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E:\Rune\Nettartikler\2023\Sykefraværskostnadsberegning\"/>
    </mc:Choice>
  </mc:AlternateContent>
  <xr:revisionPtr revIDLastSave="0" documentId="13_ncr:1_{35A2194B-EE7F-4542-BD5D-71CED1D09D30}" xr6:coauthVersionLast="47" xr6:coauthVersionMax="47" xr10:uidLastSave="{00000000-0000-0000-0000-000000000000}"/>
  <workbookProtection workbookAlgorithmName="SHA-512" workbookHashValue="BHaaVfEuMnW+Nnys9JQjSWhoRbT1gMw2Bik7mCRfPM65DJStptOjNuOpB+Ht9zHqyOwtU49cJljRqK49srqAqA==" workbookSaltValue="a5vGnpfR905efzR6Z8U8hg==" workbookSpinCount="100000" lockStructure="1"/>
  <bookViews>
    <workbookView xWindow="1005" yWindow="0" windowWidth="25290" windowHeight="21600" xr2:uid="{00000000-000D-0000-FFFF-FFFF00000000}"/>
  </bookViews>
  <sheets>
    <sheet name="Innlegging av opplysninger" sheetId="1" r:id="rId1"/>
    <sheet name="Beregningsark" sheetId="2" state="veryHidden" r:id="rId2"/>
    <sheet name="Data" sheetId="3" state="veryHidden" r:id="rId3"/>
  </sheets>
  <definedNames>
    <definedName name="_AMO_UniqueIdentifier" hidden="1">"'b1d23fbf-499d-4906-8d9c-852957150fb5'"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1" l="1"/>
  <c r="U7" i="2" l="1"/>
  <c r="V7" i="2"/>
  <c r="W7" i="2"/>
  <c r="U8" i="2"/>
  <c r="V8" i="2"/>
  <c r="W8" i="2"/>
  <c r="U9" i="2"/>
  <c r="V9" i="2"/>
  <c r="W9" i="2"/>
  <c r="U10" i="2"/>
  <c r="V10" i="2"/>
  <c r="W10" i="2"/>
  <c r="U11" i="2"/>
  <c r="V11" i="2"/>
  <c r="W11" i="2"/>
  <c r="U12" i="2"/>
  <c r="V12" i="2"/>
  <c r="W12" i="2"/>
  <c r="U13" i="2"/>
  <c r="V13" i="2"/>
  <c r="W13" i="2"/>
  <c r="U14" i="2"/>
  <c r="V14" i="2"/>
  <c r="W14" i="2"/>
  <c r="U15" i="2"/>
  <c r="V15" i="2"/>
  <c r="W15" i="2"/>
  <c r="U16" i="2"/>
  <c r="V16" i="2"/>
  <c r="W16" i="2"/>
  <c r="U17" i="2"/>
  <c r="V17" i="2"/>
  <c r="W17" i="2"/>
  <c r="U18" i="2"/>
  <c r="V18" i="2"/>
  <c r="W18" i="2"/>
  <c r="U19" i="2"/>
  <c r="V19" i="2"/>
  <c r="W19" i="2"/>
  <c r="U20" i="2"/>
  <c r="V20" i="2"/>
  <c r="W20" i="2"/>
  <c r="U21" i="2"/>
  <c r="V21" i="2"/>
  <c r="W21" i="2"/>
  <c r="U22" i="2"/>
  <c r="V22" i="2"/>
  <c r="W22" i="2"/>
  <c r="U23" i="2"/>
  <c r="V23" i="2"/>
  <c r="W23" i="2"/>
  <c r="U24" i="2"/>
  <c r="V24" i="2"/>
  <c r="W24" i="2"/>
  <c r="U25" i="2"/>
  <c r="V25" i="2"/>
  <c r="W25" i="2"/>
  <c r="U26" i="2"/>
  <c r="V26" i="2"/>
  <c r="W26" i="2"/>
  <c r="U27" i="2"/>
  <c r="V27" i="2"/>
  <c r="W27" i="2"/>
  <c r="U28" i="2"/>
  <c r="V28" i="2"/>
  <c r="W28" i="2"/>
  <c r="U29" i="2"/>
  <c r="V29" i="2"/>
  <c r="W29" i="2"/>
  <c r="U30" i="2"/>
  <c r="V30" i="2"/>
  <c r="W30" i="2"/>
  <c r="U31" i="2"/>
  <c r="V31" i="2"/>
  <c r="W31" i="2"/>
  <c r="U32" i="2"/>
  <c r="V32" i="2"/>
  <c r="W32" i="2"/>
  <c r="U33" i="2"/>
  <c r="V33" i="2"/>
  <c r="W33" i="2"/>
  <c r="U34" i="2"/>
  <c r="V34" i="2"/>
  <c r="W34" i="2"/>
  <c r="U35" i="2"/>
  <c r="V35" i="2"/>
  <c r="W35" i="2"/>
  <c r="U36" i="2"/>
  <c r="V36" i="2"/>
  <c r="W36" i="2"/>
  <c r="U37" i="2"/>
  <c r="V37" i="2"/>
  <c r="W37" i="2"/>
  <c r="U38" i="2"/>
  <c r="V38" i="2"/>
  <c r="W38" i="2"/>
  <c r="U39" i="2"/>
  <c r="V39" i="2"/>
  <c r="W39" i="2"/>
  <c r="U40" i="2"/>
  <c r="V40" i="2"/>
  <c r="W40" i="2"/>
  <c r="U41" i="2"/>
  <c r="V41" i="2"/>
  <c r="W41" i="2"/>
  <c r="U42" i="2"/>
  <c r="V42" i="2"/>
  <c r="W42" i="2"/>
  <c r="U43" i="2"/>
  <c r="V43" i="2"/>
  <c r="W43" i="2"/>
  <c r="U44" i="2"/>
  <c r="V44" i="2"/>
  <c r="W44" i="2"/>
  <c r="U45" i="2"/>
  <c r="V45" i="2"/>
  <c r="W45" i="2"/>
  <c r="U46" i="2"/>
  <c r="V46" i="2"/>
  <c r="W46" i="2"/>
  <c r="U47" i="2"/>
  <c r="V47" i="2"/>
  <c r="W47" i="2"/>
  <c r="U48" i="2"/>
  <c r="V48" i="2"/>
  <c r="W48" i="2"/>
  <c r="U49" i="2"/>
  <c r="V49" i="2"/>
  <c r="W49" i="2"/>
  <c r="U50" i="2"/>
  <c r="V50" i="2"/>
  <c r="W50" i="2"/>
  <c r="U51" i="2"/>
  <c r="V51" i="2"/>
  <c r="W51" i="2"/>
  <c r="U52" i="2"/>
  <c r="V52" i="2"/>
  <c r="W52" i="2"/>
  <c r="U53" i="2"/>
  <c r="V53" i="2"/>
  <c r="W53" i="2"/>
  <c r="U54" i="2"/>
  <c r="V54" i="2"/>
  <c r="W54" i="2"/>
  <c r="U55" i="2"/>
  <c r="V55" i="2"/>
  <c r="W55" i="2"/>
  <c r="U56" i="2"/>
  <c r="V56" i="2"/>
  <c r="W56" i="2"/>
  <c r="U57" i="2"/>
  <c r="V57" i="2"/>
  <c r="W57" i="2"/>
  <c r="U58" i="2"/>
  <c r="V58" i="2"/>
  <c r="W58" i="2"/>
  <c r="U59" i="2"/>
  <c r="V59" i="2"/>
  <c r="W59" i="2"/>
  <c r="U60" i="2"/>
  <c r="V60" i="2"/>
  <c r="W60" i="2"/>
  <c r="U61" i="2"/>
  <c r="V61" i="2"/>
  <c r="W61" i="2"/>
  <c r="U62" i="2"/>
  <c r="V62" i="2"/>
  <c r="W62" i="2"/>
  <c r="U63" i="2"/>
  <c r="V63" i="2"/>
  <c r="W63" i="2"/>
  <c r="U64" i="2"/>
  <c r="V64" i="2"/>
  <c r="W64" i="2"/>
  <c r="U65" i="2"/>
  <c r="V65" i="2"/>
  <c r="W65" i="2"/>
  <c r="U66" i="2"/>
  <c r="V66" i="2"/>
  <c r="W66" i="2"/>
  <c r="U67" i="2"/>
  <c r="V67" i="2"/>
  <c r="W67" i="2"/>
  <c r="U68" i="2"/>
  <c r="V68" i="2"/>
  <c r="W68" i="2"/>
  <c r="U69" i="2"/>
  <c r="V69" i="2"/>
  <c r="W69" i="2"/>
  <c r="U70" i="2"/>
  <c r="V70" i="2"/>
  <c r="W70" i="2"/>
  <c r="U71" i="2"/>
  <c r="V71" i="2"/>
  <c r="W71" i="2"/>
  <c r="U72" i="2"/>
  <c r="V72" i="2"/>
  <c r="W72" i="2"/>
  <c r="U73" i="2"/>
  <c r="V73" i="2"/>
  <c r="W73" i="2"/>
  <c r="U74" i="2"/>
  <c r="V74" i="2"/>
  <c r="W74" i="2"/>
  <c r="U75" i="2"/>
  <c r="V75" i="2"/>
  <c r="W75" i="2"/>
  <c r="U76" i="2"/>
  <c r="V76" i="2"/>
  <c r="W76" i="2"/>
  <c r="U77" i="2"/>
  <c r="V77" i="2"/>
  <c r="W77" i="2"/>
  <c r="U78" i="2"/>
  <c r="V78" i="2"/>
  <c r="W78" i="2"/>
  <c r="U79" i="2"/>
  <c r="V79" i="2"/>
  <c r="W79" i="2"/>
  <c r="U80" i="2"/>
  <c r="V80" i="2"/>
  <c r="W80" i="2"/>
  <c r="U81" i="2"/>
  <c r="V81" i="2"/>
  <c r="W81" i="2"/>
  <c r="U82" i="2"/>
  <c r="V82" i="2"/>
  <c r="W82" i="2"/>
  <c r="U83" i="2"/>
  <c r="V83" i="2"/>
  <c r="W83" i="2"/>
  <c r="U84" i="2"/>
  <c r="V84" i="2"/>
  <c r="W84" i="2"/>
  <c r="U85" i="2"/>
  <c r="V85" i="2"/>
  <c r="W85" i="2"/>
  <c r="U86" i="2"/>
  <c r="V86" i="2"/>
  <c r="W86" i="2"/>
  <c r="U87" i="2"/>
  <c r="V87" i="2"/>
  <c r="W87" i="2"/>
  <c r="U88" i="2"/>
  <c r="V88" i="2"/>
  <c r="W88" i="2"/>
  <c r="U89" i="2"/>
  <c r="V89" i="2"/>
  <c r="W89" i="2"/>
  <c r="U90" i="2"/>
  <c r="V90" i="2"/>
  <c r="W90" i="2"/>
  <c r="U91" i="2"/>
  <c r="V91" i="2"/>
  <c r="W91" i="2"/>
  <c r="U92" i="2"/>
  <c r="V92" i="2"/>
  <c r="W92" i="2"/>
  <c r="U93" i="2"/>
  <c r="V93" i="2"/>
  <c r="W93" i="2"/>
  <c r="U94" i="2"/>
  <c r="V94" i="2"/>
  <c r="W94" i="2"/>
  <c r="U95" i="2"/>
  <c r="V95" i="2"/>
  <c r="W95" i="2"/>
  <c r="U96" i="2"/>
  <c r="V96" i="2"/>
  <c r="W96" i="2"/>
  <c r="U97" i="2"/>
  <c r="V97" i="2"/>
  <c r="W97" i="2"/>
  <c r="U98" i="2"/>
  <c r="V98" i="2"/>
  <c r="W98" i="2"/>
  <c r="U99" i="2"/>
  <c r="V99" i="2"/>
  <c r="W99" i="2"/>
  <c r="U100" i="2"/>
  <c r="V100" i="2"/>
  <c r="W100" i="2"/>
  <c r="U101" i="2"/>
  <c r="V101" i="2"/>
  <c r="W101" i="2"/>
  <c r="U102" i="2"/>
  <c r="V102" i="2"/>
  <c r="W102" i="2"/>
  <c r="U103" i="2"/>
  <c r="V103" i="2"/>
  <c r="W103" i="2"/>
  <c r="U104" i="2"/>
  <c r="V104" i="2"/>
  <c r="W104" i="2"/>
  <c r="U105" i="2"/>
  <c r="V105" i="2"/>
  <c r="W105" i="2"/>
  <c r="U106" i="2"/>
  <c r="V106" i="2"/>
  <c r="W106" i="2"/>
  <c r="U107" i="2"/>
  <c r="V107" i="2"/>
  <c r="W107" i="2"/>
  <c r="U108" i="2"/>
  <c r="V108" i="2"/>
  <c r="W108" i="2"/>
  <c r="U109" i="2"/>
  <c r="V109" i="2"/>
  <c r="W109" i="2"/>
  <c r="U110" i="2"/>
  <c r="V110" i="2"/>
  <c r="W110" i="2"/>
  <c r="U111" i="2"/>
  <c r="V111" i="2"/>
  <c r="W111" i="2"/>
  <c r="U112" i="2"/>
  <c r="V112" i="2"/>
  <c r="W112" i="2"/>
  <c r="U113" i="2"/>
  <c r="V113" i="2"/>
  <c r="W113" i="2"/>
  <c r="U114" i="2"/>
  <c r="V114" i="2"/>
  <c r="W114" i="2"/>
  <c r="U115" i="2"/>
  <c r="V115" i="2"/>
  <c r="W115" i="2"/>
  <c r="U116" i="2"/>
  <c r="V116" i="2"/>
  <c r="W116" i="2"/>
  <c r="U117" i="2"/>
  <c r="V117" i="2"/>
  <c r="W117" i="2"/>
  <c r="U118" i="2"/>
  <c r="V118" i="2"/>
  <c r="W118" i="2"/>
  <c r="U119" i="2"/>
  <c r="V119" i="2"/>
  <c r="W119" i="2"/>
  <c r="U120" i="2"/>
  <c r="V120" i="2"/>
  <c r="W120" i="2"/>
  <c r="U121" i="2"/>
  <c r="V121" i="2"/>
  <c r="W121" i="2"/>
  <c r="U122" i="2"/>
  <c r="V122" i="2"/>
  <c r="W122" i="2"/>
  <c r="U123" i="2"/>
  <c r="V123" i="2"/>
  <c r="W123" i="2"/>
  <c r="U124" i="2"/>
  <c r="V124" i="2"/>
  <c r="W124" i="2"/>
  <c r="U125" i="2"/>
  <c r="V125" i="2"/>
  <c r="W125" i="2"/>
  <c r="U126" i="2"/>
  <c r="V126" i="2"/>
  <c r="W126" i="2"/>
  <c r="U127" i="2"/>
  <c r="V127" i="2"/>
  <c r="W127" i="2"/>
  <c r="U128" i="2"/>
  <c r="V128" i="2"/>
  <c r="W128" i="2"/>
  <c r="U129" i="2"/>
  <c r="V129" i="2"/>
  <c r="W129" i="2"/>
  <c r="U130" i="2"/>
  <c r="V130" i="2"/>
  <c r="W130" i="2"/>
  <c r="U131" i="2"/>
  <c r="V131" i="2"/>
  <c r="W131" i="2"/>
  <c r="U132" i="2"/>
  <c r="V132" i="2"/>
  <c r="W132" i="2"/>
  <c r="U133" i="2"/>
  <c r="V133" i="2"/>
  <c r="W133" i="2"/>
  <c r="U134" i="2"/>
  <c r="V134" i="2"/>
  <c r="W134" i="2"/>
  <c r="U135" i="2"/>
  <c r="V135" i="2"/>
  <c r="W135" i="2"/>
  <c r="U136" i="2"/>
  <c r="V136" i="2"/>
  <c r="W136" i="2"/>
  <c r="U137" i="2"/>
  <c r="V137" i="2"/>
  <c r="W137" i="2"/>
  <c r="U138" i="2"/>
  <c r="V138" i="2"/>
  <c r="W138" i="2"/>
  <c r="U139" i="2"/>
  <c r="V139" i="2"/>
  <c r="W139" i="2"/>
  <c r="U140" i="2"/>
  <c r="V140" i="2"/>
  <c r="W140" i="2"/>
  <c r="U141" i="2"/>
  <c r="V141" i="2"/>
  <c r="W141" i="2"/>
  <c r="U142" i="2"/>
  <c r="V142" i="2"/>
  <c r="W142" i="2"/>
  <c r="U143" i="2"/>
  <c r="V143" i="2"/>
  <c r="W143" i="2"/>
  <c r="U144" i="2"/>
  <c r="V144" i="2"/>
  <c r="W144" i="2"/>
  <c r="U145" i="2"/>
  <c r="V145" i="2"/>
  <c r="W145" i="2"/>
  <c r="U146" i="2"/>
  <c r="V146" i="2"/>
  <c r="W146" i="2"/>
  <c r="U147" i="2"/>
  <c r="V147" i="2"/>
  <c r="W147" i="2"/>
  <c r="U148" i="2"/>
  <c r="V148" i="2"/>
  <c r="W148" i="2"/>
  <c r="U149" i="2"/>
  <c r="V149" i="2"/>
  <c r="W149" i="2"/>
  <c r="U150" i="2"/>
  <c r="V150" i="2"/>
  <c r="W150" i="2"/>
  <c r="U151" i="2"/>
  <c r="V151" i="2"/>
  <c r="W151" i="2"/>
  <c r="U152" i="2"/>
  <c r="V152" i="2"/>
  <c r="W152" i="2"/>
  <c r="U153" i="2"/>
  <c r="V153" i="2"/>
  <c r="W153" i="2"/>
  <c r="U154" i="2"/>
  <c r="V154" i="2"/>
  <c r="W154" i="2"/>
  <c r="U155" i="2"/>
  <c r="V155" i="2"/>
  <c r="W155" i="2"/>
  <c r="U156" i="2"/>
  <c r="V156" i="2"/>
  <c r="W156" i="2"/>
  <c r="U157" i="2"/>
  <c r="V157" i="2"/>
  <c r="W157" i="2"/>
  <c r="U158" i="2"/>
  <c r="V158" i="2"/>
  <c r="W158" i="2"/>
  <c r="U159" i="2"/>
  <c r="V159" i="2"/>
  <c r="W159" i="2"/>
  <c r="U160" i="2"/>
  <c r="V160" i="2"/>
  <c r="W160" i="2"/>
  <c r="U161" i="2"/>
  <c r="V161" i="2"/>
  <c r="W161" i="2"/>
  <c r="U162" i="2"/>
  <c r="V162" i="2"/>
  <c r="W162" i="2"/>
  <c r="U163" i="2"/>
  <c r="V163" i="2"/>
  <c r="W163" i="2"/>
  <c r="U164" i="2"/>
  <c r="V164" i="2"/>
  <c r="W164" i="2"/>
  <c r="U165" i="2"/>
  <c r="V165" i="2"/>
  <c r="W165" i="2"/>
  <c r="U166" i="2"/>
  <c r="V166" i="2"/>
  <c r="W166" i="2"/>
  <c r="U167" i="2"/>
  <c r="V167" i="2"/>
  <c r="W167" i="2"/>
  <c r="U168" i="2"/>
  <c r="V168" i="2"/>
  <c r="W168" i="2"/>
  <c r="U169" i="2"/>
  <c r="V169" i="2"/>
  <c r="W169" i="2"/>
  <c r="U170" i="2"/>
  <c r="V170" i="2"/>
  <c r="W170" i="2"/>
  <c r="U171" i="2"/>
  <c r="V171" i="2"/>
  <c r="W171" i="2"/>
  <c r="U172" i="2"/>
  <c r="V172" i="2"/>
  <c r="W172" i="2"/>
  <c r="U173" i="2"/>
  <c r="V173" i="2"/>
  <c r="W173" i="2"/>
  <c r="U174" i="2"/>
  <c r="V174" i="2"/>
  <c r="W174" i="2"/>
  <c r="U175" i="2"/>
  <c r="V175" i="2"/>
  <c r="W175" i="2"/>
  <c r="U176" i="2"/>
  <c r="V176" i="2"/>
  <c r="W176" i="2"/>
  <c r="U177" i="2"/>
  <c r="V177" i="2"/>
  <c r="W177" i="2"/>
  <c r="U178" i="2"/>
  <c r="V178" i="2"/>
  <c r="W178" i="2"/>
  <c r="U179" i="2"/>
  <c r="V179" i="2"/>
  <c r="W179" i="2"/>
  <c r="U180" i="2"/>
  <c r="V180" i="2"/>
  <c r="W180" i="2"/>
  <c r="U181" i="2"/>
  <c r="V181" i="2"/>
  <c r="W181" i="2"/>
  <c r="U182" i="2"/>
  <c r="V182" i="2"/>
  <c r="W182" i="2"/>
  <c r="U183" i="2"/>
  <c r="V183" i="2"/>
  <c r="W183" i="2"/>
  <c r="U184" i="2"/>
  <c r="V184" i="2"/>
  <c r="W184" i="2"/>
  <c r="U185" i="2"/>
  <c r="V185" i="2"/>
  <c r="W185" i="2"/>
  <c r="U186" i="2"/>
  <c r="V186" i="2"/>
  <c r="W186" i="2"/>
  <c r="U187" i="2"/>
  <c r="V187" i="2"/>
  <c r="W187" i="2"/>
  <c r="U188" i="2"/>
  <c r="V188" i="2"/>
  <c r="W188" i="2"/>
  <c r="U189" i="2"/>
  <c r="V189" i="2"/>
  <c r="W189" i="2"/>
  <c r="U190" i="2"/>
  <c r="V190" i="2"/>
  <c r="W190" i="2"/>
  <c r="U191" i="2"/>
  <c r="V191" i="2"/>
  <c r="W191" i="2"/>
  <c r="U192" i="2"/>
  <c r="V192" i="2"/>
  <c r="W192" i="2"/>
  <c r="U193" i="2"/>
  <c r="V193" i="2"/>
  <c r="W193" i="2"/>
  <c r="U194" i="2"/>
  <c r="V194" i="2"/>
  <c r="W194" i="2"/>
  <c r="U195" i="2"/>
  <c r="V195" i="2"/>
  <c r="W195" i="2"/>
  <c r="U196" i="2"/>
  <c r="V196" i="2"/>
  <c r="W196" i="2"/>
  <c r="U197" i="2"/>
  <c r="V197" i="2"/>
  <c r="W197" i="2"/>
  <c r="U198" i="2"/>
  <c r="V198" i="2"/>
  <c r="W198" i="2"/>
  <c r="U199" i="2"/>
  <c r="V199" i="2"/>
  <c r="W199" i="2"/>
  <c r="U200" i="2"/>
  <c r="V200" i="2"/>
  <c r="W200" i="2"/>
  <c r="U201" i="2"/>
  <c r="V201" i="2"/>
  <c r="W201" i="2"/>
  <c r="U202" i="2"/>
  <c r="V202" i="2"/>
  <c r="W202" i="2"/>
  <c r="U203" i="2"/>
  <c r="V203" i="2"/>
  <c r="W203" i="2"/>
  <c r="U204" i="2"/>
  <c r="V204" i="2"/>
  <c r="W204" i="2"/>
  <c r="U205" i="2"/>
  <c r="V205" i="2"/>
  <c r="W205" i="2"/>
  <c r="U206" i="2"/>
  <c r="V206" i="2"/>
  <c r="W206" i="2"/>
  <c r="U207" i="2"/>
  <c r="V207" i="2"/>
  <c r="W207" i="2"/>
  <c r="U208" i="2"/>
  <c r="V208" i="2"/>
  <c r="W208" i="2"/>
  <c r="U209" i="2"/>
  <c r="V209" i="2"/>
  <c r="W209" i="2"/>
  <c r="U210" i="2"/>
  <c r="V210" i="2"/>
  <c r="W210" i="2"/>
  <c r="U211" i="2"/>
  <c r="V211" i="2"/>
  <c r="W211" i="2"/>
  <c r="U212" i="2"/>
  <c r="V212" i="2"/>
  <c r="W212" i="2"/>
  <c r="U213" i="2"/>
  <c r="V213" i="2"/>
  <c r="W213" i="2"/>
  <c r="U214" i="2"/>
  <c r="V214" i="2"/>
  <c r="W214" i="2"/>
  <c r="U215" i="2"/>
  <c r="V215" i="2"/>
  <c r="W215" i="2"/>
  <c r="U216" i="2"/>
  <c r="V216" i="2"/>
  <c r="W216" i="2"/>
  <c r="U217" i="2"/>
  <c r="V217" i="2"/>
  <c r="W217" i="2"/>
  <c r="U218" i="2"/>
  <c r="V218" i="2"/>
  <c r="W218" i="2"/>
  <c r="U219" i="2"/>
  <c r="V219" i="2"/>
  <c r="W219" i="2"/>
  <c r="U220" i="2"/>
  <c r="V220" i="2"/>
  <c r="W220" i="2"/>
  <c r="U221" i="2"/>
  <c r="V221" i="2"/>
  <c r="W221" i="2"/>
  <c r="U222" i="2"/>
  <c r="V222" i="2"/>
  <c r="W222" i="2"/>
  <c r="U223" i="2"/>
  <c r="V223" i="2"/>
  <c r="W223" i="2"/>
  <c r="U224" i="2"/>
  <c r="V224" i="2"/>
  <c r="W224" i="2"/>
  <c r="U225" i="2"/>
  <c r="V225" i="2"/>
  <c r="W225" i="2"/>
  <c r="U226" i="2"/>
  <c r="V226" i="2"/>
  <c r="W226" i="2"/>
  <c r="U227" i="2"/>
  <c r="V227" i="2"/>
  <c r="W227" i="2"/>
  <c r="U228" i="2"/>
  <c r="V228" i="2"/>
  <c r="W228" i="2"/>
  <c r="U229" i="2"/>
  <c r="V229" i="2"/>
  <c r="W229" i="2"/>
  <c r="U230" i="2"/>
  <c r="V230" i="2"/>
  <c r="W230" i="2"/>
  <c r="U231" i="2"/>
  <c r="V231" i="2"/>
  <c r="W231" i="2"/>
  <c r="U232" i="2"/>
  <c r="V232" i="2"/>
  <c r="W232" i="2"/>
  <c r="U233" i="2"/>
  <c r="V233" i="2"/>
  <c r="W233" i="2"/>
  <c r="U234" i="2"/>
  <c r="V234" i="2"/>
  <c r="W234" i="2"/>
  <c r="U235" i="2"/>
  <c r="V235" i="2"/>
  <c r="W235" i="2"/>
  <c r="U236" i="2"/>
  <c r="V236" i="2"/>
  <c r="W236" i="2"/>
  <c r="U237" i="2"/>
  <c r="V237" i="2"/>
  <c r="W237" i="2"/>
  <c r="U238" i="2"/>
  <c r="V238" i="2"/>
  <c r="W238" i="2"/>
  <c r="U239" i="2"/>
  <c r="V239" i="2"/>
  <c r="W239" i="2"/>
  <c r="U240" i="2"/>
  <c r="V240" i="2"/>
  <c r="W240" i="2"/>
  <c r="U241" i="2"/>
  <c r="V241" i="2"/>
  <c r="W241" i="2"/>
  <c r="U242" i="2"/>
  <c r="V242" i="2"/>
  <c r="W242" i="2"/>
  <c r="U243" i="2"/>
  <c r="V243" i="2"/>
  <c r="W243" i="2"/>
  <c r="U244" i="2"/>
  <c r="V244" i="2"/>
  <c r="W244" i="2"/>
  <c r="U245" i="2"/>
  <c r="V245" i="2"/>
  <c r="W245" i="2"/>
  <c r="U246" i="2"/>
  <c r="V246" i="2"/>
  <c r="W246" i="2"/>
  <c r="U247" i="2"/>
  <c r="V247" i="2"/>
  <c r="W247" i="2"/>
  <c r="U248" i="2"/>
  <c r="V248" i="2"/>
  <c r="W248" i="2"/>
  <c r="U249" i="2"/>
  <c r="V249" i="2"/>
  <c r="W249" i="2"/>
  <c r="U250" i="2"/>
  <c r="V250" i="2"/>
  <c r="W250" i="2"/>
  <c r="U251" i="2"/>
  <c r="V251" i="2"/>
  <c r="W251" i="2"/>
  <c r="U252" i="2"/>
  <c r="V252" i="2"/>
  <c r="W252" i="2"/>
  <c r="U253" i="2"/>
  <c r="V253" i="2"/>
  <c r="W253" i="2"/>
  <c r="U254" i="2"/>
  <c r="V254" i="2"/>
  <c r="W254" i="2"/>
  <c r="U255" i="2"/>
  <c r="V255" i="2"/>
  <c r="W255" i="2"/>
  <c r="U256" i="2"/>
  <c r="V256" i="2"/>
  <c r="W256" i="2"/>
  <c r="U257" i="2"/>
  <c r="V257" i="2"/>
  <c r="W257" i="2"/>
  <c r="U258" i="2"/>
  <c r="V258" i="2"/>
  <c r="W258" i="2"/>
  <c r="U259" i="2"/>
  <c r="V259" i="2"/>
  <c r="W259" i="2"/>
  <c r="U260" i="2"/>
  <c r="V260" i="2"/>
  <c r="W260" i="2"/>
  <c r="U261" i="2"/>
  <c r="V261" i="2"/>
  <c r="W261" i="2"/>
  <c r="U262" i="2"/>
  <c r="V262" i="2"/>
  <c r="W262" i="2"/>
  <c r="U263" i="2"/>
  <c r="V263" i="2"/>
  <c r="W263" i="2"/>
  <c r="U264" i="2"/>
  <c r="V264" i="2"/>
  <c r="W264" i="2"/>
  <c r="U265" i="2"/>
  <c r="V265" i="2"/>
  <c r="W265" i="2"/>
  <c r="U266" i="2"/>
  <c r="V266" i="2"/>
  <c r="W266" i="2"/>
  <c r="U267" i="2"/>
  <c r="V267" i="2"/>
  <c r="W267" i="2"/>
  <c r="U268" i="2"/>
  <c r="V268" i="2"/>
  <c r="W268" i="2"/>
  <c r="U269" i="2"/>
  <c r="V269" i="2"/>
  <c r="W269" i="2"/>
  <c r="U270" i="2"/>
  <c r="V270" i="2"/>
  <c r="W270" i="2"/>
  <c r="U271" i="2"/>
  <c r="V271" i="2"/>
  <c r="W271" i="2"/>
  <c r="U272" i="2"/>
  <c r="V272" i="2"/>
  <c r="W272" i="2"/>
  <c r="U273" i="2"/>
  <c r="V273" i="2"/>
  <c r="W273" i="2"/>
  <c r="U274" i="2"/>
  <c r="V274" i="2"/>
  <c r="W274" i="2"/>
  <c r="U275" i="2"/>
  <c r="V275" i="2"/>
  <c r="W275" i="2"/>
  <c r="U276" i="2"/>
  <c r="V276" i="2"/>
  <c r="W276" i="2"/>
  <c r="U277" i="2"/>
  <c r="V277" i="2"/>
  <c r="W277" i="2"/>
  <c r="U278" i="2"/>
  <c r="V278" i="2"/>
  <c r="W278" i="2"/>
  <c r="U279" i="2"/>
  <c r="V279" i="2"/>
  <c r="W279" i="2"/>
  <c r="U280" i="2"/>
  <c r="V280" i="2"/>
  <c r="W280" i="2"/>
  <c r="U281" i="2"/>
  <c r="V281" i="2"/>
  <c r="W281" i="2"/>
  <c r="U282" i="2"/>
  <c r="V282" i="2"/>
  <c r="W282" i="2"/>
  <c r="U283" i="2"/>
  <c r="V283" i="2"/>
  <c r="W283" i="2"/>
  <c r="U284" i="2"/>
  <c r="V284" i="2"/>
  <c r="W284" i="2"/>
  <c r="U285" i="2"/>
  <c r="V285" i="2"/>
  <c r="W285" i="2"/>
  <c r="U286" i="2"/>
  <c r="V286" i="2"/>
  <c r="W286" i="2"/>
  <c r="U287" i="2"/>
  <c r="V287" i="2"/>
  <c r="W287" i="2"/>
  <c r="U288" i="2"/>
  <c r="V288" i="2"/>
  <c r="W288" i="2"/>
  <c r="U289" i="2"/>
  <c r="V289" i="2"/>
  <c r="W289" i="2"/>
  <c r="U290" i="2"/>
  <c r="V290" i="2"/>
  <c r="W290" i="2"/>
  <c r="U291" i="2"/>
  <c r="V291" i="2"/>
  <c r="W291" i="2"/>
  <c r="U292" i="2"/>
  <c r="V292" i="2"/>
  <c r="W292" i="2"/>
  <c r="U293" i="2"/>
  <c r="V293" i="2"/>
  <c r="W293" i="2"/>
  <c r="U294" i="2"/>
  <c r="V294" i="2"/>
  <c r="W294" i="2"/>
  <c r="U295" i="2"/>
  <c r="V295" i="2"/>
  <c r="W295" i="2"/>
  <c r="U296" i="2"/>
  <c r="V296" i="2"/>
  <c r="W296" i="2"/>
  <c r="U297" i="2"/>
  <c r="V297" i="2"/>
  <c r="W297" i="2"/>
  <c r="U298" i="2"/>
  <c r="V298" i="2"/>
  <c r="W298" i="2"/>
  <c r="U299" i="2"/>
  <c r="V299" i="2"/>
  <c r="W299" i="2"/>
  <c r="U300" i="2"/>
  <c r="V300" i="2"/>
  <c r="W300" i="2"/>
  <c r="U301" i="2"/>
  <c r="V301" i="2"/>
  <c r="W301" i="2"/>
  <c r="U302" i="2"/>
  <c r="V302" i="2"/>
  <c r="W302" i="2"/>
  <c r="U303" i="2"/>
  <c r="V303" i="2"/>
  <c r="W303" i="2"/>
  <c r="U304" i="2"/>
  <c r="V304" i="2"/>
  <c r="W304" i="2"/>
  <c r="U305" i="2"/>
  <c r="V305" i="2"/>
  <c r="W305" i="2"/>
  <c r="U306" i="2"/>
  <c r="V306" i="2"/>
  <c r="W306" i="2"/>
  <c r="U307" i="2"/>
  <c r="V307" i="2"/>
  <c r="W307" i="2"/>
  <c r="U308" i="2"/>
  <c r="V308" i="2"/>
  <c r="W308" i="2"/>
  <c r="U309" i="2"/>
  <c r="V309" i="2"/>
  <c r="W309" i="2"/>
  <c r="U310" i="2"/>
  <c r="V310" i="2"/>
  <c r="W310" i="2"/>
  <c r="U311" i="2"/>
  <c r="V311" i="2"/>
  <c r="W311" i="2"/>
  <c r="U312" i="2"/>
  <c r="V312" i="2"/>
  <c r="W312" i="2"/>
  <c r="U313" i="2"/>
  <c r="V313" i="2"/>
  <c r="W313" i="2"/>
  <c r="U314" i="2"/>
  <c r="V314" i="2"/>
  <c r="W314" i="2"/>
  <c r="U315" i="2"/>
  <c r="V315" i="2"/>
  <c r="W315" i="2"/>
  <c r="U316" i="2"/>
  <c r="V316" i="2"/>
  <c r="W316" i="2"/>
  <c r="U317" i="2"/>
  <c r="V317" i="2"/>
  <c r="W317" i="2"/>
  <c r="U318" i="2"/>
  <c r="V318" i="2"/>
  <c r="W318" i="2"/>
  <c r="U319" i="2"/>
  <c r="V319" i="2"/>
  <c r="W319" i="2"/>
  <c r="U320" i="2"/>
  <c r="V320" i="2"/>
  <c r="W320" i="2"/>
  <c r="U321" i="2"/>
  <c r="V321" i="2"/>
  <c r="W321" i="2"/>
  <c r="U322" i="2"/>
  <c r="V322" i="2"/>
  <c r="W322" i="2"/>
  <c r="U323" i="2"/>
  <c r="V323" i="2"/>
  <c r="W323" i="2"/>
  <c r="U324" i="2"/>
  <c r="V324" i="2"/>
  <c r="W324" i="2"/>
  <c r="U325" i="2"/>
  <c r="V325" i="2"/>
  <c r="W325" i="2"/>
  <c r="U326" i="2"/>
  <c r="V326" i="2"/>
  <c r="W326" i="2"/>
  <c r="U327" i="2"/>
  <c r="V327" i="2"/>
  <c r="W327" i="2"/>
  <c r="U328" i="2"/>
  <c r="V328" i="2"/>
  <c r="W328" i="2"/>
  <c r="U329" i="2"/>
  <c r="V329" i="2"/>
  <c r="W329" i="2"/>
  <c r="U330" i="2"/>
  <c r="V330" i="2"/>
  <c r="W330" i="2"/>
  <c r="U331" i="2"/>
  <c r="V331" i="2"/>
  <c r="W331" i="2"/>
  <c r="U332" i="2"/>
  <c r="V332" i="2"/>
  <c r="W332" i="2"/>
  <c r="U333" i="2"/>
  <c r="V333" i="2"/>
  <c r="W333" i="2"/>
  <c r="U334" i="2"/>
  <c r="V334" i="2"/>
  <c r="W334" i="2"/>
  <c r="U335" i="2"/>
  <c r="V335" i="2"/>
  <c r="W335" i="2"/>
  <c r="U336" i="2"/>
  <c r="V336" i="2"/>
  <c r="W336" i="2"/>
  <c r="U337" i="2"/>
  <c r="V337" i="2"/>
  <c r="W337" i="2"/>
  <c r="U338" i="2"/>
  <c r="V338" i="2"/>
  <c r="W338" i="2"/>
  <c r="U339" i="2"/>
  <c r="V339" i="2"/>
  <c r="W339" i="2"/>
  <c r="U340" i="2"/>
  <c r="V340" i="2"/>
  <c r="W340" i="2"/>
  <c r="U341" i="2"/>
  <c r="V341" i="2"/>
  <c r="W341" i="2"/>
  <c r="U342" i="2"/>
  <c r="V342" i="2"/>
  <c r="W342" i="2"/>
  <c r="U343" i="2"/>
  <c r="V343" i="2"/>
  <c r="W343" i="2"/>
  <c r="U344" i="2"/>
  <c r="V344" i="2"/>
  <c r="W344" i="2"/>
  <c r="U345" i="2"/>
  <c r="V345" i="2"/>
  <c r="W345" i="2"/>
  <c r="U346" i="2"/>
  <c r="V346" i="2"/>
  <c r="W346" i="2"/>
  <c r="U347" i="2"/>
  <c r="V347" i="2"/>
  <c r="W347" i="2"/>
  <c r="U348" i="2"/>
  <c r="V348" i="2"/>
  <c r="W348" i="2"/>
  <c r="U349" i="2"/>
  <c r="V349" i="2"/>
  <c r="W349" i="2"/>
  <c r="U350" i="2"/>
  <c r="V350" i="2"/>
  <c r="W350" i="2"/>
  <c r="U351" i="2"/>
  <c r="V351" i="2"/>
  <c r="W351" i="2"/>
  <c r="U352" i="2"/>
  <c r="V352" i="2"/>
  <c r="W352" i="2"/>
  <c r="U353" i="2"/>
  <c r="V353" i="2"/>
  <c r="W353" i="2"/>
  <c r="U354" i="2"/>
  <c r="V354" i="2"/>
  <c r="W354" i="2"/>
  <c r="U355" i="2"/>
  <c r="V355" i="2"/>
  <c r="W355" i="2"/>
  <c r="U356" i="2"/>
  <c r="V356" i="2"/>
  <c r="W356" i="2"/>
  <c r="U357" i="2"/>
  <c r="V357" i="2"/>
  <c r="W357" i="2"/>
  <c r="U358" i="2"/>
  <c r="V358" i="2"/>
  <c r="W358" i="2"/>
  <c r="U359" i="2"/>
  <c r="V359" i="2"/>
  <c r="W359" i="2"/>
  <c r="U360" i="2"/>
  <c r="V360" i="2"/>
  <c r="W360" i="2"/>
  <c r="U361" i="2"/>
  <c r="V361" i="2"/>
  <c r="W361" i="2"/>
  <c r="U362" i="2"/>
  <c r="V362" i="2"/>
  <c r="W362" i="2"/>
  <c r="U363" i="2"/>
  <c r="V363" i="2"/>
  <c r="W363" i="2"/>
  <c r="U364" i="2"/>
  <c r="V364" i="2"/>
  <c r="W364" i="2"/>
  <c r="U365" i="2"/>
  <c r="V365" i="2"/>
  <c r="W365" i="2"/>
  <c r="U366" i="2"/>
  <c r="V366" i="2"/>
  <c r="W366" i="2"/>
  <c r="U367" i="2"/>
  <c r="V367" i="2"/>
  <c r="W367" i="2"/>
  <c r="U368" i="2"/>
  <c r="V368" i="2"/>
  <c r="W368" i="2"/>
  <c r="U369" i="2"/>
  <c r="V369" i="2"/>
  <c r="W369" i="2"/>
  <c r="U370" i="2"/>
  <c r="V370" i="2"/>
  <c r="W370" i="2"/>
  <c r="U371" i="2"/>
  <c r="V371" i="2"/>
  <c r="W371" i="2"/>
  <c r="U372" i="2"/>
  <c r="V372" i="2"/>
  <c r="W372" i="2"/>
  <c r="U373" i="2"/>
  <c r="V373" i="2"/>
  <c r="W373" i="2"/>
  <c r="U374" i="2"/>
  <c r="V374" i="2"/>
  <c r="W374" i="2"/>
  <c r="U375" i="2"/>
  <c r="V375" i="2"/>
  <c r="W375" i="2"/>
  <c r="U376" i="2"/>
  <c r="V376" i="2"/>
  <c r="W376" i="2"/>
  <c r="U377" i="2"/>
  <c r="V377" i="2"/>
  <c r="W377" i="2"/>
  <c r="U378" i="2"/>
  <c r="V378" i="2"/>
  <c r="W378" i="2"/>
  <c r="U379" i="2"/>
  <c r="V379" i="2"/>
  <c r="W379" i="2"/>
  <c r="U380" i="2"/>
  <c r="V380" i="2"/>
  <c r="W380" i="2"/>
  <c r="U381" i="2"/>
  <c r="V381" i="2"/>
  <c r="W381" i="2"/>
  <c r="U382" i="2"/>
  <c r="V382" i="2"/>
  <c r="W382" i="2"/>
  <c r="U383" i="2"/>
  <c r="V383" i="2"/>
  <c r="W383" i="2"/>
  <c r="U384" i="2"/>
  <c r="V384" i="2"/>
  <c r="W384" i="2"/>
  <c r="U385" i="2"/>
  <c r="V385" i="2"/>
  <c r="W385" i="2"/>
  <c r="U386" i="2"/>
  <c r="V386" i="2"/>
  <c r="W386" i="2"/>
  <c r="U387" i="2"/>
  <c r="V387" i="2"/>
  <c r="W387" i="2"/>
  <c r="U388" i="2"/>
  <c r="V388" i="2"/>
  <c r="W388" i="2"/>
  <c r="U389" i="2"/>
  <c r="V389" i="2"/>
  <c r="W389" i="2"/>
  <c r="U390" i="2"/>
  <c r="V390" i="2"/>
  <c r="W390" i="2"/>
  <c r="U391" i="2"/>
  <c r="V391" i="2"/>
  <c r="W391" i="2"/>
  <c r="U392" i="2"/>
  <c r="V392" i="2"/>
  <c r="W392" i="2"/>
  <c r="U393" i="2"/>
  <c r="V393" i="2"/>
  <c r="W393" i="2"/>
  <c r="U394" i="2"/>
  <c r="V394" i="2"/>
  <c r="W394" i="2"/>
  <c r="U395" i="2"/>
  <c r="V395" i="2"/>
  <c r="W395" i="2"/>
  <c r="U396" i="2"/>
  <c r="V396" i="2"/>
  <c r="W396" i="2"/>
  <c r="U397" i="2"/>
  <c r="V397" i="2"/>
  <c r="W397" i="2"/>
  <c r="U398" i="2"/>
  <c r="V398" i="2"/>
  <c r="W398" i="2"/>
  <c r="U399" i="2"/>
  <c r="V399" i="2"/>
  <c r="W399" i="2"/>
  <c r="U400" i="2"/>
  <c r="V400" i="2"/>
  <c r="W400" i="2"/>
  <c r="U401" i="2"/>
  <c r="V401" i="2"/>
  <c r="W401" i="2"/>
  <c r="U402" i="2"/>
  <c r="V402" i="2"/>
  <c r="W402" i="2"/>
  <c r="U403" i="2"/>
  <c r="V403" i="2"/>
  <c r="W403" i="2"/>
  <c r="U404" i="2"/>
  <c r="V404" i="2"/>
  <c r="W404" i="2"/>
  <c r="U405" i="2"/>
  <c r="V405" i="2"/>
  <c r="W405" i="2"/>
  <c r="U406" i="2"/>
  <c r="V406" i="2"/>
  <c r="W406" i="2"/>
  <c r="U407" i="2"/>
  <c r="V407" i="2"/>
  <c r="W407" i="2"/>
  <c r="U408" i="2"/>
  <c r="V408" i="2"/>
  <c r="W408" i="2"/>
  <c r="U409" i="2"/>
  <c r="V409" i="2"/>
  <c r="W409" i="2"/>
  <c r="U410" i="2"/>
  <c r="V410" i="2"/>
  <c r="W410" i="2"/>
  <c r="U411" i="2"/>
  <c r="V411" i="2"/>
  <c r="W411" i="2"/>
  <c r="U412" i="2"/>
  <c r="V412" i="2"/>
  <c r="W412" i="2"/>
  <c r="U413" i="2"/>
  <c r="V413" i="2"/>
  <c r="W413" i="2"/>
  <c r="U414" i="2"/>
  <c r="V414" i="2"/>
  <c r="W414" i="2"/>
  <c r="U415" i="2"/>
  <c r="V415" i="2"/>
  <c r="W415" i="2"/>
  <c r="U416" i="2"/>
  <c r="V416" i="2"/>
  <c r="W416" i="2"/>
  <c r="U417" i="2"/>
  <c r="V417" i="2"/>
  <c r="W417" i="2"/>
  <c r="U418" i="2"/>
  <c r="V418" i="2"/>
  <c r="W418" i="2"/>
  <c r="U419" i="2"/>
  <c r="V419" i="2"/>
  <c r="W419" i="2"/>
  <c r="U420" i="2"/>
  <c r="V420" i="2"/>
  <c r="W420" i="2"/>
  <c r="U421" i="2"/>
  <c r="V421" i="2"/>
  <c r="W421" i="2"/>
  <c r="U422" i="2"/>
  <c r="V422" i="2"/>
  <c r="W422" i="2"/>
  <c r="U423" i="2"/>
  <c r="V423" i="2"/>
  <c r="W423" i="2"/>
  <c r="U424" i="2"/>
  <c r="V424" i="2"/>
  <c r="W424" i="2"/>
  <c r="U425" i="2"/>
  <c r="V425" i="2"/>
  <c r="W425" i="2"/>
  <c r="U426" i="2"/>
  <c r="V426" i="2"/>
  <c r="W426" i="2"/>
  <c r="U427" i="2"/>
  <c r="V427" i="2"/>
  <c r="W427" i="2"/>
  <c r="U428" i="2"/>
  <c r="V428" i="2"/>
  <c r="W428" i="2"/>
  <c r="U429" i="2"/>
  <c r="V429" i="2"/>
  <c r="W429" i="2"/>
  <c r="U430" i="2"/>
  <c r="V430" i="2"/>
  <c r="W430" i="2"/>
  <c r="U431" i="2"/>
  <c r="V431" i="2"/>
  <c r="W431" i="2"/>
  <c r="U432" i="2"/>
  <c r="V432" i="2"/>
  <c r="W432" i="2"/>
  <c r="U433" i="2"/>
  <c r="V433" i="2"/>
  <c r="W433" i="2"/>
  <c r="U434" i="2"/>
  <c r="V434" i="2"/>
  <c r="W434" i="2"/>
  <c r="U435" i="2"/>
  <c r="V435" i="2"/>
  <c r="W435" i="2"/>
  <c r="U436" i="2"/>
  <c r="V436" i="2"/>
  <c r="W436" i="2"/>
  <c r="U437" i="2"/>
  <c r="V437" i="2"/>
  <c r="W437" i="2"/>
  <c r="U438" i="2"/>
  <c r="V438" i="2"/>
  <c r="W438" i="2"/>
  <c r="U439" i="2"/>
  <c r="V439" i="2"/>
  <c r="W439" i="2"/>
  <c r="U440" i="2"/>
  <c r="V440" i="2"/>
  <c r="W440" i="2"/>
  <c r="U441" i="2"/>
  <c r="V441" i="2"/>
  <c r="W441" i="2"/>
  <c r="U442" i="2"/>
  <c r="V442" i="2"/>
  <c r="W442" i="2"/>
  <c r="U443" i="2"/>
  <c r="V443" i="2"/>
  <c r="W443" i="2"/>
  <c r="U444" i="2"/>
  <c r="V444" i="2"/>
  <c r="W444" i="2"/>
  <c r="U445" i="2"/>
  <c r="V445" i="2"/>
  <c r="W445" i="2"/>
  <c r="U446" i="2"/>
  <c r="V446" i="2"/>
  <c r="W446" i="2"/>
  <c r="U447" i="2"/>
  <c r="V447" i="2"/>
  <c r="W447" i="2"/>
  <c r="U448" i="2"/>
  <c r="V448" i="2"/>
  <c r="W448" i="2"/>
  <c r="U449" i="2"/>
  <c r="V449" i="2"/>
  <c r="W449" i="2"/>
  <c r="U450" i="2"/>
  <c r="V450" i="2"/>
  <c r="W450" i="2"/>
  <c r="U451" i="2"/>
  <c r="V451" i="2"/>
  <c r="W451" i="2"/>
  <c r="U452" i="2"/>
  <c r="V452" i="2"/>
  <c r="W452" i="2"/>
  <c r="U453" i="2"/>
  <c r="V453" i="2"/>
  <c r="W453" i="2"/>
  <c r="U454" i="2"/>
  <c r="V454" i="2"/>
  <c r="W454" i="2"/>
  <c r="U455" i="2"/>
  <c r="V455" i="2"/>
  <c r="W455" i="2"/>
  <c r="U456" i="2"/>
  <c r="V456" i="2"/>
  <c r="W456" i="2"/>
  <c r="U457" i="2"/>
  <c r="V457" i="2"/>
  <c r="W457" i="2"/>
  <c r="U458" i="2"/>
  <c r="V458" i="2"/>
  <c r="W458" i="2"/>
  <c r="U459" i="2"/>
  <c r="V459" i="2"/>
  <c r="W459" i="2"/>
  <c r="U460" i="2"/>
  <c r="V460" i="2"/>
  <c r="W460" i="2"/>
  <c r="U461" i="2"/>
  <c r="V461" i="2"/>
  <c r="W461" i="2"/>
  <c r="U462" i="2"/>
  <c r="V462" i="2"/>
  <c r="W462" i="2"/>
  <c r="U463" i="2"/>
  <c r="V463" i="2"/>
  <c r="W463" i="2"/>
  <c r="U464" i="2"/>
  <c r="V464" i="2"/>
  <c r="W464" i="2"/>
  <c r="U465" i="2"/>
  <c r="V465" i="2"/>
  <c r="W465" i="2"/>
  <c r="U466" i="2"/>
  <c r="V466" i="2"/>
  <c r="W466" i="2"/>
  <c r="U467" i="2"/>
  <c r="V467" i="2"/>
  <c r="W467" i="2"/>
  <c r="U468" i="2"/>
  <c r="V468" i="2"/>
  <c r="W468" i="2"/>
  <c r="U469" i="2"/>
  <c r="V469" i="2"/>
  <c r="W469" i="2"/>
  <c r="U470" i="2"/>
  <c r="V470" i="2"/>
  <c r="W470" i="2"/>
  <c r="U471" i="2"/>
  <c r="V471" i="2"/>
  <c r="W471" i="2"/>
  <c r="U472" i="2"/>
  <c r="V472" i="2"/>
  <c r="W472" i="2"/>
  <c r="U473" i="2"/>
  <c r="V473" i="2"/>
  <c r="W473" i="2"/>
  <c r="U474" i="2"/>
  <c r="V474" i="2"/>
  <c r="W474" i="2"/>
  <c r="U475" i="2"/>
  <c r="V475" i="2"/>
  <c r="W475" i="2"/>
  <c r="U476" i="2"/>
  <c r="V476" i="2"/>
  <c r="W476" i="2"/>
  <c r="U477" i="2"/>
  <c r="V477" i="2"/>
  <c r="W477" i="2"/>
  <c r="U478" i="2"/>
  <c r="V478" i="2"/>
  <c r="W478" i="2"/>
  <c r="U479" i="2"/>
  <c r="V479" i="2"/>
  <c r="W479" i="2"/>
  <c r="U480" i="2"/>
  <c r="V480" i="2"/>
  <c r="W480" i="2"/>
  <c r="U481" i="2"/>
  <c r="V481" i="2"/>
  <c r="W481" i="2"/>
  <c r="U482" i="2"/>
  <c r="V482" i="2"/>
  <c r="W482" i="2"/>
  <c r="U483" i="2"/>
  <c r="V483" i="2"/>
  <c r="W483" i="2"/>
  <c r="U484" i="2"/>
  <c r="V484" i="2"/>
  <c r="W484" i="2"/>
  <c r="U485" i="2"/>
  <c r="V485" i="2"/>
  <c r="W485" i="2"/>
  <c r="U486" i="2"/>
  <c r="V486" i="2"/>
  <c r="W486" i="2"/>
  <c r="U487" i="2"/>
  <c r="V487" i="2"/>
  <c r="W487" i="2"/>
  <c r="U488" i="2"/>
  <c r="V488" i="2"/>
  <c r="W488" i="2"/>
  <c r="U489" i="2"/>
  <c r="V489" i="2"/>
  <c r="W489" i="2"/>
  <c r="U490" i="2"/>
  <c r="V490" i="2"/>
  <c r="W490" i="2"/>
  <c r="U491" i="2"/>
  <c r="V491" i="2"/>
  <c r="W491" i="2"/>
  <c r="U492" i="2"/>
  <c r="V492" i="2"/>
  <c r="W492" i="2"/>
  <c r="U493" i="2"/>
  <c r="V493" i="2"/>
  <c r="W493" i="2"/>
  <c r="U494" i="2"/>
  <c r="V494" i="2"/>
  <c r="W494" i="2"/>
  <c r="U495" i="2"/>
  <c r="V495" i="2"/>
  <c r="W495" i="2"/>
  <c r="U496" i="2"/>
  <c r="V496" i="2"/>
  <c r="W496" i="2"/>
  <c r="U497" i="2"/>
  <c r="V497" i="2"/>
  <c r="W497" i="2"/>
  <c r="U498" i="2"/>
  <c r="V498" i="2"/>
  <c r="W498" i="2"/>
  <c r="U499" i="2"/>
  <c r="V499" i="2"/>
  <c r="W499" i="2"/>
  <c r="U500" i="2"/>
  <c r="V500" i="2"/>
  <c r="W500" i="2"/>
  <c r="U501" i="2"/>
  <c r="V501" i="2"/>
  <c r="W501" i="2"/>
  <c r="U502" i="2"/>
  <c r="V502" i="2"/>
  <c r="W502" i="2"/>
  <c r="U503" i="2"/>
  <c r="V503" i="2"/>
  <c r="W503" i="2"/>
  <c r="U504" i="2"/>
  <c r="V504" i="2"/>
  <c r="W504" i="2"/>
  <c r="U505" i="2"/>
  <c r="V505" i="2"/>
  <c r="W505" i="2"/>
  <c r="U506" i="2"/>
  <c r="V506" i="2"/>
  <c r="W506" i="2"/>
  <c r="U507" i="2"/>
  <c r="V507" i="2"/>
  <c r="W507" i="2"/>
  <c r="U508" i="2"/>
  <c r="V508" i="2"/>
  <c r="W508" i="2"/>
  <c r="U509" i="2"/>
  <c r="V509" i="2"/>
  <c r="W509" i="2"/>
  <c r="U510" i="2"/>
  <c r="V510" i="2"/>
  <c r="W510" i="2"/>
  <c r="U511" i="2"/>
  <c r="V511" i="2"/>
  <c r="W511" i="2"/>
  <c r="U512" i="2"/>
  <c r="V512" i="2"/>
  <c r="W512" i="2"/>
  <c r="U513" i="2"/>
  <c r="V513" i="2"/>
  <c r="W513" i="2"/>
  <c r="U514" i="2"/>
  <c r="V514" i="2"/>
  <c r="W514" i="2"/>
  <c r="U515" i="2"/>
  <c r="V515" i="2"/>
  <c r="W515" i="2"/>
  <c r="U516" i="2"/>
  <c r="V516" i="2"/>
  <c r="W516" i="2"/>
  <c r="U517" i="2"/>
  <c r="V517" i="2"/>
  <c r="W517" i="2"/>
  <c r="U518" i="2"/>
  <c r="V518" i="2"/>
  <c r="W518" i="2"/>
  <c r="U519" i="2"/>
  <c r="V519" i="2"/>
  <c r="W519" i="2"/>
  <c r="U520" i="2"/>
  <c r="V520" i="2"/>
  <c r="W520" i="2"/>
  <c r="U521" i="2"/>
  <c r="V521" i="2"/>
  <c r="W521" i="2"/>
  <c r="U522" i="2"/>
  <c r="V522" i="2"/>
  <c r="W522" i="2"/>
  <c r="U523" i="2"/>
  <c r="V523" i="2"/>
  <c r="W523" i="2"/>
  <c r="U524" i="2"/>
  <c r="V524" i="2"/>
  <c r="W524" i="2"/>
  <c r="U525" i="2"/>
  <c r="V525" i="2"/>
  <c r="W525" i="2"/>
  <c r="U526" i="2"/>
  <c r="V526" i="2"/>
  <c r="W526" i="2"/>
  <c r="U527" i="2"/>
  <c r="V527" i="2"/>
  <c r="W527" i="2"/>
  <c r="U528" i="2"/>
  <c r="V528" i="2"/>
  <c r="W528" i="2"/>
  <c r="U529" i="2"/>
  <c r="V529" i="2"/>
  <c r="W529" i="2"/>
  <c r="U530" i="2"/>
  <c r="V530" i="2"/>
  <c r="W530" i="2"/>
  <c r="U531" i="2"/>
  <c r="V531" i="2"/>
  <c r="W531" i="2"/>
  <c r="U532" i="2"/>
  <c r="V532" i="2"/>
  <c r="W532" i="2"/>
  <c r="U533" i="2"/>
  <c r="V533" i="2"/>
  <c r="W533" i="2"/>
  <c r="U534" i="2"/>
  <c r="V534" i="2"/>
  <c r="W534" i="2"/>
  <c r="U535" i="2"/>
  <c r="V535" i="2"/>
  <c r="W535" i="2"/>
  <c r="U536" i="2"/>
  <c r="V536" i="2"/>
  <c r="W536" i="2"/>
  <c r="U537" i="2"/>
  <c r="V537" i="2"/>
  <c r="W537" i="2"/>
  <c r="U538" i="2"/>
  <c r="V538" i="2"/>
  <c r="W538" i="2"/>
  <c r="U539" i="2"/>
  <c r="V539" i="2"/>
  <c r="W539" i="2"/>
  <c r="U540" i="2"/>
  <c r="V540" i="2"/>
  <c r="W540" i="2"/>
  <c r="U541" i="2"/>
  <c r="V541" i="2"/>
  <c r="W541" i="2"/>
  <c r="U542" i="2"/>
  <c r="V542" i="2"/>
  <c r="W542" i="2"/>
  <c r="U543" i="2"/>
  <c r="V543" i="2"/>
  <c r="W543" i="2"/>
  <c r="U544" i="2"/>
  <c r="V544" i="2"/>
  <c r="W544" i="2"/>
  <c r="U545" i="2"/>
  <c r="V545" i="2"/>
  <c r="W545" i="2"/>
  <c r="U546" i="2"/>
  <c r="V546" i="2"/>
  <c r="W546" i="2"/>
  <c r="U547" i="2"/>
  <c r="V547" i="2"/>
  <c r="W547" i="2"/>
  <c r="U548" i="2"/>
  <c r="V548" i="2"/>
  <c r="W548" i="2"/>
  <c r="U549" i="2"/>
  <c r="V549" i="2"/>
  <c r="W549" i="2"/>
  <c r="U550" i="2"/>
  <c r="V550" i="2"/>
  <c r="W550" i="2"/>
  <c r="U551" i="2"/>
  <c r="V551" i="2"/>
  <c r="W551" i="2"/>
  <c r="U552" i="2"/>
  <c r="V552" i="2"/>
  <c r="W552" i="2"/>
  <c r="U553" i="2"/>
  <c r="V553" i="2"/>
  <c r="W553" i="2"/>
  <c r="U554" i="2"/>
  <c r="V554" i="2"/>
  <c r="W554" i="2"/>
  <c r="U555" i="2"/>
  <c r="V555" i="2"/>
  <c r="W555" i="2"/>
  <c r="U556" i="2"/>
  <c r="V556" i="2"/>
  <c r="W556" i="2"/>
  <c r="U557" i="2"/>
  <c r="V557" i="2"/>
  <c r="W557" i="2"/>
  <c r="U558" i="2"/>
  <c r="V558" i="2"/>
  <c r="W558" i="2"/>
  <c r="U559" i="2"/>
  <c r="V559" i="2"/>
  <c r="W559" i="2"/>
  <c r="U560" i="2"/>
  <c r="V560" i="2"/>
  <c r="W560" i="2"/>
  <c r="U561" i="2"/>
  <c r="V561" i="2"/>
  <c r="W561" i="2"/>
  <c r="U562" i="2"/>
  <c r="V562" i="2"/>
  <c r="W562" i="2"/>
  <c r="U563" i="2"/>
  <c r="V563" i="2"/>
  <c r="W563" i="2"/>
  <c r="U564" i="2"/>
  <c r="V564" i="2"/>
  <c r="W564" i="2"/>
  <c r="U565" i="2"/>
  <c r="V565" i="2"/>
  <c r="W565" i="2"/>
  <c r="U566" i="2"/>
  <c r="V566" i="2"/>
  <c r="W566" i="2"/>
  <c r="U567" i="2"/>
  <c r="V567" i="2"/>
  <c r="W567" i="2"/>
  <c r="U568" i="2"/>
  <c r="V568" i="2"/>
  <c r="W568" i="2"/>
  <c r="U569" i="2"/>
  <c r="V569" i="2"/>
  <c r="W569" i="2"/>
  <c r="U570" i="2"/>
  <c r="V570" i="2"/>
  <c r="W570" i="2"/>
  <c r="U571" i="2"/>
  <c r="V571" i="2"/>
  <c r="W571" i="2"/>
  <c r="U572" i="2"/>
  <c r="V572" i="2"/>
  <c r="W572" i="2"/>
  <c r="U573" i="2"/>
  <c r="V573" i="2"/>
  <c r="W573" i="2"/>
  <c r="U574" i="2"/>
  <c r="V574" i="2"/>
  <c r="W574" i="2"/>
  <c r="U575" i="2"/>
  <c r="V575" i="2"/>
  <c r="W575" i="2"/>
  <c r="U576" i="2"/>
  <c r="V576" i="2"/>
  <c r="W576" i="2"/>
  <c r="U577" i="2"/>
  <c r="V577" i="2"/>
  <c r="W577" i="2"/>
  <c r="U578" i="2"/>
  <c r="V578" i="2"/>
  <c r="W578" i="2"/>
  <c r="U579" i="2"/>
  <c r="V579" i="2"/>
  <c r="W579" i="2"/>
  <c r="U580" i="2"/>
  <c r="V580" i="2"/>
  <c r="W580" i="2"/>
  <c r="U581" i="2"/>
  <c r="V581" i="2"/>
  <c r="W581" i="2"/>
  <c r="U582" i="2"/>
  <c r="V582" i="2"/>
  <c r="W582" i="2"/>
  <c r="U583" i="2"/>
  <c r="V583" i="2"/>
  <c r="W583" i="2"/>
  <c r="U584" i="2"/>
  <c r="V584" i="2"/>
  <c r="W584" i="2"/>
  <c r="U585" i="2"/>
  <c r="V585" i="2"/>
  <c r="W585" i="2"/>
  <c r="U586" i="2"/>
  <c r="V586" i="2"/>
  <c r="W586" i="2"/>
  <c r="U587" i="2"/>
  <c r="V587" i="2"/>
  <c r="W587" i="2"/>
  <c r="U588" i="2"/>
  <c r="V588" i="2"/>
  <c r="W588" i="2"/>
  <c r="U589" i="2"/>
  <c r="V589" i="2"/>
  <c r="W589" i="2"/>
  <c r="U590" i="2"/>
  <c r="V590" i="2"/>
  <c r="W590" i="2"/>
  <c r="U591" i="2"/>
  <c r="V591" i="2"/>
  <c r="W591" i="2"/>
  <c r="U592" i="2"/>
  <c r="V592" i="2"/>
  <c r="W592" i="2"/>
  <c r="U593" i="2"/>
  <c r="V593" i="2"/>
  <c r="W593" i="2"/>
  <c r="U594" i="2"/>
  <c r="V594" i="2"/>
  <c r="W594" i="2"/>
  <c r="U595" i="2"/>
  <c r="V595" i="2"/>
  <c r="W595" i="2"/>
  <c r="U596" i="2"/>
  <c r="V596" i="2"/>
  <c r="W596" i="2"/>
  <c r="U597" i="2"/>
  <c r="V597" i="2"/>
  <c r="W597" i="2"/>
  <c r="U598" i="2"/>
  <c r="V598" i="2"/>
  <c r="W598" i="2"/>
  <c r="U599" i="2"/>
  <c r="V599" i="2"/>
  <c r="W599" i="2"/>
  <c r="U600" i="2"/>
  <c r="V600" i="2"/>
  <c r="W600" i="2"/>
  <c r="U601" i="2"/>
  <c r="V601" i="2"/>
  <c r="W601" i="2"/>
  <c r="U602" i="2"/>
  <c r="V602" i="2"/>
  <c r="W602" i="2"/>
  <c r="U603" i="2"/>
  <c r="V603" i="2"/>
  <c r="W603" i="2"/>
  <c r="U604" i="2"/>
  <c r="V604" i="2"/>
  <c r="W604" i="2"/>
  <c r="U605" i="2"/>
  <c r="V605" i="2"/>
  <c r="W605" i="2"/>
  <c r="U606" i="2"/>
  <c r="V606" i="2"/>
  <c r="W606" i="2"/>
  <c r="U607" i="2"/>
  <c r="V607" i="2"/>
  <c r="W607" i="2"/>
  <c r="U608" i="2"/>
  <c r="V608" i="2"/>
  <c r="W608" i="2"/>
  <c r="U609" i="2"/>
  <c r="V609" i="2"/>
  <c r="W609" i="2"/>
  <c r="U610" i="2"/>
  <c r="V610" i="2"/>
  <c r="W610" i="2"/>
  <c r="U611" i="2"/>
  <c r="V611" i="2"/>
  <c r="W611" i="2"/>
  <c r="U612" i="2"/>
  <c r="V612" i="2"/>
  <c r="W612" i="2"/>
  <c r="U613" i="2"/>
  <c r="V613" i="2"/>
  <c r="W613" i="2"/>
  <c r="U614" i="2"/>
  <c r="V614" i="2"/>
  <c r="W614" i="2"/>
  <c r="U615" i="2"/>
  <c r="V615" i="2"/>
  <c r="W615" i="2"/>
  <c r="U616" i="2"/>
  <c r="V616" i="2"/>
  <c r="W616" i="2"/>
  <c r="U617" i="2"/>
  <c r="V617" i="2"/>
  <c r="W617" i="2"/>
  <c r="U618" i="2"/>
  <c r="V618" i="2"/>
  <c r="W618" i="2"/>
  <c r="U619" i="2"/>
  <c r="V619" i="2"/>
  <c r="W619" i="2"/>
  <c r="U620" i="2"/>
  <c r="V620" i="2"/>
  <c r="W620" i="2"/>
  <c r="U621" i="2"/>
  <c r="V621" i="2"/>
  <c r="W621" i="2"/>
  <c r="U622" i="2"/>
  <c r="V622" i="2"/>
  <c r="W622" i="2"/>
  <c r="U623" i="2"/>
  <c r="V623" i="2"/>
  <c r="W623" i="2"/>
  <c r="U624" i="2"/>
  <c r="V624" i="2"/>
  <c r="W624" i="2"/>
  <c r="U625" i="2"/>
  <c r="V625" i="2"/>
  <c r="W625" i="2"/>
  <c r="U626" i="2"/>
  <c r="V626" i="2"/>
  <c r="W626" i="2"/>
  <c r="U627" i="2"/>
  <c r="V627" i="2"/>
  <c r="W627" i="2"/>
  <c r="U628" i="2"/>
  <c r="V628" i="2"/>
  <c r="W628" i="2"/>
  <c r="U629" i="2"/>
  <c r="V629" i="2"/>
  <c r="W629" i="2"/>
  <c r="U630" i="2"/>
  <c r="V630" i="2"/>
  <c r="W630" i="2"/>
  <c r="U631" i="2"/>
  <c r="V631" i="2"/>
  <c r="W631" i="2"/>
  <c r="U632" i="2"/>
  <c r="V632" i="2"/>
  <c r="W632" i="2"/>
  <c r="U633" i="2"/>
  <c r="V633" i="2"/>
  <c r="W633" i="2"/>
  <c r="U634" i="2"/>
  <c r="V634" i="2"/>
  <c r="W634" i="2"/>
  <c r="U635" i="2"/>
  <c r="V635" i="2"/>
  <c r="W635" i="2"/>
  <c r="U636" i="2"/>
  <c r="V636" i="2"/>
  <c r="W636" i="2"/>
  <c r="U637" i="2"/>
  <c r="V637" i="2"/>
  <c r="W637" i="2"/>
  <c r="U638" i="2"/>
  <c r="V638" i="2"/>
  <c r="W638" i="2"/>
  <c r="U639" i="2"/>
  <c r="V639" i="2"/>
  <c r="W639" i="2"/>
  <c r="U640" i="2"/>
  <c r="V640" i="2"/>
  <c r="W640" i="2"/>
  <c r="U641" i="2"/>
  <c r="V641" i="2"/>
  <c r="W641" i="2"/>
  <c r="U642" i="2"/>
  <c r="V642" i="2"/>
  <c r="W642" i="2"/>
  <c r="U643" i="2"/>
  <c r="V643" i="2"/>
  <c r="W643" i="2"/>
  <c r="U644" i="2"/>
  <c r="V644" i="2"/>
  <c r="W644" i="2"/>
  <c r="U645" i="2"/>
  <c r="V645" i="2"/>
  <c r="W645" i="2"/>
  <c r="U646" i="2"/>
  <c r="V646" i="2"/>
  <c r="W646" i="2"/>
  <c r="U647" i="2"/>
  <c r="V647" i="2"/>
  <c r="W647" i="2"/>
  <c r="U648" i="2"/>
  <c r="V648" i="2"/>
  <c r="W648" i="2"/>
  <c r="U649" i="2"/>
  <c r="V649" i="2"/>
  <c r="W649" i="2"/>
  <c r="U650" i="2"/>
  <c r="V650" i="2"/>
  <c r="W650" i="2"/>
  <c r="U651" i="2"/>
  <c r="V651" i="2"/>
  <c r="W651" i="2"/>
  <c r="U652" i="2"/>
  <c r="V652" i="2"/>
  <c r="W652" i="2"/>
  <c r="U653" i="2"/>
  <c r="V653" i="2"/>
  <c r="W653" i="2"/>
  <c r="U654" i="2"/>
  <c r="V654" i="2"/>
  <c r="W654" i="2"/>
  <c r="U655" i="2"/>
  <c r="V655" i="2"/>
  <c r="W655" i="2"/>
  <c r="U656" i="2"/>
  <c r="V656" i="2"/>
  <c r="W656" i="2"/>
  <c r="U657" i="2"/>
  <c r="V657" i="2"/>
  <c r="W657" i="2"/>
  <c r="U658" i="2"/>
  <c r="V658" i="2"/>
  <c r="W658" i="2"/>
  <c r="U659" i="2"/>
  <c r="V659" i="2"/>
  <c r="W659" i="2"/>
  <c r="U660" i="2"/>
  <c r="V660" i="2"/>
  <c r="W660" i="2"/>
  <c r="U661" i="2"/>
  <c r="V661" i="2"/>
  <c r="W661" i="2"/>
  <c r="U662" i="2"/>
  <c r="V662" i="2"/>
  <c r="W662" i="2"/>
  <c r="U663" i="2"/>
  <c r="V663" i="2"/>
  <c r="W663" i="2"/>
  <c r="U664" i="2"/>
  <c r="V664" i="2"/>
  <c r="W664" i="2"/>
  <c r="U665" i="2"/>
  <c r="V665" i="2"/>
  <c r="W665" i="2"/>
  <c r="U666" i="2"/>
  <c r="V666" i="2"/>
  <c r="W666" i="2"/>
  <c r="U667" i="2"/>
  <c r="V667" i="2"/>
  <c r="W667" i="2"/>
  <c r="U668" i="2"/>
  <c r="V668" i="2"/>
  <c r="W668" i="2"/>
  <c r="U669" i="2"/>
  <c r="V669" i="2"/>
  <c r="W669" i="2"/>
  <c r="U670" i="2"/>
  <c r="V670" i="2"/>
  <c r="W670" i="2"/>
  <c r="U671" i="2"/>
  <c r="V671" i="2"/>
  <c r="W671" i="2"/>
  <c r="U672" i="2"/>
  <c r="V672" i="2"/>
  <c r="W672" i="2"/>
  <c r="U673" i="2"/>
  <c r="V673" i="2"/>
  <c r="W673" i="2"/>
  <c r="U674" i="2"/>
  <c r="V674" i="2"/>
  <c r="W674" i="2"/>
  <c r="U675" i="2"/>
  <c r="V675" i="2"/>
  <c r="W675" i="2"/>
  <c r="U676" i="2"/>
  <c r="V676" i="2"/>
  <c r="W676" i="2"/>
  <c r="U677" i="2"/>
  <c r="V677" i="2"/>
  <c r="W677" i="2"/>
  <c r="U678" i="2"/>
  <c r="V678" i="2"/>
  <c r="W678" i="2"/>
  <c r="U679" i="2"/>
  <c r="V679" i="2"/>
  <c r="W679" i="2"/>
  <c r="U680" i="2"/>
  <c r="V680" i="2"/>
  <c r="W680" i="2"/>
  <c r="U681" i="2"/>
  <c r="V681" i="2"/>
  <c r="W681" i="2"/>
  <c r="U682" i="2"/>
  <c r="V682" i="2"/>
  <c r="W682" i="2"/>
  <c r="U683" i="2"/>
  <c r="V683" i="2"/>
  <c r="W683" i="2"/>
  <c r="U684" i="2"/>
  <c r="V684" i="2"/>
  <c r="W684" i="2"/>
  <c r="U685" i="2"/>
  <c r="V685" i="2"/>
  <c r="W685" i="2"/>
  <c r="U686" i="2"/>
  <c r="V686" i="2"/>
  <c r="W686" i="2"/>
  <c r="U687" i="2"/>
  <c r="V687" i="2"/>
  <c r="W687" i="2"/>
  <c r="U688" i="2"/>
  <c r="V688" i="2"/>
  <c r="W688" i="2"/>
  <c r="U689" i="2"/>
  <c r="V689" i="2"/>
  <c r="W689" i="2"/>
  <c r="U690" i="2"/>
  <c r="V690" i="2"/>
  <c r="W690" i="2"/>
  <c r="U691" i="2"/>
  <c r="V691" i="2"/>
  <c r="W691" i="2"/>
  <c r="U692" i="2"/>
  <c r="V692" i="2"/>
  <c r="W692" i="2"/>
  <c r="U693" i="2"/>
  <c r="V693" i="2"/>
  <c r="W693" i="2"/>
  <c r="U694" i="2"/>
  <c r="V694" i="2"/>
  <c r="W694" i="2"/>
  <c r="U695" i="2"/>
  <c r="V695" i="2"/>
  <c r="W695" i="2"/>
  <c r="U696" i="2"/>
  <c r="V696" i="2"/>
  <c r="W696" i="2"/>
  <c r="U697" i="2"/>
  <c r="V697" i="2"/>
  <c r="W697" i="2"/>
  <c r="U698" i="2"/>
  <c r="V698" i="2"/>
  <c r="W698" i="2"/>
  <c r="U699" i="2"/>
  <c r="V699" i="2"/>
  <c r="W699" i="2"/>
  <c r="U700" i="2"/>
  <c r="V700" i="2"/>
  <c r="W700" i="2"/>
  <c r="U701" i="2"/>
  <c r="V701" i="2"/>
  <c r="W701" i="2"/>
  <c r="U702" i="2"/>
  <c r="V702" i="2"/>
  <c r="W702" i="2"/>
  <c r="U703" i="2"/>
  <c r="V703" i="2"/>
  <c r="W703" i="2"/>
  <c r="U704" i="2"/>
  <c r="V704" i="2"/>
  <c r="W704" i="2"/>
  <c r="U705" i="2"/>
  <c r="V705" i="2"/>
  <c r="W705" i="2"/>
  <c r="U706" i="2"/>
  <c r="V706" i="2"/>
  <c r="W706" i="2"/>
  <c r="U707" i="2"/>
  <c r="V707" i="2"/>
  <c r="W707" i="2"/>
  <c r="U708" i="2"/>
  <c r="V708" i="2"/>
  <c r="W708" i="2"/>
  <c r="U709" i="2"/>
  <c r="V709" i="2"/>
  <c r="W709" i="2"/>
  <c r="U710" i="2"/>
  <c r="V710" i="2"/>
  <c r="W710" i="2"/>
  <c r="U711" i="2"/>
  <c r="V711" i="2"/>
  <c r="W711" i="2"/>
  <c r="U712" i="2"/>
  <c r="V712" i="2"/>
  <c r="W712" i="2"/>
  <c r="U713" i="2"/>
  <c r="V713" i="2"/>
  <c r="W713" i="2"/>
  <c r="U714" i="2"/>
  <c r="V714" i="2"/>
  <c r="W714" i="2"/>
  <c r="U715" i="2"/>
  <c r="V715" i="2"/>
  <c r="W715" i="2"/>
  <c r="U716" i="2"/>
  <c r="V716" i="2"/>
  <c r="W716" i="2"/>
  <c r="U717" i="2"/>
  <c r="V717" i="2"/>
  <c r="W717" i="2"/>
  <c r="U718" i="2"/>
  <c r="V718" i="2"/>
  <c r="W718" i="2"/>
  <c r="U719" i="2"/>
  <c r="V719" i="2"/>
  <c r="W719" i="2"/>
  <c r="U720" i="2"/>
  <c r="V720" i="2"/>
  <c r="W720" i="2"/>
  <c r="U721" i="2"/>
  <c r="V721" i="2"/>
  <c r="W721" i="2"/>
  <c r="U722" i="2"/>
  <c r="V722" i="2"/>
  <c r="W722" i="2"/>
  <c r="U723" i="2"/>
  <c r="V723" i="2"/>
  <c r="W723" i="2"/>
  <c r="U724" i="2"/>
  <c r="V724" i="2"/>
  <c r="W724" i="2"/>
  <c r="U725" i="2"/>
  <c r="V725" i="2"/>
  <c r="W725" i="2"/>
  <c r="U726" i="2"/>
  <c r="V726" i="2"/>
  <c r="W726" i="2"/>
  <c r="U727" i="2"/>
  <c r="V727" i="2"/>
  <c r="W727" i="2"/>
  <c r="U728" i="2"/>
  <c r="V728" i="2"/>
  <c r="W728" i="2"/>
  <c r="U729" i="2"/>
  <c r="V729" i="2"/>
  <c r="W729" i="2"/>
  <c r="U730" i="2"/>
  <c r="V730" i="2"/>
  <c r="W730" i="2"/>
  <c r="U731" i="2"/>
  <c r="V731" i="2"/>
  <c r="W731" i="2"/>
  <c r="U732" i="2"/>
  <c r="V732" i="2"/>
  <c r="W732" i="2"/>
  <c r="U733" i="2"/>
  <c r="V733" i="2"/>
  <c r="W733" i="2"/>
  <c r="U734" i="2"/>
  <c r="V734" i="2"/>
  <c r="W734" i="2"/>
  <c r="U735" i="2"/>
  <c r="V735" i="2"/>
  <c r="W735" i="2"/>
  <c r="U736" i="2"/>
  <c r="V736" i="2"/>
  <c r="W736" i="2"/>
  <c r="U737" i="2"/>
  <c r="V737" i="2"/>
  <c r="W737" i="2"/>
  <c r="U738" i="2"/>
  <c r="V738" i="2"/>
  <c r="W738" i="2"/>
  <c r="U739" i="2"/>
  <c r="V739" i="2"/>
  <c r="W739" i="2"/>
  <c r="U740" i="2"/>
  <c r="V740" i="2"/>
  <c r="W740" i="2"/>
  <c r="U741" i="2"/>
  <c r="V741" i="2"/>
  <c r="W741" i="2"/>
  <c r="U742" i="2"/>
  <c r="V742" i="2"/>
  <c r="W742" i="2"/>
  <c r="U743" i="2"/>
  <c r="V743" i="2"/>
  <c r="W743" i="2"/>
  <c r="U744" i="2"/>
  <c r="V744" i="2"/>
  <c r="W744" i="2"/>
  <c r="U745" i="2"/>
  <c r="V745" i="2"/>
  <c r="W745" i="2"/>
  <c r="U746" i="2"/>
  <c r="V746" i="2"/>
  <c r="W746" i="2"/>
  <c r="U747" i="2"/>
  <c r="V747" i="2"/>
  <c r="W747" i="2"/>
  <c r="U748" i="2"/>
  <c r="V748" i="2"/>
  <c r="W748" i="2"/>
  <c r="U749" i="2"/>
  <c r="V749" i="2"/>
  <c r="W749" i="2"/>
  <c r="U750" i="2"/>
  <c r="V750" i="2"/>
  <c r="W750" i="2"/>
  <c r="U751" i="2"/>
  <c r="V751" i="2"/>
  <c r="W751" i="2"/>
  <c r="U752" i="2"/>
  <c r="V752" i="2"/>
  <c r="W752" i="2"/>
  <c r="U753" i="2"/>
  <c r="V753" i="2"/>
  <c r="W753" i="2"/>
  <c r="U754" i="2"/>
  <c r="V754" i="2"/>
  <c r="W754" i="2"/>
  <c r="U755" i="2"/>
  <c r="V755" i="2"/>
  <c r="W755" i="2"/>
  <c r="U756" i="2"/>
  <c r="V756" i="2"/>
  <c r="W756" i="2"/>
  <c r="U757" i="2"/>
  <c r="V757" i="2"/>
  <c r="W757" i="2"/>
  <c r="U758" i="2"/>
  <c r="V758" i="2"/>
  <c r="W758" i="2"/>
  <c r="U759" i="2"/>
  <c r="V759" i="2"/>
  <c r="W759" i="2"/>
  <c r="U760" i="2"/>
  <c r="V760" i="2"/>
  <c r="W760" i="2"/>
  <c r="U761" i="2"/>
  <c r="V761" i="2"/>
  <c r="W761" i="2"/>
  <c r="U762" i="2"/>
  <c r="V762" i="2"/>
  <c r="W762" i="2"/>
  <c r="U763" i="2"/>
  <c r="V763" i="2"/>
  <c r="W763" i="2"/>
  <c r="U764" i="2"/>
  <c r="V764" i="2"/>
  <c r="W764" i="2"/>
  <c r="U765" i="2"/>
  <c r="V765" i="2"/>
  <c r="W765" i="2"/>
  <c r="U766" i="2"/>
  <c r="V766" i="2"/>
  <c r="W766" i="2"/>
  <c r="U767" i="2"/>
  <c r="V767" i="2"/>
  <c r="W767" i="2"/>
  <c r="U768" i="2"/>
  <c r="V768" i="2"/>
  <c r="W768" i="2"/>
  <c r="U769" i="2"/>
  <c r="V769" i="2"/>
  <c r="W769" i="2"/>
  <c r="U770" i="2"/>
  <c r="V770" i="2"/>
  <c r="W770" i="2"/>
  <c r="U771" i="2"/>
  <c r="V771" i="2"/>
  <c r="W771" i="2"/>
  <c r="U772" i="2"/>
  <c r="V772" i="2"/>
  <c r="W772" i="2"/>
  <c r="U773" i="2"/>
  <c r="V773" i="2"/>
  <c r="W773" i="2"/>
  <c r="U774" i="2"/>
  <c r="V774" i="2"/>
  <c r="W774" i="2"/>
  <c r="U775" i="2"/>
  <c r="V775" i="2"/>
  <c r="W775" i="2"/>
  <c r="U776" i="2"/>
  <c r="V776" i="2"/>
  <c r="W776" i="2"/>
  <c r="U777" i="2"/>
  <c r="V777" i="2"/>
  <c r="W777" i="2"/>
  <c r="U778" i="2"/>
  <c r="V778" i="2"/>
  <c r="W778" i="2"/>
  <c r="U779" i="2"/>
  <c r="V779" i="2"/>
  <c r="W779" i="2"/>
  <c r="U780" i="2"/>
  <c r="V780" i="2"/>
  <c r="W780" i="2"/>
  <c r="U781" i="2"/>
  <c r="V781" i="2"/>
  <c r="W781" i="2"/>
  <c r="U782" i="2"/>
  <c r="V782" i="2"/>
  <c r="W782" i="2"/>
  <c r="U783" i="2"/>
  <c r="V783" i="2"/>
  <c r="W783" i="2"/>
  <c r="U784" i="2"/>
  <c r="V784" i="2"/>
  <c r="W784" i="2"/>
  <c r="U785" i="2"/>
  <c r="V785" i="2"/>
  <c r="W785" i="2"/>
  <c r="U786" i="2"/>
  <c r="V786" i="2"/>
  <c r="W786" i="2"/>
  <c r="U787" i="2"/>
  <c r="V787" i="2"/>
  <c r="W787" i="2"/>
  <c r="U788" i="2"/>
  <c r="V788" i="2"/>
  <c r="W788" i="2"/>
  <c r="U789" i="2"/>
  <c r="V789" i="2"/>
  <c r="W789" i="2"/>
  <c r="U790" i="2"/>
  <c r="V790" i="2"/>
  <c r="W790" i="2"/>
  <c r="U791" i="2"/>
  <c r="V791" i="2"/>
  <c r="W791" i="2"/>
  <c r="U792" i="2"/>
  <c r="V792" i="2"/>
  <c r="W792" i="2"/>
  <c r="U793" i="2"/>
  <c r="V793" i="2"/>
  <c r="W793" i="2"/>
  <c r="U794" i="2"/>
  <c r="V794" i="2"/>
  <c r="W794" i="2"/>
  <c r="U795" i="2"/>
  <c r="V795" i="2"/>
  <c r="W795" i="2"/>
  <c r="U796" i="2"/>
  <c r="V796" i="2"/>
  <c r="W796" i="2"/>
  <c r="U797" i="2"/>
  <c r="V797" i="2"/>
  <c r="W797" i="2"/>
  <c r="U798" i="2"/>
  <c r="V798" i="2"/>
  <c r="W798" i="2"/>
  <c r="U799" i="2"/>
  <c r="V799" i="2"/>
  <c r="W799" i="2"/>
  <c r="U800" i="2"/>
  <c r="V800" i="2"/>
  <c r="W800" i="2"/>
  <c r="U801" i="2"/>
  <c r="V801" i="2"/>
  <c r="W801" i="2"/>
  <c r="U802" i="2"/>
  <c r="V802" i="2"/>
  <c r="W802" i="2"/>
  <c r="U803" i="2"/>
  <c r="V803" i="2"/>
  <c r="W803" i="2"/>
  <c r="U804" i="2"/>
  <c r="V804" i="2"/>
  <c r="W804" i="2"/>
  <c r="U805" i="2"/>
  <c r="V805" i="2"/>
  <c r="W805" i="2"/>
  <c r="U806" i="2"/>
  <c r="V806" i="2"/>
  <c r="W806" i="2"/>
  <c r="U807" i="2"/>
  <c r="V807" i="2"/>
  <c r="W807" i="2"/>
  <c r="U808" i="2"/>
  <c r="V808" i="2"/>
  <c r="W808" i="2"/>
  <c r="U809" i="2"/>
  <c r="V809" i="2"/>
  <c r="W809" i="2"/>
  <c r="U810" i="2"/>
  <c r="V810" i="2"/>
  <c r="W810" i="2"/>
  <c r="U811" i="2"/>
  <c r="V811" i="2"/>
  <c r="W811" i="2"/>
  <c r="U812" i="2"/>
  <c r="V812" i="2"/>
  <c r="W812" i="2"/>
  <c r="U813" i="2"/>
  <c r="V813" i="2"/>
  <c r="W813" i="2"/>
  <c r="U814" i="2"/>
  <c r="V814" i="2"/>
  <c r="W814" i="2"/>
  <c r="U815" i="2"/>
  <c r="V815" i="2"/>
  <c r="W815" i="2"/>
  <c r="U816" i="2"/>
  <c r="V816" i="2"/>
  <c r="W816" i="2"/>
  <c r="U817" i="2"/>
  <c r="V817" i="2"/>
  <c r="W817" i="2"/>
  <c r="U818" i="2"/>
  <c r="V818" i="2"/>
  <c r="W818" i="2"/>
  <c r="U819" i="2"/>
  <c r="V819" i="2"/>
  <c r="W819" i="2"/>
  <c r="U820" i="2"/>
  <c r="V820" i="2"/>
  <c r="W820" i="2"/>
  <c r="U821" i="2"/>
  <c r="V821" i="2"/>
  <c r="W821" i="2"/>
  <c r="U822" i="2"/>
  <c r="V822" i="2"/>
  <c r="W822" i="2"/>
  <c r="U823" i="2"/>
  <c r="V823" i="2"/>
  <c r="W823" i="2"/>
  <c r="U824" i="2"/>
  <c r="V824" i="2"/>
  <c r="W824" i="2"/>
  <c r="U825" i="2"/>
  <c r="V825" i="2"/>
  <c r="W825" i="2"/>
  <c r="U826" i="2"/>
  <c r="V826" i="2"/>
  <c r="W826" i="2"/>
  <c r="U827" i="2"/>
  <c r="V827" i="2"/>
  <c r="W827" i="2"/>
  <c r="U828" i="2"/>
  <c r="V828" i="2"/>
  <c r="W828" i="2"/>
  <c r="U829" i="2"/>
  <c r="V829" i="2"/>
  <c r="W829" i="2"/>
  <c r="U830" i="2"/>
  <c r="V830" i="2"/>
  <c r="W830" i="2"/>
  <c r="U831" i="2"/>
  <c r="V831" i="2"/>
  <c r="W831" i="2"/>
  <c r="U832" i="2"/>
  <c r="V832" i="2"/>
  <c r="W832" i="2"/>
  <c r="U833" i="2"/>
  <c r="V833" i="2"/>
  <c r="W833" i="2"/>
  <c r="U834" i="2"/>
  <c r="V834" i="2"/>
  <c r="W834" i="2"/>
  <c r="U835" i="2"/>
  <c r="V835" i="2"/>
  <c r="W835" i="2"/>
  <c r="U836" i="2"/>
  <c r="V836" i="2"/>
  <c r="W836" i="2"/>
  <c r="U837" i="2"/>
  <c r="V837" i="2"/>
  <c r="W837" i="2"/>
  <c r="U838" i="2"/>
  <c r="V838" i="2"/>
  <c r="W838" i="2"/>
  <c r="U839" i="2"/>
  <c r="V839" i="2"/>
  <c r="W839" i="2"/>
  <c r="U840" i="2"/>
  <c r="V840" i="2"/>
  <c r="W840" i="2"/>
  <c r="U841" i="2"/>
  <c r="V841" i="2"/>
  <c r="W841" i="2"/>
  <c r="U842" i="2"/>
  <c r="V842" i="2"/>
  <c r="W842" i="2"/>
  <c r="U843" i="2"/>
  <c r="V843" i="2"/>
  <c r="W843" i="2"/>
  <c r="U844" i="2"/>
  <c r="V844" i="2"/>
  <c r="W844" i="2"/>
  <c r="U845" i="2"/>
  <c r="V845" i="2"/>
  <c r="W845" i="2"/>
  <c r="U846" i="2"/>
  <c r="V846" i="2"/>
  <c r="W846" i="2"/>
  <c r="U847" i="2"/>
  <c r="V847" i="2"/>
  <c r="W847" i="2"/>
  <c r="U848" i="2"/>
  <c r="V848" i="2"/>
  <c r="W848" i="2"/>
  <c r="U849" i="2"/>
  <c r="V849" i="2"/>
  <c r="W849" i="2"/>
  <c r="U850" i="2"/>
  <c r="V850" i="2"/>
  <c r="W850" i="2"/>
  <c r="U851" i="2"/>
  <c r="V851" i="2"/>
  <c r="W851" i="2"/>
  <c r="U852" i="2"/>
  <c r="V852" i="2"/>
  <c r="W852" i="2"/>
  <c r="U853" i="2"/>
  <c r="V853" i="2"/>
  <c r="W853" i="2"/>
  <c r="U854" i="2"/>
  <c r="V854" i="2"/>
  <c r="W854" i="2"/>
  <c r="U855" i="2"/>
  <c r="V855" i="2"/>
  <c r="W855" i="2"/>
  <c r="U856" i="2"/>
  <c r="V856" i="2"/>
  <c r="W856" i="2"/>
  <c r="U857" i="2"/>
  <c r="V857" i="2"/>
  <c r="W857" i="2"/>
  <c r="U858" i="2"/>
  <c r="V858" i="2"/>
  <c r="W858" i="2"/>
  <c r="U859" i="2"/>
  <c r="V859" i="2"/>
  <c r="W859" i="2"/>
  <c r="U860" i="2"/>
  <c r="V860" i="2"/>
  <c r="W860" i="2"/>
  <c r="U861" i="2"/>
  <c r="V861" i="2"/>
  <c r="W861" i="2"/>
  <c r="U862" i="2"/>
  <c r="V862" i="2"/>
  <c r="W862" i="2"/>
  <c r="U863" i="2"/>
  <c r="V863" i="2"/>
  <c r="W863" i="2"/>
  <c r="U864" i="2"/>
  <c r="V864" i="2"/>
  <c r="W864" i="2"/>
  <c r="U865" i="2"/>
  <c r="V865" i="2"/>
  <c r="W865" i="2"/>
  <c r="U866" i="2"/>
  <c r="V866" i="2"/>
  <c r="W866" i="2"/>
  <c r="U867" i="2"/>
  <c r="V867" i="2"/>
  <c r="W867" i="2"/>
  <c r="U868" i="2"/>
  <c r="V868" i="2"/>
  <c r="W868" i="2"/>
  <c r="U869" i="2"/>
  <c r="V869" i="2"/>
  <c r="W869" i="2"/>
  <c r="U870" i="2"/>
  <c r="V870" i="2"/>
  <c r="W870" i="2"/>
  <c r="U871" i="2"/>
  <c r="V871" i="2"/>
  <c r="W871" i="2"/>
  <c r="U872" i="2"/>
  <c r="V872" i="2"/>
  <c r="W872" i="2"/>
  <c r="U873" i="2"/>
  <c r="V873" i="2"/>
  <c r="W873" i="2"/>
  <c r="U874" i="2"/>
  <c r="V874" i="2"/>
  <c r="W874" i="2"/>
  <c r="U875" i="2"/>
  <c r="V875" i="2"/>
  <c r="W875" i="2"/>
  <c r="U876" i="2"/>
  <c r="V876" i="2"/>
  <c r="W876" i="2"/>
  <c r="U877" i="2"/>
  <c r="V877" i="2"/>
  <c r="W877" i="2"/>
  <c r="U878" i="2"/>
  <c r="V878" i="2"/>
  <c r="W878" i="2"/>
  <c r="U879" i="2"/>
  <c r="V879" i="2"/>
  <c r="W879" i="2"/>
  <c r="U880" i="2"/>
  <c r="V880" i="2"/>
  <c r="W880" i="2"/>
  <c r="U881" i="2"/>
  <c r="V881" i="2"/>
  <c r="W881" i="2"/>
  <c r="U882" i="2"/>
  <c r="V882" i="2"/>
  <c r="W882" i="2"/>
  <c r="U883" i="2"/>
  <c r="V883" i="2"/>
  <c r="W883" i="2"/>
  <c r="U884" i="2"/>
  <c r="V884" i="2"/>
  <c r="W884" i="2"/>
  <c r="U885" i="2"/>
  <c r="V885" i="2"/>
  <c r="W885" i="2"/>
  <c r="U886" i="2"/>
  <c r="V886" i="2"/>
  <c r="W886" i="2"/>
  <c r="U887" i="2"/>
  <c r="V887" i="2"/>
  <c r="W887" i="2"/>
  <c r="U888" i="2"/>
  <c r="V888" i="2"/>
  <c r="W888" i="2"/>
  <c r="U889" i="2"/>
  <c r="V889" i="2"/>
  <c r="W889" i="2"/>
  <c r="U890" i="2"/>
  <c r="V890" i="2"/>
  <c r="W890" i="2"/>
  <c r="U891" i="2"/>
  <c r="V891" i="2"/>
  <c r="W891" i="2"/>
  <c r="U892" i="2"/>
  <c r="V892" i="2"/>
  <c r="W892" i="2"/>
  <c r="U893" i="2"/>
  <c r="V893" i="2"/>
  <c r="W893" i="2"/>
  <c r="U894" i="2"/>
  <c r="V894" i="2"/>
  <c r="W894" i="2"/>
  <c r="U895" i="2"/>
  <c r="V895" i="2"/>
  <c r="W895" i="2"/>
  <c r="U896" i="2"/>
  <c r="V896" i="2"/>
  <c r="W896" i="2"/>
  <c r="U897" i="2"/>
  <c r="V897" i="2"/>
  <c r="W897" i="2"/>
  <c r="U898" i="2"/>
  <c r="V898" i="2"/>
  <c r="W898" i="2"/>
  <c r="U899" i="2"/>
  <c r="V899" i="2"/>
  <c r="W899" i="2"/>
  <c r="U900" i="2"/>
  <c r="V900" i="2"/>
  <c r="W900" i="2"/>
  <c r="U901" i="2"/>
  <c r="V901" i="2"/>
  <c r="W901" i="2"/>
  <c r="U902" i="2"/>
  <c r="V902" i="2"/>
  <c r="W902" i="2"/>
  <c r="U903" i="2"/>
  <c r="V903" i="2"/>
  <c r="W903" i="2"/>
  <c r="U904" i="2"/>
  <c r="V904" i="2"/>
  <c r="W904" i="2"/>
  <c r="U905" i="2"/>
  <c r="V905" i="2"/>
  <c r="W905" i="2"/>
  <c r="U906" i="2"/>
  <c r="V906" i="2"/>
  <c r="W906" i="2"/>
  <c r="U907" i="2"/>
  <c r="V907" i="2"/>
  <c r="W907" i="2"/>
  <c r="U908" i="2"/>
  <c r="V908" i="2"/>
  <c r="W908" i="2"/>
  <c r="U909" i="2"/>
  <c r="V909" i="2"/>
  <c r="W909" i="2"/>
  <c r="U910" i="2"/>
  <c r="V910" i="2"/>
  <c r="W910" i="2"/>
  <c r="U911" i="2"/>
  <c r="V911" i="2"/>
  <c r="W911" i="2"/>
  <c r="U912" i="2"/>
  <c r="V912" i="2"/>
  <c r="W912" i="2"/>
  <c r="U913" i="2"/>
  <c r="V913" i="2"/>
  <c r="W913" i="2"/>
  <c r="U914" i="2"/>
  <c r="V914" i="2"/>
  <c r="W914" i="2"/>
  <c r="U915" i="2"/>
  <c r="V915" i="2"/>
  <c r="W915" i="2"/>
  <c r="U916" i="2"/>
  <c r="V916" i="2"/>
  <c r="W916" i="2"/>
  <c r="U917" i="2"/>
  <c r="V917" i="2"/>
  <c r="W917" i="2"/>
  <c r="U918" i="2"/>
  <c r="V918" i="2"/>
  <c r="W918" i="2"/>
  <c r="U919" i="2"/>
  <c r="V919" i="2"/>
  <c r="W919" i="2"/>
  <c r="U920" i="2"/>
  <c r="V920" i="2"/>
  <c r="W920" i="2"/>
  <c r="U921" i="2"/>
  <c r="V921" i="2"/>
  <c r="W921" i="2"/>
  <c r="U922" i="2"/>
  <c r="V922" i="2"/>
  <c r="W922" i="2"/>
  <c r="U923" i="2"/>
  <c r="V923" i="2"/>
  <c r="W923" i="2"/>
  <c r="U924" i="2"/>
  <c r="V924" i="2"/>
  <c r="W924" i="2"/>
  <c r="U925" i="2"/>
  <c r="V925" i="2"/>
  <c r="W925" i="2"/>
  <c r="U926" i="2"/>
  <c r="V926" i="2"/>
  <c r="W926" i="2"/>
  <c r="U927" i="2"/>
  <c r="V927" i="2"/>
  <c r="W927" i="2"/>
  <c r="U928" i="2"/>
  <c r="V928" i="2"/>
  <c r="W928" i="2"/>
  <c r="U929" i="2"/>
  <c r="V929" i="2"/>
  <c r="W929" i="2"/>
  <c r="U930" i="2"/>
  <c r="V930" i="2"/>
  <c r="W930" i="2"/>
  <c r="U931" i="2"/>
  <c r="V931" i="2"/>
  <c r="W931" i="2"/>
  <c r="U932" i="2"/>
  <c r="V932" i="2"/>
  <c r="W932" i="2"/>
  <c r="U933" i="2"/>
  <c r="V933" i="2"/>
  <c r="W933" i="2"/>
  <c r="U934" i="2"/>
  <c r="V934" i="2"/>
  <c r="W934" i="2"/>
  <c r="U935" i="2"/>
  <c r="V935" i="2"/>
  <c r="W935" i="2"/>
  <c r="U936" i="2"/>
  <c r="V936" i="2"/>
  <c r="W936" i="2"/>
  <c r="U937" i="2"/>
  <c r="V937" i="2"/>
  <c r="W937" i="2"/>
  <c r="U938" i="2"/>
  <c r="V938" i="2"/>
  <c r="W938" i="2"/>
  <c r="U939" i="2"/>
  <c r="V939" i="2"/>
  <c r="W939" i="2"/>
  <c r="U940" i="2"/>
  <c r="V940" i="2"/>
  <c r="W940" i="2"/>
  <c r="U941" i="2"/>
  <c r="V941" i="2"/>
  <c r="W941" i="2"/>
  <c r="U942" i="2"/>
  <c r="V942" i="2"/>
  <c r="W942" i="2"/>
  <c r="U943" i="2"/>
  <c r="V943" i="2"/>
  <c r="W943" i="2"/>
  <c r="U944" i="2"/>
  <c r="V944" i="2"/>
  <c r="W944" i="2"/>
  <c r="U945" i="2"/>
  <c r="V945" i="2"/>
  <c r="W945" i="2"/>
  <c r="U946" i="2"/>
  <c r="V946" i="2"/>
  <c r="W946" i="2"/>
  <c r="U947" i="2"/>
  <c r="V947" i="2"/>
  <c r="W947" i="2"/>
  <c r="U948" i="2"/>
  <c r="V948" i="2"/>
  <c r="W948" i="2"/>
  <c r="U949" i="2"/>
  <c r="V949" i="2"/>
  <c r="W949" i="2"/>
  <c r="U950" i="2"/>
  <c r="V950" i="2"/>
  <c r="W950" i="2"/>
  <c r="U951" i="2"/>
  <c r="V951" i="2"/>
  <c r="W951" i="2"/>
  <c r="U952" i="2"/>
  <c r="V952" i="2"/>
  <c r="W952" i="2"/>
  <c r="U953" i="2"/>
  <c r="V953" i="2"/>
  <c r="W953" i="2"/>
  <c r="U954" i="2"/>
  <c r="V954" i="2"/>
  <c r="W954" i="2"/>
  <c r="U955" i="2"/>
  <c r="V955" i="2"/>
  <c r="W955" i="2"/>
  <c r="U956" i="2"/>
  <c r="V956" i="2"/>
  <c r="W956" i="2"/>
  <c r="U957" i="2"/>
  <c r="V957" i="2"/>
  <c r="W957" i="2"/>
  <c r="U958" i="2"/>
  <c r="V958" i="2"/>
  <c r="W958" i="2"/>
  <c r="U959" i="2"/>
  <c r="V959" i="2"/>
  <c r="W959" i="2"/>
  <c r="U960" i="2"/>
  <c r="V960" i="2"/>
  <c r="W960" i="2"/>
  <c r="U961" i="2"/>
  <c r="V961" i="2"/>
  <c r="W961" i="2"/>
  <c r="U962" i="2"/>
  <c r="V962" i="2"/>
  <c r="W962" i="2"/>
  <c r="U963" i="2"/>
  <c r="V963" i="2"/>
  <c r="W963" i="2"/>
  <c r="U964" i="2"/>
  <c r="V964" i="2"/>
  <c r="W964" i="2"/>
  <c r="U965" i="2"/>
  <c r="V965" i="2"/>
  <c r="W965" i="2"/>
  <c r="U966" i="2"/>
  <c r="V966" i="2"/>
  <c r="W966" i="2"/>
  <c r="U967" i="2"/>
  <c r="V967" i="2"/>
  <c r="W967" i="2"/>
  <c r="U968" i="2"/>
  <c r="V968" i="2"/>
  <c r="W968" i="2"/>
  <c r="U969" i="2"/>
  <c r="V969" i="2"/>
  <c r="W969" i="2"/>
  <c r="U970" i="2"/>
  <c r="V970" i="2"/>
  <c r="W970" i="2"/>
  <c r="U971" i="2"/>
  <c r="V971" i="2"/>
  <c r="W971" i="2"/>
  <c r="U972" i="2"/>
  <c r="V972" i="2"/>
  <c r="W972" i="2"/>
  <c r="U973" i="2"/>
  <c r="V973" i="2"/>
  <c r="W973" i="2"/>
  <c r="U974" i="2"/>
  <c r="V974" i="2"/>
  <c r="W974" i="2"/>
  <c r="U975" i="2"/>
  <c r="V975" i="2"/>
  <c r="W975" i="2"/>
  <c r="U976" i="2"/>
  <c r="V976" i="2"/>
  <c r="W976" i="2"/>
  <c r="U977" i="2"/>
  <c r="V977" i="2"/>
  <c r="W977" i="2"/>
  <c r="U978" i="2"/>
  <c r="V978" i="2"/>
  <c r="W978" i="2"/>
  <c r="U979" i="2"/>
  <c r="V979" i="2"/>
  <c r="W979" i="2"/>
  <c r="U980" i="2"/>
  <c r="V980" i="2"/>
  <c r="W980" i="2"/>
  <c r="U981" i="2"/>
  <c r="V981" i="2"/>
  <c r="W981" i="2"/>
  <c r="U982" i="2"/>
  <c r="V982" i="2"/>
  <c r="W982" i="2"/>
  <c r="U983" i="2"/>
  <c r="V983" i="2"/>
  <c r="W983" i="2"/>
  <c r="U984" i="2"/>
  <c r="V984" i="2"/>
  <c r="W984" i="2"/>
  <c r="U985" i="2"/>
  <c r="V985" i="2"/>
  <c r="W985" i="2"/>
  <c r="U986" i="2"/>
  <c r="V986" i="2"/>
  <c r="W986" i="2"/>
  <c r="U987" i="2"/>
  <c r="V987" i="2"/>
  <c r="W987" i="2"/>
  <c r="U988" i="2"/>
  <c r="V988" i="2"/>
  <c r="W988" i="2"/>
  <c r="U989" i="2"/>
  <c r="V989" i="2"/>
  <c r="W989" i="2"/>
  <c r="U990" i="2"/>
  <c r="V990" i="2"/>
  <c r="W990" i="2"/>
  <c r="U991" i="2"/>
  <c r="V991" i="2"/>
  <c r="W991" i="2"/>
  <c r="U992" i="2"/>
  <c r="V992" i="2"/>
  <c r="W992" i="2"/>
  <c r="U993" i="2"/>
  <c r="V993" i="2"/>
  <c r="W993" i="2"/>
  <c r="U994" i="2"/>
  <c r="V994" i="2"/>
  <c r="W994" i="2"/>
  <c r="U995" i="2"/>
  <c r="V995" i="2"/>
  <c r="W995" i="2"/>
  <c r="U996" i="2"/>
  <c r="V996" i="2"/>
  <c r="W996" i="2"/>
  <c r="U997" i="2"/>
  <c r="V997" i="2"/>
  <c r="W997" i="2"/>
  <c r="U998" i="2"/>
  <c r="V998" i="2"/>
  <c r="W998" i="2"/>
  <c r="U999" i="2"/>
  <c r="V999" i="2"/>
  <c r="W999" i="2"/>
  <c r="U1000" i="2"/>
  <c r="V1000" i="2"/>
  <c r="W1000" i="2"/>
  <c r="U1001" i="2"/>
  <c r="V1001" i="2"/>
  <c r="W1001" i="2"/>
  <c r="U1002" i="2"/>
  <c r="V1002" i="2"/>
  <c r="W1002" i="2"/>
  <c r="U1003" i="2"/>
  <c r="V1003" i="2"/>
  <c r="W1003" i="2"/>
  <c r="U1004" i="2"/>
  <c r="V1004" i="2"/>
  <c r="W1004" i="2"/>
  <c r="U1005" i="2"/>
  <c r="V1005" i="2"/>
  <c r="W1005" i="2"/>
  <c r="U1006" i="2"/>
  <c r="V1006" i="2"/>
  <c r="W1006" i="2"/>
  <c r="U1007" i="2"/>
  <c r="V1007" i="2"/>
  <c r="W1007" i="2"/>
  <c r="U1008" i="2"/>
  <c r="V1008" i="2"/>
  <c r="W1008" i="2"/>
  <c r="U1009" i="2"/>
  <c r="V1009" i="2"/>
  <c r="W1009" i="2"/>
  <c r="U1010" i="2"/>
  <c r="V1010" i="2"/>
  <c r="W1010" i="2"/>
  <c r="U1011" i="2"/>
  <c r="V1011" i="2"/>
  <c r="W1011" i="2"/>
  <c r="U1012" i="2"/>
  <c r="V1012" i="2"/>
  <c r="W1012" i="2"/>
  <c r="U1013" i="2"/>
  <c r="V1013" i="2"/>
  <c r="W1013" i="2"/>
  <c r="U1014" i="2"/>
  <c r="V1014" i="2"/>
  <c r="W1014" i="2"/>
  <c r="U1015" i="2"/>
  <c r="V1015" i="2"/>
  <c r="W1015" i="2"/>
  <c r="U1016" i="2"/>
  <c r="V1016" i="2"/>
  <c r="W1016" i="2"/>
  <c r="U1017" i="2"/>
  <c r="V1017" i="2"/>
  <c r="W1017" i="2"/>
  <c r="U1018" i="2"/>
  <c r="V1018" i="2"/>
  <c r="W1018" i="2"/>
  <c r="U1019" i="2"/>
  <c r="V1019" i="2"/>
  <c r="W1019" i="2"/>
  <c r="U1020" i="2"/>
  <c r="V1020" i="2"/>
  <c r="W1020" i="2"/>
  <c r="U1021" i="2"/>
  <c r="V1021" i="2"/>
  <c r="W1021" i="2"/>
  <c r="U1022" i="2"/>
  <c r="V1022" i="2"/>
  <c r="W1022" i="2"/>
  <c r="U1023" i="2"/>
  <c r="V1023" i="2"/>
  <c r="W1023" i="2"/>
  <c r="U1024" i="2"/>
  <c r="V1024" i="2"/>
  <c r="W1024" i="2"/>
  <c r="U1025" i="2"/>
  <c r="V1025" i="2"/>
  <c r="W1025" i="2"/>
  <c r="U1026" i="2"/>
  <c r="V1026" i="2"/>
  <c r="W1026" i="2"/>
  <c r="U1027" i="2"/>
  <c r="V1027" i="2"/>
  <c r="W1027" i="2"/>
  <c r="U1028" i="2"/>
  <c r="V1028" i="2"/>
  <c r="W1028" i="2"/>
  <c r="U1029" i="2"/>
  <c r="V1029" i="2"/>
  <c r="W1029" i="2"/>
  <c r="U1030" i="2"/>
  <c r="V1030" i="2"/>
  <c r="W1030" i="2"/>
  <c r="U1031" i="2"/>
  <c r="V1031" i="2"/>
  <c r="W1031" i="2"/>
  <c r="U1032" i="2"/>
  <c r="V1032" i="2"/>
  <c r="W1032" i="2"/>
  <c r="U1033" i="2"/>
  <c r="V1033" i="2"/>
  <c r="W1033" i="2"/>
  <c r="U1034" i="2"/>
  <c r="V1034" i="2"/>
  <c r="W1034" i="2"/>
  <c r="U1035" i="2"/>
  <c r="V1035" i="2"/>
  <c r="W1035" i="2"/>
  <c r="U1036" i="2"/>
  <c r="V1036" i="2"/>
  <c r="W1036" i="2"/>
  <c r="U1037" i="2"/>
  <c r="V1037" i="2"/>
  <c r="W1037" i="2"/>
  <c r="U1038" i="2"/>
  <c r="V1038" i="2"/>
  <c r="W1038" i="2"/>
  <c r="U1039" i="2"/>
  <c r="V1039" i="2"/>
  <c r="W1039" i="2"/>
  <c r="U1040" i="2"/>
  <c r="V1040" i="2"/>
  <c r="W1040" i="2"/>
  <c r="U1041" i="2"/>
  <c r="V1041" i="2"/>
  <c r="W1041" i="2"/>
  <c r="U1042" i="2"/>
  <c r="V1042" i="2"/>
  <c r="W1042" i="2"/>
  <c r="U1043" i="2"/>
  <c r="V1043" i="2"/>
  <c r="W1043" i="2"/>
  <c r="U1044" i="2"/>
  <c r="V1044" i="2"/>
  <c r="W1044" i="2"/>
  <c r="U1045" i="2"/>
  <c r="V1045" i="2"/>
  <c r="W1045" i="2"/>
  <c r="U1046" i="2"/>
  <c r="V1046" i="2"/>
  <c r="W1046" i="2"/>
  <c r="U1047" i="2"/>
  <c r="V1047" i="2"/>
  <c r="W1047" i="2"/>
  <c r="U1048" i="2"/>
  <c r="V1048" i="2"/>
  <c r="W1048" i="2"/>
  <c r="U1049" i="2"/>
  <c r="V1049" i="2"/>
  <c r="W1049" i="2"/>
  <c r="U1050" i="2"/>
  <c r="V1050" i="2"/>
  <c r="W1050" i="2"/>
  <c r="U1051" i="2"/>
  <c r="V1051" i="2"/>
  <c r="W1051" i="2"/>
  <c r="U1052" i="2"/>
  <c r="V1052" i="2"/>
  <c r="W1052" i="2"/>
  <c r="U1053" i="2"/>
  <c r="V1053" i="2"/>
  <c r="W1053" i="2"/>
  <c r="U1054" i="2"/>
  <c r="V1054" i="2"/>
  <c r="W1054" i="2"/>
  <c r="U1055" i="2"/>
  <c r="V1055" i="2"/>
  <c r="W1055" i="2"/>
  <c r="U1056" i="2"/>
  <c r="V1056" i="2"/>
  <c r="W1056" i="2"/>
  <c r="U1057" i="2"/>
  <c r="V1057" i="2"/>
  <c r="W1057" i="2"/>
  <c r="U1058" i="2"/>
  <c r="V1058" i="2"/>
  <c r="W1058" i="2"/>
  <c r="U1059" i="2"/>
  <c r="V1059" i="2"/>
  <c r="W1059" i="2"/>
  <c r="U1060" i="2"/>
  <c r="V1060" i="2"/>
  <c r="W1060" i="2"/>
  <c r="U1061" i="2"/>
  <c r="V1061" i="2"/>
  <c r="W1061" i="2"/>
  <c r="U1062" i="2"/>
  <c r="V1062" i="2"/>
  <c r="W1062" i="2"/>
  <c r="U1063" i="2"/>
  <c r="V1063" i="2"/>
  <c r="W1063" i="2"/>
  <c r="U1064" i="2"/>
  <c r="V1064" i="2"/>
  <c r="W1064" i="2"/>
  <c r="U1065" i="2"/>
  <c r="V1065" i="2"/>
  <c r="W1065" i="2"/>
  <c r="U1066" i="2"/>
  <c r="V1066" i="2"/>
  <c r="W1066" i="2"/>
  <c r="U1067" i="2"/>
  <c r="V1067" i="2"/>
  <c r="W1067" i="2"/>
  <c r="U1068" i="2"/>
  <c r="V1068" i="2"/>
  <c r="W1068" i="2"/>
  <c r="U1069" i="2"/>
  <c r="V1069" i="2"/>
  <c r="W1069" i="2"/>
  <c r="U1070" i="2"/>
  <c r="V1070" i="2"/>
  <c r="W1070" i="2"/>
  <c r="U1071" i="2"/>
  <c r="V1071" i="2"/>
  <c r="W1071" i="2"/>
  <c r="U1072" i="2"/>
  <c r="V1072" i="2"/>
  <c r="W1072" i="2"/>
  <c r="U1073" i="2"/>
  <c r="V1073" i="2"/>
  <c r="W1073" i="2"/>
  <c r="U1074" i="2"/>
  <c r="V1074" i="2"/>
  <c r="W1074" i="2"/>
  <c r="U1075" i="2"/>
  <c r="V1075" i="2"/>
  <c r="W1075" i="2"/>
  <c r="U1076" i="2"/>
  <c r="V1076" i="2"/>
  <c r="W1076" i="2"/>
  <c r="U1077" i="2"/>
  <c r="V1077" i="2"/>
  <c r="W1077" i="2"/>
  <c r="U1078" i="2"/>
  <c r="V1078" i="2"/>
  <c r="W1078" i="2"/>
  <c r="U1079" i="2"/>
  <c r="V1079" i="2"/>
  <c r="W1079" i="2"/>
  <c r="U1080" i="2"/>
  <c r="V1080" i="2"/>
  <c r="W1080" i="2"/>
  <c r="U1081" i="2"/>
  <c r="V1081" i="2"/>
  <c r="W1081" i="2"/>
  <c r="U1082" i="2"/>
  <c r="V1082" i="2"/>
  <c r="W1082" i="2"/>
  <c r="U1083" i="2"/>
  <c r="V1083" i="2"/>
  <c r="W1083" i="2"/>
  <c r="U1084" i="2"/>
  <c r="V1084" i="2"/>
  <c r="W1084" i="2"/>
  <c r="U1085" i="2"/>
  <c r="V1085" i="2"/>
  <c r="W1085" i="2"/>
  <c r="U1086" i="2"/>
  <c r="V1086" i="2"/>
  <c r="W1086" i="2"/>
  <c r="U1087" i="2"/>
  <c r="V1087" i="2"/>
  <c r="W1087" i="2"/>
  <c r="U1088" i="2"/>
  <c r="V1088" i="2"/>
  <c r="W1088" i="2"/>
  <c r="U1089" i="2"/>
  <c r="V1089" i="2"/>
  <c r="W1089" i="2"/>
  <c r="U1090" i="2"/>
  <c r="V1090" i="2"/>
  <c r="W1090" i="2"/>
  <c r="U1091" i="2"/>
  <c r="V1091" i="2"/>
  <c r="W1091" i="2"/>
  <c r="U1092" i="2"/>
  <c r="V1092" i="2"/>
  <c r="W1092" i="2"/>
  <c r="U1093" i="2"/>
  <c r="V1093" i="2"/>
  <c r="W1093" i="2"/>
  <c r="U1094" i="2"/>
  <c r="V1094" i="2"/>
  <c r="W1094" i="2"/>
  <c r="U1095" i="2"/>
  <c r="V1095" i="2"/>
  <c r="W1095" i="2"/>
  <c r="U1096" i="2"/>
  <c r="V1096" i="2"/>
  <c r="W1096" i="2"/>
  <c r="U1097" i="2"/>
  <c r="V1097" i="2"/>
  <c r="W1097" i="2"/>
  <c r="U1098" i="2"/>
  <c r="V1098" i="2"/>
  <c r="W1098" i="2"/>
  <c r="U1099" i="2"/>
  <c r="V1099" i="2"/>
  <c r="W1099" i="2"/>
  <c r="U1100" i="2"/>
  <c r="V1100" i="2"/>
  <c r="W1100" i="2"/>
  <c r="U1101" i="2"/>
  <c r="V1101" i="2"/>
  <c r="W1101" i="2"/>
  <c r="U1102" i="2"/>
  <c r="V1102" i="2"/>
  <c r="W1102" i="2"/>
  <c r="U1103" i="2"/>
  <c r="V1103" i="2"/>
  <c r="W1103" i="2"/>
  <c r="U1104" i="2"/>
  <c r="V1104" i="2"/>
  <c r="W1104" i="2"/>
  <c r="U1105" i="2"/>
  <c r="V1105" i="2"/>
  <c r="W1105" i="2"/>
  <c r="U1106" i="2"/>
  <c r="V1106" i="2"/>
  <c r="W1106" i="2"/>
  <c r="U1107" i="2"/>
  <c r="V1107" i="2"/>
  <c r="W1107" i="2"/>
  <c r="U1108" i="2"/>
  <c r="V1108" i="2"/>
  <c r="W1108" i="2"/>
  <c r="U1109" i="2"/>
  <c r="V1109" i="2"/>
  <c r="W1109" i="2"/>
  <c r="U1110" i="2"/>
  <c r="V1110" i="2"/>
  <c r="W1110" i="2"/>
  <c r="U1111" i="2"/>
  <c r="V1111" i="2"/>
  <c r="W1111" i="2"/>
  <c r="U1112" i="2"/>
  <c r="V1112" i="2"/>
  <c r="W1112" i="2"/>
  <c r="U1113" i="2"/>
  <c r="V1113" i="2"/>
  <c r="W1113" i="2"/>
  <c r="U1114" i="2"/>
  <c r="V1114" i="2"/>
  <c r="W1114" i="2"/>
  <c r="U1115" i="2"/>
  <c r="V1115" i="2"/>
  <c r="W1115" i="2"/>
  <c r="U1116" i="2"/>
  <c r="V1116" i="2"/>
  <c r="W1116" i="2"/>
  <c r="U1117" i="2"/>
  <c r="V1117" i="2"/>
  <c r="W1117" i="2"/>
  <c r="U1118" i="2"/>
  <c r="V1118" i="2"/>
  <c r="W1118" i="2"/>
  <c r="U1119" i="2"/>
  <c r="V1119" i="2"/>
  <c r="W1119" i="2"/>
  <c r="U1120" i="2"/>
  <c r="V1120" i="2"/>
  <c r="W1120" i="2"/>
  <c r="U1121" i="2"/>
  <c r="V1121" i="2"/>
  <c r="W1121" i="2"/>
  <c r="U1122" i="2"/>
  <c r="V1122" i="2"/>
  <c r="W1122" i="2"/>
  <c r="U1123" i="2"/>
  <c r="V1123" i="2"/>
  <c r="W1123" i="2"/>
  <c r="U1124" i="2"/>
  <c r="V1124" i="2"/>
  <c r="W1124" i="2"/>
  <c r="U1125" i="2"/>
  <c r="V1125" i="2"/>
  <c r="W1125" i="2"/>
  <c r="U1126" i="2"/>
  <c r="V1126" i="2"/>
  <c r="W1126" i="2"/>
  <c r="U1127" i="2"/>
  <c r="V1127" i="2"/>
  <c r="W1127" i="2"/>
  <c r="U1128" i="2"/>
  <c r="V1128" i="2"/>
  <c r="W1128" i="2"/>
  <c r="U1129" i="2"/>
  <c r="V1129" i="2"/>
  <c r="W1129" i="2"/>
  <c r="U1130" i="2"/>
  <c r="V1130" i="2"/>
  <c r="W1130" i="2"/>
  <c r="U1131" i="2"/>
  <c r="V1131" i="2"/>
  <c r="W1131" i="2"/>
  <c r="U1132" i="2"/>
  <c r="V1132" i="2"/>
  <c r="W1132" i="2"/>
  <c r="U1133" i="2"/>
  <c r="V1133" i="2"/>
  <c r="W1133" i="2"/>
  <c r="U1134" i="2"/>
  <c r="V1134" i="2"/>
  <c r="W1134" i="2"/>
  <c r="U1135" i="2"/>
  <c r="V1135" i="2"/>
  <c r="W1135" i="2"/>
  <c r="U1136" i="2"/>
  <c r="V1136" i="2"/>
  <c r="W1136" i="2"/>
  <c r="U1137" i="2"/>
  <c r="V1137" i="2"/>
  <c r="W1137" i="2"/>
  <c r="U1138" i="2"/>
  <c r="V1138" i="2"/>
  <c r="W1138" i="2"/>
  <c r="U1139" i="2"/>
  <c r="V1139" i="2"/>
  <c r="W1139" i="2"/>
  <c r="U1140" i="2"/>
  <c r="V1140" i="2"/>
  <c r="W1140" i="2"/>
  <c r="U1141" i="2"/>
  <c r="V1141" i="2"/>
  <c r="W1141" i="2"/>
  <c r="U1142" i="2"/>
  <c r="V1142" i="2"/>
  <c r="W1142" i="2"/>
  <c r="U1143" i="2"/>
  <c r="V1143" i="2"/>
  <c r="W1143" i="2"/>
  <c r="U1144" i="2"/>
  <c r="V1144" i="2"/>
  <c r="W1144" i="2"/>
  <c r="U1145" i="2"/>
  <c r="V1145" i="2"/>
  <c r="W1145" i="2"/>
  <c r="U1146" i="2"/>
  <c r="V1146" i="2"/>
  <c r="W1146" i="2"/>
  <c r="U1147" i="2"/>
  <c r="V1147" i="2"/>
  <c r="W1147" i="2"/>
  <c r="U1148" i="2"/>
  <c r="V1148" i="2"/>
  <c r="W1148" i="2"/>
  <c r="U1149" i="2"/>
  <c r="V1149" i="2"/>
  <c r="W1149" i="2"/>
  <c r="U1150" i="2"/>
  <c r="V1150" i="2"/>
  <c r="W1150" i="2"/>
  <c r="U1151" i="2"/>
  <c r="V1151" i="2"/>
  <c r="W1151" i="2"/>
  <c r="U1152" i="2"/>
  <c r="V1152" i="2"/>
  <c r="W1152" i="2"/>
  <c r="U1153" i="2"/>
  <c r="V1153" i="2"/>
  <c r="W1153" i="2"/>
  <c r="U1154" i="2"/>
  <c r="V1154" i="2"/>
  <c r="W1154" i="2"/>
  <c r="U1155" i="2"/>
  <c r="V1155" i="2"/>
  <c r="W1155" i="2"/>
  <c r="U1156" i="2"/>
  <c r="V1156" i="2"/>
  <c r="W1156" i="2"/>
  <c r="U1157" i="2"/>
  <c r="V1157" i="2"/>
  <c r="W1157" i="2"/>
  <c r="U1158" i="2"/>
  <c r="V1158" i="2"/>
  <c r="W1158" i="2"/>
  <c r="U1159" i="2"/>
  <c r="V1159" i="2"/>
  <c r="W1159" i="2"/>
  <c r="U1160" i="2"/>
  <c r="V1160" i="2"/>
  <c r="W1160" i="2"/>
  <c r="U1161" i="2"/>
  <c r="V1161" i="2"/>
  <c r="W1161" i="2"/>
  <c r="U1162" i="2"/>
  <c r="V1162" i="2"/>
  <c r="W1162" i="2"/>
  <c r="U1163" i="2"/>
  <c r="V1163" i="2"/>
  <c r="W1163" i="2"/>
  <c r="U1164" i="2"/>
  <c r="V1164" i="2"/>
  <c r="W1164" i="2"/>
  <c r="U1165" i="2"/>
  <c r="V1165" i="2"/>
  <c r="W1165" i="2"/>
  <c r="U1166" i="2"/>
  <c r="V1166" i="2"/>
  <c r="W1166" i="2"/>
  <c r="U1167" i="2"/>
  <c r="V1167" i="2"/>
  <c r="W1167" i="2"/>
  <c r="U1168" i="2"/>
  <c r="V1168" i="2"/>
  <c r="W1168" i="2"/>
  <c r="U1169" i="2"/>
  <c r="V1169" i="2"/>
  <c r="W1169" i="2"/>
  <c r="U1170" i="2"/>
  <c r="V1170" i="2"/>
  <c r="W1170" i="2"/>
  <c r="U1171" i="2"/>
  <c r="V1171" i="2"/>
  <c r="W1171" i="2"/>
  <c r="U1172" i="2"/>
  <c r="V1172" i="2"/>
  <c r="W1172" i="2"/>
  <c r="U1173" i="2"/>
  <c r="V1173" i="2"/>
  <c r="W1173" i="2"/>
  <c r="U1174" i="2"/>
  <c r="V1174" i="2"/>
  <c r="W1174" i="2"/>
  <c r="U1175" i="2"/>
  <c r="V1175" i="2"/>
  <c r="W1175" i="2"/>
  <c r="U1176" i="2"/>
  <c r="V1176" i="2"/>
  <c r="W1176" i="2"/>
  <c r="U1177" i="2"/>
  <c r="V1177" i="2"/>
  <c r="W1177" i="2"/>
  <c r="U1178" i="2"/>
  <c r="V1178" i="2"/>
  <c r="W1178" i="2"/>
  <c r="U1179" i="2"/>
  <c r="V1179" i="2"/>
  <c r="W1179" i="2"/>
  <c r="U1180" i="2"/>
  <c r="V1180" i="2"/>
  <c r="W1180" i="2"/>
  <c r="U1181" i="2"/>
  <c r="V1181" i="2"/>
  <c r="W1181" i="2"/>
  <c r="U1182" i="2"/>
  <c r="V1182" i="2"/>
  <c r="W1182" i="2"/>
  <c r="U1183" i="2"/>
  <c r="V1183" i="2"/>
  <c r="W1183" i="2"/>
  <c r="U1184" i="2"/>
  <c r="V1184" i="2"/>
  <c r="W1184" i="2"/>
  <c r="U1185" i="2"/>
  <c r="V1185" i="2"/>
  <c r="W1185" i="2"/>
  <c r="U1186" i="2"/>
  <c r="V1186" i="2"/>
  <c r="W1186" i="2"/>
  <c r="U1187" i="2"/>
  <c r="V1187" i="2"/>
  <c r="W1187" i="2"/>
  <c r="U1188" i="2"/>
  <c r="V1188" i="2"/>
  <c r="W1188" i="2"/>
  <c r="U1189" i="2"/>
  <c r="V1189" i="2"/>
  <c r="W1189" i="2"/>
  <c r="U1190" i="2"/>
  <c r="V1190" i="2"/>
  <c r="W1190" i="2"/>
  <c r="U1191" i="2"/>
  <c r="V1191" i="2"/>
  <c r="W1191" i="2"/>
  <c r="U1192" i="2"/>
  <c r="V1192" i="2"/>
  <c r="W1192" i="2"/>
  <c r="U1193" i="2"/>
  <c r="V1193" i="2"/>
  <c r="W1193" i="2"/>
  <c r="U1194" i="2"/>
  <c r="V1194" i="2"/>
  <c r="W1194" i="2"/>
  <c r="U1195" i="2"/>
  <c r="V1195" i="2"/>
  <c r="W1195" i="2"/>
  <c r="U1196" i="2"/>
  <c r="V1196" i="2"/>
  <c r="W1196" i="2"/>
  <c r="U1197" i="2"/>
  <c r="V1197" i="2"/>
  <c r="W1197" i="2"/>
  <c r="U1198" i="2"/>
  <c r="V1198" i="2"/>
  <c r="W1198" i="2"/>
  <c r="U1199" i="2"/>
  <c r="V1199" i="2"/>
  <c r="W1199" i="2"/>
  <c r="U1200" i="2"/>
  <c r="V1200" i="2"/>
  <c r="W1200" i="2"/>
  <c r="U1201" i="2"/>
  <c r="V1201" i="2"/>
  <c r="W1201" i="2"/>
  <c r="U1202" i="2"/>
  <c r="V1202" i="2"/>
  <c r="W1202" i="2"/>
  <c r="U1203" i="2"/>
  <c r="V1203" i="2"/>
  <c r="W1203" i="2"/>
  <c r="U1204" i="2"/>
  <c r="V1204" i="2"/>
  <c r="W1204" i="2"/>
  <c r="U1205" i="2"/>
  <c r="V1205" i="2"/>
  <c r="W1205" i="2"/>
  <c r="U1206" i="2"/>
  <c r="V1206" i="2"/>
  <c r="W1206" i="2"/>
  <c r="U1207" i="2"/>
  <c r="V1207" i="2"/>
  <c r="W1207" i="2"/>
  <c r="U1208" i="2"/>
  <c r="V1208" i="2"/>
  <c r="W1208" i="2"/>
  <c r="U1209" i="2"/>
  <c r="V1209" i="2"/>
  <c r="W1209" i="2"/>
  <c r="U1210" i="2"/>
  <c r="V1210" i="2"/>
  <c r="W1210" i="2"/>
  <c r="U1211" i="2"/>
  <c r="V1211" i="2"/>
  <c r="W1211" i="2"/>
  <c r="U1212" i="2"/>
  <c r="V1212" i="2"/>
  <c r="W1212" i="2"/>
  <c r="U1213" i="2"/>
  <c r="V1213" i="2"/>
  <c r="W1213" i="2"/>
  <c r="U1214" i="2"/>
  <c r="V1214" i="2"/>
  <c r="W1214" i="2"/>
  <c r="U1215" i="2"/>
  <c r="V1215" i="2"/>
  <c r="W1215" i="2"/>
  <c r="U1216" i="2"/>
  <c r="V1216" i="2"/>
  <c r="W1216" i="2"/>
  <c r="U1217" i="2"/>
  <c r="V1217" i="2"/>
  <c r="W1217" i="2"/>
  <c r="U1218" i="2"/>
  <c r="V1218" i="2"/>
  <c r="W1218" i="2"/>
  <c r="U1219" i="2"/>
  <c r="V1219" i="2"/>
  <c r="W1219" i="2"/>
  <c r="U1220" i="2"/>
  <c r="V1220" i="2"/>
  <c r="W1220" i="2"/>
  <c r="U1221" i="2"/>
  <c r="V1221" i="2"/>
  <c r="W1221" i="2"/>
  <c r="U1222" i="2"/>
  <c r="V1222" i="2"/>
  <c r="W1222" i="2"/>
  <c r="U1223" i="2"/>
  <c r="V1223" i="2"/>
  <c r="W1223" i="2"/>
  <c r="U1224" i="2"/>
  <c r="V1224" i="2"/>
  <c r="W1224" i="2"/>
  <c r="U1225" i="2"/>
  <c r="V1225" i="2"/>
  <c r="W1225" i="2"/>
  <c r="U1226" i="2"/>
  <c r="V1226" i="2"/>
  <c r="W1226" i="2"/>
  <c r="U1227" i="2"/>
  <c r="V1227" i="2"/>
  <c r="W1227" i="2"/>
  <c r="U1228" i="2"/>
  <c r="V1228" i="2"/>
  <c r="W1228" i="2"/>
  <c r="U1229" i="2"/>
  <c r="V1229" i="2"/>
  <c r="W1229" i="2"/>
  <c r="U1230" i="2"/>
  <c r="V1230" i="2"/>
  <c r="W1230" i="2"/>
  <c r="U1231" i="2"/>
  <c r="V1231" i="2"/>
  <c r="W1231" i="2"/>
  <c r="U1232" i="2"/>
  <c r="V1232" i="2"/>
  <c r="W1232" i="2"/>
  <c r="U1233" i="2"/>
  <c r="V1233" i="2"/>
  <c r="W1233" i="2"/>
  <c r="U1234" i="2"/>
  <c r="V1234" i="2"/>
  <c r="W1234" i="2"/>
  <c r="U1235" i="2"/>
  <c r="V1235" i="2"/>
  <c r="W1235" i="2"/>
  <c r="U1236" i="2"/>
  <c r="V1236" i="2"/>
  <c r="W1236" i="2"/>
  <c r="U1237" i="2"/>
  <c r="V1237" i="2"/>
  <c r="W1237" i="2"/>
  <c r="U1238" i="2"/>
  <c r="V1238" i="2"/>
  <c r="W1238" i="2"/>
  <c r="U1239" i="2"/>
  <c r="V1239" i="2"/>
  <c r="W1239" i="2"/>
  <c r="U1240" i="2"/>
  <c r="V1240" i="2"/>
  <c r="W1240" i="2"/>
  <c r="U1241" i="2"/>
  <c r="V1241" i="2"/>
  <c r="W1241" i="2"/>
  <c r="U1242" i="2"/>
  <c r="V1242" i="2"/>
  <c r="W1242" i="2"/>
  <c r="U1243" i="2"/>
  <c r="V1243" i="2"/>
  <c r="W1243" i="2"/>
  <c r="U1244" i="2"/>
  <c r="V1244" i="2"/>
  <c r="W1244" i="2"/>
  <c r="U1245" i="2"/>
  <c r="V1245" i="2"/>
  <c r="W1245" i="2"/>
  <c r="U1246" i="2"/>
  <c r="V1246" i="2"/>
  <c r="W1246" i="2"/>
  <c r="U1247" i="2"/>
  <c r="V1247" i="2"/>
  <c r="W1247" i="2"/>
  <c r="U1248" i="2"/>
  <c r="V1248" i="2"/>
  <c r="W1248" i="2"/>
  <c r="U1249" i="2"/>
  <c r="V1249" i="2"/>
  <c r="W1249" i="2"/>
  <c r="U1250" i="2"/>
  <c r="V1250" i="2"/>
  <c r="W1250" i="2"/>
  <c r="U1251" i="2"/>
  <c r="V1251" i="2"/>
  <c r="W1251" i="2"/>
  <c r="U1252" i="2"/>
  <c r="V1252" i="2"/>
  <c r="W1252" i="2"/>
  <c r="U1253" i="2"/>
  <c r="V1253" i="2"/>
  <c r="W1253" i="2"/>
  <c r="U1254" i="2"/>
  <c r="V1254" i="2"/>
  <c r="W1254" i="2"/>
  <c r="U1255" i="2"/>
  <c r="V1255" i="2"/>
  <c r="W1255" i="2"/>
  <c r="U1256" i="2"/>
  <c r="V1256" i="2"/>
  <c r="W1256" i="2"/>
  <c r="U1257" i="2"/>
  <c r="V1257" i="2"/>
  <c r="W1257" i="2"/>
  <c r="U1258" i="2"/>
  <c r="V1258" i="2"/>
  <c r="W1258" i="2"/>
  <c r="U1259" i="2"/>
  <c r="V1259" i="2"/>
  <c r="W1259" i="2"/>
  <c r="U1260" i="2"/>
  <c r="V1260" i="2"/>
  <c r="W1260" i="2"/>
  <c r="U1261" i="2"/>
  <c r="V1261" i="2"/>
  <c r="W1261" i="2"/>
  <c r="U1262" i="2"/>
  <c r="V1262" i="2"/>
  <c r="W1262" i="2"/>
  <c r="U1263" i="2"/>
  <c r="V1263" i="2"/>
  <c r="W1263" i="2"/>
  <c r="U1264" i="2"/>
  <c r="V1264" i="2"/>
  <c r="W1264" i="2"/>
  <c r="U1265" i="2"/>
  <c r="V1265" i="2"/>
  <c r="W1265" i="2"/>
  <c r="U1266" i="2"/>
  <c r="V1266" i="2"/>
  <c r="W1266" i="2"/>
  <c r="U1267" i="2"/>
  <c r="V1267" i="2"/>
  <c r="W1267" i="2"/>
  <c r="U1268" i="2"/>
  <c r="V1268" i="2"/>
  <c r="W1268" i="2"/>
  <c r="U1269" i="2"/>
  <c r="V1269" i="2"/>
  <c r="W1269" i="2"/>
  <c r="U1270" i="2"/>
  <c r="V1270" i="2"/>
  <c r="W1270" i="2"/>
  <c r="U1271" i="2"/>
  <c r="V1271" i="2"/>
  <c r="W1271" i="2"/>
  <c r="U1272" i="2"/>
  <c r="V1272" i="2"/>
  <c r="W1272" i="2"/>
  <c r="U1273" i="2"/>
  <c r="V1273" i="2"/>
  <c r="W1273" i="2"/>
  <c r="U1274" i="2"/>
  <c r="V1274" i="2"/>
  <c r="W1274" i="2"/>
  <c r="U1275" i="2"/>
  <c r="V1275" i="2"/>
  <c r="W1275" i="2"/>
  <c r="U1276" i="2"/>
  <c r="V1276" i="2"/>
  <c r="W1276" i="2"/>
  <c r="U1277" i="2"/>
  <c r="V1277" i="2"/>
  <c r="W1277" i="2"/>
  <c r="U1278" i="2"/>
  <c r="V1278" i="2"/>
  <c r="W1278" i="2"/>
  <c r="U1279" i="2"/>
  <c r="V1279" i="2"/>
  <c r="W1279" i="2"/>
  <c r="U1280" i="2"/>
  <c r="V1280" i="2"/>
  <c r="W1280" i="2"/>
  <c r="U1281" i="2"/>
  <c r="V1281" i="2"/>
  <c r="W1281" i="2"/>
  <c r="U1282" i="2"/>
  <c r="V1282" i="2"/>
  <c r="W1282" i="2"/>
  <c r="U1283" i="2"/>
  <c r="V1283" i="2"/>
  <c r="W1283" i="2"/>
  <c r="U1284" i="2"/>
  <c r="V1284" i="2"/>
  <c r="W1284" i="2"/>
  <c r="U1285" i="2"/>
  <c r="V1285" i="2"/>
  <c r="W1285" i="2"/>
  <c r="U1286" i="2"/>
  <c r="V1286" i="2"/>
  <c r="W1286" i="2"/>
  <c r="U1287" i="2"/>
  <c r="V1287" i="2"/>
  <c r="W1287" i="2"/>
  <c r="U1288" i="2"/>
  <c r="V1288" i="2"/>
  <c r="W1288" i="2"/>
  <c r="U1289" i="2"/>
  <c r="V1289" i="2"/>
  <c r="W1289" i="2"/>
  <c r="U1290" i="2"/>
  <c r="V1290" i="2"/>
  <c r="W1290" i="2"/>
  <c r="U1291" i="2"/>
  <c r="V1291" i="2"/>
  <c r="W1291" i="2"/>
  <c r="U1292" i="2"/>
  <c r="V1292" i="2"/>
  <c r="W1292" i="2"/>
  <c r="U1293" i="2"/>
  <c r="V1293" i="2"/>
  <c r="W1293" i="2"/>
  <c r="U1294" i="2"/>
  <c r="V1294" i="2"/>
  <c r="W1294" i="2"/>
  <c r="U1295" i="2"/>
  <c r="V1295" i="2"/>
  <c r="W1295" i="2"/>
  <c r="U1296" i="2"/>
  <c r="V1296" i="2"/>
  <c r="W1296" i="2"/>
  <c r="U1297" i="2"/>
  <c r="V1297" i="2"/>
  <c r="W1297" i="2"/>
  <c r="U1298" i="2"/>
  <c r="V1298" i="2"/>
  <c r="W1298" i="2"/>
  <c r="U1299" i="2"/>
  <c r="V1299" i="2"/>
  <c r="W1299" i="2"/>
  <c r="U1300" i="2"/>
  <c r="V1300" i="2"/>
  <c r="W1300" i="2"/>
  <c r="U1301" i="2"/>
  <c r="V1301" i="2"/>
  <c r="W1301" i="2"/>
  <c r="U1302" i="2"/>
  <c r="V1302" i="2"/>
  <c r="W1302" i="2"/>
  <c r="U1303" i="2"/>
  <c r="V1303" i="2"/>
  <c r="W1303" i="2"/>
  <c r="U1304" i="2"/>
  <c r="V1304" i="2"/>
  <c r="W1304" i="2"/>
  <c r="U1305" i="2"/>
  <c r="V1305" i="2"/>
  <c r="W1305" i="2"/>
  <c r="U1306" i="2"/>
  <c r="V1306" i="2"/>
  <c r="W1306" i="2"/>
  <c r="U1307" i="2"/>
  <c r="V1307" i="2"/>
  <c r="W1307" i="2"/>
  <c r="U1308" i="2"/>
  <c r="V1308" i="2"/>
  <c r="W1308" i="2"/>
  <c r="U1309" i="2"/>
  <c r="V1309" i="2"/>
  <c r="W1309" i="2"/>
  <c r="U1310" i="2"/>
  <c r="V1310" i="2"/>
  <c r="W1310" i="2"/>
  <c r="U1311" i="2"/>
  <c r="V1311" i="2"/>
  <c r="W1311" i="2"/>
  <c r="U1312" i="2"/>
  <c r="V1312" i="2"/>
  <c r="W1312" i="2"/>
  <c r="U1313" i="2"/>
  <c r="V1313" i="2"/>
  <c r="W1313" i="2"/>
  <c r="U1314" i="2"/>
  <c r="V1314" i="2"/>
  <c r="W1314" i="2"/>
  <c r="U1315" i="2"/>
  <c r="V1315" i="2"/>
  <c r="W1315" i="2"/>
  <c r="U1316" i="2"/>
  <c r="V1316" i="2"/>
  <c r="W1316" i="2"/>
  <c r="U1317" i="2"/>
  <c r="V1317" i="2"/>
  <c r="W1317" i="2"/>
  <c r="U1318" i="2"/>
  <c r="V1318" i="2"/>
  <c r="W1318" i="2"/>
  <c r="U1319" i="2"/>
  <c r="V1319" i="2"/>
  <c r="W1319" i="2"/>
  <c r="U1320" i="2"/>
  <c r="V1320" i="2"/>
  <c r="W1320" i="2"/>
  <c r="U1321" i="2"/>
  <c r="V1321" i="2"/>
  <c r="W1321" i="2"/>
  <c r="U1322" i="2"/>
  <c r="V1322" i="2"/>
  <c r="W1322" i="2"/>
  <c r="U1323" i="2"/>
  <c r="V1323" i="2"/>
  <c r="W1323" i="2"/>
  <c r="U1324" i="2"/>
  <c r="V1324" i="2"/>
  <c r="W1324" i="2"/>
  <c r="U1325" i="2"/>
  <c r="V1325" i="2"/>
  <c r="W1325" i="2"/>
  <c r="U1326" i="2"/>
  <c r="V1326" i="2"/>
  <c r="W1326" i="2"/>
  <c r="U1327" i="2"/>
  <c r="V1327" i="2"/>
  <c r="W1327" i="2"/>
  <c r="U1328" i="2"/>
  <c r="V1328" i="2"/>
  <c r="W1328" i="2"/>
  <c r="U1329" i="2"/>
  <c r="V1329" i="2"/>
  <c r="W1329" i="2"/>
  <c r="U1330" i="2"/>
  <c r="V1330" i="2"/>
  <c r="W1330" i="2"/>
  <c r="U1331" i="2"/>
  <c r="V1331" i="2"/>
  <c r="W1331" i="2"/>
  <c r="U1332" i="2"/>
  <c r="V1332" i="2"/>
  <c r="W1332" i="2"/>
  <c r="U1333" i="2"/>
  <c r="V1333" i="2"/>
  <c r="W1333" i="2"/>
  <c r="U1334" i="2"/>
  <c r="V1334" i="2"/>
  <c r="W1334" i="2"/>
  <c r="U1335" i="2"/>
  <c r="V1335" i="2"/>
  <c r="W1335" i="2"/>
  <c r="U1336" i="2"/>
  <c r="V1336" i="2"/>
  <c r="W1336" i="2"/>
  <c r="U1337" i="2"/>
  <c r="V1337" i="2"/>
  <c r="W1337" i="2"/>
  <c r="U1338" i="2"/>
  <c r="V1338" i="2"/>
  <c r="W1338" i="2"/>
  <c r="U1339" i="2"/>
  <c r="V1339" i="2"/>
  <c r="W1339" i="2"/>
  <c r="U1340" i="2"/>
  <c r="V1340" i="2"/>
  <c r="W1340" i="2"/>
  <c r="U1341" i="2"/>
  <c r="V1341" i="2"/>
  <c r="W1341" i="2"/>
  <c r="U1342" i="2"/>
  <c r="V1342" i="2"/>
  <c r="W1342" i="2"/>
  <c r="U1343" i="2"/>
  <c r="V1343" i="2"/>
  <c r="W1343" i="2"/>
  <c r="U1344" i="2"/>
  <c r="V1344" i="2"/>
  <c r="W1344" i="2"/>
  <c r="U1345" i="2"/>
  <c r="V1345" i="2"/>
  <c r="W1345" i="2"/>
  <c r="U1346" i="2"/>
  <c r="V1346" i="2"/>
  <c r="W1346" i="2"/>
  <c r="U1347" i="2"/>
  <c r="V1347" i="2"/>
  <c r="W1347" i="2"/>
  <c r="U1348" i="2"/>
  <c r="V1348" i="2"/>
  <c r="W1348" i="2"/>
  <c r="U1349" i="2"/>
  <c r="V1349" i="2"/>
  <c r="W1349" i="2"/>
  <c r="U1350" i="2"/>
  <c r="V1350" i="2"/>
  <c r="W1350" i="2"/>
  <c r="U1351" i="2"/>
  <c r="V1351" i="2"/>
  <c r="W1351" i="2"/>
  <c r="U1352" i="2"/>
  <c r="V1352" i="2"/>
  <c r="W1352" i="2"/>
  <c r="U1353" i="2"/>
  <c r="V1353" i="2"/>
  <c r="W1353" i="2"/>
  <c r="U1354" i="2"/>
  <c r="V1354" i="2"/>
  <c r="W1354" i="2"/>
  <c r="U1355" i="2"/>
  <c r="V1355" i="2"/>
  <c r="W1355" i="2"/>
  <c r="U1356" i="2"/>
  <c r="V1356" i="2"/>
  <c r="W1356" i="2"/>
  <c r="U1357" i="2"/>
  <c r="V1357" i="2"/>
  <c r="W1357" i="2"/>
  <c r="U1358" i="2"/>
  <c r="V1358" i="2"/>
  <c r="W1358" i="2"/>
  <c r="U1359" i="2"/>
  <c r="V1359" i="2"/>
  <c r="W1359" i="2"/>
  <c r="U1360" i="2"/>
  <c r="V1360" i="2"/>
  <c r="W1360" i="2"/>
  <c r="U1361" i="2"/>
  <c r="V1361" i="2"/>
  <c r="W1361" i="2"/>
  <c r="U1362" i="2"/>
  <c r="V1362" i="2"/>
  <c r="W1362" i="2"/>
  <c r="U1363" i="2"/>
  <c r="V1363" i="2"/>
  <c r="W1363" i="2"/>
  <c r="U1364" i="2"/>
  <c r="V1364" i="2"/>
  <c r="W1364" i="2"/>
  <c r="U1365" i="2"/>
  <c r="V1365" i="2"/>
  <c r="W1365" i="2"/>
  <c r="U1366" i="2"/>
  <c r="V1366" i="2"/>
  <c r="W1366" i="2"/>
  <c r="U1367" i="2"/>
  <c r="V1367" i="2"/>
  <c r="W1367" i="2"/>
  <c r="U1368" i="2"/>
  <c r="V1368" i="2"/>
  <c r="W1368" i="2"/>
  <c r="U1369" i="2"/>
  <c r="V1369" i="2"/>
  <c r="W1369" i="2"/>
  <c r="U1370" i="2"/>
  <c r="V1370" i="2"/>
  <c r="W1370" i="2"/>
  <c r="U1371" i="2"/>
  <c r="V1371" i="2"/>
  <c r="W1371" i="2"/>
  <c r="U1372" i="2"/>
  <c r="V1372" i="2"/>
  <c r="W1372" i="2"/>
  <c r="U1373" i="2"/>
  <c r="V1373" i="2"/>
  <c r="W1373" i="2"/>
  <c r="U1374" i="2"/>
  <c r="V1374" i="2"/>
  <c r="W1374" i="2"/>
  <c r="U1375" i="2"/>
  <c r="V1375" i="2"/>
  <c r="W1375" i="2"/>
  <c r="U1376" i="2"/>
  <c r="V1376" i="2"/>
  <c r="W1376" i="2"/>
  <c r="U1377" i="2"/>
  <c r="V1377" i="2"/>
  <c r="W1377" i="2"/>
  <c r="U1378" i="2"/>
  <c r="V1378" i="2"/>
  <c r="W1378" i="2"/>
  <c r="U1379" i="2"/>
  <c r="V1379" i="2"/>
  <c r="W1379" i="2"/>
  <c r="U1380" i="2"/>
  <c r="V1380" i="2"/>
  <c r="W1380" i="2"/>
  <c r="U1381" i="2"/>
  <c r="V1381" i="2"/>
  <c r="W1381" i="2"/>
  <c r="U1382" i="2"/>
  <c r="V1382" i="2"/>
  <c r="W1382" i="2"/>
  <c r="U1383" i="2"/>
  <c r="V1383" i="2"/>
  <c r="W1383" i="2"/>
  <c r="U1384" i="2"/>
  <c r="V1384" i="2"/>
  <c r="W1384" i="2"/>
  <c r="U1385" i="2"/>
  <c r="V1385" i="2"/>
  <c r="W1385" i="2"/>
  <c r="U1386" i="2"/>
  <c r="V1386" i="2"/>
  <c r="W1386" i="2"/>
  <c r="U1387" i="2"/>
  <c r="V1387" i="2"/>
  <c r="W1387" i="2"/>
  <c r="U1388" i="2"/>
  <c r="V1388" i="2"/>
  <c r="W1388" i="2"/>
  <c r="U1389" i="2"/>
  <c r="V1389" i="2"/>
  <c r="W1389" i="2"/>
  <c r="U1390" i="2"/>
  <c r="V1390" i="2"/>
  <c r="W1390" i="2"/>
  <c r="U1391" i="2"/>
  <c r="V1391" i="2"/>
  <c r="W1391" i="2"/>
  <c r="U1392" i="2"/>
  <c r="V1392" i="2"/>
  <c r="W1392" i="2"/>
  <c r="U1393" i="2"/>
  <c r="V1393" i="2"/>
  <c r="W1393" i="2"/>
  <c r="U1394" i="2"/>
  <c r="V1394" i="2"/>
  <c r="W1394" i="2"/>
  <c r="U1395" i="2"/>
  <c r="V1395" i="2"/>
  <c r="W1395" i="2"/>
  <c r="U1396" i="2"/>
  <c r="V1396" i="2"/>
  <c r="W1396" i="2"/>
  <c r="U1397" i="2"/>
  <c r="V1397" i="2"/>
  <c r="W1397" i="2"/>
  <c r="U1398" i="2"/>
  <c r="V1398" i="2"/>
  <c r="W1398" i="2"/>
  <c r="U1399" i="2"/>
  <c r="V1399" i="2"/>
  <c r="W1399" i="2"/>
  <c r="U1400" i="2"/>
  <c r="V1400" i="2"/>
  <c r="W1400" i="2"/>
  <c r="U1401" i="2"/>
  <c r="V1401" i="2"/>
  <c r="W1401" i="2"/>
  <c r="U1402" i="2"/>
  <c r="V1402" i="2"/>
  <c r="W1402" i="2"/>
  <c r="U1403" i="2"/>
  <c r="V1403" i="2"/>
  <c r="W1403" i="2"/>
  <c r="U1404" i="2"/>
  <c r="V1404" i="2"/>
  <c r="W1404" i="2"/>
  <c r="U1405" i="2"/>
  <c r="V1405" i="2"/>
  <c r="W1405" i="2"/>
  <c r="U1406" i="2"/>
  <c r="V1406" i="2"/>
  <c r="W1406" i="2"/>
  <c r="U1407" i="2"/>
  <c r="V1407" i="2"/>
  <c r="W1407" i="2"/>
  <c r="U1408" i="2"/>
  <c r="V1408" i="2"/>
  <c r="W1408" i="2"/>
  <c r="U1409" i="2"/>
  <c r="V1409" i="2"/>
  <c r="W1409" i="2"/>
  <c r="U1410" i="2"/>
  <c r="V1410" i="2"/>
  <c r="W1410" i="2"/>
  <c r="U1411" i="2"/>
  <c r="V1411" i="2"/>
  <c r="W1411" i="2"/>
  <c r="U1412" i="2"/>
  <c r="V1412" i="2"/>
  <c r="W1412" i="2"/>
  <c r="U1413" i="2"/>
  <c r="V1413" i="2"/>
  <c r="W1413" i="2"/>
  <c r="U1414" i="2"/>
  <c r="V1414" i="2"/>
  <c r="W1414" i="2"/>
  <c r="U1415" i="2"/>
  <c r="V1415" i="2"/>
  <c r="W1415" i="2"/>
  <c r="U1416" i="2"/>
  <c r="V1416" i="2"/>
  <c r="W1416" i="2"/>
  <c r="U1417" i="2"/>
  <c r="V1417" i="2"/>
  <c r="W1417" i="2"/>
  <c r="U1418" i="2"/>
  <c r="V1418" i="2"/>
  <c r="W1418" i="2"/>
  <c r="U1419" i="2"/>
  <c r="V1419" i="2"/>
  <c r="W1419" i="2"/>
  <c r="U1420" i="2"/>
  <c r="V1420" i="2"/>
  <c r="W1420" i="2"/>
  <c r="U1421" i="2"/>
  <c r="V1421" i="2"/>
  <c r="W1421" i="2"/>
  <c r="U1422" i="2"/>
  <c r="V1422" i="2"/>
  <c r="W1422" i="2"/>
  <c r="U1423" i="2"/>
  <c r="V1423" i="2"/>
  <c r="W1423" i="2"/>
  <c r="U1424" i="2"/>
  <c r="V1424" i="2"/>
  <c r="W1424" i="2"/>
  <c r="U1425" i="2"/>
  <c r="V1425" i="2"/>
  <c r="W1425" i="2"/>
  <c r="U1426" i="2"/>
  <c r="V1426" i="2"/>
  <c r="W1426" i="2"/>
  <c r="U1427" i="2"/>
  <c r="V1427" i="2"/>
  <c r="W1427" i="2"/>
  <c r="U1428" i="2"/>
  <c r="V1428" i="2"/>
  <c r="W1428" i="2"/>
  <c r="U1429" i="2"/>
  <c r="V1429" i="2"/>
  <c r="W1429" i="2"/>
  <c r="U1430" i="2"/>
  <c r="V1430" i="2"/>
  <c r="W1430" i="2"/>
  <c r="U1431" i="2"/>
  <c r="V1431" i="2"/>
  <c r="W1431" i="2"/>
  <c r="U1432" i="2"/>
  <c r="V1432" i="2"/>
  <c r="W1432" i="2"/>
  <c r="U1433" i="2"/>
  <c r="V1433" i="2"/>
  <c r="W1433" i="2"/>
  <c r="U1434" i="2"/>
  <c r="V1434" i="2"/>
  <c r="W1434" i="2"/>
  <c r="U1435" i="2"/>
  <c r="V1435" i="2"/>
  <c r="W1435" i="2"/>
  <c r="U1436" i="2"/>
  <c r="V1436" i="2"/>
  <c r="W1436" i="2"/>
  <c r="U1437" i="2"/>
  <c r="V1437" i="2"/>
  <c r="W1437" i="2"/>
  <c r="U1438" i="2"/>
  <c r="V1438" i="2"/>
  <c r="W1438" i="2"/>
  <c r="U1439" i="2"/>
  <c r="V1439" i="2"/>
  <c r="W1439" i="2"/>
  <c r="U1440" i="2"/>
  <c r="V1440" i="2"/>
  <c r="W1440" i="2"/>
  <c r="U1441" i="2"/>
  <c r="V1441" i="2"/>
  <c r="W1441" i="2"/>
  <c r="U1442" i="2"/>
  <c r="V1442" i="2"/>
  <c r="W1442" i="2"/>
  <c r="U1443" i="2"/>
  <c r="V1443" i="2"/>
  <c r="W1443" i="2"/>
  <c r="U1444" i="2"/>
  <c r="V1444" i="2"/>
  <c r="W1444" i="2"/>
  <c r="U1445" i="2"/>
  <c r="V1445" i="2"/>
  <c r="W1445" i="2"/>
  <c r="U1446" i="2"/>
  <c r="V1446" i="2"/>
  <c r="W1446" i="2"/>
  <c r="U1447" i="2"/>
  <c r="V1447" i="2"/>
  <c r="W1447" i="2"/>
  <c r="U1448" i="2"/>
  <c r="V1448" i="2"/>
  <c r="W1448" i="2"/>
  <c r="U1449" i="2"/>
  <c r="V1449" i="2"/>
  <c r="W1449" i="2"/>
  <c r="U1450" i="2"/>
  <c r="V1450" i="2"/>
  <c r="W1450" i="2"/>
  <c r="U1451" i="2"/>
  <c r="V1451" i="2"/>
  <c r="W1451" i="2"/>
  <c r="U1452" i="2"/>
  <c r="V1452" i="2"/>
  <c r="W1452" i="2"/>
  <c r="U1453" i="2"/>
  <c r="V1453" i="2"/>
  <c r="W1453" i="2"/>
  <c r="U1454" i="2"/>
  <c r="V1454" i="2"/>
  <c r="W1454" i="2"/>
  <c r="U1455" i="2"/>
  <c r="V1455" i="2"/>
  <c r="W1455" i="2"/>
  <c r="U1456" i="2"/>
  <c r="V1456" i="2"/>
  <c r="W1456" i="2"/>
  <c r="U1457" i="2"/>
  <c r="V1457" i="2"/>
  <c r="W1457" i="2"/>
  <c r="U1458" i="2"/>
  <c r="V1458" i="2"/>
  <c r="W1458" i="2"/>
  <c r="U1459" i="2"/>
  <c r="V1459" i="2"/>
  <c r="W1459" i="2"/>
  <c r="U1460" i="2"/>
  <c r="V1460" i="2"/>
  <c r="W1460" i="2"/>
  <c r="U1461" i="2"/>
  <c r="V1461" i="2"/>
  <c r="W1461" i="2"/>
  <c r="U1462" i="2"/>
  <c r="V1462" i="2"/>
  <c r="W1462" i="2"/>
  <c r="U1463" i="2"/>
  <c r="V1463" i="2"/>
  <c r="W1463" i="2"/>
  <c r="U1464" i="2"/>
  <c r="V1464" i="2"/>
  <c r="W1464" i="2"/>
  <c r="U1465" i="2"/>
  <c r="V1465" i="2"/>
  <c r="W1465" i="2"/>
  <c r="U1466" i="2"/>
  <c r="V1466" i="2"/>
  <c r="W1466" i="2"/>
  <c r="U1467" i="2"/>
  <c r="V1467" i="2"/>
  <c r="W1467" i="2"/>
  <c r="U1468" i="2"/>
  <c r="V1468" i="2"/>
  <c r="W1468" i="2"/>
  <c r="U1469" i="2"/>
  <c r="V1469" i="2"/>
  <c r="W1469" i="2"/>
  <c r="U1470" i="2"/>
  <c r="V1470" i="2"/>
  <c r="W1470" i="2"/>
  <c r="U1471" i="2"/>
  <c r="V1471" i="2"/>
  <c r="W1471" i="2"/>
  <c r="U1472" i="2"/>
  <c r="V1472" i="2"/>
  <c r="W1472" i="2"/>
  <c r="U1473" i="2"/>
  <c r="V1473" i="2"/>
  <c r="W1473" i="2"/>
  <c r="U1474" i="2"/>
  <c r="V1474" i="2"/>
  <c r="W1474" i="2"/>
  <c r="U1475" i="2"/>
  <c r="V1475" i="2"/>
  <c r="W1475" i="2"/>
  <c r="U1476" i="2"/>
  <c r="V1476" i="2"/>
  <c r="W1476" i="2"/>
  <c r="U1477" i="2"/>
  <c r="V1477" i="2"/>
  <c r="W1477" i="2"/>
  <c r="U1478" i="2"/>
  <c r="V1478" i="2"/>
  <c r="W1478" i="2"/>
  <c r="U1479" i="2"/>
  <c r="V1479" i="2"/>
  <c r="W1479" i="2"/>
  <c r="U1480" i="2"/>
  <c r="V1480" i="2"/>
  <c r="W1480" i="2"/>
  <c r="U1481" i="2"/>
  <c r="V1481" i="2"/>
  <c r="W1481" i="2"/>
  <c r="U1482" i="2"/>
  <c r="V1482" i="2"/>
  <c r="W1482" i="2"/>
  <c r="U1483" i="2"/>
  <c r="V1483" i="2"/>
  <c r="W1483" i="2"/>
  <c r="U1484" i="2"/>
  <c r="V1484" i="2"/>
  <c r="W1484" i="2"/>
  <c r="U1485" i="2"/>
  <c r="V1485" i="2"/>
  <c r="W1485" i="2"/>
  <c r="U1486" i="2"/>
  <c r="V1486" i="2"/>
  <c r="W1486" i="2"/>
  <c r="U1487" i="2"/>
  <c r="V1487" i="2"/>
  <c r="W1487" i="2"/>
  <c r="U1488" i="2"/>
  <c r="V1488" i="2"/>
  <c r="W1488" i="2"/>
  <c r="U1489" i="2"/>
  <c r="V1489" i="2"/>
  <c r="W1489" i="2"/>
  <c r="U1490" i="2"/>
  <c r="V1490" i="2"/>
  <c r="W1490" i="2"/>
  <c r="U1491" i="2"/>
  <c r="V1491" i="2"/>
  <c r="W1491" i="2"/>
  <c r="U1492" i="2"/>
  <c r="V1492" i="2"/>
  <c r="W1492" i="2"/>
  <c r="U1493" i="2"/>
  <c r="V1493" i="2"/>
  <c r="W1493" i="2"/>
  <c r="U1494" i="2"/>
  <c r="V1494" i="2"/>
  <c r="W1494" i="2"/>
  <c r="U1495" i="2"/>
  <c r="V1495" i="2"/>
  <c r="W1495" i="2"/>
  <c r="U1496" i="2"/>
  <c r="V1496" i="2"/>
  <c r="W1496" i="2"/>
  <c r="U1497" i="2"/>
  <c r="V1497" i="2"/>
  <c r="W1497" i="2"/>
  <c r="U1498" i="2"/>
  <c r="V1498" i="2"/>
  <c r="W1498" i="2"/>
  <c r="U1499" i="2"/>
  <c r="V1499" i="2"/>
  <c r="W1499" i="2"/>
  <c r="U1500" i="2"/>
  <c r="V1500" i="2"/>
  <c r="W1500" i="2"/>
  <c r="U1501" i="2"/>
  <c r="V1501" i="2"/>
  <c r="W1501" i="2"/>
  <c r="U1502" i="2"/>
  <c r="V1502" i="2"/>
  <c r="W1502" i="2"/>
  <c r="U1503" i="2"/>
  <c r="V1503" i="2"/>
  <c r="W1503" i="2"/>
  <c r="U1504" i="2"/>
  <c r="V1504" i="2"/>
  <c r="W1504" i="2"/>
  <c r="U1505" i="2"/>
  <c r="V1505" i="2"/>
  <c r="W1505" i="2"/>
  <c r="U1506" i="2"/>
  <c r="V1506" i="2"/>
  <c r="W1506" i="2"/>
  <c r="U1507" i="2"/>
  <c r="V1507" i="2"/>
  <c r="W1507" i="2"/>
  <c r="U1508" i="2"/>
  <c r="V1508" i="2"/>
  <c r="W1508" i="2"/>
  <c r="U1509" i="2"/>
  <c r="V1509" i="2"/>
  <c r="W1509" i="2"/>
  <c r="U1510" i="2"/>
  <c r="V1510" i="2"/>
  <c r="W1510" i="2"/>
  <c r="U1511" i="2"/>
  <c r="V1511" i="2"/>
  <c r="W1511" i="2"/>
  <c r="U1512" i="2"/>
  <c r="V1512" i="2"/>
  <c r="W1512" i="2"/>
  <c r="U1513" i="2"/>
  <c r="V1513" i="2"/>
  <c r="W1513" i="2"/>
  <c r="U1514" i="2"/>
  <c r="V1514" i="2"/>
  <c r="W1514" i="2"/>
  <c r="U1515" i="2"/>
  <c r="V1515" i="2"/>
  <c r="W1515" i="2"/>
  <c r="U1516" i="2"/>
  <c r="V1516" i="2"/>
  <c r="W1516" i="2"/>
  <c r="U1517" i="2"/>
  <c r="V1517" i="2"/>
  <c r="W1517" i="2"/>
  <c r="U1518" i="2"/>
  <c r="V1518" i="2"/>
  <c r="W1518" i="2"/>
  <c r="U1519" i="2"/>
  <c r="V1519" i="2"/>
  <c r="W1519" i="2"/>
  <c r="U1520" i="2"/>
  <c r="V1520" i="2"/>
  <c r="W1520" i="2"/>
  <c r="U1521" i="2"/>
  <c r="V1521" i="2"/>
  <c r="W1521" i="2"/>
  <c r="U1522" i="2"/>
  <c r="V1522" i="2"/>
  <c r="W1522" i="2"/>
  <c r="U1523" i="2"/>
  <c r="V1523" i="2"/>
  <c r="W1523" i="2"/>
  <c r="U1524" i="2"/>
  <c r="V1524" i="2"/>
  <c r="W1524" i="2"/>
  <c r="U1525" i="2"/>
  <c r="V1525" i="2"/>
  <c r="W1525" i="2"/>
  <c r="U1526" i="2"/>
  <c r="V1526" i="2"/>
  <c r="W1526" i="2"/>
  <c r="U1527" i="2"/>
  <c r="V1527" i="2"/>
  <c r="W1527" i="2"/>
  <c r="U1528" i="2"/>
  <c r="V1528" i="2"/>
  <c r="W1528" i="2"/>
  <c r="U1529" i="2"/>
  <c r="V1529" i="2"/>
  <c r="W1529" i="2"/>
  <c r="U1530" i="2"/>
  <c r="V1530" i="2"/>
  <c r="W1530" i="2"/>
  <c r="U1531" i="2"/>
  <c r="V1531" i="2"/>
  <c r="W1531" i="2"/>
  <c r="U1532" i="2"/>
  <c r="V1532" i="2"/>
  <c r="W1532" i="2"/>
  <c r="U1533" i="2"/>
  <c r="V1533" i="2"/>
  <c r="W1533" i="2"/>
  <c r="U1534" i="2"/>
  <c r="V1534" i="2"/>
  <c r="W1534" i="2"/>
  <c r="U1535" i="2"/>
  <c r="V1535" i="2"/>
  <c r="W1535" i="2"/>
  <c r="U1536" i="2"/>
  <c r="V1536" i="2"/>
  <c r="W1536" i="2"/>
  <c r="U1537" i="2"/>
  <c r="V1537" i="2"/>
  <c r="W1537" i="2"/>
  <c r="U1538" i="2"/>
  <c r="V1538" i="2"/>
  <c r="W1538" i="2"/>
  <c r="U1539" i="2"/>
  <c r="V1539" i="2"/>
  <c r="W1539" i="2"/>
  <c r="U1540" i="2"/>
  <c r="V1540" i="2"/>
  <c r="W1540" i="2"/>
  <c r="U1541" i="2"/>
  <c r="V1541" i="2"/>
  <c r="W1541" i="2"/>
  <c r="U1542" i="2"/>
  <c r="V1542" i="2"/>
  <c r="W1542" i="2"/>
  <c r="U1543" i="2"/>
  <c r="V1543" i="2"/>
  <c r="W1543" i="2"/>
  <c r="U1544" i="2"/>
  <c r="V1544" i="2"/>
  <c r="W1544" i="2"/>
  <c r="U1545" i="2"/>
  <c r="V1545" i="2"/>
  <c r="W1545" i="2"/>
  <c r="U1546" i="2"/>
  <c r="V1546" i="2"/>
  <c r="W1546" i="2"/>
  <c r="U1547" i="2"/>
  <c r="V1547" i="2"/>
  <c r="W1547" i="2"/>
  <c r="U1548" i="2"/>
  <c r="V1548" i="2"/>
  <c r="W1548" i="2"/>
  <c r="U1549" i="2"/>
  <c r="V1549" i="2"/>
  <c r="W1549" i="2"/>
  <c r="U1550" i="2"/>
  <c r="V1550" i="2"/>
  <c r="W1550" i="2"/>
  <c r="U1551" i="2"/>
  <c r="V1551" i="2"/>
  <c r="W1551" i="2"/>
  <c r="U1552" i="2"/>
  <c r="V1552" i="2"/>
  <c r="W1552" i="2"/>
  <c r="U1553" i="2"/>
  <c r="V1553" i="2"/>
  <c r="W1553" i="2"/>
  <c r="U1554" i="2"/>
  <c r="V1554" i="2"/>
  <c r="W1554" i="2"/>
  <c r="U1555" i="2"/>
  <c r="V1555" i="2"/>
  <c r="W1555" i="2"/>
  <c r="U1556" i="2"/>
  <c r="V1556" i="2"/>
  <c r="W1556" i="2"/>
  <c r="U1557" i="2"/>
  <c r="V1557" i="2"/>
  <c r="W1557" i="2"/>
  <c r="U1558" i="2"/>
  <c r="V1558" i="2"/>
  <c r="W1558" i="2"/>
  <c r="U1559" i="2"/>
  <c r="V1559" i="2"/>
  <c r="W1559" i="2"/>
  <c r="U1560" i="2"/>
  <c r="V1560" i="2"/>
  <c r="W1560" i="2"/>
  <c r="U1561" i="2"/>
  <c r="V1561" i="2"/>
  <c r="W1561" i="2"/>
  <c r="U1562" i="2"/>
  <c r="V1562" i="2"/>
  <c r="W1562" i="2"/>
  <c r="U1563" i="2"/>
  <c r="V1563" i="2"/>
  <c r="W1563" i="2"/>
  <c r="U1564" i="2"/>
  <c r="V1564" i="2"/>
  <c r="W1564" i="2"/>
  <c r="U1565" i="2"/>
  <c r="V1565" i="2"/>
  <c r="W1565" i="2"/>
  <c r="U1566" i="2"/>
  <c r="V1566" i="2"/>
  <c r="W1566" i="2"/>
  <c r="U1567" i="2"/>
  <c r="V1567" i="2"/>
  <c r="W1567" i="2"/>
  <c r="U1568" i="2"/>
  <c r="V1568" i="2"/>
  <c r="W1568" i="2"/>
  <c r="U1569" i="2"/>
  <c r="V1569" i="2"/>
  <c r="W1569" i="2"/>
  <c r="U1570" i="2"/>
  <c r="V1570" i="2"/>
  <c r="W1570" i="2"/>
  <c r="U1571" i="2"/>
  <c r="V1571" i="2"/>
  <c r="W1571" i="2"/>
  <c r="U1572" i="2"/>
  <c r="V1572" i="2"/>
  <c r="W1572" i="2"/>
  <c r="U1573" i="2"/>
  <c r="V1573" i="2"/>
  <c r="W1573" i="2"/>
  <c r="U1574" i="2"/>
  <c r="V1574" i="2"/>
  <c r="W1574" i="2"/>
  <c r="U1575" i="2"/>
  <c r="V1575" i="2"/>
  <c r="W1575" i="2"/>
  <c r="U1576" i="2"/>
  <c r="V1576" i="2"/>
  <c r="W1576" i="2"/>
  <c r="U1577" i="2"/>
  <c r="V1577" i="2"/>
  <c r="W1577" i="2"/>
  <c r="U1578" i="2"/>
  <c r="V1578" i="2"/>
  <c r="W1578" i="2"/>
  <c r="U1579" i="2"/>
  <c r="V1579" i="2"/>
  <c r="W1579" i="2"/>
  <c r="U1580" i="2"/>
  <c r="V1580" i="2"/>
  <c r="W1580" i="2"/>
  <c r="U1581" i="2"/>
  <c r="V1581" i="2"/>
  <c r="W1581" i="2"/>
  <c r="U1582" i="2"/>
  <c r="V1582" i="2"/>
  <c r="W1582" i="2"/>
  <c r="U1583" i="2"/>
  <c r="V1583" i="2"/>
  <c r="W1583" i="2"/>
  <c r="U1584" i="2"/>
  <c r="V1584" i="2"/>
  <c r="W1584" i="2"/>
  <c r="U1585" i="2"/>
  <c r="V1585" i="2"/>
  <c r="W1585" i="2"/>
  <c r="U1586" i="2"/>
  <c r="V1586" i="2"/>
  <c r="W1586" i="2"/>
  <c r="U1587" i="2"/>
  <c r="V1587" i="2"/>
  <c r="W1587" i="2"/>
  <c r="U1588" i="2"/>
  <c r="V1588" i="2"/>
  <c r="W1588" i="2"/>
  <c r="U1589" i="2"/>
  <c r="V1589" i="2"/>
  <c r="W1589" i="2"/>
  <c r="U1590" i="2"/>
  <c r="V1590" i="2"/>
  <c r="W1590" i="2"/>
  <c r="U1591" i="2"/>
  <c r="V1591" i="2"/>
  <c r="W1591" i="2"/>
  <c r="U1592" i="2"/>
  <c r="V1592" i="2"/>
  <c r="W1592" i="2"/>
  <c r="U1593" i="2"/>
  <c r="V1593" i="2"/>
  <c r="W1593" i="2"/>
  <c r="U1594" i="2"/>
  <c r="V1594" i="2"/>
  <c r="W1594" i="2"/>
  <c r="U1595" i="2"/>
  <c r="V1595" i="2"/>
  <c r="W1595" i="2"/>
  <c r="U1596" i="2"/>
  <c r="V1596" i="2"/>
  <c r="W1596" i="2"/>
  <c r="U1597" i="2"/>
  <c r="V1597" i="2"/>
  <c r="W1597" i="2"/>
  <c r="U1598" i="2"/>
  <c r="V1598" i="2"/>
  <c r="W1598" i="2"/>
  <c r="U1599" i="2"/>
  <c r="V1599" i="2"/>
  <c r="W1599" i="2"/>
  <c r="U1600" i="2"/>
  <c r="V1600" i="2"/>
  <c r="W1600" i="2"/>
  <c r="U1601" i="2"/>
  <c r="V1601" i="2"/>
  <c r="W1601" i="2"/>
  <c r="U1602" i="2"/>
  <c r="V1602" i="2"/>
  <c r="W1602" i="2"/>
  <c r="U1603" i="2"/>
  <c r="V1603" i="2"/>
  <c r="W1603" i="2"/>
  <c r="U1604" i="2"/>
  <c r="V1604" i="2"/>
  <c r="W1604" i="2"/>
  <c r="U1605" i="2"/>
  <c r="V1605" i="2"/>
  <c r="W1605" i="2"/>
  <c r="U1606" i="2"/>
  <c r="V1606" i="2"/>
  <c r="W1606" i="2"/>
  <c r="U1607" i="2"/>
  <c r="V1607" i="2"/>
  <c r="W1607" i="2"/>
  <c r="U1608" i="2"/>
  <c r="V1608" i="2"/>
  <c r="W1608" i="2"/>
  <c r="U1609" i="2"/>
  <c r="V1609" i="2"/>
  <c r="W1609" i="2"/>
  <c r="U1610" i="2"/>
  <c r="V1610" i="2"/>
  <c r="W1610" i="2"/>
  <c r="U1611" i="2"/>
  <c r="V1611" i="2"/>
  <c r="W1611" i="2"/>
  <c r="U1612" i="2"/>
  <c r="V1612" i="2"/>
  <c r="W1612" i="2"/>
  <c r="U1613" i="2"/>
  <c r="V1613" i="2"/>
  <c r="W1613" i="2"/>
  <c r="U1614" i="2"/>
  <c r="V1614" i="2"/>
  <c r="W1614" i="2"/>
  <c r="U1615" i="2"/>
  <c r="V1615" i="2"/>
  <c r="W1615" i="2"/>
  <c r="U1616" i="2"/>
  <c r="V1616" i="2"/>
  <c r="W1616" i="2"/>
  <c r="U1617" i="2"/>
  <c r="V1617" i="2"/>
  <c r="W1617" i="2"/>
  <c r="U1618" i="2"/>
  <c r="V1618" i="2"/>
  <c r="W1618" i="2"/>
  <c r="U1619" i="2"/>
  <c r="V1619" i="2"/>
  <c r="W1619" i="2"/>
  <c r="U1620" i="2"/>
  <c r="V1620" i="2"/>
  <c r="W1620" i="2"/>
  <c r="U1621" i="2"/>
  <c r="V1621" i="2"/>
  <c r="W1621" i="2"/>
  <c r="U1622" i="2"/>
  <c r="V1622" i="2"/>
  <c r="W1622" i="2"/>
  <c r="U1623" i="2"/>
  <c r="V1623" i="2"/>
  <c r="W1623" i="2"/>
  <c r="U1624" i="2"/>
  <c r="V1624" i="2"/>
  <c r="W1624" i="2"/>
  <c r="U1625" i="2"/>
  <c r="V1625" i="2"/>
  <c r="W1625" i="2"/>
  <c r="U1626" i="2"/>
  <c r="V1626" i="2"/>
  <c r="W1626" i="2"/>
  <c r="U1627" i="2"/>
  <c r="V1627" i="2"/>
  <c r="W1627" i="2"/>
  <c r="U1628" i="2"/>
  <c r="V1628" i="2"/>
  <c r="W1628" i="2"/>
  <c r="U1629" i="2"/>
  <c r="V1629" i="2"/>
  <c r="W1629" i="2"/>
  <c r="U1630" i="2"/>
  <c r="V1630" i="2"/>
  <c r="W1630" i="2"/>
  <c r="U1631" i="2"/>
  <c r="V1631" i="2"/>
  <c r="W1631" i="2"/>
  <c r="U1632" i="2"/>
  <c r="V1632" i="2"/>
  <c r="W1632" i="2"/>
  <c r="U1633" i="2"/>
  <c r="V1633" i="2"/>
  <c r="W1633" i="2"/>
  <c r="U1634" i="2"/>
  <c r="V1634" i="2"/>
  <c r="W1634" i="2"/>
  <c r="U1635" i="2"/>
  <c r="V1635" i="2"/>
  <c r="W1635" i="2"/>
  <c r="U1636" i="2"/>
  <c r="V1636" i="2"/>
  <c r="W1636" i="2"/>
  <c r="U1637" i="2"/>
  <c r="V1637" i="2"/>
  <c r="W1637" i="2"/>
  <c r="U1638" i="2"/>
  <c r="V1638" i="2"/>
  <c r="W1638" i="2"/>
  <c r="U1639" i="2"/>
  <c r="V1639" i="2"/>
  <c r="W1639" i="2"/>
  <c r="U1640" i="2"/>
  <c r="V1640" i="2"/>
  <c r="W1640" i="2"/>
  <c r="U1641" i="2"/>
  <c r="V1641" i="2"/>
  <c r="W1641" i="2"/>
  <c r="U1642" i="2"/>
  <c r="V1642" i="2"/>
  <c r="W1642" i="2"/>
  <c r="U1643" i="2"/>
  <c r="V1643" i="2"/>
  <c r="W1643" i="2"/>
  <c r="U1644" i="2"/>
  <c r="V1644" i="2"/>
  <c r="W1644" i="2"/>
  <c r="U1645" i="2"/>
  <c r="V1645" i="2"/>
  <c r="W1645" i="2"/>
  <c r="U1646" i="2"/>
  <c r="V1646" i="2"/>
  <c r="W1646" i="2"/>
  <c r="U1647" i="2"/>
  <c r="V1647" i="2"/>
  <c r="W1647" i="2"/>
  <c r="U1648" i="2"/>
  <c r="V1648" i="2"/>
  <c r="W1648" i="2"/>
  <c r="U1649" i="2"/>
  <c r="V1649" i="2"/>
  <c r="W1649" i="2"/>
  <c r="U1650" i="2"/>
  <c r="V1650" i="2"/>
  <c r="W1650" i="2"/>
  <c r="U1651" i="2"/>
  <c r="V1651" i="2"/>
  <c r="W1651" i="2"/>
  <c r="U1652" i="2"/>
  <c r="V1652" i="2"/>
  <c r="W1652" i="2"/>
  <c r="U1653" i="2"/>
  <c r="V1653" i="2"/>
  <c r="W1653" i="2"/>
  <c r="U1654" i="2"/>
  <c r="V1654" i="2"/>
  <c r="W1654" i="2"/>
  <c r="U1655" i="2"/>
  <c r="V1655" i="2"/>
  <c r="W1655" i="2"/>
  <c r="U1656" i="2"/>
  <c r="V1656" i="2"/>
  <c r="W1656" i="2"/>
  <c r="U1657" i="2"/>
  <c r="V1657" i="2"/>
  <c r="W1657" i="2"/>
  <c r="U1658" i="2"/>
  <c r="V1658" i="2"/>
  <c r="W1658" i="2"/>
  <c r="U1659" i="2"/>
  <c r="V1659" i="2"/>
  <c r="W1659" i="2"/>
  <c r="U1660" i="2"/>
  <c r="V1660" i="2"/>
  <c r="W1660" i="2"/>
  <c r="U1661" i="2"/>
  <c r="V1661" i="2"/>
  <c r="W1661" i="2"/>
  <c r="U1662" i="2"/>
  <c r="V1662" i="2"/>
  <c r="W1662" i="2"/>
  <c r="U1663" i="2"/>
  <c r="V1663" i="2"/>
  <c r="W1663" i="2"/>
  <c r="U1664" i="2"/>
  <c r="V1664" i="2"/>
  <c r="W1664" i="2"/>
  <c r="U1665" i="2"/>
  <c r="V1665" i="2"/>
  <c r="W1665" i="2"/>
  <c r="U1666" i="2"/>
  <c r="V1666" i="2"/>
  <c r="W1666" i="2"/>
  <c r="U1667" i="2"/>
  <c r="V1667" i="2"/>
  <c r="W1667" i="2"/>
  <c r="U1668" i="2"/>
  <c r="V1668" i="2"/>
  <c r="W1668" i="2"/>
  <c r="U1669" i="2"/>
  <c r="V1669" i="2"/>
  <c r="W1669" i="2"/>
  <c r="U1670" i="2"/>
  <c r="V1670" i="2"/>
  <c r="W1670" i="2"/>
  <c r="U1671" i="2"/>
  <c r="V1671" i="2"/>
  <c r="W1671" i="2"/>
  <c r="U1672" i="2"/>
  <c r="V1672" i="2"/>
  <c r="W1672" i="2"/>
  <c r="U1673" i="2"/>
  <c r="V1673" i="2"/>
  <c r="W1673" i="2"/>
  <c r="U1674" i="2"/>
  <c r="V1674" i="2"/>
  <c r="W1674" i="2"/>
  <c r="U1675" i="2"/>
  <c r="V1675" i="2"/>
  <c r="W1675" i="2"/>
  <c r="U1676" i="2"/>
  <c r="V1676" i="2"/>
  <c r="W1676" i="2"/>
  <c r="U1677" i="2"/>
  <c r="V1677" i="2"/>
  <c r="W1677" i="2"/>
  <c r="U1678" i="2"/>
  <c r="V1678" i="2"/>
  <c r="W1678" i="2"/>
  <c r="U1679" i="2"/>
  <c r="V1679" i="2"/>
  <c r="W1679" i="2"/>
  <c r="U1680" i="2"/>
  <c r="V1680" i="2"/>
  <c r="W1680" i="2"/>
  <c r="U1681" i="2"/>
  <c r="V1681" i="2"/>
  <c r="W1681" i="2"/>
  <c r="U1682" i="2"/>
  <c r="V1682" i="2"/>
  <c r="W1682" i="2"/>
  <c r="U1683" i="2"/>
  <c r="V1683" i="2"/>
  <c r="W1683" i="2"/>
  <c r="U1684" i="2"/>
  <c r="V1684" i="2"/>
  <c r="W1684" i="2"/>
  <c r="U1685" i="2"/>
  <c r="V1685" i="2"/>
  <c r="W1685" i="2"/>
  <c r="U1686" i="2"/>
  <c r="V1686" i="2"/>
  <c r="W1686" i="2"/>
  <c r="U1687" i="2"/>
  <c r="V1687" i="2"/>
  <c r="W1687" i="2"/>
  <c r="U1688" i="2"/>
  <c r="V1688" i="2"/>
  <c r="W1688" i="2"/>
  <c r="U1689" i="2"/>
  <c r="V1689" i="2"/>
  <c r="W1689" i="2"/>
  <c r="U1690" i="2"/>
  <c r="V1690" i="2"/>
  <c r="W1690" i="2"/>
  <c r="U1691" i="2"/>
  <c r="V1691" i="2"/>
  <c r="W1691" i="2"/>
  <c r="U1692" i="2"/>
  <c r="V1692" i="2"/>
  <c r="W1692" i="2"/>
  <c r="U1693" i="2"/>
  <c r="V1693" i="2"/>
  <c r="W1693" i="2"/>
  <c r="U1694" i="2"/>
  <c r="V1694" i="2"/>
  <c r="W1694" i="2"/>
  <c r="U1695" i="2"/>
  <c r="V1695" i="2"/>
  <c r="W1695" i="2"/>
  <c r="U1696" i="2"/>
  <c r="V1696" i="2"/>
  <c r="W1696" i="2"/>
  <c r="U1697" i="2"/>
  <c r="V1697" i="2"/>
  <c r="W1697" i="2"/>
  <c r="U1698" i="2"/>
  <c r="V1698" i="2"/>
  <c r="W1698" i="2"/>
  <c r="U1699" i="2"/>
  <c r="V1699" i="2"/>
  <c r="W1699" i="2"/>
  <c r="U1700" i="2"/>
  <c r="V1700" i="2"/>
  <c r="W1700" i="2"/>
  <c r="U1701" i="2"/>
  <c r="V1701" i="2"/>
  <c r="W1701" i="2"/>
  <c r="U1702" i="2"/>
  <c r="V1702" i="2"/>
  <c r="W1702" i="2"/>
  <c r="U1703" i="2"/>
  <c r="V1703" i="2"/>
  <c r="W1703" i="2"/>
  <c r="U1704" i="2"/>
  <c r="V1704" i="2"/>
  <c r="W1704" i="2"/>
  <c r="U1705" i="2"/>
  <c r="V1705" i="2"/>
  <c r="W1705" i="2"/>
  <c r="U1706" i="2"/>
  <c r="V1706" i="2"/>
  <c r="W1706" i="2"/>
  <c r="U1707" i="2"/>
  <c r="V1707" i="2"/>
  <c r="W1707" i="2"/>
  <c r="U1708" i="2"/>
  <c r="V1708" i="2"/>
  <c r="W1708" i="2"/>
  <c r="U1709" i="2"/>
  <c r="V1709" i="2"/>
  <c r="W1709" i="2"/>
  <c r="U1710" i="2"/>
  <c r="V1710" i="2"/>
  <c r="W1710" i="2"/>
  <c r="U1711" i="2"/>
  <c r="V1711" i="2"/>
  <c r="W1711" i="2"/>
  <c r="U1712" i="2"/>
  <c r="V1712" i="2"/>
  <c r="W1712" i="2"/>
  <c r="U1713" i="2"/>
  <c r="V1713" i="2"/>
  <c r="W1713" i="2"/>
  <c r="U1714" i="2"/>
  <c r="V1714" i="2"/>
  <c r="W1714" i="2"/>
  <c r="U1715" i="2"/>
  <c r="V1715" i="2"/>
  <c r="W1715" i="2"/>
  <c r="U1716" i="2"/>
  <c r="V1716" i="2"/>
  <c r="W1716" i="2"/>
  <c r="U1717" i="2"/>
  <c r="V1717" i="2"/>
  <c r="W1717" i="2"/>
  <c r="U1718" i="2"/>
  <c r="V1718" i="2"/>
  <c r="W1718" i="2"/>
  <c r="U1719" i="2"/>
  <c r="V1719" i="2"/>
  <c r="W1719" i="2"/>
  <c r="U1720" i="2"/>
  <c r="V1720" i="2"/>
  <c r="W1720" i="2"/>
  <c r="U1721" i="2"/>
  <c r="V1721" i="2"/>
  <c r="W1721" i="2"/>
  <c r="U1722" i="2"/>
  <c r="V1722" i="2"/>
  <c r="W1722" i="2"/>
  <c r="U1723" i="2"/>
  <c r="V1723" i="2"/>
  <c r="W1723" i="2"/>
  <c r="U1724" i="2"/>
  <c r="V1724" i="2"/>
  <c r="W1724" i="2"/>
  <c r="U1725" i="2"/>
  <c r="V1725" i="2"/>
  <c r="W1725" i="2"/>
  <c r="U1726" i="2"/>
  <c r="V1726" i="2"/>
  <c r="W1726" i="2"/>
  <c r="U1727" i="2"/>
  <c r="V1727" i="2"/>
  <c r="W1727" i="2"/>
  <c r="U1728" i="2"/>
  <c r="V1728" i="2"/>
  <c r="W1728" i="2"/>
  <c r="U1729" i="2"/>
  <c r="V1729" i="2"/>
  <c r="W1729" i="2"/>
  <c r="U1730" i="2"/>
  <c r="V1730" i="2"/>
  <c r="W1730" i="2"/>
  <c r="U1731" i="2"/>
  <c r="V1731" i="2"/>
  <c r="W1731" i="2"/>
  <c r="U1732" i="2"/>
  <c r="V1732" i="2"/>
  <c r="W1732" i="2"/>
  <c r="U1733" i="2"/>
  <c r="V1733" i="2"/>
  <c r="W1733" i="2"/>
  <c r="U1734" i="2"/>
  <c r="V1734" i="2"/>
  <c r="W1734" i="2"/>
  <c r="U1735" i="2"/>
  <c r="V1735" i="2"/>
  <c r="W1735" i="2"/>
  <c r="U1736" i="2"/>
  <c r="V1736" i="2"/>
  <c r="W1736" i="2"/>
  <c r="U1737" i="2"/>
  <c r="V1737" i="2"/>
  <c r="W1737" i="2"/>
  <c r="U1738" i="2"/>
  <c r="V1738" i="2"/>
  <c r="W1738" i="2"/>
  <c r="U1739" i="2"/>
  <c r="V1739" i="2"/>
  <c r="W1739" i="2"/>
  <c r="U1740" i="2"/>
  <c r="V1740" i="2"/>
  <c r="W1740" i="2"/>
  <c r="U1741" i="2"/>
  <c r="V1741" i="2"/>
  <c r="W1741" i="2"/>
  <c r="U1742" i="2"/>
  <c r="V1742" i="2"/>
  <c r="W1742" i="2"/>
  <c r="U1743" i="2"/>
  <c r="V1743" i="2"/>
  <c r="W1743" i="2"/>
  <c r="U1744" i="2"/>
  <c r="V1744" i="2"/>
  <c r="W1744" i="2"/>
  <c r="U1745" i="2"/>
  <c r="V1745" i="2"/>
  <c r="W1745" i="2"/>
  <c r="U1746" i="2"/>
  <c r="V1746" i="2"/>
  <c r="W1746" i="2"/>
  <c r="U1747" i="2"/>
  <c r="V1747" i="2"/>
  <c r="W1747" i="2"/>
  <c r="U1748" i="2"/>
  <c r="V1748" i="2"/>
  <c r="W1748" i="2"/>
  <c r="U1749" i="2"/>
  <c r="V1749" i="2"/>
  <c r="W1749" i="2"/>
  <c r="U1750" i="2"/>
  <c r="V1750" i="2"/>
  <c r="W1750" i="2"/>
  <c r="U1751" i="2"/>
  <c r="V1751" i="2"/>
  <c r="W1751" i="2"/>
  <c r="U1752" i="2"/>
  <c r="V1752" i="2"/>
  <c r="W1752" i="2"/>
  <c r="U1753" i="2"/>
  <c r="V1753" i="2"/>
  <c r="W1753" i="2"/>
  <c r="U1754" i="2"/>
  <c r="V1754" i="2"/>
  <c r="W1754" i="2"/>
  <c r="U1755" i="2"/>
  <c r="V1755" i="2"/>
  <c r="W1755" i="2"/>
  <c r="U1756" i="2"/>
  <c r="V1756" i="2"/>
  <c r="W1756" i="2"/>
  <c r="U1757" i="2"/>
  <c r="V1757" i="2"/>
  <c r="W1757" i="2"/>
  <c r="U1758" i="2"/>
  <c r="V1758" i="2"/>
  <c r="W1758" i="2"/>
  <c r="U1759" i="2"/>
  <c r="V1759" i="2"/>
  <c r="W1759" i="2"/>
  <c r="U1760" i="2"/>
  <c r="V1760" i="2"/>
  <c r="W1760" i="2"/>
  <c r="U1761" i="2"/>
  <c r="V1761" i="2"/>
  <c r="X1761" i="2" s="1"/>
  <c r="W1761" i="2"/>
  <c r="U1762" i="2"/>
  <c r="V1762" i="2"/>
  <c r="W1762" i="2"/>
  <c r="U1763" i="2"/>
  <c r="V1763" i="2"/>
  <c r="W1763" i="2"/>
  <c r="U1764" i="2"/>
  <c r="V1764" i="2"/>
  <c r="W1764" i="2"/>
  <c r="U1765" i="2"/>
  <c r="V1765" i="2"/>
  <c r="W1765" i="2"/>
  <c r="U1766" i="2"/>
  <c r="V1766" i="2"/>
  <c r="W1766" i="2"/>
  <c r="U1767" i="2"/>
  <c r="V1767" i="2"/>
  <c r="W1767" i="2"/>
  <c r="U1768" i="2"/>
  <c r="V1768" i="2"/>
  <c r="W1768" i="2"/>
  <c r="U1769" i="2"/>
  <c r="V1769" i="2"/>
  <c r="W1769" i="2"/>
  <c r="U1770" i="2"/>
  <c r="V1770" i="2"/>
  <c r="W1770" i="2"/>
  <c r="U1771" i="2"/>
  <c r="V1771" i="2"/>
  <c r="W1771" i="2"/>
  <c r="U1772" i="2"/>
  <c r="V1772" i="2"/>
  <c r="W1772" i="2"/>
  <c r="U1773" i="2"/>
  <c r="V1773" i="2"/>
  <c r="W1773" i="2"/>
  <c r="U1774" i="2"/>
  <c r="V1774" i="2"/>
  <c r="W1774" i="2"/>
  <c r="U1775" i="2"/>
  <c r="V1775" i="2"/>
  <c r="W1775" i="2"/>
  <c r="U1776" i="2"/>
  <c r="V1776" i="2"/>
  <c r="W1776" i="2"/>
  <c r="U1777" i="2"/>
  <c r="V1777" i="2"/>
  <c r="W1777" i="2"/>
  <c r="U1778" i="2"/>
  <c r="V1778" i="2"/>
  <c r="W1778" i="2"/>
  <c r="U1779" i="2"/>
  <c r="V1779" i="2"/>
  <c r="W1779" i="2"/>
  <c r="U1780" i="2"/>
  <c r="V1780" i="2"/>
  <c r="W1780" i="2"/>
  <c r="U1781" i="2"/>
  <c r="V1781" i="2"/>
  <c r="W1781" i="2"/>
  <c r="U1782" i="2"/>
  <c r="V1782" i="2"/>
  <c r="W1782" i="2"/>
  <c r="U1783" i="2"/>
  <c r="V1783" i="2"/>
  <c r="W1783" i="2"/>
  <c r="U1784" i="2"/>
  <c r="V1784" i="2"/>
  <c r="W1784" i="2"/>
  <c r="U1785" i="2"/>
  <c r="V1785" i="2"/>
  <c r="W1785" i="2"/>
  <c r="U1786" i="2"/>
  <c r="V1786" i="2"/>
  <c r="W1786" i="2"/>
  <c r="U1787" i="2"/>
  <c r="V1787" i="2"/>
  <c r="W1787" i="2"/>
  <c r="U1788" i="2"/>
  <c r="V1788" i="2"/>
  <c r="W1788" i="2"/>
  <c r="U1789" i="2"/>
  <c r="V1789" i="2"/>
  <c r="W1789" i="2"/>
  <c r="U1790" i="2"/>
  <c r="V1790" i="2"/>
  <c r="W1790" i="2"/>
  <c r="U1791" i="2"/>
  <c r="V1791" i="2"/>
  <c r="W1791" i="2"/>
  <c r="U1792" i="2"/>
  <c r="V1792" i="2"/>
  <c r="W1792" i="2"/>
  <c r="U1793" i="2"/>
  <c r="V1793" i="2"/>
  <c r="W1793" i="2"/>
  <c r="U1794" i="2"/>
  <c r="V1794" i="2"/>
  <c r="W1794" i="2"/>
  <c r="U1795" i="2"/>
  <c r="V1795" i="2"/>
  <c r="W1795" i="2"/>
  <c r="U1796" i="2"/>
  <c r="V1796" i="2"/>
  <c r="W1796" i="2"/>
  <c r="U1797" i="2"/>
  <c r="V1797" i="2"/>
  <c r="W1797" i="2"/>
  <c r="U1798" i="2"/>
  <c r="V1798" i="2"/>
  <c r="W1798" i="2"/>
  <c r="U1799" i="2"/>
  <c r="V1799" i="2"/>
  <c r="W1799" i="2"/>
  <c r="U1800" i="2"/>
  <c r="V1800" i="2"/>
  <c r="W1800" i="2"/>
  <c r="U1801" i="2"/>
  <c r="V1801" i="2"/>
  <c r="W1801" i="2"/>
  <c r="U1802" i="2"/>
  <c r="V1802" i="2"/>
  <c r="W1802" i="2"/>
  <c r="U1803" i="2"/>
  <c r="V1803" i="2"/>
  <c r="W1803" i="2"/>
  <c r="U1804" i="2"/>
  <c r="V1804" i="2"/>
  <c r="W1804" i="2"/>
  <c r="U1805" i="2"/>
  <c r="V1805" i="2"/>
  <c r="W1805" i="2"/>
  <c r="U1806" i="2"/>
  <c r="V1806" i="2"/>
  <c r="W1806" i="2"/>
  <c r="U1807" i="2"/>
  <c r="V1807" i="2"/>
  <c r="W1807" i="2"/>
  <c r="U1808" i="2"/>
  <c r="V1808" i="2"/>
  <c r="W1808" i="2"/>
  <c r="U1809" i="2"/>
  <c r="V1809" i="2"/>
  <c r="W1809" i="2"/>
  <c r="U1810" i="2"/>
  <c r="V1810" i="2"/>
  <c r="W1810" i="2"/>
  <c r="U1811" i="2"/>
  <c r="V1811" i="2"/>
  <c r="W1811" i="2"/>
  <c r="U1812" i="2"/>
  <c r="V1812" i="2"/>
  <c r="W1812" i="2"/>
  <c r="U1813" i="2"/>
  <c r="V1813" i="2"/>
  <c r="W1813" i="2"/>
  <c r="U1814" i="2"/>
  <c r="V1814" i="2"/>
  <c r="W1814" i="2"/>
  <c r="U1815" i="2"/>
  <c r="V1815" i="2"/>
  <c r="W1815" i="2"/>
  <c r="U1816" i="2"/>
  <c r="V1816" i="2"/>
  <c r="W1816" i="2"/>
  <c r="U1817" i="2"/>
  <c r="V1817" i="2"/>
  <c r="W1817" i="2"/>
  <c r="U1818" i="2"/>
  <c r="V1818" i="2"/>
  <c r="W1818" i="2"/>
  <c r="U1819" i="2"/>
  <c r="V1819" i="2"/>
  <c r="W1819" i="2"/>
  <c r="U1820" i="2"/>
  <c r="V1820" i="2"/>
  <c r="W1820" i="2"/>
  <c r="U1821" i="2"/>
  <c r="V1821" i="2"/>
  <c r="W1821" i="2"/>
  <c r="U1822" i="2"/>
  <c r="V1822" i="2"/>
  <c r="W1822" i="2"/>
  <c r="U1823" i="2"/>
  <c r="V1823" i="2"/>
  <c r="W1823" i="2"/>
  <c r="U1824" i="2"/>
  <c r="V1824" i="2"/>
  <c r="W1824" i="2"/>
  <c r="U1825" i="2"/>
  <c r="V1825" i="2"/>
  <c r="W1825" i="2"/>
  <c r="U1826" i="2"/>
  <c r="V1826" i="2"/>
  <c r="W1826" i="2"/>
  <c r="U1827" i="2"/>
  <c r="V1827" i="2"/>
  <c r="W1827" i="2"/>
  <c r="U1828" i="2"/>
  <c r="V1828" i="2"/>
  <c r="W1828" i="2"/>
  <c r="U1829" i="2"/>
  <c r="V1829" i="2"/>
  <c r="W1829" i="2"/>
  <c r="U1830" i="2"/>
  <c r="V1830" i="2"/>
  <c r="W1830" i="2"/>
  <c r="U1831" i="2"/>
  <c r="V1831" i="2"/>
  <c r="W1831" i="2"/>
  <c r="U1832" i="2"/>
  <c r="V1832" i="2"/>
  <c r="W1832" i="2"/>
  <c r="U1833" i="2"/>
  <c r="V1833" i="2"/>
  <c r="W1833" i="2"/>
  <c r="U1834" i="2"/>
  <c r="V1834" i="2"/>
  <c r="W1834" i="2"/>
  <c r="U1835" i="2"/>
  <c r="V1835" i="2"/>
  <c r="W1835" i="2"/>
  <c r="U1836" i="2"/>
  <c r="V1836" i="2"/>
  <c r="W1836" i="2"/>
  <c r="U1837" i="2"/>
  <c r="V1837" i="2"/>
  <c r="W1837" i="2"/>
  <c r="U1838" i="2"/>
  <c r="V1838" i="2"/>
  <c r="W1838" i="2"/>
  <c r="U1839" i="2"/>
  <c r="V1839" i="2"/>
  <c r="W1839" i="2"/>
  <c r="U1840" i="2"/>
  <c r="V1840" i="2"/>
  <c r="W1840" i="2"/>
  <c r="U1841" i="2"/>
  <c r="V1841" i="2"/>
  <c r="W1841" i="2"/>
  <c r="U1842" i="2"/>
  <c r="V1842" i="2"/>
  <c r="W1842" i="2"/>
  <c r="U1843" i="2"/>
  <c r="V1843" i="2"/>
  <c r="W1843" i="2"/>
  <c r="U1844" i="2"/>
  <c r="V1844" i="2"/>
  <c r="W1844" i="2"/>
  <c r="U1845" i="2"/>
  <c r="V1845" i="2"/>
  <c r="W1845" i="2"/>
  <c r="U1846" i="2"/>
  <c r="V1846" i="2"/>
  <c r="W1846" i="2"/>
  <c r="U1847" i="2"/>
  <c r="V1847" i="2"/>
  <c r="W1847" i="2"/>
  <c r="U1848" i="2"/>
  <c r="V1848" i="2"/>
  <c r="W1848" i="2"/>
  <c r="U1849" i="2"/>
  <c r="V1849" i="2"/>
  <c r="W1849" i="2"/>
  <c r="U1850" i="2"/>
  <c r="V1850" i="2"/>
  <c r="W1850" i="2"/>
  <c r="U1851" i="2"/>
  <c r="V1851" i="2"/>
  <c r="W1851" i="2"/>
  <c r="U1852" i="2"/>
  <c r="V1852" i="2"/>
  <c r="W1852" i="2"/>
  <c r="U1853" i="2"/>
  <c r="V1853" i="2"/>
  <c r="W1853" i="2"/>
  <c r="U1854" i="2"/>
  <c r="V1854" i="2"/>
  <c r="W1854" i="2"/>
  <c r="U1855" i="2"/>
  <c r="V1855" i="2"/>
  <c r="W1855" i="2"/>
  <c r="U1856" i="2"/>
  <c r="V1856" i="2"/>
  <c r="W1856" i="2"/>
  <c r="U1857" i="2"/>
  <c r="V1857" i="2"/>
  <c r="W1857" i="2"/>
  <c r="U1858" i="2"/>
  <c r="V1858" i="2"/>
  <c r="W1858" i="2"/>
  <c r="U1859" i="2"/>
  <c r="V1859" i="2"/>
  <c r="W1859" i="2"/>
  <c r="U1860" i="2"/>
  <c r="V1860" i="2"/>
  <c r="W1860" i="2"/>
  <c r="U1861" i="2"/>
  <c r="V1861" i="2"/>
  <c r="W1861" i="2"/>
  <c r="U1862" i="2"/>
  <c r="V1862" i="2"/>
  <c r="W1862" i="2"/>
  <c r="U1863" i="2"/>
  <c r="V1863" i="2"/>
  <c r="W1863" i="2"/>
  <c r="U1864" i="2"/>
  <c r="V1864" i="2"/>
  <c r="W1864" i="2"/>
  <c r="U1865" i="2"/>
  <c r="V1865" i="2"/>
  <c r="W1865" i="2"/>
  <c r="U1866" i="2"/>
  <c r="V1866" i="2"/>
  <c r="W1866" i="2"/>
  <c r="U1867" i="2"/>
  <c r="V1867" i="2"/>
  <c r="W1867" i="2"/>
  <c r="U1868" i="2"/>
  <c r="V1868" i="2"/>
  <c r="W1868" i="2"/>
  <c r="U1869" i="2"/>
  <c r="V1869" i="2"/>
  <c r="W1869" i="2"/>
  <c r="U1870" i="2"/>
  <c r="V1870" i="2"/>
  <c r="W1870" i="2"/>
  <c r="U1871" i="2"/>
  <c r="V1871" i="2"/>
  <c r="W1871" i="2"/>
  <c r="U1872" i="2"/>
  <c r="V1872" i="2"/>
  <c r="W1872" i="2"/>
  <c r="U1873" i="2"/>
  <c r="V1873" i="2"/>
  <c r="W1873" i="2"/>
  <c r="U1874" i="2"/>
  <c r="V1874" i="2"/>
  <c r="W1874" i="2"/>
  <c r="U1875" i="2"/>
  <c r="V1875" i="2"/>
  <c r="W1875" i="2"/>
  <c r="U1876" i="2"/>
  <c r="V1876" i="2"/>
  <c r="W1876" i="2"/>
  <c r="U1877" i="2"/>
  <c r="V1877" i="2"/>
  <c r="W1877" i="2"/>
  <c r="U1878" i="2"/>
  <c r="V1878" i="2"/>
  <c r="W1878" i="2"/>
  <c r="U1879" i="2"/>
  <c r="V1879" i="2"/>
  <c r="W1879" i="2"/>
  <c r="U1880" i="2"/>
  <c r="V1880" i="2"/>
  <c r="W1880" i="2"/>
  <c r="U1881" i="2"/>
  <c r="V1881" i="2"/>
  <c r="W1881" i="2"/>
  <c r="U1882" i="2"/>
  <c r="V1882" i="2"/>
  <c r="W1882" i="2"/>
  <c r="U1883" i="2"/>
  <c r="V1883" i="2"/>
  <c r="W1883" i="2"/>
  <c r="U1884" i="2"/>
  <c r="V1884" i="2"/>
  <c r="W1884" i="2"/>
  <c r="U1885" i="2"/>
  <c r="V1885" i="2"/>
  <c r="W1885" i="2"/>
  <c r="U1886" i="2"/>
  <c r="V1886" i="2"/>
  <c r="W1886" i="2"/>
  <c r="U1887" i="2"/>
  <c r="V1887" i="2"/>
  <c r="W1887" i="2"/>
  <c r="U1888" i="2"/>
  <c r="V1888" i="2"/>
  <c r="W1888" i="2"/>
  <c r="U1889" i="2"/>
  <c r="V1889" i="2"/>
  <c r="W1889" i="2"/>
  <c r="U1890" i="2"/>
  <c r="V1890" i="2"/>
  <c r="W1890" i="2"/>
  <c r="U1891" i="2"/>
  <c r="V1891" i="2"/>
  <c r="W1891" i="2"/>
  <c r="U1892" i="2"/>
  <c r="V1892" i="2"/>
  <c r="W1892" i="2"/>
  <c r="U1893" i="2"/>
  <c r="V1893" i="2"/>
  <c r="W1893" i="2"/>
  <c r="U1894" i="2"/>
  <c r="V1894" i="2"/>
  <c r="W1894" i="2"/>
  <c r="U1895" i="2"/>
  <c r="V1895" i="2"/>
  <c r="W1895" i="2"/>
  <c r="U1896" i="2"/>
  <c r="V1896" i="2"/>
  <c r="W1896" i="2"/>
  <c r="U1897" i="2"/>
  <c r="V1897" i="2"/>
  <c r="W1897" i="2"/>
  <c r="U1898" i="2"/>
  <c r="V1898" i="2"/>
  <c r="W1898" i="2"/>
  <c r="U1899" i="2"/>
  <c r="V1899" i="2"/>
  <c r="W1899" i="2"/>
  <c r="U1900" i="2"/>
  <c r="V1900" i="2"/>
  <c r="W1900" i="2"/>
  <c r="U1901" i="2"/>
  <c r="V1901" i="2"/>
  <c r="W1901" i="2"/>
  <c r="U1902" i="2"/>
  <c r="V1902" i="2"/>
  <c r="W1902" i="2"/>
  <c r="U1903" i="2"/>
  <c r="V1903" i="2"/>
  <c r="W1903" i="2"/>
  <c r="U1904" i="2"/>
  <c r="V1904" i="2"/>
  <c r="W1904" i="2"/>
  <c r="U1905" i="2"/>
  <c r="V1905" i="2"/>
  <c r="W1905" i="2"/>
  <c r="U1906" i="2"/>
  <c r="V1906" i="2"/>
  <c r="W1906" i="2"/>
  <c r="U1907" i="2"/>
  <c r="V1907" i="2"/>
  <c r="W1907" i="2"/>
  <c r="U1908" i="2"/>
  <c r="V1908" i="2"/>
  <c r="W1908" i="2"/>
  <c r="U1909" i="2"/>
  <c r="V1909" i="2"/>
  <c r="W1909" i="2"/>
  <c r="U1910" i="2"/>
  <c r="V1910" i="2"/>
  <c r="W1910" i="2"/>
  <c r="U1911" i="2"/>
  <c r="V1911" i="2"/>
  <c r="W1911" i="2"/>
  <c r="U1912" i="2"/>
  <c r="V1912" i="2"/>
  <c r="W1912" i="2"/>
  <c r="U1913" i="2"/>
  <c r="V1913" i="2"/>
  <c r="W1913" i="2"/>
  <c r="U1914" i="2"/>
  <c r="V1914" i="2"/>
  <c r="W1914" i="2"/>
  <c r="U1915" i="2"/>
  <c r="V1915" i="2"/>
  <c r="W1915" i="2"/>
  <c r="U1916" i="2"/>
  <c r="V1916" i="2"/>
  <c r="W1916" i="2"/>
  <c r="U1917" i="2"/>
  <c r="V1917" i="2"/>
  <c r="W1917" i="2"/>
  <c r="U1918" i="2"/>
  <c r="V1918" i="2"/>
  <c r="W1918" i="2"/>
  <c r="U1919" i="2"/>
  <c r="V1919" i="2"/>
  <c r="W1919" i="2"/>
  <c r="U1920" i="2"/>
  <c r="V1920" i="2"/>
  <c r="W1920" i="2"/>
  <c r="U1921" i="2"/>
  <c r="V1921" i="2"/>
  <c r="W1921" i="2"/>
  <c r="U1922" i="2"/>
  <c r="V1922" i="2"/>
  <c r="W1922" i="2"/>
  <c r="U1923" i="2"/>
  <c r="V1923" i="2"/>
  <c r="W1923" i="2"/>
  <c r="U1924" i="2"/>
  <c r="V1924" i="2"/>
  <c r="W1924" i="2"/>
  <c r="U1925" i="2"/>
  <c r="V1925" i="2"/>
  <c r="W1925" i="2"/>
  <c r="U1926" i="2"/>
  <c r="V1926" i="2"/>
  <c r="W1926" i="2"/>
  <c r="U1927" i="2"/>
  <c r="V1927" i="2"/>
  <c r="W1927" i="2"/>
  <c r="U1928" i="2"/>
  <c r="V1928" i="2"/>
  <c r="W1928" i="2"/>
  <c r="U1929" i="2"/>
  <c r="V1929" i="2"/>
  <c r="W1929" i="2"/>
  <c r="U1930" i="2"/>
  <c r="V1930" i="2"/>
  <c r="W1930" i="2"/>
  <c r="U1931" i="2"/>
  <c r="V1931" i="2"/>
  <c r="W1931" i="2"/>
  <c r="U1932" i="2"/>
  <c r="V1932" i="2"/>
  <c r="W1932" i="2"/>
  <c r="U1933" i="2"/>
  <c r="V1933" i="2"/>
  <c r="W1933" i="2"/>
  <c r="U1934" i="2"/>
  <c r="V1934" i="2"/>
  <c r="W1934" i="2"/>
  <c r="U1935" i="2"/>
  <c r="V1935" i="2"/>
  <c r="W1935" i="2"/>
  <c r="U1936" i="2"/>
  <c r="V1936" i="2"/>
  <c r="W1936" i="2"/>
  <c r="U1937" i="2"/>
  <c r="V1937" i="2"/>
  <c r="W1937" i="2"/>
  <c r="U1938" i="2"/>
  <c r="V1938" i="2"/>
  <c r="W1938" i="2"/>
  <c r="U1939" i="2"/>
  <c r="V1939" i="2"/>
  <c r="W1939" i="2"/>
  <c r="U1940" i="2"/>
  <c r="V1940" i="2"/>
  <c r="W1940" i="2"/>
  <c r="U1941" i="2"/>
  <c r="V1941" i="2"/>
  <c r="W1941" i="2"/>
  <c r="U1942" i="2"/>
  <c r="V1942" i="2"/>
  <c r="W1942" i="2"/>
  <c r="U1943" i="2"/>
  <c r="V1943" i="2"/>
  <c r="W1943" i="2"/>
  <c r="U1944" i="2"/>
  <c r="V1944" i="2"/>
  <c r="W1944" i="2"/>
  <c r="U1945" i="2"/>
  <c r="V1945" i="2"/>
  <c r="W1945" i="2"/>
  <c r="U1946" i="2"/>
  <c r="V1946" i="2"/>
  <c r="W1946" i="2"/>
  <c r="U1947" i="2"/>
  <c r="V1947" i="2"/>
  <c r="W1947" i="2"/>
  <c r="U1948" i="2"/>
  <c r="V1948" i="2"/>
  <c r="W1948" i="2"/>
  <c r="U1949" i="2"/>
  <c r="V1949" i="2"/>
  <c r="W1949" i="2"/>
  <c r="U1950" i="2"/>
  <c r="V1950" i="2"/>
  <c r="W1950" i="2"/>
  <c r="U1951" i="2"/>
  <c r="V1951" i="2"/>
  <c r="W1951" i="2"/>
  <c r="U1952" i="2"/>
  <c r="V1952" i="2"/>
  <c r="W1952" i="2"/>
  <c r="U1953" i="2"/>
  <c r="V1953" i="2"/>
  <c r="W1953" i="2"/>
  <c r="U1954" i="2"/>
  <c r="V1954" i="2"/>
  <c r="W1954" i="2"/>
  <c r="U1955" i="2"/>
  <c r="V1955" i="2"/>
  <c r="W1955" i="2"/>
  <c r="U1956" i="2"/>
  <c r="V1956" i="2"/>
  <c r="W1956" i="2"/>
  <c r="U1957" i="2"/>
  <c r="V1957" i="2"/>
  <c r="W1957" i="2"/>
  <c r="U1958" i="2"/>
  <c r="V1958" i="2"/>
  <c r="W1958" i="2"/>
  <c r="U1959" i="2"/>
  <c r="V1959" i="2"/>
  <c r="W1959" i="2"/>
  <c r="U1960" i="2"/>
  <c r="V1960" i="2"/>
  <c r="W1960" i="2"/>
  <c r="U1961" i="2"/>
  <c r="V1961" i="2"/>
  <c r="W1961" i="2"/>
  <c r="U1962" i="2"/>
  <c r="V1962" i="2"/>
  <c r="W1962" i="2"/>
  <c r="U1963" i="2"/>
  <c r="V1963" i="2"/>
  <c r="W1963" i="2"/>
  <c r="U1964" i="2"/>
  <c r="V1964" i="2"/>
  <c r="W1964" i="2"/>
  <c r="U1965" i="2"/>
  <c r="V1965" i="2"/>
  <c r="W1965" i="2"/>
  <c r="U1966" i="2"/>
  <c r="V1966" i="2"/>
  <c r="W1966" i="2"/>
  <c r="U1967" i="2"/>
  <c r="V1967" i="2"/>
  <c r="W1967" i="2"/>
  <c r="U1968" i="2"/>
  <c r="V1968" i="2"/>
  <c r="W1968" i="2"/>
  <c r="U1969" i="2"/>
  <c r="V1969" i="2"/>
  <c r="W1969" i="2"/>
  <c r="U1970" i="2"/>
  <c r="V1970" i="2"/>
  <c r="W1970" i="2"/>
  <c r="U1971" i="2"/>
  <c r="V1971" i="2"/>
  <c r="W1971" i="2"/>
  <c r="U1972" i="2"/>
  <c r="V1972" i="2"/>
  <c r="W1972" i="2"/>
  <c r="U1973" i="2"/>
  <c r="V1973" i="2"/>
  <c r="W1973" i="2"/>
  <c r="U1974" i="2"/>
  <c r="V1974" i="2"/>
  <c r="W1974" i="2"/>
  <c r="U1975" i="2"/>
  <c r="V1975" i="2"/>
  <c r="W1975" i="2"/>
  <c r="U1976" i="2"/>
  <c r="V1976" i="2"/>
  <c r="W1976" i="2"/>
  <c r="U1977" i="2"/>
  <c r="V1977" i="2"/>
  <c r="W1977" i="2"/>
  <c r="U1978" i="2"/>
  <c r="V1978" i="2"/>
  <c r="W1978" i="2"/>
  <c r="U1979" i="2"/>
  <c r="V1979" i="2"/>
  <c r="W1979" i="2"/>
  <c r="U1980" i="2"/>
  <c r="V1980" i="2"/>
  <c r="W1980" i="2"/>
  <c r="U1981" i="2"/>
  <c r="V1981" i="2"/>
  <c r="W1981" i="2"/>
  <c r="U1982" i="2"/>
  <c r="V1982" i="2"/>
  <c r="W1982" i="2"/>
  <c r="U1983" i="2"/>
  <c r="V1983" i="2"/>
  <c r="W1983" i="2"/>
  <c r="U1984" i="2"/>
  <c r="V1984" i="2"/>
  <c r="W1984" i="2"/>
  <c r="U1985" i="2"/>
  <c r="V1985" i="2"/>
  <c r="W1985" i="2"/>
  <c r="U1986" i="2"/>
  <c r="V1986" i="2"/>
  <c r="W1986" i="2"/>
  <c r="U1987" i="2"/>
  <c r="V1987" i="2"/>
  <c r="W1987" i="2"/>
  <c r="U1988" i="2"/>
  <c r="V1988" i="2"/>
  <c r="W1988" i="2"/>
  <c r="U1989" i="2"/>
  <c r="V1989" i="2"/>
  <c r="W1989" i="2"/>
  <c r="U1990" i="2"/>
  <c r="V1990" i="2"/>
  <c r="W1990" i="2"/>
  <c r="U1991" i="2"/>
  <c r="V1991" i="2"/>
  <c r="W1991" i="2"/>
  <c r="U1992" i="2"/>
  <c r="V1992" i="2"/>
  <c r="W1992" i="2"/>
  <c r="U1993" i="2"/>
  <c r="V1993" i="2"/>
  <c r="W1993" i="2"/>
  <c r="U1994" i="2"/>
  <c r="V1994" i="2"/>
  <c r="W1994" i="2"/>
  <c r="U1995" i="2"/>
  <c r="V1995" i="2"/>
  <c r="W1995" i="2"/>
  <c r="U1996" i="2"/>
  <c r="V1996" i="2"/>
  <c r="W1996" i="2"/>
  <c r="U1997" i="2"/>
  <c r="V1997" i="2"/>
  <c r="W1997" i="2"/>
  <c r="U1998" i="2"/>
  <c r="V1998" i="2"/>
  <c r="W1998" i="2"/>
  <c r="U1999" i="2"/>
  <c r="V1999" i="2"/>
  <c r="W1999" i="2"/>
  <c r="U2000" i="2"/>
  <c r="V2000" i="2"/>
  <c r="W2000" i="2"/>
  <c r="U2001" i="2"/>
  <c r="V2001" i="2"/>
  <c r="W2001" i="2"/>
  <c r="U2002" i="2"/>
  <c r="V2002" i="2"/>
  <c r="W2002" i="2"/>
  <c r="U2003" i="2"/>
  <c r="V2003" i="2"/>
  <c r="W2003" i="2"/>
  <c r="U2004" i="2"/>
  <c r="V2004" i="2"/>
  <c r="W2004" i="2"/>
  <c r="U2005" i="2"/>
  <c r="V2005" i="2"/>
  <c r="W2005" i="2"/>
  <c r="U2006" i="2"/>
  <c r="V2006" i="2"/>
  <c r="W2006" i="2"/>
  <c r="U2007" i="2"/>
  <c r="V2007" i="2"/>
  <c r="W2007" i="2"/>
  <c r="U2008" i="2"/>
  <c r="V2008" i="2"/>
  <c r="W2008" i="2"/>
  <c r="U2009" i="2"/>
  <c r="V2009" i="2"/>
  <c r="W2009" i="2"/>
  <c r="U2010" i="2"/>
  <c r="V2010" i="2"/>
  <c r="W2010" i="2"/>
  <c r="U2011" i="2"/>
  <c r="V2011" i="2"/>
  <c r="W2011" i="2"/>
  <c r="U2012" i="2"/>
  <c r="V2012" i="2"/>
  <c r="W2012" i="2"/>
  <c r="U2013" i="2"/>
  <c r="V2013" i="2"/>
  <c r="W2013" i="2"/>
  <c r="U2014" i="2"/>
  <c r="V2014" i="2"/>
  <c r="W2014" i="2"/>
  <c r="U2015" i="2"/>
  <c r="V2015" i="2"/>
  <c r="W2015" i="2"/>
  <c r="U2016" i="2"/>
  <c r="V2016" i="2"/>
  <c r="W2016" i="2"/>
  <c r="U2017" i="2"/>
  <c r="V2017" i="2"/>
  <c r="W2017" i="2"/>
  <c r="U2018" i="2"/>
  <c r="V2018" i="2"/>
  <c r="W2018" i="2"/>
  <c r="U2019" i="2"/>
  <c r="V2019" i="2"/>
  <c r="W2019" i="2"/>
  <c r="U2020" i="2"/>
  <c r="V2020" i="2"/>
  <c r="W2020" i="2"/>
  <c r="U2021" i="2"/>
  <c r="V2021" i="2"/>
  <c r="W2021" i="2"/>
  <c r="U2022" i="2"/>
  <c r="V2022" i="2"/>
  <c r="W2022" i="2"/>
  <c r="U2023" i="2"/>
  <c r="V2023" i="2"/>
  <c r="W2023" i="2"/>
  <c r="U2024" i="2"/>
  <c r="V2024" i="2"/>
  <c r="W2024" i="2"/>
  <c r="U2025" i="2"/>
  <c r="V2025" i="2"/>
  <c r="W2025" i="2"/>
  <c r="U2026" i="2"/>
  <c r="V2026" i="2"/>
  <c r="W2026" i="2"/>
  <c r="U2027" i="2"/>
  <c r="V2027" i="2"/>
  <c r="W2027" i="2"/>
  <c r="U2028" i="2"/>
  <c r="V2028" i="2"/>
  <c r="W2028" i="2"/>
  <c r="U2029" i="2"/>
  <c r="V2029" i="2"/>
  <c r="W2029" i="2"/>
  <c r="U2030" i="2"/>
  <c r="V2030" i="2"/>
  <c r="W2030" i="2"/>
  <c r="U2031" i="2"/>
  <c r="V2031" i="2"/>
  <c r="W2031" i="2"/>
  <c r="U2032" i="2"/>
  <c r="V2032" i="2"/>
  <c r="W2032" i="2"/>
  <c r="U2033" i="2"/>
  <c r="V2033" i="2"/>
  <c r="W2033" i="2"/>
  <c r="U2034" i="2"/>
  <c r="V2034" i="2"/>
  <c r="W2034" i="2"/>
  <c r="U2035" i="2"/>
  <c r="V2035" i="2"/>
  <c r="W2035" i="2"/>
  <c r="U2036" i="2"/>
  <c r="V2036" i="2"/>
  <c r="W2036" i="2"/>
  <c r="U2037" i="2"/>
  <c r="V2037" i="2"/>
  <c r="W2037" i="2"/>
  <c r="U2038" i="2"/>
  <c r="V2038" i="2"/>
  <c r="W2038" i="2"/>
  <c r="U2039" i="2"/>
  <c r="V2039" i="2"/>
  <c r="W2039" i="2"/>
  <c r="U2040" i="2"/>
  <c r="V2040" i="2"/>
  <c r="W2040" i="2"/>
  <c r="U2041" i="2"/>
  <c r="V2041" i="2"/>
  <c r="W2041" i="2"/>
  <c r="U2042" i="2"/>
  <c r="V2042" i="2"/>
  <c r="W2042" i="2"/>
  <c r="U2043" i="2"/>
  <c r="V2043" i="2"/>
  <c r="W2043" i="2"/>
  <c r="U2044" i="2"/>
  <c r="V2044" i="2"/>
  <c r="W2044" i="2"/>
  <c r="U2045" i="2"/>
  <c r="V2045" i="2"/>
  <c r="W2045" i="2"/>
  <c r="U2046" i="2"/>
  <c r="V2046" i="2"/>
  <c r="W2046" i="2"/>
  <c r="U2047" i="2"/>
  <c r="V2047" i="2"/>
  <c r="W2047" i="2"/>
  <c r="U2048" i="2"/>
  <c r="V2048" i="2"/>
  <c r="W2048" i="2"/>
  <c r="U2049" i="2"/>
  <c r="V2049" i="2"/>
  <c r="W2049" i="2"/>
  <c r="U2050" i="2"/>
  <c r="V2050" i="2"/>
  <c r="W2050" i="2"/>
  <c r="U2051" i="2"/>
  <c r="V2051" i="2"/>
  <c r="W2051" i="2"/>
  <c r="U2052" i="2"/>
  <c r="V2052" i="2"/>
  <c r="W2052" i="2"/>
  <c r="U2053" i="2"/>
  <c r="V2053" i="2"/>
  <c r="W2053" i="2"/>
  <c r="U2054" i="2"/>
  <c r="V2054" i="2"/>
  <c r="W2054" i="2"/>
  <c r="U2055" i="2"/>
  <c r="V2055" i="2"/>
  <c r="W2055" i="2"/>
  <c r="U2056" i="2"/>
  <c r="V2056" i="2"/>
  <c r="W2056" i="2"/>
  <c r="U2057" i="2"/>
  <c r="V2057" i="2"/>
  <c r="W2057" i="2"/>
  <c r="U2058" i="2"/>
  <c r="V2058" i="2"/>
  <c r="W2058" i="2"/>
  <c r="U2059" i="2"/>
  <c r="V2059" i="2"/>
  <c r="W2059" i="2"/>
  <c r="U2060" i="2"/>
  <c r="V2060" i="2"/>
  <c r="W2060" i="2"/>
  <c r="U2061" i="2"/>
  <c r="V2061" i="2"/>
  <c r="W2061" i="2"/>
  <c r="U2062" i="2"/>
  <c r="V2062" i="2"/>
  <c r="W2062" i="2"/>
  <c r="U2063" i="2"/>
  <c r="V2063" i="2"/>
  <c r="W2063" i="2"/>
  <c r="U2064" i="2"/>
  <c r="V2064" i="2"/>
  <c r="W2064" i="2"/>
  <c r="U2065" i="2"/>
  <c r="V2065" i="2"/>
  <c r="W2065" i="2"/>
  <c r="U2066" i="2"/>
  <c r="V2066" i="2"/>
  <c r="W2066" i="2"/>
  <c r="U2067" i="2"/>
  <c r="V2067" i="2"/>
  <c r="W2067" i="2"/>
  <c r="U2068" i="2"/>
  <c r="V2068" i="2"/>
  <c r="W2068" i="2"/>
  <c r="U2069" i="2"/>
  <c r="V2069" i="2"/>
  <c r="W2069" i="2"/>
  <c r="U2070" i="2"/>
  <c r="V2070" i="2"/>
  <c r="W2070" i="2"/>
  <c r="U2071" i="2"/>
  <c r="V2071" i="2"/>
  <c r="W2071" i="2"/>
  <c r="U2072" i="2"/>
  <c r="V2072" i="2"/>
  <c r="W2072" i="2"/>
  <c r="U2073" i="2"/>
  <c r="V2073" i="2"/>
  <c r="W2073" i="2"/>
  <c r="U2074" i="2"/>
  <c r="V2074" i="2"/>
  <c r="W2074" i="2"/>
  <c r="U2075" i="2"/>
  <c r="V2075" i="2"/>
  <c r="W2075" i="2"/>
  <c r="U2076" i="2"/>
  <c r="V2076" i="2"/>
  <c r="W2076" i="2"/>
  <c r="U2077" i="2"/>
  <c r="V2077" i="2"/>
  <c r="W2077" i="2"/>
  <c r="U2078" i="2"/>
  <c r="V2078" i="2"/>
  <c r="W2078" i="2"/>
  <c r="U2079" i="2"/>
  <c r="V2079" i="2"/>
  <c r="W2079" i="2"/>
  <c r="U2080" i="2"/>
  <c r="V2080" i="2"/>
  <c r="W2080" i="2"/>
  <c r="U2081" i="2"/>
  <c r="V2081" i="2"/>
  <c r="W2081" i="2"/>
  <c r="U2082" i="2"/>
  <c r="V2082" i="2"/>
  <c r="W2082" i="2"/>
  <c r="U2083" i="2"/>
  <c r="V2083" i="2"/>
  <c r="W2083" i="2"/>
  <c r="U2084" i="2"/>
  <c r="V2084" i="2"/>
  <c r="W2084" i="2"/>
  <c r="U2085" i="2"/>
  <c r="V2085" i="2"/>
  <c r="W2085" i="2"/>
  <c r="U2086" i="2"/>
  <c r="V2086" i="2"/>
  <c r="W2086" i="2"/>
  <c r="U2087" i="2"/>
  <c r="V2087" i="2"/>
  <c r="W2087" i="2"/>
  <c r="U2088" i="2"/>
  <c r="V2088" i="2"/>
  <c r="W2088" i="2"/>
  <c r="U2089" i="2"/>
  <c r="V2089" i="2"/>
  <c r="W2089" i="2"/>
  <c r="U2090" i="2"/>
  <c r="V2090" i="2"/>
  <c r="W2090" i="2"/>
  <c r="U2091" i="2"/>
  <c r="V2091" i="2"/>
  <c r="W2091" i="2"/>
  <c r="U2092" i="2"/>
  <c r="V2092" i="2"/>
  <c r="W2092" i="2"/>
  <c r="U2093" i="2"/>
  <c r="V2093" i="2"/>
  <c r="W2093" i="2"/>
  <c r="U2094" i="2"/>
  <c r="V2094" i="2"/>
  <c r="W2094" i="2"/>
  <c r="U2095" i="2"/>
  <c r="V2095" i="2"/>
  <c r="W2095" i="2"/>
  <c r="U2096" i="2"/>
  <c r="V2096" i="2"/>
  <c r="W2096" i="2"/>
  <c r="U2097" i="2"/>
  <c r="V2097" i="2"/>
  <c r="W2097" i="2"/>
  <c r="U2098" i="2"/>
  <c r="V2098" i="2"/>
  <c r="W2098" i="2"/>
  <c r="U2099" i="2"/>
  <c r="V2099" i="2"/>
  <c r="W2099" i="2"/>
  <c r="U2100" i="2"/>
  <c r="V2100" i="2"/>
  <c r="W2100" i="2"/>
  <c r="U2101" i="2"/>
  <c r="V2101" i="2"/>
  <c r="W2101" i="2"/>
  <c r="U2102" i="2"/>
  <c r="V2102" i="2"/>
  <c r="W2102" i="2"/>
  <c r="U2103" i="2"/>
  <c r="V2103" i="2"/>
  <c r="W2103" i="2"/>
  <c r="U2104" i="2"/>
  <c r="V2104" i="2"/>
  <c r="W2104" i="2"/>
  <c r="U2105" i="2"/>
  <c r="V2105" i="2"/>
  <c r="W2105" i="2"/>
  <c r="U2106" i="2"/>
  <c r="V2106" i="2"/>
  <c r="W2106" i="2"/>
  <c r="U2107" i="2"/>
  <c r="V2107" i="2"/>
  <c r="W2107" i="2"/>
  <c r="U2108" i="2"/>
  <c r="V2108" i="2"/>
  <c r="W2108" i="2"/>
  <c r="U2109" i="2"/>
  <c r="V2109" i="2"/>
  <c r="W2109" i="2"/>
  <c r="U2110" i="2"/>
  <c r="V2110" i="2"/>
  <c r="W2110" i="2"/>
  <c r="U2111" i="2"/>
  <c r="V2111" i="2"/>
  <c r="W2111" i="2"/>
  <c r="U2112" i="2"/>
  <c r="V2112" i="2"/>
  <c r="W2112" i="2"/>
  <c r="U2113" i="2"/>
  <c r="V2113" i="2"/>
  <c r="W2113" i="2"/>
  <c r="U2114" i="2"/>
  <c r="V2114" i="2"/>
  <c r="W2114" i="2"/>
  <c r="U2115" i="2"/>
  <c r="V2115" i="2"/>
  <c r="W2115" i="2"/>
  <c r="U2116" i="2"/>
  <c r="V2116" i="2"/>
  <c r="W2116" i="2"/>
  <c r="U2117" i="2"/>
  <c r="V2117" i="2"/>
  <c r="W2117" i="2"/>
  <c r="U2118" i="2"/>
  <c r="V2118" i="2"/>
  <c r="W2118" i="2"/>
  <c r="U2119" i="2"/>
  <c r="V2119" i="2"/>
  <c r="W2119" i="2"/>
  <c r="U2120" i="2"/>
  <c r="V2120" i="2"/>
  <c r="W2120" i="2"/>
  <c r="U2121" i="2"/>
  <c r="V2121" i="2"/>
  <c r="W2121" i="2"/>
  <c r="U2122" i="2"/>
  <c r="V2122" i="2"/>
  <c r="W2122" i="2"/>
  <c r="U2123" i="2"/>
  <c r="V2123" i="2"/>
  <c r="W2123" i="2"/>
  <c r="U2124" i="2"/>
  <c r="V2124" i="2"/>
  <c r="W2124" i="2"/>
  <c r="U2125" i="2"/>
  <c r="V2125" i="2"/>
  <c r="W2125" i="2"/>
  <c r="U2126" i="2"/>
  <c r="V2126" i="2"/>
  <c r="W2126" i="2"/>
  <c r="U2127" i="2"/>
  <c r="V2127" i="2"/>
  <c r="W2127" i="2"/>
  <c r="U2128" i="2"/>
  <c r="V2128" i="2"/>
  <c r="W2128" i="2"/>
  <c r="U2129" i="2"/>
  <c r="V2129" i="2"/>
  <c r="W2129" i="2"/>
  <c r="U2130" i="2"/>
  <c r="V2130" i="2"/>
  <c r="W2130" i="2"/>
  <c r="U2131" i="2"/>
  <c r="V2131" i="2"/>
  <c r="W2131" i="2"/>
  <c r="U2132" i="2"/>
  <c r="V2132" i="2"/>
  <c r="W2132" i="2"/>
  <c r="U2133" i="2"/>
  <c r="V2133" i="2"/>
  <c r="W2133" i="2"/>
  <c r="U2134" i="2"/>
  <c r="V2134" i="2"/>
  <c r="W2134" i="2"/>
  <c r="U2135" i="2"/>
  <c r="V2135" i="2"/>
  <c r="W2135" i="2"/>
  <c r="U2136" i="2"/>
  <c r="V2136" i="2"/>
  <c r="W2136" i="2"/>
  <c r="U2137" i="2"/>
  <c r="V2137" i="2"/>
  <c r="W2137" i="2"/>
  <c r="U2138" i="2"/>
  <c r="V2138" i="2"/>
  <c r="W2138" i="2"/>
  <c r="U2139" i="2"/>
  <c r="V2139" i="2"/>
  <c r="W2139" i="2"/>
  <c r="U2140" i="2"/>
  <c r="V2140" i="2"/>
  <c r="W2140" i="2"/>
  <c r="U2141" i="2"/>
  <c r="V2141" i="2"/>
  <c r="W2141" i="2"/>
  <c r="U2142" i="2"/>
  <c r="V2142" i="2"/>
  <c r="W2142" i="2"/>
  <c r="U2143" i="2"/>
  <c r="V2143" i="2"/>
  <c r="W2143" i="2"/>
  <c r="U2144" i="2"/>
  <c r="V2144" i="2"/>
  <c r="W2144" i="2"/>
  <c r="U2145" i="2"/>
  <c r="V2145" i="2"/>
  <c r="W2145" i="2"/>
  <c r="U2146" i="2"/>
  <c r="V2146" i="2"/>
  <c r="W2146" i="2"/>
  <c r="U2147" i="2"/>
  <c r="V2147" i="2"/>
  <c r="W2147" i="2"/>
  <c r="U2148" i="2"/>
  <c r="V2148" i="2"/>
  <c r="W2148" i="2"/>
  <c r="U2149" i="2"/>
  <c r="V2149" i="2"/>
  <c r="W2149" i="2"/>
  <c r="U2150" i="2"/>
  <c r="V2150" i="2"/>
  <c r="W2150" i="2"/>
  <c r="U2151" i="2"/>
  <c r="V2151" i="2"/>
  <c r="W2151" i="2"/>
  <c r="U2152" i="2"/>
  <c r="V2152" i="2"/>
  <c r="W2152" i="2"/>
  <c r="U2153" i="2"/>
  <c r="V2153" i="2"/>
  <c r="W2153" i="2"/>
  <c r="U2154" i="2"/>
  <c r="V2154" i="2"/>
  <c r="W2154" i="2"/>
  <c r="U2155" i="2"/>
  <c r="V2155" i="2"/>
  <c r="W2155" i="2"/>
  <c r="U2156" i="2"/>
  <c r="V2156" i="2"/>
  <c r="W2156" i="2"/>
  <c r="U2157" i="2"/>
  <c r="V2157" i="2"/>
  <c r="W2157" i="2"/>
  <c r="U2158" i="2"/>
  <c r="V2158" i="2"/>
  <c r="W2158" i="2"/>
  <c r="U2159" i="2"/>
  <c r="V2159" i="2"/>
  <c r="W2159" i="2"/>
  <c r="U2160" i="2"/>
  <c r="V2160" i="2"/>
  <c r="W2160" i="2"/>
  <c r="U2161" i="2"/>
  <c r="V2161" i="2"/>
  <c r="W2161" i="2"/>
  <c r="U2162" i="2"/>
  <c r="V2162" i="2"/>
  <c r="W2162" i="2"/>
  <c r="U2163" i="2"/>
  <c r="V2163" i="2"/>
  <c r="W2163" i="2"/>
  <c r="U2164" i="2"/>
  <c r="V2164" i="2"/>
  <c r="W2164" i="2"/>
  <c r="U2165" i="2"/>
  <c r="V2165" i="2"/>
  <c r="W2165" i="2"/>
  <c r="U2166" i="2"/>
  <c r="V2166" i="2"/>
  <c r="W2166" i="2"/>
  <c r="U2167" i="2"/>
  <c r="V2167" i="2"/>
  <c r="W2167" i="2"/>
  <c r="U2168" i="2"/>
  <c r="V2168" i="2"/>
  <c r="W2168" i="2"/>
  <c r="U2169" i="2"/>
  <c r="V2169" i="2"/>
  <c r="W2169" i="2"/>
  <c r="U2170" i="2"/>
  <c r="V2170" i="2"/>
  <c r="W2170" i="2"/>
  <c r="U2171" i="2"/>
  <c r="V2171" i="2"/>
  <c r="W2171" i="2"/>
  <c r="U2172" i="2"/>
  <c r="V2172" i="2"/>
  <c r="W2172" i="2"/>
  <c r="U2173" i="2"/>
  <c r="V2173" i="2"/>
  <c r="W2173" i="2"/>
  <c r="U2174" i="2"/>
  <c r="V2174" i="2"/>
  <c r="W2174" i="2"/>
  <c r="U2175" i="2"/>
  <c r="V2175" i="2"/>
  <c r="W2175" i="2"/>
  <c r="U2176" i="2"/>
  <c r="V2176" i="2"/>
  <c r="W2176" i="2"/>
  <c r="U2177" i="2"/>
  <c r="V2177" i="2"/>
  <c r="W2177" i="2"/>
  <c r="U2178" i="2"/>
  <c r="V2178" i="2"/>
  <c r="W2178" i="2"/>
  <c r="U2179" i="2"/>
  <c r="V2179" i="2"/>
  <c r="W2179" i="2"/>
  <c r="U2180" i="2"/>
  <c r="V2180" i="2"/>
  <c r="W2180" i="2"/>
  <c r="U2181" i="2"/>
  <c r="V2181" i="2"/>
  <c r="W2181" i="2"/>
  <c r="U2182" i="2"/>
  <c r="V2182" i="2"/>
  <c r="W2182" i="2"/>
  <c r="U2183" i="2"/>
  <c r="V2183" i="2"/>
  <c r="W2183" i="2"/>
  <c r="U2184" i="2"/>
  <c r="V2184" i="2"/>
  <c r="W2184" i="2"/>
  <c r="U2185" i="2"/>
  <c r="V2185" i="2"/>
  <c r="W2185" i="2"/>
  <c r="U2186" i="2"/>
  <c r="V2186" i="2"/>
  <c r="W2186" i="2"/>
  <c r="U2187" i="2"/>
  <c r="V2187" i="2"/>
  <c r="W2187" i="2"/>
  <c r="U2188" i="2"/>
  <c r="V2188" i="2"/>
  <c r="W2188" i="2"/>
  <c r="U2189" i="2"/>
  <c r="V2189" i="2"/>
  <c r="W2189" i="2"/>
  <c r="U2190" i="2"/>
  <c r="V2190" i="2"/>
  <c r="W2190" i="2"/>
  <c r="U2191" i="2"/>
  <c r="V2191" i="2"/>
  <c r="W2191" i="2"/>
  <c r="U2192" i="2"/>
  <c r="V2192" i="2"/>
  <c r="W2192" i="2"/>
  <c r="U2193" i="2"/>
  <c r="V2193" i="2"/>
  <c r="W2193" i="2"/>
  <c r="U2194" i="2"/>
  <c r="V2194" i="2"/>
  <c r="W2194" i="2"/>
  <c r="U2195" i="2"/>
  <c r="V2195" i="2"/>
  <c r="W2195" i="2"/>
  <c r="U2196" i="2"/>
  <c r="V2196" i="2"/>
  <c r="W2196" i="2"/>
  <c r="U2197" i="2"/>
  <c r="V2197" i="2"/>
  <c r="W2197" i="2"/>
  <c r="U2198" i="2"/>
  <c r="V2198" i="2"/>
  <c r="W2198" i="2"/>
  <c r="U2199" i="2"/>
  <c r="V2199" i="2"/>
  <c r="W2199" i="2"/>
  <c r="U2200" i="2"/>
  <c r="V2200" i="2"/>
  <c r="W2200" i="2"/>
  <c r="U2201" i="2"/>
  <c r="V2201" i="2"/>
  <c r="W2201" i="2"/>
  <c r="U2202" i="2"/>
  <c r="V2202" i="2"/>
  <c r="W2202" i="2"/>
  <c r="U2203" i="2"/>
  <c r="V2203" i="2"/>
  <c r="W2203" i="2"/>
  <c r="U2204" i="2"/>
  <c r="V2204" i="2"/>
  <c r="W2204" i="2"/>
  <c r="U2205" i="2"/>
  <c r="V2205" i="2"/>
  <c r="W2205" i="2"/>
  <c r="U2206" i="2"/>
  <c r="V2206" i="2"/>
  <c r="W2206" i="2"/>
  <c r="U2207" i="2"/>
  <c r="V2207" i="2"/>
  <c r="W2207" i="2"/>
  <c r="U2208" i="2"/>
  <c r="V2208" i="2"/>
  <c r="W2208" i="2"/>
  <c r="U2209" i="2"/>
  <c r="V2209" i="2"/>
  <c r="W2209" i="2"/>
  <c r="U2210" i="2"/>
  <c r="V2210" i="2"/>
  <c r="W2210" i="2"/>
  <c r="U2211" i="2"/>
  <c r="V2211" i="2"/>
  <c r="W2211" i="2"/>
  <c r="U2212" i="2"/>
  <c r="V2212" i="2"/>
  <c r="W2212" i="2"/>
  <c r="U2213" i="2"/>
  <c r="V2213" i="2"/>
  <c r="W2213" i="2"/>
  <c r="U2214" i="2"/>
  <c r="V2214" i="2"/>
  <c r="W2214" i="2"/>
  <c r="U2215" i="2"/>
  <c r="V2215" i="2"/>
  <c r="W2215" i="2"/>
  <c r="U2216" i="2"/>
  <c r="V2216" i="2"/>
  <c r="W2216" i="2"/>
  <c r="U2217" i="2"/>
  <c r="V2217" i="2"/>
  <c r="W2217" i="2"/>
  <c r="U2218" i="2"/>
  <c r="V2218" i="2"/>
  <c r="W2218" i="2"/>
  <c r="U2219" i="2"/>
  <c r="V2219" i="2"/>
  <c r="W2219" i="2"/>
  <c r="U2220" i="2"/>
  <c r="V2220" i="2"/>
  <c r="W2220" i="2"/>
  <c r="U2221" i="2"/>
  <c r="V2221" i="2"/>
  <c r="W2221" i="2"/>
  <c r="U2222" i="2"/>
  <c r="V2222" i="2"/>
  <c r="W2222" i="2"/>
  <c r="U2223" i="2"/>
  <c r="V2223" i="2"/>
  <c r="W2223" i="2"/>
  <c r="U2224" i="2"/>
  <c r="V2224" i="2"/>
  <c r="W2224" i="2"/>
  <c r="U2225" i="2"/>
  <c r="V2225" i="2"/>
  <c r="W2225" i="2"/>
  <c r="U2226" i="2"/>
  <c r="V2226" i="2"/>
  <c r="W2226" i="2"/>
  <c r="U2227" i="2"/>
  <c r="V2227" i="2"/>
  <c r="W2227" i="2"/>
  <c r="U2228" i="2"/>
  <c r="V2228" i="2"/>
  <c r="W2228" i="2"/>
  <c r="U2229" i="2"/>
  <c r="V2229" i="2"/>
  <c r="W2229" i="2"/>
  <c r="U2230" i="2"/>
  <c r="V2230" i="2"/>
  <c r="W2230" i="2"/>
  <c r="U2231" i="2"/>
  <c r="V2231" i="2"/>
  <c r="W2231" i="2"/>
  <c r="U2232" i="2"/>
  <c r="V2232" i="2"/>
  <c r="W2232" i="2"/>
  <c r="U2233" i="2"/>
  <c r="V2233" i="2"/>
  <c r="W2233" i="2"/>
  <c r="U2234" i="2"/>
  <c r="V2234" i="2"/>
  <c r="W2234" i="2"/>
  <c r="U2235" i="2"/>
  <c r="V2235" i="2"/>
  <c r="W2235" i="2"/>
  <c r="U2236" i="2"/>
  <c r="V2236" i="2"/>
  <c r="W2236" i="2"/>
  <c r="U2237" i="2"/>
  <c r="V2237" i="2"/>
  <c r="W2237" i="2"/>
  <c r="U2238" i="2"/>
  <c r="V2238" i="2"/>
  <c r="W2238" i="2"/>
  <c r="U2239" i="2"/>
  <c r="V2239" i="2"/>
  <c r="W2239" i="2"/>
  <c r="U2240" i="2"/>
  <c r="V2240" i="2"/>
  <c r="W2240" i="2"/>
  <c r="U2241" i="2"/>
  <c r="V2241" i="2"/>
  <c r="W2241" i="2"/>
  <c r="U2242" i="2"/>
  <c r="V2242" i="2"/>
  <c r="W2242" i="2"/>
  <c r="U2243" i="2"/>
  <c r="V2243" i="2"/>
  <c r="W2243" i="2"/>
  <c r="U2244" i="2"/>
  <c r="V2244" i="2"/>
  <c r="W2244" i="2"/>
  <c r="U2245" i="2"/>
  <c r="V2245" i="2"/>
  <c r="W2245" i="2"/>
  <c r="U2246" i="2"/>
  <c r="V2246" i="2"/>
  <c r="W2246" i="2"/>
  <c r="U2247" i="2"/>
  <c r="V2247" i="2"/>
  <c r="W2247" i="2"/>
  <c r="U2248" i="2"/>
  <c r="V2248" i="2"/>
  <c r="W2248" i="2"/>
  <c r="U2249" i="2"/>
  <c r="V2249" i="2"/>
  <c r="W2249" i="2"/>
  <c r="U2250" i="2"/>
  <c r="V2250" i="2"/>
  <c r="W2250" i="2"/>
  <c r="U2251" i="2"/>
  <c r="V2251" i="2"/>
  <c r="W2251" i="2"/>
  <c r="U2252" i="2"/>
  <c r="V2252" i="2"/>
  <c r="W2252" i="2"/>
  <c r="U2253" i="2"/>
  <c r="V2253" i="2"/>
  <c r="W2253" i="2"/>
  <c r="U2254" i="2"/>
  <c r="V2254" i="2"/>
  <c r="W2254" i="2"/>
  <c r="U2255" i="2"/>
  <c r="V2255" i="2"/>
  <c r="W2255" i="2"/>
  <c r="U2256" i="2"/>
  <c r="V2256" i="2"/>
  <c r="W2256" i="2"/>
  <c r="U2257" i="2"/>
  <c r="V2257" i="2"/>
  <c r="W2257" i="2"/>
  <c r="U2258" i="2"/>
  <c r="V2258" i="2"/>
  <c r="W2258" i="2"/>
  <c r="U2259" i="2"/>
  <c r="V2259" i="2"/>
  <c r="W2259" i="2"/>
  <c r="U2260" i="2"/>
  <c r="V2260" i="2"/>
  <c r="W2260" i="2"/>
  <c r="U2261" i="2"/>
  <c r="V2261" i="2"/>
  <c r="W2261" i="2"/>
  <c r="U2262" i="2"/>
  <c r="V2262" i="2"/>
  <c r="W2262" i="2"/>
  <c r="U2263" i="2"/>
  <c r="V2263" i="2"/>
  <c r="W2263" i="2"/>
  <c r="U2264" i="2"/>
  <c r="V2264" i="2"/>
  <c r="W2264" i="2"/>
  <c r="U2265" i="2"/>
  <c r="V2265" i="2"/>
  <c r="W2265" i="2"/>
  <c r="U2266" i="2"/>
  <c r="V2266" i="2"/>
  <c r="W2266" i="2"/>
  <c r="U2267" i="2"/>
  <c r="V2267" i="2"/>
  <c r="W2267" i="2"/>
  <c r="U2268" i="2"/>
  <c r="V2268" i="2"/>
  <c r="W2268" i="2"/>
  <c r="U2269" i="2"/>
  <c r="V2269" i="2"/>
  <c r="W2269" i="2"/>
  <c r="U2270" i="2"/>
  <c r="V2270" i="2"/>
  <c r="W2270" i="2"/>
  <c r="U2271" i="2"/>
  <c r="V2271" i="2"/>
  <c r="W2271" i="2"/>
  <c r="U2272" i="2"/>
  <c r="V2272" i="2"/>
  <c r="W2272" i="2"/>
  <c r="U2273" i="2"/>
  <c r="V2273" i="2"/>
  <c r="W2273" i="2"/>
  <c r="U2274" i="2"/>
  <c r="V2274" i="2"/>
  <c r="W2274" i="2"/>
  <c r="U2275" i="2"/>
  <c r="V2275" i="2"/>
  <c r="W2275" i="2"/>
  <c r="U2276" i="2"/>
  <c r="V2276" i="2"/>
  <c r="W2276" i="2"/>
  <c r="U2277" i="2"/>
  <c r="V2277" i="2"/>
  <c r="W2277" i="2"/>
  <c r="U2278" i="2"/>
  <c r="V2278" i="2"/>
  <c r="W2278" i="2"/>
  <c r="U2279" i="2"/>
  <c r="V2279" i="2"/>
  <c r="W2279" i="2"/>
  <c r="U2280" i="2"/>
  <c r="V2280" i="2"/>
  <c r="W2280" i="2"/>
  <c r="U2281" i="2"/>
  <c r="V2281" i="2"/>
  <c r="W2281" i="2"/>
  <c r="U2282" i="2"/>
  <c r="V2282" i="2"/>
  <c r="W2282" i="2"/>
  <c r="U2283" i="2"/>
  <c r="V2283" i="2"/>
  <c r="W2283" i="2"/>
  <c r="U2284" i="2"/>
  <c r="V2284" i="2"/>
  <c r="W2284" i="2"/>
  <c r="U2285" i="2"/>
  <c r="V2285" i="2"/>
  <c r="W2285" i="2"/>
  <c r="U2286" i="2"/>
  <c r="V2286" i="2"/>
  <c r="W2286" i="2"/>
  <c r="U2287" i="2"/>
  <c r="V2287" i="2"/>
  <c r="W2287" i="2"/>
  <c r="U2288" i="2"/>
  <c r="V2288" i="2"/>
  <c r="W2288" i="2"/>
  <c r="U2289" i="2"/>
  <c r="V2289" i="2"/>
  <c r="W2289" i="2"/>
  <c r="U2290" i="2"/>
  <c r="V2290" i="2"/>
  <c r="W2290" i="2"/>
  <c r="U2291" i="2"/>
  <c r="V2291" i="2"/>
  <c r="W2291" i="2"/>
  <c r="U2292" i="2"/>
  <c r="V2292" i="2"/>
  <c r="W2292" i="2"/>
  <c r="U2293" i="2"/>
  <c r="V2293" i="2"/>
  <c r="W2293" i="2"/>
  <c r="U2294" i="2"/>
  <c r="V2294" i="2"/>
  <c r="W2294" i="2"/>
  <c r="U2295" i="2"/>
  <c r="V2295" i="2"/>
  <c r="W2295" i="2"/>
  <c r="U2296" i="2"/>
  <c r="V2296" i="2"/>
  <c r="W2296" i="2"/>
  <c r="U2297" i="2"/>
  <c r="V2297" i="2"/>
  <c r="W2297" i="2"/>
  <c r="U2298" i="2"/>
  <c r="V2298" i="2"/>
  <c r="W2298" i="2"/>
  <c r="U2299" i="2"/>
  <c r="V2299" i="2"/>
  <c r="W2299" i="2"/>
  <c r="U2300" i="2"/>
  <c r="V2300" i="2"/>
  <c r="W2300" i="2"/>
  <c r="U2301" i="2"/>
  <c r="V2301" i="2"/>
  <c r="W2301" i="2"/>
  <c r="U2302" i="2"/>
  <c r="V2302" i="2"/>
  <c r="W2302" i="2"/>
  <c r="U2303" i="2"/>
  <c r="V2303" i="2"/>
  <c r="W2303" i="2"/>
  <c r="U2304" i="2"/>
  <c r="V2304" i="2"/>
  <c r="W2304" i="2"/>
  <c r="U2305" i="2"/>
  <c r="V2305" i="2"/>
  <c r="W2305" i="2"/>
  <c r="U2306" i="2"/>
  <c r="V2306" i="2"/>
  <c r="W2306" i="2"/>
  <c r="U2307" i="2"/>
  <c r="V2307" i="2"/>
  <c r="W2307" i="2"/>
  <c r="U2308" i="2"/>
  <c r="V2308" i="2"/>
  <c r="W2308" i="2"/>
  <c r="U2309" i="2"/>
  <c r="V2309" i="2"/>
  <c r="W2309" i="2"/>
  <c r="U2310" i="2"/>
  <c r="V2310" i="2"/>
  <c r="W2310" i="2"/>
  <c r="U2311" i="2"/>
  <c r="V2311" i="2"/>
  <c r="W2311" i="2"/>
  <c r="U2312" i="2"/>
  <c r="V2312" i="2"/>
  <c r="W2312" i="2"/>
  <c r="U2313" i="2"/>
  <c r="V2313" i="2"/>
  <c r="W2313" i="2"/>
  <c r="U2314" i="2"/>
  <c r="V2314" i="2"/>
  <c r="W2314" i="2"/>
  <c r="U2315" i="2"/>
  <c r="V2315" i="2"/>
  <c r="W2315" i="2"/>
  <c r="U2316" i="2"/>
  <c r="V2316" i="2"/>
  <c r="W2316" i="2"/>
  <c r="U2317" i="2"/>
  <c r="V2317" i="2"/>
  <c r="W2317" i="2"/>
  <c r="U2318" i="2"/>
  <c r="V2318" i="2"/>
  <c r="W2318" i="2"/>
  <c r="U2319" i="2"/>
  <c r="V2319" i="2"/>
  <c r="W2319" i="2"/>
  <c r="U2320" i="2"/>
  <c r="V2320" i="2"/>
  <c r="W2320" i="2"/>
  <c r="U2321" i="2"/>
  <c r="V2321" i="2"/>
  <c r="W2321" i="2"/>
  <c r="U2322" i="2"/>
  <c r="V2322" i="2"/>
  <c r="W2322" i="2"/>
  <c r="U2323" i="2"/>
  <c r="V2323" i="2"/>
  <c r="W2323" i="2"/>
  <c r="U2324" i="2"/>
  <c r="V2324" i="2"/>
  <c r="W2324" i="2"/>
  <c r="U2325" i="2"/>
  <c r="V2325" i="2"/>
  <c r="W2325" i="2"/>
  <c r="U2326" i="2"/>
  <c r="V2326" i="2"/>
  <c r="W2326" i="2"/>
  <c r="U2327" i="2"/>
  <c r="V2327" i="2"/>
  <c r="W2327" i="2"/>
  <c r="U2328" i="2"/>
  <c r="V2328" i="2"/>
  <c r="W2328" i="2"/>
  <c r="U2329" i="2"/>
  <c r="V2329" i="2"/>
  <c r="W2329" i="2"/>
  <c r="U2330" i="2"/>
  <c r="V2330" i="2"/>
  <c r="W2330" i="2"/>
  <c r="U2331" i="2"/>
  <c r="V2331" i="2"/>
  <c r="W2331" i="2"/>
  <c r="U2332" i="2"/>
  <c r="V2332" i="2"/>
  <c r="W2332" i="2"/>
  <c r="U2333" i="2"/>
  <c r="V2333" i="2"/>
  <c r="W2333" i="2"/>
  <c r="U2334" i="2"/>
  <c r="V2334" i="2"/>
  <c r="W2334" i="2"/>
  <c r="U2335" i="2"/>
  <c r="V2335" i="2"/>
  <c r="W2335" i="2"/>
  <c r="U2336" i="2"/>
  <c r="V2336" i="2"/>
  <c r="W2336" i="2"/>
  <c r="U2337" i="2"/>
  <c r="V2337" i="2"/>
  <c r="W2337" i="2"/>
  <c r="U2338" i="2"/>
  <c r="V2338" i="2"/>
  <c r="W2338" i="2"/>
  <c r="U2339" i="2"/>
  <c r="V2339" i="2"/>
  <c r="W2339" i="2"/>
  <c r="U2340" i="2"/>
  <c r="V2340" i="2"/>
  <c r="W2340" i="2"/>
  <c r="U2341" i="2"/>
  <c r="V2341" i="2"/>
  <c r="W2341" i="2"/>
  <c r="U2342" i="2"/>
  <c r="V2342" i="2"/>
  <c r="W2342" i="2"/>
  <c r="U2343" i="2"/>
  <c r="V2343" i="2"/>
  <c r="W2343" i="2"/>
  <c r="U2344" i="2"/>
  <c r="V2344" i="2"/>
  <c r="W2344" i="2"/>
  <c r="U2345" i="2"/>
  <c r="V2345" i="2"/>
  <c r="W2345" i="2"/>
  <c r="U2346" i="2"/>
  <c r="V2346" i="2"/>
  <c r="W2346" i="2"/>
  <c r="U2347" i="2"/>
  <c r="V2347" i="2"/>
  <c r="W2347" i="2"/>
  <c r="U2348" i="2"/>
  <c r="V2348" i="2"/>
  <c r="W2348" i="2"/>
  <c r="U2349" i="2"/>
  <c r="V2349" i="2"/>
  <c r="W2349" i="2"/>
  <c r="U2350" i="2"/>
  <c r="V2350" i="2"/>
  <c r="W2350" i="2"/>
  <c r="U2351" i="2"/>
  <c r="V2351" i="2"/>
  <c r="W2351" i="2"/>
  <c r="U2352" i="2"/>
  <c r="V2352" i="2"/>
  <c r="W2352" i="2"/>
  <c r="U2353" i="2"/>
  <c r="V2353" i="2"/>
  <c r="W2353" i="2"/>
  <c r="U2354" i="2"/>
  <c r="V2354" i="2"/>
  <c r="W2354" i="2"/>
  <c r="U2355" i="2"/>
  <c r="V2355" i="2"/>
  <c r="W2355" i="2"/>
  <c r="U2356" i="2"/>
  <c r="V2356" i="2"/>
  <c r="W2356" i="2"/>
  <c r="U2357" i="2"/>
  <c r="V2357" i="2"/>
  <c r="W2357" i="2"/>
  <c r="U2358" i="2"/>
  <c r="V2358" i="2"/>
  <c r="W2358" i="2"/>
  <c r="U2359" i="2"/>
  <c r="V2359" i="2"/>
  <c r="W2359" i="2"/>
  <c r="U2360" i="2"/>
  <c r="V2360" i="2"/>
  <c r="W2360" i="2"/>
  <c r="U2361" i="2"/>
  <c r="V2361" i="2"/>
  <c r="W2361" i="2"/>
  <c r="U2362" i="2"/>
  <c r="V2362" i="2"/>
  <c r="W2362" i="2"/>
  <c r="U2363" i="2"/>
  <c r="V2363" i="2"/>
  <c r="W2363" i="2"/>
  <c r="U2364" i="2"/>
  <c r="V2364" i="2"/>
  <c r="W2364" i="2"/>
  <c r="U2365" i="2"/>
  <c r="V2365" i="2"/>
  <c r="W2365" i="2"/>
  <c r="U2366" i="2"/>
  <c r="V2366" i="2"/>
  <c r="W2366" i="2"/>
  <c r="U2367" i="2"/>
  <c r="V2367" i="2"/>
  <c r="W2367" i="2"/>
  <c r="U2368" i="2"/>
  <c r="V2368" i="2"/>
  <c r="W2368" i="2"/>
  <c r="U2369" i="2"/>
  <c r="V2369" i="2"/>
  <c r="W2369" i="2"/>
  <c r="U2370" i="2"/>
  <c r="V2370" i="2"/>
  <c r="W2370" i="2"/>
  <c r="U2371" i="2"/>
  <c r="V2371" i="2"/>
  <c r="W2371" i="2"/>
  <c r="U2372" i="2"/>
  <c r="V2372" i="2"/>
  <c r="W2372" i="2"/>
  <c r="U2373" i="2"/>
  <c r="V2373" i="2"/>
  <c r="W2373" i="2"/>
  <c r="U2374" i="2"/>
  <c r="V2374" i="2"/>
  <c r="W2374" i="2"/>
  <c r="U2375" i="2"/>
  <c r="V2375" i="2"/>
  <c r="W2375" i="2"/>
  <c r="U2376" i="2"/>
  <c r="V2376" i="2"/>
  <c r="W2376" i="2"/>
  <c r="U2377" i="2"/>
  <c r="V2377" i="2"/>
  <c r="W2377" i="2"/>
  <c r="U2378" i="2"/>
  <c r="V2378" i="2"/>
  <c r="W2378" i="2"/>
  <c r="U2379" i="2"/>
  <c r="V2379" i="2"/>
  <c r="W2379" i="2"/>
  <c r="U2380" i="2"/>
  <c r="V2380" i="2"/>
  <c r="W2380" i="2"/>
  <c r="U2381" i="2"/>
  <c r="V2381" i="2"/>
  <c r="W2381" i="2"/>
  <c r="U2382" i="2"/>
  <c r="V2382" i="2"/>
  <c r="W2382" i="2"/>
  <c r="U2383" i="2"/>
  <c r="V2383" i="2"/>
  <c r="W2383" i="2"/>
  <c r="U2384" i="2"/>
  <c r="V2384" i="2"/>
  <c r="W2384" i="2"/>
  <c r="U2385" i="2"/>
  <c r="V2385" i="2"/>
  <c r="W2385" i="2"/>
  <c r="U2386" i="2"/>
  <c r="V2386" i="2"/>
  <c r="W2386" i="2"/>
  <c r="U2387" i="2"/>
  <c r="V2387" i="2"/>
  <c r="W2387" i="2"/>
  <c r="U2388" i="2"/>
  <c r="V2388" i="2"/>
  <c r="W2388" i="2"/>
  <c r="U2389" i="2"/>
  <c r="V2389" i="2"/>
  <c r="W2389" i="2"/>
  <c r="U2390" i="2"/>
  <c r="V2390" i="2"/>
  <c r="W2390" i="2"/>
  <c r="U2391" i="2"/>
  <c r="V2391" i="2"/>
  <c r="W2391" i="2"/>
  <c r="U2392" i="2"/>
  <c r="V2392" i="2"/>
  <c r="W2392" i="2"/>
  <c r="U2393" i="2"/>
  <c r="V2393" i="2"/>
  <c r="W2393" i="2"/>
  <c r="U2394" i="2"/>
  <c r="V2394" i="2"/>
  <c r="W2394" i="2"/>
  <c r="U2395" i="2"/>
  <c r="V2395" i="2"/>
  <c r="W2395" i="2"/>
  <c r="U2396" i="2"/>
  <c r="V2396" i="2"/>
  <c r="W2396" i="2"/>
  <c r="U2397" i="2"/>
  <c r="V2397" i="2"/>
  <c r="W2397" i="2"/>
  <c r="U2398" i="2"/>
  <c r="V2398" i="2"/>
  <c r="W2398" i="2"/>
  <c r="U2399" i="2"/>
  <c r="V2399" i="2"/>
  <c r="W2399" i="2"/>
  <c r="U2400" i="2"/>
  <c r="V2400" i="2"/>
  <c r="W2400" i="2"/>
  <c r="U2401" i="2"/>
  <c r="V2401" i="2"/>
  <c r="W2401" i="2"/>
  <c r="U2402" i="2"/>
  <c r="V2402" i="2"/>
  <c r="W2402" i="2"/>
  <c r="U2403" i="2"/>
  <c r="V2403" i="2"/>
  <c r="W2403" i="2"/>
  <c r="U2404" i="2"/>
  <c r="V2404" i="2"/>
  <c r="W2404" i="2"/>
  <c r="U2405" i="2"/>
  <c r="V2405" i="2"/>
  <c r="W2405" i="2"/>
  <c r="U2406" i="2"/>
  <c r="V2406" i="2"/>
  <c r="W2406" i="2"/>
  <c r="U2407" i="2"/>
  <c r="V2407" i="2"/>
  <c r="W2407" i="2"/>
  <c r="U2408" i="2"/>
  <c r="V2408" i="2"/>
  <c r="W2408" i="2"/>
  <c r="U2409" i="2"/>
  <c r="V2409" i="2"/>
  <c r="W2409" i="2"/>
  <c r="U2410" i="2"/>
  <c r="V2410" i="2"/>
  <c r="W2410" i="2"/>
  <c r="U2411" i="2"/>
  <c r="V2411" i="2"/>
  <c r="W2411" i="2"/>
  <c r="U2412" i="2"/>
  <c r="V2412" i="2"/>
  <c r="W2412" i="2"/>
  <c r="U2413" i="2"/>
  <c r="V2413" i="2"/>
  <c r="W2413" i="2"/>
  <c r="U2414" i="2"/>
  <c r="V2414" i="2"/>
  <c r="W2414" i="2"/>
  <c r="U2415" i="2"/>
  <c r="V2415" i="2"/>
  <c r="W2415" i="2"/>
  <c r="U2416" i="2"/>
  <c r="V2416" i="2"/>
  <c r="W2416" i="2"/>
  <c r="U2417" i="2"/>
  <c r="V2417" i="2"/>
  <c r="W2417" i="2"/>
  <c r="U2418" i="2"/>
  <c r="V2418" i="2"/>
  <c r="W2418" i="2"/>
  <c r="U2419" i="2"/>
  <c r="V2419" i="2"/>
  <c r="W2419" i="2"/>
  <c r="U2420" i="2"/>
  <c r="V2420" i="2"/>
  <c r="W2420" i="2"/>
  <c r="U2421" i="2"/>
  <c r="V2421" i="2"/>
  <c r="W2421" i="2"/>
  <c r="U2422" i="2"/>
  <c r="V2422" i="2"/>
  <c r="W2422" i="2"/>
  <c r="U2423" i="2"/>
  <c r="V2423" i="2"/>
  <c r="W2423" i="2"/>
  <c r="U2424" i="2"/>
  <c r="V2424" i="2"/>
  <c r="W2424" i="2"/>
  <c r="U2425" i="2"/>
  <c r="V2425" i="2"/>
  <c r="W2425" i="2"/>
  <c r="U2426" i="2"/>
  <c r="V2426" i="2"/>
  <c r="W2426" i="2"/>
  <c r="U2427" i="2"/>
  <c r="V2427" i="2"/>
  <c r="W2427" i="2"/>
  <c r="U2428" i="2"/>
  <c r="V2428" i="2"/>
  <c r="W2428" i="2"/>
  <c r="U2429" i="2"/>
  <c r="V2429" i="2"/>
  <c r="W2429" i="2"/>
  <c r="U2430" i="2"/>
  <c r="V2430" i="2"/>
  <c r="W2430" i="2"/>
  <c r="U2431" i="2"/>
  <c r="V2431" i="2"/>
  <c r="W2431" i="2"/>
  <c r="U2432" i="2"/>
  <c r="V2432" i="2"/>
  <c r="W2432" i="2"/>
  <c r="U2433" i="2"/>
  <c r="V2433" i="2"/>
  <c r="W2433" i="2"/>
  <c r="U2434" i="2"/>
  <c r="V2434" i="2"/>
  <c r="W2434" i="2"/>
  <c r="U2435" i="2"/>
  <c r="V2435" i="2"/>
  <c r="W2435" i="2"/>
  <c r="U2436" i="2"/>
  <c r="V2436" i="2"/>
  <c r="W2436" i="2"/>
  <c r="U2437" i="2"/>
  <c r="V2437" i="2"/>
  <c r="W2437" i="2"/>
  <c r="U2438" i="2"/>
  <c r="V2438" i="2"/>
  <c r="W2438" i="2"/>
  <c r="U2439" i="2"/>
  <c r="V2439" i="2"/>
  <c r="W2439" i="2"/>
  <c r="U2440" i="2"/>
  <c r="V2440" i="2"/>
  <c r="W2440" i="2"/>
  <c r="U2441" i="2"/>
  <c r="V2441" i="2"/>
  <c r="W2441" i="2"/>
  <c r="U2442" i="2"/>
  <c r="V2442" i="2"/>
  <c r="W2442" i="2"/>
  <c r="U2443" i="2"/>
  <c r="V2443" i="2"/>
  <c r="W2443" i="2"/>
  <c r="U2444" i="2"/>
  <c r="V2444" i="2"/>
  <c r="W2444" i="2"/>
  <c r="U2445" i="2"/>
  <c r="V2445" i="2"/>
  <c r="W2445" i="2"/>
  <c r="U2446" i="2"/>
  <c r="V2446" i="2"/>
  <c r="W2446" i="2"/>
  <c r="U2447" i="2"/>
  <c r="V2447" i="2"/>
  <c r="W2447" i="2"/>
  <c r="U2448" i="2"/>
  <c r="V2448" i="2"/>
  <c r="W2448" i="2"/>
  <c r="U2449" i="2"/>
  <c r="V2449" i="2"/>
  <c r="W2449" i="2"/>
  <c r="U2450" i="2"/>
  <c r="V2450" i="2"/>
  <c r="W2450" i="2"/>
  <c r="U2451" i="2"/>
  <c r="V2451" i="2"/>
  <c r="W2451" i="2"/>
  <c r="U2452" i="2"/>
  <c r="V2452" i="2"/>
  <c r="W2452" i="2"/>
  <c r="U2453" i="2"/>
  <c r="V2453" i="2"/>
  <c r="W2453" i="2"/>
  <c r="U2454" i="2"/>
  <c r="V2454" i="2"/>
  <c r="W2454" i="2"/>
  <c r="U2455" i="2"/>
  <c r="V2455" i="2"/>
  <c r="W2455" i="2"/>
  <c r="U2456" i="2"/>
  <c r="V2456" i="2"/>
  <c r="W2456" i="2"/>
  <c r="U2457" i="2"/>
  <c r="V2457" i="2"/>
  <c r="W2457" i="2"/>
  <c r="U2458" i="2"/>
  <c r="V2458" i="2"/>
  <c r="W2458" i="2"/>
  <c r="U2459" i="2"/>
  <c r="V2459" i="2"/>
  <c r="W2459" i="2"/>
  <c r="U2460" i="2"/>
  <c r="V2460" i="2"/>
  <c r="W2460" i="2"/>
  <c r="U2461" i="2"/>
  <c r="V2461" i="2"/>
  <c r="W2461" i="2"/>
  <c r="U2462" i="2"/>
  <c r="V2462" i="2"/>
  <c r="W2462" i="2"/>
  <c r="U2463" i="2"/>
  <c r="V2463" i="2"/>
  <c r="W2463" i="2"/>
  <c r="U2464" i="2"/>
  <c r="V2464" i="2"/>
  <c r="W2464" i="2"/>
  <c r="U2465" i="2"/>
  <c r="V2465" i="2"/>
  <c r="W2465" i="2"/>
  <c r="U2466" i="2"/>
  <c r="V2466" i="2"/>
  <c r="W2466" i="2"/>
  <c r="U2467" i="2"/>
  <c r="V2467" i="2"/>
  <c r="W2467" i="2"/>
  <c r="U2468" i="2"/>
  <c r="V2468" i="2"/>
  <c r="W2468" i="2"/>
  <c r="U2469" i="2"/>
  <c r="V2469" i="2"/>
  <c r="W2469" i="2"/>
  <c r="U2470" i="2"/>
  <c r="V2470" i="2"/>
  <c r="W2470" i="2"/>
  <c r="U2471" i="2"/>
  <c r="V2471" i="2"/>
  <c r="W2471" i="2"/>
  <c r="U2472" i="2"/>
  <c r="V2472" i="2"/>
  <c r="W2472" i="2"/>
  <c r="U2473" i="2"/>
  <c r="V2473" i="2"/>
  <c r="W2473" i="2"/>
  <c r="U2474" i="2"/>
  <c r="V2474" i="2"/>
  <c r="W2474" i="2"/>
  <c r="U2475" i="2"/>
  <c r="V2475" i="2"/>
  <c r="W2475" i="2"/>
  <c r="U2476" i="2"/>
  <c r="V2476" i="2"/>
  <c r="W2476" i="2"/>
  <c r="U2477" i="2"/>
  <c r="V2477" i="2"/>
  <c r="W2477" i="2"/>
  <c r="U2478" i="2"/>
  <c r="V2478" i="2"/>
  <c r="W2478" i="2"/>
  <c r="U2479" i="2"/>
  <c r="V2479" i="2"/>
  <c r="W2479" i="2"/>
  <c r="U2480" i="2"/>
  <c r="V2480" i="2"/>
  <c r="W2480" i="2"/>
  <c r="U2481" i="2"/>
  <c r="V2481" i="2"/>
  <c r="W2481" i="2"/>
  <c r="U2482" i="2"/>
  <c r="V2482" i="2"/>
  <c r="W2482" i="2"/>
  <c r="U2483" i="2"/>
  <c r="V2483" i="2"/>
  <c r="W2483" i="2"/>
  <c r="U2484" i="2"/>
  <c r="V2484" i="2"/>
  <c r="W2484" i="2"/>
  <c r="U2485" i="2"/>
  <c r="V2485" i="2"/>
  <c r="W2485" i="2"/>
  <c r="U2486" i="2"/>
  <c r="V2486" i="2"/>
  <c r="W2486" i="2"/>
  <c r="U2487" i="2"/>
  <c r="V2487" i="2"/>
  <c r="W2487" i="2"/>
  <c r="U2488" i="2"/>
  <c r="V2488" i="2"/>
  <c r="W2488" i="2"/>
  <c r="U2489" i="2"/>
  <c r="V2489" i="2"/>
  <c r="W2489" i="2"/>
  <c r="U2490" i="2"/>
  <c r="V2490" i="2"/>
  <c r="W2490" i="2"/>
  <c r="U2491" i="2"/>
  <c r="V2491" i="2"/>
  <c r="W2491" i="2"/>
  <c r="U2492" i="2"/>
  <c r="V2492" i="2"/>
  <c r="W2492" i="2"/>
  <c r="U2493" i="2"/>
  <c r="V2493" i="2"/>
  <c r="W2493" i="2"/>
  <c r="U2494" i="2"/>
  <c r="V2494" i="2"/>
  <c r="W2494" i="2"/>
  <c r="U2495" i="2"/>
  <c r="V2495" i="2"/>
  <c r="W2495" i="2"/>
  <c r="U2496" i="2"/>
  <c r="V2496" i="2"/>
  <c r="W2496" i="2"/>
  <c r="U2497" i="2"/>
  <c r="V2497" i="2"/>
  <c r="W2497" i="2"/>
  <c r="U2498" i="2"/>
  <c r="V2498" i="2"/>
  <c r="W2498" i="2"/>
  <c r="U2499" i="2"/>
  <c r="V2499" i="2"/>
  <c r="W2499" i="2"/>
  <c r="U2500" i="2"/>
  <c r="V2500" i="2"/>
  <c r="W2500" i="2"/>
  <c r="U2501" i="2"/>
  <c r="V2501" i="2"/>
  <c r="W2501" i="2"/>
  <c r="U2502" i="2"/>
  <c r="V2502" i="2"/>
  <c r="W2502" i="2"/>
  <c r="U2503" i="2"/>
  <c r="V2503" i="2"/>
  <c r="W2503" i="2"/>
  <c r="U2504" i="2"/>
  <c r="V2504" i="2"/>
  <c r="W2504" i="2"/>
  <c r="U2505" i="2"/>
  <c r="V2505" i="2"/>
  <c r="W2505" i="2"/>
  <c r="U2506" i="2"/>
  <c r="V2506" i="2"/>
  <c r="W2506" i="2"/>
  <c r="U2507" i="2"/>
  <c r="V2507" i="2"/>
  <c r="W2507" i="2"/>
  <c r="U2508" i="2"/>
  <c r="V2508" i="2"/>
  <c r="W2508" i="2"/>
  <c r="U2509" i="2"/>
  <c r="V2509" i="2"/>
  <c r="W2509" i="2"/>
  <c r="U2510" i="2"/>
  <c r="V2510" i="2"/>
  <c r="W2510" i="2"/>
  <c r="U2511" i="2"/>
  <c r="V2511" i="2"/>
  <c r="W2511" i="2"/>
  <c r="U2512" i="2"/>
  <c r="V2512" i="2"/>
  <c r="W2512" i="2"/>
  <c r="U2513" i="2"/>
  <c r="V2513" i="2"/>
  <c r="W2513" i="2"/>
  <c r="U2514" i="2"/>
  <c r="V2514" i="2"/>
  <c r="W2514" i="2"/>
  <c r="U2515" i="2"/>
  <c r="V2515" i="2"/>
  <c r="W2515" i="2"/>
  <c r="U2516" i="2"/>
  <c r="V2516" i="2"/>
  <c r="W2516" i="2"/>
  <c r="U2517" i="2"/>
  <c r="V2517" i="2"/>
  <c r="W2517" i="2"/>
  <c r="U2518" i="2"/>
  <c r="V2518" i="2"/>
  <c r="W2518" i="2"/>
  <c r="U2519" i="2"/>
  <c r="V2519" i="2"/>
  <c r="W2519" i="2"/>
  <c r="U2520" i="2"/>
  <c r="V2520" i="2"/>
  <c r="W2520" i="2"/>
  <c r="U2521" i="2"/>
  <c r="V2521" i="2"/>
  <c r="W2521" i="2"/>
  <c r="U2522" i="2"/>
  <c r="V2522" i="2"/>
  <c r="W2522" i="2"/>
  <c r="U2523" i="2"/>
  <c r="V2523" i="2"/>
  <c r="W2523" i="2"/>
  <c r="U2524" i="2"/>
  <c r="V2524" i="2"/>
  <c r="W2524" i="2"/>
  <c r="U2525" i="2"/>
  <c r="V2525" i="2"/>
  <c r="W2525" i="2"/>
  <c r="U2526" i="2"/>
  <c r="V2526" i="2"/>
  <c r="W2526" i="2"/>
  <c r="U2527" i="2"/>
  <c r="V2527" i="2"/>
  <c r="W2527" i="2"/>
  <c r="U2528" i="2"/>
  <c r="V2528" i="2"/>
  <c r="W2528" i="2"/>
  <c r="U2529" i="2"/>
  <c r="V2529" i="2"/>
  <c r="W2529" i="2"/>
  <c r="U2530" i="2"/>
  <c r="V2530" i="2"/>
  <c r="W2530" i="2"/>
  <c r="U2531" i="2"/>
  <c r="V2531" i="2"/>
  <c r="W2531" i="2"/>
  <c r="U2532" i="2"/>
  <c r="V2532" i="2"/>
  <c r="W2532" i="2"/>
  <c r="U2533" i="2"/>
  <c r="V2533" i="2"/>
  <c r="W2533" i="2"/>
  <c r="U2534" i="2"/>
  <c r="V2534" i="2"/>
  <c r="W2534" i="2"/>
  <c r="U2535" i="2"/>
  <c r="V2535" i="2"/>
  <c r="W2535" i="2"/>
  <c r="U2536" i="2"/>
  <c r="V2536" i="2"/>
  <c r="W2536" i="2"/>
  <c r="U2537" i="2"/>
  <c r="V2537" i="2"/>
  <c r="W2537" i="2"/>
  <c r="U2538" i="2"/>
  <c r="V2538" i="2"/>
  <c r="W2538" i="2"/>
  <c r="U2539" i="2"/>
  <c r="V2539" i="2"/>
  <c r="W2539" i="2"/>
  <c r="U2540" i="2"/>
  <c r="V2540" i="2"/>
  <c r="W2540" i="2"/>
  <c r="U2541" i="2"/>
  <c r="V2541" i="2"/>
  <c r="W2541" i="2"/>
  <c r="U2542" i="2"/>
  <c r="V2542" i="2"/>
  <c r="W2542" i="2"/>
  <c r="U2543" i="2"/>
  <c r="V2543" i="2"/>
  <c r="W2543" i="2"/>
  <c r="U2544" i="2"/>
  <c r="V2544" i="2"/>
  <c r="W2544" i="2"/>
  <c r="U2545" i="2"/>
  <c r="V2545" i="2"/>
  <c r="W2545" i="2"/>
  <c r="U2546" i="2"/>
  <c r="V2546" i="2"/>
  <c r="W2546" i="2"/>
  <c r="U2547" i="2"/>
  <c r="V2547" i="2"/>
  <c r="W2547" i="2"/>
  <c r="U2548" i="2"/>
  <c r="V2548" i="2"/>
  <c r="W2548" i="2"/>
  <c r="U2549" i="2"/>
  <c r="V2549" i="2"/>
  <c r="W2549" i="2"/>
  <c r="U2550" i="2"/>
  <c r="V2550" i="2"/>
  <c r="W2550" i="2"/>
  <c r="U2551" i="2"/>
  <c r="V2551" i="2"/>
  <c r="W2551" i="2"/>
  <c r="U2552" i="2"/>
  <c r="V2552" i="2"/>
  <c r="W2552" i="2"/>
  <c r="U2553" i="2"/>
  <c r="V2553" i="2"/>
  <c r="W2553" i="2"/>
  <c r="U2554" i="2"/>
  <c r="V2554" i="2"/>
  <c r="W2554" i="2"/>
  <c r="U2555" i="2"/>
  <c r="V2555" i="2"/>
  <c r="W2555" i="2"/>
  <c r="U2556" i="2"/>
  <c r="V2556" i="2"/>
  <c r="W2556" i="2"/>
  <c r="U2557" i="2"/>
  <c r="V2557" i="2"/>
  <c r="W2557" i="2"/>
  <c r="U2558" i="2"/>
  <c r="V2558" i="2"/>
  <c r="W2558" i="2"/>
  <c r="U2559" i="2"/>
  <c r="V2559" i="2"/>
  <c r="W2559" i="2"/>
  <c r="U2560" i="2"/>
  <c r="V2560" i="2"/>
  <c r="W2560" i="2"/>
  <c r="U2561" i="2"/>
  <c r="V2561" i="2"/>
  <c r="W2561" i="2"/>
  <c r="U2562" i="2"/>
  <c r="V2562" i="2"/>
  <c r="W2562" i="2"/>
  <c r="U2563" i="2"/>
  <c r="V2563" i="2"/>
  <c r="W2563" i="2"/>
  <c r="U2564" i="2"/>
  <c r="V2564" i="2"/>
  <c r="W2564" i="2"/>
  <c r="U2565" i="2"/>
  <c r="V2565" i="2"/>
  <c r="W2565" i="2"/>
  <c r="U2566" i="2"/>
  <c r="V2566" i="2"/>
  <c r="W2566" i="2"/>
  <c r="U2567" i="2"/>
  <c r="V2567" i="2"/>
  <c r="W2567" i="2"/>
  <c r="U2568" i="2"/>
  <c r="V2568" i="2"/>
  <c r="W2568" i="2"/>
  <c r="U2569" i="2"/>
  <c r="V2569" i="2"/>
  <c r="W2569" i="2"/>
  <c r="U2570" i="2"/>
  <c r="V2570" i="2"/>
  <c r="W2570" i="2"/>
  <c r="U2571" i="2"/>
  <c r="V2571" i="2"/>
  <c r="W2571" i="2"/>
  <c r="U2572" i="2"/>
  <c r="V2572" i="2"/>
  <c r="W2572" i="2"/>
  <c r="U2573" i="2"/>
  <c r="V2573" i="2"/>
  <c r="W2573" i="2"/>
  <c r="U2574" i="2"/>
  <c r="V2574" i="2"/>
  <c r="W2574" i="2"/>
  <c r="U2575" i="2"/>
  <c r="V2575" i="2"/>
  <c r="W2575" i="2"/>
  <c r="U2576" i="2"/>
  <c r="V2576" i="2"/>
  <c r="W2576" i="2"/>
  <c r="U2577" i="2"/>
  <c r="V2577" i="2"/>
  <c r="W2577" i="2"/>
  <c r="U2578" i="2"/>
  <c r="V2578" i="2"/>
  <c r="W2578" i="2"/>
  <c r="U2579" i="2"/>
  <c r="V2579" i="2"/>
  <c r="W2579" i="2"/>
  <c r="U2580" i="2"/>
  <c r="V2580" i="2"/>
  <c r="W2580" i="2"/>
  <c r="U2581" i="2"/>
  <c r="V2581" i="2"/>
  <c r="W2581" i="2"/>
  <c r="U2582" i="2"/>
  <c r="V2582" i="2"/>
  <c r="W2582" i="2"/>
  <c r="U2583" i="2"/>
  <c r="V2583" i="2"/>
  <c r="W2583" i="2"/>
  <c r="U2584" i="2"/>
  <c r="V2584" i="2"/>
  <c r="W2584" i="2"/>
  <c r="U2585" i="2"/>
  <c r="V2585" i="2"/>
  <c r="W2585" i="2"/>
  <c r="U2586" i="2"/>
  <c r="V2586" i="2"/>
  <c r="W2586" i="2"/>
  <c r="U2587" i="2"/>
  <c r="V2587" i="2"/>
  <c r="W2587" i="2"/>
  <c r="U2588" i="2"/>
  <c r="V2588" i="2"/>
  <c r="W2588" i="2"/>
  <c r="U2589" i="2"/>
  <c r="V2589" i="2"/>
  <c r="W2589" i="2"/>
  <c r="U2590" i="2"/>
  <c r="V2590" i="2"/>
  <c r="W2590" i="2"/>
  <c r="U2591" i="2"/>
  <c r="V2591" i="2"/>
  <c r="W2591" i="2"/>
  <c r="U2592" i="2"/>
  <c r="V2592" i="2"/>
  <c r="W2592" i="2"/>
  <c r="U2593" i="2"/>
  <c r="V2593" i="2"/>
  <c r="W2593" i="2"/>
  <c r="U2594" i="2"/>
  <c r="V2594" i="2"/>
  <c r="W2594" i="2"/>
  <c r="U2595" i="2"/>
  <c r="V2595" i="2"/>
  <c r="W2595" i="2"/>
  <c r="U2596" i="2"/>
  <c r="V2596" i="2"/>
  <c r="W2596" i="2"/>
  <c r="U2597" i="2"/>
  <c r="V2597" i="2"/>
  <c r="W2597" i="2"/>
  <c r="U2598" i="2"/>
  <c r="V2598" i="2"/>
  <c r="W2598" i="2"/>
  <c r="U2599" i="2"/>
  <c r="V2599" i="2"/>
  <c r="W2599" i="2"/>
  <c r="U2600" i="2"/>
  <c r="V2600" i="2"/>
  <c r="W2600" i="2"/>
  <c r="U2601" i="2"/>
  <c r="V2601" i="2"/>
  <c r="W2601" i="2"/>
  <c r="U2602" i="2"/>
  <c r="V2602" i="2"/>
  <c r="W2602" i="2"/>
  <c r="U2603" i="2"/>
  <c r="V2603" i="2"/>
  <c r="W2603" i="2"/>
  <c r="U2604" i="2"/>
  <c r="V2604" i="2"/>
  <c r="W2604" i="2"/>
  <c r="U2605" i="2"/>
  <c r="V2605" i="2"/>
  <c r="W2605" i="2"/>
  <c r="U2606" i="2"/>
  <c r="V2606" i="2"/>
  <c r="W2606" i="2"/>
  <c r="U2607" i="2"/>
  <c r="V2607" i="2"/>
  <c r="W2607" i="2"/>
  <c r="U2608" i="2"/>
  <c r="V2608" i="2"/>
  <c r="W2608" i="2"/>
  <c r="U2609" i="2"/>
  <c r="V2609" i="2"/>
  <c r="W2609" i="2"/>
  <c r="U2610" i="2"/>
  <c r="V2610" i="2"/>
  <c r="W2610" i="2"/>
  <c r="U2611" i="2"/>
  <c r="V2611" i="2"/>
  <c r="W2611" i="2"/>
  <c r="U2612" i="2"/>
  <c r="V2612" i="2"/>
  <c r="W2612" i="2"/>
  <c r="U2613" i="2"/>
  <c r="V2613" i="2"/>
  <c r="W2613" i="2"/>
  <c r="U2614" i="2"/>
  <c r="V2614" i="2"/>
  <c r="W2614" i="2"/>
  <c r="U2615" i="2"/>
  <c r="V2615" i="2"/>
  <c r="W2615" i="2"/>
  <c r="U2616" i="2"/>
  <c r="V2616" i="2"/>
  <c r="W2616" i="2"/>
  <c r="U2617" i="2"/>
  <c r="V2617" i="2"/>
  <c r="W2617" i="2"/>
  <c r="U2618" i="2"/>
  <c r="V2618" i="2"/>
  <c r="W2618" i="2"/>
  <c r="U2619" i="2"/>
  <c r="V2619" i="2"/>
  <c r="W2619" i="2"/>
  <c r="U2620" i="2"/>
  <c r="V2620" i="2"/>
  <c r="W2620" i="2"/>
  <c r="U2621" i="2"/>
  <c r="V2621" i="2"/>
  <c r="W2621" i="2"/>
  <c r="U2622" i="2"/>
  <c r="V2622" i="2"/>
  <c r="W2622" i="2"/>
  <c r="U2623" i="2"/>
  <c r="V2623" i="2"/>
  <c r="W2623" i="2"/>
  <c r="U2624" i="2"/>
  <c r="V2624" i="2"/>
  <c r="W2624" i="2"/>
  <c r="U2625" i="2"/>
  <c r="V2625" i="2"/>
  <c r="W2625" i="2"/>
  <c r="U2626" i="2"/>
  <c r="V2626" i="2"/>
  <c r="W2626" i="2"/>
  <c r="U2627" i="2"/>
  <c r="V2627" i="2"/>
  <c r="W2627" i="2"/>
  <c r="U2628" i="2"/>
  <c r="V2628" i="2"/>
  <c r="W2628" i="2"/>
  <c r="U2629" i="2"/>
  <c r="V2629" i="2"/>
  <c r="W2629" i="2"/>
  <c r="U2630" i="2"/>
  <c r="V2630" i="2"/>
  <c r="W2630" i="2"/>
  <c r="U2631" i="2"/>
  <c r="V2631" i="2"/>
  <c r="W2631" i="2"/>
  <c r="U2632" i="2"/>
  <c r="V2632" i="2"/>
  <c r="W2632" i="2"/>
  <c r="U2633" i="2"/>
  <c r="V2633" i="2"/>
  <c r="W2633" i="2"/>
  <c r="U2634" i="2"/>
  <c r="V2634" i="2"/>
  <c r="W2634" i="2"/>
  <c r="U2635" i="2"/>
  <c r="V2635" i="2"/>
  <c r="W2635" i="2"/>
  <c r="U2636" i="2"/>
  <c r="V2636" i="2"/>
  <c r="W2636" i="2"/>
  <c r="U2637" i="2"/>
  <c r="V2637" i="2"/>
  <c r="W2637" i="2"/>
  <c r="U2638" i="2"/>
  <c r="V2638" i="2"/>
  <c r="W2638" i="2"/>
  <c r="U2639" i="2"/>
  <c r="V2639" i="2"/>
  <c r="W2639" i="2"/>
  <c r="U2640" i="2"/>
  <c r="V2640" i="2"/>
  <c r="W2640" i="2"/>
  <c r="U2641" i="2"/>
  <c r="V2641" i="2"/>
  <c r="W2641" i="2"/>
  <c r="U2642" i="2"/>
  <c r="V2642" i="2"/>
  <c r="W2642" i="2"/>
  <c r="U2643" i="2"/>
  <c r="V2643" i="2"/>
  <c r="W2643" i="2"/>
  <c r="U2644" i="2"/>
  <c r="V2644" i="2"/>
  <c r="W2644" i="2"/>
  <c r="U2645" i="2"/>
  <c r="V2645" i="2"/>
  <c r="W2645" i="2"/>
  <c r="U2646" i="2"/>
  <c r="V2646" i="2"/>
  <c r="W2646" i="2"/>
  <c r="U2647" i="2"/>
  <c r="V2647" i="2"/>
  <c r="W2647" i="2"/>
  <c r="U2648" i="2"/>
  <c r="V2648" i="2"/>
  <c r="W2648" i="2"/>
  <c r="U2649" i="2"/>
  <c r="V2649" i="2"/>
  <c r="W2649" i="2"/>
  <c r="U2650" i="2"/>
  <c r="V2650" i="2"/>
  <c r="W2650" i="2"/>
  <c r="U2651" i="2"/>
  <c r="V2651" i="2"/>
  <c r="W2651" i="2"/>
  <c r="U2652" i="2"/>
  <c r="V2652" i="2"/>
  <c r="W2652" i="2"/>
  <c r="U2653" i="2"/>
  <c r="V2653" i="2"/>
  <c r="W2653" i="2"/>
  <c r="U2654" i="2"/>
  <c r="V2654" i="2"/>
  <c r="W2654" i="2"/>
  <c r="U2655" i="2"/>
  <c r="V2655" i="2"/>
  <c r="W2655" i="2"/>
  <c r="U2656" i="2"/>
  <c r="V2656" i="2"/>
  <c r="W2656" i="2"/>
  <c r="U2657" i="2"/>
  <c r="V2657" i="2"/>
  <c r="W2657" i="2"/>
  <c r="U2658" i="2"/>
  <c r="V2658" i="2"/>
  <c r="W2658" i="2"/>
  <c r="U2659" i="2"/>
  <c r="V2659" i="2"/>
  <c r="W2659" i="2"/>
  <c r="U2660" i="2"/>
  <c r="V2660" i="2"/>
  <c r="W2660" i="2"/>
  <c r="U2661" i="2"/>
  <c r="V2661" i="2"/>
  <c r="W2661" i="2"/>
  <c r="U2662" i="2"/>
  <c r="V2662" i="2"/>
  <c r="W2662" i="2"/>
  <c r="U2663" i="2"/>
  <c r="V2663" i="2"/>
  <c r="W2663" i="2"/>
  <c r="U2664" i="2"/>
  <c r="V2664" i="2"/>
  <c r="W2664" i="2"/>
  <c r="U2665" i="2"/>
  <c r="V2665" i="2"/>
  <c r="W2665" i="2"/>
  <c r="U2666" i="2"/>
  <c r="V2666" i="2"/>
  <c r="W2666" i="2"/>
  <c r="U2667" i="2"/>
  <c r="V2667" i="2"/>
  <c r="W2667" i="2"/>
  <c r="U2668" i="2"/>
  <c r="V2668" i="2"/>
  <c r="W2668" i="2"/>
  <c r="U2669" i="2"/>
  <c r="V2669" i="2"/>
  <c r="W2669" i="2"/>
  <c r="U2670" i="2"/>
  <c r="V2670" i="2"/>
  <c r="W2670" i="2"/>
  <c r="U2671" i="2"/>
  <c r="V2671" i="2"/>
  <c r="W2671" i="2"/>
  <c r="U2672" i="2"/>
  <c r="V2672" i="2"/>
  <c r="W2672" i="2"/>
  <c r="U2673" i="2"/>
  <c r="V2673" i="2"/>
  <c r="W2673" i="2"/>
  <c r="U2674" i="2"/>
  <c r="V2674" i="2"/>
  <c r="W2674" i="2"/>
  <c r="U2675" i="2"/>
  <c r="V2675" i="2"/>
  <c r="W2675" i="2"/>
  <c r="U2676" i="2"/>
  <c r="V2676" i="2"/>
  <c r="W2676" i="2"/>
  <c r="U2677" i="2"/>
  <c r="V2677" i="2"/>
  <c r="W2677" i="2"/>
  <c r="U2678" i="2"/>
  <c r="V2678" i="2"/>
  <c r="W2678" i="2"/>
  <c r="U2679" i="2"/>
  <c r="V2679" i="2"/>
  <c r="W2679" i="2"/>
  <c r="U2680" i="2"/>
  <c r="V2680" i="2"/>
  <c r="W2680" i="2"/>
  <c r="U2681" i="2"/>
  <c r="V2681" i="2"/>
  <c r="W2681" i="2"/>
  <c r="U2682" i="2"/>
  <c r="V2682" i="2"/>
  <c r="W2682" i="2"/>
  <c r="U2683" i="2"/>
  <c r="V2683" i="2"/>
  <c r="W2683" i="2"/>
  <c r="U2684" i="2"/>
  <c r="V2684" i="2"/>
  <c r="W2684" i="2"/>
  <c r="U2685" i="2"/>
  <c r="V2685" i="2"/>
  <c r="W2685" i="2"/>
  <c r="U2686" i="2"/>
  <c r="V2686" i="2"/>
  <c r="W2686" i="2"/>
  <c r="U2687" i="2"/>
  <c r="V2687" i="2"/>
  <c r="W2687" i="2"/>
  <c r="U2688" i="2"/>
  <c r="V2688" i="2"/>
  <c r="W2688" i="2"/>
  <c r="U2689" i="2"/>
  <c r="V2689" i="2"/>
  <c r="W2689" i="2"/>
  <c r="U2690" i="2"/>
  <c r="V2690" i="2"/>
  <c r="W2690" i="2"/>
  <c r="U2691" i="2"/>
  <c r="V2691" i="2"/>
  <c r="W2691" i="2"/>
  <c r="U2692" i="2"/>
  <c r="V2692" i="2"/>
  <c r="W2692" i="2"/>
  <c r="U2693" i="2"/>
  <c r="V2693" i="2"/>
  <c r="W2693" i="2"/>
  <c r="U2694" i="2"/>
  <c r="V2694" i="2"/>
  <c r="W2694" i="2"/>
  <c r="U2695" i="2"/>
  <c r="V2695" i="2"/>
  <c r="W2695" i="2"/>
  <c r="U2696" i="2"/>
  <c r="V2696" i="2"/>
  <c r="W2696" i="2"/>
  <c r="U2697" i="2"/>
  <c r="V2697" i="2"/>
  <c r="W2697" i="2"/>
  <c r="U2698" i="2"/>
  <c r="V2698" i="2"/>
  <c r="W2698" i="2"/>
  <c r="U2699" i="2"/>
  <c r="V2699" i="2"/>
  <c r="W2699" i="2"/>
  <c r="U2700" i="2"/>
  <c r="V2700" i="2"/>
  <c r="W2700" i="2"/>
  <c r="U2701" i="2"/>
  <c r="V2701" i="2"/>
  <c r="W2701" i="2"/>
  <c r="U2702" i="2"/>
  <c r="V2702" i="2"/>
  <c r="W2702" i="2"/>
  <c r="U2703" i="2"/>
  <c r="V2703" i="2"/>
  <c r="W2703" i="2"/>
  <c r="U2704" i="2"/>
  <c r="V2704" i="2"/>
  <c r="W2704" i="2"/>
  <c r="U2705" i="2"/>
  <c r="V2705" i="2"/>
  <c r="W2705" i="2"/>
  <c r="U2706" i="2"/>
  <c r="V2706" i="2"/>
  <c r="W2706" i="2"/>
  <c r="U2707" i="2"/>
  <c r="V2707" i="2"/>
  <c r="W2707" i="2"/>
  <c r="U2708" i="2"/>
  <c r="V2708" i="2"/>
  <c r="W2708" i="2"/>
  <c r="U2709" i="2"/>
  <c r="V2709" i="2"/>
  <c r="W2709" i="2"/>
  <c r="U2710" i="2"/>
  <c r="V2710" i="2"/>
  <c r="W2710" i="2"/>
  <c r="U2711" i="2"/>
  <c r="V2711" i="2"/>
  <c r="W2711" i="2"/>
  <c r="U2712" i="2"/>
  <c r="V2712" i="2"/>
  <c r="W2712" i="2"/>
  <c r="U2713" i="2"/>
  <c r="V2713" i="2"/>
  <c r="W2713" i="2"/>
  <c r="U2714" i="2"/>
  <c r="V2714" i="2"/>
  <c r="W2714" i="2"/>
  <c r="U2715" i="2"/>
  <c r="V2715" i="2"/>
  <c r="W2715" i="2"/>
  <c r="U2716" i="2"/>
  <c r="V2716" i="2"/>
  <c r="W2716" i="2"/>
  <c r="U2717" i="2"/>
  <c r="V2717" i="2"/>
  <c r="W2717" i="2"/>
  <c r="U2718" i="2"/>
  <c r="V2718" i="2"/>
  <c r="W2718" i="2"/>
  <c r="U2719" i="2"/>
  <c r="V2719" i="2"/>
  <c r="W2719" i="2"/>
  <c r="U2720" i="2"/>
  <c r="V2720" i="2"/>
  <c r="W2720" i="2"/>
  <c r="U2721" i="2"/>
  <c r="V2721" i="2"/>
  <c r="W2721" i="2"/>
  <c r="U2722" i="2"/>
  <c r="V2722" i="2"/>
  <c r="W2722" i="2"/>
  <c r="U2723" i="2"/>
  <c r="V2723" i="2"/>
  <c r="W2723" i="2"/>
  <c r="U2724" i="2"/>
  <c r="V2724" i="2"/>
  <c r="W2724" i="2"/>
  <c r="U2725" i="2"/>
  <c r="V2725" i="2"/>
  <c r="W2725" i="2"/>
  <c r="U2726" i="2"/>
  <c r="V2726" i="2"/>
  <c r="W2726" i="2"/>
  <c r="U2727" i="2"/>
  <c r="V2727" i="2"/>
  <c r="W2727" i="2"/>
  <c r="U2728" i="2"/>
  <c r="V2728" i="2"/>
  <c r="W2728" i="2"/>
  <c r="U2729" i="2"/>
  <c r="V2729" i="2"/>
  <c r="W2729" i="2"/>
  <c r="U2730" i="2"/>
  <c r="V2730" i="2"/>
  <c r="W2730" i="2"/>
  <c r="U2731" i="2"/>
  <c r="V2731" i="2"/>
  <c r="W2731" i="2"/>
  <c r="U2732" i="2"/>
  <c r="V2732" i="2"/>
  <c r="W2732" i="2"/>
  <c r="U2733" i="2"/>
  <c r="V2733" i="2"/>
  <c r="W2733" i="2"/>
  <c r="U2734" i="2"/>
  <c r="V2734" i="2"/>
  <c r="W2734" i="2"/>
  <c r="U2735" i="2"/>
  <c r="V2735" i="2"/>
  <c r="W2735" i="2"/>
  <c r="U2736" i="2"/>
  <c r="V2736" i="2"/>
  <c r="W2736" i="2"/>
  <c r="U2737" i="2"/>
  <c r="V2737" i="2"/>
  <c r="W2737" i="2"/>
  <c r="U2738" i="2"/>
  <c r="V2738" i="2"/>
  <c r="W2738" i="2"/>
  <c r="U2739" i="2"/>
  <c r="V2739" i="2"/>
  <c r="W2739" i="2"/>
  <c r="U2740" i="2"/>
  <c r="V2740" i="2"/>
  <c r="W2740" i="2"/>
  <c r="U2741" i="2"/>
  <c r="V2741" i="2"/>
  <c r="W2741" i="2"/>
  <c r="U2742" i="2"/>
  <c r="V2742" i="2"/>
  <c r="W2742" i="2"/>
  <c r="U2743" i="2"/>
  <c r="V2743" i="2"/>
  <c r="W2743" i="2"/>
  <c r="U2744" i="2"/>
  <c r="V2744" i="2"/>
  <c r="W2744" i="2"/>
  <c r="U2745" i="2"/>
  <c r="V2745" i="2"/>
  <c r="W2745" i="2"/>
  <c r="U2746" i="2"/>
  <c r="V2746" i="2"/>
  <c r="W2746" i="2"/>
  <c r="U2747" i="2"/>
  <c r="V2747" i="2"/>
  <c r="W2747" i="2"/>
  <c r="U2748" i="2"/>
  <c r="V2748" i="2"/>
  <c r="W2748" i="2"/>
  <c r="U2749" i="2"/>
  <c r="V2749" i="2"/>
  <c r="W2749" i="2"/>
  <c r="U2750" i="2"/>
  <c r="V2750" i="2"/>
  <c r="W2750" i="2"/>
  <c r="U2751" i="2"/>
  <c r="V2751" i="2"/>
  <c r="W2751" i="2"/>
  <c r="U2752" i="2"/>
  <c r="V2752" i="2"/>
  <c r="W2752" i="2"/>
  <c r="U2753" i="2"/>
  <c r="V2753" i="2"/>
  <c r="W2753" i="2"/>
  <c r="U2754" i="2"/>
  <c r="V2754" i="2"/>
  <c r="W2754" i="2"/>
  <c r="U2755" i="2"/>
  <c r="V2755" i="2"/>
  <c r="W2755" i="2"/>
  <c r="U2756" i="2"/>
  <c r="V2756" i="2"/>
  <c r="W2756" i="2"/>
  <c r="U2757" i="2"/>
  <c r="V2757" i="2"/>
  <c r="W2757" i="2"/>
  <c r="U2758" i="2"/>
  <c r="V2758" i="2"/>
  <c r="W2758" i="2"/>
  <c r="U2759" i="2"/>
  <c r="V2759" i="2"/>
  <c r="W2759" i="2"/>
  <c r="U2760" i="2"/>
  <c r="V2760" i="2"/>
  <c r="W2760" i="2"/>
  <c r="U2761" i="2"/>
  <c r="V2761" i="2"/>
  <c r="W2761" i="2"/>
  <c r="U2762" i="2"/>
  <c r="V2762" i="2"/>
  <c r="W2762" i="2"/>
  <c r="U2763" i="2"/>
  <c r="V2763" i="2"/>
  <c r="W2763" i="2"/>
  <c r="U2764" i="2"/>
  <c r="V2764" i="2"/>
  <c r="W2764" i="2"/>
  <c r="U2765" i="2"/>
  <c r="V2765" i="2"/>
  <c r="W2765" i="2"/>
  <c r="U2766" i="2"/>
  <c r="V2766" i="2"/>
  <c r="W2766" i="2"/>
  <c r="U2767" i="2"/>
  <c r="V2767" i="2"/>
  <c r="W2767" i="2"/>
  <c r="U2768" i="2"/>
  <c r="V2768" i="2"/>
  <c r="W2768" i="2"/>
  <c r="U2769" i="2"/>
  <c r="V2769" i="2"/>
  <c r="W2769" i="2"/>
  <c r="U2770" i="2"/>
  <c r="V2770" i="2"/>
  <c r="W2770" i="2"/>
  <c r="U2771" i="2"/>
  <c r="V2771" i="2"/>
  <c r="W2771" i="2"/>
  <c r="U2772" i="2"/>
  <c r="V2772" i="2"/>
  <c r="W2772" i="2"/>
  <c r="U2773" i="2"/>
  <c r="V2773" i="2"/>
  <c r="W2773" i="2"/>
  <c r="U2774" i="2"/>
  <c r="V2774" i="2"/>
  <c r="W2774" i="2"/>
  <c r="U2775" i="2"/>
  <c r="V2775" i="2"/>
  <c r="W2775" i="2"/>
  <c r="U2776" i="2"/>
  <c r="V2776" i="2"/>
  <c r="W2776" i="2"/>
  <c r="U2777" i="2"/>
  <c r="V2777" i="2"/>
  <c r="W2777" i="2"/>
  <c r="U2778" i="2"/>
  <c r="V2778" i="2"/>
  <c r="W2778" i="2"/>
  <c r="U2779" i="2"/>
  <c r="V2779" i="2"/>
  <c r="W2779" i="2"/>
  <c r="U2780" i="2"/>
  <c r="V2780" i="2"/>
  <c r="W2780" i="2"/>
  <c r="U2781" i="2"/>
  <c r="V2781" i="2"/>
  <c r="W2781" i="2"/>
  <c r="U2782" i="2"/>
  <c r="V2782" i="2"/>
  <c r="W2782" i="2"/>
  <c r="U2783" i="2"/>
  <c r="V2783" i="2"/>
  <c r="W2783" i="2"/>
  <c r="U2784" i="2"/>
  <c r="V2784" i="2"/>
  <c r="W2784" i="2"/>
  <c r="U2785" i="2"/>
  <c r="V2785" i="2"/>
  <c r="W2785" i="2"/>
  <c r="U2786" i="2"/>
  <c r="V2786" i="2"/>
  <c r="W2786" i="2"/>
  <c r="U2787" i="2"/>
  <c r="V2787" i="2"/>
  <c r="W2787" i="2"/>
  <c r="U2788" i="2"/>
  <c r="V2788" i="2"/>
  <c r="W2788" i="2"/>
  <c r="U2789" i="2"/>
  <c r="V2789" i="2"/>
  <c r="W2789" i="2"/>
  <c r="U2790" i="2"/>
  <c r="V2790" i="2"/>
  <c r="W2790" i="2"/>
  <c r="U2791" i="2"/>
  <c r="V2791" i="2"/>
  <c r="W2791" i="2"/>
  <c r="U2792" i="2"/>
  <c r="V2792" i="2"/>
  <c r="W2792" i="2"/>
  <c r="U2793" i="2"/>
  <c r="V2793" i="2"/>
  <c r="W2793" i="2"/>
  <c r="U2794" i="2"/>
  <c r="V2794" i="2"/>
  <c r="W2794" i="2"/>
  <c r="U2795" i="2"/>
  <c r="V2795" i="2"/>
  <c r="W2795" i="2"/>
  <c r="U2796" i="2"/>
  <c r="V2796" i="2"/>
  <c r="W2796" i="2"/>
  <c r="U2797" i="2"/>
  <c r="V2797" i="2"/>
  <c r="W2797" i="2"/>
  <c r="U2798" i="2"/>
  <c r="V2798" i="2"/>
  <c r="W2798" i="2"/>
  <c r="U2799" i="2"/>
  <c r="V2799" i="2"/>
  <c r="W2799" i="2"/>
  <c r="U2800" i="2"/>
  <c r="V2800" i="2"/>
  <c r="W2800" i="2"/>
  <c r="U2801" i="2"/>
  <c r="V2801" i="2"/>
  <c r="W2801" i="2"/>
  <c r="U2802" i="2"/>
  <c r="V2802" i="2"/>
  <c r="W2802" i="2"/>
  <c r="U2803" i="2"/>
  <c r="V2803" i="2"/>
  <c r="W2803" i="2"/>
  <c r="U2804" i="2"/>
  <c r="V2804" i="2"/>
  <c r="W2804" i="2"/>
  <c r="U2805" i="2"/>
  <c r="V2805" i="2"/>
  <c r="W2805" i="2"/>
  <c r="U2806" i="2"/>
  <c r="V2806" i="2"/>
  <c r="W2806" i="2"/>
  <c r="U2807" i="2"/>
  <c r="V2807" i="2"/>
  <c r="W2807" i="2"/>
  <c r="U2808" i="2"/>
  <c r="V2808" i="2"/>
  <c r="W2808" i="2"/>
  <c r="U2809" i="2"/>
  <c r="V2809" i="2"/>
  <c r="W2809" i="2"/>
  <c r="U2810" i="2"/>
  <c r="V2810" i="2"/>
  <c r="W2810" i="2"/>
  <c r="U2811" i="2"/>
  <c r="V2811" i="2"/>
  <c r="W2811" i="2"/>
  <c r="U2812" i="2"/>
  <c r="V2812" i="2"/>
  <c r="W2812" i="2"/>
  <c r="U2813" i="2"/>
  <c r="V2813" i="2"/>
  <c r="W2813" i="2"/>
  <c r="U2814" i="2"/>
  <c r="V2814" i="2"/>
  <c r="W2814" i="2"/>
  <c r="U2815" i="2"/>
  <c r="V2815" i="2"/>
  <c r="W2815" i="2"/>
  <c r="U2816" i="2"/>
  <c r="V2816" i="2"/>
  <c r="W2816" i="2"/>
  <c r="U2817" i="2"/>
  <c r="V2817" i="2"/>
  <c r="W2817" i="2"/>
  <c r="U2818" i="2"/>
  <c r="V2818" i="2"/>
  <c r="W2818" i="2"/>
  <c r="U2819" i="2"/>
  <c r="V2819" i="2"/>
  <c r="W2819" i="2"/>
  <c r="U2820" i="2"/>
  <c r="V2820" i="2"/>
  <c r="W2820" i="2"/>
  <c r="U2821" i="2"/>
  <c r="V2821" i="2"/>
  <c r="W2821" i="2"/>
  <c r="U2822" i="2"/>
  <c r="V2822" i="2"/>
  <c r="W2822" i="2"/>
  <c r="U2823" i="2"/>
  <c r="V2823" i="2"/>
  <c r="W2823" i="2"/>
  <c r="U2824" i="2"/>
  <c r="V2824" i="2"/>
  <c r="W2824" i="2"/>
  <c r="U2825" i="2"/>
  <c r="V2825" i="2"/>
  <c r="W2825" i="2"/>
  <c r="U2826" i="2"/>
  <c r="V2826" i="2"/>
  <c r="W2826" i="2"/>
  <c r="U2827" i="2"/>
  <c r="V2827" i="2"/>
  <c r="W2827" i="2"/>
  <c r="U2828" i="2"/>
  <c r="V2828" i="2"/>
  <c r="W2828" i="2"/>
  <c r="U2829" i="2"/>
  <c r="V2829" i="2"/>
  <c r="W2829" i="2"/>
  <c r="U2830" i="2"/>
  <c r="V2830" i="2"/>
  <c r="W2830" i="2"/>
  <c r="U2831" i="2"/>
  <c r="V2831" i="2"/>
  <c r="W2831" i="2"/>
  <c r="U2832" i="2"/>
  <c r="V2832" i="2"/>
  <c r="W2832" i="2"/>
  <c r="U2833" i="2"/>
  <c r="V2833" i="2"/>
  <c r="W2833" i="2"/>
  <c r="U2834" i="2"/>
  <c r="V2834" i="2"/>
  <c r="W2834" i="2"/>
  <c r="U2835" i="2"/>
  <c r="V2835" i="2"/>
  <c r="W2835" i="2"/>
  <c r="U2836" i="2"/>
  <c r="V2836" i="2"/>
  <c r="W2836" i="2"/>
  <c r="U2837" i="2"/>
  <c r="V2837" i="2"/>
  <c r="W2837" i="2"/>
  <c r="U2838" i="2"/>
  <c r="V2838" i="2"/>
  <c r="W2838" i="2"/>
  <c r="U2839" i="2"/>
  <c r="V2839" i="2"/>
  <c r="W2839" i="2"/>
  <c r="U2840" i="2"/>
  <c r="V2840" i="2"/>
  <c r="W2840" i="2"/>
  <c r="U2841" i="2"/>
  <c r="V2841" i="2"/>
  <c r="W2841" i="2"/>
  <c r="U2842" i="2"/>
  <c r="V2842" i="2"/>
  <c r="W2842" i="2"/>
  <c r="U2843" i="2"/>
  <c r="V2843" i="2"/>
  <c r="W2843" i="2"/>
  <c r="U2844" i="2"/>
  <c r="V2844" i="2"/>
  <c r="W2844" i="2"/>
  <c r="U2845" i="2"/>
  <c r="V2845" i="2"/>
  <c r="W2845" i="2"/>
  <c r="U2846" i="2"/>
  <c r="V2846" i="2"/>
  <c r="W2846" i="2"/>
  <c r="U2847" i="2"/>
  <c r="V2847" i="2"/>
  <c r="W2847" i="2"/>
  <c r="U2848" i="2"/>
  <c r="V2848" i="2"/>
  <c r="W2848" i="2"/>
  <c r="U2849" i="2"/>
  <c r="V2849" i="2"/>
  <c r="W2849" i="2"/>
  <c r="U2850" i="2"/>
  <c r="V2850" i="2"/>
  <c r="W2850" i="2"/>
  <c r="U2851" i="2"/>
  <c r="V2851" i="2"/>
  <c r="W2851" i="2"/>
  <c r="U2852" i="2"/>
  <c r="V2852" i="2"/>
  <c r="W2852" i="2"/>
  <c r="U2853" i="2"/>
  <c r="V2853" i="2"/>
  <c r="W2853" i="2"/>
  <c r="U2854" i="2"/>
  <c r="V2854" i="2"/>
  <c r="W2854" i="2"/>
  <c r="U2855" i="2"/>
  <c r="V2855" i="2"/>
  <c r="W2855" i="2"/>
  <c r="U2856" i="2"/>
  <c r="V2856" i="2"/>
  <c r="W2856" i="2"/>
  <c r="U2857" i="2"/>
  <c r="V2857" i="2"/>
  <c r="W2857" i="2"/>
  <c r="U2858" i="2"/>
  <c r="V2858" i="2"/>
  <c r="W2858" i="2"/>
  <c r="U2859" i="2"/>
  <c r="V2859" i="2"/>
  <c r="W2859" i="2"/>
  <c r="U2860" i="2"/>
  <c r="V2860" i="2"/>
  <c r="W2860" i="2"/>
  <c r="U2861" i="2"/>
  <c r="V2861" i="2"/>
  <c r="W2861" i="2"/>
  <c r="U2862" i="2"/>
  <c r="V2862" i="2"/>
  <c r="W2862" i="2"/>
  <c r="U2863" i="2"/>
  <c r="V2863" i="2"/>
  <c r="W2863" i="2"/>
  <c r="U2864" i="2"/>
  <c r="V2864" i="2"/>
  <c r="W2864" i="2"/>
  <c r="U2865" i="2"/>
  <c r="V2865" i="2"/>
  <c r="W2865" i="2"/>
  <c r="U2866" i="2"/>
  <c r="V2866" i="2"/>
  <c r="W2866" i="2"/>
  <c r="U2867" i="2"/>
  <c r="V2867" i="2"/>
  <c r="W2867" i="2"/>
  <c r="U2868" i="2"/>
  <c r="V2868" i="2"/>
  <c r="W2868" i="2"/>
  <c r="U2869" i="2"/>
  <c r="V2869" i="2"/>
  <c r="W2869" i="2"/>
  <c r="U2870" i="2"/>
  <c r="V2870" i="2"/>
  <c r="W2870" i="2"/>
  <c r="U2871" i="2"/>
  <c r="V2871" i="2"/>
  <c r="W2871" i="2"/>
  <c r="U2872" i="2"/>
  <c r="V2872" i="2"/>
  <c r="W2872" i="2"/>
  <c r="U2873" i="2"/>
  <c r="V2873" i="2"/>
  <c r="W2873" i="2"/>
  <c r="U2874" i="2"/>
  <c r="V2874" i="2"/>
  <c r="W2874" i="2"/>
  <c r="U2875" i="2"/>
  <c r="V2875" i="2"/>
  <c r="W2875" i="2"/>
  <c r="U2876" i="2"/>
  <c r="V2876" i="2"/>
  <c r="W2876" i="2"/>
  <c r="U2877" i="2"/>
  <c r="V2877" i="2"/>
  <c r="W2877" i="2"/>
  <c r="U2878" i="2"/>
  <c r="V2878" i="2"/>
  <c r="W2878" i="2"/>
  <c r="U2879" i="2"/>
  <c r="V2879" i="2"/>
  <c r="W2879" i="2"/>
  <c r="U2880" i="2"/>
  <c r="V2880" i="2"/>
  <c r="W2880" i="2"/>
  <c r="U2881" i="2"/>
  <c r="V2881" i="2"/>
  <c r="W2881" i="2"/>
  <c r="U2882" i="2"/>
  <c r="V2882" i="2"/>
  <c r="W2882" i="2"/>
  <c r="U2883" i="2"/>
  <c r="V2883" i="2"/>
  <c r="W2883" i="2"/>
  <c r="U2884" i="2"/>
  <c r="V2884" i="2"/>
  <c r="W2884" i="2"/>
  <c r="U2885" i="2"/>
  <c r="V2885" i="2"/>
  <c r="W2885" i="2"/>
  <c r="U2886" i="2"/>
  <c r="V2886" i="2"/>
  <c r="W2886" i="2"/>
  <c r="U2887" i="2"/>
  <c r="V2887" i="2"/>
  <c r="W2887" i="2"/>
  <c r="U2888" i="2"/>
  <c r="V2888" i="2"/>
  <c r="W2888" i="2"/>
  <c r="U2889" i="2"/>
  <c r="V2889" i="2"/>
  <c r="W2889" i="2"/>
  <c r="U2890" i="2"/>
  <c r="V2890" i="2"/>
  <c r="W2890" i="2"/>
  <c r="U2891" i="2"/>
  <c r="V2891" i="2"/>
  <c r="W2891" i="2"/>
  <c r="U2892" i="2"/>
  <c r="V2892" i="2"/>
  <c r="W2892" i="2"/>
  <c r="U2893" i="2"/>
  <c r="V2893" i="2"/>
  <c r="W2893" i="2"/>
  <c r="U2894" i="2"/>
  <c r="V2894" i="2"/>
  <c r="W2894" i="2"/>
  <c r="U2895" i="2"/>
  <c r="V2895" i="2"/>
  <c r="W2895" i="2"/>
  <c r="U2896" i="2"/>
  <c r="V2896" i="2"/>
  <c r="W2896" i="2"/>
  <c r="U2897" i="2"/>
  <c r="V2897" i="2"/>
  <c r="W2897" i="2"/>
  <c r="U2898" i="2"/>
  <c r="V2898" i="2"/>
  <c r="W2898" i="2"/>
  <c r="U2899" i="2"/>
  <c r="V2899" i="2"/>
  <c r="W2899" i="2"/>
  <c r="U2900" i="2"/>
  <c r="V2900" i="2"/>
  <c r="W2900" i="2"/>
  <c r="U2901" i="2"/>
  <c r="V2901" i="2"/>
  <c r="W2901" i="2"/>
  <c r="U2902" i="2"/>
  <c r="V2902" i="2"/>
  <c r="W2902" i="2"/>
  <c r="U2903" i="2"/>
  <c r="V2903" i="2"/>
  <c r="W2903" i="2"/>
  <c r="U2904" i="2"/>
  <c r="V2904" i="2"/>
  <c r="W2904" i="2"/>
  <c r="U2905" i="2"/>
  <c r="V2905" i="2"/>
  <c r="W2905" i="2"/>
  <c r="U2906" i="2"/>
  <c r="V2906" i="2"/>
  <c r="W2906" i="2"/>
  <c r="U2907" i="2"/>
  <c r="V2907" i="2"/>
  <c r="W2907" i="2"/>
  <c r="U2908" i="2"/>
  <c r="V2908" i="2"/>
  <c r="W2908" i="2"/>
  <c r="U2909" i="2"/>
  <c r="V2909" i="2"/>
  <c r="W2909" i="2"/>
  <c r="U2910" i="2"/>
  <c r="V2910" i="2"/>
  <c r="W2910" i="2"/>
  <c r="U2911" i="2"/>
  <c r="V2911" i="2"/>
  <c r="W2911" i="2"/>
  <c r="U2912" i="2"/>
  <c r="V2912" i="2"/>
  <c r="W2912" i="2"/>
  <c r="U2913" i="2"/>
  <c r="V2913" i="2"/>
  <c r="W2913" i="2"/>
  <c r="U2914" i="2"/>
  <c r="V2914" i="2"/>
  <c r="W2914" i="2"/>
  <c r="U2915" i="2"/>
  <c r="V2915" i="2"/>
  <c r="W2915" i="2"/>
  <c r="U2916" i="2"/>
  <c r="V2916" i="2"/>
  <c r="W2916" i="2"/>
  <c r="U2917" i="2"/>
  <c r="V2917" i="2"/>
  <c r="W2917" i="2"/>
  <c r="U2918" i="2"/>
  <c r="V2918" i="2"/>
  <c r="W2918" i="2"/>
  <c r="U2919" i="2"/>
  <c r="V2919" i="2"/>
  <c r="W2919" i="2"/>
  <c r="U2920" i="2"/>
  <c r="V2920" i="2"/>
  <c r="W2920" i="2"/>
  <c r="U2921" i="2"/>
  <c r="V2921" i="2"/>
  <c r="W2921" i="2"/>
  <c r="U2922" i="2"/>
  <c r="V2922" i="2"/>
  <c r="W2922" i="2"/>
  <c r="U2923" i="2"/>
  <c r="V2923" i="2"/>
  <c r="W2923" i="2"/>
  <c r="U2924" i="2"/>
  <c r="V2924" i="2"/>
  <c r="W2924" i="2"/>
  <c r="U2925" i="2"/>
  <c r="V2925" i="2"/>
  <c r="W2925" i="2"/>
  <c r="U2926" i="2"/>
  <c r="V2926" i="2"/>
  <c r="W2926" i="2"/>
  <c r="U2927" i="2"/>
  <c r="V2927" i="2"/>
  <c r="W2927" i="2"/>
  <c r="U2928" i="2"/>
  <c r="V2928" i="2"/>
  <c r="W2928" i="2"/>
  <c r="U2929" i="2"/>
  <c r="V2929" i="2"/>
  <c r="W2929" i="2"/>
  <c r="U2930" i="2"/>
  <c r="V2930" i="2"/>
  <c r="W2930" i="2"/>
  <c r="U2931" i="2"/>
  <c r="V2931" i="2"/>
  <c r="W2931" i="2"/>
  <c r="U2932" i="2"/>
  <c r="V2932" i="2"/>
  <c r="W2932" i="2"/>
  <c r="U2933" i="2"/>
  <c r="V2933" i="2"/>
  <c r="W2933" i="2"/>
  <c r="U2934" i="2"/>
  <c r="V2934" i="2"/>
  <c r="W2934" i="2"/>
  <c r="U2935" i="2"/>
  <c r="V2935" i="2"/>
  <c r="W2935" i="2"/>
  <c r="U2936" i="2"/>
  <c r="V2936" i="2"/>
  <c r="W2936" i="2"/>
  <c r="U2937" i="2"/>
  <c r="V2937" i="2"/>
  <c r="W2937" i="2"/>
  <c r="U2938" i="2"/>
  <c r="V2938" i="2"/>
  <c r="W2938" i="2"/>
  <c r="U2939" i="2"/>
  <c r="V2939" i="2"/>
  <c r="W2939" i="2"/>
  <c r="U2940" i="2"/>
  <c r="V2940" i="2"/>
  <c r="W2940" i="2"/>
  <c r="U2941" i="2"/>
  <c r="V2941" i="2"/>
  <c r="W2941" i="2"/>
  <c r="U2942" i="2"/>
  <c r="V2942" i="2"/>
  <c r="W2942" i="2"/>
  <c r="U2943" i="2"/>
  <c r="V2943" i="2"/>
  <c r="W2943" i="2"/>
  <c r="U2944" i="2"/>
  <c r="V2944" i="2"/>
  <c r="W2944" i="2"/>
  <c r="U2945" i="2"/>
  <c r="V2945" i="2"/>
  <c r="W2945" i="2"/>
  <c r="U2946" i="2"/>
  <c r="V2946" i="2"/>
  <c r="W2946" i="2"/>
  <c r="U2947" i="2"/>
  <c r="V2947" i="2"/>
  <c r="W2947" i="2"/>
  <c r="U2948" i="2"/>
  <c r="V2948" i="2"/>
  <c r="W2948" i="2"/>
  <c r="U2949" i="2"/>
  <c r="V2949" i="2"/>
  <c r="W2949" i="2"/>
  <c r="U2950" i="2"/>
  <c r="V2950" i="2"/>
  <c r="W2950" i="2"/>
  <c r="U2951" i="2"/>
  <c r="V2951" i="2"/>
  <c r="W2951" i="2"/>
  <c r="U2952" i="2"/>
  <c r="V2952" i="2"/>
  <c r="W2952" i="2"/>
  <c r="U2953" i="2"/>
  <c r="V2953" i="2"/>
  <c r="W2953" i="2"/>
  <c r="U2954" i="2"/>
  <c r="V2954" i="2"/>
  <c r="W2954" i="2"/>
  <c r="U2955" i="2"/>
  <c r="V2955" i="2"/>
  <c r="W2955" i="2"/>
  <c r="U2956" i="2"/>
  <c r="V2956" i="2"/>
  <c r="W2956" i="2"/>
  <c r="U2957" i="2"/>
  <c r="V2957" i="2"/>
  <c r="W2957" i="2"/>
  <c r="U2958" i="2"/>
  <c r="V2958" i="2"/>
  <c r="W2958" i="2"/>
  <c r="U2959" i="2"/>
  <c r="V2959" i="2"/>
  <c r="W2959" i="2"/>
  <c r="U2960" i="2"/>
  <c r="V2960" i="2"/>
  <c r="W2960" i="2"/>
  <c r="U2961" i="2"/>
  <c r="V2961" i="2"/>
  <c r="W2961" i="2"/>
  <c r="U2962" i="2"/>
  <c r="V2962" i="2"/>
  <c r="W2962" i="2"/>
  <c r="U2963" i="2"/>
  <c r="V2963" i="2"/>
  <c r="W2963" i="2"/>
  <c r="U2964" i="2"/>
  <c r="V2964" i="2"/>
  <c r="W2964" i="2"/>
  <c r="U2965" i="2"/>
  <c r="V2965" i="2"/>
  <c r="W2965" i="2"/>
  <c r="U2966" i="2"/>
  <c r="V2966" i="2"/>
  <c r="W2966" i="2"/>
  <c r="U2967" i="2"/>
  <c r="V2967" i="2"/>
  <c r="W2967" i="2"/>
  <c r="U2968" i="2"/>
  <c r="V2968" i="2"/>
  <c r="W2968" i="2"/>
  <c r="U2969" i="2"/>
  <c r="V2969" i="2"/>
  <c r="W2969" i="2"/>
  <c r="U2970" i="2"/>
  <c r="V2970" i="2"/>
  <c r="W2970" i="2"/>
  <c r="U2971" i="2"/>
  <c r="V2971" i="2"/>
  <c r="W2971" i="2"/>
  <c r="U2972" i="2"/>
  <c r="V2972" i="2"/>
  <c r="W2972" i="2"/>
  <c r="U2973" i="2"/>
  <c r="V2973" i="2"/>
  <c r="W2973" i="2"/>
  <c r="U2974" i="2"/>
  <c r="V2974" i="2"/>
  <c r="W2974" i="2"/>
  <c r="U2975" i="2"/>
  <c r="V2975" i="2"/>
  <c r="W2975" i="2"/>
  <c r="U2976" i="2"/>
  <c r="V2976" i="2"/>
  <c r="W2976" i="2"/>
  <c r="U2977" i="2"/>
  <c r="V2977" i="2"/>
  <c r="W2977" i="2"/>
  <c r="U2978" i="2"/>
  <c r="V2978" i="2"/>
  <c r="W2978" i="2"/>
  <c r="U2979" i="2"/>
  <c r="V2979" i="2"/>
  <c r="W2979" i="2"/>
  <c r="U2980" i="2"/>
  <c r="V2980" i="2"/>
  <c r="W2980" i="2"/>
  <c r="U2981" i="2"/>
  <c r="V2981" i="2"/>
  <c r="W2981" i="2"/>
  <c r="U2982" i="2"/>
  <c r="V2982" i="2"/>
  <c r="W2982" i="2"/>
  <c r="U2983" i="2"/>
  <c r="V2983" i="2"/>
  <c r="W2983" i="2"/>
  <c r="U2984" i="2"/>
  <c r="V2984" i="2"/>
  <c r="W2984" i="2"/>
  <c r="U2985" i="2"/>
  <c r="V2985" i="2"/>
  <c r="W2985" i="2"/>
  <c r="U2986" i="2"/>
  <c r="V2986" i="2"/>
  <c r="W2986" i="2"/>
  <c r="U2987" i="2"/>
  <c r="V2987" i="2"/>
  <c r="W2987" i="2"/>
  <c r="U2988" i="2"/>
  <c r="V2988" i="2"/>
  <c r="W2988" i="2"/>
  <c r="U2989" i="2"/>
  <c r="V2989" i="2"/>
  <c r="W2989" i="2"/>
  <c r="U2990" i="2"/>
  <c r="V2990" i="2"/>
  <c r="W2990" i="2"/>
  <c r="U2991" i="2"/>
  <c r="V2991" i="2"/>
  <c r="W2991" i="2"/>
  <c r="U2992" i="2"/>
  <c r="V2992" i="2"/>
  <c r="W2992" i="2"/>
  <c r="U2993" i="2"/>
  <c r="V2993" i="2"/>
  <c r="W2993" i="2"/>
  <c r="U2994" i="2"/>
  <c r="V2994" i="2"/>
  <c r="W2994" i="2"/>
  <c r="U2995" i="2"/>
  <c r="V2995" i="2"/>
  <c r="W2995" i="2"/>
  <c r="U2996" i="2"/>
  <c r="V2996" i="2"/>
  <c r="W2996" i="2"/>
  <c r="U2997" i="2"/>
  <c r="V2997" i="2"/>
  <c r="W2997" i="2"/>
  <c r="U2998" i="2"/>
  <c r="V2998" i="2"/>
  <c r="W2998" i="2"/>
  <c r="U2999" i="2"/>
  <c r="V2999" i="2"/>
  <c r="W2999" i="2"/>
  <c r="U3000" i="2"/>
  <c r="V3000" i="2"/>
  <c r="W3000" i="2"/>
  <c r="U3001" i="2"/>
  <c r="V3001" i="2"/>
  <c r="W3001" i="2"/>
  <c r="U3002" i="2"/>
  <c r="V3002" i="2"/>
  <c r="W3002" i="2"/>
  <c r="U3003" i="2"/>
  <c r="V3003" i="2"/>
  <c r="W3003" i="2"/>
  <c r="U3004" i="2"/>
  <c r="V3004" i="2"/>
  <c r="W3004" i="2"/>
  <c r="U3005" i="2"/>
  <c r="V3005" i="2"/>
  <c r="W3005" i="2"/>
  <c r="U3006" i="2"/>
  <c r="V3006" i="2"/>
  <c r="W3006" i="2"/>
  <c r="U3007" i="2"/>
  <c r="V3007" i="2"/>
  <c r="W3007" i="2"/>
  <c r="U3008" i="2"/>
  <c r="V3008" i="2"/>
  <c r="W3008" i="2"/>
  <c r="U3009" i="2"/>
  <c r="V3009" i="2"/>
  <c r="W3009" i="2"/>
  <c r="U3010" i="2"/>
  <c r="V3010" i="2"/>
  <c r="W3010" i="2"/>
  <c r="U3011" i="2"/>
  <c r="V3011" i="2"/>
  <c r="W3011" i="2"/>
  <c r="U3012" i="2"/>
  <c r="V3012" i="2"/>
  <c r="W3012" i="2"/>
  <c r="U3013" i="2"/>
  <c r="V3013" i="2"/>
  <c r="W3013" i="2"/>
  <c r="U3014" i="2"/>
  <c r="V3014" i="2"/>
  <c r="W3014" i="2"/>
  <c r="U3015" i="2"/>
  <c r="V3015" i="2"/>
  <c r="W3015" i="2"/>
  <c r="U3016" i="2"/>
  <c r="V3016" i="2"/>
  <c r="W3016" i="2"/>
  <c r="U3017" i="2"/>
  <c r="V3017" i="2"/>
  <c r="W3017" i="2"/>
  <c r="U3018" i="2"/>
  <c r="V3018" i="2"/>
  <c r="W3018" i="2"/>
  <c r="U3019" i="2"/>
  <c r="V3019" i="2"/>
  <c r="W3019" i="2"/>
  <c r="U3020" i="2"/>
  <c r="V3020" i="2"/>
  <c r="W3020" i="2"/>
  <c r="U3021" i="2"/>
  <c r="V3021" i="2"/>
  <c r="W3021" i="2"/>
  <c r="U3022" i="2"/>
  <c r="V3022" i="2"/>
  <c r="W3022" i="2"/>
  <c r="U3023" i="2"/>
  <c r="V3023" i="2"/>
  <c r="W3023" i="2"/>
  <c r="U3024" i="2"/>
  <c r="V3024" i="2"/>
  <c r="W3024" i="2"/>
  <c r="U3025" i="2"/>
  <c r="V3025" i="2"/>
  <c r="W3025" i="2"/>
  <c r="U3026" i="2"/>
  <c r="V3026" i="2"/>
  <c r="W3026" i="2"/>
  <c r="U3027" i="2"/>
  <c r="V3027" i="2"/>
  <c r="W3027" i="2"/>
  <c r="U3028" i="2"/>
  <c r="V3028" i="2"/>
  <c r="W3028" i="2"/>
  <c r="U3029" i="2"/>
  <c r="V3029" i="2"/>
  <c r="W3029" i="2"/>
  <c r="U3030" i="2"/>
  <c r="V3030" i="2"/>
  <c r="W3030" i="2"/>
  <c r="U3031" i="2"/>
  <c r="V3031" i="2"/>
  <c r="W3031" i="2"/>
  <c r="U3032" i="2"/>
  <c r="V3032" i="2"/>
  <c r="W3032" i="2"/>
  <c r="U3033" i="2"/>
  <c r="V3033" i="2"/>
  <c r="W3033" i="2"/>
  <c r="U3034" i="2"/>
  <c r="V3034" i="2"/>
  <c r="W3034" i="2"/>
  <c r="U3035" i="2"/>
  <c r="V3035" i="2"/>
  <c r="W3035" i="2"/>
  <c r="U3036" i="2"/>
  <c r="V3036" i="2"/>
  <c r="W3036" i="2"/>
  <c r="U3037" i="2"/>
  <c r="V3037" i="2"/>
  <c r="W3037" i="2"/>
  <c r="U3038" i="2"/>
  <c r="V3038" i="2"/>
  <c r="W3038" i="2"/>
  <c r="U3039" i="2"/>
  <c r="V3039" i="2"/>
  <c r="W3039" i="2"/>
  <c r="U3040" i="2"/>
  <c r="V3040" i="2"/>
  <c r="W3040" i="2"/>
  <c r="U3041" i="2"/>
  <c r="V3041" i="2"/>
  <c r="W3041" i="2"/>
  <c r="U3042" i="2"/>
  <c r="V3042" i="2"/>
  <c r="W3042" i="2"/>
  <c r="U3043" i="2"/>
  <c r="V3043" i="2"/>
  <c r="W3043" i="2"/>
  <c r="U3044" i="2"/>
  <c r="V3044" i="2"/>
  <c r="W3044" i="2"/>
  <c r="U3045" i="2"/>
  <c r="V3045" i="2"/>
  <c r="W3045" i="2"/>
  <c r="U3046" i="2"/>
  <c r="V3046" i="2"/>
  <c r="W3046" i="2"/>
  <c r="U3047" i="2"/>
  <c r="V3047" i="2"/>
  <c r="W3047" i="2"/>
  <c r="U3048" i="2"/>
  <c r="V3048" i="2"/>
  <c r="W3048" i="2"/>
  <c r="U3049" i="2"/>
  <c r="V3049" i="2"/>
  <c r="W3049" i="2"/>
  <c r="U3050" i="2"/>
  <c r="V3050" i="2"/>
  <c r="W3050" i="2"/>
  <c r="U3051" i="2"/>
  <c r="V3051" i="2"/>
  <c r="W3051" i="2"/>
  <c r="U3052" i="2"/>
  <c r="V3052" i="2"/>
  <c r="W3052" i="2"/>
  <c r="U3053" i="2"/>
  <c r="V3053" i="2"/>
  <c r="W3053" i="2"/>
  <c r="U3054" i="2"/>
  <c r="V3054" i="2"/>
  <c r="W3054" i="2"/>
  <c r="U3055" i="2"/>
  <c r="V3055" i="2"/>
  <c r="W3055" i="2"/>
  <c r="U3056" i="2"/>
  <c r="V3056" i="2"/>
  <c r="W3056" i="2"/>
  <c r="U3057" i="2"/>
  <c r="V3057" i="2"/>
  <c r="W3057" i="2"/>
  <c r="U3058" i="2"/>
  <c r="V3058" i="2"/>
  <c r="W3058" i="2"/>
  <c r="U3059" i="2"/>
  <c r="V3059" i="2"/>
  <c r="W3059" i="2"/>
  <c r="U3060" i="2"/>
  <c r="V3060" i="2"/>
  <c r="W3060" i="2"/>
  <c r="U3061" i="2"/>
  <c r="V3061" i="2"/>
  <c r="W3061" i="2"/>
  <c r="U3062" i="2"/>
  <c r="V3062" i="2"/>
  <c r="W3062" i="2"/>
  <c r="U3063" i="2"/>
  <c r="V3063" i="2"/>
  <c r="W3063" i="2"/>
  <c r="U3064" i="2"/>
  <c r="V3064" i="2"/>
  <c r="W3064" i="2"/>
  <c r="U3065" i="2"/>
  <c r="V3065" i="2"/>
  <c r="W3065" i="2"/>
  <c r="U3066" i="2"/>
  <c r="V3066" i="2"/>
  <c r="W3066" i="2"/>
  <c r="U3067" i="2"/>
  <c r="V3067" i="2"/>
  <c r="W3067" i="2"/>
  <c r="U3068" i="2"/>
  <c r="V3068" i="2"/>
  <c r="W3068" i="2"/>
  <c r="U3069" i="2"/>
  <c r="V3069" i="2"/>
  <c r="W3069" i="2"/>
  <c r="U3070" i="2"/>
  <c r="V3070" i="2"/>
  <c r="W3070" i="2"/>
  <c r="U3071" i="2"/>
  <c r="V3071" i="2"/>
  <c r="W3071" i="2"/>
  <c r="U3072" i="2"/>
  <c r="V3072" i="2"/>
  <c r="W3072" i="2"/>
  <c r="U3073" i="2"/>
  <c r="V3073" i="2"/>
  <c r="W3073" i="2"/>
  <c r="U3074" i="2"/>
  <c r="V3074" i="2"/>
  <c r="W3074" i="2"/>
  <c r="U3075" i="2"/>
  <c r="V3075" i="2"/>
  <c r="W3075" i="2"/>
  <c r="U3076" i="2"/>
  <c r="V3076" i="2"/>
  <c r="W3076" i="2"/>
  <c r="U3077" i="2"/>
  <c r="V3077" i="2"/>
  <c r="W3077" i="2"/>
  <c r="U3078" i="2"/>
  <c r="V3078" i="2"/>
  <c r="W3078" i="2"/>
  <c r="U3079" i="2"/>
  <c r="V3079" i="2"/>
  <c r="W3079" i="2"/>
  <c r="U3080" i="2"/>
  <c r="V3080" i="2"/>
  <c r="W3080" i="2"/>
  <c r="U3081" i="2"/>
  <c r="V3081" i="2"/>
  <c r="W3081" i="2"/>
  <c r="U3082" i="2"/>
  <c r="V3082" i="2"/>
  <c r="W3082" i="2"/>
  <c r="U3083" i="2"/>
  <c r="V3083" i="2"/>
  <c r="W3083" i="2"/>
  <c r="U3084" i="2"/>
  <c r="V3084" i="2"/>
  <c r="W3084" i="2"/>
  <c r="U3085" i="2"/>
  <c r="V3085" i="2"/>
  <c r="W3085" i="2"/>
  <c r="U3086" i="2"/>
  <c r="V3086" i="2"/>
  <c r="W3086" i="2"/>
  <c r="U3087" i="2"/>
  <c r="V3087" i="2"/>
  <c r="W3087" i="2"/>
  <c r="U3088" i="2"/>
  <c r="V3088" i="2"/>
  <c r="W3088" i="2"/>
  <c r="U3089" i="2"/>
  <c r="V3089" i="2"/>
  <c r="W3089" i="2"/>
  <c r="U3090" i="2"/>
  <c r="V3090" i="2"/>
  <c r="W3090" i="2"/>
  <c r="U3091" i="2"/>
  <c r="V3091" i="2"/>
  <c r="W3091" i="2"/>
  <c r="U3092" i="2"/>
  <c r="V3092" i="2"/>
  <c r="W3092" i="2"/>
  <c r="U3093" i="2"/>
  <c r="V3093" i="2"/>
  <c r="W3093" i="2"/>
  <c r="U3094" i="2"/>
  <c r="V3094" i="2"/>
  <c r="W3094" i="2"/>
  <c r="U3095" i="2"/>
  <c r="V3095" i="2"/>
  <c r="W3095" i="2"/>
  <c r="U3096" i="2"/>
  <c r="V3096" i="2"/>
  <c r="W3096" i="2"/>
  <c r="U3097" i="2"/>
  <c r="V3097" i="2"/>
  <c r="W3097" i="2"/>
  <c r="Y3097" i="2" s="1"/>
  <c r="AD3097" i="2" s="1"/>
  <c r="U3098" i="2"/>
  <c r="V3098" i="2"/>
  <c r="W3098" i="2"/>
  <c r="U3099" i="2"/>
  <c r="V3099" i="2"/>
  <c r="W3099" i="2"/>
  <c r="U3100" i="2"/>
  <c r="V3100" i="2"/>
  <c r="W3100" i="2"/>
  <c r="U3101" i="2"/>
  <c r="V3101" i="2"/>
  <c r="W3101" i="2"/>
  <c r="U3102" i="2"/>
  <c r="V3102" i="2"/>
  <c r="W3102" i="2"/>
  <c r="U3103" i="2"/>
  <c r="V3103" i="2"/>
  <c r="W3103" i="2"/>
  <c r="U3104" i="2"/>
  <c r="V3104" i="2"/>
  <c r="W3104" i="2"/>
  <c r="U3105" i="2"/>
  <c r="V3105" i="2"/>
  <c r="W3105" i="2"/>
  <c r="U3106" i="2"/>
  <c r="V3106" i="2"/>
  <c r="W3106" i="2"/>
  <c r="U3107" i="2"/>
  <c r="V3107" i="2"/>
  <c r="W3107" i="2"/>
  <c r="U6" i="2"/>
  <c r="V6" i="2"/>
  <c r="W6" i="2"/>
  <c r="W5" i="2"/>
  <c r="V5" i="2"/>
  <c r="U5" i="2"/>
  <c r="G3106" i="2"/>
  <c r="G3107" i="2"/>
  <c r="F3106" i="2"/>
  <c r="F3107" i="2"/>
  <c r="E3106" i="2"/>
  <c r="E3107" i="2"/>
  <c r="D3106" i="2"/>
  <c r="D3107" i="2"/>
  <c r="C3106" i="2"/>
  <c r="C3107" i="2"/>
  <c r="B3106" i="2"/>
  <c r="B3107" i="2"/>
  <c r="X838" i="2" l="1"/>
  <c r="AA838" i="2" s="1"/>
  <c r="X806" i="2"/>
  <c r="AA806" i="2" s="1"/>
  <c r="Y1709" i="2"/>
  <c r="AD1709" i="2" s="1"/>
  <c r="Y1287" i="2"/>
  <c r="AD1287" i="2" s="1"/>
  <c r="X376" i="2"/>
  <c r="AA376" i="2" s="1"/>
  <c r="X396" i="2"/>
  <c r="AA396" i="2" s="1"/>
  <c r="AF396" i="2" s="1"/>
  <c r="X380" i="2"/>
  <c r="AA380" i="2" s="1"/>
  <c r="X155" i="2"/>
  <c r="AA155" i="2" s="1"/>
  <c r="X208" i="2"/>
  <c r="AC208" i="2" s="1"/>
  <c r="X1199" i="2"/>
  <c r="AC1199" i="2" s="1"/>
  <c r="X487" i="2"/>
  <c r="X383" i="2"/>
  <c r="AC383" i="2" s="1"/>
  <c r="X199" i="2"/>
  <c r="X143" i="2"/>
  <c r="AA143" i="2" s="1"/>
  <c r="Y1734" i="2"/>
  <c r="AD1734" i="2" s="1"/>
  <c r="X187" i="2"/>
  <c r="AC187" i="2" s="1"/>
  <c r="Y2973" i="2"/>
  <c r="AD2973" i="2" s="1"/>
  <c r="X2973" i="2"/>
  <c r="X2909" i="2"/>
  <c r="AC2909" i="2" s="1"/>
  <c r="X2877" i="2"/>
  <c r="AA2877" i="2" s="1"/>
  <c r="X1949" i="2"/>
  <c r="X1885" i="2"/>
  <c r="AA1885" i="2" s="1"/>
  <c r="X1645" i="2"/>
  <c r="X1629" i="2"/>
  <c r="AA1629" i="2" s="1"/>
  <c r="X1581" i="2"/>
  <c r="X1573" i="2"/>
  <c r="AA1573" i="2" s="1"/>
  <c r="X1565" i="2"/>
  <c r="X1557" i="2"/>
  <c r="AA1557" i="2" s="1"/>
  <c r="X1549" i="2"/>
  <c r="X1541" i="2"/>
  <c r="AA1541" i="2" s="1"/>
  <c r="X1533" i="2"/>
  <c r="X1525" i="2"/>
  <c r="AA1525" i="2" s="1"/>
  <c r="X1517" i="2"/>
  <c r="X1509" i="2"/>
  <c r="AA1509" i="2" s="1"/>
  <c r="X1501" i="2"/>
  <c r="X1493" i="2"/>
  <c r="AC1493" i="2" s="1"/>
  <c r="X1485" i="2"/>
  <c r="X1477" i="2"/>
  <c r="AA1477" i="2" s="1"/>
  <c r="X1469" i="2"/>
  <c r="X1461" i="2"/>
  <c r="AA1461" i="2" s="1"/>
  <c r="X1997" i="2"/>
  <c r="X1900" i="2"/>
  <c r="AA1900" i="2" s="1"/>
  <c r="X1756" i="2"/>
  <c r="Y803" i="2"/>
  <c r="AD803" i="2" s="1"/>
  <c r="Y751" i="2"/>
  <c r="AD751" i="2" s="1"/>
  <c r="Y733" i="2"/>
  <c r="AD733" i="2" s="1"/>
  <c r="Y695" i="2"/>
  <c r="AD695" i="2" s="1"/>
  <c r="Y679" i="2"/>
  <c r="AD679" i="2" s="1"/>
  <c r="Y675" i="2"/>
  <c r="AD675" i="2" s="1"/>
  <c r="X803" i="2"/>
  <c r="AA803" i="2" s="1"/>
  <c r="AF803" i="2" s="1"/>
  <c r="X775" i="2"/>
  <c r="X751" i="2"/>
  <c r="X727" i="2"/>
  <c r="X679" i="2"/>
  <c r="X1895" i="2"/>
  <c r="X1879" i="2"/>
  <c r="AA1879" i="2" s="1"/>
  <c r="X1751" i="2"/>
  <c r="X1357" i="2"/>
  <c r="AC1357" i="2" s="1"/>
  <c r="X1353" i="2"/>
  <c r="AC1353" i="2" s="1"/>
  <c r="X1349" i="2"/>
  <c r="AC1349" i="2" s="1"/>
  <c r="X1345" i="2"/>
  <c r="AC1345" i="2" s="1"/>
  <c r="Y3034" i="2"/>
  <c r="AD3034" i="2" s="1"/>
  <c r="Y3030" i="2"/>
  <c r="AD3030" i="2" s="1"/>
  <c r="Y3026" i="2"/>
  <c r="AD3026" i="2" s="1"/>
  <c r="Y3022" i="2"/>
  <c r="AD3022" i="2" s="1"/>
  <c r="Y2902" i="2"/>
  <c r="AD2902" i="2" s="1"/>
  <c r="Y2898" i="2"/>
  <c r="AD2898" i="2" s="1"/>
  <c r="Y2862" i="2"/>
  <c r="AD2862" i="2" s="1"/>
  <c r="Y2850" i="2"/>
  <c r="AD2850" i="2" s="1"/>
  <c r="Y2846" i="2"/>
  <c r="AD2846" i="2" s="1"/>
  <c r="Y2734" i="2"/>
  <c r="AD2734" i="2" s="1"/>
  <c r="Y2702" i="2"/>
  <c r="AD2702" i="2" s="1"/>
  <c r="Y2694" i="2"/>
  <c r="AD2694" i="2" s="1"/>
  <c r="Y2686" i="2"/>
  <c r="AD2686" i="2" s="1"/>
  <c r="Y2678" i="2"/>
  <c r="AD2678" i="2" s="1"/>
  <c r="Y2674" i="2"/>
  <c r="AD2674" i="2" s="1"/>
  <c r="Y2666" i="2"/>
  <c r="AD2666" i="2" s="1"/>
  <c r="Y2658" i="2"/>
  <c r="AD2658" i="2" s="1"/>
  <c r="Y2642" i="2"/>
  <c r="AD2642" i="2" s="1"/>
  <c r="Y2638" i="2"/>
  <c r="AD2638" i="2" s="1"/>
  <c r="Y2626" i="2"/>
  <c r="AD2626" i="2" s="1"/>
  <c r="Y2622" i="2"/>
  <c r="Y2618" i="2"/>
  <c r="AD2618" i="2" s="1"/>
  <c r="Y2614" i="2"/>
  <c r="AD2614" i="2" s="1"/>
  <c r="Y2610" i="2"/>
  <c r="AD2610" i="2" s="1"/>
  <c r="Y2586" i="2"/>
  <c r="AD2586" i="2" s="1"/>
  <c r="Y2582" i="2"/>
  <c r="AD2582" i="2" s="1"/>
  <c r="Y2578" i="2"/>
  <c r="AD2578" i="2" s="1"/>
  <c r="Y2554" i="2"/>
  <c r="AD2554" i="2" s="1"/>
  <c r="Y2550" i="2"/>
  <c r="AD2550" i="2" s="1"/>
  <c r="Y2542" i="2"/>
  <c r="AD2542" i="2" s="1"/>
  <c r="Y2518" i="2"/>
  <c r="AD2518" i="2" s="1"/>
  <c r="Y2494" i="2"/>
  <c r="AD2494" i="2" s="1"/>
  <c r="Y2486" i="2"/>
  <c r="AD2486" i="2" s="1"/>
  <c r="Y2478" i="2"/>
  <c r="AD2478" i="2" s="1"/>
  <c r="Y2442" i="2"/>
  <c r="AD2442" i="2" s="1"/>
  <c r="Y2438" i="2"/>
  <c r="AD2438" i="2" s="1"/>
  <c r="Y2398" i="2"/>
  <c r="AD2398" i="2" s="1"/>
  <c r="Y2362" i="2"/>
  <c r="AD2362" i="2" s="1"/>
  <c r="Y2358" i="2"/>
  <c r="AD2358" i="2" s="1"/>
  <c r="Y2350" i="2"/>
  <c r="AD2350" i="2" s="1"/>
  <c r="Y2346" i="2"/>
  <c r="AD2346" i="2" s="1"/>
  <c r="Y2342" i="2"/>
  <c r="AD2342" i="2" s="1"/>
  <c r="Y2282" i="2"/>
  <c r="AD2282" i="2" s="1"/>
  <c r="Y2278" i="2"/>
  <c r="AD2278" i="2" s="1"/>
  <c r="Y2274" i="2"/>
  <c r="AD2274" i="2" s="1"/>
  <c r="Y2262" i="2"/>
  <c r="AD2262" i="2" s="1"/>
  <c r="Y2258" i="2"/>
  <c r="AD2258" i="2" s="1"/>
  <c r="Y2254" i="2"/>
  <c r="AD2254" i="2" s="1"/>
  <c r="Y2250" i="2"/>
  <c r="AD2250" i="2" s="1"/>
  <c r="Y2246" i="2"/>
  <c r="AD2246" i="2" s="1"/>
  <c r="Y2242" i="2"/>
  <c r="AD2242" i="2" s="1"/>
  <c r="Y2238" i="2"/>
  <c r="AD2238" i="2" s="1"/>
  <c r="Y2226" i="2"/>
  <c r="AD2226" i="2" s="1"/>
  <c r="Y2214" i="2"/>
  <c r="AD2214" i="2" s="1"/>
  <c r="Y2210" i="2"/>
  <c r="AD2210" i="2" s="1"/>
  <c r="Y2086" i="2"/>
  <c r="AD2086" i="2" s="1"/>
  <c r="Y2070" i="2"/>
  <c r="AD2070" i="2" s="1"/>
  <c r="Y2048" i="2"/>
  <c r="AD2048" i="2" s="1"/>
  <c r="Y2046" i="2"/>
  <c r="AD2046" i="2" s="1"/>
  <c r="Y2042" i="2"/>
  <c r="AD2042" i="2" s="1"/>
  <c r="Y2030" i="2"/>
  <c r="AD2030" i="2" s="1"/>
  <c r="Y2026" i="2"/>
  <c r="AD2026" i="2" s="1"/>
  <c r="Y2022" i="2"/>
  <c r="AD2022" i="2" s="1"/>
  <c r="Y2016" i="2"/>
  <c r="AD2016" i="2" s="1"/>
  <c r="Y2014" i="2"/>
  <c r="AD2014" i="2" s="1"/>
  <c r="Y1898" i="2"/>
  <c r="AD1898" i="2" s="1"/>
  <c r="Y1894" i="2"/>
  <c r="AD1894" i="2" s="1"/>
  <c r="Y1804" i="2"/>
  <c r="AD1804" i="2" s="1"/>
  <c r="Y1792" i="2"/>
  <c r="AD1792" i="2" s="1"/>
  <c r="Y1784" i="2"/>
  <c r="AD1784" i="2" s="1"/>
  <c r="Y1766" i="2"/>
  <c r="AD1766" i="2" s="1"/>
  <c r="Y1738" i="2"/>
  <c r="AD1738" i="2" s="1"/>
  <c r="Y1729" i="2"/>
  <c r="AD1729" i="2" s="1"/>
  <c r="Y1725" i="2"/>
  <c r="AD1725" i="2" s="1"/>
  <c r="Y1721" i="2"/>
  <c r="AD1721" i="2" s="1"/>
  <c r="Y1713" i="2"/>
  <c r="AD1713" i="2" s="1"/>
  <c r="Y856" i="2"/>
  <c r="AD856" i="2" s="1"/>
  <c r="Y816" i="2"/>
  <c r="AD816" i="2" s="1"/>
  <c r="X2722" i="2"/>
  <c r="AC2722" i="2" s="1"/>
  <c r="X2714" i="2"/>
  <c r="X512" i="2"/>
  <c r="AC512" i="2" s="1"/>
  <c r="X1286" i="2"/>
  <c r="X1270" i="2"/>
  <c r="AA1270" i="2" s="1"/>
  <c r="Y5" i="2"/>
  <c r="AD5" i="2" s="1"/>
  <c r="Y3065" i="2"/>
  <c r="AD3065" i="2" s="1"/>
  <c r="Y3059" i="2"/>
  <c r="AD3059" i="2" s="1"/>
  <c r="Y3051" i="2"/>
  <c r="AD3051" i="2" s="1"/>
  <c r="Y3039" i="2"/>
  <c r="AD3039" i="2" s="1"/>
  <c r="X2513" i="2"/>
  <c r="AC2513" i="2" s="1"/>
  <c r="X2505" i="2"/>
  <c r="X2477" i="2"/>
  <c r="AC2477" i="2" s="1"/>
  <c r="Y3063" i="2"/>
  <c r="AD3063" i="2" s="1"/>
  <c r="Y3047" i="2"/>
  <c r="AD3047" i="2" s="1"/>
  <c r="Y3037" i="2"/>
  <c r="AD3037" i="2" s="1"/>
  <c r="Y3014" i="2"/>
  <c r="AD3014" i="2" s="1"/>
  <c r="Y2986" i="2"/>
  <c r="AD2986" i="2" s="1"/>
  <c r="Y2982" i="2"/>
  <c r="AD2982" i="2" s="1"/>
  <c r="Y2978" i="2"/>
  <c r="AD2978" i="2" s="1"/>
  <c r="Y2974" i="2"/>
  <c r="AD2974" i="2" s="1"/>
  <c r="Y2965" i="2"/>
  <c r="AD2965" i="2" s="1"/>
  <c r="Y2961" i="2"/>
  <c r="AD2961" i="2" s="1"/>
  <c r="Y2957" i="2"/>
  <c r="AD2957" i="2" s="1"/>
  <c r="Y2949" i="2"/>
  <c r="AD2949" i="2" s="1"/>
  <c r="Y2877" i="2"/>
  <c r="Y2865" i="2"/>
  <c r="AD2865" i="2" s="1"/>
  <c r="Y2845" i="2"/>
  <c r="AD2845" i="2" s="1"/>
  <c r="Y2837" i="2"/>
  <c r="AD2837" i="2" s="1"/>
  <c r="Y2821" i="2"/>
  <c r="AD2821" i="2" s="1"/>
  <c r="Y2797" i="2"/>
  <c r="AD2797" i="2" s="1"/>
  <c r="X2516" i="2"/>
  <c r="AA2516" i="2" s="1"/>
  <c r="AF2516" i="2" s="1"/>
  <c r="Y2349" i="2"/>
  <c r="AD2349" i="2" s="1"/>
  <c r="Y2341" i="2"/>
  <c r="AD2341" i="2" s="1"/>
  <c r="Y2277" i="2"/>
  <c r="AD2277" i="2" s="1"/>
  <c r="Y2253" i="2"/>
  <c r="AD2253" i="2" s="1"/>
  <c r="Y2245" i="2"/>
  <c r="AD2245" i="2" s="1"/>
  <c r="Y2241" i="2"/>
  <c r="AD2241" i="2" s="1"/>
  <c r="Y2237" i="2"/>
  <c r="AD2237" i="2" s="1"/>
  <c r="Y2209" i="2"/>
  <c r="AD2209" i="2" s="1"/>
  <c r="Y2197" i="2"/>
  <c r="AD2197" i="2" s="1"/>
  <c r="Y2193" i="2"/>
  <c r="AD2193" i="2" s="1"/>
  <c r="Y2189" i="2"/>
  <c r="AD2189" i="2" s="1"/>
  <c r="Y2161" i="2"/>
  <c r="AD2161" i="2" s="1"/>
  <c r="Y2129" i="2"/>
  <c r="AD2129" i="2" s="1"/>
  <c r="Y2121" i="2"/>
  <c r="AD2121" i="2" s="1"/>
  <c r="X2000" i="2"/>
  <c r="Y1997" i="2"/>
  <c r="AD1997" i="2" s="1"/>
  <c r="X1996" i="2"/>
  <c r="AA1996" i="2" s="1"/>
  <c r="Y1983" i="2"/>
  <c r="AD1983" i="2" s="1"/>
  <c r="Y1977" i="2"/>
  <c r="AD1977" i="2" s="1"/>
  <c r="Y1973" i="2"/>
  <c r="AD1973" i="2" s="1"/>
  <c r="Y1969" i="2"/>
  <c r="AD1969" i="2" s="1"/>
  <c r="Y1957" i="2"/>
  <c r="AD1957" i="2" s="1"/>
  <c r="Y1949" i="2"/>
  <c r="AD1949" i="2" s="1"/>
  <c r="Y1937" i="2"/>
  <c r="AD1937" i="2" s="1"/>
  <c r="Y1885" i="2"/>
  <c r="AD1885" i="2" s="1"/>
  <c r="Y1873" i="2"/>
  <c r="AD1873" i="2" s="1"/>
  <c r="Y1869" i="2"/>
  <c r="AD1869" i="2" s="1"/>
  <c r="Y1865" i="2"/>
  <c r="AD1865" i="2" s="1"/>
  <c r="Y1857" i="2"/>
  <c r="AD1857" i="2" s="1"/>
  <c r="Y1853" i="2"/>
  <c r="AD1853" i="2" s="1"/>
  <c r="Y1833" i="2"/>
  <c r="AD1833" i="2" s="1"/>
  <c r="X1783" i="2"/>
  <c r="Y1728" i="2"/>
  <c r="AD1728" i="2" s="1"/>
  <c r="Y1724" i="2"/>
  <c r="AD1724" i="2" s="1"/>
  <c r="Y1720" i="2"/>
  <c r="AD1720" i="2" s="1"/>
  <c r="Y1712" i="2"/>
  <c r="AD1712" i="2" s="1"/>
  <c r="Y1707" i="2"/>
  <c r="AD1707" i="2" s="1"/>
  <c r="X1402" i="2"/>
  <c r="AC1402" i="2" s="1"/>
  <c r="Y1387" i="2"/>
  <c r="AD1387" i="2" s="1"/>
  <c r="Y1355" i="2"/>
  <c r="AD1355" i="2" s="1"/>
  <c r="Y1351" i="2"/>
  <c r="AD1351" i="2" s="1"/>
  <c r="Y1339" i="2"/>
  <c r="AD1339" i="2" s="1"/>
  <c r="Y1323" i="2"/>
  <c r="AD1323" i="2" s="1"/>
  <c r="Y1319" i="2"/>
  <c r="AD1319" i="2" s="1"/>
  <c r="X1314" i="2"/>
  <c r="AC1314" i="2" s="1"/>
  <c r="X1298" i="2"/>
  <c r="AA1298" i="2" s="1"/>
  <c r="Y1291" i="2"/>
  <c r="AD1291" i="2" s="1"/>
  <c r="Y1286" i="2"/>
  <c r="AD1286" i="2" s="1"/>
  <c r="X1197" i="2"/>
  <c r="AA1197" i="2" s="1"/>
  <c r="X1193" i="2"/>
  <c r="AC1193" i="2" s="1"/>
  <c r="X1165" i="2"/>
  <c r="AA1165" i="2" s="1"/>
  <c r="Y1050" i="2"/>
  <c r="AD1050" i="2" s="1"/>
  <c r="Y1002" i="2"/>
  <c r="AD1002" i="2" s="1"/>
  <c r="Y998" i="2"/>
  <c r="AD998" i="2" s="1"/>
  <c r="Y994" i="2"/>
  <c r="AD994" i="2" s="1"/>
  <c r="Y990" i="2"/>
  <c r="AD990" i="2" s="1"/>
  <c r="Y914" i="2"/>
  <c r="AD914" i="2" s="1"/>
  <c r="X901" i="2"/>
  <c r="AA901" i="2" s="1"/>
  <c r="AF901" i="2" s="1"/>
  <c r="X893" i="2"/>
  <c r="AA893" i="2" s="1"/>
  <c r="AF893" i="2" s="1"/>
  <c r="X773" i="2"/>
  <c r="AC773" i="2" s="1"/>
  <c r="X649" i="2"/>
  <c r="AC649" i="2" s="1"/>
  <c r="X641" i="2"/>
  <c r="AC641" i="2" s="1"/>
  <c r="X372" i="2"/>
  <c r="AA372" i="2" s="1"/>
  <c r="AF372" i="2" s="1"/>
  <c r="Y112" i="2"/>
  <c r="AD112" i="2" s="1"/>
  <c r="X72" i="2"/>
  <c r="Y48" i="2"/>
  <c r="AD48" i="2" s="1"/>
  <c r="Y46" i="2"/>
  <c r="AD46" i="2" s="1"/>
  <c r="Y14" i="2"/>
  <c r="AD14" i="2" s="1"/>
  <c r="Y2832" i="2"/>
  <c r="AD2832" i="2" s="1"/>
  <c r="Y2824" i="2"/>
  <c r="AD2824" i="2" s="1"/>
  <c r="Y2816" i="2"/>
  <c r="AD2816" i="2" s="1"/>
  <c r="Y2796" i="2"/>
  <c r="AD2796" i="2" s="1"/>
  <c r="Y2792" i="2"/>
  <c r="AD2792" i="2" s="1"/>
  <c r="X1676" i="2"/>
  <c r="AC1676" i="2" s="1"/>
  <c r="X1624" i="2"/>
  <c r="X1600" i="2"/>
  <c r="Y1298" i="2"/>
  <c r="AD1298" i="2" s="1"/>
  <c r="Y1277" i="2"/>
  <c r="AD1277" i="2" s="1"/>
  <c r="Y1271" i="2"/>
  <c r="AD1271" i="2" s="1"/>
  <c r="Y1117" i="2"/>
  <c r="AD1117" i="2" s="1"/>
  <c r="Y1113" i="2"/>
  <c r="AD1113" i="2" s="1"/>
  <c r="Y1049" i="2"/>
  <c r="AD1049" i="2" s="1"/>
  <c r="Y1021" i="2"/>
  <c r="AD1021" i="2" s="1"/>
  <c r="Y1017" i="2"/>
  <c r="AD1017" i="2" s="1"/>
  <c r="Y1013" i="2"/>
  <c r="AD1013" i="2" s="1"/>
  <c r="Y1009" i="2"/>
  <c r="AD1009" i="2" s="1"/>
  <c r="Y1005" i="2"/>
  <c r="AD1005" i="2" s="1"/>
  <c r="Y1001" i="2"/>
  <c r="AD1001" i="2" s="1"/>
  <c r="Y997" i="2"/>
  <c r="AD997" i="2" s="1"/>
  <c r="Y993" i="2"/>
  <c r="AD993" i="2" s="1"/>
  <c r="Y989" i="2"/>
  <c r="AD989" i="2" s="1"/>
  <c r="Y985" i="2"/>
  <c r="AD985" i="2" s="1"/>
  <c r="Y981" i="2"/>
  <c r="AD981" i="2" s="1"/>
  <c r="Y977" i="2"/>
  <c r="AD977" i="2" s="1"/>
  <c r="Y973" i="2"/>
  <c r="AD973" i="2" s="1"/>
  <c r="Y969" i="2"/>
  <c r="AD969" i="2" s="1"/>
  <c r="Y965" i="2"/>
  <c r="AD965" i="2" s="1"/>
  <c r="Y961" i="2"/>
  <c r="AD961" i="2" s="1"/>
  <c r="Y957" i="2"/>
  <c r="AD957" i="2" s="1"/>
  <c r="Y953" i="2"/>
  <c r="AD953" i="2" s="1"/>
  <c r="Y949" i="2"/>
  <c r="AD949" i="2" s="1"/>
  <c r="Y945" i="2"/>
  <c r="AD945" i="2" s="1"/>
  <c r="Y941" i="2"/>
  <c r="AD941" i="2" s="1"/>
  <c r="Y901" i="2"/>
  <c r="AD901" i="2" s="1"/>
  <c r="Y893" i="2"/>
  <c r="AD893" i="2" s="1"/>
  <c r="Y885" i="2"/>
  <c r="AD885" i="2" s="1"/>
  <c r="Y869" i="2"/>
  <c r="AD869" i="2" s="1"/>
  <c r="Y861" i="2"/>
  <c r="AD861" i="2" s="1"/>
  <c r="Y577" i="2"/>
  <c r="AD577" i="2" s="1"/>
  <c r="Y111" i="2"/>
  <c r="AD111" i="2" s="1"/>
  <c r="Y3107" i="2"/>
  <c r="AD3107" i="2" s="1"/>
  <c r="Y3064" i="2"/>
  <c r="AD3064" i="2" s="1"/>
  <c r="Y3056" i="2"/>
  <c r="AD3056" i="2" s="1"/>
  <c r="Y2945" i="2"/>
  <c r="AD2945" i="2" s="1"/>
  <c r="Y2943" i="2"/>
  <c r="AD2943" i="2" s="1"/>
  <c r="Y2939" i="2"/>
  <c r="AD2939" i="2" s="1"/>
  <c r="Y2935" i="2"/>
  <c r="AD2935" i="2" s="1"/>
  <c r="Y2931" i="2"/>
  <c r="AD2931" i="2" s="1"/>
  <c r="Y2927" i="2"/>
  <c r="AD2927" i="2" s="1"/>
  <c r="Y2923" i="2"/>
  <c r="AD2923" i="2" s="1"/>
  <c r="Y2919" i="2"/>
  <c r="AD2919" i="2" s="1"/>
  <c r="Y2909" i="2"/>
  <c r="AD2909" i="2" s="1"/>
  <c r="X2845" i="2"/>
  <c r="X2357" i="2"/>
  <c r="X2321" i="2"/>
  <c r="AA2321" i="2" s="1"/>
  <c r="X2293" i="2"/>
  <c r="AC2293" i="2" s="1"/>
  <c r="X2277" i="2"/>
  <c r="X2265" i="2"/>
  <c r="X2249" i="2"/>
  <c r="AC2249" i="2" s="1"/>
  <c r="X2233" i="2"/>
  <c r="X2209" i="2"/>
  <c r="AA2209" i="2" s="1"/>
  <c r="X2201" i="2"/>
  <c r="X2185" i="2"/>
  <c r="AC2185" i="2" s="1"/>
  <c r="X2181" i="2"/>
  <c r="AC2181" i="2" s="1"/>
  <c r="X2173" i="2"/>
  <c r="AA2173" i="2" s="1"/>
  <c r="X2169" i="2"/>
  <c r="X2137" i="2"/>
  <c r="AC2137" i="2" s="1"/>
  <c r="X2133" i="2"/>
  <c r="X2113" i="2"/>
  <c r="AC2113" i="2" s="1"/>
  <c r="X2052" i="2"/>
  <c r="X2032" i="2"/>
  <c r="AA2032" i="2" s="1"/>
  <c r="X2028" i="2"/>
  <c r="AA2028" i="2" s="1"/>
  <c r="X2020" i="2"/>
  <c r="Y3081" i="2"/>
  <c r="AD3081" i="2" s="1"/>
  <c r="Y3069" i="2"/>
  <c r="AD3069" i="2" s="1"/>
  <c r="Y2791" i="2"/>
  <c r="AD2791" i="2" s="1"/>
  <c r="Y2771" i="2"/>
  <c r="AD2771" i="2" s="1"/>
  <c r="Y2767" i="2"/>
  <c r="AD2767" i="2" s="1"/>
  <c r="Y2723" i="2"/>
  <c r="AD2723" i="2" s="1"/>
  <c r="Y2471" i="2"/>
  <c r="AD2471" i="2" s="1"/>
  <c r="Y2467" i="2"/>
  <c r="AD2467" i="2" s="1"/>
  <c r="Y2443" i="2"/>
  <c r="AD2443" i="2" s="1"/>
  <c r="Y500" i="2"/>
  <c r="AD500" i="2" s="1"/>
  <c r="Y3102" i="2"/>
  <c r="AD3102" i="2" s="1"/>
  <c r="Y2997" i="2"/>
  <c r="AD2997" i="2" s="1"/>
  <c r="Y2989" i="2"/>
  <c r="AD2989" i="2" s="1"/>
  <c r="Y2956" i="2"/>
  <c r="AD2956" i="2" s="1"/>
  <c r="Y2787" i="2"/>
  <c r="AD2787" i="2" s="1"/>
  <c r="Y2759" i="2"/>
  <c r="Y2743" i="2"/>
  <c r="AD2743" i="2" s="1"/>
  <c r="Y2739" i="2"/>
  <c r="AD2739" i="2" s="1"/>
  <c r="Y2727" i="2"/>
  <c r="AD2727" i="2" s="1"/>
  <c r="Y2499" i="2"/>
  <c r="AD2499" i="2" s="1"/>
  <c r="Y2475" i="2"/>
  <c r="AD2475" i="2" s="1"/>
  <c r="Y2455" i="2"/>
  <c r="AD2455" i="2" s="1"/>
  <c r="Y2451" i="2"/>
  <c r="AD2451" i="2" s="1"/>
  <c r="Y2447" i="2"/>
  <c r="AD2447" i="2" s="1"/>
  <c r="I3107" i="2"/>
  <c r="N3107" i="2" s="1"/>
  <c r="X3097" i="2"/>
  <c r="X3037" i="2"/>
  <c r="X2997" i="2"/>
  <c r="Z2997" i="2" s="1"/>
  <c r="Y2776" i="2"/>
  <c r="AD2776" i="2" s="1"/>
  <c r="X2206" i="2"/>
  <c r="AC2206" i="2" s="1"/>
  <c r="X2194" i="2"/>
  <c r="X2158" i="2"/>
  <c r="Y2080" i="2"/>
  <c r="AD2080" i="2" s="1"/>
  <c r="Y2081" i="2"/>
  <c r="Y2079" i="2"/>
  <c r="AD2079" i="2" s="1"/>
  <c r="Y2075" i="2"/>
  <c r="AD2075" i="2" s="1"/>
  <c r="Y2071" i="2"/>
  <c r="AD2071" i="2" s="1"/>
  <c r="Y1933" i="2"/>
  <c r="AD1933" i="2" s="1"/>
  <c r="Y1931" i="2"/>
  <c r="AD1931" i="2" s="1"/>
  <c r="X1926" i="2"/>
  <c r="AC1926" i="2" s="1"/>
  <c r="Y1921" i="2"/>
  <c r="AD1921" i="2" s="1"/>
  <c r="Y1901" i="2"/>
  <c r="AD1901" i="2" s="1"/>
  <c r="Y1899" i="2"/>
  <c r="AD1899" i="2" s="1"/>
  <c r="X1898" i="2"/>
  <c r="Y1825" i="2"/>
  <c r="AD1825" i="2" s="1"/>
  <c r="Y1807" i="2"/>
  <c r="AD1807" i="2" s="1"/>
  <c r="Y1673" i="2"/>
  <c r="AD1673" i="2" s="1"/>
  <c r="X1671" i="2"/>
  <c r="AC1671" i="2" s="1"/>
  <c r="Y1669" i="2"/>
  <c r="AD1669" i="2" s="1"/>
  <c r="Y1665" i="2"/>
  <c r="AD1665" i="2" s="1"/>
  <c r="Y1649" i="2"/>
  <c r="AD1649" i="2" s="1"/>
  <c r="Y1645" i="2"/>
  <c r="AD1645" i="2" s="1"/>
  <c r="Y1629" i="2"/>
  <c r="AD1629" i="2" s="1"/>
  <c r="X1603" i="2"/>
  <c r="AA1603" i="2" s="1"/>
  <c r="Y1595" i="2"/>
  <c r="AD1595" i="2" s="1"/>
  <c r="X1583" i="2"/>
  <c r="AC1583" i="2" s="1"/>
  <c r="Y1581" i="2"/>
  <c r="AD1581" i="2" s="1"/>
  <c r="X1575" i="2"/>
  <c r="AA1575" i="2" s="1"/>
  <c r="Y1573" i="2"/>
  <c r="X1567" i="2"/>
  <c r="Y1565" i="2"/>
  <c r="AD1565" i="2" s="1"/>
  <c r="Y1557" i="2"/>
  <c r="AD1557" i="2" s="1"/>
  <c r="Y1549" i="2"/>
  <c r="AD1549" i="2" s="1"/>
  <c r="Y1541" i="2"/>
  <c r="Y1533" i="2"/>
  <c r="AD1533" i="2" s="1"/>
  <c r="Y1525" i="2"/>
  <c r="AD1525" i="2" s="1"/>
  <c r="Y1517" i="2"/>
  <c r="AD1517" i="2" s="1"/>
  <c r="Y1509" i="2"/>
  <c r="Y1501" i="2"/>
  <c r="AD1501" i="2" s="1"/>
  <c r="Y1493" i="2"/>
  <c r="AD1493" i="2" s="1"/>
  <c r="X1371" i="2"/>
  <c r="AA1371" i="2" s="1"/>
  <c r="Y1356" i="2"/>
  <c r="AD1356" i="2" s="1"/>
  <c r="Y1352" i="2"/>
  <c r="AD1352" i="2" s="1"/>
  <c r="Y1348" i="2"/>
  <c r="AD1348" i="2" s="1"/>
  <c r="Y1344" i="2"/>
  <c r="AD1344" i="2" s="1"/>
  <c r="Y1340" i="2"/>
  <c r="Y1332" i="2"/>
  <c r="AD1332" i="2" s="1"/>
  <c r="Y1322" i="2"/>
  <c r="AD1322" i="2" s="1"/>
  <c r="Y1320" i="2"/>
  <c r="AD1320" i="2" s="1"/>
  <c r="Y1053" i="2"/>
  <c r="AD1053" i="2" s="1"/>
  <c r="X877" i="2"/>
  <c r="AA877" i="2" s="1"/>
  <c r="AF877" i="2" s="1"/>
  <c r="X869" i="2"/>
  <c r="AA869" i="2" s="1"/>
  <c r="AF869" i="2" s="1"/>
  <c r="X861" i="2"/>
  <c r="AA861" i="2" s="1"/>
  <c r="AF861" i="2" s="1"/>
  <c r="Y663" i="2"/>
  <c r="AD663" i="2" s="1"/>
  <c r="Y649" i="2"/>
  <c r="AD649" i="2" s="1"/>
  <c r="X648" i="2"/>
  <c r="AC648" i="2" s="1"/>
  <c r="Y641" i="2"/>
  <c r="AD641" i="2" s="1"/>
  <c r="X640" i="2"/>
  <c r="Y512" i="2"/>
  <c r="AD512" i="2" s="1"/>
  <c r="X490" i="2"/>
  <c r="AA490" i="2" s="1"/>
  <c r="AF490" i="2" s="1"/>
  <c r="Y383" i="2"/>
  <c r="AD383" i="2" s="1"/>
  <c r="X373" i="2"/>
  <c r="AC373" i="2" s="1"/>
  <c r="Y371" i="2"/>
  <c r="AD371" i="2" s="1"/>
  <c r="Y367" i="2"/>
  <c r="AD367" i="2" s="1"/>
  <c r="Y365" i="2"/>
  <c r="AD365" i="2" s="1"/>
  <c r="Y363" i="2"/>
  <c r="AD363" i="2" s="1"/>
  <c r="Y353" i="2"/>
  <c r="AD353" i="2" s="1"/>
  <c r="Y349" i="2"/>
  <c r="AD349" i="2" s="1"/>
  <c r="Y341" i="2"/>
  <c r="AD341" i="2" s="1"/>
  <c r="Y339" i="2"/>
  <c r="AD339" i="2" s="1"/>
  <c r="X330" i="2"/>
  <c r="X206" i="2"/>
  <c r="AC206" i="2" s="1"/>
  <c r="Y159" i="2"/>
  <c r="AD159" i="2" s="1"/>
  <c r="X145" i="2"/>
  <c r="AC145" i="2" s="1"/>
  <c r="Y131" i="2"/>
  <c r="AD131" i="2" s="1"/>
  <c r="Y117" i="2"/>
  <c r="AD117" i="2" s="1"/>
  <c r="Y105" i="2"/>
  <c r="AD105" i="2" s="1"/>
  <c r="Y81" i="2"/>
  <c r="AD81" i="2" s="1"/>
  <c r="Y71" i="2"/>
  <c r="AD71" i="2" s="1"/>
  <c r="Y63" i="2"/>
  <c r="AD63" i="2" s="1"/>
  <c r="Y7" i="2"/>
  <c r="AD7" i="2" s="1"/>
  <c r="Y2000" i="2"/>
  <c r="AD2000" i="2" s="1"/>
  <c r="Y1996" i="2"/>
  <c r="AD1996" i="2" s="1"/>
  <c r="Y1980" i="2"/>
  <c r="AD1980" i="2" s="1"/>
  <c r="Y1976" i="2"/>
  <c r="AD1976" i="2" s="1"/>
  <c r="Y1972" i="2"/>
  <c r="AD1972" i="2" s="1"/>
  <c r="Y1968" i="2"/>
  <c r="AD1968" i="2" s="1"/>
  <c r="Y1942" i="2"/>
  <c r="AD1942" i="2" s="1"/>
  <c r="Y1940" i="2"/>
  <c r="AD1940" i="2" s="1"/>
  <c r="Y1830" i="2"/>
  <c r="AD1830" i="2" s="1"/>
  <c r="Y1702" i="2"/>
  <c r="AD1702" i="2" s="1"/>
  <c r="Y1674" i="2"/>
  <c r="AD1674" i="2" s="1"/>
  <c r="Y1654" i="2"/>
  <c r="AD1654" i="2" s="1"/>
  <c r="Y1646" i="2"/>
  <c r="AD1646" i="2" s="1"/>
  <c r="Y1642" i="2"/>
  <c r="AD1642" i="2" s="1"/>
  <c r="Y1598" i="2"/>
  <c r="AD1598" i="2" s="1"/>
  <c r="Y1584" i="2"/>
  <c r="AD1584" i="2" s="1"/>
  <c r="Y1576" i="2"/>
  <c r="AD1576" i="2" s="1"/>
  <c r="Y1568" i="2"/>
  <c r="AD1568" i="2" s="1"/>
  <c r="Y1560" i="2"/>
  <c r="Y1552" i="2"/>
  <c r="AD1552" i="2" s="1"/>
  <c r="Y1544" i="2"/>
  <c r="AD1544" i="2" s="1"/>
  <c r="Y1536" i="2"/>
  <c r="AD1536" i="2" s="1"/>
  <c r="Y1528" i="2"/>
  <c r="AD1528" i="2" s="1"/>
  <c r="Y1520" i="2"/>
  <c r="AD1520" i="2" s="1"/>
  <c r="Y1512" i="2"/>
  <c r="AD1512" i="2" s="1"/>
  <c r="Y1504" i="2"/>
  <c r="AD1504" i="2" s="1"/>
  <c r="Y1496" i="2"/>
  <c r="AD1496" i="2" s="1"/>
  <c r="Y1488" i="2"/>
  <c r="AD1488" i="2" s="1"/>
  <c r="Y1480" i="2"/>
  <c r="AD1480" i="2" s="1"/>
  <c r="Y1472" i="2"/>
  <c r="AD1472" i="2" s="1"/>
  <c r="Y1464" i="2"/>
  <c r="AD1464" i="2" s="1"/>
  <c r="Y1456" i="2"/>
  <c r="AD1456" i="2" s="1"/>
  <c r="Y1448" i="2"/>
  <c r="AD1448" i="2" s="1"/>
  <c r="Y1440" i="2"/>
  <c r="AD1440" i="2" s="1"/>
  <c r="Y1432" i="2"/>
  <c r="Y1424" i="2"/>
  <c r="AD1424" i="2" s="1"/>
  <c r="Y1416" i="2"/>
  <c r="AD1416" i="2" s="1"/>
  <c r="Y1410" i="2"/>
  <c r="AD1410" i="2" s="1"/>
  <c r="Y1408" i="2"/>
  <c r="AD1408" i="2" s="1"/>
  <c r="Y1406" i="2"/>
  <c r="AD1406" i="2" s="1"/>
  <c r="Y1401" i="2"/>
  <c r="AD1401" i="2" s="1"/>
  <c r="Y1397" i="2"/>
  <c r="AD1397" i="2" s="1"/>
  <c r="Y1268" i="2"/>
  <c r="AD1268" i="2" s="1"/>
  <c r="Y1264" i="2"/>
  <c r="AD1264" i="2" s="1"/>
  <c r="Y1260" i="2"/>
  <c r="AD1260" i="2" s="1"/>
  <c r="Y1248" i="2"/>
  <c r="AD1248" i="2" s="1"/>
  <c r="Y1244" i="2"/>
  <c r="AD1244" i="2" s="1"/>
  <c r="Y1232" i="2"/>
  <c r="Y1220" i="2"/>
  <c r="AD1220" i="2" s="1"/>
  <c r="Y1216" i="2"/>
  <c r="AD1216" i="2" s="1"/>
  <c r="Y1208" i="2"/>
  <c r="AD1208" i="2" s="1"/>
  <c r="Y1204" i="2"/>
  <c r="AD1204" i="2" s="1"/>
  <c r="X1195" i="2"/>
  <c r="Y1180" i="2"/>
  <c r="AD1180" i="2" s="1"/>
  <c r="X1167" i="2"/>
  <c r="AC1167" i="2" s="1"/>
  <c r="X1051" i="2"/>
  <c r="Y853" i="2"/>
  <c r="AD853" i="2" s="1"/>
  <c r="Y851" i="2"/>
  <c r="AD851" i="2" s="1"/>
  <c r="Y845" i="2"/>
  <c r="AD845" i="2" s="1"/>
  <c r="Y815" i="2"/>
  <c r="AD815" i="2" s="1"/>
  <c r="Y702" i="2"/>
  <c r="AD702" i="2" s="1"/>
  <c r="Y644" i="2"/>
  <c r="AD644" i="2" s="1"/>
  <c r="Y636" i="2"/>
  <c r="AD636" i="2" s="1"/>
  <c r="Y578" i="2"/>
  <c r="AD578" i="2" s="1"/>
  <c r="Y408" i="2"/>
  <c r="AD408" i="2" s="1"/>
  <c r="Y400" i="2"/>
  <c r="AD400" i="2" s="1"/>
  <c r="Y384" i="2"/>
  <c r="AD384" i="2" s="1"/>
  <c r="Y380" i="2"/>
  <c r="AD380" i="2" s="1"/>
  <c r="Y368" i="2"/>
  <c r="AD368" i="2" s="1"/>
  <c r="Y354" i="2"/>
  <c r="AD354" i="2" s="1"/>
  <c r="Y296" i="2"/>
  <c r="AD296" i="2" s="1"/>
  <c r="Y284" i="2"/>
  <c r="AD284" i="2" s="1"/>
  <c r="Y274" i="2"/>
  <c r="AD274" i="2" s="1"/>
  <c r="Y272" i="2"/>
  <c r="AD272" i="2" s="1"/>
  <c r="Y270" i="2"/>
  <c r="AD270" i="2" s="1"/>
  <c r="Y268" i="2"/>
  <c r="AD268" i="2" s="1"/>
  <c r="Y264" i="2"/>
  <c r="AD264" i="2" s="1"/>
  <c r="Y262" i="2"/>
  <c r="AD262" i="2" s="1"/>
  <c r="Y260" i="2"/>
  <c r="AD260" i="2" s="1"/>
  <c r="Y252" i="2"/>
  <c r="AD252" i="2" s="1"/>
  <c r="Y250" i="2"/>
  <c r="AD250" i="2" s="1"/>
  <c r="Y248" i="2"/>
  <c r="AD248" i="2" s="1"/>
  <c r="Y110" i="2"/>
  <c r="AD110" i="2" s="1"/>
  <c r="X1968" i="2"/>
  <c r="X1936" i="2"/>
  <c r="AA1936" i="2" s="1"/>
  <c r="X1932" i="2"/>
  <c r="X1924" i="2"/>
  <c r="AA1924" i="2" s="1"/>
  <c r="X1884" i="2"/>
  <c r="AA1884" i="2" s="1"/>
  <c r="X815" i="2"/>
  <c r="AA815" i="2" s="1"/>
  <c r="AF815" i="2" s="1"/>
  <c r="X577" i="2"/>
  <c r="X500" i="2"/>
  <c r="AC500" i="2" s="1"/>
  <c r="X488" i="2"/>
  <c r="AA488" i="2" s="1"/>
  <c r="AF488" i="2" s="1"/>
  <c r="X296" i="2"/>
  <c r="AC296" i="2" s="1"/>
  <c r="X248" i="2"/>
  <c r="AC248" i="2" s="1"/>
  <c r="X200" i="2"/>
  <c r="AA200" i="2" s="1"/>
  <c r="AF200" i="2" s="1"/>
  <c r="Y3099" i="2"/>
  <c r="AD3099" i="2" s="1"/>
  <c r="Y3086" i="2"/>
  <c r="AD3086" i="2" s="1"/>
  <c r="Y3053" i="2"/>
  <c r="AD3053" i="2" s="1"/>
  <c r="Y2991" i="2"/>
  <c r="AD2991" i="2" s="1"/>
  <c r="Y2966" i="2"/>
  <c r="AD2966" i="2" s="1"/>
  <c r="Y2933" i="2"/>
  <c r="AD2933" i="2" s="1"/>
  <c r="Y2892" i="2"/>
  <c r="AD2892" i="2" s="1"/>
  <c r="Y2888" i="2"/>
  <c r="AD2888" i="2" s="1"/>
  <c r="Y2875" i="2"/>
  <c r="AD2875" i="2" s="1"/>
  <c r="Y2863" i="2"/>
  <c r="AD2863" i="2" s="1"/>
  <c r="Y2859" i="2"/>
  <c r="AD2859" i="2" s="1"/>
  <c r="Y2855" i="2"/>
  <c r="AD2855" i="2" s="1"/>
  <c r="Y2851" i="2"/>
  <c r="AD2851" i="2" s="1"/>
  <c r="Y2842" i="2"/>
  <c r="AD2842" i="2" s="1"/>
  <c r="Y2701" i="2"/>
  <c r="Y2665" i="2"/>
  <c r="AD2665" i="2" s="1"/>
  <c r="Y2661" i="2"/>
  <c r="AD2661" i="2" s="1"/>
  <c r="Y2641" i="2"/>
  <c r="AD2641" i="2" s="1"/>
  <c r="Y2633" i="2"/>
  <c r="AD2633" i="2" s="1"/>
  <c r="Y2621" i="2"/>
  <c r="Y2617" i="2"/>
  <c r="AD2617" i="2" s="1"/>
  <c r="Y2613" i="2"/>
  <c r="AD2613" i="2" s="1"/>
  <c r="Y2585" i="2"/>
  <c r="AD2585" i="2" s="1"/>
  <c r="Y2581" i="2"/>
  <c r="Y2577" i="2"/>
  <c r="AD2577" i="2" s="1"/>
  <c r="Y2565" i="2"/>
  <c r="AD2565" i="2" s="1"/>
  <c r="Y2537" i="2"/>
  <c r="AD2537" i="2" s="1"/>
  <c r="Y2529" i="2"/>
  <c r="Y2521" i="2"/>
  <c r="AD2521" i="2" s="1"/>
  <c r="Y2517" i="2"/>
  <c r="AD2517" i="2" s="1"/>
  <c r="Y2505" i="2"/>
  <c r="Y2501" i="2"/>
  <c r="AD2501" i="2" s="1"/>
  <c r="Y2493" i="2"/>
  <c r="AD2493" i="2" s="1"/>
  <c r="Y2485" i="2"/>
  <c r="AD2485" i="2" s="1"/>
  <c r="Y2481" i="2"/>
  <c r="AD2481" i="2" s="1"/>
  <c r="Y2477" i="2"/>
  <c r="Y2340" i="2"/>
  <c r="AD2340" i="2" s="1"/>
  <c r="Y2336" i="2"/>
  <c r="AD2336" i="2" s="1"/>
  <c r="Y2328" i="2"/>
  <c r="AD2328" i="2" s="1"/>
  <c r="Y2188" i="2"/>
  <c r="AD2188" i="2" s="1"/>
  <c r="Y2184" i="2"/>
  <c r="AD2184" i="2" s="1"/>
  <c r="Y2176" i="2"/>
  <c r="AD2176" i="2" s="1"/>
  <c r="Y2064" i="2"/>
  <c r="AD2064" i="2" s="1"/>
  <c r="Y2060" i="2"/>
  <c r="AD2060" i="2" s="1"/>
  <c r="H3107" i="2"/>
  <c r="Y6" i="2"/>
  <c r="AD6" i="2" s="1"/>
  <c r="Y3090" i="2"/>
  <c r="AD3090" i="2" s="1"/>
  <c r="Y2987" i="2"/>
  <c r="AD2987" i="2" s="1"/>
  <c r="Y2970" i="2"/>
  <c r="AD2970" i="2" s="1"/>
  <c r="X3107" i="2"/>
  <c r="AC3107" i="2" s="1"/>
  <c r="X3065" i="2"/>
  <c r="Y3046" i="2"/>
  <c r="AD3046" i="2" s="1"/>
  <c r="Y3042" i="2"/>
  <c r="AD3042" i="2" s="1"/>
  <c r="Y3029" i="2"/>
  <c r="AD3029" i="2" s="1"/>
  <c r="Y3025" i="2"/>
  <c r="AD3025" i="2" s="1"/>
  <c r="Y3021" i="2"/>
  <c r="AD3021" i="2" s="1"/>
  <c r="Y3017" i="2"/>
  <c r="Y3013" i="2"/>
  <c r="AD3013" i="2" s="1"/>
  <c r="Y3001" i="2"/>
  <c r="X2945" i="2"/>
  <c r="AC2945" i="2" s="1"/>
  <c r="Y2930" i="2"/>
  <c r="AD2930" i="2" s="1"/>
  <c r="Y2926" i="2"/>
  <c r="AD2926" i="2" s="1"/>
  <c r="Y2922" i="2"/>
  <c r="AD2922" i="2" s="1"/>
  <c r="Y2918" i="2"/>
  <c r="AD2918" i="2" s="1"/>
  <c r="Y2897" i="2"/>
  <c r="AD2897" i="2" s="1"/>
  <c r="Y2893" i="2"/>
  <c r="AD2893" i="2" s="1"/>
  <c r="Y2881" i="2"/>
  <c r="AD2881" i="2" s="1"/>
  <c r="Y2876" i="2"/>
  <c r="AD2876" i="2" s="1"/>
  <c r="Y2868" i="2"/>
  <c r="AD2868" i="2" s="1"/>
  <c r="X2806" i="2"/>
  <c r="AA2806" i="2" s="1"/>
  <c r="X2802" i="2"/>
  <c r="X2794" i="2"/>
  <c r="AA2794" i="2" s="1"/>
  <c r="AF2794" i="2" s="1"/>
  <c r="X2793" i="2"/>
  <c r="X2781" i="2"/>
  <c r="X2713" i="2"/>
  <c r="X2705" i="2"/>
  <c r="AA2705" i="2" s="1"/>
  <c r="AF2705" i="2" s="1"/>
  <c r="X2701" i="2"/>
  <c r="AA2701" i="2" s="1"/>
  <c r="AF2701" i="2" s="1"/>
  <c r="X2673" i="2"/>
  <c r="X2665" i="2"/>
  <c r="X2637" i="2"/>
  <c r="X2633" i="2"/>
  <c r="X2621" i="2"/>
  <c r="X2617" i="2"/>
  <c r="X2593" i="2"/>
  <c r="AC2593" i="2" s="1"/>
  <c r="X2585" i="2"/>
  <c r="X2581" i="2"/>
  <c r="X2577" i="2"/>
  <c r="X2573" i="2"/>
  <c r="AC2573" i="2" s="1"/>
  <c r="X2569" i="2"/>
  <c r="X2533" i="2"/>
  <c r="X2521" i="2"/>
  <c r="X2497" i="2"/>
  <c r="X2324" i="2"/>
  <c r="AA2324" i="2" s="1"/>
  <c r="Y2085" i="2"/>
  <c r="AD2085" i="2" s="1"/>
  <c r="Y2065" i="2"/>
  <c r="AD2065" i="2" s="1"/>
  <c r="Y2772" i="2"/>
  <c r="X2535" i="2"/>
  <c r="X2527" i="2"/>
  <c r="X2519" i="2"/>
  <c r="AC2519" i="2" s="1"/>
  <c r="X2518" i="2"/>
  <c r="Y2512" i="2"/>
  <c r="AD2512" i="2" s="1"/>
  <c r="Y2504" i="2"/>
  <c r="AD2504" i="2" s="1"/>
  <c r="Y2476" i="2"/>
  <c r="AD2476" i="2" s="1"/>
  <c r="Y2472" i="2"/>
  <c r="AD2472" i="2" s="1"/>
  <c r="Y2464" i="2"/>
  <c r="AD2464" i="2" s="1"/>
  <c r="Y2460" i="2"/>
  <c r="AD2460" i="2" s="1"/>
  <c r="Y2452" i="2"/>
  <c r="AD2452" i="2" s="1"/>
  <c r="Y2448" i="2"/>
  <c r="AD2448" i="2" s="1"/>
  <c r="X2447" i="2"/>
  <c r="AA2447" i="2" s="1"/>
  <c r="Y2444" i="2"/>
  <c r="AD2444" i="2" s="1"/>
  <c r="X2443" i="2"/>
  <c r="AA2443" i="2" s="1"/>
  <c r="X2442" i="2"/>
  <c r="AA2442" i="2" s="1"/>
  <c r="Y2439" i="2"/>
  <c r="AD2439" i="2" s="1"/>
  <c r="X2437" i="2"/>
  <c r="AC2437" i="2" s="1"/>
  <c r="X2433" i="2"/>
  <c r="Y2427" i="2"/>
  <c r="AD2427" i="2" s="1"/>
  <c r="Y2423" i="2"/>
  <c r="AD2423" i="2" s="1"/>
  <c r="Y2415" i="2"/>
  <c r="AD2415" i="2" s="1"/>
  <c r="Y2411" i="2"/>
  <c r="AD2411" i="2" s="1"/>
  <c r="X2410" i="2"/>
  <c r="Y2407" i="2"/>
  <c r="AD2407" i="2" s="1"/>
  <c r="Y2403" i="2"/>
  <c r="AD2403" i="2" s="1"/>
  <c r="X2402" i="2"/>
  <c r="Y2399" i="2"/>
  <c r="AD2399" i="2" s="1"/>
  <c r="Y2395" i="2"/>
  <c r="AD2395" i="2" s="1"/>
  <c r="Y2391" i="2"/>
  <c r="AD2391" i="2" s="1"/>
  <c r="Y2387" i="2"/>
  <c r="AD2387" i="2" s="1"/>
  <c r="Y2379" i="2"/>
  <c r="AD2379" i="2" s="1"/>
  <c r="Y2375" i="2"/>
  <c r="AD2375" i="2" s="1"/>
  <c r="X2374" i="2"/>
  <c r="Y2371" i="2"/>
  <c r="AD2371" i="2" s="1"/>
  <c r="Y2367" i="2"/>
  <c r="AD2367" i="2" s="1"/>
  <c r="Y2339" i="2"/>
  <c r="AD2339" i="2" s="1"/>
  <c r="Y2335" i="2"/>
  <c r="AD2335" i="2" s="1"/>
  <c r="Y2299" i="2"/>
  <c r="AD2299" i="2" s="1"/>
  <c r="X2298" i="2"/>
  <c r="AC2298" i="2" s="1"/>
  <c r="Y2295" i="2"/>
  <c r="AD2295" i="2" s="1"/>
  <c r="X2294" i="2"/>
  <c r="Y2291" i="2"/>
  <c r="AD2291" i="2" s="1"/>
  <c r="Y2287" i="2"/>
  <c r="AD2287" i="2" s="1"/>
  <c r="X2286" i="2"/>
  <c r="Y2279" i="2"/>
  <c r="AD2279" i="2" s="1"/>
  <c r="X2278" i="2"/>
  <c r="AA2278" i="2" s="1"/>
  <c r="X2262" i="2"/>
  <c r="AC2262" i="2" s="1"/>
  <c r="X2226" i="2"/>
  <c r="AC2226" i="2" s="1"/>
  <c r="X2222" i="2"/>
  <c r="X2218" i="2"/>
  <c r="AA2218" i="2" s="1"/>
  <c r="X2210" i="2"/>
  <c r="AC2210" i="2" s="1"/>
  <c r="X2110" i="2"/>
  <c r="AA2110" i="2" s="1"/>
  <c r="Y2107" i="2"/>
  <c r="AD2107" i="2" s="1"/>
  <c r="X2106" i="2"/>
  <c r="AC2106" i="2" s="1"/>
  <c r="Y2103" i="2"/>
  <c r="AD2103" i="2" s="1"/>
  <c r="X2102" i="2"/>
  <c r="AC2102" i="2" s="1"/>
  <c r="Y2099" i="2"/>
  <c r="AD2099" i="2" s="1"/>
  <c r="X2098" i="2"/>
  <c r="AA2098" i="2" s="1"/>
  <c r="Y2095" i="2"/>
  <c r="AD2095" i="2" s="1"/>
  <c r="X2094" i="2"/>
  <c r="AC2094" i="2" s="1"/>
  <c r="X2090" i="2"/>
  <c r="AC2090" i="2" s="1"/>
  <c r="X2086" i="2"/>
  <c r="X2085" i="2"/>
  <c r="AC2085" i="2" s="1"/>
  <c r="Y2076" i="2"/>
  <c r="AD2076" i="2" s="1"/>
  <c r="Y2074" i="2"/>
  <c r="X2072" i="2"/>
  <c r="AC2072" i="2" s="1"/>
  <c r="Y2069" i="2"/>
  <c r="AD2069" i="2" s="1"/>
  <c r="X2067" i="2"/>
  <c r="AC2067" i="2" s="1"/>
  <c r="Y2059" i="2"/>
  <c r="AD2059" i="2" s="1"/>
  <c r="Y2055" i="2"/>
  <c r="AD2055" i="2" s="1"/>
  <c r="Y2051" i="2"/>
  <c r="Y2023" i="2"/>
  <c r="AD2023" i="2" s="1"/>
  <c r="X1921" i="2"/>
  <c r="X1901" i="2"/>
  <c r="AC1901" i="2" s="1"/>
  <c r="X105" i="2"/>
  <c r="AA105" i="2" s="1"/>
  <c r="X81" i="2"/>
  <c r="AA81" i="2" s="1"/>
  <c r="X77" i="2"/>
  <c r="AC77" i="2" s="1"/>
  <c r="X2316" i="2"/>
  <c r="AC2316" i="2" s="1"/>
  <c r="X2308" i="2"/>
  <c r="AC2308" i="2" s="1"/>
  <c r="X2148" i="2"/>
  <c r="AC2148" i="2" s="1"/>
  <c r="X2070" i="2"/>
  <c r="X2065" i="2"/>
  <c r="X1959" i="2"/>
  <c r="AA1959" i="2" s="1"/>
  <c r="X1821" i="2"/>
  <c r="X1764" i="2"/>
  <c r="X1378" i="2"/>
  <c r="AA1378" i="2" s="1"/>
  <c r="X374" i="2"/>
  <c r="AC374" i="2" s="1"/>
  <c r="Y2010" i="2"/>
  <c r="AD2010" i="2" s="1"/>
  <c r="Y1998" i="2"/>
  <c r="AD1998" i="2" s="1"/>
  <c r="Y1994" i="2"/>
  <c r="AD1994" i="2" s="1"/>
  <c r="Y1990" i="2"/>
  <c r="Y1966" i="2"/>
  <c r="AD1966" i="2" s="1"/>
  <c r="X1964" i="2"/>
  <c r="Y1962" i="2"/>
  <c r="AD1962" i="2" s="1"/>
  <c r="Y1958" i="2"/>
  <c r="AD1958" i="2" s="1"/>
  <c r="Y1954" i="2"/>
  <c r="AD1954" i="2" s="1"/>
  <c r="X1923" i="2"/>
  <c r="Y1914" i="2"/>
  <c r="AD1914" i="2" s="1"/>
  <c r="Y1904" i="2"/>
  <c r="AD1904" i="2" s="1"/>
  <c r="Y1882" i="2"/>
  <c r="AD1882" i="2" s="1"/>
  <c r="Y1880" i="2"/>
  <c r="AD1880" i="2" s="1"/>
  <c r="Y1878" i="2"/>
  <c r="AD1878" i="2" s="1"/>
  <c r="X1840" i="2"/>
  <c r="AA1840" i="2" s="1"/>
  <c r="Y1838" i="2"/>
  <c r="AD1838" i="2" s="1"/>
  <c r="X1836" i="2"/>
  <c r="AA1836" i="2" s="1"/>
  <c r="X1827" i="2"/>
  <c r="Y1808" i="2"/>
  <c r="Y1761" i="2"/>
  <c r="Y1679" i="2"/>
  <c r="AD1679" i="2" s="1"/>
  <c r="Y1639" i="2"/>
  <c r="AD1639" i="2" s="1"/>
  <c r="Y1635" i="2"/>
  <c r="AD1635" i="2" s="1"/>
  <c r="Y1631" i="2"/>
  <c r="AD1631" i="2" s="1"/>
  <c r="Y1627" i="2"/>
  <c r="AD1627" i="2" s="1"/>
  <c r="Y1555" i="2"/>
  <c r="AD1555" i="2" s="1"/>
  <c r="Y1495" i="2"/>
  <c r="AD1495" i="2" s="1"/>
  <c r="Y1489" i="2"/>
  <c r="AD1489" i="2" s="1"/>
  <c r="Y1487" i="2"/>
  <c r="AD1487" i="2" s="1"/>
  <c r="Y1481" i="2"/>
  <c r="AD1481" i="2" s="1"/>
  <c r="Y1479" i="2"/>
  <c r="AD1479" i="2" s="1"/>
  <c r="Y1473" i="2"/>
  <c r="Y1471" i="2"/>
  <c r="AD1471" i="2" s="1"/>
  <c r="Y1465" i="2"/>
  <c r="AD1465" i="2" s="1"/>
  <c r="Y1463" i="2"/>
  <c r="AD1463" i="2" s="1"/>
  <c r="Y1457" i="2"/>
  <c r="AD1457" i="2" s="1"/>
  <c r="Y1455" i="2"/>
  <c r="AD1455" i="2" s="1"/>
  <c r="Y1449" i="2"/>
  <c r="AD1449" i="2" s="1"/>
  <c r="Y1447" i="2"/>
  <c r="AD1447" i="2" s="1"/>
  <c r="Y1441" i="2"/>
  <c r="AD1441" i="2" s="1"/>
  <c r="Y1439" i="2"/>
  <c r="AD1439" i="2" s="1"/>
  <c r="Y1433" i="2"/>
  <c r="AD1433" i="2" s="1"/>
  <c r="Y1431" i="2"/>
  <c r="AD1431" i="2" s="1"/>
  <c r="Y1425" i="2"/>
  <c r="AD1425" i="2" s="1"/>
  <c r="Y1423" i="2"/>
  <c r="AD1423" i="2" s="1"/>
  <c r="Y1417" i="2"/>
  <c r="AD1417" i="2" s="1"/>
  <c r="Y1415" i="2"/>
  <c r="AD1415" i="2" s="1"/>
  <c r="Y1411" i="2"/>
  <c r="AD1411" i="2" s="1"/>
  <c r="Y1394" i="2"/>
  <c r="AD1394" i="2" s="1"/>
  <c r="Y1392" i="2"/>
  <c r="AD1392" i="2" s="1"/>
  <c r="Y1385" i="2"/>
  <c r="Y1381" i="2"/>
  <c r="AD1381" i="2" s="1"/>
  <c r="Y1373" i="2"/>
  <c r="AD1373" i="2" s="1"/>
  <c r="Y837" i="2"/>
  <c r="AD837" i="2" s="1"/>
  <c r="Y825" i="2"/>
  <c r="AD825" i="2" s="1"/>
  <c r="Y821" i="2"/>
  <c r="AD821" i="2" s="1"/>
  <c r="Y764" i="2"/>
  <c r="AD764" i="2" s="1"/>
  <c r="Y760" i="2"/>
  <c r="AD760" i="2" s="1"/>
  <c r="Y684" i="2"/>
  <c r="AD684" i="2" s="1"/>
  <c r="Y680" i="2"/>
  <c r="AD680" i="2" s="1"/>
  <c r="Y645" i="2"/>
  <c r="AD645" i="2" s="1"/>
  <c r="Y637" i="2"/>
  <c r="Y522" i="2"/>
  <c r="AD522" i="2" s="1"/>
  <c r="X375" i="2"/>
  <c r="AA375" i="2" s="1"/>
  <c r="Y299" i="2"/>
  <c r="AD299" i="2" s="1"/>
  <c r="Y233" i="2"/>
  <c r="AD233" i="2" s="1"/>
  <c r="Y225" i="2"/>
  <c r="AD225" i="2" s="1"/>
  <c r="Y217" i="2"/>
  <c r="AD217" i="2" s="1"/>
  <c r="X94" i="2"/>
  <c r="AC94" i="2" s="1"/>
  <c r="Y90" i="2"/>
  <c r="AD90" i="2" s="1"/>
  <c r="Y88" i="2"/>
  <c r="AD88" i="2" s="1"/>
  <c r="Y32" i="2"/>
  <c r="AD32" i="2" s="1"/>
  <c r="Y28" i="2"/>
  <c r="AD28" i="2" s="1"/>
  <c r="Y20" i="2"/>
  <c r="AD20" i="2" s="1"/>
  <c r="Y8" i="2"/>
  <c r="AD8" i="2" s="1"/>
  <c r="Y1999" i="2"/>
  <c r="AD1999" i="2" s="1"/>
  <c r="Y1995" i="2"/>
  <c r="AD1995" i="2" s="1"/>
  <c r="X1994" i="2"/>
  <c r="Y1987" i="2"/>
  <c r="Y1967" i="2"/>
  <c r="AD1967" i="2" s="1"/>
  <c r="Y1963" i="2"/>
  <c r="AD1963" i="2" s="1"/>
  <c r="X1962" i="2"/>
  <c r="AC1962" i="2" s="1"/>
  <c r="X1942" i="2"/>
  <c r="Y1926" i="2"/>
  <c r="AD1926" i="2" s="1"/>
  <c r="Y1924" i="2"/>
  <c r="AD1924" i="2" s="1"/>
  <c r="Y1883" i="2"/>
  <c r="AD1883" i="2" s="1"/>
  <c r="X1882" i="2"/>
  <c r="AC1882" i="2" s="1"/>
  <c r="Y1821" i="2"/>
  <c r="AD1821" i="2" s="1"/>
  <c r="X1808" i="2"/>
  <c r="AC1808" i="2" s="1"/>
  <c r="Y1787" i="2"/>
  <c r="AD1787" i="2" s="1"/>
  <c r="Y1764" i="2"/>
  <c r="AD1764" i="2" s="1"/>
  <c r="Y1696" i="2"/>
  <c r="AD1696" i="2" s="1"/>
  <c r="Y1692" i="2"/>
  <c r="AD1692" i="2" s="1"/>
  <c r="Y1688" i="2"/>
  <c r="Y1680" i="2"/>
  <c r="AD1680" i="2" s="1"/>
  <c r="X1411" i="2"/>
  <c r="AC1411" i="2" s="1"/>
  <c r="X1394" i="2"/>
  <c r="Z1394" i="2" s="1"/>
  <c r="Y1267" i="2"/>
  <c r="AD1267" i="2" s="1"/>
  <c r="Y1263" i="2"/>
  <c r="AD1263" i="2" s="1"/>
  <c r="Y1187" i="2"/>
  <c r="AD1187" i="2" s="1"/>
  <c r="Y1171" i="2"/>
  <c r="AD1171" i="2" s="1"/>
  <c r="Y1155" i="2"/>
  <c r="AD1155" i="2" s="1"/>
  <c r="Y1151" i="2"/>
  <c r="AD1151" i="2" s="1"/>
  <c r="Y1147" i="2"/>
  <c r="AD1147" i="2" s="1"/>
  <c r="X1047" i="2"/>
  <c r="Y888" i="2"/>
  <c r="AD888" i="2" s="1"/>
  <c r="Y877" i="2"/>
  <c r="X845" i="2"/>
  <c r="AA845" i="2" s="1"/>
  <c r="AF845" i="2" s="1"/>
  <c r="X837" i="2"/>
  <c r="AA837" i="2" s="1"/>
  <c r="AF837" i="2" s="1"/>
  <c r="Y830" i="2"/>
  <c r="AD830" i="2" s="1"/>
  <c r="Y793" i="2"/>
  <c r="AD793" i="2" s="1"/>
  <c r="Y775" i="2"/>
  <c r="AD775" i="2" s="1"/>
  <c r="Y767" i="2"/>
  <c r="AD767" i="2" s="1"/>
  <c r="Y711" i="2"/>
  <c r="AD711" i="2" s="1"/>
  <c r="Y693" i="2"/>
  <c r="AD693" i="2" s="1"/>
  <c r="Y689" i="2"/>
  <c r="AD689" i="2" s="1"/>
  <c r="X663" i="2"/>
  <c r="Z663" i="2" s="1"/>
  <c r="Y648" i="2"/>
  <c r="AD648" i="2" s="1"/>
  <c r="Y640" i="2"/>
  <c r="Y561" i="2"/>
  <c r="AD561" i="2" s="1"/>
  <c r="Y545" i="2"/>
  <c r="AD545" i="2" s="1"/>
  <c r="Y300" i="2"/>
  <c r="AD300" i="2" s="1"/>
  <c r="X249" i="2"/>
  <c r="AC249" i="2" s="1"/>
  <c r="Y206" i="2"/>
  <c r="AD206" i="2" s="1"/>
  <c r="Y120" i="2"/>
  <c r="AD120" i="2" s="1"/>
  <c r="Y97" i="2"/>
  <c r="AD97" i="2" s="1"/>
  <c r="Y93" i="2"/>
  <c r="AD93" i="2" s="1"/>
  <c r="X84" i="2"/>
  <c r="AC84" i="2" s="1"/>
  <c r="Y33" i="2"/>
  <c r="AD33" i="2" s="1"/>
  <c r="X32" i="2"/>
  <c r="AC32" i="2" s="1"/>
  <c r="Y25" i="2"/>
  <c r="AD25" i="2" s="1"/>
  <c r="Y21" i="2"/>
  <c r="AD21" i="2" s="1"/>
  <c r="Y3101" i="2"/>
  <c r="AD3101" i="2" s="1"/>
  <c r="Y3096" i="2"/>
  <c r="AD3096" i="2" s="1"/>
  <c r="Y3079" i="2"/>
  <c r="Y3075" i="2"/>
  <c r="AD3075" i="2" s="1"/>
  <c r="Y3071" i="2"/>
  <c r="AD3071" i="2" s="1"/>
  <c r="Y3067" i="2"/>
  <c r="AD3067" i="2" s="1"/>
  <c r="Y3062" i="2"/>
  <c r="AD3062" i="2" s="1"/>
  <c r="Y3054" i="2"/>
  <c r="AD3054" i="2" s="1"/>
  <c r="Y3024" i="2"/>
  <c r="AD3024" i="2" s="1"/>
  <c r="Y3020" i="2"/>
  <c r="AD3020" i="2" s="1"/>
  <c r="Y3016" i="2"/>
  <c r="AD3016" i="2" s="1"/>
  <c r="Y3011" i="2"/>
  <c r="AD3011" i="2" s="1"/>
  <c r="Y3007" i="2"/>
  <c r="AD3007" i="2" s="1"/>
  <c r="Y3003" i="2"/>
  <c r="AD3003" i="2" s="1"/>
  <c r="Y2999" i="2"/>
  <c r="AD2999" i="2" s="1"/>
  <c r="Y2994" i="2"/>
  <c r="AD2994" i="2" s="1"/>
  <c r="Y2985" i="2"/>
  <c r="AD2985" i="2" s="1"/>
  <c r="Y2981" i="2"/>
  <c r="AD2981" i="2" s="1"/>
  <c r="Y2977" i="2"/>
  <c r="AD2977" i="2" s="1"/>
  <c r="Y2960" i="2"/>
  <c r="AD2960" i="2" s="1"/>
  <c r="Y2955" i="2"/>
  <c r="Y2951" i="2"/>
  <c r="AD2951" i="2" s="1"/>
  <c r="Y2942" i="2"/>
  <c r="AD2942" i="2" s="1"/>
  <c r="Y2938" i="2"/>
  <c r="AD2938" i="2" s="1"/>
  <c r="Y2917" i="2"/>
  <c r="AD2917" i="2" s="1"/>
  <c r="Y2913" i="2"/>
  <c r="AD2913" i="2" s="1"/>
  <c r="Y2908" i="2"/>
  <c r="AD2908" i="2" s="1"/>
  <c r="Y2904" i="2"/>
  <c r="AD2904" i="2" s="1"/>
  <c r="Y2900" i="2"/>
  <c r="AD2900" i="2" s="1"/>
  <c r="Y2891" i="2"/>
  <c r="AD2891" i="2" s="1"/>
  <c r="Y2887" i="2"/>
  <c r="AD2887" i="2" s="1"/>
  <c r="Y2883" i="2"/>
  <c r="AD2883" i="2" s="1"/>
  <c r="Y2874" i="2"/>
  <c r="AD2874" i="2" s="1"/>
  <c r="Y2853" i="2"/>
  <c r="AD2853" i="2" s="1"/>
  <c r="Y2849" i="2"/>
  <c r="AD2849" i="2" s="1"/>
  <c r="Y2835" i="2"/>
  <c r="AD2835" i="2" s="1"/>
  <c r="Y2831" i="2"/>
  <c r="AD2831" i="2" s="1"/>
  <c r="Y2827" i="2"/>
  <c r="AD2827" i="2" s="1"/>
  <c r="Y2815" i="2"/>
  <c r="AD2815" i="2" s="1"/>
  <c r="Y2807" i="2"/>
  <c r="AD2807" i="2" s="1"/>
  <c r="Y2799" i="2"/>
  <c r="AD2799" i="2" s="1"/>
  <c r="Y2782" i="2"/>
  <c r="AD2782" i="2" s="1"/>
  <c r="Y2766" i="2"/>
  <c r="Y2758" i="2"/>
  <c r="AD2758" i="2" s="1"/>
  <c r="Y2750" i="2"/>
  <c r="AD2750" i="2" s="1"/>
  <c r="Y2733" i="2"/>
  <c r="AD2733" i="2" s="1"/>
  <c r="Y2717" i="2"/>
  <c r="Y2712" i="2"/>
  <c r="AD2712" i="2" s="1"/>
  <c r="Y2708" i="2"/>
  <c r="AD2708" i="2" s="1"/>
  <c r="Y2696" i="2"/>
  <c r="AD2696" i="2" s="1"/>
  <c r="Y2672" i="2"/>
  <c r="AD2672" i="2" s="1"/>
  <c r="Y2660" i="2"/>
  <c r="Y2656" i="2"/>
  <c r="AD2656" i="2" s="1"/>
  <c r="Y2648" i="2"/>
  <c r="AD2648" i="2" s="1"/>
  <c r="Y2640" i="2"/>
  <c r="AD2640" i="2" s="1"/>
  <c r="Y2608" i="2"/>
  <c r="AD2608" i="2" s="1"/>
  <c r="Y2596" i="2"/>
  <c r="AD2596" i="2" s="1"/>
  <c r="Y2576" i="2"/>
  <c r="AD2576" i="2" s="1"/>
  <c r="Y2572" i="2"/>
  <c r="AD2572" i="2" s="1"/>
  <c r="Y2560" i="2"/>
  <c r="AD2560" i="2" s="1"/>
  <c r="Y2536" i="2"/>
  <c r="AD2536" i="2" s="1"/>
  <c r="Y2532" i="2"/>
  <c r="AD2532" i="2" s="1"/>
  <c r="Y2528" i="2"/>
  <c r="AD2528" i="2" s="1"/>
  <c r="Y2524" i="2"/>
  <c r="AD2524" i="2" s="1"/>
  <c r="Y2515" i="2"/>
  <c r="AD2515" i="2" s="1"/>
  <c r="Y2511" i="2"/>
  <c r="Y2507" i="2"/>
  <c r="Y2503" i="2"/>
  <c r="AD2503" i="2" s="1"/>
  <c r="Y2497" i="2"/>
  <c r="Y2496" i="2"/>
  <c r="AD2496" i="2" s="1"/>
  <c r="Y2492" i="2"/>
  <c r="AD2492" i="2" s="1"/>
  <c r="Y2417" i="2"/>
  <c r="AD2417" i="2" s="1"/>
  <c r="Y2385" i="2"/>
  <c r="AD2385" i="2" s="1"/>
  <c r="Y2377" i="2"/>
  <c r="AD2377" i="2" s="1"/>
  <c r="Y2364" i="2"/>
  <c r="Y2360" i="2"/>
  <c r="AD2360" i="2" s="1"/>
  <c r="Y1935" i="2"/>
  <c r="AD1935" i="2" s="1"/>
  <c r="Y1786" i="2"/>
  <c r="Y1752" i="2"/>
  <c r="Y1608" i="2"/>
  <c r="AD1608" i="2" s="1"/>
  <c r="X3053" i="2"/>
  <c r="AC3053" i="2" s="1"/>
  <c r="X2989" i="2"/>
  <c r="AC2989" i="2" s="1"/>
  <c r="X2933" i="2"/>
  <c r="AC2933" i="2" s="1"/>
  <c r="X2865" i="2"/>
  <c r="X2766" i="2"/>
  <c r="X2762" i="2"/>
  <c r="AA2762" i="2" s="1"/>
  <c r="AF2762" i="2" s="1"/>
  <c r="X2750" i="2"/>
  <c r="X2746" i="2"/>
  <c r="X2745" i="2"/>
  <c r="X2737" i="2"/>
  <c r="X2568" i="2"/>
  <c r="X2560" i="2"/>
  <c r="X2498" i="2"/>
  <c r="AC2498" i="2" s="1"/>
  <c r="X2484" i="2"/>
  <c r="X2473" i="2"/>
  <c r="X2470" i="2"/>
  <c r="X2401" i="2"/>
  <c r="X2393" i="2"/>
  <c r="X2381" i="2"/>
  <c r="AC2381" i="2" s="1"/>
  <c r="X2365" i="2"/>
  <c r="X2364" i="2"/>
  <c r="X2356" i="2"/>
  <c r="AC2356" i="2" s="1"/>
  <c r="X2338" i="2"/>
  <c r="AC2338" i="2" s="1"/>
  <c r="X2264" i="2"/>
  <c r="X2224" i="2"/>
  <c r="AC2224" i="2" s="1"/>
  <c r="X2016" i="2"/>
  <c r="X2012" i="2"/>
  <c r="AA2012" i="2" s="1"/>
  <c r="X1786" i="2"/>
  <c r="AA1786" i="2" s="1"/>
  <c r="X1648" i="2"/>
  <c r="X1644" i="2"/>
  <c r="AC1644" i="2" s="1"/>
  <c r="X1596" i="2"/>
  <c r="X1580" i="2"/>
  <c r="AC1580" i="2" s="1"/>
  <c r="H3106" i="2"/>
  <c r="Y3095" i="2"/>
  <c r="AD3095" i="2" s="1"/>
  <c r="Y3091" i="2"/>
  <c r="AD3091" i="2" s="1"/>
  <c r="Y3083" i="2"/>
  <c r="AD3083" i="2" s="1"/>
  <c r="X3081" i="2"/>
  <c r="AC3081" i="2" s="1"/>
  <c r="Y3074" i="2"/>
  <c r="AD3074" i="2" s="1"/>
  <c r="Y3070" i="2"/>
  <c r="AD3070" i="2" s="1"/>
  <c r="Y3061" i="2"/>
  <c r="Y3057" i="2"/>
  <c r="AD3057" i="2" s="1"/>
  <c r="Y3035" i="2"/>
  <c r="AD3035" i="2" s="1"/>
  <c r="Y3031" i="2"/>
  <c r="AD3031" i="2" s="1"/>
  <c r="X3013" i="2"/>
  <c r="AC3013" i="2" s="1"/>
  <c r="Y3006" i="2"/>
  <c r="AD3006" i="2" s="1"/>
  <c r="Y3002" i="2"/>
  <c r="AD3002" i="2" s="1"/>
  <c r="Y2998" i="2"/>
  <c r="AD2998" i="2" s="1"/>
  <c r="Y2993" i="2"/>
  <c r="AD2993" i="2" s="1"/>
  <c r="Y2971" i="2"/>
  <c r="Y2967" i="2"/>
  <c r="AD2967" i="2" s="1"/>
  <c r="Y2963" i="2"/>
  <c r="AD2963" i="2" s="1"/>
  <c r="X2957" i="2"/>
  <c r="Y2954" i="2"/>
  <c r="AD2954" i="2" s="1"/>
  <c r="Y2950" i="2"/>
  <c r="AD2950" i="2" s="1"/>
  <c r="Y2946" i="2"/>
  <c r="AD2946" i="2" s="1"/>
  <c r="Y2912" i="2"/>
  <c r="AD2912" i="2" s="1"/>
  <c r="Y2907" i="2"/>
  <c r="AD2907" i="2" s="1"/>
  <c r="Y2903" i="2"/>
  <c r="AD2903" i="2" s="1"/>
  <c r="Y2899" i="2"/>
  <c r="AD2899" i="2" s="1"/>
  <c r="Y2895" i="2"/>
  <c r="AD2895" i="2" s="1"/>
  <c r="X2893" i="2"/>
  <c r="AA2893" i="2" s="1"/>
  <c r="Y2882" i="2"/>
  <c r="AD2882" i="2" s="1"/>
  <c r="Y2873" i="2"/>
  <c r="AD2873" i="2" s="1"/>
  <c r="Y2869" i="2"/>
  <c r="AD2869" i="2" s="1"/>
  <c r="Y2864" i="2"/>
  <c r="AD2864" i="2" s="1"/>
  <c r="Y2860" i="2"/>
  <c r="AD2860" i="2" s="1"/>
  <c r="Y2856" i="2"/>
  <c r="AD2856" i="2" s="1"/>
  <c r="Y2839" i="2"/>
  <c r="AD2839" i="2" s="1"/>
  <c r="X2837" i="2"/>
  <c r="Z2837" i="2" s="1"/>
  <c r="Y2834" i="2"/>
  <c r="AD2834" i="2" s="1"/>
  <c r="X2829" i="2"/>
  <c r="Y2822" i="2"/>
  <c r="AD2822" i="2" s="1"/>
  <c r="Y2806" i="2"/>
  <c r="Y2781" i="2"/>
  <c r="Y2757" i="2"/>
  <c r="Y2749" i="2"/>
  <c r="AD2749" i="2" s="1"/>
  <c r="Y2744" i="2"/>
  <c r="AD2744" i="2" s="1"/>
  <c r="Y2732" i="2"/>
  <c r="AD2732" i="2" s="1"/>
  <c r="Y2728" i="2"/>
  <c r="AD2728" i="2" s="1"/>
  <c r="Y2724" i="2"/>
  <c r="AD2724" i="2" s="1"/>
  <c r="Y2716" i="2"/>
  <c r="AD2716" i="2" s="1"/>
  <c r="Y2711" i="2"/>
  <c r="Y2707" i="2"/>
  <c r="AD2707" i="2" s="1"/>
  <c r="Y2703" i="2"/>
  <c r="AD2703" i="2" s="1"/>
  <c r="Y2691" i="2"/>
  <c r="AD2691" i="2" s="1"/>
  <c r="Y2687" i="2"/>
  <c r="AD2687" i="2" s="1"/>
  <c r="X2686" i="2"/>
  <c r="Y2683" i="2"/>
  <c r="AD2683" i="2" s="1"/>
  <c r="Y2679" i="2"/>
  <c r="AD2679" i="2" s="1"/>
  <c r="X2674" i="2"/>
  <c r="Y2671" i="2"/>
  <c r="AD2671" i="2" s="1"/>
  <c r="Y2655" i="2"/>
  <c r="AD2655" i="2" s="1"/>
  <c r="Y2647" i="2"/>
  <c r="AD2647" i="2" s="1"/>
  <c r="X2646" i="2"/>
  <c r="AC2646" i="2" s="1"/>
  <c r="Y2643" i="2"/>
  <c r="X2638" i="2"/>
  <c r="Y2627" i="2"/>
  <c r="AD2627" i="2" s="1"/>
  <c r="Y2623" i="2"/>
  <c r="AD2623" i="2" s="1"/>
  <c r="Y2619" i="2"/>
  <c r="AD2619" i="2" s="1"/>
  <c r="Y2607" i="2"/>
  <c r="AD2607" i="2" s="1"/>
  <c r="Y2603" i="2"/>
  <c r="X2602" i="2"/>
  <c r="AA2602" i="2" s="1"/>
  <c r="AF2602" i="2" s="1"/>
  <c r="Y2599" i="2"/>
  <c r="AD2599" i="2" s="1"/>
  <c r="X2594" i="2"/>
  <c r="X2557" i="2"/>
  <c r="AC2557" i="2" s="1"/>
  <c r="Y2555" i="2"/>
  <c r="AD2555" i="2" s="1"/>
  <c r="Y2551" i="2"/>
  <c r="AD2551" i="2" s="1"/>
  <c r="X2550" i="2"/>
  <c r="AC2550" i="2" s="1"/>
  <c r="X2545" i="2"/>
  <c r="Y2543" i="2"/>
  <c r="AD2543" i="2" s="1"/>
  <c r="Y2531" i="2"/>
  <c r="Y2527" i="2"/>
  <c r="AD2527" i="2" s="1"/>
  <c r="Y2502" i="2"/>
  <c r="AD2502" i="2" s="1"/>
  <c r="X2500" i="2"/>
  <c r="AA2500" i="2" s="1"/>
  <c r="AF2500" i="2" s="1"/>
  <c r="Y2495" i="2"/>
  <c r="AD2495" i="2" s="1"/>
  <c r="X2482" i="2"/>
  <c r="X2476" i="2"/>
  <c r="AC2476" i="2" s="1"/>
  <c r="Y2440" i="2"/>
  <c r="AD2440" i="2" s="1"/>
  <c r="Y2432" i="2"/>
  <c r="AD2432" i="2" s="1"/>
  <c r="Y2428" i="2"/>
  <c r="AD2428" i="2" s="1"/>
  <c r="Y2416" i="2"/>
  <c r="AD2416" i="2" s="1"/>
  <c r="Y2412" i="2"/>
  <c r="AD2412" i="2" s="1"/>
  <c r="Y2408" i="2"/>
  <c r="AD2408" i="2" s="1"/>
  <c r="Y2404" i="2"/>
  <c r="AD2404" i="2" s="1"/>
  <c r="Y2396" i="2"/>
  <c r="AD2396" i="2" s="1"/>
  <c r="Y2388" i="2"/>
  <c r="AD2388" i="2" s="1"/>
  <c r="Y2380" i="2"/>
  <c r="AD2380" i="2" s="1"/>
  <c r="Y2376" i="2"/>
  <c r="AD2376" i="2" s="1"/>
  <c r="Y2363" i="2"/>
  <c r="AD2363" i="2" s="1"/>
  <c r="X2362" i="2"/>
  <c r="Z2362" i="2" s="1"/>
  <c r="Y2359" i="2"/>
  <c r="AD2359" i="2" s="1"/>
  <c r="X2358" i="2"/>
  <c r="Y2355" i="2"/>
  <c r="AD2355" i="2" s="1"/>
  <c r="X2354" i="2"/>
  <c r="AC2354" i="2" s="1"/>
  <c r="X2342" i="2"/>
  <c r="X2341" i="2"/>
  <c r="Z2341" i="2" s="1"/>
  <c r="X2340" i="2"/>
  <c r="X2093" i="2"/>
  <c r="AA2093" i="2" s="1"/>
  <c r="X2083" i="2"/>
  <c r="AA2083" i="2" s="1"/>
  <c r="X1937" i="2"/>
  <c r="X1914" i="2"/>
  <c r="AA1914" i="2" s="1"/>
  <c r="X1812" i="2"/>
  <c r="X1788" i="2"/>
  <c r="Y1643" i="2"/>
  <c r="AD1643" i="2" s="1"/>
  <c r="Y2314" i="2"/>
  <c r="AD2314" i="2" s="1"/>
  <c r="Y2310" i="2"/>
  <c r="AD2310" i="2" s="1"/>
  <c r="Y2306" i="2"/>
  <c r="AD2306" i="2" s="1"/>
  <c r="Y2302" i="2"/>
  <c r="AD2302" i="2" s="1"/>
  <c r="Y2301" i="2"/>
  <c r="Y2300" i="2"/>
  <c r="AD2300" i="2" s="1"/>
  <c r="Y2267" i="2"/>
  <c r="Y2263" i="2"/>
  <c r="AD2263" i="2" s="1"/>
  <c r="Y2259" i="2"/>
  <c r="AD2259" i="2" s="1"/>
  <c r="Y2251" i="2"/>
  <c r="AD2251" i="2" s="1"/>
  <c r="Y2235" i="2"/>
  <c r="AD2235" i="2" s="1"/>
  <c r="Y2231" i="2"/>
  <c r="AD2231" i="2" s="1"/>
  <c r="Y2227" i="2"/>
  <c r="AD2227" i="2" s="1"/>
  <c r="Y2223" i="2"/>
  <c r="AD2223" i="2" s="1"/>
  <c r="Y2219" i="2"/>
  <c r="AD2219" i="2" s="1"/>
  <c r="Y2215" i="2"/>
  <c r="AD2215" i="2" s="1"/>
  <c r="Y2211" i="2"/>
  <c r="AD2211" i="2" s="1"/>
  <c r="Y2206" i="2"/>
  <c r="Y2202" i="2"/>
  <c r="AD2202" i="2" s="1"/>
  <c r="Y2198" i="2"/>
  <c r="AD2198" i="2" s="1"/>
  <c r="Y2194" i="2"/>
  <c r="AD2194" i="2" s="1"/>
  <c r="Y2190" i="2"/>
  <c r="AD2190" i="2" s="1"/>
  <c r="X2188" i="2"/>
  <c r="Y2178" i="2"/>
  <c r="AD2178" i="2" s="1"/>
  <c r="Y2174" i="2"/>
  <c r="AD2174" i="2" s="1"/>
  <c r="Y2166" i="2"/>
  <c r="AD2166" i="2" s="1"/>
  <c r="Y2162" i="2"/>
  <c r="Y2158" i="2"/>
  <c r="AD2158" i="2" s="1"/>
  <c r="Y2154" i="2"/>
  <c r="AD2154" i="2" s="1"/>
  <c r="Y2150" i="2"/>
  <c r="AD2150" i="2" s="1"/>
  <c r="Y2146" i="2"/>
  <c r="AD2146" i="2" s="1"/>
  <c r="Y2142" i="2"/>
  <c r="AD2142" i="2" s="1"/>
  <c r="Y2130" i="2"/>
  <c r="AD2130" i="2" s="1"/>
  <c r="Y2122" i="2"/>
  <c r="AD2122" i="2" s="1"/>
  <c r="Y2118" i="2"/>
  <c r="AD2118" i="2" s="1"/>
  <c r="Y2114" i="2"/>
  <c r="Y2091" i="2"/>
  <c r="AD2091" i="2" s="1"/>
  <c r="Y2087" i="2"/>
  <c r="AD2087" i="2" s="1"/>
  <c r="Y2082" i="2"/>
  <c r="AD2082" i="2" s="1"/>
  <c r="X2060" i="2"/>
  <c r="AA2060" i="2" s="1"/>
  <c r="Y2028" i="2"/>
  <c r="AD2028" i="2" s="1"/>
  <c r="Y2024" i="2"/>
  <c r="AD2024" i="2" s="1"/>
  <c r="Y2020" i="2"/>
  <c r="Y2015" i="2"/>
  <c r="AD2015" i="2" s="1"/>
  <c r="Y2011" i="2"/>
  <c r="AD2011" i="2" s="1"/>
  <c r="Y2007" i="2"/>
  <c r="AD2007" i="2" s="1"/>
  <c r="Y2003" i="2"/>
  <c r="AD2003" i="2" s="1"/>
  <c r="Y1992" i="2"/>
  <c r="AD1992" i="2" s="1"/>
  <c r="Y1988" i="2"/>
  <c r="AD1988" i="2" s="1"/>
  <c r="Y1984" i="2"/>
  <c r="AD1984" i="2" s="1"/>
  <c r="Y1978" i="2"/>
  <c r="AD1978" i="2" s="1"/>
  <c r="Y1974" i="2"/>
  <c r="AD1974" i="2" s="1"/>
  <c r="X1972" i="2"/>
  <c r="AC1972" i="2" s="1"/>
  <c r="Y1964" i="2"/>
  <c r="AD1964" i="2" s="1"/>
  <c r="Y1951" i="2"/>
  <c r="AD1951" i="2" s="1"/>
  <c r="X1948" i="2"/>
  <c r="AC1948" i="2" s="1"/>
  <c r="Y1946" i="2"/>
  <c r="AD1946" i="2" s="1"/>
  <c r="X1944" i="2"/>
  <c r="Y1941" i="2"/>
  <c r="AD1941" i="2" s="1"/>
  <c r="X1939" i="2"/>
  <c r="AC1939" i="2" s="1"/>
  <c r="X1928" i="2"/>
  <c r="X1911" i="2"/>
  <c r="Y1909" i="2"/>
  <c r="Y1905" i="2"/>
  <c r="AD1905" i="2" s="1"/>
  <c r="Y1900" i="2"/>
  <c r="Y1859" i="2"/>
  <c r="AD1859" i="2" s="1"/>
  <c r="Y1851" i="2"/>
  <c r="AD1851" i="2" s="1"/>
  <c r="Y1847" i="2"/>
  <c r="AD1847" i="2" s="1"/>
  <c r="Y1839" i="2"/>
  <c r="AD1839" i="2" s="1"/>
  <c r="Y1824" i="2"/>
  <c r="AD1824" i="2" s="1"/>
  <c r="Y1819" i="2"/>
  <c r="AD1819" i="2" s="1"/>
  <c r="Y1800" i="2"/>
  <c r="AD1800" i="2" s="1"/>
  <c r="Y1796" i="2"/>
  <c r="AD1796" i="2" s="1"/>
  <c r="Y1791" i="2"/>
  <c r="AD1791" i="2" s="1"/>
  <c r="Y1783" i="2"/>
  <c r="AD1783" i="2" s="1"/>
  <c r="Y1779" i="2"/>
  <c r="AD1779" i="2" s="1"/>
  <c r="Y1771" i="2"/>
  <c r="AD1771" i="2" s="1"/>
  <c r="X1763" i="2"/>
  <c r="AA1763" i="2" s="1"/>
  <c r="Y1747" i="2"/>
  <c r="Y1743" i="2"/>
  <c r="AD1743" i="2" s="1"/>
  <c r="Y1739" i="2"/>
  <c r="AD1739" i="2" s="1"/>
  <c r="Y1735" i="2"/>
  <c r="AD1735" i="2" s="1"/>
  <c r="Y1730" i="2"/>
  <c r="AD1730" i="2" s="1"/>
  <c r="X1712" i="2"/>
  <c r="AC1712" i="2" s="1"/>
  <c r="Y1708" i="2"/>
  <c r="AD1708" i="2" s="1"/>
  <c r="Y1698" i="2"/>
  <c r="AD1698" i="2" s="1"/>
  <c r="X1684" i="2"/>
  <c r="X1680" i="2"/>
  <c r="AC1680" i="2" s="1"/>
  <c r="X1674" i="2"/>
  <c r="X1640" i="2"/>
  <c r="AA1640" i="2" s="1"/>
  <c r="Y1628" i="2"/>
  <c r="Y1620" i="2"/>
  <c r="AD1620" i="2" s="1"/>
  <c r="Y1610" i="2"/>
  <c r="AD1610" i="2" s="1"/>
  <c r="Y1607" i="2"/>
  <c r="AD1607" i="2" s="1"/>
  <c r="X1606" i="2"/>
  <c r="Y1599" i="2"/>
  <c r="AD1599" i="2" s="1"/>
  <c r="Y1587" i="2"/>
  <c r="AD1587" i="2" s="1"/>
  <c r="Y1585" i="2"/>
  <c r="AD1585" i="2" s="1"/>
  <c r="Y1579" i="2"/>
  <c r="AD1579" i="2" s="1"/>
  <c r="Y1577" i="2"/>
  <c r="AD1577" i="2" s="1"/>
  <c r="Y1571" i="2"/>
  <c r="AD1571" i="2" s="1"/>
  <c r="Y1569" i="2"/>
  <c r="Y1563" i="2"/>
  <c r="Y1337" i="2"/>
  <c r="AD1337" i="2" s="1"/>
  <c r="Y1329" i="2"/>
  <c r="AD1329" i="2" s="1"/>
  <c r="Y1279" i="2"/>
  <c r="AD1279" i="2" s="1"/>
  <c r="Y1214" i="2"/>
  <c r="AD1214" i="2" s="1"/>
  <c r="Y1206" i="2"/>
  <c r="AD1206" i="2" s="1"/>
  <c r="Y1186" i="2"/>
  <c r="AD1186" i="2" s="1"/>
  <c r="Y1146" i="2"/>
  <c r="AD1146" i="2" s="1"/>
  <c r="Y1134" i="2"/>
  <c r="AD1134" i="2" s="1"/>
  <c r="Y1130" i="2"/>
  <c r="AD1130" i="2" s="1"/>
  <c r="Y1126" i="2"/>
  <c r="AD1126" i="2" s="1"/>
  <c r="Y1122" i="2"/>
  <c r="AD1122" i="2" s="1"/>
  <c r="Y1114" i="2"/>
  <c r="AD1114" i="2" s="1"/>
  <c r="Y209" i="2"/>
  <c r="AD209" i="2" s="1"/>
  <c r="Y2331" i="2"/>
  <c r="AD2331" i="2" s="1"/>
  <c r="X2330" i="2"/>
  <c r="Y2327" i="2"/>
  <c r="AD2327" i="2" s="1"/>
  <c r="Y2323" i="2"/>
  <c r="AD2323" i="2" s="1"/>
  <c r="X2322" i="2"/>
  <c r="X2318" i="2"/>
  <c r="Y2315" i="2"/>
  <c r="AD2315" i="2" s="1"/>
  <c r="X2314" i="2"/>
  <c r="AC2314" i="2" s="1"/>
  <c r="Y2311" i="2"/>
  <c r="AD2311" i="2" s="1"/>
  <c r="Y2307" i="2"/>
  <c r="AD2307" i="2" s="1"/>
  <c r="X2306" i="2"/>
  <c r="Y2303" i="2"/>
  <c r="AD2303" i="2" s="1"/>
  <c r="X2302" i="2"/>
  <c r="AC2302" i="2" s="1"/>
  <c r="X2301" i="2"/>
  <c r="X2300" i="2"/>
  <c r="Y2281" i="2"/>
  <c r="Y2268" i="2"/>
  <c r="AD2268" i="2" s="1"/>
  <c r="X2254" i="2"/>
  <c r="Y2232" i="2"/>
  <c r="AD2232" i="2" s="1"/>
  <c r="Y2220" i="2"/>
  <c r="AD2220" i="2" s="1"/>
  <c r="Y2216" i="2"/>
  <c r="AD2216" i="2" s="1"/>
  <c r="Y2212" i="2"/>
  <c r="AD2212" i="2" s="1"/>
  <c r="Y2207" i="2"/>
  <c r="AD2207" i="2" s="1"/>
  <c r="Y2171" i="2"/>
  <c r="AD2171" i="2" s="1"/>
  <c r="Y2167" i="2"/>
  <c r="AD2167" i="2" s="1"/>
  <c r="Y2163" i="2"/>
  <c r="AD2163" i="2" s="1"/>
  <c r="Y2159" i="2"/>
  <c r="AD2159" i="2" s="1"/>
  <c r="Y2155" i="2"/>
  <c r="AD2155" i="2" s="1"/>
  <c r="Y2151" i="2"/>
  <c r="AD2151" i="2" s="1"/>
  <c r="Y2147" i="2"/>
  <c r="AD2147" i="2" s="1"/>
  <c r="X2146" i="2"/>
  <c r="Y2143" i="2"/>
  <c r="AD2143" i="2" s="1"/>
  <c r="X2142" i="2"/>
  <c r="AA2142" i="2" s="1"/>
  <c r="Y2139" i="2"/>
  <c r="X2138" i="2"/>
  <c r="AC2138" i="2" s="1"/>
  <c r="Y2135" i="2"/>
  <c r="AD2135" i="2" s="1"/>
  <c r="Y2131" i="2"/>
  <c r="AD2131" i="2" s="1"/>
  <c r="Y2123" i="2"/>
  <c r="AD2123" i="2" s="1"/>
  <c r="Y2115" i="2"/>
  <c r="AD2115" i="2" s="1"/>
  <c r="X2109" i="2"/>
  <c r="AC2109" i="2" s="1"/>
  <c r="Y2102" i="2"/>
  <c r="AD2102" i="2" s="1"/>
  <c r="Y2094" i="2"/>
  <c r="Y2093" i="2"/>
  <c r="AD2093" i="2" s="1"/>
  <c r="Y2092" i="2"/>
  <c r="AD2092" i="2" s="1"/>
  <c r="X2081" i="2"/>
  <c r="X2076" i="2"/>
  <c r="AC2076" i="2" s="1"/>
  <c r="Y2058" i="2"/>
  <c r="AD2058" i="2" s="1"/>
  <c r="Y2054" i="2"/>
  <c r="AD2054" i="2" s="1"/>
  <c r="Y2050" i="2"/>
  <c r="AD2050" i="2" s="1"/>
  <c r="X2048" i="2"/>
  <c r="AC2048" i="2" s="1"/>
  <c r="Y2045" i="2"/>
  <c r="AD2045" i="2" s="1"/>
  <c r="Y2041" i="2"/>
  <c r="AD2041" i="2" s="1"/>
  <c r="Y2037" i="2"/>
  <c r="AD2037" i="2" s="1"/>
  <c r="Y2033" i="2"/>
  <c r="AD2033" i="2" s="1"/>
  <c r="Y2025" i="2"/>
  <c r="Y2021" i="2"/>
  <c r="AD2021" i="2" s="1"/>
  <c r="Y2008" i="2"/>
  <c r="AD2008" i="2" s="1"/>
  <c r="Y2004" i="2"/>
  <c r="AD2004" i="2" s="1"/>
  <c r="Y1985" i="2"/>
  <c r="AD1985" i="2" s="1"/>
  <c r="X1984" i="2"/>
  <c r="AC1984" i="2" s="1"/>
  <c r="Y1979" i="2"/>
  <c r="AD1979" i="2" s="1"/>
  <c r="Y1947" i="2"/>
  <c r="AD1947" i="2" s="1"/>
  <c r="X1933" i="2"/>
  <c r="Y1932" i="2"/>
  <c r="AD1932" i="2" s="1"/>
  <c r="Y1927" i="2"/>
  <c r="Y1925" i="2"/>
  <c r="AD1925" i="2" s="1"/>
  <c r="Y1919" i="2"/>
  <c r="AD1919" i="2" s="1"/>
  <c r="Y1915" i="2"/>
  <c r="AD1915" i="2" s="1"/>
  <c r="Y1910" i="2"/>
  <c r="AD1910" i="2" s="1"/>
  <c r="Y1906" i="2"/>
  <c r="AD1906" i="2" s="1"/>
  <c r="Y1902" i="2"/>
  <c r="AD1902" i="2" s="1"/>
  <c r="Y1896" i="2"/>
  <c r="AD1896" i="2" s="1"/>
  <c r="Y1888" i="2"/>
  <c r="AD1888" i="2" s="1"/>
  <c r="Y1872" i="2"/>
  <c r="AD1872" i="2" s="1"/>
  <c r="Y1868" i="2"/>
  <c r="Y1864" i="2"/>
  <c r="AD1864" i="2" s="1"/>
  <c r="Y1856" i="2"/>
  <c r="AD1856" i="2" s="1"/>
  <c r="Y1852" i="2"/>
  <c r="AD1852" i="2" s="1"/>
  <c r="Y1848" i="2"/>
  <c r="AD1848" i="2" s="1"/>
  <c r="Y1844" i="2"/>
  <c r="AD1844" i="2" s="1"/>
  <c r="Y1840" i="2"/>
  <c r="AD1840" i="2" s="1"/>
  <c r="Y1836" i="2"/>
  <c r="AD1836" i="2" s="1"/>
  <c r="Y1832" i="2"/>
  <c r="AD1832" i="2" s="1"/>
  <c r="X1830" i="2"/>
  <c r="Y1827" i="2"/>
  <c r="AD1827" i="2" s="1"/>
  <c r="X1825" i="2"/>
  <c r="Y1820" i="2"/>
  <c r="AD1820" i="2" s="1"/>
  <c r="Y1788" i="2"/>
  <c r="AD1788" i="2" s="1"/>
  <c r="Y1785" i="2"/>
  <c r="AD1785" i="2" s="1"/>
  <c r="Y1776" i="2"/>
  <c r="AD1776" i="2" s="1"/>
  <c r="Y1772" i="2"/>
  <c r="AD1772" i="2" s="1"/>
  <c r="Y1768" i="2"/>
  <c r="AD1768" i="2" s="1"/>
  <c r="X1766" i="2"/>
  <c r="Y1744" i="2"/>
  <c r="AD1744" i="2" s="1"/>
  <c r="X1734" i="2"/>
  <c r="Y1711" i="2"/>
  <c r="AD1711" i="2" s="1"/>
  <c r="X1709" i="2"/>
  <c r="Z1709" i="2" s="1"/>
  <c r="X1708" i="2"/>
  <c r="Y1704" i="2"/>
  <c r="AD1704" i="2" s="1"/>
  <c r="X1702" i="2"/>
  <c r="AA1702" i="2" s="1"/>
  <c r="Y1699" i="2"/>
  <c r="Y1695" i="2"/>
  <c r="AD1695" i="2" s="1"/>
  <c r="Y1691" i="2"/>
  <c r="AD1691" i="2" s="1"/>
  <c r="Y1683" i="2"/>
  <c r="AD1683" i="2" s="1"/>
  <c r="Y1672" i="2"/>
  <c r="AD1672" i="2" s="1"/>
  <c r="Y1668" i="2"/>
  <c r="AD1668" i="2" s="1"/>
  <c r="Y1664" i="2"/>
  <c r="Y1660" i="2"/>
  <c r="AD1660" i="2" s="1"/>
  <c r="Y1656" i="2"/>
  <c r="AD1656" i="2" s="1"/>
  <c r="Y1652" i="2"/>
  <c r="AD1652" i="2" s="1"/>
  <c r="Y1638" i="2"/>
  <c r="AD1638" i="2" s="1"/>
  <c r="Y1634" i="2"/>
  <c r="AD1634" i="2" s="1"/>
  <c r="Y1621" i="2"/>
  <c r="AD1621" i="2" s="1"/>
  <c r="Y1615" i="2"/>
  <c r="AD1615" i="2" s="1"/>
  <c r="Y1611" i="2"/>
  <c r="AD1611" i="2" s="1"/>
  <c r="Y1594" i="2"/>
  <c r="AD1594" i="2" s="1"/>
  <c r="Y1588" i="2"/>
  <c r="AD1588" i="2" s="1"/>
  <c r="Y1580" i="2"/>
  <c r="AD1580" i="2" s="1"/>
  <c r="Y1572" i="2"/>
  <c r="AD1572" i="2" s="1"/>
  <c r="Y1564" i="2"/>
  <c r="Y1556" i="2"/>
  <c r="AD1556" i="2" s="1"/>
  <c r="Y1548" i="2"/>
  <c r="AD1548" i="2" s="1"/>
  <c r="Y1540" i="2"/>
  <c r="Y1532" i="2"/>
  <c r="AD1532" i="2" s="1"/>
  <c r="Y1524" i="2"/>
  <c r="Y1516" i="2"/>
  <c r="AD1516" i="2" s="1"/>
  <c r="Y1508" i="2"/>
  <c r="AD1508" i="2" s="1"/>
  <c r="Y1500" i="2"/>
  <c r="AD1500" i="2" s="1"/>
  <c r="Y1492" i="2"/>
  <c r="AD1492" i="2" s="1"/>
  <c r="Y1484" i="2"/>
  <c r="AD1484" i="2" s="1"/>
  <c r="Y1476" i="2"/>
  <c r="Y1468" i="2"/>
  <c r="AD1468" i="2" s="1"/>
  <c r="Y1460" i="2"/>
  <c r="AD1460" i="2" s="1"/>
  <c r="Y1452" i="2"/>
  <c r="AD1452" i="2" s="1"/>
  <c r="Y1444" i="2"/>
  <c r="AD1444" i="2" s="1"/>
  <c r="Y1436" i="2"/>
  <c r="AD1436" i="2" s="1"/>
  <c r="Y1428" i="2"/>
  <c r="AD1428" i="2" s="1"/>
  <c r="Y1420" i="2"/>
  <c r="AD1420" i="2" s="1"/>
  <c r="Y1412" i="2"/>
  <c r="AD1412" i="2" s="1"/>
  <c r="Y1395" i="2"/>
  <c r="AD1395" i="2" s="1"/>
  <c r="Y1389" i="2"/>
  <c r="Y1386" i="2"/>
  <c r="AD1386" i="2" s="1"/>
  <c r="Y1382" i="2"/>
  <c r="AD1382" i="2" s="1"/>
  <c r="Y1368" i="2"/>
  <c r="AD1368" i="2" s="1"/>
  <c r="Y1366" i="2"/>
  <c r="AD1366" i="2" s="1"/>
  <c r="Y1360" i="2"/>
  <c r="Y1358" i="2"/>
  <c r="AD1358" i="2" s="1"/>
  <c r="Y1306" i="2"/>
  <c r="AD1306" i="2" s="1"/>
  <c r="Y1302" i="2"/>
  <c r="AD1302" i="2" s="1"/>
  <c r="Y1107" i="2"/>
  <c r="AD1107" i="2" s="1"/>
  <c r="Y1103" i="2"/>
  <c r="AD1103" i="2" s="1"/>
  <c r="Y1095" i="2"/>
  <c r="AD1095" i="2" s="1"/>
  <c r="Y1091" i="2"/>
  <c r="AD1091" i="2" s="1"/>
  <c r="Y1087" i="2"/>
  <c r="AD1087" i="2" s="1"/>
  <c r="Y1083" i="2"/>
  <c r="AD1083" i="2" s="1"/>
  <c r="Y1063" i="2"/>
  <c r="AD1063" i="2" s="1"/>
  <c r="X1559" i="2"/>
  <c r="X1556" i="2"/>
  <c r="AC1556" i="2" s="1"/>
  <c r="X1551" i="2"/>
  <c r="X1548" i="2"/>
  <c r="AC1548" i="2" s="1"/>
  <c r="X1543" i="2"/>
  <c r="AA1543" i="2" s="1"/>
  <c r="X1540" i="2"/>
  <c r="AC1540" i="2" s="1"/>
  <c r="X1535" i="2"/>
  <c r="X1532" i="2"/>
  <c r="X1527" i="2"/>
  <c r="AA1527" i="2" s="1"/>
  <c r="X1524" i="2"/>
  <c r="AC1524" i="2" s="1"/>
  <c r="X1519" i="2"/>
  <c r="X1516" i="2"/>
  <c r="X1511" i="2"/>
  <c r="AC1511" i="2" s="1"/>
  <c r="X1508" i="2"/>
  <c r="AC1508" i="2" s="1"/>
  <c r="X1503" i="2"/>
  <c r="X1500" i="2"/>
  <c r="X1495" i="2"/>
  <c r="X1492" i="2"/>
  <c r="X1487" i="2"/>
  <c r="Y1485" i="2"/>
  <c r="X1484" i="2"/>
  <c r="X1479" i="2"/>
  <c r="AA1479" i="2" s="1"/>
  <c r="Y1477" i="2"/>
  <c r="X1476" i="2"/>
  <c r="AC1476" i="2" s="1"/>
  <c r="X1471" i="2"/>
  <c r="AC1471" i="2" s="1"/>
  <c r="Y1469" i="2"/>
  <c r="AD1469" i="2" s="1"/>
  <c r="X1468" i="2"/>
  <c r="X1463" i="2"/>
  <c r="AC1463" i="2" s="1"/>
  <c r="Y1461" i="2"/>
  <c r="AD1461" i="2" s="1"/>
  <c r="X1460" i="2"/>
  <c r="X1455" i="2"/>
  <c r="Y1453" i="2"/>
  <c r="AD1453" i="2" s="1"/>
  <c r="X1452" i="2"/>
  <c r="AC1452" i="2" s="1"/>
  <c r="Y1445" i="2"/>
  <c r="AD1445" i="2" s="1"/>
  <c r="X1444" i="2"/>
  <c r="Y1437" i="2"/>
  <c r="AD1437" i="2" s="1"/>
  <c r="X1436" i="2"/>
  <c r="AC1436" i="2" s="1"/>
  <c r="Y1429" i="2"/>
  <c r="AD1429" i="2" s="1"/>
  <c r="X1428" i="2"/>
  <c r="Y1421" i="2"/>
  <c r="AD1421" i="2" s="1"/>
  <c r="X1420" i="2"/>
  <c r="AC1420" i="2" s="1"/>
  <c r="Y1413" i="2"/>
  <c r="AD1413" i="2" s="1"/>
  <c r="X1412" i="2"/>
  <c r="Y1405" i="2"/>
  <c r="AD1405" i="2" s="1"/>
  <c r="X1395" i="2"/>
  <c r="X1377" i="2"/>
  <c r="AC1377" i="2" s="1"/>
  <c r="Y1371" i="2"/>
  <c r="AD1371" i="2" s="1"/>
  <c r="Y1367" i="2"/>
  <c r="AD1367" i="2" s="1"/>
  <c r="Y1314" i="2"/>
  <c r="Y1292" i="2"/>
  <c r="AD1292" i="2" s="1"/>
  <c r="Y1288" i="2"/>
  <c r="AD1288" i="2" s="1"/>
  <c r="Y1283" i="2"/>
  <c r="AD1283" i="2" s="1"/>
  <c r="Y1253" i="2"/>
  <c r="AD1253" i="2" s="1"/>
  <c r="Y1249" i="2"/>
  <c r="Y1241" i="2"/>
  <c r="AD1241" i="2" s="1"/>
  <c r="Y1237" i="2"/>
  <c r="AD1237" i="2" s="1"/>
  <c r="X1204" i="2"/>
  <c r="AA1204" i="2" s="1"/>
  <c r="Y1169" i="2"/>
  <c r="AD1169" i="2" s="1"/>
  <c r="X1115" i="2"/>
  <c r="Y1070" i="2"/>
  <c r="AD1070" i="2" s="1"/>
  <c r="Y1066" i="2"/>
  <c r="AD1066" i="2" s="1"/>
  <c r="Y1062" i="2"/>
  <c r="AD1062" i="2" s="1"/>
  <c r="Y1058" i="2"/>
  <c r="AD1058" i="2" s="1"/>
  <c r="Y1054" i="2"/>
  <c r="AD1054" i="2" s="1"/>
  <c r="Y1047" i="2"/>
  <c r="AD1047" i="2" s="1"/>
  <c r="Y1043" i="2"/>
  <c r="AD1043" i="2" s="1"/>
  <c r="Y1039" i="2"/>
  <c r="AD1039" i="2" s="1"/>
  <c r="Y1035" i="2"/>
  <c r="AD1035" i="2" s="1"/>
  <c r="Y1027" i="2"/>
  <c r="AD1027" i="2" s="1"/>
  <c r="X846" i="2"/>
  <c r="AA846" i="2" s="1"/>
  <c r="AF846" i="2" s="1"/>
  <c r="X695" i="2"/>
  <c r="Z695" i="2" s="1"/>
  <c r="X86" i="2"/>
  <c r="AC86" i="2" s="1"/>
  <c r="X82" i="2"/>
  <c r="AC82" i="2" s="1"/>
  <c r="X14" i="2"/>
  <c r="Z14" i="2" s="1"/>
  <c r="AE14" i="2" s="1"/>
  <c r="Y1561" i="2"/>
  <c r="AD1561" i="2" s="1"/>
  <c r="Y1553" i="2"/>
  <c r="AD1553" i="2" s="1"/>
  <c r="Y1545" i="2"/>
  <c r="AD1545" i="2" s="1"/>
  <c r="Y1537" i="2"/>
  <c r="AD1537" i="2" s="1"/>
  <c r="Y1529" i="2"/>
  <c r="AD1529" i="2" s="1"/>
  <c r="Y1521" i="2"/>
  <c r="AD1521" i="2" s="1"/>
  <c r="Y1513" i="2"/>
  <c r="Y1505" i="2"/>
  <c r="AD1505" i="2" s="1"/>
  <c r="Y1497" i="2"/>
  <c r="AD1497" i="2" s="1"/>
  <c r="X1410" i="2"/>
  <c r="AC1410" i="2" s="1"/>
  <c r="X1363" i="2"/>
  <c r="AC1363" i="2" s="1"/>
  <c r="X1359" i="2"/>
  <c r="AC1359" i="2" s="1"/>
  <c r="X1310" i="2"/>
  <c r="X1306" i="2"/>
  <c r="Z1306" i="2" s="1"/>
  <c r="X1302" i="2"/>
  <c r="Z1302" i="2" s="1"/>
  <c r="X1278" i="2"/>
  <c r="X1202" i="2"/>
  <c r="X1186" i="2"/>
  <c r="X1111" i="2"/>
  <c r="AA1111" i="2" s="1"/>
  <c r="X823" i="2"/>
  <c r="AA823" i="2" s="1"/>
  <c r="AF823" i="2" s="1"/>
  <c r="X545" i="2"/>
  <c r="X394" i="2"/>
  <c r="AC394" i="2" s="1"/>
  <c r="X390" i="2"/>
  <c r="X378" i="2"/>
  <c r="AC378" i="2" s="1"/>
  <c r="X370" i="2"/>
  <c r="X157" i="2"/>
  <c r="AC157" i="2" s="1"/>
  <c r="X153" i="2"/>
  <c r="AC153" i="2" s="1"/>
  <c r="X141" i="2"/>
  <c r="AC141" i="2" s="1"/>
  <c r="X137" i="2"/>
  <c r="AC137" i="2" s="1"/>
  <c r="X103" i="2"/>
  <c r="AC103" i="2" s="1"/>
  <c r="X48" i="2"/>
  <c r="AA48" i="2" s="1"/>
  <c r="Y890" i="2"/>
  <c r="AD890" i="2" s="1"/>
  <c r="Y881" i="2"/>
  <c r="Y876" i="2"/>
  <c r="AD876" i="2" s="1"/>
  <c r="Y872" i="2"/>
  <c r="AD872" i="2" s="1"/>
  <c r="Y867" i="2"/>
  <c r="AD867" i="2" s="1"/>
  <c r="Y858" i="2"/>
  <c r="Y849" i="2"/>
  <c r="AD849" i="2" s="1"/>
  <c r="Y844" i="2"/>
  <c r="AD844" i="2" s="1"/>
  <c r="Y840" i="2"/>
  <c r="AD840" i="2" s="1"/>
  <c r="Y835" i="2"/>
  <c r="AD835" i="2" s="1"/>
  <c r="Y822" i="2"/>
  <c r="AD822" i="2" s="1"/>
  <c r="Y809" i="2"/>
  <c r="AD809" i="2" s="1"/>
  <c r="Y805" i="2"/>
  <c r="AD805" i="2" s="1"/>
  <c r="Y800" i="2"/>
  <c r="AD800" i="2" s="1"/>
  <c r="Y791" i="2"/>
  <c r="AD791" i="2" s="1"/>
  <c r="Y787" i="2"/>
  <c r="AD787" i="2" s="1"/>
  <c r="Y783" i="2"/>
  <c r="AD783" i="2" s="1"/>
  <c r="Y766" i="2"/>
  <c r="AD766" i="2" s="1"/>
  <c r="Y741" i="2"/>
  <c r="AD741" i="2" s="1"/>
  <c r="Y735" i="2"/>
  <c r="AD735" i="2" s="1"/>
  <c r="Y732" i="2"/>
  <c r="AD732" i="2" s="1"/>
  <c r="Y728" i="2"/>
  <c r="AD728" i="2" s="1"/>
  <c r="Y716" i="2"/>
  <c r="AD716" i="2" s="1"/>
  <c r="Y712" i="2"/>
  <c r="AD712" i="2" s="1"/>
  <c r="Y703" i="2"/>
  <c r="AD703" i="2" s="1"/>
  <c r="Y669" i="2"/>
  <c r="AD669" i="2" s="1"/>
  <c r="Y638" i="2"/>
  <c r="AD638" i="2" s="1"/>
  <c r="Y635" i="2"/>
  <c r="AD635" i="2" s="1"/>
  <c r="Y619" i="2"/>
  <c r="AD619" i="2" s="1"/>
  <c r="Y553" i="2"/>
  <c r="AD553" i="2" s="1"/>
  <c r="Y549" i="2"/>
  <c r="AD549" i="2" s="1"/>
  <c r="Y544" i="2"/>
  <c r="AD544" i="2" s="1"/>
  <c r="Y506" i="2"/>
  <c r="Y497" i="2"/>
  <c r="AD497" i="2" s="1"/>
  <c r="Y237" i="2"/>
  <c r="AD237" i="2" s="1"/>
  <c r="Y197" i="2"/>
  <c r="AD197" i="2" s="1"/>
  <c r="Y193" i="2"/>
  <c r="AD193" i="2" s="1"/>
  <c r="Y173" i="2"/>
  <c r="AD173" i="2" s="1"/>
  <c r="X167" i="2"/>
  <c r="Y165" i="2"/>
  <c r="AD165" i="2" s="1"/>
  <c r="Y163" i="2"/>
  <c r="AD163" i="2" s="1"/>
  <c r="X158" i="2"/>
  <c r="Y128" i="2"/>
  <c r="AD128" i="2" s="1"/>
  <c r="X109" i="2"/>
  <c r="AC109" i="2" s="1"/>
  <c r="Y102" i="2"/>
  <c r="Y98" i="2"/>
  <c r="AD98" i="2" s="1"/>
  <c r="X92" i="2"/>
  <c r="AC92" i="2" s="1"/>
  <c r="X74" i="2"/>
  <c r="Y68" i="2"/>
  <c r="AD68" i="2" s="1"/>
  <c r="Y30" i="2"/>
  <c r="AD30" i="2" s="1"/>
  <c r="Y26" i="2"/>
  <c r="AD26" i="2" s="1"/>
  <c r="Y9" i="2"/>
  <c r="AD9" i="2" s="1"/>
  <c r="X7" i="2"/>
  <c r="Y937" i="2"/>
  <c r="AD937" i="2" s="1"/>
  <c r="Y933" i="2"/>
  <c r="AD933" i="2" s="1"/>
  <c r="Y929" i="2"/>
  <c r="AD929" i="2" s="1"/>
  <c r="Y925" i="2"/>
  <c r="AD925" i="2" s="1"/>
  <c r="Y921" i="2"/>
  <c r="AD921" i="2" s="1"/>
  <c r="Y905" i="2"/>
  <c r="AD905" i="2" s="1"/>
  <c r="Y887" i="2"/>
  <c r="AD887" i="2" s="1"/>
  <c r="X885" i="2"/>
  <c r="Y882" i="2"/>
  <c r="AD882" i="2" s="1"/>
  <c r="Y873" i="2"/>
  <c r="Y855" i="2"/>
  <c r="X854" i="2"/>
  <c r="X853" i="2"/>
  <c r="AA853" i="2" s="1"/>
  <c r="AF853" i="2" s="1"/>
  <c r="Y841" i="2"/>
  <c r="AD841" i="2" s="1"/>
  <c r="Y819" i="2"/>
  <c r="Y814" i="2"/>
  <c r="AD814" i="2" s="1"/>
  <c r="X813" i="2"/>
  <c r="AA813" i="2" s="1"/>
  <c r="Y801" i="2"/>
  <c r="AD801" i="2" s="1"/>
  <c r="Y797" i="2"/>
  <c r="AD797" i="2" s="1"/>
  <c r="Y795" i="2"/>
  <c r="AD795" i="2" s="1"/>
  <c r="Y792" i="2"/>
  <c r="AD792" i="2" s="1"/>
  <c r="X791" i="2"/>
  <c r="AA791" i="2" s="1"/>
  <c r="AF791" i="2" s="1"/>
  <c r="Y759" i="2"/>
  <c r="AD759" i="2" s="1"/>
  <c r="Y755" i="2"/>
  <c r="AD755" i="2" s="1"/>
  <c r="X711" i="2"/>
  <c r="Z711" i="2" s="1"/>
  <c r="Y708" i="2"/>
  <c r="AD708" i="2" s="1"/>
  <c r="Y687" i="2"/>
  <c r="AD687" i="2" s="1"/>
  <c r="Y683" i="2"/>
  <c r="AD683" i="2" s="1"/>
  <c r="Y670" i="2"/>
  <c r="AD670" i="2" s="1"/>
  <c r="Y661" i="2"/>
  <c r="Y657" i="2"/>
  <c r="AD657" i="2" s="1"/>
  <c r="X645" i="2"/>
  <c r="X644" i="2"/>
  <c r="AC644" i="2" s="1"/>
  <c r="X637" i="2"/>
  <c r="AA637" i="2" s="1"/>
  <c r="X636" i="2"/>
  <c r="AC636" i="2" s="1"/>
  <c r="Y616" i="2"/>
  <c r="Y612" i="2"/>
  <c r="AD612" i="2" s="1"/>
  <c r="Y608" i="2"/>
  <c r="AD608" i="2" s="1"/>
  <c r="Y604" i="2"/>
  <c r="AD604" i="2" s="1"/>
  <c r="X561" i="2"/>
  <c r="Y546" i="2"/>
  <c r="AD546" i="2" s="1"/>
  <c r="Y537" i="2"/>
  <c r="AD537" i="2" s="1"/>
  <c r="Y516" i="2"/>
  <c r="AD516" i="2" s="1"/>
  <c r="X381" i="2"/>
  <c r="X357" i="2"/>
  <c r="AC357" i="2" s="1"/>
  <c r="Y332" i="2"/>
  <c r="AD332" i="2" s="1"/>
  <c r="Y328" i="2"/>
  <c r="AD328" i="2" s="1"/>
  <c r="X325" i="2"/>
  <c r="X321" i="2"/>
  <c r="AC321" i="2" s="1"/>
  <c r="X313" i="2"/>
  <c r="AC313" i="2" s="1"/>
  <c r="X300" i="2"/>
  <c r="AC300" i="2" s="1"/>
  <c r="Y291" i="2"/>
  <c r="AD291" i="2" s="1"/>
  <c r="Y289" i="2"/>
  <c r="AD289" i="2" s="1"/>
  <c r="Y283" i="2"/>
  <c r="AD283" i="2" s="1"/>
  <c r="Y273" i="2"/>
  <c r="AD273" i="2" s="1"/>
  <c r="Y267" i="2"/>
  <c r="AD267" i="2" s="1"/>
  <c r="Y259" i="2"/>
  <c r="AD259" i="2" s="1"/>
  <c r="Y257" i="2"/>
  <c r="AD257" i="2" s="1"/>
  <c r="Y251" i="2"/>
  <c r="AD251" i="2" s="1"/>
  <c r="X245" i="2"/>
  <c r="Y229" i="2"/>
  <c r="AD229" i="2" s="1"/>
  <c r="Y214" i="2"/>
  <c r="AD214" i="2" s="1"/>
  <c r="Y194" i="2"/>
  <c r="AD194" i="2" s="1"/>
  <c r="Y190" i="2"/>
  <c r="AD190" i="2" s="1"/>
  <c r="Y186" i="2"/>
  <c r="AD186" i="2" s="1"/>
  <c r="Y182" i="2"/>
  <c r="AD182" i="2" s="1"/>
  <c r="Y139" i="2"/>
  <c r="AD139" i="2" s="1"/>
  <c r="Y10" i="2"/>
  <c r="AD10" i="2" s="1"/>
  <c r="Y2996" i="2"/>
  <c r="AD2996" i="2" s="1"/>
  <c r="Y2983" i="2"/>
  <c r="AD2983" i="2" s="1"/>
  <c r="Y2953" i="2"/>
  <c r="AD2953" i="2" s="1"/>
  <c r="Y2944" i="2"/>
  <c r="AD2944" i="2" s="1"/>
  <c r="Y2915" i="2"/>
  <c r="Y2906" i="2"/>
  <c r="AD2906" i="2" s="1"/>
  <c r="Y2885" i="2"/>
  <c r="AD2885" i="2" s="1"/>
  <c r="Y2813" i="2"/>
  <c r="AD2813" i="2" s="1"/>
  <c r="Y2719" i="2"/>
  <c r="AD2719" i="2" s="1"/>
  <c r="Y2636" i="2"/>
  <c r="Y2612" i="2"/>
  <c r="Y2538" i="2"/>
  <c r="Y2530" i="2"/>
  <c r="AD2530" i="2" s="1"/>
  <c r="Y2526" i="2"/>
  <c r="AD2526" i="2" s="1"/>
  <c r="Y2513" i="2"/>
  <c r="Y2419" i="2"/>
  <c r="AD2419" i="2" s="1"/>
  <c r="Y2394" i="2"/>
  <c r="AD2394" i="2" s="1"/>
  <c r="Y2386" i="2"/>
  <c r="Y2378" i="2"/>
  <c r="AD2378" i="2" s="1"/>
  <c r="Y2283" i="2"/>
  <c r="AD2283" i="2" s="1"/>
  <c r="Y2270" i="2"/>
  <c r="AD2270" i="2" s="1"/>
  <c r="Y2266" i="2"/>
  <c r="AD2266" i="2" s="1"/>
  <c r="Y2078" i="2"/>
  <c r="AD2078" i="2" s="1"/>
  <c r="Y2029" i="2"/>
  <c r="AD2029" i="2" s="1"/>
  <c r="Y3048" i="2"/>
  <c r="AD3048" i="2" s="1"/>
  <c r="Y3027" i="2"/>
  <c r="AD3027" i="2" s="1"/>
  <c r="Y2988" i="2"/>
  <c r="AD2988" i="2" s="1"/>
  <c r="Y2937" i="2"/>
  <c r="Y2932" i="2"/>
  <c r="AD2932" i="2" s="1"/>
  <c r="Y2928" i="2"/>
  <c r="AD2928" i="2" s="1"/>
  <c r="Y2740" i="2"/>
  <c r="Y2662" i="2"/>
  <c r="Y2601" i="2"/>
  <c r="AD2601" i="2" s="1"/>
  <c r="Y2597" i="2"/>
  <c r="AD2597" i="2" s="1"/>
  <c r="Y2592" i="2"/>
  <c r="AD2592" i="2" s="1"/>
  <c r="Y2567" i="2"/>
  <c r="AD2567" i="2" s="1"/>
  <c r="Y2491" i="2"/>
  <c r="AD2491" i="2" s="1"/>
  <c r="Y2487" i="2"/>
  <c r="AD2487" i="2" s="1"/>
  <c r="X2382" i="2"/>
  <c r="Y2374" i="2"/>
  <c r="Y2370" i="2"/>
  <c r="AD2370" i="2" s="1"/>
  <c r="Y2351" i="2"/>
  <c r="Y2347" i="2"/>
  <c r="AD2347" i="2" s="1"/>
  <c r="Y2343" i="2"/>
  <c r="AD2343" i="2" s="1"/>
  <c r="Y2234" i="2"/>
  <c r="AD2234" i="2" s="1"/>
  <c r="Y2230" i="2"/>
  <c r="AD2230" i="2" s="1"/>
  <c r="Y2221" i="2"/>
  <c r="Y2217" i="2"/>
  <c r="AD2217" i="2" s="1"/>
  <c r="Y2204" i="2"/>
  <c r="AD2204" i="2" s="1"/>
  <c r="Y2172" i="2"/>
  <c r="AD2172" i="2" s="1"/>
  <c r="Y2156" i="2"/>
  <c r="AD2156" i="2" s="1"/>
  <c r="X2126" i="2"/>
  <c r="Y3088" i="2"/>
  <c r="AD3088" i="2" s="1"/>
  <c r="Y3041" i="2"/>
  <c r="Y3036" i="2"/>
  <c r="AD3036" i="2" s="1"/>
  <c r="Y2972" i="2"/>
  <c r="AD2972" i="2" s="1"/>
  <c r="Y2844" i="2"/>
  <c r="AD2844" i="2" s="1"/>
  <c r="Y2458" i="2"/>
  <c r="AD2458" i="2" s="1"/>
  <c r="Y2454" i="2"/>
  <c r="AD2454" i="2" s="1"/>
  <c r="Y2441" i="2"/>
  <c r="AD2441" i="2" s="1"/>
  <c r="Y2433" i="2"/>
  <c r="AD2433" i="2" s="1"/>
  <c r="Y2413" i="2"/>
  <c r="AD2413" i="2" s="1"/>
  <c r="Y2405" i="2"/>
  <c r="Y2289" i="2"/>
  <c r="AD2289" i="2" s="1"/>
  <c r="Y2177" i="2"/>
  <c r="AD2177" i="2" s="1"/>
  <c r="Y2149" i="2"/>
  <c r="Y2141" i="2"/>
  <c r="AD2141" i="2" s="1"/>
  <c r="Y2136" i="2"/>
  <c r="AD2136" i="2" s="1"/>
  <c r="Y2120" i="2"/>
  <c r="AD2120" i="2" s="1"/>
  <c r="Y2116" i="2"/>
  <c r="Y2056" i="2"/>
  <c r="AD2056" i="2" s="1"/>
  <c r="Y2052" i="2"/>
  <c r="Y1953" i="2"/>
  <c r="AD1953" i="2" s="1"/>
  <c r="Y1740" i="2"/>
  <c r="AD1740" i="2" s="1"/>
  <c r="Y3085" i="2"/>
  <c r="AD3085" i="2" s="1"/>
  <c r="Y3012" i="2"/>
  <c r="AD3012" i="2" s="1"/>
  <c r="Y2871" i="2"/>
  <c r="AD2871" i="2" s="1"/>
  <c r="Y2841" i="2"/>
  <c r="Y2836" i="2"/>
  <c r="AD2836" i="2" s="1"/>
  <c r="Y2677" i="2"/>
  <c r="Y2668" i="2"/>
  <c r="Y2561" i="2"/>
  <c r="AD2561" i="2" s="1"/>
  <c r="Y2553" i="2"/>
  <c r="AD2553" i="2" s="1"/>
  <c r="X2466" i="2"/>
  <c r="Y2309" i="2"/>
  <c r="Y2290" i="2"/>
  <c r="AD2290" i="2" s="1"/>
  <c r="Y2269" i="2"/>
  <c r="Y2248" i="2"/>
  <c r="AD2248" i="2" s="1"/>
  <c r="Y2117" i="2"/>
  <c r="AD2117" i="2" s="1"/>
  <c r="Y2077" i="2"/>
  <c r="AD2077" i="2" s="1"/>
  <c r="Y2072" i="2"/>
  <c r="AD2072" i="2" s="1"/>
  <c r="Y2067" i="2"/>
  <c r="AD2067" i="2" s="1"/>
  <c r="Y2061" i="2"/>
  <c r="Y2040" i="2"/>
  <c r="AD2040" i="2" s="1"/>
  <c r="Y2036" i="2"/>
  <c r="AD2036" i="2" s="1"/>
  <c r="Y2032" i="2"/>
  <c r="Y1928" i="2"/>
  <c r="AD1928" i="2" s="1"/>
  <c r="Y1920" i="2"/>
  <c r="AD1920" i="2" s="1"/>
  <c r="Y1916" i="2"/>
  <c r="AD1916" i="2" s="1"/>
  <c r="Y1907" i="2"/>
  <c r="Y1893" i="2"/>
  <c r="AD1893" i="2" s="1"/>
  <c r="Y1889" i="2"/>
  <c r="AD1889" i="2" s="1"/>
  <c r="Y3103" i="2"/>
  <c r="AD3103" i="2" s="1"/>
  <c r="X3101" i="2"/>
  <c r="Y3098" i="2"/>
  <c r="AD3098" i="2" s="1"/>
  <c r="X3069" i="2"/>
  <c r="Y3066" i="2"/>
  <c r="AD3066" i="2" s="1"/>
  <c r="Y3043" i="2"/>
  <c r="AD3043" i="2" s="1"/>
  <c r="X3041" i="2"/>
  <c r="AC3041" i="2" s="1"/>
  <c r="Y3038" i="2"/>
  <c r="AD3038" i="2" s="1"/>
  <c r="X3001" i="2"/>
  <c r="X2985" i="2"/>
  <c r="X2953" i="2"/>
  <c r="AC2953" i="2" s="1"/>
  <c r="X2917" i="2"/>
  <c r="AA2917" i="2" s="1"/>
  <c r="Y2914" i="2"/>
  <c r="AD2914" i="2" s="1"/>
  <c r="Y2910" i="2"/>
  <c r="AD2910" i="2" s="1"/>
  <c r="X2885" i="2"/>
  <c r="Y2878" i="2"/>
  <c r="AD2878" i="2" s="1"/>
  <c r="X2853" i="2"/>
  <c r="AC2853" i="2" s="1"/>
  <c r="X2830" i="2"/>
  <c r="AA2830" i="2" s="1"/>
  <c r="AF2830" i="2" s="1"/>
  <c r="X2822" i="2"/>
  <c r="AC2822" i="2" s="1"/>
  <c r="X2818" i="2"/>
  <c r="X2817" i="2"/>
  <c r="AA2817" i="2" s="1"/>
  <c r="AF2817" i="2" s="1"/>
  <c r="X2813" i="2"/>
  <c r="X2801" i="2"/>
  <c r="Y2798" i="2"/>
  <c r="X2738" i="2"/>
  <c r="Y2735" i="2"/>
  <c r="AD2735" i="2" s="1"/>
  <c r="X2730" i="2"/>
  <c r="X2729" i="2"/>
  <c r="X2721" i="2"/>
  <c r="Y2718" i="2"/>
  <c r="Y2692" i="2"/>
  <c r="Y2688" i="2"/>
  <c r="AD2688" i="2" s="1"/>
  <c r="Y2667" i="2"/>
  <c r="AD2667" i="2" s="1"/>
  <c r="X2666" i="2"/>
  <c r="Y2663" i="2"/>
  <c r="X2658" i="2"/>
  <c r="X2657" i="2"/>
  <c r="AA2657" i="2" s="1"/>
  <c r="X2653" i="2"/>
  <c r="X2645" i="2"/>
  <c r="Y2591" i="2"/>
  <c r="AD2591" i="2" s="1"/>
  <c r="X2586" i="2"/>
  <c r="AA2586" i="2" s="1"/>
  <c r="AF2586" i="2" s="1"/>
  <c r="X2574" i="2"/>
  <c r="X2565" i="2"/>
  <c r="AC2565" i="2" s="1"/>
  <c r="X2561" i="2"/>
  <c r="X2541" i="2"/>
  <c r="X2514" i="2"/>
  <c r="X2506" i="2"/>
  <c r="AC2506" i="2" s="1"/>
  <c r="X2485" i="2"/>
  <c r="X2474" i="2"/>
  <c r="AA2474" i="2" s="1"/>
  <c r="X2458" i="2"/>
  <c r="X2457" i="2"/>
  <c r="AC2457" i="2" s="1"/>
  <c r="X2450" i="2"/>
  <c r="X2429" i="2"/>
  <c r="AC2429" i="2" s="1"/>
  <c r="Y2422" i="2"/>
  <c r="AD2422" i="2" s="1"/>
  <c r="X2421" i="2"/>
  <c r="AC2421" i="2" s="1"/>
  <c r="Y2418" i="2"/>
  <c r="Y2414" i="2"/>
  <c r="AD2414" i="2" s="1"/>
  <c r="Y2406" i="2"/>
  <c r="AD2406" i="2" s="1"/>
  <c r="Y2402" i="2"/>
  <c r="Y2401" i="2"/>
  <c r="X2400" i="2"/>
  <c r="X2378" i="2"/>
  <c r="X2377" i="2"/>
  <c r="X2376" i="2"/>
  <c r="AC2376" i="2" s="1"/>
  <c r="X2366" i="2"/>
  <c r="AC2366" i="2" s="1"/>
  <c r="X2361" i="2"/>
  <c r="Y2357" i="2"/>
  <c r="AD2357" i="2" s="1"/>
  <c r="Y2356" i="2"/>
  <c r="Y2352" i="2"/>
  <c r="AD2352" i="2" s="1"/>
  <c r="X2337" i="2"/>
  <c r="X2336" i="2"/>
  <c r="X2333" i="2"/>
  <c r="AC2333" i="2" s="1"/>
  <c r="Y2330" i="2"/>
  <c r="AD2330" i="2" s="1"/>
  <c r="X2329" i="2"/>
  <c r="X2328" i="2"/>
  <c r="Z2328" i="2" s="1"/>
  <c r="X2325" i="2"/>
  <c r="Y2322" i="2"/>
  <c r="AD2322" i="2" s="1"/>
  <c r="Y2321" i="2"/>
  <c r="AD2321" i="2" s="1"/>
  <c r="X2310" i="2"/>
  <c r="AC2310" i="2" s="1"/>
  <c r="X2297" i="2"/>
  <c r="Y2294" i="2"/>
  <c r="AD2294" i="2" s="1"/>
  <c r="Y2293" i="2"/>
  <c r="Y2288" i="2"/>
  <c r="AD2288" i="2" s="1"/>
  <c r="Y2280" i="2"/>
  <c r="AD2280" i="2" s="1"/>
  <c r="Y2275" i="2"/>
  <c r="AD2275" i="2" s="1"/>
  <c r="X2274" i="2"/>
  <c r="Y2271" i="2"/>
  <c r="AD2271" i="2" s="1"/>
  <c r="X2270" i="2"/>
  <c r="X2269" i="2"/>
  <c r="AC2269" i="2" s="1"/>
  <c r="X2268" i="2"/>
  <c r="AA2268" i="2" s="1"/>
  <c r="Y2264" i="2"/>
  <c r="AD2264" i="2" s="1"/>
  <c r="Y2260" i="2"/>
  <c r="AD2260" i="2" s="1"/>
  <c r="X2258" i="2"/>
  <c r="Y2247" i="2"/>
  <c r="AD2247" i="2" s="1"/>
  <c r="Y2243" i="2"/>
  <c r="AD2243" i="2" s="1"/>
  <c r="Y2239" i="2"/>
  <c r="AD2239" i="2" s="1"/>
  <c r="Y2222" i="2"/>
  <c r="AD2222" i="2" s="1"/>
  <c r="X2213" i="2"/>
  <c r="X2208" i="2"/>
  <c r="X2196" i="2"/>
  <c r="X2174" i="2"/>
  <c r="X2166" i="2"/>
  <c r="X2154" i="2"/>
  <c r="AC2154" i="2" s="1"/>
  <c r="X2150" i="2"/>
  <c r="X2149" i="2"/>
  <c r="AC2149" i="2" s="1"/>
  <c r="X2145" i="2"/>
  <c r="X2130" i="2"/>
  <c r="AC2130" i="2" s="1"/>
  <c r="X2129" i="2"/>
  <c r="X2114" i="2"/>
  <c r="Y2111" i="2"/>
  <c r="AD2111" i="2" s="1"/>
  <c r="Y2110" i="2"/>
  <c r="Y2109" i="2"/>
  <c r="Y2108" i="2"/>
  <c r="AD2108" i="2" s="1"/>
  <c r="X2089" i="2"/>
  <c r="Y2084" i="2"/>
  <c r="AD2084" i="2" s="1"/>
  <c r="X2077" i="2"/>
  <c r="Y2068" i="2"/>
  <c r="AD2068" i="2" s="1"/>
  <c r="X2055" i="2"/>
  <c r="AC2055" i="2" s="1"/>
  <c r="Y2044" i="2"/>
  <c r="AD2044" i="2" s="1"/>
  <c r="X2042" i="2"/>
  <c r="Y2035" i="2"/>
  <c r="AD2035" i="2" s="1"/>
  <c r="Y2031" i="2"/>
  <c r="AD2031" i="2" s="1"/>
  <c r="X2029" i="2"/>
  <c r="AA2029" i="2" s="1"/>
  <c r="Y2027" i="2"/>
  <c r="Y2006" i="2"/>
  <c r="AD2006" i="2" s="1"/>
  <c r="Y2002" i="2"/>
  <c r="AD2002" i="2" s="1"/>
  <c r="Y1991" i="2"/>
  <c r="AD1991" i="2" s="1"/>
  <c r="Y1948" i="2"/>
  <c r="Y1944" i="2"/>
  <c r="AD1944" i="2" s="1"/>
  <c r="Y1939" i="2"/>
  <c r="Y1870" i="2"/>
  <c r="AD1870" i="2" s="1"/>
  <c r="Y1862" i="2"/>
  <c r="AD1862" i="2" s="1"/>
  <c r="Y1858" i="2"/>
  <c r="AD1858" i="2" s="1"/>
  <c r="X1852" i="2"/>
  <c r="Z1852" i="2" s="1"/>
  <c r="Y1845" i="2"/>
  <c r="AD1845" i="2" s="1"/>
  <c r="Y1841" i="2"/>
  <c r="AD1841" i="2" s="1"/>
  <c r="Y1773" i="2"/>
  <c r="AD1773" i="2" s="1"/>
  <c r="Y1718" i="2"/>
  <c r="AD1718" i="2" s="1"/>
  <c r="Y1697" i="2"/>
  <c r="AD1697" i="2" s="1"/>
  <c r="Y1871" i="2"/>
  <c r="AD1871" i="2" s="1"/>
  <c r="Y1863" i="2"/>
  <c r="AD1863" i="2" s="1"/>
  <c r="Y1846" i="2"/>
  <c r="Y1834" i="2"/>
  <c r="AD1834" i="2" s="1"/>
  <c r="Y1829" i="2"/>
  <c r="AD1829" i="2" s="1"/>
  <c r="Y1823" i="2"/>
  <c r="AD1823" i="2" s="1"/>
  <c r="Y1814" i="2"/>
  <c r="Y1810" i="2"/>
  <c r="AD1810" i="2" s="1"/>
  <c r="Y1803" i="2"/>
  <c r="AD1803" i="2" s="1"/>
  <c r="Y1770" i="2"/>
  <c r="AD1770" i="2" s="1"/>
  <c r="Y1763" i="2"/>
  <c r="AD1763" i="2" s="1"/>
  <c r="Y1758" i="2"/>
  <c r="AD1758" i="2" s="1"/>
  <c r="Y1754" i="2"/>
  <c r="AD1754" i="2" s="1"/>
  <c r="Y1745" i="2"/>
  <c r="AD1745" i="2" s="1"/>
  <c r="Y1741" i="2"/>
  <c r="AD1741" i="2" s="1"/>
  <c r="Y1736" i="2"/>
  <c r="AD1736" i="2" s="1"/>
  <c r="Y1719" i="2"/>
  <c r="AD1719" i="2" s="1"/>
  <c r="Y1686" i="2"/>
  <c r="AD1686" i="2" s="1"/>
  <c r="Y1682" i="2"/>
  <c r="AD1682" i="2" s="1"/>
  <c r="Y1676" i="2"/>
  <c r="AD1676" i="2" s="1"/>
  <c r="Y1661" i="2"/>
  <c r="AD1661" i="2" s="1"/>
  <c r="Y1659" i="2"/>
  <c r="AD1659" i="2" s="1"/>
  <c r="Y1626" i="2"/>
  <c r="Y1622" i="2"/>
  <c r="AD1622" i="2" s="1"/>
  <c r="Y1605" i="2"/>
  <c r="AD1605" i="2" s="1"/>
  <c r="Y1601" i="2"/>
  <c r="AD1601" i="2" s="1"/>
  <c r="X6" i="2"/>
  <c r="AC6" i="2" s="1"/>
  <c r="X3085" i="2"/>
  <c r="Y3082" i="2"/>
  <c r="AD3082" i="2" s="1"/>
  <c r="X3061" i="2"/>
  <c r="AC3061" i="2" s="1"/>
  <c r="X3029" i="2"/>
  <c r="Y2995" i="2"/>
  <c r="AD2995" i="2" s="1"/>
  <c r="X2993" i="2"/>
  <c r="Y2990" i="2"/>
  <c r="AD2990" i="2" s="1"/>
  <c r="Y2976" i="2"/>
  <c r="AD2976" i="2" s="1"/>
  <c r="X2965" i="2"/>
  <c r="AC2965" i="2" s="1"/>
  <c r="Y2962" i="2"/>
  <c r="AD2962" i="2" s="1"/>
  <c r="Y2958" i="2"/>
  <c r="AD2958" i="2" s="1"/>
  <c r="X2937" i="2"/>
  <c r="AC2937" i="2" s="1"/>
  <c r="Y2934" i="2"/>
  <c r="AD2934" i="2" s="1"/>
  <c r="X2897" i="2"/>
  <c r="Y2894" i="2"/>
  <c r="AD2894" i="2" s="1"/>
  <c r="X2873" i="2"/>
  <c r="AA2873" i="2" s="1"/>
  <c r="Y2870" i="2"/>
  <c r="AD2870" i="2" s="1"/>
  <c r="Y2866" i="2"/>
  <c r="AD2866" i="2" s="1"/>
  <c r="Y2843" i="2"/>
  <c r="AD2843" i="2" s="1"/>
  <c r="X2841" i="2"/>
  <c r="AC2841" i="2" s="1"/>
  <c r="Y2838" i="2"/>
  <c r="AD2838" i="2" s="1"/>
  <c r="X2786" i="2"/>
  <c r="X2782" i="2"/>
  <c r="AA2782" i="2" s="1"/>
  <c r="AF2782" i="2" s="1"/>
  <c r="X2774" i="2"/>
  <c r="X2773" i="2"/>
  <c r="X2761" i="2"/>
  <c r="X2757" i="2"/>
  <c r="AA2757" i="2" s="1"/>
  <c r="AF2757" i="2" s="1"/>
  <c r="X2706" i="2"/>
  <c r="AA2706" i="2" s="1"/>
  <c r="X2694" i="2"/>
  <c r="X2693" i="2"/>
  <c r="X2685" i="2"/>
  <c r="AA2685" i="2" s="1"/>
  <c r="AF2685" i="2" s="1"/>
  <c r="X2681" i="2"/>
  <c r="AC2681" i="2" s="1"/>
  <c r="Y2635" i="2"/>
  <c r="AD2635" i="2" s="1"/>
  <c r="X2626" i="2"/>
  <c r="X2622" i="2"/>
  <c r="X2610" i="2"/>
  <c r="Z2610" i="2" s="1"/>
  <c r="X2609" i="2"/>
  <c r="Y2602" i="2"/>
  <c r="AD2602" i="2" s="1"/>
  <c r="X2601" i="2"/>
  <c r="Y2598" i="2"/>
  <c r="X2576" i="2"/>
  <c r="AA2576" i="2" s="1"/>
  <c r="AF2576" i="2" s="1"/>
  <c r="X2566" i="2"/>
  <c r="AC2566" i="2" s="1"/>
  <c r="X2563" i="2"/>
  <c r="AA2563" i="2" s="1"/>
  <c r="X2562" i="2"/>
  <c r="AC2562" i="2" s="1"/>
  <c r="X2558" i="2"/>
  <c r="AC2558" i="2" s="1"/>
  <c r="X2554" i="2"/>
  <c r="Z2554" i="2" s="1"/>
  <c r="Y2552" i="2"/>
  <c r="AD2552" i="2" s="1"/>
  <c r="Y2548" i="2"/>
  <c r="AD2548" i="2" s="1"/>
  <c r="Y2544" i="2"/>
  <c r="AD2544" i="2" s="1"/>
  <c r="X2539" i="2"/>
  <c r="X2538" i="2"/>
  <c r="AC2538" i="2" s="1"/>
  <c r="X2529" i="2"/>
  <c r="X2525" i="2"/>
  <c r="AC2525" i="2" s="1"/>
  <c r="X2522" i="2"/>
  <c r="X2509" i="2"/>
  <c r="AC2509" i="2" s="1"/>
  <c r="X2508" i="2"/>
  <c r="X2486" i="2"/>
  <c r="AA2486" i="2" s="1"/>
  <c r="Y2484" i="2"/>
  <c r="Y2474" i="2"/>
  <c r="AD2474" i="2" s="1"/>
  <c r="X2469" i="2"/>
  <c r="Y2465" i="2"/>
  <c r="AD2465" i="2" s="1"/>
  <c r="Y2461" i="2"/>
  <c r="AD2461" i="2" s="1"/>
  <c r="Y2453" i="2"/>
  <c r="AD2453" i="2" s="1"/>
  <c r="X2439" i="2"/>
  <c r="X2431" i="2"/>
  <c r="AA2431" i="2" s="1"/>
  <c r="X2427" i="2"/>
  <c r="X2398" i="2"/>
  <c r="AA2398" i="2" s="1"/>
  <c r="X2390" i="2"/>
  <c r="X2386" i="2"/>
  <c r="X2385" i="2"/>
  <c r="Y2369" i="2"/>
  <c r="AD2369" i="2" s="1"/>
  <c r="X2353" i="2"/>
  <c r="AA2353" i="2" s="1"/>
  <c r="X2317" i="2"/>
  <c r="X2290" i="2"/>
  <c r="X2289" i="2"/>
  <c r="AC2289" i="2" s="1"/>
  <c r="X2276" i="2"/>
  <c r="AC2276" i="2" s="1"/>
  <c r="X2261" i="2"/>
  <c r="AC2261" i="2" s="1"/>
  <c r="X2260" i="2"/>
  <c r="Z2260" i="2" s="1"/>
  <c r="X2244" i="2"/>
  <c r="X2228" i="2"/>
  <c r="Y2203" i="2"/>
  <c r="AD2203" i="2" s="1"/>
  <c r="Y2199" i="2"/>
  <c r="AD2199" i="2" s="1"/>
  <c r="Y2195" i="2"/>
  <c r="AD2195" i="2" s="1"/>
  <c r="X2182" i="2"/>
  <c r="Y2179" i="2"/>
  <c r="AD2179" i="2" s="1"/>
  <c r="X2178" i="2"/>
  <c r="X2177" i="2"/>
  <c r="X2160" i="2"/>
  <c r="X2141" i="2"/>
  <c r="AC2141" i="2" s="1"/>
  <c r="Y2138" i="2"/>
  <c r="Y2137" i="2"/>
  <c r="AD2137" i="2" s="1"/>
  <c r="X2132" i="2"/>
  <c r="X2118" i="2"/>
  <c r="AC2118" i="2" s="1"/>
  <c r="X2117" i="2"/>
  <c r="X2116" i="2"/>
  <c r="X2101" i="2"/>
  <c r="AA2101" i="2" s="1"/>
  <c r="X2100" i="2"/>
  <c r="AA2100" i="2" s="1"/>
  <c r="Y2088" i="2"/>
  <c r="AD2088" i="2" s="1"/>
  <c r="X2074" i="2"/>
  <c r="AA2074" i="2" s="1"/>
  <c r="X2044" i="2"/>
  <c r="X2039" i="2"/>
  <c r="AC2039" i="2" s="1"/>
  <c r="Y1742" i="2"/>
  <c r="AD1742" i="2" s="1"/>
  <c r="X1740" i="2"/>
  <c r="Y1648" i="2"/>
  <c r="X2008" i="2"/>
  <c r="AA2008" i="2" s="1"/>
  <c r="X2007" i="2"/>
  <c r="X1992" i="2"/>
  <c r="AC1992" i="2" s="1"/>
  <c r="X1987" i="2"/>
  <c r="X1980" i="2"/>
  <c r="X1975" i="2"/>
  <c r="X1956" i="2"/>
  <c r="X1908" i="2"/>
  <c r="X1904" i="2"/>
  <c r="AA1904" i="2" s="1"/>
  <c r="X1876" i="2"/>
  <c r="AC1876" i="2" s="1"/>
  <c r="X1872" i="2"/>
  <c r="AC1872" i="2" s="1"/>
  <c r="X1869" i="2"/>
  <c r="AC1869" i="2" s="1"/>
  <c r="X1868" i="2"/>
  <c r="AA1868" i="2" s="1"/>
  <c r="Y1866" i="2"/>
  <c r="AD1866" i="2" s="1"/>
  <c r="X1864" i="2"/>
  <c r="X1859" i="2"/>
  <c r="Y1855" i="2"/>
  <c r="AD1855" i="2" s="1"/>
  <c r="X1853" i="2"/>
  <c r="Y1843" i="2"/>
  <c r="AD1843" i="2" s="1"/>
  <c r="X1841" i="2"/>
  <c r="Y1831" i="2"/>
  <c r="AD1831" i="2" s="1"/>
  <c r="Y1826" i="2"/>
  <c r="AD1826" i="2" s="1"/>
  <c r="X1820" i="2"/>
  <c r="Y1816" i="2"/>
  <c r="AD1816" i="2" s="1"/>
  <c r="X1814" i="2"/>
  <c r="AA1814" i="2" s="1"/>
  <c r="Y1811" i="2"/>
  <c r="AD1811" i="2" s="1"/>
  <c r="Y1805" i="2"/>
  <c r="AD1805" i="2" s="1"/>
  <c r="Y1799" i="2"/>
  <c r="Y1795" i="2"/>
  <c r="AD1795" i="2" s="1"/>
  <c r="X1792" i="2"/>
  <c r="Z1792" i="2" s="1"/>
  <c r="Y1790" i="2"/>
  <c r="AD1790" i="2" s="1"/>
  <c r="Y1782" i="2"/>
  <c r="AD1782" i="2" s="1"/>
  <c r="Y1778" i="2"/>
  <c r="AD1778" i="2" s="1"/>
  <c r="X1776" i="2"/>
  <c r="Y1774" i="2"/>
  <c r="AD1774" i="2" s="1"/>
  <c r="X1772" i="2"/>
  <c r="Y1767" i="2"/>
  <c r="Y1765" i="2"/>
  <c r="AD1765" i="2" s="1"/>
  <c r="Y1759" i="2"/>
  <c r="AD1759" i="2" s="1"/>
  <c r="Y1755" i="2"/>
  <c r="AD1755" i="2" s="1"/>
  <c r="Y1750" i="2"/>
  <c r="AD1750" i="2" s="1"/>
  <c r="X1748" i="2"/>
  <c r="AC1748" i="2" s="1"/>
  <c r="Y1746" i="2"/>
  <c r="AD1746" i="2" s="1"/>
  <c r="X1744" i="2"/>
  <c r="X1741" i="2"/>
  <c r="AC1741" i="2" s="1"/>
  <c r="X1725" i="2"/>
  <c r="X1715" i="2"/>
  <c r="Y1705" i="2"/>
  <c r="X1692" i="2"/>
  <c r="Y1690" i="2"/>
  <c r="AD1690" i="2" s="1"/>
  <c r="X1688" i="2"/>
  <c r="AA1688" i="2" s="1"/>
  <c r="X1687" i="2"/>
  <c r="Y1681" i="2"/>
  <c r="AD1681" i="2" s="1"/>
  <c r="Y1675" i="2"/>
  <c r="AD1675" i="2" s="1"/>
  <c r="X1668" i="2"/>
  <c r="Y1658" i="2"/>
  <c r="AD1658" i="2" s="1"/>
  <c r="X1656" i="2"/>
  <c r="AA1656" i="2" s="1"/>
  <c r="Y1653" i="2"/>
  <c r="AD1653" i="2" s="1"/>
  <c r="X1651" i="2"/>
  <c r="AA1651" i="2" s="1"/>
  <c r="Y1647" i="2"/>
  <c r="AD1647" i="2" s="1"/>
  <c r="Y1640" i="2"/>
  <c r="AD1640" i="2" s="1"/>
  <c r="Y1636" i="2"/>
  <c r="AD1636" i="2" s="1"/>
  <c r="Y1632" i="2"/>
  <c r="AD1632" i="2" s="1"/>
  <c r="X1628" i="2"/>
  <c r="X1626" i="2"/>
  <c r="Y1623" i="2"/>
  <c r="AD1623" i="2" s="1"/>
  <c r="X1622" i="2"/>
  <c r="AA1622" i="2" s="1"/>
  <c r="Y1617" i="2"/>
  <c r="AD1617" i="2" s="1"/>
  <c r="Y1613" i="2"/>
  <c r="AD1613" i="2" s="1"/>
  <c r="X1608" i="2"/>
  <c r="AC1608" i="2" s="1"/>
  <c r="Y1606" i="2"/>
  <c r="AD1606" i="2" s="1"/>
  <c r="X1604" i="2"/>
  <c r="AC1604" i="2" s="1"/>
  <c r="Y1602" i="2"/>
  <c r="AD1602" i="2" s="1"/>
  <c r="X1601" i="2"/>
  <c r="Y1590" i="2"/>
  <c r="AD1590" i="2" s="1"/>
  <c r="X1587" i="2"/>
  <c r="Y1583" i="2"/>
  <c r="X1579" i="2"/>
  <c r="X1571" i="2"/>
  <c r="X1563" i="2"/>
  <c r="X1555" i="2"/>
  <c r="AC1555" i="2" s="1"/>
  <c r="Y1551" i="2"/>
  <c r="X1547" i="2"/>
  <c r="AC1547" i="2" s="1"/>
  <c r="Y1543" i="2"/>
  <c r="X1539" i="2"/>
  <c r="AC1539" i="2" s="1"/>
  <c r="Y1535" i="2"/>
  <c r="AD1535" i="2" s="1"/>
  <c r="X1531" i="2"/>
  <c r="Y1527" i="2"/>
  <c r="AD1527" i="2" s="1"/>
  <c r="X1523" i="2"/>
  <c r="AA1523" i="2" s="1"/>
  <c r="Y1519" i="2"/>
  <c r="X1515" i="2"/>
  <c r="AA1515" i="2" s="1"/>
  <c r="Y1511" i="2"/>
  <c r="X1507" i="2"/>
  <c r="AA1507" i="2" s="1"/>
  <c r="Y1503" i="2"/>
  <c r="AD1503" i="2" s="1"/>
  <c r="X1499" i="2"/>
  <c r="X1483" i="2"/>
  <c r="AC1483" i="2" s="1"/>
  <c r="X1467" i="2"/>
  <c r="AA1467" i="2" s="1"/>
  <c r="X1379" i="2"/>
  <c r="X2026" i="2"/>
  <c r="AA2026" i="2" s="1"/>
  <c r="X2023" i="2"/>
  <c r="X1990" i="2"/>
  <c r="X1985" i="2"/>
  <c r="X1978" i="2"/>
  <c r="Y1960" i="2"/>
  <c r="AD1960" i="2" s="1"/>
  <c r="Y1952" i="2"/>
  <c r="AD1952" i="2" s="1"/>
  <c r="X1946" i="2"/>
  <c r="Y1936" i="2"/>
  <c r="Y1934" i="2"/>
  <c r="AD1934" i="2" s="1"/>
  <c r="Y1917" i="2"/>
  <c r="AD1917" i="2" s="1"/>
  <c r="Y1890" i="2"/>
  <c r="AD1890" i="2" s="1"/>
  <c r="Y1884" i="2"/>
  <c r="AD1884" i="2" s="1"/>
  <c r="Y1881" i="2"/>
  <c r="AD1881" i="2" s="1"/>
  <c r="X1862" i="2"/>
  <c r="AA1862" i="2" s="1"/>
  <c r="X1857" i="2"/>
  <c r="X1846" i="2"/>
  <c r="AC1846" i="2" s="1"/>
  <c r="X1844" i="2"/>
  <c r="X1843" i="2"/>
  <c r="AC1843" i="2" s="1"/>
  <c r="X1824" i="2"/>
  <c r="AC1824" i="2" s="1"/>
  <c r="X1804" i="2"/>
  <c r="Z1804" i="2" s="1"/>
  <c r="X1800" i="2"/>
  <c r="X1799" i="2"/>
  <c r="X1732" i="2"/>
  <c r="X1728" i="2"/>
  <c r="X1718" i="2"/>
  <c r="X1713" i="2"/>
  <c r="Z1713" i="2" s="1"/>
  <c r="X1696" i="2"/>
  <c r="X1654" i="2"/>
  <c r="AC1654" i="2" s="1"/>
  <c r="X1649" i="2"/>
  <c r="X1633" i="2"/>
  <c r="X1632" i="2"/>
  <c r="X1620" i="2"/>
  <c r="AA1620" i="2" s="1"/>
  <c r="X1597" i="2"/>
  <c r="X1585" i="2"/>
  <c r="AC1585" i="2" s="1"/>
  <c r="X1584" i="2"/>
  <c r="AA1584" i="2" s="1"/>
  <c r="X1577" i="2"/>
  <c r="X1576" i="2"/>
  <c r="AA1576" i="2" s="1"/>
  <c r="X1569" i="2"/>
  <c r="X1561" i="2"/>
  <c r="X1553" i="2"/>
  <c r="X1545" i="2"/>
  <c r="X1537" i="2"/>
  <c r="AA1537" i="2" s="1"/>
  <c r="X1536" i="2"/>
  <c r="Z1536" i="2" s="1"/>
  <c r="X1529" i="2"/>
  <c r="AC1529" i="2" s="1"/>
  <c r="X1521" i="2"/>
  <c r="X1513" i="2"/>
  <c r="X1505" i="2"/>
  <c r="AC1505" i="2" s="1"/>
  <c r="X1497" i="2"/>
  <c r="AA1497" i="2" s="1"/>
  <c r="X1491" i="2"/>
  <c r="AC1491" i="2" s="1"/>
  <c r="X1475" i="2"/>
  <c r="AA1475" i="2" s="1"/>
  <c r="X1459" i="2"/>
  <c r="AC1459" i="2" s="1"/>
  <c r="X1364" i="2"/>
  <c r="AA1364" i="2" s="1"/>
  <c r="X1354" i="2"/>
  <c r="X1346" i="2"/>
  <c r="X1342" i="2"/>
  <c r="AA1342" i="2" s="1"/>
  <c r="Y1597" i="2"/>
  <c r="AD1597" i="2" s="1"/>
  <c r="Y1586" i="2"/>
  <c r="AD1586" i="2" s="1"/>
  <c r="Y1578" i="2"/>
  <c r="AD1578" i="2" s="1"/>
  <c r="Y1570" i="2"/>
  <c r="AD1570" i="2" s="1"/>
  <c r="Y1538" i="2"/>
  <c r="AD1538" i="2" s="1"/>
  <c r="Y1530" i="2"/>
  <c r="AD1530" i="2" s="1"/>
  <c r="Y1522" i="2"/>
  <c r="AD1522" i="2" s="1"/>
  <c r="Y1434" i="2"/>
  <c r="AD1434" i="2" s="1"/>
  <c r="Y1426" i="2"/>
  <c r="AD1426" i="2" s="1"/>
  <c r="Y1418" i="2"/>
  <c r="AD1418" i="2" s="1"/>
  <c r="X1406" i="2"/>
  <c r="Y1403" i="2"/>
  <c r="AD1403" i="2" s="1"/>
  <c r="Y1402" i="2"/>
  <c r="AD1402" i="2" s="1"/>
  <c r="Y1398" i="2"/>
  <c r="AD1398" i="2" s="1"/>
  <c r="Y1396" i="2"/>
  <c r="AD1396" i="2" s="1"/>
  <c r="X1386" i="2"/>
  <c r="Y1372" i="2"/>
  <c r="AD1372" i="2" s="1"/>
  <c r="Y1369" i="2"/>
  <c r="AD1369" i="2" s="1"/>
  <c r="Y1363" i="2"/>
  <c r="AD1363" i="2" s="1"/>
  <c r="X1362" i="2"/>
  <c r="AA1362" i="2" s="1"/>
  <c r="X1361" i="2"/>
  <c r="AC1361" i="2" s="1"/>
  <c r="Y1345" i="2"/>
  <c r="X1343" i="2"/>
  <c r="AC1343" i="2" s="1"/>
  <c r="Y1312" i="2"/>
  <c r="AD1312" i="2" s="1"/>
  <c r="Y1303" i="2"/>
  <c r="AD1303" i="2" s="1"/>
  <c r="Y1299" i="2"/>
  <c r="Y1284" i="2"/>
  <c r="AD1284" i="2" s="1"/>
  <c r="Y1275" i="2"/>
  <c r="AD1275" i="2" s="1"/>
  <c r="Y1270" i="2"/>
  <c r="AD1270" i="2" s="1"/>
  <c r="Y1172" i="2"/>
  <c r="Y1168" i="2"/>
  <c r="AD1168" i="2" s="1"/>
  <c r="Y1164" i="2"/>
  <c r="Y1160" i="2"/>
  <c r="AD1160" i="2" s="1"/>
  <c r="Y1085" i="2"/>
  <c r="AD1085" i="2" s="1"/>
  <c r="Y1081" i="2"/>
  <c r="AD1081" i="2" s="1"/>
  <c r="Y1077" i="2"/>
  <c r="AD1077" i="2" s="1"/>
  <c r="Y1073" i="2"/>
  <c r="AD1073" i="2" s="1"/>
  <c r="Y1022" i="2"/>
  <c r="AD1022" i="2" s="1"/>
  <c r="Y1018" i="2"/>
  <c r="AD1018" i="2" s="1"/>
  <c r="Y906" i="2"/>
  <c r="AD906" i="2" s="1"/>
  <c r="Y897" i="2"/>
  <c r="AD897" i="2" s="1"/>
  <c r="Y892" i="2"/>
  <c r="Y874" i="2"/>
  <c r="AD874" i="2" s="1"/>
  <c r="Y865" i="2"/>
  <c r="AD865" i="2" s="1"/>
  <c r="Y860" i="2"/>
  <c r="AD860" i="2" s="1"/>
  <c r="Y833" i="2"/>
  <c r="Y829" i="2"/>
  <c r="AD829" i="2" s="1"/>
  <c r="Y827" i="2"/>
  <c r="Y824" i="2"/>
  <c r="AD824" i="2" s="1"/>
  <c r="Y807" i="2"/>
  <c r="AD807" i="2" s="1"/>
  <c r="Y781" i="2"/>
  <c r="AD781" i="2" s="1"/>
  <c r="Y777" i="2"/>
  <c r="AD777" i="2" s="1"/>
  <c r="Y743" i="2"/>
  <c r="AD743" i="2" s="1"/>
  <c r="Y726" i="2"/>
  <c r="AD726" i="2" s="1"/>
  <c r="Y701" i="2"/>
  <c r="AD701" i="2" s="1"/>
  <c r="Y697" i="2"/>
  <c r="AD697" i="2" s="1"/>
  <c r="Y671" i="2"/>
  <c r="AD671" i="2" s="1"/>
  <c r="Y617" i="2"/>
  <c r="Y613" i="2"/>
  <c r="AD613" i="2" s="1"/>
  <c r="Y609" i="2"/>
  <c r="Y605" i="2"/>
  <c r="AD605" i="2" s="1"/>
  <c r="Y585" i="2"/>
  <c r="AD585" i="2" s="1"/>
  <c r="Y581" i="2"/>
  <c r="AD581" i="2" s="1"/>
  <c r="Y576" i="2"/>
  <c r="AD576" i="2" s="1"/>
  <c r="Y526" i="2"/>
  <c r="AD526" i="2" s="1"/>
  <c r="Y240" i="2"/>
  <c r="AD240" i="2" s="1"/>
  <c r="Y238" i="2"/>
  <c r="AD238" i="2" s="1"/>
  <c r="Y227" i="2"/>
  <c r="AD227" i="2" s="1"/>
  <c r="Y202" i="2"/>
  <c r="AD202" i="2" s="1"/>
  <c r="Y188" i="2"/>
  <c r="AD188" i="2" s="1"/>
  <c r="Y147" i="2"/>
  <c r="AD147" i="2" s="1"/>
  <c r="Y142" i="2"/>
  <c r="AD142" i="2" s="1"/>
  <c r="Y134" i="2"/>
  <c r="AD134" i="2" s="1"/>
  <c r="Y130" i="2"/>
  <c r="AD130" i="2" s="1"/>
  <c r="Y122" i="2"/>
  <c r="AD122" i="2" s="1"/>
  <c r="Y116" i="2"/>
  <c r="AD116" i="2" s="1"/>
  <c r="Y66" i="2"/>
  <c r="AD66" i="2" s="1"/>
  <c r="Y50" i="2"/>
  <c r="AD50" i="2" s="1"/>
  <c r="Y16" i="2"/>
  <c r="AD16" i="2" s="1"/>
  <c r="Y11" i="2"/>
  <c r="AD11" i="2" s="1"/>
  <c r="Y1491" i="2"/>
  <c r="AD1491" i="2" s="1"/>
  <c r="X1489" i="2"/>
  <c r="AC1489" i="2" s="1"/>
  <c r="X1481" i="2"/>
  <c r="AA1481" i="2" s="1"/>
  <c r="X1473" i="2"/>
  <c r="X1465" i="2"/>
  <c r="Y1459" i="2"/>
  <c r="AD1459" i="2" s="1"/>
  <c r="X1457" i="2"/>
  <c r="AC1457" i="2" s="1"/>
  <c r="X1403" i="2"/>
  <c r="X1398" i="2"/>
  <c r="AA1398" i="2" s="1"/>
  <c r="Y1379" i="2"/>
  <c r="AD1379" i="2" s="1"/>
  <c r="Y1375" i="2"/>
  <c r="AD1375" i="2" s="1"/>
  <c r="Y1370" i="2"/>
  <c r="AD1370" i="2" s="1"/>
  <c r="X1368" i="2"/>
  <c r="AA1368" i="2" s="1"/>
  <c r="Y1365" i="2"/>
  <c r="AD1365" i="2" s="1"/>
  <c r="Y1364" i="2"/>
  <c r="AD1364" i="2" s="1"/>
  <c r="Y1342" i="2"/>
  <c r="AD1342" i="2" s="1"/>
  <c r="Y1334" i="2"/>
  <c r="AD1334" i="2" s="1"/>
  <c r="Y1330" i="2"/>
  <c r="AD1330" i="2" s="1"/>
  <c r="Y1326" i="2"/>
  <c r="AD1326" i="2" s="1"/>
  <c r="Y1318" i="2"/>
  <c r="AD1318" i="2" s="1"/>
  <c r="Y1281" i="2"/>
  <c r="Y1276" i="2"/>
  <c r="AD1276" i="2" s="1"/>
  <c r="Y1243" i="2"/>
  <c r="AD1243" i="2" s="1"/>
  <c r="Y1231" i="2"/>
  <c r="Y1227" i="2"/>
  <c r="AD1227" i="2" s="1"/>
  <c r="Y1223" i="2"/>
  <c r="AD1223" i="2" s="1"/>
  <c r="Y1219" i="2"/>
  <c r="AD1219" i="2" s="1"/>
  <c r="Y1215" i="2"/>
  <c r="AD1215" i="2" s="1"/>
  <c r="Y1211" i="2"/>
  <c r="AD1211" i="2" s="1"/>
  <c r="Y1207" i="2"/>
  <c r="Y1203" i="2"/>
  <c r="Y1198" i="2"/>
  <c r="Y1194" i="2"/>
  <c r="AD1194" i="2" s="1"/>
  <c r="Y1185" i="2"/>
  <c r="AD1185" i="2" s="1"/>
  <c r="Y1181" i="2"/>
  <c r="AD1181" i="2" s="1"/>
  <c r="Y1177" i="2"/>
  <c r="AD1177" i="2" s="1"/>
  <c r="Y1173" i="2"/>
  <c r="AD1173" i="2" s="1"/>
  <c r="Y1149" i="2"/>
  <c r="AD1149" i="2" s="1"/>
  <c r="Y1145" i="2"/>
  <c r="AD1145" i="2" s="1"/>
  <c r="Y1141" i="2"/>
  <c r="AD1141" i="2" s="1"/>
  <c r="Y1137" i="2"/>
  <c r="AD1137" i="2" s="1"/>
  <c r="Y1133" i="2"/>
  <c r="AD1133" i="2" s="1"/>
  <c r="Y1129" i="2"/>
  <c r="AD1129" i="2" s="1"/>
  <c r="Y1125" i="2"/>
  <c r="AD1125" i="2" s="1"/>
  <c r="Y1121" i="2"/>
  <c r="AD1121" i="2" s="1"/>
  <c r="Y1110" i="2"/>
  <c r="AD1110" i="2" s="1"/>
  <c r="Y1106" i="2"/>
  <c r="AD1106" i="2" s="1"/>
  <c r="Y1102" i="2"/>
  <c r="AD1102" i="2" s="1"/>
  <c r="Y1098" i="2"/>
  <c r="AD1098" i="2" s="1"/>
  <c r="Y1082" i="2"/>
  <c r="AD1082" i="2" s="1"/>
  <c r="Y913" i="2"/>
  <c r="AD913" i="2" s="1"/>
  <c r="Y911" i="2"/>
  <c r="AD911" i="2" s="1"/>
  <c r="Y909" i="2"/>
  <c r="AD909" i="2" s="1"/>
  <c r="Y907" i="2"/>
  <c r="AD907" i="2" s="1"/>
  <c r="Y903" i="2"/>
  <c r="AD903" i="2" s="1"/>
  <c r="Y898" i="2"/>
  <c r="AD898" i="2" s="1"/>
  <c r="Y889" i="2"/>
  <c r="AD889" i="2" s="1"/>
  <c r="Y871" i="2"/>
  <c r="AD871" i="2" s="1"/>
  <c r="Y866" i="2"/>
  <c r="AD866" i="2" s="1"/>
  <c r="Y857" i="2"/>
  <c r="AD857" i="2" s="1"/>
  <c r="Y839" i="2"/>
  <c r="AD839" i="2" s="1"/>
  <c r="Y799" i="2"/>
  <c r="AD799" i="2" s="1"/>
  <c r="Y765" i="2"/>
  <c r="AD765" i="2" s="1"/>
  <c r="Y761" i="2"/>
  <c r="AD761" i="2" s="1"/>
  <c r="Y748" i="2"/>
  <c r="AD748" i="2" s="1"/>
  <c r="Y744" i="2"/>
  <c r="AD744" i="2" s="1"/>
  <c r="Y719" i="2"/>
  <c r="AD719" i="2" s="1"/>
  <c r="Y715" i="2"/>
  <c r="AD715" i="2" s="1"/>
  <c r="Y710" i="2"/>
  <c r="AD710" i="2" s="1"/>
  <c r="Y655" i="2"/>
  <c r="AD655" i="2" s="1"/>
  <c r="Y651" i="2"/>
  <c r="Y634" i="2"/>
  <c r="AD634" i="2" s="1"/>
  <c r="Y626" i="2"/>
  <c r="AD626" i="2" s="1"/>
  <c r="Y622" i="2"/>
  <c r="AD622" i="2" s="1"/>
  <c r="Y610" i="2"/>
  <c r="AD610" i="2" s="1"/>
  <c r="Y602" i="2"/>
  <c r="AD602" i="2" s="1"/>
  <c r="Y594" i="2"/>
  <c r="AD594" i="2" s="1"/>
  <c r="Y590" i="2"/>
  <c r="AD590" i="2" s="1"/>
  <c r="Y569" i="2"/>
  <c r="AD569" i="2" s="1"/>
  <c r="Y496" i="2"/>
  <c r="AD496" i="2" s="1"/>
  <c r="Y492" i="2"/>
  <c r="Y394" i="2"/>
  <c r="AD394" i="2" s="1"/>
  <c r="Y370" i="2"/>
  <c r="X1340" i="2"/>
  <c r="AA1340" i="2" s="1"/>
  <c r="X1339" i="2"/>
  <c r="X1335" i="2"/>
  <c r="AC1335" i="2" s="1"/>
  <c r="X1332" i="2"/>
  <c r="AA1332" i="2" s="1"/>
  <c r="X1331" i="2"/>
  <c r="AC1331" i="2" s="1"/>
  <c r="X1328" i="2"/>
  <c r="AA1328" i="2" s="1"/>
  <c r="X1327" i="2"/>
  <c r="AC1327" i="2" s="1"/>
  <c r="X1274" i="2"/>
  <c r="AC1274" i="2" s="1"/>
  <c r="Y1258" i="2"/>
  <c r="AD1258" i="2" s="1"/>
  <c r="Y1238" i="2"/>
  <c r="AD1238" i="2" s="1"/>
  <c r="X1179" i="2"/>
  <c r="X1175" i="2"/>
  <c r="X1143" i="2"/>
  <c r="Y1115" i="2"/>
  <c r="AD1115" i="2" s="1"/>
  <c r="Y1101" i="2"/>
  <c r="AD1101" i="2" s="1"/>
  <c r="X1083" i="2"/>
  <c r="AA1083" i="2" s="1"/>
  <c r="X1015" i="2"/>
  <c r="X907" i="2"/>
  <c r="X905" i="2"/>
  <c r="Y896" i="2"/>
  <c r="AD896" i="2" s="1"/>
  <c r="Y891" i="2"/>
  <c r="AD891" i="2" s="1"/>
  <c r="X889" i="2"/>
  <c r="Y880" i="2"/>
  <c r="AD880" i="2" s="1"/>
  <c r="Y875" i="2"/>
  <c r="AD875" i="2" s="1"/>
  <c r="X873" i="2"/>
  <c r="AA873" i="2" s="1"/>
  <c r="AF873" i="2" s="1"/>
  <c r="Y864" i="2"/>
  <c r="AD864" i="2" s="1"/>
  <c r="X857" i="2"/>
  <c r="AA857" i="2" s="1"/>
  <c r="AF857" i="2" s="1"/>
  <c r="Y848" i="2"/>
  <c r="AD848" i="2" s="1"/>
  <c r="Y843" i="2"/>
  <c r="AD843" i="2" s="1"/>
  <c r="X842" i="2"/>
  <c r="X841" i="2"/>
  <c r="AA841" i="2" s="1"/>
  <c r="AF841" i="2" s="1"/>
  <c r="Y832" i="2"/>
  <c r="AD832" i="2" s="1"/>
  <c r="X831" i="2"/>
  <c r="AA831" i="2" s="1"/>
  <c r="AF831" i="2" s="1"/>
  <c r="Y823" i="2"/>
  <c r="X822" i="2"/>
  <c r="AA822" i="2" s="1"/>
  <c r="AF822" i="2" s="1"/>
  <c r="Y811" i="2"/>
  <c r="AD811" i="2" s="1"/>
  <c r="Y808" i="2"/>
  <c r="AD808" i="2" s="1"/>
  <c r="X807" i="2"/>
  <c r="Y798" i="2"/>
  <c r="AD798" i="2" s="1"/>
  <c r="X797" i="2"/>
  <c r="AC797" i="2" s="1"/>
  <c r="Y789" i="2"/>
  <c r="AD789" i="2" s="1"/>
  <c r="Y785" i="2"/>
  <c r="AD785" i="2" s="1"/>
  <c r="X783" i="2"/>
  <c r="Z783" i="2" s="1"/>
  <c r="Y780" i="2"/>
  <c r="AD780" i="2" s="1"/>
  <c r="Y776" i="2"/>
  <c r="AD776" i="2" s="1"/>
  <c r="Y771" i="2"/>
  <c r="AD771" i="2" s="1"/>
  <c r="Y749" i="2"/>
  <c r="AD749" i="2" s="1"/>
  <c r="Y745" i="2"/>
  <c r="AD745" i="2" s="1"/>
  <c r="X743" i="2"/>
  <c r="AA743" i="2" s="1"/>
  <c r="Y727" i="2"/>
  <c r="Y723" i="2"/>
  <c r="AD723" i="2" s="1"/>
  <c r="X703" i="2"/>
  <c r="Y696" i="2"/>
  <c r="AD696" i="2" s="1"/>
  <c r="X671" i="2"/>
  <c r="Z671" i="2" s="1"/>
  <c r="Y668" i="2"/>
  <c r="AD668" i="2" s="1"/>
  <c r="Y664" i="2"/>
  <c r="AD664" i="2" s="1"/>
  <c r="X613" i="2"/>
  <c r="AC613" i="2" s="1"/>
  <c r="X612" i="2"/>
  <c r="X605" i="2"/>
  <c r="AC605" i="2" s="1"/>
  <c r="X604" i="2"/>
  <c r="Y601" i="2"/>
  <c r="AD601" i="2" s="1"/>
  <c r="Y597" i="2"/>
  <c r="AD597" i="2" s="1"/>
  <c r="Y593" i="2"/>
  <c r="AD593" i="2" s="1"/>
  <c r="Y589" i="2"/>
  <c r="AD589" i="2" s="1"/>
  <c r="Y571" i="2"/>
  <c r="AD571" i="2" s="1"/>
  <c r="X569" i="2"/>
  <c r="AA569" i="2" s="1"/>
  <c r="Y562" i="2"/>
  <c r="AD562" i="2" s="1"/>
  <c r="Y557" i="2"/>
  <c r="AD557" i="2" s="1"/>
  <c r="Y539" i="2"/>
  <c r="AD539" i="2" s="1"/>
  <c r="X537" i="2"/>
  <c r="AA537" i="2" s="1"/>
  <c r="Y530" i="2"/>
  <c r="AD530" i="2" s="1"/>
  <c r="Y510" i="2"/>
  <c r="AD510" i="2" s="1"/>
  <c r="Y503" i="2"/>
  <c r="AD503" i="2" s="1"/>
  <c r="Y495" i="2"/>
  <c r="Y490" i="2"/>
  <c r="AD490" i="2" s="1"/>
  <c r="Y485" i="2"/>
  <c r="AD485" i="2" s="1"/>
  <c r="X484" i="2"/>
  <c r="X476" i="2"/>
  <c r="AC476" i="2" s="1"/>
  <c r="X472" i="2"/>
  <c r="AC472" i="2" s="1"/>
  <c r="X468" i="2"/>
  <c r="AC468" i="2" s="1"/>
  <c r="X464" i="2"/>
  <c r="AC464" i="2" s="1"/>
  <c r="X460" i="2"/>
  <c r="X456" i="2"/>
  <c r="AA456" i="2" s="1"/>
  <c r="X452" i="2"/>
  <c r="AA452" i="2" s="1"/>
  <c r="X448" i="2"/>
  <c r="X444" i="2"/>
  <c r="AA444" i="2" s="1"/>
  <c r="X440" i="2"/>
  <c r="AC440" i="2" s="1"/>
  <c r="X436" i="2"/>
  <c r="AC436" i="2" s="1"/>
  <c r="Y331" i="2"/>
  <c r="AD331" i="2" s="1"/>
  <c r="Y322" i="2"/>
  <c r="AD322" i="2" s="1"/>
  <c r="Y279" i="2"/>
  <c r="AD279" i="2" s="1"/>
  <c r="Y221" i="2"/>
  <c r="AD221" i="2" s="1"/>
  <c r="Y175" i="2"/>
  <c r="AD175" i="2" s="1"/>
  <c r="Y150" i="2"/>
  <c r="AD150" i="2" s="1"/>
  <c r="Y129" i="2"/>
  <c r="AD129" i="2" s="1"/>
  <c r="Y103" i="2"/>
  <c r="AD103" i="2" s="1"/>
  <c r="Y40" i="2"/>
  <c r="AD40" i="2" s="1"/>
  <c r="Y36" i="2"/>
  <c r="AD36" i="2" s="1"/>
  <c r="Y31" i="2"/>
  <c r="AD31" i="2" s="1"/>
  <c r="Y27" i="2"/>
  <c r="AD27" i="2" s="1"/>
  <c r="X26" i="2"/>
  <c r="Y15" i="2"/>
  <c r="AD15" i="2" s="1"/>
  <c r="X1338" i="2"/>
  <c r="X1337" i="2"/>
  <c r="Y1335" i="2"/>
  <c r="AD1335" i="2" s="1"/>
  <c r="X1333" i="2"/>
  <c r="X1330" i="2"/>
  <c r="X1318" i="2"/>
  <c r="AA1318" i="2" s="1"/>
  <c r="Y1315" i="2"/>
  <c r="AD1315" i="2" s="1"/>
  <c r="X1282" i="2"/>
  <c r="AA1282" i="2" s="1"/>
  <c r="X1259" i="2"/>
  <c r="X1243" i="2"/>
  <c r="X1231" i="2"/>
  <c r="Z1231" i="2" s="1"/>
  <c r="X1177" i="2"/>
  <c r="AA1177" i="2" s="1"/>
  <c r="X1173" i="2"/>
  <c r="X1172" i="2"/>
  <c r="X1147" i="2"/>
  <c r="X1079" i="2"/>
  <c r="AA1079" i="2" s="1"/>
  <c r="X1019" i="2"/>
  <c r="X897" i="2"/>
  <c r="X881" i="2"/>
  <c r="AA881" i="2" s="1"/>
  <c r="AF881" i="2" s="1"/>
  <c r="X865" i="2"/>
  <c r="X850" i="2"/>
  <c r="AA850" i="2" s="1"/>
  <c r="AF850" i="2" s="1"/>
  <c r="X849" i="2"/>
  <c r="AC849" i="2" s="1"/>
  <c r="X834" i="2"/>
  <c r="AA834" i="2" s="1"/>
  <c r="AF834" i="2" s="1"/>
  <c r="X833" i="2"/>
  <c r="X829" i="2"/>
  <c r="AA829" i="2" s="1"/>
  <c r="AF829" i="2" s="1"/>
  <c r="X819" i="2"/>
  <c r="X799" i="2"/>
  <c r="AA799" i="2" s="1"/>
  <c r="AF799" i="2" s="1"/>
  <c r="X759" i="2"/>
  <c r="Z759" i="2" s="1"/>
  <c r="X741" i="2"/>
  <c r="AC741" i="2" s="1"/>
  <c r="X719" i="2"/>
  <c r="X687" i="2"/>
  <c r="X655" i="2"/>
  <c r="X617" i="2"/>
  <c r="AC617" i="2" s="1"/>
  <c r="X616" i="2"/>
  <c r="X609" i="2"/>
  <c r="AC609" i="2" s="1"/>
  <c r="X608" i="2"/>
  <c r="X585" i="2"/>
  <c r="AA585" i="2" s="1"/>
  <c r="X553" i="2"/>
  <c r="X526" i="2"/>
  <c r="AC526" i="2" s="1"/>
  <c r="X516" i="2"/>
  <c r="AA516" i="2" s="1"/>
  <c r="X506" i="2"/>
  <c r="AC506" i="2" s="1"/>
  <c r="X497" i="2"/>
  <c r="AC497" i="2" s="1"/>
  <c r="X496" i="2"/>
  <c r="AA496" i="2" s="1"/>
  <c r="AF496" i="2" s="1"/>
  <c r="X478" i="2"/>
  <c r="X474" i="2"/>
  <c r="AC474" i="2" s="1"/>
  <c r="X470" i="2"/>
  <c r="X466" i="2"/>
  <c r="X462" i="2"/>
  <c r="X458" i="2"/>
  <c r="AA458" i="2" s="1"/>
  <c r="X454" i="2"/>
  <c r="X450" i="2"/>
  <c r="AC450" i="2" s="1"/>
  <c r="X446" i="2"/>
  <c r="X442" i="2"/>
  <c r="AC442" i="2" s="1"/>
  <c r="X438" i="2"/>
  <c r="X434" i="2"/>
  <c r="X430" i="2"/>
  <c r="X426" i="2"/>
  <c r="AC426" i="2" s="1"/>
  <c r="X422" i="2"/>
  <c r="AC422" i="2" s="1"/>
  <c r="X418" i="2"/>
  <c r="AC418" i="2" s="1"/>
  <c r="X414" i="2"/>
  <c r="X202" i="2"/>
  <c r="AC202" i="2" s="1"/>
  <c r="X432" i="2"/>
  <c r="AA432" i="2" s="1"/>
  <c r="Y429" i="2"/>
  <c r="AD429" i="2" s="1"/>
  <c r="X428" i="2"/>
  <c r="Y425" i="2"/>
  <c r="AD425" i="2" s="1"/>
  <c r="X424" i="2"/>
  <c r="AC424" i="2" s="1"/>
  <c r="Y421" i="2"/>
  <c r="AD421" i="2" s="1"/>
  <c r="X420" i="2"/>
  <c r="AA420" i="2" s="1"/>
  <c r="Y417" i="2"/>
  <c r="AD417" i="2" s="1"/>
  <c r="X416" i="2"/>
  <c r="AA416" i="2" s="1"/>
  <c r="Y413" i="2"/>
  <c r="AD413" i="2" s="1"/>
  <c r="X412" i="2"/>
  <c r="Y409" i="2"/>
  <c r="AD409" i="2" s="1"/>
  <c r="X408" i="2"/>
  <c r="AA408" i="2" s="1"/>
  <c r="AF408" i="2" s="1"/>
  <c r="Y405" i="2"/>
  <c r="AD405" i="2" s="1"/>
  <c r="X404" i="2"/>
  <c r="AA404" i="2" s="1"/>
  <c r="AF404" i="2" s="1"/>
  <c r="X400" i="2"/>
  <c r="AA400" i="2" s="1"/>
  <c r="AF400" i="2" s="1"/>
  <c r="Y397" i="2"/>
  <c r="AD397" i="2" s="1"/>
  <c r="X395" i="2"/>
  <c r="Y393" i="2"/>
  <c r="AD393" i="2" s="1"/>
  <c r="X391" i="2"/>
  <c r="Y385" i="2"/>
  <c r="AD385" i="2" s="1"/>
  <c r="Y381" i="2"/>
  <c r="AD381" i="2" s="1"/>
  <c r="Y377" i="2"/>
  <c r="AD377" i="2" s="1"/>
  <c r="X371" i="2"/>
  <c r="AC371" i="2" s="1"/>
  <c r="X367" i="2"/>
  <c r="AC367" i="2" s="1"/>
  <c r="Y352" i="2"/>
  <c r="AD352" i="2" s="1"/>
  <c r="Y350" i="2"/>
  <c r="AD350" i="2" s="1"/>
  <c r="Y348" i="2"/>
  <c r="AD348" i="2" s="1"/>
  <c r="Y346" i="2"/>
  <c r="AD346" i="2" s="1"/>
  <c r="Y344" i="2"/>
  <c r="AD344" i="2" s="1"/>
  <c r="Y342" i="2"/>
  <c r="AD342" i="2" s="1"/>
  <c r="Y336" i="2"/>
  <c r="AD336" i="2" s="1"/>
  <c r="Y334" i="2"/>
  <c r="AD334" i="2" s="1"/>
  <c r="Y317" i="2"/>
  <c r="AD317" i="2" s="1"/>
  <c r="Y315" i="2"/>
  <c r="AD315" i="2" s="1"/>
  <c r="Y309" i="2"/>
  <c r="AD309" i="2" s="1"/>
  <c r="Y307" i="2"/>
  <c r="AD307" i="2" s="1"/>
  <c r="Y292" i="2"/>
  <c r="AD292" i="2" s="1"/>
  <c r="Y290" i="2"/>
  <c r="AD290" i="2" s="1"/>
  <c r="Y288" i="2"/>
  <c r="AD288" i="2" s="1"/>
  <c r="Y286" i="2"/>
  <c r="AD286" i="2" s="1"/>
  <c r="X281" i="2"/>
  <c r="AC281" i="2" s="1"/>
  <c r="Y280" i="2"/>
  <c r="AD280" i="2" s="1"/>
  <c r="X277" i="2"/>
  <c r="X269" i="2"/>
  <c r="AC269" i="2" s="1"/>
  <c r="X264" i="2"/>
  <c r="AC264" i="2" s="1"/>
  <c r="Y246" i="2"/>
  <c r="AD246" i="2" s="1"/>
  <c r="Y245" i="2"/>
  <c r="AD245" i="2" s="1"/>
  <c r="Y243" i="2"/>
  <c r="AD243" i="2" s="1"/>
  <c r="X242" i="2"/>
  <c r="Y223" i="2"/>
  <c r="AD223" i="2" s="1"/>
  <c r="Y201" i="2"/>
  <c r="AD201" i="2" s="1"/>
  <c r="X190" i="2"/>
  <c r="AC190" i="2" s="1"/>
  <c r="Y183" i="2"/>
  <c r="AD183" i="2" s="1"/>
  <c r="Y174" i="2"/>
  <c r="AD174" i="2" s="1"/>
  <c r="X173" i="2"/>
  <c r="AC173" i="2" s="1"/>
  <c r="Y166" i="2"/>
  <c r="AD166" i="2" s="1"/>
  <c r="Y157" i="2"/>
  <c r="AD157" i="2" s="1"/>
  <c r="Y153" i="2"/>
  <c r="AD153" i="2" s="1"/>
  <c r="Y143" i="2"/>
  <c r="AD143" i="2" s="1"/>
  <c r="Y135" i="2"/>
  <c r="AD135" i="2" s="1"/>
  <c r="Y118" i="2"/>
  <c r="AD118" i="2" s="1"/>
  <c r="Y106" i="2"/>
  <c r="AD106" i="2" s="1"/>
  <c r="X97" i="2"/>
  <c r="AC97" i="2" s="1"/>
  <c r="X85" i="2"/>
  <c r="AA85" i="2" s="1"/>
  <c r="AF85" i="2" s="1"/>
  <c r="Y82" i="2"/>
  <c r="AD82" i="2" s="1"/>
  <c r="X410" i="2"/>
  <c r="AC410" i="2" s="1"/>
  <c r="X406" i="2"/>
  <c r="X402" i="2"/>
  <c r="AC402" i="2" s="1"/>
  <c r="X398" i="2"/>
  <c r="AA398" i="2" s="1"/>
  <c r="X393" i="2"/>
  <c r="X369" i="2"/>
  <c r="AC369" i="2" s="1"/>
  <c r="X362" i="2"/>
  <c r="AA362" i="2" s="1"/>
  <c r="X353" i="2"/>
  <c r="AC353" i="2" s="1"/>
  <c r="X345" i="2"/>
  <c r="X341" i="2"/>
  <c r="AC341" i="2" s="1"/>
  <c r="X337" i="2"/>
  <c r="AC337" i="2" s="1"/>
  <c r="X324" i="2"/>
  <c r="AC324" i="2" s="1"/>
  <c r="X289" i="2"/>
  <c r="AC289" i="2" s="1"/>
  <c r="X285" i="2"/>
  <c r="AC285" i="2" s="1"/>
  <c r="X284" i="2"/>
  <c r="AC284" i="2" s="1"/>
  <c r="X258" i="2"/>
  <c r="X250" i="2"/>
  <c r="X196" i="2"/>
  <c r="X195" i="2"/>
  <c r="AC195" i="2" s="1"/>
  <c r="X192" i="2"/>
  <c r="X183" i="2"/>
  <c r="X174" i="2"/>
  <c r="AA174" i="2" s="1"/>
  <c r="X171" i="2"/>
  <c r="AA171" i="2" s="1"/>
  <c r="X170" i="2"/>
  <c r="X129" i="2"/>
  <c r="AC129" i="2" s="1"/>
  <c r="X127" i="2"/>
  <c r="AA127" i="2" s="1"/>
  <c r="X117" i="2"/>
  <c r="AC117" i="2" s="1"/>
  <c r="X106" i="2"/>
  <c r="AA106" i="2" s="1"/>
  <c r="X100" i="2"/>
  <c r="AC100" i="2" s="1"/>
  <c r="X78" i="2"/>
  <c r="AA78" i="2" s="1"/>
  <c r="AF78" i="2" s="1"/>
  <c r="X65" i="2"/>
  <c r="X40" i="2"/>
  <c r="X30" i="2"/>
  <c r="X25" i="2"/>
  <c r="AC25" i="2" s="1"/>
  <c r="X16" i="2"/>
  <c r="AC16" i="2" s="1"/>
  <c r="X15" i="2"/>
  <c r="AC15" i="2" s="1"/>
  <c r="X13" i="2"/>
  <c r="X8" i="2"/>
  <c r="AA8" i="2" s="1"/>
  <c r="Y2345" i="2"/>
  <c r="AD2345" i="2" s="1"/>
  <c r="Y2252" i="2"/>
  <c r="AD2252" i="2" s="1"/>
  <c r="Y2236" i="2"/>
  <c r="Y2200" i="2"/>
  <c r="AD2200" i="2" s="1"/>
  <c r="Y2134" i="2"/>
  <c r="AD2134" i="2" s="1"/>
  <c r="Y2119" i="2"/>
  <c r="AD2119" i="2" s="1"/>
  <c r="Y2063" i="2"/>
  <c r="AD2063" i="2" s="1"/>
  <c r="Y2039" i="2"/>
  <c r="AD2039" i="2" s="1"/>
  <c r="Y2013" i="2"/>
  <c r="AD2013" i="2" s="1"/>
  <c r="Y1959" i="2"/>
  <c r="AD1959" i="2" s="1"/>
  <c r="Y1911" i="2"/>
  <c r="AD1911" i="2" s="1"/>
  <c r="Y1895" i="2"/>
  <c r="Y1879" i="2"/>
  <c r="AD1879" i="2" s="1"/>
  <c r="Y1812" i="2"/>
  <c r="AD1812" i="2" s="1"/>
  <c r="Y1806" i="2"/>
  <c r="AD1806" i="2" s="1"/>
  <c r="Y1732" i="2"/>
  <c r="AD1732" i="2" s="1"/>
  <c r="Y1727" i="2"/>
  <c r="AD1727" i="2" s="1"/>
  <c r="Y1722" i="2"/>
  <c r="AD1722" i="2" s="1"/>
  <c r="Y1706" i="2"/>
  <c r="AD1706" i="2" s="1"/>
  <c r="Y1399" i="2"/>
  <c r="AD1399" i="2" s="1"/>
  <c r="Y1310" i="2"/>
  <c r="Y1225" i="2"/>
  <c r="AD1225" i="2" s="1"/>
  <c r="Y1221" i="2"/>
  <c r="AD1221" i="2" s="1"/>
  <c r="Y1217" i="2"/>
  <c r="AD1217" i="2" s="1"/>
  <c r="Y1213" i="2"/>
  <c r="AD1213" i="2" s="1"/>
  <c r="Y1209" i="2"/>
  <c r="AD1209" i="2" s="1"/>
  <c r="Y1205" i="2"/>
  <c r="AD1205" i="2" s="1"/>
  <c r="Y1192" i="2"/>
  <c r="AD1192" i="2" s="1"/>
  <c r="Y1183" i="2"/>
  <c r="AD1183" i="2" s="1"/>
  <c r="Y1178" i="2"/>
  <c r="AD1178" i="2" s="1"/>
  <c r="Y1037" i="2"/>
  <c r="AD1037" i="2" s="1"/>
  <c r="Y1033" i="2"/>
  <c r="AD1033" i="2" s="1"/>
  <c r="Y904" i="2"/>
  <c r="AD904" i="2" s="1"/>
  <c r="Y899" i="2"/>
  <c r="AD899" i="2" s="1"/>
  <c r="Y883" i="2"/>
  <c r="AD883" i="2" s="1"/>
  <c r="Y747" i="2"/>
  <c r="AD747" i="2" s="1"/>
  <c r="Y725" i="2"/>
  <c r="AD725" i="2" s="1"/>
  <c r="Y721" i="2"/>
  <c r="AD721" i="2" s="1"/>
  <c r="Y587" i="2"/>
  <c r="AD587" i="2" s="1"/>
  <c r="Y573" i="2"/>
  <c r="AD573" i="2" s="1"/>
  <c r="Y555" i="2"/>
  <c r="AD555" i="2" s="1"/>
  <c r="Y541" i="2"/>
  <c r="AD541" i="2" s="1"/>
  <c r="Y528" i="2"/>
  <c r="AD528" i="2" s="1"/>
  <c r="Y515" i="2"/>
  <c r="AD515" i="2" s="1"/>
  <c r="Y498" i="2"/>
  <c r="AD498" i="2" s="1"/>
  <c r="Y22" i="2"/>
  <c r="AD22" i="2" s="1"/>
  <c r="Y18" i="2"/>
  <c r="AD18" i="2" s="1"/>
  <c r="Y3104" i="2"/>
  <c r="AD3104" i="2" s="1"/>
  <c r="X3095" i="2"/>
  <c r="AC3095" i="2" s="1"/>
  <c r="X3079" i="2"/>
  <c r="AC3079" i="2" s="1"/>
  <c r="Y3076" i="2"/>
  <c r="AD3076" i="2" s="1"/>
  <c r="Y3072" i="2"/>
  <c r="AD3072" i="2" s="1"/>
  <c r="X3063" i="2"/>
  <c r="Y3058" i="2"/>
  <c r="AD3058" i="2" s="1"/>
  <c r="X3051" i="2"/>
  <c r="Y3044" i="2"/>
  <c r="AD3044" i="2" s="1"/>
  <c r="X3035" i="2"/>
  <c r="Y3032" i="2"/>
  <c r="AD3032" i="2" s="1"/>
  <c r="Y3018" i="2"/>
  <c r="AD3018" i="2" s="1"/>
  <c r="X3011" i="2"/>
  <c r="Y3008" i="2"/>
  <c r="AD3008" i="2" s="1"/>
  <c r="Y3004" i="2"/>
  <c r="AD3004" i="2" s="1"/>
  <c r="X2995" i="2"/>
  <c r="X2987" i="2"/>
  <c r="AC2987" i="2" s="1"/>
  <c r="X2971" i="2"/>
  <c r="Y2968" i="2"/>
  <c r="AD2968" i="2" s="1"/>
  <c r="X2955" i="2"/>
  <c r="X2943" i="2"/>
  <c r="Y2940" i="2"/>
  <c r="AD2940" i="2" s="1"/>
  <c r="X2931" i="2"/>
  <c r="Y2924" i="2"/>
  <c r="AD2924" i="2" s="1"/>
  <c r="Y2920" i="2"/>
  <c r="AD2920" i="2" s="1"/>
  <c r="X2907" i="2"/>
  <c r="X2891" i="2"/>
  <c r="X2875" i="2"/>
  <c r="AC2875" i="2" s="1"/>
  <c r="X2863" i="2"/>
  <c r="X2843" i="2"/>
  <c r="X2835" i="2"/>
  <c r="AA2835" i="2" s="1"/>
  <c r="X2826" i="2"/>
  <c r="AA2826" i="2" s="1"/>
  <c r="AF2826" i="2" s="1"/>
  <c r="X2825" i="2"/>
  <c r="AC2825" i="2" s="1"/>
  <c r="X2821" i="2"/>
  <c r="Y2808" i="2"/>
  <c r="AD2808" i="2" s="1"/>
  <c r="X2798" i="2"/>
  <c r="X2797" i="2"/>
  <c r="AC2797" i="2" s="1"/>
  <c r="Y2788" i="2"/>
  <c r="AD2788" i="2" s="1"/>
  <c r="Y2779" i="2"/>
  <c r="AD2779" i="2" s="1"/>
  <c r="X2778" i="2"/>
  <c r="X2777" i="2"/>
  <c r="Y2774" i="2"/>
  <c r="AD2774" i="2" s="1"/>
  <c r="Y2773" i="2"/>
  <c r="Y2768" i="2"/>
  <c r="AD2768" i="2" s="1"/>
  <c r="X2758" i="2"/>
  <c r="AC2758" i="2" s="1"/>
  <c r="X2754" i="2"/>
  <c r="AA2754" i="2" s="1"/>
  <c r="X2753" i="2"/>
  <c r="X2749" i="2"/>
  <c r="X2734" i="2"/>
  <c r="Z2734" i="2" s="1"/>
  <c r="X2733" i="2"/>
  <c r="AC2733" i="2" s="1"/>
  <c r="X2718" i="2"/>
  <c r="AC2718" i="2" s="1"/>
  <c r="X2717" i="2"/>
  <c r="AC2717" i="2" s="1"/>
  <c r="X2702" i="2"/>
  <c r="AC2702" i="2" s="1"/>
  <c r="X2698" i="2"/>
  <c r="X2697" i="2"/>
  <c r="Y2693" i="2"/>
  <c r="AD2693" i="2" s="1"/>
  <c r="X2682" i="2"/>
  <c r="X2678" i="2"/>
  <c r="X2677" i="2"/>
  <c r="Y2673" i="2"/>
  <c r="X2662" i="2"/>
  <c r="X2661" i="2"/>
  <c r="Y2657" i="2"/>
  <c r="X2642" i="2"/>
  <c r="X2641" i="2"/>
  <c r="AC2641" i="2" s="1"/>
  <c r="Y2628" i="2"/>
  <c r="Y2624" i="2"/>
  <c r="AD2624" i="2" s="1"/>
  <c r="X2618" i="2"/>
  <c r="AA2618" i="2" s="1"/>
  <c r="AF2618" i="2" s="1"/>
  <c r="X2614" i="2"/>
  <c r="AC2614" i="2" s="1"/>
  <c r="X2613" i="2"/>
  <c r="Y2609" i="2"/>
  <c r="AD2609" i="2" s="1"/>
  <c r="Y2604" i="2"/>
  <c r="AD2604" i="2" s="1"/>
  <c r="X2598" i="2"/>
  <c r="X2597" i="2"/>
  <c r="AC2597" i="2" s="1"/>
  <c r="Y2594" i="2"/>
  <c r="AD2594" i="2" s="1"/>
  <c r="Y2593" i="2"/>
  <c r="AD2593" i="2" s="1"/>
  <c r="Y2588" i="2"/>
  <c r="AD2588" i="2" s="1"/>
  <c r="Y2583" i="2"/>
  <c r="AD2583" i="2" s="1"/>
  <c r="X2582" i="2"/>
  <c r="Z2582" i="2" s="1"/>
  <c r="X2578" i="2"/>
  <c r="X2572" i="2"/>
  <c r="Y2569" i="2"/>
  <c r="Y2568" i="2"/>
  <c r="AD2568" i="2" s="1"/>
  <c r="Y2563" i="2"/>
  <c r="X2555" i="2"/>
  <c r="X2553" i="2"/>
  <c r="AA2553" i="2" s="1"/>
  <c r="X2552" i="2"/>
  <c r="X2547" i="2"/>
  <c r="X2543" i="2"/>
  <c r="AC2543" i="2" s="1"/>
  <c r="X2542" i="2"/>
  <c r="X2537" i="2"/>
  <c r="AC2537" i="2" s="1"/>
  <c r="X2531" i="2"/>
  <c r="X2530" i="2"/>
  <c r="AC2530" i="2" s="1"/>
  <c r="X2523" i="2"/>
  <c r="Y2519" i="2"/>
  <c r="X2511" i="2"/>
  <c r="Y2483" i="2"/>
  <c r="AD2483" i="2" s="1"/>
  <c r="Y2473" i="2"/>
  <c r="AD2473" i="2" s="1"/>
  <c r="Y2372" i="2"/>
  <c r="AD2372" i="2" s="1"/>
  <c r="Y2284" i="2"/>
  <c r="Y2229" i="2"/>
  <c r="AD2229" i="2" s="1"/>
  <c r="Y2205" i="2"/>
  <c r="AD2205" i="2" s="1"/>
  <c r="X2162" i="2"/>
  <c r="AA2162" i="2" s="1"/>
  <c r="Y2124" i="2"/>
  <c r="AD2124" i="2" s="1"/>
  <c r="Y2083" i="2"/>
  <c r="AD2083" i="2" s="1"/>
  <c r="Y2001" i="2"/>
  <c r="Y1989" i="2"/>
  <c r="AD1989" i="2" s="1"/>
  <c r="Y1981" i="2"/>
  <c r="AD1981" i="2" s="1"/>
  <c r="Y1975" i="2"/>
  <c r="AD1975" i="2" s="1"/>
  <c r="Y1965" i="2"/>
  <c r="AD1965" i="2" s="1"/>
  <c r="Y1956" i="2"/>
  <c r="AD1956" i="2" s="1"/>
  <c r="Y1930" i="2"/>
  <c r="AD1930" i="2" s="1"/>
  <c r="Y1923" i="2"/>
  <c r="AD1923" i="2" s="1"/>
  <c r="Y1918" i="2"/>
  <c r="AD1918" i="2" s="1"/>
  <c r="X1916" i="2"/>
  <c r="AC1916" i="2" s="1"/>
  <c r="Y1908" i="2"/>
  <c r="AD1908" i="2" s="1"/>
  <c r="Y1903" i="2"/>
  <c r="AD1903" i="2" s="1"/>
  <c r="Y1892" i="2"/>
  <c r="AD1892" i="2" s="1"/>
  <c r="Y1887" i="2"/>
  <c r="AD1887" i="2" s="1"/>
  <c r="Y1876" i="2"/>
  <c r="AD1876" i="2" s="1"/>
  <c r="Y1867" i="2"/>
  <c r="AD1867" i="2" s="1"/>
  <c r="Y1850" i="2"/>
  <c r="Y1818" i="2"/>
  <c r="AD1818" i="2" s="1"/>
  <c r="Y1809" i="2"/>
  <c r="AD1809" i="2" s="1"/>
  <c r="Y1802" i="2"/>
  <c r="AD1802" i="2" s="1"/>
  <c r="Y1793" i="2"/>
  <c r="AD1793" i="2" s="1"/>
  <c r="Y1780" i="2"/>
  <c r="AD1780" i="2" s="1"/>
  <c r="Y1775" i="2"/>
  <c r="AD1775" i="2" s="1"/>
  <c r="Y1760" i="2"/>
  <c r="AD1760" i="2" s="1"/>
  <c r="Y1756" i="2"/>
  <c r="Y1751" i="2"/>
  <c r="AD1751" i="2" s="1"/>
  <c r="Y1723" i="2"/>
  <c r="AD1723" i="2" s="1"/>
  <c r="Y1670" i="2"/>
  <c r="Y1666" i="2"/>
  <c r="AD1666" i="2" s="1"/>
  <c r="X1664" i="2"/>
  <c r="AA1664" i="2" s="1"/>
  <c r="X1290" i="2"/>
  <c r="AC1290" i="2" s="1"/>
  <c r="Y1290" i="2"/>
  <c r="I3106" i="2"/>
  <c r="Y3105" i="2"/>
  <c r="AD3105" i="2" s="1"/>
  <c r="Y3089" i="2"/>
  <c r="Y3084" i="2"/>
  <c r="AD3084" i="2" s="1"/>
  <c r="Y3077" i="2"/>
  <c r="Y3073" i="2"/>
  <c r="AD3073" i="2" s="1"/>
  <c r="Y3068" i="2"/>
  <c r="AD3068" i="2" s="1"/>
  <c r="Y3060" i="2"/>
  <c r="AD3060" i="2" s="1"/>
  <c r="Y3055" i="2"/>
  <c r="Y3049" i="2"/>
  <c r="Y3045" i="2"/>
  <c r="AD3045" i="2" s="1"/>
  <c r="Y3040" i="2"/>
  <c r="AD3040" i="2" s="1"/>
  <c r="Y3033" i="2"/>
  <c r="AD3033" i="2" s="1"/>
  <c r="Y3028" i="2"/>
  <c r="AD3028" i="2" s="1"/>
  <c r="Y3023" i="2"/>
  <c r="AD3023" i="2" s="1"/>
  <c r="Y3019" i="2"/>
  <c r="AD3019" i="2" s="1"/>
  <c r="Y3015" i="2"/>
  <c r="AD3015" i="2" s="1"/>
  <c r="Y3009" i="2"/>
  <c r="AD3009" i="2" s="1"/>
  <c r="Y3005" i="2"/>
  <c r="AD3005" i="2" s="1"/>
  <c r="Y3000" i="2"/>
  <c r="AD3000" i="2" s="1"/>
  <c r="Y2992" i="2"/>
  <c r="AD2992" i="2" s="1"/>
  <c r="Y2984" i="2"/>
  <c r="AD2984" i="2" s="1"/>
  <c r="Y2979" i="2"/>
  <c r="AD2979" i="2" s="1"/>
  <c r="Y2975" i="2"/>
  <c r="AD2975" i="2" s="1"/>
  <c r="Y2969" i="2"/>
  <c r="AD2969" i="2" s="1"/>
  <c r="Y2964" i="2"/>
  <c r="AD2964" i="2" s="1"/>
  <c r="Y2959" i="2"/>
  <c r="AD2959" i="2" s="1"/>
  <c r="Y2952" i="2"/>
  <c r="AD2952" i="2" s="1"/>
  <c r="Y2947" i="2"/>
  <c r="Y2941" i="2"/>
  <c r="AD2941" i="2" s="1"/>
  <c r="Y2936" i="2"/>
  <c r="AD2936" i="2" s="1"/>
  <c r="Y2929" i="2"/>
  <c r="AD2929" i="2" s="1"/>
  <c r="Y2925" i="2"/>
  <c r="Y2921" i="2"/>
  <c r="AD2921" i="2" s="1"/>
  <c r="Y2916" i="2"/>
  <c r="AD2916" i="2" s="1"/>
  <c r="Y2911" i="2"/>
  <c r="AD2911" i="2" s="1"/>
  <c r="Y2905" i="2"/>
  <c r="Y2901" i="2"/>
  <c r="AD2901" i="2" s="1"/>
  <c r="Y2896" i="2"/>
  <c r="AD2896" i="2" s="1"/>
  <c r="Y2889" i="2"/>
  <c r="AD2889" i="2" s="1"/>
  <c r="Y2884" i="2"/>
  <c r="AD2884" i="2" s="1"/>
  <c r="Y2879" i="2"/>
  <c r="AD2879" i="2" s="1"/>
  <c r="Y2872" i="2"/>
  <c r="AD2872" i="2" s="1"/>
  <c r="Y2867" i="2"/>
  <c r="AD2867" i="2" s="1"/>
  <c r="Y2861" i="2"/>
  <c r="Y2857" i="2"/>
  <c r="AD2857" i="2" s="1"/>
  <c r="Y2852" i="2"/>
  <c r="AD2852" i="2" s="1"/>
  <c r="Y2847" i="2"/>
  <c r="AD2847" i="2" s="1"/>
  <c r="Y2840" i="2"/>
  <c r="AD2840" i="2" s="1"/>
  <c r="Y2833" i="2"/>
  <c r="AD2833" i="2" s="1"/>
  <c r="Y2828" i="2"/>
  <c r="AD2828" i="2" s="1"/>
  <c r="Y2823" i="2"/>
  <c r="AD2823" i="2" s="1"/>
  <c r="Y2814" i="2"/>
  <c r="AD2814" i="2" s="1"/>
  <c r="Y2805" i="2"/>
  <c r="AD2805" i="2" s="1"/>
  <c r="Y2800" i="2"/>
  <c r="AD2800" i="2" s="1"/>
  <c r="Y2795" i="2"/>
  <c r="AD2795" i="2" s="1"/>
  <c r="Y2790" i="2"/>
  <c r="AD2790" i="2" s="1"/>
  <c r="Y2789" i="2"/>
  <c r="AD2789" i="2" s="1"/>
  <c r="Y2780" i="2"/>
  <c r="Y2765" i="2"/>
  <c r="Y2760" i="2"/>
  <c r="AD2760" i="2" s="1"/>
  <c r="Y2751" i="2"/>
  <c r="AD2751" i="2" s="1"/>
  <c r="Y2742" i="2"/>
  <c r="AD2742" i="2" s="1"/>
  <c r="Y2741" i="2"/>
  <c r="AD2741" i="2" s="1"/>
  <c r="Y2736" i="2"/>
  <c r="AD2736" i="2" s="1"/>
  <c r="Y2731" i="2"/>
  <c r="AD2731" i="2" s="1"/>
  <c r="Y2726" i="2"/>
  <c r="AD2726" i="2" s="1"/>
  <c r="Y2725" i="2"/>
  <c r="AD2725" i="2" s="1"/>
  <c r="Y2720" i="2"/>
  <c r="AD2720" i="2" s="1"/>
  <c r="Y2715" i="2"/>
  <c r="AD2715" i="2" s="1"/>
  <c r="Y2710" i="2"/>
  <c r="AD2710" i="2" s="1"/>
  <c r="Y2709" i="2"/>
  <c r="Y2704" i="2"/>
  <c r="AD2704" i="2" s="1"/>
  <c r="Y2695" i="2"/>
  <c r="AD2695" i="2" s="1"/>
  <c r="Y2684" i="2"/>
  <c r="AD2684" i="2" s="1"/>
  <c r="Y2680" i="2"/>
  <c r="AD2680" i="2" s="1"/>
  <c r="Y2675" i="2"/>
  <c r="AD2675" i="2" s="1"/>
  <c r="Y2664" i="2"/>
  <c r="AD2664" i="2" s="1"/>
  <c r="Y2654" i="2"/>
  <c r="AD2654" i="2" s="1"/>
  <c r="Y2650" i="2"/>
  <c r="AD2650" i="2" s="1"/>
  <c r="Y2649" i="2"/>
  <c r="AD2649" i="2" s="1"/>
  <c r="Y2644" i="2"/>
  <c r="AD2644" i="2" s="1"/>
  <c r="Y2639" i="2"/>
  <c r="AD2639" i="2" s="1"/>
  <c r="Y2634" i="2"/>
  <c r="AD2634" i="2" s="1"/>
  <c r="Y2630" i="2"/>
  <c r="AD2630" i="2" s="1"/>
  <c r="Y2629" i="2"/>
  <c r="AD2629" i="2" s="1"/>
  <c r="Y2625" i="2"/>
  <c r="AD2625" i="2" s="1"/>
  <c r="Y2620" i="2"/>
  <c r="Y2616" i="2"/>
  <c r="AD2616" i="2" s="1"/>
  <c r="Y2611" i="2"/>
  <c r="AD2611" i="2" s="1"/>
  <c r="Y2606" i="2"/>
  <c r="AD2606" i="2" s="1"/>
  <c r="Y2600" i="2"/>
  <c r="AD2600" i="2" s="1"/>
  <c r="Y2595" i="2"/>
  <c r="AD2595" i="2" s="1"/>
  <c r="Y2590" i="2"/>
  <c r="Y2584" i="2"/>
  <c r="AD2584" i="2" s="1"/>
  <c r="Y2575" i="2"/>
  <c r="AD2575" i="2" s="1"/>
  <c r="Y2574" i="2"/>
  <c r="AD2574" i="2" s="1"/>
  <c r="Y2570" i="2"/>
  <c r="Y2564" i="2"/>
  <c r="AD2564" i="2" s="1"/>
  <c r="Y2559" i="2"/>
  <c r="AD2559" i="2" s="1"/>
  <c r="Y2558" i="2"/>
  <c r="AD2558" i="2" s="1"/>
  <c r="Y2557" i="2"/>
  <c r="AD2557" i="2" s="1"/>
  <c r="Y2549" i="2"/>
  <c r="AD2549" i="2" s="1"/>
  <c r="Y2540" i="2"/>
  <c r="AD2540" i="2" s="1"/>
  <c r="Y2533" i="2"/>
  <c r="AD2533" i="2" s="1"/>
  <c r="Y2489" i="2"/>
  <c r="AD2489" i="2" s="1"/>
  <c r="Y2425" i="2"/>
  <c r="AD2425" i="2" s="1"/>
  <c r="Y2420" i="2"/>
  <c r="AD2420" i="2" s="1"/>
  <c r="Y2320" i="2"/>
  <c r="AD2320" i="2" s="1"/>
  <c r="Y2305" i="2"/>
  <c r="AD2305" i="2" s="1"/>
  <c r="Y2047" i="2"/>
  <c r="AD2047" i="2" s="1"/>
  <c r="Y1835" i="2"/>
  <c r="AD1835" i="2" s="1"/>
  <c r="Y1798" i="2"/>
  <c r="AD1798" i="2" s="1"/>
  <c r="Y1794" i="2"/>
  <c r="AD1794" i="2" s="1"/>
  <c r="Y1789" i="2"/>
  <c r="AD1789" i="2" s="1"/>
  <c r="Y1777" i="2"/>
  <c r="AD1777" i="2" s="1"/>
  <c r="Y1757" i="2"/>
  <c r="AD1757" i="2" s="1"/>
  <c r="Y1748" i="2"/>
  <c r="Y1693" i="2"/>
  <c r="Y1687" i="2"/>
  <c r="AD1687" i="2" s="1"/>
  <c r="Y1677" i="2"/>
  <c r="AD1677" i="2" s="1"/>
  <c r="Y1671" i="2"/>
  <c r="AD1671" i="2" s="1"/>
  <c r="Y1097" i="2"/>
  <c r="AD1097" i="2" s="1"/>
  <c r="Y1023" i="2"/>
  <c r="AD1023" i="2" s="1"/>
  <c r="Y859" i="2"/>
  <c r="AD859" i="2" s="1"/>
  <c r="X3099" i="2"/>
  <c r="X3083" i="2"/>
  <c r="X3067" i="2"/>
  <c r="X3059" i="2"/>
  <c r="Z3059" i="2" s="1"/>
  <c r="X3039" i="2"/>
  <c r="X3027" i="2"/>
  <c r="X2999" i="2"/>
  <c r="X2991" i="2"/>
  <c r="X2983" i="2"/>
  <c r="Y2980" i="2"/>
  <c r="AD2980" i="2" s="1"/>
  <c r="X2963" i="2"/>
  <c r="AA2963" i="2" s="1"/>
  <c r="X2951" i="2"/>
  <c r="Y2948" i="2"/>
  <c r="AD2948" i="2" s="1"/>
  <c r="X2935" i="2"/>
  <c r="X2915" i="2"/>
  <c r="X2895" i="2"/>
  <c r="Y2890" i="2"/>
  <c r="AD2890" i="2" s="1"/>
  <c r="Y2886" i="2"/>
  <c r="AD2886" i="2" s="1"/>
  <c r="X2883" i="2"/>
  <c r="Y2880" i="2"/>
  <c r="AD2880" i="2" s="1"/>
  <c r="X2871" i="2"/>
  <c r="Y2858" i="2"/>
  <c r="AD2858" i="2" s="1"/>
  <c r="Y2854" i="2"/>
  <c r="AD2854" i="2" s="1"/>
  <c r="X2851" i="2"/>
  <c r="X2839" i="2"/>
  <c r="Y2830" i="2"/>
  <c r="AD2830" i="2" s="1"/>
  <c r="Y2829" i="2"/>
  <c r="X2814" i="2"/>
  <c r="X2810" i="2"/>
  <c r="AA2810" i="2" s="1"/>
  <c r="AF2810" i="2" s="1"/>
  <c r="X2809" i="2"/>
  <c r="X2805" i="2"/>
  <c r="AC2805" i="2" s="1"/>
  <c r="X2790" i="2"/>
  <c r="X2789" i="2"/>
  <c r="AC2789" i="2" s="1"/>
  <c r="X2785" i="2"/>
  <c r="X2770" i="2"/>
  <c r="X2769" i="2"/>
  <c r="X2765" i="2"/>
  <c r="Y2752" i="2"/>
  <c r="AD2752" i="2" s="1"/>
  <c r="X2742" i="2"/>
  <c r="X2741" i="2"/>
  <c r="X2726" i="2"/>
  <c r="AC2726" i="2" s="1"/>
  <c r="X2725" i="2"/>
  <c r="X2710" i="2"/>
  <c r="X2709" i="2"/>
  <c r="X2690" i="2"/>
  <c r="X2689" i="2"/>
  <c r="Y2685" i="2"/>
  <c r="Y2676" i="2"/>
  <c r="AD2676" i="2" s="1"/>
  <c r="X2670" i="2"/>
  <c r="AA2670" i="2" s="1"/>
  <c r="AF2670" i="2" s="1"/>
  <c r="X2669" i="2"/>
  <c r="X2654" i="2"/>
  <c r="X2650" i="2"/>
  <c r="AC2650" i="2" s="1"/>
  <c r="X2649" i="2"/>
  <c r="Y2646" i="2"/>
  <c r="Y2645" i="2"/>
  <c r="AD2645" i="2" s="1"/>
  <c r="X2634" i="2"/>
  <c r="AC2634" i="2" s="1"/>
  <c r="X2630" i="2"/>
  <c r="Z2630" i="2" s="1"/>
  <c r="X2629" i="2"/>
  <c r="AC2629" i="2" s="1"/>
  <c r="X2625" i="2"/>
  <c r="AC2625" i="2" s="1"/>
  <c r="X2606" i="2"/>
  <c r="X2605" i="2"/>
  <c r="AC2605" i="2" s="1"/>
  <c r="X2590" i="2"/>
  <c r="AC2590" i="2" s="1"/>
  <c r="X2589" i="2"/>
  <c r="X2570" i="2"/>
  <c r="Y2516" i="2"/>
  <c r="X2489" i="2"/>
  <c r="AC2489" i="2" s="1"/>
  <c r="Y2434" i="2"/>
  <c r="AD2434" i="2" s="1"/>
  <c r="Y2430" i="2"/>
  <c r="AD2430" i="2" s="1"/>
  <c r="X2425" i="2"/>
  <c r="X2394" i="2"/>
  <c r="AA2394" i="2" s="1"/>
  <c r="Y2348" i="2"/>
  <c r="Y2255" i="2"/>
  <c r="AD2255" i="2" s="1"/>
  <c r="X2242" i="2"/>
  <c r="AA2242" i="2" s="1"/>
  <c r="X2238" i="2"/>
  <c r="Y2218" i="2"/>
  <c r="AD2218" i="2" s="1"/>
  <c r="Y2191" i="2"/>
  <c r="AD2191" i="2" s="1"/>
  <c r="X2190" i="2"/>
  <c r="Y2170" i="2"/>
  <c r="AD2170" i="2" s="1"/>
  <c r="Y2157" i="2"/>
  <c r="AD2157" i="2" s="1"/>
  <c r="Y2062" i="2"/>
  <c r="AD2062" i="2" s="1"/>
  <c r="Y2049" i="2"/>
  <c r="AD2049" i="2" s="1"/>
  <c r="Y2043" i="2"/>
  <c r="AD2043" i="2" s="1"/>
  <c r="Y2038" i="2"/>
  <c r="AD2038" i="2" s="1"/>
  <c r="Y2034" i="2"/>
  <c r="AD2034" i="2" s="1"/>
  <c r="Y2017" i="2"/>
  <c r="AD2017" i="2" s="1"/>
  <c r="Y2012" i="2"/>
  <c r="X1952" i="2"/>
  <c r="AC1952" i="2" s="1"/>
  <c r="X1888" i="2"/>
  <c r="Y1837" i="2"/>
  <c r="Y1700" i="2"/>
  <c r="AD1700" i="2" s="1"/>
  <c r="Y1694" i="2"/>
  <c r="Y1684" i="2"/>
  <c r="X1616" i="2"/>
  <c r="AA1616" i="2" s="1"/>
  <c r="X1612" i="2"/>
  <c r="X1390" i="2"/>
  <c r="Y1390" i="2"/>
  <c r="Y1378" i="2"/>
  <c r="AD1378" i="2" s="1"/>
  <c r="Y1336" i="2"/>
  <c r="Y1331" i="2"/>
  <c r="AD1331" i="2" s="1"/>
  <c r="Y2510" i="2"/>
  <c r="Y2509" i="2"/>
  <c r="AD2509" i="2" s="1"/>
  <c r="Y2508" i="2"/>
  <c r="AD2508" i="2" s="1"/>
  <c r="Y2500" i="2"/>
  <c r="X2492" i="2"/>
  <c r="AC2492" i="2" s="1"/>
  <c r="Y2488" i="2"/>
  <c r="X2487" i="2"/>
  <c r="AC2487" i="2" s="1"/>
  <c r="X2468" i="2"/>
  <c r="X2463" i="2"/>
  <c r="AC2463" i="2" s="1"/>
  <c r="X2451" i="2"/>
  <c r="X2449" i="2"/>
  <c r="AA2449" i="2" s="1"/>
  <c r="X2446" i="2"/>
  <c r="AC2446" i="2" s="1"/>
  <c r="X2445" i="2"/>
  <c r="X2441" i="2"/>
  <c r="AA2441" i="2" s="1"/>
  <c r="X2435" i="2"/>
  <c r="X2434" i="2"/>
  <c r="Y2429" i="2"/>
  <c r="X2423" i="2"/>
  <c r="X2422" i="2"/>
  <c r="AC2422" i="2" s="1"/>
  <c r="X2418" i="2"/>
  <c r="X2417" i="2"/>
  <c r="AA2417" i="2" s="1"/>
  <c r="X2416" i="2"/>
  <c r="AC2416" i="2" s="1"/>
  <c r="X2406" i="2"/>
  <c r="X2405" i="2"/>
  <c r="AA2405" i="2" s="1"/>
  <c r="Y2400" i="2"/>
  <c r="X2389" i="2"/>
  <c r="X2384" i="2"/>
  <c r="X2373" i="2"/>
  <c r="X2372" i="2"/>
  <c r="Y2361" i="2"/>
  <c r="AD2361" i="2" s="1"/>
  <c r="Y2354" i="2"/>
  <c r="Y2353" i="2"/>
  <c r="AD2353" i="2" s="1"/>
  <c r="X2346" i="2"/>
  <c r="AC2346" i="2" s="1"/>
  <c r="X2345" i="2"/>
  <c r="AA2345" i="2" s="1"/>
  <c r="X2334" i="2"/>
  <c r="Y2329" i="2"/>
  <c r="AD2329" i="2" s="1"/>
  <c r="Y2324" i="2"/>
  <c r="Y2319" i="2"/>
  <c r="AD2319" i="2" s="1"/>
  <c r="Y2318" i="2"/>
  <c r="AD2318" i="2" s="1"/>
  <c r="Y2317" i="2"/>
  <c r="AD2317" i="2" s="1"/>
  <c r="Y2316" i="2"/>
  <c r="AD2316" i="2" s="1"/>
  <c r="Y2312" i="2"/>
  <c r="AD2312" i="2" s="1"/>
  <c r="X2309" i="2"/>
  <c r="Y2304" i="2"/>
  <c r="AD2304" i="2" s="1"/>
  <c r="Y2298" i="2"/>
  <c r="Y2297" i="2"/>
  <c r="X2282" i="2"/>
  <c r="X2281" i="2"/>
  <c r="AA2281" i="2" s="1"/>
  <c r="Y2276" i="2"/>
  <c r="AD2276" i="2" s="1"/>
  <c r="Y2272" i="2"/>
  <c r="AD2272" i="2" s="1"/>
  <c r="X2257" i="2"/>
  <c r="X2250" i="2"/>
  <c r="AA2250" i="2" s="1"/>
  <c r="X2246" i="2"/>
  <c r="Z2246" i="2" s="1"/>
  <c r="X2245" i="2"/>
  <c r="AA2245" i="2" s="1"/>
  <c r="X2237" i="2"/>
  <c r="X2236" i="2"/>
  <c r="AA2236" i="2" s="1"/>
  <c r="X2225" i="2"/>
  <c r="X2217" i="2"/>
  <c r="AA2217" i="2" s="1"/>
  <c r="X2216" i="2"/>
  <c r="X2202" i="2"/>
  <c r="AA2202" i="2" s="1"/>
  <c r="X2198" i="2"/>
  <c r="AC2198" i="2" s="1"/>
  <c r="X2197" i="2"/>
  <c r="AA2197" i="2" s="1"/>
  <c r="X2189" i="2"/>
  <c r="X2170" i="2"/>
  <c r="AA2170" i="2" s="1"/>
  <c r="X2165" i="2"/>
  <c r="X2157" i="2"/>
  <c r="Y2152" i="2"/>
  <c r="Y2145" i="2"/>
  <c r="AD2145" i="2" s="1"/>
  <c r="X2140" i="2"/>
  <c r="AA2140" i="2" s="1"/>
  <c r="Y2132" i="2"/>
  <c r="AD2132" i="2" s="1"/>
  <c r="Y2127" i="2"/>
  <c r="AD2127" i="2" s="1"/>
  <c r="X2125" i="2"/>
  <c r="AA2125" i="2" s="1"/>
  <c r="X2124" i="2"/>
  <c r="AC2124" i="2" s="1"/>
  <c r="Y2113" i="2"/>
  <c r="X2108" i="2"/>
  <c r="AA2108" i="2" s="1"/>
  <c r="X2105" i="2"/>
  <c r="AA2105" i="2" s="1"/>
  <c r="Y2101" i="2"/>
  <c r="AD2101" i="2" s="1"/>
  <c r="Y2096" i="2"/>
  <c r="AD2096" i="2" s="1"/>
  <c r="X2092" i="2"/>
  <c r="X2084" i="2"/>
  <c r="AA2084" i="2" s="1"/>
  <c r="X2054" i="2"/>
  <c r="AC2054" i="2" s="1"/>
  <c r="X2049" i="2"/>
  <c r="X2033" i="2"/>
  <c r="AA2033" i="2" s="1"/>
  <c r="X2024" i="2"/>
  <c r="AA2024" i="2" s="1"/>
  <c r="X2019" i="2"/>
  <c r="X2013" i="2"/>
  <c r="AC2013" i="2" s="1"/>
  <c r="X2010" i="2"/>
  <c r="AA2010" i="2" s="1"/>
  <c r="Y2005" i="2"/>
  <c r="X2003" i="2"/>
  <c r="Y1986" i="2"/>
  <c r="AD1986" i="2" s="1"/>
  <c r="X1969" i="2"/>
  <c r="AC1969" i="2" s="1"/>
  <c r="X1965" i="2"/>
  <c r="AC1965" i="2" s="1"/>
  <c r="X1960" i="2"/>
  <c r="Y1955" i="2"/>
  <c r="AD1955" i="2" s="1"/>
  <c r="X1953" i="2"/>
  <c r="Y1950" i="2"/>
  <c r="AD1950" i="2" s="1"/>
  <c r="Y1943" i="2"/>
  <c r="AD1943" i="2" s="1"/>
  <c r="Y1938" i="2"/>
  <c r="AD1938" i="2" s="1"/>
  <c r="X1927" i="2"/>
  <c r="X1920" i="2"/>
  <c r="X1917" i="2"/>
  <c r="AA1917" i="2" s="1"/>
  <c r="Y1912" i="2"/>
  <c r="AD1912" i="2" s="1"/>
  <c r="X1910" i="2"/>
  <c r="X1907" i="2"/>
  <c r="AA1907" i="2" s="1"/>
  <c r="Y1891" i="2"/>
  <c r="AD1891" i="2" s="1"/>
  <c r="X1889" i="2"/>
  <c r="Y1886" i="2"/>
  <c r="AD1886" i="2" s="1"/>
  <c r="X1880" i="2"/>
  <c r="AA1880" i="2" s="1"/>
  <c r="Y1877" i="2"/>
  <c r="AD1877" i="2" s="1"/>
  <c r="X1875" i="2"/>
  <c r="AC1875" i="2" s="1"/>
  <c r="X1866" i="2"/>
  <c r="X1863" i="2"/>
  <c r="AC1863" i="2" s="1"/>
  <c r="Y1860" i="2"/>
  <c r="AD1860" i="2" s="1"/>
  <c r="X1856" i="2"/>
  <c r="X1847" i="2"/>
  <c r="AA1847" i="2" s="1"/>
  <c r="Y1842" i="2"/>
  <c r="AD1842" i="2" s="1"/>
  <c r="X1834" i="2"/>
  <c r="AA1834" i="2" s="1"/>
  <c r="X1832" i="2"/>
  <c r="AA1832" i="2" s="1"/>
  <c r="X1831" i="2"/>
  <c r="Y1828" i="2"/>
  <c r="AD1828" i="2" s="1"/>
  <c r="Y1822" i="2"/>
  <c r="AD1822" i="2" s="1"/>
  <c r="X1818" i="2"/>
  <c r="AC1818" i="2" s="1"/>
  <c r="Y1815" i="2"/>
  <c r="X1811" i="2"/>
  <c r="AC1811" i="2" s="1"/>
  <c r="X1802" i="2"/>
  <c r="Y1797" i="2"/>
  <c r="AD1797" i="2" s="1"/>
  <c r="X1795" i="2"/>
  <c r="X1789" i="2"/>
  <c r="AC1789" i="2" s="1"/>
  <c r="X1784" i="2"/>
  <c r="Z1784" i="2" s="1"/>
  <c r="Y1781" i="2"/>
  <c r="X1779" i="2"/>
  <c r="Z1779" i="2" s="1"/>
  <c r="X1773" i="2"/>
  <c r="Y1769" i="2"/>
  <c r="X1767" i="2"/>
  <c r="AA1767" i="2" s="1"/>
  <c r="Y1762" i="2"/>
  <c r="AD1762" i="2" s="1"/>
  <c r="X1760" i="2"/>
  <c r="X1757" i="2"/>
  <c r="AC1757" i="2" s="1"/>
  <c r="X1754" i="2"/>
  <c r="AA1754" i="2" s="1"/>
  <c r="X1752" i="2"/>
  <c r="X1747" i="2"/>
  <c r="AC1747" i="2" s="1"/>
  <c r="X1735" i="2"/>
  <c r="Y1731" i="2"/>
  <c r="AD1731" i="2" s="1"/>
  <c r="X1729" i="2"/>
  <c r="X1724" i="2"/>
  <c r="AA1724" i="2" s="1"/>
  <c r="X1722" i="2"/>
  <c r="X1720" i="2"/>
  <c r="X1719" i="2"/>
  <c r="Y1716" i="2"/>
  <c r="AD1716" i="2" s="1"/>
  <c r="Y1710" i="2"/>
  <c r="AD1710" i="2" s="1"/>
  <c r="X1706" i="2"/>
  <c r="AA1706" i="2" s="1"/>
  <c r="X1700" i="2"/>
  <c r="X1699" i="2"/>
  <c r="AA1699" i="2" s="1"/>
  <c r="X1690" i="2"/>
  <c r="Y1685" i="2"/>
  <c r="AD1685" i="2" s="1"/>
  <c r="X1683" i="2"/>
  <c r="AA1683" i="2" s="1"/>
  <c r="Y1667" i="2"/>
  <c r="AD1667" i="2" s="1"/>
  <c r="X1665" i="2"/>
  <c r="AC1665" i="2" s="1"/>
  <c r="Y1663" i="2"/>
  <c r="AD1663" i="2" s="1"/>
  <c r="X1661" i="2"/>
  <c r="X1660" i="2"/>
  <c r="Y1657" i="2"/>
  <c r="AD1657" i="2" s="1"/>
  <c r="X1655" i="2"/>
  <c r="AA1655" i="2" s="1"/>
  <c r="Y1644" i="2"/>
  <c r="X1639" i="2"/>
  <c r="AA1639" i="2" s="1"/>
  <c r="Y1633" i="2"/>
  <c r="Y1624" i="2"/>
  <c r="X1619" i="2"/>
  <c r="AA1619" i="2" s="1"/>
  <c r="Y1603" i="2"/>
  <c r="AD1603" i="2" s="1"/>
  <c r="Y1600" i="2"/>
  <c r="Y1596" i="2"/>
  <c r="AD1596" i="2" s="1"/>
  <c r="Y1593" i="2"/>
  <c r="AD1593" i="2" s="1"/>
  <c r="X1591" i="2"/>
  <c r="AA1591" i="2" s="1"/>
  <c r="Y1393" i="2"/>
  <c r="Y1388" i="2"/>
  <c r="AD1388" i="2" s="1"/>
  <c r="Y1376" i="2"/>
  <c r="AD1376" i="2" s="1"/>
  <c r="Y1374" i="2"/>
  <c r="AD1374" i="2" s="1"/>
  <c r="X1366" i="2"/>
  <c r="AA1366" i="2" s="1"/>
  <c r="X1365" i="2"/>
  <c r="AC1365" i="2" s="1"/>
  <c r="Y1362" i="2"/>
  <c r="AD1362" i="2" s="1"/>
  <c r="X1360" i="2"/>
  <c r="AA1360" i="2" s="1"/>
  <c r="Y1354" i="2"/>
  <c r="AD1354" i="2" s="1"/>
  <c r="X1352" i="2"/>
  <c r="AA1352" i="2" s="1"/>
  <c r="X1351" i="2"/>
  <c r="Y1328" i="2"/>
  <c r="AD1328" i="2" s="1"/>
  <c r="X1322" i="2"/>
  <c r="Y1294" i="2"/>
  <c r="AD1294" i="2" s="1"/>
  <c r="Y1289" i="2"/>
  <c r="AD1289" i="2" s="1"/>
  <c r="Y1278" i="2"/>
  <c r="AD1278" i="2" s="1"/>
  <c r="Y1273" i="2"/>
  <c r="Y1255" i="2"/>
  <c r="Y1251" i="2"/>
  <c r="Y1247" i="2"/>
  <c r="AD1247" i="2" s="1"/>
  <c r="Y1242" i="2"/>
  <c r="X2510" i="2"/>
  <c r="X2503" i="2"/>
  <c r="X2502" i="2"/>
  <c r="X2495" i="2"/>
  <c r="AC2495" i="2" s="1"/>
  <c r="X2494" i="2"/>
  <c r="X2490" i="2"/>
  <c r="X2479" i="2"/>
  <c r="X2471" i="2"/>
  <c r="AA2471" i="2" s="1"/>
  <c r="X2461" i="2"/>
  <c r="AC2461" i="2" s="1"/>
  <c r="X2460" i="2"/>
  <c r="Y2456" i="2"/>
  <c r="AD2456" i="2" s="1"/>
  <c r="X2455" i="2"/>
  <c r="AC2455" i="2" s="1"/>
  <c r="X2454" i="2"/>
  <c r="X2453" i="2"/>
  <c r="Y2449" i="2"/>
  <c r="AD2449" i="2" s="1"/>
  <c r="X2426" i="2"/>
  <c r="AA2426" i="2" s="1"/>
  <c r="X2414" i="2"/>
  <c r="X2413" i="2"/>
  <c r="X2409" i="2"/>
  <c r="AC2409" i="2" s="1"/>
  <c r="X2408" i="2"/>
  <c r="X2397" i="2"/>
  <c r="X2392" i="2"/>
  <c r="Y2383" i="2"/>
  <c r="AD2383" i="2" s="1"/>
  <c r="Y2382" i="2"/>
  <c r="Y2381" i="2"/>
  <c r="X2370" i="2"/>
  <c r="AC2370" i="2" s="1"/>
  <c r="X2369" i="2"/>
  <c r="AC2369" i="2" s="1"/>
  <c r="X2350" i="2"/>
  <c r="AC2350" i="2" s="1"/>
  <c r="X2349" i="2"/>
  <c r="AA2349" i="2" s="1"/>
  <c r="X2348" i="2"/>
  <c r="Y2344" i="2"/>
  <c r="AD2344" i="2" s="1"/>
  <c r="Y2338" i="2"/>
  <c r="Y2337" i="2"/>
  <c r="AD2337" i="2" s="1"/>
  <c r="X2332" i="2"/>
  <c r="AA2332" i="2" s="1"/>
  <c r="X2326" i="2"/>
  <c r="AA2326" i="2" s="1"/>
  <c r="X2313" i="2"/>
  <c r="X2305" i="2"/>
  <c r="AA2305" i="2" s="1"/>
  <c r="X2292" i="2"/>
  <c r="AA2292" i="2" s="1"/>
  <c r="X2285" i="2"/>
  <c r="AA2285" i="2" s="1"/>
  <c r="X2284" i="2"/>
  <c r="X2273" i="2"/>
  <c r="AA2273" i="2" s="1"/>
  <c r="X2266" i="2"/>
  <c r="Y2261" i="2"/>
  <c r="AD2261" i="2" s="1"/>
  <c r="X2253" i="2"/>
  <c r="AC2253" i="2" s="1"/>
  <c r="X2252" i="2"/>
  <c r="AA2252" i="2" s="1"/>
  <c r="X2241" i="2"/>
  <c r="X2234" i="2"/>
  <c r="AA2234" i="2" s="1"/>
  <c r="X2230" i="2"/>
  <c r="X2229" i="2"/>
  <c r="X2221" i="2"/>
  <c r="X2214" i="2"/>
  <c r="AA2214" i="2" s="1"/>
  <c r="Y2208" i="2"/>
  <c r="X2205" i="2"/>
  <c r="AA2205" i="2" s="1"/>
  <c r="X2193" i="2"/>
  <c r="Y2187" i="2"/>
  <c r="X2186" i="2"/>
  <c r="AA2186" i="2" s="1"/>
  <c r="Y2183" i="2"/>
  <c r="AD2183" i="2" s="1"/>
  <c r="Y2182" i="2"/>
  <c r="AD2182" i="2" s="1"/>
  <c r="Y2181" i="2"/>
  <c r="X2180" i="2"/>
  <c r="Y2175" i="2"/>
  <c r="AD2175" i="2" s="1"/>
  <c r="X2168" i="2"/>
  <c r="X2161" i="2"/>
  <c r="AA2161" i="2" s="1"/>
  <c r="X2153" i="2"/>
  <c r="Y2148" i="2"/>
  <c r="Y2140" i="2"/>
  <c r="AD2140" i="2" s="1"/>
  <c r="X2134" i="2"/>
  <c r="AA2134" i="2" s="1"/>
  <c r="X2122" i="2"/>
  <c r="X2121" i="2"/>
  <c r="AA2121" i="2" s="1"/>
  <c r="Y2104" i="2"/>
  <c r="AD2104" i="2" s="1"/>
  <c r="X2097" i="2"/>
  <c r="X2080" i="2"/>
  <c r="AC2080" i="2" s="1"/>
  <c r="X2071" i="2"/>
  <c r="AC2071" i="2" s="1"/>
  <c r="X2064" i="2"/>
  <c r="AA2064" i="2" s="1"/>
  <c r="X2061" i="2"/>
  <c r="X2058" i="2"/>
  <c r="X2056" i="2"/>
  <c r="AA2056" i="2" s="1"/>
  <c r="Y2053" i="2"/>
  <c r="AD2053" i="2" s="1"/>
  <c r="X2051" i="2"/>
  <c r="AA2051" i="2" s="1"/>
  <c r="X2045" i="2"/>
  <c r="X2038" i="2"/>
  <c r="X2036" i="2"/>
  <c r="AA2036" i="2" s="1"/>
  <c r="X2035" i="2"/>
  <c r="AA2035" i="2" s="1"/>
  <c r="X2022" i="2"/>
  <c r="X2017" i="2"/>
  <c r="AC2017" i="2" s="1"/>
  <c r="X2006" i="2"/>
  <c r="AC2006" i="2" s="1"/>
  <c r="X2001" i="2"/>
  <c r="AC2001" i="2" s="1"/>
  <c r="X1991" i="2"/>
  <c r="X1981" i="2"/>
  <c r="AC1981" i="2" s="1"/>
  <c r="X1974" i="2"/>
  <c r="X1971" i="2"/>
  <c r="AA1971" i="2" s="1"/>
  <c r="X1958" i="2"/>
  <c r="AC1958" i="2" s="1"/>
  <c r="X1955" i="2"/>
  <c r="AA1955" i="2" s="1"/>
  <c r="X1943" i="2"/>
  <c r="X1930" i="2"/>
  <c r="AA1930" i="2" s="1"/>
  <c r="X1912" i="2"/>
  <c r="X1905" i="2"/>
  <c r="AC1905" i="2" s="1"/>
  <c r="X1894" i="2"/>
  <c r="AC1894" i="2" s="1"/>
  <c r="X1892" i="2"/>
  <c r="AC1892" i="2" s="1"/>
  <c r="X1891" i="2"/>
  <c r="AC1891" i="2" s="1"/>
  <c r="X1878" i="2"/>
  <c r="AC1878" i="2" s="1"/>
  <c r="X1873" i="2"/>
  <c r="X1850" i="2"/>
  <c r="AA1850" i="2" s="1"/>
  <c r="X1837" i="2"/>
  <c r="AC1837" i="2" s="1"/>
  <c r="X1815" i="2"/>
  <c r="X1809" i="2"/>
  <c r="X1805" i="2"/>
  <c r="X1798" i="2"/>
  <c r="X1793" i="2"/>
  <c r="AA1793" i="2" s="1"/>
  <c r="X1782" i="2"/>
  <c r="X1777" i="2"/>
  <c r="AC1777" i="2" s="1"/>
  <c r="X1770" i="2"/>
  <c r="X1750" i="2"/>
  <c r="X1745" i="2"/>
  <c r="AA1745" i="2" s="1"/>
  <c r="X1738" i="2"/>
  <c r="AC1738" i="2" s="1"/>
  <c r="X1731" i="2"/>
  <c r="X1703" i="2"/>
  <c r="AA1703" i="2" s="1"/>
  <c r="X1697" i="2"/>
  <c r="X1693" i="2"/>
  <c r="AA1693" i="2" s="1"/>
  <c r="X1686" i="2"/>
  <c r="Z1686" i="2" s="1"/>
  <c r="X1681" i="2"/>
  <c r="X1677" i="2"/>
  <c r="AC1677" i="2" s="1"/>
  <c r="X1670" i="2"/>
  <c r="X1667" i="2"/>
  <c r="X1658" i="2"/>
  <c r="AC1658" i="2" s="1"/>
  <c r="X1638" i="2"/>
  <c r="X1617" i="2"/>
  <c r="AC1617" i="2" s="1"/>
  <c r="X1613" i="2"/>
  <c r="X1610" i="2"/>
  <c r="X1594" i="2"/>
  <c r="AA1594" i="2" s="1"/>
  <c r="X1590" i="2"/>
  <c r="AC1590" i="2" s="1"/>
  <c r="X1588" i="2"/>
  <c r="AC1588" i="2" s="1"/>
  <c r="X1572" i="2"/>
  <c r="X1564" i="2"/>
  <c r="X1393" i="2"/>
  <c r="X1374" i="2"/>
  <c r="AA1374" i="2" s="1"/>
  <c r="X1350" i="2"/>
  <c r="X1348" i="2"/>
  <c r="AA1348" i="2" s="1"/>
  <c r="X1347" i="2"/>
  <c r="AC1347" i="2" s="1"/>
  <c r="X1334" i="2"/>
  <c r="AA1334" i="2" s="1"/>
  <c r="Y1662" i="2"/>
  <c r="Y1655" i="2"/>
  <c r="X1652" i="2"/>
  <c r="X1642" i="2"/>
  <c r="Y1637" i="2"/>
  <c r="AD1637" i="2" s="1"/>
  <c r="X1635" i="2"/>
  <c r="AC1635" i="2" s="1"/>
  <c r="Y1625" i="2"/>
  <c r="X1623" i="2"/>
  <c r="AA1623" i="2" s="1"/>
  <c r="Y1618" i="2"/>
  <c r="AD1618" i="2" s="1"/>
  <c r="Y1616" i="2"/>
  <c r="AD1616" i="2" s="1"/>
  <c r="Y1614" i="2"/>
  <c r="Y1612" i="2"/>
  <c r="AD1612" i="2" s="1"/>
  <c r="X1607" i="2"/>
  <c r="X1592" i="2"/>
  <c r="X1568" i="2"/>
  <c r="AA1568" i="2" s="1"/>
  <c r="Y1566" i="2"/>
  <c r="AD1566" i="2" s="1"/>
  <c r="X1560" i="2"/>
  <c r="Y1558" i="2"/>
  <c r="AD1558" i="2" s="1"/>
  <c r="X1552" i="2"/>
  <c r="Y1550" i="2"/>
  <c r="AD1550" i="2" s="1"/>
  <c r="X1544" i="2"/>
  <c r="Y1542" i="2"/>
  <c r="AD1542" i="2" s="1"/>
  <c r="Y1534" i="2"/>
  <c r="AD1534" i="2" s="1"/>
  <c r="X1528" i="2"/>
  <c r="AA1528" i="2" s="1"/>
  <c r="Y1526" i="2"/>
  <c r="AD1526" i="2" s="1"/>
  <c r="X1520" i="2"/>
  <c r="AA1520" i="2" s="1"/>
  <c r="Y1518" i="2"/>
  <c r="AD1518" i="2" s="1"/>
  <c r="X1512" i="2"/>
  <c r="Y1510" i="2"/>
  <c r="AD1510" i="2" s="1"/>
  <c r="X1504" i="2"/>
  <c r="AA1504" i="2" s="1"/>
  <c r="Y1502" i="2"/>
  <c r="AD1502" i="2" s="1"/>
  <c r="X1496" i="2"/>
  <c r="AA1496" i="2" s="1"/>
  <c r="Y1494" i="2"/>
  <c r="AD1494" i="2" s="1"/>
  <c r="X1488" i="2"/>
  <c r="AA1488" i="2" s="1"/>
  <c r="Y1486" i="2"/>
  <c r="AD1486" i="2" s="1"/>
  <c r="X1480" i="2"/>
  <c r="Y1478" i="2"/>
  <c r="AD1478" i="2" s="1"/>
  <c r="X1472" i="2"/>
  <c r="AA1472" i="2" s="1"/>
  <c r="Y1470" i="2"/>
  <c r="AD1470" i="2" s="1"/>
  <c r="X1464" i="2"/>
  <c r="Y1462" i="2"/>
  <c r="AD1462" i="2" s="1"/>
  <c r="X1456" i="2"/>
  <c r="AA1456" i="2" s="1"/>
  <c r="Y1454" i="2"/>
  <c r="AD1454" i="2" s="1"/>
  <c r="X1448" i="2"/>
  <c r="Y1446" i="2"/>
  <c r="AD1446" i="2" s="1"/>
  <c r="X1440" i="2"/>
  <c r="Z1440" i="2" s="1"/>
  <c r="Y1438" i="2"/>
  <c r="AD1438" i="2" s="1"/>
  <c r="X1432" i="2"/>
  <c r="X1424" i="2"/>
  <c r="AA1424" i="2" s="1"/>
  <c r="Y1422" i="2"/>
  <c r="AD1422" i="2" s="1"/>
  <c r="X1416" i="2"/>
  <c r="Y1414" i="2"/>
  <c r="AD1414" i="2" s="1"/>
  <c r="X1409" i="2"/>
  <c r="AC1409" i="2" s="1"/>
  <c r="Y1407" i="2"/>
  <c r="AD1407" i="2" s="1"/>
  <c r="X1401" i="2"/>
  <c r="Y1391" i="2"/>
  <c r="AD1391" i="2" s="1"/>
  <c r="X1387" i="2"/>
  <c r="AA1387" i="2" s="1"/>
  <c r="X1385" i="2"/>
  <c r="Y1383" i="2"/>
  <c r="AD1383" i="2" s="1"/>
  <c r="Y1380" i="2"/>
  <c r="AD1380" i="2" s="1"/>
  <c r="Y1377" i="2"/>
  <c r="AD1377" i="2" s="1"/>
  <c r="X1370" i="2"/>
  <c r="X1369" i="2"/>
  <c r="X1367" i="2"/>
  <c r="Y1361" i="2"/>
  <c r="AD1361" i="2" s="1"/>
  <c r="X1358" i="2"/>
  <c r="AA1358" i="2" s="1"/>
  <c r="X1356" i="2"/>
  <c r="X1355" i="2"/>
  <c r="Y1353" i="2"/>
  <c r="AD1353" i="2" s="1"/>
  <c r="Y1350" i="2"/>
  <c r="AD1350" i="2" s="1"/>
  <c r="Y1349" i="2"/>
  <c r="Y1347" i="2"/>
  <c r="AD1347" i="2" s="1"/>
  <c r="Y1346" i="2"/>
  <c r="X1344" i="2"/>
  <c r="X1341" i="2"/>
  <c r="Y1338" i="2"/>
  <c r="AD1338" i="2" s="1"/>
  <c r="X1336" i="2"/>
  <c r="AA1336" i="2" s="1"/>
  <c r="Y1333" i="2"/>
  <c r="AD1333" i="2" s="1"/>
  <c r="X1326" i="2"/>
  <c r="AA1326" i="2" s="1"/>
  <c r="Y1311" i="2"/>
  <c r="AD1311" i="2" s="1"/>
  <c r="Y1295" i="2"/>
  <c r="AD1295" i="2" s="1"/>
  <c r="X1294" i="2"/>
  <c r="Y1285" i="2"/>
  <c r="Y1269" i="2"/>
  <c r="AD1269" i="2" s="1"/>
  <c r="Y1265" i="2"/>
  <c r="AD1265" i="2" s="1"/>
  <c r="Y1239" i="2"/>
  <c r="AD1239" i="2" s="1"/>
  <c r="Y1235" i="2"/>
  <c r="AD1235" i="2" s="1"/>
  <c r="Y1230" i="2"/>
  <c r="AD1230" i="2" s="1"/>
  <c r="Y1166" i="2"/>
  <c r="AD1166" i="2" s="1"/>
  <c r="Y1127" i="2"/>
  <c r="AD1127" i="2" s="1"/>
  <c r="Y1069" i="2"/>
  <c r="AD1069" i="2" s="1"/>
  <c r="Y1065" i="2"/>
  <c r="AD1065" i="2" s="1"/>
  <c r="Y1061" i="2"/>
  <c r="AD1061" i="2" s="1"/>
  <c r="Y1057" i="2"/>
  <c r="AD1057" i="2" s="1"/>
  <c r="Y1046" i="2"/>
  <c r="AD1046" i="2" s="1"/>
  <c r="Y1042" i="2"/>
  <c r="AD1042" i="2" s="1"/>
  <c r="Y1038" i="2"/>
  <c r="AD1038" i="2" s="1"/>
  <c r="Y1034" i="2"/>
  <c r="AD1034" i="2" s="1"/>
  <c r="Y1003" i="2"/>
  <c r="AD1003" i="2" s="1"/>
  <c r="Y900" i="2"/>
  <c r="Y895" i="2"/>
  <c r="AD895" i="2" s="1"/>
  <c r="Y884" i="2"/>
  <c r="AD884" i="2" s="1"/>
  <c r="Y879" i="2"/>
  <c r="AD879" i="2" s="1"/>
  <c r="Y868" i="2"/>
  <c r="Y863" i="2"/>
  <c r="AD863" i="2" s="1"/>
  <c r="Y852" i="2"/>
  <c r="Y847" i="2"/>
  <c r="AD847" i="2" s="1"/>
  <c r="Y836" i="2"/>
  <c r="AD836" i="2" s="1"/>
  <c r="Y817" i="2"/>
  <c r="AD817" i="2" s="1"/>
  <c r="Y779" i="2"/>
  <c r="Y774" i="2"/>
  <c r="AD774" i="2" s="1"/>
  <c r="Y757" i="2"/>
  <c r="AD757" i="2" s="1"/>
  <c r="Y753" i="2"/>
  <c r="AD753" i="2" s="1"/>
  <c r="Y717" i="2"/>
  <c r="AD717" i="2" s="1"/>
  <c r="Y685" i="2"/>
  <c r="AD685" i="2" s="1"/>
  <c r="Y681" i="2"/>
  <c r="AD681" i="2" s="1"/>
  <c r="Y662" i="2"/>
  <c r="AD662" i="2" s="1"/>
  <c r="Y653" i="2"/>
  <c r="AD653" i="2" s="1"/>
  <c r="Y647" i="2"/>
  <c r="AD647" i="2" s="1"/>
  <c r="Y632" i="2"/>
  <c r="Y628" i="2"/>
  <c r="AD628" i="2" s="1"/>
  <c r="Y624" i="2"/>
  <c r="AD624" i="2" s="1"/>
  <c r="Y620" i="2"/>
  <c r="AD620" i="2" s="1"/>
  <c r="Y396" i="2"/>
  <c r="AD396" i="2" s="1"/>
  <c r="Y372" i="2"/>
  <c r="AD372" i="2" s="1"/>
  <c r="Y364" i="2"/>
  <c r="AD364" i="2" s="1"/>
  <c r="Y360" i="2"/>
  <c r="AD360" i="2" s="1"/>
  <c r="Y355" i="2"/>
  <c r="AD355" i="2" s="1"/>
  <c r="Y244" i="2"/>
  <c r="AD244" i="2" s="1"/>
  <c r="Y235" i="2"/>
  <c r="AD235" i="2" s="1"/>
  <c r="Y219" i="2"/>
  <c r="AD219" i="2" s="1"/>
  <c r="Y213" i="2"/>
  <c r="AD213" i="2" s="1"/>
  <c r="Y211" i="2"/>
  <c r="AD211" i="2" s="1"/>
  <c r="Y208" i="2"/>
  <c r="AD208" i="2" s="1"/>
  <c r="Y203" i="2"/>
  <c r="Y167" i="2"/>
  <c r="AD167" i="2" s="1"/>
  <c r="Y158" i="2"/>
  <c r="AD158" i="2" s="1"/>
  <c r="Y145" i="2"/>
  <c r="AD145" i="2" s="1"/>
  <c r="Y114" i="2"/>
  <c r="AD114" i="2" s="1"/>
  <c r="X1329" i="2"/>
  <c r="AC1329" i="2" s="1"/>
  <c r="X1255" i="2"/>
  <c r="X1251" i="2"/>
  <c r="X1247" i="2"/>
  <c r="X1227" i="2"/>
  <c r="X1223" i="2"/>
  <c r="AC1223" i="2" s="1"/>
  <c r="X1219" i="2"/>
  <c r="X1215" i="2"/>
  <c r="X1211" i="2"/>
  <c r="X1207" i="2"/>
  <c r="X1189" i="2"/>
  <c r="X1188" i="2"/>
  <c r="X1183" i="2"/>
  <c r="Z1183" i="2" s="1"/>
  <c r="Y1179" i="2"/>
  <c r="AD1179" i="2" s="1"/>
  <c r="Y1175" i="2"/>
  <c r="AD1175" i="2" s="1"/>
  <c r="X1163" i="2"/>
  <c r="X1159" i="2"/>
  <c r="X1131" i="2"/>
  <c r="X1095" i="2"/>
  <c r="Z1095" i="2" s="1"/>
  <c r="X1067" i="2"/>
  <c r="AA1067" i="2" s="1"/>
  <c r="X1031" i="2"/>
  <c r="AC1031" i="2" s="1"/>
  <c r="X1003" i="2"/>
  <c r="AA1003" i="2" s="1"/>
  <c r="Y986" i="2"/>
  <c r="AD986" i="2" s="1"/>
  <c r="Y982" i="2"/>
  <c r="AD982" i="2" s="1"/>
  <c r="Y978" i="2"/>
  <c r="AD978" i="2" s="1"/>
  <c r="Y974" i="2"/>
  <c r="AD974" i="2" s="1"/>
  <c r="Y970" i="2"/>
  <c r="AD970" i="2" s="1"/>
  <c r="Y966" i="2"/>
  <c r="AD966" i="2" s="1"/>
  <c r="Y962" i="2"/>
  <c r="AD962" i="2" s="1"/>
  <c r="Y958" i="2"/>
  <c r="AD958" i="2" s="1"/>
  <c r="Y954" i="2"/>
  <c r="AD954" i="2" s="1"/>
  <c r="Y950" i="2"/>
  <c r="AD950" i="2" s="1"/>
  <c r="Y946" i="2"/>
  <c r="AD946" i="2" s="1"/>
  <c r="Y942" i="2"/>
  <c r="AD942" i="2" s="1"/>
  <c r="Y938" i="2"/>
  <c r="AD938" i="2" s="1"/>
  <c r="Y934" i="2"/>
  <c r="AD934" i="2" s="1"/>
  <c r="Y930" i="2"/>
  <c r="AD930" i="2" s="1"/>
  <c r="Y926" i="2"/>
  <c r="AD926" i="2" s="1"/>
  <c r="Y922" i="2"/>
  <c r="AD922" i="2" s="1"/>
  <c r="Y902" i="2"/>
  <c r="AD902" i="2" s="1"/>
  <c r="X899" i="2"/>
  <c r="Y894" i="2"/>
  <c r="AD894" i="2" s="1"/>
  <c r="X891" i="2"/>
  <c r="AA891" i="2" s="1"/>
  <c r="AF891" i="2" s="1"/>
  <c r="Y886" i="2"/>
  <c r="AD886" i="2" s="1"/>
  <c r="X883" i="2"/>
  <c r="AA883" i="2" s="1"/>
  <c r="AF883" i="2" s="1"/>
  <c r="Y878" i="2"/>
  <c r="AD878" i="2" s="1"/>
  <c r="X875" i="2"/>
  <c r="Y870" i="2"/>
  <c r="AD870" i="2" s="1"/>
  <c r="X867" i="2"/>
  <c r="Y862" i="2"/>
  <c r="AD862" i="2" s="1"/>
  <c r="X859" i="2"/>
  <c r="AA859" i="2" s="1"/>
  <c r="AF859" i="2" s="1"/>
  <c r="Y854" i="2"/>
  <c r="AD854" i="2" s="1"/>
  <c r="X851" i="2"/>
  <c r="Y846" i="2"/>
  <c r="AD846" i="2" s="1"/>
  <c r="X843" i="2"/>
  <c r="Y838" i="2"/>
  <c r="X835" i="2"/>
  <c r="AA835" i="2" s="1"/>
  <c r="AF835" i="2" s="1"/>
  <c r="Y831" i="2"/>
  <c r="AD831" i="2" s="1"/>
  <c r="X830" i="2"/>
  <c r="Y813" i="2"/>
  <c r="AD813" i="2" s="1"/>
  <c r="X811" i="2"/>
  <c r="AA811" i="2" s="1"/>
  <c r="AF811" i="2" s="1"/>
  <c r="Y806" i="2"/>
  <c r="AD806" i="2" s="1"/>
  <c r="X805" i="2"/>
  <c r="X798" i="2"/>
  <c r="Y773" i="2"/>
  <c r="AD773" i="2" s="1"/>
  <c r="X767" i="2"/>
  <c r="X757" i="2"/>
  <c r="Y739" i="2"/>
  <c r="AD739" i="2" s="1"/>
  <c r="Y734" i="2"/>
  <c r="AD734" i="2" s="1"/>
  <c r="Y729" i="2"/>
  <c r="AD729" i="2" s="1"/>
  <c r="Y709" i="2"/>
  <c r="AD709" i="2" s="1"/>
  <c r="Y691" i="2"/>
  <c r="AD691" i="2" s="1"/>
  <c r="Y677" i="2"/>
  <c r="AD677" i="2" s="1"/>
  <c r="Y633" i="2"/>
  <c r="AD633" i="2" s="1"/>
  <c r="Y629" i="2"/>
  <c r="AD629" i="2" s="1"/>
  <c r="Y625" i="2"/>
  <c r="AD625" i="2" s="1"/>
  <c r="Y621" i="2"/>
  <c r="AD621" i="2" s="1"/>
  <c r="Y615" i="2"/>
  <c r="AD615" i="2" s="1"/>
  <c r="Y600" i="2"/>
  <c r="AD600" i="2" s="1"/>
  <c r="Y596" i="2"/>
  <c r="AD596" i="2" s="1"/>
  <c r="Y592" i="2"/>
  <c r="AD592" i="2" s="1"/>
  <c r="Y588" i="2"/>
  <c r="AD588" i="2" s="1"/>
  <c r="Y565" i="2"/>
  <c r="AD565" i="2" s="1"/>
  <c r="Y560" i="2"/>
  <c r="AD560" i="2" s="1"/>
  <c r="Y533" i="2"/>
  <c r="AD533" i="2" s="1"/>
  <c r="Y524" i="2"/>
  <c r="AD524" i="2" s="1"/>
  <c r="Y514" i="2"/>
  <c r="AD514" i="2" s="1"/>
  <c r="Y511" i="2"/>
  <c r="AD511" i="2" s="1"/>
  <c r="Y499" i="2"/>
  <c r="AD499" i="2" s="1"/>
  <c r="Y494" i="2"/>
  <c r="AD494" i="2" s="1"/>
  <c r="Y479" i="2"/>
  <c r="AD479" i="2" s="1"/>
  <c r="Y475" i="2"/>
  <c r="Y471" i="2"/>
  <c r="Y467" i="2"/>
  <c r="AD467" i="2" s="1"/>
  <c r="Y463" i="2"/>
  <c r="AD463" i="2" s="1"/>
  <c r="Y459" i="2"/>
  <c r="AD459" i="2" s="1"/>
  <c r="Y455" i="2"/>
  <c r="AD455" i="2" s="1"/>
  <c r="Y451" i="2"/>
  <c r="AD451" i="2" s="1"/>
  <c r="Y447" i="2"/>
  <c r="AD447" i="2" s="1"/>
  <c r="Y443" i="2"/>
  <c r="Y439" i="2"/>
  <c r="Y435" i="2"/>
  <c r="AD435" i="2" s="1"/>
  <c r="Y431" i="2"/>
  <c r="AD431" i="2" s="1"/>
  <c r="Y407" i="2"/>
  <c r="Y395" i="2"/>
  <c r="AD395" i="2" s="1"/>
  <c r="Y391" i="2"/>
  <c r="AD391" i="2" s="1"/>
  <c r="Y100" i="2"/>
  <c r="AD100" i="2" s="1"/>
  <c r="Y83" i="2"/>
  <c r="AD83" i="2" s="1"/>
  <c r="Y80" i="2"/>
  <c r="AD80" i="2" s="1"/>
  <c r="Y76" i="2"/>
  <c r="AD76" i="2" s="1"/>
  <c r="Y72" i="2"/>
  <c r="AD72" i="2" s="1"/>
  <c r="Y64" i="2"/>
  <c r="Y60" i="2"/>
  <c r="AD60" i="2" s="1"/>
  <c r="Y56" i="2"/>
  <c r="AD56" i="2" s="1"/>
  <c r="Y52" i="2"/>
  <c r="AD52" i="2" s="1"/>
  <c r="Y34" i="2"/>
  <c r="AD34" i="2" s="1"/>
  <c r="Y1307" i="2"/>
  <c r="AD1307" i="2" s="1"/>
  <c r="Y1300" i="2"/>
  <c r="AD1300" i="2" s="1"/>
  <c r="X1267" i="2"/>
  <c r="X1263" i="2"/>
  <c r="Y1259" i="2"/>
  <c r="AD1259" i="2" s="1"/>
  <c r="Y1254" i="2"/>
  <c r="AD1254" i="2" s="1"/>
  <c r="X1239" i="2"/>
  <c r="Z1239" i="2" s="1"/>
  <c r="X1235" i="2"/>
  <c r="Y1226" i="2"/>
  <c r="AD1226" i="2" s="1"/>
  <c r="X1213" i="2"/>
  <c r="Z1213" i="2" s="1"/>
  <c r="X1209" i="2"/>
  <c r="X1205" i="2"/>
  <c r="AA1205" i="2" s="1"/>
  <c r="X1191" i="2"/>
  <c r="X1181" i="2"/>
  <c r="X1170" i="2"/>
  <c r="X1161" i="2"/>
  <c r="X1127" i="2"/>
  <c r="AC1127" i="2" s="1"/>
  <c r="X1099" i="2"/>
  <c r="AA1099" i="2" s="1"/>
  <c r="X1063" i="2"/>
  <c r="AC1063" i="2" s="1"/>
  <c r="Y1051" i="2"/>
  <c r="X1035" i="2"/>
  <c r="AA1035" i="2" s="1"/>
  <c r="Y1015" i="2"/>
  <c r="AD1015" i="2" s="1"/>
  <c r="X999" i="2"/>
  <c r="AC999" i="2" s="1"/>
  <c r="X915" i="2"/>
  <c r="X903" i="2"/>
  <c r="X895" i="2"/>
  <c r="AA895" i="2" s="1"/>
  <c r="AF895" i="2" s="1"/>
  <c r="X887" i="2"/>
  <c r="AA887" i="2" s="1"/>
  <c r="AF887" i="2" s="1"/>
  <c r="X879" i="2"/>
  <c r="X871" i="2"/>
  <c r="X863" i="2"/>
  <c r="AA863" i="2" s="1"/>
  <c r="AF863" i="2" s="1"/>
  <c r="X855" i="2"/>
  <c r="AA855" i="2" s="1"/>
  <c r="AF855" i="2" s="1"/>
  <c r="X847" i="2"/>
  <c r="X839" i="2"/>
  <c r="X827" i="2"/>
  <c r="AA827" i="2" s="1"/>
  <c r="AF827" i="2" s="1"/>
  <c r="X821" i="2"/>
  <c r="X814" i="2"/>
  <c r="X795" i="2"/>
  <c r="AA795" i="2" s="1"/>
  <c r="AF795" i="2" s="1"/>
  <c r="X789" i="2"/>
  <c r="AA789" i="2" s="1"/>
  <c r="AF789" i="2" s="1"/>
  <c r="X735" i="2"/>
  <c r="AA735" i="2" s="1"/>
  <c r="X725" i="2"/>
  <c r="Y828" i="2"/>
  <c r="AD828" i="2" s="1"/>
  <c r="X826" i="2"/>
  <c r="AA826" i="2" s="1"/>
  <c r="AF826" i="2" s="1"/>
  <c r="X825" i="2"/>
  <c r="Y820" i="2"/>
  <c r="X818" i="2"/>
  <c r="AA818" i="2" s="1"/>
  <c r="AF818" i="2" s="1"/>
  <c r="X817" i="2"/>
  <c r="AA817" i="2" s="1"/>
  <c r="AF817" i="2" s="1"/>
  <c r="Y812" i="2"/>
  <c r="AD812" i="2" s="1"/>
  <c r="X810" i="2"/>
  <c r="X809" i="2"/>
  <c r="Y804" i="2"/>
  <c r="AD804" i="2" s="1"/>
  <c r="X802" i="2"/>
  <c r="AA802" i="2" s="1"/>
  <c r="AF802" i="2" s="1"/>
  <c r="X801" i="2"/>
  <c r="Y796" i="2"/>
  <c r="AD796" i="2" s="1"/>
  <c r="X794" i="2"/>
  <c r="AA794" i="2" s="1"/>
  <c r="X793" i="2"/>
  <c r="X781" i="2"/>
  <c r="Y778" i="2"/>
  <c r="AD778" i="2" s="1"/>
  <c r="Y772" i="2"/>
  <c r="AD772" i="2" s="1"/>
  <c r="X765" i="2"/>
  <c r="AC765" i="2" s="1"/>
  <c r="Y762" i="2"/>
  <c r="AD762" i="2" s="1"/>
  <c r="X749" i="2"/>
  <c r="AC749" i="2" s="1"/>
  <c r="Y746" i="2"/>
  <c r="AD746" i="2" s="1"/>
  <c r="Y740" i="2"/>
  <c r="AD740" i="2" s="1"/>
  <c r="X733" i="2"/>
  <c r="Y730" i="2"/>
  <c r="AD730" i="2" s="1"/>
  <c r="X717" i="2"/>
  <c r="AC717" i="2" s="1"/>
  <c r="Y714" i="2"/>
  <c r="AD714" i="2" s="1"/>
  <c r="X701" i="2"/>
  <c r="Y698" i="2"/>
  <c r="AD698" i="2" s="1"/>
  <c r="X685" i="2"/>
  <c r="AC685" i="2" s="1"/>
  <c r="Y682" i="2"/>
  <c r="AD682" i="2" s="1"/>
  <c r="Y676" i="2"/>
  <c r="AD676" i="2" s="1"/>
  <c r="X669" i="2"/>
  <c r="AA669" i="2" s="1"/>
  <c r="Y666" i="2"/>
  <c r="AD666" i="2" s="1"/>
  <c r="X653" i="2"/>
  <c r="Y650" i="2"/>
  <c r="AD650" i="2" s="1"/>
  <c r="Y642" i="2"/>
  <c r="AD642" i="2" s="1"/>
  <c r="Y631" i="2"/>
  <c r="AD631" i="2" s="1"/>
  <c r="X629" i="2"/>
  <c r="AA629" i="2" s="1"/>
  <c r="X628" i="2"/>
  <c r="Y623" i="2"/>
  <c r="AD623" i="2" s="1"/>
  <c r="X621" i="2"/>
  <c r="AC621" i="2" s="1"/>
  <c r="X620" i="2"/>
  <c r="Y606" i="2"/>
  <c r="Y603" i="2"/>
  <c r="AD603" i="2" s="1"/>
  <c r="X601" i="2"/>
  <c r="X600" i="2"/>
  <c r="AA600" i="2" s="1"/>
  <c r="X593" i="2"/>
  <c r="Z593" i="2" s="1"/>
  <c r="X592" i="2"/>
  <c r="Y586" i="2"/>
  <c r="AD586" i="2" s="1"/>
  <c r="Y580" i="2"/>
  <c r="AD580" i="2" s="1"/>
  <c r="Y575" i="2"/>
  <c r="X573" i="2"/>
  <c r="Y570" i="2"/>
  <c r="AD570" i="2" s="1"/>
  <c r="Y564" i="2"/>
  <c r="AD564" i="2" s="1"/>
  <c r="Y559" i="2"/>
  <c r="AD559" i="2" s="1"/>
  <c r="X557" i="2"/>
  <c r="AA557" i="2" s="1"/>
  <c r="Y554" i="2"/>
  <c r="AD554" i="2" s="1"/>
  <c r="Y548" i="2"/>
  <c r="AD548" i="2" s="1"/>
  <c r="Y543" i="2"/>
  <c r="AD543" i="2" s="1"/>
  <c r="X541" i="2"/>
  <c r="AA541" i="2" s="1"/>
  <c r="Y538" i="2"/>
  <c r="AD538" i="2" s="1"/>
  <c r="Y532" i="2"/>
  <c r="AD532" i="2" s="1"/>
  <c r="Y523" i="2"/>
  <c r="AD523" i="2" s="1"/>
  <c r="X522" i="2"/>
  <c r="Y520" i="2"/>
  <c r="AD520" i="2" s="1"/>
  <c r="X510" i="2"/>
  <c r="AA510" i="2" s="1"/>
  <c r="X499" i="2"/>
  <c r="X498" i="2"/>
  <c r="X492" i="2"/>
  <c r="X491" i="2"/>
  <c r="AC491" i="2" s="1"/>
  <c r="Y487" i="2"/>
  <c r="Y486" i="2"/>
  <c r="AD486" i="2" s="1"/>
  <c r="X481" i="2"/>
  <c r="AC481" i="2" s="1"/>
  <c r="Y478" i="2"/>
  <c r="AD478" i="2" s="1"/>
  <c r="Y474" i="2"/>
  <c r="Y470" i="2"/>
  <c r="AD470" i="2" s="1"/>
  <c r="Y466" i="2"/>
  <c r="AD466" i="2" s="1"/>
  <c r="Y462" i="2"/>
  <c r="AD462" i="2" s="1"/>
  <c r="Y458" i="2"/>
  <c r="Y454" i="2"/>
  <c r="AD454" i="2" s="1"/>
  <c r="Y450" i="2"/>
  <c r="AD450" i="2" s="1"/>
  <c r="Y446" i="2"/>
  <c r="AD446" i="2" s="1"/>
  <c r="Y442" i="2"/>
  <c r="Y438" i="2"/>
  <c r="AD438" i="2" s="1"/>
  <c r="Y434" i="2"/>
  <c r="AD434" i="2" s="1"/>
  <c r="Y430" i="2"/>
  <c r="AD430" i="2" s="1"/>
  <c r="Y426" i="2"/>
  <c r="Y422" i="2"/>
  <c r="AD422" i="2" s="1"/>
  <c r="Y418" i="2"/>
  <c r="AD418" i="2" s="1"/>
  <c r="Y414" i="2"/>
  <c r="AD414" i="2" s="1"/>
  <c r="Y410" i="2"/>
  <c r="Y406" i="2"/>
  <c r="AD406" i="2" s="1"/>
  <c r="X405" i="2"/>
  <c r="X401" i="2"/>
  <c r="AA401" i="2" s="1"/>
  <c r="X392" i="2"/>
  <c r="AC392" i="2" s="1"/>
  <c r="Y390" i="2"/>
  <c r="AD390" i="2" s="1"/>
  <c r="Y386" i="2"/>
  <c r="AD386" i="2" s="1"/>
  <c r="Y382" i="2"/>
  <c r="AD382" i="2" s="1"/>
  <c r="Y369" i="2"/>
  <c r="AD369" i="2" s="1"/>
  <c r="Y356" i="2"/>
  <c r="AD356" i="2" s="1"/>
  <c r="Y323" i="2"/>
  <c r="AD323" i="2" s="1"/>
  <c r="Y320" i="2"/>
  <c r="AD320" i="2" s="1"/>
  <c r="Y318" i="2"/>
  <c r="AD318" i="2" s="1"/>
  <c r="Y314" i="2"/>
  <c r="AD314" i="2" s="1"/>
  <c r="Y312" i="2"/>
  <c r="AD312" i="2" s="1"/>
  <c r="Y310" i="2"/>
  <c r="AD310" i="2" s="1"/>
  <c r="Y308" i="2"/>
  <c r="Y276" i="2"/>
  <c r="AD276" i="2" s="1"/>
  <c r="Y263" i="2"/>
  <c r="AD263" i="2" s="1"/>
  <c r="Y255" i="2"/>
  <c r="AD255" i="2" s="1"/>
  <c r="Y239" i="2"/>
  <c r="AD239" i="2" s="1"/>
  <c r="Y231" i="2"/>
  <c r="AD231" i="2" s="1"/>
  <c r="Y196" i="2"/>
  <c r="AD196" i="2" s="1"/>
  <c r="Y181" i="2"/>
  <c r="AD181" i="2" s="1"/>
  <c r="Y179" i="2"/>
  <c r="Y151" i="2"/>
  <c r="AD151" i="2" s="1"/>
  <c r="Y137" i="2"/>
  <c r="AD137" i="2" s="1"/>
  <c r="Y125" i="2"/>
  <c r="AD125" i="2" s="1"/>
  <c r="Y108" i="2"/>
  <c r="AD108" i="2" s="1"/>
  <c r="Y101" i="2"/>
  <c r="AD101" i="2" s="1"/>
  <c r="Y96" i="2"/>
  <c r="AD96" i="2" s="1"/>
  <c r="Y69" i="2"/>
  <c r="AD69" i="2" s="1"/>
  <c r="Y65" i="2"/>
  <c r="Y44" i="2"/>
  <c r="AD44" i="2" s="1"/>
  <c r="Y29" i="2"/>
  <c r="AD29" i="2" s="1"/>
  <c r="Y23" i="2"/>
  <c r="AD23" i="2" s="1"/>
  <c r="Y19" i="2"/>
  <c r="AD19" i="2" s="1"/>
  <c r="X18" i="2"/>
  <c r="AC18" i="2" s="1"/>
  <c r="Y13" i="2"/>
  <c r="AD13" i="2" s="1"/>
  <c r="X709" i="2"/>
  <c r="AC709" i="2" s="1"/>
  <c r="X693" i="2"/>
  <c r="X677" i="2"/>
  <c r="AC677" i="2" s="1"/>
  <c r="X661" i="2"/>
  <c r="AC661" i="2" s="1"/>
  <c r="X633" i="2"/>
  <c r="AC633" i="2" s="1"/>
  <c r="X632" i="2"/>
  <c r="X625" i="2"/>
  <c r="X624" i="2"/>
  <c r="AC624" i="2" s="1"/>
  <c r="X597" i="2"/>
  <c r="AA597" i="2" s="1"/>
  <c r="X596" i="2"/>
  <c r="X589" i="2"/>
  <c r="X588" i="2"/>
  <c r="X581" i="2"/>
  <c r="X565" i="2"/>
  <c r="AA565" i="2" s="1"/>
  <c r="X549" i="2"/>
  <c r="AC549" i="2" s="1"/>
  <c r="X533" i="2"/>
  <c r="AA533" i="2" s="1"/>
  <c r="X528" i="2"/>
  <c r="X514" i="2"/>
  <c r="X502" i="2"/>
  <c r="X495" i="2"/>
  <c r="AC495" i="2" s="1"/>
  <c r="X494" i="2"/>
  <c r="AC494" i="2" s="1"/>
  <c r="X486" i="2"/>
  <c r="X483" i="2"/>
  <c r="AC483" i="2" s="1"/>
  <c r="X407" i="2"/>
  <c r="AA407" i="2" s="1"/>
  <c r="X403" i="2"/>
  <c r="AA403" i="2" s="1"/>
  <c r="X186" i="2"/>
  <c r="X388" i="2"/>
  <c r="AA388" i="2" s="1"/>
  <c r="AF388" i="2" s="1"/>
  <c r="X384" i="2"/>
  <c r="AA384" i="2" s="1"/>
  <c r="AF384" i="2" s="1"/>
  <c r="X379" i="2"/>
  <c r="AC379" i="2" s="1"/>
  <c r="X361" i="2"/>
  <c r="X360" i="2"/>
  <c r="AC360" i="2" s="1"/>
  <c r="X352" i="2"/>
  <c r="AC352" i="2" s="1"/>
  <c r="Y351" i="2"/>
  <c r="AD351" i="2" s="1"/>
  <c r="Y324" i="2"/>
  <c r="X320" i="2"/>
  <c r="AC320" i="2" s="1"/>
  <c r="Y319" i="2"/>
  <c r="AD319" i="2" s="1"/>
  <c r="X312" i="2"/>
  <c r="AC312" i="2" s="1"/>
  <c r="Y311" i="2"/>
  <c r="AD311" i="2" s="1"/>
  <c r="X308" i="2"/>
  <c r="AC308" i="2" s="1"/>
  <c r="Y303" i="2"/>
  <c r="AD303" i="2" s="1"/>
  <c r="X292" i="2"/>
  <c r="AC292" i="2" s="1"/>
  <c r="X282" i="2"/>
  <c r="AA282" i="2" s="1"/>
  <c r="X276" i="2"/>
  <c r="AC276" i="2" s="1"/>
  <c r="Y275" i="2"/>
  <c r="AD275" i="2" s="1"/>
  <c r="X268" i="2"/>
  <c r="AC268" i="2" s="1"/>
  <c r="X244" i="2"/>
  <c r="Y215" i="2"/>
  <c r="AD215" i="2" s="1"/>
  <c r="X211" i="2"/>
  <c r="AC211" i="2" s="1"/>
  <c r="X201" i="2"/>
  <c r="AA201" i="2" s="1"/>
  <c r="AF201" i="2" s="1"/>
  <c r="X188" i="2"/>
  <c r="X185" i="2"/>
  <c r="AA185" i="2" s="1"/>
  <c r="AF185" i="2" s="1"/>
  <c r="X181" i="2"/>
  <c r="AC181" i="2" s="1"/>
  <c r="X175" i="2"/>
  <c r="AA175" i="2" s="1"/>
  <c r="Y171" i="2"/>
  <c r="AD171" i="2" s="1"/>
  <c r="X166" i="2"/>
  <c r="AA166" i="2" s="1"/>
  <c r="X163" i="2"/>
  <c r="AA163" i="2" s="1"/>
  <c r="X162" i="2"/>
  <c r="AA162" i="2" s="1"/>
  <c r="X147" i="2"/>
  <c r="AC147" i="2" s="1"/>
  <c r="Y141" i="2"/>
  <c r="AD141" i="2" s="1"/>
  <c r="X131" i="2"/>
  <c r="X130" i="2"/>
  <c r="AC130" i="2" s="1"/>
  <c r="X125" i="2"/>
  <c r="X124" i="2"/>
  <c r="AC124" i="2" s="1"/>
  <c r="X118" i="2"/>
  <c r="AA118" i="2" s="1"/>
  <c r="X107" i="2"/>
  <c r="X104" i="2"/>
  <c r="X101" i="2"/>
  <c r="AA101" i="2" s="1"/>
  <c r="X93" i="2"/>
  <c r="Y86" i="2"/>
  <c r="AD86" i="2" s="1"/>
  <c r="Y84" i="2"/>
  <c r="X70" i="2"/>
  <c r="AA70" i="2" s="1"/>
  <c r="X44" i="2"/>
  <c r="AA44" i="2" s="1"/>
  <c r="X34" i="2"/>
  <c r="AC34" i="2" s="1"/>
  <c r="X29" i="2"/>
  <c r="AA29" i="2" s="1"/>
  <c r="X389" i="2"/>
  <c r="AC389" i="2" s="1"/>
  <c r="X386" i="2"/>
  <c r="X382" i="2"/>
  <c r="AA382" i="2" s="1"/>
  <c r="X377" i="2"/>
  <c r="X368" i="2"/>
  <c r="AA368" i="2" s="1"/>
  <c r="AF368" i="2" s="1"/>
  <c r="X364" i="2"/>
  <c r="AC364" i="2" s="1"/>
  <c r="Y362" i="2"/>
  <c r="AD362" i="2" s="1"/>
  <c r="X356" i="2"/>
  <c r="X333" i="2"/>
  <c r="AC333" i="2" s="1"/>
  <c r="X329" i="2"/>
  <c r="AC329" i="2" s="1"/>
  <c r="Y321" i="2"/>
  <c r="AD321" i="2" s="1"/>
  <c r="X314" i="2"/>
  <c r="Y313" i="2"/>
  <c r="AD313" i="2" s="1"/>
  <c r="X306" i="2"/>
  <c r="AA306" i="2" s="1"/>
  <c r="X274" i="2"/>
  <c r="X266" i="2"/>
  <c r="Y265" i="2"/>
  <c r="AD265" i="2" s="1"/>
  <c r="X252" i="2"/>
  <c r="AC252" i="2" s="1"/>
  <c r="Y249" i="2"/>
  <c r="AD249" i="2" s="1"/>
  <c r="X207" i="2"/>
  <c r="X203" i="2"/>
  <c r="AC203" i="2" s="1"/>
  <c r="X182" i="2"/>
  <c r="AA182" i="2" s="1"/>
  <c r="X179" i="2"/>
  <c r="AC179" i="2" s="1"/>
  <c r="X178" i="2"/>
  <c r="AA178" i="2" s="1"/>
  <c r="X165" i="2"/>
  <c r="AC165" i="2" s="1"/>
  <c r="X159" i="2"/>
  <c r="Y155" i="2"/>
  <c r="AD155" i="2" s="1"/>
  <c r="X151" i="2"/>
  <c r="X135" i="2"/>
  <c r="AA135" i="2" s="1"/>
  <c r="X102" i="2"/>
  <c r="AA102" i="2" s="1"/>
  <c r="X95" i="2"/>
  <c r="AA95" i="2" s="1"/>
  <c r="Y79" i="2"/>
  <c r="AD79" i="2" s="1"/>
  <c r="X63" i="2"/>
  <c r="AA63" i="2" s="1"/>
  <c r="AF63" i="2" s="1"/>
  <c r="X36" i="2"/>
  <c r="X31" i="2"/>
  <c r="AC31" i="2" s="1"/>
  <c r="X23" i="2"/>
  <c r="AC23" i="2" s="1"/>
  <c r="X22" i="2"/>
  <c r="AC22" i="2" s="1"/>
  <c r="X20" i="2"/>
  <c r="AC20" i="2" s="1"/>
  <c r="X10" i="2"/>
  <c r="Y3106" i="2"/>
  <c r="AD3106" i="2" s="1"/>
  <c r="Y3100" i="2"/>
  <c r="AD3100" i="2" s="1"/>
  <c r="Y3093" i="2"/>
  <c r="Y3094" i="2"/>
  <c r="AD3094" i="2" s="1"/>
  <c r="Y3087" i="2"/>
  <c r="AD3087" i="2" s="1"/>
  <c r="Y3080" i="2"/>
  <c r="AD3080" i="2" s="1"/>
  <c r="Y3078" i="2"/>
  <c r="AD3078" i="2" s="1"/>
  <c r="Y3052" i="2"/>
  <c r="AD3052" i="2" s="1"/>
  <c r="Y3050" i="2"/>
  <c r="AD3050" i="2" s="1"/>
  <c r="AC2973" i="2"/>
  <c r="Y2820" i="2"/>
  <c r="Y2819" i="2"/>
  <c r="AD2819" i="2" s="1"/>
  <c r="Y2812" i="2"/>
  <c r="Y2811" i="2"/>
  <c r="AD2811" i="2" s="1"/>
  <c r="Y2804" i="2"/>
  <c r="Y2803" i="2"/>
  <c r="AD2803" i="2" s="1"/>
  <c r="Y2764" i="2"/>
  <c r="Y2763" i="2"/>
  <c r="AD2763" i="2" s="1"/>
  <c r="Y2756" i="2"/>
  <c r="AD2756" i="2" s="1"/>
  <c r="Y2755" i="2"/>
  <c r="AD2755" i="2" s="1"/>
  <c r="Y2748" i="2"/>
  <c r="AD2748" i="2" s="1"/>
  <c r="Y2747" i="2"/>
  <c r="AD2747" i="2" s="1"/>
  <c r="Y2700" i="2"/>
  <c r="Y2699" i="2"/>
  <c r="AD2699" i="2" s="1"/>
  <c r="Y2659" i="2"/>
  <c r="AD2659" i="2" s="1"/>
  <c r="Y2652" i="2"/>
  <c r="AD2652" i="2" s="1"/>
  <c r="Y2651" i="2"/>
  <c r="Y2587" i="2"/>
  <c r="AD2587" i="2" s="1"/>
  <c r="Y2580" i="2"/>
  <c r="Y2579" i="2"/>
  <c r="AD2579" i="2" s="1"/>
  <c r="Y2573" i="2"/>
  <c r="AD2573" i="2" s="1"/>
  <c r="Y2571" i="2"/>
  <c r="AD2571" i="2" s="1"/>
  <c r="AC2505" i="2"/>
  <c r="Y2436" i="2"/>
  <c r="AD2436" i="2" s="1"/>
  <c r="Y2368" i="2"/>
  <c r="AD2368" i="2" s="1"/>
  <c r="Y2192" i="2"/>
  <c r="AD2192" i="2" s="1"/>
  <c r="Y1971" i="2"/>
  <c r="AD1971" i="2" s="1"/>
  <c r="Y1970" i="2"/>
  <c r="AD1970" i="2" s="1"/>
  <c r="Y1961" i="2"/>
  <c r="AD1961" i="2" s="1"/>
  <c r="Y1922" i="2"/>
  <c r="AD1922" i="2" s="1"/>
  <c r="Y1913" i="2"/>
  <c r="AD1913" i="2" s="1"/>
  <c r="Y1817" i="2"/>
  <c r="AD1817" i="2" s="1"/>
  <c r="Y1749" i="2"/>
  <c r="AD1749" i="2" s="1"/>
  <c r="Y1737" i="2"/>
  <c r="AD1737" i="2" s="1"/>
  <c r="Y1619" i="2"/>
  <c r="AD1619" i="2" s="1"/>
  <c r="Y1592" i="2"/>
  <c r="AD1592" i="2" s="1"/>
  <c r="Y1575" i="2"/>
  <c r="AD1575" i="2" s="1"/>
  <c r="Y1567" i="2"/>
  <c r="AD1567" i="2" s="1"/>
  <c r="Y1559" i="2"/>
  <c r="AD1559" i="2" s="1"/>
  <c r="AC1460" i="2"/>
  <c r="X1321" i="2"/>
  <c r="AC1321" i="2" s="1"/>
  <c r="Y1321" i="2"/>
  <c r="X1305" i="2"/>
  <c r="AC1305" i="2" s="1"/>
  <c r="Y1305" i="2"/>
  <c r="AD1305" i="2" s="1"/>
  <c r="AC487" i="2"/>
  <c r="X3105" i="2"/>
  <c r="X3103" i="2"/>
  <c r="AA3103" i="2" s="1"/>
  <c r="Y3092" i="2"/>
  <c r="AD3092" i="2" s="1"/>
  <c r="X3077" i="2"/>
  <c r="AC3077" i="2" s="1"/>
  <c r="X3075" i="2"/>
  <c r="X3073" i="2"/>
  <c r="AA3073" i="2" s="1"/>
  <c r="X3071" i="2"/>
  <c r="AA3071" i="2" s="1"/>
  <c r="X3049" i="2"/>
  <c r="AC3049" i="2" s="1"/>
  <c r="X3047" i="2"/>
  <c r="X3045" i="2"/>
  <c r="AA3045" i="2" s="1"/>
  <c r="X3043" i="2"/>
  <c r="X3025" i="2"/>
  <c r="AC3025" i="2" s="1"/>
  <c r="X3023" i="2"/>
  <c r="X3021" i="2"/>
  <c r="AA3021" i="2" s="1"/>
  <c r="X3019" i="2"/>
  <c r="X3017" i="2"/>
  <c r="AC3017" i="2" s="1"/>
  <c r="X3015" i="2"/>
  <c r="AA3015" i="2" s="1"/>
  <c r="X2981" i="2"/>
  <c r="AA2981" i="2" s="1"/>
  <c r="X2979" i="2"/>
  <c r="X2977" i="2"/>
  <c r="AC2977" i="2" s="1"/>
  <c r="X2975" i="2"/>
  <c r="X2961" i="2"/>
  <c r="AC2961" i="2" s="1"/>
  <c r="X2959" i="2"/>
  <c r="X2941" i="2"/>
  <c r="X2939" i="2"/>
  <c r="Z2939" i="2" s="1"/>
  <c r="X2913" i="2"/>
  <c r="X2911" i="2"/>
  <c r="X2889" i="2"/>
  <c r="AC2889" i="2" s="1"/>
  <c r="X2887" i="2"/>
  <c r="X2869" i="2"/>
  <c r="AA2869" i="2" s="1"/>
  <c r="X2867" i="2"/>
  <c r="AC2867" i="2" s="1"/>
  <c r="X2849" i="2"/>
  <c r="AC2849" i="2" s="1"/>
  <c r="X2847" i="2"/>
  <c r="AC2847" i="2" s="1"/>
  <c r="X2828" i="2"/>
  <c r="X2827" i="2"/>
  <c r="AC2827" i="2" s="1"/>
  <c r="X2820" i="2"/>
  <c r="AA2820" i="2" s="1"/>
  <c r="AF2820" i="2" s="1"/>
  <c r="X2819" i="2"/>
  <c r="X2812" i="2"/>
  <c r="X2811" i="2"/>
  <c r="AA2811" i="2" s="1"/>
  <c r="AF2811" i="2" s="1"/>
  <c r="X2804" i="2"/>
  <c r="AA2804" i="2" s="1"/>
  <c r="AF2804" i="2" s="1"/>
  <c r="X2803" i="2"/>
  <c r="X2796" i="2"/>
  <c r="AC2796" i="2" s="1"/>
  <c r="X2795" i="2"/>
  <c r="X2788" i="2"/>
  <c r="AA2788" i="2" s="1"/>
  <c r="X2787" i="2"/>
  <c r="X2780" i="2"/>
  <c r="X2779" i="2"/>
  <c r="X2772" i="2"/>
  <c r="AC2772" i="2" s="1"/>
  <c r="X2771" i="2"/>
  <c r="X2764" i="2"/>
  <c r="X2763" i="2"/>
  <c r="X2756" i="2"/>
  <c r="X2755" i="2"/>
  <c r="X2748" i="2"/>
  <c r="AA2748" i="2" s="1"/>
  <c r="AF2748" i="2" s="1"/>
  <c r="X2747" i="2"/>
  <c r="AA2747" i="2" s="1"/>
  <c r="AF2747" i="2" s="1"/>
  <c r="X2740" i="2"/>
  <c r="AC2740" i="2" s="1"/>
  <c r="X2739" i="2"/>
  <c r="X2732" i="2"/>
  <c r="X2731" i="2"/>
  <c r="X2724" i="2"/>
  <c r="X2723" i="2"/>
  <c r="X2716" i="2"/>
  <c r="AA2716" i="2" s="1"/>
  <c r="X2715" i="2"/>
  <c r="AC2715" i="2" s="1"/>
  <c r="X2708" i="2"/>
  <c r="AC2708" i="2" s="1"/>
  <c r="X2707" i="2"/>
  <c r="X2700" i="2"/>
  <c r="X2699" i="2"/>
  <c r="AA2699" i="2" s="1"/>
  <c r="AF2699" i="2" s="1"/>
  <c r="X2692" i="2"/>
  <c r="AA2692" i="2" s="1"/>
  <c r="X2691" i="2"/>
  <c r="X2684" i="2"/>
  <c r="X2683" i="2"/>
  <c r="X2676" i="2"/>
  <c r="Z2676" i="2" s="1"/>
  <c r="X2675" i="2"/>
  <c r="Z2675" i="2" s="1"/>
  <c r="Y2670" i="2"/>
  <c r="AD2670" i="2" s="1"/>
  <c r="Y2669" i="2"/>
  <c r="AD2669" i="2" s="1"/>
  <c r="X2668" i="2"/>
  <c r="AA2668" i="2" s="1"/>
  <c r="X2667" i="2"/>
  <c r="X2660" i="2"/>
  <c r="AA2660" i="2" s="1"/>
  <c r="AF2660" i="2" s="1"/>
  <c r="X2659" i="2"/>
  <c r="AA2659" i="2" s="1"/>
  <c r="AF2659" i="2" s="1"/>
  <c r="Y2653" i="2"/>
  <c r="AD2653" i="2" s="1"/>
  <c r="X2652" i="2"/>
  <c r="AA2652" i="2" s="1"/>
  <c r="X2651" i="2"/>
  <c r="X2644" i="2"/>
  <c r="X2643" i="2"/>
  <c r="Y2637" i="2"/>
  <c r="AD2637" i="2" s="1"/>
  <c r="X2636" i="2"/>
  <c r="AA2636" i="2" s="1"/>
  <c r="AF2636" i="2" s="1"/>
  <c r="X2635" i="2"/>
  <c r="AA2635" i="2" s="1"/>
  <c r="AF2635" i="2" s="1"/>
  <c r="X2628" i="2"/>
  <c r="X2627" i="2"/>
  <c r="X2620" i="2"/>
  <c r="X2619" i="2"/>
  <c r="X2612" i="2"/>
  <c r="AA2612" i="2" s="1"/>
  <c r="X2611" i="2"/>
  <c r="Y2605" i="2"/>
  <c r="AD2605" i="2" s="1"/>
  <c r="X2604" i="2"/>
  <c r="AC2604" i="2" s="1"/>
  <c r="X2603" i="2"/>
  <c r="AA2603" i="2" s="1"/>
  <c r="AF2603" i="2" s="1"/>
  <c r="X2596" i="2"/>
  <c r="X2595" i="2"/>
  <c r="AC2595" i="2" s="1"/>
  <c r="Y2589" i="2"/>
  <c r="AD2589" i="2" s="1"/>
  <c r="X2588" i="2"/>
  <c r="AA2588" i="2" s="1"/>
  <c r="AF2588" i="2" s="1"/>
  <c r="X2587" i="2"/>
  <c r="X2580" i="2"/>
  <c r="X2579" i="2"/>
  <c r="AC2579" i="2" s="1"/>
  <c r="X2571" i="2"/>
  <c r="AA2571" i="2" s="1"/>
  <c r="X2559" i="2"/>
  <c r="AA2559" i="2" s="1"/>
  <c r="X2549" i="2"/>
  <c r="X2526" i="2"/>
  <c r="AC2526" i="2" s="1"/>
  <c r="X2501" i="2"/>
  <c r="AA2501" i="2" s="1"/>
  <c r="X2493" i="2"/>
  <c r="Y2480" i="2"/>
  <c r="AD2480" i="2" s="1"/>
  <c r="X2478" i="2"/>
  <c r="Y2470" i="2"/>
  <c r="AD2470" i="2" s="1"/>
  <c r="X2465" i="2"/>
  <c r="AA2465" i="2" s="1"/>
  <c r="Y2459" i="2"/>
  <c r="AD2459" i="2" s="1"/>
  <c r="Y2457" i="2"/>
  <c r="Y2450" i="2"/>
  <c r="AD2450" i="2" s="1"/>
  <c r="X2438" i="2"/>
  <c r="Z2438" i="2" s="1"/>
  <c r="Y2426" i="2"/>
  <c r="AD2426" i="2" s="1"/>
  <c r="Y2424" i="2"/>
  <c r="AD2424" i="2" s="1"/>
  <c r="X2420" i="2"/>
  <c r="AA2420" i="2" s="1"/>
  <c r="X2404" i="2"/>
  <c r="Y2392" i="2"/>
  <c r="AD2392" i="2" s="1"/>
  <c r="X2388" i="2"/>
  <c r="AA2388" i="2" s="1"/>
  <c r="X2368" i="2"/>
  <c r="X2352" i="2"/>
  <c r="AA2352" i="2" s="1"/>
  <c r="X2320" i="2"/>
  <c r="AC2320" i="2" s="1"/>
  <c r="Y2308" i="2"/>
  <c r="AD2308" i="2" s="1"/>
  <c r="X2304" i="2"/>
  <c r="Y2292" i="2"/>
  <c r="AD2292" i="2" s="1"/>
  <c r="X2288" i="2"/>
  <c r="AA2288" i="2" s="1"/>
  <c r="X2272" i="2"/>
  <c r="X2248" i="2"/>
  <c r="X2232" i="2"/>
  <c r="X2212" i="2"/>
  <c r="AC2212" i="2" s="1"/>
  <c r="Y2196" i="2"/>
  <c r="AD2196" i="2" s="1"/>
  <c r="X2192" i="2"/>
  <c r="Y2180" i="2"/>
  <c r="AD2180" i="2" s="1"/>
  <c r="X2176" i="2"/>
  <c r="AC2176" i="2" s="1"/>
  <c r="X2172" i="2"/>
  <c r="AA2172" i="2" s="1"/>
  <c r="Y2160" i="2"/>
  <c r="X2156" i="2"/>
  <c r="X2152" i="2"/>
  <c r="AA2152" i="2" s="1"/>
  <c r="X2136" i="2"/>
  <c r="AA2136" i="2" s="1"/>
  <c r="X2120" i="2"/>
  <c r="X2104" i="2"/>
  <c r="AA2104" i="2" s="1"/>
  <c r="X2088" i="2"/>
  <c r="Y2066" i="2"/>
  <c r="AD2066" i="2" s="1"/>
  <c r="Y2057" i="2"/>
  <c r="AD2057" i="2" s="1"/>
  <c r="X2040" i="2"/>
  <c r="Y2019" i="2"/>
  <c r="AD2019" i="2" s="1"/>
  <c r="Y2018" i="2"/>
  <c r="AD2018" i="2" s="1"/>
  <c r="Y2009" i="2"/>
  <c r="AD2009" i="2" s="1"/>
  <c r="X2004" i="2"/>
  <c r="AA2004" i="2" s="1"/>
  <c r="Z1962" i="2"/>
  <c r="AE1962" i="2" s="1"/>
  <c r="X1828" i="2"/>
  <c r="AA1828" i="2" s="1"/>
  <c r="X1816" i="2"/>
  <c r="X1780" i="2"/>
  <c r="X1768" i="2"/>
  <c r="AA1768" i="2" s="1"/>
  <c r="Y1753" i="2"/>
  <c r="AD1753" i="2" s="1"/>
  <c r="X1736" i="2"/>
  <c r="AC1736" i="2" s="1"/>
  <c r="Y1604" i="2"/>
  <c r="AD1604" i="2" s="1"/>
  <c r="Y1562" i="2"/>
  <c r="AD1562" i="2" s="1"/>
  <c r="Y1554" i="2"/>
  <c r="AD1554" i="2" s="1"/>
  <c r="Y1546" i="2"/>
  <c r="AD1546" i="2" s="1"/>
  <c r="Y1514" i="2"/>
  <c r="AD1514" i="2" s="1"/>
  <c r="Y1506" i="2"/>
  <c r="AD1506" i="2" s="1"/>
  <c r="Y1498" i="2"/>
  <c r="AD1498" i="2" s="1"/>
  <c r="Y1490" i="2"/>
  <c r="AD1490" i="2" s="1"/>
  <c r="Y1482" i="2"/>
  <c r="AD1482" i="2" s="1"/>
  <c r="Y1474" i="2"/>
  <c r="AD1474" i="2" s="1"/>
  <c r="Y1466" i="2"/>
  <c r="AD1466" i="2" s="1"/>
  <c r="Y1458" i="2"/>
  <c r="AD1458" i="2" s="1"/>
  <c r="Y1450" i="2"/>
  <c r="AD1450" i="2" s="1"/>
  <c r="Y1442" i="2"/>
  <c r="AD1442" i="2" s="1"/>
  <c r="X1317" i="2"/>
  <c r="Y1317" i="2"/>
  <c r="AD1317" i="2" s="1"/>
  <c r="X1301" i="2"/>
  <c r="Y1301" i="2"/>
  <c r="AD1301" i="2" s="1"/>
  <c r="Y1296" i="2"/>
  <c r="Y1246" i="2"/>
  <c r="AD1246" i="2" s="1"/>
  <c r="Y1236" i="2"/>
  <c r="AD1236" i="2" s="1"/>
  <c r="Y378" i="2"/>
  <c r="Y3010" i="2"/>
  <c r="AD3010" i="2" s="1"/>
  <c r="Y2784" i="2"/>
  <c r="AD2784" i="2" s="1"/>
  <c r="Y2783" i="2"/>
  <c r="Y2775" i="2"/>
  <c r="Y2632" i="2"/>
  <c r="AD2632" i="2" s="1"/>
  <c r="Y2631" i="2"/>
  <c r="AD2631" i="2" s="1"/>
  <c r="Y2615" i="2"/>
  <c r="Y2562" i="2"/>
  <c r="Y2556" i="2"/>
  <c r="AD2556" i="2" s="1"/>
  <c r="Y2546" i="2"/>
  <c r="AD2546" i="2" s="1"/>
  <c r="Y2545" i="2"/>
  <c r="AD2545" i="2" s="1"/>
  <c r="Y2534" i="2"/>
  <c r="Y2462" i="2"/>
  <c r="AD2462" i="2" s="1"/>
  <c r="Y2296" i="2"/>
  <c r="AD2296" i="2" s="1"/>
  <c r="Y2256" i="2"/>
  <c r="Y2240" i="2"/>
  <c r="AD2240" i="2" s="1"/>
  <c r="Y2164" i="2"/>
  <c r="AD2164" i="2" s="1"/>
  <c r="Y2144" i="2"/>
  <c r="AD2144" i="2" s="1"/>
  <c r="Y2128" i="2"/>
  <c r="AD2128" i="2" s="1"/>
  <c r="Y2112" i="2"/>
  <c r="AD2112" i="2" s="1"/>
  <c r="Y1929" i="2"/>
  <c r="Y1897" i="2"/>
  <c r="AD1897" i="2" s="1"/>
  <c r="Y1861" i="2"/>
  <c r="AD1861" i="2" s="1"/>
  <c r="Y1849" i="2"/>
  <c r="AD1849" i="2" s="1"/>
  <c r="Y1717" i="2"/>
  <c r="AD1717" i="2" s="1"/>
  <c r="Y1547" i="2"/>
  <c r="AD1547" i="2" s="1"/>
  <c r="Y1539" i="2"/>
  <c r="AD1539" i="2" s="1"/>
  <c r="Y1531" i="2"/>
  <c r="Y1523" i="2"/>
  <c r="AD1523" i="2" s="1"/>
  <c r="Y1515" i="2"/>
  <c r="AD1515" i="2" s="1"/>
  <c r="Y1507" i="2"/>
  <c r="AD1507" i="2" s="1"/>
  <c r="Y1499" i="2"/>
  <c r="Y1483" i="2"/>
  <c r="AD1483" i="2" s="1"/>
  <c r="Y1475" i="2"/>
  <c r="AD1475" i="2" s="1"/>
  <c r="Y1467" i="2"/>
  <c r="AD1467" i="2" s="1"/>
  <c r="Y1451" i="2"/>
  <c r="AD1451" i="2" s="1"/>
  <c r="Y1443" i="2"/>
  <c r="AD1443" i="2" s="1"/>
  <c r="Y1435" i="2"/>
  <c r="Y1427" i="2"/>
  <c r="AD1427" i="2" s="1"/>
  <c r="Y1419" i="2"/>
  <c r="AD1419" i="2" s="1"/>
  <c r="Y1280" i="2"/>
  <c r="AD1280" i="2" s="1"/>
  <c r="Y1272" i="2"/>
  <c r="AD1272" i="2" s="1"/>
  <c r="Y1196" i="2"/>
  <c r="AD1196" i="2" s="1"/>
  <c r="Y790" i="2"/>
  <c r="AD790" i="2" s="1"/>
  <c r="Y665" i="2"/>
  <c r="AD665" i="2" s="1"/>
  <c r="Y659" i="2"/>
  <c r="AD659" i="2" s="1"/>
  <c r="Y652" i="2"/>
  <c r="AD652" i="2" s="1"/>
  <c r="Y618" i="2"/>
  <c r="AD618" i="2" s="1"/>
  <c r="Y591" i="2"/>
  <c r="AD591" i="2" s="1"/>
  <c r="Y583" i="2"/>
  <c r="Y572" i="2"/>
  <c r="AD572" i="2" s="1"/>
  <c r="Y567" i="2"/>
  <c r="AD567" i="2" s="1"/>
  <c r="Y556" i="2"/>
  <c r="AD556" i="2" s="1"/>
  <c r="Y551" i="2"/>
  <c r="Y540" i="2"/>
  <c r="AD540" i="2" s="1"/>
  <c r="Y535" i="2"/>
  <c r="AD535" i="2" s="1"/>
  <c r="Y527" i="2"/>
  <c r="AD527" i="2" s="1"/>
  <c r="Y518" i="2"/>
  <c r="AD518" i="2" s="1"/>
  <c r="Y502" i="2"/>
  <c r="AD502" i="2" s="1"/>
  <c r="X3093" i="2"/>
  <c r="AC3093" i="2" s="1"/>
  <c r="X3091" i="2"/>
  <c r="X3089" i="2"/>
  <c r="AC3089" i="2" s="1"/>
  <c r="X3087" i="2"/>
  <c r="X3057" i="2"/>
  <c r="AC3057" i="2" s="1"/>
  <c r="X3055" i="2"/>
  <c r="X3033" i="2"/>
  <c r="AC3033" i="2" s="1"/>
  <c r="X3031" i="2"/>
  <c r="X3009" i="2"/>
  <c r="AC3009" i="2" s="1"/>
  <c r="X3007" i="2"/>
  <c r="X3005" i="2"/>
  <c r="AC3005" i="2" s="1"/>
  <c r="X3003" i="2"/>
  <c r="X2969" i="2"/>
  <c r="Z2969" i="2" s="1"/>
  <c r="X2967" i="2"/>
  <c r="AA2967" i="2" s="1"/>
  <c r="X2949" i="2"/>
  <c r="X2947" i="2"/>
  <c r="X2929" i="2"/>
  <c r="AA2929" i="2" s="1"/>
  <c r="X2927" i="2"/>
  <c r="X2925" i="2"/>
  <c r="X2923" i="2"/>
  <c r="X2921" i="2"/>
  <c r="AC2921" i="2" s="1"/>
  <c r="X2919" i="2"/>
  <c r="X2905" i="2"/>
  <c r="X2903" i="2"/>
  <c r="X2901" i="2"/>
  <c r="X2899" i="2"/>
  <c r="X2881" i="2"/>
  <c r="X2879" i="2"/>
  <c r="AC2879" i="2" s="1"/>
  <c r="X2861" i="2"/>
  <c r="AC2861" i="2" s="1"/>
  <c r="X2859" i="2"/>
  <c r="AC2859" i="2" s="1"/>
  <c r="X2857" i="2"/>
  <c r="X2855" i="2"/>
  <c r="AA2855" i="2" s="1"/>
  <c r="Y2848" i="2"/>
  <c r="AD2848" i="2" s="1"/>
  <c r="X2833" i="2"/>
  <c r="AC2833" i="2" s="1"/>
  <c r="X2831" i="2"/>
  <c r="Y2826" i="2"/>
  <c r="AD2826" i="2" s="1"/>
  <c r="Y2825" i="2"/>
  <c r="AD2825" i="2" s="1"/>
  <c r="X2824" i="2"/>
  <c r="AA2824" i="2" s="1"/>
  <c r="AF2824" i="2" s="1"/>
  <c r="X2823" i="2"/>
  <c r="AC2823" i="2" s="1"/>
  <c r="Y2818" i="2"/>
  <c r="AD2818" i="2" s="1"/>
  <c r="Y2817" i="2"/>
  <c r="X2816" i="2"/>
  <c r="X2815" i="2"/>
  <c r="Y2810" i="2"/>
  <c r="AD2810" i="2" s="1"/>
  <c r="Y2809" i="2"/>
  <c r="AD2809" i="2" s="1"/>
  <c r="X2808" i="2"/>
  <c r="AC2808" i="2" s="1"/>
  <c r="X2807" i="2"/>
  <c r="Y2802" i="2"/>
  <c r="AD2802" i="2" s="1"/>
  <c r="Y2801" i="2"/>
  <c r="X2800" i="2"/>
  <c r="X2799" i="2"/>
  <c r="Y2794" i="2"/>
  <c r="AD2794" i="2" s="1"/>
  <c r="Y2793" i="2"/>
  <c r="X2792" i="2"/>
  <c r="AC2792" i="2" s="1"/>
  <c r="X2791" i="2"/>
  <c r="Y2786" i="2"/>
  <c r="AD2786" i="2" s="1"/>
  <c r="Y2785" i="2"/>
  <c r="AD2785" i="2" s="1"/>
  <c r="X2784" i="2"/>
  <c r="AC2784" i="2" s="1"/>
  <c r="X2783" i="2"/>
  <c r="Y2778" i="2"/>
  <c r="AD2778" i="2" s="1"/>
  <c r="Y2777" i="2"/>
  <c r="X2776" i="2"/>
  <c r="AA2776" i="2" s="1"/>
  <c r="AF2776" i="2" s="1"/>
  <c r="X2775" i="2"/>
  <c r="Y2770" i="2"/>
  <c r="AD2770" i="2" s="1"/>
  <c r="Y2769" i="2"/>
  <c r="AD2769" i="2" s="1"/>
  <c r="X2768" i="2"/>
  <c r="X2767" i="2"/>
  <c r="Y2762" i="2"/>
  <c r="AD2762" i="2" s="1"/>
  <c r="Y2761" i="2"/>
  <c r="AD2761" i="2" s="1"/>
  <c r="X2760" i="2"/>
  <c r="AC2760" i="2" s="1"/>
  <c r="X2759" i="2"/>
  <c r="Y2754" i="2"/>
  <c r="AD2754" i="2" s="1"/>
  <c r="Y2753" i="2"/>
  <c r="X2752" i="2"/>
  <c r="X2751" i="2"/>
  <c r="Y2746" i="2"/>
  <c r="AD2746" i="2" s="1"/>
  <c r="Y2745" i="2"/>
  <c r="X2744" i="2"/>
  <c r="X2743" i="2"/>
  <c r="AC2743" i="2" s="1"/>
  <c r="Y2738" i="2"/>
  <c r="AD2738" i="2" s="1"/>
  <c r="Y2737" i="2"/>
  <c r="X2736" i="2"/>
  <c r="AC2736" i="2" s="1"/>
  <c r="X2735" i="2"/>
  <c r="Y2730" i="2"/>
  <c r="AD2730" i="2" s="1"/>
  <c r="Y2729" i="2"/>
  <c r="AD2729" i="2" s="1"/>
  <c r="X2728" i="2"/>
  <c r="X2727" i="2"/>
  <c r="Y2722" i="2"/>
  <c r="AD2722" i="2" s="1"/>
  <c r="Y2721" i="2"/>
  <c r="X2720" i="2"/>
  <c r="AA2720" i="2" s="1"/>
  <c r="AF2720" i="2" s="1"/>
  <c r="X2719" i="2"/>
  <c r="Y2714" i="2"/>
  <c r="Y2713" i="2"/>
  <c r="X2712" i="2"/>
  <c r="X2711" i="2"/>
  <c r="Y2706" i="2"/>
  <c r="AD2706" i="2" s="1"/>
  <c r="Y2705" i="2"/>
  <c r="X2704" i="2"/>
  <c r="X2703" i="2"/>
  <c r="Y2698" i="2"/>
  <c r="Y2697" i="2"/>
  <c r="X2696" i="2"/>
  <c r="X2695" i="2"/>
  <c r="Y2690" i="2"/>
  <c r="Y2689" i="2"/>
  <c r="X2688" i="2"/>
  <c r="X2687" i="2"/>
  <c r="Y2682" i="2"/>
  <c r="AD2682" i="2" s="1"/>
  <c r="Y2681" i="2"/>
  <c r="AD2681" i="2" s="1"/>
  <c r="X2680" i="2"/>
  <c r="X2679" i="2"/>
  <c r="X2672" i="2"/>
  <c r="AA2672" i="2" s="1"/>
  <c r="X2671" i="2"/>
  <c r="AC2671" i="2" s="1"/>
  <c r="X2664" i="2"/>
  <c r="AA2664" i="2" s="1"/>
  <c r="AF2664" i="2" s="1"/>
  <c r="X2663" i="2"/>
  <c r="X2656" i="2"/>
  <c r="AC2656" i="2" s="1"/>
  <c r="X2655" i="2"/>
  <c r="X2648" i="2"/>
  <c r="AC2648" i="2" s="1"/>
  <c r="X2647" i="2"/>
  <c r="X2640" i="2"/>
  <c r="X2639" i="2"/>
  <c r="X2632" i="2"/>
  <c r="AC2632" i="2" s="1"/>
  <c r="X2631" i="2"/>
  <c r="AA2631" i="2" s="1"/>
  <c r="AF2631" i="2" s="1"/>
  <c r="X2624" i="2"/>
  <c r="AC2624" i="2" s="1"/>
  <c r="X2623" i="2"/>
  <c r="AC2623" i="2" s="1"/>
  <c r="X2616" i="2"/>
  <c r="X2615" i="2"/>
  <c r="X2608" i="2"/>
  <c r="AA2608" i="2" s="1"/>
  <c r="AF2608" i="2" s="1"/>
  <c r="X2607" i="2"/>
  <c r="X2600" i="2"/>
  <c r="X2599" i="2"/>
  <c r="X2592" i="2"/>
  <c r="AA2592" i="2" s="1"/>
  <c r="AF2592" i="2" s="1"/>
  <c r="X2591" i="2"/>
  <c r="X2584" i="2"/>
  <c r="AC2584" i="2" s="1"/>
  <c r="X2583" i="2"/>
  <c r="X2575" i="2"/>
  <c r="AC2575" i="2" s="1"/>
  <c r="X2567" i="2"/>
  <c r="AC2567" i="2" s="1"/>
  <c r="Y2566" i="2"/>
  <c r="AD2566" i="2" s="1"/>
  <c r="X2564" i="2"/>
  <c r="X2546" i="2"/>
  <c r="AC2546" i="2" s="1"/>
  <c r="AC2541" i="2"/>
  <c r="X2534" i="2"/>
  <c r="Y2522" i="2"/>
  <c r="AD2522" i="2" s="1"/>
  <c r="Y2520" i="2"/>
  <c r="AD2520" i="2" s="1"/>
  <c r="X2517" i="2"/>
  <c r="AA2517" i="2" s="1"/>
  <c r="X2481" i="2"/>
  <c r="AA2481" i="2" s="1"/>
  <c r="X2462" i="2"/>
  <c r="AA2462" i="2" s="1"/>
  <c r="Y2446" i="2"/>
  <c r="AD2446" i="2" s="1"/>
  <c r="Y2445" i="2"/>
  <c r="X2430" i="2"/>
  <c r="AA2430" i="2" s="1"/>
  <c r="X2412" i="2"/>
  <c r="X2396" i="2"/>
  <c r="AA2396" i="2" s="1"/>
  <c r="Y2384" i="2"/>
  <c r="AD2384" i="2" s="1"/>
  <c r="X2380" i="2"/>
  <c r="X2360" i="2"/>
  <c r="X2344" i="2"/>
  <c r="AA2344" i="2" s="1"/>
  <c r="Y2332" i="2"/>
  <c r="AD2332" i="2" s="1"/>
  <c r="X2312" i="2"/>
  <c r="AA2312" i="2" s="1"/>
  <c r="X2296" i="2"/>
  <c r="X2280" i="2"/>
  <c r="AA2280" i="2" s="1"/>
  <c r="X2256" i="2"/>
  <c r="Y2244" i="2"/>
  <c r="AD2244" i="2" s="1"/>
  <c r="X2240" i="2"/>
  <c r="Y2228" i="2"/>
  <c r="AD2228" i="2" s="1"/>
  <c r="Y2224" i="2"/>
  <c r="X2220" i="2"/>
  <c r="X2204" i="2"/>
  <c r="X2200" i="2"/>
  <c r="X2184" i="2"/>
  <c r="AA2184" i="2" s="1"/>
  <c r="Y2168" i="2"/>
  <c r="AD2168" i="2" s="1"/>
  <c r="X2164" i="2"/>
  <c r="X2144" i="2"/>
  <c r="X2128" i="2"/>
  <c r="X2112" i="2"/>
  <c r="Y2100" i="2"/>
  <c r="X2096" i="2"/>
  <c r="AC2096" i="2" s="1"/>
  <c r="Y2073" i="2"/>
  <c r="AD2073" i="2" s="1"/>
  <c r="X2068" i="2"/>
  <c r="Y1993" i="2"/>
  <c r="AD1993" i="2" s="1"/>
  <c r="X1988" i="2"/>
  <c r="AC1988" i="2" s="1"/>
  <c r="Y1982" i="2"/>
  <c r="AD1982" i="2" s="1"/>
  <c r="X1976" i="2"/>
  <c r="AA1976" i="2" s="1"/>
  <c r="Y1945" i="2"/>
  <c r="AD1945" i="2" s="1"/>
  <c r="X1940" i="2"/>
  <c r="AC1940" i="2" s="1"/>
  <c r="X1896" i="2"/>
  <c r="AC1896" i="2" s="1"/>
  <c r="Y1875" i="2"/>
  <c r="AD1875" i="2" s="1"/>
  <c r="Y1874" i="2"/>
  <c r="AD1874" i="2" s="1"/>
  <c r="X1860" i="2"/>
  <c r="Y1854" i="2"/>
  <c r="AD1854" i="2" s="1"/>
  <c r="X1848" i="2"/>
  <c r="Y1813" i="2"/>
  <c r="AD1813" i="2" s="1"/>
  <c r="Y1801" i="2"/>
  <c r="AD1801" i="2" s="1"/>
  <c r="X1796" i="2"/>
  <c r="AC1796" i="2" s="1"/>
  <c r="Y1733" i="2"/>
  <c r="AD1733" i="2" s="1"/>
  <c r="Y1582" i="2"/>
  <c r="AD1582" i="2" s="1"/>
  <c r="Y1574" i="2"/>
  <c r="AD1574" i="2" s="1"/>
  <c r="Y1430" i="2"/>
  <c r="AD1430" i="2" s="1"/>
  <c r="Y1324" i="2"/>
  <c r="AD1324" i="2" s="1"/>
  <c r="Y1308" i="2"/>
  <c r="AD1308" i="2" s="1"/>
  <c r="X2551" i="2"/>
  <c r="AC2551" i="2" s="1"/>
  <c r="Y2547" i="2"/>
  <c r="AD2547" i="2" s="1"/>
  <c r="X2544" i="2"/>
  <c r="AA2544" i="2" s="1"/>
  <c r="AF2544" i="2" s="1"/>
  <c r="Y2541" i="2"/>
  <c r="AD2541" i="2" s="1"/>
  <c r="Y2539" i="2"/>
  <c r="AD2539" i="2" s="1"/>
  <c r="X2536" i="2"/>
  <c r="X2528" i="2"/>
  <c r="Y2525" i="2"/>
  <c r="AD2525" i="2" s="1"/>
  <c r="Y2523" i="2"/>
  <c r="AD2523" i="2" s="1"/>
  <c r="X2520" i="2"/>
  <c r="AA2520" i="2" s="1"/>
  <c r="AF2520" i="2" s="1"/>
  <c r="X2507" i="2"/>
  <c r="AC2507" i="2" s="1"/>
  <c r="Y2506" i="2"/>
  <c r="X2504" i="2"/>
  <c r="X2491" i="2"/>
  <c r="Y2490" i="2"/>
  <c r="AD2490" i="2" s="1"/>
  <c r="X2488" i="2"/>
  <c r="X2480" i="2"/>
  <c r="AA2480" i="2" s="1"/>
  <c r="X2475" i="2"/>
  <c r="AA2475" i="2" s="1"/>
  <c r="X2464" i="2"/>
  <c r="AA2464" i="2" s="1"/>
  <c r="X2459" i="2"/>
  <c r="AA2459" i="2" s="1"/>
  <c r="X2452" i="2"/>
  <c r="X2444" i="2"/>
  <c r="X2436" i="2"/>
  <c r="Y2431" i="2"/>
  <c r="X2428" i="2"/>
  <c r="X2419" i="2"/>
  <c r="AC2419" i="2" s="1"/>
  <c r="X2411" i="2"/>
  <c r="Y2410" i="2"/>
  <c r="Y2409" i="2"/>
  <c r="AD2409" i="2" s="1"/>
  <c r="X2403" i="2"/>
  <c r="X2395" i="2"/>
  <c r="Y2393" i="2"/>
  <c r="X2387" i="2"/>
  <c r="X2379" i="2"/>
  <c r="AA2379" i="2" s="1"/>
  <c r="X2371" i="2"/>
  <c r="X2363" i="2"/>
  <c r="X2355" i="2"/>
  <c r="AC2355" i="2" s="1"/>
  <c r="X2347" i="2"/>
  <c r="X2339" i="2"/>
  <c r="AC2339" i="2" s="1"/>
  <c r="X2331" i="2"/>
  <c r="X2323" i="2"/>
  <c r="X2315" i="2"/>
  <c r="Y2313" i="2"/>
  <c r="AD2313" i="2" s="1"/>
  <c r="X2307" i="2"/>
  <c r="X2299" i="2"/>
  <c r="X2291" i="2"/>
  <c r="X2283" i="2"/>
  <c r="AC2283" i="2" s="1"/>
  <c r="X2275" i="2"/>
  <c r="AA2275" i="2" s="1"/>
  <c r="Y2273" i="2"/>
  <c r="AD2273" i="2" s="1"/>
  <c r="X2267" i="2"/>
  <c r="Y2265" i="2"/>
  <c r="AD2265" i="2" s="1"/>
  <c r="X2259" i="2"/>
  <c r="Y2257" i="2"/>
  <c r="AD2257" i="2" s="1"/>
  <c r="X2251" i="2"/>
  <c r="Y2249" i="2"/>
  <c r="AD2249" i="2" s="1"/>
  <c r="X2243" i="2"/>
  <c r="AC2243" i="2" s="1"/>
  <c r="X2235" i="2"/>
  <c r="Y2233" i="2"/>
  <c r="X2227" i="2"/>
  <c r="Y2225" i="2"/>
  <c r="AD2225" i="2" s="1"/>
  <c r="X2219" i="2"/>
  <c r="X2211" i="2"/>
  <c r="X2203" i="2"/>
  <c r="Y2201" i="2"/>
  <c r="AD2201" i="2" s="1"/>
  <c r="X2195" i="2"/>
  <c r="X2187" i="2"/>
  <c r="Y2186" i="2"/>
  <c r="AD2186" i="2" s="1"/>
  <c r="Y2185" i="2"/>
  <c r="X2179" i="2"/>
  <c r="X2171" i="2"/>
  <c r="Y2169" i="2"/>
  <c r="AD2169" i="2" s="1"/>
  <c r="X2163" i="2"/>
  <c r="AA2163" i="2" s="1"/>
  <c r="X2155" i="2"/>
  <c r="Y2153" i="2"/>
  <c r="AD2153" i="2" s="1"/>
  <c r="X2147" i="2"/>
  <c r="X2139" i="2"/>
  <c r="X2131" i="2"/>
  <c r="X2123" i="2"/>
  <c r="AA2123" i="2" s="1"/>
  <c r="X2115" i="2"/>
  <c r="AC2115" i="2" s="1"/>
  <c r="X2107" i="2"/>
  <c r="AA2107" i="2" s="1"/>
  <c r="Y2106" i="2"/>
  <c r="Y2105" i="2"/>
  <c r="X2099" i="2"/>
  <c r="AC2099" i="2" s="1"/>
  <c r="Y2098" i="2"/>
  <c r="AD2098" i="2" s="1"/>
  <c r="Y2097" i="2"/>
  <c r="AD2097" i="2" s="1"/>
  <c r="X2091" i="2"/>
  <c r="AC2091" i="2" s="1"/>
  <c r="Y2090" i="2"/>
  <c r="Y2089" i="2"/>
  <c r="AD2089" i="2" s="1"/>
  <c r="X2073" i="2"/>
  <c r="X2069" i="2"/>
  <c r="AA2069" i="2" s="1"/>
  <c r="X2066" i="2"/>
  <c r="X2063" i="2"/>
  <c r="AC2063" i="2" s="1"/>
  <c r="X2062" i="2"/>
  <c r="X2059" i="2"/>
  <c r="X2041" i="2"/>
  <c r="X2037" i="2"/>
  <c r="X2034" i="2"/>
  <c r="X2031" i="2"/>
  <c r="AA2031" i="2" s="1"/>
  <c r="X2030" i="2"/>
  <c r="AA2030" i="2" s="1"/>
  <c r="X2027" i="2"/>
  <c r="X2009" i="2"/>
  <c r="X2005" i="2"/>
  <c r="X2002" i="2"/>
  <c r="X1999" i="2"/>
  <c r="AC1999" i="2" s="1"/>
  <c r="X1998" i="2"/>
  <c r="X1995" i="2"/>
  <c r="X1977" i="2"/>
  <c r="X1973" i="2"/>
  <c r="AA1973" i="2" s="1"/>
  <c r="X1970" i="2"/>
  <c r="AC1970" i="2" s="1"/>
  <c r="X1967" i="2"/>
  <c r="Z1967" i="2" s="1"/>
  <c r="X1966" i="2"/>
  <c r="X1963" i="2"/>
  <c r="AC1963" i="2" s="1"/>
  <c r="X1945" i="2"/>
  <c r="AA1945" i="2" s="1"/>
  <c r="X1941" i="2"/>
  <c r="AA1941" i="2" s="1"/>
  <c r="X1938" i="2"/>
  <c r="X1935" i="2"/>
  <c r="X1934" i="2"/>
  <c r="X1931" i="2"/>
  <c r="AA1931" i="2" s="1"/>
  <c r="X1913" i="2"/>
  <c r="X1909" i="2"/>
  <c r="X1906" i="2"/>
  <c r="X1903" i="2"/>
  <c r="X1902" i="2"/>
  <c r="AC1902" i="2" s="1"/>
  <c r="X1899" i="2"/>
  <c r="AA1899" i="2" s="1"/>
  <c r="X1881" i="2"/>
  <c r="X1877" i="2"/>
  <c r="AA1877" i="2" s="1"/>
  <c r="X1874" i="2"/>
  <c r="X1871" i="2"/>
  <c r="X1870" i="2"/>
  <c r="X1867" i="2"/>
  <c r="X1849" i="2"/>
  <c r="X1845" i="2"/>
  <c r="AC1845" i="2" s="1"/>
  <c r="X1842" i="2"/>
  <c r="X1839" i="2"/>
  <c r="AA1839" i="2" s="1"/>
  <c r="X1838" i="2"/>
  <c r="X1835" i="2"/>
  <c r="X1817" i="2"/>
  <c r="AC1817" i="2" s="1"/>
  <c r="X1813" i="2"/>
  <c r="X1810" i="2"/>
  <c r="AA1810" i="2" s="1"/>
  <c r="X1807" i="2"/>
  <c r="X1806" i="2"/>
  <c r="X1803" i="2"/>
  <c r="X1785" i="2"/>
  <c r="X1781" i="2"/>
  <c r="X1778" i="2"/>
  <c r="X1775" i="2"/>
  <c r="AC1775" i="2" s="1"/>
  <c r="X1774" i="2"/>
  <c r="AA1774" i="2" s="1"/>
  <c r="X1771" i="2"/>
  <c r="X1753" i="2"/>
  <c r="AA1753" i="2" s="1"/>
  <c r="X1749" i="2"/>
  <c r="AC1749" i="2" s="1"/>
  <c r="X1746" i="2"/>
  <c r="X1743" i="2"/>
  <c r="X1742" i="2"/>
  <c r="AC1742" i="2" s="1"/>
  <c r="X1739" i="2"/>
  <c r="X1716" i="2"/>
  <c r="X1704" i="2"/>
  <c r="AC1704" i="2" s="1"/>
  <c r="Y1409" i="2"/>
  <c r="AD1409" i="2" s="1"/>
  <c r="Y1404" i="2"/>
  <c r="AD1404" i="2" s="1"/>
  <c r="Y1359" i="2"/>
  <c r="AD1359" i="2" s="1"/>
  <c r="Y1357" i="2"/>
  <c r="Y1343" i="2"/>
  <c r="Y1341" i="2"/>
  <c r="AD1341" i="2" s="1"/>
  <c r="Y1327" i="2"/>
  <c r="AD1327" i="2" s="1"/>
  <c r="Y1316" i="2"/>
  <c r="AD1316" i="2" s="1"/>
  <c r="X1309" i="2"/>
  <c r="AC1309" i="2" s="1"/>
  <c r="Y1309" i="2"/>
  <c r="AD1309" i="2" s="1"/>
  <c r="Y1304" i="2"/>
  <c r="AD1304" i="2" s="1"/>
  <c r="X1297" i="2"/>
  <c r="AC1297" i="2" s="1"/>
  <c r="Y1297" i="2"/>
  <c r="AD1297" i="2" s="1"/>
  <c r="Y1282" i="2"/>
  <c r="AD1282" i="2" s="1"/>
  <c r="Y1274" i="2"/>
  <c r="AD1274" i="2" s="1"/>
  <c r="Y1262" i="2"/>
  <c r="AD1262" i="2" s="1"/>
  <c r="Y1257" i="2"/>
  <c r="Y1252" i="2"/>
  <c r="AD1252" i="2" s="1"/>
  <c r="Y1233" i="2"/>
  <c r="AD1233" i="2" s="1"/>
  <c r="Y1228" i="2"/>
  <c r="AD1228" i="2" s="1"/>
  <c r="Y1222" i="2"/>
  <c r="AD1222" i="2" s="1"/>
  <c r="Y1200" i="2"/>
  <c r="AD1200" i="2" s="1"/>
  <c r="Y1190" i="2"/>
  <c r="AD1190" i="2" s="1"/>
  <c r="Y1162" i="2"/>
  <c r="Y1158" i="2"/>
  <c r="AD1158" i="2" s="1"/>
  <c r="Y1154" i="2"/>
  <c r="AD1154" i="2" s="1"/>
  <c r="Y1139" i="2"/>
  <c r="AD1139" i="2" s="1"/>
  <c r="Y1135" i="2"/>
  <c r="AD1135" i="2" s="1"/>
  <c r="Y1109" i="2"/>
  <c r="AD1109" i="2" s="1"/>
  <c r="Y1105" i="2"/>
  <c r="AD1105" i="2" s="1"/>
  <c r="Y1094" i="2"/>
  <c r="AD1094" i="2" s="1"/>
  <c r="Y1090" i="2"/>
  <c r="AD1090" i="2" s="1"/>
  <c r="Y1075" i="2"/>
  <c r="AD1075" i="2" s="1"/>
  <c r="Y1071" i="2"/>
  <c r="AD1071" i="2" s="1"/>
  <c r="Y1045" i="2"/>
  <c r="AD1045" i="2" s="1"/>
  <c r="Y1041" i="2"/>
  <c r="AD1041" i="2" s="1"/>
  <c r="Y1030" i="2"/>
  <c r="AD1030" i="2" s="1"/>
  <c r="Y1026" i="2"/>
  <c r="AD1026" i="2" s="1"/>
  <c r="Y1011" i="2"/>
  <c r="AD1011" i="2" s="1"/>
  <c r="Y1007" i="2"/>
  <c r="AD1007" i="2" s="1"/>
  <c r="Y758" i="2"/>
  <c r="AD758" i="2" s="1"/>
  <c r="Y607" i="2"/>
  <c r="AD607" i="2" s="1"/>
  <c r="X169" i="2"/>
  <c r="AC169" i="2" s="1"/>
  <c r="Y169" i="2"/>
  <c r="AD169" i="2" s="1"/>
  <c r="X121" i="2"/>
  <c r="AA121" i="2" s="1"/>
  <c r="Y121" i="2"/>
  <c r="AD121" i="2" s="1"/>
  <c r="X2556" i="2"/>
  <c r="X2548" i="2"/>
  <c r="X2540" i="2"/>
  <c r="AA2540" i="2" s="1"/>
  <c r="AF2540" i="2" s="1"/>
  <c r="Y2535" i="2"/>
  <c r="X2532" i="2"/>
  <c r="X2524" i="2"/>
  <c r="X2515" i="2"/>
  <c r="Y2514" i="2"/>
  <c r="AD2514" i="2" s="1"/>
  <c r="X2512" i="2"/>
  <c r="X2499" i="2"/>
  <c r="Y2498" i="2"/>
  <c r="AD2498" i="2" s="1"/>
  <c r="X2496" i="2"/>
  <c r="X2483" i="2"/>
  <c r="Y2482" i="2"/>
  <c r="Y2479" i="2"/>
  <c r="AD2479" i="2" s="1"/>
  <c r="X2472" i="2"/>
  <c r="Y2469" i="2"/>
  <c r="AD2469" i="2" s="1"/>
  <c r="Y2468" i="2"/>
  <c r="X2467" i="2"/>
  <c r="AC2467" i="2" s="1"/>
  <c r="Y2466" i="2"/>
  <c r="Y2463" i="2"/>
  <c r="AD2463" i="2" s="1"/>
  <c r="X2456" i="2"/>
  <c r="X2448" i="2"/>
  <c r="AC2448" i="2" s="1"/>
  <c r="X2440" i="2"/>
  <c r="Y2437" i="2"/>
  <c r="AD2437" i="2" s="1"/>
  <c r="Y2435" i="2"/>
  <c r="X2432" i="2"/>
  <c r="AA2432" i="2" s="1"/>
  <c r="AF2432" i="2" s="1"/>
  <c r="X2424" i="2"/>
  <c r="Y2421" i="2"/>
  <c r="AD2421" i="2" s="1"/>
  <c r="X2415" i="2"/>
  <c r="X2407" i="2"/>
  <c r="X2399" i="2"/>
  <c r="AA2399" i="2" s="1"/>
  <c r="Y2397" i="2"/>
  <c r="AD2397" i="2" s="1"/>
  <c r="X2391" i="2"/>
  <c r="Y2390" i="2"/>
  <c r="AD2390" i="2" s="1"/>
  <c r="Y2389" i="2"/>
  <c r="AD2389" i="2" s="1"/>
  <c r="X2383" i="2"/>
  <c r="X2375" i="2"/>
  <c r="Y2373" i="2"/>
  <c r="AD2373" i="2" s="1"/>
  <c r="X2367" i="2"/>
  <c r="Y2366" i="2"/>
  <c r="Y2365" i="2"/>
  <c r="AD2365" i="2" s="1"/>
  <c r="X2359" i="2"/>
  <c r="AC2359" i="2" s="1"/>
  <c r="X2351" i="2"/>
  <c r="AA2351" i="2" s="1"/>
  <c r="X2343" i="2"/>
  <c r="X2335" i="2"/>
  <c r="Y2334" i="2"/>
  <c r="AD2334" i="2" s="1"/>
  <c r="Y2333" i="2"/>
  <c r="AD2333" i="2" s="1"/>
  <c r="X2327" i="2"/>
  <c r="Y2326" i="2"/>
  <c r="AD2326" i="2" s="1"/>
  <c r="Y2325" i="2"/>
  <c r="AD2325" i="2" s="1"/>
  <c r="X2319" i="2"/>
  <c r="AA2319" i="2" s="1"/>
  <c r="X2311" i="2"/>
  <c r="X2303" i="2"/>
  <c r="AA2303" i="2" s="1"/>
  <c r="X2295" i="2"/>
  <c r="X2287" i="2"/>
  <c r="AA2287" i="2" s="1"/>
  <c r="Y2286" i="2"/>
  <c r="AD2286" i="2" s="1"/>
  <c r="Y2285" i="2"/>
  <c r="AD2285" i="2" s="1"/>
  <c r="X2279" i="2"/>
  <c r="X2271" i="2"/>
  <c r="AA2271" i="2" s="1"/>
  <c r="X2263" i="2"/>
  <c r="X2255" i="2"/>
  <c r="AA2255" i="2" s="1"/>
  <c r="X2247" i="2"/>
  <c r="X2239" i="2"/>
  <c r="X2231" i="2"/>
  <c r="X2223" i="2"/>
  <c r="AA2223" i="2" s="1"/>
  <c r="X2215" i="2"/>
  <c r="AC2215" i="2" s="1"/>
  <c r="Y2213" i="2"/>
  <c r="X2207" i="2"/>
  <c r="X2199" i="2"/>
  <c r="X2191" i="2"/>
  <c r="X2183" i="2"/>
  <c r="AA2183" i="2" s="1"/>
  <c r="X2175" i="2"/>
  <c r="AC2175" i="2" s="1"/>
  <c r="Y2173" i="2"/>
  <c r="X2167" i="2"/>
  <c r="Y2165" i="2"/>
  <c r="X2159" i="2"/>
  <c r="X2151" i="2"/>
  <c r="AA2151" i="2" s="1"/>
  <c r="X2143" i="2"/>
  <c r="AC2143" i="2" s="1"/>
  <c r="X2135" i="2"/>
  <c r="AA2135" i="2" s="1"/>
  <c r="Y2133" i="2"/>
  <c r="AD2133" i="2" s="1"/>
  <c r="X2127" i="2"/>
  <c r="AA2127" i="2" s="1"/>
  <c r="Y2126" i="2"/>
  <c r="AD2126" i="2" s="1"/>
  <c r="Y2125" i="2"/>
  <c r="AD2125" i="2" s="1"/>
  <c r="X2119" i="2"/>
  <c r="AC2119" i="2" s="1"/>
  <c r="X2111" i="2"/>
  <c r="X2103" i="2"/>
  <c r="AC2103" i="2" s="1"/>
  <c r="X2095" i="2"/>
  <c r="X2087" i="2"/>
  <c r="AC2087" i="2" s="1"/>
  <c r="X2082" i="2"/>
  <c r="AC2082" i="2" s="1"/>
  <c r="X2079" i="2"/>
  <c r="AC2079" i="2" s="1"/>
  <c r="X2078" i="2"/>
  <c r="AC2078" i="2" s="1"/>
  <c r="X2075" i="2"/>
  <c r="X2057" i="2"/>
  <c r="AC2057" i="2" s="1"/>
  <c r="X2053" i="2"/>
  <c r="AC2053" i="2" s="1"/>
  <c r="X2050" i="2"/>
  <c r="AA2050" i="2" s="1"/>
  <c r="X2047" i="2"/>
  <c r="AC2047" i="2" s="1"/>
  <c r="X2046" i="2"/>
  <c r="X2043" i="2"/>
  <c r="AA2043" i="2" s="1"/>
  <c r="X2025" i="2"/>
  <c r="AC2025" i="2" s="1"/>
  <c r="X2021" i="2"/>
  <c r="X2018" i="2"/>
  <c r="AC2018" i="2" s="1"/>
  <c r="X2015" i="2"/>
  <c r="AC2015" i="2" s="1"/>
  <c r="X2014" i="2"/>
  <c r="AA2014" i="2" s="1"/>
  <c r="X2011" i="2"/>
  <c r="X1993" i="2"/>
  <c r="AA1993" i="2" s="1"/>
  <c r="X1989" i="2"/>
  <c r="AA1989" i="2" s="1"/>
  <c r="X1986" i="2"/>
  <c r="AC1986" i="2" s="1"/>
  <c r="X1983" i="2"/>
  <c r="AC1983" i="2" s="1"/>
  <c r="X1982" i="2"/>
  <c r="X1979" i="2"/>
  <c r="AA1979" i="2" s="1"/>
  <c r="X1961" i="2"/>
  <c r="AC1961" i="2" s="1"/>
  <c r="X1957" i="2"/>
  <c r="X1954" i="2"/>
  <c r="X1951" i="2"/>
  <c r="AC1951" i="2" s="1"/>
  <c r="X1950" i="2"/>
  <c r="X1947" i="2"/>
  <c r="Z1947" i="2" s="1"/>
  <c r="X1929" i="2"/>
  <c r="AC1929" i="2" s="1"/>
  <c r="X1925" i="2"/>
  <c r="X1922" i="2"/>
  <c r="AA1922" i="2" s="1"/>
  <c r="X1919" i="2"/>
  <c r="AC1919" i="2" s="1"/>
  <c r="X1918" i="2"/>
  <c r="AC1918" i="2" s="1"/>
  <c r="X1915" i="2"/>
  <c r="AA1915" i="2" s="1"/>
  <c r="X1897" i="2"/>
  <c r="AC1897" i="2" s="1"/>
  <c r="X1893" i="2"/>
  <c r="X1890" i="2"/>
  <c r="AA1890" i="2" s="1"/>
  <c r="X1887" i="2"/>
  <c r="AC1887" i="2" s="1"/>
  <c r="X1886" i="2"/>
  <c r="X1883" i="2"/>
  <c r="Z1883" i="2" s="1"/>
  <c r="X1865" i="2"/>
  <c r="AC1865" i="2" s="1"/>
  <c r="X1861" i="2"/>
  <c r="AA1861" i="2" s="1"/>
  <c r="X1858" i="2"/>
  <c r="AA1858" i="2" s="1"/>
  <c r="X1855" i="2"/>
  <c r="AC1855" i="2" s="1"/>
  <c r="X1854" i="2"/>
  <c r="X1851" i="2"/>
  <c r="AA1851" i="2" s="1"/>
  <c r="X1833" i="2"/>
  <c r="AC1833" i="2" s="1"/>
  <c r="X1829" i="2"/>
  <c r="AC1829" i="2" s="1"/>
  <c r="X1826" i="2"/>
  <c r="X1823" i="2"/>
  <c r="AC1823" i="2" s="1"/>
  <c r="X1822" i="2"/>
  <c r="X1819" i="2"/>
  <c r="AA1819" i="2" s="1"/>
  <c r="X1801" i="2"/>
  <c r="AC1801" i="2" s="1"/>
  <c r="X1797" i="2"/>
  <c r="AA1797" i="2" s="1"/>
  <c r="X1794" i="2"/>
  <c r="X1791" i="2"/>
  <c r="AC1791" i="2" s="1"/>
  <c r="X1790" i="2"/>
  <c r="X1787" i="2"/>
  <c r="AA1787" i="2" s="1"/>
  <c r="X1769" i="2"/>
  <c r="AC1769" i="2" s="1"/>
  <c r="X1765" i="2"/>
  <c r="AC1765" i="2" s="1"/>
  <c r="X1762" i="2"/>
  <c r="AA1762" i="2" s="1"/>
  <c r="X1759" i="2"/>
  <c r="AC1759" i="2" s="1"/>
  <c r="X1758" i="2"/>
  <c r="AA1758" i="2" s="1"/>
  <c r="X1755" i="2"/>
  <c r="AC1755" i="2" s="1"/>
  <c r="X1737" i="2"/>
  <c r="AC1737" i="2" s="1"/>
  <c r="X1733" i="2"/>
  <c r="AC1733" i="2" s="1"/>
  <c r="Y1726" i="2"/>
  <c r="AD1726" i="2" s="1"/>
  <c r="Y1715" i="2"/>
  <c r="AD1715" i="2" s="1"/>
  <c r="Y1714" i="2"/>
  <c r="AD1714" i="2" s="1"/>
  <c r="Y1703" i="2"/>
  <c r="AD1703" i="2" s="1"/>
  <c r="Y1701" i="2"/>
  <c r="AD1701" i="2" s="1"/>
  <c r="Y1689" i="2"/>
  <c r="AD1689" i="2" s="1"/>
  <c r="Y1678" i="2"/>
  <c r="AD1678" i="2" s="1"/>
  <c r="X1672" i="2"/>
  <c r="Y1651" i="2"/>
  <c r="AD1651" i="2" s="1"/>
  <c r="Y1650" i="2"/>
  <c r="AD1650" i="2" s="1"/>
  <c r="Y1641" i="2"/>
  <c r="AD1641" i="2" s="1"/>
  <c r="X1636" i="2"/>
  <c r="AC1636" i="2" s="1"/>
  <c r="Y1630" i="2"/>
  <c r="Y1609" i="2"/>
  <c r="Y1591" i="2"/>
  <c r="AD1591" i="2" s="1"/>
  <c r="Y1589" i="2"/>
  <c r="AD1589" i="2" s="1"/>
  <c r="X1382" i="2"/>
  <c r="AC1382" i="2" s="1"/>
  <c r="X1325" i="2"/>
  <c r="AC1325" i="2" s="1"/>
  <c r="Y1325" i="2"/>
  <c r="AD1325" i="2" s="1"/>
  <c r="X1313" i="2"/>
  <c r="AC1313" i="2" s="1"/>
  <c r="Y1313" i="2"/>
  <c r="AD1313" i="2" s="1"/>
  <c r="X1293" i="2"/>
  <c r="Y1293" i="2"/>
  <c r="AD1293" i="2" s="1"/>
  <c r="Y918" i="2"/>
  <c r="AD918" i="2" s="1"/>
  <c r="Y694" i="2"/>
  <c r="AD694" i="2" s="1"/>
  <c r="Y639" i="2"/>
  <c r="AD639" i="2" s="1"/>
  <c r="Y399" i="2"/>
  <c r="AD399" i="2" s="1"/>
  <c r="X1721" i="2"/>
  <c r="AC1721" i="2" s="1"/>
  <c r="X1717" i="2"/>
  <c r="X1714" i="2"/>
  <c r="AA1714" i="2" s="1"/>
  <c r="X1711" i="2"/>
  <c r="AC1711" i="2" s="1"/>
  <c r="X1710" i="2"/>
  <c r="AA1710" i="2" s="1"/>
  <c r="X1707" i="2"/>
  <c r="X1689" i="2"/>
  <c r="AA1689" i="2" s="1"/>
  <c r="X1685" i="2"/>
  <c r="AC1685" i="2" s="1"/>
  <c r="X1682" i="2"/>
  <c r="AA1682" i="2" s="1"/>
  <c r="X1679" i="2"/>
  <c r="AC1679" i="2" s="1"/>
  <c r="X1678" i="2"/>
  <c r="AC1678" i="2" s="1"/>
  <c r="X1675" i="2"/>
  <c r="AA1675" i="2" s="1"/>
  <c r="X1657" i="2"/>
  <c r="AC1657" i="2" s="1"/>
  <c r="X1653" i="2"/>
  <c r="AA1653" i="2" s="1"/>
  <c r="X1650" i="2"/>
  <c r="AA1650" i="2" s="1"/>
  <c r="X1647" i="2"/>
  <c r="AC1647" i="2" s="1"/>
  <c r="X1646" i="2"/>
  <c r="AC1646" i="2" s="1"/>
  <c r="X1643" i="2"/>
  <c r="AC1643" i="2" s="1"/>
  <c r="X1625" i="2"/>
  <c r="X1621" i="2"/>
  <c r="X1618" i="2"/>
  <c r="X1615" i="2"/>
  <c r="AC1615" i="2" s="1"/>
  <c r="X1614" i="2"/>
  <c r="AA1614" i="2" s="1"/>
  <c r="X1611" i="2"/>
  <c r="X1593" i="2"/>
  <c r="X1589" i="2"/>
  <c r="X1586" i="2"/>
  <c r="X1578" i="2"/>
  <c r="X1570" i="2"/>
  <c r="X1562" i="2"/>
  <c r="X1554" i="2"/>
  <c r="AA1554" i="2" s="1"/>
  <c r="X1546" i="2"/>
  <c r="X1538" i="2"/>
  <c r="AA1538" i="2" s="1"/>
  <c r="X1530" i="2"/>
  <c r="X1522" i="2"/>
  <c r="X1514" i="2"/>
  <c r="AA1514" i="2" s="1"/>
  <c r="X1506" i="2"/>
  <c r="AC1506" i="2" s="1"/>
  <c r="X1498" i="2"/>
  <c r="AA1498" i="2" s="1"/>
  <c r="X1490" i="2"/>
  <c r="AC1490" i="2" s="1"/>
  <c r="X1482" i="2"/>
  <c r="X1474" i="2"/>
  <c r="AC1474" i="2" s="1"/>
  <c r="X1466" i="2"/>
  <c r="AA1466" i="2" s="1"/>
  <c r="X1458" i="2"/>
  <c r="AC1458" i="2" s="1"/>
  <c r="X1453" i="2"/>
  <c r="AC1453" i="2" s="1"/>
  <c r="X1450" i="2"/>
  <c r="X1447" i="2"/>
  <c r="AC1447" i="2" s="1"/>
  <c r="X1445" i="2"/>
  <c r="AC1445" i="2" s="1"/>
  <c r="X1442" i="2"/>
  <c r="X1439" i="2"/>
  <c r="X1437" i="2"/>
  <c r="X1434" i="2"/>
  <c r="AC1434" i="2" s="1"/>
  <c r="X1431" i="2"/>
  <c r="X1429" i="2"/>
  <c r="AC1429" i="2" s="1"/>
  <c r="X1426" i="2"/>
  <c r="AC1426" i="2" s="1"/>
  <c r="X1423" i="2"/>
  <c r="X1421" i="2"/>
  <c r="X1418" i="2"/>
  <c r="AC1418" i="2" s="1"/>
  <c r="X1415" i="2"/>
  <c r="X1413" i="2"/>
  <c r="AC1413" i="2" s="1"/>
  <c r="Y1400" i="2"/>
  <c r="AD1400" i="2" s="1"/>
  <c r="X1399" i="2"/>
  <c r="X1397" i="2"/>
  <c r="AC1397" i="2" s="1"/>
  <c r="Y1384" i="2"/>
  <c r="AD1384" i="2" s="1"/>
  <c r="X1383" i="2"/>
  <c r="AA1383" i="2" s="1"/>
  <c r="X1381" i="2"/>
  <c r="AA1381" i="2" s="1"/>
  <c r="X1324" i="2"/>
  <c r="AC1324" i="2" s="1"/>
  <c r="X1316" i="2"/>
  <c r="X1308" i="2"/>
  <c r="AA1308" i="2" s="1"/>
  <c r="X1300" i="2"/>
  <c r="AA1300" i="2" s="1"/>
  <c r="X1292" i="2"/>
  <c r="AA1292" i="2" s="1"/>
  <c r="Y1266" i="2"/>
  <c r="AD1266" i="2" s="1"/>
  <c r="Y1261" i="2"/>
  <c r="Y1256" i="2"/>
  <c r="AD1256" i="2" s="1"/>
  <c r="Y1250" i="2"/>
  <c r="AD1250" i="2" s="1"/>
  <c r="Y1245" i="2"/>
  <c r="AD1245" i="2" s="1"/>
  <c r="Y1240" i="2"/>
  <c r="AD1240" i="2" s="1"/>
  <c r="Y1234" i="2"/>
  <c r="AD1234" i="2" s="1"/>
  <c r="Y1229" i="2"/>
  <c r="AD1229" i="2" s="1"/>
  <c r="Y1224" i="2"/>
  <c r="AD1224" i="2" s="1"/>
  <c r="Y1218" i="2"/>
  <c r="AD1218" i="2" s="1"/>
  <c r="Y1212" i="2"/>
  <c r="AD1212" i="2" s="1"/>
  <c r="Y1210" i="2"/>
  <c r="AD1210" i="2" s="1"/>
  <c r="Y1201" i="2"/>
  <c r="AD1201" i="2" s="1"/>
  <c r="Y1184" i="2"/>
  <c r="AD1184" i="2" s="1"/>
  <c r="Y1182" i="2"/>
  <c r="AD1182" i="2" s="1"/>
  <c r="Y1176" i="2"/>
  <c r="AD1176" i="2" s="1"/>
  <c r="Y1174" i="2"/>
  <c r="AD1174" i="2" s="1"/>
  <c r="Y1157" i="2"/>
  <c r="AD1157" i="2" s="1"/>
  <c r="Y1153" i="2"/>
  <c r="AD1153" i="2" s="1"/>
  <c r="Y1142" i="2"/>
  <c r="AD1142" i="2" s="1"/>
  <c r="Y1138" i="2"/>
  <c r="AD1138" i="2" s="1"/>
  <c r="Y1123" i="2"/>
  <c r="Y1119" i="2"/>
  <c r="AD1119" i="2" s="1"/>
  <c r="Y1093" i="2"/>
  <c r="AD1093" i="2" s="1"/>
  <c r="Y1089" i="2"/>
  <c r="AD1089" i="2" s="1"/>
  <c r="Y1078" i="2"/>
  <c r="AD1078" i="2" s="1"/>
  <c r="Y1074" i="2"/>
  <c r="AD1074" i="2" s="1"/>
  <c r="Y1059" i="2"/>
  <c r="AD1059" i="2" s="1"/>
  <c r="Y1055" i="2"/>
  <c r="AD1055" i="2" s="1"/>
  <c r="Y1029" i="2"/>
  <c r="AD1029" i="2" s="1"/>
  <c r="Y1025" i="2"/>
  <c r="AD1025" i="2" s="1"/>
  <c r="Y1014" i="2"/>
  <c r="AD1014" i="2" s="1"/>
  <c r="Y1010" i="2"/>
  <c r="AD1010" i="2" s="1"/>
  <c r="Y995" i="2"/>
  <c r="AD995" i="2" s="1"/>
  <c r="Y991" i="2"/>
  <c r="AD991" i="2" s="1"/>
  <c r="Y987" i="2"/>
  <c r="AD987" i="2" s="1"/>
  <c r="Y983" i="2"/>
  <c r="AD983" i="2" s="1"/>
  <c r="Y979" i="2"/>
  <c r="AD979" i="2" s="1"/>
  <c r="Y975" i="2"/>
  <c r="AD975" i="2" s="1"/>
  <c r="Y971" i="2"/>
  <c r="AD971" i="2" s="1"/>
  <c r="Y967" i="2"/>
  <c r="AD967" i="2" s="1"/>
  <c r="Y963" i="2"/>
  <c r="AD963" i="2" s="1"/>
  <c r="Y959" i="2"/>
  <c r="AD959" i="2" s="1"/>
  <c r="Y955" i="2"/>
  <c r="AD955" i="2" s="1"/>
  <c r="Y951" i="2"/>
  <c r="AD951" i="2" s="1"/>
  <c r="Y947" i="2"/>
  <c r="AD947" i="2" s="1"/>
  <c r="Y943" i="2"/>
  <c r="AD943" i="2" s="1"/>
  <c r="Y939" i="2"/>
  <c r="AD939" i="2" s="1"/>
  <c r="Y935" i="2"/>
  <c r="Y931" i="2"/>
  <c r="AD931" i="2" s="1"/>
  <c r="Y927" i="2"/>
  <c r="AD927" i="2" s="1"/>
  <c r="Y923" i="2"/>
  <c r="AD923" i="2" s="1"/>
  <c r="Y919" i="2"/>
  <c r="AD919" i="2" s="1"/>
  <c r="Y910" i="2"/>
  <c r="AD910" i="2" s="1"/>
  <c r="Y742" i="2"/>
  <c r="AD742" i="2" s="1"/>
  <c r="Y713" i="2"/>
  <c r="AD713" i="2" s="1"/>
  <c r="Y707" i="2"/>
  <c r="AD707" i="2" s="1"/>
  <c r="Y700" i="2"/>
  <c r="AD700" i="2" s="1"/>
  <c r="Y678" i="2"/>
  <c r="AD678" i="2" s="1"/>
  <c r="Y504" i="2"/>
  <c r="AD504" i="2" s="1"/>
  <c r="Y482" i="2"/>
  <c r="AD482" i="2" s="1"/>
  <c r="Y477" i="2"/>
  <c r="AD477" i="2" s="1"/>
  <c r="Y473" i="2"/>
  <c r="AD473" i="2" s="1"/>
  <c r="Y469" i="2"/>
  <c r="AD469" i="2" s="1"/>
  <c r="Y465" i="2"/>
  <c r="AD465" i="2" s="1"/>
  <c r="Y461" i="2"/>
  <c r="AD461" i="2" s="1"/>
  <c r="Y457" i="2"/>
  <c r="AD457" i="2" s="1"/>
  <c r="Y453" i="2"/>
  <c r="AD453" i="2" s="1"/>
  <c r="Y449" i="2"/>
  <c r="AD449" i="2" s="1"/>
  <c r="Y445" i="2"/>
  <c r="AD445" i="2" s="1"/>
  <c r="Y441" i="2"/>
  <c r="AD441" i="2" s="1"/>
  <c r="Y437" i="2"/>
  <c r="AD437" i="2" s="1"/>
  <c r="Y433" i="2"/>
  <c r="AD433" i="2" s="1"/>
  <c r="Y392" i="2"/>
  <c r="AD392" i="2" s="1"/>
  <c r="Y387" i="2"/>
  <c r="AD387" i="2" s="1"/>
  <c r="X1730" i="2"/>
  <c r="AA1730" i="2" s="1"/>
  <c r="X1727" i="2"/>
  <c r="X1726" i="2"/>
  <c r="X1723" i="2"/>
  <c r="X1705" i="2"/>
  <c r="AC1705" i="2" s="1"/>
  <c r="X1701" i="2"/>
  <c r="AC1701" i="2" s="1"/>
  <c r="X1698" i="2"/>
  <c r="AA1698" i="2" s="1"/>
  <c r="X1695" i="2"/>
  <c r="AC1695" i="2" s="1"/>
  <c r="X1694" i="2"/>
  <c r="AC1694" i="2" s="1"/>
  <c r="X1691" i="2"/>
  <c r="AC1691" i="2" s="1"/>
  <c r="X1673" i="2"/>
  <c r="X1669" i="2"/>
  <c r="AC1669" i="2" s="1"/>
  <c r="X1666" i="2"/>
  <c r="AA1666" i="2" s="1"/>
  <c r="X1663" i="2"/>
  <c r="AC1663" i="2" s="1"/>
  <c r="X1662" i="2"/>
  <c r="AC1662" i="2" s="1"/>
  <c r="X1659" i="2"/>
  <c r="AC1659" i="2" s="1"/>
  <c r="X1641" i="2"/>
  <c r="X1637" i="2"/>
  <c r="AC1637" i="2" s="1"/>
  <c r="X1634" i="2"/>
  <c r="X1631" i="2"/>
  <c r="X1630" i="2"/>
  <c r="X1627" i="2"/>
  <c r="X1609" i="2"/>
  <c r="X1605" i="2"/>
  <c r="AC1605" i="2" s="1"/>
  <c r="X1602" i="2"/>
  <c r="AA1602" i="2" s="1"/>
  <c r="X1599" i="2"/>
  <c r="X1598" i="2"/>
  <c r="AC1598" i="2" s="1"/>
  <c r="X1595" i="2"/>
  <c r="AA1595" i="2" s="1"/>
  <c r="X1582" i="2"/>
  <c r="AA1582" i="2" s="1"/>
  <c r="X1574" i="2"/>
  <c r="X1566" i="2"/>
  <c r="AC1566" i="2" s="1"/>
  <c r="X1558" i="2"/>
  <c r="AA1558" i="2" s="1"/>
  <c r="X1550" i="2"/>
  <c r="AA1550" i="2" s="1"/>
  <c r="X1542" i="2"/>
  <c r="X1534" i="2"/>
  <c r="AA1534" i="2" s="1"/>
  <c r="X1526" i="2"/>
  <c r="AC1526" i="2" s="1"/>
  <c r="X1518" i="2"/>
  <c r="AA1518" i="2" s="1"/>
  <c r="X1510" i="2"/>
  <c r="AA1510" i="2" s="1"/>
  <c r="X1502" i="2"/>
  <c r="AA1502" i="2" s="1"/>
  <c r="X1494" i="2"/>
  <c r="AA1494" i="2" s="1"/>
  <c r="X1486" i="2"/>
  <c r="AA1486" i="2" s="1"/>
  <c r="X1478" i="2"/>
  <c r="AC1478" i="2" s="1"/>
  <c r="X1470" i="2"/>
  <c r="AA1470" i="2" s="1"/>
  <c r="X1462" i="2"/>
  <c r="X1454" i="2"/>
  <c r="AA1454" i="2" s="1"/>
  <c r="X1451" i="2"/>
  <c r="Z1451" i="2" s="1"/>
  <c r="X1449" i="2"/>
  <c r="X1446" i="2"/>
  <c r="X1443" i="2"/>
  <c r="AC1443" i="2" s="1"/>
  <c r="X1441" i="2"/>
  <c r="X1438" i="2"/>
  <c r="X1435" i="2"/>
  <c r="X1433" i="2"/>
  <c r="AA1433" i="2" s="1"/>
  <c r="X1430" i="2"/>
  <c r="AA1430" i="2" s="1"/>
  <c r="X1427" i="2"/>
  <c r="X1425" i="2"/>
  <c r="X1422" i="2"/>
  <c r="AA1422" i="2" s="1"/>
  <c r="X1419" i="2"/>
  <c r="AC1419" i="2" s="1"/>
  <c r="X1417" i="2"/>
  <c r="X1414" i="2"/>
  <c r="AC1414" i="2" s="1"/>
  <c r="X1407" i="2"/>
  <c r="AC1407" i="2" s="1"/>
  <c r="X1405" i="2"/>
  <c r="AA1405" i="2" s="1"/>
  <c r="X1391" i="2"/>
  <c r="AA1391" i="2" s="1"/>
  <c r="X1389" i="2"/>
  <c r="X1375" i="2"/>
  <c r="AC1375" i="2" s="1"/>
  <c r="X1373" i="2"/>
  <c r="X1320" i="2"/>
  <c r="AA1320" i="2" s="1"/>
  <c r="X1312" i="2"/>
  <c r="AA1312" i="2" s="1"/>
  <c r="X1304" i="2"/>
  <c r="AA1304" i="2" s="1"/>
  <c r="X1296" i="2"/>
  <c r="AC1296" i="2" s="1"/>
  <c r="X1288" i="2"/>
  <c r="AA1288" i="2" s="1"/>
  <c r="X1284" i="2"/>
  <c r="X1280" i="2"/>
  <c r="AA1280" i="2" s="1"/>
  <c r="X1276" i="2"/>
  <c r="AA1276" i="2" s="1"/>
  <c r="X1272" i="2"/>
  <c r="X1268" i="2"/>
  <c r="Y599" i="2"/>
  <c r="AD599" i="2" s="1"/>
  <c r="Y427" i="2"/>
  <c r="AD427" i="2" s="1"/>
  <c r="Y423" i="2"/>
  <c r="AD423" i="2" s="1"/>
  <c r="Y419" i="2"/>
  <c r="AD419" i="2" s="1"/>
  <c r="Y415" i="2"/>
  <c r="AD415" i="2" s="1"/>
  <c r="Y411" i="2"/>
  <c r="AD411" i="2" s="1"/>
  <c r="Y359" i="2"/>
  <c r="AD359" i="2" s="1"/>
  <c r="X1289" i="2"/>
  <c r="AC1289" i="2" s="1"/>
  <c r="X1285" i="2"/>
  <c r="AC1285" i="2" s="1"/>
  <c r="X1281" i="2"/>
  <c r="AC1281" i="2" s="1"/>
  <c r="X1277" i="2"/>
  <c r="X1273" i="2"/>
  <c r="AC1273" i="2" s="1"/>
  <c r="X1269" i="2"/>
  <c r="AC1269" i="2" s="1"/>
  <c r="X1266" i="2"/>
  <c r="AA1266" i="2" s="1"/>
  <c r="AF1266" i="2" s="1"/>
  <c r="X1265" i="2"/>
  <c r="AA1265" i="2" s="1"/>
  <c r="X1264" i="2"/>
  <c r="X1262" i="2"/>
  <c r="AC1262" i="2" s="1"/>
  <c r="X1261" i="2"/>
  <c r="AC1261" i="2" s="1"/>
  <c r="X1260" i="2"/>
  <c r="X1258" i="2"/>
  <c r="AA1258" i="2" s="1"/>
  <c r="AF1258" i="2" s="1"/>
  <c r="X1257" i="2"/>
  <c r="AA1257" i="2" s="1"/>
  <c r="X1256" i="2"/>
  <c r="X1254" i="2"/>
  <c r="AA1254" i="2" s="1"/>
  <c r="AF1254" i="2" s="1"/>
  <c r="X1253" i="2"/>
  <c r="AC1253" i="2" s="1"/>
  <c r="X1252" i="2"/>
  <c r="X1250" i="2"/>
  <c r="AA1250" i="2" s="1"/>
  <c r="AF1250" i="2" s="1"/>
  <c r="X1249" i="2"/>
  <c r="AC1249" i="2" s="1"/>
  <c r="X1248" i="2"/>
  <c r="X1246" i="2"/>
  <c r="AA1246" i="2" s="1"/>
  <c r="AF1246" i="2" s="1"/>
  <c r="X1245" i="2"/>
  <c r="AC1245" i="2" s="1"/>
  <c r="X1244" i="2"/>
  <c r="Z1244" i="2" s="1"/>
  <c r="X1242" i="2"/>
  <c r="AA1242" i="2" s="1"/>
  <c r="AF1242" i="2" s="1"/>
  <c r="X1241" i="2"/>
  <c r="AC1241" i="2" s="1"/>
  <c r="X1240" i="2"/>
  <c r="X1238" i="2"/>
  <c r="AA1238" i="2" s="1"/>
  <c r="AF1238" i="2" s="1"/>
  <c r="X1237" i="2"/>
  <c r="AC1237" i="2" s="1"/>
  <c r="X1236" i="2"/>
  <c r="Z1236" i="2" s="1"/>
  <c r="X1234" i="2"/>
  <c r="AA1234" i="2" s="1"/>
  <c r="AF1234" i="2" s="1"/>
  <c r="X1233" i="2"/>
  <c r="AC1233" i="2" s="1"/>
  <c r="X1232" i="2"/>
  <c r="X1230" i="2"/>
  <c r="X1229" i="2"/>
  <c r="AA1229" i="2" s="1"/>
  <c r="X1228" i="2"/>
  <c r="X1226" i="2"/>
  <c r="AA1226" i="2" s="1"/>
  <c r="AF1226" i="2" s="1"/>
  <c r="X1225" i="2"/>
  <c r="AA1225" i="2" s="1"/>
  <c r="X1224" i="2"/>
  <c r="X1222" i="2"/>
  <c r="AA1222" i="2" s="1"/>
  <c r="AF1222" i="2" s="1"/>
  <c r="X1221" i="2"/>
  <c r="AC1221" i="2" s="1"/>
  <c r="X1220" i="2"/>
  <c r="X1218" i="2"/>
  <c r="AA1218" i="2" s="1"/>
  <c r="AF1218" i="2" s="1"/>
  <c r="X1217" i="2"/>
  <c r="AC1217" i="2" s="1"/>
  <c r="X1216" i="2"/>
  <c r="X1212" i="2"/>
  <c r="AC1212" i="2" s="1"/>
  <c r="X1208" i="2"/>
  <c r="AA1208" i="2" s="1"/>
  <c r="X1198" i="2"/>
  <c r="Z1198" i="2" s="1"/>
  <c r="X1194" i="2"/>
  <c r="X1190" i="2"/>
  <c r="X1187" i="2"/>
  <c r="X1185" i="2"/>
  <c r="X1184" i="2"/>
  <c r="AC1184" i="2" s="1"/>
  <c r="X1180" i="2"/>
  <c r="AA1180" i="2" s="1"/>
  <c r="X1176" i="2"/>
  <c r="AC1176" i="2" s="1"/>
  <c r="X1166" i="2"/>
  <c r="X1162" i="2"/>
  <c r="X1158" i="2"/>
  <c r="X1151" i="2"/>
  <c r="AA1151" i="2" s="1"/>
  <c r="X1139" i="2"/>
  <c r="AC1139" i="2" s="1"/>
  <c r="X1119" i="2"/>
  <c r="AC1119" i="2" s="1"/>
  <c r="X1107" i="2"/>
  <c r="AA1107" i="2" s="1"/>
  <c r="X1087" i="2"/>
  <c r="AA1087" i="2" s="1"/>
  <c r="X1075" i="2"/>
  <c r="AA1075" i="2" s="1"/>
  <c r="X1055" i="2"/>
  <c r="AA1055" i="2" s="1"/>
  <c r="X1043" i="2"/>
  <c r="AA1043" i="2" s="1"/>
  <c r="Y1031" i="2"/>
  <c r="AD1031" i="2" s="1"/>
  <c r="X1023" i="2"/>
  <c r="Y1019" i="2"/>
  <c r="AD1019" i="2" s="1"/>
  <c r="X1011" i="2"/>
  <c r="AA1011" i="2" s="1"/>
  <c r="Y1006" i="2"/>
  <c r="AD1006" i="2" s="1"/>
  <c r="Y999" i="2"/>
  <c r="AD999" i="2" s="1"/>
  <c r="X991" i="2"/>
  <c r="AA991" i="2" s="1"/>
  <c r="X983" i="2"/>
  <c r="AC983" i="2" s="1"/>
  <c r="X975" i="2"/>
  <c r="AA975" i="2" s="1"/>
  <c r="X967" i="2"/>
  <c r="AA967" i="2" s="1"/>
  <c r="X959" i="2"/>
  <c r="AC959" i="2" s="1"/>
  <c r="X951" i="2"/>
  <c r="AA951" i="2" s="1"/>
  <c r="X943" i="2"/>
  <c r="AA943" i="2" s="1"/>
  <c r="X935" i="2"/>
  <c r="AA935" i="2" s="1"/>
  <c r="X927" i="2"/>
  <c r="AC927" i="2" s="1"/>
  <c r="X919" i="2"/>
  <c r="Y917" i="2"/>
  <c r="AD917" i="2" s="1"/>
  <c r="Y915" i="2"/>
  <c r="AD915" i="2" s="1"/>
  <c r="X902" i="2"/>
  <c r="AA902" i="2" s="1"/>
  <c r="AF902" i="2" s="1"/>
  <c r="X898" i="2"/>
  <c r="AC898" i="2" s="1"/>
  <c r="X894" i="2"/>
  <c r="AA894" i="2" s="1"/>
  <c r="AF894" i="2" s="1"/>
  <c r="X890" i="2"/>
  <c r="AA890" i="2" s="1"/>
  <c r="AF890" i="2" s="1"/>
  <c r="X886" i="2"/>
  <c r="X882" i="2"/>
  <c r="X878" i="2"/>
  <c r="AA878" i="2" s="1"/>
  <c r="AF878" i="2" s="1"/>
  <c r="X874" i="2"/>
  <c r="AA874" i="2" s="1"/>
  <c r="AF874" i="2" s="1"/>
  <c r="X870" i="2"/>
  <c r="AA870" i="2" s="1"/>
  <c r="AF870" i="2" s="1"/>
  <c r="X866" i="2"/>
  <c r="AA866" i="2" s="1"/>
  <c r="AF866" i="2" s="1"/>
  <c r="X862" i="2"/>
  <c r="AA862" i="2" s="1"/>
  <c r="AF862" i="2" s="1"/>
  <c r="X858" i="2"/>
  <c r="AA858" i="2" s="1"/>
  <c r="AF858" i="2" s="1"/>
  <c r="Y850" i="2"/>
  <c r="AD850" i="2" s="1"/>
  <c r="Y842" i="2"/>
  <c r="AD842" i="2" s="1"/>
  <c r="Y834" i="2"/>
  <c r="AD834" i="2" s="1"/>
  <c r="Y826" i="2"/>
  <c r="AD826" i="2" s="1"/>
  <c r="Y818" i="2"/>
  <c r="AD818" i="2" s="1"/>
  <c r="Y810" i="2"/>
  <c r="AD810" i="2" s="1"/>
  <c r="Y802" i="2"/>
  <c r="AD802" i="2" s="1"/>
  <c r="Y794" i="2"/>
  <c r="AD794" i="2" s="1"/>
  <c r="Y788" i="2"/>
  <c r="AD788" i="2" s="1"/>
  <c r="Y782" i="2"/>
  <c r="AD782" i="2" s="1"/>
  <c r="Y769" i="2"/>
  <c r="AD769" i="2" s="1"/>
  <c r="Y763" i="2"/>
  <c r="AD763" i="2" s="1"/>
  <c r="Y756" i="2"/>
  <c r="AD756" i="2" s="1"/>
  <c r="Y750" i="2"/>
  <c r="AD750" i="2" s="1"/>
  <c r="Y737" i="2"/>
  <c r="AD737" i="2" s="1"/>
  <c r="Y731" i="2"/>
  <c r="AD731" i="2" s="1"/>
  <c r="Y724" i="2"/>
  <c r="AD724" i="2" s="1"/>
  <c r="Y718" i="2"/>
  <c r="AD718" i="2" s="1"/>
  <c r="Y705" i="2"/>
  <c r="AD705" i="2" s="1"/>
  <c r="Y699" i="2"/>
  <c r="AD699" i="2" s="1"/>
  <c r="Y692" i="2"/>
  <c r="AD692" i="2" s="1"/>
  <c r="Y686" i="2"/>
  <c r="AD686" i="2" s="1"/>
  <c r="Y673" i="2"/>
  <c r="AD673" i="2" s="1"/>
  <c r="Y667" i="2"/>
  <c r="AD667" i="2" s="1"/>
  <c r="Y660" i="2"/>
  <c r="AD660" i="2" s="1"/>
  <c r="Y654" i="2"/>
  <c r="AD654" i="2" s="1"/>
  <c r="Y646" i="2"/>
  <c r="AD646" i="2" s="1"/>
  <c r="Y643" i="2"/>
  <c r="AD643" i="2" s="1"/>
  <c r="Y630" i="2"/>
  <c r="AD630" i="2" s="1"/>
  <c r="Y627" i="2"/>
  <c r="AD627" i="2" s="1"/>
  <c r="Y614" i="2"/>
  <c r="AD614" i="2" s="1"/>
  <c r="Y611" i="2"/>
  <c r="AD611" i="2" s="1"/>
  <c r="Y598" i="2"/>
  <c r="AD598" i="2" s="1"/>
  <c r="Y595" i="2"/>
  <c r="AD595" i="2" s="1"/>
  <c r="Y584" i="2"/>
  <c r="AD584" i="2" s="1"/>
  <c r="Y579" i="2"/>
  <c r="AD579" i="2" s="1"/>
  <c r="Y568" i="2"/>
  <c r="AD568" i="2" s="1"/>
  <c r="Y563" i="2"/>
  <c r="AD563" i="2" s="1"/>
  <c r="Y552" i="2"/>
  <c r="AD552" i="2" s="1"/>
  <c r="Y547" i="2"/>
  <c r="AD547" i="2" s="1"/>
  <c r="Y536" i="2"/>
  <c r="AD536" i="2" s="1"/>
  <c r="Y531" i="2"/>
  <c r="AD531" i="2" s="1"/>
  <c r="Y508" i="2"/>
  <c r="AD508" i="2" s="1"/>
  <c r="Y493" i="2"/>
  <c r="AD493" i="2" s="1"/>
  <c r="Y491" i="2"/>
  <c r="Y489" i="2"/>
  <c r="AD489" i="2" s="1"/>
  <c r="Y480" i="2"/>
  <c r="AD480" i="2" s="1"/>
  <c r="X479" i="2"/>
  <c r="AC479" i="2" s="1"/>
  <c r="Y476" i="2"/>
  <c r="AD476" i="2" s="1"/>
  <c r="X475" i="2"/>
  <c r="AC475" i="2" s="1"/>
  <c r="Y472" i="2"/>
  <c r="AD472" i="2" s="1"/>
  <c r="X471" i="2"/>
  <c r="AA471" i="2" s="1"/>
  <c r="Y468" i="2"/>
  <c r="AD468" i="2" s="1"/>
  <c r="X467" i="2"/>
  <c r="AC467" i="2" s="1"/>
  <c r="Y464" i="2"/>
  <c r="AD464" i="2" s="1"/>
  <c r="X463" i="2"/>
  <c r="AA463" i="2" s="1"/>
  <c r="Y460" i="2"/>
  <c r="AD460" i="2" s="1"/>
  <c r="X459" i="2"/>
  <c r="Y456" i="2"/>
  <c r="AD456" i="2" s="1"/>
  <c r="X455" i="2"/>
  <c r="Z455" i="2" s="1"/>
  <c r="Y452" i="2"/>
  <c r="AD452" i="2" s="1"/>
  <c r="X451" i="2"/>
  <c r="AA451" i="2" s="1"/>
  <c r="Y448" i="2"/>
  <c r="AD448" i="2" s="1"/>
  <c r="X447" i="2"/>
  <c r="AA447" i="2" s="1"/>
  <c r="Y444" i="2"/>
  <c r="AD444" i="2" s="1"/>
  <c r="X443" i="2"/>
  <c r="AC443" i="2" s="1"/>
  <c r="Y440" i="2"/>
  <c r="AD440" i="2" s="1"/>
  <c r="X439" i="2"/>
  <c r="AC439" i="2" s="1"/>
  <c r="Y436" i="2"/>
  <c r="AD436" i="2" s="1"/>
  <c r="X435" i="2"/>
  <c r="AC435" i="2" s="1"/>
  <c r="Y432" i="2"/>
  <c r="AD432" i="2" s="1"/>
  <c r="X431" i="2"/>
  <c r="AC431" i="2" s="1"/>
  <c r="Y428" i="2"/>
  <c r="AD428" i="2" s="1"/>
  <c r="X427" i="2"/>
  <c r="Y424" i="2"/>
  <c r="AD424" i="2" s="1"/>
  <c r="X423" i="2"/>
  <c r="AC423" i="2" s="1"/>
  <c r="Y420" i="2"/>
  <c r="AD420" i="2" s="1"/>
  <c r="X419" i="2"/>
  <c r="AC419" i="2" s="1"/>
  <c r="Y416" i="2"/>
  <c r="AD416" i="2" s="1"/>
  <c r="X415" i="2"/>
  <c r="AC415" i="2" s="1"/>
  <c r="Y412" i="2"/>
  <c r="AD412" i="2" s="1"/>
  <c r="X411" i="2"/>
  <c r="AC411" i="2" s="1"/>
  <c r="Y398" i="2"/>
  <c r="AD398" i="2" s="1"/>
  <c r="X397" i="2"/>
  <c r="AC397" i="2" s="1"/>
  <c r="Y389" i="2"/>
  <c r="AD389" i="2" s="1"/>
  <c r="Y388" i="2"/>
  <c r="AD388" i="2" s="1"/>
  <c r="X387" i="2"/>
  <c r="AC387" i="2" s="1"/>
  <c r="Y379" i="2"/>
  <c r="AD379" i="2" s="1"/>
  <c r="Y340" i="2"/>
  <c r="AD340" i="2" s="1"/>
  <c r="Y338" i="2"/>
  <c r="AD338" i="2" s="1"/>
  <c r="X210" i="2"/>
  <c r="AC210" i="2" s="1"/>
  <c r="Y210" i="2"/>
  <c r="AD210" i="2" s="1"/>
  <c r="X161" i="2"/>
  <c r="AC161" i="2" s="1"/>
  <c r="Y161" i="2"/>
  <c r="AD161" i="2" s="1"/>
  <c r="X1323" i="2"/>
  <c r="AC1323" i="2" s="1"/>
  <c r="X1319" i="2"/>
  <c r="Z1319" i="2" s="1"/>
  <c r="X1315" i="2"/>
  <c r="AC1315" i="2" s="1"/>
  <c r="X1311" i="2"/>
  <c r="AC1311" i="2" s="1"/>
  <c r="X1307" i="2"/>
  <c r="AC1307" i="2" s="1"/>
  <c r="X1303" i="2"/>
  <c r="AC1303" i="2" s="1"/>
  <c r="X1299" i="2"/>
  <c r="AC1299" i="2" s="1"/>
  <c r="X1295" i="2"/>
  <c r="X1291" i="2"/>
  <c r="AC1291" i="2" s="1"/>
  <c r="X1287" i="2"/>
  <c r="AC1287" i="2" s="1"/>
  <c r="X1283" i="2"/>
  <c r="AC1283" i="2" s="1"/>
  <c r="X1279" i="2"/>
  <c r="AC1279" i="2" s="1"/>
  <c r="X1275" i="2"/>
  <c r="AC1275" i="2" s="1"/>
  <c r="X1271" i="2"/>
  <c r="AC1271" i="2" s="1"/>
  <c r="X1214" i="2"/>
  <c r="X1210" i="2"/>
  <c r="Z1210" i="2" s="1"/>
  <c r="X1206" i="2"/>
  <c r="X1203" i="2"/>
  <c r="Y1202" i="2"/>
  <c r="AD1202" i="2" s="1"/>
  <c r="X1201" i="2"/>
  <c r="AA1201" i="2" s="1"/>
  <c r="X1200" i="2"/>
  <c r="AC1200" i="2" s="1"/>
  <c r="Y1199" i="2"/>
  <c r="AD1199" i="2" s="1"/>
  <c r="Y1197" i="2"/>
  <c r="X1196" i="2"/>
  <c r="Y1195" i="2"/>
  <c r="AD1195" i="2" s="1"/>
  <c r="Y1193" i="2"/>
  <c r="AD1193" i="2" s="1"/>
  <c r="X1192" i="2"/>
  <c r="Y1191" i="2"/>
  <c r="AD1191" i="2" s="1"/>
  <c r="Y1189" i="2"/>
  <c r="AD1189" i="2" s="1"/>
  <c r="Y1188" i="2"/>
  <c r="AD1188" i="2" s="1"/>
  <c r="X1182" i="2"/>
  <c r="X1178" i="2"/>
  <c r="X1174" i="2"/>
  <c r="X1171" i="2"/>
  <c r="Y1170" i="2"/>
  <c r="AD1170" i="2" s="1"/>
  <c r="X1169" i="2"/>
  <c r="AA1169" i="2" s="1"/>
  <c r="X1168" i="2"/>
  <c r="AC1168" i="2" s="1"/>
  <c r="Y1167" i="2"/>
  <c r="AD1167" i="2" s="1"/>
  <c r="Y1165" i="2"/>
  <c r="AD1165" i="2" s="1"/>
  <c r="X1164" i="2"/>
  <c r="AC1164" i="2" s="1"/>
  <c r="Y1163" i="2"/>
  <c r="AD1163" i="2" s="1"/>
  <c r="Y1161" i="2"/>
  <c r="AD1161" i="2" s="1"/>
  <c r="X1160" i="2"/>
  <c r="AA1160" i="2" s="1"/>
  <c r="Y1159" i="2"/>
  <c r="AD1159" i="2" s="1"/>
  <c r="X1155" i="2"/>
  <c r="AC1155" i="2" s="1"/>
  <c r="Y1150" i="2"/>
  <c r="AD1150" i="2" s="1"/>
  <c r="Y1143" i="2"/>
  <c r="X1135" i="2"/>
  <c r="AA1135" i="2" s="1"/>
  <c r="Y1131" i="2"/>
  <c r="AD1131" i="2" s="1"/>
  <c r="X1123" i="2"/>
  <c r="AA1123" i="2" s="1"/>
  <c r="Y1118" i="2"/>
  <c r="AD1118" i="2" s="1"/>
  <c r="Y1111" i="2"/>
  <c r="AD1111" i="2" s="1"/>
  <c r="X1103" i="2"/>
  <c r="Y1099" i="2"/>
  <c r="X1091" i="2"/>
  <c r="AA1091" i="2" s="1"/>
  <c r="Y1086" i="2"/>
  <c r="AD1086" i="2" s="1"/>
  <c r="Y1079" i="2"/>
  <c r="AD1079" i="2" s="1"/>
  <c r="X1071" i="2"/>
  <c r="AA1071" i="2" s="1"/>
  <c r="Y1067" i="2"/>
  <c r="AD1067" i="2" s="1"/>
  <c r="X1059" i="2"/>
  <c r="AA1059" i="2" s="1"/>
  <c r="X1039" i="2"/>
  <c r="AA1039" i="2" s="1"/>
  <c r="X1027" i="2"/>
  <c r="AA1027" i="2" s="1"/>
  <c r="X1007" i="2"/>
  <c r="AC1007" i="2" s="1"/>
  <c r="X995" i="2"/>
  <c r="AA995" i="2" s="1"/>
  <c r="X987" i="2"/>
  <c r="AC987" i="2" s="1"/>
  <c r="X979" i="2"/>
  <c r="AA979" i="2" s="1"/>
  <c r="X971" i="2"/>
  <c r="AC971" i="2" s="1"/>
  <c r="X963" i="2"/>
  <c r="AA963" i="2" s="1"/>
  <c r="X955" i="2"/>
  <c r="X947" i="2"/>
  <c r="AC947" i="2" s="1"/>
  <c r="X939" i="2"/>
  <c r="X931" i="2"/>
  <c r="AA931" i="2" s="1"/>
  <c r="X923" i="2"/>
  <c r="X911" i="2"/>
  <c r="X904" i="2"/>
  <c r="AA904" i="2" s="1"/>
  <c r="AF904" i="2" s="1"/>
  <c r="X900" i="2"/>
  <c r="AA900" i="2" s="1"/>
  <c r="AF900" i="2" s="1"/>
  <c r="X896" i="2"/>
  <c r="AA896" i="2" s="1"/>
  <c r="AF896" i="2" s="1"/>
  <c r="X892" i="2"/>
  <c r="AA892" i="2" s="1"/>
  <c r="AF892" i="2" s="1"/>
  <c r="X888" i="2"/>
  <c r="AA888" i="2" s="1"/>
  <c r="AF888" i="2" s="1"/>
  <c r="X884" i="2"/>
  <c r="AA884" i="2" s="1"/>
  <c r="AF884" i="2" s="1"/>
  <c r="X880" i="2"/>
  <c r="AA880" i="2" s="1"/>
  <c r="AF880" i="2" s="1"/>
  <c r="X876" i="2"/>
  <c r="AA876" i="2" s="1"/>
  <c r="AF876" i="2" s="1"/>
  <c r="X872" i="2"/>
  <c r="X868" i="2"/>
  <c r="AA868" i="2" s="1"/>
  <c r="AF868" i="2" s="1"/>
  <c r="X864" i="2"/>
  <c r="AA864" i="2" s="1"/>
  <c r="AF864" i="2" s="1"/>
  <c r="X860" i="2"/>
  <c r="AA860" i="2" s="1"/>
  <c r="AF860" i="2" s="1"/>
  <c r="X518" i="2"/>
  <c r="AA518" i="2" s="1"/>
  <c r="X477" i="2"/>
  <c r="AC477" i="2" s="1"/>
  <c r="X473" i="2"/>
  <c r="AA473" i="2" s="1"/>
  <c r="X469" i="2"/>
  <c r="AA469" i="2" s="1"/>
  <c r="X465" i="2"/>
  <c r="AC465" i="2" s="1"/>
  <c r="X461" i="2"/>
  <c r="X457" i="2"/>
  <c r="AC457" i="2" s="1"/>
  <c r="X453" i="2"/>
  <c r="AC453" i="2" s="1"/>
  <c r="X449" i="2"/>
  <c r="AA449" i="2" s="1"/>
  <c r="X445" i="2"/>
  <c r="AC445" i="2" s="1"/>
  <c r="X441" i="2"/>
  <c r="AC441" i="2" s="1"/>
  <c r="X437" i="2"/>
  <c r="X433" i="2"/>
  <c r="AC433" i="2" s="1"/>
  <c r="X429" i="2"/>
  <c r="AA429" i="2" s="1"/>
  <c r="X425" i="2"/>
  <c r="AA425" i="2" s="1"/>
  <c r="X421" i="2"/>
  <c r="AC421" i="2" s="1"/>
  <c r="X417" i="2"/>
  <c r="AC417" i="2" s="1"/>
  <c r="X413" i="2"/>
  <c r="AA413" i="2" s="1"/>
  <c r="X409" i="2"/>
  <c r="AC409" i="2" s="1"/>
  <c r="X399" i="2"/>
  <c r="AA399" i="2" s="1"/>
  <c r="X385" i="2"/>
  <c r="X177" i="2"/>
  <c r="AC177" i="2" s="1"/>
  <c r="Y177" i="2"/>
  <c r="AD177" i="2" s="1"/>
  <c r="X154" i="2"/>
  <c r="AC154" i="2" s="1"/>
  <c r="Y154" i="2"/>
  <c r="AD154" i="2" s="1"/>
  <c r="X149" i="2"/>
  <c r="AA149" i="2" s="1"/>
  <c r="Y149" i="2"/>
  <c r="AD149" i="2" s="1"/>
  <c r="X133" i="2"/>
  <c r="AC133" i="2" s="1"/>
  <c r="Y133" i="2"/>
  <c r="AD133" i="2" s="1"/>
  <c r="X856" i="2"/>
  <c r="AA856" i="2" s="1"/>
  <c r="AF856" i="2" s="1"/>
  <c r="X852" i="2"/>
  <c r="AA852" i="2" s="1"/>
  <c r="AF852" i="2" s="1"/>
  <c r="X848" i="2"/>
  <c r="AA848" i="2" s="1"/>
  <c r="AF848" i="2" s="1"/>
  <c r="X844" i="2"/>
  <c r="AA844" i="2" s="1"/>
  <c r="AF844" i="2" s="1"/>
  <c r="X840" i="2"/>
  <c r="X836" i="2"/>
  <c r="AC836" i="2" s="1"/>
  <c r="X832" i="2"/>
  <c r="AA832" i="2" s="1"/>
  <c r="AF832" i="2" s="1"/>
  <c r="X828" i="2"/>
  <c r="AA828" i="2" s="1"/>
  <c r="AF828" i="2" s="1"/>
  <c r="X824" i="2"/>
  <c r="X820" i="2"/>
  <c r="AA820" i="2" s="1"/>
  <c r="AF820" i="2" s="1"/>
  <c r="X816" i="2"/>
  <c r="AA816" i="2" s="1"/>
  <c r="AF816" i="2" s="1"/>
  <c r="X812" i="2"/>
  <c r="AC812" i="2" s="1"/>
  <c r="X808" i="2"/>
  <c r="AA808" i="2" s="1"/>
  <c r="AF808" i="2" s="1"/>
  <c r="X804" i="2"/>
  <c r="AA804" i="2" s="1"/>
  <c r="AF804" i="2" s="1"/>
  <c r="X800" i="2"/>
  <c r="AA800" i="2" s="1"/>
  <c r="AF800" i="2" s="1"/>
  <c r="X796" i="2"/>
  <c r="AA796" i="2" s="1"/>
  <c r="AF796" i="2" s="1"/>
  <c r="X792" i="2"/>
  <c r="Y786" i="2"/>
  <c r="AD786" i="2" s="1"/>
  <c r="Y784" i="2"/>
  <c r="AD784" i="2" s="1"/>
  <c r="X779" i="2"/>
  <c r="AA779" i="2" s="1"/>
  <c r="X777" i="2"/>
  <c r="AC777" i="2" s="1"/>
  <c r="Y770" i="2"/>
  <c r="AD770" i="2" s="1"/>
  <c r="Y768" i="2"/>
  <c r="AD768" i="2" s="1"/>
  <c r="X763" i="2"/>
  <c r="AA763" i="2" s="1"/>
  <c r="X761" i="2"/>
  <c r="AC761" i="2" s="1"/>
  <c r="Y754" i="2"/>
  <c r="AD754" i="2" s="1"/>
  <c r="Y752" i="2"/>
  <c r="AD752" i="2" s="1"/>
  <c r="X747" i="2"/>
  <c r="X745" i="2"/>
  <c r="AC745" i="2" s="1"/>
  <c r="Y738" i="2"/>
  <c r="AD738" i="2" s="1"/>
  <c r="Y736" i="2"/>
  <c r="AD736" i="2" s="1"/>
  <c r="X731" i="2"/>
  <c r="AC731" i="2" s="1"/>
  <c r="X729" i="2"/>
  <c r="AC729" i="2" s="1"/>
  <c r="Y722" i="2"/>
  <c r="AD722" i="2" s="1"/>
  <c r="Y720" i="2"/>
  <c r="AD720" i="2" s="1"/>
  <c r="X715" i="2"/>
  <c r="AA715" i="2" s="1"/>
  <c r="X713" i="2"/>
  <c r="AC713" i="2" s="1"/>
  <c r="Y706" i="2"/>
  <c r="AD706" i="2" s="1"/>
  <c r="Y704" i="2"/>
  <c r="AD704" i="2" s="1"/>
  <c r="X699" i="2"/>
  <c r="AC699" i="2" s="1"/>
  <c r="X697" i="2"/>
  <c r="AC697" i="2" s="1"/>
  <c r="Y690" i="2"/>
  <c r="AD690" i="2" s="1"/>
  <c r="Y688" i="2"/>
  <c r="AD688" i="2" s="1"/>
  <c r="X683" i="2"/>
  <c r="AA683" i="2" s="1"/>
  <c r="X681" i="2"/>
  <c r="AC681" i="2" s="1"/>
  <c r="Y674" i="2"/>
  <c r="AD674" i="2" s="1"/>
  <c r="Y672" i="2"/>
  <c r="AD672" i="2" s="1"/>
  <c r="X667" i="2"/>
  <c r="X665" i="2"/>
  <c r="AC665" i="2" s="1"/>
  <c r="Y658" i="2"/>
  <c r="AD658" i="2" s="1"/>
  <c r="Y656" i="2"/>
  <c r="AD656" i="2" s="1"/>
  <c r="X651" i="2"/>
  <c r="AC651" i="2" s="1"/>
  <c r="X650" i="2"/>
  <c r="AC650" i="2" s="1"/>
  <c r="X643" i="2"/>
  <c r="X642" i="2"/>
  <c r="AC642" i="2" s="1"/>
  <c r="X635" i="2"/>
  <c r="AC635" i="2" s="1"/>
  <c r="X634" i="2"/>
  <c r="AC634" i="2" s="1"/>
  <c r="X627" i="2"/>
  <c r="AA627" i="2" s="1"/>
  <c r="X626" i="2"/>
  <c r="AC626" i="2" s="1"/>
  <c r="X619" i="2"/>
  <c r="AC619" i="2" s="1"/>
  <c r="X618" i="2"/>
  <c r="AC618" i="2" s="1"/>
  <c r="X611" i="2"/>
  <c r="AC611" i="2" s="1"/>
  <c r="X610" i="2"/>
  <c r="AC610" i="2" s="1"/>
  <c r="X603" i="2"/>
  <c r="AC603" i="2" s="1"/>
  <c r="X602" i="2"/>
  <c r="AC602" i="2" s="1"/>
  <c r="X595" i="2"/>
  <c r="AC595" i="2" s="1"/>
  <c r="X594" i="2"/>
  <c r="AA594" i="2" s="1"/>
  <c r="X587" i="2"/>
  <c r="Y582" i="2"/>
  <c r="AD582" i="2" s="1"/>
  <c r="X579" i="2"/>
  <c r="AC579" i="2" s="1"/>
  <c r="Y574" i="2"/>
  <c r="AD574" i="2" s="1"/>
  <c r="X571" i="2"/>
  <c r="AC571" i="2" s="1"/>
  <c r="Y566" i="2"/>
  <c r="AD566" i="2" s="1"/>
  <c r="X563" i="2"/>
  <c r="AA563" i="2" s="1"/>
  <c r="Y558" i="2"/>
  <c r="AD558" i="2" s="1"/>
  <c r="X555" i="2"/>
  <c r="AA555" i="2" s="1"/>
  <c r="Y550" i="2"/>
  <c r="AD550" i="2" s="1"/>
  <c r="X547" i="2"/>
  <c r="AC547" i="2" s="1"/>
  <c r="Y542" i="2"/>
  <c r="AD542" i="2" s="1"/>
  <c r="X539" i="2"/>
  <c r="AC539" i="2" s="1"/>
  <c r="Y534" i="2"/>
  <c r="AD534" i="2" s="1"/>
  <c r="X531" i="2"/>
  <c r="AA531" i="2" s="1"/>
  <c r="X520" i="2"/>
  <c r="AC520" i="2" s="1"/>
  <c r="Y519" i="2"/>
  <c r="AD519" i="2" s="1"/>
  <c r="X508" i="2"/>
  <c r="AC508" i="2" s="1"/>
  <c r="Y507" i="2"/>
  <c r="AD507" i="2" s="1"/>
  <c r="Y488" i="2"/>
  <c r="AD488" i="2" s="1"/>
  <c r="X485" i="2"/>
  <c r="AA485" i="2" s="1"/>
  <c r="Y484" i="2"/>
  <c r="AD484" i="2" s="1"/>
  <c r="Y483" i="2"/>
  <c r="AD483" i="2" s="1"/>
  <c r="Y481" i="2"/>
  <c r="AD481" i="2" s="1"/>
  <c r="Y404" i="2"/>
  <c r="AD404" i="2" s="1"/>
  <c r="Y403" i="2"/>
  <c r="AD403" i="2" s="1"/>
  <c r="Y402" i="2"/>
  <c r="AD402" i="2" s="1"/>
  <c r="Y401" i="2"/>
  <c r="AD401" i="2" s="1"/>
  <c r="Y376" i="2"/>
  <c r="AD376" i="2" s="1"/>
  <c r="Y375" i="2"/>
  <c r="AD375" i="2" s="1"/>
  <c r="Y374" i="2"/>
  <c r="AD374" i="2" s="1"/>
  <c r="Y373" i="2"/>
  <c r="AD373" i="2" s="1"/>
  <c r="Y366" i="2"/>
  <c r="AD366" i="2" s="1"/>
  <c r="X365" i="2"/>
  <c r="AC365" i="2" s="1"/>
  <c r="Y347" i="2"/>
  <c r="AD347" i="2" s="1"/>
  <c r="X346" i="2"/>
  <c r="AA346" i="2" s="1"/>
  <c r="Y345" i="2"/>
  <c r="AD345" i="2" s="1"/>
  <c r="X265" i="2"/>
  <c r="AC265" i="2" s="1"/>
  <c r="X204" i="2"/>
  <c r="X790" i="2"/>
  <c r="AA790" i="2" s="1"/>
  <c r="AF790" i="2" s="1"/>
  <c r="X787" i="2"/>
  <c r="X785" i="2"/>
  <c r="X771" i="2"/>
  <c r="AA771" i="2" s="1"/>
  <c r="X769" i="2"/>
  <c r="AC769" i="2" s="1"/>
  <c r="X755" i="2"/>
  <c r="X753" i="2"/>
  <c r="X739" i="2"/>
  <c r="AA739" i="2" s="1"/>
  <c r="X737" i="2"/>
  <c r="AC737" i="2" s="1"/>
  <c r="X723" i="2"/>
  <c r="X721" i="2"/>
  <c r="AC721" i="2" s="1"/>
  <c r="X707" i="2"/>
  <c r="AA707" i="2" s="1"/>
  <c r="X705" i="2"/>
  <c r="AC705" i="2" s="1"/>
  <c r="X691" i="2"/>
  <c r="X689" i="2"/>
  <c r="Z689" i="2" s="1"/>
  <c r="X675" i="2"/>
  <c r="Z675" i="2" s="1"/>
  <c r="X673" i="2"/>
  <c r="AC673" i="2" s="1"/>
  <c r="X659" i="2"/>
  <c r="X657" i="2"/>
  <c r="X647" i="2"/>
  <c r="AC647" i="2" s="1"/>
  <c r="X646" i="2"/>
  <c r="AA646" i="2" s="1"/>
  <c r="X639" i="2"/>
  <c r="AA639" i="2" s="1"/>
  <c r="X638" i="2"/>
  <c r="AA638" i="2" s="1"/>
  <c r="X631" i="2"/>
  <c r="AC631" i="2" s="1"/>
  <c r="X630" i="2"/>
  <c r="AA630" i="2" s="1"/>
  <c r="X623" i="2"/>
  <c r="AA623" i="2" s="1"/>
  <c r="X622" i="2"/>
  <c r="X615" i="2"/>
  <c r="AC615" i="2" s="1"/>
  <c r="X614" i="2"/>
  <c r="AC614" i="2" s="1"/>
  <c r="X607" i="2"/>
  <c r="AA607" i="2" s="1"/>
  <c r="X606" i="2"/>
  <c r="AA606" i="2" s="1"/>
  <c r="X599" i="2"/>
  <c r="X598" i="2"/>
  <c r="AC598" i="2" s="1"/>
  <c r="X591" i="2"/>
  <c r="AA591" i="2" s="1"/>
  <c r="X590" i="2"/>
  <c r="AC590" i="2" s="1"/>
  <c r="X583" i="2"/>
  <c r="AA583" i="2" s="1"/>
  <c r="X575" i="2"/>
  <c r="AA575" i="2" s="1"/>
  <c r="X567" i="2"/>
  <c r="AA567" i="2" s="1"/>
  <c r="X559" i="2"/>
  <c r="AA559" i="2" s="1"/>
  <c r="X551" i="2"/>
  <c r="AA551" i="2" s="1"/>
  <c r="X543" i="2"/>
  <c r="AC543" i="2" s="1"/>
  <c r="X535" i="2"/>
  <c r="AC535" i="2" s="1"/>
  <c r="X524" i="2"/>
  <c r="AA524" i="2" s="1"/>
  <c r="X504" i="2"/>
  <c r="AC504" i="2" s="1"/>
  <c r="X493" i="2"/>
  <c r="AC493" i="2" s="1"/>
  <c r="X489" i="2"/>
  <c r="AC489" i="2" s="1"/>
  <c r="X482" i="2"/>
  <c r="AA482" i="2" s="1"/>
  <c r="AF482" i="2" s="1"/>
  <c r="X480" i="2"/>
  <c r="AA480" i="2" s="1"/>
  <c r="AF480" i="2" s="1"/>
  <c r="X349" i="2"/>
  <c r="AC349" i="2" s="1"/>
  <c r="X348" i="2"/>
  <c r="AC348" i="2" s="1"/>
  <c r="X309" i="2"/>
  <c r="AC309" i="2" s="1"/>
  <c r="X290" i="2"/>
  <c r="X280" i="2"/>
  <c r="AC280" i="2" s="1"/>
  <c r="X273" i="2"/>
  <c r="AC273" i="2" s="1"/>
  <c r="Y316" i="2"/>
  <c r="AD316" i="2" s="1"/>
  <c r="Y304" i="2"/>
  <c r="AD304" i="2" s="1"/>
  <c r="Y302" i="2"/>
  <c r="AD302" i="2" s="1"/>
  <c r="Y301" i="2"/>
  <c r="AD301" i="2" s="1"/>
  <c r="Y298" i="2"/>
  <c r="AD298" i="2" s="1"/>
  <c r="Y297" i="2"/>
  <c r="AD297" i="2" s="1"/>
  <c r="Y295" i="2"/>
  <c r="AD295" i="2" s="1"/>
  <c r="Y293" i="2"/>
  <c r="AD293" i="2" s="1"/>
  <c r="Y266" i="2"/>
  <c r="AD266" i="2" s="1"/>
  <c r="Y253" i="2"/>
  <c r="AD253" i="2" s="1"/>
  <c r="Y247" i="2"/>
  <c r="AD247" i="2" s="1"/>
  <c r="Y241" i="2"/>
  <c r="AD241" i="2" s="1"/>
  <c r="Y236" i="2"/>
  <c r="AD236" i="2" s="1"/>
  <c r="Y234" i="2"/>
  <c r="AD234" i="2" s="1"/>
  <c r="Y232" i="2"/>
  <c r="AD232" i="2" s="1"/>
  <c r="Y230" i="2"/>
  <c r="AD230" i="2" s="1"/>
  <c r="Y228" i="2"/>
  <c r="AD228" i="2" s="1"/>
  <c r="Y226" i="2"/>
  <c r="AD226" i="2" s="1"/>
  <c r="Y224" i="2"/>
  <c r="AD224" i="2" s="1"/>
  <c r="Y222" i="2"/>
  <c r="AD222" i="2" s="1"/>
  <c r="Y220" i="2"/>
  <c r="AD220" i="2" s="1"/>
  <c r="Y218" i="2"/>
  <c r="AD218" i="2" s="1"/>
  <c r="Y216" i="2"/>
  <c r="AD216" i="2" s="1"/>
  <c r="Y195" i="2"/>
  <c r="AD195" i="2" s="1"/>
  <c r="Y191" i="2"/>
  <c r="AD191" i="2" s="1"/>
  <c r="Y185" i="2"/>
  <c r="AD185" i="2" s="1"/>
  <c r="Y178" i="2"/>
  <c r="AD178" i="2" s="1"/>
  <c r="Y170" i="2"/>
  <c r="AD170" i="2" s="1"/>
  <c r="Y162" i="2"/>
  <c r="AD162" i="2" s="1"/>
  <c r="Y109" i="2"/>
  <c r="AD109" i="2" s="1"/>
  <c r="Y89" i="2"/>
  <c r="AD89" i="2" s="1"/>
  <c r="Y61" i="2"/>
  <c r="AD61" i="2" s="1"/>
  <c r="Y57" i="2"/>
  <c r="AD57" i="2" s="1"/>
  <c r="Y53" i="2"/>
  <c r="AD53" i="2" s="1"/>
  <c r="Y38" i="2"/>
  <c r="AD38" i="2" s="1"/>
  <c r="Y12" i="2"/>
  <c r="AD12" i="2" s="1"/>
  <c r="Y361" i="2"/>
  <c r="AD361" i="2" s="1"/>
  <c r="Y358" i="2"/>
  <c r="AD358" i="2" s="1"/>
  <c r="Y357" i="2"/>
  <c r="AD357" i="2" s="1"/>
  <c r="X354" i="2"/>
  <c r="Z354" i="2" s="1"/>
  <c r="X344" i="2"/>
  <c r="AC344" i="2" s="1"/>
  <c r="Y343" i="2"/>
  <c r="AD343" i="2" s="1"/>
  <c r="X340" i="2"/>
  <c r="AC340" i="2" s="1"/>
  <c r="X338" i="2"/>
  <c r="Y326" i="2"/>
  <c r="AD326" i="2" s="1"/>
  <c r="X317" i="2"/>
  <c r="X316" i="2"/>
  <c r="AC316" i="2" s="1"/>
  <c r="Y305" i="2"/>
  <c r="AD305" i="2" s="1"/>
  <c r="X304" i="2"/>
  <c r="AC304" i="2" s="1"/>
  <c r="Y285" i="2"/>
  <c r="AD285" i="2" s="1"/>
  <c r="Y269" i="2"/>
  <c r="AD269" i="2" s="1"/>
  <c r="Y261" i="2"/>
  <c r="AD261" i="2" s="1"/>
  <c r="Y256" i="2"/>
  <c r="AD256" i="2" s="1"/>
  <c r="Y254" i="2"/>
  <c r="AD254" i="2" s="1"/>
  <c r="Y212" i="2"/>
  <c r="AD212" i="2" s="1"/>
  <c r="AA208" i="2"/>
  <c r="AF208" i="2" s="1"/>
  <c r="Y207" i="2"/>
  <c r="AD207" i="2" s="1"/>
  <c r="Y204" i="2"/>
  <c r="AD204" i="2" s="1"/>
  <c r="X194" i="2"/>
  <c r="AC194" i="2" s="1"/>
  <c r="Y192" i="2"/>
  <c r="AD192" i="2" s="1"/>
  <c r="X191" i="2"/>
  <c r="AC191" i="2" s="1"/>
  <c r="X146" i="2"/>
  <c r="AA146" i="2" s="1"/>
  <c r="Y146" i="2"/>
  <c r="AD146" i="2" s="1"/>
  <c r="X139" i="2"/>
  <c r="AA139" i="2" s="1"/>
  <c r="X138" i="2"/>
  <c r="AC138" i="2" s="1"/>
  <c r="Y138" i="2"/>
  <c r="AD138" i="2" s="1"/>
  <c r="Y124" i="2"/>
  <c r="AD124" i="2" s="1"/>
  <c r="Y113" i="2"/>
  <c r="AD113" i="2" s="1"/>
  <c r="Y94" i="2"/>
  <c r="AD94" i="2" s="1"/>
  <c r="Y74" i="2"/>
  <c r="AD74" i="2" s="1"/>
  <c r="AA72" i="2"/>
  <c r="AF72" i="2" s="1"/>
  <c r="Y17" i="2"/>
  <c r="AD17" i="2" s="1"/>
  <c r="Y337" i="2"/>
  <c r="AD337" i="2" s="1"/>
  <c r="X336" i="2"/>
  <c r="AC336" i="2" s="1"/>
  <c r="Y335" i="2"/>
  <c r="AD335" i="2" s="1"/>
  <c r="Y333" i="2"/>
  <c r="AD333" i="2" s="1"/>
  <c r="X332" i="2"/>
  <c r="AC332" i="2" s="1"/>
  <c r="Y330" i="2"/>
  <c r="AD330" i="2" s="1"/>
  <c r="Y329" i="2"/>
  <c r="AD329" i="2" s="1"/>
  <c r="X328" i="2"/>
  <c r="AC328" i="2" s="1"/>
  <c r="Y327" i="2"/>
  <c r="AD327" i="2" s="1"/>
  <c r="Y325" i="2"/>
  <c r="AD325" i="2" s="1"/>
  <c r="X322" i="2"/>
  <c r="Y306" i="2"/>
  <c r="AD306" i="2" s="1"/>
  <c r="X305" i="2"/>
  <c r="AC305" i="2" s="1"/>
  <c r="X301" i="2"/>
  <c r="AA301" i="2" s="1"/>
  <c r="X298" i="2"/>
  <c r="AC298" i="2" s="1"/>
  <c r="X297" i="2"/>
  <c r="AC297" i="2" s="1"/>
  <c r="Y294" i="2"/>
  <c r="AD294" i="2" s="1"/>
  <c r="X293" i="2"/>
  <c r="AC293" i="2" s="1"/>
  <c r="X288" i="2"/>
  <c r="AC288" i="2" s="1"/>
  <c r="Y287" i="2"/>
  <c r="AD287" i="2" s="1"/>
  <c r="Y282" i="2"/>
  <c r="Y281" i="2"/>
  <c r="AD281" i="2" s="1"/>
  <c r="Y278" i="2"/>
  <c r="AD278" i="2" s="1"/>
  <c r="Y277" i="2"/>
  <c r="AD277" i="2" s="1"/>
  <c r="X272" i="2"/>
  <c r="AC272" i="2" s="1"/>
  <c r="Y271" i="2"/>
  <c r="AD271" i="2" s="1"/>
  <c r="X260" i="2"/>
  <c r="AC260" i="2" s="1"/>
  <c r="Y258" i="2"/>
  <c r="AD258" i="2" s="1"/>
  <c r="X257" i="2"/>
  <c r="AC257" i="2" s="1"/>
  <c r="X253" i="2"/>
  <c r="AC253" i="2" s="1"/>
  <c r="Y242" i="2"/>
  <c r="AD242" i="2" s="1"/>
  <c r="X241" i="2"/>
  <c r="AC241" i="2" s="1"/>
  <c r="Y200" i="2"/>
  <c r="AD200" i="2" s="1"/>
  <c r="Y199" i="2"/>
  <c r="AD199" i="2" s="1"/>
  <c r="X193" i="2"/>
  <c r="AA193" i="2" s="1"/>
  <c r="AF193" i="2" s="1"/>
  <c r="Y187" i="2"/>
  <c r="AD187" i="2" s="1"/>
  <c r="Y126" i="2"/>
  <c r="AD126" i="2" s="1"/>
  <c r="X120" i="2"/>
  <c r="AC120" i="2" s="1"/>
  <c r="X116" i="2"/>
  <c r="AC116" i="2" s="1"/>
  <c r="Y104" i="2"/>
  <c r="AD104" i="2" s="1"/>
  <c r="Y92" i="2"/>
  <c r="AD92" i="2" s="1"/>
  <c r="X89" i="2"/>
  <c r="AA89" i="2" s="1"/>
  <c r="Y42" i="2"/>
  <c r="AD42" i="2" s="1"/>
  <c r="Y35" i="2"/>
  <c r="AD35" i="2" s="1"/>
  <c r="Y24" i="2"/>
  <c r="AD24" i="2" s="1"/>
  <c r="X11" i="2"/>
  <c r="Z11" i="2" s="1"/>
  <c r="AE11" i="2" s="1"/>
  <c r="X261" i="2"/>
  <c r="AC261" i="2" s="1"/>
  <c r="X256" i="2"/>
  <c r="AC256" i="2" s="1"/>
  <c r="X240" i="2"/>
  <c r="AC240" i="2" s="1"/>
  <c r="X214" i="2"/>
  <c r="AA214" i="2" s="1"/>
  <c r="X209" i="2"/>
  <c r="AA209" i="2" s="1"/>
  <c r="AF209" i="2" s="1"/>
  <c r="X197" i="2"/>
  <c r="AA197" i="2" s="1"/>
  <c r="AF197" i="2" s="1"/>
  <c r="X126" i="2"/>
  <c r="AA126" i="2" s="1"/>
  <c r="X113" i="2"/>
  <c r="AA113" i="2" s="1"/>
  <c r="X27" i="2"/>
  <c r="AC27" i="2" s="1"/>
  <c r="X150" i="2"/>
  <c r="AA150" i="2" s="1"/>
  <c r="X142" i="2"/>
  <c r="AA142" i="2" s="1"/>
  <c r="X134" i="2"/>
  <c r="AA134" i="2" s="1"/>
  <c r="X128" i="2"/>
  <c r="AC128" i="2" s="1"/>
  <c r="X123" i="2"/>
  <c r="AC123" i="2" s="1"/>
  <c r="X122" i="2"/>
  <c r="AA122" i="2" s="1"/>
  <c r="X112" i="2"/>
  <c r="AC112" i="2" s="1"/>
  <c r="X111" i="2"/>
  <c r="X110" i="2"/>
  <c r="X99" i="2"/>
  <c r="AC99" i="2" s="1"/>
  <c r="X98" i="2"/>
  <c r="AA98" i="2" s="1"/>
  <c r="X88" i="2"/>
  <c r="AC88" i="2" s="1"/>
  <c r="X83" i="2"/>
  <c r="AC83" i="2" s="1"/>
  <c r="Y78" i="2"/>
  <c r="AD78" i="2" s="1"/>
  <c r="Y77" i="2"/>
  <c r="AD77" i="2" s="1"/>
  <c r="Y75" i="2"/>
  <c r="AD75" i="2" s="1"/>
  <c r="Y73" i="2"/>
  <c r="AD73" i="2" s="1"/>
  <c r="X71" i="2"/>
  <c r="AA71" i="2" s="1"/>
  <c r="AF71" i="2" s="1"/>
  <c r="X69" i="2"/>
  <c r="X68" i="2"/>
  <c r="Z68" i="2" s="1"/>
  <c r="X66" i="2"/>
  <c r="X46" i="2"/>
  <c r="AC46" i="2" s="1"/>
  <c r="X38" i="2"/>
  <c r="AA38" i="2" s="1"/>
  <c r="X35" i="2"/>
  <c r="AC35" i="2" s="1"/>
  <c r="X33" i="2"/>
  <c r="AA33" i="2" s="1"/>
  <c r="X28" i="2"/>
  <c r="AC28" i="2" s="1"/>
  <c r="X24" i="2"/>
  <c r="AA24" i="2" s="1"/>
  <c r="X19" i="2"/>
  <c r="AC19" i="2" s="1"/>
  <c r="X17" i="2"/>
  <c r="AA17" i="2" s="1"/>
  <c r="X12" i="2"/>
  <c r="AA12" i="2" s="1"/>
  <c r="X115" i="2"/>
  <c r="AC115" i="2" s="1"/>
  <c r="X114" i="2"/>
  <c r="AA114" i="2" s="1"/>
  <c r="X108" i="2"/>
  <c r="AC108" i="2" s="1"/>
  <c r="X96" i="2"/>
  <c r="AC96" i="2" s="1"/>
  <c r="X91" i="2"/>
  <c r="AC91" i="2" s="1"/>
  <c r="X90" i="2"/>
  <c r="X73" i="2"/>
  <c r="X64" i="2"/>
  <c r="X50" i="2"/>
  <c r="AC50" i="2" s="1"/>
  <c r="X42" i="2"/>
  <c r="AC42" i="2" s="1"/>
  <c r="X21" i="2"/>
  <c r="AA21" i="2" s="1"/>
  <c r="X9" i="2"/>
  <c r="AA9" i="2" s="1"/>
  <c r="AF2657" i="2"/>
  <c r="AF813" i="2"/>
  <c r="AF2706" i="2"/>
  <c r="AF2668" i="2"/>
  <c r="AF838" i="2"/>
  <c r="AF806" i="2"/>
  <c r="AF794" i="2"/>
  <c r="AF380" i="2"/>
  <c r="AF2788" i="2"/>
  <c r="Z2808" i="2"/>
  <c r="AC2756" i="2"/>
  <c r="AC2714" i="2"/>
  <c r="Z2696" i="2"/>
  <c r="AC2692" i="2"/>
  <c r="AC2642" i="2"/>
  <c r="AC2612" i="2"/>
  <c r="AC1541" i="2"/>
  <c r="AA1501" i="2"/>
  <c r="AC1501" i="2"/>
  <c r="Z1501" i="2"/>
  <c r="AA1406" i="2"/>
  <c r="AC2817" i="2"/>
  <c r="AC2815" i="2"/>
  <c r="AC2767" i="2"/>
  <c r="AA2760" i="2"/>
  <c r="AC2757" i="2"/>
  <c r="AA2756" i="2"/>
  <c r="AC2749" i="2"/>
  <c r="AA2740" i="2"/>
  <c r="AC2735" i="2"/>
  <c r="AA2724" i="2"/>
  <c r="AA2714" i="2"/>
  <c r="AC2703" i="2"/>
  <c r="AC2695" i="2"/>
  <c r="AC2685" i="2"/>
  <c r="AC2657" i="2"/>
  <c r="AC2649" i="2"/>
  <c r="AC2631" i="2"/>
  <c r="AC2613" i="2"/>
  <c r="AC2601" i="2"/>
  <c r="AC2599" i="2"/>
  <c r="AA2578" i="2"/>
  <c r="AA2519" i="2"/>
  <c r="AC2516" i="2"/>
  <c r="AA2065" i="2"/>
  <c r="AA2016" i="2"/>
  <c r="AA2006" i="2"/>
  <c r="AA1984" i="2"/>
  <c r="AC1873" i="2"/>
  <c r="AA1872" i="2"/>
  <c r="AC1862" i="2"/>
  <c r="AA1856" i="2"/>
  <c r="AC1814" i="2"/>
  <c r="AA1761" i="2"/>
  <c r="AC1761" i="2"/>
  <c r="AC1750" i="2"/>
  <c r="AC1729" i="2"/>
  <c r="AC1713" i="2"/>
  <c r="AA1697" i="2"/>
  <c r="AC1681" i="2"/>
  <c r="AA1633" i="2"/>
  <c r="AC1633" i="2"/>
  <c r="AC1622" i="2"/>
  <c r="AA1600" i="2"/>
  <c r="AC1600" i="2"/>
  <c r="AA1585" i="2"/>
  <c r="AA1569" i="2"/>
  <c r="AC1569" i="2"/>
  <c r="AA1549" i="2"/>
  <c r="AC1549" i="2"/>
  <c r="Z1549" i="2"/>
  <c r="AA1513" i="2"/>
  <c r="AC1513" i="2"/>
  <c r="X3106" i="2"/>
  <c r="X3102" i="2"/>
  <c r="X3098" i="2"/>
  <c r="X3094" i="2"/>
  <c r="X3090" i="2"/>
  <c r="X3086" i="2"/>
  <c r="X3082" i="2"/>
  <c r="X3078" i="2"/>
  <c r="X3074" i="2"/>
  <c r="X3070" i="2"/>
  <c r="X3066" i="2"/>
  <c r="X3062" i="2"/>
  <c r="X3058" i="2"/>
  <c r="X3054" i="2"/>
  <c r="AA3051" i="2"/>
  <c r="X3050" i="2"/>
  <c r="X3046" i="2"/>
  <c r="X3042" i="2"/>
  <c r="AA3039" i="2"/>
  <c r="X3038" i="2"/>
  <c r="AA3035" i="2"/>
  <c r="X3034" i="2"/>
  <c r="X3030" i="2"/>
  <c r="X3026" i="2"/>
  <c r="X3022" i="2"/>
  <c r="X3018" i="2"/>
  <c r="X3014" i="2"/>
  <c r="X3010" i="2"/>
  <c r="X3006" i="2"/>
  <c r="X3002" i="2"/>
  <c r="X2998" i="2"/>
  <c r="X2994" i="2"/>
  <c r="X2990" i="2"/>
  <c r="X2986" i="2"/>
  <c r="X2982" i="2"/>
  <c r="X2978" i="2"/>
  <c r="X2974" i="2"/>
  <c r="X2970" i="2"/>
  <c r="X2966" i="2"/>
  <c r="X2962" i="2"/>
  <c r="X2958" i="2"/>
  <c r="X2954" i="2"/>
  <c r="X2950" i="2"/>
  <c r="X2946" i="2"/>
  <c r="X2942" i="2"/>
  <c r="AA2939" i="2"/>
  <c r="X2938" i="2"/>
  <c r="X2934" i="2"/>
  <c r="X2930" i="2"/>
  <c r="X2926" i="2"/>
  <c r="X2922" i="2"/>
  <c r="X2918" i="2"/>
  <c r="X2914" i="2"/>
  <c r="X2910" i="2"/>
  <c r="X2906" i="2"/>
  <c r="X2902" i="2"/>
  <c r="X2898" i="2"/>
  <c r="X2894" i="2"/>
  <c r="X2890" i="2"/>
  <c r="X2886" i="2"/>
  <c r="X2882" i="2"/>
  <c r="X2878" i="2"/>
  <c r="AA2875" i="2"/>
  <c r="X2874" i="2"/>
  <c r="AA2871" i="2"/>
  <c r="X2870" i="2"/>
  <c r="X2866" i="2"/>
  <c r="X2862" i="2"/>
  <c r="X2858" i="2"/>
  <c r="X2854" i="2"/>
  <c r="X2850" i="2"/>
  <c r="AA2847" i="2"/>
  <c r="X2846" i="2"/>
  <c r="X2842" i="2"/>
  <c r="X2838" i="2"/>
  <c r="X2834" i="2"/>
  <c r="AC2563" i="2"/>
  <c r="AA2562" i="2"/>
  <c r="AC2514" i="2"/>
  <c r="Z2491" i="2"/>
  <c r="AC2400" i="2"/>
  <c r="AA2400" i="2"/>
  <c r="AC2398" i="2"/>
  <c r="AA2392" i="2"/>
  <c r="AA2389" i="2"/>
  <c r="AC2377" i="2"/>
  <c r="AC2357" i="2"/>
  <c r="AA2357" i="2"/>
  <c r="AA2356" i="2"/>
  <c r="AC2345" i="2"/>
  <c r="AA2330" i="2"/>
  <c r="AC2329" i="2"/>
  <c r="AC2324" i="2"/>
  <c r="AC2318" i="2"/>
  <c r="AA2316" i="2"/>
  <c r="AA2293" i="2"/>
  <c r="AC2292" i="2"/>
  <c r="AA2283" i="2"/>
  <c r="AA2282" i="2"/>
  <c r="Z2278" i="2"/>
  <c r="AA2269" i="2"/>
  <c r="AC2265" i="2"/>
  <c r="AA2265" i="2"/>
  <c r="AC2258" i="2"/>
  <c r="AA2258" i="2"/>
  <c r="AC2244" i="2"/>
  <c r="AA2244" i="2"/>
  <c r="Z2238" i="2"/>
  <c r="AA2231" i="2"/>
  <c r="AC2201" i="2"/>
  <c r="AA2201" i="2"/>
  <c r="Z2201" i="2"/>
  <c r="AA2194" i="2"/>
  <c r="AC2193" i="2"/>
  <c r="AC2177" i="2"/>
  <c r="AA2177" i="2"/>
  <c r="AC2174" i="2"/>
  <c r="AA2174" i="2"/>
  <c r="AC2169" i="2"/>
  <c r="AA2169" i="2"/>
  <c r="AA2157" i="2"/>
  <c r="AA2154" i="2"/>
  <c r="AA2148" i="2"/>
  <c r="AA2145" i="2"/>
  <c r="AC2116" i="2"/>
  <c r="AA2116" i="2"/>
  <c r="AC2114" i="2"/>
  <c r="AA2114" i="2"/>
  <c r="AA2109" i="2"/>
  <c r="AA2106" i="2"/>
  <c r="AC2098" i="2"/>
  <c r="AC2092" i="2"/>
  <c r="AC2089" i="2"/>
  <c r="AA2086" i="2"/>
  <c r="AA2085" i="2"/>
  <c r="AA2052" i="2"/>
  <c r="AC2052" i="2"/>
  <c r="AC2037" i="2"/>
  <c r="Z2006" i="2"/>
  <c r="AC1994" i="2"/>
  <c r="AA1956" i="2"/>
  <c r="AC1956" i="2"/>
  <c r="AA1946" i="2"/>
  <c r="AC1786" i="2"/>
  <c r="AC1700" i="2"/>
  <c r="AA1668" i="2"/>
  <c r="Z1668" i="2"/>
  <c r="AC1668" i="2"/>
  <c r="AC1642" i="2"/>
  <c r="AC1573" i="2"/>
  <c r="AA1533" i="2"/>
  <c r="AC1533" i="2"/>
  <c r="Z1533" i="2"/>
  <c r="AA1517" i="2"/>
  <c r="AC1517" i="2"/>
  <c r="AA1493" i="2"/>
  <c r="AA1457" i="2"/>
  <c r="AD1249" i="2"/>
  <c r="Z3097" i="2"/>
  <c r="Z3033" i="2"/>
  <c r="AC3001" i="2"/>
  <c r="Z2973" i="2"/>
  <c r="Z2909" i="2"/>
  <c r="Z2853" i="2"/>
  <c r="AC2830" i="2"/>
  <c r="AC2826" i="2"/>
  <c r="AC2820" i="2"/>
  <c r="Z2814" i="2"/>
  <c r="AC2810" i="2"/>
  <c r="AC2794" i="2"/>
  <c r="AC2788" i="2"/>
  <c r="Z2788" i="2"/>
  <c r="AC2782" i="2"/>
  <c r="Z2782" i="2"/>
  <c r="AC2762" i="2"/>
  <c r="AC2706" i="2"/>
  <c r="AC2668" i="2"/>
  <c r="AC2638" i="2"/>
  <c r="AC2618" i="2"/>
  <c r="Z2618" i="2"/>
  <c r="AC2592" i="2"/>
  <c r="AC2588" i="2"/>
  <c r="AC2586" i="2"/>
  <c r="AC2547" i="2"/>
  <c r="AA2547" i="2"/>
  <c r="AA1864" i="2"/>
  <c r="AC1864" i="2"/>
  <c r="AA1678" i="2"/>
  <c r="AD1251" i="2"/>
  <c r="X3104" i="2"/>
  <c r="X3100" i="2"/>
  <c r="X3096" i="2"/>
  <c r="X3092" i="2"/>
  <c r="AA3089" i="2"/>
  <c r="X3088" i="2"/>
  <c r="AA3085" i="2"/>
  <c r="X3084" i="2"/>
  <c r="X3080" i="2"/>
  <c r="AA3077" i="2"/>
  <c r="X3076" i="2"/>
  <c r="X3072" i="2"/>
  <c r="X3068" i="2"/>
  <c r="AA3065" i="2"/>
  <c r="X3064" i="2"/>
  <c r="AA3061" i="2"/>
  <c r="X3060" i="2"/>
  <c r="X3056" i="2"/>
  <c r="X3052" i="2"/>
  <c r="X3048" i="2"/>
  <c r="X3044" i="2"/>
  <c r="AA3041" i="2"/>
  <c r="X3040" i="2"/>
  <c r="X3036" i="2"/>
  <c r="X3032" i="2"/>
  <c r="X3028" i="2"/>
  <c r="AA3025" i="2"/>
  <c r="X3024" i="2"/>
  <c r="X3020" i="2"/>
  <c r="X3016" i="2"/>
  <c r="X3012" i="2"/>
  <c r="X3008" i="2"/>
  <c r="X3004" i="2"/>
  <c r="AA3001" i="2"/>
  <c r="X3000" i="2"/>
  <c r="X2996" i="2"/>
  <c r="X2992" i="2"/>
  <c r="X2988" i="2"/>
  <c r="X2984" i="2"/>
  <c r="X2980" i="2"/>
  <c r="X2976" i="2"/>
  <c r="AA2973" i="2"/>
  <c r="X2972" i="2"/>
  <c r="X2968" i="2"/>
  <c r="X2964" i="2"/>
  <c r="X2960" i="2"/>
  <c r="AA2957" i="2"/>
  <c r="X2956" i="2"/>
  <c r="AA2953" i="2"/>
  <c r="X2952" i="2"/>
  <c r="X2948" i="2"/>
  <c r="X2944" i="2"/>
  <c r="X2940" i="2"/>
  <c r="AA2937" i="2"/>
  <c r="X2936" i="2"/>
  <c r="AA2933" i="2"/>
  <c r="X2932" i="2"/>
  <c r="X2928" i="2"/>
  <c r="AA2925" i="2"/>
  <c r="X2924" i="2"/>
  <c r="X2920" i="2"/>
  <c r="X2916" i="2"/>
  <c r="X2912" i="2"/>
  <c r="AA2909" i="2"/>
  <c r="X2908" i="2"/>
  <c r="X2904" i="2"/>
  <c r="X2900" i="2"/>
  <c r="X2896" i="2"/>
  <c r="X2892" i="2"/>
  <c r="X2888" i="2"/>
  <c r="X2884" i="2"/>
  <c r="AA2881" i="2"/>
  <c r="X2880" i="2"/>
  <c r="X2876" i="2"/>
  <c r="X2872" i="2"/>
  <c r="X2868" i="2"/>
  <c r="X2864" i="2"/>
  <c r="X2860" i="2"/>
  <c r="AA2857" i="2"/>
  <c r="X2856" i="2"/>
  <c r="AA2853" i="2"/>
  <c r="X2852" i="2"/>
  <c r="X2848" i="2"/>
  <c r="X2844" i="2"/>
  <c r="X2840" i="2"/>
  <c r="X2836" i="2"/>
  <c r="X2832" i="2"/>
  <c r="AC2542" i="2"/>
  <c r="Z2542" i="2"/>
  <c r="AA2542" i="2"/>
  <c r="AC2451" i="2"/>
  <c r="AC2443" i="2"/>
  <c r="AC2428" i="2"/>
  <c r="AA2076" i="2"/>
  <c r="AC2029" i="2"/>
  <c r="AA1997" i="2"/>
  <c r="AC1997" i="2"/>
  <c r="Z1997" i="2"/>
  <c r="AA1949" i="2"/>
  <c r="AC1949" i="2"/>
  <c r="AA1932" i="2"/>
  <c r="Z1932" i="2"/>
  <c r="AC1932" i="2"/>
  <c r="AA1901" i="2"/>
  <c r="AA1820" i="2"/>
  <c r="AC1820" i="2"/>
  <c r="AA1804" i="2"/>
  <c r="AA1756" i="2"/>
  <c r="AC1756" i="2"/>
  <c r="AA1740" i="2"/>
  <c r="AC1740" i="2"/>
  <c r="AC1714" i="2"/>
  <c r="AC1661" i="2"/>
  <c r="AA1645" i="2"/>
  <c r="AC1645" i="2"/>
  <c r="AA1586" i="2"/>
  <c r="AA1581" i="2"/>
  <c r="AC1581" i="2"/>
  <c r="Z1581" i="2"/>
  <c r="AA1565" i="2"/>
  <c r="AC1565" i="2"/>
  <c r="Z1565" i="2"/>
  <c r="AA1505" i="2"/>
  <c r="AA1485" i="2"/>
  <c r="AC1485" i="2"/>
  <c r="AA1469" i="2"/>
  <c r="AC1469" i="2"/>
  <c r="AD1261" i="2"/>
  <c r="AA1522" i="2"/>
  <c r="AA1458" i="2"/>
  <c r="AA1437" i="2"/>
  <c r="AA1434" i="2"/>
  <c r="AA1556" i="2"/>
  <c r="AA1548" i="2"/>
  <c r="AA1544" i="2"/>
  <c r="AA1512" i="2"/>
  <c r="AA1492" i="2"/>
  <c r="AA1480" i="2"/>
  <c r="AA1476" i="2"/>
  <c r="AA1464" i="2"/>
  <c r="AA1410" i="2"/>
  <c r="AA1403" i="2"/>
  <c r="AC1403" i="2"/>
  <c r="Z1378" i="2"/>
  <c r="Z1368" i="2"/>
  <c r="AC1358" i="2"/>
  <c r="AA1350" i="2"/>
  <c r="AA1346" i="2"/>
  <c r="AC1346" i="2"/>
  <c r="AA1344" i="2"/>
  <c r="AC1342" i="2"/>
  <c r="AC1336" i="2"/>
  <c r="AC1332" i="2"/>
  <c r="Z1318" i="2"/>
  <c r="AA1316" i="2"/>
  <c r="AA1314" i="2"/>
  <c r="AC1306" i="2"/>
  <c r="AA1290" i="2"/>
  <c r="Z1286" i="2"/>
  <c r="AA1286" i="2"/>
  <c r="AC1286" i="2"/>
  <c r="AC1284" i="2"/>
  <c r="AC1268" i="2"/>
  <c r="AD1231" i="2"/>
  <c r="AD1198" i="2"/>
  <c r="AA1131" i="2"/>
  <c r="AC1131" i="2"/>
  <c r="AA2577" i="2"/>
  <c r="AA2541" i="2"/>
  <c r="AA2509" i="2"/>
  <c r="AA2505" i="2"/>
  <c r="AA2489" i="2"/>
  <c r="AA2477" i="2"/>
  <c r="AA2461" i="2"/>
  <c r="AA2433" i="2"/>
  <c r="AA2429" i="2"/>
  <c r="AA2425" i="2"/>
  <c r="AA2071" i="2"/>
  <c r="Z2071" i="2"/>
  <c r="AA2067" i="2"/>
  <c r="Z1959" i="2"/>
  <c r="Z1943" i="2"/>
  <c r="AA1911" i="2"/>
  <c r="AA1895" i="2"/>
  <c r="AC1895" i="2"/>
  <c r="AA1875" i="2"/>
  <c r="AA1843" i="2"/>
  <c r="AA1831" i="2"/>
  <c r="AC1831" i="2"/>
  <c r="AA1827" i="2"/>
  <c r="AA1815" i="2"/>
  <c r="AC1815" i="2"/>
  <c r="AA1799" i="2"/>
  <c r="AC1799" i="2"/>
  <c r="AA1783" i="2"/>
  <c r="AC1783" i="2"/>
  <c r="AA1775" i="2"/>
  <c r="AC1763" i="2"/>
  <c r="AA1751" i="2"/>
  <c r="AC1751" i="2"/>
  <c r="AC1743" i="2"/>
  <c r="AA1715" i="2"/>
  <c r="AC1715" i="2"/>
  <c r="AC1655" i="2"/>
  <c r="AC1619" i="2"/>
  <c r="AA1607" i="2"/>
  <c r="Z1607" i="2"/>
  <c r="AC1607" i="2"/>
  <c r="AA1571" i="2"/>
  <c r="AC1571" i="2"/>
  <c r="AA1547" i="2"/>
  <c r="AA1531" i="2"/>
  <c r="AC1531" i="2"/>
  <c r="AA1499" i="2"/>
  <c r="AC1499" i="2"/>
  <c r="AC1479" i="2"/>
  <c r="AC1467" i="2"/>
  <c r="AA1463" i="2"/>
  <c r="AA1409" i="2"/>
  <c r="AA1147" i="2"/>
  <c r="AC1147" i="2"/>
  <c r="AA1241" i="2"/>
  <c r="AA1233" i="2"/>
  <c r="AC1055" i="2"/>
  <c r="AA1023" i="2"/>
  <c r="AA1181" i="2"/>
  <c r="AC1181" i="2"/>
  <c r="AC1075" i="2"/>
  <c r="AC1059" i="2"/>
  <c r="AC967" i="2"/>
  <c r="X521" i="2"/>
  <c r="Y521" i="2"/>
  <c r="AD521" i="2" s="1"/>
  <c r="X1408" i="2"/>
  <c r="X1404" i="2"/>
  <c r="X1400" i="2"/>
  <c r="X1396" i="2"/>
  <c r="X1392" i="2"/>
  <c r="X1388" i="2"/>
  <c r="X1384" i="2"/>
  <c r="X1380" i="2"/>
  <c r="X1376" i="2"/>
  <c r="X1372" i="2"/>
  <c r="AA1365" i="2"/>
  <c r="AA1361" i="2"/>
  <c r="Z1355" i="2"/>
  <c r="Z1353" i="2"/>
  <c r="AA1353" i="2"/>
  <c r="AA1345" i="2"/>
  <c r="AA1343" i="2"/>
  <c r="AA1331" i="2"/>
  <c r="AA1285" i="2"/>
  <c r="Z1248" i="2"/>
  <c r="AA1143" i="2"/>
  <c r="AC1143" i="2"/>
  <c r="X513" i="2"/>
  <c r="Y513" i="2"/>
  <c r="AD513" i="2" s="1"/>
  <c r="AE354" i="2"/>
  <c r="Z775" i="2"/>
  <c r="AA775" i="2"/>
  <c r="AA767" i="2"/>
  <c r="AA727" i="2"/>
  <c r="AA703" i="2"/>
  <c r="AA687" i="2"/>
  <c r="Y1156" i="2"/>
  <c r="AD1156" i="2" s="1"/>
  <c r="Y1152" i="2"/>
  <c r="AD1152" i="2" s="1"/>
  <c r="Y1148" i="2"/>
  <c r="AD1148" i="2" s="1"/>
  <c r="Y1144" i="2"/>
  <c r="AD1144" i="2" s="1"/>
  <c r="Y1140" i="2"/>
  <c r="AD1140" i="2" s="1"/>
  <c r="Y1136" i="2"/>
  <c r="AD1136" i="2" s="1"/>
  <c r="Y1132" i="2"/>
  <c r="AD1132" i="2" s="1"/>
  <c r="Y1128" i="2"/>
  <c r="AD1128" i="2" s="1"/>
  <c r="Y1124" i="2"/>
  <c r="AD1124" i="2" s="1"/>
  <c r="Y1120" i="2"/>
  <c r="AD1120" i="2" s="1"/>
  <c r="Y1116" i="2"/>
  <c r="AD1116" i="2" s="1"/>
  <c r="Y1112" i="2"/>
  <c r="AD1112" i="2" s="1"/>
  <c r="Y1108" i="2"/>
  <c r="AD1108" i="2" s="1"/>
  <c r="Y1104" i="2"/>
  <c r="AD1104" i="2" s="1"/>
  <c r="Y1100" i="2"/>
  <c r="AD1100" i="2" s="1"/>
  <c r="Y1096" i="2"/>
  <c r="AD1096" i="2" s="1"/>
  <c r="Y1092" i="2"/>
  <c r="AD1092" i="2" s="1"/>
  <c r="Y1088" i="2"/>
  <c r="AD1088" i="2" s="1"/>
  <c r="Y1084" i="2"/>
  <c r="AD1084" i="2" s="1"/>
  <c r="Y1080" i="2"/>
  <c r="AD1080" i="2" s="1"/>
  <c r="Y1076" i="2"/>
  <c r="AD1076" i="2" s="1"/>
  <c r="Y1072" i="2"/>
  <c r="AD1072" i="2" s="1"/>
  <c r="Y1068" i="2"/>
  <c r="AD1068" i="2" s="1"/>
  <c r="Y1064" i="2"/>
  <c r="AD1064" i="2" s="1"/>
  <c r="Y1060" i="2"/>
  <c r="AD1060" i="2" s="1"/>
  <c r="Y1056" i="2"/>
  <c r="AD1056" i="2" s="1"/>
  <c r="Y1052" i="2"/>
  <c r="AD1052" i="2" s="1"/>
  <c r="Y1048" i="2"/>
  <c r="AD1048" i="2" s="1"/>
  <c r="Y1044" i="2"/>
  <c r="AD1044" i="2" s="1"/>
  <c r="Y1040" i="2"/>
  <c r="AD1040" i="2" s="1"/>
  <c r="Y1036" i="2"/>
  <c r="AD1036" i="2" s="1"/>
  <c r="Y1032" i="2"/>
  <c r="AD1032" i="2" s="1"/>
  <c r="Y1028" i="2"/>
  <c r="AD1028" i="2" s="1"/>
  <c r="Y1024" i="2"/>
  <c r="AD1024" i="2" s="1"/>
  <c r="Y1020" i="2"/>
  <c r="AD1020" i="2" s="1"/>
  <c r="Y1016" i="2"/>
  <c r="AD1016" i="2" s="1"/>
  <c r="Y1012" i="2"/>
  <c r="AD1012" i="2" s="1"/>
  <c r="Y1008" i="2"/>
  <c r="AD1008" i="2" s="1"/>
  <c r="Y1004" i="2"/>
  <c r="AD1004" i="2" s="1"/>
  <c r="Y1000" i="2"/>
  <c r="AD1000" i="2" s="1"/>
  <c r="Y996" i="2"/>
  <c r="AD996" i="2" s="1"/>
  <c r="Y992" i="2"/>
  <c r="AD992" i="2" s="1"/>
  <c r="Y988" i="2"/>
  <c r="AD988" i="2" s="1"/>
  <c r="Y984" i="2"/>
  <c r="AD984" i="2" s="1"/>
  <c r="Y980" i="2"/>
  <c r="AD980" i="2" s="1"/>
  <c r="Y976" i="2"/>
  <c r="AD976" i="2" s="1"/>
  <c r="Y972" i="2"/>
  <c r="AD972" i="2" s="1"/>
  <c r="Y968" i="2"/>
  <c r="AD968" i="2" s="1"/>
  <c r="Y964" i="2"/>
  <c r="AD964" i="2" s="1"/>
  <c r="Y960" i="2"/>
  <c r="AD960" i="2" s="1"/>
  <c r="Y956" i="2"/>
  <c r="AD956" i="2" s="1"/>
  <c r="Y952" i="2"/>
  <c r="AD952" i="2" s="1"/>
  <c r="Y948" i="2"/>
  <c r="AD948" i="2" s="1"/>
  <c r="Y944" i="2"/>
  <c r="AD944" i="2" s="1"/>
  <c r="Y940" i="2"/>
  <c r="AD940" i="2" s="1"/>
  <c r="Y936" i="2"/>
  <c r="AD936" i="2" s="1"/>
  <c r="Y932" i="2"/>
  <c r="AD932" i="2" s="1"/>
  <c r="Y928" i="2"/>
  <c r="AD928" i="2" s="1"/>
  <c r="Y924" i="2"/>
  <c r="AD924" i="2" s="1"/>
  <c r="Y920" i="2"/>
  <c r="AD920" i="2" s="1"/>
  <c r="Y916" i="2"/>
  <c r="AD916" i="2" s="1"/>
  <c r="Y912" i="2"/>
  <c r="AD912" i="2" s="1"/>
  <c r="Y908" i="2"/>
  <c r="AD908" i="2" s="1"/>
  <c r="AC775" i="2"/>
  <c r="AC767" i="2"/>
  <c r="AC727" i="2"/>
  <c r="AC703" i="2"/>
  <c r="AC687" i="2"/>
  <c r="Z1199" i="2"/>
  <c r="X1156" i="2"/>
  <c r="X1152" i="2"/>
  <c r="X1148" i="2"/>
  <c r="X1144" i="2"/>
  <c r="X1140" i="2"/>
  <c r="X1136" i="2"/>
  <c r="X1132" i="2"/>
  <c r="X1128" i="2"/>
  <c r="X1124" i="2"/>
  <c r="X1120" i="2"/>
  <c r="X1116" i="2"/>
  <c r="X1112" i="2"/>
  <c r="X1108" i="2"/>
  <c r="X1104" i="2"/>
  <c r="X1100" i="2"/>
  <c r="X1096" i="2"/>
  <c r="X1092" i="2"/>
  <c r="X1088" i="2"/>
  <c r="X1084" i="2"/>
  <c r="X1080" i="2"/>
  <c r="X1076" i="2"/>
  <c r="X1072" i="2"/>
  <c r="X1068" i="2"/>
  <c r="X1064" i="2"/>
  <c r="X1060" i="2"/>
  <c r="X1056" i="2"/>
  <c r="X1052" i="2"/>
  <c r="X1048" i="2"/>
  <c r="X1044" i="2"/>
  <c r="X1040" i="2"/>
  <c r="X1036" i="2"/>
  <c r="X1032" i="2"/>
  <c r="X1028" i="2"/>
  <c r="X1024" i="2"/>
  <c r="X1020" i="2"/>
  <c r="X1016" i="2"/>
  <c r="X1012" i="2"/>
  <c r="X1008" i="2"/>
  <c r="X1004" i="2"/>
  <c r="X1000" i="2"/>
  <c r="X996" i="2"/>
  <c r="X992" i="2"/>
  <c r="X988" i="2"/>
  <c r="X984" i="2"/>
  <c r="X980" i="2"/>
  <c r="X976" i="2"/>
  <c r="X972" i="2"/>
  <c r="X968" i="2"/>
  <c r="X964" i="2"/>
  <c r="X960" i="2"/>
  <c r="X956" i="2"/>
  <c r="X952" i="2"/>
  <c r="X948" i="2"/>
  <c r="X944" i="2"/>
  <c r="X940" i="2"/>
  <c r="X936" i="2"/>
  <c r="X932" i="2"/>
  <c r="X928" i="2"/>
  <c r="X924" i="2"/>
  <c r="X920" i="2"/>
  <c r="X916" i="2"/>
  <c r="X912" i="2"/>
  <c r="X908" i="2"/>
  <c r="AA773" i="2"/>
  <c r="AA737" i="2"/>
  <c r="AA717" i="2"/>
  <c r="AA709" i="2"/>
  <c r="AA705" i="2"/>
  <c r="AA685" i="2"/>
  <c r="AA661" i="2"/>
  <c r="AA641" i="2"/>
  <c r="AA609" i="2"/>
  <c r="AC601" i="2"/>
  <c r="Z601" i="2"/>
  <c r="AA601" i="2"/>
  <c r="AC589" i="2"/>
  <c r="X1154" i="2"/>
  <c r="X1150" i="2"/>
  <c r="X1146" i="2"/>
  <c r="X1142" i="2"/>
  <c r="X1138" i="2"/>
  <c r="X1134" i="2"/>
  <c r="X1130" i="2"/>
  <c r="X1126" i="2"/>
  <c r="X1122" i="2"/>
  <c r="X1118" i="2"/>
  <c r="X1114" i="2"/>
  <c r="X1110" i="2"/>
  <c r="X1106" i="2"/>
  <c r="X1102" i="2"/>
  <c r="X1098" i="2"/>
  <c r="X1094" i="2"/>
  <c r="X1090" i="2"/>
  <c r="X1086" i="2"/>
  <c r="X1082" i="2"/>
  <c r="X1078" i="2"/>
  <c r="X1074" i="2"/>
  <c r="X1070" i="2"/>
  <c r="X1066" i="2"/>
  <c r="X1062" i="2"/>
  <c r="X1058" i="2"/>
  <c r="X1054" i="2"/>
  <c r="X1050" i="2"/>
  <c r="X1046" i="2"/>
  <c r="X1042" i="2"/>
  <c r="X1038" i="2"/>
  <c r="X1034" i="2"/>
  <c r="X1030" i="2"/>
  <c r="X1026" i="2"/>
  <c r="X1022" i="2"/>
  <c r="X1018" i="2"/>
  <c r="X1014" i="2"/>
  <c r="X1010" i="2"/>
  <c r="X1006" i="2"/>
  <c r="X1002" i="2"/>
  <c r="X998" i="2"/>
  <c r="X994" i="2"/>
  <c r="X990" i="2"/>
  <c r="X986" i="2"/>
  <c r="X982" i="2"/>
  <c r="X978" i="2"/>
  <c r="X974" i="2"/>
  <c r="X970" i="2"/>
  <c r="X966" i="2"/>
  <c r="X962" i="2"/>
  <c r="X958" i="2"/>
  <c r="X954" i="2"/>
  <c r="X950" i="2"/>
  <c r="X946" i="2"/>
  <c r="X942" i="2"/>
  <c r="X938" i="2"/>
  <c r="X934" i="2"/>
  <c r="X930" i="2"/>
  <c r="X926" i="2"/>
  <c r="X922" i="2"/>
  <c r="X918" i="2"/>
  <c r="X914" i="2"/>
  <c r="X910" i="2"/>
  <c r="X906" i="2"/>
  <c r="AA644" i="2"/>
  <c r="AA636" i="2"/>
  <c r="AC606" i="2"/>
  <c r="AA598" i="2"/>
  <c r="AC588" i="2"/>
  <c r="Z588" i="2"/>
  <c r="AA588" i="2"/>
  <c r="AC585" i="2"/>
  <c r="AA577" i="2"/>
  <c r="AC577" i="2"/>
  <c r="AC565" i="2"/>
  <c r="AA553" i="2"/>
  <c r="X529" i="2"/>
  <c r="Y529" i="2"/>
  <c r="AD529" i="2" s="1"/>
  <c r="AA528" i="2"/>
  <c r="AD491" i="2"/>
  <c r="AA437" i="2"/>
  <c r="X1157" i="2"/>
  <c r="X1153" i="2"/>
  <c r="X1149" i="2"/>
  <c r="X1145" i="2"/>
  <c r="X1141" i="2"/>
  <c r="X1137" i="2"/>
  <c r="X1133" i="2"/>
  <c r="X1129" i="2"/>
  <c r="X1125" i="2"/>
  <c r="X1121" i="2"/>
  <c r="X1117" i="2"/>
  <c r="X1113" i="2"/>
  <c r="X1109" i="2"/>
  <c r="X1105" i="2"/>
  <c r="X1101" i="2"/>
  <c r="X1097" i="2"/>
  <c r="X1093" i="2"/>
  <c r="X1089" i="2"/>
  <c r="X1085" i="2"/>
  <c r="X1081" i="2"/>
  <c r="X1077" i="2"/>
  <c r="X1073" i="2"/>
  <c r="X1069" i="2"/>
  <c r="X1065" i="2"/>
  <c r="X1061" i="2"/>
  <c r="X1057" i="2"/>
  <c r="X1053" i="2"/>
  <c r="X1049" i="2"/>
  <c r="X1045" i="2"/>
  <c r="X1041" i="2"/>
  <c r="X1037" i="2"/>
  <c r="X1033" i="2"/>
  <c r="X1029" i="2"/>
  <c r="X1025" i="2"/>
  <c r="X1021" i="2"/>
  <c r="X1017" i="2"/>
  <c r="X1013" i="2"/>
  <c r="X1009" i="2"/>
  <c r="X1005" i="2"/>
  <c r="X1001" i="2"/>
  <c r="X997" i="2"/>
  <c r="X993" i="2"/>
  <c r="X989" i="2"/>
  <c r="X985" i="2"/>
  <c r="X981" i="2"/>
  <c r="X977" i="2"/>
  <c r="X973" i="2"/>
  <c r="X969" i="2"/>
  <c r="X965" i="2"/>
  <c r="X961" i="2"/>
  <c r="X957" i="2"/>
  <c r="X953" i="2"/>
  <c r="X949" i="2"/>
  <c r="X945" i="2"/>
  <c r="X941" i="2"/>
  <c r="X937" i="2"/>
  <c r="X933" i="2"/>
  <c r="X929" i="2"/>
  <c r="X925" i="2"/>
  <c r="X921" i="2"/>
  <c r="X917" i="2"/>
  <c r="X913" i="2"/>
  <c r="X909" i="2"/>
  <c r="AC902" i="2"/>
  <c r="AC900" i="2"/>
  <c r="AC882" i="2"/>
  <c r="AC877" i="2"/>
  <c r="AC870" i="2"/>
  <c r="Z863" i="2"/>
  <c r="AC863" i="2"/>
  <c r="AC860" i="2"/>
  <c r="AC845" i="2"/>
  <c r="AC838" i="2"/>
  <c r="AC834" i="2"/>
  <c r="Z817" i="2"/>
  <c r="AC817" i="2"/>
  <c r="Z806" i="2"/>
  <c r="AC806" i="2"/>
  <c r="AC794" i="2"/>
  <c r="AC789" i="2"/>
  <c r="X505" i="2"/>
  <c r="Y505" i="2"/>
  <c r="AD505" i="2" s="1"/>
  <c r="X788" i="2"/>
  <c r="X784" i="2"/>
  <c r="X780" i="2"/>
  <c r="X776" i="2"/>
  <c r="X772" i="2"/>
  <c r="X768" i="2"/>
  <c r="X764" i="2"/>
  <c r="X760" i="2"/>
  <c r="X756" i="2"/>
  <c r="X752" i="2"/>
  <c r="X748" i="2"/>
  <c r="X744" i="2"/>
  <c r="X740" i="2"/>
  <c r="X736" i="2"/>
  <c r="X732" i="2"/>
  <c r="X728" i="2"/>
  <c r="X724" i="2"/>
  <c r="X720" i="2"/>
  <c r="X716" i="2"/>
  <c r="X712" i="2"/>
  <c r="X708" i="2"/>
  <c r="X704" i="2"/>
  <c r="X700" i="2"/>
  <c r="X696" i="2"/>
  <c r="X692" i="2"/>
  <c r="X688" i="2"/>
  <c r="X684" i="2"/>
  <c r="X680" i="2"/>
  <c r="X676" i="2"/>
  <c r="X672" i="2"/>
  <c r="X668" i="2"/>
  <c r="X664" i="2"/>
  <c r="X660" i="2"/>
  <c r="X656" i="2"/>
  <c r="X652" i="2"/>
  <c r="X517" i="2"/>
  <c r="Y517" i="2"/>
  <c r="AD517" i="2" s="1"/>
  <c r="X501" i="2"/>
  <c r="Y501" i="2"/>
  <c r="AD501" i="2" s="1"/>
  <c r="X786" i="2"/>
  <c r="X782" i="2"/>
  <c r="X778" i="2"/>
  <c r="X774" i="2"/>
  <c r="X770" i="2"/>
  <c r="X766" i="2"/>
  <c r="X762" i="2"/>
  <c r="X758" i="2"/>
  <c r="X754" i="2"/>
  <c r="X750" i="2"/>
  <c r="X746" i="2"/>
  <c r="X742" i="2"/>
  <c r="X738" i="2"/>
  <c r="X734" i="2"/>
  <c r="X730" i="2"/>
  <c r="X726" i="2"/>
  <c r="X722" i="2"/>
  <c r="X718" i="2"/>
  <c r="X714" i="2"/>
  <c r="X710" i="2"/>
  <c r="X706" i="2"/>
  <c r="X702" i="2"/>
  <c r="X698" i="2"/>
  <c r="X694" i="2"/>
  <c r="X690" i="2"/>
  <c r="X686" i="2"/>
  <c r="X682" i="2"/>
  <c r="X678" i="2"/>
  <c r="X674" i="2"/>
  <c r="X670" i="2"/>
  <c r="X666" i="2"/>
  <c r="X662" i="2"/>
  <c r="X658" i="2"/>
  <c r="X654" i="2"/>
  <c r="X525" i="2"/>
  <c r="Y525" i="2"/>
  <c r="AD525" i="2" s="1"/>
  <c r="X509" i="2"/>
  <c r="Y509" i="2"/>
  <c r="AD509" i="2" s="1"/>
  <c r="AA493" i="2"/>
  <c r="AC492" i="2"/>
  <c r="AA492" i="2"/>
  <c r="X586" i="2"/>
  <c r="X582" i="2"/>
  <c r="X578" i="2"/>
  <c r="X574" i="2"/>
  <c r="X570" i="2"/>
  <c r="X566" i="2"/>
  <c r="X562" i="2"/>
  <c r="X558" i="2"/>
  <c r="X554" i="2"/>
  <c r="X550" i="2"/>
  <c r="X546" i="2"/>
  <c r="X542" i="2"/>
  <c r="X538" i="2"/>
  <c r="X534" i="2"/>
  <c r="X530" i="2"/>
  <c r="AA378" i="2"/>
  <c r="X584" i="2"/>
  <c r="X580" i="2"/>
  <c r="X576" i="2"/>
  <c r="X572" i="2"/>
  <c r="X568" i="2"/>
  <c r="X564" i="2"/>
  <c r="X560" i="2"/>
  <c r="X556" i="2"/>
  <c r="X552" i="2"/>
  <c r="X548" i="2"/>
  <c r="X544" i="2"/>
  <c r="X540" i="2"/>
  <c r="X536" i="2"/>
  <c r="X532" i="2"/>
  <c r="X527" i="2"/>
  <c r="AA526" i="2"/>
  <c r="X523" i="2"/>
  <c r="X519" i="2"/>
  <c r="X515" i="2"/>
  <c r="X511" i="2"/>
  <c r="X507" i="2"/>
  <c r="X503" i="2"/>
  <c r="AC484" i="2"/>
  <c r="AA484" i="2"/>
  <c r="AC459" i="2"/>
  <c r="AC427" i="2"/>
  <c r="AC386" i="2"/>
  <c r="AA386" i="2"/>
  <c r="AF376" i="2"/>
  <c r="AA330" i="2"/>
  <c r="AC330" i="2"/>
  <c r="Z470" i="2"/>
  <c r="AC466" i="2"/>
  <c r="Z466" i="2"/>
  <c r="AA466" i="2"/>
  <c r="Z446" i="2"/>
  <c r="AC434" i="2"/>
  <c r="Z434" i="2"/>
  <c r="AA434" i="2"/>
  <c r="AC405" i="2"/>
  <c r="AA405" i="2"/>
  <c r="AC398" i="2"/>
  <c r="AA389" i="2"/>
  <c r="AC362" i="2"/>
  <c r="X198" i="2"/>
  <c r="Y198" i="2"/>
  <c r="AD198" i="2" s="1"/>
  <c r="AA464" i="2"/>
  <c r="AC460" i="2"/>
  <c r="Z452" i="2"/>
  <c r="AC448" i="2"/>
  <c r="AA448" i="2"/>
  <c r="AC432" i="2"/>
  <c r="AC416" i="2"/>
  <c r="AA269" i="2"/>
  <c r="AA495" i="2"/>
  <c r="AA487" i="2"/>
  <c r="AC407" i="2"/>
  <c r="AC384" i="2"/>
  <c r="AC376" i="2"/>
  <c r="Z376" i="2"/>
  <c r="AA274" i="2"/>
  <c r="AA242" i="2"/>
  <c r="AC242" i="2"/>
  <c r="X180" i="2"/>
  <c r="Y180" i="2"/>
  <c r="AD180" i="2" s="1"/>
  <c r="X164" i="2"/>
  <c r="Y164" i="2"/>
  <c r="AD164" i="2" s="1"/>
  <c r="AA159" i="2"/>
  <c r="AC159" i="2"/>
  <c r="X148" i="2"/>
  <c r="Y148" i="2"/>
  <c r="AD148" i="2" s="1"/>
  <c r="X132" i="2"/>
  <c r="Y132" i="2"/>
  <c r="AD132" i="2" s="1"/>
  <c r="AC403" i="2"/>
  <c r="AC395" i="2"/>
  <c r="AA395" i="2"/>
  <c r="AC388" i="2"/>
  <c r="AC380" i="2"/>
  <c r="AA379" i="2"/>
  <c r="AC322" i="2"/>
  <c r="AA258" i="2"/>
  <c r="AC258" i="2"/>
  <c r="AA211" i="2"/>
  <c r="X172" i="2"/>
  <c r="Y172" i="2"/>
  <c r="AD172" i="2" s="1"/>
  <c r="X156" i="2"/>
  <c r="Y156" i="2"/>
  <c r="AD156" i="2" s="1"/>
  <c r="X140" i="2"/>
  <c r="Y140" i="2"/>
  <c r="AD140" i="2" s="1"/>
  <c r="Z135" i="2"/>
  <c r="X366" i="2"/>
  <c r="AA353" i="2"/>
  <c r="Z353" i="2"/>
  <c r="X350" i="2"/>
  <c r="X334" i="2"/>
  <c r="X318" i="2"/>
  <c r="X302" i="2"/>
  <c r="AA289" i="2"/>
  <c r="X286" i="2"/>
  <c r="X270" i="2"/>
  <c r="X254" i="2"/>
  <c r="X238" i="2"/>
  <c r="X119" i="2"/>
  <c r="Y119" i="2"/>
  <c r="AD119" i="2" s="1"/>
  <c r="AA93" i="2"/>
  <c r="AC93" i="2"/>
  <c r="X358" i="2"/>
  <c r="X342" i="2"/>
  <c r="AA329" i="2"/>
  <c r="X326" i="2"/>
  <c r="X310" i="2"/>
  <c r="X294" i="2"/>
  <c r="AA281" i="2"/>
  <c r="X278" i="2"/>
  <c r="X262" i="2"/>
  <c r="AA249" i="2"/>
  <c r="X246" i="2"/>
  <c r="AA206" i="2"/>
  <c r="X205" i="2"/>
  <c r="Y205" i="2"/>
  <c r="AD205" i="2" s="1"/>
  <c r="X189" i="2"/>
  <c r="Y189" i="2"/>
  <c r="AD189" i="2" s="1"/>
  <c r="X87" i="2"/>
  <c r="Y87" i="2"/>
  <c r="AD87" i="2" s="1"/>
  <c r="AA324" i="2"/>
  <c r="AA304" i="2"/>
  <c r="AA292" i="2"/>
  <c r="AA252" i="2"/>
  <c r="AA248" i="2"/>
  <c r="X184" i="2"/>
  <c r="Y184" i="2"/>
  <c r="AD184" i="2" s="1"/>
  <c r="AA179" i="2"/>
  <c r="X176" i="2"/>
  <c r="Y176" i="2"/>
  <c r="AD176" i="2" s="1"/>
  <c r="AC171" i="2"/>
  <c r="X168" i="2"/>
  <c r="Y168" i="2"/>
  <c r="AD168" i="2" s="1"/>
  <c r="X160" i="2"/>
  <c r="Y160" i="2"/>
  <c r="AD160" i="2" s="1"/>
  <c r="X152" i="2"/>
  <c r="Y152" i="2"/>
  <c r="AD152" i="2" s="1"/>
  <c r="X144" i="2"/>
  <c r="Y144" i="2"/>
  <c r="AD144" i="2" s="1"/>
  <c r="X136" i="2"/>
  <c r="Y136" i="2"/>
  <c r="AD136" i="2" s="1"/>
  <c r="Z131" i="2"/>
  <c r="AA131" i="2"/>
  <c r="AC131" i="2"/>
  <c r="Z118" i="2"/>
  <c r="X363" i="2"/>
  <c r="X359" i="2"/>
  <c r="X355" i="2"/>
  <c r="X351" i="2"/>
  <c r="X347" i="2"/>
  <c r="X343" i="2"/>
  <c r="X339" i="2"/>
  <c r="X335" i="2"/>
  <c r="X331" i="2"/>
  <c r="X327" i="2"/>
  <c r="X323" i="2"/>
  <c r="X319" i="2"/>
  <c r="X315" i="2"/>
  <c r="X311" i="2"/>
  <c r="X307" i="2"/>
  <c r="X303" i="2"/>
  <c r="X299" i="2"/>
  <c r="X295" i="2"/>
  <c r="Z292" i="2"/>
  <c r="X291" i="2"/>
  <c r="X287" i="2"/>
  <c r="X283" i="2"/>
  <c r="X279" i="2"/>
  <c r="Z276" i="2"/>
  <c r="X275" i="2"/>
  <c r="X271" i="2"/>
  <c r="X267" i="2"/>
  <c r="X263" i="2"/>
  <c r="X259" i="2"/>
  <c r="X255" i="2"/>
  <c r="X251" i="2"/>
  <c r="Z248" i="2"/>
  <c r="X247" i="2"/>
  <c r="X243" i="2"/>
  <c r="X239" i="2"/>
  <c r="X215" i="2"/>
  <c r="AA199" i="2"/>
  <c r="AC199" i="2"/>
  <c r="Y127" i="2"/>
  <c r="AD127" i="2" s="1"/>
  <c r="AA109" i="2"/>
  <c r="Z103" i="2"/>
  <c r="Y95" i="2"/>
  <c r="AD95" i="2" s="1"/>
  <c r="X237" i="2"/>
  <c r="X236" i="2"/>
  <c r="X235" i="2"/>
  <c r="X234" i="2"/>
  <c r="X233" i="2"/>
  <c r="X232" i="2"/>
  <c r="X231" i="2"/>
  <c r="X230" i="2"/>
  <c r="X229" i="2"/>
  <c r="X228" i="2"/>
  <c r="X227" i="2"/>
  <c r="X226" i="2"/>
  <c r="X225" i="2"/>
  <c r="X224" i="2"/>
  <c r="X223" i="2"/>
  <c r="X222" i="2"/>
  <c r="X221" i="2"/>
  <c r="X220" i="2"/>
  <c r="X219" i="2"/>
  <c r="X218" i="2"/>
  <c r="X217" i="2"/>
  <c r="X216" i="2"/>
  <c r="X213" i="2"/>
  <c r="AC201" i="2"/>
  <c r="AA107" i="2"/>
  <c r="AC107" i="2"/>
  <c r="X212" i="2"/>
  <c r="AC182" i="2"/>
  <c r="AA181" i="2"/>
  <c r="AA177" i="2"/>
  <c r="AC174" i="2"/>
  <c r="AA170" i="2"/>
  <c r="AC170" i="2"/>
  <c r="AC162" i="2"/>
  <c r="AA158" i="2"/>
  <c r="AA141" i="2"/>
  <c r="AA138" i="2"/>
  <c r="Y123" i="2"/>
  <c r="AD123" i="2" s="1"/>
  <c r="Y115" i="2"/>
  <c r="AD115" i="2" s="1"/>
  <c r="Y107" i="2"/>
  <c r="AD107" i="2" s="1"/>
  <c r="Y99" i="2"/>
  <c r="AD99" i="2" s="1"/>
  <c r="Y91" i="2"/>
  <c r="AD91" i="2" s="1"/>
  <c r="AC90" i="2"/>
  <c r="X67" i="2"/>
  <c r="Y67" i="2"/>
  <c r="AD67" i="2" s="1"/>
  <c r="AA88" i="2"/>
  <c r="AC33" i="2"/>
  <c r="X79" i="2"/>
  <c r="AA40" i="2"/>
  <c r="AC40" i="2"/>
  <c r="AA36" i="2"/>
  <c r="AC36" i="2"/>
  <c r="Y85" i="2"/>
  <c r="Y70" i="2"/>
  <c r="AD70" i="2" s="1"/>
  <c r="AA19" i="2"/>
  <c r="X80" i="2"/>
  <c r="X76" i="2"/>
  <c r="Y62" i="2"/>
  <c r="AD62" i="2" s="1"/>
  <c r="Y58" i="2"/>
  <c r="AD58" i="2" s="1"/>
  <c r="Y54" i="2"/>
  <c r="AD54" i="2" s="1"/>
  <c r="Y51" i="2"/>
  <c r="AD51" i="2" s="1"/>
  <c r="Y49" i="2"/>
  <c r="AD49" i="2" s="1"/>
  <c r="Y47" i="2"/>
  <c r="AD47" i="2" s="1"/>
  <c r="Y45" i="2"/>
  <c r="AD45" i="2" s="1"/>
  <c r="Y43" i="2"/>
  <c r="AD43" i="2" s="1"/>
  <c r="Y41" i="2"/>
  <c r="AD41" i="2" s="1"/>
  <c r="Y39" i="2"/>
  <c r="AD39" i="2" s="1"/>
  <c r="Y37" i="2"/>
  <c r="AD37" i="2" s="1"/>
  <c r="X75" i="2"/>
  <c r="Y59" i="2"/>
  <c r="AD59" i="2" s="1"/>
  <c r="Y55" i="2"/>
  <c r="AD55" i="2" s="1"/>
  <c r="AA32" i="2"/>
  <c r="X51" i="2"/>
  <c r="X47" i="2"/>
  <c r="X43" i="2"/>
  <c r="X39" i="2"/>
  <c r="X62" i="2"/>
  <c r="X61" i="2"/>
  <c r="X60" i="2"/>
  <c r="X59" i="2"/>
  <c r="X58" i="2"/>
  <c r="X57" i="2"/>
  <c r="X56" i="2"/>
  <c r="X55" i="2"/>
  <c r="X54" i="2"/>
  <c r="X53" i="2"/>
  <c r="X52" i="2"/>
  <c r="X49" i="2"/>
  <c r="X45" i="2"/>
  <c r="X41" i="2"/>
  <c r="X37" i="2"/>
  <c r="AC13" i="2"/>
  <c r="AA34" i="2"/>
  <c r="AC26" i="2"/>
  <c r="AA26" i="2"/>
  <c r="AC10" i="2"/>
  <c r="X5" i="2"/>
  <c r="AA5" i="2" s="1"/>
  <c r="A3106" i="2"/>
  <c r="A3107"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5" i="2"/>
  <c r="Z454" i="2" l="1"/>
  <c r="AA16" i="2"/>
  <c r="AC70" i="2"/>
  <c r="Z101" i="2"/>
  <c r="AA117" i="2"/>
  <c r="Z206" i="2"/>
  <c r="AA374" i="2"/>
  <c r="AA415" i="2"/>
  <c r="AC832" i="2"/>
  <c r="AC646" i="2"/>
  <c r="Z1193" i="2"/>
  <c r="AC1123" i="2"/>
  <c r="AC1475" i="2"/>
  <c r="AC1623" i="2"/>
  <c r="AC1931" i="2"/>
  <c r="AA1713" i="2"/>
  <c r="AC166" i="2"/>
  <c r="AC876" i="2"/>
  <c r="AA610" i="2"/>
  <c r="AA648" i="2"/>
  <c r="AA649" i="2"/>
  <c r="AC1222" i="2"/>
  <c r="Z1265" i="2"/>
  <c r="AC1879" i="2"/>
  <c r="AC1461" i="2"/>
  <c r="AC1537" i="2"/>
  <c r="AC2321" i="2"/>
  <c r="Z399" i="2"/>
  <c r="AA431" i="2"/>
  <c r="Z577" i="2"/>
  <c r="AA614" i="2"/>
  <c r="Z648" i="2"/>
  <c r="Z649" i="2"/>
  <c r="AE649" i="2" s="1"/>
  <c r="AC575" i="2"/>
  <c r="AC1083" i="2"/>
  <c r="AC1603" i="2"/>
  <c r="Z1879" i="2"/>
  <c r="Z2442" i="2"/>
  <c r="AC200" i="2"/>
  <c r="AA22" i="2"/>
  <c r="AA124" i="2"/>
  <c r="AF124" i="2" s="1"/>
  <c r="AC155" i="2"/>
  <c r="AA308" i="2"/>
  <c r="AA190" i="2"/>
  <c r="AA424" i="2"/>
  <c r="Z468" i="2"/>
  <c r="AC800" i="2"/>
  <c r="AA769" i="2"/>
  <c r="AC1254" i="2"/>
  <c r="AC935" i="2"/>
  <c r="AC1292" i="2"/>
  <c r="AC1525" i="2"/>
  <c r="AC1868" i="2"/>
  <c r="AC2442" i="2"/>
  <c r="Z1557" i="2"/>
  <c r="AA2206" i="2"/>
  <c r="AA2298" i="2"/>
  <c r="AF2298" i="2" s="1"/>
  <c r="Z2472" i="2"/>
  <c r="Z1322" i="2"/>
  <c r="AA133" i="2"/>
  <c r="AA187" i="2"/>
  <c r="AA479" i="2"/>
  <c r="AA422" i="2"/>
  <c r="AC447" i="2"/>
  <c r="AC853" i="2"/>
  <c r="AC883" i="2"/>
  <c r="AA549" i="2"/>
  <c r="AA1031" i="2"/>
  <c r="Z1795" i="2"/>
  <c r="AC1839" i="2"/>
  <c r="AC1270" i="2"/>
  <c r="Z1298" i="2"/>
  <c r="Z1629" i="2"/>
  <c r="AE1629" i="2" s="1"/>
  <c r="AC1924" i="2"/>
  <c r="AA2185" i="2"/>
  <c r="AA360" i="2"/>
  <c r="AC135" i="2"/>
  <c r="Z367" i="2"/>
  <c r="Z436" i="2"/>
  <c r="AC463" i="2"/>
  <c r="AC890" i="2"/>
  <c r="AA642" i="2"/>
  <c r="Z1287" i="2"/>
  <c r="AC979" i="2"/>
  <c r="AC1071" i="2"/>
  <c r="AA2039" i="2"/>
  <c r="AA2457" i="2"/>
  <c r="AA2573" i="2"/>
  <c r="AC1629" i="2"/>
  <c r="AA2308" i="2"/>
  <c r="AC2032" i="2"/>
  <c r="AA1167" i="2"/>
  <c r="AF1167" i="2" s="1"/>
  <c r="AA42" i="2"/>
  <c r="AA203" i="2"/>
  <c r="Z93" i="2"/>
  <c r="AC368" i="2"/>
  <c r="AA1319" i="2"/>
  <c r="AF1319" i="2" s="1"/>
  <c r="AC2012" i="2"/>
  <c r="Z1942" i="2"/>
  <c r="Z385" i="2"/>
  <c r="Z1579" i="2"/>
  <c r="AA590" i="2"/>
  <c r="AC995" i="2"/>
  <c r="Z1727" i="2"/>
  <c r="Z842" i="2"/>
  <c r="AE842" i="2" s="1"/>
  <c r="AC1683" i="2"/>
  <c r="AC382" i="2"/>
  <c r="AA435" i="2"/>
  <c r="AC1348" i="2"/>
  <c r="AA1443" i="2"/>
  <c r="Z1677" i="2"/>
  <c r="Z2182" i="2"/>
  <c r="AA2289" i="2"/>
  <c r="AF2289" i="2" s="1"/>
  <c r="AC451" i="2"/>
  <c r="Z1843" i="2"/>
  <c r="AA1677" i="2"/>
  <c r="Z1805" i="2"/>
  <c r="AA312" i="2"/>
  <c r="AC143" i="2"/>
  <c r="AC175" i="2"/>
  <c r="AA467" i="2"/>
  <c r="AF467" i="2" s="1"/>
  <c r="Z1011" i="2"/>
  <c r="AC1847" i="2"/>
  <c r="AA2063" i="2"/>
  <c r="AA2366" i="2"/>
  <c r="Z208" i="2"/>
  <c r="AC1515" i="2"/>
  <c r="AC1885" i="2"/>
  <c r="Z2474" i="2"/>
  <c r="AE2474" i="2" s="1"/>
  <c r="AC808" i="2"/>
  <c r="Z919" i="2"/>
  <c r="Z1515" i="2"/>
  <c r="Z1280" i="2"/>
  <c r="Z1981" i="2"/>
  <c r="AC1688" i="2"/>
  <c r="AC2074" i="2"/>
  <c r="Z2414" i="2"/>
  <c r="AE2414" i="2" s="1"/>
  <c r="AC2474" i="2"/>
  <c r="Z1593" i="2"/>
  <c r="Z1416" i="2"/>
  <c r="AA419" i="2"/>
  <c r="AC1651" i="2"/>
  <c r="AA2149" i="2"/>
  <c r="AA268" i="2"/>
  <c r="AC396" i="2"/>
  <c r="AC951" i="2"/>
  <c r="AA2538" i="2"/>
  <c r="Z1746" i="2"/>
  <c r="Z72" i="2"/>
  <c r="Z751" i="2"/>
  <c r="Z1255" i="2"/>
  <c r="Z1015" i="2"/>
  <c r="Z352" i="2"/>
  <c r="AE352" i="2" s="1"/>
  <c r="AJ352" i="2" s="1"/>
  <c r="AA352" i="2"/>
  <c r="Z386" i="2"/>
  <c r="AC869" i="2"/>
  <c r="AC1767" i="2"/>
  <c r="AC1003" i="2"/>
  <c r="AC1387" i="2"/>
  <c r="AA1490" i="2"/>
  <c r="Z1885" i="2"/>
  <c r="AE1885" i="2" s="1"/>
  <c r="AC2670" i="2"/>
  <c r="Z2849" i="2"/>
  <c r="AC1557" i="2"/>
  <c r="AC2101" i="2"/>
  <c r="AC1099" i="2"/>
  <c r="AC2603" i="2"/>
  <c r="AC1832" i="2"/>
  <c r="AC2676" i="2"/>
  <c r="AC72" i="2"/>
  <c r="AA6" i="2"/>
  <c r="AA35" i="2"/>
  <c r="Z169" i="2"/>
  <c r="AA264" i="2"/>
  <c r="AF264" i="2" s="1"/>
  <c r="AA383" i="2"/>
  <c r="Z349" i="2"/>
  <c r="Z405" i="2"/>
  <c r="AE405" i="2" s="1"/>
  <c r="AC895" i="2"/>
  <c r="AA624" i="2"/>
  <c r="AA613" i="2"/>
  <c r="AC743" i="2"/>
  <c r="AC1197" i="2"/>
  <c r="AC1575" i="2"/>
  <c r="AC1703" i="2"/>
  <c r="Z1983" i="2"/>
  <c r="AE1983" i="2" s="1"/>
  <c r="Z1348" i="2"/>
  <c r="Z1525" i="2"/>
  <c r="AC1650" i="2"/>
  <c r="AA2249" i="2"/>
  <c r="AC2705" i="2"/>
  <c r="AA20" i="2"/>
  <c r="AC105" i="2"/>
  <c r="AA364" i="2"/>
  <c r="AF364" i="2" s="1"/>
  <c r="Z789" i="2"/>
  <c r="AC873" i="2"/>
  <c r="Z895" i="2"/>
  <c r="Z613" i="2"/>
  <c r="AC751" i="2"/>
  <c r="AA751" i="2"/>
  <c r="Z1258" i="2"/>
  <c r="AA1349" i="2"/>
  <c r="AF1349" i="2" s="1"/>
  <c r="AA1221" i="2"/>
  <c r="AC1947" i="2"/>
  <c r="AC1340" i="2"/>
  <c r="AC1554" i="2"/>
  <c r="AC2804" i="2"/>
  <c r="AC2877" i="2"/>
  <c r="AA2137" i="2"/>
  <c r="AC2162" i="2"/>
  <c r="AA2338" i="2"/>
  <c r="Z40" i="2"/>
  <c r="AC306" i="2"/>
  <c r="Z384" i="2"/>
  <c r="AA481" i="2"/>
  <c r="AF481" i="2" s="1"/>
  <c r="AA418" i="2"/>
  <c r="AA500" i="2"/>
  <c r="AC826" i="2"/>
  <c r="AC533" i="2"/>
  <c r="Z1351" i="2"/>
  <c r="AC1213" i="2"/>
  <c r="AD1255" i="2"/>
  <c r="AC1819" i="2"/>
  <c r="AC1955" i="2"/>
  <c r="AC1312" i="2"/>
  <c r="Z1352" i="2"/>
  <c r="AE1352" i="2" s="1"/>
  <c r="Z1901" i="2"/>
  <c r="AA2849" i="2"/>
  <c r="AA3017" i="2"/>
  <c r="AA1604" i="2"/>
  <c r="Z2319" i="2"/>
  <c r="AA2017" i="2"/>
  <c r="AA2722" i="2"/>
  <c r="AA1199" i="2"/>
  <c r="AF1199" i="2" s="1"/>
  <c r="Z500" i="2"/>
  <c r="AE500" i="2" s="1"/>
  <c r="AC44" i="2"/>
  <c r="AC106" i="2"/>
  <c r="Z418" i="2"/>
  <c r="AA450" i="2"/>
  <c r="AF450" i="2" s="1"/>
  <c r="AC799" i="2"/>
  <c r="AC827" i="2"/>
  <c r="AA621" i="2"/>
  <c r="AF621" i="2" s="1"/>
  <c r="Z1166" i="2"/>
  <c r="AC1015" i="2"/>
  <c r="Z1177" i="2"/>
  <c r="AA1213" i="2"/>
  <c r="AA1483" i="2"/>
  <c r="AF1483" i="2" s="1"/>
  <c r="Z1955" i="2"/>
  <c r="AC1996" i="2"/>
  <c r="AA2945" i="2"/>
  <c r="AA1892" i="2"/>
  <c r="Z2258" i="2"/>
  <c r="Z2321" i="2"/>
  <c r="Z2349" i="2"/>
  <c r="AC2571" i="2"/>
  <c r="Z1912" i="2"/>
  <c r="AA15" i="2"/>
  <c r="Z312" i="2"/>
  <c r="AE312" i="2" s="1"/>
  <c r="AC118" i="2"/>
  <c r="AC163" i="2"/>
  <c r="AC102" i="2"/>
  <c r="AC490" i="2"/>
  <c r="Z450" i="2"/>
  <c r="AE450" i="2" s="1"/>
  <c r="AJ450" i="2" s="1"/>
  <c r="Z496" i="2"/>
  <c r="AC831" i="2"/>
  <c r="AC881" i="2"/>
  <c r="AA1015" i="2"/>
  <c r="Z1289" i="2"/>
  <c r="Z1233" i="2"/>
  <c r="Z1547" i="2"/>
  <c r="Z1996" i="2"/>
  <c r="AE1996" i="2" s="1"/>
  <c r="Z1493" i="2"/>
  <c r="Z2242" i="2"/>
  <c r="AC2349" i="2"/>
  <c r="AA2676" i="2"/>
  <c r="AA2726" i="2"/>
  <c r="Z2726" i="2"/>
  <c r="Z693" i="2"/>
  <c r="Z1495" i="2"/>
  <c r="AE1495" i="2" s="1"/>
  <c r="Z1766" i="2"/>
  <c r="Z329" i="2"/>
  <c r="Z211" i="2"/>
  <c r="AE211" i="2" s="1"/>
  <c r="AJ211" i="2" s="1"/>
  <c r="AC496" i="2"/>
  <c r="Z831" i="2"/>
  <c r="Z469" i="2"/>
  <c r="AC695" i="2"/>
  <c r="AC1959" i="2"/>
  <c r="Z1445" i="2"/>
  <c r="Z110" i="2"/>
  <c r="Z753" i="2"/>
  <c r="AE753" i="2" s="1"/>
  <c r="Z1798" i="2"/>
  <c r="AA520" i="2"/>
  <c r="Z715" i="2"/>
  <c r="Z2885" i="2"/>
  <c r="J3107" i="2"/>
  <c r="AC1169" i="2"/>
  <c r="Z2065" i="2"/>
  <c r="AC1304" i="2"/>
  <c r="Z1251" i="2"/>
  <c r="Z2086" i="2"/>
  <c r="AC482" i="2"/>
  <c r="AC963" i="2"/>
  <c r="Z599" i="2"/>
  <c r="Z2710" i="2"/>
  <c r="Z196" i="2"/>
  <c r="Z391" i="2"/>
  <c r="AE391" i="2" s="1"/>
  <c r="Z2222" i="2"/>
  <c r="Z2533" i="2"/>
  <c r="AA154" i="2"/>
  <c r="AA333" i="2"/>
  <c r="AC455" i="2"/>
  <c r="AC818" i="2"/>
  <c r="AC835" i="2"/>
  <c r="AC594" i="2"/>
  <c r="AA677" i="2"/>
  <c r="Z1167" i="2"/>
  <c r="AE1167" i="2" s="1"/>
  <c r="Z991" i="2"/>
  <c r="AA1139" i="2"/>
  <c r="AA543" i="2"/>
  <c r="AF543" i="2" s="1"/>
  <c r="Z1612" i="2"/>
  <c r="AA2446" i="2"/>
  <c r="Z1994" i="2"/>
  <c r="AE1994" i="2" s="1"/>
  <c r="AC63" i="2"/>
  <c r="AA320" i="2"/>
  <c r="AA349" i="2"/>
  <c r="AA423" i="2"/>
  <c r="AC471" i="2"/>
  <c r="Z826" i="2"/>
  <c r="Z598" i="2"/>
  <c r="AC2031" i="2"/>
  <c r="AC2520" i="2"/>
  <c r="Z1356" i="2"/>
  <c r="AE1356" i="2" s="1"/>
  <c r="Z905" i="2"/>
  <c r="Z167" i="2"/>
  <c r="Z390" i="2"/>
  <c r="AE390" i="2" s="1"/>
  <c r="Z679" i="2"/>
  <c r="Z63" i="2"/>
  <c r="AA165" i="2"/>
  <c r="AF165" i="2" s="1"/>
  <c r="AC185" i="2"/>
  <c r="AA397" i="2"/>
  <c r="AF397" i="2" s="1"/>
  <c r="AC892" i="2"/>
  <c r="AA626" i="2"/>
  <c r="AA947" i="2"/>
  <c r="AF947" i="2" s="1"/>
  <c r="AC1027" i="2"/>
  <c r="AA1249" i="2"/>
  <c r="Z2632" i="2"/>
  <c r="Z199" i="2"/>
  <c r="AC101" i="2"/>
  <c r="Z396" i="2"/>
  <c r="Z481" i="2"/>
  <c r="AC848" i="2"/>
  <c r="AC874" i="2"/>
  <c r="AA453" i="2"/>
  <c r="Z1347" i="2"/>
  <c r="AE1347" i="2" s="1"/>
  <c r="AJ1347" i="2" s="1"/>
  <c r="AA276" i="2"/>
  <c r="Z438" i="2"/>
  <c r="AE438" i="2" s="1"/>
  <c r="AA439" i="2"/>
  <c r="AC790" i="2"/>
  <c r="AC816" i="2"/>
  <c r="AC630" i="2"/>
  <c r="Z406" i="2"/>
  <c r="Z320" i="2"/>
  <c r="AE320" i="2" s="1"/>
  <c r="AA455" i="2"/>
  <c r="AC795" i="2"/>
  <c r="AA673" i="2"/>
  <c r="Z1516" i="2"/>
  <c r="AA28" i="2"/>
  <c r="AC71" i="2"/>
  <c r="AC458" i="2"/>
  <c r="AA409" i="2"/>
  <c r="AF409" i="2" s="1"/>
  <c r="AA617" i="2"/>
  <c r="AC679" i="2"/>
  <c r="AC1151" i="2"/>
  <c r="AC1477" i="2"/>
  <c r="AC1509" i="2"/>
  <c r="AA99" i="2"/>
  <c r="AA305" i="2"/>
  <c r="AA285" i="2"/>
  <c r="AF285" i="2" s="1"/>
  <c r="Z1663" i="2"/>
  <c r="AC1900" i="2"/>
  <c r="AC1880" i="2"/>
  <c r="AC142" i="2"/>
  <c r="AC209" i="2"/>
  <c r="Z94" i="2"/>
  <c r="Z191" i="2"/>
  <c r="AE191" i="2" s="1"/>
  <c r="AC857" i="2"/>
  <c r="AA603" i="2"/>
  <c r="AA1269" i="2"/>
  <c r="AA1311" i="2"/>
  <c r="AF1311" i="2" s="1"/>
  <c r="AC1201" i="2"/>
  <c r="AA2961" i="2"/>
  <c r="AF2961" i="2" s="1"/>
  <c r="AA1705" i="2"/>
  <c r="Z42" i="2"/>
  <c r="AA97" i="2"/>
  <c r="AF97" i="2" s="1"/>
  <c r="AA123" i="2"/>
  <c r="AF123" i="2" s="1"/>
  <c r="AA316" i="2"/>
  <c r="AF316" i="2" s="1"/>
  <c r="Z297" i="2"/>
  <c r="AE297" i="2" s="1"/>
  <c r="AA191" i="2"/>
  <c r="AF191" i="2" s="1"/>
  <c r="AC391" i="2"/>
  <c r="AA373" i="2"/>
  <c r="AF373" i="2" s="1"/>
  <c r="Z394" i="2"/>
  <c r="AE394" i="2" s="1"/>
  <c r="AJ394" i="2" s="1"/>
  <c r="AC480" i="2"/>
  <c r="AA417" i="2"/>
  <c r="AF417" i="2" s="1"/>
  <c r="AC473" i="2"/>
  <c r="Z445" i="2"/>
  <c r="AE445" i="2" s="1"/>
  <c r="Z803" i="2"/>
  <c r="Z829" i="2"/>
  <c r="AE829" i="2" s="1"/>
  <c r="AC856" i="2"/>
  <c r="AC880" i="2"/>
  <c r="Z630" i="2"/>
  <c r="AE630" i="2" s="1"/>
  <c r="AJ630" i="2" s="1"/>
  <c r="AC637" i="2"/>
  <c r="AA1164" i="2"/>
  <c r="AF1164" i="2" s="1"/>
  <c r="AA1212" i="2"/>
  <c r="AF1212" i="2" s="1"/>
  <c r="AA1327" i="2"/>
  <c r="Z1363" i="2"/>
  <c r="AE1363" i="2" s="1"/>
  <c r="AC991" i="2"/>
  <c r="AA1184" i="2"/>
  <c r="AC2035" i="2"/>
  <c r="AA2437" i="2"/>
  <c r="AF2437" i="2" s="1"/>
  <c r="AC1433" i="2"/>
  <c r="AA1445" i="2"/>
  <c r="AF1445" i="2" s="1"/>
  <c r="AA1407" i="2"/>
  <c r="AC1689" i="2"/>
  <c r="Z2588" i="2"/>
  <c r="Z1926" i="2"/>
  <c r="AA1489" i="2"/>
  <c r="AF1489" i="2" s="1"/>
  <c r="AA1590" i="2"/>
  <c r="AF1590" i="2" s="1"/>
  <c r="AA1808" i="2"/>
  <c r="AF1808" i="2" s="1"/>
  <c r="AC2024" i="2"/>
  <c r="Z1589" i="2"/>
  <c r="Z1559" i="2"/>
  <c r="AE1559" i="2" s="1"/>
  <c r="AC150" i="2"/>
  <c r="Z202" i="2"/>
  <c r="AE202" i="2" s="1"/>
  <c r="AC121" i="2"/>
  <c r="AC197" i="2"/>
  <c r="AC167" i="2"/>
  <c r="AA371" i="2"/>
  <c r="AF371" i="2" s="1"/>
  <c r="AC400" i="2"/>
  <c r="AC406" i="2"/>
  <c r="AC425" i="2"/>
  <c r="AC894" i="2"/>
  <c r="AC531" i="2"/>
  <c r="AA679" i="2"/>
  <c r="AF679" i="2" s="1"/>
  <c r="Z1335" i="2"/>
  <c r="Z1703" i="2"/>
  <c r="AA1747" i="2"/>
  <c r="AF1747" i="2" s="1"/>
  <c r="AC2710" i="2"/>
  <c r="AC1797" i="2"/>
  <c r="AC1989" i="2"/>
  <c r="AA2103" i="2"/>
  <c r="AF2103" i="2" s="1"/>
  <c r="AA2143" i="2"/>
  <c r="AF2143" i="2" s="1"/>
  <c r="AC2396" i="2"/>
  <c r="Z2476" i="2"/>
  <c r="AE2476" i="2" s="1"/>
  <c r="AJ2476" i="2" s="1"/>
  <c r="AA2530" i="2"/>
  <c r="AF2530" i="2" s="1"/>
  <c r="AC8" i="2"/>
  <c r="AC78" i="2"/>
  <c r="Z328" i="2"/>
  <c r="AE328" i="2" s="1"/>
  <c r="AA344" i="2"/>
  <c r="AF344" i="2" s="1"/>
  <c r="AC21" i="2"/>
  <c r="AC456" i="2"/>
  <c r="Z333" i="2"/>
  <c r="AE333" i="2" s="1"/>
  <c r="AJ333" i="2" s="1"/>
  <c r="AA426" i="2"/>
  <c r="AF426" i="2" s="1"/>
  <c r="AA457" i="2"/>
  <c r="AF457" i="2" s="1"/>
  <c r="AC803" i="2"/>
  <c r="AC878" i="2"/>
  <c r="AC563" i="2"/>
  <c r="AA741" i="2"/>
  <c r="AF741" i="2" s="1"/>
  <c r="AA595" i="2"/>
  <c r="AF595" i="2" s="1"/>
  <c r="Z512" i="2"/>
  <c r="Z543" i="2"/>
  <c r="AA1559" i="2"/>
  <c r="AF1559" i="2" s="1"/>
  <c r="Z1867" i="2"/>
  <c r="Z1429" i="2"/>
  <c r="AE1429" i="2" s="1"/>
  <c r="AA1474" i="2"/>
  <c r="AF1474" i="2" s="1"/>
  <c r="Z1645" i="2"/>
  <c r="AE1645" i="2" s="1"/>
  <c r="AA3093" i="2"/>
  <c r="AF3093" i="2" s="1"/>
  <c r="AC1861" i="2"/>
  <c r="AC2288" i="2"/>
  <c r="AA2359" i="2"/>
  <c r="AF2359" i="2" s="1"/>
  <c r="AA2409" i="2"/>
  <c r="AF2409" i="2" s="1"/>
  <c r="Z25" i="2"/>
  <c r="AE25" i="2" s="1"/>
  <c r="Z787" i="2"/>
  <c r="AE787" i="2" s="1"/>
  <c r="AA587" i="2"/>
  <c r="AF587" i="2" s="1"/>
  <c r="AC587" i="2"/>
  <c r="AC747" i="2"/>
  <c r="AA747" i="2"/>
  <c r="AF747" i="2" s="1"/>
  <c r="AC1393" i="2"/>
  <c r="AA1393" i="2"/>
  <c r="AA2097" i="2"/>
  <c r="AF2097" i="2" s="1"/>
  <c r="AC2097" i="2"/>
  <c r="AC1773" i="2"/>
  <c r="AA1773" i="2"/>
  <c r="AF1773" i="2" s="1"/>
  <c r="AC2468" i="2"/>
  <c r="AA2468" i="2"/>
  <c r="AF2468" i="2" s="1"/>
  <c r="AA2654" i="2"/>
  <c r="AF2654" i="2" s="1"/>
  <c r="Z2654" i="2"/>
  <c r="AD1290" i="2"/>
  <c r="Z1290" i="2"/>
  <c r="AE1290" i="2" s="1"/>
  <c r="AJ1290" i="2" s="1"/>
  <c r="AA2682" i="2"/>
  <c r="AF2682" i="2" s="1"/>
  <c r="AC2682" i="2"/>
  <c r="AC277" i="2"/>
  <c r="Z277" i="2"/>
  <c r="AE277" i="2" s="1"/>
  <c r="AA1173" i="2"/>
  <c r="AF1173" i="2" s="1"/>
  <c r="AC1173" i="2"/>
  <c r="Z1330" i="2"/>
  <c r="AE1330" i="2" s="1"/>
  <c r="AA1330" i="2"/>
  <c r="AF1330" i="2" s="1"/>
  <c r="AD1207" i="2"/>
  <c r="Z1207" i="2"/>
  <c r="AD661" i="2"/>
  <c r="Z661" i="2"/>
  <c r="AE661" i="2" s="1"/>
  <c r="AA1395" i="2"/>
  <c r="AF1395" i="2" s="1"/>
  <c r="AC1395" i="2"/>
  <c r="AC2364" i="2"/>
  <c r="AA2364" i="2"/>
  <c r="AF2364" i="2" s="1"/>
  <c r="AD2497" i="2"/>
  <c r="Z2497" i="2"/>
  <c r="AE2497" i="2" s="1"/>
  <c r="AA1047" i="2"/>
  <c r="AF1047" i="2" s="1"/>
  <c r="Z1047" i="2"/>
  <c r="AE1047" i="2" s="1"/>
  <c r="Z1923" i="2"/>
  <c r="AE1923" i="2" s="1"/>
  <c r="AC1964" i="2"/>
  <c r="AA1964" i="2"/>
  <c r="AF1964" i="2" s="1"/>
  <c r="AD2074" i="2"/>
  <c r="Z2074" i="2"/>
  <c r="AE2074" i="2" s="1"/>
  <c r="AA2621" i="2"/>
  <c r="AF2621" i="2" s="1"/>
  <c r="AC2621" i="2"/>
  <c r="AC640" i="2"/>
  <c r="AA640" i="2"/>
  <c r="AF640" i="2" s="1"/>
  <c r="AA1567" i="2"/>
  <c r="AF1567" i="2" s="1"/>
  <c r="AC1567" i="2"/>
  <c r="Z2209" i="2"/>
  <c r="AE2209" i="2" s="1"/>
  <c r="AC2209" i="2"/>
  <c r="AD2622" i="2"/>
  <c r="Z2622" i="2"/>
  <c r="AA25" i="2"/>
  <c r="AF25" i="2" s="1"/>
  <c r="AA82" i="2"/>
  <c r="AF82" i="2" s="1"/>
  <c r="Z124" i="2"/>
  <c r="Z97" i="2"/>
  <c r="AE97" i="2" s="1"/>
  <c r="AJ97" i="2" s="1"/>
  <c r="Z201" i="2"/>
  <c r="AE201" i="2" s="1"/>
  <c r="Z360" i="2"/>
  <c r="AE360" i="2" s="1"/>
  <c r="AJ360" i="2" s="1"/>
  <c r="AC127" i="2"/>
  <c r="Z371" i="2"/>
  <c r="AE371" i="2" s="1"/>
  <c r="AJ371" i="2" s="1"/>
  <c r="AA440" i="2"/>
  <c r="AF440" i="2" s="1"/>
  <c r="AA472" i="2"/>
  <c r="AF472" i="2" s="1"/>
  <c r="AA442" i="2"/>
  <c r="AF442" i="2" s="1"/>
  <c r="AA474" i="2"/>
  <c r="AF474" i="2" s="1"/>
  <c r="AA443" i="2"/>
  <c r="AF443" i="2" s="1"/>
  <c r="AC485" i="2"/>
  <c r="AA506" i="2"/>
  <c r="AF506" i="2" s="1"/>
  <c r="Z799" i="2"/>
  <c r="AE799" i="2" s="1"/>
  <c r="AI799" i="2" s="1"/>
  <c r="AC815" i="2"/>
  <c r="AC841" i="2"/>
  <c r="AC850" i="2"/>
  <c r="Z857" i="2"/>
  <c r="AE857" i="2" s="1"/>
  <c r="AC866" i="2"/>
  <c r="AA277" i="2"/>
  <c r="AF277" i="2" s="1"/>
  <c r="Z1223" i="2"/>
  <c r="AE1223" i="2" s="1"/>
  <c r="AA341" i="2"/>
  <c r="AF341" i="2" s="1"/>
  <c r="AC663" i="2"/>
  <c r="Z587" i="2"/>
  <c r="AE587" i="2" s="1"/>
  <c r="AA663" i="2"/>
  <c r="AF663" i="2" s="1"/>
  <c r="AA783" i="2"/>
  <c r="AF783" i="2" s="1"/>
  <c r="AA512" i="2"/>
  <c r="AF512" i="2" s="1"/>
  <c r="AC1246" i="2"/>
  <c r="AC1043" i="2"/>
  <c r="AC1107" i="2"/>
  <c r="Z1587" i="2"/>
  <c r="AC1639" i="2"/>
  <c r="AC1699" i="2"/>
  <c r="AC1971" i="2"/>
  <c r="Z2035" i="2"/>
  <c r="AE2035" i="2" s="1"/>
  <c r="AC2051" i="2"/>
  <c r="AA2513" i="2"/>
  <c r="AA1394" i="2"/>
  <c r="AF1394" i="2" s="1"/>
  <c r="AA1420" i="2"/>
  <c r="AF1420" i="2" s="1"/>
  <c r="Z1448" i="2"/>
  <c r="AE1448" i="2" s="1"/>
  <c r="Z1773" i="2"/>
  <c r="Z1949" i="2"/>
  <c r="Z3053" i="2"/>
  <c r="AE3053" i="2" s="1"/>
  <c r="AC1914" i="2"/>
  <c r="AA1972" i="2"/>
  <c r="AF1972" i="2" s="1"/>
  <c r="AC2234" i="2"/>
  <c r="AC2285" i="2"/>
  <c r="Z2413" i="2"/>
  <c r="Z3081" i="2"/>
  <c r="AA514" i="2"/>
  <c r="AF514" i="2" s="1"/>
  <c r="AC514" i="2"/>
  <c r="AC1805" i="2"/>
  <c r="AA1805" i="2"/>
  <c r="AF1805" i="2" s="1"/>
  <c r="AC2061" i="2"/>
  <c r="AA2061" i="2"/>
  <c r="AF2061" i="2" s="1"/>
  <c r="AC2479" i="2"/>
  <c r="AA2479" i="2"/>
  <c r="AF2479" i="2" s="1"/>
  <c r="AC1760" i="2"/>
  <c r="AA1760" i="2"/>
  <c r="AF1760" i="2" s="1"/>
  <c r="AA196" i="2"/>
  <c r="AF196" i="2" s="1"/>
  <c r="AC196" i="2"/>
  <c r="AC1019" i="2"/>
  <c r="Z1019" i="2"/>
  <c r="AE1019" i="2" s="1"/>
  <c r="AA1338" i="2"/>
  <c r="AF1338" i="2" s="1"/>
  <c r="Z1338" i="2"/>
  <c r="AD873" i="2"/>
  <c r="Z873" i="2"/>
  <c r="AE873" i="2" s="1"/>
  <c r="AJ873" i="2" s="1"/>
  <c r="AC2545" i="2"/>
  <c r="AA2545" i="2"/>
  <c r="AF2545" i="2" s="1"/>
  <c r="Z8" i="2"/>
  <c r="AE8" i="2" s="1"/>
  <c r="Z82" i="2"/>
  <c r="AA92" i="2"/>
  <c r="AF92" i="2" s="1"/>
  <c r="Z98" i="2"/>
  <c r="Z89" i="2"/>
  <c r="Z316" i="2"/>
  <c r="AE316" i="2" s="1"/>
  <c r="AJ316" i="2" s="1"/>
  <c r="AA313" i="2"/>
  <c r="AF313" i="2" s="1"/>
  <c r="AA273" i="2"/>
  <c r="AF273" i="2" s="1"/>
  <c r="Z368" i="2"/>
  <c r="AA391" i="2"/>
  <c r="AF391" i="2" s="1"/>
  <c r="AA406" i="2"/>
  <c r="AF406" i="2" s="1"/>
  <c r="Z490" i="2"/>
  <c r="Z425" i="2"/>
  <c r="AE425" i="2" s="1"/>
  <c r="Z815" i="2"/>
  <c r="AE815" i="2" s="1"/>
  <c r="AA605" i="2"/>
  <c r="AF605" i="2" s="1"/>
  <c r="AA369" i="2"/>
  <c r="AF369" i="2" s="1"/>
  <c r="Z1331" i="2"/>
  <c r="AA1357" i="2"/>
  <c r="AF1357" i="2" s="1"/>
  <c r="Z1365" i="2"/>
  <c r="AE1365" i="2" s="1"/>
  <c r="AA983" i="2"/>
  <c r="AF983" i="2" s="1"/>
  <c r="AC1011" i="2"/>
  <c r="AC1165" i="2"/>
  <c r="AA1471" i="2"/>
  <c r="AF1471" i="2" s="1"/>
  <c r="AA1511" i="2"/>
  <c r="AF1511" i="2" s="1"/>
  <c r="AC1527" i="2"/>
  <c r="Z1571" i="2"/>
  <c r="AE1571" i="2" s="1"/>
  <c r="AJ1571" i="2" s="1"/>
  <c r="AC1591" i="2"/>
  <c r="Z1639" i="2"/>
  <c r="Z1863" i="2"/>
  <c r="AE1863" i="2" s="1"/>
  <c r="AJ1863" i="2" s="1"/>
  <c r="AC1907" i="2"/>
  <c r="AA1923" i="2"/>
  <c r="AC1280" i="2"/>
  <c r="AC1338" i="2"/>
  <c r="AC1724" i="2"/>
  <c r="AA2543" i="2"/>
  <c r="AF2543" i="2" s="1"/>
  <c r="Z2586" i="2"/>
  <c r="AC2654" i="2"/>
  <c r="Z2708" i="2"/>
  <c r="AE2708" i="2" s="1"/>
  <c r="Z2170" i="2"/>
  <c r="AE2170" i="2" s="1"/>
  <c r="AC2202" i="2"/>
  <c r="Z2214" i="2"/>
  <c r="AE2214" i="2" s="1"/>
  <c r="AC2236" i="2"/>
  <c r="AC1936" i="2"/>
  <c r="Z3107" i="2"/>
  <c r="AA110" i="2"/>
  <c r="AF110" i="2" s="1"/>
  <c r="AC110" i="2"/>
  <c r="Z19" i="2"/>
  <c r="AE19" i="2" s="1"/>
  <c r="AJ19" i="2" s="1"/>
  <c r="Z31" i="2"/>
  <c r="AE31" i="2" s="1"/>
  <c r="Z38" i="2"/>
  <c r="AE38" i="2" s="1"/>
  <c r="AA23" i="2"/>
  <c r="AF23" i="2" s="1"/>
  <c r="Z108" i="2"/>
  <c r="AE108" i="2" s="1"/>
  <c r="AA173" i="2"/>
  <c r="AC178" i="2"/>
  <c r="AA202" i="2"/>
  <c r="AF202" i="2" s="1"/>
  <c r="AA94" i="2"/>
  <c r="AF94" i="2" s="1"/>
  <c r="AC372" i="2"/>
  <c r="Z400" i="2"/>
  <c r="AE400" i="2" s="1"/>
  <c r="Z408" i="2"/>
  <c r="AE408" i="2" s="1"/>
  <c r="AC390" i="2"/>
  <c r="AC282" i="2"/>
  <c r="AC796" i="2"/>
  <c r="AC822" i="2"/>
  <c r="AC829" i="2"/>
  <c r="Z837" i="2"/>
  <c r="AE837" i="2" s="1"/>
  <c r="Z869" i="2"/>
  <c r="AE869" i="2" s="1"/>
  <c r="AA1335" i="2"/>
  <c r="AF1335" i="2" s="1"/>
  <c r="AA1347" i="2"/>
  <c r="AF1347" i="2" s="1"/>
  <c r="AA1019" i="2"/>
  <c r="AF1019" i="2" s="1"/>
  <c r="AC1495" i="2"/>
  <c r="AA1811" i="2"/>
  <c r="AF1811" i="2" s="1"/>
  <c r="AA1863" i="2"/>
  <c r="AF1863" i="2" s="1"/>
  <c r="AC1330" i="2"/>
  <c r="AC1360" i="2"/>
  <c r="AA1436" i="2"/>
  <c r="AF1436" i="2" s="1"/>
  <c r="AC1836" i="2"/>
  <c r="AC2170" i="2"/>
  <c r="AC2214" i="2"/>
  <c r="Z2398" i="2"/>
  <c r="AE2398" i="2" s="1"/>
  <c r="AJ2398" i="2" s="1"/>
  <c r="Z2550" i="2"/>
  <c r="AC2806" i="2"/>
  <c r="AA882" i="2"/>
  <c r="AF882" i="2" s="1"/>
  <c r="Z882" i="2"/>
  <c r="AA898" i="2"/>
  <c r="AF898" i="2" s="1"/>
  <c r="Z898" i="2"/>
  <c r="AC919" i="2"/>
  <c r="AA919" i="2"/>
  <c r="AF919" i="2" s="1"/>
  <c r="AC1180" i="2"/>
  <c r="Z1180" i="2"/>
  <c r="AE1180" i="2" s="1"/>
  <c r="AC1225" i="2"/>
  <c r="Z1225" i="2"/>
  <c r="AE1225" i="2" s="1"/>
  <c r="AA1230" i="2"/>
  <c r="AF1230" i="2" s="1"/>
  <c r="AC1230" i="2"/>
  <c r="AD935" i="2"/>
  <c r="Z935" i="2"/>
  <c r="AE935" i="2" s="1"/>
  <c r="Z1835" i="2"/>
  <c r="AE1835" i="2" s="1"/>
  <c r="AA1871" i="2"/>
  <c r="AF1871" i="2" s="1"/>
  <c r="AC1871" i="2"/>
  <c r="AA2710" i="2"/>
  <c r="AF2710" i="2" s="1"/>
  <c r="Z3019" i="2"/>
  <c r="AE3019" i="2" s="1"/>
  <c r="Z2483" i="2"/>
  <c r="Z158" i="2"/>
  <c r="AE158" i="2" s="1"/>
  <c r="Z1186" i="2"/>
  <c r="AE1186" i="2" s="1"/>
  <c r="Z1830" i="2"/>
  <c r="AE1830" i="2" s="1"/>
  <c r="Z2194" i="2"/>
  <c r="AE2194" i="2" s="1"/>
  <c r="Z415" i="2"/>
  <c r="Z1903" i="2"/>
  <c r="AE1903" i="2" s="1"/>
  <c r="AA547" i="2"/>
  <c r="AF547" i="2" s="1"/>
  <c r="AA611" i="2"/>
  <c r="AF611" i="2" s="1"/>
  <c r="AA1271" i="2"/>
  <c r="AF1271" i="2" s="1"/>
  <c r="AA1303" i="2"/>
  <c r="AF1303" i="2" s="1"/>
  <c r="AA1566" i="2"/>
  <c r="AF1566" i="2" s="1"/>
  <c r="Z338" i="2"/>
  <c r="AE338" i="2" s="1"/>
  <c r="Z590" i="2"/>
  <c r="Z622" i="2"/>
  <c r="AE622" i="2" s="1"/>
  <c r="Z1135" i="2"/>
  <c r="AE1135" i="2" s="1"/>
  <c r="Z1627" i="2"/>
  <c r="Z1399" i="2"/>
  <c r="AE1399" i="2" s="1"/>
  <c r="Z48" i="2"/>
  <c r="AE48" i="2" s="1"/>
  <c r="AC158" i="2"/>
  <c r="Z186" i="2"/>
  <c r="AE186" i="2" s="1"/>
  <c r="AA103" i="2"/>
  <c r="AF103" i="2" s="1"/>
  <c r="Z268" i="2"/>
  <c r="AE268" i="2" s="1"/>
  <c r="AJ268" i="2" s="1"/>
  <c r="Z81" i="2"/>
  <c r="AE81" i="2" s="1"/>
  <c r="AA321" i="2"/>
  <c r="AF321" i="2" s="1"/>
  <c r="Z159" i="2"/>
  <c r="AE159" i="2" s="1"/>
  <c r="AJ159" i="2" s="1"/>
  <c r="AC375" i="2"/>
  <c r="Z383" i="2"/>
  <c r="AE383" i="2" s="1"/>
  <c r="AC488" i="2"/>
  <c r="AA394" i="2"/>
  <c r="AF394" i="2" s="1"/>
  <c r="Z791" i="2"/>
  <c r="AE791" i="2" s="1"/>
  <c r="Z861" i="2"/>
  <c r="AE861" i="2" s="1"/>
  <c r="Z638" i="2"/>
  <c r="Z741" i="2"/>
  <c r="AE741" i="2" s="1"/>
  <c r="AA711" i="2"/>
  <c r="AF711" i="2" s="1"/>
  <c r="AA1193" i="2"/>
  <c r="AF1193" i="2" s="1"/>
  <c r="Z1463" i="2"/>
  <c r="AE1463" i="2" s="1"/>
  <c r="AA1939" i="2"/>
  <c r="AF1939" i="2" s="1"/>
  <c r="AC1298" i="2"/>
  <c r="AA1402" i="2"/>
  <c r="AF1402" i="2" s="1"/>
  <c r="Z1410" i="2"/>
  <c r="AE1410" i="2" s="1"/>
  <c r="AJ1410" i="2" s="1"/>
  <c r="Z1436" i="2"/>
  <c r="AE1436" i="2" s="1"/>
  <c r="Z1548" i="2"/>
  <c r="AE1548" i="2" s="1"/>
  <c r="AA1580" i="2"/>
  <c r="AF1580" i="2" s="1"/>
  <c r="Z1660" i="2"/>
  <c r="AE1660" i="2" s="1"/>
  <c r="Z2028" i="2"/>
  <c r="AE2028" i="2" s="1"/>
  <c r="AC2447" i="2"/>
  <c r="AA3013" i="2"/>
  <c r="AF3013" i="2" s="1"/>
  <c r="AA2094" i="2"/>
  <c r="AF2094" i="2" s="1"/>
  <c r="AA2314" i="2"/>
  <c r="AF2314" i="2" s="1"/>
  <c r="AA2550" i="2"/>
  <c r="AF2550" i="2" s="1"/>
  <c r="AA1680" i="2"/>
  <c r="AF1680" i="2" s="1"/>
  <c r="Z1984" i="2"/>
  <c r="AE1984" i="2" s="1"/>
  <c r="AJ1984" i="2" s="1"/>
  <c r="AC2701" i="2"/>
  <c r="AA86" i="2"/>
  <c r="AF86" i="2" s="1"/>
  <c r="AA667" i="2"/>
  <c r="AF667" i="2" s="1"/>
  <c r="Z667" i="2"/>
  <c r="AC939" i="2"/>
  <c r="AA939" i="2"/>
  <c r="AF939" i="2" s="1"/>
  <c r="AC1441" i="2"/>
  <c r="Z1441" i="2"/>
  <c r="AE1441" i="2" s="1"/>
  <c r="Z1599" i="2"/>
  <c r="AE1599" i="2" s="1"/>
  <c r="AD1123" i="2"/>
  <c r="Z1123" i="2"/>
  <c r="AE1123" i="2" s="1"/>
  <c r="Z2607" i="2"/>
  <c r="AA2304" i="2"/>
  <c r="AF2304" i="2" s="1"/>
  <c r="AC2304" i="2"/>
  <c r="AD2841" i="2"/>
  <c r="Z2841" i="2"/>
  <c r="AE2841" i="2" s="1"/>
  <c r="AJ2841" i="2" s="1"/>
  <c r="AD2636" i="2"/>
  <c r="Z2636" i="2"/>
  <c r="AE2636" i="2" s="1"/>
  <c r="AD1513" i="2"/>
  <c r="Z1513" i="2"/>
  <c r="AC1204" i="2"/>
  <c r="Z1204" i="2"/>
  <c r="AE1204" i="2" s="1"/>
  <c r="AD1314" i="2"/>
  <c r="Z1314" i="2"/>
  <c r="AE1314" i="2" s="1"/>
  <c r="AJ1314" i="2" s="1"/>
  <c r="AC1484" i="2"/>
  <c r="Z1484" i="2"/>
  <c r="AD1389" i="2"/>
  <c r="Z1389" i="2"/>
  <c r="AE1389" i="2" s="1"/>
  <c r="AD1524" i="2"/>
  <c r="Z1524" i="2"/>
  <c r="AE1524" i="2" s="1"/>
  <c r="AD1699" i="2"/>
  <c r="Z1699" i="2"/>
  <c r="AE1699" i="2" s="1"/>
  <c r="AA1709" i="2"/>
  <c r="AF1709" i="2" s="1"/>
  <c r="AC1709" i="2"/>
  <c r="AA1766" i="2"/>
  <c r="AF1766" i="2" s="1"/>
  <c r="AC1766" i="2"/>
  <c r="AD1927" i="2"/>
  <c r="Z1927" i="2"/>
  <c r="AE1927" i="2" s="1"/>
  <c r="AA2081" i="2"/>
  <c r="AF2081" i="2" s="1"/>
  <c r="AC2081" i="2"/>
  <c r="Z2142" i="2"/>
  <c r="AE2142" i="2" s="1"/>
  <c r="AC2322" i="2"/>
  <c r="AA2322" i="2"/>
  <c r="AF2322" i="2" s="1"/>
  <c r="AA1674" i="2"/>
  <c r="AF1674" i="2" s="1"/>
  <c r="AC1674" i="2"/>
  <c r="AD1900" i="2"/>
  <c r="Z1900" i="2"/>
  <c r="AE1900" i="2" s="1"/>
  <c r="AA1928" i="2"/>
  <c r="AF1928" i="2" s="1"/>
  <c r="Z1928" i="2"/>
  <c r="AE1928" i="2" s="1"/>
  <c r="AD2301" i="2"/>
  <c r="Z2301" i="2"/>
  <c r="AE2301" i="2" s="1"/>
  <c r="Z2340" i="2"/>
  <c r="AE2340" i="2" s="1"/>
  <c r="AC2837" i="2"/>
  <c r="AA2837" i="2"/>
  <c r="AF2837" i="2" s="1"/>
  <c r="AC2893" i="2"/>
  <c r="Z2893" i="2"/>
  <c r="AE2893" i="2" s="1"/>
  <c r="AD2971" i="2"/>
  <c r="Z2971" i="2"/>
  <c r="AE2971" i="2" s="1"/>
  <c r="M3106" i="2"/>
  <c r="K3106" i="2"/>
  <c r="P3106" i="2" s="1"/>
  <c r="AC2401" i="2"/>
  <c r="AA2401" i="2"/>
  <c r="AF2401" i="2" s="1"/>
  <c r="AA2745" i="2"/>
  <c r="AF2745" i="2" s="1"/>
  <c r="AC2745" i="2"/>
  <c r="AC2766" i="2"/>
  <c r="AA2766" i="2"/>
  <c r="AF2766" i="2" s="1"/>
  <c r="AD2955" i="2"/>
  <c r="Z2955" i="2"/>
  <c r="Z1764" i="2"/>
  <c r="AE1764" i="2" s="1"/>
  <c r="AC1764" i="2"/>
  <c r="AA2070" i="2"/>
  <c r="AF2070" i="2" s="1"/>
  <c r="AC2070" i="2"/>
  <c r="AA1921" i="2"/>
  <c r="AF1921" i="2" s="1"/>
  <c r="AC1921" i="2"/>
  <c r="Z1921" i="2"/>
  <c r="AE1921" i="2" s="1"/>
  <c r="AC2222" i="2"/>
  <c r="AA2222" i="2"/>
  <c r="AA2294" i="2"/>
  <c r="AF2294" i="2" s="1"/>
  <c r="Z2294" i="2"/>
  <c r="AE2294" i="2" s="1"/>
  <c r="AC2374" i="2"/>
  <c r="AA2374" i="2"/>
  <c r="AF2374" i="2" s="1"/>
  <c r="Z2527" i="2"/>
  <c r="AE2527" i="2" s="1"/>
  <c r="AA2527" i="2"/>
  <c r="AF2527" i="2" s="1"/>
  <c r="AC2527" i="2"/>
  <c r="AA2581" i="2"/>
  <c r="AF2581" i="2" s="1"/>
  <c r="AC2581" i="2"/>
  <c r="AA2673" i="2"/>
  <c r="AF2673" i="2" s="1"/>
  <c r="AC2673" i="2"/>
  <c r="AA2781" i="2"/>
  <c r="AF2781" i="2" s="1"/>
  <c r="AC2781" i="2"/>
  <c r="AC1195" i="2"/>
  <c r="AA1195" i="2"/>
  <c r="AF1195" i="2" s="1"/>
  <c r="AD1340" i="2"/>
  <c r="Z1340" i="2"/>
  <c r="AE1340" i="2" s="1"/>
  <c r="AJ1340" i="2" s="1"/>
  <c r="AD1509" i="2"/>
  <c r="Z1509" i="2"/>
  <c r="AE1509" i="2" s="1"/>
  <c r="AD1541" i="2"/>
  <c r="Z1541" i="2"/>
  <c r="AE1541" i="2" s="1"/>
  <c r="Z1898" i="2"/>
  <c r="AE1898" i="2" s="1"/>
  <c r="AA1898" i="2"/>
  <c r="AF1898" i="2" s="1"/>
  <c r="AC1898" i="2"/>
  <c r="AA2158" i="2"/>
  <c r="AF2158" i="2" s="1"/>
  <c r="Z2158" i="2"/>
  <c r="AE2158" i="2" s="1"/>
  <c r="AC2997" i="2"/>
  <c r="AA2997" i="2"/>
  <c r="AF2997" i="2" s="1"/>
  <c r="AD2759" i="2"/>
  <c r="Z2759" i="2"/>
  <c r="AE2759" i="2" s="1"/>
  <c r="AA2020" i="2"/>
  <c r="AF2020" i="2" s="1"/>
  <c r="AC2020" i="2"/>
  <c r="AC2277" i="2"/>
  <c r="AA2277" i="2"/>
  <c r="AF2277" i="2" s="1"/>
  <c r="AC2845" i="2"/>
  <c r="Z2845" i="2"/>
  <c r="AA1624" i="2"/>
  <c r="AF1624" i="2" s="1"/>
  <c r="AC1624" i="2"/>
  <c r="AA2000" i="2"/>
  <c r="Z2000" i="2"/>
  <c r="AE2000" i="2" s="1"/>
  <c r="AC2000" i="2"/>
  <c r="AD2061" i="2"/>
  <c r="Z2061" i="2"/>
  <c r="AE2061" i="2" s="1"/>
  <c r="AD2309" i="2"/>
  <c r="Z2309" i="2"/>
  <c r="AE2309" i="2" s="1"/>
  <c r="AD2668" i="2"/>
  <c r="Z2668" i="2"/>
  <c r="AD2915" i="2"/>
  <c r="Z2915" i="2"/>
  <c r="AE2915" i="2" s="1"/>
  <c r="AC1186" i="2"/>
  <c r="AA1186" i="2"/>
  <c r="AF1186" i="2" s="1"/>
  <c r="AD1485" i="2"/>
  <c r="Z1485" i="2"/>
  <c r="AE1485" i="2" s="1"/>
  <c r="AJ1485" i="2" s="1"/>
  <c r="AC1500" i="2"/>
  <c r="Z1500" i="2"/>
  <c r="AE1500" i="2" s="1"/>
  <c r="AC1516" i="2"/>
  <c r="AA1516" i="2"/>
  <c r="AF1516" i="2" s="1"/>
  <c r="AC1532" i="2"/>
  <c r="AA1532" i="2"/>
  <c r="AF1532" i="2" s="1"/>
  <c r="AD1564" i="2"/>
  <c r="Z1564" i="2"/>
  <c r="AA1830" i="2"/>
  <c r="AF1830" i="2" s="1"/>
  <c r="AC1830" i="2"/>
  <c r="AD2281" i="2"/>
  <c r="Z2281" i="2"/>
  <c r="AE2281" i="2" s="1"/>
  <c r="AA1712" i="2"/>
  <c r="AF1712" i="2" s="1"/>
  <c r="Z1712" i="2"/>
  <c r="AE1712" i="2" s="1"/>
  <c r="AD2114" i="2"/>
  <c r="Z2114" i="2"/>
  <c r="AE2114" i="2" s="1"/>
  <c r="Z1937" i="2"/>
  <c r="AE1937" i="2" s="1"/>
  <c r="AA1937" i="2"/>
  <c r="AF1937" i="2" s="1"/>
  <c r="AC1937" i="2"/>
  <c r="AC2358" i="2"/>
  <c r="AA2358" i="2"/>
  <c r="AF2358" i="2" s="1"/>
  <c r="AC2482" i="2"/>
  <c r="AA2482" i="2"/>
  <c r="AF2482" i="2" s="1"/>
  <c r="AC2594" i="2"/>
  <c r="AA2594" i="2"/>
  <c r="AA2638" i="2"/>
  <c r="AF2638" i="2" s="1"/>
  <c r="Z2638" i="2"/>
  <c r="AE2638" i="2" s="1"/>
  <c r="Z2957" i="2"/>
  <c r="AE2957" i="2" s="1"/>
  <c r="AC2957" i="2"/>
  <c r="AD3061" i="2"/>
  <c r="Z3061" i="2"/>
  <c r="AE3061" i="2" s="1"/>
  <c r="AJ3061" i="2" s="1"/>
  <c r="AC2865" i="2"/>
  <c r="Z2865" i="2"/>
  <c r="AE2865" i="2" s="1"/>
  <c r="AA2865" i="2"/>
  <c r="AF2865" i="2" s="1"/>
  <c r="AD1473" i="2"/>
  <c r="Z1473" i="2"/>
  <c r="AE1473" i="2" s="1"/>
  <c r="AD1761" i="2"/>
  <c r="Z1761" i="2"/>
  <c r="AE1761" i="2" s="1"/>
  <c r="AJ1761" i="2" s="1"/>
  <c r="AC1821" i="2"/>
  <c r="Z1821" i="2"/>
  <c r="AE1821" i="2" s="1"/>
  <c r="AA2102" i="2"/>
  <c r="AF2102" i="2" s="1"/>
  <c r="Z2102" i="2"/>
  <c r="AE2102" i="2" s="1"/>
  <c r="AA2226" i="2"/>
  <c r="AF2226" i="2" s="1"/>
  <c r="Z2226" i="2"/>
  <c r="AE2226" i="2" s="1"/>
  <c r="AC2286" i="2"/>
  <c r="AA2286" i="2"/>
  <c r="AF2286" i="2" s="1"/>
  <c r="AA2535" i="2"/>
  <c r="AF2535" i="2" s="1"/>
  <c r="AC2535" i="2"/>
  <c r="AC2569" i="2"/>
  <c r="AA2569" i="2"/>
  <c r="AF2569" i="2" s="1"/>
  <c r="AA2585" i="2"/>
  <c r="AF2585" i="2" s="1"/>
  <c r="Z2585" i="2"/>
  <c r="AE2585" i="2" s="1"/>
  <c r="AC2585" i="2"/>
  <c r="AA2633" i="2"/>
  <c r="AF2633" i="2" s="1"/>
  <c r="AC2633" i="2"/>
  <c r="Z2633" i="2"/>
  <c r="AA2793" i="2"/>
  <c r="AF2793" i="2" s="1"/>
  <c r="AC2793" i="2"/>
  <c r="AD3017" i="2"/>
  <c r="Z3017" i="2"/>
  <c r="AE3017" i="2" s="1"/>
  <c r="AJ3017" i="2" s="1"/>
  <c r="K3107" i="2"/>
  <c r="P3107" i="2" s="1"/>
  <c r="M3107" i="2"/>
  <c r="AC1968" i="2"/>
  <c r="AA1968" i="2"/>
  <c r="AF1968" i="2" s="1"/>
  <c r="AA1051" i="2"/>
  <c r="AF1051" i="2" s="1"/>
  <c r="AC1051" i="2"/>
  <c r="AD1232" i="2"/>
  <c r="Z1232" i="2"/>
  <c r="AE1232" i="2" s="1"/>
  <c r="AD1573" i="2"/>
  <c r="Z1573" i="2"/>
  <c r="AE1573" i="2" s="1"/>
  <c r="AC3037" i="2"/>
  <c r="Z3037" i="2"/>
  <c r="AE3037" i="2" s="1"/>
  <c r="AA3037" i="2"/>
  <c r="AF3037" i="2" s="1"/>
  <c r="AC2133" i="2"/>
  <c r="AA2133" i="2"/>
  <c r="AF2133" i="2" s="1"/>
  <c r="AC2233" i="2"/>
  <c r="AA2233" i="2"/>
  <c r="AF2233" i="2" s="1"/>
  <c r="AD2877" i="2"/>
  <c r="Z2877" i="2"/>
  <c r="AE2877" i="2" s="1"/>
  <c r="AA77" i="2"/>
  <c r="AF77" i="2" s="1"/>
  <c r="AC48" i="2"/>
  <c r="AA84" i="2"/>
  <c r="AF84" i="2" s="1"/>
  <c r="Z112" i="2"/>
  <c r="AE112" i="2" s="1"/>
  <c r="AJ112" i="2" s="1"/>
  <c r="AA145" i="2"/>
  <c r="AF145" i="2" s="1"/>
  <c r="AA157" i="2"/>
  <c r="AF157" i="2" s="1"/>
  <c r="AC113" i="2"/>
  <c r="Z252" i="2"/>
  <c r="AE252" i="2" s="1"/>
  <c r="Z264" i="2"/>
  <c r="AE264" i="2" s="1"/>
  <c r="Z296" i="2"/>
  <c r="AE296" i="2" s="1"/>
  <c r="AC81" i="2"/>
  <c r="AA336" i="2"/>
  <c r="AF336" i="2" s="1"/>
  <c r="Z214" i="2"/>
  <c r="AE214" i="2" s="1"/>
  <c r="Z21" i="2"/>
  <c r="AE21" i="2" s="1"/>
  <c r="AJ21" i="2" s="1"/>
  <c r="AA167" i="2"/>
  <c r="AF167" i="2" s="1"/>
  <c r="Z380" i="2"/>
  <c r="AE380" i="2" s="1"/>
  <c r="AJ380" i="2" s="1"/>
  <c r="AA390" i="2"/>
  <c r="AF390" i="2" s="1"/>
  <c r="AA309" i="2"/>
  <c r="AF309" i="2" s="1"/>
  <c r="Z423" i="2"/>
  <c r="AE423" i="2" s="1"/>
  <c r="Z794" i="2"/>
  <c r="AE794" i="2" s="1"/>
  <c r="AC813" i="2"/>
  <c r="Z845" i="2"/>
  <c r="AE845" i="2" s="1"/>
  <c r="Z853" i="2"/>
  <c r="AE853" i="2" s="1"/>
  <c r="AC893" i="2"/>
  <c r="AC901" i="2"/>
  <c r="AC622" i="2"/>
  <c r="Z644" i="2"/>
  <c r="AE644" i="2" s="1"/>
  <c r="AJ644" i="2" s="1"/>
  <c r="AC301" i="2"/>
  <c r="Z641" i="2"/>
  <c r="AE641" i="2" s="1"/>
  <c r="AC667" i="2"/>
  <c r="AA539" i="2"/>
  <c r="AF539" i="2" s="1"/>
  <c r="AA619" i="2"/>
  <c r="AF619" i="2" s="1"/>
  <c r="Z747" i="2"/>
  <c r="AE747" i="2" s="1"/>
  <c r="AC1111" i="2"/>
  <c r="AC1238" i="2"/>
  <c r="AC931" i="2"/>
  <c r="AC1135" i="2"/>
  <c r="AA1217" i="2"/>
  <c r="AF1217" i="2" s="1"/>
  <c r="AA1245" i="2"/>
  <c r="AF1245" i="2" s="1"/>
  <c r="AA1495" i="2"/>
  <c r="AF1495" i="2" s="1"/>
  <c r="Z1527" i="2"/>
  <c r="AE1527" i="2" s="1"/>
  <c r="AC1543" i="2"/>
  <c r="Z1671" i="2"/>
  <c r="AC1727" i="2"/>
  <c r="AC1923" i="2"/>
  <c r="Z1995" i="2"/>
  <c r="AE1995" i="2" s="1"/>
  <c r="Z2059" i="2"/>
  <c r="AE2059" i="2" s="1"/>
  <c r="AA2533" i="2"/>
  <c r="AF2533" i="2" s="1"/>
  <c r="AA2557" i="2"/>
  <c r="AF2557" i="2" s="1"/>
  <c r="AC1302" i="2"/>
  <c r="AA1306" i="2"/>
  <c r="AF1306" i="2" s="1"/>
  <c r="AC1371" i="2"/>
  <c r="Z1395" i="2"/>
  <c r="AE1395" i="2" s="1"/>
  <c r="Z1411" i="2"/>
  <c r="AE1411" i="2" s="1"/>
  <c r="AJ1411" i="2" s="1"/>
  <c r="Z1423" i="2"/>
  <c r="AE1423" i="2" s="1"/>
  <c r="AA1452" i="2"/>
  <c r="AF1452" i="2" s="1"/>
  <c r="AA1500" i="2"/>
  <c r="AF1500" i="2" s="1"/>
  <c r="Z1532" i="2"/>
  <c r="AE1532" i="2" s="1"/>
  <c r="Z1598" i="2"/>
  <c r="AE1598" i="2" s="1"/>
  <c r="Z1740" i="2"/>
  <c r="AE1740" i="2" s="1"/>
  <c r="AC2060" i="2"/>
  <c r="AA2845" i="2"/>
  <c r="AF2845" i="2" s="1"/>
  <c r="AA3081" i="2"/>
  <c r="AF3081" i="2" s="1"/>
  <c r="AA1662" i="2"/>
  <c r="AF1662" i="2" s="1"/>
  <c r="Z1864" i="2"/>
  <c r="AE1864" i="2" s="1"/>
  <c r="Z1461" i="2"/>
  <c r="AE1461" i="2" s="1"/>
  <c r="Z1517" i="2"/>
  <c r="AE1517" i="2" s="1"/>
  <c r="Z1702" i="2"/>
  <c r="AE1702" i="2" s="1"/>
  <c r="Z1940" i="2"/>
  <c r="AE1940" i="2" s="1"/>
  <c r="AJ1940" i="2" s="1"/>
  <c r="Z2070" i="2"/>
  <c r="AE2070" i="2" s="1"/>
  <c r="Z2085" i="2"/>
  <c r="AE2085" i="2" s="1"/>
  <c r="AA2090" i="2"/>
  <c r="AF2090" i="2" s="1"/>
  <c r="AC2110" i="2"/>
  <c r="AC2142" i="2"/>
  <c r="AC2173" i="2"/>
  <c r="AA2181" i="2"/>
  <c r="AF2181" i="2" s="1"/>
  <c r="AC2194" i="2"/>
  <c r="AA2224" i="2"/>
  <c r="AF2224" i="2" s="1"/>
  <c r="Z2234" i="2"/>
  <c r="AE2234" i="2" s="1"/>
  <c r="Z2302" i="2"/>
  <c r="AE2302" i="2" s="1"/>
  <c r="AA2341" i="2"/>
  <c r="AF2341" i="2" s="1"/>
  <c r="AA2498" i="2"/>
  <c r="AF2498" i="2" s="1"/>
  <c r="Z1489" i="2"/>
  <c r="Z1968" i="2"/>
  <c r="AE1968" i="2" s="1"/>
  <c r="Z2839" i="2"/>
  <c r="AE2839" i="2" s="1"/>
  <c r="AC2533" i="2"/>
  <c r="Z33" i="2"/>
  <c r="AE33" i="2" s="1"/>
  <c r="Z122" i="2"/>
  <c r="Z145" i="2"/>
  <c r="AE145" i="2" s="1"/>
  <c r="AA153" i="2"/>
  <c r="AF153" i="2" s="1"/>
  <c r="Z157" i="2"/>
  <c r="Z173" i="2"/>
  <c r="AE173" i="2" s="1"/>
  <c r="Z182" i="2"/>
  <c r="AE182" i="2" s="1"/>
  <c r="Z105" i="2"/>
  <c r="AE105" i="2" s="1"/>
  <c r="AA296" i="2"/>
  <c r="AF296" i="2" s="1"/>
  <c r="Z313" i="2"/>
  <c r="AE313" i="2" s="1"/>
  <c r="Z321" i="2"/>
  <c r="AE321" i="2" s="1"/>
  <c r="Z372" i="2"/>
  <c r="AE372" i="2" s="1"/>
  <c r="AA357" i="2"/>
  <c r="AF357" i="2" s="1"/>
  <c r="Z488" i="2"/>
  <c r="AE488" i="2" s="1"/>
  <c r="AC791" i="2"/>
  <c r="Z813" i="2"/>
  <c r="Z822" i="2"/>
  <c r="AE822" i="2" s="1"/>
  <c r="AC837" i="2"/>
  <c r="Z841" i="2"/>
  <c r="AC861" i="2"/>
  <c r="Z876" i="2"/>
  <c r="AC888" i="2"/>
  <c r="Z893" i="2"/>
  <c r="AE893" i="2" s="1"/>
  <c r="Z901" i="2"/>
  <c r="AE901" i="2" s="1"/>
  <c r="Z341" i="2"/>
  <c r="AE341" i="2" s="1"/>
  <c r="AC711" i="2"/>
  <c r="AC779" i="2"/>
  <c r="Z555" i="2"/>
  <c r="AE555" i="2" s="1"/>
  <c r="AA651" i="2"/>
  <c r="AF651" i="2" s="1"/>
  <c r="Z735" i="2"/>
  <c r="AE735" i="2" s="1"/>
  <c r="Z767" i="2"/>
  <c r="AE767" i="2" s="1"/>
  <c r="AC1047" i="2"/>
  <c r="Z1111" i="2"/>
  <c r="AE1111" i="2" s="1"/>
  <c r="Z1260" i="2"/>
  <c r="AE1260" i="2" s="1"/>
  <c r="Z1271" i="2"/>
  <c r="AE1271" i="2" s="1"/>
  <c r="AJ1271" i="2" s="1"/>
  <c r="Z1329" i="2"/>
  <c r="AE1329" i="2" s="1"/>
  <c r="AA1363" i="2"/>
  <c r="AF1363" i="2" s="1"/>
  <c r="Z1367" i="2"/>
  <c r="AE1367" i="2" s="1"/>
  <c r="Z1147" i="2"/>
  <c r="AE1147" i="2" s="1"/>
  <c r="Z1471" i="2"/>
  <c r="AC1559" i="2"/>
  <c r="AA1583" i="2"/>
  <c r="AF1583" i="2" s="1"/>
  <c r="Z1595" i="2"/>
  <c r="AE1595" i="2" s="1"/>
  <c r="AA1671" i="2"/>
  <c r="AF1671" i="2" s="1"/>
  <c r="Z1935" i="2"/>
  <c r="AE1935" i="2" s="1"/>
  <c r="AA1302" i="2"/>
  <c r="AF1302" i="2" s="1"/>
  <c r="AC1394" i="2"/>
  <c r="AA1411" i="2"/>
  <c r="AF1411" i="2" s="1"/>
  <c r="AA1484" i="2"/>
  <c r="AF1484" i="2" s="1"/>
  <c r="Z1580" i="2"/>
  <c r="AE1580" i="2" s="1"/>
  <c r="AA1676" i="2"/>
  <c r="AF1676" i="2" s="1"/>
  <c r="AA1821" i="2"/>
  <c r="AF1821" i="2" s="1"/>
  <c r="AC1884" i="2"/>
  <c r="AA1948" i="2"/>
  <c r="AC2028" i="2"/>
  <c r="Z2060" i="2"/>
  <c r="Z2447" i="2"/>
  <c r="AE2447" i="2" s="1"/>
  <c r="AA2476" i="2"/>
  <c r="AF2476" i="2" s="1"/>
  <c r="AA3053" i="2"/>
  <c r="AF3053" i="2" s="1"/>
  <c r="AC1928" i="2"/>
  <c r="Z1035" i="2"/>
  <c r="AA1764" i="2"/>
  <c r="AF1764" i="2" s="1"/>
  <c r="Z1972" i="2"/>
  <c r="AE1972" i="2" s="1"/>
  <c r="AJ1972" i="2" s="1"/>
  <c r="AA2113" i="2"/>
  <c r="AF2113" i="2" s="1"/>
  <c r="AC2158" i="2"/>
  <c r="Z2174" i="2"/>
  <c r="AE2174" i="2" s="1"/>
  <c r="AJ2174" i="2" s="1"/>
  <c r="Z2177" i="2"/>
  <c r="AE2177" i="2" s="1"/>
  <c r="Z2277" i="2"/>
  <c r="AE2277" i="2" s="1"/>
  <c r="AC2294" i="2"/>
  <c r="AA2302" i="2"/>
  <c r="Z2314" i="2"/>
  <c r="AE2314" i="2" s="1"/>
  <c r="AJ2314" i="2" s="1"/>
  <c r="Z2322" i="2"/>
  <c r="AE2322" i="2" s="1"/>
  <c r="AC2341" i="2"/>
  <c r="Z2358" i="2"/>
  <c r="AE2358" i="2" s="1"/>
  <c r="AC2420" i="2"/>
  <c r="AA3107" i="2"/>
  <c r="Z1680" i="2"/>
  <c r="AE1680" i="2" s="1"/>
  <c r="AC1702" i="2"/>
  <c r="AA1926" i="2"/>
  <c r="AF1926" i="2" s="1"/>
  <c r="Z2821" i="2"/>
  <c r="AE2821" i="2" s="1"/>
  <c r="Z2875" i="2"/>
  <c r="AE2875" i="2" s="1"/>
  <c r="AJ2875" i="2" s="1"/>
  <c r="Z3013" i="2"/>
  <c r="AE3013" i="2" s="1"/>
  <c r="Z559" i="2"/>
  <c r="AC559" i="2"/>
  <c r="Z461" i="2"/>
  <c r="Z477" i="2"/>
  <c r="AE477" i="2" s="1"/>
  <c r="AC1196" i="2"/>
  <c r="AA1196" i="2"/>
  <c r="AF1196" i="2" s="1"/>
  <c r="AC1295" i="2"/>
  <c r="Z1295" i="2"/>
  <c r="AE1295" i="2" s="1"/>
  <c r="Z1023" i="2"/>
  <c r="AE1023" i="2" s="1"/>
  <c r="AC1023" i="2"/>
  <c r="AC1185" i="2"/>
  <c r="AA1185" i="2"/>
  <c r="AF1185" i="2" s="1"/>
  <c r="AC1277" i="2"/>
  <c r="Z1277" i="2"/>
  <c r="AE1277" i="2" s="1"/>
  <c r="AA1272" i="2"/>
  <c r="AF1272" i="2" s="1"/>
  <c r="Z1272" i="2"/>
  <c r="AE1272" i="2" s="1"/>
  <c r="AC1438" i="2"/>
  <c r="AA1438" i="2"/>
  <c r="AF1438" i="2" s="1"/>
  <c r="AA1449" i="2"/>
  <c r="AF1449" i="2" s="1"/>
  <c r="AC1449" i="2"/>
  <c r="Z1634" i="2"/>
  <c r="AE1634" i="2" s="1"/>
  <c r="AA1634" i="2"/>
  <c r="AF1634" i="2" s="1"/>
  <c r="Z1673" i="2"/>
  <c r="Z1643" i="2"/>
  <c r="AE1643" i="2" s="1"/>
  <c r="AJ1643" i="2" s="1"/>
  <c r="Z1707" i="2"/>
  <c r="AE1707" i="2" s="1"/>
  <c r="AC1707" i="2"/>
  <c r="Z1739" i="2"/>
  <c r="AE1739" i="2" s="1"/>
  <c r="AC1813" i="2"/>
  <c r="AA1813" i="2"/>
  <c r="AF1813" i="2" s="1"/>
  <c r="Z1931" i="2"/>
  <c r="AE1931" i="2" s="1"/>
  <c r="AJ1931" i="2" s="1"/>
  <c r="Z2171" i="2"/>
  <c r="AE2171" i="2" s="1"/>
  <c r="AC2536" i="2"/>
  <c r="Z2536" i="2"/>
  <c r="AD1435" i="2"/>
  <c r="Z1435" i="2"/>
  <c r="AD2783" i="2"/>
  <c r="Z2783" i="2"/>
  <c r="AE2783" i="2" s="1"/>
  <c r="AA1780" i="2"/>
  <c r="AF1780" i="2" s="1"/>
  <c r="AC1780" i="2"/>
  <c r="AC1614" i="2"/>
  <c r="Z2961" i="2"/>
  <c r="AE2961" i="2" s="1"/>
  <c r="AC3103" i="2"/>
  <c r="Z3103" i="2"/>
  <c r="AC1207" i="2"/>
  <c r="AA1207" i="2"/>
  <c r="AF1207" i="2" s="1"/>
  <c r="Z1387" i="2"/>
  <c r="AE1387" i="2" s="1"/>
  <c r="AJ1387" i="2" s="1"/>
  <c r="Z1610" i="2"/>
  <c r="AE1610" i="2" s="1"/>
  <c r="Z2423" i="2"/>
  <c r="Z2451" i="2"/>
  <c r="AE2451" i="2" s="1"/>
  <c r="AD2516" i="2"/>
  <c r="Z2516" i="2"/>
  <c r="AE2516" i="2" s="1"/>
  <c r="AC2690" i="2"/>
  <c r="AA2690" i="2"/>
  <c r="AF2690" i="2" s="1"/>
  <c r="Z3099" i="2"/>
  <c r="AE3099" i="2" s="1"/>
  <c r="AD2590" i="2"/>
  <c r="Z2590" i="2"/>
  <c r="AE2590" i="2" s="1"/>
  <c r="AJ2590" i="2" s="1"/>
  <c r="Z2931" i="2"/>
  <c r="AE2931" i="2" s="1"/>
  <c r="Z26" i="2"/>
  <c r="AE26" i="2" s="1"/>
  <c r="Z1696" i="2"/>
  <c r="AE1696" i="2" s="1"/>
  <c r="Z1785" i="2"/>
  <c r="AE1785" i="2" s="1"/>
  <c r="Z1838" i="2"/>
  <c r="AE1838" i="2" s="1"/>
  <c r="AA1849" i="2"/>
  <c r="AF1849" i="2" s="1"/>
  <c r="AC1849" i="2"/>
  <c r="Z1977" i="2"/>
  <c r="AE1977" i="2" s="1"/>
  <c r="AC2628" i="2"/>
  <c r="AA2628" i="2"/>
  <c r="AF2628" i="2" s="1"/>
  <c r="AA2643" i="2"/>
  <c r="AF2643" i="2" s="1"/>
  <c r="AC2643" i="2"/>
  <c r="AC2724" i="2"/>
  <c r="Z2724" i="2"/>
  <c r="AE2724" i="2" s="1"/>
  <c r="Z2661" i="2"/>
  <c r="AE2661" i="2" s="1"/>
  <c r="Z2907" i="2"/>
  <c r="AE2907" i="2" s="1"/>
  <c r="Z497" i="2"/>
  <c r="AE497" i="2" s="1"/>
  <c r="Z1406" i="2"/>
  <c r="AE1406" i="2" s="1"/>
  <c r="AC1406" i="2"/>
  <c r="AA1990" i="2"/>
  <c r="AF1990" i="2" s="1"/>
  <c r="AC1990" i="2"/>
  <c r="AA1992" i="2"/>
  <c r="AF1992" i="2" s="1"/>
  <c r="Z1992" i="2"/>
  <c r="AE1992" i="2" s="1"/>
  <c r="AJ1992" i="2" s="1"/>
  <c r="AA2601" i="2"/>
  <c r="AF2601" i="2" s="1"/>
  <c r="Z2601" i="2"/>
  <c r="AE2601" i="2" s="1"/>
  <c r="AC2622" i="2"/>
  <c r="AA2622" i="2"/>
  <c r="AF2622" i="2" s="1"/>
  <c r="AA2721" i="2"/>
  <c r="AF2721" i="2" s="1"/>
  <c r="AC2721" i="2"/>
  <c r="AC2738" i="2"/>
  <c r="AA2738" i="2"/>
  <c r="AF2738" i="2" s="1"/>
  <c r="Z2738" i="2"/>
  <c r="Z520" i="2"/>
  <c r="AE520" i="2" s="1"/>
  <c r="AJ520" i="2" s="1"/>
  <c r="Z1027" i="2"/>
  <c r="AE1027" i="2" s="1"/>
  <c r="AJ1027" i="2" s="1"/>
  <c r="Z1171" i="2"/>
  <c r="AE1171" i="2" s="1"/>
  <c r="Z427" i="2"/>
  <c r="AE427" i="2" s="1"/>
  <c r="AJ427" i="2" s="1"/>
  <c r="Z1220" i="2"/>
  <c r="AE1220" i="2" s="1"/>
  <c r="Z1443" i="2"/>
  <c r="Z1439" i="2"/>
  <c r="AE1439" i="2" s="1"/>
  <c r="Z1672" i="2"/>
  <c r="AE1672" i="2" s="1"/>
  <c r="Z1915" i="2"/>
  <c r="AE1915" i="2" s="1"/>
  <c r="Z2467" i="2"/>
  <c r="AE2467" i="2" s="1"/>
  <c r="AJ2467" i="2" s="1"/>
  <c r="Z2703" i="2"/>
  <c r="Z147" i="2"/>
  <c r="Z1552" i="2"/>
  <c r="AE1552" i="2" s="1"/>
  <c r="Z2502" i="2"/>
  <c r="AE2502" i="2" s="1"/>
  <c r="Z1724" i="2"/>
  <c r="AE1724" i="2" s="1"/>
  <c r="Z1880" i="2"/>
  <c r="AE1880" i="2" s="1"/>
  <c r="Z1920" i="2"/>
  <c r="AE1920" i="2" s="1"/>
  <c r="Z2530" i="2"/>
  <c r="AE2530" i="2" s="1"/>
  <c r="Z369" i="2"/>
  <c r="AE369" i="2" s="1"/>
  <c r="AJ369" i="2" s="1"/>
  <c r="Z1185" i="2"/>
  <c r="AE1185" i="2" s="1"/>
  <c r="Z1800" i="2"/>
  <c r="AE1800" i="2" s="1"/>
  <c r="Z2023" i="2"/>
  <c r="AE2023" i="2" s="1"/>
  <c r="Z2385" i="2"/>
  <c r="AE2385" i="2" s="1"/>
  <c r="Z1596" i="2"/>
  <c r="AE1596" i="2" s="1"/>
  <c r="Z2473" i="2"/>
  <c r="AE2473" i="2" s="1"/>
  <c r="Z2945" i="2"/>
  <c r="AE2945" i="2" s="1"/>
  <c r="AJ2945" i="2" s="1"/>
  <c r="Z1924" i="2"/>
  <c r="AE1924" i="2" s="1"/>
  <c r="AJ1924" i="2" s="1"/>
  <c r="Z1603" i="2"/>
  <c r="AE1603" i="2" s="1"/>
  <c r="AJ1603" i="2" s="1"/>
  <c r="Z2137" i="2"/>
  <c r="AE2137" i="2" s="1"/>
  <c r="AJ2137" i="2" s="1"/>
  <c r="Z111" i="2"/>
  <c r="AE111" i="2" s="1"/>
  <c r="Z643" i="2"/>
  <c r="AE643" i="2" s="1"/>
  <c r="Z1206" i="2"/>
  <c r="AE1206" i="2" s="1"/>
  <c r="Z959" i="2"/>
  <c r="AE959" i="2" s="1"/>
  <c r="Z1264" i="2"/>
  <c r="AE1264" i="2" s="1"/>
  <c r="Z1659" i="2"/>
  <c r="AE1659" i="2" s="1"/>
  <c r="AJ1659" i="2" s="1"/>
  <c r="Z1578" i="2"/>
  <c r="AE1578" i="2" s="1"/>
  <c r="Z2524" i="2"/>
  <c r="AE2524" i="2" s="1"/>
  <c r="Z1743" i="2"/>
  <c r="AE1743" i="2" s="1"/>
  <c r="Z1771" i="2"/>
  <c r="AE1771" i="2" s="1"/>
  <c r="Z1899" i="2"/>
  <c r="AE1899" i="2" s="1"/>
  <c r="Z1963" i="2"/>
  <c r="Z1999" i="2"/>
  <c r="AE1999" i="2" s="1"/>
  <c r="AJ1999" i="2" s="1"/>
  <c r="Z2331" i="2"/>
  <c r="Z1988" i="2"/>
  <c r="AE1988" i="2" s="1"/>
  <c r="Z1768" i="2"/>
  <c r="AE1768" i="2" s="1"/>
  <c r="Z2176" i="2"/>
  <c r="AE2176" i="2" s="1"/>
  <c r="Z274" i="2"/>
  <c r="AE274" i="2" s="1"/>
  <c r="Z2241" i="2"/>
  <c r="AE2241" i="2" s="1"/>
  <c r="Z1683" i="2"/>
  <c r="AE1683" i="2" s="1"/>
  <c r="Z1847" i="2"/>
  <c r="AE1847" i="2" s="1"/>
  <c r="AJ1847" i="2" s="1"/>
  <c r="Z1910" i="2"/>
  <c r="Z30" i="2"/>
  <c r="AE30" i="2" s="1"/>
  <c r="Z183" i="2"/>
  <c r="AE183" i="2" s="1"/>
  <c r="Z250" i="2"/>
  <c r="AE250" i="2" s="1"/>
  <c r="Z612" i="2"/>
  <c r="AE612" i="2" s="1"/>
  <c r="Z1339" i="2"/>
  <c r="AE1339" i="2" s="1"/>
  <c r="Z1577" i="2"/>
  <c r="AE1577" i="2" s="1"/>
  <c r="Z1692" i="2"/>
  <c r="AE1692" i="2" s="1"/>
  <c r="Z1460" i="2"/>
  <c r="AE1460" i="2" s="1"/>
  <c r="AA1886" i="2"/>
  <c r="AF1886" i="2" s="1"/>
  <c r="AC1886" i="2"/>
  <c r="AA2095" i="2"/>
  <c r="AF2095" i="2" s="1"/>
  <c r="Z2095" i="2"/>
  <c r="AE2095" i="2" s="1"/>
  <c r="Z121" i="2"/>
  <c r="AE121" i="2" s="1"/>
  <c r="AC1858" i="2"/>
  <c r="AA1897" i="2"/>
  <c r="AF1897" i="2" s="1"/>
  <c r="Z2135" i="2"/>
  <c r="AE2135" i="2" s="1"/>
  <c r="AC1570" i="2"/>
  <c r="AA1570" i="2"/>
  <c r="AF1570" i="2" s="1"/>
  <c r="AD1895" i="2"/>
  <c r="Z1895" i="2"/>
  <c r="AE1895" i="2" s="1"/>
  <c r="AJ1895" i="2" s="1"/>
  <c r="AC905" i="2"/>
  <c r="AA905" i="2"/>
  <c r="AF905" i="2" s="1"/>
  <c r="AC1179" i="2"/>
  <c r="AA1179" i="2"/>
  <c r="AF1179" i="2" s="1"/>
  <c r="AA1519" i="2"/>
  <c r="AF1519" i="2" s="1"/>
  <c r="AC1519" i="2"/>
  <c r="AC1942" i="2"/>
  <c r="AA1942" i="2"/>
  <c r="AF1942" i="2" s="1"/>
  <c r="AD2051" i="2"/>
  <c r="Z2051" i="2"/>
  <c r="AE2051" i="2" s="1"/>
  <c r="Z2210" i="2"/>
  <c r="AE2210" i="2" s="1"/>
  <c r="AA2210" i="2"/>
  <c r="AF2210" i="2" s="1"/>
  <c r="AA2262" i="2"/>
  <c r="AF2262" i="2" s="1"/>
  <c r="Z2262" i="2"/>
  <c r="AE2262" i="2" s="1"/>
  <c r="AC2497" i="2"/>
  <c r="AA2497" i="2"/>
  <c r="AF2497" i="2" s="1"/>
  <c r="AD1432" i="2"/>
  <c r="Z1432" i="2"/>
  <c r="AE1432" i="2" s="1"/>
  <c r="AD1560" i="2"/>
  <c r="Z1560" i="2"/>
  <c r="AE1560" i="2" s="1"/>
  <c r="AD2081" i="2"/>
  <c r="Z2081" i="2"/>
  <c r="AE2081" i="2" s="1"/>
  <c r="AC3097" i="2"/>
  <c r="AA3097" i="2"/>
  <c r="AF3097" i="2" s="1"/>
  <c r="Z1071" i="2"/>
  <c r="AE1071" i="2" s="1"/>
  <c r="AJ1071" i="2" s="1"/>
  <c r="Z2287" i="2"/>
  <c r="AA1268" i="2"/>
  <c r="AF1268" i="2" s="1"/>
  <c r="Z1268" i="2"/>
  <c r="AE1268" i="2" s="1"/>
  <c r="AJ1268" i="2" s="1"/>
  <c r="AA1284" i="2"/>
  <c r="AF1284" i="2" s="1"/>
  <c r="Z1284" i="2"/>
  <c r="AE1284" i="2" s="1"/>
  <c r="AJ1284" i="2" s="1"/>
  <c r="AC1631" i="2"/>
  <c r="Z1631" i="2"/>
  <c r="AE1631" i="2" s="1"/>
  <c r="AC1723" i="2"/>
  <c r="Z1723" i="2"/>
  <c r="AE1723" i="2" s="1"/>
  <c r="AA1294" i="2"/>
  <c r="AF1294" i="2" s="1"/>
  <c r="AC1294" i="2"/>
  <c r="AC2348" i="2"/>
  <c r="AA2348" i="2"/>
  <c r="AF2348" i="2" s="1"/>
  <c r="AD1644" i="2"/>
  <c r="Z1644" i="2"/>
  <c r="AE1644" i="2" s="1"/>
  <c r="AJ1644" i="2" s="1"/>
  <c r="Z1700" i="2"/>
  <c r="AE1700" i="2" s="1"/>
  <c r="AJ1700" i="2" s="1"/>
  <c r="AA1700" i="2"/>
  <c r="AF1700" i="2" s="1"/>
  <c r="AD1693" i="2"/>
  <c r="Z1693" i="2"/>
  <c r="AE1693" i="2" s="1"/>
  <c r="AD3089" i="2"/>
  <c r="Z3089" i="2"/>
  <c r="AE3089" i="2" s="1"/>
  <c r="AJ3089" i="2" s="1"/>
  <c r="Z2578" i="2"/>
  <c r="AE2578" i="2" s="1"/>
  <c r="AC2578" i="2"/>
  <c r="AD2673" i="2"/>
  <c r="Z2673" i="2"/>
  <c r="AE2673" i="2" s="1"/>
  <c r="AA2798" i="2"/>
  <c r="AF2798" i="2" s="1"/>
  <c r="AC2798" i="2"/>
  <c r="AC3051" i="2"/>
  <c r="Z3051" i="2"/>
  <c r="AA11" i="2"/>
  <c r="AF11" i="2" s="1"/>
  <c r="Z88" i="2"/>
  <c r="AE88" i="2" s="1"/>
  <c r="AJ88" i="2" s="1"/>
  <c r="AA120" i="2"/>
  <c r="AF120" i="2" s="1"/>
  <c r="AC134" i="2"/>
  <c r="AA194" i="2"/>
  <c r="AF194" i="2" s="1"/>
  <c r="AC89" i="2"/>
  <c r="Z139" i="2"/>
  <c r="AE139" i="2" s="1"/>
  <c r="AC111" i="2"/>
  <c r="Z143" i="2"/>
  <c r="AE143" i="2" s="1"/>
  <c r="AJ143" i="2" s="1"/>
  <c r="AA293" i="2"/>
  <c r="AF293" i="2" s="1"/>
  <c r="Z451" i="2"/>
  <c r="AE451" i="2" s="1"/>
  <c r="AJ451" i="2" s="1"/>
  <c r="AA475" i="2"/>
  <c r="AF475" i="2" s="1"/>
  <c r="Z409" i="2"/>
  <c r="AE409" i="2" s="1"/>
  <c r="Z457" i="2"/>
  <c r="AE457" i="2" s="1"/>
  <c r="Z804" i="2"/>
  <c r="AE804" i="2" s="1"/>
  <c r="AC852" i="2"/>
  <c r="AC868" i="2"/>
  <c r="AC884" i="2"/>
  <c r="AA622" i="2"/>
  <c r="AF622" i="2" s="1"/>
  <c r="AC638" i="2"/>
  <c r="AA579" i="2"/>
  <c r="AF579" i="2" s="1"/>
  <c r="AA721" i="2"/>
  <c r="AF721" i="2" s="1"/>
  <c r="Z749" i="2"/>
  <c r="AE749" i="2" s="1"/>
  <c r="Z1179" i="2"/>
  <c r="AE1179" i="2" s="1"/>
  <c r="AC583" i="2"/>
  <c r="AC783" i="2"/>
  <c r="AA461" i="2"/>
  <c r="AC643" i="2"/>
  <c r="Z1212" i="2"/>
  <c r="AE1212" i="2" s="1"/>
  <c r="AJ1212" i="2" s="1"/>
  <c r="AA1279" i="2"/>
  <c r="AF1279" i="2" s="1"/>
  <c r="AA1295" i="2"/>
  <c r="AF1295" i="2" s="1"/>
  <c r="Z1311" i="2"/>
  <c r="AE1311" i="2" s="1"/>
  <c r="AJ1311" i="2" s="1"/>
  <c r="Z983" i="2"/>
  <c r="AE983" i="2" s="1"/>
  <c r="AA253" i="2"/>
  <c r="AF253" i="2" s="1"/>
  <c r="Z1055" i="2"/>
  <c r="AE1055" i="2" s="1"/>
  <c r="AA1237" i="2"/>
  <c r="AF1237" i="2" s="1"/>
  <c r="AA1253" i="2"/>
  <c r="AF1253" i="2" s="1"/>
  <c r="Z1651" i="2"/>
  <c r="AE1651" i="2" s="1"/>
  <c r="AA1659" i="2"/>
  <c r="AF1659" i="2" s="1"/>
  <c r="Z1726" i="2"/>
  <c r="AE1726" i="2" s="1"/>
  <c r="AA2977" i="2"/>
  <c r="AF2977" i="2" s="1"/>
  <c r="AA3049" i="2"/>
  <c r="AF3049" i="2" s="1"/>
  <c r="Z1833" i="2"/>
  <c r="AE1833" i="2" s="1"/>
  <c r="Z2977" i="2"/>
  <c r="AC2399" i="2"/>
  <c r="Z723" i="2"/>
  <c r="AE723" i="2" s="1"/>
  <c r="Z449" i="2"/>
  <c r="AE449" i="2" s="1"/>
  <c r="Z1192" i="2"/>
  <c r="AE1192" i="2" s="1"/>
  <c r="Z967" i="2"/>
  <c r="AE967" i="2" s="1"/>
  <c r="AC2147" i="2"/>
  <c r="AA2147" i="2"/>
  <c r="AF2147" i="2" s="1"/>
  <c r="Z2639" i="2"/>
  <c r="AE2639" i="2" s="1"/>
  <c r="Z1775" i="2"/>
  <c r="AE1775" i="2" s="1"/>
  <c r="AJ1775" i="2" s="1"/>
  <c r="Z13" i="2"/>
  <c r="AE13" i="2" s="1"/>
  <c r="Z412" i="2"/>
  <c r="AE412" i="2" s="1"/>
  <c r="Z428" i="2"/>
  <c r="AE428" i="2" s="1"/>
  <c r="Z430" i="2"/>
  <c r="AE430" i="2" s="1"/>
  <c r="Z462" i="2"/>
  <c r="AE462" i="2" s="1"/>
  <c r="Z478" i="2"/>
  <c r="AE478" i="2" s="1"/>
  <c r="Z655" i="2"/>
  <c r="AE655" i="2" s="1"/>
  <c r="Z1333" i="2"/>
  <c r="AE1333" i="2" s="1"/>
  <c r="Z444" i="2"/>
  <c r="AE444" i="2" s="1"/>
  <c r="Z476" i="2"/>
  <c r="AE476" i="2" s="1"/>
  <c r="AJ476" i="2" s="1"/>
  <c r="Z1978" i="2"/>
  <c r="Z2317" i="2"/>
  <c r="AE2317" i="2" s="1"/>
  <c r="Z1278" i="2"/>
  <c r="AE1278" i="2" s="1"/>
  <c r="Z1249" i="2"/>
  <c r="AE1249" i="2" s="1"/>
  <c r="AJ1249" i="2" s="1"/>
  <c r="Z2330" i="2"/>
  <c r="AE2330" i="2" s="1"/>
  <c r="Z1827" i="2"/>
  <c r="AE1827" i="2" s="1"/>
  <c r="AA2215" i="2"/>
  <c r="AF2215" i="2" s="1"/>
  <c r="AA2448" i="2"/>
  <c r="AF2448" i="2" s="1"/>
  <c r="AA1375" i="2"/>
  <c r="AF1375" i="2" s="1"/>
  <c r="Z1276" i="2"/>
  <c r="AE1276" i="2" s="1"/>
  <c r="AA1223" i="2"/>
  <c r="AF1223" i="2" s="1"/>
  <c r="Z2009" i="2"/>
  <c r="AE2009" i="2" s="1"/>
  <c r="Z18" i="2"/>
  <c r="Z1667" i="2"/>
  <c r="AE1667" i="2" s="1"/>
  <c r="Z1731" i="2"/>
  <c r="AE1731" i="2" s="1"/>
  <c r="Z2153" i="2"/>
  <c r="Z1802" i="2"/>
  <c r="AE1802" i="2" s="1"/>
  <c r="Z2606" i="2"/>
  <c r="AE2606" i="2" s="1"/>
  <c r="Z1632" i="2"/>
  <c r="AE1632" i="2" s="1"/>
  <c r="Z2653" i="2"/>
  <c r="AE2653" i="2" s="1"/>
  <c r="Z1674" i="2"/>
  <c r="AC12" i="2"/>
  <c r="Z24" i="2"/>
  <c r="AE24" i="2" s="1"/>
  <c r="AC9" i="2"/>
  <c r="Z96" i="2"/>
  <c r="AE96" i="2" s="1"/>
  <c r="AJ96" i="2" s="1"/>
  <c r="AA46" i="2"/>
  <c r="AF46" i="2" s="1"/>
  <c r="AC122" i="2"/>
  <c r="AA240" i="2"/>
  <c r="AF240" i="2" s="1"/>
  <c r="AA433" i="2"/>
  <c r="AF433" i="2" s="1"/>
  <c r="AA465" i="2"/>
  <c r="AF465" i="2" s="1"/>
  <c r="AA385" i="2"/>
  <c r="AF385" i="2" s="1"/>
  <c r="AC904" i="2"/>
  <c r="Z721" i="2"/>
  <c r="AE721" i="2" s="1"/>
  <c r="AA971" i="2"/>
  <c r="AF971" i="2" s="1"/>
  <c r="Z1165" i="2"/>
  <c r="AE1165" i="2" s="1"/>
  <c r="AA2537" i="2"/>
  <c r="AF2537" i="2" s="1"/>
  <c r="Z1884" i="2"/>
  <c r="AE1884" i="2" s="1"/>
  <c r="AA1916" i="2"/>
  <c r="AF1916" i="2" s="1"/>
  <c r="Z2568" i="2"/>
  <c r="AE2568" i="2" s="1"/>
  <c r="AC1656" i="2"/>
  <c r="Z1961" i="2"/>
  <c r="AE1961" i="2" s="1"/>
  <c r="AC2660" i="2"/>
  <c r="AC1664" i="2"/>
  <c r="AA836" i="2"/>
  <c r="AF836" i="2" s="1"/>
  <c r="Z836" i="2"/>
  <c r="Z2011" i="2"/>
  <c r="AE2011" i="2" s="1"/>
  <c r="AC2011" i="2"/>
  <c r="Z2075" i="2"/>
  <c r="AE2075" i="2" s="1"/>
  <c r="AC2075" i="2"/>
  <c r="AC2383" i="2"/>
  <c r="AA2383" i="2"/>
  <c r="AF2383" i="2" s="1"/>
  <c r="AA2532" i="2"/>
  <c r="AF2532" i="2" s="1"/>
  <c r="AC2532" i="2"/>
  <c r="AD1357" i="2"/>
  <c r="Z1357" i="2"/>
  <c r="AE1357" i="2" s="1"/>
  <c r="AA1781" i="2"/>
  <c r="AF1781" i="2" s="1"/>
  <c r="AC1781" i="2"/>
  <c r="Z1807" i="2"/>
  <c r="AC1807" i="2"/>
  <c r="AA2200" i="2"/>
  <c r="AF2200" i="2" s="1"/>
  <c r="Z2200" i="2"/>
  <c r="AA14" i="2"/>
  <c r="AF14" i="2" s="1"/>
  <c r="Z28" i="2"/>
  <c r="Z32" i="2"/>
  <c r="AE32" i="2" s="1"/>
  <c r="Z78" i="2"/>
  <c r="AE78" i="2" s="1"/>
  <c r="AJ78" i="2" s="1"/>
  <c r="AA100" i="2"/>
  <c r="AF100" i="2" s="1"/>
  <c r="Z46" i="2"/>
  <c r="AE46" i="2" s="1"/>
  <c r="AJ46" i="2" s="1"/>
  <c r="Z141" i="2"/>
  <c r="AE141" i="2" s="1"/>
  <c r="Z129" i="2"/>
  <c r="AE129" i="2" s="1"/>
  <c r="Z300" i="2"/>
  <c r="AE300" i="2" s="1"/>
  <c r="AC428" i="2"/>
  <c r="AC385" i="2"/>
  <c r="AC804" i="2"/>
  <c r="AC846" i="2"/>
  <c r="Z636" i="2"/>
  <c r="AE636" i="2" s="1"/>
  <c r="AJ636" i="2" s="1"/>
  <c r="AA643" i="2"/>
  <c r="AA1297" i="2"/>
  <c r="AF1297" i="2" s="1"/>
  <c r="Z1315" i="2"/>
  <c r="AE1315" i="2" s="1"/>
  <c r="Z1361" i="2"/>
  <c r="AE1361" i="2" s="1"/>
  <c r="AA1007" i="2"/>
  <c r="AF1007" i="2" s="1"/>
  <c r="Z1169" i="2"/>
  <c r="AE1169" i="2" s="1"/>
  <c r="AJ1169" i="2" s="1"/>
  <c r="AA1755" i="2"/>
  <c r="AF1755" i="2" s="1"/>
  <c r="AC1827" i="2"/>
  <c r="Z1855" i="2"/>
  <c r="AE1855" i="2" s="1"/>
  <c r="AJ1855" i="2" s="1"/>
  <c r="AC1899" i="2"/>
  <c r="AA1963" i="2"/>
  <c r="AF1963" i="2" s="1"/>
  <c r="AA1999" i="2"/>
  <c r="AF1999" i="2" s="1"/>
  <c r="AA2075" i="2"/>
  <c r="AF2075" i="2" s="1"/>
  <c r="AA2565" i="2"/>
  <c r="AF2565" i="2" s="1"/>
  <c r="AC1278" i="2"/>
  <c r="AC1378" i="2"/>
  <c r="Z1402" i="2"/>
  <c r="AE1402" i="2" s="1"/>
  <c r="AJ1402" i="2" s="1"/>
  <c r="Z1452" i="2"/>
  <c r="AE1452" i="2" s="1"/>
  <c r="AA1644" i="2"/>
  <c r="AF1644" i="2" s="1"/>
  <c r="Z2076" i="2"/>
  <c r="AE2076" i="2" s="1"/>
  <c r="AC2576" i="2"/>
  <c r="AA2885" i="2"/>
  <c r="AF2885" i="2" s="1"/>
  <c r="AA2989" i="2"/>
  <c r="AF2989" i="2" s="1"/>
  <c r="AA2072" i="2"/>
  <c r="AF2072" i="2" s="1"/>
  <c r="Z1622" i="2"/>
  <c r="AE1622" i="2" s="1"/>
  <c r="AJ1622" i="2" s="1"/>
  <c r="AA1962" i="2"/>
  <c r="AF1962" i="2" s="1"/>
  <c r="AH1962" i="2" s="1"/>
  <c r="AA1994" i="2"/>
  <c r="AF1994" i="2" s="1"/>
  <c r="AC2086" i="2"/>
  <c r="AA2176" i="2"/>
  <c r="AF2176" i="2" s="1"/>
  <c r="AC2278" i="2"/>
  <c r="Z2291" i="2"/>
  <c r="AE2291" i="2" s="1"/>
  <c r="AC2065" i="2"/>
  <c r="Z3003" i="2"/>
  <c r="AE3003" i="2" s="1"/>
  <c r="AC524" i="2"/>
  <c r="Z524" i="2"/>
  <c r="AE524" i="2" s="1"/>
  <c r="AC657" i="2"/>
  <c r="AA657" i="2"/>
  <c r="AF657" i="2" s="1"/>
  <c r="AC689" i="2"/>
  <c r="AA689" i="2"/>
  <c r="AF689" i="2" s="1"/>
  <c r="AC753" i="2"/>
  <c r="AA753" i="2"/>
  <c r="AF753" i="2" s="1"/>
  <c r="AC785" i="2"/>
  <c r="AA785" i="2"/>
  <c r="AF785" i="2" s="1"/>
  <c r="AA792" i="2"/>
  <c r="AF792" i="2" s="1"/>
  <c r="AC792" i="2"/>
  <c r="AA824" i="2"/>
  <c r="AF824" i="2" s="1"/>
  <c r="AC824" i="2"/>
  <c r="AA840" i="2"/>
  <c r="AF840" i="2" s="1"/>
  <c r="AC840" i="2"/>
  <c r="AA886" i="2"/>
  <c r="AF886" i="2" s="1"/>
  <c r="AC886" i="2"/>
  <c r="AA927" i="2"/>
  <c r="AF927" i="2" s="1"/>
  <c r="Z927" i="2"/>
  <c r="AE927" i="2" s="1"/>
  <c r="AJ927" i="2" s="1"/>
  <c r="AA1119" i="2"/>
  <c r="AF1119" i="2" s="1"/>
  <c r="Z1119" i="2"/>
  <c r="AE1119" i="2" s="1"/>
  <c r="AC1216" i="2"/>
  <c r="AA1216" i="2"/>
  <c r="AF1216" i="2" s="1"/>
  <c r="AA1450" i="2"/>
  <c r="AF1450" i="2" s="1"/>
  <c r="AC1450" i="2"/>
  <c r="AC1618" i="2"/>
  <c r="AA1618" i="2"/>
  <c r="AF1618" i="2" s="1"/>
  <c r="AD1630" i="2"/>
  <c r="Z1630" i="2"/>
  <c r="AE1630" i="2" s="1"/>
  <c r="AA2367" i="2"/>
  <c r="AF2367" i="2" s="1"/>
  <c r="AC2367" i="2"/>
  <c r="Z2496" i="2"/>
  <c r="AE2496" i="2" s="1"/>
  <c r="AC2496" i="2"/>
  <c r="AD2535" i="2"/>
  <c r="Z2535" i="2"/>
  <c r="AE2535" i="2" s="1"/>
  <c r="Z2371" i="2"/>
  <c r="AE2371" i="2" s="1"/>
  <c r="AA1848" i="2"/>
  <c r="AF1848" i="2" s="1"/>
  <c r="AC1848" i="2"/>
  <c r="AA2568" i="2"/>
  <c r="AF2568" i="2" s="1"/>
  <c r="AC2568" i="2"/>
  <c r="AD640" i="2"/>
  <c r="Z640" i="2"/>
  <c r="AE640" i="2" s="1"/>
  <c r="AD877" i="2"/>
  <c r="Z877" i="2"/>
  <c r="AE877" i="2" s="1"/>
  <c r="AJ877" i="2" s="1"/>
  <c r="Z1882" i="2"/>
  <c r="AA1882" i="2"/>
  <c r="AF1882" i="2" s="1"/>
  <c r="AD1987" i="2"/>
  <c r="Z1987" i="2"/>
  <c r="AE1987" i="2" s="1"/>
  <c r="AD1385" i="2"/>
  <c r="Z1385" i="2"/>
  <c r="AD1808" i="2"/>
  <c r="Z1808" i="2"/>
  <c r="AE1808" i="2" s="1"/>
  <c r="Z1840" i="2"/>
  <c r="AE1840" i="2" s="1"/>
  <c r="AC1840" i="2"/>
  <c r="AD1990" i="2"/>
  <c r="Z1990" i="2"/>
  <c r="AE1990" i="2" s="1"/>
  <c r="Z374" i="2"/>
  <c r="AE374" i="2" s="1"/>
  <c r="AC2410" i="2"/>
  <c r="AA2410" i="2"/>
  <c r="AF2410" i="2" s="1"/>
  <c r="Z2518" i="2"/>
  <c r="AE2518" i="2" s="1"/>
  <c r="AA2518" i="2"/>
  <c r="AF2518" i="2" s="1"/>
  <c r="AC2518" i="2"/>
  <c r="AD2772" i="2"/>
  <c r="Z2772" i="2"/>
  <c r="AE2772" i="2" s="1"/>
  <c r="AJ2772" i="2" s="1"/>
  <c r="AA2593" i="2"/>
  <c r="AF2593" i="2" s="1"/>
  <c r="Z2593" i="2"/>
  <c r="AE2593" i="2" s="1"/>
  <c r="AJ2593" i="2" s="1"/>
  <c r="AA2637" i="2"/>
  <c r="AF2637" i="2" s="1"/>
  <c r="AC2637" i="2"/>
  <c r="AD2477" i="2"/>
  <c r="Z2477" i="2"/>
  <c r="AE2477" i="2" s="1"/>
  <c r="AD2529" i="2"/>
  <c r="Z2529" i="2"/>
  <c r="AE2529" i="2" s="1"/>
  <c r="AD2581" i="2"/>
  <c r="Z2581" i="2"/>
  <c r="AE2581" i="2" s="1"/>
  <c r="AD2621" i="2"/>
  <c r="Z2621" i="2"/>
  <c r="AE2621" i="2" s="1"/>
  <c r="AA872" i="2"/>
  <c r="AF872" i="2" s="1"/>
  <c r="AC872" i="2"/>
  <c r="AD1143" i="2"/>
  <c r="Z1143" i="2"/>
  <c r="AE1143" i="2" s="1"/>
  <c r="AJ1143" i="2" s="1"/>
  <c r="AA1192" i="2"/>
  <c r="AF1192" i="2" s="1"/>
  <c r="AC1192" i="2"/>
  <c r="AD1197" i="2"/>
  <c r="Z1197" i="2"/>
  <c r="AE1197" i="2" s="1"/>
  <c r="AA2088" i="2"/>
  <c r="AF2088" i="2" s="1"/>
  <c r="AC2088" i="2"/>
  <c r="AA2320" i="2"/>
  <c r="AF2320" i="2" s="1"/>
  <c r="Z2320" i="2"/>
  <c r="AE2320" i="2" s="1"/>
  <c r="AA2620" i="2"/>
  <c r="AF2620" i="2" s="1"/>
  <c r="AC2620" i="2"/>
  <c r="Z2684" i="2"/>
  <c r="AE2684" i="2" s="1"/>
  <c r="AA2684" i="2"/>
  <c r="AF2684" i="2" s="1"/>
  <c r="AC2684" i="2"/>
  <c r="AC2700" i="2"/>
  <c r="AA2700" i="2"/>
  <c r="AF2700" i="2" s="1"/>
  <c r="Z2716" i="2"/>
  <c r="AE2716" i="2" s="1"/>
  <c r="AC2716" i="2"/>
  <c r="AA2764" i="2"/>
  <c r="AF2764" i="2" s="1"/>
  <c r="AC2764" i="2"/>
  <c r="AA2796" i="2"/>
  <c r="AF2796" i="2" s="1"/>
  <c r="Z2796" i="2"/>
  <c r="AE2796" i="2" s="1"/>
  <c r="AJ2796" i="2" s="1"/>
  <c r="AA2812" i="2"/>
  <c r="AF2812" i="2" s="1"/>
  <c r="AC2812" i="2"/>
  <c r="AC2828" i="2"/>
  <c r="Z2828" i="2"/>
  <c r="AE2828" i="2" s="1"/>
  <c r="AA2828" i="2"/>
  <c r="AF2828" i="2" s="1"/>
  <c r="AD3049" i="2"/>
  <c r="Z3049" i="2"/>
  <c r="AE3049" i="2" s="1"/>
  <c r="AJ3049" i="2" s="1"/>
  <c r="AC345" i="2"/>
  <c r="AA345" i="2"/>
  <c r="AF345" i="2" s="1"/>
  <c r="Z460" i="2"/>
  <c r="AE460" i="2" s="1"/>
  <c r="AA460" i="2"/>
  <c r="AF460" i="2" s="1"/>
  <c r="AA1529" i="2"/>
  <c r="AF1529" i="2" s="1"/>
  <c r="Z1529" i="2"/>
  <c r="AE1529" i="2" s="1"/>
  <c r="AA1553" i="2"/>
  <c r="AF1553" i="2" s="1"/>
  <c r="Z1553" i="2"/>
  <c r="AE1553" i="2" s="1"/>
  <c r="AD1936" i="2"/>
  <c r="Z1936" i="2"/>
  <c r="AE1936" i="2" s="1"/>
  <c r="AA1555" i="2"/>
  <c r="AF1555" i="2" s="1"/>
  <c r="Z1555" i="2"/>
  <c r="AE1555" i="2" s="1"/>
  <c r="AJ1555" i="2" s="1"/>
  <c r="AD1583" i="2"/>
  <c r="Z1583" i="2"/>
  <c r="AE1583" i="2" s="1"/>
  <c r="AJ1583" i="2" s="1"/>
  <c r="AA1626" i="2"/>
  <c r="AF1626" i="2" s="1"/>
  <c r="AC1626" i="2"/>
  <c r="AC1692" i="2"/>
  <c r="AA1692" i="2"/>
  <c r="AF1692" i="2" s="1"/>
  <c r="AA1741" i="2"/>
  <c r="AF1741" i="2" s="1"/>
  <c r="Z1741" i="2"/>
  <c r="AE1741" i="2" s="1"/>
  <c r="AD1767" i="2"/>
  <c r="Z1767" i="2"/>
  <c r="AE1767" i="2" s="1"/>
  <c r="Z1980" i="2"/>
  <c r="AE1980" i="2" s="1"/>
  <c r="AA1980" i="2"/>
  <c r="AF1980" i="2" s="1"/>
  <c r="Z2609" i="2"/>
  <c r="AC2694" i="2"/>
  <c r="AA2694" i="2"/>
  <c r="AF2694" i="2" s="1"/>
  <c r="Z3085" i="2"/>
  <c r="AE3085" i="2" s="1"/>
  <c r="AC3085" i="2"/>
  <c r="AA2208" i="2"/>
  <c r="AF2208" i="2" s="1"/>
  <c r="AC2208" i="2"/>
  <c r="AC2730" i="2"/>
  <c r="AA2730" i="2"/>
  <c r="AF2730" i="2" s="1"/>
  <c r="AD819" i="2"/>
  <c r="Z819" i="2"/>
  <c r="AE819" i="2" s="1"/>
  <c r="AD855" i="2"/>
  <c r="Z855" i="2"/>
  <c r="AE855" i="2" s="1"/>
  <c r="AA74" i="2"/>
  <c r="AF74" i="2" s="1"/>
  <c r="AC74" i="2"/>
  <c r="AC1492" i="2"/>
  <c r="Z1492" i="2"/>
  <c r="AE1492" i="2" s="1"/>
  <c r="AD1360" i="2"/>
  <c r="Z1360" i="2"/>
  <c r="AE1360" i="2" s="1"/>
  <c r="AJ1360" i="2" s="1"/>
  <c r="AA1708" i="2"/>
  <c r="AF1708" i="2" s="1"/>
  <c r="AC1708" i="2"/>
  <c r="Z1825" i="2"/>
  <c r="AE1825" i="2" s="1"/>
  <c r="AA1825" i="2"/>
  <c r="AF1825" i="2" s="1"/>
  <c r="AC1640" i="2"/>
  <c r="Z1640" i="2"/>
  <c r="AE1640" i="2" s="1"/>
  <c r="Z1911" i="2"/>
  <c r="AE1911" i="2" s="1"/>
  <c r="AD2781" i="2"/>
  <c r="Z2781" i="2"/>
  <c r="Z2016" i="2"/>
  <c r="AE2016" i="2" s="1"/>
  <c r="AC2016" i="2"/>
  <c r="AC2393" i="2"/>
  <c r="AA2393" i="2"/>
  <c r="AF2393" i="2" s="1"/>
  <c r="AA2484" i="2"/>
  <c r="AF2484" i="2" s="1"/>
  <c r="AC2484" i="2"/>
  <c r="AC2737" i="2"/>
  <c r="AA2737" i="2"/>
  <c r="AF2737" i="2" s="1"/>
  <c r="AD1786" i="2"/>
  <c r="Z1786" i="2"/>
  <c r="AE1786" i="2" s="1"/>
  <c r="AD2511" i="2"/>
  <c r="Z2511" i="2"/>
  <c r="AE2511" i="2" s="1"/>
  <c r="AD1688" i="2"/>
  <c r="Z1688" i="2"/>
  <c r="AE1688" i="2" s="1"/>
  <c r="AD637" i="2"/>
  <c r="Z637" i="2"/>
  <c r="AE637" i="2" s="1"/>
  <c r="Z2098" i="2"/>
  <c r="AE2098" i="2" s="1"/>
  <c r="AJ2098" i="2" s="1"/>
  <c r="AC2402" i="2"/>
  <c r="AA2402" i="2"/>
  <c r="AF2402" i="2" s="1"/>
  <c r="Z2433" i="2"/>
  <c r="AE2433" i="2" s="1"/>
  <c r="AC2433" i="2"/>
  <c r="AC2521" i="2"/>
  <c r="Z2521" i="2"/>
  <c r="AA2521" i="2"/>
  <c r="AF2521" i="2" s="1"/>
  <c r="Z2577" i="2"/>
  <c r="AE2577" i="2" s="1"/>
  <c r="AC2577" i="2"/>
  <c r="AA2617" i="2"/>
  <c r="AF2617" i="2" s="1"/>
  <c r="AC2617" i="2"/>
  <c r="Z2617" i="2"/>
  <c r="AA2665" i="2"/>
  <c r="AF2665" i="2" s="1"/>
  <c r="AC2665" i="2"/>
  <c r="Z2665" i="2"/>
  <c r="AE2665" i="2" s="1"/>
  <c r="AA2713" i="2"/>
  <c r="AF2713" i="2" s="1"/>
  <c r="AC2713" i="2"/>
  <c r="AA2802" i="2"/>
  <c r="AF2802" i="2" s="1"/>
  <c r="AC2802" i="2"/>
  <c r="AD3001" i="2"/>
  <c r="Z3001" i="2"/>
  <c r="AC3065" i="2"/>
  <c r="Z3065" i="2"/>
  <c r="AD2505" i="2"/>
  <c r="Z2505" i="2"/>
  <c r="AE2505" i="2" s="1"/>
  <c r="AD2701" i="2"/>
  <c r="Z2701" i="2"/>
  <c r="AE2701" i="2" s="1"/>
  <c r="AA30" i="2"/>
  <c r="AF30" i="2" s="1"/>
  <c r="Z20" i="2"/>
  <c r="AE20" i="2" s="1"/>
  <c r="Z71" i="2"/>
  <c r="AE71" i="2" s="1"/>
  <c r="AJ71" i="2" s="1"/>
  <c r="AA96" i="2"/>
  <c r="AF96" i="2" s="1"/>
  <c r="Z165" i="2"/>
  <c r="AE165" i="2" s="1"/>
  <c r="AJ165" i="2" s="1"/>
  <c r="AC126" i="2"/>
  <c r="Z420" i="2"/>
  <c r="AE420" i="2" s="1"/>
  <c r="Z417" i="2"/>
  <c r="AE417" i="2" s="1"/>
  <c r="AJ417" i="2" s="1"/>
  <c r="AC449" i="2"/>
  <c r="AC820" i="2"/>
  <c r="Z860" i="2"/>
  <c r="AE860" i="2" s="1"/>
  <c r="AJ860" i="2" s="1"/>
  <c r="Z547" i="2"/>
  <c r="AE547" i="2" s="1"/>
  <c r="Z657" i="2"/>
  <c r="AE657" i="2" s="1"/>
  <c r="AC627" i="2"/>
  <c r="Z1283" i="2"/>
  <c r="AE1283" i="2" s="1"/>
  <c r="AC1507" i="2"/>
  <c r="AA1539" i="2"/>
  <c r="AF1539" i="2" s="1"/>
  <c r="AA1743" i="2"/>
  <c r="AF1743" i="2" s="1"/>
  <c r="Z1751" i="2"/>
  <c r="AE1751" i="2" s="1"/>
  <c r="AJ1751" i="2" s="1"/>
  <c r="AA1807" i="2"/>
  <c r="AF1807" i="2" s="1"/>
  <c r="Z2039" i="2"/>
  <c r="AE2039" i="2" s="1"/>
  <c r="AJ2039" i="2" s="1"/>
  <c r="AA2421" i="2"/>
  <c r="AF2421" i="2" s="1"/>
  <c r="AA1460" i="2"/>
  <c r="AF1460" i="2" s="1"/>
  <c r="AA1524" i="2"/>
  <c r="AF1524" i="2" s="1"/>
  <c r="Z1469" i="2"/>
  <c r="AE1469" i="2" s="1"/>
  <c r="Z1916" i="2"/>
  <c r="AE1916" i="2" s="1"/>
  <c r="AJ1916" i="2" s="1"/>
  <c r="Z2443" i="2"/>
  <c r="AE2443" i="2" s="1"/>
  <c r="AC2459" i="2"/>
  <c r="AC2636" i="2"/>
  <c r="Z2670" i="2"/>
  <c r="AE2670" i="2" s="1"/>
  <c r="AJ2670" i="2" s="1"/>
  <c r="AC2748" i="2"/>
  <c r="Z2989" i="2"/>
  <c r="AE2989" i="2" s="1"/>
  <c r="Z3025" i="2"/>
  <c r="AE3025" i="2" s="1"/>
  <c r="AJ3025" i="2" s="1"/>
  <c r="Z1780" i="2"/>
  <c r="AE1780" i="2" s="1"/>
  <c r="Z1956" i="2"/>
  <c r="AE1956" i="2" s="1"/>
  <c r="AJ1956" i="2" s="1"/>
  <c r="AC2152" i="2"/>
  <c r="AA2212" i="2"/>
  <c r="AF2212" i="2" s="1"/>
  <c r="AC2218" i="2"/>
  <c r="AC2317" i="2"/>
  <c r="AA2362" i="2"/>
  <c r="AF2362" i="2" s="1"/>
  <c r="AA2646" i="2"/>
  <c r="AF2646" i="2" s="1"/>
  <c r="AA2718" i="2"/>
  <c r="AF2718" i="2" s="1"/>
  <c r="Z2833" i="2"/>
  <c r="AE2833" i="2" s="1"/>
  <c r="AJ2833" i="2" s="1"/>
  <c r="Z2965" i="2"/>
  <c r="AE2965" i="2" s="1"/>
  <c r="Z2981" i="2"/>
  <c r="AE2981" i="2" s="1"/>
  <c r="AC2981" i="2"/>
  <c r="Z2122" i="2"/>
  <c r="AE2122" i="2" s="1"/>
  <c r="Z2019" i="2"/>
  <c r="AE2019" i="2" s="1"/>
  <c r="Z2225" i="2"/>
  <c r="AE2225" i="2" s="1"/>
  <c r="AC2851" i="2"/>
  <c r="AA2851" i="2"/>
  <c r="AF2851" i="2" s="1"/>
  <c r="Z2851" i="2"/>
  <c r="AC2895" i="2"/>
  <c r="Z2895" i="2"/>
  <c r="AE2895" i="2" s="1"/>
  <c r="Z1417" i="2"/>
  <c r="AE1417" i="2" s="1"/>
  <c r="Z1427" i="2"/>
  <c r="AE1427" i="2" s="1"/>
  <c r="Z1546" i="2"/>
  <c r="AE1546" i="2" s="1"/>
  <c r="AA1670" i="2"/>
  <c r="AF1670" i="2" s="1"/>
  <c r="AC1670" i="2"/>
  <c r="AA2369" i="2"/>
  <c r="AF2369" i="2" s="1"/>
  <c r="Z2369" i="2"/>
  <c r="AE2369" i="2" s="1"/>
  <c r="AJ2369" i="2" s="1"/>
  <c r="AC2373" i="2"/>
  <c r="AA2373" i="2"/>
  <c r="AF2373" i="2" s="1"/>
  <c r="AA2418" i="2"/>
  <c r="AF2418" i="2" s="1"/>
  <c r="AC2418" i="2"/>
  <c r="AA1952" i="2"/>
  <c r="AF1952" i="2" s="1"/>
  <c r="Z1952" i="2"/>
  <c r="AE1952" i="2" s="1"/>
  <c r="AC2742" i="2"/>
  <c r="Z2742" i="2"/>
  <c r="AE2742" i="2" s="1"/>
  <c r="AA2742" i="2"/>
  <c r="AF2742" i="2" s="1"/>
  <c r="Z3067" i="2"/>
  <c r="AE3067" i="2" s="1"/>
  <c r="AD3077" i="2"/>
  <c r="Z3077" i="2"/>
  <c r="AA2523" i="2"/>
  <c r="AF2523" i="2" s="1"/>
  <c r="AC2523" i="2"/>
  <c r="AC192" i="2"/>
  <c r="AA192" i="2"/>
  <c r="AF192" i="2" s="1"/>
  <c r="AA1231" i="2"/>
  <c r="AF1231" i="2" s="1"/>
  <c r="AC1231" i="2"/>
  <c r="AA1473" i="2"/>
  <c r="AF1473" i="2" s="1"/>
  <c r="AC1473" i="2"/>
  <c r="Z2055" i="2"/>
  <c r="AE2055" i="2" s="1"/>
  <c r="AJ2055" i="2" s="1"/>
  <c r="Z2378" i="2"/>
  <c r="AE2378" i="2" s="1"/>
  <c r="Z1914" i="2"/>
  <c r="AC2340" i="2"/>
  <c r="AA2340" i="2"/>
  <c r="AF2340" i="2" s="1"/>
  <c r="AD2603" i="2"/>
  <c r="Z2603" i="2"/>
  <c r="AE2603" i="2" s="1"/>
  <c r="AD2806" i="2"/>
  <c r="Z2806" i="2"/>
  <c r="AE2806" i="2" s="1"/>
  <c r="AJ2806" i="2" s="1"/>
  <c r="AA1648" i="2"/>
  <c r="AF1648" i="2" s="1"/>
  <c r="AC1648" i="2"/>
  <c r="Z479" i="2"/>
  <c r="AE479" i="2" s="1"/>
  <c r="AC858" i="2"/>
  <c r="Z874" i="2"/>
  <c r="AE874" i="2" s="1"/>
  <c r="Z1254" i="2"/>
  <c r="AE1254" i="2" s="1"/>
  <c r="AJ1254" i="2" s="1"/>
  <c r="AA1277" i="2"/>
  <c r="AF1277" i="2" s="1"/>
  <c r="Z1217" i="2"/>
  <c r="AE1217" i="2" s="1"/>
  <c r="AJ1217" i="2" s="1"/>
  <c r="Z1475" i="2"/>
  <c r="AE1475" i="2" s="1"/>
  <c r="Z1320" i="2"/>
  <c r="AE1320" i="2" s="1"/>
  <c r="AA1427" i="2"/>
  <c r="AF1427" i="2" s="1"/>
  <c r="AC1417" i="2"/>
  <c r="Z1590" i="2"/>
  <c r="AE1590" i="2" s="1"/>
  <c r="AC1850" i="2"/>
  <c r="AC2105" i="2"/>
  <c r="Z2202" i="2"/>
  <c r="AE2202" i="2" s="1"/>
  <c r="AJ2202" i="2" s="1"/>
  <c r="AC2281" i="2"/>
  <c r="AC2405" i="2"/>
  <c r="AA2001" i="2"/>
  <c r="AF2001" i="2" s="1"/>
  <c r="AA1598" i="2"/>
  <c r="AF1598" i="2" s="1"/>
  <c r="Z437" i="2"/>
  <c r="AE437" i="2" s="1"/>
  <c r="AD2690" i="2"/>
  <c r="Z2690" i="2"/>
  <c r="AD2714" i="2"/>
  <c r="Z2714" i="2"/>
  <c r="AE2714" i="2" s="1"/>
  <c r="Z175" i="2"/>
  <c r="AE175" i="2" s="1"/>
  <c r="AJ175" i="2" s="1"/>
  <c r="Z1170" i="2"/>
  <c r="AE1170" i="2" s="1"/>
  <c r="Z1209" i="2"/>
  <c r="AE1209" i="2" s="1"/>
  <c r="Z1267" i="2"/>
  <c r="AE1267" i="2" s="1"/>
  <c r="Z1370" i="2"/>
  <c r="AE1370" i="2" s="1"/>
  <c r="Z1635" i="2"/>
  <c r="AE1635" i="2" s="1"/>
  <c r="Z493" i="2"/>
  <c r="AE493" i="2" s="1"/>
  <c r="Z571" i="2"/>
  <c r="AE571" i="2" s="1"/>
  <c r="AJ571" i="2" s="1"/>
  <c r="Z635" i="2"/>
  <c r="AE635" i="2" s="1"/>
  <c r="AJ635" i="2" s="1"/>
  <c r="Z731" i="2"/>
  <c r="AE731" i="2" s="1"/>
  <c r="AJ731" i="2" s="1"/>
  <c r="Z763" i="2"/>
  <c r="AE763" i="2" s="1"/>
  <c r="Z812" i="2"/>
  <c r="AE812" i="2" s="1"/>
  <c r="Z1733" i="2"/>
  <c r="AE1733" i="2" s="1"/>
  <c r="AJ1733" i="2" s="1"/>
  <c r="Z1787" i="2"/>
  <c r="AE1787" i="2" s="1"/>
  <c r="Z1979" i="2"/>
  <c r="AE1979" i="2" s="1"/>
  <c r="Z1839" i="2"/>
  <c r="AE1839" i="2" s="1"/>
  <c r="AJ1839" i="2" s="1"/>
  <c r="Z2211" i="2"/>
  <c r="AE2211" i="2" s="1"/>
  <c r="Z3105" i="2"/>
  <c r="AE3105" i="2" s="1"/>
  <c r="Z90" i="2"/>
  <c r="AE90" i="2" s="1"/>
  <c r="AJ90" i="2" s="1"/>
  <c r="Z707" i="2"/>
  <c r="AE707" i="2" s="1"/>
  <c r="Z413" i="2"/>
  <c r="AE413" i="2" s="1"/>
  <c r="Z951" i="2"/>
  <c r="AE951" i="2" s="1"/>
  <c r="AJ951" i="2" s="1"/>
  <c r="Z1842" i="2"/>
  <c r="AE1842" i="2" s="1"/>
  <c r="Z2744" i="2"/>
  <c r="AE2744" i="2" s="1"/>
  <c r="Z2779" i="2"/>
  <c r="AE2779" i="2" s="1"/>
  <c r="Z522" i="2"/>
  <c r="AE522" i="2" s="1"/>
  <c r="Z1856" i="2"/>
  <c r="AE1856" i="2" s="1"/>
  <c r="Z2007" i="2"/>
  <c r="AE2007" i="2" s="1"/>
  <c r="Z2427" i="2"/>
  <c r="AE2427" i="2" s="1"/>
  <c r="Z2693" i="2"/>
  <c r="AE2693" i="2" s="1"/>
  <c r="Z2450" i="2"/>
  <c r="AE2450" i="2" s="1"/>
  <c r="Z2818" i="2"/>
  <c r="AE2818" i="2" s="1"/>
  <c r="AA2111" i="2"/>
  <c r="AF2111" i="2" s="1"/>
  <c r="AC2111" i="2"/>
  <c r="AA2335" i="2"/>
  <c r="AF2335" i="2" s="1"/>
  <c r="Z2335" i="2"/>
  <c r="AE2335" i="2" s="1"/>
  <c r="AD2482" i="2"/>
  <c r="Z2482" i="2"/>
  <c r="AE2482" i="2" s="1"/>
  <c r="AC1998" i="2"/>
  <c r="AA1998" i="2"/>
  <c r="AF1998" i="2" s="1"/>
  <c r="Z2068" i="2"/>
  <c r="AE2068" i="2" s="1"/>
  <c r="AC2068" i="2"/>
  <c r="AA2220" i="2"/>
  <c r="AF2220" i="2" s="1"/>
  <c r="Z2220" i="2"/>
  <c r="AE2220" i="2" s="1"/>
  <c r="AA2380" i="2"/>
  <c r="AF2380" i="2" s="1"/>
  <c r="Z2380" i="2"/>
  <c r="AE2380" i="2" s="1"/>
  <c r="AD892" i="2"/>
  <c r="Z892" i="2"/>
  <c r="AE892" i="2" s="1"/>
  <c r="AJ892" i="2" s="1"/>
  <c r="AD1172" i="2"/>
  <c r="Z1172" i="2"/>
  <c r="AE1172" i="2" s="1"/>
  <c r="AD1345" i="2"/>
  <c r="Z1345" i="2"/>
  <c r="AE1345" i="2" s="1"/>
  <c r="AC1545" i="2"/>
  <c r="Z1545" i="2"/>
  <c r="AE1545" i="2" s="1"/>
  <c r="AC1597" i="2"/>
  <c r="Z1597" i="2"/>
  <c r="AE1597" i="2" s="1"/>
  <c r="Z1379" i="2"/>
  <c r="AE1379" i="2" s="1"/>
  <c r="AC1379" i="2"/>
  <c r="AC1725" i="2"/>
  <c r="AA1725" i="2"/>
  <c r="AF1725" i="2" s="1"/>
  <c r="AC1853" i="2"/>
  <c r="AA1853" i="2"/>
  <c r="AF1853" i="2" s="1"/>
  <c r="Z1975" i="2"/>
  <c r="AE1975" i="2" s="1"/>
  <c r="AC1975" i="2"/>
  <c r="AA2539" i="2"/>
  <c r="AF2539" i="2" s="1"/>
  <c r="AC2539" i="2"/>
  <c r="AD2027" i="2"/>
  <c r="Z2027" i="2"/>
  <c r="AE2027" i="2" s="1"/>
  <c r="AC2077" i="2"/>
  <c r="Z2077" i="2"/>
  <c r="AE2077" i="2" s="1"/>
  <c r="AD2109" i="2"/>
  <c r="Z2109" i="2"/>
  <c r="AE2109" i="2" s="1"/>
  <c r="AD2662" i="2"/>
  <c r="Z2662" i="2"/>
  <c r="AE2662" i="2" s="1"/>
  <c r="AD2937" i="2"/>
  <c r="Z2937" i="2"/>
  <c r="AE2937" i="2" s="1"/>
  <c r="AC245" i="2"/>
  <c r="Z245" i="2"/>
  <c r="AC325" i="2"/>
  <c r="AA325" i="2"/>
  <c r="AF325" i="2" s="1"/>
  <c r="AA381" i="2"/>
  <c r="AF381" i="2" s="1"/>
  <c r="AC381" i="2"/>
  <c r="Z561" i="2"/>
  <c r="AE561" i="2" s="1"/>
  <c r="AA561" i="2"/>
  <c r="AF561" i="2" s="1"/>
  <c r="AC561" i="2"/>
  <c r="AD616" i="2"/>
  <c r="Z616" i="2"/>
  <c r="AE616" i="2" s="1"/>
  <c r="Z645" i="2"/>
  <c r="AE645" i="2" s="1"/>
  <c r="AA645" i="2"/>
  <c r="AF645" i="2" s="1"/>
  <c r="AA854" i="2"/>
  <c r="AF854" i="2" s="1"/>
  <c r="Z854" i="2"/>
  <c r="AE854" i="2" s="1"/>
  <c r="AC854" i="2"/>
  <c r="AA885" i="2"/>
  <c r="AF885" i="2" s="1"/>
  <c r="Z885" i="2"/>
  <c r="AC7" i="2"/>
  <c r="Z7" i="2"/>
  <c r="AE7" i="2" s="1"/>
  <c r="AA7" i="2"/>
  <c r="AF7" i="2" s="1"/>
  <c r="AD102" i="2"/>
  <c r="Z102" i="2"/>
  <c r="AE102" i="2" s="1"/>
  <c r="AJ102" i="2" s="1"/>
  <c r="AD858" i="2"/>
  <c r="Z858" i="2"/>
  <c r="AE858" i="2" s="1"/>
  <c r="AD881" i="2"/>
  <c r="Z881" i="2"/>
  <c r="AE881" i="2" s="1"/>
  <c r="AC370" i="2"/>
  <c r="AA370" i="2"/>
  <c r="AF370" i="2" s="1"/>
  <c r="AC545" i="2"/>
  <c r="Z545" i="2"/>
  <c r="AE545" i="2" s="1"/>
  <c r="AC1202" i="2"/>
  <c r="AA1202" i="2"/>
  <c r="AF1202" i="2" s="1"/>
  <c r="Z1202" i="2"/>
  <c r="AE1202" i="2" s="1"/>
  <c r="AA1310" i="2"/>
  <c r="AF1310" i="2" s="1"/>
  <c r="AC1310" i="2"/>
  <c r="AA1115" i="2"/>
  <c r="AF1115" i="2" s="1"/>
  <c r="AC1115" i="2"/>
  <c r="AC1412" i="2"/>
  <c r="AA1412" i="2"/>
  <c r="AF1412" i="2" s="1"/>
  <c r="Z1412" i="2"/>
  <c r="AE1412" i="2" s="1"/>
  <c r="AC1428" i="2"/>
  <c r="Z1428" i="2"/>
  <c r="AC1444" i="2"/>
  <c r="Z1444" i="2"/>
  <c r="AE1444" i="2" s="1"/>
  <c r="AA1444" i="2"/>
  <c r="Z1455" i="2"/>
  <c r="AE1455" i="2" s="1"/>
  <c r="AC1455" i="2"/>
  <c r="AC1468" i="2"/>
  <c r="Z1468" i="2"/>
  <c r="AE1468" i="2" s="1"/>
  <c r="AD1477" i="2"/>
  <c r="Z1477" i="2"/>
  <c r="AE1477" i="2" s="1"/>
  <c r="AA1487" i="2"/>
  <c r="AF1487" i="2" s="1"/>
  <c r="AC1487" i="2"/>
  <c r="Z1487" i="2"/>
  <c r="AE1487" i="2" s="1"/>
  <c r="Z1503" i="2"/>
  <c r="AE1503" i="2" s="1"/>
  <c r="AC1503" i="2"/>
  <c r="AC1535" i="2"/>
  <c r="AA1535" i="2"/>
  <c r="AF1535" i="2" s="1"/>
  <c r="AA1551" i="2"/>
  <c r="AF1551" i="2" s="1"/>
  <c r="AC1551" i="2"/>
  <c r="AD1476" i="2"/>
  <c r="Z1476" i="2"/>
  <c r="AE1476" i="2" s="1"/>
  <c r="AD1540" i="2"/>
  <c r="Z1540" i="2"/>
  <c r="AE1540" i="2" s="1"/>
  <c r="AD1664" i="2"/>
  <c r="Z1664" i="2"/>
  <c r="AE1664" i="2" s="1"/>
  <c r="AA1734" i="2"/>
  <c r="AF1734" i="2" s="1"/>
  <c r="Z1734" i="2"/>
  <c r="AE1734" i="2" s="1"/>
  <c r="AC1734" i="2"/>
  <c r="AD1868" i="2"/>
  <c r="Z1868" i="2"/>
  <c r="AE1868" i="2" s="1"/>
  <c r="AJ1868" i="2" s="1"/>
  <c r="AA1933" i="2"/>
  <c r="AF1933" i="2" s="1"/>
  <c r="AC1933" i="2"/>
  <c r="Z1933" i="2"/>
  <c r="AE1933" i="2" s="1"/>
  <c r="AD2025" i="2"/>
  <c r="Z2025" i="2"/>
  <c r="AE2025" i="2" s="1"/>
  <c r="AC2146" i="2"/>
  <c r="AA2146" i="2"/>
  <c r="AF2146" i="2" s="1"/>
  <c r="Z2146" i="2"/>
  <c r="AE2146" i="2" s="1"/>
  <c r="AA2300" i="2"/>
  <c r="AF2300" i="2" s="1"/>
  <c r="Z2300" i="2"/>
  <c r="AE2300" i="2" s="1"/>
  <c r="AC2300" i="2"/>
  <c r="AA2306" i="2"/>
  <c r="AF2306" i="2" s="1"/>
  <c r="Z2306" i="2"/>
  <c r="AE2306" i="2" s="1"/>
  <c r="AC2306" i="2"/>
  <c r="AD1563" i="2"/>
  <c r="Z1563" i="2"/>
  <c r="AE1563" i="2" s="1"/>
  <c r="Z1606" i="2"/>
  <c r="AE1606" i="2" s="1"/>
  <c r="AA1606" i="2"/>
  <c r="AF1606" i="2" s="1"/>
  <c r="AC1606" i="2"/>
  <c r="AD1628" i="2"/>
  <c r="Z1628" i="2"/>
  <c r="AE1628" i="2" s="1"/>
  <c r="AA1684" i="2"/>
  <c r="AF1684" i="2" s="1"/>
  <c r="AC1684" i="2"/>
  <c r="AD1747" i="2"/>
  <c r="Z1747" i="2"/>
  <c r="AE1747" i="2" s="1"/>
  <c r="AD1909" i="2"/>
  <c r="Z1909" i="2"/>
  <c r="AE1909" i="2" s="1"/>
  <c r="AD2020" i="2"/>
  <c r="Z2020" i="2"/>
  <c r="AE2020" i="2" s="1"/>
  <c r="AD2162" i="2"/>
  <c r="Z2162" i="2"/>
  <c r="AE2162" i="2" s="1"/>
  <c r="Z2188" i="2"/>
  <c r="AE2188" i="2" s="1"/>
  <c r="AC2188" i="2"/>
  <c r="AD2267" i="2"/>
  <c r="Z2267" i="2"/>
  <c r="AE2267" i="2" s="1"/>
  <c r="AA1788" i="2"/>
  <c r="AF1788" i="2" s="1"/>
  <c r="Z1788" i="2"/>
  <c r="AE1788" i="2" s="1"/>
  <c r="AC1788" i="2"/>
  <c r="Z2083" i="2"/>
  <c r="AE2083" i="2" s="1"/>
  <c r="AC2083" i="2"/>
  <c r="AC2342" i="2"/>
  <c r="AA2342" i="2"/>
  <c r="AF2342" i="2" s="1"/>
  <c r="Z2342" i="2"/>
  <c r="AE2342" i="2" s="1"/>
  <c r="AD2531" i="2"/>
  <c r="Z2531" i="2"/>
  <c r="AE2531" i="2" s="1"/>
  <c r="AD2643" i="2"/>
  <c r="Z2643" i="2"/>
  <c r="AE2643" i="2" s="1"/>
  <c r="AA2686" i="2"/>
  <c r="AF2686" i="2" s="1"/>
  <c r="Z2686" i="2"/>
  <c r="AE2686" i="2" s="1"/>
  <c r="AD2757" i="2"/>
  <c r="Z2757" i="2"/>
  <c r="AE2757" i="2" s="1"/>
  <c r="AJ2757" i="2" s="1"/>
  <c r="AA2829" i="2"/>
  <c r="AF2829" i="2" s="1"/>
  <c r="AC2829" i="2"/>
  <c r="AC1596" i="2"/>
  <c r="AA1596" i="2"/>
  <c r="AF1596" i="2" s="1"/>
  <c r="AC2264" i="2"/>
  <c r="AA2264" i="2"/>
  <c r="AF2264" i="2" s="1"/>
  <c r="Z2264" i="2"/>
  <c r="AC2365" i="2"/>
  <c r="AA2365" i="2"/>
  <c r="AF2365" i="2" s="1"/>
  <c r="AC2470" i="2"/>
  <c r="AA2470" i="2"/>
  <c r="AF2470" i="2" s="1"/>
  <c r="AA2560" i="2"/>
  <c r="AF2560" i="2" s="1"/>
  <c r="AC2560" i="2"/>
  <c r="Z2560" i="2"/>
  <c r="AE2560" i="2" s="1"/>
  <c r="AA2746" i="2"/>
  <c r="AF2746" i="2" s="1"/>
  <c r="AC2746" i="2"/>
  <c r="AD2660" i="2"/>
  <c r="Z2660" i="2"/>
  <c r="AE2660" i="2" s="1"/>
  <c r="AC885" i="2"/>
  <c r="AA545" i="2"/>
  <c r="AF545" i="2" s="1"/>
  <c r="Z1297" i="2"/>
  <c r="AE1297" i="2" s="1"/>
  <c r="AA1455" i="2"/>
  <c r="AF1455" i="2" s="1"/>
  <c r="AA1503" i="2"/>
  <c r="AF1503" i="2" s="1"/>
  <c r="Z1783" i="2"/>
  <c r="AE1783" i="2" s="1"/>
  <c r="AJ1783" i="2" s="1"/>
  <c r="AC2023" i="2"/>
  <c r="Z1371" i="2"/>
  <c r="AE1371" i="2" s="1"/>
  <c r="AA2018" i="2"/>
  <c r="AF2018" i="2" s="1"/>
  <c r="Z1848" i="2"/>
  <c r="AE1848" i="2" s="1"/>
  <c r="AA1865" i="2"/>
  <c r="AF1865" i="2" s="1"/>
  <c r="AC1945" i="2"/>
  <c r="AC2686" i="2"/>
  <c r="Z151" i="2"/>
  <c r="AE151" i="2" s="1"/>
  <c r="AC151" i="2"/>
  <c r="AA151" i="2"/>
  <c r="AF151" i="2" s="1"/>
  <c r="Z207" i="2"/>
  <c r="AE207" i="2" s="1"/>
  <c r="AC207" i="2"/>
  <c r="AA207" i="2"/>
  <c r="AF207" i="2" s="1"/>
  <c r="AA266" i="2"/>
  <c r="AF266" i="2" s="1"/>
  <c r="AC266" i="2"/>
  <c r="AA314" i="2"/>
  <c r="AF314" i="2" s="1"/>
  <c r="AC314" i="2"/>
  <c r="AC356" i="2"/>
  <c r="Z356" i="2"/>
  <c r="AE356" i="2" s="1"/>
  <c r="AC377" i="2"/>
  <c r="Z377" i="2"/>
  <c r="AE377" i="2" s="1"/>
  <c r="AA377" i="2"/>
  <c r="AF377" i="2" s="1"/>
  <c r="Z29" i="2"/>
  <c r="AC29" i="2"/>
  <c r="AD84" i="2"/>
  <c r="Z84" i="2"/>
  <c r="AE84" i="2" s="1"/>
  <c r="AC104" i="2"/>
  <c r="Z104" i="2"/>
  <c r="AE104" i="2" s="1"/>
  <c r="AA104" i="2"/>
  <c r="AF104" i="2" s="1"/>
  <c r="Z125" i="2"/>
  <c r="AE125" i="2" s="1"/>
  <c r="AC125" i="2"/>
  <c r="AA125" i="2"/>
  <c r="AF125" i="2" s="1"/>
  <c r="AC244" i="2"/>
  <c r="AA244" i="2"/>
  <c r="AF244" i="2" s="1"/>
  <c r="Z244" i="2"/>
  <c r="AE244" i="2" s="1"/>
  <c r="AD324" i="2"/>
  <c r="Z324" i="2"/>
  <c r="AE324" i="2" s="1"/>
  <c r="AC361" i="2"/>
  <c r="AA361" i="2"/>
  <c r="AF361" i="2" s="1"/>
  <c r="Z361" i="2"/>
  <c r="AE361" i="2" s="1"/>
  <c r="AC186" i="2"/>
  <c r="AA186" i="2"/>
  <c r="AF186" i="2" s="1"/>
  <c r="AC486" i="2"/>
  <c r="AA486" i="2"/>
  <c r="AF486" i="2" s="1"/>
  <c r="AC596" i="2"/>
  <c r="Z596" i="2"/>
  <c r="AE596" i="2" s="1"/>
  <c r="AA596" i="2"/>
  <c r="AC632" i="2"/>
  <c r="AA632" i="2"/>
  <c r="AF632" i="2" s="1"/>
  <c r="AC693" i="2"/>
  <c r="AA693" i="2"/>
  <c r="AF693" i="2" s="1"/>
  <c r="AD65" i="2"/>
  <c r="Z65" i="2"/>
  <c r="AE65" i="2" s="1"/>
  <c r="AD179" i="2"/>
  <c r="Z179" i="2"/>
  <c r="AE179" i="2" s="1"/>
  <c r="AJ179" i="2" s="1"/>
  <c r="AD308" i="2"/>
  <c r="Z308" i="2"/>
  <c r="AE308" i="2" s="1"/>
  <c r="AJ308" i="2" s="1"/>
  <c r="AA392" i="2"/>
  <c r="AF392" i="2" s="1"/>
  <c r="Z392" i="2"/>
  <c r="AE392" i="2" s="1"/>
  <c r="AD410" i="2"/>
  <c r="Z410" i="2"/>
  <c r="AE410" i="2" s="1"/>
  <c r="AJ410" i="2" s="1"/>
  <c r="AD426" i="2"/>
  <c r="Z426" i="2"/>
  <c r="AE426" i="2" s="1"/>
  <c r="AJ426" i="2" s="1"/>
  <c r="AD442" i="2"/>
  <c r="Z442" i="2"/>
  <c r="AE442" i="2" s="1"/>
  <c r="AJ442" i="2" s="1"/>
  <c r="AD458" i="2"/>
  <c r="Z458" i="2"/>
  <c r="AE458" i="2" s="1"/>
  <c r="AD474" i="2"/>
  <c r="Z474" i="2"/>
  <c r="AE474" i="2" s="1"/>
  <c r="AJ474" i="2" s="1"/>
  <c r="AD487" i="2"/>
  <c r="Z487" i="2"/>
  <c r="AE487" i="2" s="1"/>
  <c r="AJ487" i="2" s="1"/>
  <c r="AC499" i="2"/>
  <c r="AA499" i="2"/>
  <c r="AF499" i="2" s="1"/>
  <c r="AD575" i="2"/>
  <c r="Z575" i="2"/>
  <c r="AE575" i="2" s="1"/>
  <c r="AJ575" i="2" s="1"/>
  <c r="AA593" i="2"/>
  <c r="AF593" i="2" s="1"/>
  <c r="AC593" i="2"/>
  <c r="AD606" i="2"/>
  <c r="Z606" i="2"/>
  <c r="AE606" i="2" s="1"/>
  <c r="AA628" i="2"/>
  <c r="AF628" i="2" s="1"/>
  <c r="AC628" i="2"/>
  <c r="AC701" i="2"/>
  <c r="AA701" i="2"/>
  <c r="AF701" i="2" s="1"/>
  <c r="Z701" i="2"/>
  <c r="AE701" i="2" s="1"/>
  <c r="AC733" i="2"/>
  <c r="AA733" i="2"/>
  <c r="AF733" i="2" s="1"/>
  <c r="AC781" i="2"/>
  <c r="Z781" i="2"/>
  <c r="AE781" i="2" s="1"/>
  <c r="AA781" i="2"/>
  <c r="AF781" i="2" s="1"/>
  <c r="AA801" i="2"/>
  <c r="AF801" i="2" s="1"/>
  <c r="Z801" i="2"/>
  <c r="AE801" i="2" s="1"/>
  <c r="AC801" i="2"/>
  <c r="AA810" i="2"/>
  <c r="AF810" i="2" s="1"/>
  <c r="AC810" i="2"/>
  <c r="AD820" i="2"/>
  <c r="Z820" i="2"/>
  <c r="AE820" i="2" s="1"/>
  <c r="AJ820" i="2" s="1"/>
  <c r="AC725" i="2"/>
  <c r="AA725" i="2"/>
  <c r="AF725" i="2" s="1"/>
  <c r="Z725" i="2"/>
  <c r="AE725" i="2" s="1"/>
  <c r="AA814" i="2"/>
  <c r="AF814" i="2" s="1"/>
  <c r="AC814" i="2"/>
  <c r="Z814" i="2"/>
  <c r="AE814" i="2" s="1"/>
  <c r="AA847" i="2"/>
  <c r="AF847" i="2" s="1"/>
  <c r="AC847" i="2"/>
  <c r="AA879" i="2"/>
  <c r="AF879" i="2" s="1"/>
  <c r="Z879" i="2"/>
  <c r="AE879" i="2" s="1"/>
  <c r="AC879" i="2"/>
  <c r="Z915" i="2"/>
  <c r="AE915" i="2" s="1"/>
  <c r="AA915" i="2"/>
  <c r="AF915" i="2" s="1"/>
  <c r="AC915" i="2"/>
  <c r="AD1051" i="2"/>
  <c r="Z1051" i="2"/>
  <c r="AE1051" i="2" s="1"/>
  <c r="AA1161" i="2"/>
  <c r="AF1161" i="2" s="1"/>
  <c r="Z1161" i="2"/>
  <c r="AE1161" i="2" s="1"/>
  <c r="AC1205" i="2"/>
  <c r="Z1205" i="2"/>
  <c r="AE1205" i="2" s="1"/>
  <c r="AC1235" i="2"/>
  <c r="Z1235" i="2"/>
  <c r="AE1235" i="2" s="1"/>
  <c r="AA1235" i="2"/>
  <c r="AF1235" i="2" s="1"/>
  <c r="AC1263" i="2"/>
  <c r="AA1263" i="2"/>
  <c r="AF1263" i="2" s="1"/>
  <c r="Z1263" i="2"/>
  <c r="AE1263" i="2" s="1"/>
  <c r="AD64" i="2"/>
  <c r="Z64" i="2"/>
  <c r="AE64" i="2" s="1"/>
  <c r="AD407" i="2"/>
  <c r="Z407" i="2"/>
  <c r="AE407" i="2" s="1"/>
  <c r="AJ407" i="2" s="1"/>
  <c r="AD443" i="2"/>
  <c r="Z443" i="2"/>
  <c r="AE443" i="2" s="1"/>
  <c r="AD475" i="2"/>
  <c r="Z475" i="2"/>
  <c r="AE475" i="2" s="1"/>
  <c r="AJ475" i="2" s="1"/>
  <c r="AA798" i="2"/>
  <c r="AF798" i="2" s="1"/>
  <c r="Z798" i="2"/>
  <c r="AE798" i="2" s="1"/>
  <c r="AC798" i="2"/>
  <c r="AD838" i="2"/>
  <c r="Z838" i="2"/>
  <c r="AE838" i="2" s="1"/>
  <c r="AC1067" i="2"/>
  <c r="Z1067" i="2"/>
  <c r="AE1067" i="2" s="1"/>
  <c r="AC1188" i="2"/>
  <c r="AA1188" i="2"/>
  <c r="AF1188" i="2" s="1"/>
  <c r="Z1188" i="2"/>
  <c r="AE1188" i="2" s="1"/>
  <c r="AC1215" i="2"/>
  <c r="AA1215" i="2"/>
  <c r="AF1215" i="2" s="1"/>
  <c r="Z1215" i="2"/>
  <c r="AE1215" i="2" s="1"/>
  <c r="AC1247" i="2"/>
  <c r="Z1247" i="2"/>
  <c r="AE1247" i="2" s="1"/>
  <c r="AA1247" i="2"/>
  <c r="AF1247" i="2" s="1"/>
  <c r="AD203" i="2"/>
  <c r="Z203" i="2"/>
  <c r="AE203" i="2" s="1"/>
  <c r="AD1285" i="2"/>
  <c r="Z1285" i="2"/>
  <c r="AE1285" i="2" s="1"/>
  <c r="AJ1285" i="2" s="1"/>
  <c r="AC1341" i="2"/>
  <c r="Z1341" i="2"/>
  <c r="AE1341" i="2" s="1"/>
  <c r="AA1341" i="2"/>
  <c r="AF1341" i="2" s="1"/>
  <c r="AD1349" i="2"/>
  <c r="Z1349" i="2"/>
  <c r="AE1349" i="2" s="1"/>
  <c r="AA1356" i="2"/>
  <c r="AF1356" i="2" s="1"/>
  <c r="AC1356" i="2"/>
  <c r="AC1369" i="2"/>
  <c r="AA1369" i="2"/>
  <c r="AC1401" i="2"/>
  <c r="Z1401" i="2"/>
  <c r="AE1401" i="2" s="1"/>
  <c r="Z1652" i="2"/>
  <c r="AE1652" i="2" s="1"/>
  <c r="AA1652" i="2"/>
  <c r="AF1652" i="2" s="1"/>
  <c r="AC1652" i="2"/>
  <c r="AC1613" i="2"/>
  <c r="AA1613" i="2"/>
  <c r="AF1613" i="2" s="1"/>
  <c r="Z1613" i="2"/>
  <c r="AE1613" i="2" s="1"/>
  <c r="AC1770" i="2"/>
  <c r="Z1770" i="2"/>
  <c r="AE1770" i="2" s="1"/>
  <c r="AA1770" i="2"/>
  <c r="AF1770" i="2" s="1"/>
  <c r="Z1891" i="2"/>
  <c r="AE1891" i="2" s="1"/>
  <c r="AA1891" i="2"/>
  <c r="AF1891" i="2" s="1"/>
  <c r="Z1991" i="2"/>
  <c r="AE1991" i="2" s="1"/>
  <c r="AA1991" i="2"/>
  <c r="AF1991" i="2" s="1"/>
  <c r="AC1991" i="2"/>
  <c r="AC2045" i="2"/>
  <c r="Z2045" i="2"/>
  <c r="AE2045" i="2" s="1"/>
  <c r="AA2058" i="2"/>
  <c r="AF2058" i="2" s="1"/>
  <c r="Z2058" i="2"/>
  <c r="AE2058" i="2" s="1"/>
  <c r="AC2058" i="2"/>
  <c r="AA2284" i="2"/>
  <c r="AF2284" i="2" s="1"/>
  <c r="AC2284" i="2"/>
  <c r="Z2408" i="2"/>
  <c r="AE2408" i="2" s="1"/>
  <c r="AD1273" i="2"/>
  <c r="Z1273" i="2"/>
  <c r="AE1273" i="2" s="1"/>
  <c r="AJ1273" i="2" s="1"/>
  <c r="AA1322" i="2"/>
  <c r="AF1322" i="2" s="1"/>
  <c r="AC1322" i="2"/>
  <c r="AD1393" i="2"/>
  <c r="Z1393" i="2"/>
  <c r="AE1393" i="2" s="1"/>
  <c r="AC1722" i="2"/>
  <c r="Z1722" i="2"/>
  <c r="AE1722" i="2" s="1"/>
  <c r="AA1722" i="2"/>
  <c r="AF1722" i="2" s="1"/>
  <c r="Z1735" i="2"/>
  <c r="AE1735" i="2" s="1"/>
  <c r="AA1735" i="2"/>
  <c r="AF1735" i="2" s="1"/>
  <c r="AC1917" i="2"/>
  <c r="Z1917" i="2"/>
  <c r="AE1917" i="2" s="1"/>
  <c r="Z2003" i="2"/>
  <c r="AE2003" i="2" s="1"/>
  <c r="AC2165" i="2"/>
  <c r="AA2165" i="2"/>
  <c r="AF2165" i="2" s="1"/>
  <c r="AD2324" i="2"/>
  <c r="Z2324" i="2"/>
  <c r="AE2324" i="2" s="1"/>
  <c r="AJ2324" i="2" s="1"/>
  <c r="AD1390" i="2"/>
  <c r="Z1390" i="2"/>
  <c r="AE1390" i="2" s="1"/>
  <c r="Z114" i="2"/>
  <c r="AE114" i="2" s="1"/>
  <c r="AA137" i="2"/>
  <c r="AF137" i="2" s="1"/>
  <c r="AA147" i="2"/>
  <c r="AF147" i="2" s="1"/>
  <c r="AA356" i="2"/>
  <c r="AF356" i="2" s="1"/>
  <c r="AA245" i="2"/>
  <c r="AF245" i="2" s="1"/>
  <c r="Z810" i="2"/>
  <c r="AE810" i="2" s="1"/>
  <c r="Z628" i="2"/>
  <c r="AE628" i="2" s="1"/>
  <c r="AC645" i="2"/>
  <c r="Z685" i="2"/>
  <c r="AE685" i="2" s="1"/>
  <c r="AJ685" i="2" s="1"/>
  <c r="Z647" i="2"/>
  <c r="AE647" i="2" s="1"/>
  <c r="AJ647" i="2" s="1"/>
  <c r="AC1735" i="2"/>
  <c r="Z2067" i="2"/>
  <c r="AE2067" i="2" s="1"/>
  <c r="AJ2067" i="2" s="1"/>
  <c r="Z1288" i="2"/>
  <c r="AE1288" i="2" s="1"/>
  <c r="AA1468" i="2"/>
  <c r="AF1468" i="2" s="1"/>
  <c r="AA1837" i="2"/>
  <c r="AF1837" i="2" s="1"/>
  <c r="AC2151" i="2"/>
  <c r="AC2312" i="2"/>
  <c r="Z2316" i="2"/>
  <c r="AE2316" i="2" s="1"/>
  <c r="AJ2316" i="2" s="1"/>
  <c r="Z2480" i="2"/>
  <c r="AE2480" i="2" s="1"/>
  <c r="AD1321" i="2"/>
  <c r="Z1321" i="2"/>
  <c r="AE1321" i="2" s="1"/>
  <c r="AJ1321" i="2" s="1"/>
  <c r="AD2820" i="2"/>
  <c r="Z2820" i="2"/>
  <c r="AE2820" i="2" s="1"/>
  <c r="AA1790" i="2"/>
  <c r="AF1790" i="2" s="1"/>
  <c r="AC1790" i="2"/>
  <c r="Z1790" i="2"/>
  <c r="AE1790" i="2" s="1"/>
  <c r="AA2046" i="2"/>
  <c r="AF2046" i="2" s="1"/>
  <c r="AC2046" i="2"/>
  <c r="AD2468" i="2"/>
  <c r="Z2468" i="2"/>
  <c r="AE2468" i="2" s="1"/>
  <c r="AJ2468" i="2" s="1"/>
  <c r="Z2499" i="2"/>
  <c r="AE2499" i="2" s="1"/>
  <c r="AC2499" i="2"/>
  <c r="AD1162" i="2"/>
  <c r="Z1162" i="2"/>
  <c r="AE1162" i="2" s="1"/>
  <c r="AD1257" i="2"/>
  <c r="Z1257" i="2"/>
  <c r="AE1257" i="2" s="1"/>
  <c r="AD1343" i="2"/>
  <c r="Z1343" i="2"/>
  <c r="AE1343" i="2" s="1"/>
  <c r="AC2155" i="2"/>
  <c r="AA2155" i="2"/>
  <c r="AF2155" i="2" s="1"/>
  <c r="AC2195" i="2"/>
  <c r="AA2195" i="2"/>
  <c r="AF2195" i="2" s="1"/>
  <c r="AD583" i="2"/>
  <c r="Z583" i="2"/>
  <c r="AD833" i="2"/>
  <c r="Z833" i="2"/>
  <c r="AE833" i="2" s="1"/>
  <c r="AD1299" i="2"/>
  <c r="Z1299" i="2"/>
  <c r="AE1299" i="2" s="1"/>
  <c r="AJ1299" i="2" s="1"/>
  <c r="Z23" i="2"/>
  <c r="AE23" i="2" s="1"/>
  <c r="AJ23" i="2" s="1"/>
  <c r="Z137" i="2"/>
  <c r="AE137" i="2" s="1"/>
  <c r="Z163" i="2"/>
  <c r="AE163" i="2" s="1"/>
  <c r="Z171" i="2"/>
  <c r="Z381" i="2"/>
  <c r="AE381" i="2" s="1"/>
  <c r="Z847" i="2"/>
  <c r="AE847" i="2" s="1"/>
  <c r="Z585" i="2"/>
  <c r="AE585" i="2" s="1"/>
  <c r="Z733" i="2"/>
  <c r="AE733" i="2" s="1"/>
  <c r="AA695" i="2"/>
  <c r="AF695" i="2" s="1"/>
  <c r="AC1161" i="2"/>
  <c r="Z1309" i="2"/>
  <c r="AE1309" i="2" s="1"/>
  <c r="AJ1309" i="2" s="1"/>
  <c r="Z1409" i="2"/>
  <c r="AE1409" i="2" s="1"/>
  <c r="AJ1409" i="2" s="1"/>
  <c r="AA2007" i="2"/>
  <c r="AF2007" i="2" s="1"/>
  <c r="AA1428" i="2"/>
  <c r="AF1428" i="2" s="1"/>
  <c r="Z1820" i="2"/>
  <c r="AE1820" i="2" s="1"/>
  <c r="AJ1820" i="2" s="1"/>
  <c r="AA2045" i="2"/>
  <c r="AF2045" i="2" s="1"/>
  <c r="AA2057" i="2"/>
  <c r="AF2057" i="2" s="1"/>
  <c r="AA2138" i="2"/>
  <c r="AF2138" i="2" s="1"/>
  <c r="AA2188" i="2"/>
  <c r="AF2188" i="2" s="1"/>
  <c r="AC2255" i="2"/>
  <c r="Z459" i="2"/>
  <c r="AE459" i="2" s="1"/>
  <c r="AA2120" i="2"/>
  <c r="AF2120" i="2" s="1"/>
  <c r="AC2120" i="2"/>
  <c r="Z2120" i="2"/>
  <c r="AE2120" i="2" s="1"/>
  <c r="AD2160" i="2"/>
  <c r="Z2160" i="2"/>
  <c r="AE2160" i="2" s="1"/>
  <c r="AA2192" i="2"/>
  <c r="AF2192" i="2" s="1"/>
  <c r="AC2192" i="2"/>
  <c r="AA2248" i="2"/>
  <c r="AF2248" i="2" s="1"/>
  <c r="AC2248" i="2"/>
  <c r="AA2368" i="2"/>
  <c r="AF2368" i="2" s="1"/>
  <c r="AC2368" i="2"/>
  <c r="Z683" i="2"/>
  <c r="AE683" i="2" s="1"/>
  <c r="Z1691" i="2"/>
  <c r="AE1691" i="2" s="1"/>
  <c r="AJ1691" i="2" s="1"/>
  <c r="Z1957" i="2"/>
  <c r="AE1957" i="2" s="1"/>
  <c r="AC1957" i="2"/>
  <c r="AC2207" i="2"/>
  <c r="AA2207" i="2"/>
  <c r="AF2207" i="2" s="1"/>
  <c r="AC2311" i="2"/>
  <c r="AA2311" i="2"/>
  <c r="AF2311" i="2" s="1"/>
  <c r="AD2534" i="2"/>
  <c r="Z2534" i="2"/>
  <c r="AE2534" i="2" s="1"/>
  <c r="Z414" i="2"/>
  <c r="AE414" i="2" s="1"/>
  <c r="AA1728" i="2"/>
  <c r="AF1728" i="2" s="1"/>
  <c r="Z1728" i="2"/>
  <c r="AE1728" i="2" s="1"/>
  <c r="AA1978" i="2"/>
  <c r="AF1978" i="2" s="1"/>
  <c r="AC1978" i="2"/>
  <c r="AC2486" i="2"/>
  <c r="Z2486" i="2"/>
  <c r="AE2486" i="2" s="1"/>
  <c r="AA2773" i="2"/>
  <c r="AF2773" i="2" s="1"/>
  <c r="AC2773" i="2"/>
  <c r="AA2130" i="2"/>
  <c r="AF2130" i="2" s="1"/>
  <c r="Z2130" i="2"/>
  <c r="AE2130" i="2" s="1"/>
  <c r="AA2336" i="2"/>
  <c r="AF2336" i="2" s="1"/>
  <c r="Z2336" i="2"/>
  <c r="AE2336" i="2" s="1"/>
  <c r="AA2377" i="2"/>
  <c r="AF2377" i="2" s="1"/>
  <c r="Z2377" i="2"/>
  <c r="AE2377" i="2" s="1"/>
  <c r="AJ2377" i="2" s="1"/>
  <c r="AD2663" i="2"/>
  <c r="Z2663" i="2"/>
  <c r="AE2663" i="2" s="1"/>
  <c r="Z2822" i="2"/>
  <c r="AE2822" i="2" s="1"/>
  <c r="AJ2822" i="2" s="1"/>
  <c r="AA2822" i="2"/>
  <c r="AF2822" i="2" s="1"/>
  <c r="AD2405" i="2"/>
  <c r="Z2405" i="2"/>
  <c r="AE2405" i="2" s="1"/>
  <c r="AC2382" i="2"/>
  <c r="AA2382" i="2"/>
  <c r="AF2382" i="2" s="1"/>
  <c r="AD2740" i="2"/>
  <c r="Z2740" i="2"/>
  <c r="AE2740" i="2" s="1"/>
  <c r="AJ2740" i="2" s="1"/>
  <c r="AD2513" i="2"/>
  <c r="Z2513" i="2"/>
  <c r="AE2513" i="2" s="1"/>
  <c r="AD2612" i="2"/>
  <c r="Z2612" i="2"/>
  <c r="AE2612" i="2" s="1"/>
  <c r="AD2094" i="2"/>
  <c r="Z2094" i="2"/>
  <c r="AE2094" i="2" s="1"/>
  <c r="AJ2094" i="2" s="1"/>
  <c r="AD2139" i="2"/>
  <c r="Z2139" i="2"/>
  <c r="AE2139" i="2" s="1"/>
  <c r="AA2254" i="2"/>
  <c r="AF2254" i="2" s="1"/>
  <c r="Z2254" i="2"/>
  <c r="AE2254" i="2" s="1"/>
  <c r="AC2301" i="2"/>
  <c r="AA2301" i="2"/>
  <c r="AF2301" i="2" s="1"/>
  <c r="AA2318" i="2"/>
  <c r="AF2318" i="2" s="1"/>
  <c r="Z2318" i="2"/>
  <c r="AE2318" i="2" s="1"/>
  <c r="AJ2318" i="2" s="1"/>
  <c r="Z1944" i="2"/>
  <c r="AE1944" i="2" s="1"/>
  <c r="AC1944" i="2"/>
  <c r="Z2093" i="2"/>
  <c r="AE2093" i="2" s="1"/>
  <c r="AC2674" i="2"/>
  <c r="Z2674" i="2"/>
  <c r="AD2711" i="2"/>
  <c r="Z2711" i="2"/>
  <c r="AE2711" i="2" s="1"/>
  <c r="AA2750" i="2"/>
  <c r="AF2750" i="2" s="1"/>
  <c r="AC2750" i="2"/>
  <c r="AD1752" i="2"/>
  <c r="Z1752" i="2"/>
  <c r="AE1752" i="2" s="1"/>
  <c r="AD2717" i="2"/>
  <c r="Z2717" i="2"/>
  <c r="AE2717" i="2" s="1"/>
  <c r="AD2766" i="2"/>
  <c r="Z2766" i="2"/>
  <c r="AE2766" i="2" s="1"/>
  <c r="AD3079" i="2"/>
  <c r="Z3079" i="2"/>
  <c r="AE3079" i="2" s="1"/>
  <c r="AJ3079" i="2" s="1"/>
  <c r="AC14" i="2"/>
  <c r="AJ14" i="2" s="1"/>
  <c r="Z12" i="2"/>
  <c r="Z9" i="2"/>
  <c r="AE9" i="2" s="1"/>
  <c r="AA31" i="2"/>
  <c r="AF31" i="2" s="1"/>
  <c r="Z36" i="2"/>
  <c r="AE36" i="2" s="1"/>
  <c r="AJ36" i="2" s="1"/>
  <c r="AA130" i="2"/>
  <c r="AF130" i="2" s="1"/>
  <c r="Z116" i="2"/>
  <c r="AE116" i="2" s="1"/>
  <c r="AA128" i="2"/>
  <c r="AF128" i="2" s="1"/>
  <c r="AA90" i="2"/>
  <c r="AF90" i="2" s="1"/>
  <c r="AC114" i="2"/>
  <c r="Z194" i="2"/>
  <c r="AE194" i="2" s="1"/>
  <c r="Z364" i="2"/>
  <c r="AE364" i="2" s="1"/>
  <c r="AJ364" i="2" s="1"/>
  <c r="AC95" i="2"/>
  <c r="AA300" i="2"/>
  <c r="AF300" i="2" s="1"/>
  <c r="AA111" i="2"/>
  <c r="AF111" i="2" s="1"/>
  <c r="Z249" i="2"/>
  <c r="AE249" i="2" s="1"/>
  <c r="Z379" i="2"/>
  <c r="AE379" i="2" s="1"/>
  <c r="AC404" i="2"/>
  <c r="AA412" i="2"/>
  <c r="AF412" i="2" s="1"/>
  <c r="AC444" i="2"/>
  <c r="AA250" i="2"/>
  <c r="AF250" i="2" s="1"/>
  <c r="AA414" i="2"/>
  <c r="AF414" i="2" s="1"/>
  <c r="AA411" i="2"/>
  <c r="AF411" i="2" s="1"/>
  <c r="AA427" i="2"/>
  <c r="AF427" i="2" s="1"/>
  <c r="Z435" i="2"/>
  <c r="AE435" i="2" s="1"/>
  <c r="AA459" i="2"/>
  <c r="AF459" i="2" s="1"/>
  <c r="Z467" i="2"/>
  <c r="AE467" i="2" s="1"/>
  <c r="AJ467" i="2" s="1"/>
  <c r="AA261" i="2"/>
  <c r="AF261" i="2" s="1"/>
  <c r="AA441" i="2"/>
  <c r="AF441" i="2" s="1"/>
  <c r="Z489" i="2"/>
  <c r="AE489" i="2" s="1"/>
  <c r="AC823" i="2"/>
  <c r="Z844" i="2"/>
  <c r="AE844" i="2" s="1"/>
  <c r="Z846" i="2"/>
  <c r="AE846" i="2" s="1"/>
  <c r="AC859" i="2"/>
  <c r="AC864" i="2"/>
  <c r="Z890" i="2"/>
  <c r="AE890" i="2" s="1"/>
  <c r="Z569" i="2"/>
  <c r="AE569" i="2" s="1"/>
  <c r="AA612" i="2"/>
  <c r="AF612" i="2" s="1"/>
  <c r="Z717" i="2"/>
  <c r="AE717" i="2" s="1"/>
  <c r="AC551" i="2"/>
  <c r="AC683" i="2"/>
  <c r="AC735" i="2"/>
  <c r="Z539" i="2"/>
  <c r="AE539" i="2" s="1"/>
  <c r="AJ539" i="2" s="1"/>
  <c r="AA571" i="2"/>
  <c r="AF571" i="2" s="1"/>
  <c r="Z619" i="2"/>
  <c r="AE619" i="2" s="1"/>
  <c r="Z631" i="2"/>
  <c r="AE631" i="2" s="1"/>
  <c r="AA655" i="2"/>
  <c r="AF655" i="2" s="1"/>
  <c r="AA699" i="2"/>
  <c r="AF699" i="2" s="1"/>
  <c r="AA731" i="2"/>
  <c r="AF731" i="2" s="1"/>
  <c r="AA999" i="2"/>
  <c r="AF999" i="2" s="1"/>
  <c r="AA1359" i="2"/>
  <c r="AF1359" i="2" s="1"/>
  <c r="Z1043" i="2"/>
  <c r="AE1043" i="2" s="1"/>
  <c r="Z1168" i="2"/>
  <c r="AE1168" i="2" s="1"/>
  <c r="AC1087" i="2"/>
  <c r="Z1377" i="2"/>
  <c r="AE1377" i="2" s="1"/>
  <c r="Z1479" i="2"/>
  <c r="AE1479" i="2" s="1"/>
  <c r="AJ1479" i="2" s="1"/>
  <c r="AC1523" i="2"/>
  <c r="AC1599" i="2"/>
  <c r="Z1615" i="2"/>
  <c r="AE1615" i="2" s="1"/>
  <c r="AC1627" i="2"/>
  <c r="AA1635" i="2"/>
  <c r="AF1635" i="2" s="1"/>
  <c r="AA1691" i="2"/>
  <c r="AF1691" i="2" s="1"/>
  <c r="AA1727" i="2"/>
  <c r="AF1727" i="2" s="1"/>
  <c r="Z1763" i="2"/>
  <c r="AE1763" i="2" s="1"/>
  <c r="AJ1763" i="2" s="1"/>
  <c r="Z1859" i="2"/>
  <c r="AE1859" i="2" s="1"/>
  <c r="AC1883" i="2"/>
  <c r="AC1911" i="2"/>
  <c r="Z1919" i="2"/>
  <c r="AE1919" i="2" s="1"/>
  <c r="AA1947" i="2"/>
  <c r="AF1947" i="2" s="1"/>
  <c r="AA2011" i="2"/>
  <c r="AF2011" i="2" s="1"/>
  <c r="AA2525" i="2"/>
  <c r="AF2525" i="2" s="1"/>
  <c r="Z1270" i="2"/>
  <c r="AE1270" i="2" s="1"/>
  <c r="AJ1270" i="2" s="1"/>
  <c r="AA1278" i="2"/>
  <c r="AF1278" i="2" s="1"/>
  <c r="Z1294" i="2"/>
  <c r="AE1294" i="2" s="1"/>
  <c r="Z1328" i="2"/>
  <c r="AE1328" i="2" s="1"/>
  <c r="Z1358" i="2"/>
  <c r="AE1358" i="2" s="1"/>
  <c r="AC1364" i="2"/>
  <c r="Z1386" i="2"/>
  <c r="AE1386" i="2" s="1"/>
  <c r="Z1420" i="2"/>
  <c r="AE1420" i="2" s="1"/>
  <c r="Z1508" i="2"/>
  <c r="AE1508" i="2" s="1"/>
  <c r="AA1540" i="2"/>
  <c r="AF1540" i="2" s="1"/>
  <c r="AA1429" i="2"/>
  <c r="AF1429" i="2" s="1"/>
  <c r="Z1676" i="2"/>
  <c r="AE1676" i="2" s="1"/>
  <c r="AJ1676" i="2" s="1"/>
  <c r="Z1708" i="2"/>
  <c r="AE1708" i="2" s="1"/>
  <c r="AC1804" i="2"/>
  <c r="Z1836" i="2"/>
  <c r="AE1836" i="2" s="1"/>
  <c r="Z1964" i="2"/>
  <c r="AE1964" i="2" s="1"/>
  <c r="AJ1964" i="2" s="1"/>
  <c r="AC1980" i="2"/>
  <c r="Z2044" i="2"/>
  <c r="AE2044" i="2" s="1"/>
  <c r="Z2572" i="2"/>
  <c r="AE2572" i="2" s="1"/>
  <c r="AA2861" i="2"/>
  <c r="AF2861" i="2" s="1"/>
  <c r="AA2921" i="2"/>
  <c r="AF2921" i="2" s="1"/>
  <c r="AA2965" i="2"/>
  <c r="AF2965" i="2" s="1"/>
  <c r="Z1656" i="2"/>
  <c r="AE1656" i="2" s="1"/>
  <c r="AC1768" i="2"/>
  <c r="Z2072" i="2"/>
  <c r="AE2072" i="2" s="1"/>
  <c r="Z2921" i="2"/>
  <c r="AE2921" i="2" s="1"/>
  <c r="Z1537" i="2"/>
  <c r="AE1537" i="2" s="1"/>
  <c r="AC1553" i="2"/>
  <c r="AC1620" i="2"/>
  <c r="Z1654" i="2"/>
  <c r="AE1654" i="2" s="1"/>
  <c r="AJ1654" i="2" s="1"/>
  <c r="AA2087" i="2"/>
  <c r="AF2087" i="2" s="1"/>
  <c r="AC2093" i="2"/>
  <c r="Z2141" i="2"/>
  <c r="AE2141" i="2" s="1"/>
  <c r="Z2286" i="2"/>
  <c r="AE2286" i="2" s="1"/>
  <c r="Z2288" i="2"/>
  <c r="AE2288" i="2" s="1"/>
  <c r="Z2310" i="2"/>
  <c r="AE2310" i="2" s="1"/>
  <c r="AA2328" i="2"/>
  <c r="AF2328" i="2" s="1"/>
  <c r="AC2330" i="2"/>
  <c r="AA2354" i="2"/>
  <c r="AF2354" i="2" s="1"/>
  <c r="Z2357" i="2"/>
  <c r="AE2357" i="2" s="1"/>
  <c r="AJ2357" i="2" s="1"/>
  <c r="AC2362" i="2"/>
  <c r="AA2381" i="2"/>
  <c r="AF2381" i="2" s="1"/>
  <c r="AA2558" i="2"/>
  <c r="AF2558" i="2" s="1"/>
  <c r="AA1846" i="2"/>
  <c r="AF1846" i="2" s="1"/>
  <c r="AC2431" i="2"/>
  <c r="AC2500" i="2"/>
  <c r="AA2674" i="2"/>
  <c r="AF2674" i="2" s="1"/>
  <c r="Z1497" i="2"/>
  <c r="AE1497" i="2" s="1"/>
  <c r="Z2694" i="2"/>
  <c r="AE2694" i="2" s="1"/>
  <c r="Z1107" i="2"/>
  <c r="AE1107" i="2" s="1"/>
  <c r="Z1602" i="2"/>
  <c r="AE1602" i="2" s="1"/>
  <c r="AC1630" i="2"/>
  <c r="AA1630" i="2"/>
  <c r="AF1630" i="2" s="1"/>
  <c r="AC1641" i="2"/>
  <c r="AA1641" i="2"/>
  <c r="AF1641" i="2" s="1"/>
  <c r="Z1641" i="2"/>
  <c r="AE1641" i="2" s="1"/>
  <c r="Z1730" i="2"/>
  <c r="AE1730" i="2" s="1"/>
  <c r="Z1611" i="2"/>
  <c r="AE1611" i="2" s="1"/>
  <c r="AC1621" i="2"/>
  <c r="Z1621" i="2"/>
  <c r="AE1621" i="2" s="1"/>
  <c r="Z2640" i="2"/>
  <c r="AE2640" i="2" s="1"/>
  <c r="AD2775" i="2"/>
  <c r="Z2775" i="2"/>
  <c r="AE2775" i="2" s="1"/>
  <c r="Z2526" i="2"/>
  <c r="AE2526" i="2" s="1"/>
  <c r="AJ2526" i="2" s="1"/>
  <c r="AA2526" i="2"/>
  <c r="AF2526" i="2" s="1"/>
  <c r="AC2580" i="2"/>
  <c r="AA2580" i="2"/>
  <c r="AF2580" i="2" s="1"/>
  <c r="AA2595" i="2"/>
  <c r="AF2595" i="2" s="1"/>
  <c r="Z2595" i="2"/>
  <c r="AE2595" i="2" s="1"/>
  <c r="AA2651" i="2"/>
  <c r="AF2651" i="2" s="1"/>
  <c r="AC2651" i="2"/>
  <c r="AC2732" i="2"/>
  <c r="Z2732" i="2"/>
  <c r="AE2732" i="2" s="1"/>
  <c r="AA2732" i="2"/>
  <c r="AF2732" i="2" s="1"/>
  <c r="AA2780" i="2"/>
  <c r="AF2780" i="2" s="1"/>
  <c r="AC2780" i="2"/>
  <c r="Z2565" i="2"/>
  <c r="AE2565" i="2" s="1"/>
  <c r="AJ2565" i="2" s="1"/>
  <c r="AC2473" i="2"/>
  <c r="AD2628" i="2"/>
  <c r="Z2628" i="2"/>
  <c r="AE2628" i="2" s="1"/>
  <c r="AC2678" i="2"/>
  <c r="AA2678" i="2"/>
  <c r="AF2678" i="2" s="1"/>
  <c r="Z2678" i="2"/>
  <c r="AE2678" i="2" s="1"/>
  <c r="AC2698" i="2"/>
  <c r="AA2698" i="2"/>
  <c r="AF2698" i="2" s="1"/>
  <c r="AC2754" i="2"/>
  <c r="Z2754" i="2"/>
  <c r="AE2754" i="2" s="1"/>
  <c r="AC3035" i="2"/>
  <c r="Z3035" i="2"/>
  <c r="AE3035" i="2" s="1"/>
  <c r="Z526" i="2"/>
  <c r="Z739" i="2"/>
  <c r="AE739" i="2" s="1"/>
  <c r="Z1039" i="2"/>
  <c r="AE1039" i="2" s="1"/>
  <c r="Z1103" i="2"/>
  <c r="AE1103" i="2" s="1"/>
  <c r="Z1382" i="2"/>
  <c r="AE1382" i="2" s="1"/>
  <c r="AJ1382" i="2" s="1"/>
  <c r="Z1819" i="2"/>
  <c r="AE1819" i="2" s="1"/>
  <c r="Z2021" i="2"/>
  <c r="AE2021" i="2" s="1"/>
  <c r="AC2021" i="2"/>
  <c r="AC2327" i="2"/>
  <c r="AA2327" i="2"/>
  <c r="AF2327" i="2" s="1"/>
  <c r="AC2929" i="2"/>
  <c r="Z2929" i="2"/>
  <c r="AE2929" i="2" s="1"/>
  <c r="Z3091" i="2"/>
  <c r="AE3091" i="2" s="1"/>
  <c r="Z10" i="2"/>
  <c r="AE10" i="2" s="1"/>
  <c r="Z34" i="2"/>
  <c r="AE34" i="2" s="1"/>
  <c r="AJ34" i="2" s="1"/>
  <c r="AA1577" i="2"/>
  <c r="AF1577" i="2" s="1"/>
  <c r="AC1577" i="2"/>
  <c r="AC2026" i="2"/>
  <c r="Z2026" i="2"/>
  <c r="AE2026" i="2" s="1"/>
  <c r="Z1904" i="2"/>
  <c r="AE1904" i="2" s="1"/>
  <c r="AC1904" i="2"/>
  <c r="Z2008" i="2"/>
  <c r="AE2008" i="2" s="1"/>
  <c r="AC2008" i="2"/>
  <c r="AA2118" i="2"/>
  <c r="AF2118" i="2" s="1"/>
  <c r="Z2118" i="2"/>
  <c r="AE2118" i="2" s="1"/>
  <c r="AA2261" i="2"/>
  <c r="AF2261" i="2" s="1"/>
  <c r="Z2261" i="2"/>
  <c r="AE2261" i="2" s="1"/>
  <c r="AC2386" i="2"/>
  <c r="AA2386" i="2"/>
  <c r="AF2386" i="2" s="1"/>
  <c r="AA2609" i="2"/>
  <c r="AF2609" i="2" s="1"/>
  <c r="AC2609" i="2"/>
  <c r="AD2110" i="2"/>
  <c r="Z2110" i="2"/>
  <c r="AE2110" i="2" s="1"/>
  <c r="AJ2110" i="2" s="1"/>
  <c r="AD2402" i="2"/>
  <c r="Z2402" i="2"/>
  <c r="AE2402" i="2" s="1"/>
  <c r="AA2645" i="2"/>
  <c r="AF2645" i="2" s="1"/>
  <c r="AC2645" i="2"/>
  <c r="Z2645" i="2"/>
  <c r="AE2645" i="2" s="1"/>
  <c r="AD2692" i="2"/>
  <c r="Z2692" i="2"/>
  <c r="AE2692" i="2" s="1"/>
  <c r="AJ2692" i="2" s="1"/>
  <c r="AA2801" i="2"/>
  <c r="AF2801" i="2" s="1"/>
  <c r="AC2801" i="2"/>
  <c r="AD2269" i="2"/>
  <c r="Z2269" i="2"/>
  <c r="AE2269" i="2" s="1"/>
  <c r="AD2221" i="2"/>
  <c r="Z2221" i="2"/>
  <c r="AE2221" i="2" s="1"/>
  <c r="AD506" i="2"/>
  <c r="Z506" i="2"/>
  <c r="AE506" i="2" s="1"/>
  <c r="AJ506" i="2" s="1"/>
  <c r="AA2048" i="2"/>
  <c r="AF2048" i="2" s="1"/>
  <c r="Z2048" i="2"/>
  <c r="AE2048" i="2" s="1"/>
  <c r="AD1569" i="2"/>
  <c r="Z1569" i="2"/>
  <c r="AE1569" i="2" s="1"/>
  <c r="AD2206" i="2"/>
  <c r="Z2206" i="2"/>
  <c r="AE2206" i="2" s="1"/>
  <c r="Z1812" i="2"/>
  <c r="AE1812" i="2" s="1"/>
  <c r="AC1812" i="2"/>
  <c r="AD2364" i="2"/>
  <c r="Z2364" i="2"/>
  <c r="AE2364" i="2" s="1"/>
  <c r="AD2507" i="2"/>
  <c r="Z2507" i="2"/>
  <c r="AE2507" i="2" s="1"/>
  <c r="AJ2507" i="2" s="1"/>
  <c r="AA10" i="2"/>
  <c r="AF10" i="2" s="1"/>
  <c r="Z69" i="2"/>
  <c r="AE69" i="2" s="1"/>
  <c r="Z192" i="2"/>
  <c r="AE192" i="2" s="1"/>
  <c r="Z128" i="2"/>
  <c r="AE128" i="2" s="1"/>
  <c r="AA169" i="2"/>
  <c r="AF169" i="2" s="1"/>
  <c r="Z174" i="2"/>
  <c r="AE174" i="2" s="1"/>
  <c r="AJ174" i="2" s="1"/>
  <c r="Z113" i="2"/>
  <c r="AE113" i="2" s="1"/>
  <c r="AJ113" i="2" s="1"/>
  <c r="AC193" i="2"/>
  <c r="Z155" i="2"/>
  <c r="AE155" i="2" s="1"/>
  <c r="AJ155" i="2" s="1"/>
  <c r="AA288" i="2"/>
  <c r="AF288" i="2" s="1"/>
  <c r="AA183" i="2"/>
  <c r="AF183" i="2" s="1"/>
  <c r="AA354" i="2"/>
  <c r="AF354" i="2" s="1"/>
  <c r="Z388" i="2"/>
  <c r="AE388" i="2" s="1"/>
  <c r="AJ388" i="2" s="1"/>
  <c r="AC274" i="2"/>
  <c r="AA338" i="2"/>
  <c r="AF338" i="2" s="1"/>
  <c r="AC412" i="2"/>
  <c r="AA428" i="2"/>
  <c r="AF428" i="2" s="1"/>
  <c r="AA476" i="2"/>
  <c r="AF476" i="2" s="1"/>
  <c r="AC414" i="2"/>
  <c r="AC828" i="2"/>
  <c r="AC862" i="2"/>
  <c r="Z884" i="2"/>
  <c r="AE884" i="2" s="1"/>
  <c r="Z887" i="2"/>
  <c r="AE887" i="2" s="1"/>
  <c r="AC891" i="2"/>
  <c r="AC896" i="2"/>
  <c r="Z624" i="2"/>
  <c r="AE624" i="2" s="1"/>
  <c r="Z605" i="2"/>
  <c r="AE605" i="2" s="1"/>
  <c r="Z633" i="2"/>
  <c r="AE633" i="2" s="1"/>
  <c r="AC715" i="2"/>
  <c r="Z1178" i="2"/>
  <c r="AE1178" i="2" s="1"/>
  <c r="AC555" i="2"/>
  <c r="AA635" i="2"/>
  <c r="AF635" i="2" s="1"/>
  <c r="Z687" i="2"/>
  <c r="AE687" i="2" s="1"/>
  <c r="AJ687" i="2" s="1"/>
  <c r="Z699" i="2"/>
  <c r="AE699" i="2" s="1"/>
  <c r="Z743" i="2"/>
  <c r="Z1079" i="2"/>
  <c r="AE1079" i="2" s="1"/>
  <c r="Z1279" i="2"/>
  <c r="AE1279" i="2" s="1"/>
  <c r="Z1303" i="2"/>
  <c r="AE1303" i="2" s="1"/>
  <c r="Z1359" i="2"/>
  <c r="AE1359" i="2" s="1"/>
  <c r="AC943" i="2"/>
  <c r="AC975" i="2"/>
  <c r="AA1103" i="2"/>
  <c r="AF1103" i="2" s="1"/>
  <c r="AA1261" i="2"/>
  <c r="AF1261" i="2" s="1"/>
  <c r="AA1377" i="2"/>
  <c r="AF1377" i="2" s="1"/>
  <c r="AA1599" i="2"/>
  <c r="AF1599" i="2" s="1"/>
  <c r="AA1627" i="2"/>
  <c r="AF1627" i="2" s="1"/>
  <c r="Z1695" i="2"/>
  <c r="AE1695" i="2" s="1"/>
  <c r="AJ1695" i="2" s="1"/>
  <c r="Z1791" i="2"/>
  <c r="AE1791" i="2" s="1"/>
  <c r="AA1883" i="2"/>
  <c r="AF1883" i="2" s="1"/>
  <c r="Z2047" i="2"/>
  <c r="AE2047" i="2" s="1"/>
  <c r="AA2473" i="2"/>
  <c r="AF2473" i="2" s="1"/>
  <c r="Z1208" i="2"/>
  <c r="AE1208" i="2" s="1"/>
  <c r="AA1508" i="2"/>
  <c r="AF1508" i="2" s="1"/>
  <c r="Z1556" i="2"/>
  <c r="AE1556" i="2" s="1"/>
  <c r="AJ1556" i="2" s="1"/>
  <c r="AC1430" i="2"/>
  <c r="AA1506" i="2"/>
  <c r="AF1506" i="2" s="1"/>
  <c r="Z2576" i="2"/>
  <c r="AC2602" i="2"/>
  <c r="Z2750" i="2"/>
  <c r="AE2750" i="2" s="1"/>
  <c r="AC2885" i="2"/>
  <c r="Z2933" i="2"/>
  <c r="Z1620" i="2"/>
  <c r="AE1620" i="2" s="1"/>
  <c r="AA1637" i="2"/>
  <c r="AF1637" i="2" s="1"/>
  <c r="AA1812" i="2"/>
  <c r="AF1812" i="2" s="1"/>
  <c r="AC2100" i="2"/>
  <c r="AA2119" i="2"/>
  <c r="AF2119" i="2" s="1"/>
  <c r="AA2141" i="2"/>
  <c r="AF2141" i="2" s="1"/>
  <c r="Z2154" i="2"/>
  <c r="AA2175" i="2"/>
  <c r="AF2175" i="2" s="1"/>
  <c r="Z2212" i="2"/>
  <c r="AE2212" i="2" s="1"/>
  <c r="AJ2212" i="2" s="1"/>
  <c r="AC2254" i="2"/>
  <c r="AA2310" i="2"/>
  <c r="AF2310" i="2" s="1"/>
  <c r="AA2317" i="2"/>
  <c r="AF2317" i="2" s="1"/>
  <c r="AC2328" i="2"/>
  <c r="AC2336" i="2"/>
  <c r="AA2506" i="2"/>
  <c r="AF2506" i="2" s="1"/>
  <c r="Z2558" i="2"/>
  <c r="AE2558" i="2" s="1"/>
  <c r="AJ2558" i="2" s="1"/>
  <c r="Z1585" i="2"/>
  <c r="AE1585" i="2" s="1"/>
  <c r="AJ1585" i="2" s="1"/>
  <c r="AA1654" i="2"/>
  <c r="AF1654" i="2" s="1"/>
  <c r="AC1728" i="2"/>
  <c r="AC1825" i="2"/>
  <c r="Z1872" i="2"/>
  <c r="AE1872" i="2" s="1"/>
  <c r="AC2607" i="2"/>
  <c r="Z2995" i="2"/>
  <c r="AE2995" i="2" s="1"/>
  <c r="AC1497" i="2"/>
  <c r="AA1944" i="2"/>
  <c r="AF1944" i="2" s="1"/>
  <c r="Z2953" i="2"/>
  <c r="AE2953" i="2" s="1"/>
  <c r="AC1877" i="2"/>
  <c r="Z1877" i="2"/>
  <c r="AE1877" i="2" s="1"/>
  <c r="Z2251" i="2"/>
  <c r="AE2251" i="2" s="1"/>
  <c r="AA2296" i="2"/>
  <c r="AF2296" i="2" s="1"/>
  <c r="AC2296" i="2"/>
  <c r="AA2587" i="2"/>
  <c r="AF2587" i="2" s="1"/>
  <c r="AC2587" i="2"/>
  <c r="AA2723" i="2"/>
  <c r="AF2723" i="2" s="1"/>
  <c r="Z2723" i="2"/>
  <c r="AE2723" i="2" s="1"/>
  <c r="AC2869" i="2"/>
  <c r="Z2869" i="2"/>
  <c r="AE2869" i="2" s="1"/>
  <c r="AC3021" i="2"/>
  <c r="Z3021" i="2"/>
  <c r="AE3021" i="2" s="1"/>
  <c r="AC3045" i="2"/>
  <c r="Z3045" i="2"/>
  <c r="AE3045" i="2" s="1"/>
  <c r="AC3073" i="2"/>
  <c r="Z3073" i="2"/>
  <c r="AE3073" i="2" s="1"/>
  <c r="AC1610" i="2"/>
  <c r="AA1610" i="2"/>
  <c r="AF1610" i="2" s="1"/>
  <c r="AA1750" i="2"/>
  <c r="AF1750" i="2" s="1"/>
  <c r="Z1750" i="2"/>
  <c r="AE1750" i="2" s="1"/>
  <c r="AJ1750" i="2" s="1"/>
  <c r="AC1793" i="2"/>
  <c r="Z1793" i="2"/>
  <c r="AE1793" i="2" s="1"/>
  <c r="AA2038" i="2"/>
  <c r="AF2038" i="2" s="1"/>
  <c r="Z2038" i="2"/>
  <c r="AE2038" i="2" s="1"/>
  <c r="Z2056" i="2"/>
  <c r="AE2056" i="2" s="1"/>
  <c r="AA2397" i="2"/>
  <c r="AF2397" i="2" s="1"/>
  <c r="AC2397" i="2"/>
  <c r="AA2414" i="2"/>
  <c r="AF2414" i="2" s="1"/>
  <c r="AC2414" i="2"/>
  <c r="Z2454" i="2"/>
  <c r="AE2454" i="2" s="1"/>
  <c r="Z2494" i="2"/>
  <c r="AE2494" i="2" s="1"/>
  <c r="AC2494" i="2"/>
  <c r="AA2494" i="2"/>
  <c r="AF2494" i="2" s="1"/>
  <c r="Z1832" i="2"/>
  <c r="AE1832" i="2" s="1"/>
  <c r="AJ1832" i="2" s="1"/>
  <c r="AD2113" i="2"/>
  <c r="Z2113" i="2"/>
  <c r="AE2113" i="2" s="1"/>
  <c r="AA2416" i="2"/>
  <c r="AF2416" i="2" s="1"/>
  <c r="Z2416" i="2"/>
  <c r="AE2416" i="2" s="1"/>
  <c r="AA2190" i="2"/>
  <c r="AF2190" i="2" s="1"/>
  <c r="AC2190" i="2"/>
  <c r="AC2425" i="2"/>
  <c r="Z2425" i="2"/>
  <c r="AE2425" i="2" s="1"/>
  <c r="AD2765" i="2"/>
  <c r="Z2765" i="2"/>
  <c r="AE2765" i="2" s="1"/>
  <c r="AD1670" i="2"/>
  <c r="Z1670" i="2"/>
  <c r="AE1670" i="2" s="1"/>
  <c r="Z2543" i="2"/>
  <c r="AE2543" i="2" s="1"/>
  <c r="Z2555" i="2"/>
  <c r="AE2555" i="2" s="1"/>
  <c r="AC2555" i="2"/>
  <c r="AA2555" i="2"/>
  <c r="AF2555" i="2" s="1"/>
  <c r="Z2702" i="2"/>
  <c r="AE2702" i="2" s="1"/>
  <c r="AJ2702" i="2" s="1"/>
  <c r="AA2702" i="2"/>
  <c r="AF2702" i="2" s="1"/>
  <c r="Z146" i="2"/>
  <c r="AE146" i="2" s="1"/>
  <c r="Z317" i="2"/>
  <c r="AE317" i="2" s="1"/>
  <c r="Z691" i="2"/>
  <c r="AE691" i="2" s="1"/>
  <c r="Z755" i="2"/>
  <c r="AE755" i="2" s="1"/>
  <c r="Z2440" i="2"/>
  <c r="AE2440" i="2" s="1"/>
  <c r="Z1317" i="2"/>
  <c r="AE1317" i="2" s="1"/>
  <c r="Z1760" i="2"/>
  <c r="AE1760" i="2" s="1"/>
  <c r="Z2024" i="2"/>
  <c r="AE2024" i="2" s="1"/>
  <c r="AJ2024" i="2" s="1"/>
  <c r="Z402" i="2"/>
  <c r="AE402" i="2" s="1"/>
  <c r="AJ402" i="2" s="1"/>
  <c r="Z422" i="2"/>
  <c r="AE422" i="2" s="1"/>
  <c r="Z703" i="2"/>
  <c r="AE703" i="2" s="1"/>
  <c r="AJ703" i="2" s="1"/>
  <c r="Z1459" i="2"/>
  <c r="AE1459" i="2" s="1"/>
  <c r="Z1732" i="2"/>
  <c r="AE1732" i="2" s="1"/>
  <c r="Z2337" i="2"/>
  <c r="AE2337" i="2" s="1"/>
  <c r="Z602" i="2"/>
  <c r="AE602" i="2" s="1"/>
  <c r="AJ602" i="2" s="1"/>
  <c r="Z634" i="2"/>
  <c r="AE634" i="2" s="1"/>
  <c r="AJ634" i="2" s="1"/>
  <c r="Z650" i="2"/>
  <c r="AE650" i="2" s="1"/>
  <c r="AJ650" i="2" s="1"/>
  <c r="Z1698" i="2"/>
  <c r="AE1698" i="2" s="1"/>
  <c r="Z1426" i="2"/>
  <c r="AE1426" i="2" s="1"/>
  <c r="AJ1426" i="2" s="1"/>
  <c r="Z1851" i="2"/>
  <c r="AE1851" i="2" s="1"/>
  <c r="Z1938" i="2"/>
  <c r="AE1938" i="2" s="1"/>
  <c r="Z1736" i="2"/>
  <c r="AE1736" i="2" s="1"/>
  <c r="AJ1736" i="2" s="1"/>
  <c r="Z541" i="2"/>
  <c r="Z499" i="2"/>
  <c r="AE499" i="2" s="1"/>
  <c r="Z1831" i="2"/>
  <c r="AE1831" i="2" s="1"/>
  <c r="Z2835" i="2"/>
  <c r="AE2835" i="2" s="1"/>
  <c r="AJ500" i="2"/>
  <c r="AJ25" i="2"/>
  <c r="AJ2074" i="2"/>
  <c r="AJ1962" i="2"/>
  <c r="AD378" i="2"/>
  <c r="Z378" i="2"/>
  <c r="AE378" i="2" s="1"/>
  <c r="AJ378" i="2" s="1"/>
  <c r="AD1296" i="2"/>
  <c r="Z1296" i="2"/>
  <c r="AE1296" i="2" s="1"/>
  <c r="AJ1296" i="2" s="1"/>
  <c r="AA2272" i="2"/>
  <c r="AF2272" i="2" s="1"/>
  <c r="AC2272" i="2"/>
  <c r="Z2478" i="2"/>
  <c r="AE2478" i="2" s="1"/>
  <c r="AC2478" i="2"/>
  <c r="AA2739" i="2"/>
  <c r="AF2739" i="2" s="1"/>
  <c r="Z2739" i="2"/>
  <c r="AE2739" i="2" s="1"/>
  <c r="AA2771" i="2"/>
  <c r="AF2771" i="2" s="1"/>
  <c r="Z2771" i="2"/>
  <c r="AE2771" i="2" s="1"/>
  <c r="AA2787" i="2"/>
  <c r="AF2787" i="2" s="1"/>
  <c r="AC2787" i="2"/>
  <c r="AD2651" i="2"/>
  <c r="Z2651" i="2"/>
  <c r="AD2236" i="2"/>
  <c r="Z2236" i="2"/>
  <c r="AE2236" i="2" s="1"/>
  <c r="AA393" i="2"/>
  <c r="AF393" i="2" s="1"/>
  <c r="AC393" i="2"/>
  <c r="AC430" i="2"/>
  <c r="AA430" i="2"/>
  <c r="AF430" i="2" s="1"/>
  <c r="AC446" i="2"/>
  <c r="AA446" i="2"/>
  <c r="AF446" i="2" s="1"/>
  <c r="AC462" i="2"/>
  <c r="AA462" i="2"/>
  <c r="AF462" i="2" s="1"/>
  <c r="AC478" i="2"/>
  <c r="AA478" i="2"/>
  <c r="AF478" i="2" s="1"/>
  <c r="AC516" i="2"/>
  <c r="Z516" i="2"/>
  <c r="AE516" i="2" s="1"/>
  <c r="AA608" i="2"/>
  <c r="AF608" i="2" s="1"/>
  <c r="AC608" i="2"/>
  <c r="AA833" i="2"/>
  <c r="AF833" i="2" s="1"/>
  <c r="AC833" i="2"/>
  <c r="AA865" i="2"/>
  <c r="AF865" i="2" s="1"/>
  <c r="AC865" i="2"/>
  <c r="AC1282" i="2"/>
  <c r="Z1282" i="2"/>
  <c r="AE1282" i="2" s="1"/>
  <c r="AC1333" i="2"/>
  <c r="AA1333" i="2"/>
  <c r="AF1333" i="2" s="1"/>
  <c r="AD495" i="2"/>
  <c r="Z495" i="2"/>
  <c r="AE495" i="2" s="1"/>
  <c r="AJ495" i="2" s="1"/>
  <c r="AC537" i="2"/>
  <c r="Z537" i="2"/>
  <c r="AE537" i="2" s="1"/>
  <c r="AA671" i="2"/>
  <c r="AF671" i="2" s="1"/>
  <c r="AC671" i="2"/>
  <c r="AD727" i="2"/>
  <c r="Z727" i="2"/>
  <c r="AE727" i="2" s="1"/>
  <c r="Z807" i="2"/>
  <c r="AE807" i="2" s="1"/>
  <c r="AA807" i="2"/>
  <c r="AF807" i="2" s="1"/>
  <c r="AD823" i="2"/>
  <c r="Z823" i="2"/>
  <c r="AE823" i="2" s="1"/>
  <c r="AA842" i="2"/>
  <c r="AF842" i="2" s="1"/>
  <c r="AC842" i="2"/>
  <c r="AA889" i="2"/>
  <c r="AF889" i="2" s="1"/>
  <c r="Z889" i="2"/>
  <c r="AE889" i="2" s="1"/>
  <c r="Z907" i="2"/>
  <c r="AC907" i="2"/>
  <c r="AC1339" i="2"/>
  <c r="AA1339" i="2"/>
  <c r="AF1339" i="2" s="1"/>
  <c r="AD492" i="2"/>
  <c r="Z492" i="2"/>
  <c r="AE492" i="2" s="1"/>
  <c r="AJ492" i="2" s="1"/>
  <c r="AD1281" i="2"/>
  <c r="Z1281" i="2"/>
  <c r="AC1398" i="2"/>
  <c r="Z1398" i="2"/>
  <c r="AE1398" i="2" s="1"/>
  <c r="Z1465" i="2"/>
  <c r="AE1465" i="2" s="1"/>
  <c r="AA1465" i="2"/>
  <c r="AF1465" i="2" s="1"/>
  <c r="AD617" i="2"/>
  <c r="Z617" i="2"/>
  <c r="AE617" i="2" s="1"/>
  <c r="AC1354" i="2"/>
  <c r="Z1354" i="2"/>
  <c r="AE1354" i="2" s="1"/>
  <c r="Z1491" i="2"/>
  <c r="AE1491" i="2" s="1"/>
  <c r="AJ1491" i="2" s="1"/>
  <c r="Z1521" i="2"/>
  <c r="AE1521" i="2" s="1"/>
  <c r="AA1521" i="2"/>
  <c r="AF1521" i="2" s="1"/>
  <c r="AC1521" i="2"/>
  <c r="AC1576" i="2"/>
  <c r="Z1576" i="2"/>
  <c r="AE1576" i="2" s="1"/>
  <c r="AA1649" i="2"/>
  <c r="AF1649" i="2" s="1"/>
  <c r="Z1649" i="2"/>
  <c r="AA1718" i="2"/>
  <c r="AF1718" i="2" s="1"/>
  <c r="Z1718" i="2"/>
  <c r="AE1718" i="2" s="1"/>
  <c r="AA1800" i="2"/>
  <c r="AF1800" i="2" s="1"/>
  <c r="AC1800" i="2"/>
  <c r="AA1844" i="2"/>
  <c r="AF1844" i="2" s="1"/>
  <c r="AC1844" i="2"/>
  <c r="AD1519" i="2"/>
  <c r="Z1519" i="2"/>
  <c r="AD1551" i="2"/>
  <c r="Z1551" i="2"/>
  <c r="AE1551" i="2" s="1"/>
  <c r="AC1579" i="2"/>
  <c r="AA1579" i="2"/>
  <c r="AF1579" i="2" s="1"/>
  <c r="Z1601" i="2"/>
  <c r="AE1601" i="2" s="1"/>
  <c r="AA1601" i="2"/>
  <c r="AF1601" i="2" s="1"/>
  <c r="Z1608" i="2"/>
  <c r="AE1608" i="2" s="1"/>
  <c r="AA1608" i="2"/>
  <c r="AF1608" i="2" s="1"/>
  <c r="AA1776" i="2"/>
  <c r="AF1776" i="2" s="1"/>
  <c r="AC1776" i="2"/>
  <c r="Z1776" i="2"/>
  <c r="AE1776" i="2" s="1"/>
  <c r="AC1792" i="2"/>
  <c r="AA1792" i="2"/>
  <c r="AF1792" i="2" s="1"/>
  <c r="AA1876" i="2"/>
  <c r="AF1876" i="2" s="1"/>
  <c r="Z1876" i="2"/>
  <c r="AE1876" i="2" s="1"/>
  <c r="AJ1876" i="2" s="1"/>
  <c r="AA2117" i="2"/>
  <c r="AF2117" i="2" s="1"/>
  <c r="Z2117" i="2"/>
  <c r="AE2117" i="2" s="1"/>
  <c r="AD2138" i="2"/>
  <c r="Z2138" i="2"/>
  <c r="AE2138" i="2" s="1"/>
  <c r="AJ2138" i="2" s="1"/>
  <c r="AC2178" i="2"/>
  <c r="Z2178" i="2"/>
  <c r="AE2178" i="2" s="1"/>
  <c r="AA2260" i="2"/>
  <c r="AF2260" i="2" s="1"/>
  <c r="AC2260" i="2"/>
  <c r="Z2290" i="2"/>
  <c r="AC2290" i="2"/>
  <c r="AA2290" i="2"/>
  <c r="AF2290" i="2" s="1"/>
  <c r="AA2385" i="2"/>
  <c r="AF2385" i="2" s="1"/>
  <c r="AC2385" i="2"/>
  <c r="AA2427" i="2"/>
  <c r="AF2427" i="2" s="1"/>
  <c r="AC2427" i="2"/>
  <c r="AD2484" i="2"/>
  <c r="Z2484" i="2"/>
  <c r="AE2484" i="2" s="1"/>
  <c r="AA2522" i="2"/>
  <c r="AF2522" i="2" s="1"/>
  <c r="AC2522" i="2"/>
  <c r="AC2554" i="2"/>
  <c r="AA2554" i="2"/>
  <c r="AF2554" i="2" s="1"/>
  <c r="AA2626" i="2"/>
  <c r="AF2626" i="2" s="1"/>
  <c r="Z2626" i="2"/>
  <c r="AE2626" i="2" s="1"/>
  <c r="AC2626" i="2"/>
  <c r="AA2693" i="2"/>
  <c r="AF2693" i="2" s="1"/>
  <c r="AC2693" i="2"/>
  <c r="AA2761" i="2"/>
  <c r="AF2761" i="2" s="1"/>
  <c r="Z2761" i="2"/>
  <c r="AE2761" i="2" s="1"/>
  <c r="AA2786" i="2"/>
  <c r="AF2786" i="2" s="1"/>
  <c r="AC2786" i="2"/>
  <c r="Z2897" i="2"/>
  <c r="AE2897" i="2" s="1"/>
  <c r="AA2897" i="2"/>
  <c r="AF2897" i="2" s="1"/>
  <c r="AC2897" i="2"/>
  <c r="AC2993" i="2"/>
  <c r="Z2993" i="2"/>
  <c r="AE2993" i="2" s="1"/>
  <c r="AA2993" i="2"/>
  <c r="AF2993" i="2" s="1"/>
  <c r="AD1948" i="2"/>
  <c r="Z1948" i="2"/>
  <c r="AE1948" i="2" s="1"/>
  <c r="Z2042" i="2"/>
  <c r="AE2042" i="2" s="1"/>
  <c r="AA2042" i="2"/>
  <c r="AF2042" i="2" s="1"/>
  <c r="AA2129" i="2"/>
  <c r="AF2129" i="2" s="1"/>
  <c r="AC2129" i="2"/>
  <c r="Z2150" i="2"/>
  <c r="AE2150" i="2" s="1"/>
  <c r="AC2150" i="2"/>
  <c r="AA2196" i="2"/>
  <c r="AF2196" i="2" s="1"/>
  <c r="AC2196" i="2"/>
  <c r="Z2270" i="2"/>
  <c r="AE2270" i="2" s="1"/>
  <c r="AC2270" i="2"/>
  <c r="AA2297" i="2"/>
  <c r="AF2297" i="2" s="1"/>
  <c r="AC2297" i="2"/>
  <c r="AA2325" i="2"/>
  <c r="AF2325" i="2" s="1"/>
  <c r="AC2325" i="2"/>
  <c r="AA2333" i="2"/>
  <c r="AF2333" i="2" s="1"/>
  <c r="Z2333" i="2"/>
  <c r="AE2333" i="2" s="1"/>
  <c r="AD2356" i="2"/>
  <c r="Z2356" i="2"/>
  <c r="AE2356" i="2" s="1"/>
  <c r="AA2376" i="2"/>
  <c r="AF2376" i="2" s="1"/>
  <c r="Z2376" i="2"/>
  <c r="AE2376" i="2" s="1"/>
  <c r="AD2401" i="2"/>
  <c r="Z2401" i="2"/>
  <c r="AE2401" i="2" s="1"/>
  <c r="AD2418" i="2"/>
  <c r="Z2418" i="2"/>
  <c r="AE2418" i="2" s="1"/>
  <c r="AC2450" i="2"/>
  <c r="AA2450" i="2"/>
  <c r="AF2450" i="2" s="1"/>
  <c r="AC2485" i="2"/>
  <c r="Z2485" i="2"/>
  <c r="AE2485" i="2" s="1"/>
  <c r="AA2485" i="2"/>
  <c r="AF2485" i="2" s="1"/>
  <c r="AC2561" i="2"/>
  <c r="Z2561" i="2"/>
  <c r="AE2561" i="2" s="1"/>
  <c r="AC2658" i="2"/>
  <c r="AA2658" i="2"/>
  <c r="AF2658" i="2" s="1"/>
  <c r="AA2729" i="2"/>
  <c r="AF2729" i="2" s="1"/>
  <c r="Z2729" i="2"/>
  <c r="AE2729" i="2" s="1"/>
  <c r="AD2798" i="2"/>
  <c r="Z2798" i="2"/>
  <c r="AE2798" i="2" s="1"/>
  <c r="AA2818" i="2"/>
  <c r="AF2818" i="2" s="1"/>
  <c r="AC2818" i="2"/>
  <c r="Z2917" i="2"/>
  <c r="AE2917" i="2" s="1"/>
  <c r="AC2917" i="2"/>
  <c r="AC3069" i="2"/>
  <c r="Z3069" i="2"/>
  <c r="AE3069" i="2" s="1"/>
  <c r="AA3069" i="2"/>
  <c r="AF3069" i="2" s="1"/>
  <c r="AD1907" i="2"/>
  <c r="Z1907" i="2"/>
  <c r="AE1907" i="2" s="1"/>
  <c r="AD2032" i="2"/>
  <c r="Z2032" i="2"/>
  <c r="AE2032" i="2" s="1"/>
  <c r="AJ2032" i="2" s="1"/>
  <c r="AA2466" i="2"/>
  <c r="AF2466" i="2" s="1"/>
  <c r="AC2466" i="2"/>
  <c r="AD2677" i="2"/>
  <c r="Z2677" i="2"/>
  <c r="AE2677" i="2" s="1"/>
  <c r="AD2052" i="2"/>
  <c r="Z2052" i="2"/>
  <c r="AE2052" i="2" s="1"/>
  <c r="AJ2052" i="2" s="1"/>
  <c r="AA2126" i="2"/>
  <c r="AF2126" i="2" s="1"/>
  <c r="AC2126" i="2"/>
  <c r="AD2374" i="2"/>
  <c r="Z2374" i="2"/>
  <c r="AE2374" i="2" s="1"/>
  <c r="AD2538" i="2"/>
  <c r="Z2538" i="2"/>
  <c r="AE2538" i="2" s="1"/>
  <c r="AJ2538" i="2" s="1"/>
  <c r="Z16" i="2"/>
  <c r="AE16" i="2" s="1"/>
  <c r="Z15" i="2"/>
  <c r="AE15" i="2" s="1"/>
  <c r="AJ15" i="2" s="1"/>
  <c r="Z130" i="2"/>
  <c r="AE130" i="2" s="1"/>
  <c r="Z150" i="2"/>
  <c r="AE150" i="2" s="1"/>
  <c r="Z166" i="2"/>
  <c r="AE166" i="2" s="1"/>
  <c r="AA129" i="2"/>
  <c r="AF129" i="2" s="1"/>
  <c r="AA195" i="2"/>
  <c r="AF195" i="2" s="1"/>
  <c r="Z284" i="2"/>
  <c r="AE284" i="2" s="1"/>
  <c r="AJ284" i="2" s="1"/>
  <c r="AC139" i="2"/>
  <c r="AA284" i="2"/>
  <c r="AF284" i="2" s="1"/>
  <c r="Z117" i="2"/>
  <c r="AE117" i="2" s="1"/>
  <c r="Z190" i="2"/>
  <c r="AE190" i="2" s="1"/>
  <c r="AJ190" i="2" s="1"/>
  <c r="Z289" i="2"/>
  <c r="AE289" i="2" s="1"/>
  <c r="AJ289" i="2" s="1"/>
  <c r="AA337" i="2"/>
  <c r="AF337" i="2" s="1"/>
  <c r="AC183" i="2"/>
  <c r="AC354" i="2"/>
  <c r="Z404" i="2"/>
  <c r="AE404" i="2" s="1"/>
  <c r="AA367" i="2"/>
  <c r="AF367" i="2" s="1"/>
  <c r="Z285" i="2"/>
  <c r="AE285" i="2" s="1"/>
  <c r="AJ285" i="2" s="1"/>
  <c r="Z397" i="2"/>
  <c r="AE397" i="2" s="1"/>
  <c r="AJ397" i="2" s="1"/>
  <c r="AC420" i="2"/>
  <c r="AA436" i="2"/>
  <c r="AF436" i="2" s="1"/>
  <c r="AC452" i="2"/>
  <c r="AA468" i="2"/>
  <c r="AF468" i="2" s="1"/>
  <c r="AA410" i="2"/>
  <c r="AF410" i="2" s="1"/>
  <c r="AA402" i="2"/>
  <c r="AF402" i="2" s="1"/>
  <c r="Z866" i="2"/>
  <c r="AE866" i="2" s="1"/>
  <c r="AA317" i="2"/>
  <c r="AF317" i="2" s="1"/>
  <c r="Z765" i="2"/>
  <c r="AE765" i="2" s="1"/>
  <c r="AJ765" i="2" s="1"/>
  <c r="AC655" i="2"/>
  <c r="AC759" i="2"/>
  <c r="Z1194" i="2"/>
  <c r="AE1194" i="2" s="1"/>
  <c r="AC1079" i="2"/>
  <c r="Z1181" i="2"/>
  <c r="AE1181" i="2" s="1"/>
  <c r="Z1173" i="2"/>
  <c r="AE1173" i="2" s="1"/>
  <c r="AJ1173" i="2" s="1"/>
  <c r="AA1459" i="2"/>
  <c r="AF1459" i="2" s="1"/>
  <c r="AA1491" i="2"/>
  <c r="AA1975" i="2"/>
  <c r="AF1975" i="2" s="1"/>
  <c r="AA2023" i="2"/>
  <c r="AF2023" i="2" s="1"/>
  <c r="AA2055" i="2"/>
  <c r="AF2055" i="2" s="1"/>
  <c r="AC1318" i="2"/>
  <c r="Z1332" i="2"/>
  <c r="AE1332" i="2" s="1"/>
  <c r="AJ1332" i="2" s="1"/>
  <c r="Z1364" i="2"/>
  <c r="AE1364" i="2" s="1"/>
  <c r="AA1379" i="2"/>
  <c r="AF1379" i="2" s="1"/>
  <c r="AA1545" i="2"/>
  <c r="AF1545" i="2" s="1"/>
  <c r="AA1597" i="2"/>
  <c r="AF1597" i="2" s="1"/>
  <c r="Z1725" i="2"/>
  <c r="AE1725" i="2" s="1"/>
  <c r="AA2841" i="2"/>
  <c r="Z2602" i="2"/>
  <c r="AE2602" i="2" s="1"/>
  <c r="AA1748" i="2"/>
  <c r="AF1748" i="2" s="1"/>
  <c r="Z1844" i="2"/>
  <c r="AE1844" i="2" s="1"/>
  <c r="Z1862" i="2"/>
  <c r="AE1862" i="2" s="1"/>
  <c r="AJ1862" i="2" s="1"/>
  <c r="AC2042" i="2"/>
  <c r="AC2117" i="2"/>
  <c r="Z2126" i="2"/>
  <c r="AA2178" i="2"/>
  <c r="AF2178" i="2" s="1"/>
  <c r="AA2270" i="2"/>
  <c r="AF2270" i="2" s="1"/>
  <c r="Z2289" i="2"/>
  <c r="AE2289" i="2" s="1"/>
  <c r="AC2388" i="2"/>
  <c r="AC1601" i="2"/>
  <c r="AC2761" i="2"/>
  <c r="Z2658" i="2"/>
  <c r="AE2658" i="2" s="1"/>
  <c r="AC1300" i="2"/>
  <c r="Z1300" i="2"/>
  <c r="AE1300" i="2" s="1"/>
  <c r="AC1381" i="2"/>
  <c r="Z1381" i="2"/>
  <c r="AE1381" i="2" s="1"/>
  <c r="AA1399" i="2"/>
  <c r="AF1399" i="2" s="1"/>
  <c r="AC1399" i="2"/>
  <c r="Z1418" i="2"/>
  <c r="AA1418" i="2"/>
  <c r="AF1418" i="2" s="1"/>
  <c r="AA1439" i="2"/>
  <c r="AC1439" i="2"/>
  <c r="Z1538" i="2"/>
  <c r="AC1538" i="2"/>
  <c r="AC1593" i="2"/>
  <c r="AA1593" i="2"/>
  <c r="AF1593" i="2" s="1"/>
  <c r="AA1646" i="2"/>
  <c r="AF1646" i="2" s="1"/>
  <c r="Z1646" i="2"/>
  <c r="AE1646" i="2" s="1"/>
  <c r="AJ1646" i="2" s="1"/>
  <c r="Z1657" i="2"/>
  <c r="AA1657" i="2"/>
  <c r="AF1657" i="2" s="1"/>
  <c r="Z1682" i="2"/>
  <c r="AC1682" i="2"/>
  <c r="AC1710" i="2"/>
  <c r="Z1710" i="2"/>
  <c r="AE1710" i="2" s="1"/>
  <c r="AA1721" i="2"/>
  <c r="AF1721" i="2" s="1"/>
  <c r="Z1721" i="2"/>
  <c r="AE1721" i="2" s="1"/>
  <c r="AJ1721" i="2" s="1"/>
  <c r="AC1293" i="2"/>
  <c r="Z1293" i="2"/>
  <c r="AD1609" i="2"/>
  <c r="Z1609" i="2"/>
  <c r="AE1609" i="2" s="1"/>
  <c r="AC1739" i="2"/>
  <c r="AA1739" i="2"/>
  <c r="AF1739" i="2" s="1"/>
  <c r="AA1749" i="2"/>
  <c r="AF1749" i="2" s="1"/>
  <c r="Z1749" i="2"/>
  <c r="AE1749" i="2" s="1"/>
  <c r="AJ1749" i="2" s="1"/>
  <c r="AC1803" i="2"/>
  <c r="AA1803" i="2"/>
  <c r="AF1803" i="2" s="1"/>
  <c r="AC1867" i="2"/>
  <c r="AA1867" i="2"/>
  <c r="AF1867" i="2" s="1"/>
  <c r="AA1903" i="2"/>
  <c r="AF1903" i="2" s="1"/>
  <c r="AC1903" i="2"/>
  <c r="Z1941" i="2"/>
  <c r="AE1941" i="2" s="1"/>
  <c r="AC1941" i="2"/>
  <c r="AA1967" i="2"/>
  <c r="AF1967" i="2" s="1"/>
  <c r="AC1967" i="2"/>
  <c r="AA1995" i="2"/>
  <c r="AF1995" i="2" s="1"/>
  <c r="AC1995" i="2"/>
  <c r="AA2005" i="2"/>
  <c r="AF2005" i="2" s="1"/>
  <c r="AC2005" i="2"/>
  <c r="Z2031" i="2"/>
  <c r="AE2031" i="2" s="1"/>
  <c r="AA2059" i="2"/>
  <c r="AF2059" i="2" s="1"/>
  <c r="AC2059" i="2"/>
  <c r="Z2069" i="2"/>
  <c r="AE2069" i="2" s="1"/>
  <c r="AC2069" i="2"/>
  <c r="Z2091" i="2"/>
  <c r="AE2091" i="2" s="1"/>
  <c r="AJ2091" i="2" s="1"/>
  <c r="AA2091" i="2"/>
  <c r="AF2091" i="2" s="1"/>
  <c r="AD2105" i="2"/>
  <c r="Z2105" i="2"/>
  <c r="AE2105" i="2" s="1"/>
  <c r="AC2123" i="2"/>
  <c r="Z2123" i="2"/>
  <c r="AA2171" i="2"/>
  <c r="AF2171" i="2" s="1"/>
  <c r="AC2171" i="2"/>
  <c r="AC2187" i="2"/>
  <c r="AA2187" i="2"/>
  <c r="AF2187" i="2" s="1"/>
  <c r="AA2211" i="2"/>
  <c r="AF2211" i="2" s="1"/>
  <c r="AC2211" i="2"/>
  <c r="AD2233" i="2"/>
  <c r="Z2233" i="2"/>
  <c r="AA2251" i="2"/>
  <c r="AF2251" i="2" s="1"/>
  <c r="AC2251" i="2"/>
  <c r="AA2267" i="2"/>
  <c r="AF2267" i="2" s="1"/>
  <c r="AC2267" i="2"/>
  <c r="AA2291" i="2"/>
  <c r="AF2291" i="2" s="1"/>
  <c r="AC2291" i="2"/>
  <c r="AC2315" i="2"/>
  <c r="Z2315" i="2"/>
  <c r="AA2315" i="2"/>
  <c r="AF2315" i="2" s="1"/>
  <c r="Z2347" i="2"/>
  <c r="AE2347" i="2" s="1"/>
  <c r="AC2347" i="2"/>
  <c r="AA2347" i="2"/>
  <c r="AF2347" i="2" s="1"/>
  <c r="Z2379" i="2"/>
  <c r="AE2379" i="2" s="1"/>
  <c r="AC2379" i="2"/>
  <c r="Z2403" i="2"/>
  <c r="AE2403" i="2" s="1"/>
  <c r="AC2403" i="2"/>
  <c r="AA2403" i="2"/>
  <c r="AF2403" i="2" s="1"/>
  <c r="AA2419" i="2"/>
  <c r="AF2419" i="2" s="1"/>
  <c r="Z2419" i="2"/>
  <c r="AE2419" i="2" s="1"/>
  <c r="Z2444" i="2"/>
  <c r="AE2444" i="2" s="1"/>
  <c r="AA2444" i="2"/>
  <c r="AF2444" i="2" s="1"/>
  <c r="AC2444" i="2"/>
  <c r="AC2475" i="2"/>
  <c r="Z2475" i="2"/>
  <c r="AA2491" i="2"/>
  <c r="AF2491" i="2" s="1"/>
  <c r="AC2491" i="2"/>
  <c r="Z1896" i="2"/>
  <c r="AE1896" i="2" s="1"/>
  <c r="AA1896" i="2"/>
  <c r="AF1896" i="2" s="1"/>
  <c r="AD2100" i="2"/>
  <c r="Z2100" i="2"/>
  <c r="AE2100" i="2" s="1"/>
  <c r="AC2164" i="2"/>
  <c r="AA2164" i="2"/>
  <c r="AF2164" i="2" s="1"/>
  <c r="AA2204" i="2"/>
  <c r="AF2204" i="2" s="1"/>
  <c r="AC2204" i="2"/>
  <c r="AA2240" i="2"/>
  <c r="AF2240" i="2" s="1"/>
  <c r="AC2240" i="2"/>
  <c r="AA2360" i="2"/>
  <c r="AF2360" i="2" s="1"/>
  <c r="AC2360" i="2"/>
  <c r="AA2412" i="2"/>
  <c r="AF2412" i="2" s="1"/>
  <c r="AC2412" i="2"/>
  <c r="Z2567" i="2"/>
  <c r="AE2567" i="2" s="1"/>
  <c r="AA2567" i="2"/>
  <c r="AF2567" i="2" s="1"/>
  <c r="AA2591" i="2"/>
  <c r="AF2591" i="2" s="1"/>
  <c r="AC2591" i="2"/>
  <c r="Z2591" i="2"/>
  <c r="AE2591" i="2" s="1"/>
  <c r="AA2623" i="2"/>
  <c r="AF2623" i="2" s="1"/>
  <c r="Z2623" i="2"/>
  <c r="AE2623" i="2" s="1"/>
  <c r="AJ2623" i="2" s="1"/>
  <c r="AA2639" i="2"/>
  <c r="AF2639" i="2" s="1"/>
  <c r="AC2639" i="2"/>
  <c r="AC2655" i="2"/>
  <c r="Z2655" i="2"/>
  <c r="AE2655" i="2" s="1"/>
  <c r="AA2671" i="2"/>
  <c r="AF2671" i="2" s="1"/>
  <c r="Z2671" i="2"/>
  <c r="AE2671" i="2" s="1"/>
  <c r="AJ2671" i="2" s="1"/>
  <c r="AD2689" i="2"/>
  <c r="Z2689" i="2"/>
  <c r="AE2689" i="2" s="1"/>
  <c r="AD2697" i="2"/>
  <c r="Z2697" i="2"/>
  <c r="AE2697" i="2" s="1"/>
  <c r="AD2705" i="2"/>
  <c r="Z2705" i="2"/>
  <c r="AE2705" i="2" s="1"/>
  <c r="AD2713" i="2"/>
  <c r="Z2713" i="2"/>
  <c r="AE2713" i="2" s="1"/>
  <c r="AD2721" i="2"/>
  <c r="Z2721" i="2"/>
  <c r="AE2721" i="2" s="1"/>
  <c r="AD2737" i="2"/>
  <c r="Z2737" i="2"/>
  <c r="AE2737" i="2" s="1"/>
  <c r="AD2745" i="2"/>
  <c r="Z2745" i="2"/>
  <c r="AE2745" i="2" s="1"/>
  <c r="AD2753" i="2"/>
  <c r="Z2753" i="2"/>
  <c r="AE2753" i="2" s="1"/>
  <c r="AD2777" i="2"/>
  <c r="Z2777" i="2"/>
  <c r="AE2777" i="2" s="1"/>
  <c r="AD2793" i="2"/>
  <c r="Z2793" i="2"/>
  <c r="AE2793" i="2" s="1"/>
  <c r="AD2801" i="2"/>
  <c r="Z2801" i="2"/>
  <c r="AD2817" i="2"/>
  <c r="Z2817" i="2"/>
  <c r="AE2817" i="2" s="1"/>
  <c r="AJ2817" i="2" s="1"/>
  <c r="AC2901" i="2"/>
  <c r="Z2901" i="2"/>
  <c r="AE2901" i="2" s="1"/>
  <c r="AA2901" i="2"/>
  <c r="AF2901" i="2" s="1"/>
  <c r="AC2969" i="2"/>
  <c r="AA2969" i="2"/>
  <c r="AF2969" i="2" s="1"/>
  <c r="AC3007" i="2"/>
  <c r="Z3007" i="2"/>
  <c r="AA3007" i="2"/>
  <c r="AF3007" i="2" s="1"/>
  <c r="AC3055" i="2"/>
  <c r="AA3055" i="2"/>
  <c r="AF3055" i="2" s="1"/>
  <c r="AC3091" i="2"/>
  <c r="AA3091" i="2"/>
  <c r="AF3091" i="2" s="1"/>
  <c r="AD551" i="2"/>
  <c r="Z551" i="2"/>
  <c r="AE551" i="2" s="1"/>
  <c r="AC2887" i="2"/>
  <c r="AA2887" i="2"/>
  <c r="AF2887" i="2" s="1"/>
  <c r="Z2887" i="2"/>
  <c r="AE2887" i="2" s="1"/>
  <c r="Z494" i="2"/>
  <c r="AE494" i="2" s="1"/>
  <c r="AJ494" i="2" s="1"/>
  <c r="AA494" i="2"/>
  <c r="AF494" i="2" s="1"/>
  <c r="Z528" i="2"/>
  <c r="AE528" i="2" s="1"/>
  <c r="AC528" i="2"/>
  <c r="AC581" i="2"/>
  <c r="AA581" i="2"/>
  <c r="AF581" i="2" s="1"/>
  <c r="Z597" i="2"/>
  <c r="AC597" i="2"/>
  <c r="Z401" i="2"/>
  <c r="AE401" i="2" s="1"/>
  <c r="AC401" i="2"/>
  <c r="Z600" i="2"/>
  <c r="AE600" i="2" s="1"/>
  <c r="AC600" i="2"/>
  <c r="AA620" i="2"/>
  <c r="AF620" i="2" s="1"/>
  <c r="Z620" i="2"/>
  <c r="AE620" i="2" s="1"/>
  <c r="Z629" i="2"/>
  <c r="AC629" i="2"/>
  <c r="AC653" i="2"/>
  <c r="AA653" i="2"/>
  <c r="AF653" i="2" s="1"/>
  <c r="AA793" i="2"/>
  <c r="AF793" i="2" s="1"/>
  <c r="AC793" i="2"/>
  <c r="AA825" i="2"/>
  <c r="AF825" i="2" s="1"/>
  <c r="AC825" i="2"/>
  <c r="AA821" i="2"/>
  <c r="AF821" i="2" s="1"/>
  <c r="Z821" i="2"/>
  <c r="AE821" i="2" s="1"/>
  <c r="AA1063" i="2"/>
  <c r="AF1063" i="2" s="1"/>
  <c r="Z1063" i="2"/>
  <c r="AE1063" i="2" s="1"/>
  <c r="AJ1063" i="2" s="1"/>
  <c r="AA1209" i="2"/>
  <c r="AF1209" i="2" s="1"/>
  <c r="AC1209" i="2"/>
  <c r="AC757" i="2"/>
  <c r="Z757" i="2"/>
  <c r="AE757" i="2" s="1"/>
  <c r="AA805" i="2"/>
  <c r="AF805" i="2" s="1"/>
  <c r="AC805" i="2"/>
  <c r="AA830" i="2"/>
  <c r="AF830" i="2" s="1"/>
  <c r="AC830" i="2"/>
  <c r="AA843" i="2"/>
  <c r="AF843" i="2" s="1"/>
  <c r="Z843" i="2"/>
  <c r="AE843" i="2" s="1"/>
  <c r="AA875" i="2"/>
  <c r="AF875" i="2" s="1"/>
  <c r="AC875" i="2"/>
  <c r="AA1095" i="2"/>
  <c r="AF1095" i="2" s="1"/>
  <c r="AC1095" i="2"/>
  <c r="AA1189" i="2"/>
  <c r="AF1189" i="2" s="1"/>
  <c r="AC1189" i="2"/>
  <c r="Z1219" i="2"/>
  <c r="AE1219" i="2" s="1"/>
  <c r="AD779" i="2"/>
  <c r="Z779" i="2"/>
  <c r="AE779" i="2" s="1"/>
  <c r="AD852" i="2"/>
  <c r="Z852" i="2"/>
  <c r="AE852" i="2" s="1"/>
  <c r="Z1344" i="2"/>
  <c r="AC1344" i="2"/>
  <c r="AA1370" i="2"/>
  <c r="AF1370" i="2" s="1"/>
  <c r="AC1370" i="2"/>
  <c r="AC1385" i="2"/>
  <c r="AA1385" i="2"/>
  <c r="AF1385" i="2" s="1"/>
  <c r="AC1440" i="2"/>
  <c r="AA1440" i="2"/>
  <c r="AF1440" i="2" s="1"/>
  <c r="AC1456" i="2"/>
  <c r="Z1456" i="2"/>
  <c r="AE1456" i="2" s="1"/>
  <c r="AC1472" i="2"/>
  <c r="Z1472" i="2"/>
  <c r="AE1472" i="2" s="1"/>
  <c r="AC1488" i="2"/>
  <c r="Z1488" i="2"/>
  <c r="AC1504" i="2"/>
  <c r="Z1504" i="2"/>
  <c r="AE1504" i="2" s="1"/>
  <c r="AC1520" i="2"/>
  <c r="Z1520" i="2"/>
  <c r="AE1520" i="2" s="1"/>
  <c r="AC1592" i="2"/>
  <c r="AA1592" i="2"/>
  <c r="AF1592" i="2" s="1"/>
  <c r="Z1592" i="2"/>
  <c r="AE1592" i="2" s="1"/>
  <c r="AD1655" i="2"/>
  <c r="Z1655" i="2"/>
  <c r="AE1655" i="2" s="1"/>
  <c r="AC1334" i="2"/>
  <c r="Z1334" i="2"/>
  <c r="AE1334" i="2" s="1"/>
  <c r="Z1374" i="2"/>
  <c r="AE1374" i="2" s="1"/>
  <c r="AC1374" i="2"/>
  <c r="Z1588" i="2"/>
  <c r="AE1588" i="2" s="1"/>
  <c r="AJ1588" i="2" s="1"/>
  <c r="AA1588" i="2"/>
  <c r="AF1588" i="2" s="1"/>
  <c r="AC1667" i="2"/>
  <c r="AA1667" i="2"/>
  <c r="AF1667" i="2" s="1"/>
  <c r="AC1686" i="2"/>
  <c r="AA1686" i="2"/>
  <c r="AF1686" i="2" s="1"/>
  <c r="AA1731" i="2"/>
  <c r="AF1731" i="2" s="1"/>
  <c r="AC1731" i="2"/>
  <c r="AA1798" i="2"/>
  <c r="AF1798" i="2" s="1"/>
  <c r="AC1798" i="2"/>
  <c r="AC1912" i="2"/>
  <c r="AA1912" i="2"/>
  <c r="AF1912" i="2" s="1"/>
  <c r="AA1958" i="2"/>
  <c r="AF1958" i="2" s="1"/>
  <c r="Z1958" i="2"/>
  <c r="AE1958" i="2" s="1"/>
  <c r="AC2022" i="2"/>
  <c r="Z2022" i="2"/>
  <c r="AE2022" i="2" s="1"/>
  <c r="AA2022" i="2"/>
  <c r="AF2022" i="2" s="1"/>
  <c r="Z2080" i="2"/>
  <c r="AE2080" i="2" s="1"/>
  <c r="AA2080" i="2"/>
  <c r="AA2122" i="2"/>
  <c r="AF2122" i="2" s="1"/>
  <c r="AC2122" i="2"/>
  <c r="AA2153" i="2"/>
  <c r="AF2153" i="2" s="1"/>
  <c r="AC2153" i="2"/>
  <c r="AC2180" i="2"/>
  <c r="AA2180" i="2"/>
  <c r="AF2180" i="2" s="1"/>
  <c r="AC2186" i="2"/>
  <c r="Z2186" i="2"/>
  <c r="AE2186" i="2" s="1"/>
  <c r="AD2208" i="2"/>
  <c r="Z2208" i="2"/>
  <c r="AE2208" i="2" s="1"/>
  <c r="Z2230" i="2"/>
  <c r="AE2230" i="2" s="1"/>
  <c r="AC2230" i="2"/>
  <c r="AA2230" i="2"/>
  <c r="AF2230" i="2" s="1"/>
  <c r="AA2253" i="2"/>
  <c r="AF2253" i="2" s="1"/>
  <c r="Z2253" i="2"/>
  <c r="AE2253" i="2" s="1"/>
  <c r="AC2313" i="2"/>
  <c r="AA2313" i="2"/>
  <c r="AF2313" i="2" s="1"/>
  <c r="AD2338" i="2"/>
  <c r="Z2338" i="2"/>
  <c r="AE2338" i="2" s="1"/>
  <c r="AA2350" i="2"/>
  <c r="AF2350" i="2" s="1"/>
  <c r="Z2350" i="2"/>
  <c r="AE2350" i="2" s="1"/>
  <c r="AD2382" i="2"/>
  <c r="Z2382" i="2"/>
  <c r="AE2382" i="2" s="1"/>
  <c r="AA2408" i="2"/>
  <c r="AF2408" i="2" s="1"/>
  <c r="AC2408" i="2"/>
  <c r="Z2426" i="2"/>
  <c r="AE2426" i="2" s="1"/>
  <c r="AC2426" i="2"/>
  <c r="Z2455" i="2"/>
  <c r="AE2455" i="2" s="1"/>
  <c r="AJ2455" i="2" s="1"/>
  <c r="AA2455" i="2"/>
  <c r="AF2455" i="2" s="1"/>
  <c r="Z2471" i="2"/>
  <c r="AE2471" i="2" s="1"/>
  <c r="AC2471" i="2"/>
  <c r="Z2495" i="2"/>
  <c r="AA2495" i="2"/>
  <c r="AF2495" i="2" s="1"/>
  <c r="AD1242" i="2"/>
  <c r="Z1242" i="2"/>
  <c r="AE1242" i="2" s="1"/>
  <c r="AC1366" i="2"/>
  <c r="Z1366" i="2"/>
  <c r="AE1366" i="2" s="1"/>
  <c r="AD1600" i="2"/>
  <c r="Z1600" i="2"/>
  <c r="AE1600" i="2" s="1"/>
  <c r="AD1633" i="2"/>
  <c r="Z1633" i="2"/>
  <c r="AE1633" i="2" s="1"/>
  <c r="AA1665" i="2"/>
  <c r="AF1665" i="2" s="1"/>
  <c r="Z1665" i="2"/>
  <c r="AE1665" i="2" s="1"/>
  <c r="Z1690" i="2"/>
  <c r="AE1690" i="2" s="1"/>
  <c r="AA1690" i="2"/>
  <c r="AF1690" i="2" s="1"/>
  <c r="AC1690" i="2"/>
  <c r="AA1757" i="2"/>
  <c r="AF1757" i="2" s="1"/>
  <c r="Z1757" i="2"/>
  <c r="AE1757" i="2" s="1"/>
  <c r="AJ1757" i="2" s="1"/>
  <c r="AD1769" i="2"/>
  <c r="Z1769" i="2"/>
  <c r="AE1769" i="2" s="1"/>
  <c r="AA1784" i="2"/>
  <c r="AF1784" i="2" s="1"/>
  <c r="AC1784" i="2"/>
  <c r="AC1802" i="2"/>
  <c r="AA1802" i="2"/>
  <c r="AF1802" i="2" s="1"/>
  <c r="AC1834" i="2"/>
  <c r="Z1834" i="2"/>
  <c r="AC1960" i="2"/>
  <c r="AA1960" i="2"/>
  <c r="AF1960" i="2" s="1"/>
  <c r="Z1960" i="2"/>
  <c r="AE1960" i="2" s="1"/>
  <c r="AC2003" i="2"/>
  <c r="AA2003" i="2"/>
  <c r="AF2003" i="2" s="1"/>
  <c r="AC2019" i="2"/>
  <c r="AA2019" i="2"/>
  <c r="AF2019" i="2" s="1"/>
  <c r="AA2054" i="2"/>
  <c r="AF2054" i="2" s="1"/>
  <c r="Z2054" i="2"/>
  <c r="AE2054" i="2" s="1"/>
  <c r="AA2124" i="2"/>
  <c r="AF2124" i="2" s="1"/>
  <c r="Z2124" i="2"/>
  <c r="AE2124" i="2" s="1"/>
  <c r="AC2140" i="2"/>
  <c r="Z2140" i="2"/>
  <c r="AE2140" i="2" s="1"/>
  <c r="AA2198" i="2"/>
  <c r="AF2198" i="2" s="1"/>
  <c r="Z2198" i="2"/>
  <c r="AE2198" i="2" s="1"/>
  <c r="AA2225" i="2"/>
  <c r="AF2225" i="2" s="1"/>
  <c r="AC2225" i="2"/>
  <c r="AA2246" i="2"/>
  <c r="AF2246" i="2" s="1"/>
  <c r="AC2246" i="2"/>
  <c r="AD2298" i="2"/>
  <c r="Z2298" i="2"/>
  <c r="AA2346" i="2"/>
  <c r="AF2346" i="2" s="1"/>
  <c r="Z2346" i="2"/>
  <c r="AE2346" i="2" s="1"/>
  <c r="AJ2346" i="2" s="1"/>
  <c r="Z2372" i="2"/>
  <c r="AE2372" i="2" s="1"/>
  <c r="AC2372" i="2"/>
  <c r="AA2372" i="2"/>
  <c r="AF2372" i="2" s="1"/>
  <c r="AD2400" i="2"/>
  <c r="Z2400" i="2"/>
  <c r="AE2400" i="2" s="1"/>
  <c r="Z2417" i="2"/>
  <c r="AC2417" i="2"/>
  <c r="AD2429" i="2"/>
  <c r="Z2429" i="2"/>
  <c r="AC2445" i="2"/>
  <c r="AA2445" i="2"/>
  <c r="AF2445" i="2" s="1"/>
  <c r="Z2463" i="2"/>
  <c r="AE2463" i="2" s="1"/>
  <c r="AJ2463" i="2" s="1"/>
  <c r="AA2463" i="2"/>
  <c r="AF2463" i="2" s="1"/>
  <c r="AA2492" i="2"/>
  <c r="AF2492" i="2" s="1"/>
  <c r="Z2492" i="2"/>
  <c r="AE2492" i="2" s="1"/>
  <c r="AD2510" i="2"/>
  <c r="Z2510" i="2"/>
  <c r="AD1684" i="2"/>
  <c r="Z1684" i="2"/>
  <c r="AE1684" i="2" s="1"/>
  <c r="Z1888" i="2"/>
  <c r="AE1888" i="2" s="1"/>
  <c r="AA1888" i="2"/>
  <c r="AF1888" i="2" s="1"/>
  <c r="AC1301" i="2"/>
  <c r="Z1301" i="2"/>
  <c r="AE1301" i="2" s="1"/>
  <c r="Z1816" i="2"/>
  <c r="AE1816" i="2" s="1"/>
  <c r="AA1816" i="2"/>
  <c r="AF1816" i="2" s="1"/>
  <c r="Z2040" i="2"/>
  <c r="AE2040" i="2" s="1"/>
  <c r="AC2040" i="2"/>
  <c r="AA2232" i="2"/>
  <c r="AF2232" i="2" s="1"/>
  <c r="Z2232" i="2"/>
  <c r="AE2232" i="2" s="1"/>
  <c r="AC2644" i="2"/>
  <c r="Z2644" i="2"/>
  <c r="AE2644" i="2" s="1"/>
  <c r="AA2683" i="2"/>
  <c r="AF2683" i="2" s="1"/>
  <c r="AC2683" i="2"/>
  <c r="AA65" i="2"/>
  <c r="AF65" i="2" s="1"/>
  <c r="AC65" i="2"/>
  <c r="AA438" i="2"/>
  <c r="AF438" i="2" s="1"/>
  <c r="AC438" i="2"/>
  <c r="AA454" i="2"/>
  <c r="AF454" i="2" s="1"/>
  <c r="AC454" i="2"/>
  <c r="AA470" i="2"/>
  <c r="AF470" i="2" s="1"/>
  <c r="AC470" i="2"/>
  <c r="AC553" i="2"/>
  <c r="Z553" i="2"/>
  <c r="AC616" i="2"/>
  <c r="AA616" i="2"/>
  <c r="AF616" i="2" s="1"/>
  <c r="AC719" i="2"/>
  <c r="Z719" i="2"/>
  <c r="AE719" i="2" s="1"/>
  <c r="AA819" i="2"/>
  <c r="AF819" i="2" s="1"/>
  <c r="AC819" i="2"/>
  <c r="AA849" i="2"/>
  <c r="AF849" i="2" s="1"/>
  <c r="Z849" i="2"/>
  <c r="AA897" i="2"/>
  <c r="AF897" i="2" s="1"/>
  <c r="AC897" i="2"/>
  <c r="AC1172" i="2"/>
  <c r="AA1172" i="2"/>
  <c r="AF1172" i="2" s="1"/>
  <c r="AA1243" i="2"/>
  <c r="AF1243" i="2" s="1"/>
  <c r="AC1243" i="2"/>
  <c r="AC1337" i="2"/>
  <c r="AA1337" i="2"/>
  <c r="AF1337" i="2" s="1"/>
  <c r="AC604" i="2"/>
  <c r="AA604" i="2"/>
  <c r="AF604" i="2" s="1"/>
  <c r="AA797" i="2"/>
  <c r="AF797" i="2" s="1"/>
  <c r="Z797" i="2"/>
  <c r="AE797" i="2" s="1"/>
  <c r="AJ797" i="2" s="1"/>
  <c r="AC1175" i="2"/>
  <c r="AA1175" i="2"/>
  <c r="AF1175" i="2" s="1"/>
  <c r="Z1175" i="2"/>
  <c r="AE1175" i="2" s="1"/>
  <c r="AD370" i="2"/>
  <c r="Z370" i="2"/>
  <c r="AE370" i="2" s="1"/>
  <c r="AD651" i="2"/>
  <c r="Z651" i="2"/>
  <c r="AE651" i="2" s="1"/>
  <c r="AD1203" i="2"/>
  <c r="Z1203" i="2"/>
  <c r="AE1203" i="2" s="1"/>
  <c r="AC1481" i="2"/>
  <c r="Z1481" i="2"/>
  <c r="AE1481" i="2" s="1"/>
  <c r="AD609" i="2"/>
  <c r="Z609" i="2"/>
  <c r="AE609" i="2" s="1"/>
  <c r="AD827" i="2"/>
  <c r="Z827" i="2"/>
  <c r="AE827" i="2" s="1"/>
  <c r="AD1164" i="2"/>
  <c r="Z1164" i="2"/>
  <c r="AE1164" i="2" s="1"/>
  <c r="Z1362" i="2"/>
  <c r="AC1362" i="2"/>
  <c r="AA1386" i="2"/>
  <c r="AF1386" i="2" s="1"/>
  <c r="AC1386" i="2"/>
  <c r="AC1536" i="2"/>
  <c r="AA1536" i="2"/>
  <c r="AF1536" i="2" s="1"/>
  <c r="AA1561" i="2"/>
  <c r="Z1561" i="2"/>
  <c r="AE1561" i="2" s="1"/>
  <c r="AC1561" i="2"/>
  <c r="AC1584" i="2"/>
  <c r="Z1584" i="2"/>
  <c r="AE1584" i="2" s="1"/>
  <c r="AA1632" i="2"/>
  <c r="AF1632" i="2" s="1"/>
  <c r="AC1632" i="2"/>
  <c r="AA1696" i="2"/>
  <c r="AF1696" i="2" s="1"/>
  <c r="AC1696" i="2"/>
  <c r="AA1732" i="2"/>
  <c r="AF1732" i="2" s="1"/>
  <c r="AC1732" i="2"/>
  <c r="Z1824" i="2"/>
  <c r="AE1824" i="2" s="1"/>
  <c r="AJ1824" i="2" s="1"/>
  <c r="AA1824" i="2"/>
  <c r="AF1824" i="2" s="1"/>
  <c r="Z1857" i="2"/>
  <c r="AE1857" i="2" s="1"/>
  <c r="AA1857" i="2"/>
  <c r="AF1857" i="2" s="1"/>
  <c r="Z1946" i="2"/>
  <c r="AC1946" i="2"/>
  <c r="AA1985" i="2"/>
  <c r="AF1985" i="2" s="1"/>
  <c r="Z1985" i="2"/>
  <c r="AE1985" i="2" s="1"/>
  <c r="AC1985" i="2"/>
  <c r="AD1511" i="2"/>
  <c r="Z1511" i="2"/>
  <c r="AE1511" i="2" s="1"/>
  <c r="AD1543" i="2"/>
  <c r="Z1543" i="2"/>
  <c r="AE1543" i="2" s="1"/>
  <c r="AA1563" i="2"/>
  <c r="AF1563" i="2" s="1"/>
  <c r="AC1563" i="2"/>
  <c r="AA1587" i="2"/>
  <c r="AF1587" i="2" s="1"/>
  <c r="AC1587" i="2"/>
  <c r="AA1628" i="2"/>
  <c r="AF1628" i="2" s="1"/>
  <c r="AC1628" i="2"/>
  <c r="AA1687" i="2"/>
  <c r="AF1687" i="2" s="1"/>
  <c r="AC1687" i="2"/>
  <c r="AD1705" i="2"/>
  <c r="Z1705" i="2"/>
  <c r="AE1705" i="2" s="1"/>
  <c r="AC1744" i="2"/>
  <c r="AA1744" i="2"/>
  <c r="AF1744" i="2" s="1"/>
  <c r="AA1772" i="2"/>
  <c r="AF1772" i="2" s="1"/>
  <c r="AC1772" i="2"/>
  <c r="AD1799" i="2"/>
  <c r="Z1799" i="2"/>
  <c r="AE1799" i="2" s="1"/>
  <c r="AA1841" i="2"/>
  <c r="AF1841" i="2" s="1"/>
  <c r="Z1841" i="2"/>
  <c r="AE1841" i="2" s="1"/>
  <c r="AA1859" i="2"/>
  <c r="AF1859" i="2" s="1"/>
  <c r="AC1859" i="2"/>
  <c r="AA1869" i="2"/>
  <c r="AF1869" i="2" s="1"/>
  <c r="Z1869" i="2"/>
  <c r="AC1908" i="2"/>
  <c r="AA1908" i="2"/>
  <c r="AF1908" i="2" s="1"/>
  <c r="AC1987" i="2"/>
  <c r="AA1987" i="2"/>
  <c r="AF1987" i="2" s="1"/>
  <c r="AD1648" i="2"/>
  <c r="Z1648" i="2"/>
  <c r="AE1648" i="2" s="1"/>
  <c r="AC2044" i="2"/>
  <c r="AA2044" i="2"/>
  <c r="AF2044" i="2" s="1"/>
  <c r="AA2132" i="2"/>
  <c r="AF2132" i="2" s="1"/>
  <c r="Z2132" i="2"/>
  <c r="AE2132" i="2" s="1"/>
  <c r="AA2160" i="2"/>
  <c r="AF2160" i="2" s="1"/>
  <c r="AC2160" i="2"/>
  <c r="AA2182" i="2"/>
  <c r="AF2182" i="2" s="1"/>
  <c r="AC2182" i="2"/>
  <c r="AA2228" i="2"/>
  <c r="AF2228" i="2" s="1"/>
  <c r="Z2228" i="2"/>
  <c r="AE2228" i="2" s="1"/>
  <c r="AA2276" i="2"/>
  <c r="AF2276" i="2" s="1"/>
  <c r="Z2276" i="2"/>
  <c r="AE2276" i="2" s="1"/>
  <c r="Z2353" i="2"/>
  <c r="AE2353" i="2" s="1"/>
  <c r="AC2353" i="2"/>
  <c r="AA2390" i="2"/>
  <c r="AF2390" i="2" s="1"/>
  <c r="AC2390" i="2"/>
  <c r="Z2439" i="2"/>
  <c r="AE2439" i="2" s="1"/>
  <c r="AC2439" i="2"/>
  <c r="AC2469" i="2"/>
  <c r="AA2469" i="2"/>
  <c r="AF2469" i="2" s="1"/>
  <c r="AA2508" i="2"/>
  <c r="AF2508" i="2" s="1"/>
  <c r="Z2508" i="2"/>
  <c r="AE2508" i="2" s="1"/>
  <c r="AC2508" i="2"/>
  <c r="AC2529" i="2"/>
  <c r="AA2529" i="2"/>
  <c r="AF2529" i="2" s="1"/>
  <c r="AD2598" i="2"/>
  <c r="Z2598" i="2"/>
  <c r="AE2598" i="2" s="1"/>
  <c r="AC2610" i="2"/>
  <c r="AA2610" i="2"/>
  <c r="AF2610" i="2" s="1"/>
  <c r="AA2681" i="2"/>
  <c r="AF2681" i="2" s="1"/>
  <c r="Z2681" i="2"/>
  <c r="Z2774" i="2"/>
  <c r="AE2774" i="2" s="1"/>
  <c r="AA2774" i="2"/>
  <c r="AF2774" i="2" s="1"/>
  <c r="AC2774" i="2"/>
  <c r="AC2873" i="2"/>
  <c r="Z2873" i="2"/>
  <c r="AE2873" i="2" s="1"/>
  <c r="Z3029" i="2"/>
  <c r="AE3029" i="2" s="1"/>
  <c r="AC3029" i="2"/>
  <c r="AA3029" i="2"/>
  <c r="AF3029" i="2" s="1"/>
  <c r="AD1626" i="2"/>
  <c r="Z1626" i="2"/>
  <c r="AD1814" i="2"/>
  <c r="Z1814" i="2"/>
  <c r="AE1814" i="2" s="1"/>
  <c r="AD1846" i="2"/>
  <c r="Z1846" i="2"/>
  <c r="AC1852" i="2"/>
  <c r="AA1852" i="2"/>
  <c r="AF1852" i="2" s="1"/>
  <c r="AD1939" i="2"/>
  <c r="Z1939" i="2"/>
  <c r="AE1939" i="2" s="1"/>
  <c r="AJ1939" i="2" s="1"/>
  <c r="AA2089" i="2"/>
  <c r="AF2089" i="2" s="1"/>
  <c r="Z2089" i="2"/>
  <c r="AE2089" i="2" s="1"/>
  <c r="AJ2089" i="2" s="1"/>
  <c r="Z2145" i="2"/>
  <c r="AE2145" i="2" s="1"/>
  <c r="AC2145" i="2"/>
  <c r="AA2166" i="2"/>
  <c r="AF2166" i="2" s="1"/>
  <c r="Z2166" i="2"/>
  <c r="AE2166" i="2" s="1"/>
  <c r="AC2213" i="2"/>
  <c r="AA2213" i="2"/>
  <c r="AF2213" i="2" s="1"/>
  <c r="AC2268" i="2"/>
  <c r="Z2268" i="2"/>
  <c r="AE2268" i="2" s="1"/>
  <c r="AA2274" i="2"/>
  <c r="AF2274" i="2" s="1"/>
  <c r="AC2274" i="2"/>
  <c r="AD2293" i="2"/>
  <c r="Z2293" i="2"/>
  <c r="AE2293" i="2" s="1"/>
  <c r="AA2329" i="2"/>
  <c r="AF2329" i="2" s="1"/>
  <c r="Z2329" i="2"/>
  <c r="AE2329" i="2" s="1"/>
  <c r="AJ2329" i="2" s="1"/>
  <c r="AA2337" i="2"/>
  <c r="AF2337" i="2" s="1"/>
  <c r="AC2337" i="2"/>
  <c r="AC2361" i="2"/>
  <c r="AA2361" i="2"/>
  <c r="AF2361" i="2" s="1"/>
  <c r="AA2378" i="2"/>
  <c r="AF2378" i="2" s="1"/>
  <c r="AC2378" i="2"/>
  <c r="AC2458" i="2"/>
  <c r="AA2458" i="2"/>
  <c r="AF2458" i="2" s="1"/>
  <c r="Z2458" i="2"/>
  <c r="AE2458" i="2" s="1"/>
  <c r="Z2514" i="2"/>
  <c r="AE2514" i="2" s="1"/>
  <c r="AJ2514" i="2" s="1"/>
  <c r="AA2514" i="2"/>
  <c r="AF2514" i="2" s="1"/>
  <c r="Z2574" i="2"/>
  <c r="AE2574" i="2" s="1"/>
  <c r="AA2574" i="2"/>
  <c r="AF2574" i="2" s="1"/>
  <c r="AA2653" i="2"/>
  <c r="AF2653" i="2" s="1"/>
  <c r="AC2653" i="2"/>
  <c r="AC2666" i="2"/>
  <c r="Z2666" i="2"/>
  <c r="AA2666" i="2"/>
  <c r="AF2666" i="2" s="1"/>
  <c r="AD2718" i="2"/>
  <c r="Z2718" i="2"/>
  <c r="AA2813" i="2"/>
  <c r="AF2813" i="2" s="1"/>
  <c r="Z2813" i="2"/>
  <c r="AE2813" i="2" s="1"/>
  <c r="AC2813" i="2"/>
  <c r="AC2985" i="2"/>
  <c r="Z2985" i="2"/>
  <c r="AA2985" i="2"/>
  <c r="AF2985" i="2" s="1"/>
  <c r="AC3101" i="2"/>
  <c r="AA3101" i="2"/>
  <c r="AF3101" i="2" s="1"/>
  <c r="Z3101" i="2"/>
  <c r="AE3101" i="2" s="1"/>
  <c r="AD2116" i="2"/>
  <c r="Z2116" i="2"/>
  <c r="AE2116" i="2" s="1"/>
  <c r="AD2149" i="2"/>
  <c r="Z2149" i="2"/>
  <c r="AE2149" i="2" s="1"/>
  <c r="AD3041" i="2"/>
  <c r="Z3041" i="2"/>
  <c r="AE3041" i="2" s="1"/>
  <c r="AJ3041" i="2" s="1"/>
  <c r="AD2351" i="2"/>
  <c r="Z2351" i="2"/>
  <c r="AE2351" i="2" s="1"/>
  <c r="AD2386" i="2"/>
  <c r="Z2386" i="2"/>
  <c r="AE2386" i="2" s="1"/>
  <c r="Z6" i="2"/>
  <c r="AE6" i="2" s="1"/>
  <c r="AJ6" i="2" s="1"/>
  <c r="AC30" i="2"/>
  <c r="AA13" i="2"/>
  <c r="AC85" i="2"/>
  <c r="Z188" i="2"/>
  <c r="AE188" i="2" s="1"/>
  <c r="Z100" i="2"/>
  <c r="AE100" i="2" s="1"/>
  <c r="Z106" i="2"/>
  <c r="AE106" i="2" s="1"/>
  <c r="AJ106" i="2" s="1"/>
  <c r="Z142" i="2"/>
  <c r="AE142" i="2" s="1"/>
  <c r="Z153" i="2"/>
  <c r="AE153" i="2" s="1"/>
  <c r="Z280" i="2"/>
  <c r="AE280" i="2" s="1"/>
  <c r="AJ280" i="2" s="1"/>
  <c r="Z345" i="2"/>
  <c r="AE345" i="2" s="1"/>
  <c r="AC338" i="2"/>
  <c r="AC408" i="2"/>
  <c r="Z269" i="2"/>
  <c r="AE269" i="2" s="1"/>
  <c r="AJ269" i="2" s="1"/>
  <c r="AA497" i="2"/>
  <c r="AF497" i="2" s="1"/>
  <c r="AC250" i="2"/>
  <c r="Z393" i="2"/>
  <c r="AE393" i="2" s="1"/>
  <c r="AC807" i="2"/>
  <c r="Z811" i="2"/>
  <c r="AE811" i="2" s="1"/>
  <c r="Z865" i="2"/>
  <c r="AE865" i="2" s="1"/>
  <c r="AC889" i="2"/>
  <c r="Z897" i="2"/>
  <c r="AE897" i="2" s="1"/>
  <c r="AC569" i="2"/>
  <c r="Z604" i="2"/>
  <c r="AE604" i="2" s="1"/>
  <c r="Z608" i="2"/>
  <c r="AE608" i="2" s="1"/>
  <c r="AC612" i="2"/>
  <c r="Z785" i="2"/>
  <c r="AE785" i="2" s="1"/>
  <c r="Z1243" i="2"/>
  <c r="AE1243" i="2" s="1"/>
  <c r="AA719" i="2"/>
  <c r="AF719" i="2" s="1"/>
  <c r="AA759" i="2"/>
  <c r="AF759" i="2" s="1"/>
  <c r="AA907" i="2"/>
  <c r="AF907" i="2" s="1"/>
  <c r="AC1177" i="2"/>
  <c r="Z1238" i="2"/>
  <c r="AE1238" i="2" s="1"/>
  <c r="Z1337" i="2"/>
  <c r="AE1337" i="2" s="1"/>
  <c r="Z1369" i="2"/>
  <c r="AE1369" i="2" s="1"/>
  <c r="Z1083" i="2"/>
  <c r="AE1083" i="2" s="1"/>
  <c r="AJ1083" i="2" s="1"/>
  <c r="Z1535" i="2"/>
  <c r="Z1687" i="2"/>
  <c r="AE1687" i="2" s="1"/>
  <c r="Z1719" i="2"/>
  <c r="AE1719" i="2" s="1"/>
  <c r="Z1803" i="2"/>
  <c r="AE1803" i="2" s="1"/>
  <c r="Z1811" i="2"/>
  <c r="AE1811" i="2" s="1"/>
  <c r="AJ1811" i="2" s="1"/>
  <c r="AC2007" i="2"/>
  <c r="AA2561" i="2"/>
  <c r="AF2561" i="2" s="1"/>
  <c r="AA1274" i="2"/>
  <c r="AF1274" i="2" s="1"/>
  <c r="AC1328" i="2"/>
  <c r="Z1342" i="2"/>
  <c r="AE1342" i="2" s="1"/>
  <c r="AA1354" i="2"/>
  <c r="AF1354" i="2" s="1"/>
  <c r="AC1368" i="2"/>
  <c r="Z1403" i="2"/>
  <c r="AE1403" i="2" s="1"/>
  <c r="Z1115" i="2"/>
  <c r="AE1115" i="2" s="1"/>
  <c r="Z1505" i="2"/>
  <c r="AE1505" i="2" s="1"/>
  <c r="Z1772" i="2"/>
  <c r="AE1772" i="2" s="1"/>
  <c r="Z1853" i="2"/>
  <c r="AE1853" i="2" s="1"/>
  <c r="Z2029" i="2"/>
  <c r="AE2029" i="2" s="1"/>
  <c r="AA2077" i="2"/>
  <c r="AF2077" i="2" s="1"/>
  <c r="Z1457" i="2"/>
  <c r="AE1457" i="2" s="1"/>
  <c r="Z1782" i="2"/>
  <c r="AE1782" i="2" s="1"/>
  <c r="Z1908" i="2"/>
  <c r="AE1908" i="2" s="1"/>
  <c r="Z2101" i="2"/>
  <c r="AE2101" i="2" s="1"/>
  <c r="AJ2101" i="2" s="1"/>
  <c r="Z2129" i="2"/>
  <c r="AE2129" i="2" s="1"/>
  <c r="AC2132" i="2"/>
  <c r="AA2150" i="2"/>
  <c r="AF2150" i="2" s="1"/>
  <c r="AC2166" i="2"/>
  <c r="AC2228" i="2"/>
  <c r="Z2274" i="2"/>
  <c r="AE2274" i="2" s="1"/>
  <c r="Z2390" i="2"/>
  <c r="AE2390" i="2" s="1"/>
  <c r="Z2406" i="2"/>
  <c r="AE2406" i="2" s="1"/>
  <c r="AC1649" i="2"/>
  <c r="AC1718" i="2"/>
  <c r="Z1744" i="2"/>
  <c r="AE1744" i="2" s="1"/>
  <c r="AC1841" i="2"/>
  <c r="AC1857" i="2"/>
  <c r="AA2439" i="2"/>
  <c r="AA2566" i="2"/>
  <c r="AC2574" i="2"/>
  <c r="AC2729" i="2"/>
  <c r="AC1465" i="2"/>
  <c r="AC1316" i="2"/>
  <c r="Z1316" i="2"/>
  <c r="AE1316" i="2" s="1"/>
  <c r="AA1413" i="2"/>
  <c r="AF1413" i="2" s="1"/>
  <c r="Z1413" i="2"/>
  <c r="AE1413" i="2" s="1"/>
  <c r="AJ1413" i="2" s="1"/>
  <c r="AA1423" i="2"/>
  <c r="AF1423" i="2" s="1"/>
  <c r="AC1423" i="2"/>
  <c r="Z1522" i="2"/>
  <c r="AC1522" i="2"/>
  <c r="Z1586" i="2"/>
  <c r="AC1586" i="2"/>
  <c r="AA1625" i="2"/>
  <c r="AF1625" i="2" s="1"/>
  <c r="AC1625" i="2"/>
  <c r="Z1704" i="2"/>
  <c r="AE1704" i="2" s="1"/>
  <c r="AA1704" i="2"/>
  <c r="AF1704" i="2" s="1"/>
  <c r="AC1771" i="2"/>
  <c r="AA1771" i="2"/>
  <c r="AF1771" i="2" s="1"/>
  <c r="AC1835" i="2"/>
  <c r="AA1835" i="2"/>
  <c r="AF1835" i="2" s="1"/>
  <c r="AA1845" i="2"/>
  <c r="AF1845" i="2" s="1"/>
  <c r="Z1845" i="2"/>
  <c r="AE1845" i="2" s="1"/>
  <c r="AJ1845" i="2" s="1"/>
  <c r="Z1871" i="2"/>
  <c r="AE1871" i="2" s="1"/>
  <c r="AC1909" i="2"/>
  <c r="AA1909" i="2"/>
  <c r="AF1909" i="2" s="1"/>
  <c r="AA1935" i="2"/>
  <c r="AF1935" i="2" s="1"/>
  <c r="AC1935" i="2"/>
  <c r="Z1973" i="2"/>
  <c r="AE1973" i="2" s="1"/>
  <c r="AC1973" i="2"/>
  <c r="AA2027" i="2"/>
  <c r="AF2027" i="2" s="1"/>
  <c r="AC2027" i="2"/>
  <c r="AA2037" i="2"/>
  <c r="AF2037" i="2" s="1"/>
  <c r="Z2037" i="2"/>
  <c r="AE2037" i="2" s="1"/>
  <c r="Z2063" i="2"/>
  <c r="AE2063" i="2" s="1"/>
  <c r="AJ2063" i="2" s="1"/>
  <c r="AC2107" i="2"/>
  <c r="Z2107" i="2"/>
  <c r="AE2107" i="2" s="1"/>
  <c r="AA2139" i="2"/>
  <c r="AF2139" i="2" s="1"/>
  <c r="AC2139" i="2"/>
  <c r="AC2163" i="2"/>
  <c r="Z2163" i="2"/>
  <c r="AE2163" i="2" s="1"/>
  <c r="AD2185" i="2"/>
  <c r="Z2185" i="2"/>
  <c r="AE2185" i="2" s="1"/>
  <c r="AA2243" i="2"/>
  <c r="AF2243" i="2" s="1"/>
  <c r="Z2243" i="2"/>
  <c r="AE2243" i="2" s="1"/>
  <c r="AJ2243" i="2" s="1"/>
  <c r="AC2259" i="2"/>
  <c r="Z2259" i="2"/>
  <c r="AE2259" i="2" s="1"/>
  <c r="AA2259" i="2"/>
  <c r="AF2259" i="2" s="1"/>
  <c r="Z2275" i="2"/>
  <c r="AE2275" i="2" s="1"/>
  <c r="AC2275" i="2"/>
  <c r="Z2307" i="2"/>
  <c r="AE2307" i="2" s="1"/>
  <c r="AC2307" i="2"/>
  <c r="AA2307" i="2"/>
  <c r="AF2307" i="2" s="1"/>
  <c r="AA2331" i="2"/>
  <c r="AF2331" i="2" s="1"/>
  <c r="AC2331" i="2"/>
  <c r="AC2363" i="2"/>
  <c r="Z2363" i="2"/>
  <c r="AE2363" i="2" s="1"/>
  <c r="AA2363" i="2"/>
  <c r="AF2363" i="2" s="1"/>
  <c r="AD2393" i="2"/>
  <c r="Z2393" i="2"/>
  <c r="AE2393" i="2" s="1"/>
  <c r="AD2410" i="2"/>
  <c r="Z2410" i="2"/>
  <c r="AE2410" i="2" s="1"/>
  <c r="AJ2410" i="2" s="1"/>
  <c r="AD2431" i="2"/>
  <c r="Z2431" i="2"/>
  <c r="AE2431" i="2" s="1"/>
  <c r="AA2488" i="2"/>
  <c r="AF2488" i="2" s="1"/>
  <c r="AC2488" i="2"/>
  <c r="AD2506" i="2"/>
  <c r="Z2506" i="2"/>
  <c r="AE2506" i="2" s="1"/>
  <c r="AC2128" i="2"/>
  <c r="AA2128" i="2"/>
  <c r="AF2128" i="2" s="1"/>
  <c r="Z2184" i="2"/>
  <c r="AE2184" i="2" s="1"/>
  <c r="AC2184" i="2"/>
  <c r="AD2224" i="2"/>
  <c r="Z2224" i="2"/>
  <c r="AE2224" i="2" s="1"/>
  <c r="AJ2224" i="2" s="1"/>
  <c r="AA2256" i="2"/>
  <c r="AF2256" i="2" s="1"/>
  <c r="AC2256" i="2"/>
  <c r="AA2564" i="2"/>
  <c r="AF2564" i="2" s="1"/>
  <c r="AC2564" i="2"/>
  <c r="Z2564" i="2"/>
  <c r="AE2564" i="2" s="1"/>
  <c r="AA2583" i="2"/>
  <c r="AF2583" i="2" s="1"/>
  <c r="AC2583" i="2"/>
  <c r="Z2583" i="2"/>
  <c r="AE2583" i="2" s="1"/>
  <c r="AA2599" i="2"/>
  <c r="AF2599" i="2" s="1"/>
  <c r="Z2599" i="2"/>
  <c r="AE2599" i="2" s="1"/>
  <c r="AJ2599" i="2" s="1"/>
  <c r="AA2615" i="2"/>
  <c r="AF2615" i="2" s="1"/>
  <c r="AC2615" i="2"/>
  <c r="AA2647" i="2"/>
  <c r="AF2647" i="2" s="1"/>
  <c r="Z2647" i="2"/>
  <c r="AE2647" i="2" s="1"/>
  <c r="AC2647" i="2"/>
  <c r="AA2663" i="2"/>
  <c r="AF2663" i="2" s="1"/>
  <c r="AC2663" i="2"/>
  <c r="AA2679" i="2"/>
  <c r="AF2679" i="2" s="1"/>
  <c r="Z2679" i="2"/>
  <c r="AE2679" i="2" s="1"/>
  <c r="AC2679" i="2"/>
  <c r="AA2687" i="2"/>
  <c r="AF2687" i="2" s="1"/>
  <c r="Z2687" i="2"/>
  <c r="AC2687" i="2"/>
  <c r="AA2695" i="2"/>
  <c r="AF2695" i="2" s="1"/>
  <c r="Z2695" i="2"/>
  <c r="AE2695" i="2" s="1"/>
  <c r="AJ2695" i="2" s="1"/>
  <c r="AA2711" i="2"/>
  <c r="AF2711" i="2" s="1"/>
  <c r="AC2711" i="2"/>
  <c r="AA2719" i="2"/>
  <c r="AF2719" i="2" s="1"/>
  <c r="Z2719" i="2"/>
  <c r="AE2719" i="2" s="1"/>
  <c r="AC2719" i="2"/>
  <c r="AA2727" i="2"/>
  <c r="AF2727" i="2" s="1"/>
  <c r="Z2727" i="2"/>
  <c r="AE2727" i="2" s="1"/>
  <c r="AC2727" i="2"/>
  <c r="Z2735" i="2"/>
  <c r="AE2735" i="2" s="1"/>
  <c r="AJ2735" i="2" s="1"/>
  <c r="AA2743" i="2"/>
  <c r="Z2743" i="2"/>
  <c r="AE2743" i="2" s="1"/>
  <c r="AJ2743" i="2" s="1"/>
  <c r="AA2751" i="2"/>
  <c r="AF2751" i="2" s="1"/>
  <c r="Z2751" i="2"/>
  <c r="AC2751" i="2"/>
  <c r="AA2759" i="2"/>
  <c r="AF2759" i="2" s="1"/>
  <c r="AC2759" i="2"/>
  <c r="AA2767" i="2"/>
  <c r="AF2767" i="2" s="1"/>
  <c r="Z2767" i="2"/>
  <c r="AE2767" i="2" s="1"/>
  <c r="AA2775" i="2"/>
  <c r="AF2775" i="2" s="1"/>
  <c r="AC2775" i="2"/>
  <c r="AA2783" i="2"/>
  <c r="AF2783" i="2" s="1"/>
  <c r="AC2783" i="2"/>
  <c r="Z2791" i="2"/>
  <c r="AE2791" i="2" s="1"/>
  <c r="AC2791" i="2"/>
  <c r="AA2799" i="2"/>
  <c r="AF2799" i="2" s="1"/>
  <c r="Z2799" i="2"/>
  <c r="AE2799" i="2" s="1"/>
  <c r="AC2799" i="2"/>
  <c r="AA2807" i="2"/>
  <c r="AF2807" i="2" s="1"/>
  <c r="AC2807" i="2"/>
  <c r="Z2807" i="2"/>
  <c r="AE2807" i="2" s="1"/>
  <c r="AA2815" i="2"/>
  <c r="AF2815" i="2" s="1"/>
  <c r="Z2815" i="2"/>
  <c r="AE2815" i="2" s="1"/>
  <c r="AA2823" i="2"/>
  <c r="AF2823" i="2" s="1"/>
  <c r="Z2823" i="2"/>
  <c r="AE2823" i="2" s="1"/>
  <c r="AJ2823" i="2" s="1"/>
  <c r="AC2831" i="2"/>
  <c r="AA2831" i="2"/>
  <c r="AF2831" i="2" s="1"/>
  <c r="Z2831" i="2"/>
  <c r="AC2857" i="2"/>
  <c r="Z2857" i="2"/>
  <c r="AE2857" i="2" s="1"/>
  <c r="Z2881" i="2"/>
  <c r="AE2881" i="2" s="1"/>
  <c r="AC2881" i="2"/>
  <c r="AC2905" i="2"/>
  <c r="AA2905" i="2"/>
  <c r="AF2905" i="2" s="1"/>
  <c r="AC2949" i="2"/>
  <c r="Z2949" i="2"/>
  <c r="AA2949" i="2"/>
  <c r="AF2949" i="2" s="1"/>
  <c r="AC3003" i="2"/>
  <c r="AA3003" i="2"/>
  <c r="AF3003" i="2" s="1"/>
  <c r="AC3031" i="2"/>
  <c r="Z3031" i="2"/>
  <c r="AE3031" i="2" s="1"/>
  <c r="AA3031" i="2"/>
  <c r="AF3031" i="2" s="1"/>
  <c r="AC3087" i="2"/>
  <c r="AA3087" i="2"/>
  <c r="AF3087" i="2" s="1"/>
  <c r="AD1499" i="2"/>
  <c r="Z1499" i="2"/>
  <c r="AE1499" i="2" s="1"/>
  <c r="AD1531" i="2"/>
  <c r="Z1531" i="2"/>
  <c r="AE1531" i="2" s="1"/>
  <c r="AJ1531" i="2" s="1"/>
  <c r="AC2911" i="2"/>
  <c r="Z2911" i="2"/>
  <c r="AE2911" i="2" s="1"/>
  <c r="AA2911" i="2"/>
  <c r="AF2911" i="2" s="1"/>
  <c r="Z1866" i="2"/>
  <c r="AE1866" i="2" s="1"/>
  <c r="Z502" i="2"/>
  <c r="AE502" i="2" s="1"/>
  <c r="AC502" i="2"/>
  <c r="Z589" i="2"/>
  <c r="AE589" i="2" s="1"/>
  <c r="AJ589" i="2" s="1"/>
  <c r="AA589" i="2"/>
  <c r="AF589" i="2" s="1"/>
  <c r="AA625" i="2"/>
  <c r="AF625" i="2" s="1"/>
  <c r="Z625" i="2"/>
  <c r="AE625" i="2" s="1"/>
  <c r="AA498" i="2"/>
  <c r="AF498" i="2" s="1"/>
  <c r="AC498" i="2"/>
  <c r="Z557" i="2"/>
  <c r="AE557" i="2" s="1"/>
  <c r="Z573" i="2"/>
  <c r="AE573" i="2" s="1"/>
  <c r="AA573" i="2"/>
  <c r="AF573" i="2" s="1"/>
  <c r="AA592" i="2"/>
  <c r="AF592" i="2" s="1"/>
  <c r="Z592" i="2"/>
  <c r="AE592" i="2" s="1"/>
  <c r="Z669" i="2"/>
  <c r="AE669" i="2" s="1"/>
  <c r="AC669" i="2"/>
  <c r="AA809" i="2"/>
  <c r="AF809" i="2" s="1"/>
  <c r="Z809" i="2"/>
  <c r="AE809" i="2" s="1"/>
  <c r="AA839" i="2"/>
  <c r="AF839" i="2" s="1"/>
  <c r="AC839" i="2"/>
  <c r="AA871" i="2"/>
  <c r="AF871" i="2" s="1"/>
  <c r="Z871" i="2"/>
  <c r="AA903" i="2"/>
  <c r="AF903" i="2" s="1"/>
  <c r="Z903" i="2"/>
  <c r="AE903" i="2" s="1"/>
  <c r="AA1127" i="2"/>
  <c r="AF1127" i="2" s="1"/>
  <c r="Z1127" i="2"/>
  <c r="AE1127" i="2" s="1"/>
  <c r="AD439" i="2"/>
  <c r="Z439" i="2"/>
  <c r="AE439" i="2" s="1"/>
  <c r="AJ439" i="2" s="1"/>
  <c r="AD471" i="2"/>
  <c r="Z471" i="2"/>
  <c r="AE471" i="2" s="1"/>
  <c r="AA851" i="2"/>
  <c r="AF851" i="2" s="1"/>
  <c r="Z851" i="2"/>
  <c r="AE851" i="2" s="1"/>
  <c r="AA867" i="2"/>
  <c r="AF867" i="2" s="1"/>
  <c r="AC867" i="2"/>
  <c r="AA899" i="2"/>
  <c r="AF899" i="2" s="1"/>
  <c r="AC899" i="2"/>
  <c r="AD632" i="2"/>
  <c r="Z632" i="2"/>
  <c r="AE632" i="2" s="1"/>
  <c r="AD868" i="2"/>
  <c r="Z868" i="2"/>
  <c r="AE868" i="2" s="1"/>
  <c r="AD900" i="2"/>
  <c r="Z900" i="2"/>
  <c r="AE900" i="2" s="1"/>
  <c r="AJ900" i="2" s="1"/>
  <c r="AC1355" i="2"/>
  <c r="AA1355" i="2"/>
  <c r="AF1355" i="2" s="1"/>
  <c r="AC1367" i="2"/>
  <c r="AA1367" i="2"/>
  <c r="AF1367" i="2" s="1"/>
  <c r="AC1432" i="2"/>
  <c r="AA1432" i="2"/>
  <c r="AF1432" i="2" s="1"/>
  <c r="AC1448" i="2"/>
  <c r="AA1448" i="2"/>
  <c r="AF1448" i="2" s="1"/>
  <c r="AC1464" i="2"/>
  <c r="Z1464" i="2"/>
  <c r="AC1480" i="2"/>
  <c r="Z1480" i="2"/>
  <c r="AE1480" i="2" s="1"/>
  <c r="AC1496" i="2"/>
  <c r="Z1496" i="2"/>
  <c r="AC1512" i="2"/>
  <c r="Z1512" i="2"/>
  <c r="AE1512" i="2" s="1"/>
  <c r="AC1528" i="2"/>
  <c r="Z1528" i="2"/>
  <c r="Z1623" i="2"/>
  <c r="AE1623" i="2" s="1"/>
  <c r="Z1642" i="2"/>
  <c r="AE1642" i="2" s="1"/>
  <c r="AJ1642" i="2" s="1"/>
  <c r="AA1642" i="2"/>
  <c r="AF1642" i="2" s="1"/>
  <c r="AC1564" i="2"/>
  <c r="AA1564" i="2"/>
  <c r="AF1564" i="2" s="1"/>
  <c r="Z1594" i="2"/>
  <c r="AC1594" i="2"/>
  <c r="AA1638" i="2"/>
  <c r="AF1638" i="2" s="1"/>
  <c r="Z1638" i="2"/>
  <c r="AE1638" i="2" s="1"/>
  <c r="AC1638" i="2"/>
  <c r="AC1697" i="2"/>
  <c r="Z1697" i="2"/>
  <c r="AE1697" i="2" s="1"/>
  <c r="AC1745" i="2"/>
  <c r="Z1745" i="2"/>
  <c r="AE1745" i="2" s="1"/>
  <c r="AC1782" i="2"/>
  <c r="AA1782" i="2"/>
  <c r="AF1782" i="2" s="1"/>
  <c r="AA1809" i="2"/>
  <c r="AF1809" i="2" s="1"/>
  <c r="Z1809" i="2"/>
  <c r="AE1809" i="2" s="1"/>
  <c r="AC1809" i="2"/>
  <c r="Z1873" i="2"/>
  <c r="AE1873" i="2" s="1"/>
  <c r="AJ1873" i="2" s="1"/>
  <c r="AA1873" i="2"/>
  <c r="AF1873" i="2" s="1"/>
  <c r="AA1894" i="2"/>
  <c r="AF1894" i="2" s="1"/>
  <c r="Z1894" i="2"/>
  <c r="AE1894" i="2" s="1"/>
  <c r="AC1943" i="2"/>
  <c r="AA1943" i="2"/>
  <c r="AF1943" i="2" s="1"/>
  <c r="AA1974" i="2"/>
  <c r="AF1974" i="2" s="1"/>
  <c r="AC1974" i="2"/>
  <c r="Z1974" i="2"/>
  <c r="AE1974" i="2" s="1"/>
  <c r="Z2036" i="2"/>
  <c r="AE2036" i="2" s="1"/>
  <c r="AC2036" i="2"/>
  <c r="Z2064" i="2"/>
  <c r="AE2064" i="2" s="1"/>
  <c r="AC2064" i="2"/>
  <c r="AC2168" i="2"/>
  <c r="AA2168" i="2"/>
  <c r="AF2168" i="2" s="1"/>
  <c r="AA2193" i="2"/>
  <c r="AF2193" i="2" s="1"/>
  <c r="Z2193" i="2"/>
  <c r="AA2221" i="2"/>
  <c r="AF2221" i="2" s="1"/>
  <c r="AC2221" i="2"/>
  <c r="AA2241" i="2"/>
  <c r="AF2241" i="2" s="1"/>
  <c r="AC2241" i="2"/>
  <c r="Z2266" i="2"/>
  <c r="AE2266" i="2" s="1"/>
  <c r="AC2266" i="2"/>
  <c r="AA2266" i="2"/>
  <c r="AF2266" i="2" s="1"/>
  <c r="AC2332" i="2"/>
  <c r="Z2332" i="2"/>
  <c r="AE2332" i="2" s="1"/>
  <c r="AA2370" i="2"/>
  <c r="AF2370" i="2" s="1"/>
  <c r="Z2370" i="2"/>
  <c r="AE2370" i="2" s="1"/>
  <c r="AJ2370" i="2" s="1"/>
  <c r="Z2392" i="2"/>
  <c r="AC2392" i="2"/>
  <c r="AA2413" i="2"/>
  <c r="AF2413" i="2" s="1"/>
  <c r="AC2413" i="2"/>
  <c r="Z2453" i="2"/>
  <c r="AC2453" i="2"/>
  <c r="AA2453" i="2"/>
  <c r="AF2453" i="2" s="1"/>
  <c r="Z2460" i="2"/>
  <c r="AE2460" i="2" s="1"/>
  <c r="AC2460" i="2"/>
  <c r="AA2460" i="2"/>
  <c r="AF2460" i="2" s="1"/>
  <c r="AA2490" i="2"/>
  <c r="AF2490" i="2" s="1"/>
  <c r="AC2490" i="2"/>
  <c r="AA2503" i="2"/>
  <c r="AF2503" i="2" s="1"/>
  <c r="AC2503" i="2"/>
  <c r="Z2503" i="2"/>
  <c r="AE2503" i="2" s="1"/>
  <c r="AC1351" i="2"/>
  <c r="AA1351" i="2"/>
  <c r="AF1351" i="2" s="1"/>
  <c r="Z1661" i="2"/>
  <c r="AE1661" i="2" s="1"/>
  <c r="AA1661" i="2"/>
  <c r="AF1661" i="2" s="1"/>
  <c r="AC1719" i="2"/>
  <c r="AA1719" i="2"/>
  <c r="AF1719" i="2" s="1"/>
  <c r="AA1729" i="2"/>
  <c r="AF1729" i="2" s="1"/>
  <c r="Z1729" i="2"/>
  <c r="AE1729" i="2" s="1"/>
  <c r="AA1752" i="2"/>
  <c r="AF1752" i="2" s="1"/>
  <c r="AC1752" i="2"/>
  <c r="AA1779" i="2"/>
  <c r="AF1779" i="2" s="1"/>
  <c r="AC1779" i="2"/>
  <c r="AA1795" i="2"/>
  <c r="AF1795" i="2" s="1"/>
  <c r="AC1795" i="2"/>
  <c r="AD1815" i="2"/>
  <c r="Z1815" i="2"/>
  <c r="AE1815" i="2" s="1"/>
  <c r="AC1866" i="2"/>
  <c r="AA1866" i="2"/>
  <c r="AF1866" i="2" s="1"/>
  <c r="AA1910" i="2"/>
  <c r="AF1910" i="2" s="1"/>
  <c r="AC1910" i="2"/>
  <c r="AC1927" i="2"/>
  <c r="AA1927" i="2"/>
  <c r="AF1927" i="2" s="1"/>
  <c r="AA1953" i="2"/>
  <c r="AF1953" i="2" s="1"/>
  <c r="Z1953" i="2"/>
  <c r="AE1953" i="2" s="1"/>
  <c r="AC1953" i="2"/>
  <c r="AA1969" i="2"/>
  <c r="AF1969" i="2" s="1"/>
  <c r="Z1969" i="2"/>
  <c r="AE1969" i="2" s="1"/>
  <c r="AJ1969" i="2" s="1"/>
  <c r="Z2010" i="2"/>
  <c r="AC2010" i="2"/>
  <c r="AC2033" i="2"/>
  <c r="Z2033" i="2"/>
  <c r="AE2033" i="2" s="1"/>
  <c r="AA2092" i="2"/>
  <c r="AF2092" i="2" s="1"/>
  <c r="Z2092" i="2"/>
  <c r="Z2108" i="2"/>
  <c r="AC2108" i="2"/>
  <c r="AD2152" i="2"/>
  <c r="Z2152" i="2"/>
  <c r="AE2152" i="2" s="1"/>
  <c r="AC2189" i="2"/>
  <c r="Z2189" i="2"/>
  <c r="AE2189" i="2" s="1"/>
  <c r="AA2189" i="2"/>
  <c r="AF2189" i="2" s="1"/>
  <c r="AC2216" i="2"/>
  <c r="Z2216" i="2"/>
  <c r="AE2216" i="2" s="1"/>
  <c r="AA2216" i="2"/>
  <c r="AF2216" i="2" s="1"/>
  <c r="Z2237" i="2"/>
  <c r="AE2237" i="2" s="1"/>
  <c r="AC2237" i="2"/>
  <c r="AA2237" i="2"/>
  <c r="AF2237" i="2" s="1"/>
  <c r="AC2257" i="2"/>
  <c r="AA2257" i="2"/>
  <c r="AF2257" i="2" s="1"/>
  <c r="Z2282" i="2"/>
  <c r="AE2282" i="2" s="1"/>
  <c r="AC2282" i="2"/>
  <c r="AA2309" i="2"/>
  <c r="AF2309" i="2" s="1"/>
  <c r="AC2309" i="2"/>
  <c r="Z2334" i="2"/>
  <c r="AE2334" i="2" s="1"/>
  <c r="AC2334" i="2"/>
  <c r="AA2334" i="2"/>
  <c r="AF2334" i="2" s="1"/>
  <c r="AD2354" i="2"/>
  <c r="Z2354" i="2"/>
  <c r="AC2384" i="2"/>
  <c r="Z2384" i="2"/>
  <c r="AE2384" i="2" s="1"/>
  <c r="AA2384" i="2"/>
  <c r="AF2384" i="2" s="1"/>
  <c r="AA2406" i="2"/>
  <c r="AF2406" i="2" s="1"/>
  <c r="AC2406" i="2"/>
  <c r="Z2422" i="2"/>
  <c r="AE2422" i="2" s="1"/>
  <c r="AA2422" i="2"/>
  <c r="AF2422" i="2" s="1"/>
  <c r="AA2435" i="2"/>
  <c r="AF2435" i="2" s="1"/>
  <c r="AC2435" i="2"/>
  <c r="Z2487" i="2"/>
  <c r="AE2487" i="2" s="1"/>
  <c r="AJ2487" i="2" s="1"/>
  <c r="AA2487" i="2"/>
  <c r="AF2487" i="2" s="1"/>
  <c r="AD1336" i="2"/>
  <c r="Z1336" i="2"/>
  <c r="AE1336" i="2" s="1"/>
  <c r="AA1612" i="2"/>
  <c r="AF1612" i="2" s="1"/>
  <c r="AC1612" i="2"/>
  <c r="AD2012" i="2"/>
  <c r="Z2012" i="2"/>
  <c r="AA2238" i="2"/>
  <c r="AF2238" i="2" s="1"/>
  <c r="AC2238" i="2"/>
  <c r="AC2394" i="2"/>
  <c r="Z2394" i="2"/>
  <c r="Z322" i="2"/>
  <c r="Z346" i="2"/>
  <c r="Z594" i="2"/>
  <c r="AE594" i="2" s="1"/>
  <c r="Z610" i="2"/>
  <c r="AE610" i="2" s="1"/>
  <c r="AJ610" i="2" s="1"/>
  <c r="Z626" i="2"/>
  <c r="AE626" i="2" s="1"/>
  <c r="AJ626" i="2" s="1"/>
  <c r="Z1419" i="2"/>
  <c r="AA1925" i="2"/>
  <c r="AF1925" i="2" s="1"/>
  <c r="AC1925" i="2"/>
  <c r="Z2043" i="2"/>
  <c r="AE2043" i="2" s="1"/>
  <c r="AC2167" i="2"/>
  <c r="AA2167" i="2"/>
  <c r="AF2167" i="2" s="1"/>
  <c r="AC2191" i="2"/>
  <c r="AA2191" i="2"/>
  <c r="AF2191" i="2" s="1"/>
  <c r="Z2247" i="2"/>
  <c r="AA2247" i="2"/>
  <c r="AF2247" i="2" s="1"/>
  <c r="AC2279" i="2"/>
  <c r="AA2279" i="2"/>
  <c r="AF2279" i="2" s="1"/>
  <c r="AC2295" i="2"/>
  <c r="AA2295" i="2"/>
  <c r="AF2295" i="2" s="1"/>
  <c r="AC2407" i="2"/>
  <c r="AA2407" i="2"/>
  <c r="AF2407" i="2" s="1"/>
  <c r="AC2515" i="2"/>
  <c r="Z2515" i="2"/>
  <c r="AE2515" i="2" s="1"/>
  <c r="AA2605" i="2"/>
  <c r="AF2605" i="2" s="1"/>
  <c r="Z2605" i="2"/>
  <c r="AE2605" i="2" s="1"/>
  <c r="AC2630" i="2"/>
  <c r="AA2630" i="2"/>
  <c r="AF2630" i="2" s="1"/>
  <c r="AA2649" i="2"/>
  <c r="AF2649" i="2" s="1"/>
  <c r="Z2649" i="2"/>
  <c r="AE2649" i="2" s="1"/>
  <c r="AA2765" i="2"/>
  <c r="AF2765" i="2" s="1"/>
  <c r="AC2765" i="2"/>
  <c r="AA2789" i="2"/>
  <c r="AF2789" i="2" s="1"/>
  <c r="Z2789" i="2"/>
  <c r="AE2789" i="2" s="1"/>
  <c r="AC2839" i="2"/>
  <c r="AA2839" i="2"/>
  <c r="AF2839" i="2" s="1"/>
  <c r="AC2871" i="2"/>
  <c r="Z2871" i="2"/>
  <c r="AE2871" i="2" s="1"/>
  <c r="AC2983" i="2"/>
  <c r="Z2983" i="2"/>
  <c r="AE2983" i="2" s="1"/>
  <c r="AA2983" i="2"/>
  <c r="AF2983" i="2" s="1"/>
  <c r="AC3039" i="2"/>
  <c r="Z3039" i="2"/>
  <c r="AE3039" i="2" s="1"/>
  <c r="AC3099" i="2"/>
  <c r="AA3099" i="2"/>
  <c r="AF3099" i="2" s="1"/>
  <c r="AD2570" i="2"/>
  <c r="Z2570" i="2"/>
  <c r="AA2511" i="2"/>
  <c r="AF2511" i="2" s="1"/>
  <c r="AC2511" i="2"/>
  <c r="AA2531" i="2"/>
  <c r="AF2531" i="2" s="1"/>
  <c r="AC2531" i="2"/>
  <c r="Z2547" i="2"/>
  <c r="AD2563" i="2"/>
  <c r="Z2563" i="2"/>
  <c r="AE2563" i="2" s="1"/>
  <c r="Z2642" i="2"/>
  <c r="AA2642" i="2"/>
  <c r="AF2642" i="2" s="1"/>
  <c r="AA2749" i="2"/>
  <c r="AF2749" i="2" s="1"/>
  <c r="Z2749" i="2"/>
  <c r="AE2749" i="2" s="1"/>
  <c r="AC2778" i="2"/>
  <c r="AA2778" i="2"/>
  <c r="AF2778" i="2" s="1"/>
  <c r="AC2955" i="2"/>
  <c r="AA2955" i="2"/>
  <c r="AF2955" i="2" s="1"/>
  <c r="AC2995" i="2"/>
  <c r="AA2995" i="2"/>
  <c r="AF2995" i="2" s="1"/>
  <c r="Z1765" i="2"/>
  <c r="AE1765" i="2" s="1"/>
  <c r="Z1829" i="2"/>
  <c r="AE1829" i="2" s="1"/>
  <c r="AJ1829" i="2" s="1"/>
  <c r="Z1893" i="2"/>
  <c r="AE1893" i="2" s="1"/>
  <c r="AC1893" i="2"/>
  <c r="AC2159" i="2"/>
  <c r="AA2159" i="2"/>
  <c r="AF2159" i="2" s="1"/>
  <c r="AC2263" i="2"/>
  <c r="AA2263" i="2"/>
  <c r="AF2263" i="2" s="1"/>
  <c r="AC2343" i="2"/>
  <c r="AA2343" i="2"/>
  <c r="AF2343" i="2" s="1"/>
  <c r="AD2366" i="2"/>
  <c r="Z2366" i="2"/>
  <c r="AE2366" i="2" s="1"/>
  <c r="AA2512" i="2"/>
  <c r="AF2512" i="2" s="1"/>
  <c r="AC2512" i="2"/>
  <c r="AA2556" i="2"/>
  <c r="AF2556" i="2" s="1"/>
  <c r="AC2556" i="2"/>
  <c r="AD1929" i="2"/>
  <c r="Z1929" i="2"/>
  <c r="AE1929" i="2" s="1"/>
  <c r="AD2580" i="2"/>
  <c r="Z2580" i="2"/>
  <c r="AE2580" i="2" s="1"/>
  <c r="AA2589" i="2"/>
  <c r="AF2589" i="2" s="1"/>
  <c r="AC2589" i="2"/>
  <c r="AA2625" i="2"/>
  <c r="AF2625" i="2" s="1"/>
  <c r="Z2625" i="2"/>
  <c r="AE2625" i="2" s="1"/>
  <c r="AJ2625" i="2" s="1"/>
  <c r="AD2685" i="2"/>
  <c r="Z2685" i="2"/>
  <c r="AE2685" i="2" s="1"/>
  <c r="AA2770" i="2"/>
  <c r="AF2770" i="2" s="1"/>
  <c r="AC2770" i="2"/>
  <c r="AA2805" i="2"/>
  <c r="Z2805" i="2"/>
  <c r="AE2805" i="2" s="1"/>
  <c r="AJ2805" i="2" s="1"/>
  <c r="AD2829" i="2"/>
  <c r="Z2829" i="2"/>
  <c r="AE2829" i="2" s="1"/>
  <c r="Z2883" i="2"/>
  <c r="AE2883" i="2" s="1"/>
  <c r="AC2883" i="2"/>
  <c r="AA2883" i="2"/>
  <c r="AF2883" i="2" s="1"/>
  <c r="AC2915" i="2"/>
  <c r="AA2915" i="2"/>
  <c r="AF2915" i="2" s="1"/>
  <c r="AC2963" i="2"/>
  <c r="Z2963" i="2"/>
  <c r="AE2963" i="2" s="1"/>
  <c r="AC2999" i="2"/>
  <c r="Z2999" i="2"/>
  <c r="AE2999" i="2" s="1"/>
  <c r="AA2999" i="2"/>
  <c r="AF2999" i="2" s="1"/>
  <c r="AC3067" i="2"/>
  <c r="AA3067" i="2"/>
  <c r="AF3067" i="2" s="1"/>
  <c r="AD2709" i="2"/>
  <c r="Z2709" i="2"/>
  <c r="AE2709" i="2" s="1"/>
  <c r="AD2947" i="2"/>
  <c r="Z2947" i="2"/>
  <c r="AE2947" i="2" s="1"/>
  <c r="AD1850" i="2"/>
  <c r="Z1850" i="2"/>
  <c r="AE1850" i="2" s="1"/>
  <c r="AD2001" i="2"/>
  <c r="Z2001" i="2"/>
  <c r="AE2001" i="2" s="1"/>
  <c r="AD2569" i="2"/>
  <c r="Z2569" i="2"/>
  <c r="AA2597" i="2"/>
  <c r="AF2597" i="2" s="1"/>
  <c r="Z2597" i="2"/>
  <c r="AE2597" i="2" s="1"/>
  <c r="AA2613" i="2"/>
  <c r="Z2613" i="2"/>
  <c r="AE2613" i="2" s="1"/>
  <c r="AJ2613" i="2" s="1"/>
  <c r="AA2661" i="2"/>
  <c r="AF2661" i="2" s="1"/>
  <c r="AC2661" i="2"/>
  <c r="AA2733" i="2"/>
  <c r="AF2733" i="2" s="1"/>
  <c r="Z2733" i="2"/>
  <c r="AE2733" i="2" s="1"/>
  <c r="AJ2733" i="2" s="1"/>
  <c r="AA2821" i="2"/>
  <c r="AF2821" i="2" s="1"/>
  <c r="AC2821" i="2"/>
  <c r="AC2843" i="2"/>
  <c r="Z2843" i="2"/>
  <c r="AE2843" i="2" s="1"/>
  <c r="AA2843" i="2"/>
  <c r="AF2843" i="2" s="1"/>
  <c r="AC2907" i="2"/>
  <c r="AA2907" i="2"/>
  <c r="AF2907" i="2" s="1"/>
  <c r="AC2971" i="2"/>
  <c r="AA2971" i="2"/>
  <c r="AF2971" i="2" s="1"/>
  <c r="AC3063" i="2"/>
  <c r="Z3063" i="2"/>
  <c r="AE3063" i="2" s="1"/>
  <c r="AA3063" i="2"/>
  <c r="AF3063" i="2" s="1"/>
  <c r="Z3095" i="2"/>
  <c r="AA3095" i="2"/>
  <c r="AF3095" i="2" s="1"/>
  <c r="Z301" i="2"/>
  <c r="AE301" i="2" s="1"/>
  <c r="Z290" i="2"/>
  <c r="Z771" i="2"/>
  <c r="Z485" i="2"/>
  <c r="AE485" i="2" s="1"/>
  <c r="Z603" i="2"/>
  <c r="Z1174" i="2"/>
  <c r="AE1174" i="2" s="1"/>
  <c r="Z1391" i="2"/>
  <c r="AE1391" i="2" s="1"/>
  <c r="Z1482" i="2"/>
  <c r="Z1675" i="2"/>
  <c r="AE1675" i="2" s="1"/>
  <c r="Z2073" i="2"/>
  <c r="AE2073" i="2" s="1"/>
  <c r="Z266" i="2"/>
  <c r="AE266" i="2" s="1"/>
  <c r="Z2461" i="2"/>
  <c r="AE2461" i="2" s="1"/>
  <c r="AJ2461" i="2" s="1"/>
  <c r="Z1616" i="2"/>
  <c r="Z2769" i="2"/>
  <c r="AE2769" i="2" s="1"/>
  <c r="Z27" i="2"/>
  <c r="Z567" i="2"/>
  <c r="AE567" i="2" s="1"/>
  <c r="Z1375" i="2"/>
  <c r="AE1375" i="2" s="1"/>
  <c r="AJ1375" i="2" s="1"/>
  <c r="Z1407" i="2"/>
  <c r="AE1407" i="2" s="1"/>
  <c r="AJ1407" i="2" s="1"/>
  <c r="Z1422" i="2"/>
  <c r="Z1550" i="2"/>
  <c r="Z1201" i="2"/>
  <c r="AE1201" i="2" s="1"/>
  <c r="Z1466" i="2"/>
  <c r="AE1466" i="2" s="1"/>
  <c r="Z1530" i="2"/>
  <c r="Z1717" i="2"/>
  <c r="AE1717" i="2" s="1"/>
  <c r="Z1874" i="2"/>
  <c r="Z2002" i="2"/>
  <c r="AE2002" i="2" s="1"/>
  <c r="Z2066" i="2"/>
  <c r="AE2066" i="2" s="1"/>
  <c r="Z1860" i="2"/>
  <c r="AE1860" i="2" s="1"/>
  <c r="Z2479" i="2"/>
  <c r="AE2479" i="2" s="1"/>
  <c r="Z2509" i="2"/>
  <c r="AC1259" i="2"/>
  <c r="AA1259" i="2"/>
  <c r="AF1259" i="2" s="1"/>
  <c r="Z99" i="2"/>
  <c r="AE99" i="2" s="1"/>
  <c r="AC1373" i="2"/>
  <c r="AA1373" i="2"/>
  <c r="AF1373" i="2" s="1"/>
  <c r="AC1405" i="2"/>
  <c r="Z1405" i="2"/>
  <c r="AE1405" i="2" s="1"/>
  <c r="AA1451" i="2"/>
  <c r="AF1451" i="2" s="1"/>
  <c r="AC1451" i="2"/>
  <c r="Z1478" i="2"/>
  <c r="AA1478" i="2"/>
  <c r="AF1478" i="2" s="1"/>
  <c r="Z1510" i="2"/>
  <c r="AC1510" i="2"/>
  <c r="Z1542" i="2"/>
  <c r="AA1542" i="2"/>
  <c r="AF1542" i="2" s="1"/>
  <c r="Z1574" i="2"/>
  <c r="AC1574" i="2"/>
  <c r="Z1701" i="2"/>
  <c r="AE1701" i="2" s="1"/>
  <c r="AA1701" i="2"/>
  <c r="AF1701" i="2" s="1"/>
  <c r="AC1421" i="2"/>
  <c r="Z1421" i="2"/>
  <c r="AE1421" i="2" s="1"/>
  <c r="Z1442" i="2"/>
  <c r="AC1442" i="2"/>
  <c r="Z1737" i="2"/>
  <c r="AE1737" i="2" s="1"/>
  <c r="AA1737" i="2"/>
  <c r="AF1737" i="2" s="1"/>
  <c r="Z1762" i="2"/>
  <c r="AC1762" i="2"/>
  <c r="Z1801" i="2"/>
  <c r="AE1801" i="2" s="1"/>
  <c r="AA1801" i="2"/>
  <c r="AF1801" i="2" s="1"/>
  <c r="Z1826" i="2"/>
  <c r="AA1826" i="2"/>
  <c r="AF1826" i="2" s="1"/>
  <c r="AC1854" i="2"/>
  <c r="Z1854" i="2"/>
  <c r="Z1890" i="2"/>
  <c r="AC1890" i="2"/>
  <c r="Z1954" i="2"/>
  <c r="AA1954" i="2"/>
  <c r="AF1954" i="2" s="1"/>
  <c r="AA1982" i="2"/>
  <c r="AF1982" i="2" s="1"/>
  <c r="Z1982" i="2"/>
  <c r="AE1982" i="2" s="1"/>
  <c r="Z2082" i="2"/>
  <c r="AA2082" i="2"/>
  <c r="AF2082" i="2" s="1"/>
  <c r="AC2127" i="2"/>
  <c r="Z2127" i="2"/>
  <c r="AE2127" i="2" s="1"/>
  <c r="AD2173" i="2"/>
  <c r="Z2173" i="2"/>
  <c r="AE2173" i="2" s="1"/>
  <c r="Z2199" i="2"/>
  <c r="AE2199" i="2" s="1"/>
  <c r="AC2199" i="2"/>
  <c r="AC2223" i="2"/>
  <c r="Z2223" i="2"/>
  <c r="AE2223" i="2" s="1"/>
  <c r="Z2303" i="2"/>
  <c r="AC2303" i="2"/>
  <c r="AC2375" i="2"/>
  <c r="Z2375" i="2"/>
  <c r="AC2391" i="2"/>
  <c r="Z2391" i="2"/>
  <c r="AE2391" i="2" s="1"/>
  <c r="Z2415" i="2"/>
  <c r="AE2415" i="2" s="1"/>
  <c r="AC2415" i="2"/>
  <c r="AD2435" i="2"/>
  <c r="Z2435" i="2"/>
  <c r="AE2435" i="2" s="1"/>
  <c r="AC2456" i="2"/>
  <c r="AA2456" i="2"/>
  <c r="AF2456" i="2" s="1"/>
  <c r="AC2548" i="2"/>
  <c r="AA2548" i="2"/>
  <c r="AF2548" i="2" s="1"/>
  <c r="AA1716" i="2"/>
  <c r="AF1716" i="2" s="1"/>
  <c r="Z1716" i="2"/>
  <c r="AE1716" i="2" s="1"/>
  <c r="AA1913" i="2"/>
  <c r="AF1913" i="2" s="1"/>
  <c r="AC1913" i="2"/>
  <c r="AC1966" i="2"/>
  <c r="AA1966" i="2"/>
  <c r="AF1966" i="2" s="1"/>
  <c r="AC2041" i="2"/>
  <c r="AA2041" i="2"/>
  <c r="AF2041" i="2" s="1"/>
  <c r="AD2090" i="2"/>
  <c r="Z2090" i="2"/>
  <c r="AE2090" i="2" s="1"/>
  <c r="AC2203" i="2"/>
  <c r="AA2203" i="2"/>
  <c r="AF2203" i="2" s="1"/>
  <c r="AC2227" i="2"/>
  <c r="AA2227" i="2"/>
  <c r="AF2227" i="2" s="1"/>
  <c r="AC2395" i="2"/>
  <c r="AA2395" i="2"/>
  <c r="AF2395" i="2" s="1"/>
  <c r="AC2411" i="2"/>
  <c r="AA2411" i="2"/>
  <c r="AF2411" i="2" s="1"/>
  <c r="AA2436" i="2"/>
  <c r="AF2436" i="2" s="1"/>
  <c r="AC2436" i="2"/>
  <c r="AA2528" i="2"/>
  <c r="AF2528" i="2" s="1"/>
  <c r="AC2528" i="2"/>
  <c r="AA2112" i="2"/>
  <c r="AF2112" i="2" s="1"/>
  <c r="AC2112" i="2"/>
  <c r="AC2616" i="2"/>
  <c r="Z2616" i="2"/>
  <c r="AE2616" i="2" s="1"/>
  <c r="AC2680" i="2"/>
  <c r="AA2680" i="2"/>
  <c r="AF2680" i="2" s="1"/>
  <c r="AA2688" i="2"/>
  <c r="AF2688" i="2" s="1"/>
  <c r="AC2688" i="2"/>
  <c r="AC2704" i="2"/>
  <c r="Z2704" i="2"/>
  <c r="AE2704" i="2" s="1"/>
  <c r="AA2712" i="2"/>
  <c r="AF2712" i="2" s="1"/>
  <c r="AC2712" i="2"/>
  <c r="AC2728" i="2"/>
  <c r="AA2728" i="2"/>
  <c r="AF2728" i="2" s="1"/>
  <c r="AC2752" i="2"/>
  <c r="AA2752" i="2"/>
  <c r="AF2752" i="2" s="1"/>
  <c r="AC2768" i="2"/>
  <c r="Z2768" i="2"/>
  <c r="AE2768" i="2" s="1"/>
  <c r="Z2800" i="2"/>
  <c r="AC2800" i="2"/>
  <c r="AC2816" i="2"/>
  <c r="Z2816" i="2"/>
  <c r="AE2816" i="2" s="1"/>
  <c r="AC2899" i="2"/>
  <c r="Z2899" i="2"/>
  <c r="AE2899" i="2" s="1"/>
  <c r="AC2919" i="2"/>
  <c r="AA2919" i="2"/>
  <c r="AF2919" i="2" s="1"/>
  <c r="AC2927" i="2"/>
  <c r="AA2927" i="2"/>
  <c r="AF2927" i="2" s="1"/>
  <c r="AD2562" i="2"/>
  <c r="Z2562" i="2"/>
  <c r="AE2562" i="2" s="1"/>
  <c r="AJ2562" i="2" s="1"/>
  <c r="Z2104" i="2"/>
  <c r="AE2104" i="2" s="1"/>
  <c r="AC2104" i="2"/>
  <c r="AA2156" i="2"/>
  <c r="AF2156" i="2" s="1"/>
  <c r="Z2156" i="2"/>
  <c r="AE2156" i="2" s="1"/>
  <c r="Z2352" i="2"/>
  <c r="AE2352" i="2" s="1"/>
  <c r="AC2352" i="2"/>
  <c r="AC2404" i="2"/>
  <c r="Z2404" i="2"/>
  <c r="AE2404" i="2" s="1"/>
  <c r="AC2438" i="2"/>
  <c r="AA2438" i="2"/>
  <c r="AF2438" i="2" s="1"/>
  <c r="AC2975" i="2"/>
  <c r="AA2975" i="2"/>
  <c r="AF2975" i="2" s="1"/>
  <c r="AC3023" i="2"/>
  <c r="AA3023" i="2"/>
  <c r="AF3023" i="2" s="1"/>
  <c r="AC3047" i="2"/>
  <c r="AA3047" i="2"/>
  <c r="AF3047" i="2" s="1"/>
  <c r="AC3075" i="2"/>
  <c r="Z3075" i="2"/>
  <c r="AE3075" i="2" s="1"/>
  <c r="AC1191" i="2"/>
  <c r="AA1191" i="2"/>
  <c r="AF1191" i="2" s="1"/>
  <c r="AC1159" i="2"/>
  <c r="AA1159" i="2"/>
  <c r="AF1159" i="2" s="1"/>
  <c r="AC1183" i="2"/>
  <c r="AA1183" i="2"/>
  <c r="AF1183" i="2" s="1"/>
  <c r="AC1211" i="2"/>
  <c r="AA1211" i="2"/>
  <c r="AF1211" i="2" s="1"/>
  <c r="AC1227" i="2"/>
  <c r="AA1227" i="2"/>
  <c r="AF1227" i="2" s="1"/>
  <c r="AD2348" i="2"/>
  <c r="Z2348" i="2"/>
  <c r="AE2348" i="2" s="1"/>
  <c r="AA2629" i="2"/>
  <c r="AF2629" i="2" s="1"/>
  <c r="Z2629" i="2"/>
  <c r="AE2629" i="2" s="1"/>
  <c r="AD2646" i="2"/>
  <c r="Z2646" i="2"/>
  <c r="AE2646" i="2" s="1"/>
  <c r="AJ2646" i="2" s="1"/>
  <c r="AA2669" i="2"/>
  <c r="AF2669" i="2" s="1"/>
  <c r="AC2669" i="2"/>
  <c r="AA2689" i="2"/>
  <c r="AF2689" i="2" s="1"/>
  <c r="AC2689" i="2"/>
  <c r="AA2725" i="2"/>
  <c r="AF2725" i="2" s="1"/>
  <c r="AC2725" i="2"/>
  <c r="AA2785" i="2"/>
  <c r="AF2785" i="2" s="1"/>
  <c r="AC2785" i="2"/>
  <c r="AA2809" i="2"/>
  <c r="AF2809" i="2" s="1"/>
  <c r="Z2809" i="2"/>
  <c r="AE2809" i="2" s="1"/>
  <c r="AC2935" i="2"/>
  <c r="Z2935" i="2"/>
  <c r="AE2935" i="2" s="1"/>
  <c r="AA2935" i="2"/>
  <c r="AF2935" i="2" s="1"/>
  <c r="AC3027" i="2"/>
  <c r="AA3027" i="2"/>
  <c r="AF3027" i="2" s="1"/>
  <c r="Z3027" i="2"/>
  <c r="AE3027" i="2" s="1"/>
  <c r="AC3083" i="2"/>
  <c r="Z3083" i="2"/>
  <c r="AE3083" i="2" s="1"/>
  <c r="AD2620" i="2"/>
  <c r="Z2620" i="2"/>
  <c r="AE2620" i="2" s="1"/>
  <c r="AJ2620" i="2" s="1"/>
  <c r="AD2861" i="2"/>
  <c r="Z2861" i="2"/>
  <c r="AE2861" i="2" s="1"/>
  <c r="AD2905" i="2"/>
  <c r="Z2905" i="2"/>
  <c r="AE2905" i="2" s="1"/>
  <c r="AD2925" i="2"/>
  <c r="Z2925" i="2"/>
  <c r="AE2925" i="2" s="1"/>
  <c r="AD3055" i="2"/>
  <c r="Z3055" i="2"/>
  <c r="AE3055" i="2" s="1"/>
  <c r="N3106" i="2"/>
  <c r="J3106" i="2"/>
  <c r="AA18" i="2"/>
  <c r="AF18" i="2" s="1"/>
  <c r="AA27" i="2"/>
  <c r="AF27" i="2" s="1"/>
  <c r="Z178" i="2"/>
  <c r="AE178" i="2" s="1"/>
  <c r="Z187" i="2"/>
  <c r="AE187" i="2" s="1"/>
  <c r="Z209" i="2"/>
  <c r="AE209" i="2" s="1"/>
  <c r="Z336" i="2"/>
  <c r="AE336" i="2" s="1"/>
  <c r="Z281" i="2"/>
  <c r="AE281" i="2" s="1"/>
  <c r="AJ281" i="2" s="1"/>
  <c r="AA297" i="2"/>
  <c r="AF297" i="2" s="1"/>
  <c r="Z395" i="2"/>
  <c r="AE395" i="2" s="1"/>
  <c r="AJ395" i="2" s="1"/>
  <c r="AA491" i="2"/>
  <c r="AF491" i="2" s="1"/>
  <c r="Z309" i="2"/>
  <c r="AE309" i="2" s="1"/>
  <c r="Z382" i="2"/>
  <c r="AE382" i="2" s="1"/>
  <c r="Z498" i="2"/>
  <c r="AE498" i="2" s="1"/>
  <c r="AA502" i="2"/>
  <c r="AF502" i="2" s="1"/>
  <c r="Z261" i="2"/>
  <c r="AE261" i="2" s="1"/>
  <c r="Z431" i="2"/>
  <c r="AE431" i="2" s="1"/>
  <c r="Z463" i="2"/>
  <c r="AE463" i="2" s="1"/>
  <c r="Z433" i="2"/>
  <c r="AE433" i="2" s="1"/>
  <c r="AJ433" i="2" s="1"/>
  <c r="Z441" i="2"/>
  <c r="AE441" i="2" s="1"/>
  <c r="Z482" i="2"/>
  <c r="AE482" i="2" s="1"/>
  <c r="AI482" i="2" s="1"/>
  <c r="Z796" i="2"/>
  <c r="AE796" i="2" s="1"/>
  <c r="Z805" i="2"/>
  <c r="AE805" i="2" s="1"/>
  <c r="AC821" i="2"/>
  <c r="Z825" i="2"/>
  <c r="AE825" i="2" s="1"/>
  <c r="AC843" i="2"/>
  <c r="Z867" i="2"/>
  <c r="AE867" i="2" s="1"/>
  <c r="Z883" i="2"/>
  <c r="AE883" i="2" s="1"/>
  <c r="AJ883" i="2" s="1"/>
  <c r="Z899" i="2"/>
  <c r="AE899" i="2" s="1"/>
  <c r="Z533" i="2"/>
  <c r="AE533" i="2" s="1"/>
  <c r="AC541" i="2"/>
  <c r="Z549" i="2"/>
  <c r="AE549" i="2" s="1"/>
  <c r="AJ549" i="2" s="1"/>
  <c r="AC557" i="2"/>
  <c r="Z565" i="2"/>
  <c r="AE565" i="2" s="1"/>
  <c r="AJ565" i="2" s="1"/>
  <c r="AC573" i="2"/>
  <c r="Z581" i="2"/>
  <c r="AE581" i="2" s="1"/>
  <c r="AC592" i="2"/>
  <c r="Z614" i="2"/>
  <c r="AE614" i="2" s="1"/>
  <c r="AJ614" i="2" s="1"/>
  <c r="AC620" i="2"/>
  <c r="Z621" i="2"/>
  <c r="AE621" i="2" s="1"/>
  <c r="AJ621" i="2" s="1"/>
  <c r="AC625" i="2"/>
  <c r="AA633" i="2"/>
  <c r="AF633" i="2" s="1"/>
  <c r="Z653" i="2"/>
  <c r="AE653" i="2" s="1"/>
  <c r="Z673" i="2"/>
  <c r="AE673" i="2" s="1"/>
  <c r="Z705" i="2"/>
  <c r="AE705" i="2" s="1"/>
  <c r="AJ705" i="2" s="1"/>
  <c r="AA765" i="2"/>
  <c r="Z773" i="2"/>
  <c r="AE773" i="2" s="1"/>
  <c r="Z1159" i="2"/>
  <c r="Z999" i="2"/>
  <c r="AE999" i="2" s="1"/>
  <c r="Z1226" i="2"/>
  <c r="AE1226" i="2" s="1"/>
  <c r="Z1325" i="2"/>
  <c r="AE1325" i="2" s="1"/>
  <c r="AJ1325" i="2" s="1"/>
  <c r="Z1139" i="2"/>
  <c r="AE1139" i="2" s="1"/>
  <c r="AC1595" i="2"/>
  <c r="AA1611" i="2"/>
  <c r="AF1611" i="2" s="1"/>
  <c r="AA1631" i="2"/>
  <c r="AF1631" i="2" s="1"/>
  <c r="AA1643" i="2"/>
  <c r="AF1643" i="2" s="1"/>
  <c r="AA1663" i="2"/>
  <c r="AF1663" i="2" s="1"/>
  <c r="Z1679" i="2"/>
  <c r="AE1679" i="2" s="1"/>
  <c r="AJ1679" i="2" s="1"/>
  <c r="AA1695" i="2"/>
  <c r="AF1695" i="2" s="1"/>
  <c r="AA1707" i="2"/>
  <c r="AF1707" i="2" s="1"/>
  <c r="AA1723" i="2"/>
  <c r="AF1723" i="2" s="1"/>
  <c r="Z1971" i="2"/>
  <c r="AE1971" i="2" s="1"/>
  <c r="AC1276" i="2"/>
  <c r="AA1419" i="2"/>
  <c r="AF1419" i="2" s="1"/>
  <c r="Z1373" i="2"/>
  <c r="AE1373" i="2" s="1"/>
  <c r="Z1397" i="2"/>
  <c r="AE1397" i="2" s="1"/>
  <c r="AA1530" i="2"/>
  <c r="AF1530" i="2" s="1"/>
  <c r="AC1542" i="2"/>
  <c r="AA1574" i="2"/>
  <c r="AF1574" i="2" s="1"/>
  <c r="AC1842" i="2"/>
  <c r="Z1886" i="2"/>
  <c r="AE1886" i="2" s="1"/>
  <c r="AC1954" i="2"/>
  <c r="Z2046" i="2"/>
  <c r="AE2046" i="2" s="1"/>
  <c r="AJ2046" i="2" s="1"/>
  <c r="AA1382" i="2"/>
  <c r="AF1382" i="2" s="1"/>
  <c r="AC1753" i="2"/>
  <c r="AA1833" i="2"/>
  <c r="AF1833" i="2" s="1"/>
  <c r="Z1865" i="2"/>
  <c r="AE1865" i="2" s="1"/>
  <c r="Z1897" i="2"/>
  <c r="AE1897" i="2" s="1"/>
  <c r="AJ1897" i="2" s="1"/>
  <c r="AC1993" i="2"/>
  <c r="AA2025" i="2"/>
  <c r="AF2025" i="2" s="1"/>
  <c r="Z2546" i="2"/>
  <c r="AE2546" i="2" s="1"/>
  <c r="AJ2546" i="2" s="1"/>
  <c r="Z2830" i="2"/>
  <c r="AE2830" i="2" s="1"/>
  <c r="AJ2830" i="2" s="1"/>
  <c r="AC1035" i="2"/>
  <c r="AA1796" i="2"/>
  <c r="AF1796" i="2" s="1"/>
  <c r="Z1813" i="2"/>
  <c r="AE1813" i="2" s="1"/>
  <c r="AA1988" i="2"/>
  <c r="AF1988" i="2" s="1"/>
  <c r="AC2095" i="2"/>
  <c r="AC2172" i="2"/>
  <c r="Z2180" i="2"/>
  <c r="AE2180" i="2" s="1"/>
  <c r="AA2199" i="2"/>
  <c r="AF2199" i="2" s="1"/>
  <c r="AC2232" i="2"/>
  <c r="AC2242" i="2"/>
  <c r="Z2244" i="2"/>
  <c r="Z2272" i="2"/>
  <c r="AE2272" i="2" s="1"/>
  <c r="Z2285" i="2"/>
  <c r="AE2285" i="2" s="1"/>
  <c r="Z2308" i="2"/>
  <c r="AE2308" i="2" s="1"/>
  <c r="AJ2308" i="2" s="1"/>
  <c r="AC2335" i="2"/>
  <c r="Z2367" i="2"/>
  <c r="AE2367" i="2" s="1"/>
  <c r="AA2371" i="2"/>
  <c r="AF2371" i="2" s="1"/>
  <c r="AA2375" i="2"/>
  <c r="AF2375" i="2" s="1"/>
  <c r="AA2391" i="2"/>
  <c r="AF2391" i="2" s="1"/>
  <c r="Z2399" i="2"/>
  <c r="AE2399" i="2" s="1"/>
  <c r="Z2456" i="2"/>
  <c r="AE2456" i="2" s="1"/>
  <c r="Z2548" i="2"/>
  <c r="AE2548" i="2" s="1"/>
  <c r="AA2879" i="2"/>
  <c r="AF2879" i="2" s="1"/>
  <c r="AA2895" i="2"/>
  <c r="AF2895" i="2" s="1"/>
  <c r="AA3083" i="2"/>
  <c r="AF3083" i="2" s="1"/>
  <c r="AC1888" i="2"/>
  <c r="Z2017" i="2"/>
  <c r="AE2017" i="2" s="1"/>
  <c r="AA2590" i="2"/>
  <c r="AF2590" i="2" s="1"/>
  <c r="Z2669" i="2"/>
  <c r="AE2669" i="2" s="1"/>
  <c r="Z2725" i="2"/>
  <c r="AE2725" i="2" s="1"/>
  <c r="AA2736" i="2"/>
  <c r="Z2785" i="2"/>
  <c r="AE2785" i="2" s="1"/>
  <c r="AC2809" i="2"/>
  <c r="Z1383" i="2"/>
  <c r="AE1383" i="2" s="1"/>
  <c r="AC1816" i="2"/>
  <c r="AC1982" i="2"/>
  <c r="AA2478" i="2"/>
  <c r="AF2478" i="2" s="1"/>
  <c r="Z2600" i="2"/>
  <c r="AE2600" i="2" s="1"/>
  <c r="Z2730" i="2"/>
  <c r="Z2778" i="2"/>
  <c r="AE2778" i="2" s="1"/>
  <c r="Z330" i="2"/>
  <c r="AC911" i="2"/>
  <c r="Z911" i="2"/>
  <c r="AE911" i="2" s="1"/>
  <c r="AD1099" i="2"/>
  <c r="Z1099" i="2"/>
  <c r="AE1099" i="2" s="1"/>
  <c r="Z387" i="2"/>
  <c r="AC2462" i="2"/>
  <c r="Z2489" i="2"/>
  <c r="AD2615" i="2"/>
  <c r="Z2615" i="2"/>
  <c r="AE2615" i="2" s="1"/>
  <c r="Z2557" i="2"/>
  <c r="AA2619" i="2"/>
  <c r="AF2619" i="2" s="1"/>
  <c r="Z2619" i="2"/>
  <c r="AE2619" i="2" s="1"/>
  <c r="Z2731" i="2"/>
  <c r="AE2731" i="2" s="1"/>
  <c r="AA2763" i="2"/>
  <c r="AF2763" i="2" s="1"/>
  <c r="AC2763" i="2"/>
  <c r="AA2795" i="2"/>
  <c r="AF2795" i="2" s="1"/>
  <c r="AC2795" i="2"/>
  <c r="Z2941" i="2"/>
  <c r="AC2941" i="2"/>
  <c r="AD2764" i="2"/>
  <c r="Z2764" i="2"/>
  <c r="AE2764" i="2" s="1"/>
  <c r="AD2812" i="2"/>
  <c r="Z2812" i="2"/>
  <c r="AE2812" i="2" s="1"/>
  <c r="Z514" i="2"/>
  <c r="Z314" i="2"/>
  <c r="AC188" i="2"/>
  <c r="AA188" i="2"/>
  <c r="AF188" i="2" s="1"/>
  <c r="Z1326" i="2"/>
  <c r="AE1326" i="2" s="1"/>
  <c r="AC1326" i="2"/>
  <c r="AC1416" i="2"/>
  <c r="AA1416" i="2"/>
  <c r="AF1416" i="2" s="1"/>
  <c r="AC1552" i="2"/>
  <c r="AA1552" i="2"/>
  <c r="AF1552" i="2" s="1"/>
  <c r="AC1568" i="2"/>
  <c r="Z1568" i="2"/>
  <c r="AE1568" i="2" s="1"/>
  <c r="AD1614" i="2"/>
  <c r="Z1614" i="2"/>
  <c r="AD1625" i="2"/>
  <c r="Z1625" i="2"/>
  <c r="AE1625" i="2" s="1"/>
  <c r="Z1350" i="2"/>
  <c r="AE1350" i="2" s="1"/>
  <c r="AC1350" i="2"/>
  <c r="AC1572" i="2"/>
  <c r="Z1572" i="2"/>
  <c r="AE1572" i="2" s="1"/>
  <c r="AA1658" i="2"/>
  <c r="AF1658" i="2" s="1"/>
  <c r="Z1658" i="2"/>
  <c r="AE1658" i="2" s="1"/>
  <c r="AJ1658" i="2" s="1"/>
  <c r="AA1681" i="2"/>
  <c r="AF1681" i="2" s="1"/>
  <c r="Z1681" i="2"/>
  <c r="AE1681" i="2" s="1"/>
  <c r="AJ1681" i="2" s="1"/>
  <c r="AA1878" i="2"/>
  <c r="AF1878" i="2" s="1"/>
  <c r="Z1878" i="2"/>
  <c r="AE1878" i="2" s="1"/>
  <c r="AJ1878" i="2" s="1"/>
  <c r="AA1905" i="2"/>
  <c r="AF1905" i="2" s="1"/>
  <c r="Z1905" i="2"/>
  <c r="AE1905" i="2" s="1"/>
  <c r="AJ1905" i="2" s="1"/>
  <c r="Z2121" i="2"/>
  <c r="AE2121" i="2" s="1"/>
  <c r="AC2121" i="2"/>
  <c r="AD2148" i="2"/>
  <c r="Z2148" i="2"/>
  <c r="AE2148" i="2" s="1"/>
  <c r="AC2205" i="2"/>
  <c r="Z2205" i="2"/>
  <c r="AE2205" i="2" s="1"/>
  <c r="AC2229" i="2"/>
  <c r="Z2229" i="2"/>
  <c r="AE2229" i="2" s="1"/>
  <c r="Z2252" i="2"/>
  <c r="AE2252" i="2" s="1"/>
  <c r="AC2252" i="2"/>
  <c r="Z2305" i="2"/>
  <c r="AE2305" i="2" s="1"/>
  <c r="AC2305" i="2"/>
  <c r="AD2381" i="2"/>
  <c r="Z2381" i="2"/>
  <c r="AE2381" i="2" s="1"/>
  <c r="AJ2381" i="2" s="1"/>
  <c r="AC2454" i="2"/>
  <c r="AA2454" i="2"/>
  <c r="AF2454" i="2" s="1"/>
  <c r="AC2510" i="2"/>
  <c r="AA2510" i="2"/>
  <c r="AF2510" i="2" s="1"/>
  <c r="AD1624" i="2"/>
  <c r="Z1624" i="2"/>
  <c r="AE1624" i="2" s="1"/>
  <c r="Z1706" i="2"/>
  <c r="AC1706" i="2"/>
  <c r="AA1720" i="2"/>
  <c r="AF1720" i="2" s="1"/>
  <c r="AC1720" i="2"/>
  <c r="Z1754" i="2"/>
  <c r="AC1754" i="2"/>
  <c r="AD1781" i="2"/>
  <c r="Z1781" i="2"/>
  <c r="AE1781" i="2" s="1"/>
  <c r="Z1818" i="2"/>
  <c r="AA1818" i="2"/>
  <c r="AF1818" i="2" s="1"/>
  <c r="Z1889" i="2"/>
  <c r="AE1889" i="2" s="1"/>
  <c r="AA1889" i="2"/>
  <c r="AF1889" i="2" s="1"/>
  <c r="Z2013" i="2"/>
  <c r="AE2013" i="2" s="1"/>
  <c r="AJ2013" i="2" s="1"/>
  <c r="AA2013" i="2"/>
  <c r="AA2049" i="2"/>
  <c r="AF2049" i="2" s="1"/>
  <c r="Z2049" i="2"/>
  <c r="AE2049" i="2" s="1"/>
  <c r="Z2157" i="2"/>
  <c r="AE2157" i="2" s="1"/>
  <c r="AC2157" i="2"/>
  <c r="AC2197" i="2"/>
  <c r="Z2197" i="2"/>
  <c r="AE2197" i="2" s="1"/>
  <c r="AC2217" i="2"/>
  <c r="Z2217" i="2"/>
  <c r="AE2217" i="2" s="1"/>
  <c r="Z2245" i="2"/>
  <c r="AC2245" i="2"/>
  <c r="AD2297" i="2"/>
  <c r="Z2297" i="2"/>
  <c r="AE2297" i="2" s="1"/>
  <c r="Z2389" i="2"/>
  <c r="AE2389" i="2" s="1"/>
  <c r="AC2389" i="2"/>
  <c r="AA2423" i="2"/>
  <c r="AF2423" i="2" s="1"/>
  <c r="AC2423" i="2"/>
  <c r="Z2441" i="2"/>
  <c r="AC2441" i="2"/>
  <c r="AD2488" i="2"/>
  <c r="Z2488" i="2"/>
  <c r="AE2488" i="2" s="1"/>
  <c r="AD1837" i="2"/>
  <c r="Z1837" i="2"/>
  <c r="AE1837" i="2" s="1"/>
  <c r="AJ1837" i="2" s="1"/>
  <c r="AD1748" i="2"/>
  <c r="Z1748" i="2"/>
  <c r="AE1748" i="2" s="1"/>
  <c r="AD1756" i="2"/>
  <c r="Z1756" i="2"/>
  <c r="AE1756" i="2" s="1"/>
  <c r="AD2519" i="2"/>
  <c r="Z2519" i="2"/>
  <c r="AE2519" i="2" s="1"/>
  <c r="Z2537" i="2"/>
  <c r="AA2552" i="2"/>
  <c r="AF2552" i="2" s="1"/>
  <c r="Z2552" i="2"/>
  <c r="AE2552" i="2" s="1"/>
  <c r="AC2582" i="2"/>
  <c r="AA2582" i="2"/>
  <c r="AF2582" i="2" s="1"/>
  <c r="AD2657" i="2"/>
  <c r="Z2657" i="2"/>
  <c r="AE2657" i="2" s="1"/>
  <c r="AA2677" i="2"/>
  <c r="AF2677" i="2" s="1"/>
  <c r="AC2677" i="2"/>
  <c r="AA2697" i="2"/>
  <c r="AF2697" i="2" s="1"/>
  <c r="AC2697" i="2"/>
  <c r="AA2753" i="2"/>
  <c r="AF2753" i="2" s="1"/>
  <c r="AC2753" i="2"/>
  <c r="AD2773" i="2"/>
  <c r="Z2773" i="2"/>
  <c r="AE2773" i="2" s="1"/>
  <c r="AC2891" i="2"/>
  <c r="Z2891" i="2"/>
  <c r="AE2891" i="2" s="1"/>
  <c r="AC2931" i="2"/>
  <c r="AA2931" i="2"/>
  <c r="AF2931" i="2" s="1"/>
  <c r="AD1310" i="2"/>
  <c r="Z1310" i="2"/>
  <c r="AE1310" i="2" s="1"/>
  <c r="AC1389" i="2"/>
  <c r="AA1389" i="2"/>
  <c r="AF1389" i="2" s="1"/>
  <c r="Z1414" i="2"/>
  <c r="AA1414" i="2"/>
  <c r="AF1414" i="2" s="1"/>
  <c r="AA1425" i="2"/>
  <c r="AF1425" i="2" s="1"/>
  <c r="Z1425" i="2"/>
  <c r="AE1425" i="2" s="1"/>
  <c r="AA1435" i="2"/>
  <c r="AF1435" i="2" s="1"/>
  <c r="AC1435" i="2"/>
  <c r="Z1446" i="2"/>
  <c r="AC1446" i="2"/>
  <c r="Z1462" i="2"/>
  <c r="AA1462" i="2"/>
  <c r="AF1462" i="2" s="1"/>
  <c r="Z1494" i="2"/>
  <c r="AC1494" i="2"/>
  <c r="Z1526" i="2"/>
  <c r="AA1526" i="2"/>
  <c r="AF1526" i="2" s="1"/>
  <c r="Z1558" i="2"/>
  <c r="AC1558" i="2"/>
  <c r="Z1605" i="2"/>
  <c r="AA1605" i="2"/>
  <c r="AF1605" i="2" s="1"/>
  <c r="Z1669" i="2"/>
  <c r="AE1669" i="2" s="1"/>
  <c r="AJ1669" i="2" s="1"/>
  <c r="AA1669" i="2"/>
  <c r="AF1669" i="2" s="1"/>
  <c r="AC1415" i="2"/>
  <c r="Z1415" i="2"/>
  <c r="AE1415" i="2" s="1"/>
  <c r="AC1437" i="2"/>
  <c r="Z1437" i="2"/>
  <c r="AE1437" i="2" s="1"/>
  <c r="Z1562" i="2"/>
  <c r="AA1562" i="2"/>
  <c r="AF1562" i="2" s="1"/>
  <c r="AC1589" i="2"/>
  <c r="AA1589" i="2"/>
  <c r="AF1589" i="2" s="1"/>
  <c r="AC1653" i="2"/>
  <c r="Z1653" i="2"/>
  <c r="AE1653" i="2" s="1"/>
  <c r="AC1717" i="2"/>
  <c r="AA1717" i="2"/>
  <c r="AF1717" i="2" s="1"/>
  <c r="Z1636" i="2"/>
  <c r="AA1636" i="2"/>
  <c r="AF1636" i="2" s="1"/>
  <c r="Z1794" i="2"/>
  <c r="AC1794" i="2"/>
  <c r="AA1822" i="2"/>
  <c r="AF1822" i="2" s="1"/>
  <c r="Z1822" i="2"/>
  <c r="AE1822" i="2" s="1"/>
  <c r="Z1922" i="2"/>
  <c r="AC1922" i="2"/>
  <c r="AC1950" i="2"/>
  <c r="Z1950" i="2"/>
  <c r="Z1986" i="2"/>
  <c r="AA1986" i="2"/>
  <c r="AF1986" i="2" s="1"/>
  <c r="Z2050" i="2"/>
  <c r="AC2050" i="2"/>
  <c r="AA2078" i="2"/>
  <c r="AF2078" i="2" s="1"/>
  <c r="Z2078" i="2"/>
  <c r="AE2078" i="2" s="1"/>
  <c r="AD2165" i="2"/>
  <c r="Z2165" i="2"/>
  <c r="AE2165" i="2" s="1"/>
  <c r="AC2183" i="2"/>
  <c r="Z2183" i="2"/>
  <c r="AE2183" i="2" s="1"/>
  <c r="AD2213" i="2"/>
  <c r="Z2213" i="2"/>
  <c r="Z2239" i="2"/>
  <c r="AE2239" i="2" s="1"/>
  <c r="AC2239" i="2"/>
  <c r="Z2271" i="2"/>
  <c r="AE2271" i="2" s="1"/>
  <c r="AC2271" i="2"/>
  <c r="AA2424" i="2"/>
  <c r="AF2424" i="2" s="1"/>
  <c r="AC2424" i="2"/>
  <c r="AA2440" i="2"/>
  <c r="AF2440" i="2" s="1"/>
  <c r="AC2440" i="2"/>
  <c r="AD2466" i="2"/>
  <c r="Z2466" i="2"/>
  <c r="AE2466" i="2" s="1"/>
  <c r="AA2472" i="2"/>
  <c r="AF2472" i="2" s="1"/>
  <c r="AC2472" i="2"/>
  <c r="Z1778" i="2"/>
  <c r="AC1778" i="2"/>
  <c r="AA1806" i="2"/>
  <c r="AF1806" i="2" s="1"/>
  <c r="AC1806" i="2"/>
  <c r="Z1870" i="2"/>
  <c r="AE1870" i="2" s="1"/>
  <c r="AC1870" i="2"/>
  <c r="AA1881" i="2"/>
  <c r="AF1881" i="2" s="1"/>
  <c r="AC1881" i="2"/>
  <c r="Z1906" i="2"/>
  <c r="AC1906" i="2"/>
  <c r="AC1934" i="2"/>
  <c r="AA1934" i="2"/>
  <c r="AF1934" i="2" s="1"/>
  <c r="AC2009" i="2"/>
  <c r="AA2009" i="2"/>
  <c r="AF2009" i="2" s="1"/>
  <c r="Z2034" i="2"/>
  <c r="AC2034" i="2"/>
  <c r="Z2062" i="2"/>
  <c r="AC2062" i="2"/>
  <c r="AC2073" i="2"/>
  <c r="AA2073" i="2"/>
  <c r="AF2073" i="2" s="1"/>
  <c r="AD2106" i="2"/>
  <c r="Z2106" i="2"/>
  <c r="AE2106" i="2" s="1"/>
  <c r="AJ2106" i="2" s="1"/>
  <c r="AC2131" i="2"/>
  <c r="AA2131" i="2"/>
  <c r="AF2131" i="2" s="1"/>
  <c r="AC2179" i="2"/>
  <c r="AA2179" i="2"/>
  <c r="AF2179" i="2" s="1"/>
  <c r="AC2219" i="2"/>
  <c r="AA2219" i="2"/>
  <c r="AF2219" i="2" s="1"/>
  <c r="AC2235" i="2"/>
  <c r="AA2235" i="2"/>
  <c r="AF2235" i="2" s="1"/>
  <c r="AC2299" i="2"/>
  <c r="AA2299" i="2"/>
  <c r="AF2299" i="2" s="1"/>
  <c r="AC2323" i="2"/>
  <c r="AA2323" i="2"/>
  <c r="AF2323" i="2" s="1"/>
  <c r="AC2387" i="2"/>
  <c r="AA2387" i="2"/>
  <c r="AF2387" i="2" s="1"/>
  <c r="AA2452" i="2"/>
  <c r="AF2452" i="2" s="1"/>
  <c r="Z2452" i="2"/>
  <c r="AE2452" i="2" s="1"/>
  <c r="AA2504" i="2"/>
  <c r="AF2504" i="2" s="1"/>
  <c r="AC2504" i="2"/>
  <c r="AA2551" i="2"/>
  <c r="AF2551" i="2" s="1"/>
  <c r="AA2096" i="2"/>
  <c r="AF2096" i="2" s="1"/>
  <c r="Z2096" i="2"/>
  <c r="AA2144" i="2"/>
  <c r="AF2144" i="2" s="1"/>
  <c r="AC2144" i="2"/>
  <c r="Z2280" i="2"/>
  <c r="AE2280" i="2" s="1"/>
  <c r="AC2280" i="2"/>
  <c r="Z2344" i="2"/>
  <c r="AE2344" i="2" s="1"/>
  <c r="AC2344" i="2"/>
  <c r="Z2575" i="2"/>
  <c r="AE2575" i="2" s="1"/>
  <c r="AA2575" i="2"/>
  <c r="AF2575" i="2" s="1"/>
  <c r="AC2672" i="2"/>
  <c r="Z2672" i="2"/>
  <c r="AE2672" i="2" s="1"/>
  <c r="AD2698" i="2"/>
  <c r="Z2698" i="2"/>
  <c r="AE2698" i="2" s="1"/>
  <c r="AC2903" i="2"/>
  <c r="AA2903" i="2"/>
  <c r="AF2903" i="2" s="1"/>
  <c r="AA2923" i="2"/>
  <c r="AF2923" i="2" s="1"/>
  <c r="Z2923" i="2"/>
  <c r="AC2947" i="2"/>
  <c r="AA2947" i="2"/>
  <c r="AF2947" i="2" s="1"/>
  <c r="AE1834" i="2"/>
  <c r="AD2256" i="2"/>
  <c r="Z2256" i="2"/>
  <c r="AE2256" i="2" s="1"/>
  <c r="AC2136" i="2"/>
  <c r="Z2136" i="2"/>
  <c r="AE2136" i="2" s="1"/>
  <c r="AE2533" i="2"/>
  <c r="AC2959" i="2"/>
  <c r="AA2959" i="2"/>
  <c r="AF2959" i="2" s="1"/>
  <c r="AC2979" i="2"/>
  <c r="Z2979" i="2"/>
  <c r="AE2979" i="2" s="1"/>
  <c r="AA2979" i="2"/>
  <c r="AF2979" i="2" s="1"/>
  <c r="AC3019" i="2"/>
  <c r="AA3019" i="2"/>
  <c r="AF3019" i="2" s="1"/>
  <c r="AC3043" i="2"/>
  <c r="AA3043" i="2"/>
  <c r="AF3043" i="2" s="1"/>
  <c r="Z3043" i="2"/>
  <c r="AE3043" i="2" s="1"/>
  <c r="AD3093" i="2"/>
  <c r="Z3093" i="2"/>
  <c r="AE3093" i="2" s="1"/>
  <c r="AJ3093" i="2" s="1"/>
  <c r="Z510" i="2"/>
  <c r="AC510" i="2"/>
  <c r="AC1170" i="2"/>
  <c r="AA1170" i="2"/>
  <c r="AF1170" i="2" s="1"/>
  <c r="AC1239" i="2"/>
  <c r="AA1239" i="2"/>
  <c r="AF1239" i="2" s="1"/>
  <c r="AC1267" i="2"/>
  <c r="AA1267" i="2"/>
  <c r="AF1267" i="2" s="1"/>
  <c r="AC1219" i="2"/>
  <c r="AA1219" i="2"/>
  <c r="AF1219" i="2" s="1"/>
  <c r="AC1251" i="2"/>
  <c r="AA1251" i="2"/>
  <c r="AF1251" i="2" s="1"/>
  <c r="AA2570" i="2"/>
  <c r="AF2570" i="2" s="1"/>
  <c r="AC2570" i="2"/>
  <c r="AA2606" i="2"/>
  <c r="AF2606" i="2" s="1"/>
  <c r="AC2606" i="2"/>
  <c r="Z2634" i="2"/>
  <c r="AE2634" i="2" s="1"/>
  <c r="AJ2634" i="2" s="1"/>
  <c r="AA2634" i="2"/>
  <c r="AF2634" i="2" s="1"/>
  <c r="Z2650" i="2"/>
  <c r="AE2650" i="2" s="1"/>
  <c r="AJ2650" i="2" s="1"/>
  <c r="AA2650" i="2"/>
  <c r="AF2650" i="2" s="1"/>
  <c r="AA2709" i="2"/>
  <c r="AF2709" i="2" s="1"/>
  <c r="AC2709" i="2"/>
  <c r="AA2741" i="2"/>
  <c r="AF2741" i="2" s="1"/>
  <c r="AC2741" i="2"/>
  <c r="AA2769" i="2"/>
  <c r="AF2769" i="2" s="1"/>
  <c r="AC2769" i="2"/>
  <c r="AC2790" i="2"/>
  <c r="AA2790" i="2"/>
  <c r="AF2790" i="2" s="1"/>
  <c r="AA2814" i="2"/>
  <c r="AF2814" i="2" s="1"/>
  <c r="AC2814" i="2"/>
  <c r="AC2951" i="2"/>
  <c r="Z2951" i="2"/>
  <c r="AA2951" i="2"/>
  <c r="AF2951" i="2" s="1"/>
  <c r="AC2991" i="2"/>
  <c r="AA2991" i="2"/>
  <c r="AF2991" i="2" s="1"/>
  <c r="AC3059" i="2"/>
  <c r="AA3059" i="2"/>
  <c r="AF3059" i="2" s="1"/>
  <c r="AD2780" i="2"/>
  <c r="Z2780" i="2"/>
  <c r="AE2780" i="2" s="1"/>
  <c r="Z44" i="2"/>
  <c r="AE44" i="2" s="1"/>
  <c r="AJ44" i="2" s="1"/>
  <c r="Z35" i="2"/>
  <c r="AE35" i="2" s="1"/>
  <c r="AJ35" i="2" s="1"/>
  <c r="Z120" i="2"/>
  <c r="AE120" i="2" s="1"/>
  <c r="Z162" i="2"/>
  <c r="AE162" i="2" s="1"/>
  <c r="Z181" i="2"/>
  <c r="AE181" i="2" s="1"/>
  <c r="Z240" i="2"/>
  <c r="AE240" i="2" s="1"/>
  <c r="AJ240" i="2" s="1"/>
  <c r="AA280" i="2"/>
  <c r="AF280" i="2" s="1"/>
  <c r="AA328" i="2"/>
  <c r="AF328" i="2" s="1"/>
  <c r="AA241" i="2"/>
  <c r="AF241" i="2" s="1"/>
  <c r="AA483" i="2"/>
  <c r="AF483" i="2" s="1"/>
  <c r="Z293" i="2"/>
  <c r="AE293" i="2" s="1"/>
  <c r="Z411" i="2"/>
  <c r="AE411" i="2" s="1"/>
  <c r="AJ411" i="2" s="1"/>
  <c r="Z486" i="2"/>
  <c r="AE486" i="2" s="1"/>
  <c r="AA522" i="2"/>
  <c r="AF522" i="2" s="1"/>
  <c r="Z325" i="2"/>
  <c r="AE325" i="2" s="1"/>
  <c r="Z447" i="2"/>
  <c r="AE447" i="2" s="1"/>
  <c r="AJ447" i="2" s="1"/>
  <c r="Z473" i="2"/>
  <c r="AE473" i="2" s="1"/>
  <c r="Z793" i="2"/>
  <c r="AE793" i="2" s="1"/>
  <c r="Z795" i="2"/>
  <c r="AE795" i="2" s="1"/>
  <c r="AC802" i="2"/>
  <c r="AC809" i="2"/>
  <c r="AC811" i="2"/>
  <c r="Z828" i="2"/>
  <c r="AE828" i="2" s="1"/>
  <c r="Z830" i="2"/>
  <c r="AE830" i="2" s="1"/>
  <c r="Z835" i="2"/>
  <c r="AE835" i="2" s="1"/>
  <c r="AI835" i="2" s="1"/>
  <c r="Z839" i="2"/>
  <c r="AE839" i="2" s="1"/>
  <c r="AC844" i="2"/>
  <c r="AC851" i="2"/>
  <c r="AC855" i="2"/>
  <c r="Z859" i="2"/>
  <c r="AE859" i="2" s="1"/>
  <c r="AC871" i="2"/>
  <c r="Z875" i="2"/>
  <c r="AE875" i="2" s="1"/>
  <c r="AC887" i="2"/>
  <c r="Z891" i="2"/>
  <c r="AE891" i="2" s="1"/>
  <c r="AC903" i="2"/>
  <c r="AC437" i="2"/>
  <c r="Z677" i="2"/>
  <c r="AE677" i="2" s="1"/>
  <c r="AJ677" i="2" s="1"/>
  <c r="Z709" i="2"/>
  <c r="AE709" i="2" s="1"/>
  <c r="AA749" i="2"/>
  <c r="AF749" i="2" s="1"/>
  <c r="AA757" i="2"/>
  <c r="AF757" i="2" s="1"/>
  <c r="Z1191" i="2"/>
  <c r="Z1211" i="2"/>
  <c r="AE1211" i="2" s="1"/>
  <c r="Z1227" i="2"/>
  <c r="AE1227" i="2" s="1"/>
  <c r="Z1259" i="2"/>
  <c r="AC763" i="2"/>
  <c r="Z615" i="2"/>
  <c r="AE615" i="2" s="1"/>
  <c r="AJ615" i="2" s="1"/>
  <c r="AA675" i="2"/>
  <c r="AF675" i="2" s="1"/>
  <c r="Z1230" i="2"/>
  <c r="AE1230" i="2" s="1"/>
  <c r="AJ1230" i="2" s="1"/>
  <c r="Z1269" i="2"/>
  <c r="AE1269" i="2" s="1"/>
  <c r="AA1287" i="2"/>
  <c r="AF1287" i="2" s="1"/>
  <c r="Z1305" i="2"/>
  <c r="AE1305" i="2" s="1"/>
  <c r="Z1313" i="2"/>
  <c r="AE1313" i="2" s="1"/>
  <c r="AA1329" i="2"/>
  <c r="AF1329" i="2" s="1"/>
  <c r="Z421" i="2"/>
  <c r="AE421" i="2" s="1"/>
  <c r="Z1075" i="2"/>
  <c r="AE1075" i="2" s="1"/>
  <c r="AJ1075" i="2" s="1"/>
  <c r="Z1241" i="2"/>
  <c r="AE1241" i="2" s="1"/>
  <c r="AA1401" i="2"/>
  <c r="AF1401" i="2" s="1"/>
  <c r="Z1575" i="2"/>
  <c r="AE1575" i="2" s="1"/>
  <c r="Z1591" i="2"/>
  <c r="AE1591" i="2" s="1"/>
  <c r="Z1003" i="2"/>
  <c r="AE1003" i="2" s="1"/>
  <c r="Z1292" i="2"/>
  <c r="AE1292" i="2" s="1"/>
  <c r="AJ1292" i="2" s="1"/>
  <c r="AA1296" i="2"/>
  <c r="AF1296" i="2" s="1"/>
  <c r="Z1304" i="2"/>
  <c r="AE1304" i="2" s="1"/>
  <c r="AC1308" i="2"/>
  <c r="Z1312" i="2"/>
  <c r="AE1312" i="2" s="1"/>
  <c r="AJ1312" i="2" s="1"/>
  <c r="AC1352" i="2"/>
  <c r="Z1447" i="2"/>
  <c r="AE1447" i="2" s="1"/>
  <c r="AJ1447" i="2" s="1"/>
  <c r="AA1572" i="2"/>
  <c r="AF1572" i="2" s="1"/>
  <c r="AA911" i="2"/>
  <c r="AF911" i="2" s="1"/>
  <c r="Z1189" i="2"/>
  <c r="AE1189" i="2" s="1"/>
  <c r="AC1425" i="2"/>
  <c r="AA1441" i="2"/>
  <c r="AF1441" i="2" s="1"/>
  <c r="AA1446" i="2"/>
  <c r="AF1446" i="2" s="1"/>
  <c r="Z1453" i="2"/>
  <c r="AE1453" i="2" s="1"/>
  <c r="AJ1453" i="2" s="1"/>
  <c r="AC1462" i="2"/>
  <c r="Z1758" i="2"/>
  <c r="AE1758" i="2" s="1"/>
  <c r="AA1794" i="2"/>
  <c r="AF1794" i="2" s="1"/>
  <c r="AC1826" i="2"/>
  <c r="Z1918" i="2"/>
  <c r="AE1918" i="2" s="1"/>
  <c r="AJ1918" i="2" s="1"/>
  <c r="AA1981" i="2"/>
  <c r="AF1981" i="2" s="1"/>
  <c r="Z2014" i="2"/>
  <c r="Z2424" i="2"/>
  <c r="AE2424" i="2" s="1"/>
  <c r="AA2451" i="2"/>
  <c r="AF2451" i="2" s="1"/>
  <c r="AC2524" i="2"/>
  <c r="AA1769" i="2"/>
  <c r="AF1769" i="2" s="1"/>
  <c r="AA1918" i="2"/>
  <c r="AF1918" i="2" s="1"/>
  <c r="AA1961" i="2"/>
  <c r="AF1961" i="2" s="1"/>
  <c r="AC2608" i="2"/>
  <c r="AC2744" i="2"/>
  <c r="AC2824" i="2"/>
  <c r="Z1637" i="2"/>
  <c r="AE1637" i="2" s="1"/>
  <c r="AJ1637" i="2" s="1"/>
  <c r="Z1685" i="2"/>
  <c r="AE1685" i="2" s="1"/>
  <c r="AC1860" i="2"/>
  <c r="AA2068" i="2"/>
  <c r="AF2068" i="2" s="1"/>
  <c r="AA2099" i="2"/>
  <c r="AF2099" i="2" s="1"/>
  <c r="Z2111" i="2"/>
  <c r="AE2111" i="2" s="1"/>
  <c r="AA2115" i="2"/>
  <c r="AF2115" i="2" s="1"/>
  <c r="Z2128" i="2"/>
  <c r="AE2128" i="2" s="1"/>
  <c r="AC2135" i="2"/>
  <c r="Z2151" i="2"/>
  <c r="AE2151" i="2" s="1"/>
  <c r="AC2156" i="2"/>
  <c r="Z2164" i="2"/>
  <c r="AE2164" i="2" s="1"/>
  <c r="Z2190" i="2"/>
  <c r="AE2190" i="2" s="1"/>
  <c r="AC2200" i="2"/>
  <c r="Z2218" i="2"/>
  <c r="AE2218" i="2" s="1"/>
  <c r="AC2220" i="2"/>
  <c r="AA2229" i="2"/>
  <c r="AF2229" i="2" s="1"/>
  <c r="AA2239" i="2"/>
  <c r="AF2239" i="2" s="1"/>
  <c r="Z2255" i="2"/>
  <c r="AE2255" i="2" s="1"/>
  <c r="AC2273" i="2"/>
  <c r="AC2287" i="2"/>
  <c r="Z2292" i="2"/>
  <c r="AE2292" i="2" s="1"/>
  <c r="Z2312" i="2"/>
  <c r="AE2312" i="2" s="1"/>
  <c r="AC2319" i="2"/>
  <c r="AA2339" i="2"/>
  <c r="AF2339" i="2" s="1"/>
  <c r="Z2345" i="2"/>
  <c r="AE2345" i="2" s="1"/>
  <c r="AC2351" i="2"/>
  <c r="AA2355" i="2"/>
  <c r="AF2355" i="2" s="1"/>
  <c r="Z2361" i="2"/>
  <c r="AE2361" i="2" s="1"/>
  <c r="Z2365" i="2"/>
  <c r="AE2365" i="2" s="1"/>
  <c r="AC2380" i="2"/>
  <c r="Z2388" i="2"/>
  <c r="AE2388" i="2" s="1"/>
  <c r="Z2396" i="2"/>
  <c r="AE2396" i="2" s="1"/>
  <c r="AA2404" i="2"/>
  <c r="AF2404" i="2" s="1"/>
  <c r="AA2415" i="2"/>
  <c r="AF2415" i="2" s="1"/>
  <c r="AA2499" i="2"/>
  <c r="AF2499" i="2" s="1"/>
  <c r="AA2891" i="2"/>
  <c r="AF2891" i="2" s="1"/>
  <c r="AA3079" i="2"/>
  <c r="AF3079" i="2" s="1"/>
  <c r="AC1616" i="2"/>
  <c r="AC1856" i="2"/>
  <c r="AC1889" i="2"/>
  <c r="AC2038" i="2"/>
  <c r="AC2049" i="2"/>
  <c r="Z2434" i="2"/>
  <c r="AE2434" i="2" s="1"/>
  <c r="Z2522" i="2"/>
  <c r="AE2522" i="2" s="1"/>
  <c r="AC2552" i="2"/>
  <c r="Z2741" i="2"/>
  <c r="AA2792" i="2"/>
  <c r="AF2792" i="2" s="1"/>
  <c r="Z2867" i="2"/>
  <c r="AE2867" i="2" s="1"/>
  <c r="Z2991" i="2"/>
  <c r="AE2991" i="2" s="1"/>
  <c r="Z1720" i="2"/>
  <c r="AE1720" i="2" s="1"/>
  <c r="AA1742" i="2"/>
  <c r="AF1742" i="2" s="1"/>
  <c r="AC1758" i="2"/>
  <c r="AC1822" i="2"/>
  <c r="AA1854" i="2"/>
  <c r="AF1854" i="2" s="1"/>
  <c r="AA1929" i="2"/>
  <c r="AF1929" i="2" s="1"/>
  <c r="AA1950" i="2"/>
  <c r="AF1950" i="2" s="1"/>
  <c r="AC2014" i="2"/>
  <c r="AC2056" i="2"/>
  <c r="Z2594" i="2"/>
  <c r="AE2594" i="2" s="1"/>
  <c r="Z2656" i="2"/>
  <c r="AE2656" i="2" s="1"/>
  <c r="AJ2656" i="2" s="1"/>
  <c r="Z2722" i="2"/>
  <c r="Z2790" i="2"/>
  <c r="AE2790" i="2" s="1"/>
  <c r="Z659" i="2"/>
  <c r="AE659" i="2" s="1"/>
  <c r="Z483" i="2"/>
  <c r="Z491" i="2"/>
  <c r="AC522" i="2"/>
  <c r="Z2559" i="2"/>
  <c r="AE2559" i="2" s="1"/>
  <c r="AC2559" i="2"/>
  <c r="AA2596" i="2"/>
  <c r="AF2596" i="2" s="1"/>
  <c r="AC2596" i="2"/>
  <c r="AA2611" i="2"/>
  <c r="AF2611" i="2" s="1"/>
  <c r="Z2611" i="2"/>
  <c r="AE2611" i="2" s="1"/>
  <c r="AA2627" i="2"/>
  <c r="AF2627" i="2" s="1"/>
  <c r="AC2627" i="2"/>
  <c r="AC2652" i="2"/>
  <c r="Z2652" i="2"/>
  <c r="AE2652" i="2" s="1"/>
  <c r="AA2667" i="2"/>
  <c r="AF2667" i="2" s="1"/>
  <c r="Z2667" i="2"/>
  <c r="AE2667" i="2" s="1"/>
  <c r="AA2691" i="2"/>
  <c r="AF2691" i="2" s="1"/>
  <c r="AC2691" i="2"/>
  <c r="AA2707" i="2"/>
  <c r="AF2707" i="2" s="1"/>
  <c r="Z2707" i="2"/>
  <c r="AE2707" i="2" s="1"/>
  <c r="AA2755" i="2"/>
  <c r="AF2755" i="2" s="1"/>
  <c r="Z2755" i="2"/>
  <c r="AE2755" i="2" s="1"/>
  <c r="AA2803" i="2"/>
  <c r="AF2803" i="2" s="1"/>
  <c r="Z2803" i="2"/>
  <c r="AE2803" i="2" s="1"/>
  <c r="AA2819" i="2"/>
  <c r="AF2819" i="2" s="1"/>
  <c r="AC2819" i="2"/>
  <c r="AC2835" i="2"/>
  <c r="AC2913" i="2"/>
  <c r="Z2913" i="2"/>
  <c r="AE2913" i="2" s="1"/>
  <c r="AD2700" i="2"/>
  <c r="Z2700" i="2"/>
  <c r="AD2804" i="2"/>
  <c r="Z2804" i="2"/>
  <c r="AE2804" i="2" s="1"/>
  <c r="AJ2804" i="2" s="1"/>
  <c r="AD1346" i="2"/>
  <c r="Z1346" i="2"/>
  <c r="AE1346" i="2" s="1"/>
  <c r="AJ1346" i="2" s="1"/>
  <c r="AC1424" i="2"/>
  <c r="Z1424" i="2"/>
  <c r="AE1424" i="2" s="1"/>
  <c r="AC1544" i="2"/>
  <c r="Z1544" i="2"/>
  <c r="AE1544" i="2" s="1"/>
  <c r="AC1560" i="2"/>
  <c r="AA1560" i="2"/>
  <c r="AF1560" i="2" s="1"/>
  <c r="AD1662" i="2"/>
  <c r="Z1662" i="2"/>
  <c r="AE1662" i="2" s="1"/>
  <c r="AJ1662" i="2" s="1"/>
  <c r="AA1617" i="2"/>
  <c r="AF1617" i="2" s="1"/>
  <c r="Z1617" i="2"/>
  <c r="AE1617" i="2" s="1"/>
  <c r="AJ1617" i="2" s="1"/>
  <c r="AC1693" i="2"/>
  <c r="Z1738" i="2"/>
  <c r="AA1738" i="2"/>
  <c r="AA1777" i="2"/>
  <c r="AF1777" i="2" s="1"/>
  <c r="Z1777" i="2"/>
  <c r="AE1777" i="2" s="1"/>
  <c r="Z1892" i="2"/>
  <c r="AE1892" i="2" s="1"/>
  <c r="Z1930" i="2"/>
  <c r="AC1930" i="2"/>
  <c r="Z2134" i="2"/>
  <c r="AE2134" i="2" s="1"/>
  <c r="AC2134" i="2"/>
  <c r="AC2161" i="2"/>
  <c r="Z2161" i="2"/>
  <c r="AE2161" i="2" s="1"/>
  <c r="AD2181" i="2"/>
  <c r="Z2181" i="2"/>
  <c r="AE2181" i="2" s="1"/>
  <c r="AJ2181" i="2" s="1"/>
  <c r="AD2187" i="2"/>
  <c r="Z2187" i="2"/>
  <c r="AE2187" i="2" s="1"/>
  <c r="Z2326" i="2"/>
  <c r="AE2326" i="2" s="1"/>
  <c r="AC2326" i="2"/>
  <c r="AA2502" i="2"/>
  <c r="AF2502" i="2" s="1"/>
  <c r="AC2502" i="2"/>
  <c r="AA1660" i="2"/>
  <c r="AF1660" i="2" s="1"/>
  <c r="AC1660" i="2"/>
  <c r="Z1789" i="2"/>
  <c r="AE1789" i="2" s="1"/>
  <c r="AJ1789" i="2" s="1"/>
  <c r="AA1789" i="2"/>
  <c r="AF1789" i="2" s="1"/>
  <c r="AC1920" i="2"/>
  <c r="AA1920" i="2"/>
  <c r="AF1920" i="2" s="1"/>
  <c r="AA1965" i="2"/>
  <c r="Z1965" i="2"/>
  <c r="AD2005" i="2"/>
  <c r="Z2005" i="2"/>
  <c r="AC2084" i="2"/>
  <c r="Z2084" i="2"/>
  <c r="AE2084" i="2" s="1"/>
  <c r="Z2125" i="2"/>
  <c r="AE2125" i="2" s="1"/>
  <c r="AC2125" i="2"/>
  <c r="AC2250" i="2"/>
  <c r="Z2250" i="2"/>
  <c r="AE2250" i="2" s="1"/>
  <c r="AA2434" i="2"/>
  <c r="AF2434" i="2" s="1"/>
  <c r="AC2434" i="2"/>
  <c r="AD2500" i="2"/>
  <c r="Z2500" i="2"/>
  <c r="AE2500" i="2" s="1"/>
  <c r="AC1390" i="2"/>
  <c r="AA1390" i="2"/>
  <c r="AF1390" i="2" s="1"/>
  <c r="AD1694" i="2"/>
  <c r="Z1694" i="2"/>
  <c r="AE1694" i="2" s="1"/>
  <c r="AJ1694" i="2" s="1"/>
  <c r="AD2284" i="2"/>
  <c r="Z2284" i="2"/>
  <c r="AE2284" i="2" s="1"/>
  <c r="AA2572" i="2"/>
  <c r="AF2572" i="2" s="1"/>
  <c r="AC2572" i="2"/>
  <c r="AA2598" i="2"/>
  <c r="AF2598" i="2" s="1"/>
  <c r="AC2598" i="2"/>
  <c r="AA2614" i="2"/>
  <c r="AF2614" i="2" s="1"/>
  <c r="Z2614" i="2"/>
  <c r="AE2614" i="2" s="1"/>
  <c r="AA2641" i="2"/>
  <c r="AF2641" i="2" s="1"/>
  <c r="Z2641" i="2"/>
  <c r="AE2641" i="2" s="1"/>
  <c r="AA2662" i="2"/>
  <c r="AF2662" i="2" s="1"/>
  <c r="AC2662" i="2"/>
  <c r="AC2734" i="2"/>
  <c r="AA2734" i="2"/>
  <c r="AF2734" i="2" s="1"/>
  <c r="Z2758" i="2"/>
  <c r="AE2758" i="2" s="1"/>
  <c r="AA2758" i="2"/>
  <c r="AF2758" i="2" s="1"/>
  <c r="AA2777" i="2"/>
  <c r="AF2777" i="2" s="1"/>
  <c r="AC2777" i="2"/>
  <c r="AA2797" i="2"/>
  <c r="AF2797" i="2" s="1"/>
  <c r="Z2797" i="2"/>
  <c r="AE2797" i="2" s="1"/>
  <c r="AA2825" i="2"/>
  <c r="AF2825" i="2" s="1"/>
  <c r="Z2825" i="2"/>
  <c r="AE2825" i="2" s="1"/>
  <c r="AC2863" i="2"/>
  <c r="AA2863" i="2"/>
  <c r="AF2863" i="2" s="1"/>
  <c r="Z2863" i="2"/>
  <c r="AE2863" i="2" s="1"/>
  <c r="AC2943" i="2"/>
  <c r="Z2943" i="2"/>
  <c r="AE2943" i="2" s="1"/>
  <c r="AA2943" i="2"/>
  <c r="AF2943" i="2" s="1"/>
  <c r="AA2987" i="2"/>
  <c r="AF2987" i="2" s="1"/>
  <c r="Z2987" i="2"/>
  <c r="AE2987" i="2" s="1"/>
  <c r="AJ2987" i="2" s="1"/>
  <c r="AC3011" i="2"/>
  <c r="Z3011" i="2"/>
  <c r="AE3011" i="2" s="1"/>
  <c r="AA3011" i="2"/>
  <c r="AF3011" i="2" s="1"/>
  <c r="Z642" i="2"/>
  <c r="AE642" i="2" s="1"/>
  <c r="Z923" i="2"/>
  <c r="AE923" i="2" s="1"/>
  <c r="Z955" i="2"/>
  <c r="Z1224" i="2"/>
  <c r="AE1224" i="2" s="1"/>
  <c r="Z1240" i="2"/>
  <c r="AE1240" i="2" s="1"/>
  <c r="Z1256" i="2"/>
  <c r="AE1256" i="2" s="1"/>
  <c r="Z1470" i="2"/>
  <c r="Z1502" i="2"/>
  <c r="AE1502" i="2" s="1"/>
  <c r="Z1534" i="2"/>
  <c r="Z1474" i="2"/>
  <c r="Z1506" i="2"/>
  <c r="Z1618" i="2"/>
  <c r="Z2525" i="2"/>
  <c r="AE2525" i="2" s="1"/>
  <c r="AJ2525" i="2" s="1"/>
  <c r="Z1828" i="2"/>
  <c r="AE1828" i="2" s="1"/>
  <c r="Z22" i="2"/>
  <c r="AC1255" i="2"/>
  <c r="AA1255" i="2"/>
  <c r="AF1255" i="2" s="1"/>
  <c r="AC2553" i="2"/>
  <c r="Z2553" i="2"/>
  <c r="Z17" i="2"/>
  <c r="AE17" i="2" s="1"/>
  <c r="Z298" i="2"/>
  <c r="Z618" i="2"/>
  <c r="AE618" i="2" s="1"/>
  <c r="AJ618" i="2" s="1"/>
  <c r="Z1454" i="2"/>
  <c r="Z1486" i="2"/>
  <c r="Z1518" i="2"/>
  <c r="Z1666" i="2"/>
  <c r="Z1458" i="2"/>
  <c r="Z1490" i="2"/>
  <c r="Z1714" i="2"/>
  <c r="Z362" i="2"/>
  <c r="AC1163" i="2"/>
  <c r="AA1163" i="2"/>
  <c r="AF1163" i="2" s="1"/>
  <c r="Z86" i="2"/>
  <c r="AC2449" i="2"/>
  <c r="Z2449" i="2"/>
  <c r="AA2717" i="2"/>
  <c r="O3107" i="2"/>
  <c r="AC24" i="2"/>
  <c r="AC38" i="2"/>
  <c r="Z200" i="2"/>
  <c r="AE200" i="2" s="1"/>
  <c r="AJ200" i="2" s="1"/>
  <c r="Z92" i="2"/>
  <c r="AE92" i="2" s="1"/>
  <c r="AC98" i="2"/>
  <c r="Z134" i="2"/>
  <c r="AE134" i="2" s="1"/>
  <c r="Z161" i="2"/>
  <c r="AE161" i="2" s="1"/>
  <c r="AJ161" i="2" s="1"/>
  <c r="Z177" i="2"/>
  <c r="AE177" i="2" s="1"/>
  <c r="AJ177" i="2" s="1"/>
  <c r="Z210" i="2"/>
  <c r="AE210" i="2" s="1"/>
  <c r="AJ210" i="2" s="1"/>
  <c r="AA91" i="2"/>
  <c r="AF91" i="2" s="1"/>
  <c r="AA115" i="2"/>
  <c r="AF115" i="2" s="1"/>
  <c r="Z109" i="2"/>
  <c r="AE109" i="2" s="1"/>
  <c r="AA256" i="2"/>
  <c r="AA272" i="2"/>
  <c r="AF272" i="2" s="1"/>
  <c r="Z265" i="2"/>
  <c r="AE265" i="2" s="1"/>
  <c r="AJ265" i="2" s="1"/>
  <c r="AA50" i="2"/>
  <c r="AF50" i="2" s="1"/>
  <c r="Z257" i="2"/>
  <c r="AE257" i="2" s="1"/>
  <c r="AJ257" i="2" s="1"/>
  <c r="AC290" i="2"/>
  <c r="AA387" i="2"/>
  <c r="AF387" i="2" s="1"/>
  <c r="Z357" i="2"/>
  <c r="AE357" i="2" s="1"/>
  <c r="Z398" i="2"/>
  <c r="AE398" i="2" s="1"/>
  <c r="AJ398" i="2" s="1"/>
  <c r="AA489" i="2"/>
  <c r="AF489" i="2" s="1"/>
  <c r="Z365" i="2"/>
  <c r="AE365" i="2" s="1"/>
  <c r="AJ365" i="2" s="1"/>
  <c r="Z508" i="2"/>
  <c r="AE508" i="2" s="1"/>
  <c r="AJ508" i="2" s="1"/>
  <c r="AC413" i="2"/>
  <c r="AA477" i="2"/>
  <c r="AF477" i="2" s="1"/>
  <c r="Z504" i="2"/>
  <c r="AE504" i="2" s="1"/>
  <c r="AJ504" i="2" s="1"/>
  <c r="AA602" i="2"/>
  <c r="AF602" i="2" s="1"/>
  <c r="AA618" i="2"/>
  <c r="AF618" i="2" s="1"/>
  <c r="AA634" i="2"/>
  <c r="AF634" i="2" s="1"/>
  <c r="AA650" i="2"/>
  <c r="AF650" i="2" s="1"/>
  <c r="AC317" i="2"/>
  <c r="Z429" i="2"/>
  <c r="AE429" i="2" s="1"/>
  <c r="Z579" i="2"/>
  <c r="AE579" i="2" s="1"/>
  <c r="Z665" i="2"/>
  <c r="Z681" i="2"/>
  <c r="AE681" i="2" s="1"/>
  <c r="AJ681" i="2" s="1"/>
  <c r="Z697" i="2"/>
  <c r="AE697" i="2" s="1"/>
  <c r="AJ697" i="2" s="1"/>
  <c r="Z713" i="2"/>
  <c r="AE713" i="2" s="1"/>
  <c r="Z729" i="2"/>
  <c r="AE729" i="2" s="1"/>
  <c r="AJ729" i="2" s="1"/>
  <c r="Z737" i="2"/>
  <c r="AE737" i="2" s="1"/>
  <c r="AJ737" i="2" s="1"/>
  <c r="Z745" i="2"/>
  <c r="Z761" i="2"/>
  <c r="AE761" i="2" s="1"/>
  <c r="AJ761" i="2" s="1"/>
  <c r="Z769" i="2"/>
  <c r="Z777" i="2"/>
  <c r="AE777" i="2" s="1"/>
  <c r="AA535" i="2"/>
  <c r="AF535" i="2" s="1"/>
  <c r="AC461" i="2"/>
  <c r="Z591" i="2"/>
  <c r="AE591" i="2" s="1"/>
  <c r="Z607" i="2"/>
  <c r="AE607" i="2" s="1"/>
  <c r="Z623" i="2"/>
  <c r="Z639" i="2"/>
  <c r="AE639" i="2" s="1"/>
  <c r="AA659" i="2"/>
  <c r="AF659" i="2" s="1"/>
  <c r="AA691" i="2"/>
  <c r="AF691" i="2" s="1"/>
  <c r="AA723" i="2"/>
  <c r="AF723" i="2" s="1"/>
  <c r="AA755" i="2"/>
  <c r="AF755" i="2" s="1"/>
  <c r="AA787" i="2"/>
  <c r="AF787" i="2" s="1"/>
  <c r="Z1218" i="2"/>
  <c r="AE1218" i="2" s="1"/>
  <c r="Z1234" i="2"/>
  <c r="AE1234" i="2" s="1"/>
  <c r="Z1250" i="2"/>
  <c r="AE1250" i="2" s="1"/>
  <c r="Z1266" i="2"/>
  <c r="AE1266" i="2" s="1"/>
  <c r="Z1275" i="2"/>
  <c r="Z1291" i="2"/>
  <c r="AE1291" i="2" s="1"/>
  <c r="Z1307" i="2"/>
  <c r="AE1307" i="2" s="1"/>
  <c r="AJ1307" i="2" s="1"/>
  <c r="Z1323" i="2"/>
  <c r="AE1323" i="2" s="1"/>
  <c r="Z1327" i="2"/>
  <c r="AE1327" i="2" s="1"/>
  <c r="AJ1327" i="2" s="1"/>
  <c r="AA923" i="2"/>
  <c r="Z943" i="2"/>
  <c r="AE943" i="2" s="1"/>
  <c r="AA955" i="2"/>
  <c r="AF955" i="2" s="1"/>
  <c r="Z975" i="2"/>
  <c r="AE975" i="2" s="1"/>
  <c r="AA987" i="2"/>
  <c r="AF987" i="2" s="1"/>
  <c r="AA1155" i="2"/>
  <c r="AF1155" i="2" s="1"/>
  <c r="Z1200" i="2"/>
  <c r="AE1200" i="2" s="1"/>
  <c r="AJ1200" i="2" s="1"/>
  <c r="Z1087" i="2"/>
  <c r="AE1087" i="2" s="1"/>
  <c r="Z1151" i="2"/>
  <c r="AE1151" i="2" s="1"/>
  <c r="Z1567" i="2"/>
  <c r="AE1567" i="2" s="1"/>
  <c r="AC1611" i="2"/>
  <c r="Z1647" i="2"/>
  <c r="AE1647" i="2" s="1"/>
  <c r="AC1675" i="2"/>
  <c r="Z1711" i="2"/>
  <c r="AE1711" i="2" s="1"/>
  <c r="AJ1711" i="2" s="1"/>
  <c r="Z1759" i="2"/>
  <c r="AE1759" i="2" s="1"/>
  <c r="AJ1759" i="2" s="1"/>
  <c r="AC1787" i="2"/>
  <c r="Z1823" i="2"/>
  <c r="AE1823" i="2" s="1"/>
  <c r="AJ1823" i="2" s="1"/>
  <c r="AC1851" i="2"/>
  <c r="Z1887" i="2"/>
  <c r="AE1887" i="2" s="1"/>
  <c r="AC1915" i="2"/>
  <c r="Z1951" i="2"/>
  <c r="AE1951" i="2" s="1"/>
  <c r="AJ1951" i="2" s="1"/>
  <c r="AC1979" i="2"/>
  <c r="Z2015" i="2"/>
  <c r="AE2015" i="2" s="1"/>
  <c r="AJ2015" i="2" s="1"/>
  <c r="AC2043" i="2"/>
  <c r="Z2079" i="2"/>
  <c r="AE2079" i="2" s="1"/>
  <c r="AJ2079" i="2" s="1"/>
  <c r="AA1176" i="2"/>
  <c r="AF1176" i="2" s="1"/>
  <c r="AC1208" i="2"/>
  <c r="AC1272" i="2"/>
  <c r="AC1288" i="2"/>
  <c r="Z1308" i="2"/>
  <c r="AE1308" i="2" s="1"/>
  <c r="AC1320" i="2"/>
  <c r="Z1324" i="2"/>
  <c r="AE1324" i="2" s="1"/>
  <c r="AC1427" i="2"/>
  <c r="Z1431" i="2"/>
  <c r="AE1431" i="2" s="1"/>
  <c r="AA1421" i="2"/>
  <c r="AF1421" i="2" s="1"/>
  <c r="AA1453" i="2"/>
  <c r="AF1453" i="2" s="1"/>
  <c r="AA1482" i="2"/>
  <c r="AF1482" i="2" s="1"/>
  <c r="AA1546" i="2"/>
  <c r="AF1546" i="2" s="1"/>
  <c r="AA1578" i="2"/>
  <c r="AF1578" i="2" s="1"/>
  <c r="AC1746" i="2"/>
  <c r="AC1810" i="2"/>
  <c r="AC1874" i="2"/>
  <c r="AC1938" i="2"/>
  <c r="AC2002" i="2"/>
  <c r="AC2066" i="2"/>
  <c r="AC2432" i="2"/>
  <c r="Z2446" i="2"/>
  <c r="AE2446" i="2" s="1"/>
  <c r="AC2540" i="2"/>
  <c r="AC1673" i="2"/>
  <c r="AC1726" i="2"/>
  <c r="AC1774" i="2"/>
  <c r="AA1902" i="2"/>
  <c r="AF1902" i="2" s="1"/>
  <c r="Z1976" i="2"/>
  <c r="AE1976" i="2" s="1"/>
  <c r="Z1993" i="2"/>
  <c r="AE1993" i="2" s="1"/>
  <c r="AC2030" i="2"/>
  <c r="AA2040" i="2"/>
  <c r="AF2040" i="2" s="1"/>
  <c r="AA2467" i="2"/>
  <c r="AC2544" i="2"/>
  <c r="AC2664" i="2"/>
  <c r="AC2720" i="2"/>
  <c r="AC2776" i="2"/>
  <c r="AC3105" i="2"/>
  <c r="AA1621" i="2"/>
  <c r="AF1621" i="2" s="1"/>
  <c r="AA1685" i="2"/>
  <c r="AF1685" i="2" s="1"/>
  <c r="AC1828" i="2"/>
  <c r="AA1860" i="2"/>
  <c r="AF1860" i="2" s="1"/>
  <c r="Z2004" i="2"/>
  <c r="AE2004" i="2" s="1"/>
  <c r="Z2088" i="2"/>
  <c r="AE2088" i="2" s="1"/>
  <c r="Z2112" i="2"/>
  <c r="Z2144" i="2"/>
  <c r="AE2144" i="2" s="1"/>
  <c r="Z2168" i="2"/>
  <c r="Z2172" i="2"/>
  <c r="AE2172" i="2" s="1"/>
  <c r="Z2192" i="2"/>
  <c r="Z2196" i="2"/>
  <c r="AE2196" i="2" s="1"/>
  <c r="Z2204" i="2"/>
  <c r="AE2204" i="2" s="1"/>
  <c r="Z2240" i="2"/>
  <c r="AE2240" i="2" s="1"/>
  <c r="Z2248" i="2"/>
  <c r="Z2296" i="2"/>
  <c r="AE2296" i="2" s="1"/>
  <c r="Z2304" i="2"/>
  <c r="Z2360" i="2"/>
  <c r="AE2360" i="2" s="1"/>
  <c r="Z2368" i="2"/>
  <c r="Z2412" i="2"/>
  <c r="AE2412" i="2" s="1"/>
  <c r="Z2420" i="2"/>
  <c r="AE2420" i="2" s="1"/>
  <c r="Z2464" i="2"/>
  <c r="AE2464" i="2" s="1"/>
  <c r="AA2859" i="2"/>
  <c r="AF2859" i="2" s="1"/>
  <c r="AA2867" i="2"/>
  <c r="AF2867" i="2" s="1"/>
  <c r="AA2899" i="2"/>
  <c r="AF2899" i="2" s="1"/>
  <c r="AA3075" i="2"/>
  <c r="AF3075" i="2" s="1"/>
  <c r="AE1746" i="2"/>
  <c r="AE1874" i="2"/>
  <c r="Z2430" i="2"/>
  <c r="AE2430" i="2" s="1"/>
  <c r="Z2566" i="2"/>
  <c r="AE2566" i="2" s="1"/>
  <c r="AJ2566" i="2" s="1"/>
  <c r="Z2579" i="2"/>
  <c r="AE2579" i="2" s="1"/>
  <c r="AJ2579" i="2" s="1"/>
  <c r="AA2584" i="2"/>
  <c r="AF2584" i="2" s="1"/>
  <c r="AA2604" i="2"/>
  <c r="AF2604" i="2" s="1"/>
  <c r="AC2635" i="2"/>
  <c r="AC2659" i="2"/>
  <c r="AC2699" i="2"/>
  <c r="Z2747" i="2"/>
  <c r="AE2747" i="2" s="1"/>
  <c r="AA2784" i="2"/>
  <c r="AF2784" i="2" s="1"/>
  <c r="Z2811" i="2"/>
  <c r="AE2811" i="2" s="1"/>
  <c r="Z2827" i="2"/>
  <c r="AE2827" i="2" s="1"/>
  <c r="AJ2827" i="2" s="1"/>
  <c r="Z2859" i="2"/>
  <c r="AE2859" i="2" s="1"/>
  <c r="AJ2859" i="2" s="1"/>
  <c r="AC1391" i="2"/>
  <c r="AA1609" i="2"/>
  <c r="AA1736" i="2"/>
  <c r="AF1736" i="2" s="1"/>
  <c r="AC1785" i="2"/>
  <c r="AA1838" i="2"/>
  <c r="AF1838" i="2" s="1"/>
  <c r="AC1977" i="2"/>
  <c r="Z2041" i="2"/>
  <c r="AE2041" i="2" s="1"/>
  <c r="Z2584" i="2"/>
  <c r="Z2604" i="2"/>
  <c r="AE2604" i="2" s="1"/>
  <c r="AJ2604" i="2" s="1"/>
  <c r="Z2680" i="2"/>
  <c r="AE2680" i="2" s="1"/>
  <c r="Z2728" i="2"/>
  <c r="AE2728" i="2" s="1"/>
  <c r="Z2736" i="2"/>
  <c r="AE2736" i="2" s="1"/>
  <c r="Z2752" i="2"/>
  <c r="Z2756" i="2"/>
  <c r="AE2756" i="2" s="1"/>
  <c r="Z2760" i="2"/>
  <c r="Z2784" i="2"/>
  <c r="Z2792" i="2"/>
  <c r="AE2792" i="2" s="1"/>
  <c r="AJ2792" i="2" s="1"/>
  <c r="Z3005" i="2"/>
  <c r="AE3005" i="2" s="1"/>
  <c r="AJ3005" i="2" s="1"/>
  <c r="AC73" i="2"/>
  <c r="AA73" i="2"/>
  <c r="AF73" i="2" s="1"/>
  <c r="AC66" i="2"/>
  <c r="AA66" i="2"/>
  <c r="AF66" i="2" s="1"/>
  <c r="Z242" i="2"/>
  <c r="AA1182" i="2"/>
  <c r="AF1182" i="2" s="1"/>
  <c r="AC1182" i="2"/>
  <c r="AA1214" i="2"/>
  <c r="AF1214" i="2" s="1"/>
  <c r="AC1214" i="2"/>
  <c r="AA1162" i="2"/>
  <c r="AF1162" i="2" s="1"/>
  <c r="AC1162" i="2"/>
  <c r="AA1194" i="2"/>
  <c r="AF1194" i="2" s="1"/>
  <c r="AC1194" i="2"/>
  <c r="AA1232" i="2"/>
  <c r="AF1232" i="2" s="1"/>
  <c r="AC1232" i="2"/>
  <c r="AA1248" i="2"/>
  <c r="AF1248" i="2" s="1"/>
  <c r="AC1248" i="2"/>
  <c r="AA1264" i="2"/>
  <c r="AC1264" i="2"/>
  <c r="Z1582" i="2"/>
  <c r="Z1498" i="2"/>
  <c r="Z1970" i="2"/>
  <c r="AA2428" i="2"/>
  <c r="AF2428" i="2" s="1"/>
  <c r="Z2421" i="2"/>
  <c r="AC2481" i="2"/>
  <c r="Z2481" i="2"/>
  <c r="AA2624" i="2"/>
  <c r="AF2624" i="2" s="1"/>
  <c r="AC2855" i="2"/>
  <c r="AC2923" i="2"/>
  <c r="AC1317" i="2"/>
  <c r="AC2549" i="2"/>
  <c r="Z2549" i="2"/>
  <c r="AA2675" i="2"/>
  <c r="AF2675" i="2" s="1"/>
  <c r="AC3071" i="2"/>
  <c r="AC11" i="2"/>
  <c r="Z77" i="2"/>
  <c r="AE77" i="2" s="1"/>
  <c r="Z204" i="2"/>
  <c r="AE204" i="2" s="1"/>
  <c r="AA112" i="2"/>
  <c r="AF112" i="2" s="1"/>
  <c r="Z133" i="2"/>
  <c r="AE133" i="2" s="1"/>
  <c r="Z138" i="2"/>
  <c r="AE138" i="2" s="1"/>
  <c r="AJ138" i="2" s="1"/>
  <c r="AC146" i="2"/>
  <c r="Z149" i="2"/>
  <c r="AE149" i="2" s="1"/>
  <c r="Z154" i="2"/>
  <c r="AE154" i="2" s="1"/>
  <c r="Z170" i="2"/>
  <c r="AE170" i="2" s="1"/>
  <c r="AJ170" i="2" s="1"/>
  <c r="Z115" i="2"/>
  <c r="AE115" i="2" s="1"/>
  <c r="AJ115" i="2" s="1"/>
  <c r="Z195" i="2"/>
  <c r="AE195" i="2" s="1"/>
  <c r="AJ195" i="2" s="1"/>
  <c r="Z256" i="2"/>
  <c r="AE256" i="2" s="1"/>
  <c r="AJ256" i="2" s="1"/>
  <c r="Z272" i="2"/>
  <c r="AE272" i="2" s="1"/>
  <c r="AJ272" i="2" s="1"/>
  <c r="Z288" i="2"/>
  <c r="AE288" i="2" s="1"/>
  <c r="AJ288" i="2" s="1"/>
  <c r="Z304" i="2"/>
  <c r="AE304" i="2" s="1"/>
  <c r="Z344" i="2"/>
  <c r="AE344" i="2" s="1"/>
  <c r="AA260" i="2"/>
  <c r="AF260" i="2" s="1"/>
  <c r="AA340" i="2"/>
  <c r="AF340" i="2" s="1"/>
  <c r="AC214" i="2"/>
  <c r="AA265" i="2"/>
  <c r="AF265" i="2" s="1"/>
  <c r="Z50" i="2"/>
  <c r="AE50" i="2" s="1"/>
  <c r="Z241" i="2"/>
  <c r="AE241" i="2" s="1"/>
  <c r="AJ241" i="2" s="1"/>
  <c r="AA257" i="2"/>
  <c r="Z305" i="2"/>
  <c r="AE305" i="2" s="1"/>
  <c r="AJ305" i="2" s="1"/>
  <c r="AA290" i="2"/>
  <c r="AF290" i="2" s="1"/>
  <c r="AA322" i="2"/>
  <c r="AF322" i="2" s="1"/>
  <c r="AC17" i="2"/>
  <c r="Z375" i="2"/>
  <c r="AE375" i="2" s="1"/>
  <c r="AC399" i="2"/>
  <c r="AA298" i="2"/>
  <c r="Z424" i="2"/>
  <c r="AE424" i="2" s="1"/>
  <c r="AJ424" i="2" s="1"/>
  <c r="Z440" i="2"/>
  <c r="AE440" i="2" s="1"/>
  <c r="AJ440" i="2" s="1"/>
  <c r="Z456" i="2"/>
  <c r="AE456" i="2" s="1"/>
  <c r="AJ456" i="2" s="1"/>
  <c r="Z472" i="2"/>
  <c r="AE472" i="2" s="1"/>
  <c r="Z389" i="2"/>
  <c r="AE389" i="2" s="1"/>
  <c r="Z484" i="2"/>
  <c r="AE484" i="2" s="1"/>
  <c r="AJ484" i="2" s="1"/>
  <c r="AA365" i="2"/>
  <c r="AF365" i="2" s="1"/>
  <c r="Z465" i="2"/>
  <c r="AA508" i="2"/>
  <c r="AF508" i="2" s="1"/>
  <c r="AC346" i="2"/>
  <c r="AA445" i="2"/>
  <c r="AF445" i="2" s="1"/>
  <c r="AA504" i="2"/>
  <c r="AF504" i="2" s="1"/>
  <c r="AC469" i="2"/>
  <c r="AC429" i="2"/>
  <c r="Z563" i="2"/>
  <c r="AE563" i="2" s="1"/>
  <c r="Z1163" i="2"/>
  <c r="AE1163" i="2" s="1"/>
  <c r="Z1195" i="2"/>
  <c r="AE1195" i="2" s="1"/>
  <c r="Z535" i="2"/>
  <c r="AE535" i="2" s="1"/>
  <c r="AC567" i="2"/>
  <c r="AC659" i="2"/>
  <c r="AC675" i="2"/>
  <c r="AC691" i="2"/>
  <c r="AC707" i="2"/>
  <c r="AC723" i="2"/>
  <c r="AC739" i="2"/>
  <c r="AC755" i="2"/>
  <c r="AC771" i="2"/>
  <c r="AC787" i="2"/>
  <c r="Z1158" i="2"/>
  <c r="Z1190" i="2"/>
  <c r="AE1190" i="2" s="1"/>
  <c r="AC591" i="2"/>
  <c r="AA599" i="2"/>
  <c r="AF599" i="2" s="1"/>
  <c r="AC607" i="2"/>
  <c r="AA615" i="2"/>
  <c r="AF615" i="2" s="1"/>
  <c r="AC623" i="2"/>
  <c r="AA631" i="2"/>
  <c r="AF631" i="2" s="1"/>
  <c r="AC639" i="2"/>
  <c r="AA647" i="2"/>
  <c r="AF647" i="2" s="1"/>
  <c r="Z1031" i="2"/>
  <c r="AE1031" i="2" s="1"/>
  <c r="AJ1031" i="2" s="1"/>
  <c r="Z1196" i="2"/>
  <c r="AE1196" i="2" s="1"/>
  <c r="AC1226" i="2"/>
  <c r="AC1242" i="2"/>
  <c r="Z1246" i="2"/>
  <c r="AE1246" i="2" s="1"/>
  <c r="AJ1246" i="2" s="1"/>
  <c r="Z1252" i="2"/>
  <c r="AE1252" i="2" s="1"/>
  <c r="AC1258" i="2"/>
  <c r="Z1262" i="2"/>
  <c r="AE1262" i="2" s="1"/>
  <c r="AA1273" i="2"/>
  <c r="AF1273" i="2" s="1"/>
  <c r="AA1281" i="2"/>
  <c r="AF1281" i="2" s="1"/>
  <c r="AA1289" i="2"/>
  <c r="AF1289" i="2" s="1"/>
  <c r="AA1293" i="2"/>
  <c r="AF1293" i="2" s="1"/>
  <c r="AA1301" i="2"/>
  <c r="AF1301" i="2" s="1"/>
  <c r="AA1305" i="2"/>
  <c r="AF1305" i="2" s="1"/>
  <c r="AA1309" i="2"/>
  <c r="AF1309" i="2" s="1"/>
  <c r="AA1313" i="2"/>
  <c r="AF1313" i="2" s="1"/>
  <c r="AA1317" i="2"/>
  <c r="AF1317" i="2" s="1"/>
  <c r="AA1321" i="2"/>
  <c r="AF1321" i="2" s="1"/>
  <c r="AA1325" i="2"/>
  <c r="AF1325" i="2" s="1"/>
  <c r="AA421" i="2"/>
  <c r="AF421" i="2" s="1"/>
  <c r="Z939" i="2"/>
  <c r="Z971" i="2"/>
  <c r="AE971" i="2" s="1"/>
  <c r="Z987" i="2"/>
  <c r="AE987" i="2" s="1"/>
  <c r="AJ987" i="2" s="1"/>
  <c r="Z1091" i="2"/>
  <c r="AE1091" i="2" s="1"/>
  <c r="Z1155" i="2"/>
  <c r="AA1168" i="2"/>
  <c r="AF1168" i="2" s="1"/>
  <c r="Z1216" i="2"/>
  <c r="AE1216" i="2" s="1"/>
  <c r="Z1007" i="2"/>
  <c r="AE1007" i="2" s="1"/>
  <c r="AC1039" i="2"/>
  <c r="AC1103" i="2"/>
  <c r="Z1467" i="2"/>
  <c r="AE1467" i="2" s="1"/>
  <c r="AJ1467" i="2" s="1"/>
  <c r="Z1483" i="2"/>
  <c r="AE1483" i="2" s="1"/>
  <c r="AJ1483" i="2" s="1"/>
  <c r="AA1615" i="2"/>
  <c r="AF1615" i="2" s="1"/>
  <c r="AA1647" i="2"/>
  <c r="AF1647" i="2" s="1"/>
  <c r="AA1679" i="2"/>
  <c r="AF1679" i="2" s="1"/>
  <c r="AA1711" i="2"/>
  <c r="AF1711" i="2" s="1"/>
  <c r="Z1755" i="2"/>
  <c r="AE1755" i="2" s="1"/>
  <c r="AJ1755" i="2" s="1"/>
  <c r="AA1759" i="2"/>
  <c r="AF1759" i="2" s="1"/>
  <c r="AA1791" i="2"/>
  <c r="AF1791" i="2" s="1"/>
  <c r="AA1823" i="2"/>
  <c r="AF1823" i="2" s="1"/>
  <c r="AA1855" i="2"/>
  <c r="AA1887" i="2"/>
  <c r="AF1887" i="2" s="1"/>
  <c r="AA1919" i="2"/>
  <c r="AF1919" i="2" s="1"/>
  <c r="AA1951" i="2"/>
  <c r="AF1951" i="2" s="1"/>
  <c r="AA1983" i="2"/>
  <c r="AF1983" i="2" s="1"/>
  <c r="AA2015" i="2"/>
  <c r="AF2015" i="2" s="1"/>
  <c r="AA2047" i="2"/>
  <c r="AF2047" i="2" s="1"/>
  <c r="AA2079" i="2"/>
  <c r="AF2079" i="2" s="1"/>
  <c r="AA2549" i="2"/>
  <c r="AF2549" i="2" s="1"/>
  <c r="Z1131" i="2"/>
  <c r="AE1131" i="2" s="1"/>
  <c r="AJ1131" i="2" s="1"/>
  <c r="Z1176" i="2"/>
  <c r="AE1176" i="2" s="1"/>
  <c r="Z1274" i="2"/>
  <c r="AE1274" i="2" s="1"/>
  <c r="AJ1274" i="2" s="1"/>
  <c r="AA1415" i="2"/>
  <c r="AF1415" i="2" s="1"/>
  <c r="AA1431" i="2"/>
  <c r="AF1431" i="2" s="1"/>
  <c r="AA1447" i="2"/>
  <c r="AF1447" i="2" s="1"/>
  <c r="AA1397" i="2"/>
  <c r="AF1397" i="2" s="1"/>
  <c r="AC1422" i="2"/>
  <c r="Z1433" i="2"/>
  <c r="AE1433" i="2" s="1"/>
  <c r="Z1449" i="2"/>
  <c r="AE1449" i="2" s="1"/>
  <c r="AC1454" i="2"/>
  <c r="AC1470" i="2"/>
  <c r="AC1486" i="2"/>
  <c r="AC1502" i="2"/>
  <c r="AC1518" i="2"/>
  <c r="AC1534" i="2"/>
  <c r="AC1550" i="2"/>
  <c r="AC1582" i="2"/>
  <c r="AC1634" i="2"/>
  <c r="AC1698" i="2"/>
  <c r="AA1746" i="2"/>
  <c r="AF1746" i="2" s="1"/>
  <c r="Z1774" i="2"/>
  <c r="AE1774" i="2" s="1"/>
  <c r="AA1874" i="2"/>
  <c r="AF1874" i="2" s="1"/>
  <c r="Z1902" i="2"/>
  <c r="AE1902" i="2" s="1"/>
  <c r="AJ1902" i="2" s="1"/>
  <c r="AA1938" i="2"/>
  <c r="AF1938" i="2" s="1"/>
  <c r="Z1966" i="2"/>
  <c r="AE1966" i="2" s="1"/>
  <c r="AA2002" i="2"/>
  <c r="AF2002" i="2" s="1"/>
  <c r="Z2030" i="2"/>
  <c r="AE2030" i="2" s="1"/>
  <c r="AA2066" i="2"/>
  <c r="AF2066" i="2" s="1"/>
  <c r="Z2428" i="2"/>
  <c r="AE2428" i="2" s="1"/>
  <c r="AJ2428" i="2" s="1"/>
  <c r="Z2436" i="2"/>
  <c r="AE2436" i="2" s="1"/>
  <c r="Z2520" i="2"/>
  <c r="AE2520" i="2" s="1"/>
  <c r="AJ2520" i="2" s="1"/>
  <c r="Z2528" i="2"/>
  <c r="AE2528" i="2" s="1"/>
  <c r="AA2941" i="2"/>
  <c r="AF2941" i="2" s="1"/>
  <c r="AA3005" i="2"/>
  <c r="AF3005" i="2" s="1"/>
  <c r="AA1673" i="2"/>
  <c r="AF1673" i="2" s="1"/>
  <c r="AA1726" i="2"/>
  <c r="Z1753" i="2"/>
  <c r="AE1753" i="2" s="1"/>
  <c r="AA1870" i="2"/>
  <c r="AF1870" i="2" s="1"/>
  <c r="Z1881" i="2"/>
  <c r="AE1881" i="2" s="1"/>
  <c r="Z1945" i="2"/>
  <c r="AE1945" i="2" s="1"/>
  <c r="AC2452" i="2"/>
  <c r="AA2546" i="2"/>
  <c r="AF2546" i="2" s="1"/>
  <c r="Z2592" i="2"/>
  <c r="AE2592" i="2" s="1"/>
  <c r="AI2592" i="2" s="1"/>
  <c r="Z2682" i="2"/>
  <c r="AE2682" i="2" s="1"/>
  <c r="Z2688" i="2"/>
  <c r="AE2688" i="2" s="1"/>
  <c r="Z2712" i="2"/>
  <c r="AE2712" i="2" s="1"/>
  <c r="Z2748" i="2"/>
  <c r="AE2748" i="2" s="1"/>
  <c r="Z2762" i="2"/>
  <c r="AE2762" i="2" s="1"/>
  <c r="AJ2762" i="2" s="1"/>
  <c r="Z2786" i="2"/>
  <c r="Z2794" i="2"/>
  <c r="AE2794" i="2" s="1"/>
  <c r="AI2794" i="2" s="1"/>
  <c r="Z2824" i="2"/>
  <c r="AE2824" i="2" s="1"/>
  <c r="Z3009" i="2"/>
  <c r="AE3009" i="2" s="1"/>
  <c r="AC1716" i="2"/>
  <c r="AA1765" i="2"/>
  <c r="AF1765" i="2" s="1"/>
  <c r="Z1797" i="2"/>
  <c r="AE1797" i="2" s="1"/>
  <c r="AJ1797" i="2" s="1"/>
  <c r="AA1829" i="2"/>
  <c r="AF1829" i="2" s="1"/>
  <c r="Z1861" i="2"/>
  <c r="AA1893" i="2"/>
  <c r="AF1893" i="2" s="1"/>
  <c r="Z1925" i="2"/>
  <c r="AE1925" i="2" s="1"/>
  <c r="AA1940" i="2"/>
  <c r="AF1940" i="2" s="1"/>
  <c r="AA1957" i="2"/>
  <c r="AF1957" i="2" s="1"/>
  <c r="Z1989" i="2"/>
  <c r="AA2021" i="2"/>
  <c r="AF2021" i="2" s="1"/>
  <c r="Z2053" i="2"/>
  <c r="AE2053" i="2" s="1"/>
  <c r="AJ2053" i="2" s="1"/>
  <c r="Z2087" i="2"/>
  <c r="AE2087" i="2" s="1"/>
  <c r="AJ2087" i="2" s="1"/>
  <c r="Z2099" i="2"/>
  <c r="AE2099" i="2" s="1"/>
  <c r="Z2103" i="2"/>
  <c r="AE2103" i="2" s="1"/>
  <c r="AJ2103" i="2" s="1"/>
  <c r="Z2115" i="2"/>
  <c r="AE2115" i="2" s="1"/>
  <c r="AJ2115" i="2" s="1"/>
  <c r="Z2119" i="2"/>
  <c r="AE2119" i="2" s="1"/>
  <c r="AJ2119" i="2" s="1"/>
  <c r="Z2131" i="2"/>
  <c r="AE2131" i="2" s="1"/>
  <c r="Z2143" i="2"/>
  <c r="AE2143" i="2" s="1"/>
  <c r="AJ2143" i="2" s="1"/>
  <c r="Z2147" i="2"/>
  <c r="AE2147" i="2" s="1"/>
  <c r="Z2155" i="2"/>
  <c r="AE2155" i="2" s="1"/>
  <c r="Z2159" i="2"/>
  <c r="AE2159" i="2" s="1"/>
  <c r="Z2167" i="2"/>
  <c r="AE2167" i="2" s="1"/>
  <c r="Z2175" i="2"/>
  <c r="AE2175" i="2" s="1"/>
  <c r="Z2179" i="2"/>
  <c r="AE2179" i="2" s="1"/>
  <c r="Z2191" i="2"/>
  <c r="Z2195" i="2"/>
  <c r="AE2195" i="2" s="1"/>
  <c r="Z2203" i="2"/>
  <c r="AE2203" i="2" s="1"/>
  <c r="Z2207" i="2"/>
  <c r="AE2207" i="2" s="1"/>
  <c r="Z2215" i="2"/>
  <c r="AE2215" i="2" s="1"/>
  <c r="Z2219" i="2"/>
  <c r="AE2219" i="2" s="1"/>
  <c r="Z2227" i="2"/>
  <c r="AE2227" i="2" s="1"/>
  <c r="Z2231" i="2"/>
  <c r="AE2231" i="2" s="1"/>
  <c r="Z2235" i="2"/>
  <c r="AE2235" i="2" s="1"/>
  <c r="Z2263" i="2"/>
  <c r="AE2263" i="2" s="1"/>
  <c r="Z2279" i="2"/>
  <c r="AE2279" i="2" s="1"/>
  <c r="Z2283" i="2"/>
  <c r="AE2283" i="2" s="1"/>
  <c r="AJ2283" i="2" s="1"/>
  <c r="Z2295" i="2"/>
  <c r="Z2299" i="2"/>
  <c r="AE2299" i="2" s="1"/>
  <c r="Z2311" i="2"/>
  <c r="AE2311" i="2" s="1"/>
  <c r="Z2323" i="2"/>
  <c r="AE2323" i="2" s="1"/>
  <c r="Z2327" i="2"/>
  <c r="Z2339" i="2"/>
  <c r="AE2339" i="2" s="1"/>
  <c r="Z2343" i="2"/>
  <c r="AE2343" i="2" s="1"/>
  <c r="Z2355" i="2"/>
  <c r="AE2355" i="2" s="1"/>
  <c r="AJ2355" i="2" s="1"/>
  <c r="Z2359" i="2"/>
  <c r="AE2359" i="2" s="1"/>
  <c r="AJ2359" i="2" s="1"/>
  <c r="Z2383" i="2"/>
  <c r="AE2383" i="2" s="1"/>
  <c r="Z2387" i="2"/>
  <c r="AE2387" i="2" s="1"/>
  <c r="Z2395" i="2"/>
  <c r="AE2395" i="2" s="1"/>
  <c r="Z2407" i="2"/>
  <c r="AE2407" i="2" s="1"/>
  <c r="Z2411" i="2"/>
  <c r="AE2411" i="2" s="1"/>
  <c r="AC2464" i="2"/>
  <c r="AC2480" i="2"/>
  <c r="AA2483" i="2"/>
  <c r="AA2507" i="2"/>
  <c r="AF2507" i="2" s="1"/>
  <c r="AA2515" i="2"/>
  <c r="AF2515" i="2" s="1"/>
  <c r="Z2551" i="2"/>
  <c r="AE2551" i="2" s="1"/>
  <c r="AJ2551" i="2" s="1"/>
  <c r="AC2430" i="2"/>
  <c r="Z2523" i="2"/>
  <c r="AE2523" i="2" s="1"/>
  <c r="AC2534" i="2"/>
  <c r="Z2539" i="2"/>
  <c r="AE2539" i="2" s="1"/>
  <c r="Z2556" i="2"/>
  <c r="Z2571" i="2"/>
  <c r="AE2571" i="2" s="1"/>
  <c r="Z2589" i="2"/>
  <c r="AE2589" i="2" s="1"/>
  <c r="AC2611" i="2"/>
  <c r="Z2631" i="2"/>
  <c r="Z2637" i="2"/>
  <c r="AE2637" i="2" s="1"/>
  <c r="AA2640" i="2"/>
  <c r="AF2640" i="2" s="1"/>
  <c r="AC2667" i="2"/>
  <c r="Z2683" i="2"/>
  <c r="AE2683" i="2" s="1"/>
  <c r="AC2747" i="2"/>
  <c r="Z2763" i="2"/>
  <c r="AE2763" i="2" s="1"/>
  <c r="AA2768" i="2"/>
  <c r="AF2768" i="2" s="1"/>
  <c r="AC2771" i="2"/>
  <c r="Z2795" i="2"/>
  <c r="AE2795" i="2" s="1"/>
  <c r="AA2808" i="2"/>
  <c r="AF2808" i="2" s="1"/>
  <c r="AC2811" i="2"/>
  <c r="Z2847" i="2"/>
  <c r="AE2847" i="2" s="1"/>
  <c r="Z2879" i="2"/>
  <c r="AE2879" i="2" s="1"/>
  <c r="AJ2879" i="2" s="1"/>
  <c r="Z2927" i="2"/>
  <c r="AE2927" i="2" s="1"/>
  <c r="Z2959" i="2"/>
  <c r="AE2959" i="2" s="1"/>
  <c r="Z2975" i="2"/>
  <c r="Z3023" i="2"/>
  <c r="AE3023" i="2" s="1"/>
  <c r="Z3071" i="2"/>
  <c r="AE3071" i="2" s="1"/>
  <c r="Z3087" i="2"/>
  <c r="AE3087" i="2" s="1"/>
  <c r="Z1160" i="2"/>
  <c r="AC1383" i="2"/>
  <c r="AC1672" i="2"/>
  <c r="AA1694" i="2"/>
  <c r="AF1694" i="2" s="1"/>
  <c r="AA1785" i="2"/>
  <c r="AF1785" i="2" s="1"/>
  <c r="Z1817" i="2"/>
  <c r="AE1817" i="2" s="1"/>
  <c r="Z1849" i="2"/>
  <c r="AE1849" i="2" s="1"/>
  <c r="Z1913" i="2"/>
  <c r="AE1913" i="2" s="1"/>
  <c r="AA1977" i="2"/>
  <c r="AF1977" i="2" s="1"/>
  <c r="AA2062" i="2"/>
  <c r="AF2062" i="2" s="1"/>
  <c r="Z2470" i="2"/>
  <c r="AE2470" i="2" s="1"/>
  <c r="AC68" i="2"/>
  <c r="AA68" i="2"/>
  <c r="AF68" i="2" s="1"/>
  <c r="Z258" i="2"/>
  <c r="AA1171" i="2"/>
  <c r="AF1171" i="2" s="1"/>
  <c r="AC1171" i="2"/>
  <c r="AA1203" i="2"/>
  <c r="AF1203" i="2" s="1"/>
  <c r="AC1203" i="2"/>
  <c r="AC1319" i="2"/>
  <c r="AA1166" i="2"/>
  <c r="AF1166" i="2" s="1"/>
  <c r="AC1166" i="2"/>
  <c r="AA1198" i="2"/>
  <c r="AF1198" i="2" s="1"/>
  <c r="AC1198" i="2"/>
  <c r="AA1228" i="2"/>
  <c r="AF1228" i="2" s="1"/>
  <c r="AC1228" i="2"/>
  <c r="AA1244" i="2"/>
  <c r="AF1244" i="2" s="1"/>
  <c r="AC1244" i="2"/>
  <c r="AA1260" i="2"/>
  <c r="AF1260" i="2" s="1"/>
  <c r="AC1260" i="2"/>
  <c r="AC1265" i="2"/>
  <c r="Z1450" i="2"/>
  <c r="Z1570" i="2"/>
  <c r="Z1858" i="2"/>
  <c r="AA2496" i="2"/>
  <c r="AF2496" i="2" s="1"/>
  <c r="AD2445" i="2"/>
  <c r="Z2445" i="2"/>
  <c r="Z2541" i="2"/>
  <c r="AA2703" i="2"/>
  <c r="AF2703" i="2" s="1"/>
  <c r="AA2735" i="2"/>
  <c r="AF2735" i="2" s="1"/>
  <c r="AA2791" i="2"/>
  <c r="AF2791" i="2" s="1"/>
  <c r="AC2925" i="2"/>
  <c r="AC2465" i="2"/>
  <c r="Z2465" i="2"/>
  <c r="AA2708" i="2"/>
  <c r="AF2708" i="2" s="1"/>
  <c r="AA2772" i="2"/>
  <c r="AF2772" i="2" s="1"/>
  <c r="AC2939" i="2"/>
  <c r="Z2469" i="2"/>
  <c r="Z2573" i="2"/>
  <c r="AC69" i="2"/>
  <c r="AA69" i="2"/>
  <c r="AF69" i="2" s="1"/>
  <c r="AE18" i="2"/>
  <c r="AD282" i="2"/>
  <c r="Z282" i="2"/>
  <c r="AA1174" i="2"/>
  <c r="AF1174" i="2" s="1"/>
  <c r="AC1174" i="2"/>
  <c r="AA1206" i="2"/>
  <c r="AF1206" i="2" s="1"/>
  <c r="AC1206" i="2"/>
  <c r="AA1187" i="2"/>
  <c r="AF1187" i="2" s="1"/>
  <c r="AC1187" i="2"/>
  <c r="AA1224" i="2"/>
  <c r="AF1224" i="2" s="1"/>
  <c r="AC1224" i="2"/>
  <c r="AC1229" i="2"/>
  <c r="AA1240" i="2"/>
  <c r="AF1240" i="2" s="1"/>
  <c r="AC1240" i="2"/>
  <c r="AA1256" i="2"/>
  <c r="AF1256" i="2" s="1"/>
  <c r="AC1256" i="2"/>
  <c r="Z1438" i="2"/>
  <c r="Z1566" i="2"/>
  <c r="Z1514" i="2"/>
  <c r="Z1810" i="2"/>
  <c r="AA2648" i="2"/>
  <c r="AF2648" i="2" s="1"/>
  <c r="AA2744" i="2"/>
  <c r="AF2744" i="2" s="1"/>
  <c r="AA2800" i="2"/>
  <c r="AF2800" i="2" s="1"/>
  <c r="AC2967" i="2"/>
  <c r="AC2493" i="2"/>
  <c r="Z2493" i="2"/>
  <c r="AA2579" i="2"/>
  <c r="AF2579" i="2" s="1"/>
  <c r="AA2715" i="2"/>
  <c r="AF2715" i="2" s="1"/>
  <c r="AA2731" i="2"/>
  <c r="AF2731" i="2" s="1"/>
  <c r="AA2779" i="2"/>
  <c r="AF2779" i="2" s="1"/>
  <c r="AA2827" i="2"/>
  <c r="AF2827" i="2" s="1"/>
  <c r="AC3015" i="2"/>
  <c r="AC5" i="2"/>
  <c r="Z5" i="2"/>
  <c r="Z73" i="2"/>
  <c r="AE73" i="2" s="1"/>
  <c r="Z66" i="2"/>
  <c r="AE66" i="2" s="1"/>
  <c r="Z74" i="2"/>
  <c r="AE74" i="2" s="1"/>
  <c r="AA83" i="2"/>
  <c r="AF83" i="2" s="1"/>
  <c r="Z83" i="2"/>
  <c r="AE83" i="2" s="1"/>
  <c r="AA108" i="2"/>
  <c r="AF108" i="2" s="1"/>
  <c r="AA116" i="2"/>
  <c r="AF116" i="2" s="1"/>
  <c r="AA161" i="2"/>
  <c r="AF161" i="2" s="1"/>
  <c r="AA210" i="2"/>
  <c r="AF210" i="2" s="1"/>
  <c r="Z185" i="2"/>
  <c r="AE185" i="2" s="1"/>
  <c r="Z193" i="2"/>
  <c r="AE193" i="2" s="1"/>
  <c r="Z126" i="2"/>
  <c r="AE126" i="2" s="1"/>
  <c r="Z197" i="2"/>
  <c r="AE197" i="2" s="1"/>
  <c r="Z260" i="2"/>
  <c r="AE260" i="2" s="1"/>
  <c r="AJ260" i="2" s="1"/>
  <c r="Z332" i="2"/>
  <c r="Z340" i="2"/>
  <c r="AE340" i="2" s="1"/>
  <c r="Z348" i="2"/>
  <c r="AE348" i="2" s="1"/>
  <c r="AJ348" i="2" s="1"/>
  <c r="AA332" i="2"/>
  <c r="AF332" i="2" s="1"/>
  <c r="AA348" i="2"/>
  <c r="AF348" i="2" s="1"/>
  <c r="Z273" i="2"/>
  <c r="AE273" i="2" s="1"/>
  <c r="AJ273" i="2" s="1"/>
  <c r="Z337" i="2"/>
  <c r="AE337" i="2" s="1"/>
  <c r="Z403" i="2"/>
  <c r="AE403" i="2" s="1"/>
  <c r="AJ403" i="2" s="1"/>
  <c r="Z416" i="2"/>
  <c r="AE416" i="2" s="1"/>
  <c r="Z432" i="2"/>
  <c r="AE432" i="2" s="1"/>
  <c r="AJ432" i="2" s="1"/>
  <c r="Z448" i="2"/>
  <c r="AE448" i="2" s="1"/>
  <c r="AJ448" i="2" s="1"/>
  <c r="Z464" i="2"/>
  <c r="AE464" i="2" s="1"/>
  <c r="AJ464" i="2" s="1"/>
  <c r="Z373" i="2"/>
  <c r="AE373" i="2" s="1"/>
  <c r="Z419" i="2"/>
  <c r="AE419" i="2" s="1"/>
  <c r="Z480" i="2"/>
  <c r="AE480" i="2" s="1"/>
  <c r="Z790" i="2"/>
  <c r="AE790" i="2" s="1"/>
  <c r="AI790" i="2" s="1"/>
  <c r="Z792" i="2"/>
  <c r="Z800" i="2"/>
  <c r="AE800" i="2" s="1"/>
  <c r="AJ800" i="2" s="1"/>
  <c r="Z802" i="2"/>
  <c r="AE802" i="2" s="1"/>
  <c r="Z808" i="2"/>
  <c r="AE808" i="2" s="1"/>
  <c r="AJ808" i="2" s="1"/>
  <c r="Z816" i="2"/>
  <c r="AE816" i="2" s="1"/>
  <c r="Z818" i="2"/>
  <c r="AE818" i="2" s="1"/>
  <c r="AJ818" i="2" s="1"/>
  <c r="Z824" i="2"/>
  <c r="AE824" i="2" s="1"/>
  <c r="Z832" i="2"/>
  <c r="AE832" i="2" s="1"/>
  <c r="Z834" i="2"/>
  <c r="Z840" i="2"/>
  <c r="AE840" i="2" s="1"/>
  <c r="Z848" i="2"/>
  <c r="AE848" i="2" s="1"/>
  <c r="Z850" i="2"/>
  <c r="AE850" i="2" s="1"/>
  <c r="Z856" i="2"/>
  <c r="AE856" i="2" s="1"/>
  <c r="Z862" i="2"/>
  <c r="AE862" i="2" s="1"/>
  <c r="Z864" i="2"/>
  <c r="AE864" i="2" s="1"/>
  <c r="Z870" i="2"/>
  <c r="AE870" i="2" s="1"/>
  <c r="AJ870" i="2" s="1"/>
  <c r="Z872" i="2"/>
  <c r="Z878" i="2"/>
  <c r="AE878" i="2" s="1"/>
  <c r="Z880" i="2"/>
  <c r="AE880" i="2" s="1"/>
  <c r="Z886" i="2"/>
  <c r="AE886" i="2" s="1"/>
  <c r="AJ886" i="2" s="1"/>
  <c r="Z888" i="2"/>
  <c r="AE888" i="2" s="1"/>
  <c r="Z894" i="2"/>
  <c r="AE894" i="2" s="1"/>
  <c r="Z896" i="2"/>
  <c r="AE896" i="2" s="1"/>
  <c r="Z902" i="2"/>
  <c r="AE902" i="2" s="1"/>
  <c r="Z904" i="2"/>
  <c r="Z646" i="2"/>
  <c r="AE646" i="2" s="1"/>
  <c r="AJ646" i="2" s="1"/>
  <c r="Z531" i="2"/>
  <c r="AE531" i="2" s="1"/>
  <c r="AA665" i="2"/>
  <c r="AF665" i="2" s="1"/>
  <c r="AA681" i="2"/>
  <c r="AF681" i="2" s="1"/>
  <c r="AA697" i="2"/>
  <c r="AF697" i="2" s="1"/>
  <c r="AA713" i="2"/>
  <c r="AF713" i="2" s="1"/>
  <c r="AA729" i="2"/>
  <c r="AF729" i="2" s="1"/>
  <c r="AA745" i="2"/>
  <c r="AF745" i="2" s="1"/>
  <c r="AA761" i="2"/>
  <c r="AF761" i="2" s="1"/>
  <c r="AA777" i="2"/>
  <c r="AF777" i="2" s="1"/>
  <c r="Z1187" i="2"/>
  <c r="AE1187" i="2" s="1"/>
  <c r="Z453" i="2"/>
  <c r="AE453" i="2" s="1"/>
  <c r="AJ453" i="2" s="1"/>
  <c r="Z1182" i="2"/>
  <c r="AE1182" i="2" s="1"/>
  <c r="Z1214" i="2"/>
  <c r="AE1214" i="2" s="1"/>
  <c r="Z595" i="2"/>
  <c r="AE595" i="2" s="1"/>
  <c r="AC599" i="2"/>
  <c r="Z611" i="2"/>
  <c r="AE611" i="2" s="1"/>
  <c r="Z627" i="2"/>
  <c r="AE627" i="2" s="1"/>
  <c r="AC1218" i="2"/>
  <c r="Z1222" i="2"/>
  <c r="AE1222" i="2" s="1"/>
  <c r="AJ1222" i="2" s="1"/>
  <c r="Z1228" i="2"/>
  <c r="AC1234" i="2"/>
  <c r="AC1250" i="2"/>
  <c r="AC1266" i="2"/>
  <c r="AA1275" i="2"/>
  <c r="AA1283" i="2"/>
  <c r="AF1283" i="2" s="1"/>
  <c r="AA1291" i="2"/>
  <c r="AF1291" i="2" s="1"/>
  <c r="AA1299" i="2"/>
  <c r="AF1299" i="2" s="1"/>
  <c r="AA1307" i="2"/>
  <c r="AA1315" i="2"/>
  <c r="AF1315" i="2" s="1"/>
  <c r="AA1323" i="2"/>
  <c r="AF1323" i="2" s="1"/>
  <c r="AC923" i="2"/>
  <c r="Z931" i="2"/>
  <c r="AE931" i="2" s="1"/>
  <c r="Z947" i="2"/>
  <c r="AE947" i="2" s="1"/>
  <c r="AJ947" i="2" s="1"/>
  <c r="AC955" i="2"/>
  <c r="AA959" i="2"/>
  <c r="AF959" i="2" s="1"/>
  <c r="Z963" i="2"/>
  <c r="AE963" i="2" s="1"/>
  <c r="Z979" i="2"/>
  <c r="AE979" i="2" s="1"/>
  <c r="AJ979" i="2" s="1"/>
  <c r="Z995" i="2"/>
  <c r="Z1059" i="2"/>
  <c r="AE1059" i="2" s="1"/>
  <c r="AJ1059" i="2" s="1"/>
  <c r="AC1091" i="2"/>
  <c r="Z1184" i="2"/>
  <c r="AE1184" i="2" s="1"/>
  <c r="AJ1184" i="2" s="1"/>
  <c r="AA1200" i="2"/>
  <c r="AF1200" i="2" s="1"/>
  <c r="Z253" i="2"/>
  <c r="AE253" i="2" s="1"/>
  <c r="AJ253" i="2" s="1"/>
  <c r="Z1221" i="2"/>
  <c r="Z1229" i="2"/>
  <c r="AE1229" i="2" s="1"/>
  <c r="Z1237" i="2"/>
  <c r="AE1237" i="2" s="1"/>
  <c r="AJ1237" i="2" s="1"/>
  <c r="Z1245" i="2"/>
  <c r="AE1245" i="2" s="1"/>
  <c r="Z1253" i="2"/>
  <c r="Z1261" i="2"/>
  <c r="AE1261" i="2" s="1"/>
  <c r="AJ1261" i="2" s="1"/>
  <c r="Z1507" i="2"/>
  <c r="AE1507" i="2" s="1"/>
  <c r="Z1523" i="2"/>
  <c r="AE1523" i="2" s="1"/>
  <c r="Z1539" i="2"/>
  <c r="AE1539" i="2" s="1"/>
  <c r="AJ1539" i="2" s="1"/>
  <c r="Z1619" i="2"/>
  <c r="AE1619" i="2" s="1"/>
  <c r="Z1715" i="2"/>
  <c r="AE1715" i="2" s="1"/>
  <c r="AJ1715" i="2" s="1"/>
  <c r="Z1875" i="2"/>
  <c r="AE1875" i="2" s="1"/>
  <c r="AA2493" i="2"/>
  <c r="AF2493" i="2" s="1"/>
  <c r="AA1324" i="2"/>
  <c r="AF1324" i="2" s="1"/>
  <c r="AC1431" i="2"/>
  <c r="AA1417" i="2"/>
  <c r="AF1417" i="2" s="1"/>
  <c r="AA1426" i="2"/>
  <c r="AF1426" i="2" s="1"/>
  <c r="AA1442" i="2"/>
  <c r="AF1442" i="2" s="1"/>
  <c r="AC1466" i="2"/>
  <c r="AC1482" i="2"/>
  <c r="AC1498" i="2"/>
  <c r="AC1514" i="2"/>
  <c r="AC1530" i="2"/>
  <c r="AC1546" i="2"/>
  <c r="AC1562" i="2"/>
  <c r="AC1578" i="2"/>
  <c r="AC1602" i="2"/>
  <c r="AC1666" i="2"/>
  <c r="Z1678" i="2"/>
  <c r="AE1678" i="2" s="1"/>
  <c r="AJ1678" i="2" s="1"/>
  <c r="AC1730" i="2"/>
  <c r="Z1742" i="2"/>
  <c r="AA1778" i="2"/>
  <c r="AF1778" i="2" s="1"/>
  <c r="Z1806" i="2"/>
  <c r="AA1842" i="2"/>
  <c r="AF1842" i="2" s="1"/>
  <c r="AA1906" i="2"/>
  <c r="AF1906" i="2" s="1"/>
  <c r="Z1934" i="2"/>
  <c r="AE1934" i="2" s="1"/>
  <c r="AA1970" i="2"/>
  <c r="AF1970" i="2" s="1"/>
  <c r="Z1998" i="2"/>
  <c r="AE1998" i="2" s="1"/>
  <c r="AA2034" i="2"/>
  <c r="AF2034" i="2" s="1"/>
  <c r="Z2432" i="2"/>
  <c r="AE2432" i="2" s="1"/>
  <c r="Z2532" i="2"/>
  <c r="Z2540" i="2"/>
  <c r="AE2540" i="2" s="1"/>
  <c r="AA2833" i="2"/>
  <c r="AF2833" i="2" s="1"/>
  <c r="AA2889" i="2"/>
  <c r="AF2889" i="2" s="1"/>
  <c r="AA2913" i="2"/>
  <c r="AF2913" i="2" s="1"/>
  <c r="AA3009" i="2"/>
  <c r="AF3009" i="2" s="1"/>
  <c r="AA3033" i="2"/>
  <c r="AF3033" i="2" s="1"/>
  <c r="AA3057" i="2"/>
  <c r="AF3057" i="2" s="1"/>
  <c r="AA3105" i="2"/>
  <c r="AF3105" i="2" s="1"/>
  <c r="Z1689" i="2"/>
  <c r="AE1689" i="2" s="1"/>
  <c r="AC1976" i="2"/>
  <c r="Z2057" i="2"/>
  <c r="AE2057" i="2" s="1"/>
  <c r="Z2459" i="2"/>
  <c r="AE2459" i="2" s="1"/>
  <c r="Z2544" i="2"/>
  <c r="AE2544" i="2" s="1"/>
  <c r="Z2596" i="2"/>
  <c r="AE2596" i="2" s="1"/>
  <c r="Z2608" i="2"/>
  <c r="AE2608" i="2" s="1"/>
  <c r="Z2624" i="2"/>
  <c r="AE2624" i="2" s="1"/>
  <c r="Z2648" i="2"/>
  <c r="AE2648" i="2" s="1"/>
  <c r="AJ2648" i="2" s="1"/>
  <c r="Z2664" i="2"/>
  <c r="AE2664" i="2" s="1"/>
  <c r="Z2706" i="2"/>
  <c r="AE2706" i="2" s="1"/>
  <c r="Z2720" i="2"/>
  <c r="AE2720" i="2" s="1"/>
  <c r="Z2746" i="2"/>
  <c r="AE2746" i="2" s="1"/>
  <c r="Z2770" i="2"/>
  <c r="AE2770" i="2" s="1"/>
  <c r="Z2776" i="2"/>
  <c r="AE2776" i="2" s="1"/>
  <c r="Z2802" i="2"/>
  <c r="AE2802" i="2" s="1"/>
  <c r="Z2810" i="2"/>
  <c r="AE2810" i="2" s="1"/>
  <c r="AJ2810" i="2" s="1"/>
  <c r="Z2826" i="2"/>
  <c r="AE2826" i="2" s="1"/>
  <c r="AI2826" i="2" s="1"/>
  <c r="Z2889" i="2"/>
  <c r="AE2889" i="2" s="1"/>
  <c r="AJ2889" i="2" s="1"/>
  <c r="Z1604" i="2"/>
  <c r="AE1604" i="2" s="1"/>
  <c r="AJ1604" i="2" s="1"/>
  <c r="AA1733" i="2"/>
  <c r="AF1733" i="2" s="1"/>
  <c r="Z1796" i="2"/>
  <c r="AE1796" i="2" s="1"/>
  <c r="AJ1796" i="2" s="1"/>
  <c r="AC2004" i="2"/>
  <c r="AA2053" i="2"/>
  <c r="AF2053" i="2" s="1"/>
  <c r="Z2097" i="2"/>
  <c r="AE2097" i="2" s="1"/>
  <c r="Z2133" i="2"/>
  <c r="AE2133" i="2" s="1"/>
  <c r="AJ2133" i="2" s="1"/>
  <c r="Z2169" i="2"/>
  <c r="AE2169" i="2" s="1"/>
  <c r="AJ2169" i="2" s="1"/>
  <c r="AC2231" i="2"/>
  <c r="AC2247" i="2"/>
  <c r="Z2249" i="2"/>
  <c r="Z2257" i="2"/>
  <c r="Z2265" i="2"/>
  <c r="Z2273" i="2"/>
  <c r="AE2273" i="2" s="1"/>
  <c r="Z2313" i="2"/>
  <c r="AE2313" i="2" s="1"/>
  <c r="Z2325" i="2"/>
  <c r="AE2325" i="2" s="1"/>
  <c r="AC2371" i="2"/>
  <c r="Z2373" i="2"/>
  <c r="AE2373" i="2" s="1"/>
  <c r="Z2397" i="2"/>
  <c r="AE2397" i="2" s="1"/>
  <c r="Z2409" i="2"/>
  <c r="AE2409" i="2" s="1"/>
  <c r="AC2483" i="2"/>
  <c r="Z2490" i="2"/>
  <c r="AE2490" i="2" s="1"/>
  <c r="Z2498" i="2"/>
  <c r="AE2498" i="2" s="1"/>
  <c r="AJ2498" i="2" s="1"/>
  <c r="Z2504" i="2"/>
  <c r="AE2504" i="2" s="1"/>
  <c r="Z2512" i="2"/>
  <c r="AA2534" i="2"/>
  <c r="AF2534" i="2" s="1"/>
  <c r="Z2587" i="2"/>
  <c r="AE2587" i="2" s="1"/>
  <c r="AA2600" i="2"/>
  <c r="AF2600" i="2" s="1"/>
  <c r="AA2616" i="2"/>
  <c r="AF2616" i="2" s="1"/>
  <c r="AC2619" i="2"/>
  <c r="Z2627" i="2"/>
  <c r="AE2627" i="2" s="1"/>
  <c r="AA2632" i="2"/>
  <c r="AF2632" i="2" s="1"/>
  <c r="Z2635" i="2"/>
  <c r="AA2644" i="2"/>
  <c r="AF2644" i="2" s="1"/>
  <c r="AA2656" i="2"/>
  <c r="AF2656" i="2" s="1"/>
  <c r="Z2659" i="2"/>
  <c r="AE2659" i="2" s="1"/>
  <c r="AC2675" i="2"/>
  <c r="Z2691" i="2"/>
  <c r="AE2691" i="2" s="1"/>
  <c r="AA2696" i="2"/>
  <c r="AF2696" i="2" s="1"/>
  <c r="Z2699" i="2"/>
  <c r="AE2699" i="2" s="1"/>
  <c r="AA2704" i="2"/>
  <c r="AF2704" i="2" s="1"/>
  <c r="AC2707" i="2"/>
  <c r="Z2715" i="2"/>
  <c r="AE2715" i="2" s="1"/>
  <c r="AJ2715" i="2" s="1"/>
  <c r="AC2723" i="2"/>
  <c r="AC2731" i="2"/>
  <c r="AC2739" i="2"/>
  <c r="AC2755" i="2"/>
  <c r="AC2779" i="2"/>
  <c r="Z2787" i="2"/>
  <c r="AE2787" i="2" s="1"/>
  <c r="AC2803" i="2"/>
  <c r="AA2816" i="2"/>
  <c r="AF2816" i="2" s="1"/>
  <c r="Z2819" i="2"/>
  <c r="AE2819" i="2" s="1"/>
  <c r="Z2855" i="2"/>
  <c r="Z2903" i="2"/>
  <c r="AE2903" i="2" s="1"/>
  <c r="Z2919" i="2"/>
  <c r="AE2919" i="2" s="1"/>
  <c r="Z2967" i="2"/>
  <c r="Z3015" i="2"/>
  <c r="Z3047" i="2"/>
  <c r="AE3047" i="2" s="1"/>
  <c r="AC1160" i="2"/>
  <c r="AC1609" i="2"/>
  <c r="AA1672" i="2"/>
  <c r="AF1672" i="2" s="1"/>
  <c r="AA1817" i="2"/>
  <c r="AF1817" i="2" s="1"/>
  <c r="AC1838" i="2"/>
  <c r="Z2448" i="2"/>
  <c r="AE2448" i="2" s="1"/>
  <c r="Z2462" i="2"/>
  <c r="AC2600" i="2"/>
  <c r="AC2640" i="2"/>
  <c r="AC2696" i="2"/>
  <c r="Z3057" i="2"/>
  <c r="AC64" i="2"/>
  <c r="AA64" i="2"/>
  <c r="AF64" i="2" s="1"/>
  <c r="AC204" i="2"/>
  <c r="AA204" i="2"/>
  <c r="AF204" i="2" s="1"/>
  <c r="AA812" i="2"/>
  <c r="AF812" i="2" s="1"/>
  <c r="AC149" i="2"/>
  <c r="Z518" i="2"/>
  <c r="AC518" i="2"/>
  <c r="AA1178" i="2"/>
  <c r="AF1178" i="2" s="1"/>
  <c r="AC1178" i="2"/>
  <c r="AA1210" i="2"/>
  <c r="AF1210" i="2" s="1"/>
  <c r="AC1210" i="2"/>
  <c r="AA1158" i="2"/>
  <c r="AF1158" i="2" s="1"/>
  <c r="AC1158" i="2"/>
  <c r="AA1190" i="2"/>
  <c r="AF1190" i="2" s="1"/>
  <c r="AC1190" i="2"/>
  <c r="AA1220" i="2"/>
  <c r="AF1220" i="2" s="1"/>
  <c r="AC1220" i="2"/>
  <c r="AA1236" i="2"/>
  <c r="AF1236" i="2" s="1"/>
  <c r="AC1236" i="2"/>
  <c r="AA1252" i="2"/>
  <c r="AF1252" i="2" s="1"/>
  <c r="AC1252" i="2"/>
  <c r="AC1257" i="2"/>
  <c r="AA1262" i="2"/>
  <c r="AF1262" i="2" s="1"/>
  <c r="Z1430" i="2"/>
  <c r="Z1434" i="2"/>
  <c r="Z1554" i="2"/>
  <c r="Z1650" i="2"/>
  <c r="Z306" i="2"/>
  <c r="Z2018" i="2"/>
  <c r="AA2524" i="2"/>
  <c r="AF2524" i="2" s="1"/>
  <c r="AA2536" i="2"/>
  <c r="AF2536" i="2" s="1"/>
  <c r="Z2437" i="2"/>
  <c r="AC2517" i="2"/>
  <c r="Z2517" i="2"/>
  <c r="AA2607" i="2"/>
  <c r="AF2607" i="2" s="1"/>
  <c r="AA2655" i="2"/>
  <c r="AF2655" i="2" s="1"/>
  <c r="AD2457" i="2"/>
  <c r="Z2457" i="2"/>
  <c r="AC2501" i="2"/>
  <c r="Z2501" i="2"/>
  <c r="Z2545" i="2"/>
  <c r="AF32" i="2"/>
  <c r="AF15" i="2"/>
  <c r="AF70" i="2"/>
  <c r="AF105" i="2"/>
  <c r="AF95" i="2"/>
  <c r="AF127" i="2"/>
  <c r="AF179" i="2"/>
  <c r="AF320" i="2"/>
  <c r="AF352" i="2"/>
  <c r="AF281" i="2"/>
  <c r="AF374" i="2"/>
  <c r="AF424" i="2"/>
  <c r="AF389" i="2"/>
  <c r="AF435" i="2"/>
  <c r="AF510" i="2"/>
  <c r="AF526" i="2"/>
  <c r="AF439" i="2"/>
  <c r="AF471" i="2"/>
  <c r="AF425" i="2"/>
  <c r="AF563" i="2"/>
  <c r="AF707" i="2"/>
  <c r="AF739" i="2"/>
  <c r="AF779" i="2"/>
  <c r="AF575" i="2"/>
  <c r="AF1091" i="2"/>
  <c r="AF1181" i="2"/>
  <c r="AF1233" i="2"/>
  <c r="AF1241" i="2"/>
  <c r="AF1257" i="2"/>
  <c r="AF1265" i="2"/>
  <c r="AF1475" i="2"/>
  <c r="AF1507" i="2"/>
  <c r="AF1603" i="2"/>
  <c r="AF1699" i="2"/>
  <c r="AF1763" i="2"/>
  <c r="AF1923" i="2"/>
  <c r="AF1955" i="2"/>
  <c r="AF1971" i="2"/>
  <c r="AF2051" i="2"/>
  <c r="AF1131" i="2"/>
  <c r="AF1282" i="2"/>
  <c r="AF1346" i="2"/>
  <c r="AF1371" i="2"/>
  <c r="AF1444" i="2"/>
  <c r="AF1430" i="2"/>
  <c r="AF1437" i="2"/>
  <c r="AF1466" i="2"/>
  <c r="AF1498" i="2"/>
  <c r="AF1514" i="2"/>
  <c r="AF1756" i="2"/>
  <c r="AF1820" i="2"/>
  <c r="AF1901" i="2"/>
  <c r="AF1948" i="2"/>
  <c r="AF2012" i="2"/>
  <c r="AF2443" i="2"/>
  <c r="AF1374" i="2"/>
  <c r="AF1407" i="2"/>
  <c r="AF1705" i="2"/>
  <c r="AF1768" i="2"/>
  <c r="AF2547" i="2"/>
  <c r="AF1573" i="2"/>
  <c r="AF1604" i="2"/>
  <c r="AF1834" i="2"/>
  <c r="AF1877" i="2"/>
  <c r="AF1924" i="2"/>
  <c r="AF2069" i="2"/>
  <c r="AF2105" i="2"/>
  <c r="AF2121" i="2"/>
  <c r="AF2137" i="2"/>
  <c r="AF2145" i="2"/>
  <c r="AF2149" i="2"/>
  <c r="AF2157" i="2"/>
  <c r="AF2161" i="2"/>
  <c r="AF2169" i="2"/>
  <c r="AF2197" i="2"/>
  <c r="AF2205" i="2"/>
  <c r="AF2209" i="2"/>
  <c r="AF2273" i="2"/>
  <c r="AF2281" i="2"/>
  <c r="AF2305" i="2"/>
  <c r="AF2349" i="2"/>
  <c r="AF2357" i="2"/>
  <c r="AF2389" i="2"/>
  <c r="AF2405" i="2"/>
  <c r="AF2559" i="2"/>
  <c r="AF2835" i="2"/>
  <c r="AF2939" i="2"/>
  <c r="AF3035" i="2"/>
  <c r="AF3107" i="2"/>
  <c r="AF1549" i="2"/>
  <c r="AF1702" i="2"/>
  <c r="AF2017" i="2"/>
  <c r="AF2571" i="2"/>
  <c r="AF2756" i="2"/>
  <c r="AF1160" i="2"/>
  <c r="AF1406" i="2"/>
  <c r="AF1501" i="2"/>
  <c r="AF1614" i="2"/>
  <c r="AF1710" i="2"/>
  <c r="AF1832" i="2"/>
  <c r="AF2014" i="2"/>
  <c r="AF20" i="2"/>
  <c r="AF8" i="2"/>
  <c r="AF9" i="2"/>
  <c r="AF44" i="2"/>
  <c r="AF38" i="2"/>
  <c r="AF35" i="2"/>
  <c r="AF98" i="2"/>
  <c r="AF114" i="2"/>
  <c r="AF81" i="2"/>
  <c r="AF118" i="2"/>
  <c r="AF155" i="2"/>
  <c r="AF276" i="2"/>
  <c r="AF292" i="2"/>
  <c r="AF324" i="2"/>
  <c r="AF258" i="2"/>
  <c r="AF143" i="2"/>
  <c r="AF362" i="2"/>
  <c r="AF458" i="2"/>
  <c r="AF537" i="2"/>
  <c r="AF553" i="2"/>
  <c r="AF669" i="2"/>
  <c r="AF685" i="2"/>
  <c r="AF717" i="2"/>
  <c r="AF773" i="2"/>
  <c r="AF1015" i="2"/>
  <c r="AF1079" i="2"/>
  <c r="AF1143" i="2"/>
  <c r="AF1177" i="2"/>
  <c r="AF1285" i="2"/>
  <c r="AF1369" i="2"/>
  <c r="AF1011" i="2"/>
  <c r="AF1075" i="2"/>
  <c r="AF1139" i="2"/>
  <c r="AF1197" i="2"/>
  <c r="AF1055" i="2"/>
  <c r="AF1775" i="2"/>
  <c r="AF1839" i="2"/>
  <c r="AF2031" i="2"/>
  <c r="AF1280" i="2"/>
  <c r="AF1288" i="2"/>
  <c r="AF1312" i="2"/>
  <c r="AF1320" i="2"/>
  <c r="AF1328" i="2"/>
  <c r="AF1352" i="2"/>
  <c r="AF1360" i="2"/>
  <c r="AF1381" i="2"/>
  <c r="AF1917" i="2"/>
  <c r="AF2028" i="2"/>
  <c r="AF2869" i="2"/>
  <c r="AF2893" i="2"/>
  <c r="AF2909" i="2"/>
  <c r="AF2917" i="2"/>
  <c r="AF2933" i="2"/>
  <c r="AF2957" i="2"/>
  <c r="AF2973" i="2"/>
  <c r="AF3021" i="2"/>
  <c r="AF3045" i="2"/>
  <c r="AF3061" i="2"/>
  <c r="AF3077" i="2"/>
  <c r="AF1689" i="2"/>
  <c r="AF1774" i="2"/>
  <c r="AF1976" i="2"/>
  <c r="AF1457" i="2"/>
  <c r="AF1517" i="2"/>
  <c r="AF1557" i="2"/>
  <c r="AF2100" i="2"/>
  <c r="AF2108" i="2"/>
  <c r="AF2116" i="2"/>
  <c r="AF2136" i="2"/>
  <c r="AF2172" i="2"/>
  <c r="AF2244" i="2"/>
  <c r="AF2268" i="2"/>
  <c r="AF2308" i="2"/>
  <c r="AF2316" i="2"/>
  <c r="AF2332" i="2"/>
  <c r="AF2344" i="2"/>
  <c r="AF2356" i="2"/>
  <c r="AF2388" i="2"/>
  <c r="AF2396" i="2"/>
  <c r="AF2420" i="2"/>
  <c r="AF1664" i="2"/>
  <c r="AF1984" i="2"/>
  <c r="AF1497" i="2"/>
  <c r="AF22" i="2"/>
  <c r="AF48" i="2"/>
  <c r="AF133" i="2"/>
  <c r="AF138" i="2"/>
  <c r="AF149" i="2"/>
  <c r="AF154" i="2"/>
  <c r="AF170" i="2"/>
  <c r="AF181" i="2"/>
  <c r="AF304" i="2"/>
  <c r="AF17" i="2"/>
  <c r="AF375" i="2"/>
  <c r="AF407" i="2"/>
  <c r="AF456" i="2"/>
  <c r="AF484" i="2"/>
  <c r="AF518" i="2"/>
  <c r="AF282" i="2"/>
  <c r="AF437" i="2"/>
  <c r="AF541" i="2"/>
  <c r="AF557" i="2"/>
  <c r="AF683" i="2"/>
  <c r="AF715" i="2"/>
  <c r="AF763" i="2"/>
  <c r="AF771" i="2"/>
  <c r="AF1031" i="2"/>
  <c r="AF1027" i="2"/>
  <c r="AF1071" i="2"/>
  <c r="AF1135" i="2"/>
  <c r="AF1201" i="2"/>
  <c r="AF1225" i="2"/>
  <c r="AF1249" i="2"/>
  <c r="AF1523" i="2"/>
  <c r="AF1571" i="2"/>
  <c r="AF1619" i="2"/>
  <c r="AF1651" i="2"/>
  <c r="AF1683" i="2"/>
  <c r="AF1715" i="2"/>
  <c r="AF1827" i="2"/>
  <c r="AF1843" i="2"/>
  <c r="AF1875" i="2"/>
  <c r="AF1907" i="2"/>
  <c r="AF2035" i="2"/>
  <c r="AF2067" i="2"/>
  <c r="AF2083" i="2"/>
  <c r="AF1290" i="2"/>
  <c r="AF1298" i="2"/>
  <c r="AF1314" i="2"/>
  <c r="AF1362" i="2"/>
  <c r="AF1387" i="2"/>
  <c r="AF1403" i="2"/>
  <c r="AF1458" i="2"/>
  <c r="AF1490" i="2"/>
  <c r="AF1522" i="2"/>
  <c r="AF1538" i="2"/>
  <c r="AF1554" i="2"/>
  <c r="AF1525" i="2"/>
  <c r="AF1645" i="2"/>
  <c r="AF1858" i="2"/>
  <c r="AF1884" i="2"/>
  <c r="AF2029" i="2"/>
  <c r="AF2076" i="2"/>
  <c r="AF1864" i="2"/>
  <c r="AF1880" i="2"/>
  <c r="AF1461" i="2"/>
  <c r="AF1533" i="2"/>
  <c r="AF1668" i="2"/>
  <c r="AF1706" i="2"/>
  <c r="AF1941" i="2"/>
  <c r="AF2026" i="2"/>
  <c r="AF2052" i="2"/>
  <c r="AF2085" i="2"/>
  <c r="AF2093" i="2"/>
  <c r="AF2101" i="2"/>
  <c r="AF2109" i="2"/>
  <c r="AF2125" i="2"/>
  <c r="AF2173" i="2"/>
  <c r="AF2177" i="2"/>
  <c r="AF2185" i="2"/>
  <c r="AF2201" i="2"/>
  <c r="AF2217" i="2"/>
  <c r="AF2245" i="2"/>
  <c r="AF2249" i="2"/>
  <c r="AF2265" i="2"/>
  <c r="AF2269" i="2"/>
  <c r="AF2285" i="2"/>
  <c r="AF2293" i="2"/>
  <c r="AF2321" i="2"/>
  <c r="AF2345" i="2"/>
  <c r="AF2353" i="2"/>
  <c r="AF2417" i="2"/>
  <c r="AF2486" i="2"/>
  <c r="AF2875" i="2"/>
  <c r="AF2963" i="2"/>
  <c r="AF3051" i="2"/>
  <c r="AF1633" i="2"/>
  <c r="AF1697" i="2"/>
  <c r="AF1761" i="2"/>
  <c r="AF1793" i="2"/>
  <c r="AF1862" i="2"/>
  <c r="AF2676" i="2"/>
  <c r="AF6" i="2"/>
  <c r="AF29" i="2"/>
  <c r="AF42" i="2"/>
  <c r="AF33" i="2"/>
  <c r="AF88" i="2"/>
  <c r="AF106" i="2"/>
  <c r="AF122" i="2"/>
  <c r="AF142" i="2"/>
  <c r="AF158" i="2"/>
  <c r="AF174" i="2"/>
  <c r="AF89" i="2"/>
  <c r="AF99" i="2"/>
  <c r="AF113" i="2"/>
  <c r="AF308" i="2"/>
  <c r="AF329" i="2"/>
  <c r="AF21" i="2"/>
  <c r="AF211" i="2"/>
  <c r="AF395" i="2"/>
  <c r="AF383" i="2"/>
  <c r="AF269" i="2"/>
  <c r="AF420" i="2"/>
  <c r="AF452" i="2"/>
  <c r="AF333" i="2"/>
  <c r="AF431" i="2"/>
  <c r="AF463" i="2"/>
  <c r="AF449" i="2"/>
  <c r="AF473" i="2"/>
  <c r="AF569" i="2"/>
  <c r="AF585" i="2"/>
  <c r="AF661" i="2"/>
  <c r="AF677" i="2"/>
  <c r="AF709" i="2"/>
  <c r="AF583" i="2"/>
  <c r="AF1269" i="2"/>
  <c r="AF1345" i="2"/>
  <c r="AF1353" i="2"/>
  <c r="AF1361" i="2"/>
  <c r="AF1365" i="2"/>
  <c r="AF935" i="2"/>
  <c r="AF951" i="2"/>
  <c r="AF967" i="2"/>
  <c r="AF1147" i="2"/>
  <c r="AF2063" i="2"/>
  <c r="AF1067" i="2"/>
  <c r="AF1208" i="2"/>
  <c r="AF1304" i="2"/>
  <c r="AF1336" i="2"/>
  <c r="AF1344" i="2"/>
  <c r="AF1368" i="2"/>
  <c r="AF1424" i="2"/>
  <c r="AF1434" i="2"/>
  <c r="AF1505" i="2"/>
  <c r="AF1581" i="2"/>
  <c r="AF1810" i="2"/>
  <c r="AF1836" i="2"/>
  <c r="AF1900" i="2"/>
  <c r="AF2853" i="2"/>
  <c r="AF2877" i="2"/>
  <c r="AF2925" i="2"/>
  <c r="AF2981" i="2"/>
  <c r="AF3085" i="2"/>
  <c r="AF1398" i="2"/>
  <c r="AF1656" i="2"/>
  <c r="AF2030" i="2"/>
  <c r="AF1594" i="2"/>
  <c r="AF1620" i="2"/>
  <c r="AF1786" i="2"/>
  <c r="AF1850" i="2"/>
  <c r="AF1914" i="2"/>
  <c r="AF2004" i="2"/>
  <c r="AF2084" i="2"/>
  <c r="AF2104" i="2"/>
  <c r="AF2140" i="2"/>
  <c r="AF2148" i="2"/>
  <c r="AF2152" i="2"/>
  <c r="AF2184" i="2"/>
  <c r="AF2236" i="2"/>
  <c r="AF2252" i="2"/>
  <c r="AF2280" i="2"/>
  <c r="AF2288" i="2"/>
  <c r="AF2292" i="2"/>
  <c r="AF2312" i="2"/>
  <c r="AF2324" i="2"/>
  <c r="AF2352" i="2"/>
  <c r="AF2392" i="2"/>
  <c r="AF2400" i="2"/>
  <c r="AF1600" i="2"/>
  <c r="AF1856" i="2"/>
  <c r="AF2016" i="2"/>
  <c r="AF2080" i="2"/>
  <c r="AF2692" i="2"/>
  <c r="AF5" i="2"/>
  <c r="AF34" i="2"/>
  <c r="AF16" i="2"/>
  <c r="AF19" i="2"/>
  <c r="AF40" i="2"/>
  <c r="AF146" i="2"/>
  <c r="AF126" i="2"/>
  <c r="AF163" i="2"/>
  <c r="AF249" i="2"/>
  <c r="AF102" i="2"/>
  <c r="AF135" i="2"/>
  <c r="AF403" i="2"/>
  <c r="AF159" i="2"/>
  <c r="AF416" i="2"/>
  <c r="AF448" i="2"/>
  <c r="AF422" i="2"/>
  <c r="AF419" i="2"/>
  <c r="AF500" i="2"/>
  <c r="AH500" i="2" s="1"/>
  <c r="AF528" i="2"/>
  <c r="AF549" i="2"/>
  <c r="AF531" i="2"/>
  <c r="AF453" i="2"/>
  <c r="AF687" i="2"/>
  <c r="AF703" i="2"/>
  <c r="AF735" i="2"/>
  <c r="AF751" i="2"/>
  <c r="AF767" i="2"/>
  <c r="AF520" i="2"/>
  <c r="AF979" i="2"/>
  <c r="AF995" i="2"/>
  <c r="AF1184" i="2"/>
  <c r="AF1213" i="2"/>
  <c r="AF1169" i="2"/>
  <c r="AF1204" i="2"/>
  <c r="AF1221" i="2"/>
  <c r="AF1083" i="2"/>
  <c r="AF1393" i="2"/>
  <c r="AF1409" i="2"/>
  <c r="AF1499" i="2"/>
  <c r="AF1515" i="2"/>
  <c r="AF1547" i="2"/>
  <c r="AF1595" i="2"/>
  <c r="AF1675" i="2"/>
  <c r="AF1787" i="2"/>
  <c r="AF1851" i="2"/>
  <c r="AF1931" i="2"/>
  <c r="AF1979" i="2"/>
  <c r="AF2043" i="2"/>
  <c r="AF1286" i="2"/>
  <c r="AF1326" i="2"/>
  <c r="AF1334" i="2"/>
  <c r="AF1342" i="2"/>
  <c r="AF1366" i="2"/>
  <c r="AF1456" i="2"/>
  <c r="AF1464" i="2"/>
  <c r="AF1472" i="2"/>
  <c r="AF1480" i="2"/>
  <c r="AF1492" i="2"/>
  <c r="AF1528" i="2"/>
  <c r="AF1544" i="2"/>
  <c r="AF1422" i="2"/>
  <c r="AF1454" i="2"/>
  <c r="AF1470" i="2"/>
  <c r="AF1486" i="2"/>
  <c r="AF1502" i="2"/>
  <c r="AF1550" i="2"/>
  <c r="AF1485" i="2"/>
  <c r="AF1677" i="2"/>
  <c r="AF1993" i="2"/>
  <c r="AF1493" i="2"/>
  <c r="AF1653" i="2"/>
  <c r="AF1828" i="2"/>
  <c r="AF1973" i="2"/>
  <c r="AF2107" i="2"/>
  <c r="AF2123" i="2"/>
  <c r="AF2151" i="2"/>
  <c r="AF2183" i="2"/>
  <c r="AF2223" i="2"/>
  <c r="AF2231" i="2"/>
  <c r="AF2255" i="2"/>
  <c r="AF2271" i="2"/>
  <c r="AF2275" i="2"/>
  <c r="AF2283" i="2"/>
  <c r="AF2287" i="2"/>
  <c r="AF2303" i="2"/>
  <c r="AF2319" i="2"/>
  <c r="AF2351" i="2"/>
  <c r="AF2379" i="2"/>
  <c r="AF2399" i="2"/>
  <c r="AF2563" i="2"/>
  <c r="AF2847" i="2"/>
  <c r="AF2855" i="2"/>
  <c r="AF2871" i="2"/>
  <c r="AF2967" i="2"/>
  <c r="AF3015" i="2"/>
  <c r="AF3039" i="2"/>
  <c r="AF3071" i="2"/>
  <c r="AF3103" i="2"/>
  <c r="AF1099" i="2"/>
  <c r="AF1513" i="2"/>
  <c r="AF1585" i="2"/>
  <c r="AF1622" i="2"/>
  <c r="AF1713" i="2"/>
  <c r="AF1745" i="2"/>
  <c r="AF1814" i="2"/>
  <c r="AF2006" i="2"/>
  <c r="AF2033" i="2"/>
  <c r="AF2065" i="2"/>
  <c r="AF2431" i="2"/>
  <c r="AF2439" i="2"/>
  <c r="AF2519" i="2"/>
  <c r="AF2672" i="2"/>
  <c r="AF2806" i="2"/>
  <c r="AF1391" i="2"/>
  <c r="AF1481" i="2"/>
  <c r="AF1541" i="2"/>
  <c r="AF2462" i="2"/>
  <c r="AF1561" i="2"/>
  <c r="AF1640" i="2"/>
  <c r="AF1758" i="2"/>
  <c r="AF26" i="2"/>
  <c r="AF141" i="2"/>
  <c r="AF162" i="2"/>
  <c r="AF173" i="2"/>
  <c r="AF178" i="2"/>
  <c r="AF101" i="2"/>
  <c r="AF131" i="2"/>
  <c r="AF248" i="2"/>
  <c r="AF312" i="2"/>
  <c r="AF360" i="2"/>
  <c r="AF117" i="2"/>
  <c r="AF190" i="2"/>
  <c r="AF305" i="2"/>
  <c r="AF432" i="2"/>
  <c r="AF464" i="2"/>
  <c r="AF405" i="2"/>
  <c r="AF330" i="2"/>
  <c r="AF451" i="2"/>
  <c r="AF423" i="2"/>
  <c r="AF455" i="2"/>
  <c r="AF493" i="2"/>
  <c r="AF346" i="2"/>
  <c r="AF413" i="2"/>
  <c r="AF533" i="2"/>
  <c r="AF565" i="2"/>
  <c r="AF567" i="2"/>
  <c r="AF461" i="2"/>
  <c r="AF727" i="2"/>
  <c r="AF743" i="2"/>
  <c r="AF775" i="2"/>
  <c r="AF559" i="2"/>
  <c r="AF931" i="2"/>
  <c r="AF963" i="2"/>
  <c r="AF1059" i="2"/>
  <c r="AF1123" i="2"/>
  <c r="AF1039" i="2"/>
  <c r="AF1229" i="2"/>
  <c r="AF1467" i="2"/>
  <c r="AF1531" i="2"/>
  <c r="AF1819" i="2"/>
  <c r="AF1899" i="2"/>
  <c r="AF1915" i="2"/>
  <c r="AF1003" i="2"/>
  <c r="AF1270" i="2"/>
  <c r="AF1318" i="2"/>
  <c r="AF1350" i="2"/>
  <c r="AF1358" i="2"/>
  <c r="AF1443" i="2"/>
  <c r="AF1476" i="2"/>
  <c r="AF1488" i="2"/>
  <c r="AF1496" i="2"/>
  <c r="AF1504" i="2"/>
  <c r="AF1512" i="2"/>
  <c r="AF1520" i="2"/>
  <c r="AF1548" i="2"/>
  <c r="AF1556" i="2"/>
  <c r="AF1568" i="2"/>
  <c r="AF1576" i="2"/>
  <c r="AF1584" i="2"/>
  <c r="AF1494" i="2"/>
  <c r="AF1510" i="2"/>
  <c r="AF1518" i="2"/>
  <c r="AF1534" i="2"/>
  <c r="AF1558" i="2"/>
  <c r="AF1582" i="2"/>
  <c r="AF1565" i="2"/>
  <c r="AF1724" i="2"/>
  <c r="AF1997" i="2"/>
  <c r="AF2447" i="2"/>
  <c r="AF1688" i="2"/>
  <c r="AF2459" i="2"/>
  <c r="AF2475" i="2"/>
  <c r="AF1035" i="2"/>
  <c r="AF1892" i="2"/>
  <c r="AF1930" i="2"/>
  <c r="AF1956" i="2"/>
  <c r="AF2127" i="2"/>
  <c r="AF2135" i="2"/>
  <c r="AF2163" i="2"/>
  <c r="AF12" i="2"/>
  <c r="AF28" i="2"/>
  <c r="AF24" i="2"/>
  <c r="AF36" i="2"/>
  <c r="AF134" i="2"/>
  <c r="AF150" i="2"/>
  <c r="AF166" i="2"/>
  <c r="AF177" i="2"/>
  <c r="AF182" i="2"/>
  <c r="AF107" i="2"/>
  <c r="AF121" i="2"/>
  <c r="AF109" i="2"/>
  <c r="AF139" i="2"/>
  <c r="AF171" i="2"/>
  <c r="AF252" i="2"/>
  <c r="AF268" i="2"/>
  <c r="AF206" i="2"/>
  <c r="AF214" i="2"/>
  <c r="AF93" i="2"/>
  <c r="AF289" i="2"/>
  <c r="AF353" i="2"/>
  <c r="AF379" i="2"/>
  <c r="AF175" i="2"/>
  <c r="AF399" i="2"/>
  <c r="AF444" i="2"/>
  <c r="AF349" i="2"/>
  <c r="AF418" i="2"/>
  <c r="AF434" i="2"/>
  <c r="AF466" i="2"/>
  <c r="AF485" i="2"/>
  <c r="AF415" i="2"/>
  <c r="AF447" i="2"/>
  <c r="AF492" i="2"/>
  <c r="AF516" i="2"/>
  <c r="AF524" i="2"/>
  <c r="AF469" i="2"/>
  <c r="AF577" i="2"/>
  <c r="AF301" i="2"/>
  <c r="AF429" i="2"/>
  <c r="AF673" i="2"/>
  <c r="AF705" i="2"/>
  <c r="AF737" i="2"/>
  <c r="AF769" i="2"/>
  <c r="AF401" i="2"/>
  <c r="AF551" i="2"/>
  <c r="AF555" i="2"/>
  <c r="AF1111" i="2"/>
  <c r="AF1180" i="2"/>
  <c r="AF1327" i="2"/>
  <c r="AF1331" i="2"/>
  <c r="AF1343" i="2"/>
  <c r="AF943" i="2"/>
  <c r="AF975" i="2"/>
  <c r="AF991" i="2"/>
  <c r="AF1043" i="2"/>
  <c r="AF1107" i="2"/>
  <c r="AF1165" i="2"/>
  <c r="AF1023" i="2"/>
  <c r="AF1087" i="2"/>
  <c r="AF1151" i="2"/>
  <c r="AF1205" i="2"/>
  <c r="AF1463" i="2"/>
  <c r="AF1479" i="2"/>
  <c r="AF1527" i="2"/>
  <c r="AF1543" i="2"/>
  <c r="AF1575" i="2"/>
  <c r="AF1591" i="2"/>
  <c r="AF1607" i="2"/>
  <c r="AF1623" i="2"/>
  <c r="AF1639" i="2"/>
  <c r="AF1655" i="2"/>
  <c r="AF1703" i="2"/>
  <c r="AF1751" i="2"/>
  <c r="AF1767" i="2"/>
  <c r="AF1783" i="2"/>
  <c r="AF1799" i="2"/>
  <c r="AF1815" i="2"/>
  <c r="AF1831" i="2"/>
  <c r="AF1847" i="2"/>
  <c r="AF1879" i="2"/>
  <c r="AF1895" i="2"/>
  <c r="AF1911" i="2"/>
  <c r="AF1959" i="2"/>
  <c r="AF2039" i="2"/>
  <c r="AF2071" i="2"/>
  <c r="AF1276" i="2"/>
  <c r="AF1292" i="2"/>
  <c r="AF1300" i="2"/>
  <c r="AF1308" i="2"/>
  <c r="AF1316" i="2"/>
  <c r="AF1332" i="2"/>
  <c r="AF1340" i="2"/>
  <c r="AF1348" i="2"/>
  <c r="AF1364" i="2"/>
  <c r="AF1378" i="2"/>
  <c r="AF1410" i="2"/>
  <c r="AF1439" i="2"/>
  <c r="AF1405" i="2"/>
  <c r="AF1433" i="2"/>
  <c r="AF1469" i="2"/>
  <c r="AF1629" i="2"/>
  <c r="AF1693" i="2"/>
  <c r="AF1740" i="2"/>
  <c r="AF1804" i="2"/>
  <c r="AF1868" i="2"/>
  <c r="AF1885" i="2"/>
  <c r="AF1932" i="2"/>
  <c r="AF1949" i="2"/>
  <c r="AF1996" i="2"/>
  <c r="AF2060" i="2"/>
  <c r="AF2464" i="2"/>
  <c r="AF2480" i="2"/>
  <c r="AF2849" i="2"/>
  <c r="AF2857" i="2"/>
  <c r="AF2873" i="2"/>
  <c r="AF2881" i="2"/>
  <c r="AF2929" i="2"/>
  <c r="AF2937" i="2"/>
  <c r="AF2945" i="2"/>
  <c r="AF2953" i="2"/>
  <c r="AF3001" i="2"/>
  <c r="AF3017" i="2"/>
  <c r="AF3025" i="2"/>
  <c r="AF3041" i="2"/>
  <c r="AF3065" i="2"/>
  <c r="AF3073" i="2"/>
  <c r="AF3089" i="2"/>
  <c r="AF1678" i="2"/>
  <c r="AF1753" i="2"/>
  <c r="AF1945" i="2"/>
  <c r="AF2471" i="2"/>
  <c r="AF1477" i="2"/>
  <c r="AF1537" i="2"/>
  <c r="AF1754" i="2"/>
  <c r="AF1797" i="2"/>
  <c r="AF1861" i="2"/>
  <c r="AF1946" i="2"/>
  <c r="AF1989" i="2"/>
  <c r="AF2010" i="2"/>
  <c r="AF2036" i="2"/>
  <c r="AF2074" i="2"/>
  <c r="AF2086" i="2"/>
  <c r="AF2098" i="2"/>
  <c r="AF2106" i="2"/>
  <c r="AF2110" i="2"/>
  <c r="AF2114" i="2"/>
  <c r="AF2134" i="2"/>
  <c r="AF2142" i="2"/>
  <c r="AF2154" i="2"/>
  <c r="AF2162" i="2"/>
  <c r="AF2170" i="2"/>
  <c r="AF2174" i="2"/>
  <c r="AF2186" i="2"/>
  <c r="AF2194" i="2"/>
  <c r="AF2202" i="2"/>
  <c r="AF2206" i="2"/>
  <c r="AF2214" i="2"/>
  <c r="AF2218" i="2"/>
  <c r="AF2222" i="2"/>
  <c r="AF2234" i="2"/>
  <c r="AF2242" i="2"/>
  <c r="AF2250" i="2"/>
  <c r="AF2258" i="2"/>
  <c r="AF2278" i="2"/>
  <c r="AF2282" i="2"/>
  <c r="AF2302" i="2"/>
  <c r="AF2326" i="2"/>
  <c r="AF2330" i="2"/>
  <c r="AF2338" i="2"/>
  <c r="AF2366" i="2"/>
  <c r="AF2394" i="2"/>
  <c r="AF2398" i="2"/>
  <c r="AF2562" i="2"/>
  <c r="AF1509" i="2"/>
  <c r="AF1569" i="2"/>
  <c r="AF1616" i="2"/>
  <c r="AF1840" i="2"/>
  <c r="AF1872" i="2"/>
  <c r="AF1904" i="2"/>
  <c r="AF1936" i="2"/>
  <c r="AF2000" i="2"/>
  <c r="AF2032" i="2"/>
  <c r="AF2064" i="2"/>
  <c r="AF1383" i="2"/>
  <c r="AF2008" i="2"/>
  <c r="AF2024" i="2"/>
  <c r="AF2056" i="2"/>
  <c r="AF2474" i="2"/>
  <c r="Z49" i="2"/>
  <c r="AC49" i="2"/>
  <c r="AA49" i="2"/>
  <c r="AA55" i="2"/>
  <c r="Z55" i="2"/>
  <c r="AC55" i="2"/>
  <c r="AA59" i="2"/>
  <c r="Z59" i="2"/>
  <c r="AC59" i="2"/>
  <c r="Z39" i="2"/>
  <c r="AC39" i="2"/>
  <c r="AA39" i="2"/>
  <c r="AE68" i="2"/>
  <c r="AD85" i="2"/>
  <c r="AE208" i="2"/>
  <c r="Z70" i="2"/>
  <c r="AE169" i="2"/>
  <c r="AJ169" i="2" s="1"/>
  <c r="AA212" i="2"/>
  <c r="AC212" i="2"/>
  <c r="Z212" i="2"/>
  <c r="AE89" i="2"/>
  <c r="AF187" i="2"/>
  <c r="Z216" i="2"/>
  <c r="AA216" i="2"/>
  <c r="AC216" i="2"/>
  <c r="Z220" i="2"/>
  <c r="AA220" i="2"/>
  <c r="AC220" i="2"/>
  <c r="Z224" i="2"/>
  <c r="AA224" i="2"/>
  <c r="AC224" i="2"/>
  <c r="Z228" i="2"/>
  <c r="AA228" i="2"/>
  <c r="AC228" i="2"/>
  <c r="Z232" i="2"/>
  <c r="AA232" i="2"/>
  <c r="AC232" i="2"/>
  <c r="Z236" i="2"/>
  <c r="AA236" i="2"/>
  <c r="AC236" i="2"/>
  <c r="AE199" i="2"/>
  <c r="AJ199" i="2" s="1"/>
  <c r="AA239" i="2"/>
  <c r="AC239" i="2"/>
  <c r="Z239" i="2"/>
  <c r="AA255" i="2"/>
  <c r="AC255" i="2"/>
  <c r="Z255" i="2"/>
  <c r="AA271" i="2"/>
  <c r="AC271" i="2"/>
  <c r="Z271" i="2"/>
  <c r="AE276" i="2"/>
  <c r="AA287" i="2"/>
  <c r="AC287" i="2"/>
  <c r="Z287" i="2"/>
  <c r="AE292" i="2"/>
  <c r="AA303" i="2"/>
  <c r="AC303" i="2"/>
  <c r="Z303" i="2"/>
  <c r="AA319" i="2"/>
  <c r="AC319" i="2"/>
  <c r="Z319" i="2"/>
  <c r="AA335" i="2"/>
  <c r="AC335" i="2"/>
  <c r="Z335" i="2"/>
  <c r="AA351" i="2"/>
  <c r="AC351" i="2"/>
  <c r="Z351" i="2"/>
  <c r="AE206" i="2"/>
  <c r="AJ206" i="2" s="1"/>
  <c r="AA246" i="2"/>
  <c r="Z246" i="2"/>
  <c r="AC246" i="2"/>
  <c r="AA278" i="2"/>
  <c r="Z278" i="2"/>
  <c r="AC278" i="2"/>
  <c r="AA310" i="2"/>
  <c r="Z310" i="2"/>
  <c r="AC310" i="2"/>
  <c r="AE329" i="2"/>
  <c r="AA342" i="2"/>
  <c r="Z342" i="2"/>
  <c r="AC342" i="2"/>
  <c r="AA238" i="2"/>
  <c r="Z238" i="2"/>
  <c r="AC238" i="2"/>
  <c r="AA270" i="2"/>
  <c r="Z270" i="2"/>
  <c r="AC270" i="2"/>
  <c r="AA302" i="2"/>
  <c r="Z302" i="2"/>
  <c r="AC302" i="2"/>
  <c r="AA334" i="2"/>
  <c r="Z334" i="2"/>
  <c r="AC334" i="2"/>
  <c r="AE353" i="2"/>
  <c r="AC366" i="2"/>
  <c r="Z366" i="2"/>
  <c r="AA366" i="2"/>
  <c r="Z140" i="2"/>
  <c r="AA140" i="2"/>
  <c r="AC140" i="2"/>
  <c r="Z156" i="2"/>
  <c r="AA156" i="2"/>
  <c r="AC156" i="2"/>
  <c r="Z172" i="2"/>
  <c r="AA172" i="2"/>
  <c r="AC172" i="2"/>
  <c r="AF479" i="2"/>
  <c r="AF495" i="2"/>
  <c r="AE406" i="2"/>
  <c r="AE490" i="2"/>
  <c r="AI490" i="2" s="1"/>
  <c r="AE418" i="2"/>
  <c r="AJ418" i="2" s="1"/>
  <c r="AE434" i="2"/>
  <c r="AJ434" i="2" s="1"/>
  <c r="AE466" i="2"/>
  <c r="AJ466" i="2" s="1"/>
  <c r="AA503" i="2"/>
  <c r="Z503" i="2"/>
  <c r="AC503" i="2"/>
  <c r="AA507" i="2"/>
  <c r="Z507" i="2"/>
  <c r="AC507" i="2"/>
  <c r="AA511" i="2"/>
  <c r="Z511" i="2"/>
  <c r="AC511" i="2"/>
  <c r="AA515" i="2"/>
  <c r="Z515" i="2"/>
  <c r="AC515" i="2"/>
  <c r="AA519" i="2"/>
  <c r="Z519" i="2"/>
  <c r="AC519" i="2"/>
  <c r="AA523" i="2"/>
  <c r="Z523" i="2"/>
  <c r="AC523" i="2"/>
  <c r="AA527" i="2"/>
  <c r="Z527" i="2"/>
  <c r="AC527" i="2"/>
  <c r="Z544" i="2"/>
  <c r="AC544" i="2"/>
  <c r="AA544" i="2"/>
  <c r="Z560" i="2"/>
  <c r="AC560" i="2"/>
  <c r="AA560" i="2"/>
  <c r="Z576" i="2"/>
  <c r="AC576" i="2"/>
  <c r="AA576" i="2"/>
  <c r="AE415" i="2"/>
  <c r="Z534" i="2"/>
  <c r="AC534" i="2"/>
  <c r="AA534" i="2"/>
  <c r="Z550" i="2"/>
  <c r="AC550" i="2"/>
  <c r="AA550" i="2"/>
  <c r="Z566" i="2"/>
  <c r="AC566" i="2"/>
  <c r="AA566" i="2"/>
  <c r="Z582" i="2"/>
  <c r="AC582" i="2"/>
  <c r="AA582" i="2"/>
  <c r="AE496" i="2"/>
  <c r="AJ496" i="2" s="1"/>
  <c r="AA509" i="2"/>
  <c r="AC509" i="2"/>
  <c r="Z509" i="2"/>
  <c r="Z654" i="2"/>
  <c r="AC654" i="2"/>
  <c r="AA654" i="2"/>
  <c r="Z670" i="2"/>
  <c r="AC670" i="2"/>
  <c r="AA670" i="2"/>
  <c r="Z686" i="2"/>
  <c r="AC686" i="2"/>
  <c r="AA686" i="2"/>
  <c r="Z702" i="2"/>
  <c r="AC702" i="2"/>
  <c r="AA702" i="2"/>
  <c r="Z718" i="2"/>
  <c r="AC718" i="2"/>
  <c r="AA718" i="2"/>
  <c r="Z734" i="2"/>
  <c r="AC734" i="2"/>
  <c r="AA734" i="2"/>
  <c r="Z750" i="2"/>
  <c r="AC750" i="2"/>
  <c r="AA750" i="2"/>
  <c r="Z766" i="2"/>
  <c r="AC766" i="2"/>
  <c r="AA766" i="2"/>
  <c r="Z782" i="2"/>
  <c r="AC782" i="2"/>
  <c r="AA782" i="2"/>
  <c r="Z656" i="2"/>
  <c r="AC656" i="2"/>
  <c r="AA656" i="2"/>
  <c r="Z672" i="2"/>
  <c r="AC672" i="2"/>
  <c r="AA672" i="2"/>
  <c r="Z688" i="2"/>
  <c r="AC688" i="2"/>
  <c r="AA688" i="2"/>
  <c r="Z704" i="2"/>
  <c r="AC704" i="2"/>
  <c r="AA704" i="2"/>
  <c r="Z720" i="2"/>
  <c r="AC720" i="2"/>
  <c r="AA720" i="2"/>
  <c r="Z736" i="2"/>
  <c r="AC736" i="2"/>
  <c r="AA736" i="2"/>
  <c r="Z752" i="2"/>
  <c r="AC752" i="2"/>
  <c r="AA752" i="2"/>
  <c r="Z768" i="2"/>
  <c r="AC768" i="2"/>
  <c r="AA768" i="2"/>
  <c r="Z784" i="2"/>
  <c r="AC784" i="2"/>
  <c r="AA784" i="2"/>
  <c r="AE385" i="2"/>
  <c r="AA505" i="2"/>
  <c r="AC505" i="2"/>
  <c r="Z505" i="2"/>
  <c r="Z909" i="2"/>
  <c r="AC909" i="2"/>
  <c r="AA909" i="2"/>
  <c r="Z925" i="2"/>
  <c r="AC925" i="2"/>
  <c r="AA925" i="2"/>
  <c r="Z941" i="2"/>
  <c r="AC941" i="2"/>
  <c r="AA941" i="2"/>
  <c r="Z957" i="2"/>
  <c r="AC957" i="2"/>
  <c r="AA957" i="2"/>
  <c r="Z973" i="2"/>
  <c r="AC973" i="2"/>
  <c r="AA973" i="2"/>
  <c r="Z989" i="2"/>
  <c r="AC989" i="2"/>
  <c r="AA989" i="2"/>
  <c r="Z1005" i="2"/>
  <c r="AC1005" i="2"/>
  <c r="AA1005" i="2"/>
  <c r="Z1021" i="2"/>
  <c r="AC1021" i="2"/>
  <c r="AA1021" i="2"/>
  <c r="Z1037" i="2"/>
  <c r="AC1037" i="2"/>
  <c r="AA1037" i="2"/>
  <c r="Z1053" i="2"/>
  <c r="AC1053" i="2"/>
  <c r="AA1053" i="2"/>
  <c r="Z1069" i="2"/>
  <c r="AC1069" i="2"/>
  <c r="AA1069" i="2"/>
  <c r="Z1085" i="2"/>
  <c r="AC1085" i="2"/>
  <c r="AA1085" i="2"/>
  <c r="Z1101" i="2"/>
  <c r="AC1101" i="2"/>
  <c r="AA1101" i="2"/>
  <c r="Z1117" i="2"/>
  <c r="AC1117" i="2"/>
  <c r="AA1117" i="2"/>
  <c r="Z1133" i="2"/>
  <c r="AC1133" i="2"/>
  <c r="AA1133" i="2"/>
  <c r="Z1149" i="2"/>
  <c r="AC1149" i="2"/>
  <c r="AA1149" i="2"/>
  <c r="AE469" i="2"/>
  <c r="AE541" i="2"/>
  <c r="AE588" i="2"/>
  <c r="AJ588" i="2" s="1"/>
  <c r="AF590" i="2"/>
  <c r="AF598" i="2"/>
  <c r="AF606" i="2"/>
  <c r="AF614" i="2"/>
  <c r="AF630" i="2"/>
  <c r="AF638" i="2"/>
  <c r="AF646" i="2"/>
  <c r="Z910" i="2"/>
  <c r="AA910" i="2"/>
  <c r="AC910" i="2"/>
  <c r="Z926" i="2"/>
  <c r="AA926" i="2"/>
  <c r="AC926" i="2"/>
  <c r="Z942" i="2"/>
  <c r="AA942" i="2"/>
  <c r="AC942" i="2"/>
  <c r="Z958" i="2"/>
  <c r="AA958" i="2"/>
  <c r="AC958" i="2"/>
  <c r="Z974" i="2"/>
  <c r="AA974" i="2"/>
  <c r="AC974" i="2"/>
  <c r="Z990" i="2"/>
  <c r="AA990" i="2"/>
  <c r="AC990" i="2"/>
  <c r="Z1006" i="2"/>
  <c r="AA1006" i="2"/>
  <c r="AC1006" i="2"/>
  <c r="Z1022" i="2"/>
  <c r="AA1022" i="2"/>
  <c r="AC1022" i="2"/>
  <c r="Z1038" i="2"/>
  <c r="AA1038" i="2"/>
  <c r="AC1038" i="2"/>
  <c r="Z1054" i="2"/>
  <c r="AA1054" i="2"/>
  <c r="AC1054" i="2"/>
  <c r="Z1070" i="2"/>
  <c r="AA1070" i="2"/>
  <c r="AC1070" i="2"/>
  <c r="Z1086" i="2"/>
  <c r="AA1086" i="2"/>
  <c r="AC1086" i="2"/>
  <c r="Z1102" i="2"/>
  <c r="AA1102" i="2"/>
  <c r="AC1102" i="2"/>
  <c r="Z1118" i="2"/>
  <c r="AA1118" i="2"/>
  <c r="AC1118" i="2"/>
  <c r="Z1134" i="2"/>
  <c r="AA1134" i="2"/>
  <c r="AC1134" i="2"/>
  <c r="Z1150" i="2"/>
  <c r="AA1150" i="2"/>
  <c r="AC1150" i="2"/>
  <c r="AE597" i="2"/>
  <c r="AF601" i="2"/>
  <c r="AE613" i="2"/>
  <c r="AF617" i="2"/>
  <c r="AE629" i="2"/>
  <c r="AF649" i="2"/>
  <c r="Z912" i="2"/>
  <c r="AA912" i="2"/>
  <c r="AC912" i="2"/>
  <c r="Z928" i="2"/>
  <c r="AA928" i="2"/>
  <c r="AC928" i="2"/>
  <c r="Z944" i="2"/>
  <c r="AA944" i="2"/>
  <c r="AC944" i="2"/>
  <c r="Z960" i="2"/>
  <c r="AA960" i="2"/>
  <c r="AC960" i="2"/>
  <c r="Z976" i="2"/>
  <c r="AA976" i="2"/>
  <c r="AC976" i="2"/>
  <c r="Z992" i="2"/>
  <c r="AA992" i="2"/>
  <c r="AC992" i="2"/>
  <c r="Z1008" i="2"/>
  <c r="AA1008" i="2"/>
  <c r="AC1008" i="2"/>
  <c r="Z1024" i="2"/>
  <c r="AA1024" i="2"/>
  <c r="AC1024" i="2"/>
  <c r="Z1040" i="2"/>
  <c r="AA1040" i="2"/>
  <c r="AC1040" i="2"/>
  <c r="Z1056" i="2"/>
  <c r="AA1056" i="2"/>
  <c r="AC1056" i="2"/>
  <c r="Z1072" i="2"/>
  <c r="AA1072" i="2"/>
  <c r="AC1072" i="2"/>
  <c r="Z1088" i="2"/>
  <c r="AA1088" i="2"/>
  <c r="AC1088" i="2"/>
  <c r="Z1104" i="2"/>
  <c r="AA1104" i="2"/>
  <c r="AC1104" i="2"/>
  <c r="Z1120" i="2"/>
  <c r="AA1120" i="2"/>
  <c r="AC1120" i="2"/>
  <c r="Z1136" i="2"/>
  <c r="AA1136" i="2"/>
  <c r="AC1136" i="2"/>
  <c r="Z1152" i="2"/>
  <c r="AA1152" i="2"/>
  <c r="AC1152" i="2"/>
  <c r="AE1183" i="2"/>
  <c r="AE1199" i="2"/>
  <c r="AJ1199" i="2" s="1"/>
  <c r="AE1231" i="2"/>
  <c r="AE461" i="2"/>
  <c r="AF591" i="2"/>
  <c r="AE603" i="2"/>
  <c r="AJ603" i="2" s="1"/>
  <c r="AF607" i="2"/>
  <c r="AF623" i="2"/>
  <c r="AF639" i="2"/>
  <c r="AE671" i="2"/>
  <c r="AE751" i="2"/>
  <c r="AE783" i="2"/>
  <c r="AE1095" i="2"/>
  <c r="AE1193" i="2"/>
  <c r="AE1236" i="2"/>
  <c r="AA1380" i="2"/>
  <c r="AC1380" i="2"/>
  <c r="Z1380" i="2"/>
  <c r="AA1396" i="2"/>
  <c r="AC1396" i="2"/>
  <c r="Z1396" i="2"/>
  <c r="AE1233" i="2"/>
  <c r="AJ1233" i="2" s="1"/>
  <c r="AE1265" i="2"/>
  <c r="AE1587" i="2"/>
  <c r="AE1779" i="2"/>
  <c r="AE1795" i="2"/>
  <c r="AE1843" i="2"/>
  <c r="AJ1843" i="2" s="1"/>
  <c r="AE1955" i="2"/>
  <c r="AF2425" i="2"/>
  <c r="AF2441" i="2"/>
  <c r="AF2457" i="2"/>
  <c r="AF2489" i="2"/>
  <c r="AF2505" i="2"/>
  <c r="AF2553" i="2"/>
  <c r="AE1280" i="2"/>
  <c r="AE1344" i="2"/>
  <c r="AE1348" i="2"/>
  <c r="AJ1348" i="2" s="1"/>
  <c r="AE1368" i="2"/>
  <c r="AE1378" i="2"/>
  <c r="AE1394" i="2"/>
  <c r="AE1428" i="2"/>
  <c r="AE1464" i="2"/>
  <c r="AE1488" i="2"/>
  <c r="AE1496" i="2"/>
  <c r="AE1528" i="2"/>
  <c r="AE1536" i="2"/>
  <c r="AE1525" i="2"/>
  <c r="AJ1525" i="2" s="1"/>
  <c r="AE1565" i="2"/>
  <c r="AJ1565" i="2" s="1"/>
  <c r="AE1949" i="2"/>
  <c r="AJ1949" i="2" s="1"/>
  <c r="AE1981" i="2"/>
  <c r="AF2442" i="2"/>
  <c r="AE2536" i="2"/>
  <c r="AE2542" i="2"/>
  <c r="AJ2542" i="2" s="1"/>
  <c r="Z2844" i="2"/>
  <c r="AC2844" i="2"/>
  <c r="AA2844" i="2"/>
  <c r="Z2860" i="2"/>
  <c r="AC2860" i="2"/>
  <c r="AA2860" i="2"/>
  <c r="Z2876" i="2"/>
  <c r="AC2876" i="2"/>
  <c r="AA2876" i="2"/>
  <c r="Z2892" i="2"/>
  <c r="AC2892" i="2"/>
  <c r="AA2892" i="2"/>
  <c r="Z2908" i="2"/>
  <c r="AC2908" i="2"/>
  <c r="AA2908" i="2"/>
  <c r="Z2924" i="2"/>
  <c r="AC2924" i="2"/>
  <c r="AA2924" i="2"/>
  <c r="Z2940" i="2"/>
  <c r="AC2940" i="2"/>
  <c r="AA2940" i="2"/>
  <c r="Z2956" i="2"/>
  <c r="AC2956" i="2"/>
  <c r="AA2956" i="2"/>
  <c r="Z2972" i="2"/>
  <c r="AC2972" i="2"/>
  <c r="AA2972" i="2"/>
  <c r="Z2988" i="2"/>
  <c r="AC2988" i="2"/>
  <c r="AA2988" i="2"/>
  <c r="Z3004" i="2"/>
  <c r="AC3004" i="2"/>
  <c r="AA3004" i="2"/>
  <c r="Z3020" i="2"/>
  <c r="AC3020" i="2"/>
  <c r="AA3020" i="2"/>
  <c r="Z3036" i="2"/>
  <c r="AC3036" i="2"/>
  <c r="AA3036" i="2"/>
  <c r="Z3052" i="2"/>
  <c r="AC3052" i="2"/>
  <c r="AA3052" i="2"/>
  <c r="Z3068" i="2"/>
  <c r="AC3068" i="2"/>
  <c r="AA3068" i="2"/>
  <c r="Z3084" i="2"/>
  <c r="AC3084" i="2"/>
  <c r="AA3084" i="2"/>
  <c r="Z3100" i="2"/>
  <c r="AC3100" i="2"/>
  <c r="AA3100" i="2"/>
  <c r="AE2654" i="2"/>
  <c r="AE2668" i="2"/>
  <c r="AJ2668" i="2" s="1"/>
  <c r="AE2845" i="2"/>
  <c r="AE2977" i="2"/>
  <c r="AE2985" i="2"/>
  <c r="AE3033" i="2"/>
  <c r="AJ3033" i="2" s="1"/>
  <c r="AE1589" i="2"/>
  <c r="AE1668" i="2"/>
  <c r="AJ1668" i="2" s="1"/>
  <c r="AE1766" i="2"/>
  <c r="AE1846" i="2"/>
  <c r="AJ1846" i="2" s="1"/>
  <c r="AE2096" i="2"/>
  <c r="AE2123" i="2"/>
  <c r="AE2200" i="2"/>
  <c r="AE2264" i="2"/>
  <c r="AE2315" i="2"/>
  <c r="AE2328" i="2"/>
  <c r="AE2331" i="2"/>
  <c r="AE2392" i="2"/>
  <c r="AE2483" i="2"/>
  <c r="AE2491" i="2"/>
  <c r="AE2550" i="2"/>
  <c r="AJ2550" i="2" s="1"/>
  <c r="Z2846" i="2"/>
  <c r="AA2846" i="2"/>
  <c r="AC2846" i="2"/>
  <c r="Z2862" i="2"/>
  <c r="AA2862" i="2"/>
  <c r="AC2862" i="2"/>
  <c r="Z2878" i="2"/>
  <c r="AC2878" i="2"/>
  <c r="AA2878" i="2"/>
  <c r="Z2894" i="2"/>
  <c r="AA2894" i="2"/>
  <c r="AC2894" i="2"/>
  <c r="Z2910" i="2"/>
  <c r="AA2910" i="2"/>
  <c r="AC2910" i="2"/>
  <c r="Z2926" i="2"/>
  <c r="AA2926" i="2"/>
  <c r="AC2926" i="2"/>
  <c r="Z2942" i="2"/>
  <c r="AC2942" i="2"/>
  <c r="AA2942" i="2"/>
  <c r="Z2958" i="2"/>
  <c r="AC2958" i="2"/>
  <c r="AA2958" i="2"/>
  <c r="Z2974" i="2"/>
  <c r="AC2974" i="2"/>
  <c r="AA2974" i="2"/>
  <c r="Z2990" i="2"/>
  <c r="AA2990" i="2"/>
  <c r="AC2990" i="2"/>
  <c r="Z3006" i="2"/>
  <c r="AA3006" i="2"/>
  <c r="AC3006" i="2"/>
  <c r="Z3022" i="2"/>
  <c r="AC3022" i="2"/>
  <c r="AA3022" i="2"/>
  <c r="Z3038" i="2"/>
  <c r="AA3038" i="2"/>
  <c r="AC3038" i="2"/>
  <c r="Z3054" i="2"/>
  <c r="AA3054" i="2"/>
  <c r="AC3054" i="2"/>
  <c r="Z3070" i="2"/>
  <c r="AC3070" i="2"/>
  <c r="AA3070" i="2"/>
  <c r="Z3086" i="2"/>
  <c r="AA3086" i="2"/>
  <c r="AC3086" i="2"/>
  <c r="Z3102" i="2"/>
  <c r="AA3102" i="2"/>
  <c r="AC3102" i="2"/>
  <c r="AE1489" i="2"/>
  <c r="AE1513" i="2"/>
  <c r="AJ1513" i="2" s="1"/>
  <c r="AE1549" i="2"/>
  <c r="AJ1549" i="2" s="1"/>
  <c r="AE2065" i="2"/>
  <c r="AE2423" i="2"/>
  <c r="AF2426" i="2"/>
  <c r="AE2438" i="2"/>
  <c r="AF2612" i="2"/>
  <c r="AE2651" i="2"/>
  <c r="AF2652" i="2"/>
  <c r="AF2714" i="2"/>
  <c r="AE2951" i="2"/>
  <c r="AE3095" i="2"/>
  <c r="AE1593" i="2"/>
  <c r="AE2622" i="2"/>
  <c r="AE2690" i="2"/>
  <c r="AE2696" i="2"/>
  <c r="AE3081" i="2"/>
  <c r="Z37" i="2"/>
  <c r="AC37" i="2"/>
  <c r="AA37" i="2"/>
  <c r="AA52" i="2"/>
  <c r="Z52" i="2"/>
  <c r="AC52" i="2"/>
  <c r="AA56" i="2"/>
  <c r="Z56" i="2"/>
  <c r="AC56" i="2"/>
  <c r="AA60" i="2"/>
  <c r="Z60" i="2"/>
  <c r="AC60" i="2"/>
  <c r="AE12" i="2"/>
  <c r="Z43" i="2"/>
  <c r="AC43" i="2"/>
  <c r="AA43" i="2"/>
  <c r="Z75" i="2"/>
  <c r="AC75" i="2"/>
  <c r="AA75" i="2"/>
  <c r="AE42" i="2"/>
  <c r="AE124" i="2"/>
  <c r="Z67" i="2"/>
  <c r="AC67" i="2"/>
  <c r="AA67" i="2"/>
  <c r="Z217" i="2"/>
  <c r="AA217" i="2"/>
  <c r="AC217" i="2"/>
  <c r="Z221" i="2"/>
  <c r="AA221" i="2"/>
  <c r="AC221" i="2"/>
  <c r="Z225" i="2"/>
  <c r="AA225" i="2"/>
  <c r="AC225" i="2"/>
  <c r="Z229" i="2"/>
  <c r="AA229" i="2"/>
  <c r="AC229" i="2"/>
  <c r="Z233" i="2"/>
  <c r="AA233" i="2"/>
  <c r="AC233" i="2"/>
  <c r="Z237" i="2"/>
  <c r="AA237" i="2"/>
  <c r="AC237" i="2"/>
  <c r="AF199" i="2"/>
  <c r="AA251" i="2"/>
  <c r="AC251" i="2"/>
  <c r="Z251" i="2"/>
  <c r="AA267" i="2"/>
  <c r="AC267" i="2"/>
  <c r="Z267" i="2"/>
  <c r="AA283" i="2"/>
  <c r="AC283" i="2"/>
  <c r="Z283" i="2"/>
  <c r="AA299" i="2"/>
  <c r="AC299" i="2"/>
  <c r="Z299" i="2"/>
  <c r="AA315" i="2"/>
  <c r="AC315" i="2"/>
  <c r="Z315" i="2"/>
  <c r="AA331" i="2"/>
  <c r="AC331" i="2"/>
  <c r="Z331" i="2"/>
  <c r="AA347" i="2"/>
  <c r="AC347" i="2"/>
  <c r="Z347" i="2"/>
  <c r="AA363" i="2"/>
  <c r="AC363" i="2"/>
  <c r="Z363" i="2"/>
  <c r="AE101" i="2"/>
  <c r="Z127" i="2"/>
  <c r="Z136" i="2"/>
  <c r="AA136" i="2"/>
  <c r="AC136" i="2"/>
  <c r="Z144" i="2"/>
  <c r="AA144" i="2"/>
  <c r="AC144" i="2"/>
  <c r="Z152" i="2"/>
  <c r="AA152" i="2"/>
  <c r="AC152" i="2"/>
  <c r="Z160" i="2"/>
  <c r="AA160" i="2"/>
  <c r="AC160" i="2"/>
  <c r="Z168" i="2"/>
  <c r="AA168" i="2"/>
  <c r="AC168" i="2"/>
  <c r="Z176" i="2"/>
  <c r="AA176" i="2"/>
  <c r="AC176" i="2"/>
  <c r="Z184" i="2"/>
  <c r="AA184" i="2"/>
  <c r="AC184" i="2"/>
  <c r="AE93" i="2"/>
  <c r="AJ93" i="2" s="1"/>
  <c r="Z119" i="2"/>
  <c r="AA119" i="2"/>
  <c r="AC119" i="2"/>
  <c r="AE396" i="2"/>
  <c r="AE454" i="2"/>
  <c r="AE470" i="2"/>
  <c r="AE386" i="2"/>
  <c r="AJ386" i="2" s="1"/>
  <c r="Z532" i="2"/>
  <c r="AC532" i="2"/>
  <c r="AA532" i="2"/>
  <c r="Z548" i="2"/>
  <c r="AC548" i="2"/>
  <c r="AA548" i="2"/>
  <c r="Z564" i="2"/>
  <c r="AC564" i="2"/>
  <c r="AA564" i="2"/>
  <c r="Z580" i="2"/>
  <c r="AC580" i="2"/>
  <c r="AA580" i="2"/>
  <c r="AF378" i="2"/>
  <c r="Z538" i="2"/>
  <c r="AC538" i="2"/>
  <c r="AA538" i="2"/>
  <c r="Z554" i="2"/>
  <c r="AC554" i="2"/>
  <c r="AA554" i="2"/>
  <c r="Z570" i="2"/>
  <c r="AC570" i="2"/>
  <c r="AA570" i="2"/>
  <c r="Z586" i="2"/>
  <c r="AC586" i="2"/>
  <c r="AA586" i="2"/>
  <c r="AA525" i="2"/>
  <c r="AC525" i="2"/>
  <c r="Z525" i="2"/>
  <c r="Z658" i="2"/>
  <c r="AC658" i="2"/>
  <c r="AA658" i="2"/>
  <c r="Z674" i="2"/>
  <c r="AC674" i="2"/>
  <c r="AA674" i="2"/>
  <c r="Z690" i="2"/>
  <c r="AC690" i="2"/>
  <c r="AA690" i="2"/>
  <c r="Z706" i="2"/>
  <c r="AC706" i="2"/>
  <c r="AA706" i="2"/>
  <c r="Z722" i="2"/>
  <c r="AC722" i="2"/>
  <c r="AA722" i="2"/>
  <c r="Z738" i="2"/>
  <c r="AC738" i="2"/>
  <c r="AA738" i="2"/>
  <c r="Z754" i="2"/>
  <c r="AC754" i="2"/>
  <c r="AA754" i="2"/>
  <c r="Z770" i="2"/>
  <c r="AC770" i="2"/>
  <c r="AA770" i="2"/>
  <c r="Z786" i="2"/>
  <c r="AC786" i="2"/>
  <c r="AA786" i="2"/>
  <c r="Z660" i="2"/>
  <c r="AC660" i="2"/>
  <c r="AA660" i="2"/>
  <c r="Z676" i="2"/>
  <c r="AC676" i="2"/>
  <c r="AA676" i="2"/>
  <c r="Z692" i="2"/>
  <c r="AC692" i="2"/>
  <c r="AA692" i="2"/>
  <c r="Z708" i="2"/>
  <c r="AC708" i="2"/>
  <c r="AA708" i="2"/>
  <c r="Z724" i="2"/>
  <c r="AC724" i="2"/>
  <c r="AA724" i="2"/>
  <c r="Z740" i="2"/>
  <c r="AC740" i="2"/>
  <c r="AA740" i="2"/>
  <c r="Z756" i="2"/>
  <c r="AC756" i="2"/>
  <c r="AA756" i="2"/>
  <c r="Z772" i="2"/>
  <c r="AC772" i="2"/>
  <c r="AA772" i="2"/>
  <c r="Z788" i="2"/>
  <c r="AC788" i="2"/>
  <c r="AA788" i="2"/>
  <c r="Z913" i="2"/>
  <c r="AC913" i="2"/>
  <c r="AA913" i="2"/>
  <c r="Z929" i="2"/>
  <c r="AC929" i="2"/>
  <c r="AA929" i="2"/>
  <c r="Z945" i="2"/>
  <c r="AC945" i="2"/>
  <c r="AA945" i="2"/>
  <c r="Z961" i="2"/>
  <c r="AC961" i="2"/>
  <c r="AA961" i="2"/>
  <c r="Z977" i="2"/>
  <c r="AC977" i="2"/>
  <c r="AA977" i="2"/>
  <c r="Z993" i="2"/>
  <c r="AC993" i="2"/>
  <c r="AA993" i="2"/>
  <c r="Z1009" i="2"/>
  <c r="AC1009" i="2"/>
  <c r="AA1009" i="2"/>
  <c r="Z1025" i="2"/>
  <c r="AC1025" i="2"/>
  <c r="AA1025" i="2"/>
  <c r="Z1041" i="2"/>
  <c r="AC1041" i="2"/>
  <c r="AA1041" i="2"/>
  <c r="Z1057" i="2"/>
  <c r="AC1057" i="2"/>
  <c r="AA1057" i="2"/>
  <c r="Z1073" i="2"/>
  <c r="AC1073" i="2"/>
  <c r="AA1073" i="2"/>
  <c r="Z1089" i="2"/>
  <c r="AC1089" i="2"/>
  <c r="AA1089" i="2"/>
  <c r="Z1105" i="2"/>
  <c r="AC1105" i="2"/>
  <c r="AA1105" i="2"/>
  <c r="Z1121" i="2"/>
  <c r="AC1121" i="2"/>
  <c r="AA1121" i="2"/>
  <c r="Z1137" i="2"/>
  <c r="AC1137" i="2"/>
  <c r="AA1137" i="2"/>
  <c r="Z1153" i="2"/>
  <c r="AC1153" i="2"/>
  <c r="AA1153" i="2"/>
  <c r="AE590" i="2"/>
  <c r="AE598" i="2"/>
  <c r="AJ598" i="2" s="1"/>
  <c r="AF600" i="2"/>
  <c r="AF624" i="2"/>
  <c r="AE638" i="2"/>
  <c r="AF648" i="2"/>
  <c r="Z914" i="2"/>
  <c r="AA914" i="2"/>
  <c r="AC914" i="2"/>
  <c r="Z930" i="2"/>
  <c r="AA930" i="2"/>
  <c r="AC930" i="2"/>
  <c r="Z946" i="2"/>
  <c r="AA946" i="2"/>
  <c r="AC946" i="2"/>
  <c r="Z962" i="2"/>
  <c r="AA962" i="2"/>
  <c r="AC962" i="2"/>
  <c r="Z978" i="2"/>
  <c r="AA978" i="2"/>
  <c r="AC978" i="2"/>
  <c r="Z994" i="2"/>
  <c r="AA994" i="2"/>
  <c r="AC994" i="2"/>
  <c r="Z1010" i="2"/>
  <c r="AA1010" i="2"/>
  <c r="AC1010" i="2"/>
  <c r="Z1026" i="2"/>
  <c r="AA1026" i="2"/>
  <c r="AC1026" i="2"/>
  <c r="Z1042" i="2"/>
  <c r="AA1042" i="2"/>
  <c r="AC1042" i="2"/>
  <c r="Z1058" i="2"/>
  <c r="AA1058" i="2"/>
  <c r="AC1058" i="2"/>
  <c r="Z1074" i="2"/>
  <c r="AA1074" i="2"/>
  <c r="AC1074" i="2"/>
  <c r="Z1090" i="2"/>
  <c r="AA1090" i="2"/>
  <c r="AC1090" i="2"/>
  <c r="Z1106" i="2"/>
  <c r="AA1106" i="2"/>
  <c r="AC1106" i="2"/>
  <c r="Z1122" i="2"/>
  <c r="AA1122" i="2"/>
  <c r="AC1122" i="2"/>
  <c r="Z1138" i="2"/>
  <c r="AA1138" i="2"/>
  <c r="AC1138" i="2"/>
  <c r="Z1154" i="2"/>
  <c r="AA1154" i="2"/>
  <c r="AC1154" i="2"/>
  <c r="AE601" i="2"/>
  <c r="AJ601" i="2" s="1"/>
  <c r="AF637" i="2"/>
  <c r="Z916" i="2"/>
  <c r="AA916" i="2"/>
  <c r="AC916" i="2"/>
  <c r="Z932" i="2"/>
  <c r="AA932" i="2"/>
  <c r="AC932" i="2"/>
  <c r="Z948" i="2"/>
  <c r="AA948" i="2"/>
  <c r="AC948" i="2"/>
  <c r="Z964" i="2"/>
  <c r="AA964" i="2"/>
  <c r="AC964" i="2"/>
  <c r="Z980" i="2"/>
  <c r="AA980" i="2"/>
  <c r="AC980" i="2"/>
  <c r="Z996" i="2"/>
  <c r="AC996" i="2"/>
  <c r="AA996" i="2"/>
  <c r="Z1012" i="2"/>
  <c r="AC1012" i="2"/>
  <c r="AA1012" i="2"/>
  <c r="Z1028" i="2"/>
  <c r="AC1028" i="2"/>
  <c r="AA1028" i="2"/>
  <c r="Z1044" i="2"/>
  <c r="AC1044" i="2"/>
  <c r="AA1044" i="2"/>
  <c r="Z1060" i="2"/>
  <c r="AC1060" i="2"/>
  <c r="AA1060" i="2"/>
  <c r="Z1076" i="2"/>
  <c r="AC1076" i="2"/>
  <c r="AA1076" i="2"/>
  <c r="Z1092" i="2"/>
  <c r="AC1092" i="2"/>
  <c r="AA1092" i="2"/>
  <c r="Z1108" i="2"/>
  <c r="AC1108" i="2"/>
  <c r="AA1108" i="2"/>
  <c r="Z1124" i="2"/>
  <c r="AC1124" i="2"/>
  <c r="AA1124" i="2"/>
  <c r="Z1140" i="2"/>
  <c r="AC1140" i="2"/>
  <c r="AA1140" i="2"/>
  <c r="Z1156" i="2"/>
  <c r="AC1156" i="2"/>
  <c r="AA1156" i="2"/>
  <c r="AE1259" i="2"/>
  <c r="AF627" i="2"/>
  <c r="AF643" i="2"/>
  <c r="AE675" i="2"/>
  <c r="AE771" i="2"/>
  <c r="AE512" i="2"/>
  <c r="AJ512" i="2" s="1"/>
  <c r="AE1258" i="2"/>
  <c r="AE1275" i="2"/>
  <c r="AJ1275" i="2" s="1"/>
  <c r="AE1281" i="2"/>
  <c r="AE1287" i="2"/>
  <c r="AJ1287" i="2" s="1"/>
  <c r="AE1289" i="2"/>
  <c r="AE1293" i="2"/>
  <c r="AE1319" i="2"/>
  <c r="AE1331" i="2"/>
  <c r="AE1335" i="2"/>
  <c r="AJ1335" i="2" s="1"/>
  <c r="AE1351" i="2"/>
  <c r="AE1353" i="2"/>
  <c r="AE1355" i="2"/>
  <c r="AA1384" i="2"/>
  <c r="AC1384" i="2"/>
  <c r="Z1384" i="2"/>
  <c r="AA1400" i="2"/>
  <c r="AC1400" i="2"/>
  <c r="Z1400" i="2"/>
  <c r="AA521" i="2"/>
  <c r="AC521" i="2"/>
  <c r="Z521" i="2"/>
  <c r="AE919" i="2"/>
  <c r="AE991" i="2"/>
  <c r="AE1011" i="2"/>
  <c r="AJ1011" i="2" s="1"/>
  <c r="AE1607" i="2"/>
  <c r="AE1639" i="2"/>
  <c r="AE1671" i="2"/>
  <c r="AJ1671" i="2" s="1"/>
  <c r="AE1703" i="2"/>
  <c r="AE1879" i="2"/>
  <c r="AE1943" i="2"/>
  <c r="AE1959" i="2"/>
  <c r="AE2071" i="2"/>
  <c r="AF2429" i="2"/>
  <c r="AF2461" i="2"/>
  <c r="AF2477" i="2"/>
  <c r="AF2509" i="2"/>
  <c r="AF2541" i="2"/>
  <c r="AF2573" i="2"/>
  <c r="AE1440" i="2"/>
  <c r="AE1443" i="2"/>
  <c r="AJ1443" i="2" s="1"/>
  <c r="AF1602" i="2"/>
  <c r="AE1612" i="2"/>
  <c r="AF1666" i="2"/>
  <c r="AF1698" i="2"/>
  <c r="AF1730" i="2"/>
  <c r="AF1762" i="2"/>
  <c r="AE1804" i="2"/>
  <c r="AE1854" i="2"/>
  <c r="AF1890" i="2"/>
  <c r="AF1922" i="2"/>
  <c r="AE1932" i="2"/>
  <c r="AE1950" i="2"/>
  <c r="AE2014" i="2"/>
  <c r="AF2050" i="2"/>
  <c r="AE2060" i="2"/>
  <c r="Z2840" i="2"/>
  <c r="AC2840" i="2"/>
  <c r="AA2840" i="2"/>
  <c r="Z2856" i="2"/>
  <c r="AC2856" i="2"/>
  <c r="AA2856" i="2"/>
  <c r="Z2872" i="2"/>
  <c r="AC2872" i="2"/>
  <c r="AA2872" i="2"/>
  <c r="Z2888" i="2"/>
  <c r="AC2888" i="2"/>
  <c r="AA2888" i="2"/>
  <c r="Z2904" i="2"/>
  <c r="AC2904" i="2"/>
  <c r="AA2904" i="2"/>
  <c r="Z2920" i="2"/>
  <c r="AC2920" i="2"/>
  <c r="AA2920" i="2"/>
  <c r="Z2936" i="2"/>
  <c r="AC2936" i="2"/>
  <c r="AA2936" i="2"/>
  <c r="Z2952" i="2"/>
  <c r="AC2952" i="2"/>
  <c r="AA2952" i="2"/>
  <c r="Z2968" i="2"/>
  <c r="AC2968" i="2"/>
  <c r="AA2968" i="2"/>
  <c r="Z2984" i="2"/>
  <c r="AC2984" i="2"/>
  <c r="AA2984" i="2"/>
  <c r="Z3000" i="2"/>
  <c r="AC3000" i="2"/>
  <c r="AA3000" i="2"/>
  <c r="Z3016" i="2"/>
  <c r="AC3016" i="2"/>
  <c r="AA3016" i="2"/>
  <c r="Z3032" i="2"/>
  <c r="AC3032" i="2"/>
  <c r="AA3032" i="2"/>
  <c r="Z3048" i="2"/>
  <c r="AC3048" i="2"/>
  <c r="AA3048" i="2"/>
  <c r="Z3064" i="2"/>
  <c r="AC3064" i="2"/>
  <c r="AA3064" i="2"/>
  <c r="Z3080" i="2"/>
  <c r="AC3080" i="2"/>
  <c r="AA3080" i="2"/>
  <c r="Z3096" i="2"/>
  <c r="AC3096" i="2"/>
  <c r="AA3096" i="2"/>
  <c r="AE1657" i="2"/>
  <c r="AE2547" i="2"/>
  <c r="AE2586" i="2"/>
  <c r="AI2586" i="2" s="1"/>
  <c r="AE2588" i="2"/>
  <c r="AJ2588" i="2" s="1"/>
  <c r="AE2618" i="2"/>
  <c r="AI2618" i="2" s="1"/>
  <c r="AE2710" i="2"/>
  <c r="AE2814" i="2"/>
  <c r="AE2973" i="2"/>
  <c r="AJ2973" i="2" s="1"/>
  <c r="AE2997" i="2"/>
  <c r="AE1035" i="2"/>
  <c r="AE1557" i="2"/>
  <c r="AJ1557" i="2" s="1"/>
  <c r="AE1942" i="2"/>
  <c r="AE2086" i="2"/>
  <c r="AE2126" i="2"/>
  <c r="AE2153" i="2"/>
  <c r="AE2182" i="2"/>
  <c r="AE2193" i="2"/>
  <c r="AE2201" i="2"/>
  <c r="AE2222" i="2"/>
  <c r="AJ2222" i="2" s="1"/>
  <c r="AE2233" i="2"/>
  <c r="AE2238" i="2"/>
  <c r="AE2246" i="2"/>
  <c r="AE2257" i="2"/>
  <c r="AE2278" i="2"/>
  <c r="AE2321" i="2"/>
  <c r="AE2417" i="2"/>
  <c r="Z2842" i="2"/>
  <c r="AC2842" i="2"/>
  <c r="AA2842" i="2"/>
  <c r="Z2858" i="2"/>
  <c r="AC2858" i="2"/>
  <c r="AA2858" i="2"/>
  <c r="Z2874" i="2"/>
  <c r="AA2874" i="2"/>
  <c r="AC2874" i="2"/>
  <c r="Z2890" i="2"/>
  <c r="AC2890" i="2"/>
  <c r="AA2890" i="2"/>
  <c r="Z2906" i="2"/>
  <c r="AA2906" i="2"/>
  <c r="AC2906" i="2"/>
  <c r="Z2922" i="2"/>
  <c r="AC2922" i="2"/>
  <c r="AA2922" i="2"/>
  <c r="Z2938" i="2"/>
  <c r="AA2938" i="2"/>
  <c r="AC2938" i="2"/>
  <c r="Z2954" i="2"/>
  <c r="AC2954" i="2"/>
  <c r="AA2954" i="2"/>
  <c r="Z2970" i="2"/>
  <c r="AC2970" i="2"/>
  <c r="AA2970" i="2"/>
  <c r="Z2986" i="2"/>
  <c r="AC2986" i="2"/>
  <c r="AA2986" i="2"/>
  <c r="Z3002" i="2"/>
  <c r="AC3002" i="2"/>
  <c r="AA3002" i="2"/>
  <c r="Z3018" i="2"/>
  <c r="AC3018" i="2"/>
  <c r="AA3018" i="2"/>
  <c r="Z3034" i="2"/>
  <c r="AC3034" i="2"/>
  <c r="AA3034" i="2"/>
  <c r="Z3050" i="2"/>
  <c r="AC3050" i="2"/>
  <c r="AA3050" i="2"/>
  <c r="Z3066" i="2"/>
  <c r="AA3066" i="2"/>
  <c r="AC3066" i="2"/>
  <c r="Z3082" i="2"/>
  <c r="AC3082" i="2"/>
  <c r="AA3082" i="2"/>
  <c r="Z3098" i="2"/>
  <c r="AC3098" i="2"/>
  <c r="AA3098" i="2"/>
  <c r="AE1616" i="2"/>
  <c r="AE2570" i="2"/>
  <c r="AE2607" i="2"/>
  <c r="AE2617" i="2"/>
  <c r="AE2633" i="2"/>
  <c r="AE2675" i="2"/>
  <c r="AF2724" i="2"/>
  <c r="AF2736" i="2"/>
  <c r="AF2740" i="2"/>
  <c r="AE2751" i="2"/>
  <c r="AF2760" i="2"/>
  <c r="AE2851" i="2"/>
  <c r="AE3059" i="2"/>
  <c r="AE3107" i="2"/>
  <c r="AE1784" i="2"/>
  <c r="AE2630" i="2"/>
  <c r="AE2632" i="2"/>
  <c r="AE2969" i="2"/>
  <c r="AE3077" i="2"/>
  <c r="Z2934" i="2"/>
  <c r="AC2934" i="2"/>
  <c r="AA2934" i="2"/>
  <c r="Z41" i="2"/>
  <c r="AC41" i="2"/>
  <c r="AA41" i="2"/>
  <c r="AA53" i="2"/>
  <c r="AC53" i="2"/>
  <c r="Z53" i="2"/>
  <c r="AA57" i="2"/>
  <c r="AC57" i="2"/>
  <c r="Z57" i="2"/>
  <c r="AA61" i="2"/>
  <c r="AC61" i="2"/>
  <c r="Z61" i="2"/>
  <c r="Z47" i="2"/>
  <c r="AC47" i="2"/>
  <c r="AA47" i="2"/>
  <c r="Z76" i="2"/>
  <c r="AA76" i="2"/>
  <c r="AC76" i="2"/>
  <c r="AE40" i="2"/>
  <c r="Z79" i="2"/>
  <c r="AA79" i="2"/>
  <c r="AC79" i="2"/>
  <c r="AE82" i="2"/>
  <c r="AJ82" i="2" s="1"/>
  <c r="AE196" i="2"/>
  <c r="AE98" i="2"/>
  <c r="AE157" i="2"/>
  <c r="Z91" i="2"/>
  <c r="Z107" i="2"/>
  <c r="Z123" i="2"/>
  <c r="AF203" i="2"/>
  <c r="Z218" i="2"/>
  <c r="AA218" i="2"/>
  <c r="AC218" i="2"/>
  <c r="Z222" i="2"/>
  <c r="AA222" i="2"/>
  <c r="AC222" i="2"/>
  <c r="Z226" i="2"/>
  <c r="AA226" i="2"/>
  <c r="AC226" i="2"/>
  <c r="Z230" i="2"/>
  <c r="AA230" i="2"/>
  <c r="AC230" i="2"/>
  <c r="Z234" i="2"/>
  <c r="AA234" i="2"/>
  <c r="AC234" i="2"/>
  <c r="AE103" i="2"/>
  <c r="AA247" i="2"/>
  <c r="AC247" i="2"/>
  <c r="Z247" i="2"/>
  <c r="AA263" i="2"/>
  <c r="AC263" i="2"/>
  <c r="Z263" i="2"/>
  <c r="AA279" i="2"/>
  <c r="AC279" i="2"/>
  <c r="Z279" i="2"/>
  <c r="AA295" i="2"/>
  <c r="AC295" i="2"/>
  <c r="Z295" i="2"/>
  <c r="AA311" i="2"/>
  <c r="AC311" i="2"/>
  <c r="Z311" i="2"/>
  <c r="AA327" i="2"/>
  <c r="AC327" i="2"/>
  <c r="Z327" i="2"/>
  <c r="AA343" i="2"/>
  <c r="AC343" i="2"/>
  <c r="Z343" i="2"/>
  <c r="AA359" i="2"/>
  <c r="AC359" i="2"/>
  <c r="Z359" i="2"/>
  <c r="AA262" i="2"/>
  <c r="Z262" i="2"/>
  <c r="AC262" i="2"/>
  <c r="AA294" i="2"/>
  <c r="Z294" i="2"/>
  <c r="AC294" i="2"/>
  <c r="AA326" i="2"/>
  <c r="Z326" i="2"/>
  <c r="AC326" i="2"/>
  <c r="AA358" i="2"/>
  <c r="Z358" i="2"/>
  <c r="AC358" i="2"/>
  <c r="AA254" i="2"/>
  <c r="Z254" i="2"/>
  <c r="AC254" i="2"/>
  <c r="AA286" i="2"/>
  <c r="Z286" i="2"/>
  <c r="AC286" i="2"/>
  <c r="AA318" i="2"/>
  <c r="Z318" i="2"/>
  <c r="AC318" i="2"/>
  <c r="AA350" i="2"/>
  <c r="Z350" i="2"/>
  <c r="AC350" i="2"/>
  <c r="AE135" i="2"/>
  <c r="AJ135" i="2" s="1"/>
  <c r="AE167" i="2"/>
  <c r="AE368" i="2"/>
  <c r="AE376" i="2"/>
  <c r="AI376" i="2" s="1"/>
  <c r="AE384" i="2"/>
  <c r="AJ384" i="2" s="1"/>
  <c r="AF487" i="2"/>
  <c r="AF398" i="2"/>
  <c r="AE481" i="2"/>
  <c r="Z536" i="2"/>
  <c r="AC536" i="2"/>
  <c r="AA536" i="2"/>
  <c r="Z552" i="2"/>
  <c r="AC552" i="2"/>
  <c r="AA552" i="2"/>
  <c r="Z568" i="2"/>
  <c r="AC568" i="2"/>
  <c r="AA568" i="2"/>
  <c r="Z584" i="2"/>
  <c r="AC584" i="2"/>
  <c r="AA584" i="2"/>
  <c r="AE455" i="2"/>
  <c r="Z542" i="2"/>
  <c r="AC542" i="2"/>
  <c r="AA542" i="2"/>
  <c r="Z558" i="2"/>
  <c r="AC558" i="2"/>
  <c r="AA558" i="2"/>
  <c r="Z574" i="2"/>
  <c r="AC574" i="2"/>
  <c r="AA574" i="2"/>
  <c r="Z662" i="2"/>
  <c r="AC662" i="2"/>
  <c r="AA662" i="2"/>
  <c r="Z678" i="2"/>
  <c r="AC678" i="2"/>
  <c r="AA678" i="2"/>
  <c r="Z694" i="2"/>
  <c r="AC694" i="2"/>
  <c r="AA694" i="2"/>
  <c r="Z710" i="2"/>
  <c r="AC710" i="2"/>
  <c r="AA710" i="2"/>
  <c r="Z726" i="2"/>
  <c r="AC726" i="2"/>
  <c r="AA726" i="2"/>
  <c r="Z742" i="2"/>
  <c r="AC742" i="2"/>
  <c r="AA742" i="2"/>
  <c r="Z758" i="2"/>
  <c r="AC758" i="2"/>
  <c r="AA758" i="2"/>
  <c r="Z774" i="2"/>
  <c r="AC774" i="2"/>
  <c r="AA774" i="2"/>
  <c r="AA501" i="2"/>
  <c r="AC501" i="2"/>
  <c r="Z501" i="2"/>
  <c r="Z664" i="2"/>
  <c r="AC664" i="2"/>
  <c r="AA664" i="2"/>
  <c r="Z680" i="2"/>
  <c r="AC680" i="2"/>
  <c r="AA680" i="2"/>
  <c r="Z696" i="2"/>
  <c r="AC696" i="2"/>
  <c r="AA696" i="2"/>
  <c r="Z712" i="2"/>
  <c r="AC712" i="2"/>
  <c r="AA712" i="2"/>
  <c r="Z728" i="2"/>
  <c r="AC728" i="2"/>
  <c r="AA728" i="2"/>
  <c r="Z744" i="2"/>
  <c r="AC744" i="2"/>
  <c r="AA744" i="2"/>
  <c r="Z760" i="2"/>
  <c r="AC760" i="2"/>
  <c r="AA760" i="2"/>
  <c r="Z776" i="2"/>
  <c r="AC776" i="2"/>
  <c r="AA776" i="2"/>
  <c r="Z917" i="2"/>
  <c r="AC917" i="2"/>
  <c r="AA917" i="2"/>
  <c r="Z933" i="2"/>
  <c r="AC933" i="2"/>
  <c r="AA933" i="2"/>
  <c r="Z949" i="2"/>
  <c r="AC949" i="2"/>
  <c r="AA949" i="2"/>
  <c r="Z965" i="2"/>
  <c r="AC965" i="2"/>
  <c r="AA965" i="2"/>
  <c r="Z981" i="2"/>
  <c r="AC981" i="2"/>
  <c r="AA981" i="2"/>
  <c r="Z997" i="2"/>
  <c r="AC997" i="2"/>
  <c r="AA997" i="2"/>
  <c r="Z1013" i="2"/>
  <c r="AC1013" i="2"/>
  <c r="AA1013" i="2"/>
  <c r="Z1029" i="2"/>
  <c r="AC1029" i="2"/>
  <c r="AA1029" i="2"/>
  <c r="Z1045" i="2"/>
  <c r="AC1045" i="2"/>
  <c r="AA1045" i="2"/>
  <c r="Z1061" i="2"/>
  <c r="AC1061" i="2"/>
  <c r="AA1061" i="2"/>
  <c r="Z1077" i="2"/>
  <c r="AC1077" i="2"/>
  <c r="AA1077" i="2"/>
  <c r="Z1093" i="2"/>
  <c r="AC1093" i="2"/>
  <c r="AA1093" i="2"/>
  <c r="Z1109" i="2"/>
  <c r="AC1109" i="2"/>
  <c r="AA1109" i="2"/>
  <c r="Z1125" i="2"/>
  <c r="AC1125" i="2"/>
  <c r="AA1125" i="2"/>
  <c r="Z1141" i="2"/>
  <c r="AC1141" i="2"/>
  <c r="AA1141" i="2"/>
  <c r="Z1157" i="2"/>
  <c r="AC1157" i="2"/>
  <c r="AA1157" i="2"/>
  <c r="AA529" i="2"/>
  <c r="AC529" i="2"/>
  <c r="Z529" i="2"/>
  <c r="AE553" i="2"/>
  <c r="AE577" i="2"/>
  <c r="AF594" i="2"/>
  <c r="AF610" i="2"/>
  <c r="AF626" i="2"/>
  <c r="AF642" i="2"/>
  <c r="AE648" i="2"/>
  <c r="AJ648" i="2" s="1"/>
  <c r="Z918" i="2"/>
  <c r="AA918" i="2"/>
  <c r="AC918" i="2"/>
  <c r="Z934" i="2"/>
  <c r="AA934" i="2"/>
  <c r="AC934" i="2"/>
  <c r="Z950" i="2"/>
  <c r="AA950" i="2"/>
  <c r="AC950" i="2"/>
  <c r="Z966" i="2"/>
  <c r="AA966" i="2"/>
  <c r="AC966" i="2"/>
  <c r="Z982" i="2"/>
  <c r="AA982" i="2"/>
  <c r="AC982" i="2"/>
  <c r="Z998" i="2"/>
  <c r="AA998" i="2"/>
  <c r="AC998" i="2"/>
  <c r="Z1014" i="2"/>
  <c r="AA1014" i="2"/>
  <c r="AC1014" i="2"/>
  <c r="Z1030" i="2"/>
  <c r="AA1030" i="2"/>
  <c r="AC1030" i="2"/>
  <c r="Z1046" i="2"/>
  <c r="AA1046" i="2"/>
  <c r="AC1046" i="2"/>
  <c r="Z1062" i="2"/>
  <c r="AA1062" i="2"/>
  <c r="AC1062" i="2"/>
  <c r="Z1078" i="2"/>
  <c r="AA1078" i="2"/>
  <c r="AC1078" i="2"/>
  <c r="Z1094" i="2"/>
  <c r="AA1094" i="2"/>
  <c r="AC1094" i="2"/>
  <c r="Z1110" i="2"/>
  <c r="AA1110" i="2"/>
  <c r="AC1110" i="2"/>
  <c r="Z1126" i="2"/>
  <c r="AA1126" i="2"/>
  <c r="AC1126" i="2"/>
  <c r="Z1142" i="2"/>
  <c r="AA1142" i="2"/>
  <c r="AC1142" i="2"/>
  <c r="AF609" i="2"/>
  <c r="AF641" i="2"/>
  <c r="AE689" i="2"/>
  <c r="Z920" i="2"/>
  <c r="AA920" i="2"/>
  <c r="AC920" i="2"/>
  <c r="Z936" i="2"/>
  <c r="AA936" i="2"/>
  <c r="AC936" i="2"/>
  <c r="Z952" i="2"/>
  <c r="AA952" i="2"/>
  <c r="AC952" i="2"/>
  <c r="Z968" i="2"/>
  <c r="AA968" i="2"/>
  <c r="AC968" i="2"/>
  <c r="Z984" i="2"/>
  <c r="AA984" i="2"/>
  <c r="AC984" i="2"/>
  <c r="Z1000" i="2"/>
  <c r="AA1000" i="2"/>
  <c r="AC1000" i="2"/>
  <c r="Z1016" i="2"/>
  <c r="AA1016" i="2"/>
  <c r="AC1016" i="2"/>
  <c r="Z1032" i="2"/>
  <c r="AA1032" i="2"/>
  <c r="AC1032" i="2"/>
  <c r="Z1048" i="2"/>
  <c r="AA1048" i="2"/>
  <c r="AC1048" i="2"/>
  <c r="Z1064" i="2"/>
  <c r="AA1064" i="2"/>
  <c r="AC1064" i="2"/>
  <c r="Z1080" i="2"/>
  <c r="AA1080" i="2"/>
  <c r="AC1080" i="2"/>
  <c r="Z1096" i="2"/>
  <c r="AA1096" i="2"/>
  <c r="AC1096" i="2"/>
  <c r="Z1112" i="2"/>
  <c r="AA1112" i="2"/>
  <c r="AC1112" i="2"/>
  <c r="Z1128" i="2"/>
  <c r="AA1128" i="2"/>
  <c r="AC1128" i="2"/>
  <c r="Z1144" i="2"/>
  <c r="AA1144" i="2"/>
  <c r="AC1144" i="2"/>
  <c r="AE1159" i="2"/>
  <c r="AE1191" i="2"/>
  <c r="AE1207" i="2"/>
  <c r="AE1239" i="2"/>
  <c r="AE1255" i="2"/>
  <c r="AE1166" i="2"/>
  <c r="AE1198" i="2"/>
  <c r="AE663" i="2"/>
  <c r="AE679" i="2"/>
  <c r="AE695" i="2"/>
  <c r="AE711" i="2"/>
  <c r="AE759" i="2"/>
  <c r="AE775" i="2"/>
  <c r="AA513" i="2"/>
  <c r="AC513" i="2"/>
  <c r="Z513" i="2"/>
  <c r="AE907" i="2"/>
  <c r="AE1015" i="2"/>
  <c r="AE1244" i="2"/>
  <c r="AA1372" i="2"/>
  <c r="AC1372" i="2"/>
  <c r="Z1372" i="2"/>
  <c r="AA1388" i="2"/>
  <c r="AC1388" i="2"/>
  <c r="Z1388" i="2"/>
  <c r="AA1404" i="2"/>
  <c r="AC1404" i="2"/>
  <c r="Z1404" i="2"/>
  <c r="AE543" i="2"/>
  <c r="AE1385" i="2"/>
  <c r="AE1515" i="2"/>
  <c r="AE1547" i="2"/>
  <c r="AJ1547" i="2" s="1"/>
  <c r="AE1579" i="2"/>
  <c r="AE1627" i="2"/>
  <c r="AE1867" i="2"/>
  <c r="AE1883" i="2"/>
  <c r="AE1947" i="2"/>
  <c r="AE1963" i="2"/>
  <c r="AJ1963" i="2" s="1"/>
  <c r="AF2433" i="2"/>
  <c r="AF2449" i="2"/>
  <c r="AF2465" i="2"/>
  <c r="AF2481" i="2"/>
  <c r="AF2513" i="2"/>
  <c r="AF2577" i="2"/>
  <c r="AE1286" i="2"/>
  <c r="AE1298" i="2"/>
  <c r="AE1302" i="2"/>
  <c r="AE1306" i="2"/>
  <c r="AE1318" i="2"/>
  <c r="AE1322" i="2"/>
  <c r="AE1338" i="2"/>
  <c r="AE1362" i="2"/>
  <c r="AE1484" i="2"/>
  <c r="AE1516" i="2"/>
  <c r="AE1564" i="2"/>
  <c r="AE1445" i="2"/>
  <c r="AJ1445" i="2" s="1"/>
  <c r="AE1581" i="2"/>
  <c r="AJ1581" i="2" s="1"/>
  <c r="AE1677" i="2"/>
  <c r="AJ1677" i="2" s="1"/>
  <c r="AE1709" i="2"/>
  <c r="AE1773" i="2"/>
  <c r="AE1805" i="2"/>
  <c r="AE1869" i="2"/>
  <c r="AE1901" i="2"/>
  <c r="AE1965" i="2"/>
  <c r="AJ1965" i="2" s="1"/>
  <c r="AE1997" i="2"/>
  <c r="AE2442" i="2"/>
  <c r="AF2446" i="2"/>
  <c r="AF2542" i="2"/>
  <c r="Z2836" i="2"/>
  <c r="AC2836" i="2"/>
  <c r="AA2836" i="2"/>
  <c r="Z2852" i="2"/>
  <c r="AC2852" i="2"/>
  <c r="AA2852" i="2"/>
  <c r="Z2868" i="2"/>
  <c r="AC2868" i="2"/>
  <c r="AA2868" i="2"/>
  <c r="Z2884" i="2"/>
  <c r="AC2884" i="2"/>
  <c r="AA2884" i="2"/>
  <c r="Z2900" i="2"/>
  <c r="AC2900" i="2"/>
  <c r="AA2900" i="2"/>
  <c r="Z2916" i="2"/>
  <c r="AC2916" i="2"/>
  <c r="AA2916" i="2"/>
  <c r="Z2932" i="2"/>
  <c r="AC2932" i="2"/>
  <c r="AA2932" i="2"/>
  <c r="Z2948" i="2"/>
  <c r="AC2948" i="2"/>
  <c r="AA2948" i="2"/>
  <c r="Z2964" i="2"/>
  <c r="AC2964" i="2"/>
  <c r="AA2964" i="2"/>
  <c r="Z2980" i="2"/>
  <c r="AC2980" i="2"/>
  <c r="AA2980" i="2"/>
  <c r="Z2996" i="2"/>
  <c r="AC2996" i="2"/>
  <c r="AA2996" i="2"/>
  <c r="Z3012" i="2"/>
  <c r="AC3012" i="2"/>
  <c r="AA3012" i="2"/>
  <c r="Z3028" i="2"/>
  <c r="AC3028" i="2"/>
  <c r="AA3028" i="2"/>
  <c r="Z3044" i="2"/>
  <c r="AC3044" i="2"/>
  <c r="AA3044" i="2"/>
  <c r="Z3060" i="2"/>
  <c r="AC3060" i="2"/>
  <c r="AA3060" i="2"/>
  <c r="Z3076" i="2"/>
  <c r="AC3076" i="2"/>
  <c r="AA3076" i="2"/>
  <c r="Z3092" i="2"/>
  <c r="AC3092" i="2"/>
  <c r="AA3092" i="2"/>
  <c r="AE1912" i="2"/>
  <c r="AE2837" i="2"/>
  <c r="AE2853" i="2"/>
  <c r="AE2933" i="2"/>
  <c r="AE2949" i="2"/>
  <c r="AE3097" i="2"/>
  <c r="AE1605" i="2"/>
  <c r="AE1910" i="2"/>
  <c r="AE2005" i="2"/>
  <c r="AE2092" i="2"/>
  <c r="AJ2092" i="2" s="1"/>
  <c r="AE2108" i="2"/>
  <c r="AE2244" i="2"/>
  <c r="AE2247" i="2"/>
  <c r="AE2260" i="2"/>
  <c r="AE2287" i="2"/>
  <c r="AE2303" i="2"/>
  <c r="AE2319" i="2"/>
  <c r="AE2495" i="2"/>
  <c r="AJ2495" i="2" s="1"/>
  <c r="AE2510" i="2"/>
  <c r="AE2554" i="2"/>
  <c r="Z2838" i="2"/>
  <c r="AA2838" i="2"/>
  <c r="AC2838" i="2"/>
  <c r="Z2854" i="2"/>
  <c r="AA2854" i="2"/>
  <c r="AC2854" i="2"/>
  <c r="Z2870" i="2"/>
  <c r="AA2870" i="2"/>
  <c r="AC2870" i="2"/>
  <c r="Z2886" i="2"/>
  <c r="AC2886" i="2"/>
  <c r="AA2886" i="2"/>
  <c r="Z2902" i="2"/>
  <c r="AA2902" i="2"/>
  <c r="AC2902" i="2"/>
  <c r="Z2918" i="2"/>
  <c r="AC2918" i="2"/>
  <c r="AA2918" i="2"/>
  <c r="Z2950" i="2"/>
  <c r="AA2950" i="2"/>
  <c r="AC2950" i="2"/>
  <c r="Z2966" i="2"/>
  <c r="AC2966" i="2"/>
  <c r="AA2966" i="2"/>
  <c r="Z2982" i="2"/>
  <c r="AC2982" i="2"/>
  <c r="AA2982" i="2"/>
  <c r="Z2998" i="2"/>
  <c r="AA2998" i="2"/>
  <c r="AC2998" i="2"/>
  <c r="Z3014" i="2"/>
  <c r="AC3014" i="2"/>
  <c r="AA3014" i="2"/>
  <c r="Z3030" i="2"/>
  <c r="AC3030" i="2"/>
  <c r="AA3030" i="2"/>
  <c r="Z3046" i="2"/>
  <c r="AC3046" i="2"/>
  <c r="AA3046" i="2"/>
  <c r="Z3062" i="2"/>
  <c r="AA3062" i="2"/>
  <c r="AC3062" i="2"/>
  <c r="Z3078" i="2"/>
  <c r="AC3078" i="2"/>
  <c r="AA3078" i="2"/>
  <c r="Z3094" i="2"/>
  <c r="AA3094" i="2"/>
  <c r="AC3094" i="2"/>
  <c r="AF2430" i="2"/>
  <c r="AE2609" i="2"/>
  <c r="AE2703" i="2"/>
  <c r="AJ2703" i="2" s="1"/>
  <c r="AF2716" i="2"/>
  <c r="AE2781" i="2"/>
  <c r="AE2831" i="2"/>
  <c r="AE3007" i="2"/>
  <c r="AE3103" i="2"/>
  <c r="AE2582" i="2"/>
  <c r="AE2642" i="2"/>
  <c r="AJ2642" i="2" s="1"/>
  <c r="AE2666" i="2"/>
  <c r="AE2808" i="2"/>
  <c r="AE2885" i="2"/>
  <c r="AE3065" i="2"/>
  <c r="Z45" i="2"/>
  <c r="AC45" i="2"/>
  <c r="AA45" i="2"/>
  <c r="AA54" i="2"/>
  <c r="Z54" i="2"/>
  <c r="AC54" i="2"/>
  <c r="AA58" i="2"/>
  <c r="Z58" i="2"/>
  <c r="AC58" i="2"/>
  <c r="AA62" i="2"/>
  <c r="Z62" i="2"/>
  <c r="AC62" i="2"/>
  <c r="AE28" i="2"/>
  <c r="Z51" i="2"/>
  <c r="AC51" i="2"/>
  <c r="AA51" i="2"/>
  <c r="AE72" i="2"/>
  <c r="AI72" i="2" s="1"/>
  <c r="Z80" i="2"/>
  <c r="AC80" i="2"/>
  <c r="AA80" i="2"/>
  <c r="AE63" i="2"/>
  <c r="AI63" i="2" s="1"/>
  <c r="Z85" i="2"/>
  <c r="AE122" i="2"/>
  <c r="AA213" i="2"/>
  <c r="Z213" i="2"/>
  <c r="AC213" i="2"/>
  <c r="Z219" i="2"/>
  <c r="AA219" i="2"/>
  <c r="AC219" i="2"/>
  <c r="Z223" i="2"/>
  <c r="AA223" i="2"/>
  <c r="AC223" i="2"/>
  <c r="Z227" i="2"/>
  <c r="AA227" i="2"/>
  <c r="AC227" i="2"/>
  <c r="Z231" i="2"/>
  <c r="AA231" i="2"/>
  <c r="AC231" i="2"/>
  <c r="Z235" i="2"/>
  <c r="AA235" i="2"/>
  <c r="AC235" i="2"/>
  <c r="AE94" i="2"/>
  <c r="AJ94" i="2" s="1"/>
  <c r="AA215" i="2"/>
  <c r="AC215" i="2"/>
  <c r="Z215" i="2"/>
  <c r="AA243" i="2"/>
  <c r="AC243" i="2"/>
  <c r="Z243" i="2"/>
  <c r="AE248" i="2"/>
  <c r="AA259" i="2"/>
  <c r="AC259" i="2"/>
  <c r="Z259" i="2"/>
  <c r="AA275" i="2"/>
  <c r="AC275" i="2"/>
  <c r="Z275" i="2"/>
  <c r="AA291" i="2"/>
  <c r="AC291" i="2"/>
  <c r="Z291" i="2"/>
  <c r="AA307" i="2"/>
  <c r="AC307" i="2"/>
  <c r="Z307" i="2"/>
  <c r="AA323" i="2"/>
  <c r="AC323" i="2"/>
  <c r="Z323" i="2"/>
  <c r="AA339" i="2"/>
  <c r="AC339" i="2"/>
  <c r="Z339" i="2"/>
  <c r="AA355" i="2"/>
  <c r="AC355" i="2"/>
  <c r="Z355" i="2"/>
  <c r="Z95" i="2"/>
  <c r="AE118" i="2"/>
  <c r="AJ118" i="2" s="1"/>
  <c r="AE131" i="2"/>
  <c r="AJ131" i="2" s="1"/>
  <c r="AE147" i="2"/>
  <c r="AE171" i="2"/>
  <c r="Z87" i="2"/>
  <c r="AA87" i="2"/>
  <c r="AC87" i="2"/>
  <c r="Z189" i="2"/>
  <c r="AC189" i="2"/>
  <c r="AA189" i="2"/>
  <c r="Z205" i="2"/>
  <c r="AC205" i="2"/>
  <c r="AA205" i="2"/>
  <c r="Z132" i="2"/>
  <c r="AA132" i="2"/>
  <c r="AC132" i="2"/>
  <c r="Z148" i="2"/>
  <c r="AA148" i="2"/>
  <c r="AC148" i="2"/>
  <c r="Z164" i="2"/>
  <c r="AA164" i="2"/>
  <c r="AC164" i="2"/>
  <c r="Z180" i="2"/>
  <c r="AA180" i="2"/>
  <c r="AC180" i="2"/>
  <c r="AF242" i="2"/>
  <c r="AF274" i="2"/>
  <c r="AF306" i="2"/>
  <c r="AE367" i="2"/>
  <c r="AE399" i="2"/>
  <c r="AE245" i="2"/>
  <c r="AE436" i="2"/>
  <c r="AE452" i="2"/>
  <c r="AE468" i="2"/>
  <c r="AJ468" i="2" s="1"/>
  <c r="Z198" i="2"/>
  <c r="AA198" i="2"/>
  <c r="AC198" i="2"/>
  <c r="AE349" i="2"/>
  <c r="AJ349" i="2" s="1"/>
  <c r="AF382" i="2"/>
  <c r="AE446" i="2"/>
  <c r="AF386" i="2"/>
  <c r="Z540" i="2"/>
  <c r="AC540" i="2"/>
  <c r="AA540" i="2"/>
  <c r="Z556" i="2"/>
  <c r="AC556" i="2"/>
  <c r="AA556" i="2"/>
  <c r="Z572" i="2"/>
  <c r="AC572" i="2"/>
  <c r="AA572" i="2"/>
  <c r="Z530" i="2"/>
  <c r="AC530" i="2"/>
  <c r="AA530" i="2"/>
  <c r="Z546" i="2"/>
  <c r="AC546" i="2"/>
  <c r="AA546" i="2"/>
  <c r="Z562" i="2"/>
  <c r="AC562" i="2"/>
  <c r="AA562" i="2"/>
  <c r="Z578" i="2"/>
  <c r="AC578" i="2"/>
  <c r="AA578" i="2"/>
  <c r="Z666" i="2"/>
  <c r="AC666" i="2"/>
  <c r="AA666" i="2"/>
  <c r="Z682" i="2"/>
  <c r="AC682" i="2"/>
  <c r="AA682" i="2"/>
  <c r="Z698" i="2"/>
  <c r="AC698" i="2"/>
  <c r="AA698" i="2"/>
  <c r="Z714" i="2"/>
  <c r="AC714" i="2"/>
  <c r="AA714" i="2"/>
  <c r="Z730" i="2"/>
  <c r="AC730" i="2"/>
  <c r="AA730" i="2"/>
  <c r="Z746" i="2"/>
  <c r="AC746" i="2"/>
  <c r="AA746" i="2"/>
  <c r="Z762" i="2"/>
  <c r="AC762" i="2"/>
  <c r="AA762" i="2"/>
  <c r="Z778" i="2"/>
  <c r="AC778" i="2"/>
  <c r="AA778" i="2"/>
  <c r="AA517" i="2"/>
  <c r="AC517" i="2"/>
  <c r="Z517" i="2"/>
  <c r="Z652" i="2"/>
  <c r="AC652" i="2"/>
  <c r="AA652" i="2"/>
  <c r="Z668" i="2"/>
  <c r="AC668" i="2"/>
  <c r="AA668" i="2"/>
  <c r="Z684" i="2"/>
  <c r="AC684" i="2"/>
  <c r="AA684" i="2"/>
  <c r="Z700" i="2"/>
  <c r="AC700" i="2"/>
  <c r="AA700" i="2"/>
  <c r="Z716" i="2"/>
  <c r="AC716" i="2"/>
  <c r="AA716" i="2"/>
  <c r="Z732" i="2"/>
  <c r="AC732" i="2"/>
  <c r="AA732" i="2"/>
  <c r="Z748" i="2"/>
  <c r="AC748" i="2"/>
  <c r="AA748" i="2"/>
  <c r="Z764" i="2"/>
  <c r="AC764" i="2"/>
  <c r="AA764" i="2"/>
  <c r="Z780" i="2"/>
  <c r="AC780" i="2"/>
  <c r="AA780" i="2"/>
  <c r="AE789" i="2"/>
  <c r="AI789" i="2" s="1"/>
  <c r="AE803" i="2"/>
  <c r="AE806" i="2"/>
  <c r="AJ806" i="2" s="1"/>
  <c r="AE813" i="2"/>
  <c r="AE817" i="2"/>
  <c r="AE826" i="2"/>
  <c r="AE831" i="2"/>
  <c r="AE836" i="2"/>
  <c r="AJ836" i="2" s="1"/>
  <c r="AE841" i="2"/>
  <c r="AE849" i="2"/>
  <c r="AE863" i="2"/>
  <c r="AI863" i="2" s="1"/>
  <c r="AE871" i="2"/>
  <c r="AE876" i="2"/>
  <c r="AE882" i="2"/>
  <c r="AE885" i="2"/>
  <c r="AE895" i="2"/>
  <c r="AJ895" i="2" s="1"/>
  <c r="AE898" i="2"/>
  <c r="AJ898" i="2" s="1"/>
  <c r="AE905" i="2"/>
  <c r="Z921" i="2"/>
  <c r="AC921" i="2"/>
  <c r="AA921" i="2"/>
  <c r="Z937" i="2"/>
  <c r="AC937" i="2"/>
  <c r="AA937" i="2"/>
  <c r="Z953" i="2"/>
  <c r="AC953" i="2"/>
  <c r="AA953" i="2"/>
  <c r="Z969" i="2"/>
  <c r="AC969" i="2"/>
  <c r="AA969" i="2"/>
  <c r="Z985" i="2"/>
  <c r="AC985" i="2"/>
  <c r="AA985" i="2"/>
  <c r="Z1001" i="2"/>
  <c r="AC1001" i="2"/>
  <c r="AA1001" i="2"/>
  <c r="Z1017" i="2"/>
  <c r="AC1017" i="2"/>
  <c r="AA1017" i="2"/>
  <c r="Z1033" i="2"/>
  <c r="AC1033" i="2"/>
  <c r="AA1033" i="2"/>
  <c r="Z1049" i="2"/>
  <c r="AC1049" i="2"/>
  <c r="AA1049" i="2"/>
  <c r="Z1065" i="2"/>
  <c r="AC1065" i="2"/>
  <c r="AA1065" i="2"/>
  <c r="Z1081" i="2"/>
  <c r="AC1081" i="2"/>
  <c r="AA1081" i="2"/>
  <c r="Z1097" i="2"/>
  <c r="AC1097" i="2"/>
  <c r="AA1097" i="2"/>
  <c r="Z1113" i="2"/>
  <c r="AC1113" i="2"/>
  <c r="AA1113" i="2"/>
  <c r="Z1129" i="2"/>
  <c r="AC1129" i="2"/>
  <c r="AA1129" i="2"/>
  <c r="Z1145" i="2"/>
  <c r="AC1145" i="2"/>
  <c r="AA1145" i="2"/>
  <c r="AF588" i="2"/>
  <c r="AF596" i="2"/>
  <c r="AF636" i="2"/>
  <c r="AF644" i="2"/>
  <c r="Z906" i="2"/>
  <c r="AA906" i="2"/>
  <c r="AC906" i="2"/>
  <c r="Z922" i="2"/>
  <c r="AA922" i="2"/>
  <c r="AC922" i="2"/>
  <c r="Z938" i="2"/>
  <c r="AA938" i="2"/>
  <c r="AC938" i="2"/>
  <c r="Z954" i="2"/>
  <c r="AA954" i="2"/>
  <c r="AC954" i="2"/>
  <c r="Z970" i="2"/>
  <c r="AA970" i="2"/>
  <c r="AC970" i="2"/>
  <c r="Z986" i="2"/>
  <c r="AA986" i="2"/>
  <c r="AC986" i="2"/>
  <c r="Z1002" i="2"/>
  <c r="AA1002" i="2"/>
  <c r="AC1002" i="2"/>
  <c r="Z1018" i="2"/>
  <c r="AA1018" i="2"/>
  <c r="AC1018" i="2"/>
  <c r="Z1034" i="2"/>
  <c r="AA1034" i="2"/>
  <c r="AC1034" i="2"/>
  <c r="Z1050" i="2"/>
  <c r="AA1050" i="2"/>
  <c r="AC1050" i="2"/>
  <c r="Z1066" i="2"/>
  <c r="AA1066" i="2"/>
  <c r="AC1066" i="2"/>
  <c r="Z1082" i="2"/>
  <c r="AA1082" i="2"/>
  <c r="AC1082" i="2"/>
  <c r="Z1098" i="2"/>
  <c r="AA1098" i="2"/>
  <c r="AC1098" i="2"/>
  <c r="Z1114" i="2"/>
  <c r="AA1114" i="2"/>
  <c r="AC1114" i="2"/>
  <c r="Z1130" i="2"/>
  <c r="AA1130" i="2"/>
  <c r="AC1130" i="2"/>
  <c r="Z1146" i="2"/>
  <c r="AA1146" i="2"/>
  <c r="AC1146" i="2"/>
  <c r="AE593" i="2"/>
  <c r="AF597" i="2"/>
  <c r="AF613" i="2"/>
  <c r="AF629" i="2"/>
  <c r="AE693" i="2"/>
  <c r="Z908" i="2"/>
  <c r="AA908" i="2"/>
  <c r="AC908" i="2"/>
  <c r="Z924" i="2"/>
  <c r="AA924" i="2"/>
  <c r="AC924" i="2"/>
  <c r="Z940" i="2"/>
  <c r="AA940" i="2"/>
  <c r="AC940" i="2"/>
  <c r="Z956" i="2"/>
  <c r="AA956" i="2"/>
  <c r="AC956" i="2"/>
  <c r="Z972" i="2"/>
  <c r="AA972" i="2"/>
  <c r="AC972" i="2"/>
  <c r="Z988" i="2"/>
  <c r="AA988" i="2"/>
  <c r="AC988" i="2"/>
  <c r="Z1004" i="2"/>
  <c r="AA1004" i="2"/>
  <c r="AC1004" i="2"/>
  <c r="Z1020" i="2"/>
  <c r="AA1020" i="2"/>
  <c r="AC1020" i="2"/>
  <c r="Z1036" i="2"/>
  <c r="AA1036" i="2"/>
  <c r="AC1036" i="2"/>
  <c r="Z1052" i="2"/>
  <c r="AA1052" i="2"/>
  <c r="AC1052" i="2"/>
  <c r="Z1068" i="2"/>
  <c r="AA1068" i="2"/>
  <c r="AC1068" i="2"/>
  <c r="Z1084" i="2"/>
  <c r="AA1084" i="2"/>
  <c r="AC1084" i="2"/>
  <c r="Z1100" i="2"/>
  <c r="AA1100" i="2"/>
  <c r="AC1100" i="2"/>
  <c r="Z1116" i="2"/>
  <c r="AA1116" i="2"/>
  <c r="AC1116" i="2"/>
  <c r="Z1132" i="2"/>
  <c r="AA1132" i="2"/>
  <c r="AC1132" i="2"/>
  <c r="Z1148" i="2"/>
  <c r="AA1148" i="2"/>
  <c r="AC1148" i="2"/>
  <c r="AE1251" i="2"/>
  <c r="AE110" i="2"/>
  <c r="AE583" i="2"/>
  <c r="AE1210" i="2"/>
  <c r="AE599" i="2"/>
  <c r="AF603" i="2"/>
  <c r="AE667" i="2"/>
  <c r="AJ667" i="2" s="1"/>
  <c r="AE715" i="2"/>
  <c r="AE1177" i="2"/>
  <c r="AE1248" i="2"/>
  <c r="AA1376" i="2"/>
  <c r="AC1376" i="2"/>
  <c r="Z1376" i="2"/>
  <c r="AA1392" i="2"/>
  <c r="AC1392" i="2"/>
  <c r="Z1392" i="2"/>
  <c r="AA1408" i="2"/>
  <c r="AC1408" i="2"/>
  <c r="Z1408" i="2"/>
  <c r="AE559" i="2"/>
  <c r="AE1213" i="2"/>
  <c r="AJ1213" i="2" s="1"/>
  <c r="AE1471" i="2"/>
  <c r="AE1519" i="2"/>
  <c r="AE1535" i="2"/>
  <c r="AE1663" i="2"/>
  <c r="AE1727" i="2"/>
  <c r="AE1807" i="2"/>
  <c r="AE1967" i="2"/>
  <c r="AF2501" i="2"/>
  <c r="AF2517" i="2"/>
  <c r="AE1416" i="2"/>
  <c r="AE1419" i="2"/>
  <c r="AE1435" i="2"/>
  <c r="AE1451" i="2"/>
  <c r="AF1586" i="2"/>
  <c r="AE1614" i="2"/>
  <c r="AF1650" i="2"/>
  <c r="AF1682" i="2"/>
  <c r="AF1714" i="2"/>
  <c r="AE1852" i="2"/>
  <c r="AE2012" i="2"/>
  <c r="AE2576" i="2"/>
  <c r="Z2832" i="2"/>
  <c r="AC2832" i="2"/>
  <c r="AA2832" i="2"/>
  <c r="Z2848" i="2"/>
  <c r="AC2848" i="2"/>
  <c r="AA2848" i="2"/>
  <c r="Z2864" i="2"/>
  <c r="AC2864" i="2"/>
  <c r="AA2864" i="2"/>
  <c r="Z2880" i="2"/>
  <c r="AC2880" i="2"/>
  <c r="AA2880" i="2"/>
  <c r="Z2896" i="2"/>
  <c r="AC2896" i="2"/>
  <c r="AA2896" i="2"/>
  <c r="Z2912" i="2"/>
  <c r="AC2912" i="2"/>
  <c r="AA2912" i="2"/>
  <c r="Z2928" i="2"/>
  <c r="AC2928" i="2"/>
  <c r="AA2928" i="2"/>
  <c r="Z2944" i="2"/>
  <c r="AC2944" i="2"/>
  <c r="AA2944" i="2"/>
  <c r="Z2960" i="2"/>
  <c r="AC2960" i="2"/>
  <c r="AA2960" i="2"/>
  <c r="Z2976" i="2"/>
  <c r="AC2976" i="2"/>
  <c r="AA2976" i="2"/>
  <c r="Z2992" i="2"/>
  <c r="AC2992" i="2"/>
  <c r="AA2992" i="2"/>
  <c r="Z3008" i="2"/>
  <c r="AC3008" i="2"/>
  <c r="AA3008" i="2"/>
  <c r="Z3024" i="2"/>
  <c r="AC3024" i="2"/>
  <c r="AA3024" i="2"/>
  <c r="Z3040" i="2"/>
  <c r="AC3040" i="2"/>
  <c r="AA3040" i="2"/>
  <c r="Z3056" i="2"/>
  <c r="AC3056" i="2"/>
  <c r="AA3056" i="2"/>
  <c r="Z3072" i="2"/>
  <c r="AC3072" i="2"/>
  <c r="AA3072" i="2"/>
  <c r="Z3088" i="2"/>
  <c r="AC3088" i="2"/>
  <c r="AA3088" i="2"/>
  <c r="Z3104" i="2"/>
  <c r="AC3104" i="2"/>
  <c r="AA3104" i="2"/>
  <c r="AE1673" i="2"/>
  <c r="AE2475" i="2"/>
  <c r="AE2782" i="2"/>
  <c r="AJ2782" i="2" s="1"/>
  <c r="AE2786" i="2"/>
  <c r="AE2788" i="2"/>
  <c r="AI2788" i="2" s="1"/>
  <c r="AE2849" i="2"/>
  <c r="AE2909" i="2"/>
  <c r="AE1493" i="2"/>
  <c r="AJ1493" i="2" s="1"/>
  <c r="AE1533" i="2"/>
  <c r="AE1686" i="2"/>
  <c r="AE1798" i="2"/>
  <c r="AE1926" i="2"/>
  <c r="AE2006" i="2"/>
  <c r="AJ2006" i="2" s="1"/>
  <c r="AE2154" i="2"/>
  <c r="AJ2154" i="2" s="1"/>
  <c r="AE2213" i="2"/>
  <c r="AE2242" i="2"/>
  <c r="AE2245" i="2"/>
  <c r="AE2258" i="2"/>
  <c r="AE2290" i="2"/>
  <c r="AE2298" i="2"/>
  <c r="AJ2298" i="2" s="1"/>
  <c r="AE2341" i="2"/>
  <c r="AE2349" i="2"/>
  <c r="AE2354" i="2"/>
  <c r="AE2362" i="2"/>
  <c r="AE2394" i="2"/>
  <c r="AE2413" i="2"/>
  <c r="AE2472" i="2"/>
  <c r="Z2834" i="2"/>
  <c r="AC2834" i="2"/>
  <c r="AA2834" i="2"/>
  <c r="Z2850" i="2"/>
  <c r="AA2850" i="2"/>
  <c r="AC2850" i="2"/>
  <c r="Z2866" i="2"/>
  <c r="AC2866" i="2"/>
  <c r="AA2866" i="2"/>
  <c r="Z2882" i="2"/>
  <c r="AC2882" i="2"/>
  <c r="AA2882" i="2"/>
  <c r="Z2898" i="2"/>
  <c r="AC2898" i="2"/>
  <c r="AA2898" i="2"/>
  <c r="Z2914" i="2"/>
  <c r="AA2914" i="2"/>
  <c r="AC2914" i="2"/>
  <c r="Z2930" i="2"/>
  <c r="AC2930" i="2"/>
  <c r="AA2930" i="2"/>
  <c r="Z2946" i="2"/>
  <c r="AC2946" i="2"/>
  <c r="AA2946" i="2"/>
  <c r="Z2962" i="2"/>
  <c r="AC2962" i="2"/>
  <c r="AA2962" i="2"/>
  <c r="Z2978" i="2"/>
  <c r="AA2978" i="2"/>
  <c r="AC2978" i="2"/>
  <c r="Z2994" i="2"/>
  <c r="AA2994" i="2"/>
  <c r="AC2994" i="2"/>
  <c r="Z3010" i="2"/>
  <c r="AA3010" i="2"/>
  <c r="AC3010" i="2"/>
  <c r="Z3026" i="2"/>
  <c r="AA3026" i="2"/>
  <c r="AC3026" i="2"/>
  <c r="Z3042" i="2"/>
  <c r="AC3042" i="2"/>
  <c r="AA3042" i="2"/>
  <c r="Z3058" i="2"/>
  <c r="AC3058" i="2"/>
  <c r="AA3058" i="2"/>
  <c r="Z3074" i="2"/>
  <c r="AC3074" i="2"/>
  <c r="AA3074" i="2"/>
  <c r="Z3090" i="2"/>
  <c r="AC3090" i="2"/>
  <c r="AA3090" i="2"/>
  <c r="Z3106" i="2"/>
  <c r="AC3106" i="2"/>
  <c r="AA3106" i="2"/>
  <c r="AE1649" i="2"/>
  <c r="AE1713" i="2"/>
  <c r="AE1792" i="2"/>
  <c r="AF2538" i="2"/>
  <c r="AF2578" i="2"/>
  <c r="AF2594" i="2"/>
  <c r="AE2681" i="2"/>
  <c r="AE2687" i="2"/>
  <c r="AF2722" i="2"/>
  <c r="AF2726" i="2"/>
  <c r="AF2754" i="2"/>
  <c r="AE2923" i="2"/>
  <c r="AE2939" i="2"/>
  <c r="AE2955" i="2"/>
  <c r="AE3051" i="2"/>
  <c r="AE1501" i="2"/>
  <c r="AJ1501" i="2" s="1"/>
  <c r="AE2610" i="2"/>
  <c r="AE2674" i="2"/>
  <c r="AE2676" i="2"/>
  <c r="AE2718" i="2"/>
  <c r="AJ2718" i="2" s="1"/>
  <c r="AE2726" i="2"/>
  <c r="AJ2726" i="2" s="1"/>
  <c r="AE2730" i="2"/>
  <c r="AE2734" i="2"/>
  <c r="AE2738" i="2"/>
  <c r="AE2941" i="2"/>
  <c r="AE3001"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5"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B75" i="2"/>
  <c r="C75" i="2"/>
  <c r="B76" i="2"/>
  <c r="C76" i="2"/>
  <c r="B77" i="2"/>
  <c r="C77" i="2"/>
  <c r="B78" i="2"/>
  <c r="C78" i="2"/>
  <c r="B79" i="2"/>
  <c r="C79" i="2"/>
  <c r="B80" i="2"/>
  <c r="C80" i="2"/>
  <c r="B81" i="2"/>
  <c r="C81" i="2"/>
  <c r="B82" i="2"/>
  <c r="C82" i="2"/>
  <c r="B83" i="2"/>
  <c r="C83" i="2"/>
  <c r="B84" i="2"/>
  <c r="C84" i="2"/>
  <c r="B85" i="2"/>
  <c r="C85" i="2"/>
  <c r="B86" i="2"/>
  <c r="C86" i="2"/>
  <c r="B87" i="2"/>
  <c r="C87" i="2"/>
  <c r="B88" i="2"/>
  <c r="C88" i="2"/>
  <c r="B89" i="2"/>
  <c r="C89" i="2"/>
  <c r="B90" i="2"/>
  <c r="C90" i="2"/>
  <c r="B91" i="2"/>
  <c r="C91" i="2"/>
  <c r="B92" i="2"/>
  <c r="C92" i="2"/>
  <c r="B93" i="2"/>
  <c r="C93" i="2"/>
  <c r="B94" i="2"/>
  <c r="C94" i="2"/>
  <c r="B95" i="2"/>
  <c r="C95" i="2"/>
  <c r="B96" i="2"/>
  <c r="C96" i="2"/>
  <c r="B97" i="2"/>
  <c r="C97" i="2"/>
  <c r="B98" i="2"/>
  <c r="C98" i="2"/>
  <c r="B99" i="2"/>
  <c r="C99" i="2"/>
  <c r="B100" i="2"/>
  <c r="C100" i="2"/>
  <c r="B101" i="2"/>
  <c r="C101" i="2"/>
  <c r="B102" i="2"/>
  <c r="C102" i="2"/>
  <c r="B103" i="2"/>
  <c r="C103" i="2"/>
  <c r="B104" i="2"/>
  <c r="C104" i="2"/>
  <c r="B105" i="2"/>
  <c r="C105" i="2"/>
  <c r="B106" i="2"/>
  <c r="C106" i="2"/>
  <c r="B107" i="2"/>
  <c r="C107" i="2"/>
  <c r="B108" i="2"/>
  <c r="C108" i="2"/>
  <c r="B109" i="2"/>
  <c r="C109" i="2"/>
  <c r="B110" i="2"/>
  <c r="C110" i="2"/>
  <c r="B111" i="2"/>
  <c r="C111" i="2"/>
  <c r="B112" i="2"/>
  <c r="C112" i="2"/>
  <c r="B113" i="2"/>
  <c r="C113" i="2"/>
  <c r="B114" i="2"/>
  <c r="C114" i="2"/>
  <c r="B115" i="2"/>
  <c r="C115" i="2"/>
  <c r="B116" i="2"/>
  <c r="C116" i="2"/>
  <c r="B117" i="2"/>
  <c r="C117" i="2"/>
  <c r="B118" i="2"/>
  <c r="C118" i="2"/>
  <c r="B119" i="2"/>
  <c r="C119" i="2"/>
  <c r="B120" i="2"/>
  <c r="C120" i="2"/>
  <c r="B121" i="2"/>
  <c r="C121" i="2"/>
  <c r="B122" i="2"/>
  <c r="C122" i="2"/>
  <c r="B123" i="2"/>
  <c r="C123" i="2"/>
  <c r="B124" i="2"/>
  <c r="C124" i="2"/>
  <c r="B125" i="2"/>
  <c r="C125" i="2"/>
  <c r="B126" i="2"/>
  <c r="C126" i="2"/>
  <c r="B127" i="2"/>
  <c r="C127" i="2"/>
  <c r="B128" i="2"/>
  <c r="C128" i="2"/>
  <c r="B129" i="2"/>
  <c r="C129" i="2"/>
  <c r="B130" i="2"/>
  <c r="C130" i="2"/>
  <c r="B131" i="2"/>
  <c r="C131" i="2"/>
  <c r="B132" i="2"/>
  <c r="C132" i="2"/>
  <c r="B133" i="2"/>
  <c r="C133" i="2"/>
  <c r="B134" i="2"/>
  <c r="C134" i="2"/>
  <c r="B135" i="2"/>
  <c r="C135" i="2"/>
  <c r="B136" i="2"/>
  <c r="C136" i="2"/>
  <c r="B137" i="2"/>
  <c r="C137" i="2"/>
  <c r="B138" i="2"/>
  <c r="C138" i="2"/>
  <c r="B139" i="2"/>
  <c r="C139" i="2"/>
  <c r="B140" i="2"/>
  <c r="C140" i="2"/>
  <c r="B141" i="2"/>
  <c r="C141" i="2"/>
  <c r="B142" i="2"/>
  <c r="C142" i="2"/>
  <c r="B143" i="2"/>
  <c r="C143" i="2"/>
  <c r="B144" i="2"/>
  <c r="C144" i="2"/>
  <c r="B145" i="2"/>
  <c r="C145" i="2"/>
  <c r="B146" i="2"/>
  <c r="C146" i="2"/>
  <c r="B147" i="2"/>
  <c r="C147" i="2"/>
  <c r="B148" i="2"/>
  <c r="C148" i="2"/>
  <c r="B149" i="2"/>
  <c r="C149" i="2"/>
  <c r="B150" i="2"/>
  <c r="C150" i="2"/>
  <c r="B151" i="2"/>
  <c r="C151" i="2"/>
  <c r="B152" i="2"/>
  <c r="C152" i="2"/>
  <c r="B153" i="2"/>
  <c r="C153" i="2"/>
  <c r="B154" i="2"/>
  <c r="C154" i="2"/>
  <c r="B155" i="2"/>
  <c r="C155" i="2"/>
  <c r="B156" i="2"/>
  <c r="C156" i="2"/>
  <c r="B157" i="2"/>
  <c r="C157" i="2"/>
  <c r="B158" i="2"/>
  <c r="C158" i="2"/>
  <c r="B159" i="2"/>
  <c r="C159" i="2"/>
  <c r="B160" i="2"/>
  <c r="C160" i="2"/>
  <c r="B161" i="2"/>
  <c r="C161" i="2"/>
  <c r="B162" i="2"/>
  <c r="C162" i="2"/>
  <c r="B163" i="2"/>
  <c r="C163" i="2"/>
  <c r="B164" i="2"/>
  <c r="C164" i="2"/>
  <c r="B165" i="2"/>
  <c r="C165" i="2"/>
  <c r="B166" i="2"/>
  <c r="C166" i="2"/>
  <c r="B167" i="2"/>
  <c r="C167" i="2"/>
  <c r="B168" i="2"/>
  <c r="C168" i="2"/>
  <c r="B169" i="2"/>
  <c r="C169" i="2"/>
  <c r="B170" i="2"/>
  <c r="C170" i="2"/>
  <c r="B171" i="2"/>
  <c r="C171" i="2"/>
  <c r="B172" i="2"/>
  <c r="C172" i="2"/>
  <c r="B173" i="2"/>
  <c r="C173" i="2"/>
  <c r="B174" i="2"/>
  <c r="C174" i="2"/>
  <c r="B175" i="2"/>
  <c r="C175" i="2"/>
  <c r="B176" i="2"/>
  <c r="C176" i="2"/>
  <c r="B177" i="2"/>
  <c r="C177" i="2"/>
  <c r="B178" i="2"/>
  <c r="C178" i="2"/>
  <c r="B179" i="2"/>
  <c r="C179" i="2"/>
  <c r="B180" i="2"/>
  <c r="C180" i="2"/>
  <c r="B181" i="2"/>
  <c r="C181" i="2"/>
  <c r="B182" i="2"/>
  <c r="C182" i="2"/>
  <c r="B183" i="2"/>
  <c r="C183" i="2"/>
  <c r="B184" i="2"/>
  <c r="C184" i="2"/>
  <c r="B185" i="2"/>
  <c r="C185" i="2"/>
  <c r="B186" i="2"/>
  <c r="C186" i="2"/>
  <c r="B187" i="2"/>
  <c r="C187" i="2"/>
  <c r="B188" i="2"/>
  <c r="C188" i="2"/>
  <c r="B189" i="2"/>
  <c r="C189" i="2"/>
  <c r="B190" i="2"/>
  <c r="C190" i="2"/>
  <c r="B191" i="2"/>
  <c r="C191" i="2"/>
  <c r="B192" i="2"/>
  <c r="C192" i="2"/>
  <c r="B193" i="2"/>
  <c r="C193" i="2"/>
  <c r="B194" i="2"/>
  <c r="C194" i="2"/>
  <c r="B195" i="2"/>
  <c r="C195" i="2"/>
  <c r="B196" i="2"/>
  <c r="C196" i="2"/>
  <c r="B197" i="2"/>
  <c r="C197" i="2"/>
  <c r="B198" i="2"/>
  <c r="C198" i="2"/>
  <c r="B199" i="2"/>
  <c r="C199" i="2"/>
  <c r="B200" i="2"/>
  <c r="C200" i="2"/>
  <c r="B201" i="2"/>
  <c r="C201" i="2"/>
  <c r="B202" i="2"/>
  <c r="C202" i="2"/>
  <c r="B203" i="2"/>
  <c r="C203" i="2"/>
  <c r="B204" i="2"/>
  <c r="C204" i="2"/>
  <c r="B205" i="2"/>
  <c r="C205" i="2"/>
  <c r="B206" i="2"/>
  <c r="C206" i="2"/>
  <c r="B207" i="2"/>
  <c r="C207" i="2"/>
  <c r="B208" i="2"/>
  <c r="C208" i="2"/>
  <c r="B209" i="2"/>
  <c r="C209" i="2"/>
  <c r="B210" i="2"/>
  <c r="C210" i="2"/>
  <c r="B211" i="2"/>
  <c r="C211" i="2"/>
  <c r="B212" i="2"/>
  <c r="C212" i="2"/>
  <c r="B213" i="2"/>
  <c r="C213" i="2"/>
  <c r="B214" i="2"/>
  <c r="C214" i="2"/>
  <c r="B215" i="2"/>
  <c r="C215" i="2"/>
  <c r="B216" i="2"/>
  <c r="C216" i="2"/>
  <c r="B217" i="2"/>
  <c r="C217" i="2"/>
  <c r="B218" i="2"/>
  <c r="C218" i="2"/>
  <c r="B219" i="2"/>
  <c r="C219" i="2"/>
  <c r="B220" i="2"/>
  <c r="C220" i="2"/>
  <c r="B221" i="2"/>
  <c r="C221" i="2"/>
  <c r="B222" i="2"/>
  <c r="C222" i="2"/>
  <c r="B223" i="2"/>
  <c r="C223" i="2"/>
  <c r="B224" i="2"/>
  <c r="C224" i="2"/>
  <c r="B225" i="2"/>
  <c r="C225" i="2"/>
  <c r="B226" i="2"/>
  <c r="C226" i="2"/>
  <c r="B227" i="2"/>
  <c r="C227" i="2"/>
  <c r="B228" i="2"/>
  <c r="C228" i="2"/>
  <c r="B229" i="2"/>
  <c r="C229" i="2"/>
  <c r="B230" i="2"/>
  <c r="C230" i="2"/>
  <c r="B231" i="2"/>
  <c r="C231" i="2"/>
  <c r="B232" i="2"/>
  <c r="C232" i="2"/>
  <c r="B233" i="2"/>
  <c r="C233" i="2"/>
  <c r="B234" i="2"/>
  <c r="C234" i="2"/>
  <c r="B235" i="2"/>
  <c r="C235" i="2"/>
  <c r="B236" i="2"/>
  <c r="C236" i="2"/>
  <c r="B237" i="2"/>
  <c r="C237" i="2"/>
  <c r="B238" i="2"/>
  <c r="C238" i="2"/>
  <c r="B239" i="2"/>
  <c r="C239" i="2"/>
  <c r="B240" i="2"/>
  <c r="C240" i="2"/>
  <c r="B241" i="2"/>
  <c r="C241" i="2"/>
  <c r="B242" i="2"/>
  <c r="C242" i="2"/>
  <c r="B243" i="2"/>
  <c r="C243" i="2"/>
  <c r="B244" i="2"/>
  <c r="C244" i="2"/>
  <c r="B245" i="2"/>
  <c r="C245" i="2"/>
  <c r="B246" i="2"/>
  <c r="C246" i="2"/>
  <c r="B247" i="2"/>
  <c r="C247" i="2"/>
  <c r="B248" i="2"/>
  <c r="C248" i="2"/>
  <c r="B249" i="2"/>
  <c r="C249" i="2"/>
  <c r="B250" i="2"/>
  <c r="C250" i="2"/>
  <c r="B251" i="2"/>
  <c r="C251" i="2"/>
  <c r="B252" i="2"/>
  <c r="C252" i="2"/>
  <c r="B253" i="2"/>
  <c r="C253" i="2"/>
  <c r="B254" i="2"/>
  <c r="C254" i="2"/>
  <c r="B255" i="2"/>
  <c r="C255" i="2"/>
  <c r="B256" i="2"/>
  <c r="C256" i="2"/>
  <c r="B257" i="2"/>
  <c r="C257" i="2"/>
  <c r="B258" i="2"/>
  <c r="C258" i="2"/>
  <c r="B259" i="2"/>
  <c r="C259" i="2"/>
  <c r="B260" i="2"/>
  <c r="C260" i="2"/>
  <c r="B261" i="2"/>
  <c r="C261" i="2"/>
  <c r="B262" i="2"/>
  <c r="C262" i="2"/>
  <c r="B263" i="2"/>
  <c r="C263" i="2"/>
  <c r="B264" i="2"/>
  <c r="C264" i="2"/>
  <c r="B265" i="2"/>
  <c r="C265" i="2"/>
  <c r="B266" i="2"/>
  <c r="C266" i="2"/>
  <c r="B267" i="2"/>
  <c r="C267" i="2"/>
  <c r="B268" i="2"/>
  <c r="C268" i="2"/>
  <c r="B269" i="2"/>
  <c r="C269" i="2"/>
  <c r="B270" i="2"/>
  <c r="C270" i="2"/>
  <c r="B271" i="2"/>
  <c r="C271" i="2"/>
  <c r="B272" i="2"/>
  <c r="C272" i="2"/>
  <c r="B273" i="2"/>
  <c r="C273" i="2"/>
  <c r="B274" i="2"/>
  <c r="C274" i="2"/>
  <c r="B275" i="2"/>
  <c r="C275" i="2"/>
  <c r="B276" i="2"/>
  <c r="C276" i="2"/>
  <c r="B277" i="2"/>
  <c r="C277" i="2"/>
  <c r="B278" i="2"/>
  <c r="C278" i="2"/>
  <c r="B279" i="2"/>
  <c r="C279" i="2"/>
  <c r="B280" i="2"/>
  <c r="C280" i="2"/>
  <c r="B281" i="2"/>
  <c r="C281" i="2"/>
  <c r="B282" i="2"/>
  <c r="C282" i="2"/>
  <c r="B283" i="2"/>
  <c r="C283" i="2"/>
  <c r="B284" i="2"/>
  <c r="C284" i="2"/>
  <c r="B285" i="2"/>
  <c r="C285" i="2"/>
  <c r="B286" i="2"/>
  <c r="C286" i="2"/>
  <c r="B287" i="2"/>
  <c r="C287" i="2"/>
  <c r="B288" i="2"/>
  <c r="C288" i="2"/>
  <c r="B289" i="2"/>
  <c r="C289" i="2"/>
  <c r="B290" i="2"/>
  <c r="C290" i="2"/>
  <c r="B291" i="2"/>
  <c r="C291" i="2"/>
  <c r="B292" i="2"/>
  <c r="C292" i="2"/>
  <c r="B293" i="2"/>
  <c r="C293" i="2"/>
  <c r="B294" i="2"/>
  <c r="C294" i="2"/>
  <c r="B295" i="2"/>
  <c r="C295" i="2"/>
  <c r="B296" i="2"/>
  <c r="C296" i="2"/>
  <c r="B297" i="2"/>
  <c r="C297" i="2"/>
  <c r="B298" i="2"/>
  <c r="C298" i="2"/>
  <c r="B299" i="2"/>
  <c r="C299" i="2"/>
  <c r="B300" i="2"/>
  <c r="C300" i="2"/>
  <c r="B301" i="2"/>
  <c r="C301" i="2"/>
  <c r="B302" i="2"/>
  <c r="C302" i="2"/>
  <c r="B303" i="2"/>
  <c r="C303" i="2"/>
  <c r="B304" i="2"/>
  <c r="C304" i="2"/>
  <c r="B305" i="2"/>
  <c r="C305" i="2"/>
  <c r="B306" i="2"/>
  <c r="C306" i="2"/>
  <c r="B307" i="2"/>
  <c r="C307" i="2"/>
  <c r="B308" i="2"/>
  <c r="C308" i="2"/>
  <c r="B309" i="2"/>
  <c r="C309" i="2"/>
  <c r="B310" i="2"/>
  <c r="C310" i="2"/>
  <c r="B311" i="2"/>
  <c r="C311" i="2"/>
  <c r="B312" i="2"/>
  <c r="C312" i="2"/>
  <c r="B313" i="2"/>
  <c r="C313" i="2"/>
  <c r="B314" i="2"/>
  <c r="C314" i="2"/>
  <c r="B315" i="2"/>
  <c r="C315" i="2"/>
  <c r="B316" i="2"/>
  <c r="C316" i="2"/>
  <c r="B317" i="2"/>
  <c r="C317" i="2"/>
  <c r="B318" i="2"/>
  <c r="C318" i="2"/>
  <c r="B319" i="2"/>
  <c r="C319" i="2"/>
  <c r="B320" i="2"/>
  <c r="C320" i="2"/>
  <c r="B321" i="2"/>
  <c r="C321" i="2"/>
  <c r="B322" i="2"/>
  <c r="C322" i="2"/>
  <c r="B323" i="2"/>
  <c r="C323" i="2"/>
  <c r="B324" i="2"/>
  <c r="C324" i="2"/>
  <c r="B325" i="2"/>
  <c r="C325" i="2"/>
  <c r="B326" i="2"/>
  <c r="C326" i="2"/>
  <c r="B327" i="2"/>
  <c r="C327" i="2"/>
  <c r="B328" i="2"/>
  <c r="C328" i="2"/>
  <c r="B329" i="2"/>
  <c r="C329" i="2"/>
  <c r="B330" i="2"/>
  <c r="C330" i="2"/>
  <c r="B331" i="2"/>
  <c r="C331" i="2"/>
  <c r="B332" i="2"/>
  <c r="C332" i="2"/>
  <c r="B333" i="2"/>
  <c r="C333" i="2"/>
  <c r="B334" i="2"/>
  <c r="C334" i="2"/>
  <c r="B335" i="2"/>
  <c r="C335" i="2"/>
  <c r="B336" i="2"/>
  <c r="C336" i="2"/>
  <c r="B337" i="2"/>
  <c r="C337" i="2"/>
  <c r="B338" i="2"/>
  <c r="C338" i="2"/>
  <c r="B339" i="2"/>
  <c r="C339" i="2"/>
  <c r="B340" i="2"/>
  <c r="C340" i="2"/>
  <c r="B341" i="2"/>
  <c r="C341" i="2"/>
  <c r="B342" i="2"/>
  <c r="C342" i="2"/>
  <c r="B343" i="2"/>
  <c r="C343" i="2"/>
  <c r="B344" i="2"/>
  <c r="C344" i="2"/>
  <c r="B345" i="2"/>
  <c r="C345" i="2"/>
  <c r="B346" i="2"/>
  <c r="C346" i="2"/>
  <c r="B347" i="2"/>
  <c r="C347" i="2"/>
  <c r="B348" i="2"/>
  <c r="C348" i="2"/>
  <c r="B349" i="2"/>
  <c r="C349" i="2"/>
  <c r="B350" i="2"/>
  <c r="C350" i="2"/>
  <c r="B351" i="2"/>
  <c r="C351" i="2"/>
  <c r="B352" i="2"/>
  <c r="C352" i="2"/>
  <c r="B353" i="2"/>
  <c r="C353" i="2"/>
  <c r="B354" i="2"/>
  <c r="C354" i="2"/>
  <c r="B355" i="2"/>
  <c r="C355" i="2"/>
  <c r="B356" i="2"/>
  <c r="C356" i="2"/>
  <c r="B357" i="2"/>
  <c r="C357" i="2"/>
  <c r="B358" i="2"/>
  <c r="C358" i="2"/>
  <c r="B359" i="2"/>
  <c r="C359" i="2"/>
  <c r="B360" i="2"/>
  <c r="C360" i="2"/>
  <c r="B361" i="2"/>
  <c r="C361" i="2"/>
  <c r="B362" i="2"/>
  <c r="C362" i="2"/>
  <c r="B363" i="2"/>
  <c r="C363" i="2"/>
  <c r="B364" i="2"/>
  <c r="C364" i="2"/>
  <c r="B365" i="2"/>
  <c r="C365" i="2"/>
  <c r="B366" i="2"/>
  <c r="C366" i="2"/>
  <c r="B367" i="2"/>
  <c r="C367" i="2"/>
  <c r="B368" i="2"/>
  <c r="C368" i="2"/>
  <c r="B369" i="2"/>
  <c r="C369" i="2"/>
  <c r="B370" i="2"/>
  <c r="C370" i="2"/>
  <c r="B371" i="2"/>
  <c r="C371" i="2"/>
  <c r="B372" i="2"/>
  <c r="C372" i="2"/>
  <c r="B373" i="2"/>
  <c r="C373" i="2"/>
  <c r="B374" i="2"/>
  <c r="C374" i="2"/>
  <c r="B375" i="2"/>
  <c r="C375" i="2"/>
  <c r="B376" i="2"/>
  <c r="C376" i="2"/>
  <c r="B377" i="2"/>
  <c r="C377" i="2"/>
  <c r="B378" i="2"/>
  <c r="C378" i="2"/>
  <c r="B379" i="2"/>
  <c r="C379" i="2"/>
  <c r="B380" i="2"/>
  <c r="C380" i="2"/>
  <c r="B381" i="2"/>
  <c r="C381" i="2"/>
  <c r="B382" i="2"/>
  <c r="C382" i="2"/>
  <c r="B383" i="2"/>
  <c r="C383" i="2"/>
  <c r="B384" i="2"/>
  <c r="C384" i="2"/>
  <c r="B385" i="2"/>
  <c r="C385" i="2"/>
  <c r="B386" i="2"/>
  <c r="C386" i="2"/>
  <c r="B387" i="2"/>
  <c r="C387" i="2"/>
  <c r="B388" i="2"/>
  <c r="C388" i="2"/>
  <c r="B389" i="2"/>
  <c r="C389" i="2"/>
  <c r="B390" i="2"/>
  <c r="C390" i="2"/>
  <c r="B391" i="2"/>
  <c r="C391" i="2"/>
  <c r="B392" i="2"/>
  <c r="C392" i="2"/>
  <c r="B393" i="2"/>
  <c r="C393" i="2"/>
  <c r="B394" i="2"/>
  <c r="C394" i="2"/>
  <c r="B395" i="2"/>
  <c r="C395" i="2"/>
  <c r="B396" i="2"/>
  <c r="C396" i="2"/>
  <c r="B397" i="2"/>
  <c r="C397" i="2"/>
  <c r="B398" i="2"/>
  <c r="C398" i="2"/>
  <c r="B399" i="2"/>
  <c r="C399" i="2"/>
  <c r="B400" i="2"/>
  <c r="C400" i="2"/>
  <c r="B401" i="2"/>
  <c r="C401" i="2"/>
  <c r="B402" i="2"/>
  <c r="C402" i="2"/>
  <c r="B403" i="2"/>
  <c r="C403" i="2"/>
  <c r="B404" i="2"/>
  <c r="C404" i="2"/>
  <c r="B405" i="2"/>
  <c r="C405" i="2"/>
  <c r="B406" i="2"/>
  <c r="C406" i="2"/>
  <c r="B407" i="2"/>
  <c r="C407" i="2"/>
  <c r="B408" i="2"/>
  <c r="C408" i="2"/>
  <c r="B409" i="2"/>
  <c r="C409" i="2"/>
  <c r="B410" i="2"/>
  <c r="C410" i="2"/>
  <c r="B411" i="2"/>
  <c r="C411" i="2"/>
  <c r="B412" i="2"/>
  <c r="C412" i="2"/>
  <c r="B413" i="2"/>
  <c r="C413" i="2"/>
  <c r="B414" i="2"/>
  <c r="C414" i="2"/>
  <c r="B415" i="2"/>
  <c r="C415" i="2"/>
  <c r="B416" i="2"/>
  <c r="C416" i="2"/>
  <c r="B417" i="2"/>
  <c r="C417" i="2"/>
  <c r="B418" i="2"/>
  <c r="C418" i="2"/>
  <c r="B419" i="2"/>
  <c r="C419" i="2"/>
  <c r="B420" i="2"/>
  <c r="C420" i="2"/>
  <c r="B421" i="2"/>
  <c r="C421" i="2"/>
  <c r="B422" i="2"/>
  <c r="C422" i="2"/>
  <c r="B423" i="2"/>
  <c r="C423" i="2"/>
  <c r="B424" i="2"/>
  <c r="C424" i="2"/>
  <c r="B425" i="2"/>
  <c r="C425" i="2"/>
  <c r="B426" i="2"/>
  <c r="C426" i="2"/>
  <c r="B427" i="2"/>
  <c r="C427" i="2"/>
  <c r="B428" i="2"/>
  <c r="C428" i="2"/>
  <c r="B429" i="2"/>
  <c r="C429" i="2"/>
  <c r="B430" i="2"/>
  <c r="C430" i="2"/>
  <c r="B431" i="2"/>
  <c r="C431" i="2"/>
  <c r="B432" i="2"/>
  <c r="C432" i="2"/>
  <c r="B433" i="2"/>
  <c r="C433" i="2"/>
  <c r="B434" i="2"/>
  <c r="C434" i="2"/>
  <c r="B435" i="2"/>
  <c r="C435" i="2"/>
  <c r="B436" i="2"/>
  <c r="C436" i="2"/>
  <c r="B437" i="2"/>
  <c r="C437" i="2"/>
  <c r="B438" i="2"/>
  <c r="C438" i="2"/>
  <c r="B439" i="2"/>
  <c r="C439" i="2"/>
  <c r="B440" i="2"/>
  <c r="C440" i="2"/>
  <c r="B441" i="2"/>
  <c r="C441" i="2"/>
  <c r="B442" i="2"/>
  <c r="C442" i="2"/>
  <c r="B443" i="2"/>
  <c r="C443" i="2"/>
  <c r="B444" i="2"/>
  <c r="C444" i="2"/>
  <c r="B445" i="2"/>
  <c r="C445" i="2"/>
  <c r="B446" i="2"/>
  <c r="C446" i="2"/>
  <c r="B447" i="2"/>
  <c r="C447" i="2"/>
  <c r="B448" i="2"/>
  <c r="C448" i="2"/>
  <c r="B449" i="2"/>
  <c r="C449" i="2"/>
  <c r="B450" i="2"/>
  <c r="C450" i="2"/>
  <c r="B451" i="2"/>
  <c r="C451" i="2"/>
  <c r="B452" i="2"/>
  <c r="C452" i="2"/>
  <c r="B453" i="2"/>
  <c r="C453" i="2"/>
  <c r="B454" i="2"/>
  <c r="C454" i="2"/>
  <c r="B455" i="2"/>
  <c r="C455" i="2"/>
  <c r="B456" i="2"/>
  <c r="A456" i="2" s="1"/>
  <c r="C456" i="2"/>
  <c r="B457" i="2"/>
  <c r="C457" i="2"/>
  <c r="B458" i="2"/>
  <c r="C458" i="2"/>
  <c r="C5" i="2"/>
  <c r="B5" i="2"/>
  <c r="A15" i="1"/>
  <c r="C7" i="1"/>
  <c r="AJ2474" i="2" l="1"/>
  <c r="AJ1629" i="2"/>
  <c r="AJ594" i="2"/>
  <c r="AJ1461" i="2"/>
  <c r="AJ2031" i="2"/>
  <c r="AJ166" i="2"/>
  <c r="AJ1994" i="2"/>
  <c r="AI396" i="2"/>
  <c r="AI853" i="2"/>
  <c r="AJ1996" i="2"/>
  <c r="AJ1302" i="2"/>
  <c r="AJ2539" i="2"/>
  <c r="AI816" i="2"/>
  <c r="AJ2151" i="2"/>
  <c r="AJ1003" i="2"/>
  <c r="AI848" i="2"/>
  <c r="AI209" i="2"/>
  <c r="AJ455" i="2"/>
  <c r="AJ12" i="2"/>
  <c r="AJ751" i="2"/>
  <c r="AJ2111" i="2"/>
  <c r="AJ1509" i="2"/>
  <c r="AJ1180" i="2"/>
  <c r="AJ2571" i="2"/>
  <c r="AJ1197" i="2"/>
  <c r="AJ449" i="2"/>
  <c r="AI1429" i="2"/>
  <c r="AJ795" i="2"/>
  <c r="AJ1848" i="2"/>
  <c r="AJ587" i="2"/>
  <c r="T3107" i="2"/>
  <c r="AJ101" i="2"/>
  <c r="AJ1295" i="2"/>
  <c r="AJ1477" i="2"/>
  <c r="AJ1151" i="2"/>
  <c r="AJ178" i="2"/>
  <c r="AJ400" i="2"/>
  <c r="AI40" i="2"/>
  <c r="AI191" i="2"/>
  <c r="AI292" i="2"/>
  <c r="AI18" i="2"/>
  <c r="AI171" i="2"/>
  <c r="AI894" i="2"/>
  <c r="AI878" i="2"/>
  <c r="AI2029" i="2"/>
  <c r="AJ919" i="2"/>
  <c r="AJ385" i="2"/>
  <c r="AI2339" i="2"/>
  <c r="AJ1107" i="2"/>
  <c r="AJ2665" i="2"/>
  <c r="AJ2673" i="2"/>
  <c r="AI747" i="2"/>
  <c r="AJ1225" i="2"/>
  <c r="AJ1019" i="2"/>
  <c r="AH25" i="2"/>
  <c r="AJ277" i="2"/>
  <c r="AI882" i="2"/>
  <c r="AJ1495" i="2"/>
  <c r="AJ796" i="2"/>
  <c r="AJ458" i="2"/>
  <c r="AI2681" i="2"/>
  <c r="AJ2341" i="2"/>
  <c r="AJ715" i="2"/>
  <c r="AJ2081" i="2"/>
  <c r="AI1378" i="2"/>
  <c r="AJ1280" i="2"/>
  <c r="AJ2470" i="2"/>
  <c r="AJ1849" i="2"/>
  <c r="AJ1433" i="2"/>
  <c r="AJ2288" i="2"/>
  <c r="AI489" i="2"/>
  <c r="AJ2828" i="2"/>
  <c r="AI14" i="2"/>
  <c r="AJ2011" i="2"/>
  <c r="AJ2497" i="2"/>
  <c r="AJ1406" i="2"/>
  <c r="AJ2724" i="2"/>
  <c r="AJ372" i="2"/>
  <c r="AJ2294" i="2"/>
  <c r="AJ861" i="2"/>
  <c r="AI383" i="2"/>
  <c r="AI829" i="2"/>
  <c r="AJ803" i="2"/>
  <c r="AJ167" i="2"/>
  <c r="AJ531" i="2"/>
  <c r="AI480" i="2"/>
  <c r="AJ121" i="2"/>
  <c r="AI3051" i="2"/>
  <c r="AI1645" i="2"/>
  <c r="AI2621" i="2"/>
  <c r="AJ2684" i="2"/>
  <c r="AI2674" i="2"/>
  <c r="AJ1936" i="2"/>
  <c r="AI2654" i="2"/>
  <c r="AE1882" i="2"/>
  <c r="AJ1882" i="2" s="1"/>
  <c r="AJ2738" i="2"/>
  <c r="AI963" i="2"/>
  <c r="AJ8" i="2"/>
  <c r="AJ2209" i="2"/>
  <c r="AJ2622" i="2"/>
  <c r="AI1051" i="2"/>
  <c r="AJ1535" i="2"/>
  <c r="AJ391" i="2"/>
  <c r="AI196" i="2"/>
  <c r="AJ1543" i="2"/>
  <c r="AJ26" i="2"/>
  <c r="AJ1322" i="2"/>
  <c r="AI379" i="2"/>
  <c r="AJ1942" i="2"/>
  <c r="AJ2710" i="2"/>
  <c r="AJ390" i="2"/>
  <c r="AJ2068" i="2"/>
  <c r="AI971" i="2"/>
  <c r="AJ2533" i="2"/>
  <c r="AI2376" i="2"/>
  <c r="AI1948" i="2"/>
  <c r="AJ1621" i="2"/>
  <c r="AJ2486" i="2"/>
  <c r="AJ1205" i="2"/>
  <c r="AJ104" i="2"/>
  <c r="AJ545" i="2"/>
  <c r="AI881" i="2"/>
  <c r="AI1529" i="2"/>
  <c r="AJ1278" i="2"/>
  <c r="AI2497" i="2"/>
  <c r="AI2516" i="2"/>
  <c r="AJ1500" i="2"/>
  <c r="AI26" i="2"/>
  <c r="AJ1689" i="2"/>
  <c r="AJ197" i="2"/>
  <c r="AI535" i="2"/>
  <c r="AJ1591" i="2"/>
  <c r="AI2293" i="2"/>
  <c r="AI435" i="2"/>
  <c r="AJ2499" i="2"/>
  <c r="AJ1788" i="2"/>
  <c r="AI1115" i="2"/>
  <c r="AJ637" i="2"/>
  <c r="AI2796" i="2"/>
  <c r="AJ2330" i="2"/>
  <c r="AJ1179" i="2"/>
  <c r="AI1723" i="2"/>
  <c r="AJ2051" i="2"/>
  <c r="AJ2473" i="2"/>
  <c r="AJ1023" i="2"/>
  <c r="AJ1473" i="2"/>
  <c r="AJ48" i="2"/>
  <c r="AJ1186" i="2"/>
  <c r="AJ1047" i="2"/>
  <c r="AI709" i="2"/>
  <c r="AI859" i="2"/>
  <c r="AJ1624" i="2"/>
  <c r="AJ2399" i="2"/>
  <c r="AJ2479" i="2"/>
  <c r="AJ868" i="2"/>
  <c r="AJ1115" i="2"/>
  <c r="AI1883" i="2"/>
  <c r="AE526" i="2"/>
  <c r="AJ526" i="2" s="1"/>
  <c r="AE1914" i="2"/>
  <c r="AJ1914" i="2" s="1"/>
  <c r="AE1674" i="2"/>
  <c r="AJ1674" i="2" s="1"/>
  <c r="AE1978" i="2"/>
  <c r="AJ1978" i="2" s="1"/>
  <c r="AJ2459" i="2"/>
  <c r="AI693" i="2"/>
  <c r="AJ2865" i="2"/>
  <c r="AI2580" i="2"/>
  <c r="AI487" i="2"/>
  <c r="AJ2617" i="2"/>
  <c r="AJ2278" i="2"/>
  <c r="AJ1364" i="2"/>
  <c r="AJ2730" i="2"/>
  <c r="AJ1724" i="2"/>
  <c r="AJ1519" i="2"/>
  <c r="AI583" i="2"/>
  <c r="AI901" i="2"/>
  <c r="AI896" i="2"/>
  <c r="AI885" i="2"/>
  <c r="AI862" i="2"/>
  <c r="AI813" i="2"/>
  <c r="AJ524" i="2"/>
  <c r="AJ663" i="2"/>
  <c r="AI3013" i="2"/>
  <c r="AI150" i="2"/>
  <c r="AJ2322" i="2"/>
  <c r="AJ110" i="2"/>
  <c r="AJ2414" i="2"/>
  <c r="AJ1804" i="2"/>
  <c r="AJ1921" i="2"/>
  <c r="AI1119" i="2"/>
  <c r="AJ2284" i="2"/>
  <c r="AJ1369" i="2"/>
  <c r="AH497" i="2"/>
  <c r="AI2074" i="2"/>
  <c r="AJ1507" i="2"/>
  <c r="AI1817" i="2"/>
  <c r="AI1777" i="2"/>
  <c r="AJ2829" i="2"/>
  <c r="AJ779" i="2"/>
  <c r="AH354" i="2"/>
  <c r="AJ1904" i="2"/>
  <c r="AJ2188" i="2"/>
  <c r="AJ1899" i="2"/>
  <c r="AI1185" i="2"/>
  <c r="AI1968" i="2"/>
  <c r="AJ1702" i="2"/>
  <c r="AI1740" i="2"/>
  <c r="AI2638" i="2"/>
  <c r="AJ1928" i="2"/>
  <c r="AJ2028" i="2"/>
  <c r="AJ2097" i="2"/>
  <c r="AJ375" i="2"/>
  <c r="AJ134" i="2"/>
  <c r="AJ1907" i="2"/>
  <c r="AI1637" i="2"/>
  <c r="AJ192" i="2"/>
  <c r="AI194" i="2"/>
  <c r="AI683" i="2"/>
  <c r="AJ1188" i="2"/>
  <c r="AJ701" i="2"/>
  <c r="AJ2342" i="2"/>
  <c r="AJ561" i="2"/>
  <c r="AJ1825" i="2"/>
  <c r="AJ1165" i="2"/>
  <c r="AI457" i="2"/>
  <c r="AJ822" i="2"/>
  <c r="AI1517" i="2"/>
  <c r="AJ2773" i="2"/>
  <c r="AJ1850" i="2"/>
  <c r="AI2685" i="2"/>
  <c r="AI2749" i="2"/>
  <c r="AI2563" i="2"/>
  <c r="AI2789" i="2"/>
  <c r="AI2649" i="2"/>
  <c r="AI2605" i="2"/>
  <c r="AI2514" i="2"/>
  <c r="AI2276" i="2"/>
  <c r="AJ1648" i="2"/>
  <c r="AI827" i="2"/>
  <c r="AJ852" i="2"/>
  <c r="AJ2100" i="2"/>
  <c r="AJ1793" i="2"/>
  <c r="AJ2120" i="2"/>
  <c r="AI392" i="2"/>
  <c r="AJ1640" i="2"/>
  <c r="AI2961" i="2"/>
  <c r="AI2576" i="2"/>
  <c r="AJ837" i="2"/>
  <c r="AJ2837" i="2"/>
  <c r="AI1932" i="2"/>
  <c r="AJ1371" i="2"/>
  <c r="AJ2348" i="2"/>
  <c r="AJ301" i="2"/>
  <c r="AJ2254" i="2"/>
  <c r="AI2822" i="2"/>
  <c r="AI2643" i="2"/>
  <c r="AI1911" i="2"/>
  <c r="AJ1727" i="2"/>
  <c r="AI1294" i="2"/>
  <c r="AI2513" i="2"/>
  <c r="AI202" i="2"/>
  <c r="AJ2851" i="2"/>
  <c r="AJ2633" i="2"/>
  <c r="AJ2281" i="2"/>
  <c r="AI3085" i="2"/>
  <c r="AI1959" i="2"/>
  <c r="AI590" i="2"/>
  <c r="AJ2701" i="2"/>
  <c r="AJ1821" i="2"/>
  <c r="AI1324" i="2"/>
  <c r="AI1241" i="2"/>
  <c r="AI1369" i="2"/>
  <c r="AI344" i="2"/>
  <c r="AJ1310" i="2"/>
  <c r="AI1610" i="2"/>
  <c r="AJ274" i="2"/>
  <c r="AI905" i="2"/>
  <c r="AI274" i="2"/>
  <c r="AJ2158" i="2"/>
  <c r="AJ1449" i="2"/>
  <c r="AI1797" i="2"/>
  <c r="AI138" i="2"/>
  <c r="AI2198" i="2"/>
  <c r="AI2124" i="2"/>
  <c r="AI1665" i="2"/>
  <c r="AJ551" i="2"/>
  <c r="AI2745" i="2"/>
  <c r="AI2721" i="2"/>
  <c r="AI2419" i="2"/>
  <c r="AI2289" i="2"/>
  <c r="AI1181" i="2"/>
  <c r="AJ2374" i="2"/>
  <c r="AI2401" i="2"/>
  <c r="AJ2736" i="2"/>
  <c r="AJ1610" i="2"/>
  <c r="AJ2518" i="2"/>
  <c r="AI312" i="2"/>
  <c r="AJ1192" i="2"/>
  <c r="AI1879" i="2"/>
  <c r="AI2713" i="2"/>
  <c r="AJ2065" i="2"/>
  <c r="AI1193" i="2"/>
  <c r="AI493" i="2"/>
  <c r="AJ2397" i="2"/>
  <c r="AJ617" i="2"/>
  <c r="AJ13" i="2"/>
  <c r="AI2119" i="2"/>
  <c r="AJ2981" i="2"/>
  <c r="AJ2373" i="2"/>
  <c r="AI1286" i="2"/>
  <c r="AJ627" i="2"/>
  <c r="AI585" i="2"/>
  <c r="AI2657" i="2"/>
  <c r="AI320" i="2"/>
  <c r="AJ2195" i="2"/>
  <c r="AJ1827" i="2"/>
  <c r="AI1786" i="2"/>
  <c r="AJ2780" i="2"/>
  <c r="AJ1786" i="2"/>
  <c r="AJ10" i="2"/>
  <c r="AI603" i="2"/>
  <c r="AJ207" i="2"/>
  <c r="AJ2609" i="2"/>
  <c r="AI1223" i="2"/>
  <c r="AJ2607" i="2"/>
  <c r="AI2016" i="2"/>
  <c r="AJ1684" i="2"/>
  <c r="AH2477" i="2"/>
  <c r="AJ428" i="2"/>
  <c r="AJ783" i="2"/>
  <c r="AJ555" i="2"/>
  <c r="AI2087" i="2"/>
  <c r="AI360" i="2"/>
  <c r="AI800" i="2"/>
  <c r="AJ126" i="2"/>
  <c r="AI777" i="2"/>
  <c r="AI2825" i="2"/>
  <c r="AI2641" i="2"/>
  <c r="AJ2477" i="2"/>
  <c r="AJ493" i="2"/>
  <c r="AI1459" i="2"/>
  <c r="AJ3073" i="2"/>
  <c r="AJ3021" i="2"/>
  <c r="AI635" i="2"/>
  <c r="AI633" i="2"/>
  <c r="AJ2929" i="2"/>
  <c r="AI2595" i="2"/>
  <c r="AJ2694" i="2"/>
  <c r="AI1708" i="2"/>
  <c r="AI2207" i="2"/>
  <c r="AJ847" i="2"/>
  <c r="AI1343" i="2"/>
  <c r="AI1991" i="2"/>
  <c r="AJ1770" i="2"/>
  <c r="AI1401" i="2"/>
  <c r="AJ377" i="2"/>
  <c r="AJ2146" i="2"/>
  <c r="AI1503" i="2"/>
  <c r="AJ645" i="2"/>
  <c r="AI2937" i="2"/>
  <c r="AI2109" i="2"/>
  <c r="AJ1597" i="2"/>
  <c r="AI812" i="2"/>
  <c r="AJ1417" i="2"/>
  <c r="AI1283" i="2"/>
  <c r="AI1358" i="2"/>
  <c r="AI1590" i="2"/>
  <c r="AI32" i="2"/>
  <c r="AI2114" i="2"/>
  <c r="AI2244" i="2"/>
  <c r="AI1801" i="2"/>
  <c r="AI2386" i="2"/>
  <c r="AI1958" i="2"/>
  <c r="AI1608" i="2"/>
  <c r="AI2535" i="2"/>
  <c r="AI2258" i="2"/>
  <c r="AI2226" i="2"/>
  <c r="AI7" i="2"/>
  <c r="AI28" i="2"/>
  <c r="AI2364" i="2"/>
  <c r="AI1869" i="2"/>
  <c r="AI577" i="2"/>
  <c r="AI173" i="2"/>
  <c r="AI2358" i="2"/>
  <c r="AI2177" i="2"/>
  <c r="AI2708" i="2"/>
  <c r="AI1961" i="2"/>
  <c r="AI2536" i="2"/>
  <c r="AI1263" i="2"/>
  <c r="AI3009" i="2"/>
  <c r="AI1945" i="2"/>
  <c r="AI2054" i="2"/>
  <c r="AI1833" i="2"/>
  <c r="AI1067" i="2"/>
  <c r="AI1983" i="2"/>
  <c r="AI2340" i="2"/>
  <c r="AI1707" i="2"/>
  <c r="AI2547" i="2"/>
  <c r="AH499" i="2"/>
  <c r="AI2253" i="2"/>
  <c r="AI2285" i="2"/>
  <c r="AI1743" i="2"/>
  <c r="AI1123" i="2"/>
  <c r="AI158" i="2"/>
  <c r="AI1764" i="2"/>
  <c r="AI2451" i="2"/>
  <c r="AI1342" i="2"/>
  <c r="AI1135" i="2"/>
  <c r="AI775" i="2"/>
  <c r="AI679" i="2"/>
  <c r="AI124" i="2"/>
  <c r="AI20" i="2"/>
  <c r="AI276" i="2"/>
  <c r="AI2292" i="2"/>
  <c r="AI2869" i="2"/>
  <c r="AI1836" i="2"/>
  <c r="AJ831" i="2"/>
  <c r="AI831" i="2"/>
  <c r="AI657" i="2"/>
  <c r="AI2317" i="2"/>
  <c r="AI1790" i="2"/>
  <c r="AI1393" i="2"/>
  <c r="AI2045" i="2"/>
  <c r="AE2521" i="2"/>
  <c r="AJ2521" i="2" s="1"/>
  <c r="AJ3001" i="2"/>
  <c r="AI3001" i="2"/>
  <c r="AI2716" i="2"/>
  <c r="AI2234" i="2"/>
  <c r="AI2012" i="2"/>
  <c r="AI628" i="2"/>
  <c r="AI891" i="2"/>
  <c r="AJ854" i="2"/>
  <c r="AI1741" i="2"/>
  <c r="AJ1613" i="2"/>
  <c r="AI643" i="2"/>
  <c r="AI624" i="2"/>
  <c r="AI421" i="2"/>
  <c r="AJ596" i="2"/>
  <c r="AI1461" i="2"/>
  <c r="AJ2393" i="2"/>
  <c r="AI979" i="2"/>
  <c r="AI2338" i="2"/>
  <c r="AI2603" i="2"/>
  <c r="AJ2603" i="2"/>
  <c r="AI2086" i="2"/>
  <c r="AI181" i="2"/>
  <c r="AI2702" i="2"/>
  <c r="AI1735" i="2"/>
  <c r="AI1161" i="2"/>
  <c r="AI2533" i="2"/>
  <c r="AI1871" i="2"/>
  <c r="AJ593" i="2"/>
  <c r="AJ840" i="2"/>
  <c r="AI182" i="2"/>
  <c r="AJ182" i="2"/>
  <c r="AI2781" i="2"/>
  <c r="AI1840" i="2"/>
  <c r="AJ1670" i="2"/>
  <c r="AI1997" i="2"/>
  <c r="AI753" i="2"/>
  <c r="AI477" i="2"/>
  <c r="AI423" i="2"/>
  <c r="AI637" i="2"/>
  <c r="AI2637" i="2"/>
  <c r="AI1656" i="2"/>
  <c r="AI244" i="2"/>
  <c r="AI2802" i="2"/>
  <c r="AJ1764" i="2"/>
  <c r="AI606" i="2"/>
  <c r="AE29" i="2"/>
  <c r="AJ29" i="2" s="1"/>
  <c r="AI1539" i="2"/>
  <c r="AI2302" i="2"/>
  <c r="AI1657" i="2"/>
  <c r="AI1607" i="2"/>
  <c r="AI649" i="2"/>
  <c r="AJ125" i="2"/>
  <c r="AI108" i="2"/>
  <c r="AJ2651" i="2"/>
  <c r="AJ1734" i="2"/>
  <c r="AI1885" i="2"/>
  <c r="AJ1231" i="2"/>
  <c r="AJ628" i="2"/>
  <c r="AJ114" i="2"/>
  <c r="AI316" i="2"/>
  <c r="AI125" i="2"/>
  <c r="AI715" i="2"/>
  <c r="AI1557" i="2"/>
  <c r="AI2973" i="2"/>
  <c r="AI1775" i="2"/>
  <c r="AI2281" i="2"/>
  <c r="AI2448" i="2"/>
  <c r="AI1245" i="2"/>
  <c r="AJ74" i="2"/>
  <c r="AJ2523" i="2"/>
  <c r="AJ2383" i="2"/>
  <c r="AJ2748" i="2"/>
  <c r="AJ1087" i="2"/>
  <c r="AI1617" i="2"/>
  <c r="AJ2190" i="2"/>
  <c r="AI2575" i="2"/>
  <c r="AI463" i="2"/>
  <c r="AJ2026" i="2"/>
  <c r="AI99" i="2"/>
  <c r="AI1201" i="2"/>
  <c r="AI1765" i="2"/>
  <c r="AI2767" i="2"/>
  <c r="AI1505" i="2"/>
  <c r="AI1814" i="2"/>
  <c r="AI2492" i="2"/>
  <c r="AH1802" i="2"/>
  <c r="AJ2208" i="2"/>
  <c r="AJ404" i="2"/>
  <c r="AI2798" i="2"/>
  <c r="AI2628" i="2"/>
  <c r="AI2201" i="2"/>
  <c r="AI2102" i="2"/>
  <c r="AI2602" i="2"/>
  <c r="AI2060" i="2"/>
  <c r="AI1831" i="2"/>
  <c r="AI1639" i="2"/>
  <c r="AI3095" i="2"/>
  <c r="AI1680" i="2"/>
  <c r="AI547" i="2"/>
  <c r="AI297" i="2"/>
  <c r="AI1591" i="2"/>
  <c r="AI10" i="2"/>
  <c r="AJ824" i="2"/>
  <c r="AI2539" i="2"/>
  <c r="AI1567" i="2"/>
  <c r="AI1760" i="2"/>
  <c r="AI2494" i="2"/>
  <c r="AI2953" i="2"/>
  <c r="AI2750" i="2"/>
  <c r="AI2473" i="2"/>
  <c r="AJ1812" i="2"/>
  <c r="AI1641" i="2"/>
  <c r="AI1497" i="2"/>
  <c r="AI717" i="2"/>
  <c r="AI381" i="2"/>
  <c r="AI1917" i="2"/>
  <c r="AJ781" i="2"/>
  <c r="AI2083" i="2"/>
  <c r="AJ1933" i="2"/>
  <c r="AJ1487" i="2"/>
  <c r="AI1944" i="2"/>
  <c r="AJ1944" i="2"/>
  <c r="AI1551" i="2"/>
  <c r="AI412" i="2"/>
  <c r="AI111" i="2"/>
  <c r="C2" i="1"/>
  <c r="AI2565" i="2"/>
  <c r="AI1281" i="2"/>
  <c r="AJ244" i="2"/>
  <c r="AI2527" i="2"/>
  <c r="AI2306" i="2"/>
  <c r="AI2149" i="2"/>
  <c r="AJ1620" i="2"/>
  <c r="AI1441" i="2"/>
  <c r="AI1168" i="2"/>
  <c r="AI2686" i="2"/>
  <c r="AI2233" i="2"/>
  <c r="AI2118" i="2"/>
  <c r="AI1769" i="2"/>
  <c r="AI1900" i="2"/>
  <c r="AI1395" i="2"/>
  <c r="AI1527" i="2"/>
  <c r="AI733" i="2"/>
  <c r="AI199" i="2"/>
  <c r="AI1489" i="2"/>
  <c r="AJ2264" i="2"/>
  <c r="AJ2021" i="2"/>
  <c r="AI1981" i="2"/>
  <c r="AJ1356" i="2"/>
  <c r="AI2362" i="2"/>
  <c r="AI377" i="2"/>
  <c r="AI1824" i="2"/>
  <c r="AI467" i="2"/>
  <c r="AI828" i="2"/>
  <c r="AI404" i="2"/>
  <c r="AI372" i="2"/>
  <c r="AI2678" i="2"/>
  <c r="AI1577" i="2"/>
  <c r="AI2349" i="2"/>
  <c r="AJ1606" i="2"/>
  <c r="AJ1998" i="2"/>
  <c r="AI1631" i="2"/>
  <c r="AI1164" i="2"/>
  <c r="AI879" i="2"/>
  <c r="AI801" i="2"/>
  <c r="AI328" i="2"/>
  <c r="AI1877" i="2"/>
  <c r="AI1685" i="2"/>
  <c r="AI1545" i="2"/>
  <c r="AI1947" i="2"/>
  <c r="AJ1161" i="2"/>
  <c r="AE743" i="2"/>
  <c r="AI743" i="2" s="1"/>
  <c r="AI689" i="2"/>
  <c r="AI157" i="2"/>
  <c r="AI2193" i="2"/>
  <c r="AI1894" i="2"/>
  <c r="AI1598" i="2"/>
  <c r="AJ444" i="2"/>
  <c r="AI2698" i="2"/>
  <c r="AI2328" i="2"/>
  <c r="AI2447" i="2"/>
  <c r="AI2077" i="2"/>
  <c r="AI1394" i="2"/>
  <c r="AI999" i="2"/>
  <c r="AI341" i="2"/>
  <c r="AI445" i="2"/>
  <c r="AI105" i="2"/>
  <c r="AI551" i="2"/>
  <c r="AI2746" i="2"/>
  <c r="AH1842" i="2"/>
  <c r="AJ864" i="2"/>
  <c r="AI337" i="2"/>
  <c r="AI2847" i="2"/>
  <c r="AJ1887" i="2"/>
  <c r="AJ2302" i="2"/>
  <c r="AJ2788" i="2"/>
  <c r="AJ2420" i="2"/>
  <c r="AI195" i="2"/>
  <c r="AJ336" i="2"/>
  <c r="AJ1748" i="2"/>
  <c r="AJ642" i="2"/>
  <c r="AI1605" i="2"/>
  <c r="AI610" i="2"/>
  <c r="AI1713" i="2"/>
  <c r="AI2405" i="2"/>
  <c r="AI2130" i="2"/>
  <c r="AJ1455" i="2"/>
  <c r="AI798" i="2"/>
  <c r="AI471" i="2"/>
  <c r="AI151" i="2"/>
  <c r="AI2310" i="2"/>
  <c r="AI2525" i="2"/>
  <c r="AJ1975" i="2"/>
  <c r="AI1463" i="2"/>
  <c r="AI1305" i="2"/>
  <c r="AI1279" i="2"/>
  <c r="AI422" i="2"/>
  <c r="AJ2296" i="2"/>
  <c r="AI1891" i="2"/>
  <c r="AI2342" i="2"/>
  <c r="AI403" i="2"/>
  <c r="AI1939" i="2"/>
  <c r="AH250" i="2"/>
  <c r="AI2523" i="2"/>
  <c r="AJ943" i="2"/>
  <c r="AJ2362" i="2"/>
  <c r="AI1652" i="2"/>
  <c r="AI1382" i="2"/>
  <c r="AI1980" i="2"/>
  <c r="AI699" i="2"/>
  <c r="AI849" i="2"/>
  <c r="AJ814" i="2"/>
  <c r="AI367" i="2"/>
  <c r="AJ2885" i="2"/>
  <c r="AI2703" i="2"/>
  <c r="AJ2300" i="2"/>
  <c r="AI1773" i="2"/>
  <c r="AI2075" i="2"/>
  <c r="AI3077" i="2"/>
  <c r="AI1865" i="2"/>
  <c r="AI1630" i="2"/>
  <c r="AI1655" i="2"/>
  <c r="AE2801" i="2"/>
  <c r="AJ2801" i="2" s="1"/>
  <c r="AJ2431" i="2"/>
  <c r="AI2152" i="2"/>
  <c r="AI1781" i="2"/>
  <c r="AI2977" i="2"/>
  <c r="AJ1768" i="2"/>
  <c r="AI1699" i="2"/>
  <c r="AI735" i="2"/>
  <c r="AI1215" i="2"/>
  <c r="AI1897" i="2"/>
  <c r="AI2479" i="2"/>
  <c r="AI2470" i="2"/>
  <c r="AI2101" i="2"/>
  <c r="AI2026" i="2"/>
  <c r="AJ2207" i="2"/>
  <c r="AI2500" i="2"/>
  <c r="AJ2513" i="2"/>
  <c r="AJ1397" i="2"/>
  <c r="AJ2236" i="2"/>
  <c r="AI455" i="2"/>
  <c r="AI837" i="2"/>
  <c r="AI2830" i="2"/>
  <c r="AJ2793" i="2"/>
  <c r="AI2793" i="2"/>
  <c r="AJ2560" i="2"/>
  <c r="AI2560" i="2"/>
  <c r="AJ2496" i="2"/>
  <c r="AI2496" i="2"/>
  <c r="AI2170" i="2"/>
  <c r="AJ2170" i="2"/>
  <c r="AJ1813" i="2"/>
  <c r="AI1813" i="2"/>
  <c r="AJ2048" i="2"/>
  <c r="AI2048" i="2"/>
  <c r="AI2820" i="2"/>
  <c r="AJ2820" i="2"/>
  <c r="AI2624" i="2"/>
  <c r="AJ2624" i="2"/>
  <c r="AI959" i="2"/>
  <c r="AJ959" i="2"/>
  <c r="AI1331" i="2"/>
  <c r="AJ1331" i="2"/>
  <c r="AI1196" i="2"/>
  <c r="AJ1196" i="2"/>
  <c r="AJ1880" i="2"/>
  <c r="AI1880" i="2"/>
  <c r="AI1619" i="2"/>
  <c r="AJ1619" i="2"/>
  <c r="AI915" i="2"/>
  <c r="AJ915" i="2"/>
  <c r="AI1238" i="2"/>
  <c r="AJ1238" i="2"/>
  <c r="AI443" i="2"/>
  <c r="AJ443" i="2"/>
  <c r="AI406" i="2"/>
  <c r="AJ406" i="2"/>
  <c r="AI356" i="2"/>
  <c r="AJ356" i="2"/>
  <c r="AJ1459" i="2"/>
  <c r="AJ1181" i="2"/>
  <c r="AI631" i="2"/>
  <c r="AI644" i="2"/>
  <c r="AJ890" i="2"/>
  <c r="AI890" i="2"/>
  <c r="AI880" i="2"/>
  <c r="AJ880" i="2"/>
  <c r="AJ817" i="2"/>
  <c r="AI817" i="2"/>
  <c r="AJ185" i="2"/>
  <c r="AI185" i="2"/>
  <c r="AI1330" i="2"/>
  <c r="AJ1330" i="2"/>
  <c r="AI1298" i="2"/>
  <c r="AJ1298" i="2"/>
  <c r="AI1176" i="2"/>
  <c r="AJ1176" i="2"/>
  <c r="AJ1704" i="2"/>
  <c r="AI1704" i="2"/>
  <c r="AJ2601" i="2"/>
  <c r="AI2601" i="2"/>
  <c r="AI460" i="2"/>
  <c r="AJ460" i="2"/>
  <c r="AJ201" i="2"/>
  <c r="AI201" i="2"/>
  <c r="AI2877" i="2"/>
  <c r="AJ2877" i="2"/>
  <c r="AI2072" i="2"/>
  <c r="AJ2072" i="2"/>
  <c r="AI1336" i="2"/>
  <c r="AJ1336" i="2"/>
  <c r="AI1304" i="2"/>
  <c r="AJ1304" i="2"/>
  <c r="AI1747" i="2"/>
  <c r="AJ1747" i="2"/>
  <c r="AJ1523" i="2"/>
  <c r="AI1523" i="2"/>
  <c r="AI533" i="2"/>
  <c r="AJ533" i="2"/>
  <c r="AI31" i="2"/>
  <c r="AJ31" i="2"/>
  <c r="AI2278" i="2"/>
  <c r="AI1433" i="2"/>
  <c r="AI1783" i="2"/>
  <c r="AI1347" i="2"/>
  <c r="AI289" i="2"/>
  <c r="AI305" i="2"/>
  <c r="AI1445" i="2"/>
  <c r="AI269" i="2"/>
  <c r="AI1825" i="2"/>
  <c r="AI2377" i="2"/>
  <c r="AI1555" i="2"/>
  <c r="AI1455" i="2"/>
  <c r="AI685" i="2"/>
  <c r="AI2373" i="2"/>
  <c r="AI1924" i="2"/>
  <c r="AI2188" i="2"/>
  <c r="AI2730" i="2"/>
  <c r="AI2418" i="2"/>
  <c r="AJ2418" i="2"/>
  <c r="AI2402" i="2"/>
  <c r="AI2365" i="2"/>
  <c r="AJ2365" i="2"/>
  <c r="AI2333" i="2"/>
  <c r="AJ2333" i="2"/>
  <c r="AI2301" i="2"/>
  <c r="AI2269" i="2"/>
  <c r="AI2162" i="2"/>
  <c r="AI2085" i="2"/>
  <c r="AJ1780" i="2"/>
  <c r="AI1780" i="2"/>
  <c r="AI2849" i="2"/>
  <c r="AJ2849" i="2"/>
  <c r="AJ2025" i="2"/>
  <c r="AI2025" i="2"/>
  <c r="AI1756" i="2"/>
  <c r="AJ1756" i="2"/>
  <c r="AI1614" i="2"/>
  <c r="AJ1614" i="2"/>
  <c r="AI1419" i="2"/>
  <c r="AJ1419" i="2"/>
  <c r="AI931" i="2"/>
  <c r="AJ931" i="2"/>
  <c r="AI651" i="2"/>
  <c r="AJ1235" i="2"/>
  <c r="AI1235" i="2"/>
  <c r="AI641" i="2"/>
  <c r="AI609" i="2"/>
  <c r="AJ893" i="2"/>
  <c r="AI893" i="2"/>
  <c r="AJ874" i="2"/>
  <c r="AI874" i="2"/>
  <c r="AI869" i="2"/>
  <c r="AJ869" i="2"/>
  <c r="AJ857" i="2"/>
  <c r="AI857" i="2"/>
  <c r="AI850" i="2"/>
  <c r="AJ850" i="2"/>
  <c r="AJ846" i="2"/>
  <c r="AI846" i="2"/>
  <c r="AI838" i="2"/>
  <c r="AJ838" i="2"/>
  <c r="AI832" i="2"/>
  <c r="AJ832" i="2"/>
  <c r="AJ815" i="2"/>
  <c r="AI815" i="2"/>
  <c r="AI810" i="2"/>
  <c r="AJ810" i="2"/>
  <c r="AI309" i="2"/>
  <c r="AI488" i="2"/>
  <c r="AJ488" i="2"/>
  <c r="AI264" i="2"/>
  <c r="AJ264" i="2"/>
  <c r="AI16" i="2"/>
  <c r="AJ16" i="2"/>
  <c r="AI3103" i="2"/>
  <c r="AJ3103" i="2"/>
  <c r="AI2895" i="2"/>
  <c r="AJ2895" i="2"/>
  <c r="AI1937" i="2"/>
  <c r="AI1569" i="2"/>
  <c r="AI2116" i="2"/>
  <c r="AI2853" i="2"/>
  <c r="AJ2853" i="2"/>
  <c r="AJ2682" i="2"/>
  <c r="AI2682" i="2"/>
  <c r="AI2061" i="2"/>
  <c r="AI1805" i="2"/>
  <c r="AI1460" i="2"/>
  <c r="AJ1460" i="2"/>
  <c r="AI1819" i="2"/>
  <c r="AJ1819" i="2"/>
  <c r="AI611" i="2"/>
  <c r="AI640" i="2"/>
  <c r="AJ640" i="2"/>
  <c r="AJ368" i="2"/>
  <c r="AI368" i="2"/>
  <c r="AI252" i="2"/>
  <c r="AI186" i="2"/>
  <c r="AJ186" i="2"/>
  <c r="AI2632" i="2"/>
  <c r="AJ2632" i="2"/>
  <c r="AI1808" i="2"/>
  <c r="AJ1808" i="2"/>
  <c r="AI1664" i="2"/>
  <c r="AJ1664" i="2"/>
  <c r="AI2321" i="2"/>
  <c r="AJ2321" i="2"/>
  <c r="AI2286" i="2"/>
  <c r="AJ2286" i="2"/>
  <c r="AI2113" i="2"/>
  <c r="AJ2113" i="2"/>
  <c r="AJ1457" i="2"/>
  <c r="AI1457" i="2"/>
  <c r="AI1737" i="2"/>
  <c r="AJ1737" i="2"/>
  <c r="AI2568" i="2"/>
  <c r="AJ2568" i="2"/>
  <c r="AJ2023" i="2"/>
  <c r="AI2023" i="2"/>
  <c r="AI1511" i="2"/>
  <c r="AJ1511" i="2"/>
  <c r="AJ983" i="2"/>
  <c r="AI983" i="2"/>
  <c r="AJ935" i="2"/>
  <c r="AI935" i="2"/>
  <c r="AI1303" i="2"/>
  <c r="AJ1303" i="2"/>
  <c r="AI1277" i="2"/>
  <c r="AJ1277" i="2"/>
  <c r="AI638" i="2"/>
  <c r="AI622" i="2"/>
  <c r="AJ405" i="2"/>
  <c r="AI405" i="2"/>
  <c r="AI162" i="2"/>
  <c r="AJ162" i="2"/>
  <c r="AI116" i="2"/>
  <c r="AJ116" i="2"/>
  <c r="AI100" i="2"/>
  <c r="AJ100" i="2"/>
  <c r="AI2690" i="2"/>
  <c r="AI2684" i="2"/>
  <c r="AI2506" i="2"/>
  <c r="AJ2506" i="2"/>
  <c r="AI2155" i="2"/>
  <c r="AJ2155" i="2"/>
  <c r="AJ2660" i="2"/>
  <c r="AI2660" i="2"/>
  <c r="AI1875" i="2"/>
  <c r="AJ1875" i="2"/>
  <c r="AJ1651" i="2"/>
  <c r="AI1651" i="2"/>
  <c r="AI1055" i="2"/>
  <c r="AJ1055" i="2"/>
  <c r="AI2398" i="2"/>
  <c r="AI2202" i="2"/>
  <c r="AI2158" i="2"/>
  <c r="AI2138" i="2"/>
  <c r="AI2929" i="2"/>
  <c r="AI1949" i="2"/>
  <c r="AI1895" i="2"/>
  <c r="AI1019" i="2"/>
  <c r="AI1299" i="2"/>
  <c r="AI1180" i="2"/>
  <c r="AI301" i="2"/>
  <c r="AI1956" i="2"/>
  <c r="AI1933" i="2"/>
  <c r="AI1278" i="2"/>
  <c r="AI2065" i="2"/>
  <c r="AI2151" i="2"/>
  <c r="AI2111" i="2"/>
  <c r="AI1500" i="2"/>
  <c r="AI1261" i="2"/>
  <c r="AI687" i="2"/>
  <c r="AI2885" i="2"/>
  <c r="AI2476" i="2"/>
  <c r="AI449" i="2"/>
  <c r="AI1793" i="2"/>
  <c r="AI2052" i="2"/>
  <c r="AI1314" i="2"/>
  <c r="AI1907" i="2"/>
  <c r="AI253" i="2"/>
  <c r="AI539" i="2"/>
  <c r="AI46" i="2"/>
  <c r="AI1011" i="2"/>
  <c r="AI1285" i="2"/>
  <c r="AI2046" i="2"/>
  <c r="AI2081" i="2"/>
  <c r="AI2137" i="2"/>
  <c r="AI1371" i="2"/>
  <c r="AI1322" i="2"/>
  <c r="AI1603" i="2"/>
  <c r="AJ1343" i="2"/>
  <c r="AJ2750" i="2"/>
  <c r="AJ1947" i="2"/>
  <c r="AJ641" i="2"/>
  <c r="AJ191" i="2"/>
  <c r="AJ2586" i="2"/>
  <c r="AJ252" i="2"/>
  <c r="AJ624" i="2"/>
  <c r="AI2673" i="2"/>
  <c r="AI1231" i="2"/>
  <c r="AJ196" i="2"/>
  <c r="AI1063" i="2"/>
  <c r="AJ1630" i="2"/>
  <c r="AJ882" i="2"/>
  <c r="AJ2645" i="2"/>
  <c r="AI2645" i="2"/>
  <c r="AJ1872" i="2"/>
  <c r="AI1872" i="2"/>
  <c r="AI1600" i="2"/>
  <c r="AJ1600" i="2"/>
  <c r="AI1884" i="2"/>
  <c r="AJ1884" i="2"/>
  <c r="AI2350" i="2"/>
  <c r="AJ2350" i="2"/>
  <c r="AI2105" i="2"/>
  <c r="AJ2105" i="2"/>
  <c r="AI1703" i="2"/>
  <c r="AJ1703" i="2"/>
  <c r="AI749" i="2"/>
  <c r="AJ749" i="2"/>
  <c r="AI2147" i="2"/>
  <c r="AJ2147" i="2"/>
  <c r="AI1766" i="2"/>
  <c r="AJ1766" i="2"/>
  <c r="AI340" i="2"/>
  <c r="AJ340" i="2"/>
  <c r="AI2008" i="2"/>
  <c r="AJ2008" i="2"/>
  <c r="AI645" i="2"/>
  <c r="AJ902" i="2"/>
  <c r="AI902" i="2"/>
  <c r="AI884" i="2"/>
  <c r="AJ884" i="2"/>
  <c r="AJ876" i="2"/>
  <c r="AI876" i="2"/>
  <c r="AI858" i="2"/>
  <c r="AJ858" i="2"/>
  <c r="AJ791" i="2"/>
  <c r="AI791" i="2"/>
  <c r="AI436" i="2"/>
  <c r="AJ436" i="2"/>
  <c r="AI2808" i="2"/>
  <c r="AJ2808" i="2"/>
  <c r="AI2590" i="2"/>
  <c r="AI2581" i="2"/>
  <c r="AJ2581" i="2"/>
  <c r="AI2442" i="2"/>
  <c r="AJ2442" i="2"/>
  <c r="AI1709" i="2"/>
  <c r="AJ1709" i="2"/>
  <c r="AI1262" i="2"/>
  <c r="AJ1262" i="2"/>
  <c r="AJ1207" i="2"/>
  <c r="AI1207" i="2"/>
  <c r="AI425" i="2"/>
  <c r="AJ425" i="2"/>
  <c r="AI481" i="2"/>
  <c r="AJ481" i="2"/>
  <c r="AJ2629" i="2"/>
  <c r="AI2629" i="2"/>
  <c r="AJ1247" i="2"/>
  <c r="AI1247" i="2"/>
  <c r="AI2222" i="2"/>
  <c r="AI2224" i="2"/>
  <c r="AI2981" i="2"/>
  <c r="AI2341" i="2"/>
  <c r="AI1837" i="2"/>
  <c r="AI1827" i="2"/>
  <c r="AJ679" i="2"/>
  <c r="AI2520" i="2"/>
  <c r="AI2757" i="2"/>
  <c r="AJ1378" i="2"/>
  <c r="AI197" i="2"/>
  <c r="AJ292" i="2"/>
  <c r="AI2714" i="2"/>
  <c r="AJ2714" i="2"/>
  <c r="AI2676" i="2"/>
  <c r="AI2612" i="2"/>
  <c r="AI2726" i="2"/>
  <c r="AJ2587" i="2"/>
  <c r="AI2587" i="2"/>
  <c r="AI2000" i="2"/>
  <c r="AI2210" i="2"/>
  <c r="AJ2210" i="2"/>
  <c r="AI2141" i="2"/>
  <c r="AJ2141" i="2"/>
  <c r="AI1926" i="2"/>
  <c r="AJ1926" i="2"/>
  <c r="AJ1573" i="2"/>
  <c r="AI1573" i="2"/>
  <c r="AJ2636" i="2"/>
  <c r="AI2636" i="2"/>
  <c r="AI1692" i="2"/>
  <c r="AJ1692" i="2"/>
  <c r="AI1596" i="2"/>
  <c r="AJ1596" i="2"/>
  <c r="AI1615" i="2"/>
  <c r="AJ1615" i="2"/>
  <c r="AI741" i="2"/>
  <c r="AJ741" i="2"/>
  <c r="AI845" i="2"/>
  <c r="AJ845" i="2"/>
  <c r="AJ841" i="2"/>
  <c r="AI841" i="2"/>
  <c r="AI826" i="2"/>
  <c r="AJ826" i="2"/>
  <c r="AI804" i="2"/>
  <c r="AJ804" i="2"/>
  <c r="AJ794" i="2"/>
  <c r="AI794" i="2"/>
  <c r="AI414" i="2"/>
  <c r="AJ414" i="2"/>
  <c r="AI50" i="2"/>
  <c r="AJ50" i="2"/>
  <c r="AI163" i="2"/>
  <c r="AJ163" i="2"/>
  <c r="AI2797" i="2"/>
  <c r="AJ2797" i="2"/>
  <c r="AI2650" i="2"/>
  <c r="AI2585" i="2"/>
  <c r="AJ2585" i="2"/>
  <c r="AI1712" i="2"/>
  <c r="AJ1712" i="2"/>
  <c r="AI1688" i="2"/>
  <c r="AJ1688" i="2"/>
  <c r="AJ1901" i="2"/>
  <c r="AI1901" i="2"/>
  <c r="AI1338" i="2"/>
  <c r="AI1015" i="2"/>
  <c r="AJ1015" i="2"/>
  <c r="AI711" i="2"/>
  <c r="AI673" i="2"/>
  <c r="AJ673" i="2"/>
  <c r="AI632" i="2"/>
  <c r="AJ632" i="2"/>
  <c r="AI370" i="2"/>
  <c r="AJ370" i="2"/>
  <c r="AJ374" i="2"/>
  <c r="AI374" i="2"/>
  <c r="AI103" i="2"/>
  <c r="AJ103" i="2"/>
  <c r="AI33" i="2"/>
  <c r="AJ33" i="2"/>
  <c r="AJ2756" i="2"/>
  <c r="AI2756" i="2"/>
  <c r="AI2724" i="2"/>
  <c r="AI2578" i="2"/>
  <c r="AI1633" i="2"/>
  <c r="AJ1633" i="2"/>
  <c r="AJ2382" i="2"/>
  <c r="AI2382" i="2"/>
  <c r="AI2262" i="2"/>
  <c r="AI2206" i="2"/>
  <c r="AI2142" i="2"/>
  <c r="AI2037" i="2"/>
  <c r="AJ2037" i="2"/>
  <c r="AI1537" i="2"/>
  <c r="AJ1537" i="2"/>
  <c r="AI2614" i="2"/>
  <c r="AJ2614" i="2"/>
  <c r="AI2078" i="2"/>
  <c r="AJ2078" i="2"/>
  <c r="AJ1886" i="2"/>
  <c r="AI1886" i="2"/>
  <c r="AI1379" i="2"/>
  <c r="AJ1379" i="2"/>
  <c r="AI1799" i="2"/>
  <c r="AJ1799" i="2"/>
  <c r="AI1043" i="2"/>
  <c r="AJ1365" i="2"/>
  <c r="AI1365" i="2"/>
  <c r="AI382" i="2"/>
  <c r="AJ382" i="2"/>
  <c r="AI336" i="2"/>
  <c r="AI128" i="2"/>
  <c r="AJ128" i="2"/>
  <c r="AI3045" i="2"/>
  <c r="AJ3045" i="2"/>
  <c r="AJ2705" i="2"/>
  <c r="AI2705" i="2"/>
  <c r="AI2422" i="2"/>
  <c r="AI1661" i="2"/>
  <c r="AI1635" i="2"/>
  <c r="AI1475" i="2"/>
  <c r="AI613" i="2"/>
  <c r="AI409" i="2"/>
  <c r="AI415" i="2"/>
  <c r="AI459" i="2"/>
  <c r="AJ297" i="2"/>
  <c r="AJ2401" i="2"/>
  <c r="AJ2012" i="2"/>
  <c r="AI814" i="2"/>
  <c r="AI1360" i="2"/>
  <c r="AJ1790" i="2"/>
  <c r="AJ894" i="2"/>
  <c r="AI847" i="2"/>
  <c r="AJ1168" i="2"/>
  <c r="AI81" i="2"/>
  <c r="AI1936" i="2"/>
  <c r="AI2410" i="2"/>
  <c r="AI2318" i="2"/>
  <c r="AI2174" i="2"/>
  <c r="AI2110" i="2"/>
  <c r="AI2094" i="2"/>
  <c r="AI1676" i="2"/>
  <c r="AI1284" i="2"/>
  <c r="AI1751" i="2"/>
  <c r="AI1671" i="2"/>
  <c r="AI1165" i="2"/>
  <c r="AI411" i="2"/>
  <c r="AI418" i="2"/>
  <c r="AI1916" i="2"/>
  <c r="AI1531" i="2"/>
  <c r="AI451" i="2"/>
  <c r="AI101" i="2"/>
  <c r="AI1493" i="2"/>
  <c r="AI1409" i="2"/>
  <c r="AI135" i="2"/>
  <c r="AI19" i="2"/>
  <c r="AI2692" i="2"/>
  <c r="AI2468" i="2"/>
  <c r="AI1581" i="2"/>
  <c r="AI1583" i="2"/>
  <c r="AI21" i="2"/>
  <c r="AI308" i="2"/>
  <c r="AI1761" i="2"/>
  <c r="AI2486" i="2"/>
  <c r="AI2393" i="2"/>
  <c r="AI1387" i="2"/>
  <c r="AI2067" i="2"/>
  <c r="AI23" i="2"/>
  <c r="AI1473" i="2"/>
  <c r="AI2031" i="2"/>
  <c r="AI1519" i="2"/>
  <c r="AI1197" i="2"/>
  <c r="AI1375" i="2"/>
  <c r="AI2097" i="2"/>
  <c r="AI2051" i="2"/>
  <c r="AI273" i="2"/>
  <c r="AI1216" i="2"/>
  <c r="AJ1216" i="2"/>
  <c r="AI389" i="2"/>
  <c r="AJ304" i="2"/>
  <c r="AI304" i="2"/>
  <c r="AI2736" i="2"/>
  <c r="AI975" i="2"/>
  <c r="AI866" i="2"/>
  <c r="AJ866" i="2"/>
  <c r="AI2484" i="2"/>
  <c r="AJ2484" i="2"/>
  <c r="AJ823" i="2"/>
  <c r="AI823" i="2"/>
  <c r="AJ727" i="2"/>
  <c r="AI727" i="2"/>
  <c r="AI2762" i="2"/>
  <c r="AI89" i="2"/>
  <c r="AJ89" i="2"/>
  <c r="AI2330" i="2"/>
  <c r="AI2314" i="2"/>
  <c r="AI2298" i="2"/>
  <c r="AI2945" i="2"/>
  <c r="AI1629" i="2"/>
  <c r="AI1107" i="2"/>
  <c r="AI1311" i="2"/>
  <c r="AI1047" i="2"/>
  <c r="AI444" i="2"/>
  <c r="AI268" i="2"/>
  <c r="AI1483" i="2"/>
  <c r="AI565" i="2"/>
  <c r="AI2806" i="2"/>
  <c r="AI2091" i="2"/>
  <c r="AI1237" i="2"/>
  <c r="AI453" i="2"/>
  <c r="AI207" i="2"/>
  <c r="AI2324" i="2"/>
  <c r="AI1812" i="2"/>
  <c r="AI2463" i="2"/>
  <c r="AI781" i="2"/>
  <c r="AI1862" i="2"/>
  <c r="AI1734" i="2"/>
  <c r="AI2875" i="2"/>
  <c r="AI1290" i="2"/>
  <c r="AI1843" i="2"/>
  <c r="AI1715" i="2"/>
  <c r="AI1027" i="2"/>
  <c r="AI667" i="2"/>
  <c r="AI484" i="2"/>
  <c r="AI375" i="2"/>
  <c r="AI1984" i="2"/>
  <c r="AI2296" i="2"/>
  <c r="AI2120" i="2"/>
  <c r="AI701" i="2"/>
  <c r="AI114" i="2"/>
  <c r="AI35" i="2"/>
  <c r="AI2381" i="2"/>
  <c r="AI2209" i="2"/>
  <c r="AI1453" i="2"/>
  <c r="AI179" i="2"/>
  <c r="AI2706" i="2"/>
  <c r="AJ2706" i="2"/>
  <c r="AI888" i="2"/>
  <c r="AJ888" i="2"/>
  <c r="AJ856" i="2"/>
  <c r="AI856" i="2"/>
  <c r="AJ373" i="2"/>
  <c r="AI373" i="2"/>
  <c r="AJ193" i="2"/>
  <c r="AI193" i="2"/>
  <c r="AJ2148" i="2"/>
  <c r="AI2148" i="2"/>
  <c r="AI779" i="2"/>
  <c r="AI1087" i="2"/>
  <c r="AI1905" i="2"/>
  <c r="AI2748" i="2"/>
  <c r="AI2099" i="2"/>
  <c r="AI154" i="2"/>
  <c r="AI1291" i="2"/>
  <c r="AI2597" i="2"/>
  <c r="AI2737" i="2"/>
  <c r="AI943" i="2"/>
  <c r="AI2766" i="2"/>
  <c r="AF1275" i="2"/>
  <c r="AI1275" i="2" s="1"/>
  <c r="AF2467" i="2"/>
  <c r="AI2467" i="2" s="1"/>
  <c r="AI1327" i="2"/>
  <c r="AI2020" i="2"/>
  <c r="AI1919" i="2"/>
  <c r="AI1957" i="2"/>
  <c r="AI1306" i="2"/>
  <c r="AI543" i="2"/>
  <c r="AI293" i="2"/>
  <c r="AI2080" i="2"/>
  <c r="AI2742" i="2"/>
  <c r="AI2732" i="2"/>
  <c r="AI2277" i="2"/>
  <c r="AI2261" i="2"/>
  <c r="AI2006" i="2"/>
  <c r="AI1553" i="2"/>
  <c r="AI1807" i="2"/>
  <c r="AI1599" i="2"/>
  <c r="AI1471" i="2"/>
  <c r="AI559" i="2"/>
  <c r="AI725" i="2"/>
  <c r="AI661" i="2"/>
  <c r="AI122" i="2"/>
  <c r="AI2965" i="2"/>
  <c r="AI2594" i="2"/>
  <c r="AI2017" i="2"/>
  <c r="AI2555" i="2"/>
  <c r="AI2921" i="2"/>
  <c r="AI2443" i="2"/>
  <c r="AI1469" i="2"/>
  <c r="AI1515" i="2"/>
  <c r="AI1111" i="2"/>
  <c r="AI695" i="2"/>
  <c r="AI721" i="2"/>
  <c r="AI563" i="2"/>
  <c r="AI2754" i="2"/>
  <c r="AI2185" i="2"/>
  <c r="AI1964" i="2"/>
  <c r="AI1804" i="2"/>
  <c r="AI1543" i="2"/>
  <c r="AI1479" i="2"/>
  <c r="AI1309" i="2"/>
  <c r="AI1289" i="2"/>
  <c r="AI646" i="2"/>
  <c r="AI479" i="2"/>
  <c r="AI203" i="2"/>
  <c r="AI1513" i="2"/>
  <c r="AI2482" i="2"/>
  <c r="AI2416" i="2"/>
  <c r="AI2336" i="2"/>
  <c r="AI2320" i="2"/>
  <c r="AI3033" i="2"/>
  <c r="AI1485" i="2"/>
  <c r="AI1292" i="2"/>
  <c r="AI1683" i="2"/>
  <c r="AI783" i="2"/>
  <c r="AI596" i="2"/>
  <c r="AI324" i="2"/>
  <c r="AI1736" i="2"/>
  <c r="AI1749" i="2"/>
  <c r="AF1307" i="2"/>
  <c r="AI1307" i="2" s="1"/>
  <c r="AI1325" i="2"/>
  <c r="AF257" i="2"/>
  <c r="AI257" i="2" s="1"/>
  <c r="AI1541" i="2"/>
  <c r="AI3035" i="2"/>
  <c r="AI1820" i="2"/>
  <c r="AI1999" i="2"/>
  <c r="AI142" i="2"/>
  <c r="AI2356" i="2"/>
  <c r="AI1931" i="2"/>
  <c r="AI737" i="2"/>
  <c r="AI1622" i="2"/>
  <c r="AI1705" i="2"/>
  <c r="AI2071" i="2"/>
  <c r="AI1559" i="2"/>
  <c r="AI1495" i="2"/>
  <c r="AI967" i="2"/>
  <c r="AI1341" i="2"/>
  <c r="AI175" i="2"/>
  <c r="AI129" i="2"/>
  <c r="AI96" i="2"/>
  <c r="AI2828" i="2"/>
  <c r="AI2579" i="2"/>
  <c r="AI2176" i="2"/>
  <c r="AI2096" i="2"/>
  <c r="AI2446" i="2"/>
  <c r="AI1923" i="2"/>
  <c r="AI619" i="2"/>
  <c r="AH1994" i="2"/>
  <c r="AI1994" i="2"/>
  <c r="AI1597" i="2"/>
  <c r="AI2477" i="2"/>
  <c r="AI1952" i="2"/>
  <c r="AI1099" i="2"/>
  <c r="AI2354" i="2"/>
  <c r="AI2194" i="2"/>
  <c r="AI2165" i="2"/>
  <c r="AI2093" i="2"/>
  <c r="AI1533" i="2"/>
  <c r="AI2076" i="2"/>
  <c r="AI2047" i="2"/>
  <c r="AI1791" i="2"/>
  <c r="AI1647" i="2"/>
  <c r="AI731" i="2"/>
  <c r="AI618" i="2"/>
  <c r="AI394" i="2"/>
  <c r="AI147" i="2"/>
  <c r="AI2070" i="2"/>
  <c r="AI1990" i="2"/>
  <c r="AI1830" i="2"/>
  <c r="AI1436" i="2"/>
  <c r="AI1627" i="2"/>
  <c r="AI1499" i="2"/>
  <c r="AI1083" i="2"/>
  <c r="AI1212" i="2"/>
  <c r="AI605" i="2"/>
  <c r="AI419" i="2"/>
  <c r="AI2634" i="2"/>
  <c r="AI2530" i="2"/>
  <c r="AI1728" i="2"/>
  <c r="AI2409" i="2"/>
  <c r="AI2345" i="2"/>
  <c r="AI2214" i="2"/>
  <c r="AI1767" i="2"/>
  <c r="AI1623" i="2"/>
  <c r="AI1139" i="2"/>
  <c r="AI991" i="2"/>
  <c r="AI1361" i="2"/>
  <c r="AI1329" i="2"/>
  <c r="AI485" i="2"/>
  <c r="AI83" i="2"/>
  <c r="AI2215" i="2"/>
  <c r="AI1007" i="2"/>
  <c r="AI133" i="2"/>
  <c r="AI1898" i="2"/>
  <c r="AI713" i="2"/>
  <c r="AI579" i="2"/>
  <c r="AI1297" i="2"/>
  <c r="AI170" i="2"/>
  <c r="AI120" i="2"/>
  <c r="AI1929" i="2"/>
  <c r="AI3079" i="2"/>
  <c r="AI2264" i="2"/>
  <c r="AI2088" i="2"/>
  <c r="AI3025" i="2"/>
  <c r="AI1864" i="2"/>
  <c r="AI2543" i="2"/>
  <c r="AI1147" i="2"/>
  <c r="AI767" i="2"/>
  <c r="AI417" i="2"/>
  <c r="AI427" i="2"/>
  <c r="AI466" i="2"/>
  <c r="AI353" i="2"/>
  <c r="AI361" i="2"/>
  <c r="AI329" i="2"/>
  <c r="AI109" i="2"/>
  <c r="AI2057" i="2"/>
  <c r="AI416" i="2"/>
  <c r="AI2311" i="2"/>
  <c r="AI2175" i="2"/>
  <c r="AI472" i="2"/>
  <c r="AI115" i="2"/>
  <c r="AI2015" i="2"/>
  <c r="AI1887" i="2"/>
  <c r="AI1759" i="2"/>
  <c r="AI1323" i="2"/>
  <c r="AF256" i="2"/>
  <c r="AH256" i="2" s="1"/>
  <c r="AI2758" i="2"/>
  <c r="AF1965" i="2"/>
  <c r="AI1965" i="2" s="1"/>
  <c r="AI2867" i="2"/>
  <c r="AI2396" i="2"/>
  <c r="AI2812" i="2"/>
  <c r="AI2367" i="2"/>
  <c r="AI2425" i="2"/>
  <c r="AI1829" i="2"/>
  <c r="AI1815" i="2"/>
  <c r="AI1729" i="2"/>
  <c r="AI1642" i="2"/>
  <c r="AI1845" i="2"/>
  <c r="AI1413" i="2"/>
  <c r="AI1896" i="2"/>
  <c r="AI1722" i="2"/>
  <c r="AI797" i="2"/>
  <c r="AI1695" i="2"/>
  <c r="AI2772" i="2"/>
  <c r="AI2068" i="2"/>
  <c r="AI2733" i="2"/>
  <c r="AI25" i="2"/>
  <c r="AI1295" i="2"/>
  <c r="AI1269" i="2"/>
  <c r="AI486" i="2"/>
  <c r="AI288" i="2"/>
  <c r="AI42" i="2"/>
  <c r="AI2957" i="2"/>
  <c r="AI2312" i="2"/>
  <c r="AI1988" i="2"/>
  <c r="AI1668" i="2"/>
  <c r="AI1565" i="2"/>
  <c r="AI1332" i="2"/>
  <c r="AI2035" i="2"/>
  <c r="AI1955" i="2"/>
  <c r="AI1233" i="2"/>
  <c r="AI1188" i="2"/>
  <c r="AI681" i="2"/>
  <c r="AI588" i="2"/>
  <c r="AI450" i="2"/>
  <c r="AI44" i="2"/>
  <c r="AI9" i="2"/>
  <c r="AI2715" i="2"/>
  <c r="AI2397" i="2"/>
  <c r="AI595" i="2"/>
  <c r="AI34" i="2"/>
  <c r="AI2879" i="2"/>
  <c r="AI2383" i="2"/>
  <c r="AI2103" i="2"/>
  <c r="AF1855" i="2"/>
  <c r="AI1855" i="2" s="1"/>
  <c r="AI2420" i="2"/>
  <c r="AI1621" i="2"/>
  <c r="AI642" i="2"/>
  <c r="AI1892" i="2"/>
  <c r="AI280" i="2"/>
  <c r="AI2519" i="2"/>
  <c r="AI1748" i="2"/>
  <c r="AF2013" i="2"/>
  <c r="AI2013" i="2" s="1"/>
  <c r="AI1681" i="2"/>
  <c r="AI1397" i="2"/>
  <c r="AI1971" i="2"/>
  <c r="AF765" i="2"/>
  <c r="AI765" i="2" s="1"/>
  <c r="AF2613" i="2"/>
  <c r="AI2613" i="2" s="1"/>
  <c r="AF2805" i="2"/>
  <c r="AI2805" i="2" s="1"/>
  <c r="AF2743" i="2"/>
  <c r="AI2743" i="2" s="1"/>
  <c r="AI785" i="2"/>
  <c r="AI345" i="2"/>
  <c r="AF13" i="2"/>
  <c r="AI13" i="2" s="1"/>
  <c r="AI497" i="2"/>
  <c r="AI1588" i="2"/>
  <c r="AI1721" i="2"/>
  <c r="AF1491" i="2"/>
  <c r="AH1491" i="2" s="1"/>
  <c r="AI1876" i="2"/>
  <c r="AI617" i="2"/>
  <c r="AI2433" i="2"/>
  <c r="AI1940" i="2"/>
  <c r="AI1273" i="2"/>
  <c r="AI2181" i="2"/>
  <c r="AI1662" i="2"/>
  <c r="AI1346" i="2"/>
  <c r="AI2255" i="2"/>
  <c r="AI2218" i="2"/>
  <c r="AI1575" i="2"/>
  <c r="AI2764" i="2"/>
  <c r="AI2058" i="2"/>
  <c r="AI431" i="2"/>
  <c r="AI2861" i="2"/>
  <c r="AI2562" i="2"/>
  <c r="AI1701" i="2"/>
  <c r="AI2001" i="2"/>
  <c r="AI2366" i="2"/>
  <c r="AI589" i="2"/>
  <c r="AI2505" i="2"/>
  <c r="AI1684" i="2"/>
  <c r="AI2495" i="2"/>
  <c r="AI2567" i="2"/>
  <c r="AI2100" i="2"/>
  <c r="AI495" i="2"/>
  <c r="AI2236" i="2"/>
  <c r="AI2625" i="2"/>
  <c r="AI266" i="2"/>
  <c r="AI506" i="2"/>
  <c r="AI134" i="2"/>
  <c r="AI1694" i="2"/>
  <c r="AI2577" i="2"/>
  <c r="AI473" i="2"/>
  <c r="AI1624" i="2"/>
  <c r="AI441" i="2"/>
  <c r="AI261" i="2"/>
  <c r="AI281" i="2"/>
  <c r="AI2090" i="2"/>
  <c r="AI2173" i="2"/>
  <c r="AI2815" i="2"/>
  <c r="AI2695" i="2"/>
  <c r="AI2063" i="2"/>
  <c r="AI1853" i="2"/>
  <c r="AI1403" i="2"/>
  <c r="AI6" i="2"/>
  <c r="AI2400" i="2"/>
  <c r="AI1725" i="2"/>
  <c r="AI117" i="2"/>
  <c r="AI130" i="2"/>
  <c r="AI1789" i="2"/>
  <c r="AI1313" i="2"/>
  <c r="AI1127" i="2"/>
  <c r="AI1663" i="2"/>
  <c r="AI2089" i="2"/>
  <c r="AI1315" i="2"/>
  <c r="AI77" i="2"/>
  <c r="AJ77" i="2"/>
  <c r="AJ1580" i="2"/>
  <c r="AI1580" i="2"/>
  <c r="AJ1476" i="2"/>
  <c r="AI1476" i="2"/>
  <c r="AJ313" i="2"/>
  <c r="AI313" i="2"/>
  <c r="AJ84" i="2"/>
  <c r="AI84" i="2"/>
  <c r="AJ1412" i="2"/>
  <c r="AI1412" i="2"/>
  <c r="AJ1236" i="2"/>
  <c r="AI1236" i="2"/>
  <c r="AI2803" i="2"/>
  <c r="AJ2803" i="2"/>
  <c r="AJ1578" i="2"/>
  <c r="AI1578" i="2"/>
  <c r="AJ1234" i="2"/>
  <c r="AI1234" i="2"/>
  <c r="AJ1256" i="2"/>
  <c r="AI1256" i="2"/>
  <c r="AI1171" i="2"/>
  <c r="AJ1171" i="2"/>
  <c r="AI691" i="2"/>
  <c r="AJ691" i="2"/>
  <c r="AJ1232" i="2"/>
  <c r="AI1232" i="2"/>
  <c r="AJ66" i="2"/>
  <c r="AI66" i="2"/>
  <c r="AJ1726" i="2"/>
  <c r="AJ1288" i="2"/>
  <c r="AI1288" i="2"/>
  <c r="AI1920" i="2"/>
  <c r="AJ1920" i="2"/>
  <c r="AJ1544" i="2"/>
  <c r="AI1544" i="2"/>
  <c r="AJ1822" i="2"/>
  <c r="AI1822" i="2"/>
  <c r="AJ1616" i="2"/>
  <c r="AI1616" i="2"/>
  <c r="AI2380" i="2"/>
  <c r="AJ2380" i="2"/>
  <c r="AI2156" i="2"/>
  <c r="AJ2156" i="2"/>
  <c r="AJ1860" i="2"/>
  <c r="AI1860" i="2"/>
  <c r="AI1239" i="2"/>
  <c r="AJ1239" i="2"/>
  <c r="AI2947" i="2"/>
  <c r="AJ2947" i="2"/>
  <c r="AI1717" i="2"/>
  <c r="AJ1717" i="2"/>
  <c r="AI2217" i="2"/>
  <c r="AJ2217" i="2"/>
  <c r="AI2121" i="2"/>
  <c r="AJ2121" i="2"/>
  <c r="AI2242" i="2"/>
  <c r="AJ2242" i="2"/>
  <c r="AJ592" i="2"/>
  <c r="AI592" i="2"/>
  <c r="AI3027" i="2"/>
  <c r="AJ3027" i="2"/>
  <c r="AI2669" i="2"/>
  <c r="AJ2669" i="2"/>
  <c r="AI2404" i="2"/>
  <c r="AJ2404" i="2"/>
  <c r="AI2919" i="2"/>
  <c r="AJ2919" i="2"/>
  <c r="AI2728" i="2"/>
  <c r="AJ2728" i="2"/>
  <c r="AI2203" i="2"/>
  <c r="AJ2203" i="2"/>
  <c r="AI2548" i="2"/>
  <c r="AJ2548" i="2"/>
  <c r="AI2391" i="2"/>
  <c r="AJ2391" i="2"/>
  <c r="AI1405" i="2"/>
  <c r="AJ1405" i="2"/>
  <c r="AI2907" i="2"/>
  <c r="AJ2907" i="2"/>
  <c r="AI2999" i="2"/>
  <c r="AJ2999" i="2"/>
  <c r="AI2770" i="2"/>
  <c r="AJ2770" i="2"/>
  <c r="AI1893" i="2"/>
  <c r="AJ1893" i="2"/>
  <c r="AI2765" i="2"/>
  <c r="AJ2765" i="2"/>
  <c r="AI2406" i="2"/>
  <c r="AJ2406" i="2"/>
  <c r="AI2282" i="2"/>
  <c r="AJ2282" i="2"/>
  <c r="AI2189" i="2"/>
  <c r="AJ2189" i="2"/>
  <c r="AJ1752" i="2"/>
  <c r="AI1752" i="2"/>
  <c r="AI2460" i="2"/>
  <c r="AJ2460" i="2"/>
  <c r="AI2064" i="2"/>
  <c r="AJ2064" i="2"/>
  <c r="AI899" i="2"/>
  <c r="AJ899" i="2"/>
  <c r="AI2881" i="2"/>
  <c r="AJ2881" i="2"/>
  <c r="AI2719" i="2"/>
  <c r="AJ2719" i="2"/>
  <c r="AI2256" i="2"/>
  <c r="AJ2256" i="2"/>
  <c r="AI2307" i="2"/>
  <c r="AJ2307" i="2"/>
  <c r="AI2107" i="2"/>
  <c r="AJ2107" i="2"/>
  <c r="AI1835" i="2"/>
  <c r="AJ1835" i="2"/>
  <c r="AI2007" i="2"/>
  <c r="AJ2007" i="2"/>
  <c r="AI807" i="2"/>
  <c r="AJ807" i="2"/>
  <c r="AI2353" i="2"/>
  <c r="AJ2353" i="2"/>
  <c r="AJ1628" i="2"/>
  <c r="AI1628" i="2"/>
  <c r="AI1175" i="2"/>
  <c r="AJ1175" i="2"/>
  <c r="AJ604" i="2"/>
  <c r="AI604" i="2"/>
  <c r="AJ438" i="2"/>
  <c r="AI438" i="2"/>
  <c r="AI1301" i="2"/>
  <c r="AJ1301" i="2"/>
  <c r="AI2372" i="2"/>
  <c r="AJ2372" i="2"/>
  <c r="AI1960" i="2"/>
  <c r="AJ1960" i="2"/>
  <c r="AI2180" i="2"/>
  <c r="AJ2180" i="2"/>
  <c r="AJ1374" i="2"/>
  <c r="AI1374" i="2"/>
  <c r="AJ1472" i="2"/>
  <c r="AI1472" i="2"/>
  <c r="AJ830" i="2"/>
  <c r="AI830" i="2"/>
  <c r="AI2969" i="2"/>
  <c r="AJ2969" i="2"/>
  <c r="AI2639" i="2"/>
  <c r="AJ2639" i="2"/>
  <c r="AI2005" i="2"/>
  <c r="AJ2005" i="2"/>
  <c r="AI1903" i="2"/>
  <c r="AJ1903" i="2"/>
  <c r="AI1439" i="2"/>
  <c r="AJ1439" i="2"/>
  <c r="AI2658" i="2"/>
  <c r="AJ2658" i="2"/>
  <c r="AI2196" i="2"/>
  <c r="AJ2196" i="2"/>
  <c r="AJ1576" i="2"/>
  <c r="AI1576" i="2"/>
  <c r="AJ430" i="2"/>
  <c r="AI430" i="2"/>
  <c r="AJ1329" i="2"/>
  <c r="AJ2505" i="2"/>
  <c r="AJ1305" i="2"/>
  <c r="AJ2977" i="2"/>
  <c r="AJ2339" i="2"/>
  <c r="AJ2099" i="2"/>
  <c r="AI210" i="2"/>
  <c r="AJ421" i="2"/>
  <c r="AJ713" i="2"/>
  <c r="AI508" i="2"/>
  <c r="AJ83" i="2"/>
  <c r="AJ2535" i="2"/>
  <c r="AJ2016" i="2"/>
  <c r="AJ2096" i="2"/>
  <c r="AI1658" i="2"/>
  <c r="AJ2965" i="2"/>
  <c r="AJ2547" i="2"/>
  <c r="AJ1741" i="2"/>
  <c r="AJ1635" i="2"/>
  <c r="AJ963" i="2"/>
  <c r="AJ431" i="2"/>
  <c r="AJ2045" i="2"/>
  <c r="AJ633" i="2"/>
  <c r="AJ2869" i="2"/>
  <c r="AJ1817" i="2"/>
  <c r="AI192" i="2"/>
  <c r="AJ1952" i="2"/>
  <c r="AJ2244" i="2"/>
  <c r="AJ2176" i="2"/>
  <c r="AJ1661" i="2"/>
  <c r="AJ1807" i="2"/>
  <c r="AJ1590" i="2"/>
  <c r="AI211" i="2"/>
  <c r="AI2694" i="2"/>
  <c r="AI2671" i="2"/>
  <c r="AI2593" i="2"/>
  <c r="AJ1728" i="2"/>
  <c r="AI2370" i="2"/>
  <c r="AI2322" i="2"/>
  <c r="AI2288" i="2"/>
  <c r="AI3041" i="2"/>
  <c r="AI2620" i="2"/>
  <c r="AI803" i="2"/>
  <c r="AI155" i="2"/>
  <c r="AI2039" i="2"/>
  <c r="AI575" i="2"/>
  <c r="AI877" i="2"/>
  <c r="AI615" i="2"/>
  <c r="AI2642" i="2"/>
  <c r="AI1969" i="2"/>
  <c r="AI1873" i="2"/>
  <c r="AI1509" i="2"/>
  <c r="AI2499" i="2"/>
  <c r="AI2810" i="2"/>
  <c r="AI1689" i="2"/>
  <c r="AI1131" i="2"/>
  <c r="AI1975" i="2"/>
  <c r="AI1847" i="2"/>
  <c r="AI1643" i="2"/>
  <c r="AI1169" i="2"/>
  <c r="AJ590" i="2"/>
  <c r="AJ412" i="2"/>
  <c r="AI159" i="2"/>
  <c r="AI1613" i="2"/>
  <c r="AJ1840" i="2"/>
  <c r="AI1549" i="2"/>
  <c r="AI2487" i="2"/>
  <c r="AI2374" i="2"/>
  <c r="AI2668" i="2"/>
  <c r="AI1205" i="2"/>
  <c r="AI545" i="2"/>
  <c r="AI2909" i="2"/>
  <c r="AJ2909" i="2"/>
  <c r="AI2933" i="2"/>
  <c r="AJ2933" i="2"/>
  <c r="AJ1548" i="2"/>
  <c r="AI1548" i="2"/>
  <c r="AJ1516" i="2"/>
  <c r="AI1516" i="2"/>
  <c r="AJ1484" i="2"/>
  <c r="AI1484" i="2"/>
  <c r="AJ1452" i="2"/>
  <c r="AI1452" i="2"/>
  <c r="AI1420" i="2"/>
  <c r="AJ1420" i="2"/>
  <c r="AJ1377" i="2"/>
  <c r="AI1377" i="2"/>
  <c r="AI249" i="2"/>
  <c r="AJ249" i="2"/>
  <c r="AJ141" i="2"/>
  <c r="AI141" i="2"/>
  <c r="AF2566" i="2"/>
  <c r="AI2566" i="2" s="1"/>
  <c r="AI1363" i="2"/>
  <c r="AJ1363" i="2"/>
  <c r="AJ1202" i="2"/>
  <c r="AI1202" i="2"/>
  <c r="AI1167" i="2"/>
  <c r="AJ1167" i="2"/>
  <c r="AI145" i="2"/>
  <c r="AJ145" i="2"/>
  <c r="AJ208" i="2"/>
  <c r="AI208" i="2"/>
  <c r="AF2841" i="2"/>
  <c r="AI2841" i="2" s="1"/>
  <c r="AI2640" i="2"/>
  <c r="AJ2640" i="2"/>
  <c r="AJ1838" i="2"/>
  <c r="AI1838" i="2"/>
  <c r="AI2755" i="2"/>
  <c r="AJ2755" i="2"/>
  <c r="AI1976" i="2"/>
  <c r="AJ1976" i="2"/>
  <c r="AJ1602" i="2"/>
  <c r="AI1602" i="2"/>
  <c r="AJ1466" i="2"/>
  <c r="AI1466" i="2"/>
  <c r="AI1431" i="2"/>
  <c r="AJ1431" i="2"/>
  <c r="AJ1250" i="2"/>
  <c r="AI1250" i="2"/>
  <c r="AJ1218" i="2"/>
  <c r="AI1218" i="2"/>
  <c r="AI1187" i="2"/>
  <c r="AJ1187" i="2"/>
  <c r="AJ1174" i="2"/>
  <c r="AI1174" i="2"/>
  <c r="AI2925" i="2"/>
  <c r="AJ2925" i="2"/>
  <c r="AJ1260" i="2"/>
  <c r="AI1260" i="2"/>
  <c r="AJ1166" i="2"/>
  <c r="AI1166" i="2"/>
  <c r="AI1383" i="2"/>
  <c r="AJ1383" i="2"/>
  <c r="AI2747" i="2"/>
  <c r="AJ2747" i="2"/>
  <c r="AJ1698" i="2"/>
  <c r="AI1698" i="2"/>
  <c r="AI1039" i="2"/>
  <c r="AJ1039" i="2"/>
  <c r="AI591" i="2"/>
  <c r="AJ591" i="2"/>
  <c r="AI771" i="2"/>
  <c r="AJ771" i="2"/>
  <c r="AI707" i="2"/>
  <c r="AJ707" i="2"/>
  <c r="AI567" i="2"/>
  <c r="AJ567" i="2"/>
  <c r="AI399" i="2"/>
  <c r="AJ399" i="2"/>
  <c r="AI1977" i="2"/>
  <c r="AJ1977" i="2"/>
  <c r="AI2664" i="2"/>
  <c r="AJ2664" i="2"/>
  <c r="AI2030" i="2"/>
  <c r="AJ2030" i="2"/>
  <c r="AJ1774" i="2"/>
  <c r="AI1774" i="2"/>
  <c r="AI1938" i="2"/>
  <c r="AJ1938" i="2"/>
  <c r="AI1979" i="2"/>
  <c r="AJ1979" i="2"/>
  <c r="AI1851" i="2"/>
  <c r="AJ1851" i="2"/>
  <c r="AI461" i="2"/>
  <c r="AJ461" i="2"/>
  <c r="AI317" i="2"/>
  <c r="AJ317" i="2"/>
  <c r="AI357" i="2"/>
  <c r="AJ357" i="2"/>
  <c r="AI2943" i="2"/>
  <c r="AJ2943" i="2"/>
  <c r="AI2777" i="2"/>
  <c r="AJ2777" i="2"/>
  <c r="AI2598" i="2"/>
  <c r="AJ2598" i="2"/>
  <c r="AI2434" i="2"/>
  <c r="AJ2434" i="2"/>
  <c r="AI2125" i="2"/>
  <c r="AJ2125" i="2"/>
  <c r="AJ1660" i="2"/>
  <c r="AI1660" i="2"/>
  <c r="AI2326" i="2"/>
  <c r="AJ2326" i="2"/>
  <c r="AI2134" i="2"/>
  <c r="AJ2134" i="2"/>
  <c r="AI2913" i="2"/>
  <c r="AJ2913" i="2"/>
  <c r="AI2627" i="2"/>
  <c r="AJ2627" i="2"/>
  <c r="AI2596" i="2"/>
  <c r="AJ2596" i="2"/>
  <c r="AJ522" i="2"/>
  <c r="AI522" i="2"/>
  <c r="AI2056" i="2"/>
  <c r="AJ2056" i="2"/>
  <c r="AJ1856" i="2"/>
  <c r="AI1856" i="2"/>
  <c r="AI2319" i="2"/>
  <c r="AJ2319" i="2"/>
  <c r="AI2273" i="2"/>
  <c r="AJ2273" i="2"/>
  <c r="AI2220" i="2"/>
  <c r="AJ2220" i="2"/>
  <c r="AI2824" i="2"/>
  <c r="AJ2824" i="2"/>
  <c r="AI1425" i="2"/>
  <c r="AJ1425" i="2"/>
  <c r="AI903" i="2"/>
  <c r="AJ903" i="2"/>
  <c r="AI871" i="2"/>
  <c r="AJ871" i="2"/>
  <c r="AJ844" i="2"/>
  <c r="AI844" i="2"/>
  <c r="AI2991" i="2"/>
  <c r="AJ2991" i="2"/>
  <c r="AI2814" i="2"/>
  <c r="AJ2814" i="2"/>
  <c r="AI2769" i="2"/>
  <c r="AJ2769" i="2"/>
  <c r="AI2709" i="2"/>
  <c r="AJ2709" i="2"/>
  <c r="AI2570" i="2"/>
  <c r="AJ2570" i="2"/>
  <c r="AI3019" i="2"/>
  <c r="AJ3019" i="2"/>
  <c r="AI2136" i="2"/>
  <c r="AJ2136" i="2"/>
  <c r="AI2344" i="2"/>
  <c r="AJ2344" i="2"/>
  <c r="AI2144" i="2"/>
  <c r="AJ2144" i="2"/>
  <c r="AI2323" i="2"/>
  <c r="AJ2323" i="2"/>
  <c r="AI2235" i="2"/>
  <c r="AJ2235" i="2"/>
  <c r="AI2179" i="2"/>
  <c r="AJ2179" i="2"/>
  <c r="AI2009" i="2"/>
  <c r="AJ2009" i="2"/>
  <c r="AI2424" i="2"/>
  <c r="AJ2424" i="2"/>
  <c r="AI2239" i="2"/>
  <c r="AJ2239" i="2"/>
  <c r="AI1415" i="2"/>
  <c r="AJ1415" i="2"/>
  <c r="AI2891" i="2"/>
  <c r="AJ2891" i="2"/>
  <c r="AI2582" i="2"/>
  <c r="AJ2582" i="2"/>
  <c r="AI2423" i="2"/>
  <c r="AJ2423" i="2"/>
  <c r="AI2157" i="2"/>
  <c r="AJ2157" i="2"/>
  <c r="AI2454" i="2"/>
  <c r="AJ2454" i="2"/>
  <c r="AI2229" i="2"/>
  <c r="AJ2229" i="2"/>
  <c r="AJ1572" i="2"/>
  <c r="AI1572" i="2"/>
  <c r="AJ1568" i="2"/>
  <c r="AI1568" i="2"/>
  <c r="AJ1416" i="2"/>
  <c r="AI1416" i="2"/>
  <c r="AJ188" i="2"/>
  <c r="AI188" i="2"/>
  <c r="AJ1816" i="2"/>
  <c r="AI1816" i="2"/>
  <c r="AI2335" i="2"/>
  <c r="AJ2335" i="2"/>
  <c r="AJ1842" i="2"/>
  <c r="AI1842" i="2"/>
  <c r="AI843" i="2"/>
  <c r="AJ843" i="2"/>
  <c r="AI2935" i="2"/>
  <c r="AJ2935" i="2"/>
  <c r="AI1211" i="2"/>
  <c r="AJ1211" i="2"/>
  <c r="AI1159" i="2"/>
  <c r="AJ1159" i="2"/>
  <c r="AI2436" i="2"/>
  <c r="AJ2436" i="2"/>
  <c r="AI1913" i="2"/>
  <c r="AJ1913" i="2"/>
  <c r="AI2303" i="2"/>
  <c r="AJ2303" i="2"/>
  <c r="AI2199" i="2"/>
  <c r="AJ2199" i="2"/>
  <c r="AI2843" i="2"/>
  <c r="AJ2843" i="2"/>
  <c r="AI2343" i="2"/>
  <c r="AJ2343" i="2"/>
  <c r="AI2159" i="2"/>
  <c r="AJ2159" i="2"/>
  <c r="AI2955" i="2"/>
  <c r="AJ2955" i="2"/>
  <c r="AI2511" i="2"/>
  <c r="AJ2511" i="2"/>
  <c r="AI2871" i="2"/>
  <c r="AJ2871" i="2"/>
  <c r="AI2407" i="2"/>
  <c r="AJ2407" i="2"/>
  <c r="AI2279" i="2"/>
  <c r="AJ2279" i="2"/>
  <c r="AI1925" i="2"/>
  <c r="AJ1925" i="2"/>
  <c r="AI2257" i="2"/>
  <c r="AJ2257" i="2"/>
  <c r="AI2108" i="2"/>
  <c r="AJ2108" i="2"/>
  <c r="AI2503" i="2"/>
  <c r="AJ2503" i="2"/>
  <c r="AI2392" i="2"/>
  <c r="AJ2392" i="2"/>
  <c r="AI1745" i="2"/>
  <c r="AJ1745" i="2"/>
  <c r="AJ1512" i="2"/>
  <c r="AI1512" i="2"/>
  <c r="AJ1480" i="2"/>
  <c r="AI1480" i="2"/>
  <c r="AJ1448" i="2"/>
  <c r="AI1448" i="2"/>
  <c r="AI1367" i="2"/>
  <c r="AJ1367" i="2"/>
  <c r="AI2911" i="2"/>
  <c r="AJ2911" i="2"/>
  <c r="AI2905" i="2"/>
  <c r="AJ2905" i="2"/>
  <c r="AI2857" i="2"/>
  <c r="AJ2857" i="2"/>
  <c r="AI2783" i="2"/>
  <c r="AJ2783" i="2"/>
  <c r="AI2751" i="2"/>
  <c r="AJ2751" i="2"/>
  <c r="AI2711" i="2"/>
  <c r="AJ2711" i="2"/>
  <c r="AI2687" i="2"/>
  <c r="AJ2687" i="2"/>
  <c r="AI2647" i="2"/>
  <c r="AJ2647" i="2"/>
  <c r="AI2583" i="2"/>
  <c r="AJ2583" i="2"/>
  <c r="AI2128" i="2"/>
  <c r="AJ2128" i="2"/>
  <c r="AI1909" i="2"/>
  <c r="AJ1909" i="2"/>
  <c r="AI1423" i="2"/>
  <c r="AJ1423" i="2"/>
  <c r="AI2574" i="2"/>
  <c r="AJ2574" i="2"/>
  <c r="AI1841" i="2"/>
  <c r="AJ1841" i="2"/>
  <c r="AI2166" i="2"/>
  <c r="AJ2166" i="2"/>
  <c r="AI569" i="2"/>
  <c r="AJ569" i="2"/>
  <c r="AI2378" i="2"/>
  <c r="AJ2378" i="2"/>
  <c r="AI2337" i="2"/>
  <c r="AJ2337" i="2"/>
  <c r="AI2873" i="2"/>
  <c r="AJ2873" i="2"/>
  <c r="AI2508" i="2"/>
  <c r="AJ2508" i="2"/>
  <c r="AI1908" i="2"/>
  <c r="AJ1908" i="2"/>
  <c r="AJ1744" i="2"/>
  <c r="AI1744" i="2"/>
  <c r="AJ1732" i="2"/>
  <c r="AI1732" i="2"/>
  <c r="AJ1632" i="2"/>
  <c r="AI1632" i="2"/>
  <c r="AI1561" i="2"/>
  <c r="AJ1561" i="2"/>
  <c r="AJ1536" i="2"/>
  <c r="AI1536" i="2"/>
  <c r="AI1481" i="2"/>
  <c r="AJ1481" i="2"/>
  <c r="AI1243" i="2"/>
  <c r="AJ1243" i="2"/>
  <c r="AI897" i="2"/>
  <c r="AJ897" i="2"/>
  <c r="AI819" i="2"/>
  <c r="AJ819" i="2"/>
  <c r="AI2040" i="2"/>
  <c r="AJ2040" i="2"/>
  <c r="AI2417" i="2"/>
  <c r="AJ2417" i="2"/>
  <c r="AI2019" i="2"/>
  <c r="AJ2019" i="2"/>
  <c r="AJ1690" i="2"/>
  <c r="AI1690" i="2"/>
  <c r="AI2122" i="2"/>
  <c r="AJ2122" i="2"/>
  <c r="AJ1686" i="2"/>
  <c r="AI1686" i="2"/>
  <c r="AJ1334" i="2"/>
  <c r="AI1334" i="2"/>
  <c r="AJ1370" i="2"/>
  <c r="AI1370" i="2"/>
  <c r="AI3055" i="2"/>
  <c r="AJ3055" i="2"/>
  <c r="AI2901" i="2"/>
  <c r="AJ2901" i="2"/>
  <c r="AI2655" i="2"/>
  <c r="AJ2655" i="2"/>
  <c r="AI2360" i="2"/>
  <c r="AJ2360" i="2"/>
  <c r="AI2204" i="2"/>
  <c r="AJ2204" i="2"/>
  <c r="AI2491" i="2"/>
  <c r="AJ2491" i="2"/>
  <c r="AI2444" i="2"/>
  <c r="AJ2444" i="2"/>
  <c r="AI2379" i="2"/>
  <c r="AJ2379" i="2"/>
  <c r="AI2291" i="2"/>
  <c r="AJ2291" i="2"/>
  <c r="AI2251" i="2"/>
  <c r="AJ2251" i="2"/>
  <c r="AI2211" i="2"/>
  <c r="AJ2211" i="2"/>
  <c r="AI2171" i="2"/>
  <c r="AJ2171" i="2"/>
  <c r="AI2069" i="2"/>
  <c r="AJ2069" i="2"/>
  <c r="AI1867" i="2"/>
  <c r="AJ1867" i="2"/>
  <c r="AI1381" i="2"/>
  <c r="AJ1381" i="2"/>
  <c r="AI2761" i="2"/>
  <c r="AJ2761" i="2"/>
  <c r="AI2042" i="2"/>
  <c r="AJ2042" i="2"/>
  <c r="AJ1318" i="2"/>
  <c r="AI1318" i="2"/>
  <c r="AI1079" i="2"/>
  <c r="AJ1079" i="2"/>
  <c r="AJ420" i="2"/>
  <c r="AI420" i="2"/>
  <c r="AI139" i="2"/>
  <c r="AJ139" i="2"/>
  <c r="AI2917" i="2"/>
  <c r="AJ2917" i="2"/>
  <c r="AI2450" i="2"/>
  <c r="AJ2450" i="2"/>
  <c r="AI2522" i="2"/>
  <c r="AJ2522" i="2"/>
  <c r="AI2427" i="2"/>
  <c r="AJ2427" i="2"/>
  <c r="AJ1776" i="2"/>
  <c r="AI1776" i="2"/>
  <c r="AJ1844" i="2"/>
  <c r="AI1844" i="2"/>
  <c r="AI907" i="2"/>
  <c r="AJ907" i="2"/>
  <c r="AJ842" i="2"/>
  <c r="AI842" i="2"/>
  <c r="AI671" i="2"/>
  <c r="AJ671" i="2"/>
  <c r="AI833" i="2"/>
  <c r="AJ833" i="2"/>
  <c r="AI2787" i="2"/>
  <c r="AJ2787" i="2"/>
  <c r="AI2272" i="2"/>
  <c r="AJ2272" i="2"/>
  <c r="AI3061" i="2"/>
  <c r="AI1199" i="2"/>
  <c r="AI1335" i="2"/>
  <c r="AI1179" i="2"/>
  <c r="AJ202" i="2"/>
  <c r="AI285" i="2"/>
  <c r="AI2718" i="2"/>
  <c r="AI2851" i="2"/>
  <c r="AI2348" i="2"/>
  <c r="AI1677" i="2"/>
  <c r="AI1031" i="2"/>
  <c r="AI677" i="2"/>
  <c r="AJ320" i="2"/>
  <c r="AJ276" i="2"/>
  <c r="AI333" i="2"/>
  <c r="AI165" i="2"/>
  <c r="AI2461" i="2"/>
  <c r="AJ1436" i="2"/>
  <c r="AI3049" i="2"/>
  <c r="AI3017" i="2"/>
  <c r="AI2889" i="2"/>
  <c r="AI2827" i="2"/>
  <c r="AI2604" i="2"/>
  <c r="AI3089" i="2"/>
  <c r="AI3005" i="2"/>
  <c r="AI2833" i="2"/>
  <c r="AI2792" i="2"/>
  <c r="AI2648" i="2"/>
  <c r="AI2507" i="2"/>
  <c r="AI2283" i="2"/>
  <c r="AI2115" i="2"/>
  <c r="AI1902" i="2"/>
  <c r="AI2359" i="2"/>
  <c r="AI2143" i="2"/>
  <c r="AI2079" i="2"/>
  <c r="AI1951" i="2"/>
  <c r="AI1823" i="2"/>
  <c r="AI1679" i="2"/>
  <c r="AI1447" i="2"/>
  <c r="AJ1324" i="2"/>
  <c r="AJ1598" i="2"/>
  <c r="AI1249" i="2"/>
  <c r="AI1217" i="2"/>
  <c r="AI161" i="2"/>
  <c r="AI1287" i="2"/>
  <c r="AI947" i="2"/>
  <c r="AI177" i="2"/>
  <c r="AI761" i="2"/>
  <c r="AI729" i="2"/>
  <c r="AI697" i="2"/>
  <c r="AI365" i="2"/>
  <c r="AI705" i="2"/>
  <c r="AI349" i="2"/>
  <c r="AJ344" i="2"/>
  <c r="AJ328" i="2"/>
  <c r="AI241" i="2"/>
  <c r="AJ108" i="2"/>
  <c r="AI2738" i="2"/>
  <c r="AI2622" i="2"/>
  <c r="AI2474" i="2"/>
  <c r="AI2024" i="2"/>
  <c r="AI1992" i="2"/>
  <c r="AI1849" i="2"/>
  <c r="AJ1608" i="2"/>
  <c r="AI2829" i="2"/>
  <c r="AI2773" i="2"/>
  <c r="AI2701" i="2"/>
  <c r="AI2651" i="2"/>
  <c r="AI2623" i="2"/>
  <c r="AI2609" i="2"/>
  <c r="AI2599" i="2"/>
  <c r="AI2571" i="2"/>
  <c r="AI2518" i="2"/>
  <c r="AI2032" i="2"/>
  <c r="AI1942" i="2"/>
  <c r="AI1904" i="2"/>
  <c r="AJ1830" i="2"/>
  <c r="AJ1760" i="2"/>
  <c r="AJ1680" i="2"/>
  <c r="AI1585" i="2"/>
  <c r="AI2558" i="2"/>
  <c r="AI2498" i="2"/>
  <c r="AI2414" i="2"/>
  <c r="AI2399" i="2"/>
  <c r="AI2357" i="2"/>
  <c r="AI2346" i="2"/>
  <c r="AI2329" i="2"/>
  <c r="AI2316" i="2"/>
  <c r="AI2308" i="2"/>
  <c r="AI2294" i="2"/>
  <c r="AI2284" i="2"/>
  <c r="AI2243" i="2"/>
  <c r="AI2212" i="2"/>
  <c r="AI2190" i="2"/>
  <c r="AI2154" i="2"/>
  <c r="AI2146" i="2"/>
  <c r="AI2133" i="2"/>
  <c r="AI2098" i="2"/>
  <c r="AI2092" i="2"/>
  <c r="AI2053" i="2"/>
  <c r="AI2021" i="2"/>
  <c r="AI1972" i="2"/>
  <c r="AI1733" i="2"/>
  <c r="AI1669" i="2"/>
  <c r="AJ1652" i="2"/>
  <c r="AI1477" i="2"/>
  <c r="AI2865" i="2"/>
  <c r="AI2804" i="2"/>
  <c r="AI2780" i="2"/>
  <c r="AI2710" i="2"/>
  <c r="AI2670" i="2"/>
  <c r="AI2588" i="2"/>
  <c r="AI2459" i="2"/>
  <c r="AI1928" i="2"/>
  <c r="AJ1864" i="2"/>
  <c r="AJ1656" i="2"/>
  <c r="AI2542" i="2"/>
  <c r="AI2028" i="2"/>
  <c r="AJ1836" i="2"/>
  <c r="AI1757" i="2"/>
  <c r="AJ1740" i="2"/>
  <c r="AJ1708" i="2"/>
  <c r="AI1525" i="2"/>
  <c r="AI1417" i="2"/>
  <c r="AJ1394" i="2"/>
  <c r="AJ1358" i="2"/>
  <c r="AJ1338" i="2"/>
  <c r="AJ1294" i="2"/>
  <c r="AJ1286" i="2"/>
  <c r="AI1003" i="2"/>
  <c r="AI2011" i="2"/>
  <c r="AI1963" i="2"/>
  <c r="AI1899" i="2"/>
  <c r="AI1839" i="2"/>
  <c r="AI1811" i="2"/>
  <c r="AI1763" i="2"/>
  <c r="AI1727" i="2"/>
  <c r="AI1691" i="2"/>
  <c r="AI1571" i="2"/>
  <c r="AI1535" i="2"/>
  <c r="AI1507" i="2"/>
  <c r="AI1487" i="2"/>
  <c r="AI1467" i="2"/>
  <c r="AI1173" i="2"/>
  <c r="AI1151" i="2"/>
  <c r="AI1023" i="2"/>
  <c r="AI1213" i="2"/>
  <c r="AI1075" i="2"/>
  <c r="AI951" i="2"/>
  <c r="AI1143" i="2"/>
  <c r="AI627" i="2"/>
  <c r="AI571" i="2"/>
  <c r="AI751" i="2"/>
  <c r="AI703" i="2"/>
  <c r="AI369" i="2"/>
  <c r="AI621" i="2"/>
  <c r="AI601" i="2"/>
  <c r="AI531" i="2"/>
  <c r="AJ638" i="2"/>
  <c r="AJ622" i="2"/>
  <c r="AI561" i="2"/>
  <c r="AI895" i="2"/>
  <c r="AI883" i="2"/>
  <c r="AJ878" i="2"/>
  <c r="AI873" i="2"/>
  <c r="AI861" i="2"/>
  <c r="AJ848" i="2"/>
  <c r="AJ816" i="2"/>
  <c r="AJ812" i="2"/>
  <c r="AJ798" i="2"/>
  <c r="AJ790" i="2"/>
  <c r="AJ482" i="2"/>
  <c r="AI433" i="2"/>
  <c r="AI447" i="2"/>
  <c r="AJ486" i="2"/>
  <c r="AI475" i="2"/>
  <c r="AJ266" i="2"/>
  <c r="AJ490" i="2"/>
  <c r="AJ472" i="2"/>
  <c r="AI397" i="2"/>
  <c r="AI407" i="2"/>
  <c r="AJ376" i="2"/>
  <c r="AI143" i="2"/>
  <c r="AI395" i="2"/>
  <c r="AI371" i="2"/>
  <c r="AI167" i="2"/>
  <c r="AI93" i="2"/>
  <c r="AI113" i="2"/>
  <c r="AJ158" i="2"/>
  <c r="AJ142" i="2"/>
  <c r="AJ122" i="2"/>
  <c r="AJ42" i="2"/>
  <c r="AJ40" i="2"/>
  <c r="AI71" i="2"/>
  <c r="AJ32" i="2"/>
  <c r="AJ20" i="2"/>
  <c r="AJ18" i="2"/>
  <c r="AJ324" i="2"/>
  <c r="AJ1722" i="2"/>
  <c r="AJ312" i="2"/>
  <c r="AJ130" i="2"/>
  <c r="AI1321" i="2"/>
  <c r="AI3073" i="2"/>
  <c r="AI3021" i="2"/>
  <c r="AI2837" i="2"/>
  <c r="AI3093" i="2"/>
  <c r="AI2987" i="2"/>
  <c r="AI2656" i="2"/>
  <c r="AI2546" i="2"/>
  <c r="AI2551" i="2"/>
  <c r="AI2195" i="2"/>
  <c r="AI1998" i="2"/>
  <c r="AI169" i="2"/>
  <c r="AI1225" i="2"/>
  <c r="AI919" i="2"/>
  <c r="AJ1164" i="2"/>
  <c r="AJ689" i="2"/>
  <c r="AJ194" i="2"/>
  <c r="AJ120" i="2"/>
  <c r="AI2740" i="2"/>
  <c r="AI2455" i="2"/>
  <c r="AI1501" i="2"/>
  <c r="AI2735" i="2"/>
  <c r="AI2665" i="2"/>
  <c r="AI2607" i="2"/>
  <c r="AI2538" i="2"/>
  <c r="AI2431" i="2"/>
  <c r="AI1921" i="2"/>
  <c r="AJ1814" i="2"/>
  <c r="AI2550" i="2"/>
  <c r="AI2369" i="2"/>
  <c r="AI2300" i="2"/>
  <c r="AI2254" i="2"/>
  <c r="AI2208" i="2"/>
  <c r="AI2169" i="2"/>
  <c r="AI2106" i="2"/>
  <c r="AI2782" i="2"/>
  <c r="AI1407" i="2"/>
  <c r="AI1996" i="2"/>
  <c r="AI1821" i="2"/>
  <c r="AI1449" i="2"/>
  <c r="AI1411" i="2"/>
  <c r="AJ1342" i="2"/>
  <c r="AJ1306" i="2"/>
  <c r="AI2055" i="2"/>
  <c r="AI1863" i="2"/>
  <c r="AI1755" i="2"/>
  <c r="AI1659" i="2"/>
  <c r="AI1547" i="2"/>
  <c r="AI1071" i="2"/>
  <c r="AI1059" i="2"/>
  <c r="AI927" i="2"/>
  <c r="AI555" i="2"/>
  <c r="AI663" i="2"/>
  <c r="AI277" i="2"/>
  <c r="AJ606" i="2"/>
  <c r="AJ896" i="2"/>
  <c r="AJ862" i="2"/>
  <c r="AJ828" i="2"/>
  <c r="AI795" i="2"/>
  <c r="AI439" i="2"/>
  <c r="AJ422" i="2"/>
  <c r="AJ416" i="2"/>
  <c r="AJ392" i="2"/>
  <c r="AJ396" i="2"/>
  <c r="AI131" i="2"/>
  <c r="AI121" i="2"/>
  <c r="AJ150" i="2"/>
  <c r="AJ1869" i="2"/>
  <c r="AI424" i="2"/>
  <c r="AJ337" i="2"/>
  <c r="AJ2409" i="2"/>
  <c r="AJ2001" i="2"/>
  <c r="AI364" i="2"/>
  <c r="AJ1769" i="2"/>
  <c r="AI200" i="2"/>
  <c r="AJ1605" i="2"/>
  <c r="AJ479" i="2"/>
  <c r="AJ1007" i="2"/>
  <c r="AJ489" i="2"/>
  <c r="AJ2781" i="2"/>
  <c r="AJ2643" i="2"/>
  <c r="AJ2354" i="2"/>
  <c r="AJ2345" i="2"/>
  <c r="AJ2255" i="2"/>
  <c r="AJ1898" i="2"/>
  <c r="AJ1395" i="2"/>
  <c r="AI1270" i="2"/>
  <c r="AJ1699" i="2"/>
  <c r="AJ579" i="2"/>
  <c r="AI602" i="2"/>
  <c r="AI868" i="2"/>
  <c r="AI818" i="2"/>
  <c r="AI496" i="2"/>
  <c r="AI402" i="2"/>
  <c r="AI178" i="2"/>
  <c r="AJ1983" i="2"/>
  <c r="AJ721" i="2"/>
  <c r="AJ2194" i="2"/>
  <c r="AJ1923" i="2"/>
  <c r="AJ619" i="2"/>
  <c r="AJ485" i="2"/>
  <c r="AI440" i="2"/>
  <c r="AI410" i="2"/>
  <c r="AJ2754" i="2"/>
  <c r="AJ2678" i="2"/>
  <c r="AJ2017" i="2"/>
  <c r="AJ2861" i="2"/>
  <c r="AJ2536" i="2"/>
  <c r="AJ1701" i="2"/>
  <c r="AI1296" i="2"/>
  <c r="AJ2516" i="2"/>
  <c r="AJ2422" i="2"/>
  <c r="AJ2289" i="2"/>
  <c r="AJ2198" i="2"/>
  <c r="AJ2443" i="2"/>
  <c r="AJ1599" i="2"/>
  <c r="AJ1475" i="2"/>
  <c r="AJ559" i="2"/>
  <c r="AJ735" i="2"/>
  <c r="AJ683" i="2"/>
  <c r="AI864" i="2"/>
  <c r="AJ409" i="2"/>
  <c r="AI434" i="2"/>
  <c r="AI464" i="2"/>
  <c r="AI384" i="2"/>
  <c r="AI118" i="2"/>
  <c r="AI36" i="2"/>
  <c r="AI12" i="2"/>
  <c r="AI1186" i="2"/>
  <c r="AJ2165" i="2"/>
  <c r="AJ133" i="2"/>
  <c r="AJ657" i="2"/>
  <c r="AJ2567" i="2"/>
  <c r="AJ2258" i="2"/>
  <c r="AJ2218" i="2"/>
  <c r="AJ2076" i="2"/>
  <c r="AJ7" i="2"/>
  <c r="AI500" i="2"/>
  <c r="AI245" i="2"/>
  <c r="AJ245" i="2"/>
  <c r="AJ1540" i="2"/>
  <c r="AI1540" i="2"/>
  <c r="AI1345" i="2"/>
  <c r="AJ1345" i="2"/>
  <c r="AI137" i="2"/>
  <c r="AJ137" i="2"/>
  <c r="AJ1190" i="2"/>
  <c r="AI1190" i="2"/>
  <c r="AI2600" i="2"/>
  <c r="AJ2600" i="2"/>
  <c r="AI2707" i="2"/>
  <c r="AJ2707" i="2"/>
  <c r="AI2619" i="2"/>
  <c r="AJ2619" i="2"/>
  <c r="AI2247" i="2"/>
  <c r="AJ2247" i="2"/>
  <c r="AI1229" i="2"/>
  <c r="AJ1229" i="2"/>
  <c r="AI2771" i="2"/>
  <c r="AJ2771" i="2"/>
  <c r="AI2430" i="2"/>
  <c r="AJ2430" i="2"/>
  <c r="AJ1242" i="2"/>
  <c r="AI1242" i="2"/>
  <c r="AI755" i="2"/>
  <c r="AJ755" i="2"/>
  <c r="AI11" i="2"/>
  <c r="AJ11" i="2"/>
  <c r="AJ1182" i="2"/>
  <c r="AI1182" i="2"/>
  <c r="AI2699" i="2"/>
  <c r="AJ2699" i="2"/>
  <c r="AI3105" i="2"/>
  <c r="AJ3105" i="2"/>
  <c r="AI2432" i="2"/>
  <c r="AJ2432" i="2"/>
  <c r="AI1675" i="2"/>
  <c r="AJ1675" i="2"/>
  <c r="AI1255" i="2"/>
  <c r="AJ1255" i="2"/>
  <c r="AI2734" i="2"/>
  <c r="AJ2734" i="2"/>
  <c r="AJ1390" i="2"/>
  <c r="AI1390" i="2"/>
  <c r="AI1693" i="2"/>
  <c r="AJ1693" i="2"/>
  <c r="AI2835" i="2"/>
  <c r="AJ2835" i="2"/>
  <c r="AI2014" i="2"/>
  <c r="AJ2014" i="2"/>
  <c r="AI2049" i="2"/>
  <c r="AJ2049" i="2"/>
  <c r="AI2351" i="2"/>
  <c r="AJ2351" i="2"/>
  <c r="AI811" i="2"/>
  <c r="AJ811" i="2"/>
  <c r="AI2672" i="2"/>
  <c r="AJ2672" i="2"/>
  <c r="AI2504" i="2"/>
  <c r="AJ2504" i="2"/>
  <c r="AI2183" i="2"/>
  <c r="AJ2183" i="2"/>
  <c r="AI1589" i="2"/>
  <c r="AJ1589" i="2"/>
  <c r="AI2252" i="2"/>
  <c r="AJ2252" i="2"/>
  <c r="AI2795" i="2"/>
  <c r="AJ2795" i="2"/>
  <c r="AI911" i="2"/>
  <c r="AJ911" i="2"/>
  <c r="AI1888" i="2"/>
  <c r="AJ1888" i="2"/>
  <c r="AI625" i="2"/>
  <c r="AJ625" i="2"/>
  <c r="AI187" i="2"/>
  <c r="AJ187" i="2"/>
  <c r="AI2725" i="2"/>
  <c r="AJ2725" i="2"/>
  <c r="AI2768" i="2"/>
  <c r="AJ2768" i="2"/>
  <c r="AI2680" i="2"/>
  <c r="AJ2680" i="2"/>
  <c r="AI2395" i="2"/>
  <c r="AJ2395" i="2"/>
  <c r="AI2127" i="2"/>
  <c r="AJ2127" i="2"/>
  <c r="AI3063" i="2"/>
  <c r="AJ3063" i="2"/>
  <c r="AI2661" i="2"/>
  <c r="AJ2661" i="2"/>
  <c r="AI3099" i="2"/>
  <c r="AJ3099" i="2"/>
  <c r="AI2384" i="2"/>
  <c r="AJ2384" i="2"/>
  <c r="AI2033" i="2"/>
  <c r="AJ2033" i="2"/>
  <c r="AI2332" i="2"/>
  <c r="AJ2332" i="2"/>
  <c r="AI1943" i="2"/>
  <c r="AJ1943" i="2"/>
  <c r="AJ1564" i="2"/>
  <c r="AI1564" i="2"/>
  <c r="AI3031" i="2"/>
  <c r="AJ3031" i="2"/>
  <c r="AI2807" i="2"/>
  <c r="AJ2807" i="2"/>
  <c r="AI2363" i="2"/>
  <c r="AJ2363" i="2"/>
  <c r="AI2163" i="2"/>
  <c r="AJ2163" i="2"/>
  <c r="AI2027" i="2"/>
  <c r="AJ2027" i="2"/>
  <c r="AJ612" i="2"/>
  <c r="AI612" i="2"/>
  <c r="AJ30" i="2"/>
  <c r="AI30" i="2"/>
  <c r="AI3029" i="2"/>
  <c r="AJ3029" i="2"/>
  <c r="AI2439" i="2"/>
  <c r="AJ2439" i="2"/>
  <c r="AI1563" i="2"/>
  <c r="AJ1563" i="2"/>
  <c r="AJ470" i="2"/>
  <c r="AI470" i="2"/>
  <c r="AI2644" i="2"/>
  <c r="AJ2644" i="2"/>
  <c r="AI2225" i="2"/>
  <c r="AJ2225" i="2"/>
  <c r="AJ1802" i="2"/>
  <c r="AI1802" i="2"/>
  <c r="AI1731" i="2"/>
  <c r="AJ1731" i="2"/>
  <c r="AJ1504" i="2"/>
  <c r="AI1504" i="2"/>
  <c r="AI875" i="2"/>
  <c r="AJ875" i="2"/>
  <c r="AI825" i="2"/>
  <c r="AJ825" i="2"/>
  <c r="AI1967" i="2"/>
  <c r="AJ1967" i="2"/>
  <c r="AI1601" i="2"/>
  <c r="AJ1601" i="2"/>
  <c r="AI2126" i="2"/>
  <c r="AJ2126" i="2"/>
  <c r="AI2297" i="2"/>
  <c r="AJ2297" i="2"/>
  <c r="AI2993" i="2"/>
  <c r="AJ2993" i="2"/>
  <c r="AI2786" i="2"/>
  <c r="AJ2786" i="2"/>
  <c r="AJ516" i="2"/>
  <c r="AI516" i="2"/>
  <c r="AJ173" i="2"/>
  <c r="AJ203" i="2"/>
  <c r="AJ2448" i="2"/>
  <c r="AJ2215" i="2"/>
  <c r="AJ777" i="2"/>
  <c r="AJ2594" i="2"/>
  <c r="AJ1577" i="2"/>
  <c r="AJ2745" i="2"/>
  <c r="AJ2338" i="2"/>
  <c r="AJ2310" i="2"/>
  <c r="AJ2152" i="2"/>
  <c r="AI1788" i="2"/>
  <c r="AJ1707" i="2"/>
  <c r="AJ1515" i="2"/>
  <c r="AJ1139" i="2"/>
  <c r="AJ1111" i="2"/>
  <c r="AJ613" i="2"/>
  <c r="AJ881" i="2"/>
  <c r="AJ3009" i="2"/>
  <c r="AJ1665" i="2"/>
  <c r="AI650" i="2"/>
  <c r="AJ813" i="2"/>
  <c r="AI448" i="2"/>
  <c r="AI2428" i="2"/>
  <c r="AI2823" i="2"/>
  <c r="AI3053" i="2"/>
  <c r="AJ3053" i="2"/>
  <c r="AJ773" i="2"/>
  <c r="AI773" i="2"/>
  <c r="AI3065" i="2"/>
  <c r="AJ3065" i="2"/>
  <c r="AI3097" i="2"/>
  <c r="AJ3097" i="2"/>
  <c r="AI2893" i="2"/>
  <c r="AJ2893" i="2"/>
  <c r="AJ1532" i="2"/>
  <c r="AI1532" i="2"/>
  <c r="AI1468" i="2"/>
  <c r="AJ1468" i="2"/>
  <c r="AI2997" i="2"/>
  <c r="AJ2997" i="2"/>
  <c r="AJ1359" i="2"/>
  <c r="AI1359" i="2"/>
  <c r="AI325" i="2"/>
  <c r="AJ325" i="2"/>
  <c r="AJ2845" i="2"/>
  <c r="AI2845" i="2"/>
  <c r="AH30" i="2"/>
  <c r="AI1257" i="2"/>
  <c r="AJ1257" i="2"/>
  <c r="AI2731" i="2"/>
  <c r="AJ2731" i="2"/>
  <c r="AI2675" i="2"/>
  <c r="AJ2675" i="2"/>
  <c r="AJ2483" i="2"/>
  <c r="AI2371" i="2"/>
  <c r="AJ2371" i="2"/>
  <c r="AI2231" i="2"/>
  <c r="AJ2231" i="2"/>
  <c r="AI1091" i="2"/>
  <c r="AJ1091" i="2"/>
  <c r="AJ1224" i="2"/>
  <c r="AI1224" i="2"/>
  <c r="AJ1206" i="2"/>
  <c r="AI1206" i="2"/>
  <c r="AI69" i="2"/>
  <c r="AJ69" i="2"/>
  <c r="AJ1244" i="2"/>
  <c r="AI1244" i="2"/>
  <c r="AJ1198" i="2"/>
  <c r="AI1198" i="2"/>
  <c r="AI1319" i="2"/>
  <c r="AJ1319" i="2"/>
  <c r="AJ68" i="2"/>
  <c r="AI68" i="2"/>
  <c r="AI2811" i="2"/>
  <c r="AJ2811" i="2"/>
  <c r="AI2667" i="2"/>
  <c r="AJ2667" i="2"/>
  <c r="AI2611" i="2"/>
  <c r="AJ2611" i="2"/>
  <c r="AI2480" i="2"/>
  <c r="AJ2480" i="2"/>
  <c r="AJ1716" i="2"/>
  <c r="AI1716" i="2"/>
  <c r="AI2452" i="2"/>
  <c r="AJ2452" i="2"/>
  <c r="AJ1502" i="2"/>
  <c r="AI1502" i="2"/>
  <c r="AJ1258" i="2"/>
  <c r="AI1258" i="2"/>
  <c r="AJ1226" i="2"/>
  <c r="AI1226" i="2"/>
  <c r="AI639" i="2"/>
  <c r="AJ639" i="2"/>
  <c r="AI607" i="2"/>
  <c r="AJ607" i="2"/>
  <c r="AI739" i="2"/>
  <c r="AJ739" i="2"/>
  <c r="AI675" i="2"/>
  <c r="AJ675" i="2"/>
  <c r="AI469" i="2"/>
  <c r="AJ469" i="2"/>
  <c r="AI17" i="2"/>
  <c r="AJ17" i="2"/>
  <c r="AJ214" i="2"/>
  <c r="AI214" i="2"/>
  <c r="AI3071" i="2"/>
  <c r="AJ3071" i="2"/>
  <c r="AI1317" i="2"/>
  <c r="AJ1317" i="2"/>
  <c r="AI2659" i="2"/>
  <c r="AJ2659" i="2"/>
  <c r="AJ1828" i="2"/>
  <c r="AI1828" i="2"/>
  <c r="AI2776" i="2"/>
  <c r="AJ2776" i="2"/>
  <c r="AI1673" i="2"/>
  <c r="AJ1673" i="2"/>
  <c r="AI2066" i="2"/>
  <c r="AJ2066" i="2"/>
  <c r="AJ1272" i="2"/>
  <c r="AI1272" i="2"/>
  <c r="AI2043" i="2"/>
  <c r="AJ2043" i="2"/>
  <c r="AI1915" i="2"/>
  <c r="AJ1915" i="2"/>
  <c r="AI1787" i="2"/>
  <c r="AJ1787" i="2"/>
  <c r="AJ38" i="2"/>
  <c r="AI38" i="2"/>
  <c r="AI1163" i="2"/>
  <c r="AJ1163" i="2"/>
  <c r="AI2662" i="2"/>
  <c r="AJ2662" i="2"/>
  <c r="AI2572" i="2"/>
  <c r="AJ2572" i="2"/>
  <c r="AI2502" i="2"/>
  <c r="AJ2502" i="2"/>
  <c r="AI2819" i="2"/>
  <c r="AJ2819" i="2"/>
  <c r="AI2691" i="2"/>
  <c r="AJ2691" i="2"/>
  <c r="AI2559" i="2"/>
  <c r="AJ2559" i="2"/>
  <c r="AJ1758" i="2"/>
  <c r="AI1758" i="2"/>
  <c r="AI2552" i="2"/>
  <c r="AJ2552" i="2"/>
  <c r="AI2038" i="2"/>
  <c r="AJ2038" i="2"/>
  <c r="AI2200" i="2"/>
  <c r="AJ2200" i="2"/>
  <c r="AI2608" i="2"/>
  <c r="AJ2608" i="2"/>
  <c r="AI763" i="2"/>
  <c r="AJ763" i="2"/>
  <c r="AI887" i="2"/>
  <c r="AJ887" i="2"/>
  <c r="AI855" i="2"/>
  <c r="AJ855" i="2"/>
  <c r="AI809" i="2"/>
  <c r="AJ809" i="2"/>
  <c r="AI3059" i="2"/>
  <c r="AJ3059" i="2"/>
  <c r="AI2606" i="2"/>
  <c r="AJ2606" i="2"/>
  <c r="AI3043" i="2"/>
  <c r="AJ3043" i="2"/>
  <c r="AI2280" i="2"/>
  <c r="AJ2280" i="2"/>
  <c r="AI2387" i="2"/>
  <c r="AJ2387" i="2"/>
  <c r="AI2299" i="2"/>
  <c r="AJ2299" i="2"/>
  <c r="AI2219" i="2"/>
  <c r="AJ2219" i="2"/>
  <c r="AI2131" i="2"/>
  <c r="AJ2131" i="2"/>
  <c r="AI2073" i="2"/>
  <c r="AJ2073" i="2"/>
  <c r="AI1934" i="2"/>
  <c r="AJ1934" i="2"/>
  <c r="AI2472" i="2"/>
  <c r="AJ2472" i="2"/>
  <c r="AI2440" i="2"/>
  <c r="AJ2440" i="2"/>
  <c r="AI2271" i="2"/>
  <c r="AJ2271" i="2"/>
  <c r="AI1389" i="2"/>
  <c r="AJ1389" i="2"/>
  <c r="AI2931" i="2"/>
  <c r="AJ2931" i="2"/>
  <c r="AI2389" i="2"/>
  <c r="AJ2389" i="2"/>
  <c r="AI2245" i="2"/>
  <c r="AJ2245" i="2"/>
  <c r="AJ1720" i="2"/>
  <c r="AI1720" i="2"/>
  <c r="AI2205" i="2"/>
  <c r="AJ2205" i="2"/>
  <c r="AJ1552" i="2"/>
  <c r="AI1552" i="2"/>
  <c r="AI2809" i="2"/>
  <c r="AJ2809" i="2"/>
  <c r="AI2232" i="2"/>
  <c r="AJ2232" i="2"/>
  <c r="AI2095" i="2"/>
  <c r="AJ2095" i="2"/>
  <c r="AI1035" i="2"/>
  <c r="AJ1035" i="2"/>
  <c r="AI821" i="2"/>
  <c r="AJ821" i="2"/>
  <c r="AI3083" i="2"/>
  <c r="AJ3083" i="2"/>
  <c r="AI1227" i="2"/>
  <c r="AJ1227" i="2"/>
  <c r="AI1183" i="2"/>
  <c r="AJ1183" i="2"/>
  <c r="AI1191" i="2"/>
  <c r="AJ1191" i="2"/>
  <c r="AI2352" i="2"/>
  <c r="AJ2352" i="2"/>
  <c r="AI2104" i="2"/>
  <c r="AJ2104" i="2"/>
  <c r="AI2712" i="2"/>
  <c r="AJ2712" i="2"/>
  <c r="AI2688" i="2"/>
  <c r="AJ2688" i="2"/>
  <c r="AI2528" i="2"/>
  <c r="AJ2528" i="2"/>
  <c r="AI2415" i="2"/>
  <c r="AJ2415" i="2"/>
  <c r="AI1451" i="2"/>
  <c r="AJ1451" i="2"/>
  <c r="AI1259" i="2"/>
  <c r="AJ1259" i="2"/>
  <c r="AI3067" i="2"/>
  <c r="AJ3067" i="2"/>
  <c r="AI2263" i="2"/>
  <c r="AJ2263" i="2"/>
  <c r="AI2995" i="2"/>
  <c r="AJ2995" i="2"/>
  <c r="AI2778" i="2"/>
  <c r="AJ2778" i="2"/>
  <c r="AI2531" i="2"/>
  <c r="AJ2531" i="2"/>
  <c r="AI2983" i="2"/>
  <c r="AJ2983" i="2"/>
  <c r="AI2839" i="2"/>
  <c r="AJ2839" i="2"/>
  <c r="AI2630" i="2"/>
  <c r="AJ2630" i="2"/>
  <c r="AI2515" i="2"/>
  <c r="AJ2515" i="2"/>
  <c r="AI2167" i="2"/>
  <c r="AJ2167" i="2"/>
  <c r="AI2394" i="2"/>
  <c r="AJ2394" i="2"/>
  <c r="AI2237" i="2"/>
  <c r="AJ2237" i="2"/>
  <c r="AI2216" i="2"/>
  <c r="AJ2216" i="2"/>
  <c r="AI1953" i="2"/>
  <c r="AJ1953" i="2"/>
  <c r="AI1927" i="2"/>
  <c r="AJ1927" i="2"/>
  <c r="AJ1866" i="2"/>
  <c r="AI1866" i="2"/>
  <c r="AI1719" i="2"/>
  <c r="AJ1719" i="2"/>
  <c r="AI1351" i="2"/>
  <c r="AJ1351" i="2"/>
  <c r="AI2490" i="2"/>
  <c r="AJ2490" i="2"/>
  <c r="AI2413" i="2"/>
  <c r="AJ2413" i="2"/>
  <c r="AI1974" i="2"/>
  <c r="AJ1974" i="2"/>
  <c r="AI1809" i="2"/>
  <c r="AJ1809" i="2"/>
  <c r="AJ1782" i="2"/>
  <c r="AI1782" i="2"/>
  <c r="AI1697" i="2"/>
  <c r="AJ1697" i="2"/>
  <c r="AJ1528" i="2"/>
  <c r="AI1528" i="2"/>
  <c r="AJ1496" i="2"/>
  <c r="AI1496" i="2"/>
  <c r="AJ1464" i="2"/>
  <c r="AI1464" i="2"/>
  <c r="AJ1432" i="2"/>
  <c r="AI1432" i="2"/>
  <c r="AI1355" i="2"/>
  <c r="AJ1355" i="2"/>
  <c r="AI839" i="2"/>
  <c r="AJ839" i="2"/>
  <c r="AI669" i="2"/>
  <c r="AJ669" i="2"/>
  <c r="AI3087" i="2"/>
  <c r="AJ3087" i="2"/>
  <c r="AI2949" i="2"/>
  <c r="AJ2949" i="2"/>
  <c r="AI2791" i="2"/>
  <c r="AJ2791" i="2"/>
  <c r="AI2775" i="2"/>
  <c r="AJ2775" i="2"/>
  <c r="AI2759" i="2"/>
  <c r="AJ2759" i="2"/>
  <c r="AI2727" i="2"/>
  <c r="AJ2727" i="2"/>
  <c r="AI2663" i="2"/>
  <c r="AJ2663" i="2"/>
  <c r="AI2331" i="2"/>
  <c r="AJ2331" i="2"/>
  <c r="AI2139" i="2"/>
  <c r="AJ2139" i="2"/>
  <c r="AI1625" i="2"/>
  <c r="AJ1625" i="2"/>
  <c r="AI1465" i="2"/>
  <c r="AJ1465" i="2"/>
  <c r="AJ1718" i="2"/>
  <c r="AI1718" i="2"/>
  <c r="AI2132" i="2"/>
  <c r="AJ2132" i="2"/>
  <c r="AJ1328" i="2"/>
  <c r="AI1328" i="2"/>
  <c r="AI889" i="2"/>
  <c r="AJ889" i="2"/>
  <c r="AJ408" i="2"/>
  <c r="AI408" i="2"/>
  <c r="AI2985" i="2"/>
  <c r="AJ2985" i="2"/>
  <c r="AI2666" i="2"/>
  <c r="AJ2666" i="2"/>
  <c r="AI2274" i="2"/>
  <c r="AJ2274" i="2"/>
  <c r="AI2145" i="2"/>
  <c r="AJ2145" i="2"/>
  <c r="AI2044" i="2"/>
  <c r="AJ2044" i="2"/>
  <c r="AI1987" i="2"/>
  <c r="AJ1987" i="2"/>
  <c r="AJ1696" i="2"/>
  <c r="AI1696" i="2"/>
  <c r="AI2683" i="2"/>
  <c r="AJ2683" i="2"/>
  <c r="AI2140" i="2"/>
  <c r="AJ2140" i="2"/>
  <c r="AI2003" i="2"/>
  <c r="AJ2003" i="2"/>
  <c r="AJ1784" i="2"/>
  <c r="AI1784" i="2"/>
  <c r="AJ1366" i="2"/>
  <c r="AI1366" i="2"/>
  <c r="AI2313" i="2"/>
  <c r="AJ2313" i="2"/>
  <c r="AI2230" i="2"/>
  <c r="AJ2230" i="2"/>
  <c r="AI2153" i="2"/>
  <c r="AJ2153" i="2"/>
  <c r="AI2022" i="2"/>
  <c r="AJ2022" i="2"/>
  <c r="AI1912" i="2"/>
  <c r="AJ1912" i="2"/>
  <c r="AI1667" i="2"/>
  <c r="AJ1667" i="2"/>
  <c r="AJ1344" i="2"/>
  <c r="AI1344" i="2"/>
  <c r="AI757" i="2"/>
  <c r="AJ757" i="2"/>
  <c r="AI653" i="2"/>
  <c r="AJ653" i="2"/>
  <c r="AI581" i="2"/>
  <c r="AJ581" i="2"/>
  <c r="AI2887" i="2"/>
  <c r="AJ2887" i="2"/>
  <c r="AI3091" i="2"/>
  <c r="AJ3091" i="2"/>
  <c r="AI2591" i="2"/>
  <c r="AJ2591" i="2"/>
  <c r="AI2412" i="2"/>
  <c r="AJ2412" i="2"/>
  <c r="AI2240" i="2"/>
  <c r="AJ2240" i="2"/>
  <c r="AI2403" i="2"/>
  <c r="AJ2403" i="2"/>
  <c r="AI2267" i="2"/>
  <c r="AJ2267" i="2"/>
  <c r="AI2059" i="2"/>
  <c r="AJ2059" i="2"/>
  <c r="AI1803" i="2"/>
  <c r="AJ1803" i="2"/>
  <c r="AI1739" i="2"/>
  <c r="AJ1739" i="2"/>
  <c r="AI1293" i="2"/>
  <c r="AJ1293" i="2"/>
  <c r="AJ1710" i="2"/>
  <c r="AI1710" i="2"/>
  <c r="AI1593" i="2"/>
  <c r="AJ1593" i="2"/>
  <c r="AJ1300" i="2"/>
  <c r="AI1300" i="2"/>
  <c r="AI2388" i="2"/>
  <c r="AJ2388" i="2"/>
  <c r="AI759" i="2"/>
  <c r="AJ759" i="2"/>
  <c r="AJ452" i="2"/>
  <c r="AI452" i="2"/>
  <c r="AI183" i="2"/>
  <c r="AJ183" i="2"/>
  <c r="AI2818" i="2"/>
  <c r="AJ2818" i="2"/>
  <c r="AI2485" i="2"/>
  <c r="AJ2485" i="2"/>
  <c r="AI2897" i="2"/>
  <c r="AJ2897" i="2"/>
  <c r="AI2385" i="2"/>
  <c r="AJ2385" i="2"/>
  <c r="AI2178" i="2"/>
  <c r="AJ2178" i="2"/>
  <c r="AJ1792" i="2"/>
  <c r="AI1792" i="2"/>
  <c r="AJ1800" i="2"/>
  <c r="AI1800" i="2"/>
  <c r="AI1521" i="2"/>
  <c r="AJ1521" i="2"/>
  <c r="AI865" i="2"/>
  <c r="AJ865" i="2"/>
  <c r="AJ608" i="2"/>
  <c r="AI608" i="2"/>
  <c r="AI393" i="2"/>
  <c r="AJ393" i="2"/>
  <c r="AI2478" i="2"/>
  <c r="AJ2478" i="2"/>
  <c r="AI549" i="2"/>
  <c r="AJ124" i="2"/>
  <c r="AI2859" i="2"/>
  <c r="AI1271" i="2"/>
  <c r="AI265" i="2"/>
  <c r="AI2617" i="2"/>
  <c r="AI587" i="2"/>
  <c r="AI593" i="2"/>
  <c r="AI385" i="2"/>
  <c r="AJ480" i="2"/>
  <c r="AI391" i="2"/>
  <c r="AJ154" i="2"/>
  <c r="AI15" i="2"/>
  <c r="AJ28" i="2"/>
  <c r="AI2355" i="2"/>
  <c r="AJ72" i="2"/>
  <c r="AI2646" i="2"/>
  <c r="AI2817" i="2"/>
  <c r="AI2633" i="2"/>
  <c r="AI2526" i="2"/>
  <c r="AI1443" i="2"/>
  <c r="AI97" i="2"/>
  <c r="AJ2937" i="2"/>
  <c r="AJ2681" i="2"/>
  <c r="AJ2276" i="2"/>
  <c r="AI1604" i="2"/>
  <c r="AJ1505" i="2"/>
  <c r="AI1274" i="2"/>
  <c r="AI468" i="2"/>
  <c r="AJ849" i="2"/>
  <c r="AJ367" i="2"/>
  <c r="AI190" i="2"/>
  <c r="AI284" i="2"/>
  <c r="AJ117" i="2"/>
  <c r="AJ3051" i="2"/>
  <c r="AJ2717" i="2"/>
  <c r="AJ2690" i="2"/>
  <c r="AJ2446" i="2"/>
  <c r="AJ1773" i="2"/>
  <c r="AJ2061" i="2"/>
  <c r="AJ1805" i="2"/>
  <c r="AJ1393" i="2"/>
  <c r="AJ1223" i="2"/>
  <c r="AJ717" i="2"/>
  <c r="AJ661" i="2"/>
  <c r="AI352" i="2"/>
  <c r="AJ181" i="2"/>
  <c r="AJ329" i="2"/>
  <c r="S3107" i="2"/>
  <c r="AJ3095" i="2"/>
  <c r="AI1556" i="2"/>
  <c r="AJ2847" i="2"/>
  <c r="AJ499" i="2"/>
  <c r="AJ1297" i="2"/>
  <c r="AJ1961" i="2"/>
  <c r="AJ1833" i="2"/>
  <c r="AJ1313" i="2"/>
  <c r="AI1678" i="2"/>
  <c r="AJ1723" i="2"/>
  <c r="AJ1631" i="2"/>
  <c r="AJ1289" i="2"/>
  <c r="AI1184" i="2"/>
  <c r="AJ1315" i="2"/>
  <c r="AJ1283" i="2"/>
  <c r="AJ971" i="2"/>
  <c r="AJ535" i="2"/>
  <c r="AI348" i="2"/>
  <c r="AI272" i="2"/>
  <c r="AI240" i="2"/>
  <c r="AJ2812" i="2"/>
  <c r="AJ2764" i="2"/>
  <c r="AJ2676" i="2"/>
  <c r="AJ1896" i="2"/>
  <c r="AJ1497" i="2"/>
  <c r="AJ2767" i="2"/>
  <c r="AJ2737" i="2"/>
  <c r="AJ2685" i="2"/>
  <c r="AJ2649" i="2"/>
  <c r="AJ2637" i="2"/>
  <c r="AJ2597" i="2"/>
  <c r="AJ2578" i="2"/>
  <c r="AJ2530" i="2"/>
  <c r="AJ2500" i="2"/>
  <c r="AJ2070" i="2"/>
  <c r="AJ2000" i="2"/>
  <c r="AJ1894" i="2"/>
  <c r="AJ1777" i="2"/>
  <c r="AI1750" i="2"/>
  <c r="AI1702" i="2"/>
  <c r="AI1670" i="2"/>
  <c r="AI1648" i="2"/>
  <c r="AJ1529" i="2"/>
  <c r="AJ2563" i="2"/>
  <c r="AJ2402" i="2"/>
  <c r="AJ2396" i="2"/>
  <c r="AJ2376" i="2"/>
  <c r="AJ2367" i="2"/>
  <c r="AJ2358" i="2"/>
  <c r="AJ2349" i="2"/>
  <c r="AJ2340" i="2"/>
  <c r="AJ2328" i="2"/>
  <c r="AJ2317" i="2"/>
  <c r="AJ2292" i="2"/>
  <c r="AJ2277" i="2"/>
  <c r="AJ2253" i="2"/>
  <c r="AJ2234" i="2"/>
  <c r="AJ2206" i="2"/>
  <c r="AJ2193" i="2"/>
  <c r="AJ2185" i="2"/>
  <c r="AJ2173" i="2"/>
  <c r="AJ2142" i="2"/>
  <c r="AJ2116" i="2"/>
  <c r="AJ2109" i="2"/>
  <c r="AJ2093" i="2"/>
  <c r="AJ2088" i="2"/>
  <c r="AJ1781" i="2"/>
  <c r="AI1700" i="2"/>
  <c r="AJ1553" i="2"/>
  <c r="AI1192" i="2"/>
  <c r="AJ3013" i="2"/>
  <c r="AJ2961" i="2"/>
  <c r="AJ2802" i="2"/>
  <c r="AJ2686" i="2"/>
  <c r="AJ2638" i="2"/>
  <c r="AJ1945" i="2"/>
  <c r="AJ1657" i="2"/>
  <c r="AJ2576" i="2"/>
  <c r="AJ2451" i="2"/>
  <c r="AJ2029" i="2"/>
  <c r="AJ1948" i="2"/>
  <c r="AI1868" i="2"/>
  <c r="AI1724" i="2"/>
  <c r="AI1426" i="2"/>
  <c r="AI1410" i="2"/>
  <c r="AI1340" i="2"/>
  <c r="AI1312" i="2"/>
  <c r="AI1280" i="2"/>
  <c r="AJ2075" i="2"/>
  <c r="AJ2035" i="2"/>
  <c r="AJ1971" i="2"/>
  <c r="AJ1891" i="2"/>
  <c r="AJ1767" i="2"/>
  <c r="AJ1735" i="2"/>
  <c r="AJ1623" i="2"/>
  <c r="AJ1575" i="2"/>
  <c r="AJ1527" i="2"/>
  <c r="AJ1499" i="2"/>
  <c r="AJ1119" i="2"/>
  <c r="AJ1043" i="2"/>
  <c r="AJ991" i="2"/>
  <c r="AI1246" i="2"/>
  <c r="AJ1127" i="2"/>
  <c r="AJ611" i="2"/>
  <c r="AJ747" i="2"/>
  <c r="AJ695" i="2"/>
  <c r="AJ583" i="2"/>
  <c r="AJ341" i="2"/>
  <c r="AJ605" i="2"/>
  <c r="AI494" i="2"/>
  <c r="AI630" i="2"/>
  <c r="AI614" i="2"/>
  <c r="AI594" i="2"/>
  <c r="AI898" i="2"/>
  <c r="AI892" i="2"/>
  <c r="AJ885" i="2"/>
  <c r="AJ863" i="2"/>
  <c r="AJ853" i="2"/>
  <c r="AI836" i="2"/>
  <c r="AJ829" i="2"/>
  <c r="AI822" i="2"/>
  <c r="AI806" i="2"/>
  <c r="AI796" i="2"/>
  <c r="AJ477" i="2"/>
  <c r="AJ473" i="2"/>
  <c r="AI492" i="2"/>
  <c r="AJ471" i="2"/>
  <c r="AJ415" i="2"/>
  <c r="AI378" i="2"/>
  <c r="AJ419" i="2"/>
  <c r="AI398" i="2"/>
  <c r="AI432" i="2"/>
  <c r="AJ381" i="2"/>
  <c r="AJ383" i="2"/>
  <c r="AI380" i="2"/>
  <c r="AJ151" i="2"/>
  <c r="AI102" i="2"/>
  <c r="AI206" i="2"/>
  <c r="AJ111" i="2"/>
  <c r="AI126" i="2"/>
  <c r="AJ105" i="2"/>
  <c r="AI174" i="2"/>
  <c r="AI166" i="2"/>
  <c r="AI90" i="2"/>
  <c r="AI82" i="2"/>
  <c r="AI78" i="2"/>
  <c r="AJ2311" i="2"/>
  <c r="AJ2175" i="2"/>
  <c r="AJ2047" i="2"/>
  <c r="AJ1919" i="2"/>
  <c r="AJ1685" i="2"/>
  <c r="AJ1641" i="2"/>
  <c r="AJ1241" i="2"/>
  <c r="AJ785" i="2"/>
  <c r="AJ309" i="2"/>
  <c r="AJ293" i="2"/>
  <c r="AI112" i="2"/>
  <c r="AJ2758" i="2"/>
  <c r="AJ2628" i="2"/>
  <c r="AI1832" i="2"/>
  <c r="AI1406" i="2"/>
  <c r="AJ2721" i="2"/>
  <c r="AJ2621" i="2"/>
  <c r="AJ1968" i="2"/>
  <c r="AI1878" i="2"/>
  <c r="AJ1729" i="2"/>
  <c r="AJ1099" i="2"/>
  <c r="AJ2400" i="2"/>
  <c r="AJ2366" i="2"/>
  <c r="AJ2306" i="2"/>
  <c r="AJ2261" i="2"/>
  <c r="AJ2214" i="2"/>
  <c r="AJ2130" i="2"/>
  <c r="AJ2090" i="2"/>
  <c r="AJ1517" i="2"/>
  <c r="AJ2798" i="2"/>
  <c r="AJ2618" i="2"/>
  <c r="AI1644" i="2"/>
  <c r="AJ1051" i="2"/>
  <c r="AI1348" i="2"/>
  <c r="AI1302" i="2"/>
  <c r="AJ1955" i="2"/>
  <c r="AJ1879" i="2"/>
  <c r="AJ1743" i="2"/>
  <c r="AJ1639" i="2"/>
  <c r="AJ1567" i="2"/>
  <c r="AJ975" i="2"/>
  <c r="AJ1193" i="2"/>
  <c r="AJ643" i="2"/>
  <c r="AJ775" i="2"/>
  <c r="AJ547" i="2"/>
  <c r="AJ901" i="2"/>
  <c r="AI860" i="2"/>
  <c r="AJ835" i="2"/>
  <c r="AJ799" i="2"/>
  <c r="AJ459" i="2"/>
  <c r="AI476" i="2"/>
  <c r="AI390" i="2"/>
  <c r="AJ147" i="2"/>
  <c r="AJ209" i="2"/>
  <c r="AJ2077" i="2"/>
  <c r="AJ1853" i="2"/>
  <c r="AJ1725" i="2"/>
  <c r="AJ1545" i="2"/>
  <c r="AJ345" i="2"/>
  <c r="AJ129" i="2"/>
  <c r="AJ3035" i="2"/>
  <c r="AJ2698" i="2"/>
  <c r="AJ2742" i="2"/>
  <c r="AJ2425" i="2"/>
  <c r="AJ2071" i="2"/>
  <c r="AJ1981" i="2"/>
  <c r="AJ1401" i="2"/>
  <c r="AJ1341" i="2"/>
  <c r="AJ1215" i="2"/>
  <c r="AJ1263" i="2"/>
  <c r="AJ725" i="2"/>
  <c r="AJ733" i="2"/>
  <c r="AJ693" i="2"/>
  <c r="AJ361" i="2"/>
  <c r="AI104" i="2"/>
  <c r="R3107" i="2"/>
  <c r="AJ2577" i="2"/>
  <c r="AJ905" i="2"/>
  <c r="AJ2867" i="2"/>
  <c r="AJ2433" i="2"/>
  <c r="AJ2921" i="2"/>
  <c r="AI1796" i="2"/>
  <c r="AJ1877" i="2"/>
  <c r="AJ2057" i="2"/>
  <c r="AJ1929" i="2"/>
  <c r="AJ1865" i="2"/>
  <c r="AJ1429" i="2"/>
  <c r="AJ1663" i="2"/>
  <c r="AJ1441" i="2"/>
  <c r="AJ1281" i="2"/>
  <c r="AJ1245" i="2"/>
  <c r="AJ1323" i="2"/>
  <c r="AJ1291" i="2"/>
  <c r="AI1200" i="2"/>
  <c r="AJ699" i="2"/>
  <c r="AI74" i="2"/>
  <c r="AJ631" i="2"/>
  <c r="AI504" i="2"/>
  <c r="AI260" i="2"/>
  <c r="AJ261" i="2"/>
  <c r="AI88" i="2"/>
  <c r="AJ2766" i="2"/>
  <c r="AJ2732" i="2"/>
  <c r="AJ2674" i="2"/>
  <c r="AJ2580" i="2"/>
  <c r="AJ1801" i="2"/>
  <c r="AI1640" i="2"/>
  <c r="AJ1541" i="2"/>
  <c r="AJ2815" i="2"/>
  <c r="AJ2789" i="2"/>
  <c r="AJ2749" i="2"/>
  <c r="AJ2713" i="2"/>
  <c r="AJ2641" i="2"/>
  <c r="AJ2605" i="2"/>
  <c r="AJ2575" i="2"/>
  <c r="AJ2527" i="2"/>
  <c r="AJ2492" i="2"/>
  <c r="AJ2080" i="2"/>
  <c r="AJ1990" i="2"/>
  <c r="AJ1958" i="2"/>
  <c r="AI1846" i="2"/>
  <c r="AJ1713" i="2"/>
  <c r="AI1654" i="2"/>
  <c r="AJ1569" i="2"/>
  <c r="AJ2555" i="2"/>
  <c r="AJ2494" i="2"/>
  <c r="AJ2482" i="2"/>
  <c r="AJ2419" i="2"/>
  <c r="AJ2405" i="2"/>
  <c r="AJ2386" i="2"/>
  <c r="AJ2356" i="2"/>
  <c r="AJ2320" i="2"/>
  <c r="AJ2301" i="2"/>
  <c r="AJ2293" i="2"/>
  <c r="AJ2285" i="2"/>
  <c r="AJ2262" i="2"/>
  <c r="AJ2233" i="2"/>
  <c r="AJ2201" i="2"/>
  <c r="AJ2177" i="2"/>
  <c r="AJ2149" i="2"/>
  <c r="AJ2124" i="2"/>
  <c r="AJ2114" i="2"/>
  <c r="AJ2086" i="2"/>
  <c r="AJ2058" i="2"/>
  <c r="AJ2020" i="2"/>
  <c r="AJ1957" i="2"/>
  <c r="AJ1892" i="2"/>
  <c r="AJ1765" i="2"/>
  <c r="AJ1533" i="2"/>
  <c r="AJ3077" i="2"/>
  <c r="AJ2826" i="2"/>
  <c r="AJ2794" i="2"/>
  <c r="AJ2746" i="2"/>
  <c r="AJ2654" i="2"/>
  <c r="AJ2592" i="2"/>
  <c r="AI1768" i="2"/>
  <c r="AJ2447" i="2"/>
  <c r="AJ2060" i="2"/>
  <c r="AJ1980" i="2"/>
  <c r="AJ1932" i="2"/>
  <c r="AJ1900" i="2"/>
  <c r="AJ1469" i="2"/>
  <c r="AJ1403" i="2"/>
  <c r="AI1364" i="2"/>
  <c r="AI1310" i="2"/>
  <c r="AI1268" i="2"/>
  <c r="AJ2083" i="2"/>
  <c r="AJ1991" i="2"/>
  <c r="AJ1959" i="2"/>
  <c r="AJ1911" i="2"/>
  <c r="AJ1883" i="2"/>
  <c r="AJ1831" i="2"/>
  <c r="AJ1655" i="2"/>
  <c r="AJ1627" i="2"/>
  <c r="AJ1551" i="2"/>
  <c r="AJ1503" i="2"/>
  <c r="AJ1463" i="2"/>
  <c r="AJ1147" i="2"/>
  <c r="AJ1185" i="2"/>
  <c r="AJ1135" i="2"/>
  <c r="AJ543" i="2"/>
  <c r="AJ1123" i="2"/>
  <c r="AI520" i="2"/>
  <c r="AI1254" i="2"/>
  <c r="AI1222" i="2"/>
  <c r="AI512" i="2"/>
  <c r="AJ767" i="2"/>
  <c r="AJ711" i="2"/>
  <c r="AJ651" i="2"/>
  <c r="AI110" i="2"/>
  <c r="AJ609" i="2"/>
  <c r="AJ563" i="2"/>
  <c r="AI648" i="2"/>
  <c r="AI636" i="2"/>
  <c r="AI626" i="2"/>
  <c r="AI598" i="2"/>
  <c r="AJ585" i="2"/>
  <c r="AI900" i="2"/>
  <c r="AI886" i="2"/>
  <c r="AJ879" i="2"/>
  <c r="AJ859" i="2"/>
  <c r="AI854" i="2"/>
  <c r="AI840" i="2"/>
  <c r="AJ827" i="2"/>
  <c r="AI820" i="2"/>
  <c r="AI808" i="2"/>
  <c r="AJ801" i="2"/>
  <c r="AJ457" i="2"/>
  <c r="AJ463" i="2"/>
  <c r="AJ435" i="2"/>
  <c r="AI386" i="2"/>
  <c r="AI474" i="2"/>
  <c r="AI458" i="2"/>
  <c r="AI442" i="2"/>
  <c r="AI426" i="2"/>
  <c r="AJ389" i="2"/>
  <c r="AJ497" i="2"/>
  <c r="AI456" i="2"/>
  <c r="AI400" i="2"/>
  <c r="AJ379" i="2"/>
  <c r="AJ171" i="2"/>
  <c r="AJ81" i="2"/>
  <c r="AJ109" i="2"/>
  <c r="AJ99" i="2"/>
  <c r="AI106" i="2"/>
  <c r="AI48" i="2"/>
  <c r="AJ63" i="2"/>
  <c r="AI8" i="2"/>
  <c r="AJ2953" i="2"/>
  <c r="AJ1361" i="2"/>
  <c r="AJ353" i="2"/>
  <c r="AJ1917" i="2"/>
  <c r="AI1770" i="2"/>
  <c r="AJ999" i="2"/>
  <c r="AJ709" i="2"/>
  <c r="AJ3085" i="2"/>
  <c r="AJ1791" i="2"/>
  <c r="AJ1647" i="2"/>
  <c r="AJ1705" i="2"/>
  <c r="AJ1269" i="2"/>
  <c r="AJ157" i="2"/>
  <c r="AJ1279" i="2"/>
  <c r="AJ445" i="2"/>
  <c r="AJ753" i="2"/>
  <c r="AI524" i="2"/>
  <c r="AJ2716" i="2"/>
  <c r="AJ2612" i="2"/>
  <c r="AI1646" i="2"/>
  <c r="AJ2825" i="2"/>
  <c r="AJ2657" i="2"/>
  <c r="AJ2595" i="2"/>
  <c r="AJ2519" i="2"/>
  <c r="AJ2054" i="2"/>
  <c r="AJ1937" i="2"/>
  <c r="AI1606" i="2"/>
  <c r="AJ1489" i="2"/>
  <c r="AJ2416" i="2"/>
  <c r="AJ2364" i="2"/>
  <c r="AJ2336" i="2"/>
  <c r="AJ2312" i="2"/>
  <c r="AJ2269" i="2"/>
  <c r="AJ2226" i="2"/>
  <c r="AJ2162" i="2"/>
  <c r="AJ2118" i="2"/>
  <c r="AJ2102" i="2"/>
  <c r="AJ2085" i="2"/>
  <c r="AJ1988" i="2"/>
  <c r="AI1850" i="2"/>
  <c r="AI1620" i="2"/>
  <c r="AJ2957" i="2"/>
  <c r="AJ2708" i="2"/>
  <c r="AJ2602" i="2"/>
  <c r="AI1848" i="2"/>
  <c r="AJ2543" i="2"/>
  <c r="AJ1997" i="2"/>
  <c r="AJ1885" i="2"/>
  <c r="AJ1645" i="2"/>
  <c r="AI1402" i="2"/>
  <c r="AI1356" i="2"/>
  <c r="AJ1067" i="2"/>
  <c r="AJ1871" i="2"/>
  <c r="AJ1815" i="2"/>
  <c r="AJ1683" i="2"/>
  <c r="AJ1607" i="2"/>
  <c r="AJ1559" i="2"/>
  <c r="AJ1471" i="2"/>
  <c r="AJ1201" i="2"/>
  <c r="AJ967" i="2"/>
  <c r="AI1230" i="2"/>
  <c r="AJ595" i="2"/>
  <c r="AJ649" i="2"/>
  <c r="AI634" i="2"/>
  <c r="AJ577" i="2"/>
  <c r="AJ891" i="2"/>
  <c r="AI870" i="2"/>
  <c r="AI852" i="2"/>
  <c r="AI824" i="2"/>
  <c r="AJ789" i="2"/>
  <c r="AJ441" i="2"/>
  <c r="AJ423" i="2"/>
  <c r="AI428" i="2"/>
  <c r="AI388" i="2"/>
  <c r="AI94" i="2"/>
  <c r="AJ9" i="2"/>
  <c r="AI1508" i="2"/>
  <c r="AJ1508" i="2"/>
  <c r="AI1353" i="2"/>
  <c r="AJ1353" i="2"/>
  <c r="AJ92" i="2"/>
  <c r="AI92" i="2"/>
  <c r="AJ1444" i="2"/>
  <c r="AI1444" i="2"/>
  <c r="AJ1210" i="2"/>
  <c r="AI1210" i="2"/>
  <c r="AJ64" i="2"/>
  <c r="AI64" i="2"/>
  <c r="AI2739" i="2"/>
  <c r="AJ2739" i="2"/>
  <c r="AJ1730" i="2"/>
  <c r="AI1730" i="2"/>
  <c r="AJ1634" i="2"/>
  <c r="AI1634" i="2"/>
  <c r="AI429" i="2"/>
  <c r="AJ429" i="2"/>
  <c r="AJ1264" i="2"/>
  <c r="AJ1162" i="2"/>
  <c r="AI1162" i="2"/>
  <c r="AI2544" i="2"/>
  <c r="AJ2544" i="2"/>
  <c r="AJ1874" i="2"/>
  <c r="AI1874" i="2"/>
  <c r="AI1427" i="2"/>
  <c r="AJ1427" i="2"/>
  <c r="AI2744" i="2"/>
  <c r="AJ2744" i="2"/>
  <c r="AJ1352" i="2"/>
  <c r="AI1352" i="2"/>
  <c r="AI1219" i="2"/>
  <c r="AJ1219" i="2"/>
  <c r="AI2959" i="2"/>
  <c r="AJ2959" i="2"/>
  <c r="AI2903" i="2"/>
  <c r="AJ2903" i="2"/>
  <c r="AI1881" i="2"/>
  <c r="AJ1881" i="2"/>
  <c r="AI1437" i="2"/>
  <c r="AJ1437" i="2"/>
  <c r="AI2697" i="2"/>
  <c r="AJ2697" i="2"/>
  <c r="AI2510" i="2"/>
  <c r="AJ2510" i="2"/>
  <c r="AJ1350" i="2"/>
  <c r="AI1350" i="2"/>
  <c r="AJ1326" i="2"/>
  <c r="AI1326" i="2"/>
  <c r="AI2172" i="2"/>
  <c r="AJ2172" i="2"/>
  <c r="AI1595" i="2"/>
  <c r="AJ1595" i="2"/>
  <c r="AI557" i="2"/>
  <c r="AJ557" i="2"/>
  <c r="AI3047" i="2"/>
  <c r="AJ3047" i="2"/>
  <c r="AI2816" i="2"/>
  <c r="AJ2816" i="2"/>
  <c r="AI2704" i="2"/>
  <c r="AJ2704" i="2"/>
  <c r="AI2041" i="2"/>
  <c r="AJ2041" i="2"/>
  <c r="AI2821" i="2"/>
  <c r="AJ2821" i="2"/>
  <c r="AI2915" i="2"/>
  <c r="AJ2915" i="2"/>
  <c r="AI2435" i="2"/>
  <c r="AJ2435" i="2"/>
  <c r="AI2334" i="2"/>
  <c r="AJ2334" i="2"/>
  <c r="AI1795" i="2"/>
  <c r="AJ1795" i="2"/>
  <c r="AI2241" i="2"/>
  <c r="AJ2241" i="2"/>
  <c r="AJ498" i="2"/>
  <c r="AI498" i="2"/>
  <c r="AI2184" i="2"/>
  <c r="AJ2184" i="2"/>
  <c r="AI1935" i="2"/>
  <c r="AJ1935" i="2"/>
  <c r="AJ1316" i="2"/>
  <c r="AI1316" i="2"/>
  <c r="AI2268" i="2"/>
  <c r="AJ2268" i="2"/>
  <c r="AJ1852" i="2"/>
  <c r="AI1852" i="2"/>
  <c r="AI2774" i="2"/>
  <c r="AJ2774" i="2"/>
  <c r="AI2160" i="2"/>
  <c r="AJ2160" i="2"/>
  <c r="AJ1772" i="2"/>
  <c r="AI1772" i="2"/>
  <c r="AJ1386" i="2"/>
  <c r="AI1386" i="2"/>
  <c r="AJ616" i="2"/>
  <c r="AI616" i="2"/>
  <c r="AI2408" i="2"/>
  <c r="AJ2408" i="2"/>
  <c r="AJ1592" i="2"/>
  <c r="AI1592" i="2"/>
  <c r="AJ1440" i="2"/>
  <c r="AI1440" i="2"/>
  <c r="AI1189" i="2"/>
  <c r="AJ1189" i="2"/>
  <c r="AI401" i="2"/>
  <c r="AJ401" i="2"/>
  <c r="AI1399" i="2"/>
  <c r="AJ1399" i="2"/>
  <c r="AJ354" i="2"/>
  <c r="AI354" i="2"/>
  <c r="AI2129" i="2"/>
  <c r="AJ2129" i="2"/>
  <c r="AI2693" i="2"/>
  <c r="AJ2693" i="2"/>
  <c r="AI2290" i="2"/>
  <c r="AJ2290" i="2"/>
  <c r="AJ1398" i="2"/>
  <c r="AI1398" i="2"/>
  <c r="AJ1282" i="2"/>
  <c r="AI1282" i="2"/>
  <c r="AJ462" i="2"/>
  <c r="AI462" i="2"/>
  <c r="AI1918" i="2"/>
  <c r="AI987" i="2"/>
  <c r="AI647" i="2"/>
  <c r="AI1711" i="2"/>
  <c r="AI2989" i="2"/>
  <c r="AJ2989" i="2"/>
  <c r="AJ1204" i="2"/>
  <c r="AI1204" i="2"/>
  <c r="AJ296" i="2"/>
  <c r="AI296" i="2"/>
  <c r="AI248" i="2"/>
  <c r="AJ248" i="2"/>
  <c r="AI3037" i="2"/>
  <c r="AJ3037" i="2"/>
  <c r="AJ1524" i="2"/>
  <c r="AI1524" i="2"/>
  <c r="AJ1492" i="2"/>
  <c r="AI1492" i="2"/>
  <c r="AJ300" i="2"/>
  <c r="AI300" i="2"/>
  <c r="AJ3107" i="2"/>
  <c r="AM3107" i="2" s="1"/>
  <c r="AI3107" i="2"/>
  <c r="AI1357" i="2"/>
  <c r="AJ1357" i="2"/>
  <c r="AI1349" i="2"/>
  <c r="AJ1349" i="2"/>
  <c r="AJ1195" i="2"/>
  <c r="AI1195" i="2"/>
  <c r="AI3081" i="2"/>
  <c r="AJ3081" i="2"/>
  <c r="AJ1428" i="2"/>
  <c r="AI1428" i="2"/>
  <c r="AH2505" i="2"/>
  <c r="AI321" i="2"/>
  <c r="AJ321" i="2"/>
  <c r="AI153" i="2"/>
  <c r="AJ153" i="2"/>
  <c r="AJ1252" i="2"/>
  <c r="AI1252" i="2"/>
  <c r="AJ1220" i="2"/>
  <c r="AI1220" i="2"/>
  <c r="AJ1178" i="2"/>
  <c r="AI1178" i="2"/>
  <c r="AI149" i="2"/>
  <c r="AJ149" i="2"/>
  <c r="AJ204" i="2"/>
  <c r="AI204" i="2"/>
  <c r="AI2696" i="2"/>
  <c r="AJ2696" i="2"/>
  <c r="AJ1609" i="2"/>
  <c r="AI2779" i="2"/>
  <c r="AJ2779" i="2"/>
  <c r="AI2723" i="2"/>
  <c r="AJ2723" i="2"/>
  <c r="AI2004" i="2"/>
  <c r="AJ2004" i="2"/>
  <c r="AJ1546" i="2"/>
  <c r="AI1546" i="2"/>
  <c r="AJ923" i="2"/>
  <c r="AJ1266" i="2"/>
  <c r="AI1266" i="2"/>
  <c r="AI599" i="2"/>
  <c r="AJ599" i="2"/>
  <c r="AJ1240" i="2"/>
  <c r="AI1240" i="2"/>
  <c r="AI2939" i="2"/>
  <c r="AJ2939" i="2"/>
  <c r="AI1265" i="2"/>
  <c r="AJ1265" i="2"/>
  <c r="AI1203" i="2"/>
  <c r="AJ1203" i="2"/>
  <c r="AJ1672" i="2"/>
  <c r="AI1672" i="2"/>
  <c r="AI2534" i="2"/>
  <c r="AJ2534" i="2"/>
  <c r="AI2464" i="2"/>
  <c r="AJ2464" i="2"/>
  <c r="AI1103" i="2"/>
  <c r="AJ1103" i="2"/>
  <c r="AI787" i="2"/>
  <c r="AJ787" i="2"/>
  <c r="AI723" i="2"/>
  <c r="AJ723" i="2"/>
  <c r="AI659" i="2"/>
  <c r="AJ659" i="2"/>
  <c r="AJ146" i="2"/>
  <c r="AI146" i="2"/>
  <c r="AI2923" i="2"/>
  <c r="AJ2923" i="2"/>
  <c r="AJ1248" i="2"/>
  <c r="AI1248" i="2"/>
  <c r="AJ1194" i="2"/>
  <c r="AI1194" i="2"/>
  <c r="AJ1214" i="2"/>
  <c r="AI1214" i="2"/>
  <c r="AI73" i="2"/>
  <c r="AJ73" i="2"/>
  <c r="AI1785" i="2"/>
  <c r="AJ1785" i="2"/>
  <c r="AI1391" i="2"/>
  <c r="AJ1391" i="2"/>
  <c r="AI2720" i="2"/>
  <c r="AJ2720" i="2"/>
  <c r="AI2540" i="2"/>
  <c r="AJ2540" i="2"/>
  <c r="AI2002" i="2"/>
  <c r="AJ2002" i="2"/>
  <c r="AJ1746" i="2"/>
  <c r="AI1746" i="2"/>
  <c r="AJ1320" i="2"/>
  <c r="AI1320" i="2"/>
  <c r="AJ1208" i="2"/>
  <c r="AI1208" i="2"/>
  <c r="AI1611" i="2"/>
  <c r="AJ1611" i="2"/>
  <c r="AI413" i="2"/>
  <c r="AJ413" i="2"/>
  <c r="AJ98" i="2"/>
  <c r="AI98" i="2"/>
  <c r="AJ24" i="2"/>
  <c r="AI24" i="2"/>
  <c r="AI3011" i="2"/>
  <c r="AJ3011" i="2"/>
  <c r="AI2863" i="2"/>
  <c r="AJ2863" i="2"/>
  <c r="AI2250" i="2"/>
  <c r="AJ2250" i="2"/>
  <c r="AI2084" i="2"/>
  <c r="AJ2084" i="2"/>
  <c r="AI2161" i="2"/>
  <c r="AJ2161" i="2"/>
  <c r="AJ1560" i="2"/>
  <c r="AI1560" i="2"/>
  <c r="AJ1424" i="2"/>
  <c r="AI1424" i="2"/>
  <c r="AI2652" i="2"/>
  <c r="AJ2652" i="2"/>
  <c r="AI1889" i="2"/>
  <c r="AJ1889" i="2"/>
  <c r="AI2287" i="2"/>
  <c r="AJ2287" i="2"/>
  <c r="AI2135" i="2"/>
  <c r="AJ2135" i="2"/>
  <c r="AI2524" i="2"/>
  <c r="AJ2524" i="2"/>
  <c r="AJ1308" i="2"/>
  <c r="AI1308" i="2"/>
  <c r="AI437" i="2"/>
  <c r="AJ437" i="2"/>
  <c r="AI851" i="2"/>
  <c r="AJ851" i="2"/>
  <c r="AJ802" i="2"/>
  <c r="AI802" i="2"/>
  <c r="AI2951" i="2"/>
  <c r="AJ2951" i="2"/>
  <c r="AI2790" i="2"/>
  <c r="AJ2790" i="2"/>
  <c r="AI1251" i="2"/>
  <c r="AJ1251" i="2"/>
  <c r="AI1267" i="2"/>
  <c r="AJ1267" i="2"/>
  <c r="AJ1170" i="2"/>
  <c r="AI1170" i="2"/>
  <c r="AI2979" i="2"/>
  <c r="AJ2979" i="2"/>
  <c r="AJ1870" i="2"/>
  <c r="AI1870" i="2"/>
  <c r="AI1950" i="2"/>
  <c r="AJ1950" i="2"/>
  <c r="AI1653" i="2"/>
  <c r="AJ1653" i="2"/>
  <c r="AI1435" i="2"/>
  <c r="AJ1435" i="2"/>
  <c r="AI2753" i="2"/>
  <c r="AJ2753" i="2"/>
  <c r="AI2677" i="2"/>
  <c r="AJ2677" i="2"/>
  <c r="AI2197" i="2"/>
  <c r="AJ2197" i="2"/>
  <c r="AI2305" i="2"/>
  <c r="AJ2305" i="2"/>
  <c r="AI2941" i="2"/>
  <c r="AJ2941" i="2"/>
  <c r="AI2763" i="2"/>
  <c r="AJ2763" i="2"/>
  <c r="AI1982" i="2"/>
  <c r="AJ1982" i="2"/>
  <c r="AI1993" i="2"/>
  <c r="AJ1993" i="2"/>
  <c r="AI1753" i="2"/>
  <c r="AJ1753" i="2"/>
  <c r="AJ1276" i="2"/>
  <c r="AI1276" i="2"/>
  <c r="AJ620" i="2"/>
  <c r="AI620" i="2"/>
  <c r="AI573" i="2"/>
  <c r="AJ573" i="2"/>
  <c r="AI541" i="2"/>
  <c r="AJ541" i="2"/>
  <c r="AI2785" i="2"/>
  <c r="AJ2785" i="2"/>
  <c r="AI2689" i="2"/>
  <c r="AJ2689" i="2"/>
  <c r="AI3075" i="2"/>
  <c r="AJ3075" i="2"/>
  <c r="AI3023" i="2"/>
  <c r="AJ3023" i="2"/>
  <c r="AI2438" i="2"/>
  <c r="AJ2438" i="2"/>
  <c r="AI2927" i="2"/>
  <c r="AJ2927" i="2"/>
  <c r="AI2899" i="2"/>
  <c r="AJ2899" i="2"/>
  <c r="AI2616" i="2"/>
  <c r="AJ2616" i="2"/>
  <c r="AI2411" i="2"/>
  <c r="AJ2411" i="2"/>
  <c r="AI2227" i="2"/>
  <c r="AJ2227" i="2"/>
  <c r="AI1966" i="2"/>
  <c r="AJ1966" i="2"/>
  <c r="AI2456" i="2"/>
  <c r="AJ2456" i="2"/>
  <c r="AI2223" i="2"/>
  <c r="AJ2223" i="2"/>
  <c r="AJ1854" i="2"/>
  <c r="AI1854" i="2"/>
  <c r="AI1421" i="2"/>
  <c r="AJ1421" i="2"/>
  <c r="AI1373" i="2"/>
  <c r="AJ1373" i="2"/>
  <c r="AI2971" i="2"/>
  <c r="AJ2971" i="2"/>
  <c r="AI2963" i="2"/>
  <c r="AJ2963" i="2"/>
  <c r="AI2883" i="2"/>
  <c r="AJ2883" i="2"/>
  <c r="AI2589" i="2"/>
  <c r="AJ2589" i="2"/>
  <c r="AI3039" i="2"/>
  <c r="AJ3039" i="2"/>
  <c r="AI2238" i="2"/>
  <c r="AJ2238" i="2"/>
  <c r="AJ1612" i="2"/>
  <c r="AI1612" i="2"/>
  <c r="AI2309" i="2"/>
  <c r="AJ2309" i="2"/>
  <c r="AI1910" i="2"/>
  <c r="AJ1910" i="2"/>
  <c r="AI1779" i="2"/>
  <c r="AJ1779" i="2"/>
  <c r="AI2266" i="2"/>
  <c r="AJ2266" i="2"/>
  <c r="AI2221" i="2"/>
  <c r="AJ2221" i="2"/>
  <c r="AI2036" i="2"/>
  <c r="AJ2036" i="2"/>
  <c r="AJ1638" i="2"/>
  <c r="AI1638" i="2"/>
  <c r="AI867" i="2"/>
  <c r="AJ867" i="2"/>
  <c r="AJ502" i="2"/>
  <c r="AI502" i="2"/>
  <c r="AI3003" i="2"/>
  <c r="AJ3003" i="2"/>
  <c r="AI2831" i="2"/>
  <c r="AJ2831" i="2"/>
  <c r="AI2799" i="2"/>
  <c r="AJ2799" i="2"/>
  <c r="AI2679" i="2"/>
  <c r="AJ2679" i="2"/>
  <c r="AI2615" i="2"/>
  <c r="AJ2615" i="2"/>
  <c r="AI2564" i="2"/>
  <c r="AJ2564" i="2"/>
  <c r="AI2488" i="2"/>
  <c r="AJ2488" i="2"/>
  <c r="AI2275" i="2"/>
  <c r="AJ2275" i="2"/>
  <c r="AI2259" i="2"/>
  <c r="AJ2259" i="2"/>
  <c r="AI1973" i="2"/>
  <c r="AJ1973" i="2"/>
  <c r="AI1771" i="2"/>
  <c r="AJ1771" i="2"/>
  <c r="AI2729" i="2"/>
  <c r="AJ2729" i="2"/>
  <c r="AI1857" i="2"/>
  <c r="AJ1857" i="2"/>
  <c r="AI1649" i="2"/>
  <c r="AJ1649" i="2"/>
  <c r="AI2228" i="2"/>
  <c r="AJ2228" i="2"/>
  <c r="AJ1368" i="2"/>
  <c r="AI1368" i="2"/>
  <c r="AI1177" i="2"/>
  <c r="AJ1177" i="2"/>
  <c r="AJ250" i="2"/>
  <c r="AI250" i="2"/>
  <c r="AJ338" i="2"/>
  <c r="AI338" i="2"/>
  <c r="AI3101" i="2"/>
  <c r="AJ3101" i="2"/>
  <c r="AI2813" i="2"/>
  <c r="AJ2813" i="2"/>
  <c r="AI2653" i="2"/>
  <c r="AJ2653" i="2"/>
  <c r="AI2458" i="2"/>
  <c r="AJ2458" i="2"/>
  <c r="AI2361" i="2"/>
  <c r="AJ2361" i="2"/>
  <c r="AI2213" i="2"/>
  <c r="AJ2213" i="2"/>
  <c r="AI2610" i="2"/>
  <c r="AJ2610" i="2"/>
  <c r="AI2529" i="2"/>
  <c r="AJ2529" i="2"/>
  <c r="AI2390" i="2"/>
  <c r="AJ2390" i="2"/>
  <c r="AI2182" i="2"/>
  <c r="AJ2182" i="2"/>
  <c r="AI1859" i="2"/>
  <c r="AJ1859" i="2"/>
  <c r="AI1687" i="2"/>
  <c r="AJ1687" i="2"/>
  <c r="AI1587" i="2"/>
  <c r="AJ1587" i="2"/>
  <c r="AI1985" i="2"/>
  <c r="AJ1985" i="2"/>
  <c r="AJ1584" i="2"/>
  <c r="AI1584" i="2"/>
  <c r="AJ1362" i="2"/>
  <c r="AI1362" i="2"/>
  <c r="AI1337" i="2"/>
  <c r="AJ1337" i="2"/>
  <c r="AJ1172" i="2"/>
  <c r="AI1172" i="2"/>
  <c r="AI719" i="2"/>
  <c r="AJ719" i="2"/>
  <c r="AI553" i="2"/>
  <c r="AJ553" i="2"/>
  <c r="AJ454" i="2"/>
  <c r="AI454" i="2"/>
  <c r="AI65" i="2"/>
  <c r="AJ65" i="2"/>
  <c r="AI2246" i="2"/>
  <c r="AJ2246" i="2"/>
  <c r="AJ1834" i="2"/>
  <c r="AI1834" i="2"/>
  <c r="AI2471" i="2"/>
  <c r="AJ2471" i="2"/>
  <c r="AI2426" i="2"/>
  <c r="AJ2426" i="2"/>
  <c r="AI2186" i="2"/>
  <c r="AJ2186" i="2"/>
  <c r="AJ1798" i="2"/>
  <c r="AI1798" i="2"/>
  <c r="AJ1520" i="2"/>
  <c r="AI1520" i="2"/>
  <c r="AJ1488" i="2"/>
  <c r="AI1488" i="2"/>
  <c r="AJ1456" i="2"/>
  <c r="AI1456" i="2"/>
  <c r="AI1385" i="2"/>
  <c r="AJ1385" i="2"/>
  <c r="AI1095" i="2"/>
  <c r="AJ1095" i="2"/>
  <c r="AI805" i="2"/>
  <c r="AJ805" i="2"/>
  <c r="AI1209" i="2"/>
  <c r="AJ1209" i="2"/>
  <c r="AI793" i="2"/>
  <c r="AJ793" i="2"/>
  <c r="AI629" i="2"/>
  <c r="AJ629" i="2"/>
  <c r="AJ600" i="2"/>
  <c r="AI600" i="2"/>
  <c r="AI597" i="2"/>
  <c r="AJ597" i="2"/>
  <c r="AJ528" i="2"/>
  <c r="AI528" i="2"/>
  <c r="AI3007" i="2"/>
  <c r="AJ3007" i="2"/>
  <c r="AI2164" i="2"/>
  <c r="AJ2164" i="2"/>
  <c r="AI2475" i="2"/>
  <c r="AJ2475" i="2"/>
  <c r="AI2347" i="2"/>
  <c r="AJ2347" i="2"/>
  <c r="AI2315" i="2"/>
  <c r="AJ2315" i="2"/>
  <c r="AI2187" i="2"/>
  <c r="AJ2187" i="2"/>
  <c r="AI2123" i="2"/>
  <c r="AJ2123" i="2"/>
  <c r="AI1995" i="2"/>
  <c r="AJ1995" i="2"/>
  <c r="AI1941" i="2"/>
  <c r="AJ1941" i="2"/>
  <c r="AI2117" i="2"/>
  <c r="AJ2117" i="2"/>
  <c r="AI655" i="2"/>
  <c r="AJ655" i="2"/>
  <c r="AI2466" i="2"/>
  <c r="AJ2466" i="2"/>
  <c r="AI3069" i="2"/>
  <c r="AJ3069" i="2"/>
  <c r="AI2561" i="2"/>
  <c r="AJ2561" i="2"/>
  <c r="AI2325" i="2"/>
  <c r="AJ2325" i="2"/>
  <c r="AI2270" i="2"/>
  <c r="AJ2270" i="2"/>
  <c r="AI2150" i="2"/>
  <c r="AJ2150" i="2"/>
  <c r="AI2626" i="2"/>
  <c r="AJ2626" i="2"/>
  <c r="AI2554" i="2"/>
  <c r="AJ2554" i="2"/>
  <c r="AI2260" i="2"/>
  <c r="AJ2260" i="2"/>
  <c r="AI1579" i="2"/>
  <c r="AJ1579" i="2"/>
  <c r="AJ1354" i="2"/>
  <c r="AI1354" i="2"/>
  <c r="AI1339" i="2"/>
  <c r="AJ1339" i="2"/>
  <c r="AI537" i="2"/>
  <c r="AJ537" i="2"/>
  <c r="AI1333" i="2"/>
  <c r="AJ1333" i="2"/>
  <c r="AJ478" i="2"/>
  <c r="AI478" i="2"/>
  <c r="AJ446" i="2"/>
  <c r="AI446" i="2"/>
  <c r="AI499" i="2"/>
  <c r="AI1882" i="2"/>
  <c r="AI1962" i="2"/>
  <c r="AE290" i="2"/>
  <c r="AH290" i="2" s="1"/>
  <c r="AE2569" i="2"/>
  <c r="AH2569" i="2" s="1"/>
  <c r="AE322" i="2"/>
  <c r="AE2453" i="2"/>
  <c r="AE2429" i="2"/>
  <c r="AH2133" i="2"/>
  <c r="AE1806" i="2"/>
  <c r="AE1155" i="2"/>
  <c r="AE939" i="2"/>
  <c r="AH888" i="2"/>
  <c r="AE2327" i="2"/>
  <c r="AE769" i="2"/>
  <c r="AE2760" i="2"/>
  <c r="AE1989" i="2"/>
  <c r="AE1636" i="2"/>
  <c r="AH1636" i="2" s="1"/>
  <c r="AE2855" i="2"/>
  <c r="AI2855" i="2" s="1"/>
  <c r="AE2304" i="2"/>
  <c r="AE2248" i="2"/>
  <c r="AH2248" i="2" s="1"/>
  <c r="AE2192" i="2"/>
  <c r="AE2112" i="2"/>
  <c r="AI2112" i="2" s="1"/>
  <c r="AE1253" i="2"/>
  <c r="AE1158" i="2"/>
  <c r="AI1158" i="2" s="1"/>
  <c r="AE665" i="2"/>
  <c r="AH485" i="2"/>
  <c r="AH493" i="2"/>
  <c r="AH1786" i="2"/>
  <c r="AH1722" i="2"/>
  <c r="AH11" i="2"/>
  <c r="AH1834" i="2"/>
  <c r="AH14" i="2"/>
  <c r="AE1534" i="2"/>
  <c r="AJ1534" i="2" s="1"/>
  <c r="AE1586" i="2"/>
  <c r="AJ1586" i="2" s="1"/>
  <c r="AE1550" i="2"/>
  <c r="AJ1550" i="2" s="1"/>
  <c r="AE2010" i="2"/>
  <c r="AJ2010" i="2" s="1"/>
  <c r="AE1594" i="2"/>
  <c r="AI1594" i="2" s="1"/>
  <c r="AE5" i="2"/>
  <c r="AJ5" i="2" s="1"/>
  <c r="AE2722" i="2"/>
  <c r="AE2635" i="2"/>
  <c r="AJ2635" i="2" s="1"/>
  <c r="AE2532" i="2"/>
  <c r="AE2062" i="2"/>
  <c r="AI2062" i="2" s="1"/>
  <c r="AE2375" i="2"/>
  <c r="AI2375" i="2" s="1"/>
  <c r="AE2295" i="2"/>
  <c r="AE2191" i="2"/>
  <c r="AI2191" i="2" s="1"/>
  <c r="AE1228" i="2"/>
  <c r="AE387" i="2"/>
  <c r="AE2752" i="2"/>
  <c r="AJ2752" i="2" s="1"/>
  <c r="AE2249" i="2"/>
  <c r="AH2810" i="2"/>
  <c r="AE2368" i="2"/>
  <c r="AE2168" i="2"/>
  <c r="AH2168" i="2" s="1"/>
  <c r="AE1221" i="2"/>
  <c r="AE745" i="2"/>
  <c r="AH745" i="2" s="1"/>
  <c r="AH502" i="2"/>
  <c r="AH1770" i="2"/>
  <c r="AH526" i="2"/>
  <c r="AE1626" i="2"/>
  <c r="AE1482" i="2"/>
  <c r="AJ1482" i="2" s="1"/>
  <c r="AE2509" i="2"/>
  <c r="AE1530" i="2"/>
  <c r="AJ1530" i="2" s="1"/>
  <c r="AE1422" i="2"/>
  <c r="AE27" i="2"/>
  <c r="AE346" i="2"/>
  <c r="AH346" i="2" s="1"/>
  <c r="AE1522" i="2"/>
  <c r="AI1522" i="2" s="1"/>
  <c r="AE1946" i="2"/>
  <c r="AE1682" i="2"/>
  <c r="AI1682" i="2" s="1"/>
  <c r="AE1538" i="2"/>
  <c r="AJ1538" i="2" s="1"/>
  <c r="AE1418" i="2"/>
  <c r="AF2483" i="2"/>
  <c r="AF1264" i="2"/>
  <c r="AE1474" i="2"/>
  <c r="AE1470" i="2"/>
  <c r="AE1930" i="2"/>
  <c r="AF1738" i="2"/>
  <c r="AE491" i="2"/>
  <c r="AE2489" i="2"/>
  <c r="AE1542" i="2"/>
  <c r="AE1478" i="2"/>
  <c r="AE3057" i="2"/>
  <c r="AE904" i="2"/>
  <c r="AE872" i="2"/>
  <c r="AE834" i="2"/>
  <c r="AE792" i="2"/>
  <c r="AE2584" i="2"/>
  <c r="AE1160" i="2"/>
  <c r="AJ1160" i="2" s="1"/>
  <c r="AE2975" i="2"/>
  <c r="AJ2975" i="2" s="1"/>
  <c r="AE2556" i="2"/>
  <c r="AJ2556" i="2" s="1"/>
  <c r="AH1556" i="2"/>
  <c r="AE465" i="2"/>
  <c r="AE332" i="2"/>
  <c r="AE2462" i="2"/>
  <c r="AI2462" i="2" s="1"/>
  <c r="AE1861" i="2"/>
  <c r="AE2700" i="2"/>
  <c r="AH2700" i="2" s="1"/>
  <c r="AH1690" i="2"/>
  <c r="AF1726" i="2"/>
  <c r="AH2026" i="2"/>
  <c r="AF1609" i="2"/>
  <c r="AH1609" i="2" s="1"/>
  <c r="AE2449" i="2"/>
  <c r="AI2449" i="2" s="1"/>
  <c r="AH2600" i="2"/>
  <c r="AE2082" i="2"/>
  <c r="AE1954" i="2"/>
  <c r="AJ1954" i="2" s="1"/>
  <c r="AE2741" i="2"/>
  <c r="AH2741" i="2" s="1"/>
  <c r="AH2737" i="2"/>
  <c r="AE2631" i="2"/>
  <c r="AH2631" i="2" s="1"/>
  <c r="AE2512" i="2"/>
  <c r="AJ2512" i="2" s="1"/>
  <c r="AE955" i="2"/>
  <c r="AE2784" i="2"/>
  <c r="AE2265" i="2"/>
  <c r="AH1243" i="2"/>
  <c r="AE3015" i="2"/>
  <c r="AJ3015" i="2" s="1"/>
  <c r="AH1748" i="2"/>
  <c r="AE2800" i="2"/>
  <c r="AH1507" i="2"/>
  <c r="AH2058" i="2"/>
  <c r="AE1490" i="2"/>
  <c r="AE1486" i="2"/>
  <c r="AI1486" i="2" s="1"/>
  <c r="AE2553" i="2"/>
  <c r="AJ2553" i="2" s="1"/>
  <c r="AE1906" i="2"/>
  <c r="AI1906" i="2" s="1"/>
  <c r="AE2050" i="2"/>
  <c r="AH2050" i="2" s="1"/>
  <c r="AE1562" i="2"/>
  <c r="AJ1562" i="2" s="1"/>
  <c r="AE1526" i="2"/>
  <c r="AE1462" i="2"/>
  <c r="AE1414" i="2"/>
  <c r="AH1414" i="2" s="1"/>
  <c r="O3106" i="2"/>
  <c r="AE1742" i="2"/>
  <c r="AE995" i="2"/>
  <c r="AH995" i="2" s="1"/>
  <c r="AH2417" i="2"/>
  <c r="AH2748" i="2"/>
  <c r="AE623" i="2"/>
  <c r="AI623" i="2" s="1"/>
  <c r="AH2542" i="2"/>
  <c r="AH10" i="2"/>
  <c r="AF2717" i="2"/>
  <c r="AI2717" i="2" s="1"/>
  <c r="AE86" i="2"/>
  <c r="AE1458" i="2"/>
  <c r="AE1454" i="2"/>
  <c r="AH1454" i="2" s="1"/>
  <c r="AH1426" i="2"/>
  <c r="AE2537" i="2"/>
  <c r="AH2537" i="2" s="1"/>
  <c r="AE2441" i="2"/>
  <c r="AJ2441" i="2" s="1"/>
  <c r="AE514" i="2"/>
  <c r="AE330" i="2"/>
  <c r="AH34" i="2"/>
  <c r="AH1466" i="2"/>
  <c r="AH266" i="2"/>
  <c r="AH2696" i="2"/>
  <c r="AH1546" i="2"/>
  <c r="AE1666" i="2"/>
  <c r="AI1666" i="2" s="1"/>
  <c r="AE1618" i="2"/>
  <c r="AE1738" i="2"/>
  <c r="AE483" i="2"/>
  <c r="AE510" i="2"/>
  <c r="AE2034" i="2"/>
  <c r="AH2034" i="2" s="1"/>
  <c r="AE1778" i="2"/>
  <c r="AJ1778" i="2" s="1"/>
  <c r="AE1986" i="2"/>
  <c r="AE1922" i="2"/>
  <c r="AE1794" i="2"/>
  <c r="AJ1794" i="2" s="1"/>
  <c r="AE1558" i="2"/>
  <c r="AI1558" i="2" s="1"/>
  <c r="AE1494" i="2"/>
  <c r="AI1494" i="2" s="1"/>
  <c r="AE1446" i="2"/>
  <c r="AE1818" i="2"/>
  <c r="AE1754" i="2"/>
  <c r="AJ1754" i="2" s="1"/>
  <c r="AE1706" i="2"/>
  <c r="AE2557" i="2"/>
  <c r="AE1574" i="2"/>
  <c r="AI1574" i="2" s="1"/>
  <c r="AE1510" i="2"/>
  <c r="AH1417" i="2"/>
  <c r="AH18" i="2"/>
  <c r="AH1658" i="2"/>
  <c r="AE362" i="2"/>
  <c r="AE1714" i="2"/>
  <c r="AH1714" i="2" s="1"/>
  <c r="AE1518" i="2"/>
  <c r="AE298" i="2"/>
  <c r="AE22" i="2"/>
  <c r="AE1506" i="2"/>
  <c r="AE314" i="2"/>
  <c r="AE1890" i="2"/>
  <c r="AE1826" i="2"/>
  <c r="AE1762" i="2"/>
  <c r="AJ1762" i="2" s="1"/>
  <c r="AE1442" i="2"/>
  <c r="AH1578" i="2"/>
  <c r="AH2565" i="2"/>
  <c r="AE2457" i="2"/>
  <c r="AE2437" i="2"/>
  <c r="AE306" i="2"/>
  <c r="AE2493" i="2"/>
  <c r="AI2493" i="2" s="1"/>
  <c r="AE1438" i="2"/>
  <c r="AE2573" i="2"/>
  <c r="AE1858" i="2"/>
  <c r="AE1570" i="2"/>
  <c r="AH1817" i="2"/>
  <c r="AE1498" i="2"/>
  <c r="AH1616" i="2"/>
  <c r="AH2742" i="2"/>
  <c r="AH1610" i="2"/>
  <c r="AH3001" i="2"/>
  <c r="AE2967" i="2"/>
  <c r="AH1982" i="2"/>
  <c r="AH487" i="2"/>
  <c r="AF298" i="2"/>
  <c r="AF923" i="2"/>
  <c r="AI923" i="2" s="1"/>
  <c r="AE2545" i="2"/>
  <c r="AE2517" i="2"/>
  <c r="AJ2517" i="2" s="1"/>
  <c r="AH2199" i="2"/>
  <c r="AE1434" i="2"/>
  <c r="AE282" i="2"/>
  <c r="AH282" i="2" s="1"/>
  <c r="AE2445" i="2"/>
  <c r="AH522" i="2"/>
  <c r="AE258" i="2"/>
  <c r="AH2231" i="2"/>
  <c r="AE1582" i="2"/>
  <c r="AI1582" i="2" s="1"/>
  <c r="AE242" i="2"/>
  <c r="AH2806" i="2"/>
  <c r="AE2501" i="2"/>
  <c r="AI2501" i="2" s="1"/>
  <c r="AE1650" i="2"/>
  <c r="AE1430" i="2"/>
  <c r="AE518" i="2"/>
  <c r="AI518" i="2" s="1"/>
  <c r="AE1810" i="2"/>
  <c r="AI1810" i="2" s="1"/>
  <c r="AE1566" i="2"/>
  <c r="AE2469" i="2"/>
  <c r="AI2469" i="2" s="1"/>
  <c r="AH2135" i="2"/>
  <c r="AE1450" i="2"/>
  <c r="AH1595" i="2"/>
  <c r="AE2481" i="2"/>
  <c r="AI2481" i="2" s="1"/>
  <c r="AE2421" i="2"/>
  <c r="AE1970" i="2"/>
  <c r="AH1324" i="2"/>
  <c r="AH1326" i="2"/>
  <c r="AH1752" i="2"/>
  <c r="AH1091" i="2"/>
  <c r="AH26" i="2"/>
  <c r="AH1502" i="2"/>
  <c r="AH2042" i="2"/>
  <c r="AH1898" i="2"/>
  <c r="AE2018" i="2"/>
  <c r="AE1554" i="2"/>
  <c r="AE1514" i="2"/>
  <c r="AI1514" i="2" s="1"/>
  <c r="AE2465" i="2"/>
  <c r="AI2465" i="2" s="1"/>
  <c r="AE2541" i="2"/>
  <c r="AH1439" i="2"/>
  <c r="AE2549" i="2"/>
  <c r="AJ2549" i="2" s="1"/>
  <c r="AH1642" i="2"/>
  <c r="AH1782" i="2"/>
  <c r="AF3072" i="2"/>
  <c r="AH2002" i="2"/>
  <c r="AF1408" i="2"/>
  <c r="AF1018" i="2"/>
  <c r="AF954" i="2"/>
  <c r="AF1065" i="2"/>
  <c r="AF1001" i="2"/>
  <c r="AH489" i="2"/>
  <c r="AF87" i="2"/>
  <c r="AF223" i="2"/>
  <c r="AF3030" i="2"/>
  <c r="AF2886" i="2"/>
  <c r="AH2324" i="2"/>
  <c r="AH2268" i="2"/>
  <c r="AH1877" i="2"/>
  <c r="AF2900" i="2"/>
  <c r="AH2561" i="2"/>
  <c r="AF1144" i="2"/>
  <c r="AF1080" i="2"/>
  <c r="AF1016" i="2"/>
  <c r="AF952" i="2"/>
  <c r="AF501" i="2"/>
  <c r="AH435" i="2"/>
  <c r="AH448" i="2"/>
  <c r="AH2723" i="2"/>
  <c r="AF2984" i="2"/>
  <c r="AH2046" i="2"/>
  <c r="AH1602" i="2"/>
  <c r="AH2525" i="2"/>
  <c r="AF1042" i="2"/>
  <c r="AF978" i="2"/>
  <c r="AF914" i="2"/>
  <c r="AH3017" i="2"/>
  <c r="AH1825" i="2"/>
  <c r="AF3086" i="2"/>
  <c r="AF2894" i="2"/>
  <c r="AH2857" i="2"/>
  <c r="AH3083" i="2"/>
  <c r="AH2859" i="2"/>
  <c r="AF3090" i="2"/>
  <c r="AF3010" i="2"/>
  <c r="AF2962" i="2"/>
  <c r="AF2898" i="2"/>
  <c r="AF2834" i="2"/>
  <c r="AF3056" i="2"/>
  <c r="AF2992" i="2"/>
  <c r="AF2928" i="2"/>
  <c r="AF2864" i="2"/>
  <c r="AH1874" i="2"/>
  <c r="AF1392" i="2"/>
  <c r="AF1130" i="2"/>
  <c r="AF1066" i="2"/>
  <c r="AF1002" i="2"/>
  <c r="AF938" i="2"/>
  <c r="AF1113" i="2"/>
  <c r="AF1049" i="2"/>
  <c r="AF985" i="2"/>
  <c r="AF921" i="2"/>
  <c r="AF730" i="2"/>
  <c r="AF666" i="2"/>
  <c r="AF562" i="2"/>
  <c r="AF556" i="2"/>
  <c r="AH274" i="2"/>
  <c r="AF132" i="2"/>
  <c r="AF355" i="2"/>
  <c r="AF291" i="2"/>
  <c r="AF80" i="2"/>
  <c r="AF62" i="2"/>
  <c r="AF3062" i="2"/>
  <c r="AF2998" i="2"/>
  <c r="AF2854" i="2"/>
  <c r="AF3076" i="2"/>
  <c r="AF3012" i="2"/>
  <c r="AF2948" i="2"/>
  <c r="AF2884" i="2"/>
  <c r="AH1933" i="2"/>
  <c r="AH1869" i="2"/>
  <c r="AH1362" i="2"/>
  <c r="AH1354" i="2"/>
  <c r="AH1330" i="2"/>
  <c r="AH1298" i="2"/>
  <c r="AH1290" i="2"/>
  <c r="AH2577" i="2"/>
  <c r="AH2513" i="2"/>
  <c r="AH2027" i="2"/>
  <c r="AH1409" i="2"/>
  <c r="AF1372" i="2"/>
  <c r="AH611" i="2"/>
  <c r="AF1128" i="2"/>
  <c r="AF1064" i="2"/>
  <c r="AF1000" i="2"/>
  <c r="AF936" i="2"/>
  <c r="AF1141" i="2"/>
  <c r="AF1077" i="2"/>
  <c r="AF1013" i="2"/>
  <c r="AF949" i="2"/>
  <c r="AH425" i="2"/>
  <c r="AF542" i="2"/>
  <c r="AF536" i="2"/>
  <c r="AH458" i="2"/>
  <c r="AH426" i="2"/>
  <c r="AF350" i="2"/>
  <c r="AF358" i="2"/>
  <c r="AF222" i="2"/>
  <c r="AH3041" i="2"/>
  <c r="AF3050" i="2"/>
  <c r="AF2986" i="2"/>
  <c r="AF2922" i="2"/>
  <c r="AF2906" i="2"/>
  <c r="AH1537" i="2"/>
  <c r="AH2078" i="2"/>
  <c r="AH1634" i="2"/>
  <c r="AH1379" i="2"/>
  <c r="AF1384" i="2"/>
  <c r="AF1108" i="2"/>
  <c r="AF1044" i="2"/>
  <c r="AF964" i="2"/>
  <c r="AH749" i="2"/>
  <c r="AH717" i="2"/>
  <c r="AH653" i="2"/>
  <c r="AH617" i="2"/>
  <c r="AF1154" i="2"/>
  <c r="AF1090" i="2"/>
  <c r="AF1026" i="2"/>
  <c r="AF962" i="2"/>
  <c r="AF586" i="2"/>
  <c r="AF580" i="2"/>
  <c r="AF347" i="2"/>
  <c r="AF283" i="2"/>
  <c r="AF225" i="2"/>
  <c r="AH203" i="2"/>
  <c r="AF75" i="2"/>
  <c r="AF60" i="2"/>
  <c r="AH1593" i="2"/>
  <c r="AF3022" i="2"/>
  <c r="AF3006" i="2"/>
  <c r="AF2958" i="2"/>
  <c r="AH2419" i="2"/>
  <c r="AH2411" i="2"/>
  <c r="AH2387" i="2"/>
  <c r="AH2371" i="2"/>
  <c r="AH2363" i="2"/>
  <c r="AH2331" i="2"/>
  <c r="AH2307" i="2"/>
  <c r="AH2251" i="2"/>
  <c r="AH2171" i="2"/>
  <c r="AH2147" i="2"/>
  <c r="AH2139" i="2"/>
  <c r="AH2115" i="2"/>
  <c r="AH2107" i="2"/>
  <c r="AH1621" i="2"/>
  <c r="AH2425" i="2"/>
  <c r="AH1257" i="2"/>
  <c r="AH1249" i="2"/>
  <c r="AH1233" i="2"/>
  <c r="AH1225" i="2"/>
  <c r="AH1217" i="2"/>
  <c r="AH587" i="2"/>
  <c r="AH612" i="2"/>
  <c r="AF768" i="2"/>
  <c r="AF704" i="2"/>
  <c r="AH473" i="2"/>
  <c r="AF750" i="2"/>
  <c r="AF686" i="2"/>
  <c r="AH449" i="2"/>
  <c r="AF582" i="2"/>
  <c r="AF544" i="2"/>
  <c r="AF523" i="2"/>
  <c r="AF507" i="2"/>
  <c r="AF351" i="2"/>
  <c r="AF287" i="2"/>
  <c r="AF232" i="2"/>
  <c r="AF216" i="2"/>
  <c r="AH9" i="2"/>
  <c r="AH2704" i="2"/>
  <c r="AF3106" i="2"/>
  <c r="AF3026" i="2"/>
  <c r="AF2880" i="2"/>
  <c r="AH699" i="2"/>
  <c r="AH583" i="2"/>
  <c r="AF1116" i="2"/>
  <c r="AF924" i="2"/>
  <c r="AF1146" i="2"/>
  <c r="AF1129" i="2"/>
  <c r="AF716" i="2"/>
  <c r="AF652" i="2"/>
  <c r="AF746" i="2"/>
  <c r="AF682" i="2"/>
  <c r="AF2950" i="2"/>
  <c r="AH2563" i="2"/>
  <c r="AH2084" i="2"/>
  <c r="AH2005" i="2"/>
  <c r="AF3092" i="2"/>
  <c r="AH2497" i="2"/>
  <c r="AF1388" i="2"/>
  <c r="AF1029" i="2"/>
  <c r="AF965" i="2"/>
  <c r="AF558" i="2"/>
  <c r="AF552" i="2"/>
  <c r="AF318" i="2"/>
  <c r="AF3002" i="2"/>
  <c r="AF3048" i="2"/>
  <c r="AH1730" i="2"/>
  <c r="AH2461" i="2"/>
  <c r="AF1400" i="2"/>
  <c r="AF916" i="2"/>
  <c r="AF1106" i="2"/>
  <c r="AF788" i="2"/>
  <c r="AF538" i="2"/>
  <c r="AF532" i="2"/>
  <c r="AH2423" i="2"/>
  <c r="AH1661" i="2"/>
  <c r="AH1394" i="2"/>
  <c r="AH1352" i="2"/>
  <c r="AH1308" i="2"/>
  <c r="AH2473" i="2"/>
  <c r="AH620" i="2"/>
  <c r="AF784" i="2"/>
  <c r="AF766" i="2"/>
  <c r="AF534" i="2"/>
  <c r="AF560" i="2"/>
  <c r="AH472" i="2"/>
  <c r="AF236" i="2"/>
  <c r="AF220" i="2"/>
  <c r="AH105" i="2"/>
  <c r="AH161" i="2"/>
  <c r="AH1332" i="2"/>
  <c r="AF3058" i="2"/>
  <c r="AF2978" i="2"/>
  <c r="AF2930" i="2"/>
  <c r="AF2914" i="2"/>
  <c r="AF2866" i="2"/>
  <c r="AF2850" i="2"/>
  <c r="AF3088" i="2"/>
  <c r="AF3024" i="2"/>
  <c r="AF2960" i="2"/>
  <c r="AF2896" i="2"/>
  <c r="AF2832" i="2"/>
  <c r="AH1938" i="2"/>
  <c r="AH2485" i="2"/>
  <c r="AH1168" i="2"/>
  <c r="AF1098" i="2"/>
  <c r="AF1034" i="2"/>
  <c r="AF970" i="2"/>
  <c r="AF906" i="2"/>
  <c r="AF1145" i="2"/>
  <c r="AF1081" i="2"/>
  <c r="AF1017" i="2"/>
  <c r="AF953" i="2"/>
  <c r="AF762" i="2"/>
  <c r="AF698" i="2"/>
  <c r="AF530" i="2"/>
  <c r="AH338" i="2"/>
  <c r="AF164" i="2"/>
  <c r="AF323" i="2"/>
  <c r="AF259" i="2"/>
  <c r="AF54" i="2"/>
  <c r="AF3094" i="2"/>
  <c r="AF2982" i="2"/>
  <c r="AF3044" i="2"/>
  <c r="AF2980" i="2"/>
  <c r="AF2916" i="2"/>
  <c r="AF2852" i="2"/>
  <c r="AH1358" i="2"/>
  <c r="AH1334" i="2"/>
  <c r="AH1318" i="2"/>
  <c r="AH1302" i="2"/>
  <c r="AH1270" i="2"/>
  <c r="AH2075" i="2"/>
  <c r="AH1915" i="2"/>
  <c r="AH1851" i="2"/>
  <c r="AH1691" i="2"/>
  <c r="AH1401" i="2"/>
  <c r="AF1404" i="2"/>
  <c r="AF1096" i="2"/>
  <c r="AF1032" i="2"/>
  <c r="AF968" i="2"/>
  <c r="AF529" i="2"/>
  <c r="AF1109" i="2"/>
  <c r="AF1045" i="2"/>
  <c r="AF981" i="2"/>
  <c r="AF917" i="2"/>
  <c r="AF574" i="2"/>
  <c r="AF568" i="2"/>
  <c r="AH389" i="2"/>
  <c r="AH183" i="2"/>
  <c r="AF286" i="2"/>
  <c r="AF294" i="2"/>
  <c r="AH126" i="2"/>
  <c r="AF79" i="2"/>
  <c r="AF2934" i="2"/>
  <c r="AH2953" i="2"/>
  <c r="AH2796" i="2"/>
  <c r="AH2768" i="2"/>
  <c r="AH2764" i="2"/>
  <c r="AH3091" i="2"/>
  <c r="AH2963" i="2"/>
  <c r="AH2899" i="2"/>
  <c r="AH2835" i="2"/>
  <c r="AF3082" i="2"/>
  <c r="AF3066" i="2"/>
  <c r="AF3018" i="2"/>
  <c r="AF2954" i="2"/>
  <c r="AF2938" i="2"/>
  <c r="AF2890" i="2"/>
  <c r="AF2874" i="2"/>
  <c r="AH1698" i="2"/>
  <c r="AH1440" i="2"/>
  <c r="AH1403" i="2"/>
  <c r="AH1387" i="2"/>
  <c r="AH787" i="2"/>
  <c r="AH723" i="2"/>
  <c r="AH691" i="2"/>
  <c r="AF1140" i="2"/>
  <c r="AF1076" i="2"/>
  <c r="AF1012" i="2"/>
  <c r="AF932" i="2"/>
  <c r="AF1122" i="2"/>
  <c r="AF1058" i="2"/>
  <c r="AF994" i="2"/>
  <c r="AF930" i="2"/>
  <c r="AF554" i="2"/>
  <c r="AF548" i="2"/>
  <c r="AF315" i="2"/>
  <c r="AF251" i="2"/>
  <c r="AF52" i="2"/>
  <c r="AH2073" i="2"/>
  <c r="AH1625" i="2"/>
  <c r="AH2430" i="2"/>
  <c r="AF3102" i="2"/>
  <c r="AF3038" i="2"/>
  <c r="AF2910" i="2"/>
  <c r="AF2846" i="2"/>
  <c r="AH2416" i="2"/>
  <c r="AH2384" i="2"/>
  <c r="AH2200" i="2"/>
  <c r="AH2184" i="2"/>
  <c r="AH2144" i="2"/>
  <c r="AH2136" i="2"/>
  <c r="AH2054" i="2"/>
  <c r="AH2021" i="2"/>
  <c r="AH1781" i="2"/>
  <c r="AH1589" i="2"/>
  <c r="AH2446" i="2"/>
  <c r="AH1261" i="2"/>
  <c r="AH1237" i="2"/>
  <c r="AH1216" i="2"/>
  <c r="AF1380" i="2"/>
  <c r="AF736" i="2"/>
  <c r="AF672" i="2"/>
  <c r="AH441" i="2"/>
  <c r="AF782" i="2"/>
  <c r="AF718" i="2"/>
  <c r="AF654" i="2"/>
  <c r="AF550" i="2"/>
  <c r="AH447" i="2"/>
  <c r="AH415" i="2"/>
  <c r="AF576" i="2"/>
  <c r="AF515" i="2"/>
  <c r="AF319" i="2"/>
  <c r="AF255" i="2"/>
  <c r="AH109" i="2"/>
  <c r="AH2458" i="2"/>
  <c r="AH644" i="2"/>
  <c r="AH1866" i="2"/>
  <c r="AH633" i="2"/>
  <c r="AH2799" i="2"/>
  <c r="AF3042" i="2"/>
  <c r="AF3008" i="2"/>
  <c r="AF2944" i="2"/>
  <c r="AF1052" i="2"/>
  <c r="AF988" i="2"/>
  <c r="AH757" i="2"/>
  <c r="AF1082" i="2"/>
  <c r="AF937" i="2"/>
  <c r="AF780" i="2"/>
  <c r="AF572" i="2"/>
  <c r="AF198" i="2"/>
  <c r="AF2966" i="2"/>
  <c r="AF2870" i="2"/>
  <c r="AH2495" i="2"/>
  <c r="AH2364" i="2"/>
  <c r="AH2132" i="2"/>
  <c r="AH1925" i="2"/>
  <c r="AF3028" i="2"/>
  <c r="AF2964" i="2"/>
  <c r="AF2836" i="2"/>
  <c r="AH2433" i="2"/>
  <c r="AH401" i="2"/>
  <c r="AF1157" i="2"/>
  <c r="AF1093" i="2"/>
  <c r="AF326" i="2"/>
  <c r="AH115" i="2"/>
  <c r="AH24" i="2"/>
  <c r="AF2920" i="2"/>
  <c r="AF2856" i="2"/>
  <c r="AF980" i="2"/>
  <c r="AH614" i="2"/>
  <c r="AF43" i="2"/>
  <c r="AF2974" i="2"/>
  <c r="AH1917" i="2"/>
  <c r="AH1597" i="2"/>
  <c r="AH1410" i="2"/>
  <c r="AH1360" i="2"/>
  <c r="AH1316" i="2"/>
  <c r="AH1292" i="2"/>
  <c r="AH1284" i="2"/>
  <c r="AH1276" i="2"/>
  <c r="AH1268" i="2"/>
  <c r="AH603" i="2"/>
  <c r="AF720" i="2"/>
  <c r="AF656" i="2"/>
  <c r="AF702" i="2"/>
  <c r="AF527" i="2"/>
  <c r="AF511" i="2"/>
  <c r="AH440" i="2"/>
  <c r="AF335" i="2"/>
  <c r="AF271" i="2"/>
  <c r="AH2074" i="2"/>
  <c r="AF3074" i="2"/>
  <c r="AF2994" i="2"/>
  <c r="AF2946" i="2"/>
  <c r="AF2882" i="2"/>
  <c r="AF3104" i="2"/>
  <c r="AF3040" i="2"/>
  <c r="AF2976" i="2"/>
  <c r="AF2912" i="2"/>
  <c r="AF2848" i="2"/>
  <c r="AH2066" i="2"/>
  <c r="AH1746" i="2"/>
  <c r="AH2533" i="2"/>
  <c r="AF1376" i="2"/>
  <c r="AF1148" i="2"/>
  <c r="AF1084" i="2"/>
  <c r="AF1020" i="2"/>
  <c r="AF956" i="2"/>
  <c r="AH709" i="2"/>
  <c r="AH677" i="2"/>
  <c r="AF1114" i="2"/>
  <c r="AF1050" i="2"/>
  <c r="AF986" i="2"/>
  <c r="AF922" i="2"/>
  <c r="AF1097" i="2"/>
  <c r="AF1033" i="2"/>
  <c r="AF969" i="2"/>
  <c r="AF748" i="2"/>
  <c r="AF684" i="2"/>
  <c r="AF778" i="2"/>
  <c r="AF714" i="2"/>
  <c r="AF540" i="2"/>
  <c r="AH373" i="2"/>
  <c r="AF189" i="2"/>
  <c r="AF307" i="2"/>
  <c r="AF243" i="2"/>
  <c r="AF231" i="2"/>
  <c r="AF58" i="2"/>
  <c r="AF45" i="2"/>
  <c r="AH1729" i="2"/>
  <c r="AF2918" i="2"/>
  <c r="AF2902" i="2"/>
  <c r="AF2838" i="2"/>
  <c r="AH2562" i="2"/>
  <c r="AH2311" i="2"/>
  <c r="AH2279" i="2"/>
  <c r="AH2247" i="2"/>
  <c r="AH2223" i="2"/>
  <c r="AH2207" i="2"/>
  <c r="AH2127" i="2"/>
  <c r="AF3060" i="2"/>
  <c r="AF2996" i="2"/>
  <c r="AF2932" i="2"/>
  <c r="AF2868" i="2"/>
  <c r="AH2529" i="2"/>
  <c r="AH1205" i="2"/>
  <c r="AF1112" i="2"/>
  <c r="AF1048" i="2"/>
  <c r="AF984" i="2"/>
  <c r="AF920" i="2"/>
  <c r="AH640" i="2"/>
  <c r="AF1125" i="2"/>
  <c r="AF1061" i="2"/>
  <c r="AF997" i="2"/>
  <c r="AF933" i="2"/>
  <c r="AH377" i="2"/>
  <c r="AF584" i="2"/>
  <c r="AF254" i="2"/>
  <c r="AF262" i="2"/>
  <c r="AF76" i="2"/>
  <c r="AH32" i="2"/>
  <c r="AF47" i="2"/>
  <c r="AH1857" i="2"/>
  <c r="AF3098" i="2"/>
  <c r="AF3034" i="2"/>
  <c r="AF2970" i="2"/>
  <c r="AF2842" i="2"/>
  <c r="AH2464" i="2"/>
  <c r="AF3080" i="2"/>
  <c r="AF3016" i="2"/>
  <c r="AF2952" i="2"/>
  <c r="AF2888" i="2"/>
  <c r="AH1694" i="2"/>
  <c r="AH1139" i="2"/>
  <c r="AF1156" i="2"/>
  <c r="AF1092" i="2"/>
  <c r="AF1028" i="2"/>
  <c r="AF948" i="2"/>
  <c r="AF1138" i="2"/>
  <c r="AF1074" i="2"/>
  <c r="AF1010" i="2"/>
  <c r="AF946" i="2"/>
  <c r="AH598" i="2"/>
  <c r="AF525" i="2"/>
  <c r="AF570" i="2"/>
  <c r="AF564" i="2"/>
  <c r="AH42" i="2"/>
  <c r="AF56" i="2"/>
  <c r="AF37" i="2"/>
  <c r="AH1697" i="2"/>
  <c r="AF3070" i="2"/>
  <c r="AF3054" i="2"/>
  <c r="AF2990" i="2"/>
  <c r="AF2942" i="2"/>
  <c r="AF2926" i="2"/>
  <c r="AF2878" i="2"/>
  <c r="AF2862" i="2"/>
  <c r="AH2460" i="2"/>
  <c r="AH3049" i="2"/>
  <c r="AH2977" i="2"/>
  <c r="AH1885" i="2"/>
  <c r="AH1821" i="2"/>
  <c r="AH1402" i="2"/>
  <c r="AH1386" i="2"/>
  <c r="AH1328" i="2"/>
  <c r="AH1304" i="2"/>
  <c r="AH1288" i="2"/>
  <c r="AH1280" i="2"/>
  <c r="AH1587" i="2"/>
  <c r="AH1459" i="2"/>
  <c r="AF1396" i="2"/>
  <c r="AH604" i="2"/>
  <c r="AF752" i="2"/>
  <c r="AF688" i="2"/>
  <c r="AF734" i="2"/>
  <c r="AF670" i="2"/>
  <c r="AF566" i="2"/>
  <c r="AF519" i="2"/>
  <c r="AF503" i="2"/>
  <c r="AH418" i="2"/>
  <c r="AH81" i="2"/>
  <c r="AF303" i="2"/>
  <c r="AF239" i="2"/>
  <c r="AF228" i="2"/>
  <c r="AH121" i="2"/>
  <c r="AH137" i="2"/>
  <c r="AF59" i="2"/>
  <c r="AF49" i="2"/>
  <c r="AH2474" i="2"/>
  <c r="AH1849" i="2"/>
  <c r="AH3033" i="2"/>
  <c r="AH1340" i="2"/>
  <c r="AH506" i="2"/>
  <c r="AH2243" i="2"/>
  <c r="AH2235" i="2"/>
  <c r="AF224" i="2"/>
  <c r="AF55" i="2"/>
  <c r="AH2733" i="2"/>
  <c r="AH2673" i="2"/>
  <c r="AE3106" i="2"/>
  <c r="AJ3106" i="2" s="1"/>
  <c r="AH2405" i="2"/>
  <c r="AH2325" i="2"/>
  <c r="AH2197" i="2"/>
  <c r="AH2459" i="2"/>
  <c r="AE3072" i="2"/>
  <c r="AE3008" i="2"/>
  <c r="AJ3008" i="2" s="1"/>
  <c r="AE2944" i="2"/>
  <c r="AE2880" i="2"/>
  <c r="AH1628" i="2"/>
  <c r="AH1397" i="2"/>
  <c r="AH1177" i="2"/>
  <c r="AE1116" i="2"/>
  <c r="AJ1116" i="2" s="1"/>
  <c r="AE988" i="2"/>
  <c r="AJ988" i="2" s="1"/>
  <c r="AF940" i="2"/>
  <c r="AE924" i="2"/>
  <c r="AH641" i="2"/>
  <c r="AE1114" i="2"/>
  <c r="AJ1114" i="2" s="1"/>
  <c r="AE1082" i="2"/>
  <c r="AJ1082" i="2" s="1"/>
  <c r="AE1034" i="2"/>
  <c r="AJ1034" i="2" s="1"/>
  <c r="AE906" i="2"/>
  <c r="AJ906" i="2" s="1"/>
  <c r="AH610" i="2"/>
  <c r="AE1129" i="2"/>
  <c r="AF732" i="2"/>
  <c r="AF517" i="2"/>
  <c r="AH492" i="2"/>
  <c r="AE546" i="2"/>
  <c r="AE540" i="2"/>
  <c r="AF227" i="2"/>
  <c r="AH90" i="2"/>
  <c r="AE85" i="2"/>
  <c r="AI85" i="2" s="1"/>
  <c r="AE3092" i="2"/>
  <c r="AE2868" i="2"/>
  <c r="AJ2868" i="2" s="1"/>
  <c r="AH1483" i="2"/>
  <c r="AH637" i="2"/>
  <c r="AF1030" i="2"/>
  <c r="AF728" i="2"/>
  <c r="AF230" i="2"/>
  <c r="AE47" i="2"/>
  <c r="AJ47" i="2" s="1"/>
  <c r="AH2086" i="2"/>
  <c r="AF2968" i="2"/>
  <c r="AH2817" i="2"/>
  <c r="AH2280" i="2"/>
  <c r="AH2961" i="2"/>
  <c r="AH2734" i="2"/>
  <c r="AH2730" i="2"/>
  <c r="AH2716" i="2"/>
  <c r="AH2672" i="2"/>
  <c r="AH2687" i="2"/>
  <c r="AH2560" i="2"/>
  <c r="AE3058" i="2"/>
  <c r="AJ3058" i="2" s="1"/>
  <c r="AE2994" i="2"/>
  <c r="AE2930" i="2"/>
  <c r="AE2866" i="2"/>
  <c r="AH2226" i="2"/>
  <c r="AH2194" i="2"/>
  <c r="AH2149" i="2"/>
  <c r="AH2109" i="2"/>
  <c r="AH1718" i="2"/>
  <c r="AH3053" i="2"/>
  <c r="AH2788" i="2"/>
  <c r="AH2776" i="2"/>
  <c r="AH2770" i="2"/>
  <c r="AH2475" i="2"/>
  <c r="AH1398" i="2"/>
  <c r="AE3088" i="2"/>
  <c r="AE3024" i="2"/>
  <c r="AE2960" i="2"/>
  <c r="AE2896" i="2"/>
  <c r="AE2832" i="2"/>
  <c r="AH2012" i="2"/>
  <c r="AH1980" i="2"/>
  <c r="AH1710" i="2"/>
  <c r="AH1416" i="2"/>
  <c r="AH1027" i="2"/>
  <c r="AH1248" i="2"/>
  <c r="AH715" i="2"/>
  <c r="AE1100" i="2"/>
  <c r="AJ1100" i="2" s="1"/>
  <c r="AE1036" i="2"/>
  <c r="AE972" i="2"/>
  <c r="AE908" i="2"/>
  <c r="AE1146" i="2"/>
  <c r="AE1066" i="2"/>
  <c r="AE986" i="2"/>
  <c r="AJ986" i="2" s="1"/>
  <c r="AE938" i="2"/>
  <c r="AE1033" i="2"/>
  <c r="AE937" i="2"/>
  <c r="AH7" i="2"/>
  <c r="AF700" i="2"/>
  <c r="AE684" i="2"/>
  <c r="AE517" i="2"/>
  <c r="AE666" i="2"/>
  <c r="AF578" i="2"/>
  <c r="AH378" i="2"/>
  <c r="AE164" i="2"/>
  <c r="AF205" i="2"/>
  <c r="AE205" i="2"/>
  <c r="AH360" i="2"/>
  <c r="AF339" i="2"/>
  <c r="AF275" i="2"/>
  <c r="AF215" i="2"/>
  <c r="AE227" i="2"/>
  <c r="AF219" i="2"/>
  <c r="AE213" i="2"/>
  <c r="AE80" i="2"/>
  <c r="AF51" i="2"/>
  <c r="AE45" i="2"/>
  <c r="AH2594" i="2"/>
  <c r="AF3078" i="2"/>
  <c r="AH2359" i="2"/>
  <c r="AH2103" i="2"/>
  <c r="AE2996" i="2"/>
  <c r="AJ2996" i="2" s="1"/>
  <c r="AE2964" i="2"/>
  <c r="AE2932" i="2"/>
  <c r="AE2900" i="2"/>
  <c r="AH2029" i="2"/>
  <c r="AH1773" i="2"/>
  <c r="AH1835" i="2"/>
  <c r="AF1126" i="2"/>
  <c r="AF1046" i="2"/>
  <c r="AF982" i="2"/>
  <c r="AF918" i="2"/>
  <c r="AF744" i="2"/>
  <c r="AF680" i="2"/>
  <c r="AH457" i="2"/>
  <c r="AF279" i="2"/>
  <c r="AF53" i="2"/>
  <c r="AH2739" i="2"/>
  <c r="AH2639" i="2"/>
  <c r="AH2595" i="2"/>
  <c r="AH3101" i="2"/>
  <c r="AF3064" i="2"/>
  <c r="AF1060" i="2"/>
  <c r="AE1154" i="2"/>
  <c r="AE1026" i="2"/>
  <c r="AJ1026" i="2" s="1"/>
  <c r="AE1137" i="2"/>
  <c r="AF786" i="2"/>
  <c r="AF722" i="2"/>
  <c r="AF363" i="2"/>
  <c r="AF299" i="2"/>
  <c r="AF233" i="2"/>
  <c r="AE43" i="2"/>
  <c r="AH2871" i="2"/>
  <c r="AH2558" i="2"/>
  <c r="AF3100" i="2"/>
  <c r="AH2520" i="2"/>
  <c r="AH1528" i="2"/>
  <c r="AH1412" i="2"/>
  <c r="AH2526" i="2"/>
  <c r="AH1761" i="2"/>
  <c r="AE3042" i="2"/>
  <c r="AJ3042" i="2" s="1"/>
  <c r="AE2914" i="2"/>
  <c r="AH2293" i="2"/>
  <c r="AH2261" i="2"/>
  <c r="AH2125" i="2"/>
  <c r="AE1392" i="2"/>
  <c r="AH1234" i="2"/>
  <c r="AE1052" i="2"/>
  <c r="AE716" i="2"/>
  <c r="AJ716" i="2" s="1"/>
  <c r="AH383" i="2"/>
  <c r="AF148" i="2"/>
  <c r="AH2927" i="2"/>
  <c r="AH2391" i="2"/>
  <c r="AF664" i="2"/>
  <c r="AH2048" i="2"/>
  <c r="AH1822" i="2"/>
  <c r="AF706" i="2"/>
  <c r="AH2008" i="2"/>
  <c r="AH1501" i="2"/>
  <c r="AH2891" i="2"/>
  <c r="AH2843" i="2"/>
  <c r="AH2771" i="2"/>
  <c r="AH2753" i="2"/>
  <c r="AH2641" i="2"/>
  <c r="AH2575" i="2"/>
  <c r="AH1889" i="2"/>
  <c r="AH1713" i="2"/>
  <c r="AE3074" i="2"/>
  <c r="AE3010" i="2"/>
  <c r="AE2946" i="2"/>
  <c r="AE2882" i="2"/>
  <c r="AJ2882" i="2" s="1"/>
  <c r="AH2394" i="2"/>
  <c r="AH2346" i="2"/>
  <c r="AH2341" i="2"/>
  <c r="AH2309" i="2"/>
  <c r="AH2245" i="2"/>
  <c r="AH2218" i="2"/>
  <c r="AH2181" i="2"/>
  <c r="AH2101" i="2"/>
  <c r="AH1798" i="2"/>
  <c r="AH1652" i="2"/>
  <c r="AH1573" i="2"/>
  <c r="AH1673" i="2"/>
  <c r="AE3104" i="2"/>
  <c r="AE3040" i="2"/>
  <c r="AE2976" i="2"/>
  <c r="AJ2976" i="2" s="1"/>
  <c r="AE2912" i="2"/>
  <c r="AE2848" i="2"/>
  <c r="AH1692" i="2"/>
  <c r="AH1389" i="2"/>
  <c r="AH1448" i="2"/>
  <c r="AH979" i="2"/>
  <c r="AE1408" i="2"/>
  <c r="AJ1408" i="2" s="1"/>
  <c r="AE1376" i="2"/>
  <c r="AH1218" i="2"/>
  <c r="AH1210" i="2"/>
  <c r="AE1148" i="2"/>
  <c r="AJ1148" i="2" s="1"/>
  <c r="AF1100" i="2"/>
  <c r="AE1084" i="2"/>
  <c r="AF1036" i="2"/>
  <c r="AE1020" i="2"/>
  <c r="AJ1020" i="2" s="1"/>
  <c r="AF972" i="2"/>
  <c r="AE956" i="2"/>
  <c r="AF908" i="2"/>
  <c r="AH693" i="2"/>
  <c r="AH593" i="2"/>
  <c r="AE1130" i="2"/>
  <c r="AE1098" i="2"/>
  <c r="AE1018" i="2"/>
  <c r="AE970" i="2"/>
  <c r="AE1065" i="2"/>
  <c r="AE780" i="2"/>
  <c r="AF668" i="2"/>
  <c r="AE652" i="2"/>
  <c r="AE762" i="2"/>
  <c r="AJ762" i="2" s="1"/>
  <c r="AF546" i="2"/>
  <c r="AE198" i="2"/>
  <c r="AJ198" i="2" s="1"/>
  <c r="AE132" i="2"/>
  <c r="AE189" i="2"/>
  <c r="AE87" i="2"/>
  <c r="AE323" i="2"/>
  <c r="AH296" i="2"/>
  <c r="AE259" i="2"/>
  <c r="AJ259" i="2" s="1"/>
  <c r="AE219" i="2"/>
  <c r="AF213" i="2"/>
  <c r="AH71" i="2"/>
  <c r="AE58" i="2"/>
  <c r="AH2879" i="2"/>
  <c r="AH1760" i="2"/>
  <c r="AH1712" i="2"/>
  <c r="AF3046" i="2"/>
  <c r="AF3014" i="2"/>
  <c r="AH2487" i="2"/>
  <c r="AE3028" i="2"/>
  <c r="AH1707" i="2"/>
  <c r="AF1142" i="2"/>
  <c r="AF1062" i="2"/>
  <c r="AF998" i="2"/>
  <c r="AF934" i="2"/>
  <c r="AF760" i="2"/>
  <c r="AF696" i="2"/>
  <c r="AE343" i="2"/>
  <c r="AH181" i="2"/>
  <c r="AH149" i="2"/>
  <c r="AH204" i="2"/>
  <c r="AF57" i="2"/>
  <c r="AH2080" i="2"/>
  <c r="AE2938" i="2"/>
  <c r="AJ2938" i="2" s="1"/>
  <c r="AE2874" i="2"/>
  <c r="AJ2874" i="2" s="1"/>
  <c r="AH1942" i="2"/>
  <c r="AE2952" i="2"/>
  <c r="AH1703" i="2"/>
  <c r="AH1511" i="2"/>
  <c r="AF521" i="2"/>
  <c r="AE1153" i="2"/>
  <c r="AF738" i="2"/>
  <c r="AF674" i="2"/>
  <c r="AF658" i="2"/>
  <c r="AF237" i="2"/>
  <c r="AH129" i="2"/>
  <c r="AF2972" i="2"/>
  <c r="AF2844" i="2"/>
  <c r="AH2000" i="2"/>
  <c r="AE2978" i="2"/>
  <c r="AJ2978" i="2" s="1"/>
  <c r="AE2850" i="2"/>
  <c r="AH2410" i="2"/>
  <c r="AH1940" i="2"/>
  <c r="AH1753" i="2"/>
  <c r="AF1132" i="2"/>
  <c r="AF1068" i="2"/>
  <c r="AF1004" i="2"/>
  <c r="AE954" i="2"/>
  <c r="AJ954" i="2" s="1"/>
  <c r="AE1001" i="2"/>
  <c r="AJ1001" i="2" s="1"/>
  <c r="AE698" i="2"/>
  <c r="AE235" i="2"/>
  <c r="AF1110" i="2"/>
  <c r="AF966" i="2"/>
  <c r="AH135" i="2"/>
  <c r="AH2278" i="2"/>
  <c r="AE3048" i="2"/>
  <c r="AH1708" i="2"/>
  <c r="AE1121" i="2"/>
  <c r="AF770" i="2"/>
  <c r="AH2833" i="2"/>
  <c r="AF2908" i="2"/>
  <c r="AH2812" i="2"/>
  <c r="AH2732" i="2"/>
  <c r="AH2684" i="2"/>
  <c r="AH1624" i="2"/>
  <c r="AH2811" i="2"/>
  <c r="AH2783" i="2"/>
  <c r="AH2777" i="2"/>
  <c r="AH2711" i="2"/>
  <c r="AH2659" i="2"/>
  <c r="AH1952" i="2"/>
  <c r="AH1792" i="2"/>
  <c r="AE3090" i="2"/>
  <c r="AE3026" i="2"/>
  <c r="AE2962" i="2"/>
  <c r="AE2898" i="2"/>
  <c r="AE2834" i="2"/>
  <c r="AH2413" i="2"/>
  <c r="AH2373" i="2"/>
  <c r="AH2170" i="2"/>
  <c r="AH2165" i="2"/>
  <c r="AH2093" i="2"/>
  <c r="AH1733" i="2"/>
  <c r="AH2786" i="2"/>
  <c r="AH2780" i="2"/>
  <c r="AE3056" i="2"/>
  <c r="AE2992" i="2"/>
  <c r="AE2928" i="2"/>
  <c r="AE2864" i="2"/>
  <c r="AJ2864" i="2" s="1"/>
  <c r="AH1966" i="2"/>
  <c r="AH1852" i="2"/>
  <c r="AH1788" i="2"/>
  <c r="AH1660" i="2"/>
  <c r="AH1646" i="2"/>
  <c r="AH1451" i="2"/>
  <c r="AH2047" i="2"/>
  <c r="AH1999" i="2"/>
  <c r="AH1983" i="2"/>
  <c r="AH1919" i="2"/>
  <c r="AH1839" i="2"/>
  <c r="AH1791" i="2"/>
  <c r="AH1759" i="2"/>
  <c r="AH1711" i="2"/>
  <c r="AH1695" i="2"/>
  <c r="AH1631" i="2"/>
  <c r="AH1519" i="2"/>
  <c r="AH1487" i="2"/>
  <c r="AH1213" i="2"/>
  <c r="AH647" i="2"/>
  <c r="AE1132" i="2"/>
  <c r="AE1068" i="2"/>
  <c r="AE1004" i="2"/>
  <c r="AE940" i="2"/>
  <c r="AH773" i="2"/>
  <c r="AE1050" i="2"/>
  <c r="AE1002" i="2"/>
  <c r="AE922" i="2"/>
  <c r="AE1097" i="2"/>
  <c r="AE969" i="2"/>
  <c r="AH905" i="2"/>
  <c r="AH901" i="2"/>
  <c r="AH885" i="2"/>
  <c r="AH867" i="2"/>
  <c r="AH851" i="2"/>
  <c r="AH835" i="2"/>
  <c r="AH825" i="2"/>
  <c r="AH809" i="2"/>
  <c r="AH793" i="2"/>
  <c r="AH789" i="2"/>
  <c r="AF764" i="2"/>
  <c r="AE748" i="2"/>
  <c r="AE730" i="2"/>
  <c r="AJ730" i="2" s="1"/>
  <c r="AE578" i="2"/>
  <c r="AE572" i="2"/>
  <c r="AF180" i="2"/>
  <c r="AH17" i="2"/>
  <c r="AH179" i="2"/>
  <c r="AH163" i="2"/>
  <c r="AE95" i="2"/>
  <c r="AE339" i="2"/>
  <c r="AJ339" i="2" s="1"/>
  <c r="AE275" i="2"/>
  <c r="AJ275" i="2" s="1"/>
  <c r="AF235" i="2"/>
  <c r="AH46" i="2"/>
  <c r="AH2808" i="2"/>
  <c r="AH2642" i="2"/>
  <c r="AH2092" i="2"/>
  <c r="AH1957" i="2"/>
  <c r="AE3060" i="2"/>
  <c r="AE2836" i="2"/>
  <c r="AH1445" i="2"/>
  <c r="AH1413" i="2"/>
  <c r="AE1404" i="2"/>
  <c r="AF1094" i="2"/>
  <c r="AF1078" i="2"/>
  <c r="AF1014" i="2"/>
  <c r="AF950" i="2"/>
  <c r="AF776" i="2"/>
  <c r="AF712" i="2"/>
  <c r="AH305" i="2"/>
  <c r="AH345" i="2"/>
  <c r="AF311" i="2"/>
  <c r="AF247" i="2"/>
  <c r="AF61" i="2"/>
  <c r="AE3002" i="2"/>
  <c r="AJ3002" i="2" s="1"/>
  <c r="AE3016" i="2"/>
  <c r="AJ3016" i="2" s="1"/>
  <c r="AF1124" i="2"/>
  <c r="AF996" i="2"/>
  <c r="AE1090" i="2"/>
  <c r="AE962" i="2"/>
  <c r="AF1153" i="2"/>
  <c r="AF754" i="2"/>
  <c r="AF690" i="2"/>
  <c r="AE580" i="2"/>
  <c r="AF119" i="2"/>
  <c r="AF184" i="2"/>
  <c r="AE176" i="2"/>
  <c r="AJ176" i="2" s="1"/>
  <c r="AF152" i="2"/>
  <c r="AE144" i="2"/>
  <c r="AF217" i="2"/>
  <c r="AE67" i="2"/>
  <c r="AH2702" i="2"/>
  <c r="AH2694" i="2"/>
  <c r="AH2690" i="2"/>
  <c r="AF3036" i="2"/>
  <c r="AH1568" i="2"/>
  <c r="AH1488" i="2"/>
  <c r="AH1151" i="2"/>
  <c r="AH1023" i="2"/>
  <c r="AH703" i="2"/>
  <c r="AH1215" i="2"/>
  <c r="AF1152" i="2"/>
  <c r="AF1136" i="2"/>
  <c r="AF1120" i="2"/>
  <c r="AF1104" i="2"/>
  <c r="AF1088" i="2"/>
  <c r="AF1072" i="2"/>
  <c r="AF1056" i="2"/>
  <c r="AF1040" i="2"/>
  <c r="AF1024" i="2"/>
  <c r="AF1008" i="2"/>
  <c r="AF992" i="2"/>
  <c r="AF976" i="2"/>
  <c r="AF960" i="2"/>
  <c r="AF944" i="2"/>
  <c r="AF928" i="2"/>
  <c r="AF912" i="2"/>
  <c r="AF1133" i="2"/>
  <c r="AF1117" i="2"/>
  <c r="AF1101" i="2"/>
  <c r="AF1085" i="2"/>
  <c r="AF1069" i="2"/>
  <c r="AF1053" i="2"/>
  <c r="AF1037" i="2"/>
  <c r="AE1037" i="2"/>
  <c r="AJ1037" i="2" s="1"/>
  <c r="AE1021" i="2"/>
  <c r="AE1005" i="2"/>
  <c r="AJ1005" i="2" s="1"/>
  <c r="AE989" i="2"/>
  <c r="AJ989" i="2" s="1"/>
  <c r="AE973" i="2"/>
  <c r="AE957" i="2"/>
  <c r="AE941" i="2"/>
  <c r="AF505" i="2"/>
  <c r="AE736" i="2"/>
  <c r="AE672" i="2"/>
  <c r="AE782" i="2"/>
  <c r="AJ782" i="2" s="1"/>
  <c r="AE718" i="2"/>
  <c r="AJ718" i="2" s="1"/>
  <c r="AE654" i="2"/>
  <c r="AH431" i="2"/>
  <c r="AH261" i="2"/>
  <c r="AF156" i="2"/>
  <c r="AF140" i="2"/>
  <c r="AF238" i="2"/>
  <c r="AF342" i="2"/>
  <c r="AE310" i="2"/>
  <c r="AF278" i="2"/>
  <c r="AE246" i="2"/>
  <c r="AJ246" i="2" s="1"/>
  <c r="AH190" i="2"/>
  <c r="AH308" i="2"/>
  <c r="AF212" i="2"/>
  <c r="AE59" i="2"/>
  <c r="AH2454" i="2"/>
  <c r="AH1641" i="2"/>
  <c r="AH3039" i="2"/>
  <c r="AH2831" i="2"/>
  <c r="AH2819" i="2"/>
  <c r="AH2703" i="2"/>
  <c r="AH2699" i="2"/>
  <c r="AH2691" i="2"/>
  <c r="AH2619" i="2"/>
  <c r="AH1473" i="2"/>
  <c r="AE3094" i="2"/>
  <c r="AE3062" i="2"/>
  <c r="AE3030" i="2"/>
  <c r="AE2998" i="2"/>
  <c r="AJ2998" i="2" s="1"/>
  <c r="AE2966" i="2"/>
  <c r="AJ2966" i="2" s="1"/>
  <c r="AE2918" i="2"/>
  <c r="AE2886" i="2"/>
  <c r="AE2854" i="2"/>
  <c r="AH2415" i="2"/>
  <c r="AH2308" i="2"/>
  <c r="AH2287" i="2"/>
  <c r="AH2276" i="2"/>
  <c r="AH2255" i="2"/>
  <c r="AH2148" i="2"/>
  <c r="AH2052" i="2"/>
  <c r="AH1910" i="2"/>
  <c r="AH1830" i="2"/>
  <c r="AH2993" i="2"/>
  <c r="AH2913" i="2"/>
  <c r="AH2686" i="2"/>
  <c r="AH1540" i="2"/>
  <c r="AH1931" i="2"/>
  <c r="AE1388" i="2"/>
  <c r="AE513" i="2"/>
  <c r="AJ513" i="2" s="1"/>
  <c r="AH705" i="2"/>
  <c r="AH437" i="2"/>
  <c r="AE318" i="2"/>
  <c r="AE254" i="2"/>
  <c r="AF359" i="2"/>
  <c r="AE311" i="2"/>
  <c r="AE279" i="2"/>
  <c r="AJ279" i="2" s="1"/>
  <c r="AE247" i="2"/>
  <c r="AJ247" i="2" s="1"/>
  <c r="AF226" i="2"/>
  <c r="AF41" i="2"/>
  <c r="AH1784" i="2"/>
  <c r="AH2867" i="2"/>
  <c r="AH2755" i="2"/>
  <c r="AH2743" i="2"/>
  <c r="AH2671" i="2"/>
  <c r="AE3098" i="2"/>
  <c r="AJ3098" i="2" s="1"/>
  <c r="AH2390" i="2"/>
  <c r="AH2262" i="2"/>
  <c r="AH1749" i="2"/>
  <c r="AH1865" i="2"/>
  <c r="AH1705" i="2"/>
  <c r="AF2904" i="2"/>
  <c r="AE2888" i="2"/>
  <c r="AJ2888" i="2" s="1"/>
  <c r="AF2840" i="2"/>
  <c r="AH1911" i="2"/>
  <c r="AH1655" i="2"/>
  <c r="AH253" i="2"/>
  <c r="AH943" i="2"/>
  <c r="AE1400" i="2"/>
  <c r="AH1359" i="2"/>
  <c r="AH1299" i="2"/>
  <c r="AH1291" i="2"/>
  <c r="AH1271" i="2"/>
  <c r="AH512" i="2"/>
  <c r="AH707" i="2"/>
  <c r="AE1138" i="2"/>
  <c r="AE1074" i="2"/>
  <c r="AJ1074" i="2" s="1"/>
  <c r="AE1010" i="2"/>
  <c r="AE946" i="2"/>
  <c r="AJ946" i="2" s="1"/>
  <c r="AF1137" i="2"/>
  <c r="AF1121" i="2"/>
  <c r="AF1105" i="2"/>
  <c r="AE1105" i="2"/>
  <c r="AJ1105" i="2" s="1"/>
  <c r="AE1089" i="2"/>
  <c r="AJ1089" i="2" s="1"/>
  <c r="AE1073" i="2"/>
  <c r="AJ1073" i="2" s="1"/>
  <c r="AE1057" i="2"/>
  <c r="AJ1057" i="2" s="1"/>
  <c r="AE1041" i="2"/>
  <c r="AE1025" i="2"/>
  <c r="AE1009" i="2"/>
  <c r="AJ1009" i="2" s="1"/>
  <c r="AE993" i="2"/>
  <c r="AE977" i="2"/>
  <c r="AJ977" i="2" s="1"/>
  <c r="AE961" i="2"/>
  <c r="AJ961" i="2" s="1"/>
  <c r="AE945" i="2"/>
  <c r="AJ945" i="2" s="1"/>
  <c r="AE929" i="2"/>
  <c r="AE913" i="2"/>
  <c r="AJ913" i="2" s="1"/>
  <c r="AE564" i="2"/>
  <c r="AJ564" i="2" s="1"/>
  <c r="AH159" i="2"/>
  <c r="AH388" i="2"/>
  <c r="AE119" i="2"/>
  <c r="AJ119" i="2" s="1"/>
  <c r="AE184" i="2"/>
  <c r="AF160" i="2"/>
  <c r="AE152" i="2"/>
  <c r="AJ152" i="2" s="1"/>
  <c r="AH352" i="2"/>
  <c r="AE315" i="2"/>
  <c r="AE251" i="2"/>
  <c r="AE237" i="2"/>
  <c r="AJ237" i="2" s="1"/>
  <c r="AF229" i="2"/>
  <c r="AH128" i="2"/>
  <c r="AH104" i="2"/>
  <c r="AH96" i="2"/>
  <c r="AH2839" i="2"/>
  <c r="AH2583" i="2"/>
  <c r="AH2506" i="2"/>
  <c r="AF3084" i="2"/>
  <c r="AF3020" i="2"/>
  <c r="AF2956" i="2"/>
  <c r="AF2892" i="2"/>
  <c r="AH1453" i="2"/>
  <c r="AH1472" i="2"/>
  <c r="AH1555" i="2"/>
  <c r="AE1396" i="2"/>
  <c r="AH1193" i="2"/>
  <c r="AF1150" i="2"/>
  <c r="AF1134" i="2"/>
  <c r="AF1118" i="2"/>
  <c r="AF1102" i="2"/>
  <c r="AF1086" i="2"/>
  <c r="AF1070" i="2"/>
  <c r="AF1054" i="2"/>
  <c r="AF1038" i="2"/>
  <c r="AF1022" i="2"/>
  <c r="AF1006" i="2"/>
  <c r="AF990" i="2"/>
  <c r="AF974" i="2"/>
  <c r="AF958" i="2"/>
  <c r="AF942" i="2"/>
  <c r="AF926" i="2"/>
  <c r="AF910" i="2"/>
  <c r="AF1021" i="2"/>
  <c r="AF1005" i="2"/>
  <c r="AF989" i="2"/>
  <c r="AF973" i="2"/>
  <c r="AF957" i="2"/>
  <c r="AF941" i="2"/>
  <c r="AF925" i="2"/>
  <c r="AE925" i="2"/>
  <c r="AE909" i="2"/>
  <c r="AJ909" i="2" s="1"/>
  <c r="AE784" i="2"/>
  <c r="AJ784" i="2" s="1"/>
  <c r="AE720" i="2"/>
  <c r="AE656" i="2"/>
  <c r="AJ656" i="2" s="1"/>
  <c r="AE766" i="2"/>
  <c r="AE702" i="2"/>
  <c r="AJ702" i="2" s="1"/>
  <c r="AF509" i="2"/>
  <c r="AF172" i="2"/>
  <c r="AE140" i="2"/>
  <c r="AF270" i="2"/>
  <c r="AH260" i="2"/>
  <c r="AE212" i="2"/>
  <c r="AJ212" i="2" s="1"/>
  <c r="AE55" i="2"/>
  <c r="AE49" i="2"/>
  <c r="AJ49" i="2" s="1"/>
  <c r="AH504" i="2"/>
  <c r="AE764" i="2"/>
  <c r="AJ764" i="2" s="1"/>
  <c r="AE732" i="2"/>
  <c r="AJ732" i="2" s="1"/>
  <c r="AE700" i="2"/>
  <c r="AE668" i="2"/>
  <c r="AE562" i="2"/>
  <c r="AJ562" i="2" s="1"/>
  <c r="AE530" i="2"/>
  <c r="AJ530" i="2" s="1"/>
  <c r="AH394" i="2"/>
  <c r="AE180" i="2"/>
  <c r="AE148" i="2"/>
  <c r="AE307" i="2"/>
  <c r="AE243" i="2"/>
  <c r="AJ243" i="2" s="1"/>
  <c r="AE51" i="2"/>
  <c r="AJ51" i="2" s="1"/>
  <c r="AE54" i="2"/>
  <c r="AH2991" i="2"/>
  <c r="AH2943" i="2"/>
  <c r="AH2847" i="2"/>
  <c r="AH2492" i="2"/>
  <c r="AH2426" i="2"/>
  <c r="AH2017" i="2"/>
  <c r="AH1665" i="2"/>
  <c r="AH1509" i="2"/>
  <c r="AH2151" i="2"/>
  <c r="AH2087" i="2"/>
  <c r="AH1972" i="2"/>
  <c r="AH1928" i="2"/>
  <c r="AH1688" i="2"/>
  <c r="AE3076" i="2"/>
  <c r="AJ3076" i="2" s="1"/>
  <c r="AE3044" i="2"/>
  <c r="AJ3044" i="2" s="1"/>
  <c r="AE3012" i="2"/>
  <c r="AJ3012" i="2" s="1"/>
  <c r="AE2980" i="2"/>
  <c r="AJ2980" i="2" s="1"/>
  <c r="AE2948" i="2"/>
  <c r="AE2916" i="2"/>
  <c r="AE2884" i="2"/>
  <c r="AE2852" i="2"/>
  <c r="AJ2852" i="2" s="1"/>
  <c r="AH1564" i="2"/>
  <c r="AH1547" i="2"/>
  <c r="AH1165" i="2"/>
  <c r="AE1372" i="2"/>
  <c r="AJ1372" i="2" s="1"/>
  <c r="AH1079" i="2"/>
  <c r="AH592" i="2"/>
  <c r="AE529" i="2"/>
  <c r="AH413" i="2"/>
  <c r="AF774" i="2"/>
  <c r="AF758" i="2"/>
  <c r="AF742" i="2"/>
  <c r="AF726" i="2"/>
  <c r="AF710" i="2"/>
  <c r="AF694" i="2"/>
  <c r="AF678" i="2"/>
  <c r="AF662" i="2"/>
  <c r="AE359" i="2"/>
  <c r="AJ359" i="2" s="1"/>
  <c r="AF327" i="2"/>
  <c r="AF295" i="2"/>
  <c r="AF263" i="2"/>
  <c r="AE107" i="2"/>
  <c r="AH141" i="2"/>
  <c r="AH40" i="2"/>
  <c r="AE2934" i="2"/>
  <c r="AH1704" i="2"/>
  <c r="AH2629" i="2"/>
  <c r="AH2617" i="2"/>
  <c r="AE3034" i="2"/>
  <c r="AE2970" i="2"/>
  <c r="AE2906" i="2"/>
  <c r="AJ2906" i="2" s="1"/>
  <c r="AF2858" i="2"/>
  <c r="AE2842" i="2"/>
  <c r="AJ2842" i="2" s="1"/>
  <c r="AH2201" i="2"/>
  <c r="AH2137" i="2"/>
  <c r="AH2824" i="2"/>
  <c r="AH2814" i="2"/>
  <c r="AH2750" i="2"/>
  <c r="AH2720" i="2"/>
  <c r="AH2706" i="2"/>
  <c r="AF3096" i="2"/>
  <c r="AE3080" i="2"/>
  <c r="AF3032" i="2"/>
  <c r="AF3000" i="2"/>
  <c r="AE2984" i="2"/>
  <c r="AJ2984" i="2" s="1"/>
  <c r="AF2936" i="2"/>
  <c r="AH1772" i="2"/>
  <c r="AH1479" i="2"/>
  <c r="AE521" i="2"/>
  <c r="AE1384" i="2"/>
  <c r="AE1122" i="2"/>
  <c r="AE1058" i="2"/>
  <c r="AE994" i="2"/>
  <c r="AE930" i="2"/>
  <c r="AJ930" i="2" s="1"/>
  <c r="AF1089" i="2"/>
  <c r="AF1073" i="2"/>
  <c r="AF1057" i="2"/>
  <c r="AF1041" i="2"/>
  <c r="AF1025" i="2"/>
  <c r="AF1009" i="2"/>
  <c r="AF993" i="2"/>
  <c r="AF977" i="2"/>
  <c r="AF961" i="2"/>
  <c r="AF945" i="2"/>
  <c r="AF929" i="2"/>
  <c r="AF913" i="2"/>
  <c r="AF772" i="2"/>
  <c r="AF756" i="2"/>
  <c r="AF740" i="2"/>
  <c r="AF724" i="2"/>
  <c r="AF708" i="2"/>
  <c r="AF692" i="2"/>
  <c r="AF676" i="2"/>
  <c r="AF660" i="2"/>
  <c r="AE548" i="2"/>
  <c r="AJ548" i="2" s="1"/>
  <c r="AF168" i="2"/>
  <c r="AE160" i="2"/>
  <c r="AF136" i="2"/>
  <c r="AF331" i="2"/>
  <c r="AF267" i="2"/>
  <c r="AF67" i="2"/>
  <c r="AE37" i="2"/>
  <c r="AJ37" i="2" s="1"/>
  <c r="AH2692" i="2"/>
  <c r="AH2887" i="2"/>
  <c r="AH2589" i="2"/>
  <c r="AH2068" i="2"/>
  <c r="AH1908" i="2"/>
  <c r="AH1860" i="2"/>
  <c r="AF3068" i="2"/>
  <c r="AF3004" i="2"/>
  <c r="AF2940" i="2"/>
  <c r="AF2876" i="2"/>
  <c r="AH1131" i="2"/>
  <c r="AH1651" i="2"/>
  <c r="AE1380" i="2"/>
  <c r="AH461" i="2"/>
  <c r="AE1152" i="2"/>
  <c r="AE1136" i="2"/>
  <c r="AJ1136" i="2" s="1"/>
  <c r="AE1120" i="2"/>
  <c r="AJ1120" i="2" s="1"/>
  <c r="AE1104" i="2"/>
  <c r="AJ1104" i="2" s="1"/>
  <c r="AE1088" i="2"/>
  <c r="AE1072" i="2"/>
  <c r="AE1056" i="2"/>
  <c r="AE1040" i="2"/>
  <c r="AE1024" i="2"/>
  <c r="AE1008" i="2"/>
  <c r="AE992" i="2"/>
  <c r="AJ992" i="2" s="1"/>
  <c r="AE976" i="2"/>
  <c r="AJ976" i="2" s="1"/>
  <c r="AE960" i="2"/>
  <c r="AE944" i="2"/>
  <c r="AE928" i="2"/>
  <c r="AE912" i="2"/>
  <c r="AF909" i="2"/>
  <c r="AE505" i="2"/>
  <c r="AE768" i="2"/>
  <c r="AE704" i="2"/>
  <c r="AJ704" i="2" s="1"/>
  <c r="AE750" i="2"/>
  <c r="AE686" i="2"/>
  <c r="AH417" i="2"/>
  <c r="AE172" i="2"/>
  <c r="AJ172" i="2" s="1"/>
  <c r="AE156" i="2"/>
  <c r="AF366" i="2"/>
  <c r="AF302" i="2"/>
  <c r="AE342" i="2"/>
  <c r="AF310" i="2"/>
  <c r="AE278" i="2"/>
  <c r="AF246" i="2"/>
  <c r="AH206" i="2"/>
  <c r="AH276" i="2"/>
  <c r="AE236" i="2"/>
  <c r="AJ236" i="2" s="1"/>
  <c r="AE232" i="2"/>
  <c r="AE228" i="2"/>
  <c r="AE224" i="2"/>
  <c r="AE220" i="2"/>
  <c r="AE216" i="2"/>
  <c r="AJ216" i="2" s="1"/>
  <c r="AH44" i="2"/>
  <c r="AF39" i="2"/>
  <c r="AH651" i="2"/>
  <c r="AE1145" i="2"/>
  <c r="AJ1145" i="2" s="1"/>
  <c r="AE1113" i="2"/>
  <c r="AJ1113" i="2" s="1"/>
  <c r="AE1081" i="2"/>
  <c r="AE1049" i="2"/>
  <c r="AJ1049" i="2" s="1"/>
  <c r="AE1017" i="2"/>
  <c r="AE985" i="2"/>
  <c r="AJ985" i="2" s="1"/>
  <c r="AE953" i="2"/>
  <c r="AJ953" i="2" s="1"/>
  <c r="AE921" i="2"/>
  <c r="AJ921" i="2" s="1"/>
  <c r="AH900" i="2"/>
  <c r="AH896" i="2"/>
  <c r="AH880" i="2"/>
  <c r="AH864" i="2"/>
  <c r="AH856" i="2"/>
  <c r="AH848" i="2"/>
  <c r="AH832" i="2"/>
  <c r="AH824" i="2"/>
  <c r="AH820" i="2"/>
  <c r="AH808" i="2"/>
  <c r="AH802" i="2"/>
  <c r="AH800" i="2"/>
  <c r="AE778" i="2"/>
  <c r="AJ778" i="2" s="1"/>
  <c r="AE746" i="2"/>
  <c r="AE714" i="2"/>
  <c r="AE682" i="2"/>
  <c r="AE556" i="2"/>
  <c r="AH245" i="2"/>
  <c r="AH118" i="2"/>
  <c r="AE355" i="2"/>
  <c r="AJ355" i="2" s="1"/>
  <c r="AE291" i="2"/>
  <c r="AE215" i="2"/>
  <c r="AJ215" i="2" s="1"/>
  <c r="AH94" i="2"/>
  <c r="AE231" i="2"/>
  <c r="AJ231" i="2" s="1"/>
  <c r="AE223" i="2"/>
  <c r="AH8" i="2"/>
  <c r="AE62" i="2"/>
  <c r="AJ62" i="2" s="1"/>
  <c r="AH2865" i="2"/>
  <c r="AH2656" i="2"/>
  <c r="AH2825" i="2"/>
  <c r="AH2781" i="2"/>
  <c r="AH2769" i="2"/>
  <c r="AH1617" i="2"/>
  <c r="AH1529" i="2"/>
  <c r="AE3078" i="2"/>
  <c r="AJ3078" i="2" s="1"/>
  <c r="AE3046" i="2"/>
  <c r="AJ3046" i="2" s="1"/>
  <c r="AE3014" i="2"/>
  <c r="AE2982" i="2"/>
  <c r="AE2950" i="2"/>
  <c r="AE2902" i="2"/>
  <c r="AE2870" i="2"/>
  <c r="AJ2870" i="2" s="1"/>
  <c r="AE2838" i="2"/>
  <c r="AH2356" i="2"/>
  <c r="AH2271" i="2"/>
  <c r="AH2260" i="2"/>
  <c r="AH2239" i="2"/>
  <c r="AH2228" i="2"/>
  <c r="AH2038" i="2"/>
  <c r="AH2688" i="2"/>
  <c r="AH1083" i="2"/>
  <c r="AF513" i="2"/>
  <c r="AH721" i="2"/>
  <c r="AH370" i="2"/>
  <c r="AE350" i="2"/>
  <c r="AE286" i="2"/>
  <c r="AJ286" i="2" s="1"/>
  <c r="AF343" i="2"/>
  <c r="AE327" i="2"/>
  <c r="AE295" i="2"/>
  <c r="AE263" i="2"/>
  <c r="AJ263" i="2" s="1"/>
  <c r="AF234" i="2"/>
  <c r="AF218" i="2"/>
  <c r="AE79" i="2"/>
  <c r="AH1960" i="2"/>
  <c r="AH1497" i="2"/>
  <c r="AH3043" i="2"/>
  <c r="AH2979" i="2"/>
  <c r="AH2915" i="2"/>
  <c r="AH2813" i="2"/>
  <c r="AH2751" i="2"/>
  <c r="AE3066" i="2"/>
  <c r="AH1961" i="2"/>
  <c r="AE2920" i="2"/>
  <c r="AF2872" i="2"/>
  <c r="AE2856" i="2"/>
  <c r="AJ2856" i="2" s="1"/>
  <c r="AH2028" i="2"/>
  <c r="AH2014" i="2"/>
  <c r="AH1886" i="2"/>
  <c r="AH1662" i="2"/>
  <c r="AH2007" i="2"/>
  <c r="AH1815" i="2"/>
  <c r="AH1751" i="2"/>
  <c r="AH1623" i="2"/>
  <c r="AH1369" i="2"/>
  <c r="AH1321" i="2"/>
  <c r="AH1305" i="2"/>
  <c r="AH1301" i="2"/>
  <c r="AH1297" i="2"/>
  <c r="AH1289" i="2"/>
  <c r="AH733" i="2"/>
  <c r="AE1106" i="2"/>
  <c r="AE1042" i="2"/>
  <c r="AE978" i="2"/>
  <c r="AE914" i="2"/>
  <c r="AH622" i="2"/>
  <c r="AE532" i="2"/>
  <c r="AH396" i="2"/>
  <c r="AF176" i="2"/>
  <c r="AE168" i="2"/>
  <c r="AF144" i="2"/>
  <c r="AE136" i="2"/>
  <c r="AE347" i="2"/>
  <c r="AE283" i="2"/>
  <c r="AJ283" i="2" s="1"/>
  <c r="AF221" i="2"/>
  <c r="AH2957" i="2"/>
  <c r="AH2983" i="2"/>
  <c r="AH2773" i="2"/>
  <c r="AH2705" i="2"/>
  <c r="AH2605" i="2"/>
  <c r="AH1601" i="2"/>
  <c r="AF3052" i="2"/>
  <c r="AF2988" i="2"/>
  <c r="AF2924" i="2"/>
  <c r="AF2860" i="2"/>
  <c r="AH1428" i="2"/>
  <c r="AH1875" i="2"/>
  <c r="AH421" i="2"/>
  <c r="AF1149" i="2"/>
  <c r="AE1149" i="2"/>
  <c r="AE1133" i="2"/>
  <c r="AJ1133" i="2" s="1"/>
  <c r="AE1117" i="2"/>
  <c r="AJ1117" i="2" s="1"/>
  <c r="AE1101" i="2"/>
  <c r="AE1085" i="2"/>
  <c r="AE1069" i="2"/>
  <c r="AJ1069" i="2" s="1"/>
  <c r="AE1053" i="2"/>
  <c r="AE752" i="2"/>
  <c r="AE688" i="2"/>
  <c r="AE734" i="2"/>
  <c r="AE670" i="2"/>
  <c r="AE509" i="2"/>
  <c r="AE366" i="2"/>
  <c r="AJ366" i="2" s="1"/>
  <c r="AF334" i="2"/>
  <c r="AH199" i="2"/>
  <c r="AH1516" i="2"/>
  <c r="AH1201" i="2"/>
  <c r="AH543" i="2"/>
  <c r="AH1266" i="2"/>
  <c r="AH679" i="2"/>
  <c r="AE1144" i="2"/>
  <c r="AE1112" i="2"/>
  <c r="AJ1112" i="2" s="1"/>
  <c r="AE1080" i="2"/>
  <c r="AJ1080" i="2" s="1"/>
  <c r="AE1048" i="2"/>
  <c r="AE1016" i="2"/>
  <c r="AE984" i="2"/>
  <c r="AJ984" i="2" s="1"/>
  <c r="AE952" i="2"/>
  <c r="AJ952" i="2" s="1"/>
  <c r="AE920" i="2"/>
  <c r="AH531" i="2"/>
  <c r="AE1142" i="2"/>
  <c r="AJ1142" i="2" s="1"/>
  <c r="AE1110" i="2"/>
  <c r="AE1078" i="2"/>
  <c r="AE1046" i="2"/>
  <c r="AJ1046" i="2" s="1"/>
  <c r="AE1014" i="2"/>
  <c r="AJ1014" i="2" s="1"/>
  <c r="AE982" i="2"/>
  <c r="AE950" i="2"/>
  <c r="AE918" i="2"/>
  <c r="AJ918" i="2" s="1"/>
  <c r="AE1157" i="2"/>
  <c r="AE1125" i="2"/>
  <c r="AE1093" i="2"/>
  <c r="AE1061" i="2"/>
  <c r="AE1029" i="2"/>
  <c r="AE997" i="2"/>
  <c r="AE965" i="2"/>
  <c r="AJ965" i="2" s="1"/>
  <c r="AE933" i="2"/>
  <c r="AE776" i="2"/>
  <c r="AE744" i="2"/>
  <c r="AE712" i="2"/>
  <c r="AJ712" i="2" s="1"/>
  <c r="AE680" i="2"/>
  <c r="AJ680" i="2" s="1"/>
  <c r="AE758" i="2"/>
  <c r="AE726" i="2"/>
  <c r="AE694" i="2"/>
  <c r="AJ694" i="2" s="1"/>
  <c r="AE662" i="2"/>
  <c r="AJ662" i="2" s="1"/>
  <c r="AE574" i="2"/>
  <c r="AE542" i="2"/>
  <c r="AE568" i="2"/>
  <c r="AJ568" i="2" s="1"/>
  <c r="AE536" i="2"/>
  <c r="AJ536" i="2" s="1"/>
  <c r="AH368" i="2"/>
  <c r="AE358" i="2"/>
  <c r="AJ358" i="2" s="1"/>
  <c r="AE326" i="2"/>
  <c r="AE294" i="2"/>
  <c r="AJ294" i="2" s="1"/>
  <c r="AE262" i="2"/>
  <c r="AH348" i="2"/>
  <c r="AH268" i="2"/>
  <c r="AE234" i="2"/>
  <c r="AE226" i="2"/>
  <c r="AE218" i="2"/>
  <c r="AE123" i="2"/>
  <c r="AE61" i="2"/>
  <c r="AE53" i="2"/>
  <c r="AH2792" i="2"/>
  <c r="AH2632" i="2"/>
  <c r="AH1720" i="2"/>
  <c r="AH2530" i="2"/>
  <c r="AH2523" i="2"/>
  <c r="AH1936" i="2"/>
  <c r="AH1585" i="2"/>
  <c r="AE3050" i="2"/>
  <c r="AJ3050" i="2" s="1"/>
  <c r="AE2986" i="2"/>
  <c r="AE2922" i="2"/>
  <c r="AE2858" i="2"/>
  <c r="AH2398" i="2"/>
  <c r="AH2366" i="2"/>
  <c r="AH2305" i="2"/>
  <c r="AH2270" i="2"/>
  <c r="AH2113" i="2"/>
  <c r="AH2606" i="2"/>
  <c r="AE3064" i="2"/>
  <c r="AE3000" i="2"/>
  <c r="AJ3000" i="2" s="1"/>
  <c r="AE2936" i="2"/>
  <c r="AE2872" i="2"/>
  <c r="AH1211" i="2"/>
  <c r="AE1156" i="2"/>
  <c r="AE1124" i="2"/>
  <c r="AE1092" i="2"/>
  <c r="AJ1092" i="2" s="1"/>
  <c r="AE1060" i="2"/>
  <c r="AE1028" i="2"/>
  <c r="AE996" i="2"/>
  <c r="AE964" i="2"/>
  <c r="AJ964" i="2" s="1"/>
  <c r="AE932" i="2"/>
  <c r="AJ932" i="2" s="1"/>
  <c r="AE788" i="2"/>
  <c r="AE756" i="2"/>
  <c r="AE724" i="2"/>
  <c r="AE692" i="2"/>
  <c r="AJ692" i="2" s="1"/>
  <c r="AE660" i="2"/>
  <c r="AE786" i="2"/>
  <c r="AJ786" i="2" s="1"/>
  <c r="AE754" i="2"/>
  <c r="AE722" i="2"/>
  <c r="AE690" i="2"/>
  <c r="AJ690" i="2" s="1"/>
  <c r="AE658" i="2"/>
  <c r="AJ658" i="2" s="1"/>
  <c r="AE586" i="2"/>
  <c r="AJ586" i="2" s="1"/>
  <c r="AE554" i="2"/>
  <c r="AH438" i="2"/>
  <c r="AH422" i="2"/>
  <c r="AE127" i="2"/>
  <c r="AE363" i="2"/>
  <c r="AE299" i="2"/>
  <c r="AE229" i="2"/>
  <c r="AJ229" i="2" s="1"/>
  <c r="AE221" i="2"/>
  <c r="AJ221" i="2" s="1"/>
  <c r="AH146" i="2"/>
  <c r="AH138" i="2"/>
  <c r="AH23" i="2"/>
  <c r="AE75" i="2"/>
  <c r="AJ75" i="2" s="1"/>
  <c r="AH12" i="2"/>
  <c r="AE60" i="2"/>
  <c r="AJ60" i="2" s="1"/>
  <c r="AE52" i="2"/>
  <c r="AH2439" i="2"/>
  <c r="AE3102" i="2"/>
  <c r="AE3070" i="2"/>
  <c r="AJ3070" i="2" s="1"/>
  <c r="AE3038" i="2"/>
  <c r="AJ3038" i="2" s="1"/>
  <c r="AE3006" i="2"/>
  <c r="AE2974" i="2"/>
  <c r="AJ2974" i="2" s="1"/>
  <c r="AE2942" i="2"/>
  <c r="AJ2942" i="2" s="1"/>
  <c r="AE2910" i="2"/>
  <c r="AE2878" i="2"/>
  <c r="AJ2878" i="2" s="1"/>
  <c r="AE2846" i="2"/>
  <c r="AJ2846" i="2" s="1"/>
  <c r="AH2802" i="2"/>
  <c r="AH2040" i="2"/>
  <c r="AH1656" i="2"/>
  <c r="AE3100" i="2"/>
  <c r="AE3068" i="2"/>
  <c r="AE3036" i="2"/>
  <c r="AJ3036" i="2" s="1"/>
  <c r="AE3004" i="2"/>
  <c r="AJ3004" i="2" s="1"/>
  <c r="AE2972" i="2"/>
  <c r="AE2940" i="2"/>
  <c r="AE2908" i="2"/>
  <c r="AE2876" i="2"/>
  <c r="AE2844" i="2"/>
  <c r="AJ2844" i="2" s="1"/>
  <c r="AH1496" i="2"/>
  <c r="AH1891" i="2"/>
  <c r="AH1635" i="2"/>
  <c r="AH1019" i="2"/>
  <c r="AH1197" i="2"/>
  <c r="AH575" i="2"/>
  <c r="AH719" i="2"/>
  <c r="AH1190" i="2"/>
  <c r="AE1134" i="2"/>
  <c r="AJ1134" i="2" s="1"/>
  <c r="AE1102" i="2"/>
  <c r="AE1070" i="2"/>
  <c r="AJ1070" i="2" s="1"/>
  <c r="AE1038" i="2"/>
  <c r="AE1006" i="2"/>
  <c r="AJ1006" i="2" s="1"/>
  <c r="AE974" i="2"/>
  <c r="AE942" i="2"/>
  <c r="AJ942" i="2" s="1"/>
  <c r="AE910" i="2"/>
  <c r="AH581" i="2"/>
  <c r="AH533" i="2"/>
  <c r="AE582" i="2"/>
  <c r="AJ582" i="2" s="1"/>
  <c r="AE550" i="2"/>
  <c r="AJ550" i="2" s="1"/>
  <c r="AE560" i="2"/>
  <c r="AJ560" i="2" s="1"/>
  <c r="AE523" i="2"/>
  <c r="AE515" i="2"/>
  <c r="AE507" i="2"/>
  <c r="AE334" i="2"/>
  <c r="AE302" i="2"/>
  <c r="AH289" i="2"/>
  <c r="AE270" i="2"/>
  <c r="AE238" i="2"/>
  <c r="AE70" i="2"/>
  <c r="AE39" i="2"/>
  <c r="AH1545" i="2"/>
  <c r="AH1071" i="2"/>
  <c r="AH1260" i="2"/>
  <c r="AH1244" i="2"/>
  <c r="AH711" i="2"/>
  <c r="AH1214" i="2"/>
  <c r="AH1191" i="2"/>
  <c r="AE1128" i="2"/>
  <c r="AE1096" i="2"/>
  <c r="AJ1096" i="2" s="1"/>
  <c r="AE1064" i="2"/>
  <c r="AE1032" i="2"/>
  <c r="AE1000" i="2"/>
  <c r="AE968" i="2"/>
  <c r="AJ968" i="2" s="1"/>
  <c r="AE936" i="2"/>
  <c r="AE1126" i="2"/>
  <c r="AE1094" i="2"/>
  <c r="AE1062" i="2"/>
  <c r="AJ1062" i="2" s="1"/>
  <c r="AE1030" i="2"/>
  <c r="AE998" i="2"/>
  <c r="AJ998" i="2" s="1"/>
  <c r="AE966" i="2"/>
  <c r="AE934" i="2"/>
  <c r="AH569" i="2"/>
  <c r="AE1141" i="2"/>
  <c r="AJ1141" i="2" s="1"/>
  <c r="AE1109" i="2"/>
  <c r="AJ1109" i="2" s="1"/>
  <c r="AE1077" i="2"/>
  <c r="AJ1077" i="2" s="1"/>
  <c r="AE1045" i="2"/>
  <c r="AJ1045" i="2" s="1"/>
  <c r="AE1013" i="2"/>
  <c r="AJ1013" i="2" s="1"/>
  <c r="AE981" i="2"/>
  <c r="AE949" i="2"/>
  <c r="AE917" i="2"/>
  <c r="AJ917" i="2" s="1"/>
  <c r="AE760" i="2"/>
  <c r="AE728" i="2"/>
  <c r="AE696" i="2"/>
  <c r="AE664" i="2"/>
  <c r="AJ664" i="2" s="1"/>
  <c r="AE501" i="2"/>
  <c r="AJ501" i="2" s="1"/>
  <c r="AE774" i="2"/>
  <c r="AJ774" i="2" s="1"/>
  <c r="AE742" i="2"/>
  <c r="AE710" i="2"/>
  <c r="AE678" i="2"/>
  <c r="AE558" i="2"/>
  <c r="AE584" i="2"/>
  <c r="AJ584" i="2" s="1"/>
  <c r="AE552" i="2"/>
  <c r="AE230" i="2"/>
  <c r="AE222" i="2"/>
  <c r="AJ222" i="2" s="1"/>
  <c r="AE91" i="2"/>
  <c r="AE76" i="2"/>
  <c r="AE57" i="2"/>
  <c r="AE41" i="2"/>
  <c r="AJ41" i="2" s="1"/>
  <c r="AH3077" i="2"/>
  <c r="AH2754" i="2"/>
  <c r="AH2531" i="2"/>
  <c r="AE3082" i="2"/>
  <c r="AE3018" i="2"/>
  <c r="AJ3018" i="2" s="1"/>
  <c r="AE2954" i="2"/>
  <c r="AE2890" i="2"/>
  <c r="AH2158" i="2"/>
  <c r="AH1876" i="2"/>
  <c r="AH2596" i="2"/>
  <c r="AH2452" i="2"/>
  <c r="AE3096" i="2"/>
  <c r="AJ3096" i="2" s="1"/>
  <c r="AE3032" i="2"/>
  <c r="AE2968" i="2"/>
  <c r="AJ2968" i="2" s="1"/>
  <c r="AE2904" i="2"/>
  <c r="AE2840" i="2"/>
  <c r="AJ2840" i="2" s="1"/>
  <c r="AH2540" i="2"/>
  <c r="AH1996" i="2"/>
  <c r="AH1224" i="2"/>
  <c r="AE1140" i="2"/>
  <c r="AE1108" i="2"/>
  <c r="AE1076" i="2"/>
  <c r="AJ1076" i="2" s="1"/>
  <c r="AE1044" i="2"/>
  <c r="AE1012" i="2"/>
  <c r="AE980" i="2"/>
  <c r="AE948" i="2"/>
  <c r="AE916" i="2"/>
  <c r="AE772" i="2"/>
  <c r="AE740" i="2"/>
  <c r="AE708" i="2"/>
  <c r="AE676" i="2"/>
  <c r="AH482" i="2"/>
  <c r="AE770" i="2"/>
  <c r="AE738" i="2"/>
  <c r="AE706" i="2"/>
  <c r="AJ706" i="2" s="1"/>
  <c r="AE674" i="2"/>
  <c r="AE525" i="2"/>
  <c r="AE570" i="2"/>
  <c r="AE538" i="2"/>
  <c r="AJ538" i="2" s="1"/>
  <c r="AH476" i="2"/>
  <c r="AH444" i="2"/>
  <c r="AE331" i="2"/>
  <c r="AE267" i="2"/>
  <c r="AJ267" i="2" s="1"/>
  <c r="AE233" i="2"/>
  <c r="AE225" i="2"/>
  <c r="AJ225" i="2" s="1"/>
  <c r="AE217" i="2"/>
  <c r="AE56" i="2"/>
  <c r="AH2903" i="2"/>
  <c r="AH1489" i="2"/>
  <c r="AE3086" i="2"/>
  <c r="AE3054" i="2"/>
  <c r="AE3022" i="2"/>
  <c r="AE2990" i="2"/>
  <c r="AE2958" i="2"/>
  <c r="AE2926" i="2"/>
  <c r="AE2894" i="2"/>
  <c r="AJ2894" i="2" s="1"/>
  <c r="AE2862" i="2"/>
  <c r="AJ2862" i="2" s="1"/>
  <c r="AH2662" i="2"/>
  <c r="AH2654" i="2"/>
  <c r="AH1768" i="2"/>
  <c r="AE3084" i="2"/>
  <c r="AE3052" i="2"/>
  <c r="AE3020" i="2"/>
  <c r="AJ3020" i="2" s="1"/>
  <c r="AE2988" i="2"/>
  <c r="AJ2988" i="2" s="1"/>
  <c r="AE2956" i="2"/>
  <c r="AE2924" i="2"/>
  <c r="AE2892" i="2"/>
  <c r="AJ2892" i="2" s="1"/>
  <c r="AE2860" i="2"/>
  <c r="AJ2860" i="2" s="1"/>
  <c r="AH1421" i="2"/>
  <c r="AH1560" i="2"/>
  <c r="AH1987" i="2"/>
  <c r="AH687" i="2"/>
  <c r="AH555" i="2"/>
  <c r="AH1206" i="2"/>
  <c r="AH1263" i="2"/>
  <c r="AH729" i="2"/>
  <c r="AH547" i="2"/>
  <c r="AE1150" i="2"/>
  <c r="AE1118" i="2"/>
  <c r="AJ1118" i="2" s="1"/>
  <c r="AE1086" i="2"/>
  <c r="AE1054" i="2"/>
  <c r="AE1022" i="2"/>
  <c r="AE990" i="2"/>
  <c r="AJ990" i="2" s="1"/>
  <c r="AE958" i="2"/>
  <c r="AE926" i="2"/>
  <c r="AE566" i="2"/>
  <c r="AE534" i="2"/>
  <c r="AE576" i="2"/>
  <c r="AJ576" i="2" s="1"/>
  <c r="AE544" i="2"/>
  <c r="AE527" i="2"/>
  <c r="AJ527" i="2" s="1"/>
  <c r="AE519" i="2"/>
  <c r="AE511" i="2"/>
  <c r="AE503" i="2"/>
  <c r="AH269" i="2"/>
  <c r="AH297" i="2"/>
  <c r="AE351" i="2"/>
  <c r="AJ351" i="2" s="1"/>
  <c r="AE335" i="2"/>
  <c r="AE319" i="2"/>
  <c r="AJ319" i="2" s="1"/>
  <c r="AE303" i="2"/>
  <c r="AE287" i="2"/>
  <c r="AJ287" i="2" s="1"/>
  <c r="AE271" i="2"/>
  <c r="AE255" i="2"/>
  <c r="AJ255" i="2" s="1"/>
  <c r="AE239" i="2"/>
  <c r="A1661" i="2"/>
  <c r="A533" i="2"/>
  <c r="A1128" i="2"/>
  <c r="A2275" i="2"/>
  <c r="H2648" i="2"/>
  <c r="I2648" i="2"/>
  <c r="N2648" i="2" s="1"/>
  <c r="H600" i="2"/>
  <c r="I600" i="2"/>
  <c r="N600" i="2" s="1"/>
  <c r="I592" i="2"/>
  <c r="N592" i="2" s="1"/>
  <c r="H592" i="2"/>
  <c r="H584" i="2"/>
  <c r="I584" i="2"/>
  <c r="N584" i="2" s="1"/>
  <c r="H32" i="2"/>
  <c r="I32" i="2"/>
  <c r="N32" i="2" s="1"/>
  <c r="H28" i="2"/>
  <c r="I28" i="2"/>
  <c r="N28" i="2" s="1"/>
  <c r="H24" i="2"/>
  <c r="I24" i="2"/>
  <c r="N24" i="2" s="1"/>
  <c r="I20" i="2"/>
  <c r="N20" i="2" s="1"/>
  <c r="H20" i="2"/>
  <c r="I16" i="2"/>
  <c r="N16" i="2" s="1"/>
  <c r="H16" i="2"/>
  <c r="H12" i="2"/>
  <c r="I12" i="2"/>
  <c r="N12" i="2" s="1"/>
  <c r="H8" i="2"/>
  <c r="I8" i="2"/>
  <c r="N8" i="2" s="1"/>
  <c r="I3104" i="2"/>
  <c r="N3104" i="2" s="1"/>
  <c r="H3104" i="2"/>
  <c r="I3100" i="2"/>
  <c r="N3100" i="2" s="1"/>
  <c r="H3100" i="2"/>
  <c r="H3096" i="2"/>
  <c r="I3096" i="2"/>
  <c r="N3096" i="2" s="1"/>
  <c r="H3092" i="2"/>
  <c r="I3092" i="2"/>
  <c r="N3092" i="2" s="1"/>
  <c r="H3088" i="2"/>
  <c r="I3088" i="2"/>
  <c r="N3088" i="2" s="1"/>
  <c r="H3084" i="2"/>
  <c r="I3084" i="2"/>
  <c r="N3084" i="2" s="1"/>
  <c r="H3080" i="2"/>
  <c r="I3080" i="2"/>
  <c r="N3080" i="2" s="1"/>
  <c r="I3076" i="2"/>
  <c r="N3076" i="2" s="1"/>
  <c r="H3076" i="2"/>
  <c r="I3072" i="2"/>
  <c r="N3072" i="2" s="1"/>
  <c r="H3072" i="2"/>
  <c r="I3068" i="2"/>
  <c r="N3068" i="2" s="1"/>
  <c r="H3068" i="2"/>
  <c r="H3064" i="2"/>
  <c r="I3064" i="2"/>
  <c r="N3064" i="2" s="1"/>
  <c r="H3060" i="2"/>
  <c r="I3060" i="2"/>
  <c r="N3060" i="2" s="1"/>
  <c r="H3056" i="2"/>
  <c r="I3056" i="2"/>
  <c r="N3056" i="2" s="1"/>
  <c r="H3052" i="2"/>
  <c r="I3052" i="2"/>
  <c r="N3052" i="2" s="1"/>
  <c r="H3048" i="2"/>
  <c r="I3048" i="2"/>
  <c r="N3048" i="2" s="1"/>
  <c r="I3044" i="2"/>
  <c r="N3044" i="2" s="1"/>
  <c r="H3044" i="2"/>
  <c r="I3040" i="2"/>
  <c r="N3040" i="2" s="1"/>
  <c r="H3040" i="2"/>
  <c r="H3036" i="2"/>
  <c r="I3036" i="2"/>
  <c r="N3036" i="2" s="1"/>
  <c r="H3032" i="2"/>
  <c r="I3032" i="2"/>
  <c r="N3032" i="2" s="1"/>
  <c r="I3028" i="2"/>
  <c r="N3028" i="2" s="1"/>
  <c r="H3028" i="2"/>
  <c r="I3024" i="2"/>
  <c r="N3024" i="2" s="1"/>
  <c r="H3024" i="2"/>
  <c r="H3020" i="2"/>
  <c r="I3020" i="2"/>
  <c r="N3020" i="2" s="1"/>
  <c r="H3016" i="2"/>
  <c r="I3016" i="2"/>
  <c r="N3016" i="2" s="1"/>
  <c r="I3012" i="2"/>
  <c r="N3012" i="2" s="1"/>
  <c r="H3012" i="2"/>
  <c r="H3008" i="2"/>
  <c r="I3008" i="2"/>
  <c r="N3008" i="2" s="1"/>
  <c r="H3004" i="2"/>
  <c r="I3004" i="2"/>
  <c r="N3004" i="2" s="1"/>
  <c r="H3000" i="2"/>
  <c r="I3000" i="2"/>
  <c r="N3000" i="2" s="1"/>
  <c r="I2996" i="2"/>
  <c r="N2996" i="2" s="1"/>
  <c r="H2996" i="2"/>
  <c r="I2992" i="2"/>
  <c r="N2992" i="2" s="1"/>
  <c r="H2992" i="2"/>
  <c r="I2988" i="2"/>
  <c r="N2988" i="2" s="1"/>
  <c r="H2988" i="2"/>
  <c r="H2984" i="2"/>
  <c r="I2984" i="2"/>
  <c r="N2984" i="2" s="1"/>
  <c r="H2980" i="2"/>
  <c r="I2980" i="2"/>
  <c r="N2980" i="2" s="1"/>
  <c r="I2976" i="2"/>
  <c r="N2976" i="2" s="1"/>
  <c r="H2976" i="2"/>
  <c r="H2972" i="2"/>
  <c r="I2972" i="2"/>
  <c r="N2972" i="2" s="1"/>
  <c r="H2968" i="2"/>
  <c r="I2968" i="2"/>
  <c r="N2968" i="2" s="1"/>
  <c r="I2964" i="2"/>
  <c r="N2964" i="2" s="1"/>
  <c r="H2964" i="2"/>
  <c r="I2960" i="2"/>
  <c r="N2960" i="2" s="1"/>
  <c r="H2960" i="2"/>
  <c r="H2956" i="2"/>
  <c r="I2956" i="2"/>
  <c r="N2956" i="2" s="1"/>
  <c r="H2952" i="2"/>
  <c r="I2952" i="2"/>
  <c r="N2952" i="2" s="1"/>
  <c r="I2948" i="2"/>
  <c r="N2948" i="2" s="1"/>
  <c r="H2948" i="2"/>
  <c r="H2944" i="2"/>
  <c r="I2944" i="2"/>
  <c r="N2944" i="2" s="1"/>
  <c r="H2940" i="2"/>
  <c r="I2940" i="2"/>
  <c r="N2940" i="2" s="1"/>
  <c r="H2936" i="2"/>
  <c r="I2936" i="2"/>
  <c r="N2936" i="2" s="1"/>
  <c r="I2932" i="2"/>
  <c r="N2932" i="2" s="1"/>
  <c r="H2932" i="2"/>
  <c r="I2928" i="2"/>
  <c r="N2928" i="2" s="1"/>
  <c r="H2928" i="2"/>
  <c r="H2924" i="2"/>
  <c r="I2924" i="2"/>
  <c r="N2924" i="2" s="1"/>
  <c r="H2920" i="2"/>
  <c r="I2920" i="2"/>
  <c r="N2920" i="2" s="1"/>
  <c r="H2916" i="2"/>
  <c r="I2916" i="2"/>
  <c r="N2916" i="2" s="1"/>
  <c r="I2912" i="2"/>
  <c r="N2912" i="2" s="1"/>
  <c r="H2912" i="2"/>
  <c r="H2908" i="2"/>
  <c r="I2908" i="2"/>
  <c r="N2908" i="2" s="1"/>
  <c r="H2904" i="2"/>
  <c r="I2904" i="2"/>
  <c r="N2904" i="2" s="1"/>
  <c r="I2900" i="2"/>
  <c r="N2900" i="2" s="1"/>
  <c r="H2900" i="2"/>
  <c r="I2896" i="2"/>
  <c r="N2896" i="2" s="1"/>
  <c r="H2896" i="2"/>
  <c r="H2892" i="2"/>
  <c r="I2892" i="2"/>
  <c r="N2892" i="2" s="1"/>
  <c r="H2888" i="2"/>
  <c r="I2888" i="2"/>
  <c r="N2888" i="2" s="1"/>
  <c r="I2884" i="2"/>
  <c r="N2884" i="2" s="1"/>
  <c r="H2884" i="2"/>
  <c r="H2880" i="2"/>
  <c r="I2880" i="2"/>
  <c r="N2880" i="2" s="1"/>
  <c r="H2876" i="2"/>
  <c r="I2876" i="2"/>
  <c r="N2876" i="2" s="1"/>
  <c r="H2872" i="2"/>
  <c r="I2872" i="2"/>
  <c r="N2872" i="2" s="1"/>
  <c r="I2868" i="2"/>
  <c r="N2868" i="2" s="1"/>
  <c r="H2868" i="2"/>
  <c r="I2864" i="2"/>
  <c r="N2864" i="2" s="1"/>
  <c r="H2864" i="2"/>
  <c r="H2860" i="2"/>
  <c r="I2860" i="2"/>
  <c r="N2860" i="2" s="1"/>
  <c r="H2856" i="2"/>
  <c r="I2856" i="2"/>
  <c r="N2856" i="2" s="1"/>
  <c r="I2852" i="2"/>
  <c r="N2852" i="2" s="1"/>
  <c r="H2852" i="2"/>
  <c r="H2848" i="2"/>
  <c r="I2848" i="2"/>
  <c r="N2848" i="2" s="1"/>
  <c r="H2844" i="2"/>
  <c r="I2844" i="2"/>
  <c r="N2844" i="2" s="1"/>
  <c r="H2840" i="2"/>
  <c r="I2840" i="2"/>
  <c r="N2840" i="2" s="1"/>
  <c r="I2836" i="2"/>
  <c r="N2836" i="2" s="1"/>
  <c r="H2836" i="2"/>
  <c r="I2832" i="2"/>
  <c r="N2832" i="2" s="1"/>
  <c r="H2832" i="2"/>
  <c r="H2828" i="2"/>
  <c r="I2828" i="2"/>
  <c r="N2828" i="2" s="1"/>
  <c r="H2824" i="2"/>
  <c r="I2824" i="2"/>
  <c r="N2824" i="2" s="1"/>
  <c r="I2820" i="2"/>
  <c r="N2820" i="2" s="1"/>
  <c r="H2820" i="2"/>
  <c r="H2816" i="2"/>
  <c r="I2816" i="2"/>
  <c r="N2816" i="2" s="1"/>
  <c r="H2812" i="2"/>
  <c r="I2812" i="2"/>
  <c r="N2812" i="2" s="1"/>
  <c r="H2808" i="2"/>
  <c r="I2808" i="2"/>
  <c r="N2808" i="2" s="1"/>
  <c r="I2804" i="2"/>
  <c r="N2804" i="2" s="1"/>
  <c r="H2804" i="2"/>
  <c r="I2800" i="2"/>
  <c r="N2800" i="2" s="1"/>
  <c r="H2800" i="2"/>
  <c r="H2796" i="2"/>
  <c r="I2796" i="2"/>
  <c r="N2796" i="2" s="1"/>
  <c r="H2792" i="2"/>
  <c r="I2792" i="2"/>
  <c r="N2792" i="2" s="1"/>
  <c r="I2788" i="2"/>
  <c r="N2788" i="2" s="1"/>
  <c r="H2788" i="2"/>
  <c r="H2784" i="2"/>
  <c r="I2784" i="2"/>
  <c r="N2784" i="2" s="1"/>
  <c r="H2780" i="2"/>
  <c r="I2780" i="2"/>
  <c r="N2780" i="2" s="1"/>
  <c r="H2776" i="2"/>
  <c r="I2776" i="2"/>
  <c r="N2776" i="2" s="1"/>
  <c r="I2772" i="2"/>
  <c r="N2772" i="2" s="1"/>
  <c r="H2772" i="2"/>
  <c r="I2768" i="2"/>
  <c r="N2768" i="2" s="1"/>
  <c r="H2768" i="2"/>
  <c r="H2764" i="2"/>
  <c r="I2764" i="2"/>
  <c r="N2764" i="2" s="1"/>
  <c r="H2760" i="2"/>
  <c r="I2760" i="2"/>
  <c r="N2760" i="2" s="1"/>
  <c r="I2756" i="2"/>
  <c r="N2756" i="2" s="1"/>
  <c r="H2756" i="2"/>
  <c r="H2752" i="2"/>
  <c r="I2752" i="2"/>
  <c r="N2752" i="2" s="1"/>
  <c r="H2748" i="2"/>
  <c r="I2748" i="2"/>
  <c r="N2748" i="2" s="1"/>
  <c r="H2744" i="2"/>
  <c r="I2744" i="2"/>
  <c r="N2744" i="2" s="1"/>
  <c r="I2740" i="2"/>
  <c r="N2740" i="2" s="1"/>
  <c r="H2740" i="2"/>
  <c r="I2736" i="2"/>
  <c r="N2736" i="2" s="1"/>
  <c r="H2736" i="2"/>
  <c r="I2732" i="2"/>
  <c r="N2732" i="2" s="1"/>
  <c r="H2732" i="2"/>
  <c r="H2728" i="2"/>
  <c r="I2728" i="2"/>
  <c r="N2728" i="2" s="1"/>
  <c r="H2724" i="2"/>
  <c r="I2724" i="2"/>
  <c r="N2724" i="2" s="1"/>
  <c r="I2720" i="2"/>
  <c r="N2720" i="2" s="1"/>
  <c r="H2720" i="2"/>
  <c r="H2716" i="2"/>
  <c r="I2716" i="2"/>
  <c r="N2716" i="2" s="1"/>
  <c r="H2712" i="2"/>
  <c r="I2712" i="2"/>
  <c r="N2712" i="2" s="1"/>
  <c r="I2708" i="2"/>
  <c r="N2708" i="2" s="1"/>
  <c r="H2708" i="2"/>
  <c r="H2704" i="2"/>
  <c r="I2704" i="2"/>
  <c r="N2704" i="2" s="1"/>
  <c r="I2700" i="2"/>
  <c r="N2700" i="2" s="1"/>
  <c r="H2700" i="2"/>
  <c r="H2696" i="2"/>
  <c r="I2696" i="2"/>
  <c r="N2696" i="2" s="1"/>
  <c r="H2692" i="2"/>
  <c r="I2692" i="2"/>
  <c r="N2692" i="2" s="1"/>
  <c r="I2688" i="2"/>
  <c r="N2688" i="2" s="1"/>
  <c r="H2688" i="2"/>
  <c r="H2684" i="2"/>
  <c r="I2684" i="2"/>
  <c r="N2684" i="2" s="1"/>
  <c r="H2680" i="2"/>
  <c r="I2680" i="2"/>
  <c r="N2680" i="2" s="1"/>
  <c r="I2676" i="2"/>
  <c r="N2676" i="2" s="1"/>
  <c r="H2676" i="2"/>
  <c r="H2672" i="2"/>
  <c r="I2672" i="2"/>
  <c r="N2672" i="2" s="1"/>
  <c r="H2668" i="2"/>
  <c r="I2668" i="2"/>
  <c r="N2668" i="2" s="1"/>
  <c r="H2664" i="2"/>
  <c r="I2664" i="2"/>
  <c r="N2664" i="2" s="1"/>
  <c r="H2660" i="2"/>
  <c r="I2660" i="2"/>
  <c r="N2660" i="2" s="1"/>
  <c r="I2656" i="2"/>
  <c r="N2656" i="2" s="1"/>
  <c r="H2656" i="2"/>
  <c r="H2652" i="2"/>
  <c r="I2652" i="2"/>
  <c r="N2652" i="2" s="1"/>
  <c r="I2644" i="2"/>
  <c r="N2644" i="2" s="1"/>
  <c r="H2644" i="2"/>
  <c r="H2640" i="2"/>
  <c r="I2640" i="2"/>
  <c r="N2640" i="2" s="1"/>
  <c r="I2636" i="2"/>
  <c r="N2636" i="2" s="1"/>
  <c r="H2636" i="2"/>
  <c r="H2632" i="2"/>
  <c r="I2632" i="2"/>
  <c r="N2632" i="2" s="1"/>
  <c r="H2628" i="2"/>
  <c r="I2628" i="2"/>
  <c r="N2628" i="2" s="1"/>
  <c r="I2624" i="2"/>
  <c r="N2624" i="2" s="1"/>
  <c r="H2624" i="2"/>
  <c r="H2620" i="2"/>
  <c r="I2620" i="2"/>
  <c r="N2620" i="2" s="1"/>
  <c r="H2616" i="2"/>
  <c r="I2616" i="2"/>
  <c r="N2616" i="2" s="1"/>
  <c r="I2612" i="2"/>
  <c r="N2612" i="2" s="1"/>
  <c r="H2612" i="2"/>
  <c r="H2608" i="2"/>
  <c r="I2608" i="2"/>
  <c r="N2608" i="2" s="1"/>
  <c r="I2604" i="2"/>
  <c r="N2604" i="2" s="1"/>
  <c r="H2604" i="2"/>
  <c r="H2600" i="2"/>
  <c r="I2600" i="2"/>
  <c r="N2600" i="2" s="1"/>
  <c r="H2596" i="2"/>
  <c r="I2596" i="2"/>
  <c r="N2596" i="2" s="1"/>
  <c r="I2592" i="2"/>
  <c r="N2592" i="2" s="1"/>
  <c r="H2592" i="2"/>
  <c r="H2588" i="2"/>
  <c r="I2588" i="2"/>
  <c r="N2588" i="2" s="1"/>
  <c r="H2584" i="2"/>
  <c r="I2584" i="2"/>
  <c r="N2584" i="2" s="1"/>
  <c r="I2580" i="2"/>
  <c r="N2580" i="2" s="1"/>
  <c r="H2580" i="2"/>
  <c r="H2576" i="2"/>
  <c r="I2576" i="2"/>
  <c r="N2576" i="2" s="1"/>
  <c r="I2572" i="2"/>
  <c r="N2572" i="2" s="1"/>
  <c r="H2572" i="2"/>
  <c r="H2568" i="2"/>
  <c r="I2568" i="2"/>
  <c r="N2568" i="2" s="1"/>
  <c r="H2564" i="2"/>
  <c r="I2564" i="2"/>
  <c r="N2564" i="2" s="1"/>
  <c r="I2560" i="2"/>
  <c r="N2560" i="2" s="1"/>
  <c r="H2560" i="2"/>
  <c r="H2556" i="2"/>
  <c r="I2556" i="2"/>
  <c r="N2556" i="2" s="1"/>
  <c r="H2552" i="2"/>
  <c r="I2552" i="2"/>
  <c r="N2552" i="2" s="1"/>
  <c r="I2548" i="2"/>
  <c r="N2548" i="2" s="1"/>
  <c r="H2548" i="2"/>
  <c r="H2544" i="2"/>
  <c r="I2544" i="2"/>
  <c r="N2544" i="2" s="1"/>
  <c r="I2540" i="2"/>
  <c r="N2540" i="2" s="1"/>
  <c r="H2540" i="2"/>
  <c r="H2536" i="2"/>
  <c r="I2536" i="2"/>
  <c r="N2536" i="2" s="1"/>
  <c r="H2532" i="2"/>
  <c r="I2532" i="2"/>
  <c r="N2532" i="2" s="1"/>
  <c r="I2528" i="2"/>
  <c r="N2528" i="2" s="1"/>
  <c r="H2528" i="2"/>
  <c r="H2524" i="2"/>
  <c r="I2524" i="2"/>
  <c r="N2524" i="2" s="1"/>
  <c r="H2520" i="2"/>
  <c r="I2520" i="2"/>
  <c r="N2520" i="2" s="1"/>
  <c r="I2516" i="2"/>
  <c r="N2516" i="2" s="1"/>
  <c r="H2516" i="2"/>
  <c r="H2512" i="2"/>
  <c r="I2512" i="2"/>
  <c r="N2512" i="2" s="1"/>
  <c r="I2508" i="2"/>
  <c r="N2508" i="2" s="1"/>
  <c r="H2508" i="2"/>
  <c r="H2504" i="2"/>
  <c r="I2504" i="2"/>
  <c r="N2504" i="2" s="1"/>
  <c r="H2500" i="2"/>
  <c r="I2500" i="2"/>
  <c r="N2500" i="2" s="1"/>
  <c r="I2496" i="2"/>
  <c r="N2496" i="2" s="1"/>
  <c r="H2496" i="2"/>
  <c r="H2492" i="2"/>
  <c r="I2492" i="2"/>
  <c r="N2492" i="2" s="1"/>
  <c r="H2488" i="2"/>
  <c r="I2488" i="2"/>
  <c r="N2488" i="2" s="1"/>
  <c r="I2484" i="2"/>
  <c r="N2484" i="2" s="1"/>
  <c r="H2484" i="2"/>
  <c r="I2480" i="2"/>
  <c r="N2480" i="2" s="1"/>
  <c r="H2480" i="2"/>
  <c r="H2476" i="2"/>
  <c r="I2476" i="2"/>
  <c r="N2476" i="2" s="1"/>
  <c r="H2472" i="2"/>
  <c r="I2472" i="2"/>
  <c r="N2472" i="2" s="1"/>
  <c r="I2468" i="2"/>
  <c r="N2468" i="2" s="1"/>
  <c r="H2468" i="2"/>
  <c r="H2464" i="2"/>
  <c r="I2464" i="2"/>
  <c r="N2464" i="2" s="1"/>
  <c r="H2460" i="2"/>
  <c r="I2460" i="2"/>
  <c r="N2460" i="2" s="1"/>
  <c r="H2456" i="2"/>
  <c r="I2456" i="2"/>
  <c r="N2456" i="2" s="1"/>
  <c r="I2452" i="2"/>
  <c r="N2452" i="2" s="1"/>
  <c r="H2452" i="2"/>
  <c r="H2448" i="2"/>
  <c r="I2448" i="2"/>
  <c r="N2448" i="2" s="1"/>
  <c r="I2444" i="2"/>
  <c r="N2444" i="2" s="1"/>
  <c r="H2444" i="2"/>
  <c r="H2440" i="2"/>
  <c r="I2440" i="2"/>
  <c r="N2440" i="2" s="1"/>
  <c r="H2436" i="2"/>
  <c r="I2436" i="2"/>
  <c r="N2436" i="2" s="1"/>
  <c r="I2432" i="2"/>
  <c r="N2432" i="2" s="1"/>
  <c r="H2432" i="2"/>
  <c r="H2428" i="2"/>
  <c r="I2428" i="2"/>
  <c r="N2428" i="2" s="1"/>
  <c r="H2424" i="2"/>
  <c r="I2424" i="2"/>
  <c r="N2424" i="2" s="1"/>
  <c r="I2420" i="2"/>
  <c r="N2420" i="2" s="1"/>
  <c r="H2420" i="2"/>
  <c r="I2416" i="2"/>
  <c r="N2416" i="2" s="1"/>
  <c r="H2416" i="2"/>
  <c r="I2412" i="2"/>
  <c r="N2412" i="2" s="1"/>
  <c r="H2412" i="2"/>
  <c r="H2408" i="2"/>
  <c r="I2408" i="2"/>
  <c r="N2408" i="2" s="1"/>
  <c r="I2404" i="2"/>
  <c r="N2404" i="2" s="1"/>
  <c r="H2404" i="2"/>
  <c r="H2400" i="2"/>
  <c r="I2400" i="2"/>
  <c r="N2400" i="2" s="1"/>
  <c r="I2396" i="2"/>
  <c r="N2396" i="2" s="1"/>
  <c r="H2396" i="2"/>
  <c r="H2392" i="2"/>
  <c r="I2392" i="2"/>
  <c r="N2392" i="2" s="1"/>
  <c r="H2388" i="2"/>
  <c r="I2388" i="2"/>
  <c r="N2388" i="2" s="1"/>
  <c r="I2384" i="2"/>
  <c r="N2384" i="2" s="1"/>
  <c r="H2384" i="2"/>
  <c r="H2380" i="2"/>
  <c r="I2380" i="2"/>
  <c r="N2380" i="2" s="1"/>
  <c r="H2376" i="2"/>
  <c r="I2376" i="2"/>
  <c r="N2376" i="2" s="1"/>
  <c r="I2372" i="2"/>
  <c r="N2372" i="2" s="1"/>
  <c r="H2372" i="2"/>
  <c r="H2368" i="2"/>
  <c r="I2368" i="2"/>
  <c r="N2368" i="2" s="1"/>
  <c r="I2364" i="2"/>
  <c r="N2364" i="2" s="1"/>
  <c r="H2364" i="2"/>
  <c r="H2360" i="2"/>
  <c r="I2360" i="2"/>
  <c r="N2360" i="2" s="1"/>
  <c r="H2356" i="2"/>
  <c r="I2356" i="2"/>
  <c r="N2356" i="2" s="1"/>
  <c r="I2352" i="2"/>
  <c r="N2352" i="2" s="1"/>
  <c r="H2352" i="2"/>
  <c r="H2348" i="2"/>
  <c r="I2348" i="2"/>
  <c r="N2348" i="2" s="1"/>
  <c r="H2344" i="2"/>
  <c r="I2344" i="2"/>
  <c r="N2344" i="2" s="1"/>
  <c r="H2340" i="2"/>
  <c r="I2340" i="2"/>
  <c r="N2340" i="2" s="1"/>
  <c r="I2336" i="2"/>
  <c r="N2336" i="2" s="1"/>
  <c r="H2336" i="2"/>
  <c r="H2332" i="2"/>
  <c r="I2332" i="2"/>
  <c r="N2332" i="2" s="1"/>
  <c r="H2328" i="2"/>
  <c r="I2328" i="2"/>
  <c r="N2328" i="2" s="1"/>
  <c r="H2324" i="2"/>
  <c r="I2324" i="2"/>
  <c r="N2324" i="2" s="1"/>
  <c r="I2320" i="2"/>
  <c r="N2320" i="2" s="1"/>
  <c r="H2320" i="2"/>
  <c r="H2316" i="2"/>
  <c r="I2316" i="2"/>
  <c r="N2316" i="2" s="1"/>
  <c r="H2312" i="2"/>
  <c r="I2312" i="2"/>
  <c r="N2312" i="2" s="1"/>
  <c r="I2308" i="2"/>
  <c r="N2308" i="2" s="1"/>
  <c r="H2308" i="2"/>
  <c r="H2304" i="2"/>
  <c r="I2304" i="2"/>
  <c r="N2304" i="2" s="1"/>
  <c r="I2300" i="2"/>
  <c r="N2300" i="2" s="1"/>
  <c r="H2300" i="2"/>
  <c r="H2296" i="2"/>
  <c r="I2296" i="2"/>
  <c r="N2296" i="2" s="1"/>
  <c r="H2292" i="2"/>
  <c r="I2292" i="2"/>
  <c r="N2292" i="2" s="1"/>
  <c r="I2288" i="2"/>
  <c r="N2288" i="2" s="1"/>
  <c r="H2288" i="2"/>
  <c r="H2284" i="2"/>
  <c r="I2284" i="2"/>
  <c r="N2284" i="2" s="1"/>
  <c r="H2280" i="2"/>
  <c r="I2280" i="2"/>
  <c r="N2280" i="2" s="1"/>
  <c r="I2276" i="2"/>
  <c r="N2276" i="2" s="1"/>
  <c r="H2276" i="2"/>
  <c r="H2272" i="2"/>
  <c r="I2272" i="2"/>
  <c r="N2272" i="2" s="1"/>
  <c r="I2268" i="2"/>
  <c r="N2268" i="2" s="1"/>
  <c r="H2268" i="2"/>
  <c r="H2264" i="2"/>
  <c r="I2264" i="2"/>
  <c r="N2264" i="2" s="1"/>
  <c r="H2260" i="2"/>
  <c r="I2260" i="2"/>
  <c r="N2260" i="2" s="1"/>
  <c r="I2256" i="2"/>
  <c r="N2256" i="2" s="1"/>
  <c r="H2256" i="2"/>
  <c r="H2252" i="2"/>
  <c r="I2252" i="2"/>
  <c r="N2252" i="2" s="1"/>
  <c r="H2248" i="2"/>
  <c r="I2248" i="2"/>
  <c r="N2248" i="2" s="1"/>
  <c r="I2244" i="2"/>
  <c r="N2244" i="2" s="1"/>
  <c r="H2244" i="2"/>
  <c r="I2240" i="2"/>
  <c r="N2240" i="2" s="1"/>
  <c r="H2240" i="2"/>
  <c r="H2236" i="2"/>
  <c r="I2236" i="2"/>
  <c r="N2236" i="2" s="1"/>
  <c r="H2232" i="2"/>
  <c r="I2232" i="2"/>
  <c r="N2232" i="2" s="1"/>
  <c r="I2228" i="2"/>
  <c r="N2228" i="2" s="1"/>
  <c r="H2228" i="2"/>
  <c r="H2224" i="2"/>
  <c r="I2224" i="2"/>
  <c r="N2224" i="2" s="1"/>
  <c r="I2220" i="2"/>
  <c r="N2220" i="2" s="1"/>
  <c r="H2220" i="2"/>
  <c r="H2216" i="2"/>
  <c r="I2216" i="2"/>
  <c r="N2216" i="2" s="1"/>
  <c r="H2212" i="2"/>
  <c r="I2212" i="2"/>
  <c r="N2212" i="2" s="1"/>
  <c r="I2208" i="2"/>
  <c r="N2208" i="2" s="1"/>
  <c r="H2208" i="2"/>
  <c r="H2204" i="2"/>
  <c r="I2204" i="2"/>
  <c r="N2204" i="2" s="1"/>
  <c r="H2200" i="2"/>
  <c r="I2200" i="2"/>
  <c r="N2200" i="2" s="1"/>
  <c r="I2196" i="2"/>
  <c r="N2196" i="2" s="1"/>
  <c r="H2196" i="2"/>
  <c r="H2192" i="2"/>
  <c r="I2192" i="2"/>
  <c r="N2192" i="2" s="1"/>
  <c r="I2188" i="2"/>
  <c r="N2188" i="2" s="1"/>
  <c r="H2188" i="2"/>
  <c r="H2184" i="2"/>
  <c r="I2184" i="2"/>
  <c r="N2184" i="2" s="1"/>
  <c r="I2180" i="2"/>
  <c r="N2180" i="2" s="1"/>
  <c r="H2180" i="2"/>
  <c r="H2176" i="2"/>
  <c r="I2176" i="2"/>
  <c r="N2176" i="2" s="1"/>
  <c r="H2172" i="2"/>
  <c r="I2172" i="2"/>
  <c r="N2172" i="2" s="1"/>
  <c r="H2168" i="2"/>
  <c r="I2168" i="2"/>
  <c r="N2168" i="2" s="1"/>
  <c r="I2164" i="2"/>
  <c r="N2164" i="2" s="1"/>
  <c r="H2164" i="2"/>
  <c r="I2160" i="2"/>
  <c r="N2160" i="2" s="1"/>
  <c r="H2160" i="2"/>
  <c r="H2156" i="2"/>
  <c r="I2156" i="2"/>
  <c r="N2156" i="2" s="1"/>
  <c r="H2152" i="2"/>
  <c r="I2152" i="2"/>
  <c r="N2152" i="2" s="1"/>
  <c r="I2148" i="2"/>
  <c r="N2148" i="2" s="1"/>
  <c r="H2148" i="2"/>
  <c r="H2144" i="2"/>
  <c r="I2144" i="2"/>
  <c r="N2144" i="2" s="1"/>
  <c r="H2140" i="2"/>
  <c r="I2140" i="2"/>
  <c r="N2140" i="2" s="1"/>
  <c r="H2136" i="2"/>
  <c r="I2136" i="2"/>
  <c r="N2136" i="2" s="1"/>
  <c r="I2132" i="2"/>
  <c r="N2132" i="2" s="1"/>
  <c r="H2132" i="2"/>
  <c r="I2128" i="2"/>
  <c r="N2128" i="2" s="1"/>
  <c r="H2128" i="2"/>
  <c r="H2124" i="2"/>
  <c r="I2124" i="2"/>
  <c r="N2124" i="2" s="1"/>
  <c r="H2120" i="2"/>
  <c r="I2120" i="2"/>
  <c r="N2120" i="2" s="1"/>
  <c r="I2116" i="2"/>
  <c r="N2116" i="2" s="1"/>
  <c r="H2116" i="2"/>
  <c r="H2112" i="2"/>
  <c r="I2112" i="2"/>
  <c r="N2112" i="2" s="1"/>
  <c r="H2108" i="2"/>
  <c r="I2108" i="2"/>
  <c r="N2108" i="2" s="1"/>
  <c r="H2104" i="2"/>
  <c r="I2104" i="2"/>
  <c r="N2104" i="2" s="1"/>
  <c r="I2100" i="2"/>
  <c r="N2100" i="2" s="1"/>
  <c r="H2100" i="2"/>
  <c r="I2096" i="2"/>
  <c r="N2096" i="2" s="1"/>
  <c r="H2096" i="2"/>
  <c r="H2092" i="2"/>
  <c r="I2092" i="2"/>
  <c r="N2092" i="2" s="1"/>
  <c r="H2088" i="2"/>
  <c r="I2088" i="2"/>
  <c r="N2088" i="2" s="1"/>
  <c r="I2084" i="2"/>
  <c r="N2084" i="2" s="1"/>
  <c r="H2084" i="2"/>
  <c r="H2080" i="2"/>
  <c r="I2080" i="2"/>
  <c r="N2080" i="2" s="1"/>
  <c r="H2076" i="2"/>
  <c r="I2076" i="2"/>
  <c r="N2076" i="2" s="1"/>
  <c r="H2072" i="2"/>
  <c r="I2072" i="2"/>
  <c r="N2072" i="2" s="1"/>
  <c r="I2068" i="2"/>
  <c r="N2068" i="2" s="1"/>
  <c r="H2068" i="2"/>
  <c r="I2064" i="2"/>
  <c r="N2064" i="2" s="1"/>
  <c r="H2064" i="2"/>
  <c r="H2060" i="2"/>
  <c r="I2060" i="2"/>
  <c r="N2060" i="2" s="1"/>
  <c r="H2056" i="2"/>
  <c r="I2056" i="2"/>
  <c r="N2056" i="2" s="1"/>
  <c r="I2052" i="2"/>
  <c r="N2052" i="2" s="1"/>
  <c r="H2052" i="2"/>
  <c r="H2048" i="2"/>
  <c r="I2048" i="2"/>
  <c r="N2048" i="2" s="1"/>
  <c r="H2044" i="2"/>
  <c r="I2044" i="2"/>
  <c r="N2044" i="2" s="1"/>
  <c r="H2040" i="2"/>
  <c r="I2040" i="2"/>
  <c r="N2040" i="2" s="1"/>
  <c r="I2036" i="2"/>
  <c r="N2036" i="2" s="1"/>
  <c r="H2036" i="2"/>
  <c r="I2032" i="2"/>
  <c r="N2032" i="2" s="1"/>
  <c r="H2032" i="2"/>
  <c r="H2028" i="2"/>
  <c r="I2028" i="2"/>
  <c r="N2028" i="2" s="1"/>
  <c r="H2024" i="2"/>
  <c r="I2024" i="2"/>
  <c r="N2024" i="2" s="1"/>
  <c r="I2020" i="2"/>
  <c r="N2020" i="2" s="1"/>
  <c r="H2020" i="2"/>
  <c r="H2016" i="2"/>
  <c r="I2016" i="2"/>
  <c r="N2016" i="2" s="1"/>
  <c r="H2012" i="2"/>
  <c r="I2012" i="2"/>
  <c r="N2012" i="2" s="1"/>
  <c r="H2008" i="2"/>
  <c r="I2008" i="2"/>
  <c r="N2008" i="2" s="1"/>
  <c r="I2004" i="2"/>
  <c r="N2004" i="2" s="1"/>
  <c r="H2004" i="2"/>
  <c r="I2000" i="2"/>
  <c r="N2000" i="2" s="1"/>
  <c r="H2000" i="2"/>
  <c r="H1996" i="2"/>
  <c r="I1996" i="2"/>
  <c r="N1996" i="2" s="1"/>
  <c r="H1992" i="2"/>
  <c r="I1992" i="2"/>
  <c r="N1992" i="2" s="1"/>
  <c r="I1988" i="2"/>
  <c r="N1988" i="2" s="1"/>
  <c r="H1988" i="2"/>
  <c r="H1984" i="2"/>
  <c r="I1984" i="2"/>
  <c r="N1984" i="2" s="1"/>
  <c r="H1980" i="2"/>
  <c r="I1980" i="2"/>
  <c r="N1980" i="2" s="1"/>
  <c r="H1976" i="2"/>
  <c r="I1976" i="2"/>
  <c r="N1976" i="2" s="1"/>
  <c r="I1972" i="2"/>
  <c r="N1972" i="2" s="1"/>
  <c r="H1972" i="2"/>
  <c r="I1968" i="2"/>
  <c r="N1968" i="2" s="1"/>
  <c r="H1968" i="2"/>
  <c r="I1964" i="2"/>
  <c r="N1964" i="2" s="1"/>
  <c r="H1964" i="2"/>
  <c r="H1960" i="2"/>
  <c r="I1960" i="2"/>
  <c r="N1960" i="2" s="1"/>
  <c r="H1956" i="2"/>
  <c r="I1956" i="2"/>
  <c r="N1956" i="2" s="1"/>
  <c r="I1952" i="2"/>
  <c r="N1952" i="2" s="1"/>
  <c r="H1952" i="2"/>
  <c r="H1948" i="2"/>
  <c r="I1948" i="2"/>
  <c r="N1948" i="2" s="1"/>
  <c r="H1944" i="2"/>
  <c r="I1944" i="2"/>
  <c r="N1944" i="2" s="1"/>
  <c r="I1940" i="2"/>
  <c r="N1940" i="2" s="1"/>
  <c r="H1940" i="2"/>
  <c r="I1936" i="2"/>
  <c r="N1936" i="2" s="1"/>
  <c r="H1936" i="2"/>
  <c r="H1932" i="2"/>
  <c r="I1932" i="2"/>
  <c r="N1932" i="2" s="1"/>
  <c r="H1928" i="2"/>
  <c r="I1928" i="2"/>
  <c r="N1928" i="2" s="1"/>
  <c r="I1924" i="2"/>
  <c r="N1924" i="2" s="1"/>
  <c r="H1924" i="2"/>
  <c r="H1920" i="2"/>
  <c r="I1920" i="2"/>
  <c r="N1920" i="2" s="1"/>
  <c r="H1916" i="2"/>
  <c r="I1916" i="2"/>
  <c r="N1916" i="2" s="1"/>
  <c r="H1912" i="2"/>
  <c r="I1912" i="2"/>
  <c r="N1912" i="2" s="1"/>
  <c r="I1908" i="2"/>
  <c r="N1908" i="2" s="1"/>
  <c r="H1908" i="2"/>
  <c r="I1904" i="2"/>
  <c r="N1904" i="2" s="1"/>
  <c r="H1904" i="2"/>
  <c r="H1900" i="2"/>
  <c r="I1900" i="2"/>
  <c r="N1900" i="2" s="1"/>
  <c r="H1896" i="2"/>
  <c r="I1896" i="2"/>
  <c r="N1896" i="2" s="1"/>
  <c r="I1892" i="2"/>
  <c r="N1892" i="2" s="1"/>
  <c r="H1892" i="2"/>
  <c r="H1888" i="2"/>
  <c r="I1888" i="2"/>
  <c r="N1888" i="2" s="1"/>
  <c r="H1884" i="2"/>
  <c r="I1884" i="2"/>
  <c r="N1884" i="2" s="1"/>
  <c r="H1880" i="2"/>
  <c r="I1880" i="2"/>
  <c r="N1880" i="2" s="1"/>
  <c r="I1876" i="2"/>
  <c r="N1876" i="2" s="1"/>
  <c r="H1876" i="2"/>
  <c r="I1872" i="2"/>
  <c r="N1872" i="2" s="1"/>
  <c r="H1872" i="2"/>
  <c r="H1868" i="2"/>
  <c r="I1868" i="2"/>
  <c r="N1868" i="2" s="1"/>
  <c r="H1864" i="2"/>
  <c r="I1864" i="2"/>
  <c r="N1864" i="2" s="1"/>
  <c r="I1860" i="2"/>
  <c r="N1860" i="2" s="1"/>
  <c r="H1860" i="2"/>
  <c r="H1856" i="2"/>
  <c r="I1856" i="2"/>
  <c r="N1856" i="2" s="1"/>
  <c r="H1852" i="2"/>
  <c r="I1852" i="2"/>
  <c r="N1852" i="2" s="1"/>
  <c r="H1848" i="2"/>
  <c r="I1848" i="2"/>
  <c r="N1848" i="2" s="1"/>
  <c r="I1844" i="2"/>
  <c r="N1844" i="2" s="1"/>
  <c r="H1844" i="2"/>
  <c r="I1840" i="2"/>
  <c r="N1840" i="2" s="1"/>
  <c r="H1840" i="2"/>
  <c r="H1836" i="2"/>
  <c r="I1836" i="2"/>
  <c r="N1836" i="2" s="1"/>
  <c r="H1832" i="2"/>
  <c r="I1832" i="2"/>
  <c r="N1832" i="2" s="1"/>
  <c r="I1828" i="2"/>
  <c r="N1828" i="2" s="1"/>
  <c r="H1828" i="2"/>
  <c r="H1824" i="2"/>
  <c r="I1824" i="2"/>
  <c r="N1824" i="2" s="1"/>
  <c r="H1820" i="2"/>
  <c r="I1820" i="2"/>
  <c r="N1820" i="2" s="1"/>
  <c r="H1816" i="2"/>
  <c r="I1816" i="2"/>
  <c r="N1816" i="2" s="1"/>
  <c r="I1812" i="2"/>
  <c r="N1812" i="2" s="1"/>
  <c r="H1812" i="2"/>
  <c r="I1808" i="2"/>
  <c r="N1808" i="2" s="1"/>
  <c r="H1808" i="2"/>
  <c r="H1804" i="2"/>
  <c r="I1804" i="2"/>
  <c r="N1804" i="2" s="1"/>
  <c r="H1800" i="2"/>
  <c r="I1800" i="2"/>
  <c r="N1800" i="2" s="1"/>
  <c r="I1796" i="2"/>
  <c r="N1796" i="2" s="1"/>
  <c r="H1796" i="2"/>
  <c r="H1792" i="2"/>
  <c r="I1792" i="2"/>
  <c r="N1792" i="2" s="1"/>
  <c r="H1788" i="2"/>
  <c r="I1788" i="2"/>
  <c r="N1788" i="2" s="1"/>
  <c r="H1784" i="2"/>
  <c r="I1784" i="2"/>
  <c r="N1784" i="2" s="1"/>
  <c r="I1780" i="2"/>
  <c r="N1780" i="2" s="1"/>
  <c r="H1780" i="2"/>
  <c r="I1776" i="2"/>
  <c r="N1776" i="2" s="1"/>
  <c r="H1776" i="2"/>
  <c r="H1772" i="2"/>
  <c r="I1772" i="2"/>
  <c r="N1772" i="2" s="1"/>
  <c r="H1768" i="2"/>
  <c r="I1768" i="2"/>
  <c r="N1768" i="2" s="1"/>
  <c r="H1764" i="2"/>
  <c r="I1764" i="2"/>
  <c r="N1764" i="2" s="1"/>
  <c r="I1760" i="2"/>
  <c r="N1760" i="2" s="1"/>
  <c r="H1760" i="2"/>
  <c r="H1756" i="2"/>
  <c r="I1756" i="2"/>
  <c r="N1756" i="2" s="1"/>
  <c r="H1752" i="2"/>
  <c r="I1752" i="2"/>
  <c r="N1752" i="2" s="1"/>
  <c r="I1748" i="2"/>
  <c r="N1748" i="2" s="1"/>
  <c r="H1748" i="2"/>
  <c r="H1744" i="2"/>
  <c r="I1744" i="2"/>
  <c r="N1744" i="2" s="1"/>
  <c r="I1740" i="2"/>
  <c r="N1740" i="2" s="1"/>
  <c r="H1740" i="2"/>
  <c r="H1736" i="2"/>
  <c r="I1736" i="2"/>
  <c r="N1736" i="2" s="1"/>
  <c r="H1732" i="2"/>
  <c r="I1732" i="2"/>
  <c r="N1732" i="2" s="1"/>
  <c r="I1728" i="2"/>
  <c r="N1728" i="2" s="1"/>
  <c r="H1728" i="2"/>
  <c r="H1724" i="2"/>
  <c r="I1724" i="2"/>
  <c r="N1724" i="2" s="1"/>
  <c r="H1720" i="2"/>
  <c r="I1720" i="2"/>
  <c r="N1720" i="2" s="1"/>
  <c r="I1716" i="2"/>
  <c r="N1716" i="2" s="1"/>
  <c r="H1716" i="2"/>
  <c r="H1712" i="2"/>
  <c r="I1712" i="2"/>
  <c r="N1712" i="2" s="1"/>
  <c r="I1708" i="2"/>
  <c r="N1708" i="2" s="1"/>
  <c r="H1708" i="2"/>
  <c r="H1704" i="2"/>
  <c r="I1704" i="2"/>
  <c r="N1704" i="2" s="1"/>
  <c r="H1700" i="2"/>
  <c r="I1700" i="2"/>
  <c r="N1700" i="2" s="1"/>
  <c r="I1696" i="2"/>
  <c r="N1696" i="2" s="1"/>
  <c r="H1696" i="2"/>
  <c r="H1692" i="2"/>
  <c r="I1692" i="2"/>
  <c r="N1692" i="2" s="1"/>
  <c r="H1688" i="2"/>
  <c r="I1688" i="2"/>
  <c r="N1688" i="2" s="1"/>
  <c r="I1684" i="2"/>
  <c r="N1684" i="2" s="1"/>
  <c r="H1684" i="2"/>
  <c r="H1680" i="2"/>
  <c r="I1680" i="2"/>
  <c r="N1680" i="2" s="1"/>
  <c r="I1676" i="2"/>
  <c r="N1676" i="2" s="1"/>
  <c r="H1676" i="2"/>
  <c r="H1672" i="2"/>
  <c r="I1672" i="2"/>
  <c r="N1672" i="2" s="1"/>
  <c r="H1668" i="2"/>
  <c r="I1668" i="2"/>
  <c r="N1668" i="2" s="1"/>
  <c r="H1664" i="2"/>
  <c r="I1664" i="2"/>
  <c r="N1664" i="2" s="1"/>
  <c r="I1660" i="2"/>
  <c r="N1660" i="2" s="1"/>
  <c r="H1660" i="2"/>
  <c r="H1656" i="2"/>
  <c r="I1656" i="2"/>
  <c r="N1656" i="2" s="1"/>
  <c r="H1652" i="2"/>
  <c r="I1652" i="2"/>
  <c r="N1652" i="2" s="1"/>
  <c r="H1648" i="2"/>
  <c r="I1648" i="2"/>
  <c r="N1648" i="2" s="1"/>
  <c r="I1644" i="2"/>
  <c r="N1644" i="2" s="1"/>
  <c r="H1644" i="2"/>
  <c r="H1640" i="2"/>
  <c r="I1640" i="2"/>
  <c r="N1640" i="2" s="1"/>
  <c r="H1636" i="2"/>
  <c r="I1636" i="2"/>
  <c r="N1636" i="2" s="1"/>
  <c r="I1632" i="2"/>
  <c r="N1632" i="2" s="1"/>
  <c r="H1632" i="2"/>
  <c r="H1628" i="2"/>
  <c r="I1628" i="2"/>
  <c r="N1628" i="2" s="1"/>
  <c r="H1624" i="2"/>
  <c r="I1624" i="2"/>
  <c r="N1624" i="2" s="1"/>
  <c r="I1620" i="2"/>
  <c r="N1620" i="2" s="1"/>
  <c r="H1620" i="2"/>
  <c r="H1616" i="2"/>
  <c r="I1616" i="2"/>
  <c r="N1616" i="2" s="1"/>
  <c r="I1612" i="2"/>
  <c r="N1612" i="2" s="1"/>
  <c r="H1612" i="2"/>
  <c r="H1608" i="2"/>
  <c r="I1608" i="2"/>
  <c r="N1608" i="2" s="1"/>
  <c r="H1604" i="2"/>
  <c r="I1604" i="2"/>
  <c r="N1604" i="2" s="1"/>
  <c r="I1600" i="2"/>
  <c r="N1600" i="2" s="1"/>
  <c r="H1600" i="2"/>
  <c r="H1596" i="2"/>
  <c r="I1596" i="2"/>
  <c r="N1596" i="2" s="1"/>
  <c r="H1592" i="2"/>
  <c r="I1592" i="2"/>
  <c r="N1592" i="2" s="1"/>
  <c r="I1588" i="2"/>
  <c r="N1588" i="2" s="1"/>
  <c r="H1588" i="2"/>
  <c r="H1584" i="2"/>
  <c r="I1584" i="2"/>
  <c r="N1584" i="2" s="1"/>
  <c r="I1580" i="2"/>
  <c r="N1580" i="2" s="1"/>
  <c r="H1580" i="2"/>
  <c r="H1576" i="2"/>
  <c r="I1576" i="2"/>
  <c r="N1576" i="2" s="1"/>
  <c r="H1572" i="2"/>
  <c r="I1572" i="2"/>
  <c r="N1572" i="2" s="1"/>
  <c r="I1568" i="2"/>
  <c r="N1568" i="2" s="1"/>
  <c r="H1568" i="2"/>
  <c r="H1564" i="2"/>
  <c r="I1564" i="2"/>
  <c r="N1564" i="2" s="1"/>
  <c r="H1560" i="2"/>
  <c r="I1560" i="2"/>
  <c r="N1560" i="2" s="1"/>
  <c r="I1556" i="2"/>
  <c r="N1556" i="2" s="1"/>
  <c r="H1556" i="2"/>
  <c r="H1552" i="2"/>
  <c r="I1552" i="2"/>
  <c r="N1552" i="2" s="1"/>
  <c r="I1548" i="2"/>
  <c r="N1548" i="2" s="1"/>
  <c r="H1548" i="2"/>
  <c r="H1544" i="2"/>
  <c r="I1544" i="2"/>
  <c r="N1544" i="2" s="1"/>
  <c r="I1540" i="2"/>
  <c r="N1540" i="2" s="1"/>
  <c r="H1540" i="2"/>
  <c r="H1536" i="2"/>
  <c r="I1536" i="2"/>
  <c r="N1536" i="2" s="1"/>
  <c r="I1532" i="2"/>
  <c r="N1532" i="2" s="1"/>
  <c r="H1532" i="2"/>
  <c r="H1528" i="2"/>
  <c r="I1528" i="2"/>
  <c r="N1528" i="2" s="1"/>
  <c r="H1524" i="2"/>
  <c r="I1524" i="2"/>
  <c r="N1524" i="2" s="1"/>
  <c r="I1520" i="2"/>
  <c r="N1520" i="2" s="1"/>
  <c r="H1520" i="2"/>
  <c r="H1516" i="2"/>
  <c r="I1516" i="2"/>
  <c r="N1516" i="2" s="1"/>
  <c r="H1512" i="2"/>
  <c r="I1512" i="2"/>
  <c r="N1512" i="2" s="1"/>
  <c r="I1508" i="2"/>
  <c r="N1508" i="2" s="1"/>
  <c r="H1508" i="2"/>
  <c r="H1504" i="2"/>
  <c r="I1504" i="2"/>
  <c r="N1504" i="2" s="1"/>
  <c r="I1500" i="2"/>
  <c r="N1500" i="2" s="1"/>
  <c r="H1500" i="2"/>
  <c r="H1496" i="2"/>
  <c r="I1496" i="2"/>
  <c r="N1496" i="2" s="1"/>
  <c r="H1492" i="2"/>
  <c r="I1492" i="2"/>
  <c r="N1492" i="2" s="1"/>
  <c r="H1488" i="2"/>
  <c r="I1488" i="2"/>
  <c r="N1488" i="2" s="1"/>
  <c r="I1484" i="2"/>
  <c r="N1484" i="2" s="1"/>
  <c r="H1484" i="2"/>
  <c r="H1480" i="2"/>
  <c r="I1480" i="2"/>
  <c r="N1480" i="2" s="1"/>
  <c r="H1476" i="2"/>
  <c r="I1476" i="2"/>
  <c r="N1476" i="2" s="1"/>
  <c r="I1472" i="2"/>
  <c r="N1472" i="2" s="1"/>
  <c r="H1472" i="2"/>
  <c r="H1468" i="2"/>
  <c r="I1468" i="2"/>
  <c r="N1468" i="2" s="1"/>
  <c r="H1464" i="2"/>
  <c r="I1464" i="2"/>
  <c r="N1464" i="2" s="1"/>
  <c r="I1460" i="2"/>
  <c r="N1460" i="2" s="1"/>
  <c r="H1460" i="2"/>
  <c r="H1456" i="2"/>
  <c r="I1456" i="2"/>
  <c r="N1456" i="2" s="1"/>
  <c r="I1452" i="2"/>
  <c r="N1452" i="2" s="1"/>
  <c r="H1452" i="2"/>
  <c r="H1448" i="2"/>
  <c r="I1448" i="2"/>
  <c r="N1448" i="2" s="1"/>
  <c r="H1444" i="2"/>
  <c r="I1444" i="2"/>
  <c r="N1444" i="2" s="1"/>
  <c r="I1440" i="2"/>
  <c r="N1440" i="2" s="1"/>
  <c r="H1440" i="2"/>
  <c r="H1436" i="2"/>
  <c r="I1436" i="2"/>
  <c r="N1436" i="2" s="1"/>
  <c r="H1432" i="2"/>
  <c r="I1432" i="2"/>
  <c r="N1432" i="2" s="1"/>
  <c r="I1428" i="2"/>
  <c r="N1428" i="2" s="1"/>
  <c r="H1428" i="2"/>
  <c r="H1424" i="2"/>
  <c r="I1424" i="2"/>
  <c r="N1424" i="2" s="1"/>
  <c r="I1420" i="2"/>
  <c r="N1420" i="2" s="1"/>
  <c r="H1420" i="2"/>
  <c r="H1416" i="2"/>
  <c r="I1416" i="2"/>
  <c r="N1416" i="2" s="1"/>
  <c r="H1412" i="2"/>
  <c r="I1412" i="2"/>
  <c r="N1412" i="2" s="1"/>
  <c r="H1408" i="2"/>
  <c r="I1408" i="2"/>
  <c r="N1408" i="2" s="1"/>
  <c r="I1404" i="2"/>
  <c r="N1404" i="2" s="1"/>
  <c r="H1404" i="2"/>
  <c r="H1400" i="2"/>
  <c r="I1400" i="2"/>
  <c r="N1400" i="2" s="1"/>
  <c r="I1396" i="2"/>
  <c r="N1396" i="2" s="1"/>
  <c r="H1396" i="2"/>
  <c r="H1392" i="2"/>
  <c r="I1392" i="2"/>
  <c r="N1392" i="2" s="1"/>
  <c r="I1388" i="2"/>
  <c r="N1388" i="2" s="1"/>
  <c r="H1388" i="2"/>
  <c r="H1384" i="2"/>
  <c r="I1384" i="2"/>
  <c r="N1384" i="2" s="1"/>
  <c r="I1380" i="2"/>
  <c r="N1380" i="2" s="1"/>
  <c r="H1380" i="2"/>
  <c r="H1376" i="2"/>
  <c r="I1376" i="2"/>
  <c r="N1376" i="2" s="1"/>
  <c r="I1372" i="2"/>
  <c r="N1372" i="2" s="1"/>
  <c r="H1372" i="2"/>
  <c r="H1368" i="2"/>
  <c r="I1368" i="2"/>
  <c r="N1368" i="2" s="1"/>
  <c r="H1364" i="2"/>
  <c r="I1364" i="2"/>
  <c r="N1364" i="2" s="1"/>
  <c r="I1360" i="2"/>
  <c r="N1360" i="2" s="1"/>
  <c r="H1360" i="2"/>
  <c r="H1356" i="2"/>
  <c r="I1356" i="2"/>
  <c r="N1356" i="2" s="1"/>
  <c r="H1352" i="2"/>
  <c r="I1352" i="2"/>
  <c r="N1352" i="2" s="1"/>
  <c r="I1348" i="2"/>
  <c r="N1348" i="2" s="1"/>
  <c r="H1348" i="2"/>
  <c r="H1344" i="2"/>
  <c r="I1344" i="2"/>
  <c r="N1344" i="2" s="1"/>
  <c r="I1340" i="2"/>
  <c r="N1340" i="2" s="1"/>
  <c r="H1340" i="2"/>
  <c r="H1336" i="2"/>
  <c r="I1336" i="2"/>
  <c r="N1336" i="2" s="1"/>
  <c r="H1332" i="2"/>
  <c r="I1332" i="2"/>
  <c r="N1332" i="2" s="1"/>
  <c r="H1328" i="2"/>
  <c r="I1328" i="2"/>
  <c r="N1328" i="2" s="1"/>
  <c r="I1324" i="2"/>
  <c r="N1324" i="2" s="1"/>
  <c r="H1324" i="2"/>
  <c r="H1320" i="2"/>
  <c r="I1320" i="2"/>
  <c r="N1320" i="2" s="1"/>
  <c r="I1316" i="2"/>
  <c r="N1316" i="2" s="1"/>
  <c r="H1316" i="2"/>
  <c r="H1312" i="2"/>
  <c r="I1312" i="2"/>
  <c r="N1312" i="2" s="1"/>
  <c r="I1308" i="2"/>
  <c r="N1308" i="2" s="1"/>
  <c r="H1308" i="2"/>
  <c r="H1304" i="2"/>
  <c r="I1304" i="2"/>
  <c r="N1304" i="2" s="1"/>
  <c r="H1300" i="2"/>
  <c r="I1300" i="2"/>
  <c r="N1300" i="2" s="1"/>
  <c r="I1296" i="2"/>
  <c r="N1296" i="2" s="1"/>
  <c r="H1296" i="2"/>
  <c r="H1292" i="2"/>
  <c r="I1292" i="2"/>
  <c r="N1292" i="2" s="1"/>
  <c r="H1288" i="2"/>
  <c r="I1288" i="2"/>
  <c r="N1288" i="2" s="1"/>
  <c r="I1284" i="2"/>
  <c r="N1284" i="2" s="1"/>
  <c r="H1284" i="2"/>
  <c r="H1280" i="2"/>
  <c r="I1280" i="2"/>
  <c r="N1280" i="2" s="1"/>
  <c r="I1276" i="2"/>
  <c r="N1276" i="2" s="1"/>
  <c r="H1276" i="2"/>
  <c r="H1272" i="2"/>
  <c r="I1272" i="2"/>
  <c r="N1272" i="2" s="1"/>
  <c r="H1268" i="2"/>
  <c r="I1268" i="2"/>
  <c r="N1268" i="2" s="1"/>
  <c r="I1264" i="2"/>
  <c r="N1264" i="2" s="1"/>
  <c r="H1264" i="2"/>
  <c r="H1260" i="2"/>
  <c r="I1260" i="2"/>
  <c r="N1260" i="2" s="1"/>
  <c r="H1256" i="2"/>
  <c r="I1256" i="2"/>
  <c r="N1256" i="2" s="1"/>
  <c r="I1252" i="2"/>
  <c r="N1252" i="2" s="1"/>
  <c r="H1252" i="2"/>
  <c r="H1248" i="2"/>
  <c r="I1248" i="2"/>
  <c r="N1248" i="2" s="1"/>
  <c r="I1244" i="2"/>
  <c r="N1244" i="2" s="1"/>
  <c r="H1244" i="2"/>
  <c r="H1240" i="2"/>
  <c r="I1240" i="2"/>
  <c r="N1240" i="2" s="1"/>
  <c r="H1236" i="2"/>
  <c r="I1236" i="2"/>
  <c r="N1236" i="2" s="1"/>
  <c r="I1232" i="2"/>
  <c r="N1232" i="2" s="1"/>
  <c r="H1232" i="2"/>
  <c r="H1228" i="2"/>
  <c r="I1228" i="2"/>
  <c r="N1228" i="2" s="1"/>
  <c r="H1224" i="2"/>
  <c r="I1224" i="2"/>
  <c r="N1224" i="2" s="1"/>
  <c r="I1220" i="2"/>
  <c r="N1220" i="2" s="1"/>
  <c r="H1220" i="2"/>
  <c r="I1216" i="2"/>
  <c r="N1216" i="2" s="1"/>
  <c r="H1216" i="2"/>
  <c r="H1212" i="2"/>
  <c r="I1212" i="2"/>
  <c r="N1212" i="2" s="1"/>
  <c r="H1208" i="2"/>
  <c r="I1208" i="2"/>
  <c r="N1208" i="2" s="1"/>
  <c r="H1204" i="2"/>
  <c r="I1204" i="2"/>
  <c r="N1204" i="2" s="1"/>
  <c r="H1200" i="2"/>
  <c r="I1200" i="2"/>
  <c r="N1200" i="2" s="1"/>
  <c r="I1196" i="2"/>
  <c r="N1196" i="2" s="1"/>
  <c r="H1196" i="2"/>
  <c r="H1192" i="2"/>
  <c r="I1192" i="2"/>
  <c r="N1192" i="2" s="1"/>
  <c r="I1188" i="2"/>
  <c r="N1188" i="2" s="1"/>
  <c r="H1188" i="2"/>
  <c r="H1184" i="2"/>
  <c r="I1184" i="2"/>
  <c r="N1184" i="2" s="1"/>
  <c r="I1180" i="2"/>
  <c r="N1180" i="2" s="1"/>
  <c r="H1180" i="2"/>
  <c r="H1176" i="2"/>
  <c r="I1176" i="2"/>
  <c r="N1176" i="2" s="1"/>
  <c r="H1172" i="2"/>
  <c r="I1172" i="2"/>
  <c r="N1172" i="2" s="1"/>
  <c r="I1168" i="2"/>
  <c r="N1168" i="2" s="1"/>
  <c r="H1168" i="2"/>
  <c r="H1164" i="2"/>
  <c r="I1164" i="2"/>
  <c r="N1164" i="2" s="1"/>
  <c r="H1160" i="2"/>
  <c r="I1160" i="2"/>
  <c r="N1160" i="2" s="1"/>
  <c r="I1156" i="2"/>
  <c r="N1156" i="2" s="1"/>
  <c r="H1156" i="2"/>
  <c r="H1152" i="2"/>
  <c r="I1152" i="2"/>
  <c r="N1152" i="2" s="1"/>
  <c r="I1148" i="2"/>
  <c r="N1148" i="2" s="1"/>
  <c r="H1148" i="2"/>
  <c r="H1144" i="2"/>
  <c r="I1144" i="2"/>
  <c r="N1144" i="2" s="1"/>
  <c r="H1140" i="2"/>
  <c r="I1140" i="2"/>
  <c r="N1140" i="2" s="1"/>
  <c r="I1136" i="2"/>
  <c r="N1136" i="2" s="1"/>
  <c r="H1136" i="2"/>
  <c r="H1132" i="2"/>
  <c r="I1132" i="2"/>
  <c r="N1132" i="2" s="1"/>
  <c r="H1128" i="2"/>
  <c r="I1128" i="2"/>
  <c r="N1128" i="2" s="1"/>
  <c r="I1124" i="2"/>
  <c r="N1124" i="2" s="1"/>
  <c r="H1124" i="2"/>
  <c r="I1120" i="2"/>
  <c r="N1120" i="2" s="1"/>
  <c r="H1120" i="2"/>
  <c r="I1116" i="2"/>
  <c r="N1116" i="2" s="1"/>
  <c r="H1116" i="2"/>
  <c r="H1112" i="2"/>
  <c r="I1112" i="2"/>
  <c r="N1112" i="2" s="1"/>
  <c r="I1108" i="2"/>
  <c r="N1108" i="2" s="1"/>
  <c r="H1108" i="2"/>
  <c r="H1104" i="2"/>
  <c r="I1104" i="2"/>
  <c r="N1104" i="2" s="1"/>
  <c r="I1100" i="2"/>
  <c r="N1100" i="2" s="1"/>
  <c r="H1100" i="2"/>
  <c r="I1096" i="2"/>
  <c r="N1096" i="2" s="1"/>
  <c r="H1096" i="2"/>
  <c r="H1092" i="2"/>
  <c r="I1092" i="2"/>
  <c r="N1092" i="2" s="1"/>
  <c r="H1088" i="2"/>
  <c r="I1088" i="2"/>
  <c r="N1088" i="2" s="1"/>
  <c r="I1084" i="2"/>
  <c r="N1084" i="2" s="1"/>
  <c r="H1084" i="2"/>
  <c r="H1080" i="2"/>
  <c r="I1080" i="2"/>
  <c r="N1080" i="2" s="1"/>
  <c r="I1076" i="2"/>
  <c r="N1076" i="2" s="1"/>
  <c r="H1076" i="2"/>
  <c r="H1072" i="2"/>
  <c r="I1072" i="2"/>
  <c r="N1072" i="2" s="1"/>
  <c r="H1068" i="2"/>
  <c r="I1068" i="2"/>
  <c r="N1068" i="2" s="1"/>
  <c r="I1064" i="2"/>
  <c r="N1064" i="2" s="1"/>
  <c r="H1064" i="2"/>
  <c r="H1060" i="2"/>
  <c r="I1060" i="2"/>
  <c r="N1060" i="2" s="1"/>
  <c r="I1056" i="2"/>
  <c r="N1056" i="2" s="1"/>
  <c r="H1056" i="2"/>
  <c r="H1052" i="2"/>
  <c r="I1052" i="2"/>
  <c r="N1052" i="2" s="1"/>
  <c r="I1048" i="2"/>
  <c r="N1048" i="2" s="1"/>
  <c r="H1048" i="2"/>
  <c r="I1044" i="2"/>
  <c r="N1044" i="2" s="1"/>
  <c r="H1044" i="2"/>
  <c r="I1040" i="2"/>
  <c r="N1040" i="2" s="1"/>
  <c r="H1040" i="2"/>
  <c r="I1036" i="2"/>
  <c r="N1036" i="2" s="1"/>
  <c r="H1036" i="2"/>
  <c r="H1032" i="2"/>
  <c r="I1032" i="2"/>
  <c r="N1032" i="2" s="1"/>
  <c r="H1028" i="2"/>
  <c r="I1028" i="2"/>
  <c r="N1028" i="2" s="1"/>
  <c r="I1024" i="2"/>
  <c r="N1024" i="2" s="1"/>
  <c r="H1024" i="2"/>
  <c r="H1020" i="2"/>
  <c r="I1020" i="2"/>
  <c r="N1020" i="2" s="1"/>
  <c r="H1016" i="2"/>
  <c r="I1016" i="2"/>
  <c r="N1016" i="2" s="1"/>
  <c r="I1012" i="2"/>
  <c r="N1012" i="2" s="1"/>
  <c r="H1012" i="2"/>
  <c r="H1008" i="2"/>
  <c r="I1008" i="2"/>
  <c r="N1008" i="2" s="1"/>
  <c r="I1004" i="2"/>
  <c r="N1004" i="2" s="1"/>
  <c r="H1004" i="2"/>
  <c r="H1000" i="2"/>
  <c r="I1000" i="2"/>
  <c r="N1000" i="2" s="1"/>
  <c r="H996" i="2"/>
  <c r="I996" i="2"/>
  <c r="N996" i="2" s="1"/>
  <c r="I992" i="2"/>
  <c r="N992" i="2" s="1"/>
  <c r="H992" i="2"/>
  <c r="H988" i="2"/>
  <c r="I988" i="2"/>
  <c r="N988" i="2" s="1"/>
  <c r="H984" i="2"/>
  <c r="I984" i="2"/>
  <c r="N984" i="2" s="1"/>
  <c r="H980" i="2"/>
  <c r="I980" i="2"/>
  <c r="N980" i="2" s="1"/>
  <c r="I976" i="2"/>
  <c r="N976" i="2" s="1"/>
  <c r="H976" i="2"/>
  <c r="H972" i="2"/>
  <c r="I972" i="2"/>
  <c r="N972" i="2" s="1"/>
  <c r="H968" i="2"/>
  <c r="I968" i="2"/>
  <c r="N968" i="2" s="1"/>
  <c r="I964" i="2"/>
  <c r="N964" i="2" s="1"/>
  <c r="H964" i="2"/>
  <c r="H960" i="2"/>
  <c r="I960" i="2"/>
  <c r="N960" i="2" s="1"/>
  <c r="I956" i="2"/>
  <c r="N956" i="2" s="1"/>
  <c r="H956" i="2"/>
  <c r="H952" i="2"/>
  <c r="I952" i="2"/>
  <c r="N952" i="2" s="1"/>
  <c r="I948" i="2"/>
  <c r="N948" i="2" s="1"/>
  <c r="H948" i="2"/>
  <c r="I944" i="2"/>
  <c r="N944" i="2" s="1"/>
  <c r="H944" i="2"/>
  <c r="H940" i="2"/>
  <c r="I940" i="2"/>
  <c r="N940" i="2" s="1"/>
  <c r="H936" i="2"/>
  <c r="I936" i="2"/>
  <c r="N936" i="2" s="1"/>
  <c r="H932" i="2"/>
  <c r="I932" i="2"/>
  <c r="N932" i="2" s="1"/>
  <c r="I928" i="2"/>
  <c r="N928" i="2" s="1"/>
  <c r="H928" i="2"/>
  <c r="H924" i="2"/>
  <c r="I924" i="2"/>
  <c r="N924" i="2" s="1"/>
  <c r="H920" i="2"/>
  <c r="I920" i="2"/>
  <c r="N920" i="2" s="1"/>
  <c r="I916" i="2"/>
  <c r="N916" i="2" s="1"/>
  <c r="H916" i="2"/>
  <c r="H912" i="2"/>
  <c r="I912" i="2"/>
  <c r="N912" i="2" s="1"/>
  <c r="I908" i="2"/>
  <c r="N908" i="2" s="1"/>
  <c r="H908" i="2"/>
  <c r="H904" i="2"/>
  <c r="I904" i="2"/>
  <c r="N904" i="2" s="1"/>
  <c r="H900" i="2"/>
  <c r="I900" i="2"/>
  <c r="N900" i="2" s="1"/>
  <c r="H896" i="2"/>
  <c r="I896" i="2"/>
  <c r="N896" i="2" s="1"/>
  <c r="I892" i="2"/>
  <c r="N892" i="2" s="1"/>
  <c r="H892" i="2"/>
  <c r="H888" i="2"/>
  <c r="I888" i="2"/>
  <c r="N888" i="2" s="1"/>
  <c r="I884" i="2"/>
  <c r="N884" i="2" s="1"/>
  <c r="H884" i="2"/>
  <c r="H880" i="2"/>
  <c r="I880" i="2"/>
  <c r="N880" i="2" s="1"/>
  <c r="I876" i="2"/>
  <c r="N876" i="2" s="1"/>
  <c r="H876" i="2"/>
  <c r="H872" i="2"/>
  <c r="I872" i="2"/>
  <c r="N872" i="2" s="1"/>
  <c r="H868" i="2"/>
  <c r="I868" i="2"/>
  <c r="N868" i="2" s="1"/>
  <c r="I864" i="2"/>
  <c r="N864" i="2" s="1"/>
  <c r="H864" i="2"/>
  <c r="H860" i="2"/>
  <c r="I860" i="2"/>
  <c r="N860" i="2" s="1"/>
  <c r="H856" i="2"/>
  <c r="I856" i="2"/>
  <c r="N856" i="2" s="1"/>
  <c r="H852" i="2"/>
  <c r="I852" i="2"/>
  <c r="N852" i="2" s="1"/>
  <c r="I848" i="2"/>
  <c r="N848" i="2" s="1"/>
  <c r="H848" i="2"/>
  <c r="H844" i="2"/>
  <c r="I844" i="2"/>
  <c r="N844" i="2" s="1"/>
  <c r="H840" i="2"/>
  <c r="I840" i="2"/>
  <c r="N840" i="2" s="1"/>
  <c r="I836" i="2"/>
  <c r="N836" i="2" s="1"/>
  <c r="H836" i="2"/>
  <c r="I832" i="2"/>
  <c r="N832" i="2" s="1"/>
  <c r="H832" i="2"/>
  <c r="H828" i="2"/>
  <c r="I828" i="2"/>
  <c r="N828" i="2" s="1"/>
  <c r="H824" i="2"/>
  <c r="I824" i="2"/>
  <c r="N824" i="2" s="1"/>
  <c r="I820" i="2"/>
  <c r="N820" i="2" s="1"/>
  <c r="H820" i="2"/>
  <c r="H816" i="2"/>
  <c r="I816" i="2"/>
  <c r="N816" i="2" s="1"/>
  <c r="I812" i="2"/>
  <c r="N812" i="2" s="1"/>
  <c r="H812" i="2"/>
  <c r="H808" i="2"/>
  <c r="I808" i="2"/>
  <c r="N808" i="2" s="1"/>
  <c r="H804" i="2"/>
  <c r="I804" i="2"/>
  <c r="N804" i="2" s="1"/>
  <c r="I800" i="2"/>
  <c r="N800" i="2" s="1"/>
  <c r="H800" i="2"/>
  <c r="H796" i="2"/>
  <c r="I796" i="2"/>
  <c r="N796" i="2" s="1"/>
  <c r="H792" i="2"/>
  <c r="I792" i="2"/>
  <c r="N792" i="2" s="1"/>
  <c r="I788" i="2"/>
  <c r="N788" i="2" s="1"/>
  <c r="H788" i="2"/>
  <c r="H784" i="2"/>
  <c r="I784" i="2"/>
  <c r="N784" i="2" s="1"/>
  <c r="I780" i="2"/>
  <c r="N780" i="2" s="1"/>
  <c r="H780" i="2"/>
  <c r="H776" i="2"/>
  <c r="I776" i="2"/>
  <c r="N776" i="2" s="1"/>
  <c r="H772" i="2"/>
  <c r="I772" i="2"/>
  <c r="N772" i="2" s="1"/>
  <c r="I768" i="2"/>
  <c r="N768" i="2" s="1"/>
  <c r="H768" i="2"/>
  <c r="H764" i="2"/>
  <c r="I764" i="2"/>
  <c r="N764" i="2" s="1"/>
  <c r="H760" i="2"/>
  <c r="I760" i="2"/>
  <c r="N760" i="2" s="1"/>
  <c r="I756" i="2"/>
  <c r="N756" i="2" s="1"/>
  <c r="H756" i="2"/>
  <c r="H752" i="2"/>
  <c r="I752" i="2"/>
  <c r="N752" i="2" s="1"/>
  <c r="I748" i="2"/>
  <c r="N748" i="2" s="1"/>
  <c r="H748" i="2"/>
  <c r="H744" i="2"/>
  <c r="I744" i="2"/>
  <c r="N744" i="2" s="1"/>
  <c r="H740" i="2"/>
  <c r="I740" i="2"/>
  <c r="N740" i="2" s="1"/>
  <c r="H736" i="2"/>
  <c r="I736" i="2"/>
  <c r="N736" i="2" s="1"/>
  <c r="I732" i="2"/>
  <c r="N732" i="2" s="1"/>
  <c r="H732" i="2"/>
  <c r="H728" i="2"/>
  <c r="I728" i="2"/>
  <c r="N728" i="2" s="1"/>
  <c r="H724" i="2"/>
  <c r="I724" i="2"/>
  <c r="N724" i="2" s="1"/>
  <c r="I720" i="2"/>
  <c r="N720" i="2" s="1"/>
  <c r="H720" i="2"/>
  <c r="H716" i="2"/>
  <c r="I716" i="2"/>
  <c r="N716" i="2" s="1"/>
  <c r="H712" i="2"/>
  <c r="I712" i="2"/>
  <c r="N712" i="2" s="1"/>
  <c r="I708" i="2"/>
  <c r="N708" i="2" s="1"/>
  <c r="H708" i="2"/>
  <c r="H704" i="2"/>
  <c r="I704" i="2"/>
  <c r="N704" i="2" s="1"/>
  <c r="H700" i="2"/>
  <c r="I700" i="2"/>
  <c r="N700" i="2" s="1"/>
  <c r="H696" i="2"/>
  <c r="I696" i="2"/>
  <c r="N696" i="2" s="1"/>
  <c r="I692" i="2"/>
  <c r="N692" i="2" s="1"/>
  <c r="H692" i="2"/>
  <c r="I688" i="2"/>
  <c r="N688" i="2" s="1"/>
  <c r="H688" i="2"/>
  <c r="H684" i="2"/>
  <c r="I684" i="2"/>
  <c r="N684" i="2" s="1"/>
  <c r="H680" i="2"/>
  <c r="I680" i="2"/>
  <c r="N680" i="2" s="1"/>
  <c r="I676" i="2"/>
  <c r="N676" i="2" s="1"/>
  <c r="H676" i="2"/>
  <c r="H672" i="2"/>
  <c r="I672" i="2"/>
  <c r="N672" i="2" s="1"/>
  <c r="H668" i="2"/>
  <c r="I668" i="2"/>
  <c r="N668" i="2" s="1"/>
  <c r="H664" i="2"/>
  <c r="I664" i="2"/>
  <c r="N664" i="2" s="1"/>
  <c r="I660" i="2"/>
  <c r="N660" i="2" s="1"/>
  <c r="H660" i="2"/>
  <c r="I656" i="2"/>
  <c r="N656" i="2" s="1"/>
  <c r="H656" i="2"/>
  <c r="H652" i="2"/>
  <c r="I652" i="2"/>
  <c r="N652" i="2" s="1"/>
  <c r="H648" i="2"/>
  <c r="I648" i="2"/>
  <c r="N648" i="2" s="1"/>
  <c r="I644" i="2"/>
  <c r="N644" i="2" s="1"/>
  <c r="H644" i="2"/>
  <c r="H640" i="2"/>
  <c r="I640" i="2"/>
  <c r="N640" i="2" s="1"/>
  <c r="H636" i="2"/>
  <c r="I636" i="2"/>
  <c r="N636" i="2" s="1"/>
  <c r="H632" i="2"/>
  <c r="I632" i="2"/>
  <c r="N632" i="2" s="1"/>
  <c r="I628" i="2"/>
  <c r="N628" i="2" s="1"/>
  <c r="H628" i="2"/>
  <c r="H624" i="2"/>
  <c r="I624" i="2"/>
  <c r="N624" i="2" s="1"/>
  <c r="H620" i="2"/>
  <c r="I620" i="2"/>
  <c r="N620" i="2" s="1"/>
  <c r="H616" i="2"/>
  <c r="I616" i="2"/>
  <c r="N616" i="2" s="1"/>
  <c r="I612" i="2"/>
  <c r="N612" i="2" s="1"/>
  <c r="H612" i="2"/>
  <c r="I608" i="2"/>
  <c r="N608" i="2" s="1"/>
  <c r="H608" i="2"/>
  <c r="H604" i="2"/>
  <c r="I604" i="2"/>
  <c r="N604" i="2" s="1"/>
  <c r="I596" i="2"/>
  <c r="N596" i="2" s="1"/>
  <c r="H596" i="2"/>
  <c r="H588" i="2"/>
  <c r="I588" i="2"/>
  <c r="N588" i="2" s="1"/>
  <c r="I580" i="2"/>
  <c r="N580" i="2" s="1"/>
  <c r="H580" i="2"/>
  <c r="H576" i="2"/>
  <c r="I576" i="2"/>
  <c r="N576" i="2" s="1"/>
  <c r="H572" i="2"/>
  <c r="I572" i="2"/>
  <c r="N572" i="2" s="1"/>
  <c r="H568" i="2"/>
  <c r="I568" i="2"/>
  <c r="N568" i="2" s="1"/>
  <c r="I564" i="2"/>
  <c r="N564" i="2" s="1"/>
  <c r="H564" i="2"/>
  <c r="H560" i="2"/>
  <c r="I560" i="2"/>
  <c r="N560" i="2" s="1"/>
  <c r="H556" i="2"/>
  <c r="I556" i="2"/>
  <c r="N556" i="2" s="1"/>
  <c r="H552" i="2"/>
  <c r="I552" i="2"/>
  <c r="N552" i="2" s="1"/>
  <c r="I548" i="2"/>
  <c r="N548" i="2" s="1"/>
  <c r="H548" i="2"/>
  <c r="I544" i="2"/>
  <c r="N544" i="2" s="1"/>
  <c r="H544" i="2"/>
  <c r="H540" i="2"/>
  <c r="I540" i="2"/>
  <c r="N540" i="2" s="1"/>
  <c r="H536" i="2"/>
  <c r="I536" i="2"/>
  <c r="N536" i="2" s="1"/>
  <c r="I532" i="2"/>
  <c r="N532" i="2" s="1"/>
  <c r="H532" i="2"/>
  <c r="H528" i="2"/>
  <c r="I528" i="2"/>
  <c r="N528" i="2" s="1"/>
  <c r="H524" i="2"/>
  <c r="I524" i="2"/>
  <c r="N524" i="2" s="1"/>
  <c r="H520" i="2"/>
  <c r="I520" i="2"/>
  <c r="N520" i="2" s="1"/>
  <c r="I516" i="2"/>
  <c r="N516" i="2" s="1"/>
  <c r="H516" i="2"/>
  <c r="I512" i="2"/>
  <c r="N512" i="2" s="1"/>
  <c r="H512" i="2"/>
  <c r="H508" i="2"/>
  <c r="I508" i="2"/>
  <c r="N508" i="2" s="1"/>
  <c r="H504" i="2"/>
  <c r="I504" i="2"/>
  <c r="N504" i="2" s="1"/>
  <c r="I500" i="2"/>
  <c r="N500" i="2" s="1"/>
  <c r="H500" i="2"/>
  <c r="I496" i="2"/>
  <c r="N496" i="2" s="1"/>
  <c r="H496" i="2"/>
  <c r="H492" i="2"/>
  <c r="I492" i="2"/>
  <c r="N492" i="2" s="1"/>
  <c r="H488" i="2"/>
  <c r="I488" i="2"/>
  <c r="N488" i="2" s="1"/>
  <c r="I484" i="2"/>
  <c r="N484" i="2" s="1"/>
  <c r="H484" i="2"/>
  <c r="H480" i="2"/>
  <c r="I480" i="2"/>
  <c r="N480" i="2" s="1"/>
  <c r="H476" i="2"/>
  <c r="I476" i="2"/>
  <c r="N476" i="2" s="1"/>
  <c r="H472" i="2"/>
  <c r="I472" i="2"/>
  <c r="N472" i="2" s="1"/>
  <c r="I468" i="2"/>
  <c r="N468" i="2" s="1"/>
  <c r="H468" i="2"/>
  <c r="I464" i="2"/>
  <c r="N464" i="2" s="1"/>
  <c r="H464" i="2"/>
  <c r="H460" i="2"/>
  <c r="I460" i="2"/>
  <c r="N460" i="2" s="1"/>
  <c r="H456" i="2"/>
  <c r="I456" i="2"/>
  <c r="N456" i="2" s="1"/>
  <c r="I452" i="2"/>
  <c r="N452" i="2" s="1"/>
  <c r="H452" i="2"/>
  <c r="H448" i="2"/>
  <c r="I448" i="2"/>
  <c r="N448" i="2" s="1"/>
  <c r="H444" i="2"/>
  <c r="I444" i="2"/>
  <c r="N444" i="2" s="1"/>
  <c r="H440" i="2"/>
  <c r="I440" i="2"/>
  <c r="N440" i="2" s="1"/>
  <c r="I436" i="2"/>
  <c r="N436" i="2" s="1"/>
  <c r="H436" i="2"/>
  <c r="I432" i="2"/>
  <c r="N432" i="2" s="1"/>
  <c r="H432" i="2"/>
  <c r="I428" i="2"/>
  <c r="N428" i="2" s="1"/>
  <c r="H428" i="2"/>
  <c r="H424" i="2"/>
  <c r="I424" i="2"/>
  <c r="N424" i="2" s="1"/>
  <c r="H420" i="2"/>
  <c r="I420" i="2"/>
  <c r="N420" i="2" s="1"/>
  <c r="H416" i="2"/>
  <c r="I416" i="2"/>
  <c r="N416" i="2" s="1"/>
  <c r="H412" i="2"/>
  <c r="I412" i="2"/>
  <c r="N412" i="2" s="1"/>
  <c r="H408" i="2"/>
  <c r="I408" i="2"/>
  <c r="N408" i="2" s="1"/>
  <c r="I404" i="2"/>
  <c r="N404" i="2" s="1"/>
  <c r="H404" i="2"/>
  <c r="I400" i="2"/>
  <c r="N400" i="2" s="1"/>
  <c r="H400" i="2"/>
  <c r="I396" i="2"/>
  <c r="N396" i="2" s="1"/>
  <c r="H396" i="2"/>
  <c r="H392" i="2"/>
  <c r="I392" i="2"/>
  <c r="N392" i="2" s="1"/>
  <c r="H388" i="2"/>
  <c r="I388" i="2"/>
  <c r="N388" i="2" s="1"/>
  <c r="H384" i="2"/>
  <c r="I384" i="2"/>
  <c r="N384" i="2" s="1"/>
  <c r="H380" i="2"/>
  <c r="I380" i="2"/>
  <c r="N380" i="2" s="1"/>
  <c r="H376" i="2"/>
  <c r="I376" i="2"/>
  <c r="N376" i="2" s="1"/>
  <c r="I372" i="2"/>
  <c r="N372" i="2" s="1"/>
  <c r="H372" i="2"/>
  <c r="I368" i="2"/>
  <c r="N368" i="2" s="1"/>
  <c r="H368" i="2"/>
  <c r="I364" i="2"/>
  <c r="N364" i="2" s="1"/>
  <c r="H364" i="2"/>
  <c r="H360" i="2"/>
  <c r="I360" i="2"/>
  <c r="N360" i="2" s="1"/>
  <c r="H356" i="2"/>
  <c r="I356" i="2"/>
  <c r="N356" i="2" s="1"/>
  <c r="H352" i="2"/>
  <c r="I352" i="2"/>
  <c r="N352" i="2" s="1"/>
  <c r="H348" i="2"/>
  <c r="I348" i="2"/>
  <c r="N348" i="2" s="1"/>
  <c r="H344" i="2"/>
  <c r="I344" i="2"/>
  <c r="N344" i="2" s="1"/>
  <c r="I340" i="2"/>
  <c r="N340" i="2" s="1"/>
  <c r="H340" i="2"/>
  <c r="I336" i="2"/>
  <c r="N336" i="2" s="1"/>
  <c r="H336" i="2"/>
  <c r="I332" i="2"/>
  <c r="N332" i="2" s="1"/>
  <c r="H332" i="2"/>
  <c r="H328" i="2"/>
  <c r="I328" i="2"/>
  <c r="N328" i="2" s="1"/>
  <c r="H324" i="2"/>
  <c r="I324" i="2"/>
  <c r="N324" i="2" s="1"/>
  <c r="H320" i="2"/>
  <c r="I320" i="2"/>
  <c r="N320" i="2" s="1"/>
  <c r="H316" i="2"/>
  <c r="I316" i="2"/>
  <c r="N316" i="2" s="1"/>
  <c r="H312" i="2"/>
  <c r="I312" i="2"/>
  <c r="N312" i="2" s="1"/>
  <c r="I308" i="2"/>
  <c r="N308" i="2" s="1"/>
  <c r="H308" i="2"/>
  <c r="I304" i="2"/>
  <c r="N304" i="2" s="1"/>
  <c r="H304" i="2"/>
  <c r="I300" i="2"/>
  <c r="N300" i="2" s="1"/>
  <c r="H300" i="2"/>
  <c r="H296" i="2"/>
  <c r="I296" i="2"/>
  <c r="N296" i="2" s="1"/>
  <c r="H292" i="2"/>
  <c r="I292" i="2"/>
  <c r="N292" i="2" s="1"/>
  <c r="H288" i="2"/>
  <c r="I288" i="2"/>
  <c r="N288" i="2" s="1"/>
  <c r="H284" i="2"/>
  <c r="I284" i="2"/>
  <c r="N284" i="2" s="1"/>
  <c r="H280" i="2"/>
  <c r="I280" i="2"/>
  <c r="N280" i="2" s="1"/>
  <c r="I276" i="2"/>
  <c r="N276" i="2" s="1"/>
  <c r="H276" i="2"/>
  <c r="I272" i="2"/>
  <c r="N272" i="2" s="1"/>
  <c r="H272" i="2"/>
  <c r="I268" i="2"/>
  <c r="N268" i="2" s="1"/>
  <c r="H268" i="2"/>
  <c r="H264" i="2"/>
  <c r="I264" i="2"/>
  <c r="N264" i="2" s="1"/>
  <c r="H260" i="2"/>
  <c r="I260" i="2"/>
  <c r="N260" i="2" s="1"/>
  <c r="H256" i="2"/>
  <c r="I256" i="2"/>
  <c r="N256" i="2" s="1"/>
  <c r="H252" i="2"/>
  <c r="I252" i="2"/>
  <c r="N252" i="2" s="1"/>
  <c r="H248" i="2"/>
  <c r="I248" i="2"/>
  <c r="N248" i="2" s="1"/>
  <c r="I244" i="2"/>
  <c r="N244" i="2" s="1"/>
  <c r="H244" i="2"/>
  <c r="I240" i="2"/>
  <c r="N240" i="2" s="1"/>
  <c r="H240" i="2"/>
  <c r="I236" i="2"/>
  <c r="N236" i="2" s="1"/>
  <c r="H236" i="2"/>
  <c r="H232" i="2"/>
  <c r="I232" i="2"/>
  <c r="N232" i="2" s="1"/>
  <c r="H228" i="2"/>
  <c r="I228" i="2"/>
  <c r="N228" i="2" s="1"/>
  <c r="H224" i="2"/>
  <c r="I224" i="2"/>
  <c r="N224" i="2" s="1"/>
  <c r="H220" i="2"/>
  <c r="I220" i="2"/>
  <c r="N220" i="2" s="1"/>
  <c r="H216" i="2"/>
  <c r="I216" i="2"/>
  <c r="N216" i="2" s="1"/>
  <c r="I212" i="2"/>
  <c r="N212" i="2" s="1"/>
  <c r="H212" i="2"/>
  <c r="I208" i="2"/>
  <c r="N208" i="2" s="1"/>
  <c r="H208" i="2"/>
  <c r="I204" i="2"/>
  <c r="N204" i="2" s="1"/>
  <c r="H204" i="2"/>
  <c r="H200" i="2"/>
  <c r="I200" i="2"/>
  <c r="N200" i="2" s="1"/>
  <c r="H196" i="2"/>
  <c r="I196" i="2"/>
  <c r="N196" i="2" s="1"/>
  <c r="H192" i="2"/>
  <c r="I192" i="2"/>
  <c r="N192" i="2" s="1"/>
  <c r="H188" i="2"/>
  <c r="I188" i="2"/>
  <c r="N188" i="2" s="1"/>
  <c r="H184" i="2"/>
  <c r="I184" i="2"/>
  <c r="N184" i="2" s="1"/>
  <c r="I180" i="2"/>
  <c r="N180" i="2" s="1"/>
  <c r="H180" i="2"/>
  <c r="I176" i="2"/>
  <c r="N176" i="2" s="1"/>
  <c r="H176" i="2"/>
  <c r="I172" i="2"/>
  <c r="N172" i="2" s="1"/>
  <c r="H172" i="2"/>
  <c r="H168" i="2"/>
  <c r="I168" i="2"/>
  <c r="N168" i="2" s="1"/>
  <c r="H164" i="2"/>
  <c r="I164" i="2"/>
  <c r="N164" i="2" s="1"/>
  <c r="H160" i="2"/>
  <c r="I160" i="2"/>
  <c r="N160" i="2" s="1"/>
  <c r="H156" i="2"/>
  <c r="I156" i="2"/>
  <c r="N156" i="2" s="1"/>
  <c r="H152" i="2"/>
  <c r="I152" i="2"/>
  <c r="N152" i="2" s="1"/>
  <c r="I148" i="2"/>
  <c r="N148" i="2" s="1"/>
  <c r="H148" i="2"/>
  <c r="I144" i="2"/>
  <c r="N144" i="2" s="1"/>
  <c r="H144" i="2"/>
  <c r="I140" i="2"/>
  <c r="N140" i="2" s="1"/>
  <c r="H140" i="2"/>
  <c r="H136" i="2"/>
  <c r="I136" i="2"/>
  <c r="N136" i="2" s="1"/>
  <c r="H132" i="2"/>
  <c r="I132" i="2"/>
  <c r="N132" i="2" s="1"/>
  <c r="H128" i="2"/>
  <c r="I128" i="2"/>
  <c r="N128" i="2" s="1"/>
  <c r="H124" i="2"/>
  <c r="I124" i="2"/>
  <c r="N124" i="2" s="1"/>
  <c r="H120" i="2"/>
  <c r="I120" i="2"/>
  <c r="N120" i="2" s="1"/>
  <c r="I116" i="2"/>
  <c r="N116" i="2" s="1"/>
  <c r="H116" i="2"/>
  <c r="I112" i="2"/>
  <c r="N112" i="2" s="1"/>
  <c r="H112" i="2"/>
  <c r="I108" i="2"/>
  <c r="N108" i="2" s="1"/>
  <c r="H108" i="2"/>
  <c r="H104" i="2"/>
  <c r="I104" i="2"/>
  <c r="N104" i="2" s="1"/>
  <c r="H100" i="2"/>
  <c r="I100" i="2"/>
  <c r="N100" i="2" s="1"/>
  <c r="H96" i="2"/>
  <c r="I96" i="2"/>
  <c r="N96" i="2" s="1"/>
  <c r="H92" i="2"/>
  <c r="I92" i="2"/>
  <c r="N92" i="2" s="1"/>
  <c r="H88" i="2"/>
  <c r="I88" i="2"/>
  <c r="N88" i="2" s="1"/>
  <c r="I84" i="2"/>
  <c r="N84" i="2" s="1"/>
  <c r="H84" i="2"/>
  <c r="I80" i="2"/>
  <c r="N80" i="2" s="1"/>
  <c r="H80" i="2"/>
  <c r="H76" i="2"/>
  <c r="I76" i="2"/>
  <c r="N76" i="2" s="1"/>
  <c r="H72" i="2"/>
  <c r="I72" i="2"/>
  <c r="N72" i="2" s="1"/>
  <c r="I68" i="2"/>
  <c r="N68" i="2" s="1"/>
  <c r="H68" i="2"/>
  <c r="H64" i="2"/>
  <c r="I64" i="2"/>
  <c r="N64" i="2" s="1"/>
  <c r="H60" i="2"/>
  <c r="I60" i="2"/>
  <c r="N60" i="2" s="1"/>
  <c r="H56" i="2"/>
  <c r="I56" i="2"/>
  <c r="N56" i="2" s="1"/>
  <c r="I52" i="2"/>
  <c r="N52" i="2" s="1"/>
  <c r="H52" i="2"/>
  <c r="H48" i="2"/>
  <c r="I48" i="2"/>
  <c r="N48" i="2" s="1"/>
  <c r="H44" i="2"/>
  <c r="I44" i="2"/>
  <c r="N44" i="2" s="1"/>
  <c r="H40" i="2"/>
  <c r="I40" i="2"/>
  <c r="N40" i="2" s="1"/>
  <c r="I36" i="2"/>
  <c r="N36" i="2" s="1"/>
  <c r="H36" i="2"/>
  <c r="A2853" i="2"/>
  <c r="I3103" i="2"/>
  <c r="N3103" i="2" s="1"/>
  <c r="H3103" i="2"/>
  <c r="I3099" i="2"/>
  <c r="N3099" i="2" s="1"/>
  <c r="H3099" i="2"/>
  <c r="I3095" i="2"/>
  <c r="N3095" i="2" s="1"/>
  <c r="H3095" i="2"/>
  <c r="I3091" i="2"/>
  <c r="N3091" i="2" s="1"/>
  <c r="H3091" i="2"/>
  <c r="I3087" i="2"/>
  <c r="N3087" i="2" s="1"/>
  <c r="H3087" i="2"/>
  <c r="I3083" i="2"/>
  <c r="N3083" i="2" s="1"/>
  <c r="H3083" i="2"/>
  <c r="I3079" i="2"/>
  <c r="N3079" i="2" s="1"/>
  <c r="H3079" i="2"/>
  <c r="I3075" i="2"/>
  <c r="N3075" i="2" s="1"/>
  <c r="H3075" i="2"/>
  <c r="I3071" i="2"/>
  <c r="N3071" i="2" s="1"/>
  <c r="H3071" i="2"/>
  <c r="I3067" i="2"/>
  <c r="N3067" i="2" s="1"/>
  <c r="H3067" i="2"/>
  <c r="I3063" i="2"/>
  <c r="N3063" i="2" s="1"/>
  <c r="H3063" i="2"/>
  <c r="I3059" i="2"/>
  <c r="N3059" i="2" s="1"/>
  <c r="H3059" i="2"/>
  <c r="I3055" i="2"/>
  <c r="N3055" i="2" s="1"/>
  <c r="H3055" i="2"/>
  <c r="I3051" i="2"/>
  <c r="N3051" i="2" s="1"/>
  <c r="H3051" i="2"/>
  <c r="I3047" i="2"/>
  <c r="N3047" i="2" s="1"/>
  <c r="H3047" i="2"/>
  <c r="I3043" i="2"/>
  <c r="N3043" i="2" s="1"/>
  <c r="H3043" i="2"/>
  <c r="I3039" i="2"/>
  <c r="N3039" i="2" s="1"/>
  <c r="H3039" i="2"/>
  <c r="I3035" i="2"/>
  <c r="N3035" i="2" s="1"/>
  <c r="H3035" i="2"/>
  <c r="I3031" i="2"/>
  <c r="N3031" i="2" s="1"/>
  <c r="H3031" i="2"/>
  <c r="I3027" i="2"/>
  <c r="N3027" i="2" s="1"/>
  <c r="H3027" i="2"/>
  <c r="I3023" i="2"/>
  <c r="N3023" i="2" s="1"/>
  <c r="H3023" i="2"/>
  <c r="I3019" i="2"/>
  <c r="N3019" i="2" s="1"/>
  <c r="H3019" i="2"/>
  <c r="I3015" i="2"/>
  <c r="N3015" i="2" s="1"/>
  <c r="H3015" i="2"/>
  <c r="I3011" i="2"/>
  <c r="N3011" i="2" s="1"/>
  <c r="H3011" i="2"/>
  <c r="I3007" i="2"/>
  <c r="N3007" i="2" s="1"/>
  <c r="H3007" i="2"/>
  <c r="I3003" i="2"/>
  <c r="N3003" i="2" s="1"/>
  <c r="H3003" i="2"/>
  <c r="I2999" i="2"/>
  <c r="N2999" i="2" s="1"/>
  <c r="H2999" i="2"/>
  <c r="I2995" i="2"/>
  <c r="N2995" i="2" s="1"/>
  <c r="H2995" i="2"/>
  <c r="I2991" i="2"/>
  <c r="N2991" i="2" s="1"/>
  <c r="H2991" i="2"/>
  <c r="I2987" i="2"/>
  <c r="N2987" i="2" s="1"/>
  <c r="H2987" i="2"/>
  <c r="I2983" i="2"/>
  <c r="N2983" i="2" s="1"/>
  <c r="H2983" i="2"/>
  <c r="I2979" i="2"/>
  <c r="N2979" i="2" s="1"/>
  <c r="H2979" i="2"/>
  <c r="I2975" i="2"/>
  <c r="N2975" i="2" s="1"/>
  <c r="H2975" i="2"/>
  <c r="I2971" i="2"/>
  <c r="N2971" i="2" s="1"/>
  <c r="H2971" i="2"/>
  <c r="I2967" i="2"/>
  <c r="N2967" i="2" s="1"/>
  <c r="H2967" i="2"/>
  <c r="I2963" i="2"/>
  <c r="N2963" i="2" s="1"/>
  <c r="H2963" i="2"/>
  <c r="I2959" i="2"/>
  <c r="N2959" i="2" s="1"/>
  <c r="H2959" i="2"/>
  <c r="I2955" i="2"/>
  <c r="N2955" i="2" s="1"/>
  <c r="H2955" i="2"/>
  <c r="I2951" i="2"/>
  <c r="N2951" i="2" s="1"/>
  <c r="H2951" i="2"/>
  <c r="I2947" i="2"/>
  <c r="N2947" i="2" s="1"/>
  <c r="H2947" i="2"/>
  <c r="I2943" i="2"/>
  <c r="N2943" i="2" s="1"/>
  <c r="H2943" i="2"/>
  <c r="I2939" i="2"/>
  <c r="N2939" i="2" s="1"/>
  <c r="H2939" i="2"/>
  <c r="I2935" i="2"/>
  <c r="N2935" i="2" s="1"/>
  <c r="H2935" i="2"/>
  <c r="I2931" i="2"/>
  <c r="N2931" i="2" s="1"/>
  <c r="H2931" i="2"/>
  <c r="I2927" i="2"/>
  <c r="N2927" i="2" s="1"/>
  <c r="H2927" i="2"/>
  <c r="I2923" i="2"/>
  <c r="N2923" i="2" s="1"/>
  <c r="H2923" i="2"/>
  <c r="I2919" i="2"/>
  <c r="N2919" i="2" s="1"/>
  <c r="H2919" i="2"/>
  <c r="I2915" i="2"/>
  <c r="N2915" i="2" s="1"/>
  <c r="H2915" i="2"/>
  <c r="I2911" i="2"/>
  <c r="N2911" i="2" s="1"/>
  <c r="H2911" i="2"/>
  <c r="I2907" i="2"/>
  <c r="N2907" i="2" s="1"/>
  <c r="H2907" i="2"/>
  <c r="I2903" i="2"/>
  <c r="N2903" i="2" s="1"/>
  <c r="H2903" i="2"/>
  <c r="I2899" i="2"/>
  <c r="N2899" i="2" s="1"/>
  <c r="H2899" i="2"/>
  <c r="I2895" i="2"/>
  <c r="N2895" i="2" s="1"/>
  <c r="H2895" i="2"/>
  <c r="I2891" i="2"/>
  <c r="N2891" i="2" s="1"/>
  <c r="H2891" i="2"/>
  <c r="I2887" i="2"/>
  <c r="N2887" i="2" s="1"/>
  <c r="H2887" i="2"/>
  <c r="I2883" i="2"/>
  <c r="N2883" i="2" s="1"/>
  <c r="H2883" i="2"/>
  <c r="I2879" i="2"/>
  <c r="N2879" i="2" s="1"/>
  <c r="H2879" i="2"/>
  <c r="I2875" i="2"/>
  <c r="N2875" i="2" s="1"/>
  <c r="H2875" i="2"/>
  <c r="I2871" i="2"/>
  <c r="N2871" i="2" s="1"/>
  <c r="H2871" i="2"/>
  <c r="I2867" i="2"/>
  <c r="N2867" i="2" s="1"/>
  <c r="H2867" i="2"/>
  <c r="I2863" i="2"/>
  <c r="N2863" i="2" s="1"/>
  <c r="H2863" i="2"/>
  <c r="I2859" i="2"/>
  <c r="N2859" i="2" s="1"/>
  <c r="H2859" i="2"/>
  <c r="I2855" i="2"/>
  <c r="N2855" i="2" s="1"/>
  <c r="H2855" i="2"/>
  <c r="I2851" i="2"/>
  <c r="N2851" i="2" s="1"/>
  <c r="H2851" i="2"/>
  <c r="I2847" i="2"/>
  <c r="N2847" i="2" s="1"/>
  <c r="H2847" i="2"/>
  <c r="I2843" i="2"/>
  <c r="N2843" i="2" s="1"/>
  <c r="H2843" i="2"/>
  <c r="I2839" i="2"/>
  <c r="N2839" i="2" s="1"/>
  <c r="H2839" i="2"/>
  <c r="I2835" i="2"/>
  <c r="N2835" i="2" s="1"/>
  <c r="H2835" i="2"/>
  <c r="I2831" i="2"/>
  <c r="N2831" i="2" s="1"/>
  <c r="H2831" i="2"/>
  <c r="I2827" i="2"/>
  <c r="N2827" i="2" s="1"/>
  <c r="H2827" i="2"/>
  <c r="I2823" i="2"/>
  <c r="N2823" i="2" s="1"/>
  <c r="H2823" i="2"/>
  <c r="I2819" i="2"/>
  <c r="N2819" i="2" s="1"/>
  <c r="H2819" i="2"/>
  <c r="I2815" i="2"/>
  <c r="N2815" i="2" s="1"/>
  <c r="H2815" i="2"/>
  <c r="I2811" i="2"/>
  <c r="N2811" i="2" s="1"/>
  <c r="H2811" i="2"/>
  <c r="I2807" i="2"/>
  <c r="N2807" i="2" s="1"/>
  <c r="H2807" i="2"/>
  <c r="I2803" i="2"/>
  <c r="N2803" i="2" s="1"/>
  <c r="H2803" i="2"/>
  <c r="I2799" i="2"/>
  <c r="N2799" i="2" s="1"/>
  <c r="H2799" i="2"/>
  <c r="I2795" i="2"/>
  <c r="N2795" i="2" s="1"/>
  <c r="H2795" i="2"/>
  <c r="I2791" i="2"/>
  <c r="N2791" i="2" s="1"/>
  <c r="H2791" i="2"/>
  <c r="I2787" i="2"/>
  <c r="N2787" i="2" s="1"/>
  <c r="H2787" i="2"/>
  <c r="I2783" i="2"/>
  <c r="N2783" i="2" s="1"/>
  <c r="H2783" i="2"/>
  <c r="I2779" i="2"/>
  <c r="N2779" i="2" s="1"/>
  <c r="H2779" i="2"/>
  <c r="I2775" i="2"/>
  <c r="N2775" i="2" s="1"/>
  <c r="H2775" i="2"/>
  <c r="I2771" i="2"/>
  <c r="N2771" i="2" s="1"/>
  <c r="H2771" i="2"/>
  <c r="I2767" i="2"/>
  <c r="N2767" i="2" s="1"/>
  <c r="H2767" i="2"/>
  <c r="I2763" i="2"/>
  <c r="N2763" i="2" s="1"/>
  <c r="H2763" i="2"/>
  <c r="I2759" i="2"/>
  <c r="N2759" i="2" s="1"/>
  <c r="H2759" i="2"/>
  <c r="I2755" i="2"/>
  <c r="N2755" i="2" s="1"/>
  <c r="H2755" i="2"/>
  <c r="I2751" i="2"/>
  <c r="N2751" i="2" s="1"/>
  <c r="H2751" i="2"/>
  <c r="I2747" i="2"/>
  <c r="N2747" i="2" s="1"/>
  <c r="H2747" i="2"/>
  <c r="I2743" i="2"/>
  <c r="N2743" i="2" s="1"/>
  <c r="H2743" i="2"/>
  <c r="I2739" i="2"/>
  <c r="N2739" i="2" s="1"/>
  <c r="H2739" i="2"/>
  <c r="I2735" i="2"/>
  <c r="N2735" i="2" s="1"/>
  <c r="H2735" i="2"/>
  <c r="I2731" i="2"/>
  <c r="N2731" i="2" s="1"/>
  <c r="H2731" i="2"/>
  <c r="I2727" i="2"/>
  <c r="N2727" i="2" s="1"/>
  <c r="H2727" i="2"/>
  <c r="I2723" i="2"/>
  <c r="N2723" i="2" s="1"/>
  <c r="H2723" i="2"/>
  <c r="I2719" i="2"/>
  <c r="N2719" i="2" s="1"/>
  <c r="H2719" i="2"/>
  <c r="I2715" i="2"/>
  <c r="N2715" i="2" s="1"/>
  <c r="H2715" i="2"/>
  <c r="I2711" i="2"/>
  <c r="N2711" i="2" s="1"/>
  <c r="H2711" i="2"/>
  <c r="I2707" i="2"/>
  <c r="N2707" i="2" s="1"/>
  <c r="H2707" i="2"/>
  <c r="I2703" i="2"/>
  <c r="N2703" i="2" s="1"/>
  <c r="H2703" i="2"/>
  <c r="I2699" i="2"/>
  <c r="N2699" i="2" s="1"/>
  <c r="H2699" i="2"/>
  <c r="I2695" i="2"/>
  <c r="N2695" i="2" s="1"/>
  <c r="H2695" i="2"/>
  <c r="I2691" i="2"/>
  <c r="N2691" i="2" s="1"/>
  <c r="H2691" i="2"/>
  <c r="I2687" i="2"/>
  <c r="N2687" i="2" s="1"/>
  <c r="H2687" i="2"/>
  <c r="I2683" i="2"/>
  <c r="N2683" i="2" s="1"/>
  <c r="H2683" i="2"/>
  <c r="I2679" i="2"/>
  <c r="N2679" i="2" s="1"/>
  <c r="H2679" i="2"/>
  <c r="I2675" i="2"/>
  <c r="N2675" i="2" s="1"/>
  <c r="H2675" i="2"/>
  <c r="I2671" i="2"/>
  <c r="N2671" i="2" s="1"/>
  <c r="H2671" i="2"/>
  <c r="I2667" i="2"/>
  <c r="N2667" i="2" s="1"/>
  <c r="H2667" i="2"/>
  <c r="I2663" i="2"/>
  <c r="N2663" i="2" s="1"/>
  <c r="H2663" i="2"/>
  <c r="I2659" i="2"/>
  <c r="N2659" i="2" s="1"/>
  <c r="H2659" i="2"/>
  <c r="I2655" i="2"/>
  <c r="N2655" i="2" s="1"/>
  <c r="H2655" i="2"/>
  <c r="I2651" i="2"/>
  <c r="N2651" i="2" s="1"/>
  <c r="H2651" i="2"/>
  <c r="I2647" i="2"/>
  <c r="N2647" i="2" s="1"/>
  <c r="H2647" i="2"/>
  <c r="I2643" i="2"/>
  <c r="N2643" i="2" s="1"/>
  <c r="H2643" i="2"/>
  <c r="I2639" i="2"/>
  <c r="N2639" i="2" s="1"/>
  <c r="H2639" i="2"/>
  <c r="I2635" i="2"/>
  <c r="N2635" i="2" s="1"/>
  <c r="H2635" i="2"/>
  <c r="I2631" i="2"/>
  <c r="N2631" i="2" s="1"/>
  <c r="H2631" i="2"/>
  <c r="I2627" i="2"/>
  <c r="N2627" i="2" s="1"/>
  <c r="H2627" i="2"/>
  <c r="I2623" i="2"/>
  <c r="N2623" i="2" s="1"/>
  <c r="H2623" i="2"/>
  <c r="I2619" i="2"/>
  <c r="N2619" i="2" s="1"/>
  <c r="H2619" i="2"/>
  <c r="I2615" i="2"/>
  <c r="N2615" i="2" s="1"/>
  <c r="H2615" i="2"/>
  <c r="I2611" i="2"/>
  <c r="N2611" i="2" s="1"/>
  <c r="H2611" i="2"/>
  <c r="I2607" i="2"/>
  <c r="N2607" i="2" s="1"/>
  <c r="H2607" i="2"/>
  <c r="I2603" i="2"/>
  <c r="N2603" i="2" s="1"/>
  <c r="H2603" i="2"/>
  <c r="I2599" i="2"/>
  <c r="N2599" i="2" s="1"/>
  <c r="H2599" i="2"/>
  <c r="I2595" i="2"/>
  <c r="N2595" i="2" s="1"/>
  <c r="H2595" i="2"/>
  <c r="I2591" i="2"/>
  <c r="N2591" i="2" s="1"/>
  <c r="H2591" i="2"/>
  <c r="I2587" i="2"/>
  <c r="N2587" i="2" s="1"/>
  <c r="H2587" i="2"/>
  <c r="I2583" i="2"/>
  <c r="N2583" i="2" s="1"/>
  <c r="H2583" i="2"/>
  <c r="I2579" i="2"/>
  <c r="N2579" i="2" s="1"/>
  <c r="H2579" i="2"/>
  <c r="I2575" i="2"/>
  <c r="N2575" i="2" s="1"/>
  <c r="H2575" i="2"/>
  <c r="I2571" i="2"/>
  <c r="N2571" i="2" s="1"/>
  <c r="H2571" i="2"/>
  <c r="I2567" i="2"/>
  <c r="N2567" i="2" s="1"/>
  <c r="H2567" i="2"/>
  <c r="I2563" i="2"/>
  <c r="N2563" i="2" s="1"/>
  <c r="H2563" i="2"/>
  <c r="I2559" i="2"/>
  <c r="N2559" i="2" s="1"/>
  <c r="H2559" i="2"/>
  <c r="I2555" i="2"/>
  <c r="N2555" i="2" s="1"/>
  <c r="H2555" i="2"/>
  <c r="I2551" i="2"/>
  <c r="N2551" i="2" s="1"/>
  <c r="H2551" i="2"/>
  <c r="I2547" i="2"/>
  <c r="N2547" i="2" s="1"/>
  <c r="H2547" i="2"/>
  <c r="I2543" i="2"/>
  <c r="N2543" i="2" s="1"/>
  <c r="H2543" i="2"/>
  <c r="I2539" i="2"/>
  <c r="N2539" i="2" s="1"/>
  <c r="H2539" i="2"/>
  <c r="I2535" i="2"/>
  <c r="N2535" i="2" s="1"/>
  <c r="H2535" i="2"/>
  <c r="I2531" i="2"/>
  <c r="N2531" i="2" s="1"/>
  <c r="H2531" i="2"/>
  <c r="I2527" i="2"/>
  <c r="N2527" i="2" s="1"/>
  <c r="H2527" i="2"/>
  <c r="I2523" i="2"/>
  <c r="N2523" i="2" s="1"/>
  <c r="H2523" i="2"/>
  <c r="I2519" i="2"/>
  <c r="N2519" i="2" s="1"/>
  <c r="H2519" i="2"/>
  <c r="I2515" i="2"/>
  <c r="N2515" i="2" s="1"/>
  <c r="H2515" i="2"/>
  <c r="I2511" i="2"/>
  <c r="N2511" i="2" s="1"/>
  <c r="H2511" i="2"/>
  <c r="I2507" i="2"/>
  <c r="N2507" i="2" s="1"/>
  <c r="H2507" i="2"/>
  <c r="I2503" i="2"/>
  <c r="N2503" i="2" s="1"/>
  <c r="H2503" i="2"/>
  <c r="I2499" i="2"/>
  <c r="N2499" i="2" s="1"/>
  <c r="H2499" i="2"/>
  <c r="I2495" i="2"/>
  <c r="N2495" i="2" s="1"/>
  <c r="H2495" i="2"/>
  <c r="I2491" i="2"/>
  <c r="N2491" i="2" s="1"/>
  <c r="H2491" i="2"/>
  <c r="I2487" i="2"/>
  <c r="N2487" i="2" s="1"/>
  <c r="H2487" i="2"/>
  <c r="I2483" i="2"/>
  <c r="N2483" i="2" s="1"/>
  <c r="H2483" i="2"/>
  <c r="I2479" i="2"/>
  <c r="N2479" i="2" s="1"/>
  <c r="H2479" i="2"/>
  <c r="I2475" i="2"/>
  <c r="N2475" i="2" s="1"/>
  <c r="H2475" i="2"/>
  <c r="I2471" i="2"/>
  <c r="N2471" i="2" s="1"/>
  <c r="H2471" i="2"/>
  <c r="I2467" i="2"/>
  <c r="N2467" i="2" s="1"/>
  <c r="H2467" i="2"/>
  <c r="I2463" i="2"/>
  <c r="N2463" i="2" s="1"/>
  <c r="H2463" i="2"/>
  <c r="I2459" i="2"/>
  <c r="N2459" i="2" s="1"/>
  <c r="H2459" i="2"/>
  <c r="I2455" i="2"/>
  <c r="N2455" i="2" s="1"/>
  <c r="H2455" i="2"/>
  <c r="I2451" i="2"/>
  <c r="N2451" i="2" s="1"/>
  <c r="H2451" i="2"/>
  <c r="I2447" i="2"/>
  <c r="N2447" i="2" s="1"/>
  <c r="H2447" i="2"/>
  <c r="I2443" i="2"/>
  <c r="N2443" i="2" s="1"/>
  <c r="H2443" i="2"/>
  <c r="I2439" i="2"/>
  <c r="N2439" i="2" s="1"/>
  <c r="H2439" i="2"/>
  <c r="I2435" i="2"/>
  <c r="N2435" i="2" s="1"/>
  <c r="H2435" i="2"/>
  <c r="I2431" i="2"/>
  <c r="N2431" i="2" s="1"/>
  <c r="H2431" i="2"/>
  <c r="I2427" i="2"/>
  <c r="N2427" i="2" s="1"/>
  <c r="H2427" i="2"/>
  <c r="I2423" i="2"/>
  <c r="N2423" i="2" s="1"/>
  <c r="H2423" i="2"/>
  <c r="I2419" i="2"/>
  <c r="N2419" i="2" s="1"/>
  <c r="H2419" i="2"/>
  <c r="I2415" i="2"/>
  <c r="N2415" i="2" s="1"/>
  <c r="H2415" i="2"/>
  <c r="I2411" i="2"/>
  <c r="N2411" i="2" s="1"/>
  <c r="H2411" i="2"/>
  <c r="I2407" i="2"/>
  <c r="N2407" i="2" s="1"/>
  <c r="H2407" i="2"/>
  <c r="I2403" i="2"/>
  <c r="N2403" i="2" s="1"/>
  <c r="H2403" i="2"/>
  <c r="I2399" i="2"/>
  <c r="N2399" i="2" s="1"/>
  <c r="H2399" i="2"/>
  <c r="I2395" i="2"/>
  <c r="N2395" i="2" s="1"/>
  <c r="H2395" i="2"/>
  <c r="I2391" i="2"/>
  <c r="N2391" i="2" s="1"/>
  <c r="H2391" i="2"/>
  <c r="I2387" i="2"/>
  <c r="N2387" i="2" s="1"/>
  <c r="H2387" i="2"/>
  <c r="I2383" i="2"/>
  <c r="N2383" i="2" s="1"/>
  <c r="H2383" i="2"/>
  <c r="I2379" i="2"/>
  <c r="N2379" i="2" s="1"/>
  <c r="H2379" i="2"/>
  <c r="I2375" i="2"/>
  <c r="N2375" i="2" s="1"/>
  <c r="H2375" i="2"/>
  <c r="I2371" i="2"/>
  <c r="N2371" i="2" s="1"/>
  <c r="H2371" i="2"/>
  <c r="I2367" i="2"/>
  <c r="N2367" i="2" s="1"/>
  <c r="H2367" i="2"/>
  <c r="I2363" i="2"/>
  <c r="N2363" i="2" s="1"/>
  <c r="H2363" i="2"/>
  <c r="I2359" i="2"/>
  <c r="N2359" i="2" s="1"/>
  <c r="H2359" i="2"/>
  <c r="I2355" i="2"/>
  <c r="N2355" i="2" s="1"/>
  <c r="H2355" i="2"/>
  <c r="I2351" i="2"/>
  <c r="N2351" i="2" s="1"/>
  <c r="H2351" i="2"/>
  <c r="I2347" i="2"/>
  <c r="N2347" i="2" s="1"/>
  <c r="H2347" i="2"/>
  <c r="I2343" i="2"/>
  <c r="N2343" i="2" s="1"/>
  <c r="H2343" i="2"/>
  <c r="I2339" i="2"/>
  <c r="N2339" i="2" s="1"/>
  <c r="H2339" i="2"/>
  <c r="I2335" i="2"/>
  <c r="N2335" i="2" s="1"/>
  <c r="H2335" i="2"/>
  <c r="I2331" i="2"/>
  <c r="N2331" i="2" s="1"/>
  <c r="H2331" i="2"/>
  <c r="I2327" i="2"/>
  <c r="N2327" i="2" s="1"/>
  <c r="H2327" i="2"/>
  <c r="I2323" i="2"/>
  <c r="N2323" i="2" s="1"/>
  <c r="H2323" i="2"/>
  <c r="I2319" i="2"/>
  <c r="N2319" i="2" s="1"/>
  <c r="H2319" i="2"/>
  <c r="I2315" i="2"/>
  <c r="N2315" i="2" s="1"/>
  <c r="H2315" i="2"/>
  <c r="I2311" i="2"/>
  <c r="N2311" i="2" s="1"/>
  <c r="H2311" i="2"/>
  <c r="I2307" i="2"/>
  <c r="N2307" i="2" s="1"/>
  <c r="H2307" i="2"/>
  <c r="I2303" i="2"/>
  <c r="N2303" i="2" s="1"/>
  <c r="H2303" i="2"/>
  <c r="I2299" i="2"/>
  <c r="N2299" i="2" s="1"/>
  <c r="H2299" i="2"/>
  <c r="I2295" i="2"/>
  <c r="N2295" i="2" s="1"/>
  <c r="H2295" i="2"/>
  <c r="I2291" i="2"/>
  <c r="N2291" i="2" s="1"/>
  <c r="H2291" i="2"/>
  <c r="I2287" i="2"/>
  <c r="N2287" i="2" s="1"/>
  <c r="H2287" i="2"/>
  <c r="I2283" i="2"/>
  <c r="N2283" i="2" s="1"/>
  <c r="H2283" i="2"/>
  <c r="I2279" i="2"/>
  <c r="N2279" i="2" s="1"/>
  <c r="H2279" i="2"/>
  <c r="I2275" i="2"/>
  <c r="N2275" i="2" s="1"/>
  <c r="H2275" i="2"/>
  <c r="I2271" i="2"/>
  <c r="N2271" i="2" s="1"/>
  <c r="H2271" i="2"/>
  <c r="I2267" i="2"/>
  <c r="N2267" i="2" s="1"/>
  <c r="H2267" i="2"/>
  <c r="I2263" i="2"/>
  <c r="N2263" i="2" s="1"/>
  <c r="H2263" i="2"/>
  <c r="I2259" i="2"/>
  <c r="N2259" i="2" s="1"/>
  <c r="H2259" i="2"/>
  <c r="I2255" i="2"/>
  <c r="N2255" i="2" s="1"/>
  <c r="H2255" i="2"/>
  <c r="I2251" i="2"/>
  <c r="N2251" i="2" s="1"/>
  <c r="H2251" i="2"/>
  <c r="I2247" i="2"/>
  <c r="N2247" i="2" s="1"/>
  <c r="H2247" i="2"/>
  <c r="I2243" i="2"/>
  <c r="N2243" i="2" s="1"/>
  <c r="H2243" i="2"/>
  <c r="I2239" i="2"/>
  <c r="N2239" i="2" s="1"/>
  <c r="H2239" i="2"/>
  <c r="I2235" i="2"/>
  <c r="N2235" i="2" s="1"/>
  <c r="H2235" i="2"/>
  <c r="I2231" i="2"/>
  <c r="N2231" i="2" s="1"/>
  <c r="H2231" i="2"/>
  <c r="I2227" i="2"/>
  <c r="N2227" i="2" s="1"/>
  <c r="H2227" i="2"/>
  <c r="I2223" i="2"/>
  <c r="N2223" i="2" s="1"/>
  <c r="H2223" i="2"/>
  <c r="I2219" i="2"/>
  <c r="N2219" i="2" s="1"/>
  <c r="H2219" i="2"/>
  <c r="I2215" i="2"/>
  <c r="N2215" i="2" s="1"/>
  <c r="H2215" i="2"/>
  <c r="I2211" i="2"/>
  <c r="N2211" i="2" s="1"/>
  <c r="H2211" i="2"/>
  <c r="I2207" i="2"/>
  <c r="N2207" i="2" s="1"/>
  <c r="H2207" i="2"/>
  <c r="I2203" i="2"/>
  <c r="N2203" i="2" s="1"/>
  <c r="H2203" i="2"/>
  <c r="I2199" i="2"/>
  <c r="N2199" i="2" s="1"/>
  <c r="H2199" i="2"/>
  <c r="I2195" i="2"/>
  <c r="N2195" i="2" s="1"/>
  <c r="H2195" i="2"/>
  <c r="I2191" i="2"/>
  <c r="N2191" i="2" s="1"/>
  <c r="H2191" i="2"/>
  <c r="I2187" i="2"/>
  <c r="N2187" i="2" s="1"/>
  <c r="H2187" i="2"/>
  <c r="I2183" i="2"/>
  <c r="N2183" i="2" s="1"/>
  <c r="H2183" i="2"/>
  <c r="I2179" i="2"/>
  <c r="N2179" i="2" s="1"/>
  <c r="H2179" i="2"/>
  <c r="I2175" i="2"/>
  <c r="N2175" i="2" s="1"/>
  <c r="H2175" i="2"/>
  <c r="I2171" i="2"/>
  <c r="N2171" i="2" s="1"/>
  <c r="H2171" i="2"/>
  <c r="I2167" i="2"/>
  <c r="N2167" i="2" s="1"/>
  <c r="H2167" i="2"/>
  <c r="I2163" i="2"/>
  <c r="N2163" i="2" s="1"/>
  <c r="H2163" i="2"/>
  <c r="I2159" i="2"/>
  <c r="N2159" i="2" s="1"/>
  <c r="H2159" i="2"/>
  <c r="I2155" i="2"/>
  <c r="N2155" i="2" s="1"/>
  <c r="H2155" i="2"/>
  <c r="I2151" i="2"/>
  <c r="N2151" i="2" s="1"/>
  <c r="H2151" i="2"/>
  <c r="I2147" i="2"/>
  <c r="N2147" i="2" s="1"/>
  <c r="H2147" i="2"/>
  <c r="I2143" i="2"/>
  <c r="N2143" i="2" s="1"/>
  <c r="H2143" i="2"/>
  <c r="I2139" i="2"/>
  <c r="N2139" i="2" s="1"/>
  <c r="H2139" i="2"/>
  <c r="I2135" i="2"/>
  <c r="N2135" i="2" s="1"/>
  <c r="H2135" i="2"/>
  <c r="I2131" i="2"/>
  <c r="N2131" i="2" s="1"/>
  <c r="H2131" i="2"/>
  <c r="I2127" i="2"/>
  <c r="N2127" i="2" s="1"/>
  <c r="H2127" i="2"/>
  <c r="I2123" i="2"/>
  <c r="N2123" i="2" s="1"/>
  <c r="H2123" i="2"/>
  <c r="I2119" i="2"/>
  <c r="N2119" i="2" s="1"/>
  <c r="H2119" i="2"/>
  <c r="I2115" i="2"/>
  <c r="N2115" i="2" s="1"/>
  <c r="H2115" i="2"/>
  <c r="I2111" i="2"/>
  <c r="N2111" i="2" s="1"/>
  <c r="H2111" i="2"/>
  <c r="I2107" i="2"/>
  <c r="N2107" i="2" s="1"/>
  <c r="H2107" i="2"/>
  <c r="I2103" i="2"/>
  <c r="N2103" i="2" s="1"/>
  <c r="H2103" i="2"/>
  <c r="I2099" i="2"/>
  <c r="N2099" i="2" s="1"/>
  <c r="H2099" i="2"/>
  <c r="I2095" i="2"/>
  <c r="N2095" i="2" s="1"/>
  <c r="H2095" i="2"/>
  <c r="I2091" i="2"/>
  <c r="N2091" i="2" s="1"/>
  <c r="H2091" i="2"/>
  <c r="I2087" i="2"/>
  <c r="N2087" i="2" s="1"/>
  <c r="H2087" i="2"/>
  <c r="I2083" i="2"/>
  <c r="N2083" i="2" s="1"/>
  <c r="H2083" i="2"/>
  <c r="I2079" i="2"/>
  <c r="N2079" i="2" s="1"/>
  <c r="H2079" i="2"/>
  <c r="I2075" i="2"/>
  <c r="N2075" i="2" s="1"/>
  <c r="H2075" i="2"/>
  <c r="I2071" i="2"/>
  <c r="N2071" i="2" s="1"/>
  <c r="H2071" i="2"/>
  <c r="I2067" i="2"/>
  <c r="N2067" i="2" s="1"/>
  <c r="H2067" i="2"/>
  <c r="I2063" i="2"/>
  <c r="N2063" i="2" s="1"/>
  <c r="H2063" i="2"/>
  <c r="I2059" i="2"/>
  <c r="N2059" i="2" s="1"/>
  <c r="H2059" i="2"/>
  <c r="I2055" i="2"/>
  <c r="N2055" i="2" s="1"/>
  <c r="H2055" i="2"/>
  <c r="I2051" i="2"/>
  <c r="N2051" i="2" s="1"/>
  <c r="H2051" i="2"/>
  <c r="I2047" i="2"/>
  <c r="N2047" i="2" s="1"/>
  <c r="H2047" i="2"/>
  <c r="I2043" i="2"/>
  <c r="N2043" i="2" s="1"/>
  <c r="H2043" i="2"/>
  <c r="I2039" i="2"/>
  <c r="N2039" i="2" s="1"/>
  <c r="H2039" i="2"/>
  <c r="I2035" i="2"/>
  <c r="N2035" i="2" s="1"/>
  <c r="H2035" i="2"/>
  <c r="I2031" i="2"/>
  <c r="N2031" i="2" s="1"/>
  <c r="H2031" i="2"/>
  <c r="I2027" i="2"/>
  <c r="N2027" i="2" s="1"/>
  <c r="H2027" i="2"/>
  <c r="I2023" i="2"/>
  <c r="N2023" i="2" s="1"/>
  <c r="H2023" i="2"/>
  <c r="I2019" i="2"/>
  <c r="N2019" i="2" s="1"/>
  <c r="H2019" i="2"/>
  <c r="I2015" i="2"/>
  <c r="N2015" i="2" s="1"/>
  <c r="H2015" i="2"/>
  <c r="I2011" i="2"/>
  <c r="N2011" i="2" s="1"/>
  <c r="H2011" i="2"/>
  <c r="I2007" i="2"/>
  <c r="N2007" i="2" s="1"/>
  <c r="H2007" i="2"/>
  <c r="I2003" i="2"/>
  <c r="N2003" i="2" s="1"/>
  <c r="H2003" i="2"/>
  <c r="I1999" i="2"/>
  <c r="N1999" i="2" s="1"/>
  <c r="H1999" i="2"/>
  <c r="I1995" i="2"/>
  <c r="N1995" i="2" s="1"/>
  <c r="H1995" i="2"/>
  <c r="I1991" i="2"/>
  <c r="N1991" i="2" s="1"/>
  <c r="H1991" i="2"/>
  <c r="I1987" i="2"/>
  <c r="N1987" i="2" s="1"/>
  <c r="H1987" i="2"/>
  <c r="I1983" i="2"/>
  <c r="N1983" i="2" s="1"/>
  <c r="H1983" i="2"/>
  <c r="I1979" i="2"/>
  <c r="N1979" i="2" s="1"/>
  <c r="H1979" i="2"/>
  <c r="I1975" i="2"/>
  <c r="N1975" i="2" s="1"/>
  <c r="H1975" i="2"/>
  <c r="I1971" i="2"/>
  <c r="N1971" i="2" s="1"/>
  <c r="H1971" i="2"/>
  <c r="I1967" i="2"/>
  <c r="N1967" i="2" s="1"/>
  <c r="H1967" i="2"/>
  <c r="I1963" i="2"/>
  <c r="N1963" i="2" s="1"/>
  <c r="H1963" i="2"/>
  <c r="I1959" i="2"/>
  <c r="N1959" i="2" s="1"/>
  <c r="H1959" i="2"/>
  <c r="I1955" i="2"/>
  <c r="N1955" i="2" s="1"/>
  <c r="H1955" i="2"/>
  <c r="I1951" i="2"/>
  <c r="N1951" i="2" s="1"/>
  <c r="H1951" i="2"/>
  <c r="I1947" i="2"/>
  <c r="N1947" i="2" s="1"/>
  <c r="H1947" i="2"/>
  <c r="I1943" i="2"/>
  <c r="N1943" i="2" s="1"/>
  <c r="H1943" i="2"/>
  <c r="I1939" i="2"/>
  <c r="N1939" i="2" s="1"/>
  <c r="H1939" i="2"/>
  <c r="I1935" i="2"/>
  <c r="N1935" i="2" s="1"/>
  <c r="H1935" i="2"/>
  <c r="I1931" i="2"/>
  <c r="N1931" i="2" s="1"/>
  <c r="H1931" i="2"/>
  <c r="I1927" i="2"/>
  <c r="N1927" i="2" s="1"/>
  <c r="H1927" i="2"/>
  <c r="I1923" i="2"/>
  <c r="N1923" i="2" s="1"/>
  <c r="H1923" i="2"/>
  <c r="I1919" i="2"/>
  <c r="N1919" i="2" s="1"/>
  <c r="H1919" i="2"/>
  <c r="I1915" i="2"/>
  <c r="N1915" i="2" s="1"/>
  <c r="H1915" i="2"/>
  <c r="I1911" i="2"/>
  <c r="N1911" i="2" s="1"/>
  <c r="H1911" i="2"/>
  <c r="I1907" i="2"/>
  <c r="N1907" i="2" s="1"/>
  <c r="H1907" i="2"/>
  <c r="I1903" i="2"/>
  <c r="N1903" i="2" s="1"/>
  <c r="H1903" i="2"/>
  <c r="I1899" i="2"/>
  <c r="N1899" i="2" s="1"/>
  <c r="H1899" i="2"/>
  <c r="I1895" i="2"/>
  <c r="N1895" i="2" s="1"/>
  <c r="H1895" i="2"/>
  <c r="I1891" i="2"/>
  <c r="N1891" i="2" s="1"/>
  <c r="H1891" i="2"/>
  <c r="I1887" i="2"/>
  <c r="N1887" i="2" s="1"/>
  <c r="H1887" i="2"/>
  <c r="I1883" i="2"/>
  <c r="N1883" i="2" s="1"/>
  <c r="H1883" i="2"/>
  <c r="I1879" i="2"/>
  <c r="N1879" i="2" s="1"/>
  <c r="H1879" i="2"/>
  <c r="I1875" i="2"/>
  <c r="N1875" i="2" s="1"/>
  <c r="H1875" i="2"/>
  <c r="I1871" i="2"/>
  <c r="N1871" i="2" s="1"/>
  <c r="H1871" i="2"/>
  <c r="I1867" i="2"/>
  <c r="N1867" i="2" s="1"/>
  <c r="H1867" i="2"/>
  <c r="I1863" i="2"/>
  <c r="N1863" i="2" s="1"/>
  <c r="H1863" i="2"/>
  <c r="I1859" i="2"/>
  <c r="N1859" i="2" s="1"/>
  <c r="H1859" i="2"/>
  <c r="I1855" i="2"/>
  <c r="N1855" i="2" s="1"/>
  <c r="H1855" i="2"/>
  <c r="I1851" i="2"/>
  <c r="N1851" i="2" s="1"/>
  <c r="H1851" i="2"/>
  <c r="I1847" i="2"/>
  <c r="N1847" i="2" s="1"/>
  <c r="H1847" i="2"/>
  <c r="I1843" i="2"/>
  <c r="N1843" i="2" s="1"/>
  <c r="H1843" i="2"/>
  <c r="I1839" i="2"/>
  <c r="N1839" i="2" s="1"/>
  <c r="H1839" i="2"/>
  <c r="I1835" i="2"/>
  <c r="N1835" i="2" s="1"/>
  <c r="H1835" i="2"/>
  <c r="I1831" i="2"/>
  <c r="N1831" i="2" s="1"/>
  <c r="H1831" i="2"/>
  <c r="I1827" i="2"/>
  <c r="N1827" i="2" s="1"/>
  <c r="H1827" i="2"/>
  <c r="I1823" i="2"/>
  <c r="N1823" i="2" s="1"/>
  <c r="H1823" i="2"/>
  <c r="I1819" i="2"/>
  <c r="N1819" i="2" s="1"/>
  <c r="H1819" i="2"/>
  <c r="I1815" i="2"/>
  <c r="N1815" i="2" s="1"/>
  <c r="H1815" i="2"/>
  <c r="I1811" i="2"/>
  <c r="N1811" i="2" s="1"/>
  <c r="H1811" i="2"/>
  <c r="I1807" i="2"/>
  <c r="N1807" i="2" s="1"/>
  <c r="H1807" i="2"/>
  <c r="I1803" i="2"/>
  <c r="N1803" i="2" s="1"/>
  <c r="H1803" i="2"/>
  <c r="I1799" i="2"/>
  <c r="N1799" i="2" s="1"/>
  <c r="H1799" i="2"/>
  <c r="I1795" i="2"/>
  <c r="N1795" i="2" s="1"/>
  <c r="H1795" i="2"/>
  <c r="I1791" i="2"/>
  <c r="N1791" i="2" s="1"/>
  <c r="H1791" i="2"/>
  <c r="I1787" i="2"/>
  <c r="N1787" i="2" s="1"/>
  <c r="H1787" i="2"/>
  <c r="I1783" i="2"/>
  <c r="N1783" i="2" s="1"/>
  <c r="H1783" i="2"/>
  <c r="I1779" i="2"/>
  <c r="N1779" i="2" s="1"/>
  <c r="H1779" i="2"/>
  <c r="I1775" i="2"/>
  <c r="N1775" i="2" s="1"/>
  <c r="H1775" i="2"/>
  <c r="I1771" i="2"/>
  <c r="N1771" i="2" s="1"/>
  <c r="H1771" i="2"/>
  <c r="I1767" i="2"/>
  <c r="N1767" i="2" s="1"/>
  <c r="H1767" i="2"/>
  <c r="I1763" i="2"/>
  <c r="N1763" i="2" s="1"/>
  <c r="H1763" i="2"/>
  <c r="I1759" i="2"/>
  <c r="N1759" i="2" s="1"/>
  <c r="H1759" i="2"/>
  <c r="I1755" i="2"/>
  <c r="N1755" i="2" s="1"/>
  <c r="H1755" i="2"/>
  <c r="I1751" i="2"/>
  <c r="N1751" i="2" s="1"/>
  <c r="H1751" i="2"/>
  <c r="I1747" i="2"/>
  <c r="N1747" i="2" s="1"/>
  <c r="H1747" i="2"/>
  <c r="I1743" i="2"/>
  <c r="N1743" i="2" s="1"/>
  <c r="H1743" i="2"/>
  <c r="I1739" i="2"/>
  <c r="N1739" i="2" s="1"/>
  <c r="H1739" i="2"/>
  <c r="I1735" i="2"/>
  <c r="N1735" i="2" s="1"/>
  <c r="H1735" i="2"/>
  <c r="I1731" i="2"/>
  <c r="N1731" i="2" s="1"/>
  <c r="H1731" i="2"/>
  <c r="I1727" i="2"/>
  <c r="N1727" i="2" s="1"/>
  <c r="H1727" i="2"/>
  <c r="I1723" i="2"/>
  <c r="N1723" i="2" s="1"/>
  <c r="H1723" i="2"/>
  <c r="I1719" i="2"/>
  <c r="N1719" i="2" s="1"/>
  <c r="H1719" i="2"/>
  <c r="I1715" i="2"/>
  <c r="N1715" i="2" s="1"/>
  <c r="H1715" i="2"/>
  <c r="I1711" i="2"/>
  <c r="N1711" i="2" s="1"/>
  <c r="H1711" i="2"/>
  <c r="I1707" i="2"/>
  <c r="N1707" i="2" s="1"/>
  <c r="H1707" i="2"/>
  <c r="I1703" i="2"/>
  <c r="N1703" i="2" s="1"/>
  <c r="H1703" i="2"/>
  <c r="I1699" i="2"/>
  <c r="N1699" i="2" s="1"/>
  <c r="H1699" i="2"/>
  <c r="I1695" i="2"/>
  <c r="N1695" i="2" s="1"/>
  <c r="H1695" i="2"/>
  <c r="I1691" i="2"/>
  <c r="N1691" i="2" s="1"/>
  <c r="H1691" i="2"/>
  <c r="I1687" i="2"/>
  <c r="N1687" i="2" s="1"/>
  <c r="H1687" i="2"/>
  <c r="I1683" i="2"/>
  <c r="N1683" i="2" s="1"/>
  <c r="H1683" i="2"/>
  <c r="I1679" i="2"/>
  <c r="N1679" i="2" s="1"/>
  <c r="H1679" i="2"/>
  <c r="I1675" i="2"/>
  <c r="N1675" i="2" s="1"/>
  <c r="H1675" i="2"/>
  <c r="I1671" i="2"/>
  <c r="N1671" i="2" s="1"/>
  <c r="H1671" i="2"/>
  <c r="I1667" i="2"/>
  <c r="N1667" i="2" s="1"/>
  <c r="H1667" i="2"/>
  <c r="I1663" i="2"/>
  <c r="N1663" i="2" s="1"/>
  <c r="H1663" i="2"/>
  <c r="I1659" i="2"/>
  <c r="N1659" i="2" s="1"/>
  <c r="H1659" i="2"/>
  <c r="I1655" i="2"/>
  <c r="N1655" i="2" s="1"/>
  <c r="H1655" i="2"/>
  <c r="I1651" i="2"/>
  <c r="N1651" i="2" s="1"/>
  <c r="H1651" i="2"/>
  <c r="I1647" i="2"/>
  <c r="N1647" i="2" s="1"/>
  <c r="H1647" i="2"/>
  <c r="I1643" i="2"/>
  <c r="N1643" i="2" s="1"/>
  <c r="H1643" i="2"/>
  <c r="I1639" i="2"/>
  <c r="N1639" i="2" s="1"/>
  <c r="H1639" i="2"/>
  <c r="I1635" i="2"/>
  <c r="N1635" i="2" s="1"/>
  <c r="H1635" i="2"/>
  <c r="I1631" i="2"/>
  <c r="N1631" i="2" s="1"/>
  <c r="H1631" i="2"/>
  <c r="I1627" i="2"/>
  <c r="N1627" i="2" s="1"/>
  <c r="H1627" i="2"/>
  <c r="I1623" i="2"/>
  <c r="N1623" i="2" s="1"/>
  <c r="H1623" i="2"/>
  <c r="I1619" i="2"/>
  <c r="N1619" i="2" s="1"/>
  <c r="H1619" i="2"/>
  <c r="I1615" i="2"/>
  <c r="N1615" i="2" s="1"/>
  <c r="H1615" i="2"/>
  <c r="I1611" i="2"/>
  <c r="N1611" i="2" s="1"/>
  <c r="H1611" i="2"/>
  <c r="I1607" i="2"/>
  <c r="N1607" i="2" s="1"/>
  <c r="H1607" i="2"/>
  <c r="I1603" i="2"/>
  <c r="N1603" i="2" s="1"/>
  <c r="H1603" i="2"/>
  <c r="I1599" i="2"/>
  <c r="N1599" i="2" s="1"/>
  <c r="H1599" i="2"/>
  <c r="I1595" i="2"/>
  <c r="N1595" i="2" s="1"/>
  <c r="H1595" i="2"/>
  <c r="I1591" i="2"/>
  <c r="N1591" i="2" s="1"/>
  <c r="H1591" i="2"/>
  <c r="I1587" i="2"/>
  <c r="N1587" i="2" s="1"/>
  <c r="H1587" i="2"/>
  <c r="I1583" i="2"/>
  <c r="N1583" i="2" s="1"/>
  <c r="H1583" i="2"/>
  <c r="I1579" i="2"/>
  <c r="N1579" i="2" s="1"/>
  <c r="H1579" i="2"/>
  <c r="I1575" i="2"/>
  <c r="N1575" i="2" s="1"/>
  <c r="H1575" i="2"/>
  <c r="I1571" i="2"/>
  <c r="N1571" i="2" s="1"/>
  <c r="H1571" i="2"/>
  <c r="I1567" i="2"/>
  <c r="N1567" i="2" s="1"/>
  <c r="H1567" i="2"/>
  <c r="I1563" i="2"/>
  <c r="N1563" i="2" s="1"/>
  <c r="H1563" i="2"/>
  <c r="I1559" i="2"/>
  <c r="N1559" i="2" s="1"/>
  <c r="H1559" i="2"/>
  <c r="I1555" i="2"/>
  <c r="N1555" i="2" s="1"/>
  <c r="H1555" i="2"/>
  <c r="I1551" i="2"/>
  <c r="N1551" i="2" s="1"/>
  <c r="H1551" i="2"/>
  <c r="I1547" i="2"/>
  <c r="N1547" i="2" s="1"/>
  <c r="H1547" i="2"/>
  <c r="I1543" i="2"/>
  <c r="N1543" i="2" s="1"/>
  <c r="H1543" i="2"/>
  <c r="I1539" i="2"/>
  <c r="N1539" i="2" s="1"/>
  <c r="H1539" i="2"/>
  <c r="I1535" i="2"/>
  <c r="N1535" i="2" s="1"/>
  <c r="H1535" i="2"/>
  <c r="I1531" i="2"/>
  <c r="N1531" i="2" s="1"/>
  <c r="H1531" i="2"/>
  <c r="I1527" i="2"/>
  <c r="N1527" i="2" s="1"/>
  <c r="H1527" i="2"/>
  <c r="I1523" i="2"/>
  <c r="N1523" i="2" s="1"/>
  <c r="H1523" i="2"/>
  <c r="I1519" i="2"/>
  <c r="N1519" i="2" s="1"/>
  <c r="H1519" i="2"/>
  <c r="I1515" i="2"/>
  <c r="N1515" i="2" s="1"/>
  <c r="H1515" i="2"/>
  <c r="I1511" i="2"/>
  <c r="N1511" i="2" s="1"/>
  <c r="H1511" i="2"/>
  <c r="I1507" i="2"/>
  <c r="N1507" i="2" s="1"/>
  <c r="H1507" i="2"/>
  <c r="I1503" i="2"/>
  <c r="N1503" i="2" s="1"/>
  <c r="H1503" i="2"/>
  <c r="I1499" i="2"/>
  <c r="N1499" i="2" s="1"/>
  <c r="H1499" i="2"/>
  <c r="I1495" i="2"/>
  <c r="N1495" i="2" s="1"/>
  <c r="H1495" i="2"/>
  <c r="I1491" i="2"/>
  <c r="N1491" i="2" s="1"/>
  <c r="H1491" i="2"/>
  <c r="I1487" i="2"/>
  <c r="N1487" i="2" s="1"/>
  <c r="H1487" i="2"/>
  <c r="I1483" i="2"/>
  <c r="N1483" i="2" s="1"/>
  <c r="H1483" i="2"/>
  <c r="I1479" i="2"/>
  <c r="N1479" i="2" s="1"/>
  <c r="H1479" i="2"/>
  <c r="I1475" i="2"/>
  <c r="N1475" i="2" s="1"/>
  <c r="H1475" i="2"/>
  <c r="I1471" i="2"/>
  <c r="N1471" i="2" s="1"/>
  <c r="H1471" i="2"/>
  <c r="I1467" i="2"/>
  <c r="N1467" i="2" s="1"/>
  <c r="H1467" i="2"/>
  <c r="I1463" i="2"/>
  <c r="N1463" i="2" s="1"/>
  <c r="H1463" i="2"/>
  <c r="I1459" i="2"/>
  <c r="N1459" i="2" s="1"/>
  <c r="H1459" i="2"/>
  <c r="I1455" i="2"/>
  <c r="N1455" i="2" s="1"/>
  <c r="H1455" i="2"/>
  <c r="I1451" i="2"/>
  <c r="N1451" i="2" s="1"/>
  <c r="H1451" i="2"/>
  <c r="I1447" i="2"/>
  <c r="N1447" i="2" s="1"/>
  <c r="H1447" i="2"/>
  <c r="I1443" i="2"/>
  <c r="N1443" i="2" s="1"/>
  <c r="H1443" i="2"/>
  <c r="I1439" i="2"/>
  <c r="N1439" i="2" s="1"/>
  <c r="H1439" i="2"/>
  <c r="I1435" i="2"/>
  <c r="N1435" i="2" s="1"/>
  <c r="H1435" i="2"/>
  <c r="I1431" i="2"/>
  <c r="N1431" i="2" s="1"/>
  <c r="H1431" i="2"/>
  <c r="I1427" i="2"/>
  <c r="N1427" i="2" s="1"/>
  <c r="H1427" i="2"/>
  <c r="I1423" i="2"/>
  <c r="N1423" i="2" s="1"/>
  <c r="H1423" i="2"/>
  <c r="I1419" i="2"/>
  <c r="N1419" i="2" s="1"/>
  <c r="H1419" i="2"/>
  <c r="I1415" i="2"/>
  <c r="N1415" i="2" s="1"/>
  <c r="H1415" i="2"/>
  <c r="I1411" i="2"/>
  <c r="N1411" i="2" s="1"/>
  <c r="H1411" i="2"/>
  <c r="I1407" i="2"/>
  <c r="N1407" i="2" s="1"/>
  <c r="H1407" i="2"/>
  <c r="I1403" i="2"/>
  <c r="N1403" i="2" s="1"/>
  <c r="H1403" i="2"/>
  <c r="I1399" i="2"/>
  <c r="N1399" i="2" s="1"/>
  <c r="H1399" i="2"/>
  <c r="I1395" i="2"/>
  <c r="N1395" i="2" s="1"/>
  <c r="H1395" i="2"/>
  <c r="I1391" i="2"/>
  <c r="N1391" i="2" s="1"/>
  <c r="H1391" i="2"/>
  <c r="I1387" i="2"/>
  <c r="N1387" i="2" s="1"/>
  <c r="H1387" i="2"/>
  <c r="I1383" i="2"/>
  <c r="N1383" i="2" s="1"/>
  <c r="H1383" i="2"/>
  <c r="I1379" i="2"/>
  <c r="N1379" i="2" s="1"/>
  <c r="H1379" i="2"/>
  <c r="I1375" i="2"/>
  <c r="N1375" i="2" s="1"/>
  <c r="H1375" i="2"/>
  <c r="I1371" i="2"/>
  <c r="N1371" i="2" s="1"/>
  <c r="H1371" i="2"/>
  <c r="I1367" i="2"/>
  <c r="N1367" i="2" s="1"/>
  <c r="H1367" i="2"/>
  <c r="I1363" i="2"/>
  <c r="N1363" i="2" s="1"/>
  <c r="H1363" i="2"/>
  <c r="I1359" i="2"/>
  <c r="N1359" i="2" s="1"/>
  <c r="H1359" i="2"/>
  <c r="I1355" i="2"/>
  <c r="N1355" i="2" s="1"/>
  <c r="H1355" i="2"/>
  <c r="I1351" i="2"/>
  <c r="N1351" i="2" s="1"/>
  <c r="H1351" i="2"/>
  <c r="I1347" i="2"/>
  <c r="N1347" i="2" s="1"/>
  <c r="H1347" i="2"/>
  <c r="I1343" i="2"/>
  <c r="N1343" i="2" s="1"/>
  <c r="H1343" i="2"/>
  <c r="I1339" i="2"/>
  <c r="N1339" i="2" s="1"/>
  <c r="H1339" i="2"/>
  <c r="I1335" i="2"/>
  <c r="N1335" i="2" s="1"/>
  <c r="H1335" i="2"/>
  <c r="I1331" i="2"/>
  <c r="N1331" i="2" s="1"/>
  <c r="H1331" i="2"/>
  <c r="I1327" i="2"/>
  <c r="N1327" i="2" s="1"/>
  <c r="H1327" i="2"/>
  <c r="I1323" i="2"/>
  <c r="N1323" i="2" s="1"/>
  <c r="H1323" i="2"/>
  <c r="I1319" i="2"/>
  <c r="N1319" i="2" s="1"/>
  <c r="H1319" i="2"/>
  <c r="I1315" i="2"/>
  <c r="N1315" i="2" s="1"/>
  <c r="H1315" i="2"/>
  <c r="I1311" i="2"/>
  <c r="N1311" i="2" s="1"/>
  <c r="H1311" i="2"/>
  <c r="I1307" i="2"/>
  <c r="N1307" i="2" s="1"/>
  <c r="H1307" i="2"/>
  <c r="I1303" i="2"/>
  <c r="N1303" i="2" s="1"/>
  <c r="H1303" i="2"/>
  <c r="I1299" i="2"/>
  <c r="N1299" i="2" s="1"/>
  <c r="H1299" i="2"/>
  <c r="I1295" i="2"/>
  <c r="N1295" i="2" s="1"/>
  <c r="H1295" i="2"/>
  <c r="I1291" i="2"/>
  <c r="N1291" i="2" s="1"/>
  <c r="H1291" i="2"/>
  <c r="I1287" i="2"/>
  <c r="N1287" i="2" s="1"/>
  <c r="H1287" i="2"/>
  <c r="I1283" i="2"/>
  <c r="N1283" i="2" s="1"/>
  <c r="H1283" i="2"/>
  <c r="I1279" i="2"/>
  <c r="N1279" i="2" s="1"/>
  <c r="H1279" i="2"/>
  <c r="I1275" i="2"/>
  <c r="N1275" i="2" s="1"/>
  <c r="H1275" i="2"/>
  <c r="I1271" i="2"/>
  <c r="N1271" i="2" s="1"/>
  <c r="H1271" i="2"/>
  <c r="I1267" i="2"/>
  <c r="N1267" i="2" s="1"/>
  <c r="H1267" i="2"/>
  <c r="I1263" i="2"/>
  <c r="N1263" i="2" s="1"/>
  <c r="H1263" i="2"/>
  <c r="I1259" i="2"/>
  <c r="N1259" i="2" s="1"/>
  <c r="H1259" i="2"/>
  <c r="I1255" i="2"/>
  <c r="N1255" i="2" s="1"/>
  <c r="H1255" i="2"/>
  <c r="I1251" i="2"/>
  <c r="N1251" i="2" s="1"/>
  <c r="H1251" i="2"/>
  <c r="I1247" i="2"/>
  <c r="N1247" i="2" s="1"/>
  <c r="H1247" i="2"/>
  <c r="I1243" i="2"/>
  <c r="N1243" i="2" s="1"/>
  <c r="H1243" i="2"/>
  <c r="I1239" i="2"/>
  <c r="N1239" i="2" s="1"/>
  <c r="H1239" i="2"/>
  <c r="I1235" i="2"/>
  <c r="N1235" i="2" s="1"/>
  <c r="H1235" i="2"/>
  <c r="I1231" i="2"/>
  <c r="N1231" i="2" s="1"/>
  <c r="H1231" i="2"/>
  <c r="I1227" i="2"/>
  <c r="N1227" i="2" s="1"/>
  <c r="H1227" i="2"/>
  <c r="I1223" i="2"/>
  <c r="N1223" i="2" s="1"/>
  <c r="H1223" i="2"/>
  <c r="I1219" i="2"/>
  <c r="N1219" i="2" s="1"/>
  <c r="H1219" i="2"/>
  <c r="I1215" i="2"/>
  <c r="N1215" i="2" s="1"/>
  <c r="H1215" i="2"/>
  <c r="I1211" i="2"/>
  <c r="N1211" i="2" s="1"/>
  <c r="H1211" i="2"/>
  <c r="I1207" i="2"/>
  <c r="N1207" i="2" s="1"/>
  <c r="H1207" i="2"/>
  <c r="I1203" i="2"/>
  <c r="N1203" i="2" s="1"/>
  <c r="H1203" i="2"/>
  <c r="I1199" i="2"/>
  <c r="N1199" i="2" s="1"/>
  <c r="H1199" i="2"/>
  <c r="I1195" i="2"/>
  <c r="N1195" i="2" s="1"/>
  <c r="H1195" i="2"/>
  <c r="I1191" i="2"/>
  <c r="N1191" i="2" s="1"/>
  <c r="H1191" i="2"/>
  <c r="I1187" i="2"/>
  <c r="N1187" i="2" s="1"/>
  <c r="H1187" i="2"/>
  <c r="I1183" i="2"/>
  <c r="N1183" i="2" s="1"/>
  <c r="H1183" i="2"/>
  <c r="I1179" i="2"/>
  <c r="N1179" i="2" s="1"/>
  <c r="H1179" i="2"/>
  <c r="I1175" i="2"/>
  <c r="N1175" i="2" s="1"/>
  <c r="H1175" i="2"/>
  <c r="I1171" i="2"/>
  <c r="N1171" i="2" s="1"/>
  <c r="H1171" i="2"/>
  <c r="I1167" i="2"/>
  <c r="N1167" i="2" s="1"/>
  <c r="H1167" i="2"/>
  <c r="I1163" i="2"/>
  <c r="N1163" i="2" s="1"/>
  <c r="H1163" i="2"/>
  <c r="I1159" i="2"/>
  <c r="N1159" i="2" s="1"/>
  <c r="H1159" i="2"/>
  <c r="I1155" i="2"/>
  <c r="N1155" i="2" s="1"/>
  <c r="H1155" i="2"/>
  <c r="I1151" i="2"/>
  <c r="N1151" i="2" s="1"/>
  <c r="H1151" i="2"/>
  <c r="I1147" i="2"/>
  <c r="N1147" i="2" s="1"/>
  <c r="H1147" i="2"/>
  <c r="I1143" i="2"/>
  <c r="N1143" i="2" s="1"/>
  <c r="H1143" i="2"/>
  <c r="I1139" i="2"/>
  <c r="N1139" i="2" s="1"/>
  <c r="H1139" i="2"/>
  <c r="I1135" i="2"/>
  <c r="N1135" i="2" s="1"/>
  <c r="H1135" i="2"/>
  <c r="H1131" i="2"/>
  <c r="I1131" i="2"/>
  <c r="N1131" i="2" s="1"/>
  <c r="H1127" i="2"/>
  <c r="I1127" i="2"/>
  <c r="N1127" i="2" s="1"/>
  <c r="H1123" i="2"/>
  <c r="I1123" i="2"/>
  <c r="N1123" i="2" s="1"/>
  <c r="I1119" i="2"/>
  <c r="N1119" i="2" s="1"/>
  <c r="H1119" i="2"/>
  <c r="H1115" i="2"/>
  <c r="I1115" i="2"/>
  <c r="N1115" i="2" s="1"/>
  <c r="H1111" i="2"/>
  <c r="I1111" i="2"/>
  <c r="N1111" i="2" s="1"/>
  <c r="H1107" i="2"/>
  <c r="I1107" i="2"/>
  <c r="N1107" i="2" s="1"/>
  <c r="I1103" i="2"/>
  <c r="N1103" i="2" s="1"/>
  <c r="H1103" i="2"/>
  <c r="H1099" i="2"/>
  <c r="I1099" i="2"/>
  <c r="N1099" i="2" s="1"/>
  <c r="H1095" i="2"/>
  <c r="I1095" i="2"/>
  <c r="N1095" i="2" s="1"/>
  <c r="H1091" i="2"/>
  <c r="I1091" i="2"/>
  <c r="N1091" i="2" s="1"/>
  <c r="I1087" i="2"/>
  <c r="N1087" i="2" s="1"/>
  <c r="H1087" i="2"/>
  <c r="H1083" i="2"/>
  <c r="I1083" i="2"/>
  <c r="N1083" i="2" s="1"/>
  <c r="H1079" i="2"/>
  <c r="I1079" i="2"/>
  <c r="N1079" i="2" s="1"/>
  <c r="H1075" i="2"/>
  <c r="I1075" i="2"/>
  <c r="N1075" i="2" s="1"/>
  <c r="I1071" i="2"/>
  <c r="N1071" i="2" s="1"/>
  <c r="H1071" i="2"/>
  <c r="H1067" i="2"/>
  <c r="I1067" i="2"/>
  <c r="N1067" i="2" s="1"/>
  <c r="H1063" i="2"/>
  <c r="I1063" i="2"/>
  <c r="N1063" i="2" s="1"/>
  <c r="H1059" i="2"/>
  <c r="I1059" i="2"/>
  <c r="N1059" i="2" s="1"/>
  <c r="I1055" i="2"/>
  <c r="N1055" i="2" s="1"/>
  <c r="H1055" i="2"/>
  <c r="H1051" i="2"/>
  <c r="I1051" i="2"/>
  <c r="N1051" i="2" s="1"/>
  <c r="H1047" i="2"/>
  <c r="I1047" i="2"/>
  <c r="N1047" i="2" s="1"/>
  <c r="H1043" i="2"/>
  <c r="I1043" i="2"/>
  <c r="N1043" i="2" s="1"/>
  <c r="I1039" i="2"/>
  <c r="N1039" i="2" s="1"/>
  <c r="H1039" i="2"/>
  <c r="H1035" i="2"/>
  <c r="I1035" i="2"/>
  <c r="N1035" i="2" s="1"/>
  <c r="H1031" i="2"/>
  <c r="I1031" i="2"/>
  <c r="N1031" i="2" s="1"/>
  <c r="H1027" i="2"/>
  <c r="I1027" i="2"/>
  <c r="N1027" i="2" s="1"/>
  <c r="I1023" i="2"/>
  <c r="N1023" i="2" s="1"/>
  <c r="H1023" i="2"/>
  <c r="H1019" i="2"/>
  <c r="I1019" i="2"/>
  <c r="N1019" i="2" s="1"/>
  <c r="H1015" i="2"/>
  <c r="I1015" i="2"/>
  <c r="N1015" i="2" s="1"/>
  <c r="H1011" i="2"/>
  <c r="I1011" i="2"/>
  <c r="N1011" i="2" s="1"/>
  <c r="I1007" i="2"/>
  <c r="N1007" i="2" s="1"/>
  <c r="H1007" i="2"/>
  <c r="H1003" i="2"/>
  <c r="I1003" i="2"/>
  <c r="N1003" i="2" s="1"/>
  <c r="H999" i="2"/>
  <c r="I999" i="2"/>
  <c r="N999" i="2" s="1"/>
  <c r="H995" i="2"/>
  <c r="I995" i="2"/>
  <c r="N995" i="2" s="1"/>
  <c r="I991" i="2"/>
  <c r="N991" i="2" s="1"/>
  <c r="H991" i="2"/>
  <c r="H987" i="2"/>
  <c r="I987" i="2"/>
  <c r="N987" i="2" s="1"/>
  <c r="H983" i="2"/>
  <c r="I983" i="2"/>
  <c r="N983" i="2" s="1"/>
  <c r="H979" i="2"/>
  <c r="I979" i="2"/>
  <c r="N979" i="2" s="1"/>
  <c r="I975" i="2"/>
  <c r="N975" i="2" s="1"/>
  <c r="H975" i="2"/>
  <c r="H971" i="2"/>
  <c r="I971" i="2"/>
  <c r="N971" i="2" s="1"/>
  <c r="H967" i="2"/>
  <c r="I967" i="2"/>
  <c r="N967" i="2" s="1"/>
  <c r="H963" i="2"/>
  <c r="I963" i="2"/>
  <c r="N963" i="2" s="1"/>
  <c r="I959" i="2"/>
  <c r="N959" i="2" s="1"/>
  <c r="H959" i="2"/>
  <c r="H955" i="2"/>
  <c r="I955" i="2"/>
  <c r="N955" i="2" s="1"/>
  <c r="H951" i="2"/>
  <c r="I951" i="2"/>
  <c r="N951" i="2" s="1"/>
  <c r="H947" i="2"/>
  <c r="I947" i="2"/>
  <c r="N947" i="2" s="1"/>
  <c r="I943" i="2"/>
  <c r="N943" i="2" s="1"/>
  <c r="H943" i="2"/>
  <c r="H939" i="2"/>
  <c r="I939" i="2"/>
  <c r="N939" i="2" s="1"/>
  <c r="H935" i="2"/>
  <c r="I935" i="2"/>
  <c r="N935" i="2" s="1"/>
  <c r="H931" i="2"/>
  <c r="I931" i="2"/>
  <c r="N931" i="2" s="1"/>
  <c r="I927" i="2"/>
  <c r="N927" i="2" s="1"/>
  <c r="H927" i="2"/>
  <c r="H923" i="2"/>
  <c r="I923" i="2"/>
  <c r="N923" i="2" s="1"/>
  <c r="H919" i="2"/>
  <c r="I919" i="2"/>
  <c r="N919" i="2" s="1"/>
  <c r="H915" i="2"/>
  <c r="I915" i="2"/>
  <c r="N915" i="2" s="1"/>
  <c r="I911" i="2"/>
  <c r="N911" i="2" s="1"/>
  <c r="H911" i="2"/>
  <c r="H907" i="2"/>
  <c r="I907" i="2"/>
  <c r="N907" i="2" s="1"/>
  <c r="H903" i="2"/>
  <c r="I903" i="2"/>
  <c r="N903" i="2" s="1"/>
  <c r="H899" i="2"/>
  <c r="I899" i="2"/>
  <c r="N899" i="2" s="1"/>
  <c r="I895" i="2"/>
  <c r="N895" i="2" s="1"/>
  <c r="H895" i="2"/>
  <c r="H891" i="2"/>
  <c r="I891" i="2"/>
  <c r="N891" i="2" s="1"/>
  <c r="H887" i="2"/>
  <c r="I887" i="2"/>
  <c r="N887" i="2" s="1"/>
  <c r="H883" i="2"/>
  <c r="I883" i="2"/>
  <c r="N883" i="2" s="1"/>
  <c r="I879" i="2"/>
  <c r="N879" i="2" s="1"/>
  <c r="H879" i="2"/>
  <c r="H875" i="2"/>
  <c r="I875" i="2"/>
  <c r="N875" i="2" s="1"/>
  <c r="H871" i="2"/>
  <c r="I871" i="2"/>
  <c r="N871" i="2" s="1"/>
  <c r="H867" i="2"/>
  <c r="I867" i="2"/>
  <c r="N867" i="2" s="1"/>
  <c r="I863" i="2"/>
  <c r="N863" i="2" s="1"/>
  <c r="H863" i="2"/>
  <c r="H859" i="2"/>
  <c r="I859" i="2"/>
  <c r="N859" i="2" s="1"/>
  <c r="H855" i="2"/>
  <c r="I855" i="2"/>
  <c r="N855" i="2" s="1"/>
  <c r="H851" i="2"/>
  <c r="I851" i="2"/>
  <c r="N851" i="2" s="1"/>
  <c r="I847" i="2"/>
  <c r="N847" i="2" s="1"/>
  <c r="H847" i="2"/>
  <c r="H843" i="2"/>
  <c r="I843" i="2"/>
  <c r="N843" i="2" s="1"/>
  <c r="H839" i="2"/>
  <c r="I839" i="2"/>
  <c r="N839" i="2" s="1"/>
  <c r="H835" i="2"/>
  <c r="I835" i="2"/>
  <c r="N835" i="2" s="1"/>
  <c r="I831" i="2"/>
  <c r="N831" i="2" s="1"/>
  <c r="H831" i="2"/>
  <c r="H827" i="2"/>
  <c r="I827" i="2"/>
  <c r="N827" i="2" s="1"/>
  <c r="H823" i="2"/>
  <c r="I823" i="2"/>
  <c r="N823" i="2" s="1"/>
  <c r="H819" i="2"/>
  <c r="I819" i="2"/>
  <c r="N819" i="2" s="1"/>
  <c r="I815" i="2"/>
  <c r="N815" i="2" s="1"/>
  <c r="H815" i="2"/>
  <c r="H811" i="2"/>
  <c r="I811" i="2"/>
  <c r="N811" i="2" s="1"/>
  <c r="H807" i="2"/>
  <c r="I807" i="2"/>
  <c r="N807" i="2" s="1"/>
  <c r="H803" i="2"/>
  <c r="I803" i="2"/>
  <c r="N803" i="2" s="1"/>
  <c r="I799" i="2"/>
  <c r="N799" i="2" s="1"/>
  <c r="H799" i="2"/>
  <c r="H795" i="2"/>
  <c r="I795" i="2"/>
  <c r="N795" i="2" s="1"/>
  <c r="H791" i="2"/>
  <c r="I791" i="2"/>
  <c r="N791" i="2" s="1"/>
  <c r="H787" i="2"/>
  <c r="I787" i="2"/>
  <c r="N787" i="2" s="1"/>
  <c r="I783" i="2"/>
  <c r="N783" i="2" s="1"/>
  <c r="H783" i="2"/>
  <c r="H779" i="2"/>
  <c r="I779" i="2"/>
  <c r="N779" i="2" s="1"/>
  <c r="H775" i="2"/>
  <c r="I775" i="2"/>
  <c r="N775" i="2" s="1"/>
  <c r="H771" i="2"/>
  <c r="I771" i="2"/>
  <c r="N771" i="2" s="1"/>
  <c r="I767" i="2"/>
  <c r="N767" i="2" s="1"/>
  <c r="H767" i="2"/>
  <c r="H763" i="2"/>
  <c r="I763" i="2"/>
  <c r="N763" i="2" s="1"/>
  <c r="H759" i="2"/>
  <c r="I759" i="2"/>
  <c r="N759" i="2" s="1"/>
  <c r="H755" i="2"/>
  <c r="I755" i="2"/>
  <c r="N755" i="2" s="1"/>
  <c r="I751" i="2"/>
  <c r="N751" i="2" s="1"/>
  <c r="H751" i="2"/>
  <c r="H747" i="2"/>
  <c r="I747" i="2"/>
  <c r="N747" i="2" s="1"/>
  <c r="H743" i="2"/>
  <c r="I743" i="2"/>
  <c r="N743" i="2" s="1"/>
  <c r="H739" i="2"/>
  <c r="I739" i="2"/>
  <c r="N739" i="2" s="1"/>
  <c r="I735" i="2"/>
  <c r="N735" i="2" s="1"/>
  <c r="H735" i="2"/>
  <c r="H731" i="2"/>
  <c r="I731" i="2"/>
  <c r="N731" i="2" s="1"/>
  <c r="I727" i="2"/>
  <c r="N727" i="2" s="1"/>
  <c r="H727" i="2"/>
  <c r="H723" i="2"/>
  <c r="I723" i="2"/>
  <c r="N723" i="2" s="1"/>
  <c r="H719" i="2"/>
  <c r="I719" i="2"/>
  <c r="N719" i="2" s="1"/>
  <c r="H715" i="2"/>
  <c r="I715" i="2"/>
  <c r="N715" i="2" s="1"/>
  <c r="H711" i="2"/>
  <c r="I711" i="2"/>
  <c r="N711" i="2" s="1"/>
  <c r="H707" i="2"/>
  <c r="I707" i="2"/>
  <c r="N707" i="2" s="1"/>
  <c r="I703" i="2"/>
  <c r="N703" i="2" s="1"/>
  <c r="H703" i="2"/>
  <c r="I699" i="2"/>
  <c r="N699" i="2" s="1"/>
  <c r="H699" i="2"/>
  <c r="H695" i="2"/>
  <c r="I695" i="2"/>
  <c r="N695" i="2" s="1"/>
  <c r="H691" i="2"/>
  <c r="I691" i="2"/>
  <c r="N691" i="2" s="1"/>
  <c r="I687" i="2"/>
  <c r="N687" i="2" s="1"/>
  <c r="H687" i="2"/>
  <c r="I683" i="2"/>
  <c r="N683" i="2" s="1"/>
  <c r="H683" i="2"/>
  <c r="H679" i="2"/>
  <c r="I679" i="2"/>
  <c r="N679" i="2" s="1"/>
  <c r="H675" i="2"/>
  <c r="I675" i="2"/>
  <c r="N675" i="2" s="1"/>
  <c r="I671" i="2"/>
  <c r="N671" i="2" s="1"/>
  <c r="H671" i="2"/>
  <c r="I667" i="2"/>
  <c r="N667" i="2" s="1"/>
  <c r="H667" i="2"/>
  <c r="H663" i="2"/>
  <c r="I663" i="2"/>
  <c r="N663" i="2" s="1"/>
  <c r="H659" i="2"/>
  <c r="I659" i="2"/>
  <c r="N659" i="2" s="1"/>
  <c r="I655" i="2"/>
  <c r="N655" i="2" s="1"/>
  <c r="H655" i="2"/>
  <c r="I651" i="2"/>
  <c r="N651" i="2" s="1"/>
  <c r="H651" i="2"/>
  <c r="H647" i="2"/>
  <c r="I647" i="2"/>
  <c r="N647" i="2" s="1"/>
  <c r="H643" i="2"/>
  <c r="I643" i="2"/>
  <c r="N643" i="2" s="1"/>
  <c r="I639" i="2"/>
  <c r="N639" i="2" s="1"/>
  <c r="H639" i="2"/>
  <c r="I635" i="2"/>
  <c r="N635" i="2" s="1"/>
  <c r="H635" i="2"/>
  <c r="H631" i="2"/>
  <c r="I631" i="2"/>
  <c r="N631" i="2" s="1"/>
  <c r="H627" i="2"/>
  <c r="I627" i="2"/>
  <c r="N627" i="2" s="1"/>
  <c r="I623" i="2"/>
  <c r="N623" i="2" s="1"/>
  <c r="H623" i="2"/>
  <c r="I619" i="2"/>
  <c r="N619" i="2" s="1"/>
  <c r="H619" i="2"/>
  <c r="H615" i="2"/>
  <c r="I615" i="2"/>
  <c r="N615" i="2" s="1"/>
  <c r="H611" i="2"/>
  <c r="I611" i="2"/>
  <c r="N611" i="2" s="1"/>
  <c r="I607" i="2"/>
  <c r="N607" i="2" s="1"/>
  <c r="H607" i="2"/>
  <c r="I603" i="2"/>
  <c r="N603" i="2" s="1"/>
  <c r="H603" i="2"/>
  <c r="H599" i="2"/>
  <c r="I599" i="2"/>
  <c r="N599" i="2" s="1"/>
  <c r="H595" i="2"/>
  <c r="I595" i="2"/>
  <c r="N595" i="2" s="1"/>
  <c r="I591" i="2"/>
  <c r="N591" i="2" s="1"/>
  <c r="H591" i="2"/>
  <c r="I587" i="2"/>
  <c r="N587" i="2" s="1"/>
  <c r="H587" i="2"/>
  <c r="H583" i="2"/>
  <c r="I583" i="2"/>
  <c r="N583" i="2" s="1"/>
  <c r="H579" i="2"/>
  <c r="I579" i="2"/>
  <c r="N579" i="2" s="1"/>
  <c r="I575" i="2"/>
  <c r="N575" i="2" s="1"/>
  <c r="H575" i="2"/>
  <c r="I571" i="2"/>
  <c r="N571" i="2" s="1"/>
  <c r="H571" i="2"/>
  <c r="H567" i="2"/>
  <c r="I567" i="2"/>
  <c r="N567" i="2" s="1"/>
  <c r="H563" i="2"/>
  <c r="I563" i="2"/>
  <c r="N563" i="2" s="1"/>
  <c r="I559" i="2"/>
  <c r="N559" i="2" s="1"/>
  <c r="H559" i="2"/>
  <c r="I555" i="2"/>
  <c r="N555" i="2" s="1"/>
  <c r="H555" i="2"/>
  <c r="H551" i="2"/>
  <c r="I551" i="2"/>
  <c r="N551" i="2" s="1"/>
  <c r="H547" i="2"/>
  <c r="I547" i="2"/>
  <c r="N547" i="2" s="1"/>
  <c r="I543" i="2"/>
  <c r="N543" i="2" s="1"/>
  <c r="H543" i="2"/>
  <c r="I539" i="2"/>
  <c r="N539" i="2" s="1"/>
  <c r="H539" i="2"/>
  <c r="H535" i="2"/>
  <c r="I535" i="2"/>
  <c r="N535" i="2" s="1"/>
  <c r="H531" i="2"/>
  <c r="I531" i="2"/>
  <c r="N531" i="2" s="1"/>
  <c r="I527" i="2"/>
  <c r="N527" i="2" s="1"/>
  <c r="H527" i="2"/>
  <c r="I523" i="2"/>
  <c r="N523" i="2" s="1"/>
  <c r="H523" i="2"/>
  <c r="H519" i="2"/>
  <c r="I519" i="2"/>
  <c r="N519" i="2" s="1"/>
  <c r="H515" i="2"/>
  <c r="I515" i="2"/>
  <c r="N515" i="2" s="1"/>
  <c r="I511" i="2"/>
  <c r="N511" i="2" s="1"/>
  <c r="H511" i="2"/>
  <c r="I507" i="2"/>
  <c r="N507" i="2" s="1"/>
  <c r="H507" i="2"/>
  <c r="H503" i="2"/>
  <c r="I503" i="2"/>
  <c r="N503" i="2" s="1"/>
  <c r="H499" i="2"/>
  <c r="I499" i="2"/>
  <c r="N499" i="2" s="1"/>
  <c r="I495" i="2"/>
  <c r="N495" i="2" s="1"/>
  <c r="H495" i="2"/>
  <c r="I491" i="2"/>
  <c r="N491" i="2" s="1"/>
  <c r="H491" i="2"/>
  <c r="H487" i="2"/>
  <c r="I487" i="2"/>
  <c r="N487" i="2" s="1"/>
  <c r="H483" i="2"/>
  <c r="I483" i="2"/>
  <c r="N483" i="2" s="1"/>
  <c r="I479" i="2"/>
  <c r="N479" i="2" s="1"/>
  <c r="H479" i="2"/>
  <c r="I475" i="2"/>
  <c r="N475" i="2" s="1"/>
  <c r="H475" i="2"/>
  <c r="H471" i="2"/>
  <c r="I471" i="2"/>
  <c r="N471" i="2" s="1"/>
  <c r="H467" i="2"/>
  <c r="I467" i="2"/>
  <c r="N467" i="2" s="1"/>
  <c r="I463" i="2"/>
  <c r="N463" i="2" s="1"/>
  <c r="H463" i="2"/>
  <c r="I459" i="2"/>
  <c r="N459" i="2" s="1"/>
  <c r="H459" i="2"/>
  <c r="H455" i="2"/>
  <c r="I455" i="2"/>
  <c r="N455" i="2" s="1"/>
  <c r="H451" i="2"/>
  <c r="I451" i="2"/>
  <c r="N451" i="2" s="1"/>
  <c r="I447" i="2"/>
  <c r="N447" i="2" s="1"/>
  <c r="H447" i="2"/>
  <c r="I443" i="2"/>
  <c r="N443" i="2" s="1"/>
  <c r="H443" i="2"/>
  <c r="H439" i="2"/>
  <c r="I439" i="2"/>
  <c r="N439" i="2" s="1"/>
  <c r="H435" i="2"/>
  <c r="I435" i="2"/>
  <c r="N435" i="2" s="1"/>
  <c r="I431" i="2"/>
  <c r="N431" i="2" s="1"/>
  <c r="H431" i="2"/>
  <c r="I427" i="2"/>
  <c r="N427" i="2" s="1"/>
  <c r="H427" i="2"/>
  <c r="H423" i="2"/>
  <c r="I423" i="2"/>
  <c r="N423" i="2" s="1"/>
  <c r="H419" i="2"/>
  <c r="I419" i="2"/>
  <c r="N419" i="2" s="1"/>
  <c r="I415" i="2"/>
  <c r="N415" i="2" s="1"/>
  <c r="H415" i="2"/>
  <c r="I411" i="2"/>
  <c r="N411" i="2" s="1"/>
  <c r="H411" i="2"/>
  <c r="H407" i="2"/>
  <c r="I407" i="2"/>
  <c r="N407" i="2" s="1"/>
  <c r="H403" i="2"/>
  <c r="I403" i="2"/>
  <c r="N403" i="2" s="1"/>
  <c r="I399" i="2"/>
  <c r="N399" i="2" s="1"/>
  <c r="H399" i="2"/>
  <c r="I395" i="2"/>
  <c r="N395" i="2" s="1"/>
  <c r="H395" i="2"/>
  <c r="H391" i="2"/>
  <c r="I391" i="2"/>
  <c r="N391" i="2" s="1"/>
  <c r="H387" i="2"/>
  <c r="I387" i="2"/>
  <c r="N387" i="2" s="1"/>
  <c r="I383" i="2"/>
  <c r="N383" i="2" s="1"/>
  <c r="H383" i="2"/>
  <c r="I379" i="2"/>
  <c r="N379" i="2" s="1"/>
  <c r="H379" i="2"/>
  <c r="H375" i="2"/>
  <c r="I375" i="2"/>
  <c r="N375" i="2" s="1"/>
  <c r="H371" i="2"/>
  <c r="I371" i="2"/>
  <c r="N371" i="2" s="1"/>
  <c r="I367" i="2"/>
  <c r="N367" i="2" s="1"/>
  <c r="H367" i="2"/>
  <c r="I363" i="2"/>
  <c r="N363" i="2" s="1"/>
  <c r="H363" i="2"/>
  <c r="H359" i="2"/>
  <c r="I359" i="2"/>
  <c r="N359" i="2" s="1"/>
  <c r="H355" i="2"/>
  <c r="I355" i="2"/>
  <c r="N355" i="2" s="1"/>
  <c r="I351" i="2"/>
  <c r="N351" i="2" s="1"/>
  <c r="H351" i="2"/>
  <c r="I347" i="2"/>
  <c r="N347" i="2" s="1"/>
  <c r="H347" i="2"/>
  <c r="H343" i="2"/>
  <c r="I343" i="2"/>
  <c r="N343" i="2" s="1"/>
  <c r="H339" i="2"/>
  <c r="I339" i="2"/>
  <c r="N339" i="2" s="1"/>
  <c r="I335" i="2"/>
  <c r="N335" i="2" s="1"/>
  <c r="H335" i="2"/>
  <c r="I331" i="2"/>
  <c r="N331" i="2" s="1"/>
  <c r="H331" i="2"/>
  <c r="H327" i="2"/>
  <c r="I327" i="2"/>
  <c r="N327" i="2" s="1"/>
  <c r="H323" i="2"/>
  <c r="I323" i="2"/>
  <c r="N323" i="2" s="1"/>
  <c r="I319" i="2"/>
  <c r="N319" i="2" s="1"/>
  <c r="H319" i="2"/>
  <c r="I315" i="2"/>
  <c r="N315" i="2" s="1"/>
  <c r="H315" i="2"/>
  <c r="H311" i="2"/>
  <c r="I311" i="2"/>
  <c r="N311" i="2" s="1"/>
  <c r="H307" i="2"/>
  <c r="I307" i="2"/>
  <c r="N307" i="2" s="1"/>
  <c r="I303" i="2"/>
  <c r="N303" i="2" s="1"/>
  <c r="H303" i="2"/>
  <c r="I299" i="2"/>
  <c r="N299" i="2" s="1"/>
  <c r="H299" i="2"/>
  <c r="H295" i="2"/>
  <c r="I295" i="2"/>
  <c r="N295" i="2" s="1"/>
  <c r="H291" i="2"/>
  <c r="I291" i="2"/>
  <c r="N291" i="2" s="1"/>
  <c r="I287" i="2"/>
  <c r="N287" i="2" s="1"/>
  <c r="H287" i="2"/>
  <c r="I283" i="2"/>
  <c r="N283" i="2" s="1"/>
  <c r="H283" i="2"/>
  <c r="H279" i="2"/>
  <c r="I279" i="2"/>
  <c r="N279" i="2" s="1"/>
  <c r="H275" i="2"/>
  <c r="I275" i="2"/>
  <c r="N275" i="2" s="1"/>
  <c r="I271" i="2"/>
  <c r="N271" i="2" s="1"/>
  <c r="H271" i="2"/>
  <c r="I267" i="2"/>
  <c r="N267" i="2" s="1"/>
  <c r="H267" i="2"/>
  <c r="H263" i="2"/>
  <c r="I263" i="2"/>
  <c r="N263" i="2" s="1"/>
  <c r="H259" i="2"/>
  <c r="I259" i="2"/>
  <c r="N259" i="2" s="1"/>
  <c r="I255" i="2"/>
  <c r="N255" i="2" s="1"/>
  <c r="H255" i="2"/>
  <c r="I251" i="2"/>
  <c r="N251" i="2" s="1"/>
  <c r="H251" i="2"/>
  <c r="H247" i="2"/>
  <c r="I247" i="2"/>
  <c r="N247" i="2" s="1"/>
  <c r="H243" i="2"/>
  <c r="I243" i="2"/>
  <c r="N243" i="2" s="1"/>
  <c r="I239" i="2"/>
  <c r="N239" i="2" s="1"/>
  <c r="H239" i="2"/>
  <c r="I235" i="2"/>
  <c r="N235" i="2" s="1"/>
  <c r="H235" i="2"/>
  <c r="H231" i="2"/>
  <c r="I231" i="2"/>
  <c r="N231" i="2" s="1"/>
  <c r="H227" i="2"/>
  <c r="I227" i="2"/>
  <c r="N227" i="2" s="1"/>
  <c r="I223" i="2"/>
  <c r="N223" i="2" s="1"/>
  <c r="H223" i="2"/>
  <c r="I219" i="2"/>
  <c r="N219" i="2" s="1"/>
  <c r="H219" i="2"/>
  <c r="H215" i="2"/>
  <c r="I215" i="2"/>
  <c r="N215" i="2" s="1"/>
  <c r="H211" i="2"/>
  <c r="I211" i="2"/>
  <c r="N211" i="2" s="1"/>
  <c r="I207" i="2"/>
  <c r="N207" i="2" s="1"/>
  <c r="H207" i="2"/>
  <c r="I203" i="2"/>
  <c r="N203" i="2" s="1"/>
  <c r="H203" i="2"/>
  <c r="H199" i="2"/>
  <c r="I199" i="2"/>
  <c r="N199" i="2" s="1"/>
  <c r="H195" i="2"/>
  <c r="I195" i="2"/>
  <c r="N195" i="2" s="1"/>
  <c r="I191" i="2"/>
  <c r="N191" i="2" s="1"/>
  <c r="H191" i="2"/>
  <c r="I187" i="2"/>
  <c r="N187" i="2" s="1"/>
  <c r="H187" i="2"/>
  <c r="H183" i="2"/>
  <c r="I183" i="2"/>
  <c r="N183" i="2" s="1"/>
  <c r="H179" i="2"/>
  <c r="I179" i="2"/>
  <c r="N179" i="2" s="1"/>
  <c r="I175" i="2"/>
  <c r="N175" i="2" s="1"/>
  <c r="H175" i="2"/>
  <c r="I171" i="2"/>
  <c r="N171" i="2" s="1"/>
  <c r="H171" i="2"/>
  <c r="H167" i="2"/>
  <c r="I167" i="2"/>
  <c r="N167" i="2" s="1"/>
  <c r="H163" i="2"/>
  <c r="I163" i="2"/>
  <c r="N163" i="2" s="1"/>
  <c r="I159" i="2"/>
  <c r="N159" i="2" s="1"/>
  <c r="H159" i="2"/>
  <c r="I155" i="2"/>
  <c r="N155" i="2" s="1"/>
  <c r="H155" i="2"/>
  <c r="H151" i="2"/>
  <c r="I151" i="2"/>
  <c r="N151" i="2" s="1"/>
  <c r="H147" i="2"/>
  <c r="I147" i="2"/>
  <c r="N147" i="2" s="1"/>
  <c r="I143" i="2"/>
  <c r="N143" i="2" s="1"/>
  <c r="H143" i="2"/>
  <c r="I139" i="2"/>
  <c r="N139" i="2" s="1"/>
  <c r="H139" i="2"/>
  <c r="H135" i="2"/>
  <c r="I135" i="2"/>
  <c r="N135" i="2" s="1"/>
  <c r="H131" i="2"/>
  <c r="I131" i="2"/>
  <c r="N131" i="2" s="1"/>
  <c r="I127" i="2"/>
  <c r="N127" i="2" s="1"/>
  <c r="H127" i="2"/>
  <c r="I123" i="2"/>
  <c r="N123" i="2" s="1"/>
  <c r="H123" i="2"/>
  <c r="H119" i="2"/>
  <c r="I119" i="2"/>
  <c r="N119" i="2" s="1"/>
  <c r="H115" i="2"/>
  <c r="I115" i="2"/>
  <c r="N115" i="2" s="1"/>
  <c r="I111" i="2"/>
  <c r="N111" i="2" s="1"/>
  <c r="H111" i="2"/>
  <c r="I107" i="2"/>
  <c r="N107" i="2" s="1"/>
  <c r="H107" i="2"/>
  <c r="H103" i="2"/>
  <c r="I103" i="2"/>
  <c r="N103" i="2" s="1"/>
  <c r="H99" i="2"/>
  <c r="I99" i="2"/>
  <c r="N99" i="2" s="1"/>
  <c r="I95" i="2"/>
  <c r="N95" i="2" s="1"/>
  <c r="H95" i="2"/>
  <c r="I91" i="2"/>
  <c r="N91" i="2" s="1"/>
  <c r="H91" i="2"/>
  <c r="H87" i="2"/>
  <c r="I87" i="2"/>
  <c r="N87" i="2" s="1"/>
  <c r="H83" i="2"/>
  <c r="I83" i="2"/>
  <c r="N83" i="2" s="1"/>
  <c r="I79" i="2"/>
  <c r="N79" i="2" s="1"/>
  <c r="H79" i="2"/>
  <c r="I75" i="2"/>
  <c r="N75" i="2" s="1"/>
  <c r="H75" i="2"/>
  <c r="H71" i="2"/>
  <c r="I71" i="2"/>
  <c r="N71" i="2" s="1"/>
  <c r="H67" i="2"/>
  <c r="I67" i="2"/>
  <c r="N67" i="2" s="1"/>
  <c r="I63" i="2"/>
  <c r="N63" i="2" s="1"/>
  <c r="H63" i="2"/>
  <c r="I59" i="2"/>
  <c r="N59" i="2" s="1"/>
  <c r="H59" i="2"/>
  <c r="H55" i="2"/>
  <c r="I55" i="2"/>
  <c r="N55" i="2" s="1"/>
  <c r="H51" i="2"/>
  <c r="I51" i="2"/>
  <c r="N51" i="2" s="1"/>
  <c r="I47" i="2"/>
  <c r="N47" i="2" s="1"/>
  <c r="H47" i="2"/>
  <c r="I43" i="2"/>
  <c r="N43" i="2" s="1"/>
  <c r="H43" i="2"/>
  <c r="H39" i="2"/>
  <c r="I39" i="2"/>
  <c r="N39" i="2" s="1"/>
  <c r="H35" i="2"/>
  <c r="I35" i="2"/>
  <c r="N35" i="2" s="1"/>
  <c r="I31" i="2"/>
  <c r="N31" i="2" s="1"/>
  <c r="H31" i="2"/>
  <c r="I27" i="2"/>
  <c r="N27" i="2" s="1"/>
  <c r="H27" i="2"/>
  <c r="H23" i="2"/>
  <c r="I23" i="2"/>
  <c r="N23" i="2" s="1"/>
  <c r="H19" i="2"/>
  <c r="I19" i="2"/>
  <c r="N19" i="2" s="1"/>
  <c r="I15" i="2"/>
  <c r="N15" i="2" s="1"/>
  <c r="H15" i="2"/>
  <c r="I11" i="2"/>
  <c r="N11" i="2" s="1"/>
  <c r="H11" i="2"/>
  <c r="H7" i="2"/>
  <c r="I7" i="2"/>
  <c r="N7" i="2" s="1"/>
  <c r="H2958" i="2"/>
  <c r="I2958" i="2"/>
  <c r="N2958" i="2" s="1"/>
  <c r="I906" i="2"/>
  <c r="N906" i="2" s="1"/>
  <c r="H906" i="2"/>
  <c r="H30" i="2"/>
  <c r="I30" i="2"/>
  <c r="N30" i="2" s="1"/>
  <c r="H26" i="2"/>
  <c r="I26" i="2"/>
  <c r="N26" i="2" s="1"/>
  <c r="H22" i="2"/>
  <c r="I22" i="2"/>
  <c r="N22" i="2" s="1"/>
  <c r="H18" i="2"/>
  <c r="I18" i="2"/>
  <c r="N18" i="2" s="1"/>
  <c r="H14" i="2"/>
  <c r="I14" i="2"/>
  <c r="N14" i="2" s="1"/>
  <c r="H10" i="2"/>
  <c r="I10" i="2"/>
  <c r="N10" i="2" s="1"/>
  <c r="H6" i="2"/>
  <c r="I6" i="2"/>
  <c r="N6" i="2" s="1"/>
  <c r="H5" i="2"/>
  <c r="I5" i="2"/>
  <c r="N5" i="2" s="1"/>
  <c r="I3102" i="2"/>
  <c r="N3102" i="2" s="1"/>
  <c r="H3102" i="2"/>
  <c r="I3098" i="2"/>
  <c r="N3098" i="2" s="1"/>
  <c r="H3098" i="2"/>
  <c r="I3094" i="2"/>
  <c r="N3094" i="2" s="1"/>
  <c r="H3094" i="2"/>
  <c r="H3090" i="2"/>
  <c r="I3090" i="2"/>
  <c r="N3090" i="2" s="1"/>
  <c r="I3086" i="2"/>
  <c r="N3086" i="2" s="1"/>
  <c r="H3086" i="2"/>
  <c r="I3082" i="2"/>
  <c r="N3082" i="2" s="1"/>
  <c r="H3082" i="2"/>
  <c r="I3078" i="2"/>
  <c r="N3078" i="2" s="1"/>
  <c r="H3078" i="2"/>
  <c r="H3074" i="2"/>
  <c r="I3074" i="2"/>
  <c r="N3074" i="2" s="1"/>
  <c r="I3070" i="2"/>
  <c r="N3070" i="2" s="1"/>
  <c r="H3070" i="2"/>
  <c r="I3066" i="2"/>
  <c r="N3066" i="2" s="1"/>
  <c r="H3066" i="2"/>
  <c r="I3062" i="2"/>
  <c r="N3062" i="2" s="1"/>
  <c r="H3062" i="2"/>
  <c r="H3058" i="2"/>
  <c r="I3058" i="2"/>
  <c r="N3058" i="2" s="1"/>
  <c r="I3054" i="2"/>
  <c r="N3054" i="2" s="1"/>
  <c r="H3054" i="2"/>
  <c r="I3050" i="2"/>
  <c r="N3050" i="2" s="1"/>
  <c r="H3050" i="2"/>
  <c r="I3046" i="2"/>
  <c r="N3046" i="2" s="1"/>
  <c r="H3046" i="2"/>
  <c r="H3042" i="2"/>
  <c r="I3042" i="2"/>
  <c r="N3042" i="2" s="1"/>
  <c r="I3038" i="2"/>
  <c r="N3038" i="2" s="1"/>
  <c r="H3038" i="2"/>
  <c r="I3034" i="2"/>
  <c r="N3034" i="2" s="1"/>
  <c r="H3034" i="2"/>
  <c r="I3030" i="2"/>
  <c r="N3030" i="2" s="1"/>
  <c r="H3030" i="2"/>
  <c r="H3026" i="2"/>
  <c r="I3026" i="2"/>
  <c r="N3026" i="2" s="1"/>
  <c r="I3022" i="2"/>
  <c r="N3022" i="2" s="1"/>
  <c r="H3022" i="2"/>
  <c r="I3018" i="2"/>
  <c r="N3018" i="2" s="1"/>
  <c r="H3018" i="2"/>
  <c r="I3014" i="2"/>
  <c r="N3014" i="2" s="1"/>
  <c r="H3014" i="2"/>
  <c r="H3010" i="2"/>
  <c r="I3010" i="2"/>
  <c r="N3010" i="2" s="1"/>
  <c r="I3006" i="2"/>
  <c r="N3006" i="2" s="1"/>
  <c r="H3006" i="2"/>
  <c r="I3002" i="2"/>
  <c r="N3002" i="2" s="1"/>
  <c r="H3002" i="2"/>
  <c r="I2998" i="2"/>
  <c r="N2998" i="2" s="1"/>
  <c r="H2998" i="2"/>
  <c r="H2994" i="2"/>
  <c r="I2994" i="2"/>
  <c r="N2994" i="2" s="1"/>
  <c r="I2990" i="2"/>
  <c r="N2990" i="2" s="1"/>
  <c r="H2990" i="2"/>
  <c r="H2986" i="2"/>
  <c r="I2986" i="2"/>
  <c r="N2986" i="2" s="1"/>
  <c r="H2982" i="2"/>
  <c r="I2982" i="2"/>
  <c r="N2982" i="2" s="1"/>
  <c r="H2978" i="2"/>
  <c r="I2978" i="2"/>
  <c r="N2978" i="2" s="1"/>
  <c r="H2974" i="2"/>
  <c r="I2974" i="2"/>
  <c r="N2974" i="2" s="1"/>
  <c r="H2970" i="2"/>
  <c r="I2970" i="2"/>
  <c r="N2970" i="2" s="1"/>
  <c r="H2966" i="2"/>
  <c r="I2966" i="2"/>
  <c r="N2966" i="2" s="1"/>
  <c r="H2962" i="2"/>
  <c r="I2962" i="2"/>
  <c r="N2962" i="2" s="1"/>
  <c r="H2954" i="2"/>
  <c r="I2954" i="2"/>
  <c r="N2954" i="2" s="1"/>
  <c r="H2950" i="2"/>
  <c r="I2950" i="2"/>
  <c r="N2950" i="2" s="1"/>
  <c r="H2946" i="2"/>
  <c r="I2946" i="2"/>
  <c r="N2946" i="2" s="1"/>
  <c r="H2942" i="2"/>
  <c r="I2942" i="2"/>
  <c r="N2942" i="2" s="1"/>
  <c r="H2938" i="2"/>
  <c r="I2938" i="2"/>
  <c r="N2938" i="2" s="1"/>
  <c r="H2934" i="2"/>
  <c r="I2934" i="2"/>
  <c r="N2934" i="2" s="1"/>
  <c r="H2930" i="2"/>
  <c r="I2930" i="2"/>
  <c r="N2930" i="2" s="1"/>
  <c r="H2926" i="2"/>
  <c r="I2926" i="2"/>
  <c r="N2926" i="2" s="1"/>
  <c r="H2922" i="2"/>
  <c r="I2922" i="2"/>
  <c r="N2922" i="2" s="1"/>
  <c r="H2918" i="2"/>
  <c r="I2918" i="2"/>
  <c r="N2918" i="2" s="1"/>
  <c r="H2914" i="2"/>
  <c r="I2914" i="2"/>
  <c r="N2914" i="2" s="1"/>
  <c r="H2910" i="2"/>
  <c r="I2910" i="2"/>
  <c r="N2910" i="2" s="1"/>
  <c r="H2906" i="2"/>
  <c r="I2906" i="2"/>
  <c r="N2906" i="2" s="1"/>
  <c r="H2902" i="2"/>
  <c r="I2902" i="2"/>
  <c r="N2902" i="2" s="1"/>
  <c r="H2898" i="2"/>
  <c r="I2898" i="2"/>
  <c r="N2898" i="2" s="1"/>
  <c r="H2894" i="2"/>
  <c r="I2894" i="2"/>
  <c r="N2894" i="2" s="1"/>
  <c r="H2890" i="2"/>
  <c r="I2890" i="2"/>
  <c r="N2890" i="2" s="1"/>
  <c r="H2886" i="2"/>
  <c r="I2886" i="2"/>
  <c r="N2886" i="2" s="1"/>
  <c r="H2882" i="2"/>
  <c r="I2882" i="2"/>
  <c r="N2882" i="2" s="1"/>
  <c r="H2878" i="2"/>
  <c r="I2878" i="2"/>
  <c r="N2878" i="2" s="1"/>
  <c r="H2874" i="2"/>
  <c r="I2874" i="2"/>
  <c r="N2874" i="2" s="1"/>
  <c r="H2870" i="2"/>
  <c r="I2870" i="2"/>
  <c r="N2870" i="2" s="1"/>
  <c r="H2866" i="2"/>
  <c r="I2866" i="2"/>
  <c r="N2866" i="2" s="1"/>
  <c r="H2862" i="2"/>
  <c r="I2862" i="2"/>
  <c r="N2862" i="2" s="1"/>
  <c r="H2858" i="2"/>
  <c r="I2858" i="2"/>
  <c r="N2858" i="2" s="1"/>
  <c r="H2854" i="2"/>
  <c r="I2854" i="2"/>
  <c r="N2854" i="2" s="1"/>
  <c r="H2850" i="2"/>
  <c r="I2850" i="2"/>
  <c r="N2850" i="2" s="1"/>
  <c r="H2846" i="2"/>
  <c r="I2846" i="2"/>
  <c r="N2846" i="2" s="1"/>
  <c r="H2842" i="2"/>
  <c r="I2842" i="2"/>
  <c r="N2842" i="2" s="1"/>
  <c r="H2838" i="2"/>
  <c r="I2838" i="2"/>
  <c r="N2838" i="2" s="1"/>
  <c r="H2834" i="2"/>
  <c r="I2834" i="2"/>
  <c r="N2834" i="2" s="1"/>
  <c r="H2830" i="2"/>
  <c r="I2830" i="2"/>
  <c r="N2830" i="2" s="1"/>
  <c r="H2826" i="2"/>
  <c r="I2826" i="2"/>
  <c r="N2826" i="2" s="1"/>
  <c r="H2822" i="2"/>
  <c r="I2822" i="2"/>
  <c r="N2822" i="2" s="1"/>
  <c r="H2818" i="2"/>
  <c r="I2818" i="2"/>
  <c r="N2818" i="2" s="1"/>
  <c r="H2814" i="2"/>
  <c r="I2814" i="2"/>
  <c r="N2814" i="2" s="1"/>
  <c r="H2810" i="2"/>
  <c r="I2810" i="2"/>
  <c r="N2810" i="2" s="1"/>
  <c r="H2806" i="2"/>
  <c r="I2806" i="2"/>
  <c r="N2806" i="2" s="1"/>
  <c r="H2802" i="2"/>
  <c r="I2802" i="2"/>
  <c r="N2802" i="2" s="1"/>
  <c r="H2798" i="2"/>
  <c r="I2798" i="2"/>
  <c r="N2798" i="2" s="1"/>
  <c r="H2794" i="2"/>
  <c r="I2794" i="2"/>
  <c r="N2794" i="2" s="1"/>
  <c r="H2790" i="2"/>
  <c r="I2790" i="2"/>
  <c r="N2790" i="2" s="1"/>
  <c r="H2786" i="2"/>
  <c r="I2786" i="2"/>
  <c r="N2786" i="2" s="1"/>
  <c r="H2782" i="2"/>
  <c r="I2782" i="2"/>
  <c r="N2782" i="2" s="1"/>
  <c r="H2778" i="2"/>
  <c r="I2778" i="2"/>
  <c r="N2778" i="2" s="1"/>
  <c r="H2774" i="2"/>
  <c r="I2774" i="2"/>
  <c r="N2774" i="2" s="1"/>
  <c r="H2770" i="2"/>
  <c r="I2770" i="2"/>
  <c r="N2770" i="2" s="1"/>
  <c r="H2766" i="2"/>
  <c r="I2766" i="2"/>
  <c r="N2766" i="2" s="1"/>
  <c r="H2762" i="2"/>
  <c r="I2762" i="2"/>
  <c r="N2762" i="2" s="1"/>
  <c r="H2758" i="2"/>
  <c r="I2758" i="2"/>
  <c r="N2758" i="2" s="1"/>
  <c r="H2754" i="2"/>
  <c r="I2754" i="2"/>
  <c r="N2754" i="2" s="1"/>
  <c r="H2750" i="2"/>
  <c r="I2750" i="2"/>
  <c r="N2750" i="2" s="1"/>
  <c r="H2746" i="2"/>
  <c r="I2746" i="2"/>
  <c r="N2746" i="2" s="1"/>
  <c r="H2742" i="2"/>
  <c r="I2742" i="2"/>
  <c r="N2742" i="2" s="1"/>
  <c r="H2738" i="2"/>
  <c r="I2738" i="2"/>
  <c r="N2738" i="2" s="1"/>
  <c r="H2734" i="2"/>
  <c r="I2734" i="2"/>
  <c r="N2734" i="2" s="1"/>
  <c r="H2730" i="2"/>
  <c r="I2730" i="2"/>
  <c r="N2730" i="2" s="1"/>
  <c r="H2726" i="2"/>
  <c r="I2726" i="2"/>
  <c r="N2726" i="2" s="1"/>
  <c r="H2722" i="2"/>
  <c r="I2722" i="2"/>
  <c r="N2722" i="2" s="1"/>
  <c r="H2718" i="2"/>
  <c r="I2718" i="2"/>
  <c r="N2718" i="2" s="1"/>
  <c r="H2714" i="2"/>
  <c r="I2714" i="2"/>
  <c r="N2714" i="2" s="1"/>
  <c r="H2710" i="2"/>
  <c r="I2710" i="2"/>
  <c r="N2710" i="2" s="1"/>
  <c r="H2706" i="2"/>
  <c r="I2706" i="2"/>
  <c r="N2706" i="2" s="1"/>
  <c r="H2702" i="2"/>
  <c r="I2702" i="2"/>
  <c r="N2702" i="2" s="1"/>
  <c r="H2698" i="2"/>
  <c r="I2698" i="2"/>
  <c r="N2698" i="2" s="1"/>
  <c r="H2694" i="2"/>
  <c r="I2694" i="2"/>
  <c r="N2694" i="2" s="1"/>
  <c r="H2690" i="2"/>
  <c r="I2690" i="2"/>
  <c r="N2690" i="2" s="1"/>
  <c r="H2686" i="2"/>
  <c r="I2686" i="2"/>
  <c r="N2686" i="2" s="1"/>
  <c r="H2682" i="2"/>
  <c r="I2682" i="2"/>
  <c r="N2682" i="2" s="1"/>
  <c r="H2678" i="2"/>
  <c r="I2678" i="2"/>
  <c r="N2678" i="2" s="1"/>
  <c r="H2674" i="2"/>
  <c r="I2674" i="2"/>
  <c r="N2674" i="2" s="1"/>
  <c r="H2670" i="2"/>
  <c r="I2670" i="2"/>
  <c r="N2670" i="2" s="1"/>
  <c r="H2666" i="2"/>
  <c r="I2666" i="2"/>
  <c r="N2666" i="2" s="1"/>
  <c r="H2662" i="2"/>
  <c r="I2662" i="2"/>
  <c r="N2662" i="2" s="1"/>
  <c r="H2658" i="2"/>
  <c r="I2658" i="2"/>
  <c r="N2658" i="2" s="1"/>
  <c r="H2654" i="2"/>
  <c r="I2654" i="2"/>
  <c r="N2654" i="2" s="1"/>
  <c r="H2650" i="2"/>
  <c r="I2650" i="2"/>
  <c r="N2650" i="2" s="1"/>
  <c r="H2646" i="2"/>
  <c r="I2646" i="2"/>
  <c r="N2646" i="2" s="1"/>
  <c r="H2642" i="2"/>
  <c r="I2642" i="2"/>
  <c r="N2642" i="2" s="1"/>
  <c r="H2638" i="2"/>
  <c r="I2638" i="2"/>
  <c r="N2638" i="2" s="1"/>
  <c r="H2634" i="2"/>
  <c r="I2634" i="2"/>
  <c r="N2634" i="2" s="1"/>
  <c r="H2630" i="2"/>
  <c r="I2630" i="2"/>
  <c r="N2630" i="2" s="1"/>
  <c r="H2626" i="2"/>
  <c r="I2626" i="2"/>
  <c r="N2626" i="2" s="1"/>
  <c r="H2622" i="2"/>
  <c r="I2622" i="2"/>
  <c r="N2622" i="2" s="1"/>
  <c r="H2618" i="2"/>
  <c r="I2618" i="2"/>
  <c r="N2618" i="2" s="1"/>
  <c r="H2614" i="2"/>
  <c r="I2614" i="2"/>
  <c r="N2614" i="2" s="1"/>
  <c r="H2610" i="2"/>
  <c r="I2610" i="2"/>
  <c r="N2610" i="2" s="1"/>
  <c r="H2606" i="2"/>
  <c r="I2606" i="2"/>
  <c r="N2606" i="2" s="1"/>
  <c r="H2602" i="2"/>
  <c r="I2602" i="2"/>
  <c r="N2602" i="2" s="1"/>
  <c r="H2598" i="2"/>
  <c r="I2598" i="2"/>
  <c r="N2598" i="2" s="1"/>
  <c r="H2594" i="2"/>
  <c r="I2594" i="2"/>
  <c r="N2594" i="2" s="1"/>
  <c r="H2590" i="2"/>
  <c r="I2590" i="2"/>
  <c r="N2590" i="2" s="1"/>
  <c r="H2586" i="2"/>
  <c r="I2586" i="2"/>
  <c r="N2586" i="2" s="1"/>
  <c r="H2582" i="2"/>
  <c r="I2582" i="2"/>
  <c r="N2582" i="2" s="1"/>
  <c r="H2578" i="2"/>
  <c r="I2578" i="2"/>
  <c r="N2578" i="2" s="1"/>
  <c r="H2574" i="2"/>
  <c r="I2574" i="2"/>
  <c r="N2574" i="2" s="1"/>
  <c r="H2570" i="2"/>
  <c r="I2570" i="2"/>
  <c r="N2570" i="2" s="1"/>
  <c r="H2566" i="2"/>
  <c r="I2566" i="2"/>
  <c r="N2566" i="2" s="1"/>
  <c r="H2562" i="2"/>
  <c r="I2562" i="2"/>
  <c r="N2562" i="2" s="1"/>
  <c r="H2558" i="2"/>
  <c r="I2558" i="2"/>
  <c r="N2558" i="2" s="1"/>
  <c r="H2554" i="2"/>
  <c r="I2554" i="2"/>
  <c r="N2554" i="2" s="1"/>
  <c r="H2550" i="2"/>
  <c r="I2550" i="2"/>
  <c r="N2550" i="2" s="1"/>
  <c r="H2546" i="2"/>
  <c r="I2546" i="2"/>
  <c r="N2546" i="2" s="1"/>
  <c r="H2542" i="2"/>
  <c r="I2542" i="2"/>
  <c r="N2542" i="2" s="1"/>
  <c r="H2538" i="2"/>
  <c r="I2538" i="2"/>
  <c r="N2538" i="2" s="1"/>
  <c r="H2534" i="2"/>
  <c r="I2534" i="2"/>
  <c r="N2534" i="2" s="1"/>
  <c r="H2530" i="2"/>
  <c r="I2530" i="2"/>
  <c r="N2530" i="2" s="1"/>
  <c r="H2526" i="2"/>
  <c r="I2526" i="2"/>
  <c r="N2526" i="2" s="1"/>
  <c r="H2522" i="2"/>
  <c r="I2522" i="2"/>
  <c r="N2522" i="2" s="1"/>
  <c r="H2518" i="2"/>
  <c r="I2518" i="2"/>
  <c r="N2518" i="2" s="1"/>
  <c r="H2514" i="2"/>
  <c r="I2514" i="2"/>
  <c r="N2514" i="2" s="1"/>
  <c r="H2510" i="2"/>
  <c r="I2510" i="2"/>
  <c r="N2510" i="2" s="1"/>
  <c r="H2506" i="2"/>
  <c r="I2506" i="2"/>
  <c r="N2506" i="2" s="1"/>
  <c r="H2502" i="2"/>
  <c r="I2502" i="2"/>
  <c r="N2502" i="2" s="1"/>
  <c r="H2498" i="2"/>
  <c r="I2498" i="2"/>
  <c r="N2498" i="2" s="1"/>
  <c r="H2494" i="2"/>
  <c r="I2494" i="2"/>
  <c r="N2494" i="2" s="1"/>
  <c r="H2490" i="2"/>
  <c r="I2490" i="2"/>
  <c r="N2490" i="2" s="1"/>
  <c r="H2486" i="2"/>
  <c r="I2486" i="2"/>
  <c r="N2486" i="2" s="1"/>
  <c r="H2482" i="2"/>
  <c r="I2482" i="2"/>
  <c r="N2482" i="2" s="1"/>
  <c r="H2478" i="2"/>
  <c r="I2478" i="2"/>
  <c r="N2478" i="2" s="1"/>
  <c r="H2474" i="2"/>
  <c r="I2474" i="2"/>
  <c r="N2474" i="2" s="1"/>
  <c r="H2470" i="2"/>
  <c r="I2470" i="2"/>
  <c r="N2470" i="2" s="1"/>
  <c r="H2466" i="2"/>
  <c r="I2466" i="2"/>
  <c r="N2466" i="2" s="1"/>
  <c r="H2462" i="2"/>
  <c r="I2462" i="2"/>
  <c r="N2462" i="2" s="1"/>
  <c r="H2458" i="2"/>
  <c r="I2458" i="2"/>
  <c r="N2458" i="2" s="1"/>
  <c r="H2454" i="2"/>
  <c r="I2454" i="2"/>
  <c r="N2454" i="2" s="1"/>
  <c r="H2450" i="2"/>
  <c r="I2450" i="2"/>
  <c r="N2450" i="2" s="1"/>
  <c r="H2446" i="2"/>
  <c r="I2446" i="2"/>
  <c r="N2446" i="2" s="1"/>
  <c r="H2442" i="2"/>
  <c r="I2442" i="2"/>
  <c r="N2442" i="2" s="1"/>
  <c r="H2438" i="2"/>
  <c r="I2438" i="2"/>
  <c r="N2438" i="2" s="1"/>
  <c r="H2434" i="2"/>
  <c r="I2434" i="2"/>
  <c r="N2434" i="2" s="1"/>
  <c r="H2430" i="2"/>
  <c r="I2430" i="2"/>
  <c r="N2430" i="2" s="1"/>
  <c r="H2426" i="2"/>
  <c r="I2426" i="2"/>
  <c r="N2426" i="2" s="1"/>
  <c r="H2422" i="2"/>
  <c r="I2422" i="2"/>
  <c r="N2422" i="2" s="1"/>
  <c r="H2418" i="2"/>
  <c r="I2418" i="2"/>
  <c r="N2418" i="2" s="1"/>
  <c r="H2414" i="2"/>
  <c r="I2414" i="2"/>
  <c r="N2414" i="2" s="1"/>
  <c r="H2410" i="2"/>
  <c r="I2410" i="2"/>
  <c r="N2410" i="2" s="1"/>
  <c r="H2406" i="2"/>
  <c r="I2406" i="2"/>
  <c r="N2406" i="2" s="1"/>
  <c r="H2402" i="2"/>
  <c r="I2402" i="2"/>
  <c r="N2402" i="2" s="1"/>
  <c r="H2398" i="2"/>
  <c r="I2398" i="2"/>
  <c r="N2398" i="2" s="1"/>
  <c r="H2394" i="2"/>
  <c r="I2394" i="2"/>
  <c r="N2394" i="2" s="1"/>
  <c r="H2390" i="2"/>
  <c r="I2390" i="2"/>
  <c r="N2390" i="2" s="1"/>
  <c r="H2386" i="2"/>
  <c r="I2386" i="2"/>
  <c r="N2386" i="2" s="1"/>
  <c r="H2382" i="2"/>
  <c r="I2382" i="2"/>
  <c r="N2382" i="2" s="1"/>
  <c r="H2378" i="2"/>
  <c r="I2378" i="2"/>
  <c r="N2378" i="2" s="1"/>
  <c r="H2374" i="2"/>
  <c r="I2374" i="2"/>
  <c r="N2374" i="2" s="1"/>
  <c r="H2370" i="2"/>
  <c r="I2370" i="2"/>
  <c r="N2370" i="2" s="1"/>
  <c r="H2366" i="2"/>
  <c r="I2366" i="2"/>
  <c r="N2366" i="2" s="1"/>
  <c r="H2362" i="2"/>
  <c r="I2362" i="2"/>
  <c r="N2362" i="2" s="1"/>
  <c r="H2358" i="2"/>
  <c r="I2358" i="2"/>
  <c r="N2358" i="2" s="1"/>
  <c r="H2354" i="2"/>
  <c r="I2354" i="2"/>
  <c r="N2354" i="2" s="1"/>
  <c r="H2350" i="2"/>
  <c r="I2350" i="2"/>
  <c r="N2350" i="2" s="1"/>
  <c r="H2346" i="2"/>
  <c r="I2346" i="2"/>
  <c r="N2346" i="2" s="1"/>
  <c r="H2342" i="2"/>
  <c r="I2342" i="2"/>
  <c r="N2342" i="2" s="1"/>
  <c r="H2338" i="2"/>
  <c r="I2338" i="2"/>
  <c r="N2338" i="2" s="1"/>
  <c r="H2334" i="2"/>
  <c r="I2334" i="2"/>
  <c r="N2334" i="2" s="1"/>
  <c r="H2330" i="2"/>
  <c r="I2330" i="2"/>
  <c r="N2330" i="2" s="1"/>
  <c r="H2326" i="2"/>
  <c r="I2326" i="2"/>
  <c r="N2326" i="2" s="1"/>
  <c r="H2322" i="2"/>
  <c r="I2322" i="2"/>
  <c r="N2322" i="2" s="1"/>
  <c r="H2318" i="2"/>
  <c r="I2318" i="2"/>
  <c r="N2318" i="2" s="1"/>
  <c r="H2314" i="2"/>
  <c r="I2314" i="2"/>
  <c r="N2314" i="2" s="1"/>
  <c r="H2310" i="2"/>
  <c r="I2310" i="2"/>
  <c r="N2310" i="2" s="1"/>
  <c r="H2306" i="2"/>
  <c r="I2306" i="2"/>
  <c r="N2306" i="2" s="1"/>
  <c r="H2302" i="2"/>
  <c r="I2302" i="2"/>
  <c r="N2302" i="2" s="1"/>
  <c r="H2298" i="2"/>
  <c r="I2298" i="2"/>
  <c r="N2298" i="2" s="1"/>
  <c r="H2294" i="2"/>
  <c r="I2294" i="2"/>
  <c r="N2294" i="2" s="1"/>
  <c r="H2290" i="2"/>
  <c r="I2290" i="2"/>
  <c r="N2290" i="2" s="1"/>
  <c r="H2286" i="2"/>
  <c r="I2286" i="2"/>
  <c r="N2286" i="2" s="1"/>
  <c r="H2282" i="2"/>
  <c r="I2282" i="2"/>
  <c r="N2282" i="2" s="1"/>
  <c r="H2278" i="2"/>
  <c r="I2278" i="2"/>
  <c r="N2278" i="2" s="1"/>
  <c r="H2274" i="2"/>
  <c r="I2274" i="2"/>
  <c r="N2274" i="2" s="1"/>
  <c r="H2270" i="2"/>
  <c r="I2270" i="2"/>
  <c r="N2270" i="2" s="1"/>
  <c r="H2266" i="2"/>
  <c r="I2266" i="2"/>
  <c r="N2266" i="2" s="1"/>
  <c r="H2262" i="2"/>
  <c r="I2262" i="2"/>
  <c r="N2262" i="2" s="1"/>
  <c r="H2258" i="2"/>
  <c r="I2258" i="2"/>
  <c r="N2258" i="2" s="1"/>
  <c r="H2254" i="2"/>
  <c r="I2254" i="2"/>
  <c r="N2254" i="2" s="1"/>
  <c r="H2250" i="2"/>
  <c r="I2250" i="2"/>
  <c r="N2250" i="2" s="1"/>
  <c r="H2246" i="2"/>
  <c r="I2246" i="2"/>
  <c r="N2246" i="2" s="1"/>
  <c r="H2242" i="2"/>
  <c r="I2242" i="2"/>
  <c r="N2242" i="2" s="1"/>
  <c r="H2238" i="2"/>
  <c r="I2238" i="2"/>
  <c r="N2238" i="2" s="1"/>
  <c r="H2234" i="2"/>
  <c r="I2234" i="2"/>
  <c r="N2234" i="2" s="1"/>
  <c r="H2230" i="2"/>
  <c r="I2230" i="2"/>
  <c r="N2230" i="2" s="1"/>
  <c r="H2226" i="2"/>
  <c r="I2226" i="2"/>
  <c r="N2226" i="2" s="1"/>
  <c r="H2222" i="2"/>
  <c r="I2222" i="2"/>
  <c r="N2222" i="2" s="1"/>
  <c r="H2218" i="2"/>
  <c r="I2218" i="2"/>
  <c r="N2218" i="2" s="1"/>
  <c r="H2214" i="2"/>
  <c r="I2214" i="2"/>
  <c r="N2214" i="2" s="1"/>
  <c r="H2210" i="2"/>
  <c r="I2210" i="2"/>
  <c r="N2210" i="2" s="1"/>
  <c r="H2206" i="2"/>
  <c r="I2206" i="2"/>
  <c r="N2206" i="2" s="1"/>
  <c r="H2202" i="2"/>
  <c r="I2202" i="2"/>
  <c r="N2202" i="2" s="1"/>
  <c r="H2198" i="2"/>
  <c r="I2198" i="2"/>
  <c r="N2198" i="2" s="1"/>
  <c r="H2194" i="2"/>
  <c r="I2194" i="2"/>
  <c r="N2194" i="2" s="1"/>
  <c r="H2190" i="2"/>
  <c r="I2190" i="2"/>
  <c r="N2190" i="2" s="1"/>
  <c r="H2186" i="2"/>
  <c r="I2186" i="2"/>
  <c r="N2186" i="2" s="1"/>
  <c r="H2182" i="2"/>
  <c r="I2182" i="2"/>
  <c r="N2182" i="2" s="1"/>
  <c r="H2178" i="2"/>
  <c r="I2178" i="2"/>
  <c r="N2178" i="2" s="1"/>
  <c r="H2174" i="2"/>
  <c r="I2174" i="2"/>
  <c r="N2174" i="2" s="1"/>
  <c r="H2170" i="2"/>
  <c r="I2170" i="2"/>
  <c r="N2170" i="2" s="1"/>
  <c r="H2166" i="2"/>
  <c r="I2166" i="2"/>
  <c r="N2166" i="2" s="1"/>
  <c r="H2162" i="2"/>
  <c r="I2162" i="2"/>
  <c r="N2162" i="2" s="1"/>
  <c r="H2158" i="2"/>
  <c r="I2158" i="2"/>
  <c r="N2158" i="2" s="1"/>
  <c r="H2154" i="2"/>
  <c r="I2154" i="2"/>
  <c r="N2154" i="2" s="1"/>
  <c r="H2150" i="2"/>
  <c r="I2150" i="2"/>
  <c r="N2150" i="2" s="1"/>
  <c r="H2146" i="2"/>
  <c r="I2146" i="2"/>
  <c r="N2146" i="2" s="1"/>
  <c r="H2142" i="2"/>
  <c r="I2142" i="2"/>
  <c r="N2142" i="2" s="1"/>
  <c r="H2138" i="2"/>
  <c r="I2138" i="2"/>
  <c r="N2138" i="2" s="1"/>
  <c r="H2134" i="2"/>
  <c r="I2134" i="2"/>
  <c r="N2134" i="2" s="1"/>
  <c r="H2130" i="2"/>
  <c r="I2130" i="2"/>
  <c r="N2130" i="2" s="1"/>
  <c r="H2126" i="2"/>
  <c r="I2126" i="2"/>
  <c r="N2126" i="2" s="1"/>
  <c r="H2122" i="2"/>
  <c r="I2122" i="2"/>
  <c r="N2122" i="2" s="1"/>
  <c r="H2118" i="2"/>
  <c r="I2118" i="2"/>
  <c r="N2118" i="2" s="1"/>
  <c r="H2114" i="2"/>
  <c r="I2114" i="2"/>
  <c r="N2114" i="2" s="1"/>
  <c r="H2110" i="2"/>
  <c r="I2110" i="2"/>
  <c r="N2110" i="2" s="1"/>
  <c r="H2106" i="2"/>
  <c r="I2106" i="2"/>
  <c r="N2106" i="2" s="1"/>
  <c r="H2102" i="2"/>
  <c r="I2102" i="2"/>
  <c r="N2102" i="2" s="1"/>
  <c r="H2098" i="2"/>
  <c r="I2098" i="2"/>
  <c r="N2098" i="2" s="1"/>
  <c r="H2094" i="2"/>
  <c r="I2094" i="2"/>
  <c r="N2094" i="2" s="1"/>
  <c r="H2090" i="2"/>
  <c r="I2090" i="2"/>
  <c r="N2090" i="2" s="1"/>
  <c r="H2086" i="2"/>
  <c r="I2086" i="2"/>
  <c r="N2086" i="2" s="1"/>
  <c r="H2082" i="2"/>
  <c r="I2082" i="2"/>
  <c r="N2082" i="2" s="1"/>
  <c r="H2078" i="2"/>
  <c r="I2078" i="2"/>
  <c r="N2078" i="2" s="1"/>
  <c r="H2074" i="2"/>
  <c r="I2074" i="2"/>
  <c r="N2074" i="2" s="1"/>
  <c r="H2070" i="2"/>
  <c r="I2070" i="2"/>
  <c r="N2070" i="2" s="1"/>
  <c r="H2066" i="2"/>
  <c r="I2066" i="2"/>
  <c r="N2066" i="2" s="1"/>
  <c r="H2062" i="2"/>
  <c r="I2062" i="2"/>
  <c r="N2062" i="2" s="1"/>
  <c r="H2058" i="2"/>
  <c r="I2058" i="2"/>
  <c r="N2058" i="2" s="1"/>
  <c r="H2054" i="2"/>
  <c r="I2054" i="2"/>
  <c r="N2054" i="2" s="1"/>
  <c r="H2050" i="2"/>
  <c r="I2050" i="2"/>
  <c r="N2050" i="2" s="1"/>
  <c r="H2046" i="2"/>
  <c r="I2046" i="2"/>
  <c r="N2046" i="2" s="1"/>
  <c r="H2042" i="2"/>
  <c r="I2042" i="2"/>
  <c r="N2042" i="2" s="1"/>
  <c r="H2038" i="2"/>
  <c r="I2038" i="2"/>
  <c r="N2038" i="2" s="1"/>
  <c r="H2034" i="2"/>
  <c r="I2034" i="2"/>
  <c r="N2034" i="2" s="1"/>
  <c r="H2030" i="2"/>
  <c r="I2030" i="2"/>
  <c r="N2030" i="2" s="1"/>
  <c r="H2026" i="2"/>
  <c r="I2026" i="2"/>
  <c r="N2026" i="2" s="1"/>
  <c r="H2022" i="2"/>
  <c r="I2022" i="2"/>
  <c r="N2022" i="2" s="1"/>
  <c r="H2018" i="2"/>
  <c r="I2018" i="2"/>
  <c r="N2018" i="2" s="1"/>
  <c r="H2014" i="2"/>
  <c r="I2014" i="2"/>
  <c r="N2014" i="2" s="1"/>
  <c r="H2010" i="2"/>
  <c r="I2010" i="2"/>
  <c r="N2010" i="2" s="1"/>
  <c r="H2006" i="2"/>
  <c r="I2006" i="2"/>
  <c r="N2006" i="2" s="1"/>
  <c r="H2002" i="2"/>
  <c r="I2002" i="2"/>
  <c r="N2002" i="2" s="1"/>
  <c r="H1998" i="2"/>
  <c r="I1998" i="2"/>
  <c r="N1998" i="2" s="1"/>
  <c r="H1994" i="2"/>
  <c r="I1994" i="2"/>
  <c r="N1994" i="2" s="1"/>
  <c r="H1990" i="2"/>
  <c r="I1990" i="2"/>
  <c r="N1990" i="2" s="1"/>
  <c r="H1986" i="2"/>
  <c r="I1986" i="2"/>
  <c r="N1986" i="2" s="1"/>
  <c r="H1982" i="2"/>
  <c r="I1982" i="2"/>
  <c r="N1982" i="2" s="1"/>
  <c r="H1978" i="2"/>
  <c r="I1978" i="2"/>
  <c r="N1978" i="2" s="1"/>
  <c r="H1974" i="2"/>
  <c r="I1974" i="2"/>
  <c r="N1974" i="2" s="1"/>
  <c r="H1970" i="2"/>
  <c r="I1970" i="2"/>
  <c r="N1970" i="2" s="1"/>
  <c r="H1966" i="2"/>
  <c r="I1966" i="2"/>
  <c r="N1966" i="2" s="1"/>
  <c r="H1962" i="2"/>
  <c r="I1962" i="2"/>
  <c r="N1962" i="2" s="1"/>
  <c r="H1958" i="2"/>
  <c r="I1958" i="2"/>
  <c r="N1958" i="2" s="1"/>
  <c r="H1954" i="2"/>
  <c r="I1954" i="2"/>
  <c r="N1954" i="2" s="1"/>
  <c r="H1950" i="2"/>
  <c r="I1950" i="2"/>
  <c r="N1950" i="2" s="1"/>
  <c r="H1946" i="2"/>
  <c r="I1946" i="2"/>
  <c r="N1946" i="2" s="1"/>
  <c r="H1942" i="2"/>
  <c r="I1942" i="2"/>
  <c r="N1942" i="2" s="1"/>
  <c r="H1938" i="2"/>
  <c r="I1938" i="2"/>
  <c r="N1938" i="2" s="1"/>
  <c r="H1934" i="2"/>
  <c r="I1934" i="2"/>
  <c r="N1934" i="2" s="1"/>
  <c r="H1930" i="2"/>
  <c r="I1930" i="2"/>
  <c r="N1930" i="2" s="1"/>
  <c r="H1926" i="2"/>
  <c r="I1926" i="2"/>
  <c r="N1926" i="2" s="1"/>
  <c r="H1922" i="2"/>
  <c r="I1922" i="2"/>
  <c r="N1922" i="2" s="1"/>
  <c r="H1918" i="2"/>
  <c r="I1918" i="2"/>
  <c r="N1918" i="2" s="1"/>
  <c r="H1914" i="2"/>
  <c r="I1914" i="2"/>
  <c r="N1914" i="2" s="1"/>
  <c r="H1910" i="2"/>
  <c r="I1910" i="2"/>
  <c r="N1910" i="2" s="1"/>
  <c r="H1906" i="2"/>
  <c r="I1906" i="2"/>
  <c r="N1906" i="2" s="1"/>
  <c r="H1902" i="2"/>
  <c r="I1902" i="2"/>
  <c r="N1902" i="2" s="1"/>
  <c r="H1898" i="2"/>
  <c r="I1898" i="2"/>
  <c r="N1898" i="2" s="1"/>
  <c r="H1894" i="2"/>
  <c r="I1894" i="2"/>
  <c r="N1894" i="2" s="1"/>
  <c r="H1890" i="2"/>
  <c r="I1890" i="2"/>
  <c r="N1890" i="2" s="1"/>
  <c r="H1886" i="2"/>
  <c r="I1886" i="2"/>
  <c r="N1886" i="2" s="1"/>
  <c r="H1882" i="2"/>
  <c r="I1882" i="2"/>
  <c r="N1882" i="2" s="1"/>
  <c r="H1878" i="2"/>
  <c r="I1878" i="2"/>
  <c r="N1878" i="2" s="1"/>
  <c r="H1874" i="2"/>
  <c r="I1874" i="2"/>
  <c r="N1874" i="2" s="1"/>
  <c r="H1870" i="2"/>
  <c r="I1870" i="2"/>
  <c r="N1870" i="2" s="1"/>
  <c r="H1866" i="2"/>
  <c r="I1866" i="2"/>
  <c r="N1866" i="2" s="1"/>
  <c r="H1862" i="2"/>
  <c r="I1862" i="2"/>
  <c r="N1862" i="2" s="1"/>
  <c r="H1858" i="2"/>
  <c r="I1858" i="2"/>
  <c r="N1858" i="2" s="1"/>
  <c r="H1854" i="2"/>
  <c r="I1854" i="2"/>
  <c r="N1854" i="2" s="1"/>
  <c r="H1850" i="2"/>
  <c r="I1850" i="2"/>
  <c r="N1850" i="2" s="1"/>
  <c r="H1846" i="2"/>
  <c r="I1846" i="2"/>
  <c r="N1846" i="2" s="1"/>
  <c r="H1842" i="2"/>
  <c r="I1842" i="2"/>
  <c r="N1842" i="2" s="1"/>
  <c r="H1838" i="2"/>
  <c r="I1838" i="2"/>
  <c r="N1838" i="2" s="1"/>
  <c r="H1834" i="2"/>
  <c r="I1834" i="2"/>
  <c r="N1834" i="2" s="1"/>
  <c r="H1830" i="2"/>
  <c r="I1830" i="2"/>
  <c r="N1830" i="2" s="1"/>
  <c r="H1826" i="2"/>
  <c r="I1826" i="2"/>
  <c r="N1826" i="2" s="1"/>
  <c r="H1822" i="2"/>
  <c r="I1822" i="2"/>
  <c r="N1822" i="2" s="1"/>
  <c r="H1818" i="2"/>
  <c r="I1818" i="2"/>
  <c r="N1818" i="2" s="1"/>
  <c r="H1814" i="2"/>
  <c r="I1814" i="2"/>
  <c r="N1814" i="2" s="1"/>
  <c r="H1810" i="2"/>
  <c r="I1810" i="2"/>
  <c r="N1810" i="2" s="1"/>
  <c r="H1806" i="2"/>
  <c r="I1806" i="2"/>
  <c r="N1806" i="2" s="1"/>
  <c r="H1802" i="2"/>
  <c r="I1802" i="2"/>
  <c r="N1802" i="2" s="1"/>
  <c r="H1798" i="2"/>
  <c r="I1798" i="2"/>
  <c r="N1798" i="2" s="1"/>
  <c r="H1794" i="2"/>
  <c r="I1794" i="2"/>
  <c r="N1794" i="2" s="1"/>
  <c r="H1790" i="2"/>
  <c r="I1790" i="2"/>
  <c r="N1790" i="2" s="1"/>
  <c r="H1786" i="2"/>
  <c r="I1786" i="2"/>
  <c r="N1786" i="2" s="1"/>
  <c r="H1782" i="2"/>
  <c r="I1782" i="2"/>
  <c r="N1782" i="2" s="1"/>
  <c r="H1778" i="2"/>
  <c r="I1778" i="2"/>
  <c r="N1778" i="2" s="1"/>
  <c r="H1774" i="2"/>
  <c r="I1774" i="2"/>
  <c r="N1774" i="2" s="1"/>
  <c r="H1770" i="2"/>
  <c r="I1770" i="2"/>
  <c r="N1770" i="2" s="1"/>
  <c r="H1766" i="2"/>
  <c r="I1766" i="2"/>
  <c r="N1766" i="2" s="1"/>
  <c r="H1762" i="2"/>
  <c r="I1762" i="2"/>
  <c r="N1762" i="2" s="1"/>
  <c r="H1758" i="2"/>
  <c r="I1758" i="2"/>
  <c r="N1758" i="2" s="1"/>
  <c r="H1754" i="2"/>
  <c r="I1754" i="2"/>
  <c r="N1754" i="2" s="1"/>
  <c r="H1750" i="2"/>
  <c r="I1750" i="2"/>
  <c r="N1750" i="2" s="1"/>
  <c r="H1746" i="2"/>
  <c r="I1746" i="2"/>
  <c r="N1746" i="2" s="1"/>
  <c r="H1742" i="2"/>
  <c r="I1742" i="2"/>
  <c r="N1742" i="2" s="1"/>
  <c r="H1738" i="2"/>
  <c r="I1738" i="2"/>
  <c r="N1738" i="2" s="1"/>
  <c r="H1734" i="2"/>
  <c r="I1734" i="2"/>
  <c r="N1734" i="2" s="1"/>
  <c r="H1730" i="2"/>
  <c r="I1730" i="2"/>
  <c r="N1730" i="2" s="1"/>
  <c r="H1726" i="2"/>
  <c r="I1726" i="2"/>
  <c r="N1726" i="2" s="1"/>
  <c r="H1722" i="2"/>
  <c r="I1722" i="2"/>
  <c r="N1722" i="2" s="1"/>
  <c r="H1718" i="2"/>
  <c r="I1718" i="2"/>
  <c r="N1718" i="2" s="1"/>
  <c r="H1714" i="2"/>
  <c r="I1714" i="2"/>
  <c r="N1714" i="2" s="1"/>
  <c r="H1710" i="2"/>
  <c r="I1710" i="2"/>
  <c r="N1710" i="2" s="1"/>
  <c r="H1706" i="2"/>
  <c r="I1706" i="2"/>
  <c r="N1706" i="2" s="1"/>
  <c r="H1702" i="2"/>
  <c r="I1702" i="2"/>
  <c r="N1702" i="2" s="1"/>
  <c r="H1698" i="2"/>
  <c r="I1698" i="2"/>
  <c r="N1698" i="2" s="1"/>
  <c r="H1694" i="2"/>
  <c r="I1694" i="2"/>
  <c r="N1694" i="2" s="1"/>
  <c r="H1690" i="2"/>
  <c r="I1690" i="2"/>
  <c r="N1690" i="2" s="1"/>
  <c r="H1686" i="2"/>
  <c r="I1686" i="2"/>
  <c r="N1686" i="2" s="1"/>
  <c r="H1682" i="2"/>
  <c r="I1682" i="2"/>
  <c r="N1682" i="2" s="1"/>
  <c r="H1678" i="2"/>
  <c r="I1678" i="2"/>
  <c r="N1678" i="2" s="1"/>
  <c r="H1674" i="2"/>
  <c r="I1674" i="2"/>
  <c r="N1674" i="2" s="1"/>
  <c r="H1670" i="2"/>
  <c r="I1670" i="2"/>
  <c r="N1670" i="2" s="1"/>
  <c r="H1666" i="2"/>
  <c r="I1666" i="2"/>
  <c r="N1666" i="2" s="1"/>
  <c r="H1662" i="2"/>
  <c r="I1662" i="2"/>
  <c r="N1662" i="2" s="1"/>
  <c r="H1658" i="2"/>
  <c r="I1658" i="2"/>
  <c r="N1658" i="2" s="1"/>
  <c r="H1654" i="2"/>
  <c r="I1654" i="2"/>
  <c r="N1654" i="2" s="1"/>
  <c r="H1650" i="2"/>
  <c r="I1650" i="2"/>
  <c r="N1650" i="2" s="1"/>
  <c r="H1646" i="2"/>
  <c r="I1646" i="2"/>
  <c r="N1646" i="2" s="1"/>
  <c r="H1642" i="2"/>
  <c r="I1642" i="2"/>
  <c r="N1642" i="2" s="1"/>
  <c r="H1638" i="2"/>
  <c r="I1638" i="2"/>
  <c r="N1638" i="2" s="1"/>
  <c r="H1634" i="2"/>
  <c r="I1634" i="2"/>
  <c r="N1634" i="2" s="1"/>
  <c r="H1630" i="2"/>
  <c r="I1630" i="2"/>
  <c r="N1630" i="2" s="1"/>
  <c r="H1626" i="2"/>
  <c r="I1626" i="2"/>
  <c r="N1626" i="2" s="1"/>
  <c r="H1622" i="2"/>
  <c r="I1622" i="2"/>
  <c r="N1622" i="2" s="1"/>
  <c r="H1618" i="2"/>
  <c r="I1618" i="2"/>
  <c r="N1618" i="2" s="1"/>
  <c r="H1614" i="2"/>
  <c r="I1614" i="2"/>
  <c r="N1614" i="2" s="1"/>
  <c r="H1610" i="2"/>
  <c r="I1610" i="2"/>
  <c r="N1610" i="2" s="1"/>
  <c r="H1606" i="2"/>
  <c r="I1606" i="2"/>
  <c r="N1606" i="2" s="1"/>
  <c r="H1602" i="2"/>
  <c r="I1602" i="2"/>
  <c r="N1602" i="2" s="1"/>
  <c r="H1598" i="2"/>
  <c r="I1598" i="2"/>
  <c r="N1598" i="2" s="1"/>
  <c r="H1594" i="2"/>
  <c r="I1594" i="2"/>
  <c r="N1594" i="2" s="1"/>
  <c r="H1590" i="2"/>
  <c r="I1590" i="2"/>
  <c r="N1590" i="2" s="1"/>
  <c r="H1586" i="2"/>
  <c r="I1586" i="2"/>
  <c r="N1586" i="2" s="1"/>
  <c r="H1582" i="2"/>
  <c r="I1582" i="2"/>
  <c r="N1582" i="2" s="1"/>
  <c r="H1578" i="2"/>
  <c r="I1578" i="2"/>
  <c r="N1578" i="2" s="1"/>
  <c r="H1574" i="2"/>
  <c r="I1574" i="2"/>
  <c r="N1574" i="2" s="1"/>
  <c r="H1570" i="2"/>
  <c r="I1570" i="2"/>
  <c r="N1570" i="2" s="1"/>
  <c r="H1566" i="2"/>
  <c r="I1566" i="2"/>
  <c r="N1566" i="2" s="1"/>
  <c r="H1562" i="2"/>
  <c r="I1562" i="2"/>
  <c r="N1562" i="2" s="1"/>
  <c r="H1558" i="2"/>
  <c r="I1558" i="2"/>
  <c r="N1558" i="2" s="1"/>
  <c r="H1554" i="2"/>
  <c r="I1554" i="2"/>
  <c r="N1554" i="2" s="1"/>
  <c r="H1550" i="2"/>
  <c r="I1550" i="2"/>
  <c r="N1550" i="2" s="1"/>
  <c r="H1546" i="2"/>
  <c r="I1546" i="2"/>
  <c r="N1546" i="2" s="1"/>
  <c r="H1542" i="2"/>
  <c r="I1542" i="2"/>
  <c r="N1542" i="2" s="1"/>
  <c r="H1538" i="2"/>
  <c r="I1538" i="2"/>
  <c r="N1538" i="2" s="1"/>
  <c r="H1534" i="2"/>
  <c r="I1534" i="2"/>
  <c r="N1534" i="2" s="1"/>
  <c r="H1530" i="2"/>
  <c r="I1530" i="2"/>
  <c r="N1530" i="2" s="1"/>
  <c r="H1526" i="2"/>
  <c r="I1526" i="2"/>
  <c r="N1526" i="2" s="1"/>
  <c r="H1522" i="2"/>
  <c r="I1522" i="2"/>
  <c r="N1522" i="2" s="1"/>
  <c r="H1518" i="2"/>
  <c r="I1518" i="2"/>
  <c r="N1518" i="2" s="1"/>
  <c r="H1514" i="2"/>
  <c r="I1514" i="2"/>
  <c r="N1514" i="2" s="1"/>
  <c r="H1510" i="2"/>
  <c r="I1510" i="2"/>
  <c r="N1510" i="2" s="1"/>
  <c r="H1506" i="2"/>
  <c r="I1506" i="2"/>
  <c r="N1506" i="2" s="1"/>
  <c r="H1502" i="2"/>
  <c r="I1502" i="2"/>
  <c r="N1502" i="2" s="1"/>
  <c r="H1498" i="2"/>
  <c r="I1498" i="2"/>
  <c r="N1498" i="2" s="1"/>
  <c r="H1494" i="2"/>
  <c r="I1494" i="2"/>
  <c r="N1494" i="2" s="1"/>
  <c r="H1490" i="2"/>
  <c r="I1490" i="2"/>
  <c r="N1490" i="2" s="1"/>
  <c r="H1486" i="2"/>
  <c r="I1486" i="2"/>
  <c r="N1486" i="2" s="1"/>
  <c r="H1482" i="2"/>
  <c r="I1482" i="2"/>
  <c r="N1482" i="2" s="1"/>
  <c r="H1478" i="2"/>
  <c r="I1478" i="2"/>
  <c r="N1478" i="2" s="1"/>
  <c r="H1474" i="2"/>
  <c r="I1474" i="2"/>
  <c r="N1474" i="2" s="1"/>
  <c r="H1470" i="2"/>
  <c r="I1470" i="2"/>
  <c r="N1470" i="2" s="1"/>
  <c r="H1466" i="2"/>
  <c r="I1466" i="2"/>
  <c r="N1466" i="2" s="1"/>
  <c r="H1462" i="2"/>
  <c r="I1462" i="2"/>
  <c r="N1462" i="2" s="1"/>
  <c r="H1458" i="2"/>
  <c r="I1458" i="2"/>
  <c r="N1458" i="2" s="1"/>
  <c r="H1454" i="2"/>
  <c r="I1454" i="2"/>
  <c r="N1454" i="2" s="1"/>
  <c r="H1450" i="2"/>
  <c r="I1450" i="2"/>
  <c r="N1450" i="2" s="1"/>
  <c r="H1446" i="2"/>
  <c r="I1446" i="2"/>
  <c r="N1446" i="2" s="1"/>
  <c r="H1442" i="2"/>
  <c r="I1442" i="2"/>
  <c r="N1442" i="2" s="1"/>
  <c r="H1438" i="2"/>
  <c r="I1438" i="2"/>
  <c r="N1438" i="2" s="1"/>
  <c r="H1434" i="2"/>
  <c r="I1434" i="2"/>
  <c r="N1434" i="2" s="1"/>
  <c r="H1430" i="2"/>
  <c r="I1430" i="2"/>
  <c r="N1430" i="2" s="1"/>
  <c r="H1426" i="2"/>
  <c r="I1426" i="2"/>
  <c r="N1426" i="2" s="1"/>
  <c r="H1422" i="2"/>
  <c r="I1422" i="2"/>
  <c r="N1422" i="2" s="1"/>
  <c r="H1418" i="2"/>
  <c r="I1418" i="2"/>
  <c r="N1418" i="2" s="1"/>
  <c r="H1414" i="2"/>
  <c r="I1414" i="2"/>
  <c r="N1414" i="2" s="1"/>
  <c r="H1410" i="2"/>
  <c r="I1410" i="2"/>
  <c r="N1410" i="2" s="1"/>
  <c r="H1406" i="2"/>
  <c r="I1406" i="2"/>
  <c r="N1406" i="2" s="1"/>
  <c r="H1402" i="2"/>
  <c r="I1402" i="2"/>
  <c r="N1402" i="2" s="1"/>
  <c r="H1398" i="2"/>
  <c r="I1398" i="2"/>
  <c r="N1398" i="2" s="1"/>
  <c r="H1394" i="2"/>
  <c r="I1394" i="2"/>
  <c r="N1394" i="2" s="1"/>
  <c r="H1390" i="2"/>
  <c r="I1390" i="2"/>
  <c r="N1390" i="2" s="1"/>
  <c r="H1386" i="2"/>
  <c r="I1386" i="2"/>
  <c r="N1386" i="2" s="1"/>
  <c r="H1382" i="2"/>
  <c r="I1382" i="2"/>
  <c r="N1382" i="2" s="1"/>
  <c r="H1378" i="2"/>
  <c r="I1378" i="2"/>
  <c r="N1378" i="2" s="1"/>
  <c r="H1374" i="2"/>
  <c r="I1374" i="2"/>
  <c r="N1374" i="2" s="1"/>
  <c r="H1370" i="2"/>
  <c r="I1370" i="2"/>
  <c r="N1370" i="2" s="1"/>
  <c r="H1366" i="2"/>
  <c r="I1366" i="2"/>
  <c r="N1366" i="2" s="1"/>
  <c r="H1362" i="2"/>
  <c r="I1362" i="2"/>
  <c r="N1362" i="2" s="1"/>
  <c r="H1358" i="2"/>
  <c r="I1358" i="2"/>
  <c r="N1358" i="2" s="1"/>
  <c r="H1354" i="2"/>
  <c r="I1354" i="2"/>
  <c r="N1354" i="2" s="1"/>
  <c r="H1350" i="2"/>
  <c r="I1350" i="2"/>
  <c r="N1350" i="2" s="1"/>
  <c r="H1346" i="2"/>
  <c r="I1346" i="2"/>
  <c r="N1346" i="2" s="1"/>
  <c r="H1342" i="2"/>
  <c r="I1342" i="2"/>
  <c r="N1342" i="2" s="1"/>
  <c r="H1338" i="2"/>
  <c r="I1338" i="2"/>
  <c r="N1338" i="2" s="1"/>
  <c r="H1334" i="2"/>
  <c r="I1334" i="2"/>
  <c r="N1334" i="2" s="1"/>
  <c r="H1330" i="2"/>
  <c r="I1330" i="2"/>
  <c r="N1330" i="2" s="1"/>
  <c r="H1326" i="2"/>
  <c r="I1326" i="2"/>
  <c r="N1326" i="2" s="1"/>
  <c r="H1322" i="2"/>
  <c r="I1322" i="2"/>
  <c r="N1322" i="2" s="1"/>
  <c r="H1318" i="2"/>
  <c r="I1318" i="2"/>
  <c r="N1318" i="2" s="1"/>
  <c r="H1314" i="2"/>
  <c r="I1314" i="2"/>
  <c r="N1314" i="2" s="1"/>
  <c r="H1310" i="2"/>
  <c r="I1310" i="2"/>
  <c r="N1310" i="2" s="1"/>
  <c r="H1306" i="2"/>
  <c r="I1306" i="2"/>
  <c r="N1306" i="2" s="1"/>
  <c r="H1302" i="2"/>
  <c r="I1302" i="2"/>
  <c r="N1302" i="2" s="1"/>
  <c r="H1298" i="2"/>
  <c r="I1298" i="2"/>
  <c r="N1298" i="2" s="1"/>
  <c r="H1294" i="2"/>
  <c r="I1294" i="2"/>
  <c r="N1294" i="2" s="1"/>
  <c r="H1290" i="2"/>
  <c r="I1290" i="2"/>
  <c r="N1290" i="2" s="1"/>
  <c r="H1286" i="2"/>
  <c r="I1286" i="2"/>
  <c r="N1286" i="2" s="1"/>
  <c r="H1282" i="2"/>
  <c r="I1282" i="2"/>
  <c r="N1282" i="2" s="1"/>
  <c r="H1278" i="2"/>
  <c r="I1278" i="2"/>
  <c r="N1278" i="2" s="1"/>
  <c r="H1274" i="2"/>
  <c r="I1274" i="2"/>
  <c r="N1274" i="2" s="1"/>
  <c r="H1270" i="2"/>
  <c r="I1270" i="2"/>
  <c r="N1270" i="2" s="1"/>
  <c r="H1266" i="2"/>
  <c r="I1266" i="2"/>
  <c r="N1266" i="2" s="1"/>
  <c r="H1262" i="2"/>
  <c r="I1262" i="2"/>
  <c r="N1262" i="2" s="1"/>
  <c r="H1258" i="2"/>
  <c r="I1258" i="2"/>
  <c r="N1258" i="2" s="1"/>
  <c r="H1254" i="2"/>
  <c r="I1254" i="2"/>
  <c r="N1254" i="2" s="1"/>
  <c r="H1250" i="2"/>
  <c r="I1250" i="2"/>
  <c r="N1250" i="2" s="1"/>
  <c r="H1246" i="2"/>
  <c r="I1246" i="2"/>
  <c r="N1246" i="2" s="1"/>
  <c r="H1242" i="2"/>
  <c r="I1242" i="2"/>
  <c r="N1242" i="2" s="1"/>
  <c r="H1238" i="2"/>
  <c r="I1238" i="2"/>
  <c r="N1238" i="2" s="1"/>
  <c r="H1234" i="2"/>
  <c r="I1234" i="2"/>
  <c r="N1234" i="2" s="1"/>
  <c r="H1230" i="2"/>
  <c r="I1230" i="2"/>
  <c r="N1230" i="2" s="1"/>
  <c r="H1226" i="2"/>
  <c r="I1226" i="2"/>
  <c r="N1226" i="2" s="1"/>
  <c r="H1222" i="2"/>
  <c r="I1222" i="2"/>
  <c r="N1222" i="2" s="1"/>
  <c r="H1218" i="2"/>
  <c r="I1218" i="2"/>
  <c r="N1218" i="2" s="1"/>
  <c r="H1214" i="2"/>
  <c r="I1214" i="2"/>
  <c r="N1214" i="2" s="1"/>
  <c r="H1210" i="2"/>
  <c r="I1210" i="2"/>
  <c r="N1210" i="2" s="1"/>
  <c r="H1206" i="2"/>
  <c r="I1206" i="2"/>
  <c r="N1206" i="2" s="1"/>
  <c r="H1202" i="2"/>
  <c r="I1202" i="2"/>
  <c r="N1202" i="2" s="1"/>
  <c r="H1198" i="2"/>
  <c r="I1198" i="2"/>
  <c r="N1198" i="2" s="1"/>
  <c r="H1194" i="2"/>
  <c r="I1194" i="2"/>
  <c r="N1194" i="2" s="1"/>
  <c r="H1190" i="2"/>
  <c r="I1190" i="2"/>
  <c r="N1190" i="2" s="1"/>
  <c r="H1186" i="2"/>
  <c r="I1186" i="2"/>
  <c r="N1186" i="2" s="1"/>
  <c r="H1182" i="2"/>
  <c r="I1182" i="2"/>
  <c r="N1182" i="2" s="1"/>
  <c r="H1178" i="2"/>
  <c r="I1178" i="2"/>
  <c r="N1178" i="2" s="1"/>
  <c r="H1174" i="2"/>
  <c r="I1174" i="2"/>
  <c r="N1174" i="2" s="1"/>
  <c r="H1170" i="2"/>
  <c r="I1170" i="2"/>
  <c r="N1170" i="2" s="1"/>
  <c r="H1166" i="2"/>
  <c r="I1166" i="2"/>
  <c r="N1166" i="2" s="1"/>
  <c r="H1162" i="2"/>
  <c r="I1162" i="2"/>
  <c r="N1162" i="2" s="1"/>
  <c r="H1158" i="2"/>
  <c r="I1158" i="2"/>
  <c r="N1158" i="2" s="1"/>
  <c r="H1154" i="2"/>
  <c r="I1154" i="2"/>
  <c r="N1154" i="2" s="1"/>
  <c r="H1150" i="2"/>
  <c r="I1150" i="2"/>
  <c r="N1150" i="2" s="1"/>
  <c r="H1146" i="2"/>
  <c r="I1146" i="2"/>
  <c r="N1146" i="2" s="1"/>
  <c r="H1142" i="2"/>
  <c r="I1142" i="2"/>
  <c r="N1142" i="2" s="1"/>
  <c r="H1138" i="2"/>
  <c r="I1138" i="2"/>
  <c r="N1138" i="2" s="1"/>
  <c r="I1134" i="2"/>
  <c r="N1134" i="2" s="1"/>
  <c r="H1134" i="2"/>
  <c r="I1130" i="2"/>
  <c r="N1130" i="2" s="1"/>
  <c r="H1130" i="2"/>
  <c r="I1126" i="2"/>
  <c r="N1126" i="2" s="1"/>
  <c r="H1126" i="2"/>
  <c r="I1122" i="2"/>
  <c r="N1122" i="2" s="1"/>
  <c r="H1122" i="2"/>
  <c r="H1118" i="2"/>
  <c r="I1118" i="2"/>
  <c r="N1118" i="2" s="1"/>
  <c r="H1114" i="2"/>
  <c r="I1114" i="2"/>
  <c r="N1114" i="2" s="1"/>
  <c r="I1110" i="2"/>
  <c r="N1110" i="2" s="1"/>
  <c r="H1110" i="2"/>
  <c r="I1106" i="2"/>
  <c r="N1106" i="2" s="1"/>
  <c r="H1106" i="2"/>
  <c r="I1102" i="2"/>
  <c r="N1102" i="2" s="1"/>
  <c r="H1102" i="2"/>
  <c r="H1098" i="2"/>
  <c r="I1098" i="2"/>
  <c r="N1098" i="2" s="1"/>
  <c r="H1094" i="2"/>
  <c r="I1094" i="2"/>
  <c r="N1094" i="2" s="1"/>
  <c r="I1090" i="2"/>
  <c r="N1090" i="2" s="1"/>
  <c r="H1090" i="2"/>
  <c r="I1086" i="2"/>
  <c r="N1086" i="2" s="1"/>
  <c r="H1086" i="2"/>
  <c r="H1082" i="2"/>
  <c r="I1082" i="2"/>
  <c r="N1082" i="2" s="1"/>
  <c r="H1078" i="2"/>
  <c r="I1078" i="2"/>
  <c r="N1078" i="2" s="1"/>
  <c r="H1074" i="2"/>
  <c r="I1074" i="2"/>
  <c r="N1074" i="2" s="1"/>
  <c r="H1070" i="2"/>
  <c r="I1070" i="2"/>
  <c r="N1070" i="2" s="1"/>
  <c r="H1066" i="2"/>
  <c r="I1066" i="2"/>
  <c r="N1066" i="2" s="1"/>
  <c r="H1062" i="2"/>
  <c r="I1062" i="2"/>
  <c r="N1062" i="2" s="1"/>
  <c r="H1058" i="2"/>
  <c r="I1058" i="2"/>
  <c r="N1058" i="2" s="1"/>
  <c r="H1054" i="2"/>
  <c r="I1054" i="2"/>
  <c r="N1054" i="2" s="1"/>
  <c r="I1050" i="2"/>
  <c r="N1050" i="2" s="1"/>
  <c r="H1050" i="2"/>
  <c r="I1046" i="2"/>
  <c r="N1046" i="2" s="1"/>
  <c r="H1046" i="2"/>
  <c r="I1042" i="2"/>
  <c r="N1042" i="2" s="1"/>
  <c r="H1042" i="2"/>
  <c r="H1038" i="2"/>
  <c r="I1038" i="2"/>
  <c r="N1038" i="2" s="1"/>
  <c r="I1034" i="2"/>
  <c r="N1034" i="2" s="1"/>
  <c r="H1034" i="2"/>
  <c r="I1030" i="2"/>
  <c r="N1030" i="2" s="1"/>
  <c r="H1030" i="2"/>
  <c r="I1026" i="2"/>
  <c r="N1026" i="2" s="1"/>
  <c r="H1026" i="2"/>
  <c r="I1022" i="2"/>
  <c r="N1022" i="2" s="1"/>
  <c r="H1022" i="2"/>
  <c r="H1018" i="2"/>
  <c r="I1018" i="2"/>
  <c r="N1018" i="2" s="1"/>
  <c r="I1014" i="2"/>
  <c r="N1014" i="2" s="1"/>
  <c r="H1014" i="2"/>
  <c r="I1010" i="2"/>
  <c r="N1010" i="2" s="1"/>
  <c r="H1010" i="2"/>
  <c r="I1006" i="2"/>
  <c r="N1006" i="2" s="1"/>
  <c r="H1006" i="2"/>
  <c r="H1002" i="2"/>
  <c r="I1002" i="2"/>
  <c r="N1002" i="2" s="1"/>
  <c r="H998" i="2"/>
  <c r="I998" i="2"/>
  <c r="N998" i="2" s="1"/>
  <c r="I994" i="2"/>
  <c r="N994" i="2" s="1"/>
  <c r="H994" i="2"/>
  <c r="I990" i="2"/>
  <c r="N990" i="2" s="1"/>
  <c r="H990" i="2"/>
  <c r="H986" i="2"/>
  <c r="I986" i="2"/>
  <c r="N986" i="2" s="1"/>
  <c r="H982" i="2"/>
  <c r="I982" i="2"/>
  <c r="N982" i="2" s="1"/>
  <c r="H978" i="2"/>
  <c r="I978" i="2"/>
  <c r="N978" i="2" s="1"/>
  <c r="H974" i="2"/>
  <c r="I974" i="2"/>
  <c r="N974" i="2" s="1"/>
  <c r="I970" i="2"/>
  <c r="N970" i="2" s="1"/>
  <c r="H970" i="2"/>
  <c r="I966" i="2"/>
  <c r="N966" i="2" s="1"/>
  <c r="H966" i="2"/>
  <c r="I962" i="2"/>
  <c r="N962" i="2" s="1"/>
  <c r="H962" i="2"/>
  <c r="I958" i="2"/>
  <c r="N958" i="2" s="1"/>
  <c r="H958" i="2"/>
  <c r="H954" i="2"/>
  <c r="I954" i="2"/>
  <c r="N954" i="2" s="1"/>
  <c r="I950" i="2"/>
  <c r="N950" i="2" s="1"/>
  <c r="H950" i="2"/>
  <c r="I946" i="2"/>
  <c r="N946" i="2" s="1"/>
  <c r="H946" i="2"/>
  <c r="H942" i="2"/>
  <c r="I942" i="2"/>
  <c r="N942" i="2" s="1"/>
  <c r="H938" i="2"/>
  <c r="I938" i="2"/>
  <c r="N938" i="2" s="1"/>
  <c r="H934" i="2"/>
  <c r="I934" i="2"/>
  <c r="N934" i="2" s="1"/>
  <c r="I930" i="2"/>
  <c r="N930" i="2" s="1"/>
  <c r="H930" i="2"/>
  <c r="I926" i="2"/>
  <c r="N926" i="2" s="1"/>
  <c r="H926" i="2"/>
  <c r="H922" i="2"/>
  <c r="I922" i="2"/>
  <c r="N922" i="2" s="1"/>
  <c r="H918" i="2"/>
  <c r="I918" i="2"/>
  <c r="N918" i="2" s="1"/>
  <c r="H914" i="2"/>
  <c r="I914" i="2"/>
  <c r="N914" i="2" s="1"/>
  <c r="H910" i="2"/>
  <c r="I910" i="2"/>
  <c r="N910" i="2" s="1"/>
  <c r="I902" i="2"/>
  <c r="N902" i="2" s="1"/>
  <c r="H902" i="2"/>
  <c r="I898" i="2"/>
  <c r="N898" i="2" s="1"/>
  <c r="H898" i="2"/>
  <c r="I894" i="2"/>
  <c r="N894" i="2" s="1"/>
  <c r="H894" i="2"/>
  <c r="H890" i="2"/>
  <c r="I890" i="2"/>
  <c r="N890" i="2" s="1"/>
  <c r="I886" i="2"/>
  <c r="N886" i="2" s="1"/>
  <c r="H886" i="2"/>
  <c r="I882" i="2"/>
  <c r="N882" i="2" s="1"/>
  <c r="H882" i="2"/>
  <c r="I878" i="2"/>
  <c r="N878" i="2" s="1"/>
  <c r="H878" i="2"/>
  <c r="H874" i="2"/>
  <c r="I874" i="2"/>
  <c r="N874" i="2" s="1"/>
  <c r="H870" i="2"/>
  <c r="I870" i="2"/>
  <c r="N870" i="2" s="1"/>
  <c r="I866" i="2"/>
  <c r="N866" i="2" s="1"/>
  <c r="H866" i="2"/>
  <c r="I862" i="2"/>
  <c r="N862" i="2" s="1"/>
  <c r="H862" i="2"/>
  <c r="H858" i="2"/>
  <c r="I858" i="2"/>
  <c r="N858" i="2" s="1"/>
  <c r="H854" i="2"/>
  <c r="I854" i="2"/>
  <c r="N854" i="2" s="1"/>
  <c r="H850" i="2"/>
  <c r="I850" i="2"/>
  <c r="N850" i="2" s="1"/>
  <c r="H846" i="2"/>
  <c r="I846" i="2"/>
  <c r="N846" i="2" s="1"/>
  <c r="I842" i="2"/>
  <c r="N842" i="2" s="1"/>
  <c r="H842" i="2"/>
  <c r="I838" i="2"/>
  <c r="N838" i="2" s="1"/>
  <c r="H838" i="2"/>
  <c r="I834" i="2"/>
  <c r="N834" i="2" s="1"/>
  <c r="H834" i="2"/>
  <c r="I830" i="2"/>
  <c r="N830" i="2" s="1"/>
  <c r="H830" i="2"/>
  <c r="H826" i="2"/>
  <c r="I826" i="2"/>
  <c r="N826" i="2" s="1"/>
  <c r="I822" i="2"/>
  <c r="N822" i="2" s="1"/>
  <c r="H822" i="2"/>
  <c r="I818" i="2"/>
  <c r="N818" i="2" s="1"/>
  <c r="H818" i="2"/>
  <c r="H814" i="2"/>
  <c r="I814" i="2"/>
  <c r="N814" i="2" s="1"/>
  <c r="H810" i="2"/>
  <c r="I810" i="2"/>
  <c r="N810" i="2" s="1"/>
  <c r="H806" i="2"/>
  <c r="I806" i="2"/>
  <c r="N806" i="2" s="1"/>
  <c r="I802" i="2"/>
  <c r="N802" i="2" s="1"/>
  <c r="H802" i="2"/>
  <c r="I798" i="2"/>
  <c r="N798" i="2" s="1"/>
  <c r="H798" i="2"/>
  <c r="H794" i="2"/>
  <c r="I794" i="2"/>
  <c r="N794" i="2" s="1"/>
  <c r="H790" i="2"/>
  <c r="I790" i="2"/>
  <c r="N790" i="2" s="1"/>
  <c r="H786" i="2"/>
  <c r="I786" i="2"/>
  <c r="N786" i="2" s="1"/>
  <c r="H782" i="2"/>
  <c r="I782" i="2"/>
  <c r="N782" i="2" s="1"/>
  <c r="I778" i="2"/>
  <c r="N778" i="2" s="1"/>
  <c r="H778" i="2"/>
  <c r="I774" i="2"/>
  <c r="N774" i="2" s="1"/>
  <c r="H774" i="2"/>
  <c r="I770" i="2"/>
  <c r="N770" i="2" s="1"/>
  <c r="H770" i="2"/>
  <c r="I766" i="2"/>
  <c r="N766" i="2" s="1"/>
  <c r="H766" i="2"/>
  <c r="H762" i="2"/>
  <c r="I762" i="2"/>
  <c r="N762" i="2" s="1"/>
  <c r="I758" i="2"/>
  <c r="N758" i="2" s="1"/>
  <c r="H758" i="2"/>
  <c r="I754" i="2"/>
  <c r="N754" i="2" s="1"/>
  <c r="H754" i="2"/>
  <c r="I750" i="2"/>
  <c r="N750" i="2" s="1"/>
  <c r="H750" i="2"/>
  <c r="H746" i="2"/>
  <c r="I746" i="2"/>
  <c r="N746" i="2" s="1"/>
  <c r="H742" i="2"/>
  <c r="I742" i="2"/>
  <c r="N742" i="2" s="1"/>
  <c r="I738" i="2"/>
  <c r="N738" i="2" s="1"/>
  <c r="H738" i="2"/>
  <c r="H734" i="2"/>
  <c r="I734" i="2"/>
  <c r="N734" i="2" s="1"/>
  <c r="H730" i="2"/>
  <c r="I730" i="2"/>
  <c r="N730" i="2" s="1"/>
  <c r="H726" i="2"/>
  <c r="I726" i="2"/>
  <c r="N726" i="2" s="1"/>
  <c r="H722" i="2"/>
  <c r="I722" i="2"/>
  <c r="N722" i="2" s="1"/>
  <c r="H718" i="2"/>
  <c r="I718" i="2"/>
  <c r="N718" i="2" s="1"/>
  <c r="I714" i="2"/>
  <c r="N714" i="2" s="1"/>
  <c r="H714" i="2"/>
  <c r="H710" i="2"/>
  <c r="I710" i="2"/>
  <c r="N710" i="2" s="1"/>
  <c r="I706" i="2"/>
  <c r="N706" i="2" s="1"/>
  <c r="H706" i="2"/>
  <c r="H702" i="2"/>
  <c r="I702" i="2"/>
  <c r="N702" i="2" s="1"/>
  <c r="H698" i="2"/>
  <c r="I698" i="2"/>
  <c r="N698" i="2" s="1"/>
  <c r="H694" i="2"/>
  <c r="I694" i="2"/>
  <c r="N694" i="2" s="1"/>
  <c r="H690" i="2"/>
  <c r="I690" i="2"/>
  <c r="N690" i="2" s="1"/>
  <c r="H686" i="2"/>
  <c r="I686" i="2"/>
  <c r="N686" i="2" s="1"/>
  <c r="H682" i="2"/>
  <c r="I682" i="2"/>
  <c r="N682" i="2" s="1"/>
  <c r="H678" i="2"/>
  <c r="I678" i="2"/>
  <c r="N678" i="2" s="1"/>
  <c r="H674" i="2"/>
  <c r="I674" i="2"/>
  <c r="N674" i="2" s="1"/>
  <c r="H670" i="2"/>
  <c r="I670" i="2"/>
  <c r="N670" i="2" s="1"/>
  <c r="H666" i="2"/>
  <c r="I666" i="2"/>
  <c r="N666" i="2" s="1"/>
  <c r="H662" i="2"/>
  <c r="I662" i="2"/>
  <c r="N662" i="2" s="1"/>
  <c r="H658" i="2"/>
  <c r="I658" i="2"/>
  <c r="N658" i="2" s="1"/>
  <c r="H654" i="2"/>
  <c r="I654" i="2"/>
  <c r="N654" i="2" s="1"/>
  <c r="H650" i="2"/>
  <c r="I650" i="2"/>
  <c r="N650" i="2" s="1"/>
  <c r="H646" i="2"/>
  <c r="I646" i="2"/>
  <c r="N646" i="2" s="1"/>
  <c r="H642" i="2"/>
  <c r="I642" i="2"/>
  <c r="N642" i="2" s="1"/>
  <c r="H638" i="2"/>
  <c r="I638" i="2"/>
  <c r="N638" i="2" s="1"/>
  <c r="H634" i="2"/>
  <c r="I634" i="2"/>
  <c r="N634" i="2" s="1"/>
  <c r="H630" i="2"/>
  <c r="I630" i="2"/>
  <c r="N630" i="2" s="1"/>
  <c r="H626" i="2"/>
  <c r="I626" i="2"/>
  <c r="N626" i="2" s="1"/>
  <c r="H622" i="2"/>
  <c r="I622" i="2"/>
  <c r="N622" i="2" s="1"/>
  <c r="H618" i="2"/>
  <c r="I618" i="2"/>
  <c r="N618" i="2" s="1"/>
  <c r="H614" i="2"/>
  <c r="I614" i="2"/>
  <c r="N614" i="2" s="1"/>
  <c r="H610" i="2"/>
  <c r="I610" i="2"/>
  <c r="N610" i="2" s="1"/>
  <c r="H606" i="2"/>
  <c r="I606" i="2"/>
  <c r="N606" i="2" s="1"/>
  <c r="H602" i="2"/>
  <c r="I602" i="2"/>
  <c r="N602" i="2" s="1"/>
  <c r="H598" i="2"/>
  <c r="I598" i="2"/>
  <c r="N598" i="2" s="1"/>
  <c r="H594" i="2"/>
  <c r="I594" i="2"/>
  <c r="N594" i="2" s="1"/>
  <c r="H590" i="2"/>
  <c r="I590" i="2"/>
  <c r="N590" i="2" s="1"/>
  <c r="H586" i="2"/>
  <c r="I586" i="2"/>
  <c r="N586" i="2" s="1"/>
  <c r="H582" i="2"/>
  <c r="I582" i="2"/>
  <c r="N582" i="2" s="1"/>
  <c r="H578" i="2"/>
  <c r="I578" i="2"/>
  <c r="N578" i="2" s="1"/>
  <c r="H574" i="2"/>
  <c r="I574" i="2"/>
  <c r="N574" i="2" s="1"/>
  <c r="H570" i="2"/>
  <c r="I570" i="2"/>
  <c r="N570" i="2" s="1"/>
  <c r="H566" i="2"/>
  <c r="I566" i="2"/>
  <c r="N566" i="2" s="1"/>
  <c r="H562" i="2"/>
  <c r="I562" i="2"/>
  <c r="N562" i="2" s="1"/>
  <c r="H558" i="2"/>
  <c r="I558" i="2"/>
  <c r="N558" i="2" s="1"/>
  <c r="H554" i="2"/>
  <c r="I554" i="2"/>
  <c r="N554" i="2" s="1"/>
  <c r="H550" i="2"/>
  <c r="I550" i="2"/>
  <c r="N550" i="2" s="1"/>
  <c r="H546" i="2"/>
  <c r="I546" i="2"/>
  <c r="N546" i="2" s="1"/>
  <c r="H542" i="2"/>
  <c r="I542" i="2"/>
  <c r="N542" i="2" s="1"/>
  <c r="H538" i="2"/>
  <c r="I538" i="2"/>
  <c r="N538" i="2" s="1"/>
  <c r="H534" i="2"/>
  <c r="I534" i="2"/>
  <c r="N534" i="2" s="1"/>
  <c r="H530" i="2"/>
  <c r="I530" i="2"/>
  <c r="N530" i="2" s="1"/>
  <c r="H526" i="2"/>
  <c r="I526" i="2"/>
  <c r="N526" i="2" s="1"/>
  <c r="H522" i="2"/>
  <c r="I522" i="2"/>
  <c r="N522" i="2" s="1"/>
  <c r="H518" i="2"/>
  <c r="I518" i="2"/>
  <c r="N518" i="2" s="1"/>
  <c r="H514" i="2"/>
  <c r="I514" i="2"/>
  <c r="N514" i="2" s="1"/>
  <c r="H510" i="2"/>
  <c r="I510" i="2"/>
  <c r="N510" i="2" s="1"/>
  <c r="H506" i="2"/>
  <c r="I506" i="2"/>
  <c r="N506" i="2" s="1"/>
  <c r="H502" i="2"/>
  <c r="I502" i="2"/>
  <c r="N502" i="2" s="1"/>
  <c r="H498" i="2"/>
  <c r="I498" i="2"/>
  <c r="N498" i="2" s="1"/>
  <c r="H494" i="2"/>
  <c r="I494" i="2"/>
  <c r="N494" i="2" s="1"/>
  <c r="H490" i="2"/>
  <c r="I490" i="2"/>
  <c r="N490" i="2" s="1"/>
  <c r="H486" i="2"/>
  <c r="I486" i="2"/>
  <c r="N486" i="2" s="1"/>
  <c r="H482" i="2"/>
  <c r="I482" i="2"/>
  <c r="N482" i="2" s="1"/>
  <c r="H478" i="2"/>
  <c r="I478" i="2"/>
  <c r="N478" i="2" s="1"/>
  <c r="H474" i="2"/>
  <c r="I474" i="2"/>
  <c r="N474" i="2" s="1"/>
  <c r="H470" i="2"/>
  <c r="I470" i="2"/>
  <c r="N470" i="2" s="1"/>
  <c r="H466" i="2"/>
  <c r="I466" i="2"/>
  <c r="N466" i="2" s="1"/>
  <c r="H462" i="2"/>
  <c r="I462" i="2"/>
  <c r="N462" i="2" s="1"/>
  <c r="H458" i="2"/>
  <c r="I458" i="2"/>
  <c r="N458" i="2" s="1"/>
  <c r="H454" i="2"/>
  <c r="I454" i="2"/>
  <c r="N454" i="2" s="1"/>
  <c r="H450" i="2"/>
  <c r="I450" i="2"/>
  <c r="N450" i="2" s="1"/>
  <c r="H446" i="2"/>
  <c r="I446" i="2"/>
  <c r="N446" i="2" s="1"/>
  <c r="H442" i="2"/>
  <c r="I442" i="2"/>
  <c r="N442" i="2" s="1"/>
  <c r="H438" i="2"/>
  <c r="I438" i="2"/>
  <c r="N438" i="2" s="1"/>
  <c r="H434" i="2"/>
  <c r="I434" i="2"/>
  <c r="N434" i="2" s="1"/>
  <c r="H430" i="2"/>
  <c r="I430" i="2"/>
  <c r="N430" i="2" s="1"/>
  <c r="H426" i="2"/>
  <c r="I426" i="2"/>
  <c r="N426" i="2" s="1"/>
  <c r="H422" i="2"/>
  <c r="I422" i="2"/>
  <c r="N422" i="2" s="1"/>
  <c r="H418" i="2"/>
  <c r="I418" i="2"/>
  <c r="N418" i="2" s="1"/>
  <c r="H414" i="2"/>
  <c r="I414" i="2"/>
  <c r="N414" i="2" s="1"/>
  <c r="H410" i="2"/>
  <c r="I410" i="2"/>
  <c r="N410" i="2" s="1"/>
  <c r="H406" i="2"/>
  <c r="I406" i="2"/>
  <c r="N406" i="2" s="1"/>
  <c r="H402" i="2"/>
  <c r="I402" i="2"/>
  <c r="N402" i="2" s="1"/>
  <c r="H398" i="2"/>
  <c r="I398" i="2"/>
  <c r="N398" i="2" s="1"/>
  <c r="H394" i="2"/>
  <c r="I394" i="2"/>
  <c r="N394" i="2" s="1"/>
  <c r="H390" i="2"/>
  <c r="I390" i="2"/>
  <c r="N390" i="2" s="1"/>
  <c r="H386" i="2"/>
  <c r="I386" i="2"/>
  <c r="N386" i="2" s="1"/>
  <c r="H382" i="2"/>
  <c r="I382" i="2"/>
  <c r="N382" i="2" s="1"/>
  <c r="H378" i="2"/>
  <c r="I378" i="2"/>
  <c r="N378" i="2" s="1"/>
  <c r="H374" i="2"/>
  <c r="I374" i="2"/>
  <c r="N374" i="2" s="1"/>
  <c r="H370" i="2"/>
  <c r="I370" i="2"/>
  <c r="N370" i="2" s="1"/>
  <c r="H366" i="2"/>
  <c r="I366" i="2"/>
  <c r="N366" i="2" s="1"/>
  <c r="H362" i="2"/>
  <c r="I362" i="2"/>
  <c r="N362" i="2" s="1"/>
  <c r="H358" i="2"/>
  <c r="I358" i="2"/>
  <c r="N358" i="2" s="1"/>
  <c r="H354" i="2"/>
  <c r="I354" i="2"/>
  <c r="N354" i="2" s="1"/>
  <c r="H350" i="2"/>
  <c r="I350" i="2"/>
  <c r="N350" i="2" s="1"/>
  <c r="H346" i="2"/>
  <c r="I346" i="2"/>
  <c r="N346" i="2" s="1"/>
  <c r="H342" i="2"/>
  <c r="I342" i="2"/>
  <c r="N342" i="2" s="1"/>
  <c r="H338" i="2"/>
  <c r="I338" i="2"/>
  <c r="N338" i="2" s="1"/>
  <c r="H334" i="2"/>
  <c r="I334" i="2"/>
  <c r="N334" i="2" s="1"/>
  <c r="H330" i="2"/>
  <c r="I330" i="2"/>
  <c r="N330" i="2" s="1"/>
  <c r="H326" i="2"/>
  <c r="I326" i="2"/>
  <c r="N326" i="2" s="1"/>
  <c r="H322" i="2"/>
  <c r="I322" i="2"/>
  <c r="N322" i="2" s="1"/>
  <c r="H318" i="2"/>
  <c r="I318" i="2"/>
  <c r="N318" i="2" s="1"/>
  <c r="H314" i="2"/>
  <c r="I314" i="2"/>
  <c r="N314" i="2" s="1"/>
  <c r="H310" i="2"/>
  <c r="I310" i="2"/>
  <c r="N310" i="2" s="1"/>
  <c r="H306" i="2"/>
  <c r="I306" i="2"/>
  <c r="N306" i="2" s="1"/>
  <c r="H302" i="2"/>
  <c r="I302" i="2"/>
  <c r="N302" i="2" s="1"/>
  <c r="H298" i="2"/>
  <c r="I298" i="2"/>
  <c r="N298" i="2" s="1"/>
  <c r="H294" i="2"/>
  <c r="I294" i="2"/>
  <c r="N294" i="2" s="1"/>
  <c r="H290" i="2"/>
  <c r="I290" i="2"/>
  <c r="N290" i="2" s="1"/>
  <c r="H286" i="2"/>
  <c r="I286" i="2"/>
  <c r="N286" i="2" s="1"/>
  <c r="H282" i="2"/>
  <c r="I282" i="2"/>
  <c r="N282" i="2" s="1"/>
  <c r="H278" i="2"/>
  <c r="I278" i="2"/>
  <c r="N278" i="2" s="1"/>
  <c r="H274" i="2"/>
  <c r="I274" i="2"/>
  <c r="N274" i="2" s="1"/>
  <c r="H270" i="2"/>
  <c r="I270" i="2"/>
  <c r="N270" i="2" s="1"/>
  <c r="H266" i="2"/>
  <c r="I266" i="2"/>
  <c r="N266" i="2" s="1"/>
  <c r="H262" i="2"/>
  <c r="I262" i="2"/>
  <c r="N262" i="2" s="1"/>
  <c r="H258" i="2"/>
  <c r="I258" i="2"/>
  <c r="N258" i="2" s="1"/>
  <c r="H254" i="2"/>
  <c r="I254" i="2"/>
  <c r="N254" i="2" s="1"/>
  <c r="H250" i="2"/>
  <c r="I250" i="2"/>
  <c r="N250" i="2" s="1"/>
  <c r="H246" i="2"/>
  <c r="I246" i="2"/>
  <c r="N246" i="2" s="1"/>
  <c r="H242" i="2"/>
  <c r="I242" i="2"/>
  <c r="N242" i="2" s="1"/>
  <c r="H238" i="2"/>
  <c r="I238" i="2"/>
  <c r="N238" i="2" s="1"/>
  <c r="H234" i="2"/>
  <c r="I234" i="2"/>
  <c r="N234" i="2" s="1"/>
  <c r="H230" i="2"/>
  <c r="I230" i="2"/>
  <c r="N230" i="2" s="1"/>
  <c r="H226" i="2"/>
  <c r="I226" i="2"/>
  <c r="N226" i="2" s="1"/>
  <c r="H222" i="2"/>
  <c r="I222" i="2"/>
  <c r="N222" i="2" s="1"/>
  <c r="H218" i="2"/>
  <c r="I218" i="2"/>
  <c r="N218" i="2" s="1"/>
  <c r="H214" i="2"/>
  <c r="I214" i="2"/>
  <c r="N214" i="2" s="1"/>
  <c r="H210" i="2"/>
  <c r="I210" i="2"/>
  <c r="N210" i="2" s="1"/>
  <c r="H206" i="2"/>
  <c r="I206" i="2"/>
  <c r="N206" i="2" s="1"/>
  <c r="H202" i="2"/>
  <c r="I202" i="2"/>
  <c r="N202" i="2" s="1"/>
  <c r="H198" i="2"/>
  <c r="I198" i="2"/>
  <c r="N198" i="2" s="1"/>
  <c r="H194" i="2"/>
  <c r="I194" i="2"/>
  <c r="N194" i="2" s="1"/>
  <c r="H190" i="2"/>
  <c r="I190" i="2"/>
  <c r="N190" i="2" s="1"/>
  <c r="H186" i="2"/>
  <c r="I186" i="2"/>
  <c r="N186" i="2" s="1"/>
  <c r="H182" i="2"/>
  <c r="I182" i="2"/>
  <c r="N182" i="2" s="1"/>
  <c r="H178" i="2"/>
  <c r="I178" i="2"/>
  <c r="N178" i="2" s="1"/>
  <c r="H174" i="2"/>
  <c r="I174" i="2"/>
  <c r="N174" i="2" s="1"/>
  <c r="H170" i="2"/>
  <c r="I170" i="2"/>
  <c r="N170" i="2" s="1"/>
  <c r="H166" i="2"/>
  <c r="I166" i="2"/>
  <c r="N166" i="2" s="1"/>
  <c r="H162" i="2"/>
  <c r="I162" i="2"/>
  <c r="N162" i="2" s="1"/>
  <c r="H158" i="2"/>
  <c r="I158" i="2"/>
  <c r="N158" i="2" s="1"/>
  <c r="H154" i="2"/>
  <c r="I154" i="2"/>
  <c r="N154" i="2" s="1"/>
  <c r="H150" i="2"/>
  <c r="I150" i="2"/>
  <c r="N150" i="2" s="1"/>
  <c r="H146" i="2"/>
  <c r="I146" i="2"/>
  <c r="N146" i="2" s="1"/>
  <c r="H142" i="2"/>
  <c r="I142" i="2"/>
  <c r="N142" i="2" s="1"/>
  <c r="H138" i="2"/>
  <c r="I138" i="2"/>
  <c r="N138" i="2" s="1"/>
  <c r="H134" i="2"/>
  <c r="I134" i="2"/>
  <c r="N134" i="2" s="1"/>
  <c r="H130" i="2"/>
  <c r="I130" i="2"/>
  <c r="N130" i="2" s="1"/>
  <c r="H126" i="2"/>
  <c r="I126" i="2"/>
  <c r="N126" i="2" s="1"/>
  <c r="H122" i="2"/>
  <c r="I122" i="2"/>
  <c r="N122" i="2" s="1"/>
  <c r="H118" i="2"/>
  <c r="I118" i="2"/>
  <c r="N118" i="2" s="1"/>
  <c r="H114" i="2"/>
  <c r="I114" i="2"/>
  <c r="N114" i="2" s="1"/>
  <c r="H110" i="2"/>
  <c r="I110" i="2"/>
  <c r="N110" i="2" s="1"/>
  <c r="H106" i="2"/>
  <c r="I106" i="2"/>
  <c r="N106" i="2" s="1"/>
  <c r="H102" i="2"/>
  <c r="I102" i="2"/>
  <c r="N102" i="2" s="1"/>
  <c r="H98" i="2"/>
  <c r="I98" i="2"/>
  <c r="N98" i="2" s="1"/>
  <c r="H94" i="2"/>
  <c r="I94" i="2"/>
  <c r="N94" i="2" s="1"/>
  <c r="H90" i="2"/>
  <c r="I90" i="2"/>
  <c r="N90" i="2" s="1"/>
  <c r="H86" i="2"/>
  <c r="I86" i="2"/>
  <c r="N86" i="2" s="1"/>
  <c r="H82" i="2"/>
  <c r="I82" i="2"/>
  <c r="N82" i="2" s="1"/>
  <c r="H78" i="2"/>
  <c r="I78" i="2"/>
  <c r="N78" i="2" s="1"/>
  <c r="H74" i="2"/>
  <c r="I74" i="2"/>
  <c r="N74" i="2" s="1"/>
  <c r="H70" i="2"/>
  <c r="I70" i="2"/>
  <c r="N70" i="2" s="1"/>
  <c r="H66" i="2"/>
  <c r="I66" i="2"/>
  <c r="N66" i="2" s="1"/>
  <c r="H62" i="2"/>
  <c r="I62" i="2"/>
  <c r="N62" i="2" s="1"/>
  <c r="H58" i="2"/>
  <c r="I58" i="2"/>
  <c r="N58" i="2" s="1"/>
  <c r="H54" i="2"/>
  <c r="I54" i="2"/>
  <c r="N54" i="2" s="1"/>
  <c r="H50" i="2"/>
  <c r="I50" i="2"/>
  <c r="N50" i="2" s="1"/>
  <c r="H46" i="2"/>
  <c r="I46" i="2"/>
  <c r="N46" i="2" s="1"/>
  <c r="H42" i="2"/>
  <c r="I42" i="2"/>
  <c r="N42" i="2" s="1"/>
  <c r="H38" i="2"/>
  <c r="I38" i="2"/>
  <c r="N38" i="2" s="1"/>
  <c r="H34" i="2"/>
  <c r="I34" i="2"/>
  <c r="N34" i="2" s="1"/>
  <c r="A395" i="2"/>
  <c r="A263" i="2"/>
  <c r="A175" i="2"/>
  <c r="H3105" i="2"/>
  <c r="I3105" i="2"/>
  <c r="N3105" i="2" s="1"/>
  <c r="H3101" i="2"/>
  <c r="I3101" i="2"/>
  <c r="N3101" i="2" s="1"/>
  <c r="H3097" i="2"/>
  <c r="I3097" i="2"/>
  <c r="N3097" i="2" s="1"/>
  <c r="H3093" i="2"/>
  <c r="I3093" i="2"/>
  <c r="N3093" i="2" s="1"/>
  <c r="H3089" i="2"/>
  <c r="I3089" i="2"/>
  <c r="N3089" i="2" s="1"/>
  <c r="H3085" i="2"/>
  <c r="I3085" i="2"/>
  <c r="N3085" i="2" s="1"/>
  <c r="H3081" i="2"/>
  <c r="I3081" i="2"/>
  <c r="N3081" i="2" s="1"/>
  <c r="H3077" i="2"/>
  <c r="I3077" i="2"/>
  <c r="N3077" i="2" s="1"/>
  <c r="H3073" i="2"/>
  <c r="I3073" i="2"/>
  <c r="N3073" i="2" s="1"/>
  <c r="H3069" i="2"/>
  <c r="I3069" i="2"/>
  <c r="N3069" i="2" s="1"/>
  <c r="H3065" i="2"/>
  <c r="I3065" i="2"/>
  <c r="N3065" i="2" s="1"/>
  <c r="H3061" i="2"/>
  <c r="I3061" i="2"/>
  <c r="N3061" i="2" s="1"/>
  <c r="H3057" i="2"/>
  <c r="I3057" i="2"/>
  <c r="N3057" i="2" s="1"/>
  <c r="H3053" i="2"/>
  <c r="I3053" i="2"/>
  <c r="N3053" i="2" s="1"/>
  <c r="H3049" i="2"/>
  <c r="I3049" i="2"/>
  <c r="N3049" i="2" s="1"/>
  <c r="H3045" i="2"/>
  <c r="I3045" i="2"/>
  <c r="N3045" i="2" s="1"/>
  <c r="H3041" i="2"/>
  <c r="I3041" i="2"/>
  <c r="N3041" i="2" s="1"/>
  <c r="H3037" i="2"/>
  <c r="I3037" i="2"/>
  <c r="N3037" i="2" s="1"/>
  <c r="H3033" i="2"/>
  <c r="I3033" i="2"/>
  <c r="N3033" i="2" s="1"/>
  <c r="H3029" i="2"/>
  <c r="I3029" i="2"/>
  <c r="N3029" i="2" s="1"/>
  <c r="H3025" i="2"/>
  <c r="I3025" i="2"/>
  <c r="N3025" i="2" s="1"/>
  <c r="H3021" i="2"/>
  <c r="I3021" i="2"/>
  <c r="N3021" i="2" s="1"/>
  <c r="H3017" i="2"/>
  <c r="I3017" i="2"/>
  <c r="N3017" i="2" s="1"/>
  <c r="H3013" i="2"/>
  <c r="I3013" i="2"/>
  <c r="N3013" i="2" s="1"/>
  <c r="H3009" i="2"/>
  <c r="I3009" i="2"/>
  <c r="N3009" i="2" s="1"/>
  <c r="H3005" i="2"/>
  <c r="I3005" i="2"/>
  <c r="N3005" i="2" s="1"/>
  <c r="H3001" i="2"/>
  <c r="I3001" i="2"/>
  <c r="N3001" i="2" s="1"/>
  <c r="H2997" i="2"/>
  <c r="I2997" i="2"/>
  <c r="N2997" i="2" s="1"/>
  <c r="H2993" i="2"/>
  <c r="I2993" i="2"/>
  <c r="N2993" i="2" s="1"/>
  <c r="H2989" i="2"/>
  <c r="I2989" i="2"/>
  <c r="N2989" i="2" s="1"/>
  <c r="H2985" i="2"/>
  <c r="I2985" i="2"/>
  <c r="N2985" i="2" s="1"/>
  <c r="H2981" i="2"/>
  <c r="I2981" i="2"/>
  <c r="N2981" i="2" s="1"/>
  <c r="H2977" i="2"/>
  <c r="I2977" i="2"/>
  <c r="N2977" i="2" s="1"/>
  <c r="H2973" i="2"/>
  <c r="I2973" i="2"/>
  <c r="N2973" i="2" s="1"/>
  <c r="H2969" i="2"/>
  <c r="I2969" i="2"/>
  <c r="N2969" i="2" s="1"/>
  <c r="H2965" i="2"/>
  <c r="I2965" i="2"/>
  <c r="N2965" i="2" s="1"/>
  <c r="H2961" i="2"/>
  <c r="I2961" i="2"/>
  <c r="N2961" i="2" s="1"/>
  <c r="H2957" i="2"/>
  <c r="I2957" i="2"/>
  <c r="N2957" i="2" s="1"/>
  <c r="H2953" i="2"/>
  <c r="I2953" i="2"/>
  <c r="N2953" i="2" s="1"/>
  <c r="H2949" i="2"/>
  <c r="I2949" i="2"/>
  <c r="N2949" i="2" s="1"/>
  <c r="H2945" i="2"/>
  <c r="I2945" i="2"/>
  <c r="N2945" i="2" s="1"/>
  <c r="H2941" i="2"/>
  <c r="I2941" i="2"/>
  <c r="N2941" i="2" s="1"/>
  <c r="H2937" i="2"/>
  <c r="I2937" i="2"/>
  <c r="N2937" i="2" s="1"/>
  <c r="H2933" i="2"/>
  <c r="I2933" i="2"/>
  <c r="N2933" i="2" s="1"/>
  <c r="H2929" i="2"/>
  <c r="I2929" i="2"/>
  <c r="N2929" i="2" s="1"/>
  <c r="H2925" i="2"/>
  <c r="I2925" i="2"/>
  <c r="N2925" i="2" s="1"/>
  <c r="H2921" i="2"/>
  <c r="I2921" i="2"/>
  <c r="N2921" i="2" s="1"/>
  <c r="H2917" i="2"/>
  <c r="I2917" i="2"/>
  <c r="N2917" i="2" s="1"/>
  <c r="H2913" i="2"/>
  <c r="I2913" i="2"/>
  <c r="N2913" i="2" s="1"/>
  <c r="H2909" i="2"/>
  <c r="I2909" i="2"/>
  <c r="N2909" i="2" s="1"/>
  <c r="H2905" i="2"/>
  <c r="I2905" i="2"/>
  <c r="N2905" i="2" s="1"/>
  <c r="H2901" i="2"/>
  <c r="I2901" i="2"/>
  <c r="N2901" i="2" s="1"/>
  <c r="H2897" i="2"/>
  <c r="I2897" i="2"/>
  <c r="N2897" i="2" s="1"/>
  <c r="H2893" i="2"/>
  <c r="I2893" i="2"/>
  <c r="N2893" i="2" s="1"/>
  <c r="H2889" i="2"/>
  <c r="I2889" i="2"/>
  <c r="N2889" i="2" s="1"/>
  <c r="H2885" i="2"/>
  <c r="I2885" i="2"/>
  <c r="N2885" i="2" s="1"/>
  <c r="H2881" i="2"/>
  <c r="I2881" i="2"/>
  <c r="N2881" i="2" s="1"/>
  <c r="H2877" i="2"/>
  <c r="I2877" i="2"/>
  <c r="N2877" i="2" s="1"/>
  <c r="H2873" i="2"/>
  <c r="I2873" i="2"/>
  <c r="N2873" i="2" s="1"/>
  <c r="H2869" i="2"/>
  <c r="I2869" i="2"/>
  <c r="N2869" i="2" s="1"/>
  <c r="H2865" i="2"/>
  <c r="I2865" i="2"/>
  <c r="N2865" i="2" s="1"/>
  <c r="H2861" i="2"/>
  <c r="I2861" i="2"/>
  <c r="N2861" i="2" s="1"/>
  <c r="H2857" i="2"/>
  <c r="I2857" i="2"/>
  <c r="N2857" i="2" s="1"/>
  <c r="H2853" i="2"/>
  <c r="I2853" i="2"/>
  <c r="N2853" i="2" s="1"/>
  <c r="H2849" i="2"/>
  <c r="I2849" i="2"/>
  <c r="N2849" i="2" s="1"/>
  <c r="H2845" i="2"/>
  <c r="I2845" i="2"/>
  <c r="N2845" i="2" s="1"/>
  <c r="H2841" i="2"/>
  <c r="I2841" i="2"/>
  <c r="N2841" i="2" s="1"/>
  <c r="H2837" i="2"/>
  <c r="I2837" i="2"/>
  <c r="N2837" i="2" s="1"/>
  <c r="H2833" i="2"/>
  <c r="I2833" i="2"/>
  <c r="N2833" i="2" s="1"/>
  <c r="H2829" i="2"/>
  <c r="I2829" i="2"/>
  <c r="N2829" i="2" s="1"/>
  <c r="H2825" i="2"/>
  <c r="I2825" i="2"/>
  <c r="N2825" i="2" s="1"/>
  <c r="H2821" i="2"/>
  <c r="I2821" i="2"/>
  <c r="N2821" i="2" s="1"/>
  <c r="H2817" i="2"/>
  <c r="I2817" i="2"/>
  <c r="N2817" i="2" s="1"/>
  <c r="H2813" i="2"/>
  <c r="I2813" i="2"/>
  <c r="N2813" i="2" s="1"/>
  <c r="H2809" i="2"/>
  <c r="I2809" i="2"/>
  <c r="N2809" i="2" s="1"/>
  <c r="H2805" i="2"/>
  <c r="I2805" i="2"/>
  <c r="N2805" i="2" s="1"/>
  <c r="H2801" i="2"/>
  <c r="I2801" i="2"/>
  <c r="N2801" i="2" s="1"/>
  <c r="H2797" i="2"/>
  <c r="I2797" i="2"/>
  <c r="N2797" i="2" s="1"/>
  <c r="H2793" i="2"/>
  <c r="I2793" i="2"/>
  <c r="N2793" i="2" s="1"/>
  <c r="H2789" i="2"/>
  <c r="I2789" i="2"/>
  <c r="N2789" i="2" s="1"/>
  <c r="H2785" i="2"/>
  <c r="I2785" i="2"/>
  <c r="N2785" i="2" s="1"/>
  <c r="H2781" i="2"/>
  <c r="I2781" i="2"/>
  <c r="N2781" i="2" s="1"/>
  <c r="H2777" i="2"/>
  <c r="I2777" i="2"/>
  <c r="N2777" i="2" s="1"/>
  <c r="H2773" i="2"/>
  <c r="I2773" i="2"/>
  <c r="N2773" i="2" s="1"/>
  <c r="H2769" i="2"/>
  <c r="I2769" i="2"/>
  <c r="N2769" i="2" s="1"/>
  <c r="H2765" i="2"/>
  <c r="I2765" i="2"/>
  <c r="N2765" i="2" s="1"/>
  <c r="H2761" i="2"/>
  <c r="I2761" i="2"/>
  <c r="N2761" i="2" s="1"/>
  <c r="H2757" i="2"/>
  <c r="I2757" i="2"/>
  <c r="N2757" i="2" s="1"/>
  <c r="H2753" i="2"/>
  <c r="I2753" i="2"/>
  <c r="N2753" i="2" s="1"/>
  <c r="H2749" i="2"/>
  <c r="I2749" i="2"/>
  <c r="N2749" i="2" s="1"/>
  <c r="H2745" i="2"/>
  <c r="I2745" i="2"/>
  <c r="N2745" i="2" s="1"/>
  <c r="H2741" i="2"/>
  <c r="I2741" i="2"/>
  <c r="N2741" i="2" s="1"/>
  <c r="H2737" i="2"/>
  <c r="I2737" i="2"/>
  <c r="N2737" i="2" s="1"/>
  <c r="H2733" i="2"/>
  <c r="I2733" i="2"/>
  <c r="N2733" i="2" s="1"/>
  <c r="H2729" i="2"/>
  <c r="I2729" i="2"/>
  <c r="N2729" i="2" s="1"/>
  <c r="H2725" i="2"/>
  <c r="I2725" i="2"/>
  <c r="N2725" i="2" s="1"/>
  <c r="H2721" i="2"/>
  <c r="I2721" i="2"/>
  <c r="N2721" i="2" s="1"/>
  <c r="H2717" i="2"/>
  <c r="I2717" i="2"/>
  <c r="N2717" i="2" s="1"/>
  <c r="H2713" i="2"/>
  <c r="I2713" i="2"/>
  <c r="N2713" i="2" s="1"/>
  <c r="H2709" i="2"/>
  <c r="I2709" i="2"/>
  <c r="N2709" i="2" s="1"/>
  <c r="H2705" i="2"/>
  <c r="I2705" i="2"/>
  <c r="N2705" i="2" s="1"/>
  <c r="H2701" i="2"/>
  <c r="I2701" i="2"/>
  <c r="N2701" i="2" s="1"/>
  <c r="H2697" i="2"/>
  <c r="I2697" i="2"/>
  <c r="N2697" i="2" s="1"/>
  <c r="H2693" i="2"/>
  <c r="I2693" i="2"/>
  <c r="N2693" i="2" s="1"/>
  <c r="H2689" i="2"/>
  <c r="I2689" i="2"/>
  <c r="N2689" i="2" s="1"/>
  <c r="H2685" i="2"/>
  <c r="I2685" i="2"/>
  <c r="N2685" i="2" s="1"/>
  <c r="H2681" i="2"/>
  <c r="I2681" i="2"/>
  <c r="N2681" i="2" s="1"/>
  <c r="H2677" i="2"/>
  <c r="I2677" i="2"/>
  <c r="N2677" i="2" s="1"/>
  <c r="H2673" i="2"/>
  <c r="I2673" i="2"/>
  <c r="N2673" i="2" s="1"/>
  <c r="H2669" i="2"/>
  <c r="I2669" i="2"/>
  <c r="N2669" i="2" s="1"/>
  <c r="H2665" i="2"/>
  <c r="I2665" i="2"/>
  <c r="N2665" i="2" s="1"/>
  <c r="H2661" i="2"/>
  <c r="I2661" i="2"/>
  <c r="N2661" i="2" s="1"/>
  <c r="H2657" i="2"/>
  <c r="I2657" i="2"/>
  <c r="N2657" i="2" s="1"/>
  <c r="H2653" i="2"/>
  <c r="I2653" i="2"/>
  <c r="N2653" i="2" s="1"/>
  <c r="H2649" i="2"/>
  <c r="I2649" i="2"/>
  <c r="N2649" i="2" s="1"/>
  <c r="H2645" i="2"/>
  <c r="I2645" i="2"/>
  <c r="N2645" i="2" s="1"/>
  <c r="H2641" i="2"/>
  <c r="I2641" i="2"/>
  <c r="N2641" i="2" s="1"/>
  <c r="H2637" i="2"/>
  <c r="I2637" i="2"/>
  <c r="N2637" i="2" s="1"/>
  <c r="H2633" i="2"/>
  <c r="I2633" i="2"/>
  <c r="N2633" i="2" s="1"/>
  <c r="H2629" i="2"/>
  <c r="I2629" i="2"/>
  <c r="N2629" i="2" s="1"/>
  <c r="H2625" i="2"/>
  <c r="I2625" i="2"/>
  <c r="N2625" i="2" s="1"/>
  <c r="H2621" i="2"/>
  <c r="I2621" i="2"/>
  <c r="N2621" i="2" s="1"/>
  <c r="H2617" i="2"/>
  <c r="I2617" i="2"/>
  <c r="N2617" i="2" s="1"/>
  <c r="H2613" i="2"/>
  <c r="I2613" i="2"/>
  <c r="N2613" i="2" s="1"/>
  <c r="H2609" i="2"/>
  <c r="I2609" i="2"/>
  <c r="N2609" i="2" s="1"/>
  <c r="H2605" i="2"/>
  <c r="I2605" i="2"/>
  <c r="N2605" i="2" s="1"/>
  <c r="H2601" i="2"/>
  <c r="I2601" i="2"/>
  <c r="N2601" i="2" s="1"/>
  <c r="H2597" i="2"/>
  <c r="I2597" i="2"/>
  <c r="N2597" i="2" s="1"/>
  <c r="H2593" i="2"/>
  <c r="I2593" i="2"/>
  <c r="N2593" i="2" s="1"/>
  <c r="H2589" i="2"/>
  <c r="I2589" i="2"/>
  <c r="N2589" i="2" s="1"/>
  <c r="H2585" i="2"/>
  <c r="I2585" i="2"/>
  <c r="N2585" i="2" s="1"/>
  <c r="H2581" i="2"/>
  <c r="I2581" i="2"/>
  <c r="N2581" i="2" s="1"/>
  <c r="H2577" i="2"/>
  <c r="I2577" i="2"/>
  <c r="N2577" i="2" s="1"/>
  <c r="H2573" i="2"/>
  <c r="I2573" i="2"/>
  <c r="N2573" i="2" s="1"/>
  <c r="H2569" i="2"/>
  <c r="I2569" i="2"/>
  <c r="N2569" i="2" s="1"/>
  <c r="H2565" i="2"/>
  <c r="I2565" i="2"/>
  <c r="N2565" i="2" s="1"/>
  <c r="H2561" i="2"/>
  <c r="I2561" i="2"/>
  <c r="N2561" i="2" s="1"/>
  <c r="H2557" i="2"/>
  <c r="I2557" i="2"/>
  <c r="N2557" i="2" s="1"/>
  <c r="H2553" i="2"/>
  <c r="I2553" i="2"/>
  <c r="N2553" i="2" s="1"/>
  <c r="H2549" i="2"/>
  <c r="I2549" i="2"/>
  <c r="N2549" i="2" s="1"/>
  <c r="H2545" i="2"/>
  <c r="I2545" i="2"/>
  <c r="N2545" i="2" s="1"/>
  <c r="H2541" i="2"/>
  <c r="I2541" i="2"/>
  <c r="N2541" i="2" s="1"/>
  <c r="H2537" i="2"/>
  <c r="I2537" i="2"/>
  <c r="N2537" i="2" s="1"/>
  <c r="H2533" i="2"/>
  <c r="I2533" i="2"/>
  <c r="N2533" i="2" s="1"/>
  <c r="H2529" i="2"/>
  <c r="I2529" i="2"/>
  <c r="N2529" i="2" s="1"/>
  <c r="H2525" i="2"/>
  <c r="I2525" i="2"/>
  <c r="N2525" i="2" s="1"/>
  <c r="H2521" i="2"/>
  <c r="I2521" i="2"/>
  <c r="N2521" i="2" s="1"/>
  <c r="H2517" i="2"/>
  <c r="I2517" i="2"/>
  <c r="N2517" i="2" s="1"/>
  <c r="H2513" i="2"/>
  <c r="I2513" i="2"/>
  <c r="N2513" i="2" s="1"/>
  <c r="H2509" i="2"/>
  <c r="I2509" i="2"/>
  <c r="N2509" i="2" s="1"/>
  <c r="H2505" i="2"/>
  <c r="I2505" i="2"/>
  <c r="N2505" i="2" s="1"/>
  <c r="H2501" i="2"/>
  <c r="I2501" i="2"/>
  <c r="N2501" i="2" s="1"/>
  <c r="H2497" i="2"/>
  <c r="I2497" i="2"/>
  <c r="N2497" i="2" s="1"/>
  <c r="H2493" i="2"/>
  <c r="I2493" i="2"/>
  <c r="N2493" i="2" s="1"/>
  <c r="H2489" i="2"/>
  <c r="I2489" i="2"/>
  <c r="N2489" i="2" s="1"/>
  <c r="H2485" i="2"/>
  <c r="I2485" i="2"/>
  <c r="N2485" i="2" s="1"/>
  <c r="H2481" i="2"/>
  <c r="I2481" i="2"/>
  <c r="N2481" i="2" s="1"/>
  <c r="H2477" i="2"/>
  <c r="I2477" i="2"/>
  <c r="N2477" i="2" s="1"/>
  <c r="H2473" i="2"/>
  <c r="I2473" i="2"/>
  <c r="N2473" i="2" s="1"/>
  <c r="H2469" i="2"/>
  <c r="I2469" i="2"/>
  <c r="N2469" i="2" s="1"/>
  <c r="H2465" i="2"/>
  <c r="I2465" i="2"/>
  <c r="N2465" i="2" s="1"/>
  <c r="H2461" i="2"/>
  <c r="I2461" i="2"/>
  <c r="N2461" i="2" s="1"/>
  <c r="H2457" i="2"/>
  <c r="I2457" i="2"/>
  <c r="N2457" i="2" s="1"/>
  <c r="H2453" i="2"/>
  <c r="I2453" i="2"/>
  <c r="N2453" i="2" s="1"/>
  <c r="H2449" i="2"/>
  <c r="I2449" i="2"/>
  <c r="N2449" i="2" s="1"/>
  <c r="H2445" i="2"/>
  <c r="I2445" i="2"/>
  <c r="N2445" i="2" s="1"/>
  <c r="H2441" i="2"/>
  <c r="I2441" i="2"/>
  <c r="N2441" i="2" s="1"/>
  <c r="H2437" i="2"/>
  <c r="I2437" i="2"/>
  <c r="N2437" i="2" s="1"/>
  <c r="H2433" i="2"/>
  <c r="I2433" i="2"/>
  <c r="N2433" i="2" s="1"/>
  <c r="H2429" i="2"/>
  <c r="I2429" i="2"/>
  <c r="N2429" i="2" s="1"/>
  <c r="H2425" i="2"/>
  <c r="I2425" i="2"/>
  <c r="N2425" i="2" s="1"/>
  <c r="H2421" i="2"/>
  <c r="I2421" i="2"/>
  <c r="N2421" i="2" s="1"/>
  <c r="H2417" i="2"/>
  <c r="I2417" i="2"/>
  <c r="N2417" i="2" s="1"/>
  <c r="H2413" i="2"/>
  <c r="I2413" i="2"/>
  <c r="N2413" i="2" s="1"/>
  <c r="H2409" i="2"/>
  <c r="I2409" i="2"/>
  <c r="N2409" i="2" s="1"/>
  <c r="H2405" i="2"/>
  <c r="I2405" i="2"/>
  <c r="N2405" i="2" s="1"/>
  <c r="H2401" i="2"/>
  <c r="I2401" i="2"/>
  <c r="N2401" i="2" s="1"/>
  <c r="H2397" i="2"/>
  <c r="I2397" i="2"/>
  <c r="N2397" i="2" s="1"/>
  <c r="H2393" i="2"/>
  <c r="I2393" i="2"/>
  <c r="N2393" i="2" s="1"/>
  <c r="H2389" i="2"/>
  <c r="I2389" i="2"/>
  <c r="N2389" i="2" s="1"/>
  <c r="H2385" i="2"/>
  <c r="I2385" i="2"/>
  <c r="N2385" i="2" s="1"/>
  <c r="H2381" i="2"/>
  <c r="I2381" i="2"/>
  <c r="N2381" i="2" s="1"/>
  <c r="H2377" i="2"/>
  <c r="I2377" i="2"/>
  <c r="N2377" i="2" s="1"/>
  <c r="H2373" i="2"/>
  <c r="I2373" i="2"/>
  <c r="N2373" i="2" s="1"/>
  <c r="H2369" i="2"/>
  <c r="I2369" i="2"/>
  <c r="N2369" i="2" s="1"/>
  <c r="H2365" i="2"/>
  <c r="I2365" i="2"/>
  <c r="N2365" i="2" s="1"/>
  <c r="H2361" i="2"/>
  <c r="I2361" i="2"/>
  <c r="N2361" i="2" s="1"/>
  <c r="H2357" i="2"/>
  <c r="I2357" i="2"/>
  <c r="N2357" i="2" s="1"/>
  <c r="H2353" i="2"/>
  <c r="I2353" i="2"/>
  <c r="N2353" i="2" s="1"/>
  <c r="H2349" i="2"/>
  <c r="I2349" i="2"/>
  <c r="N2349" i="2" s="1"/>
  <c r="H2345" i="2"/>
  <c r="I2345" i="2"/>
  <c r="N2345" i="2" s="1"/>
  <c r="H2341" i="2"/>
  <c r="I2341" i="2"/>
  <c r="N2341" i="2" s="1"/>
  <c r="H2337" i="2"/>
  <c r="I2337" i="2"/>
  <c r="N2337" i="2" s="1"/>
  <c r="H2333" i="2"/>
  <c r="I2333" i="2"/>
  <c r="N2333" i="2" s="1"/>
  <c r="H2329" i="2"/>
  <c r="I2329" i="2"/>
  <c r="N2329" i="2" s="1"/>
  <c r="H2325" i="2"/>
  <c r="I2325" i="2"/>
  <c r="N2325" i="2" s="1"/>
  <c r="H2321" i="2"/>
  <c r="I2321" i="2"/>
  <c r="N2321" i="2" s="1"/>
  <c r="H2317" i="2"/>
  <c r="I2317" i="2"/>
  <c r="N2317" i="2" s="1"/>
  <c r="H2313" i="2"/>
  <c r="I2313" i="2"/>
  <c r="N2313" i="2" s="1"/>
  <c r="H2309" i="2"/>
  <c r="I2309" i="2"/>
  <c r="N2309" i="2" s="1"/>
  <c r="H2305" i="2"/>
  <c r="I2305" i="2"/>
  <c r="N2305" i="2" s="1"/>
  <c r="H2301" i="2"/>
  <c r="I2301" i="2"/>
  <c r="N2301" i="2" s="1"/>
  <c r="H2297" i="2"/>
  <c r="I2297" i="2"/>
  <c r="N2297" i="2" s="1"/>
  <c r="H2293" i="2"/>
  <c r="I2293" i="2"/>
  <c r="N2293" i="2" s="1"/>
  <c r="H2289" i="2"/>
  <c r="I2289" i="2"/>
  <c r="N2289" i="2" s="1"/>
  <c r="H2285" i="2"/>
  <c r="I2285" i="2"/>
  <c r="N2285" i="2" s="1"/>
  <c r="H2281" i="2"/>
  <c r="I2281" i="2"/>
  <c r="N2281" i="2" s="1"/>
  <c r="H2277" i="2"/>
  <c r="I2277" i="2"/>
  <c r="N2277" i="2" s="1"/>
  <c r="H2273" i="2"/>
  <c r="I2273" i="2"/>
  <c r="N2273" i="2" s="1"/>
  <c r="H2269" i="2"/>
  <c r="I2269" i="2"/>
  <c r="N2269" i="2" s="1"/>
  <c r="H2265" i="2"/>
  <c r="I2265" i="2"/>
  <c r="N2265" i="2" s="1"/>
  <c r="H2261" i="2"/>
  <c r="I2261" i="2"/>
  <c r="N2261" i="2" s="1"/>
  <c r="H2257" i="2"/>
  <c r="I2257" i="2"/>
  <c r="N2257" i="2" s="1"/>
  <c r="H2253" i="2"/>
  <c r="I2253" i="2"/>
  <c r="N2253" i="2" s="1"/>
  <c r="H2249" i="2"/>
  <c r="I2249" i="2"/>
  <c r="N2249" i="2" s="1"/>
  <c r="H2245" i="2"/>
  <c r="I2245" i="2"/>
  <c r="N2245" i="2" s="1"/>
  <c r="H2241" i="2"/>
  <c r="I2241" i="2"/>
  <c r="N2241" i="2" s="1"/>
  <c r="H2237" i="2"/>
  <c r="I2237" i="2"/>
  <c r="N2237" i="2" s="1"/>
  <c r="H2233" i="2"/>
  <c r="I2233" i="2"/>
  <c r="N2233" i="2" s="1"/>
  <c r="H2229" i="2"/>
  <c r="I2229" i="2"/>
  <c r="N2229" i="2" s="1"/>
  <c r="H2225" i="2"/>
  <c r="I2225" i="2"/>
  <c r="N2225" i="2" s="1"/>
  <c r="H2221" i="2"/>
  <c r="I2221" i="2"/>
  <c r="N2221" i="2" s="1"/>
  <c r="H2217" i="2"/>
  <c r="I2217" i="2"/>
  <c r="N2217" i="2" s="1"/>
  <c r="H2213" i="2"/>
  <c r="I2213" i="2"/>
  <c r="N2213" i="2" s="1"/>
  <c r="H2209" i="2"/>
  <c r="I2209" i="2"/>
  <c r="N2209" i="2" s="1"/>
  <c r="H2205" i="2"/>
  <c r="I2205" i="2"/>
  <c r="N2205" i="2" s="1"/>
  <c r="H2201" i="2"/>
  <c r="I2201" i="2"/>
  <c r="N2201" i="2" s="1"/>
  <c r="H2197" i="2"/>
  <c r="I2197" i="2"/>
  <c r="N2197" i="2" s="1"/>
  <c r="H2193" i="2"/>
  <c r="I2193" i="2"/>
  <c r="N2193" i="2" s="1"/>
  <c r="H2189" i="2"/>
  <c r="I2189" i="2"/>
  <c r="N2189" i="2" s="1"/>
  <c r="H2185" i="2"/>
  <c r="I2185" i="2"/>
  <c r="N2185" i="2" s="1"/>
  <c r="H2181" i="2"/>
  <c r="I2181" i="2"/>
  <c r="N2181" i="2" s="1"/>
  <c r="H2177" i="2"/>
  <c r="I2177" i="2"/>
  <c r="N2177" i="2" s="1"/>
  <c r="H2173" i="2"/>
  <c r="I2173" i="2"/>
  <c r="N2173" i="2" s="1"/>
  <c r="H2169" i="2"/>
  <c r="I2169" i="2"/>
  <c r="N2169" i="2" s="1"/>
  <c r="H2165" i="2"/>
  <c r="I2165" i="2"/>
  <c r="N2165" i="2" s="1"/>
  <c r="H2161" i="2"/>
  <c r="I2161" i="2"/>
  <c r="N2161" i="2" s="1"/>
  <c r="H2157" i="2"/>
  <c r="I2157" i="2"/>
  <c r="N2157" i="2" s="1"/>
  <c r="H2153" i="2"/>
  <c r="I2153" i="2"/>
  <c r="N2153" i="2" s="1"/>
  <c r="H2149" i="2"/>
  <c r="I2149" i="2"/>
  <c r="N2149" i="2" s="1"/>
  <c r="H2145" i="2"/>
  <c r="I2145" i="2"/>
  <c r="N2145" i="2" s="1"/>
  <c r="H2141" i="2"/>
  <c r="I2141" i="2"/>
  <c r="N2141" i="2" s="1"/>
  <c r="H2137" i="2"/>
  <c r="I2137" i="2"/>
  <c r="N2137" i="2" s="1"/>
  <c r="H2133" i="2"/>
  <c r="I2133" i="2"/>
  <c r="N2133" i="2" s="1"/>
  <c r="H2129" i="2"/>
  <c r="I2129" i="2"/>
  <c r="N2129" i="2" s="1"/>
  <c r="H2125" i="2"/>
  <c r="I2125" i="2"/>
  <c r="N2125" i="2" s="1"/>
  <c r="H2121" i="2"/>
  <c r="I2121" i="2"/>
  <c r="N2121" i="2" s="1"/>
  <c r="H2117" i="2"/>
  <c r="I2117" i="2"/>
  <c r="N2117" i="2" s="1"/>
  <c r="H2113" i="2"/>
  <c r="I2113" i="2"/>
  <c r="N2113" i="2" s="1"/>
  <c r="H2109" i="2"/>
  <c r="I2109" i="2"/>
  <c r="N2109" i="2" s="1"/>
  <c r="H2105" i="2"/>
  <c r="I2105" i="2"/>
  <c r="N2105" i="2" s="1"/>
  <c r="H2101" i="2"/>
  <c r="I2101" i="2"/>
  <c r="N2101" i="2" s="1"/>
  <c r="H2097" i="2"/>
  <c r="I2097" i="2"/>
  <c r="N2097" i="2" s="1"/>
  <c r="H2093" i="2"/>
  <c r="I2093" i="2"/>
  <c r="N2093" i="2" s="1"/>
  <c r="H2089" i="2"/>
  <c r="I2089" i="2"/>
  <c r="N2089" i="2" s="1"/>
  <c r="H2085" i="2"/>
  <c r="I2085" i="2"/>
  <c r="N2085" i="2" s="1"/>
  <c r="H2081" i="2"/>
  <c r="I2081" i="2"/>
  <c r="N2081" i="2" s="1"/>
  <c r="H2077" i="2"/>
  <c r="I2077" i="2"/>
  <c r="N2077" i="2" s="1"/>
  <c r="H2073" i="2"/>
  <c r="I2073" i="2"/>
  <c r="N2073" i="2" s="1"/>
  <c r="H2069" i="2"/>
  <c r="I2069" i="2"/>
  <c r="N2069" i="2" s="1"/>
  <c r="H2065" i="2"/>
  <c r="I2065" i="2"/>
  <c r="N2065" i="2" s="1"/>
  <c r="H2061" i="2"/>
  <c r="I2061" i="2"/>
  <c r="N2061" i="2" s="1"/>
  <c r="H2057" i="2"/>
  <c r="I2057" i="2"/>
  <c r="N2057" i="2" s="1"/>
  <c r="H2053" i="2"/>
  <c r="I2053" i="2"/>
  <c r="N2053" i="2" s="1"/>
  <c r="H2049" i="2"/>
  <c r="I2049" i="2"/>
  <c r="N2049" i="2" s="1"/>
  <c r="H2045" i="2"/>
  <c r="I2045" i="2"/>
  <c r="N2045" i="2" s="1"/>
  <c r="H2041" i="2"/>
  <c r="I2041" i="2"/>
  <c r="N2041" i="2" s="1"/>
  <c r="H2037" i="2"/>
  <c r="I2037" i="2"/>
  <c r="N2037" i="2" s="1"/>
  <c r="H2033" i="2"/>
  <c r="I2033" i="2"/>
  <c r="N2033" i="2" s="1"/>
  <c r="H2029" i="2"/>
  <c r="I2029" i="2"/>
  <c r="N2029" i="2" s="1"/>
  <c r="H2025" i="2"/>
  <c r="I2025" i="2"/>
  <c r="N2025" i="2" s="1"/>
  <c r="H2021" i="2"/>
  <c r="I2021" i="2"/>
  <c r="N2021" i="2" s="1"/>
  <c r="H2017" i="2"/>
  <c r="I2017" i="2"/>
  <c r="N2017" i="2" s="1"/>
  <c r="H2013" i="2"/>
  <c r="I2013" i="2"/>
  <c r="N2013" i="2" s="1"/>
  <c r="H2009" i="2"/>
  <c r="I2009" i="2"/>
  <c r="N2009" i="2" s="1"/>
  <c r="H2005" i="2"/>
  <c r="I2005" i="2"/>
  <c r="N2005" i="2" s="1"/>
  <c r="H2001" i="2"/>
  <c r="I2001" i="2"/>
  <c r="N2001" i="2" s="1"/>
  <c r="H1997" i="2"/>
  <c r="I1997" i="2"/>
  <c r="N1997" i="2" s="1"/>
  <c r="H1993" i="2"/>
  <c r="I1993" i="2"/>
  <c r="N1993" i="2" s="1"/>
  <c r="H1989" i="2"/>
  <c r="I1989" i="2"/>
  <c r="N1989" i="2" s="1"/>
  <c r="H1985" i="2"/>
  <c r="I1985" i="2"/>
  <c r="N1985" i="2" s="1"/>
  <c r="H1981" i="2"/>
  <c r="I1981" i="2"/>
  <c r="N1981" i="2" s="1"/>
  <c r="H1977" i="2"/>
  <c r="I1977" i="2"/>
  <c r="N1977" i="2" s="1"/>
  <c r="H1973" i="2"/>
  <c r="I1973" i="2"/>
  <c r="N1973" i="2" s="1"/>
  <c r="H1969" i="2"/>
  <c r="I1969" i="2"/>
  <c r="N1969" i="2" s="1"/>
  <c r="H1965" i="2"/>
  <c r="I1965" i="2"/>
  <c r="N1965" i="2" s="1"/>
  <c r="H1961" i="2"/>
  <c r="I1961" i="2"/>
  <c r="N1961" i="2" s="1"/>
  <c r="H1957" i="2"/>
  <c r="I1957" i="2"/>
  <c r="N1957" i="2" s="1"/>
  <c r="H1953" i="2"/>
  <c r="I1953" i="2"/>
  <c r="N1953" i="2" s="1"/>
  <c r="H1949" i="2"/>
  <c r="I1949" i="2"/>
  <c r="N1949" i="2" s="1"/>
  <c r="H1945" i="2"/>
  <c r="I1945" i="2"/>
  <c r="N1945" i="2" s="1"/>
  <c r="H1941" i="2"/>
  <c r="I1941" i="2"/>
  <c r="N1941" i="2" s="1"/>
  <c r="H1937" i="2"/>
  <c r="I1937" i="2"/>
  <c r="N1937" i="2" s="1"/>
  <c r="H1933" i="2"/>
  <c r="I1933" i="2"/>
  <c r="N1933" i="2" s="1"/>
  <c r="H1929" i="2"/>
  <c r="I1929" i="2"/>
  <c r="N1929" i="2" s="1"/>
  <c r="H1925" i="2"/>
  <c r="I1925" i="2"/>
  <c r="N1925" i="2" s="1"/>
  <c r="H1921" i="2"/>
  <c r="I1921" i="2"/>
  <c r="N1921" i="2" s="1"/>
  <c r="H1917" i="2"/>
  <c r="I1917" i="2"/>
  <c r="N1917" i="2" s="1"/>
  <c r="H1913" i="2"/>
  <c r="I1913" i="2"/>
  <c r="N1913" i="2" s="1"/>
  <c r="H1909" i="2"/>
  <c r="I1909" i="2"/>
  <c r="N1909" i="2" s="1"/>
  <c r="H1905" i="2"/>
  <c r="I1905" i="2"/>
  <c r="N1905" i="2" s="1"/>
  <c r="H1901" i="2"/>
  <c r="I1901" i="2"/>
  <c r="N1901" i="2" s="1"/>
  <c r="H1897" i="2"/>
  <c r="I1897" i="2"/>
  <c r="N1897" i="2" s="1"/>
  <c r="H1893" i="2"/>
  <c r="I1893" i="2"/>
  <c r="N1893" i="2" s="1"/>
  <c r="H1889" i="2"/>
  <c r="I1889" i="2"/>
  <c r="N1889" i="2" s="1"/>
  <c r="H1885" i="2"/>
  <c r="I1885" i="2"/>
  <c r="N1885" i="2" s="1"/>
  <c r="H1881" i="2"/>
  <c r="I1881" i="2"/>
  <c r="N1881" i="2" s="1"/>
  <c r="H1877" i="2"/>
  <c r="I1877" i="2"/>
  <c r="N1877" i="2" s="1"/>
  <c r="H1873" i="2"/>
  <c r="I1873" i="2"/>
  <c r="N1873" i="2" s="1"/>
  <c r="H1869" i="2"/>
  <c r="I1869" i="2"/>
  <c r="N1869" i="2" s="1"/>
  <c r="H1865" i="2"/>
  <c r="I1865" i="2"/>
  <c r="N1865" i="2" s="1"/>
  <c r="H1861" i="2"/>
  <c r="I1861" i="2"/>
  <c r="N1861" i="2" s="1"/>
  <c r="H1857" i="2"/>
  <c r="I1857" i="2"/>
  <c r="N1857" i="2" s="1"/>
  <c r="H1853" i="2"/>
  <c r="I1853" i="2"/>
  <c r="N1853" i="2" s="1"/>
  <c r="H1849" i="2"/>
  <c r="I1849" i="2"/>
  <c r="N1849" i="2" s="1"/>
  <c r="H1845" i="2"/>
  <c r="I1845" i="2"/>
  <c r="N1845" i="2" s="1"/>
  <c r="H1841" i="2"/>
  <c r="I1841" i="2"/>
  <c r="N1841" i="2" s="1"/>
  <c r="H1837" i="2"/>
  <c r="I1837" i="2"/>
  <c r="N1837" i="2" s="1"/>
  <c r="H1833" i="2"/>
  <c r="I1833" i="2"/>
  <c r="N1833" i="2" s="1"/>
  <c r="H1829" i="2"/>
  <c r="I1829" i="2"/>
  <c r="N1829" i="2" s="1"/>
  <c r="H1825" i="2"/>
  <c r="I1825" i="2"/>
  <c r="N1825" i="2" s="1"/>
  <c r="H1821" i="2"/>
  <c r="I1821" i="2"/>
  <c r="N1821" i="2" s="1"/>
  <c r="H1817" i="2"/>
  <c r="I1817" i="2"/>
  <c r="N1817" i="2" s="1"/>
  <c r="H1813" i="2"/>
  <c r="I1813" i="2"/>
  <c r="N1813" i="2" s="1"/>
  <c r="H1809" i="2"/>
  <c r="I1809" i="2"/>
  <c r="N1809" i="2" s="1"/>
  <c r="H1805" i="2"/>
  <c r="I1805" i="2"/>
  <c r="N1805" i="2" s="1"/>
  <c r="H1801" i="2"/>
  <c r="I1801" i="2"/>
  <c r="N1801" i="2" s="1"/>
  <c r="H1797" i="2"/>
  <c r="I1797" i="2"/>
  <c r="N1797" i="2" s="1"/>
  <c r="H1793" i="2"/>
  <c r="I1793" i="2"/>
  <c r="N1793" i="2" s="1"/>
  <c r="H1789" i="2"/>
  <c r="I1789" i="2"/>
  <c r="N1789" i="2" s="1"/>
  <c r="H1785" i="2"/>
  <c r="I1785" i="2"/>
  <c r="N1785" i="2" s="1"/>
  <c r="H1781" i="2"/>
  <c r="I1781" i="2"/>
  <c r="N1781" i="2" s="1"/>
  <c r="H1777" i="2"/>
  <c r="I1777" i="2"/>
  <c r="N1777" i="2" s="1"/>
  <c r="H1773" i="2"/>
  <c r="I1773" i="2"/>
  <c r="N1773" i="2" s="1"/>
  <c r="H1769" i="2"/>
  <c r="I1769" i="2"/>
  <c r="N1769" i="2" s="1"/>
  <c r="H1765" i="2"/>
  <c r="I1765" i="2"/>
  <c r="N1765" i="2" s="1"/>
  <c r="H1761" i="2"/>
  <c r="I1761" i="2"/>
  <c r="N1761" i="2" s="1"/>
  <c r="H1757" i="2"/>
  <c r="I1757" i="2"/>
  <c r="N1757" i="2" s="1"/>
  <c r="H1753" i="2"/>
  <c r="I1753" i="2"/>
  <c r="N1753" i="2" s="1"/>
  <c r="H1749" i="2"/>
  <c r="I1749" i="2"/>
  <c r="N1749" i="2" s="1"/>
  <c r="H1745" i="2"/>
  <c r="I1745" i="2"/>
  <c r="N1745" i="2" s="1"/>
  <c r="H1741" i="2"/>
  <c r="I1741" i="2"/>
  <c r="N1741" i="2" s="1"/>
  <c r="H1737" i="2"/>
  <c r="I1737" i="2"/>
  <c r="N1737" i="2" s="1"/>
  <c r="H1733" i="2"/>
  <c r="I1733" i="2"/>
  <c r="N1733" i="2" s="1"/>
  <c r="H1729" i="2"/>
  <c r="I1729" i="2"/>
  <c r="N1729" i="2" s="1"/>
  <c r="H1725" i="2"/>
  <c r="I1725" i="2"/>
  <c r="N1725" i="2" s="1"/>
  <c r="H1721" i="2"/>
  <c r="I1721" i="2"/>
  <c r="N1721" i="2" s="1"/>
  <c r="H1717" i="2"/>
  <c r="I1717" i="2"/>
  <c r="N1717" i="2" s="1"/>
  <c r="H1713" i="2"/>
  <c r="I1713" i="2"/>
  <c r="N1713" i="2" s="1"/>
  <c r="H1709" i="2"/>
  <c r="I1709" i="2"/>
  <c r="N1709" i="2" s="1"/>
  <c r="H1705" i="2"/>
  <c r="I1705" i="2"/>
  <c r="N1705" i="2" s="1"/>
  <c r="H1701" i="2"/>
  <c r="I1701" i="2"/>
  <c r="N1701" i="2" s="1"/>
  <c r="H1697" i="2"/>
  <c r="I1697" i="2"/>
  <c r="N1697" i="2" s="1"/>
  <c r="H1693" i="2"/>
  <c r="I1693" i="2"/>
  <c r="N1693" i="2" s="1"/>
  <c r="H1689" i="2"/>
  <c r="I1689" i="2"/>
  <c r="N1689" i="2" s="1"/>
  <c r="H1685" i="2"/>
  <c r="I1685" i="2"/>
  <c r="N1685" i="2" s="1"/>
  <c r="H1681" i="2"/>
  <c r="I1681" i="2"/>
  <c r="N1681" i="2" s="1"/>
  <c r="H1677" i="2"/>
  <c r="I1677" i="2"/>
  <c r="N1677" i="2" s="1"/>
  <c r="H1673" i="2"/>
  <c r="I1673" i="2"/>
  <c r="N1673" i="2" s="1"/>
  <c r="H1669" i="2"/>
  <c r="I1669" i="2"/>
  <c r="N1669" i="2" s="1"/>
  <c r="H1665" i="2"/>
  <c r="I1665" i="2"/>
  <c r="N1665" i="2" s="1"/>
  <c r="H1661" i="2"/>
  <c r="I1661" i="2"/>
  <c r="N1661" i="2" s="1"/>
  <c r="H1657" i="2"/>
  <c r="I1657" i="2"/>
  <c r="N1657" i="2" s="1"/>
  <c r="H1653" i="2"/>
  <c r="I1653" i="2"/>
  <c r="N1653" i="2" s="1"/>
  <c r="H1649" i="2"/>
  <c r="I1649" i="2"/>
  <c r="N1649" i="2" s="1"/>
  <c r="H1645" i="2"/>
  <c r="I1645" i="2"/>
  <c r="N1645" i="2" s="1"/>
  <c r="H1641" i="2"/>
  <c r="I1641" i="2"/>
  <c r="N1641" i="2" s="1"/>
  <c r="H1637" i="2"/>
  <c r="I1637" i="2"/>
  <c r="N1637" i="2" s="1"/>
  <c r="H1633" i="2"/>
  <c r="I1633" i="2"/>
  <c r="N1633" i="2" s="1"/>
  <c r="H1629" i="2"/>
  <c r="I1629" i="2"/>
  <c r="N1629" i="2" s="1"/>
  <c r="H1625" i="2"/>
  <c r="I1625" i="2"/>
  <c r="N1625" i="2" s="1"/>
  <c r="H1621" i="2"/>
  <c r="I1621" i="2"/>
  <c r="N1621" i="2" s="1"/>
  <c r="H1617" i="2"/>
  <c r="I1617" i="2"/>
  <c r="N1617" i="2" s="1"/>
  <c r="H1613" i="2"/>
  <c r="I1613" i="2"/>
  <c r="N1613" i="2" s="1"/>
  <c r="H1609" i="2"/>
  <c r="I1609" i="2"/>
  <c r="N1609" i="2" s="1"/>
  <c r="H1605" i="2"/>
  <c r="I1605" i="2"/>
  <c r="N1605" i="2" s="1"/>
  <c r="H1601" i="2"/>
  <c r="I1601" i="2"/>
  <c r="N1601" i="2" s="1"/>
  <c r="H1597" i="2"/>
  <c r="I1597" i="2"/>
  <c r="N1597" i="2" s="1"/>
  <c r="H1593" i="2"/>
  <c r="I1593" i="2"/>
  <c r="N1593" i="2" s="1"/>
  <c r="H1589" i="2"/>
  <c r="I1589" i="2"/>
  <c r="N1589" i="2" s="1"/>
  <c r="H1585" i="2"/>
  <c r="I1585" i="2"/>
  <c r="N1585" i="2" s="1"/>
  <c r="H1581" i="2"/>
  <c r="I1581" i="2"/>
  <c r="N1581" i="2" s="1"/>
  <c r="H1577" i="2"/>
  <c r="I1577" i="2"/>
  <c r="N1577" i="2" s="1"/>
  <c r="H1573" i="2"/>
  <c r="I1573" i="2"/>
  <c r="N1573" i="2" s="1"/>
  <c r="H1569" i="2"/>
  <c r="I1569" i="2"/>
  <c r="N1569" i="2" s="1"/>
  <c r="H1565" i="2"/>
  <c r="I1565" i="2"/>
  <c r="N1565" i="2" s="1"/>
  <c r="H1561" i="2"/>
  <c r="I1561" i="2"/>
  <c r="N1561" i="2" s="1"/>
  <c r="H1557" i="2"/>
  <c r="I1557" i="2"/>
  <c r="N1557" i="2" s="1"/>
  <c r="H1553" i="2"/>
  <c r="I1553" i="2"/>
  <c r="N1553" i="2" s="1"/>
  <c r="H1549" i="2"/>
  <c r="I1549" i="2"/>
  <c r="N1549" i="2" s="1"/>
  <c r="H1545" i="2"/>
  <c r="I1545" i="2"/>
  <c r="N1545" i="2" s="1"/>
  <c r="H1541" i="2"/>
  <c r="I1541" i="2"/>
  <c r="N1541" i="2" s="1"/>
  <c r="H1537" i="2"/>
  <c r="I1537" i="2"/>
  <c r="N1537" i="2" s="1"/>
  <c r="H1533" i="2"/>
  <c r="I1533" i="2"/>
  <c r="N1533" i="2" s="1"/>
  <c r="H1529" i="2"/>
  <c r="I1529" i="2"/>
  <c r="N1529" i="2" s="1"/>
  <c r="H1525" i="2"/>
  <c r="I1525" i="2"/>
  <c r="N1525" i="2" s="1"/>
  <c r="H1521" i="2"/>
  <c r="I1521" i="2"/>
  <c r="N1521" i="2" s="1"/>
  <c r="H1517" i="2"/>
  <c r="I1517" i="2"/>
  <c r="N1517" i="2" s="1"/>
  <c r="H1513" i="2"/>
  <c r="I1513" i="2"/>
  <c r="N1513" i="2" s="1"/>
  <c r="H1509" i="2"/>
  <c r="I1509" i="2"/>
  <c r="N1509" i="2" s="1"/>
  <c r="H1505" i="2"/>
  <c r="I1505" i="2"/>
  <c r="N1505" i="2" s="1"/>
  <c r="H1501" i="2"/>
  <c r="I1501" i="2"/>
  <c r="N1501" i="2" s="1"/>
  <c r="H1497" i="2"/>
  <c r="I1497" i="2"/>
  <c r="N1497" i="2" s="1"/>
  <c r="H1493" i="2"/>
  <c r="I1493" i="2"/>
  <c r="N1493" i="2" s="1"/>
  <c r="H1489" i="2"/>
  <c r="I1489" i="2"/>
  <c r="N1489" i="2" s="1"/>
  <c r="H1485" i="2"/>
  <c r="I1485" i="2"/>
  <c r="N1485" i="2" s="1"/>
  <c r="H1481" i="2"/>
  <c r="I1481" i="2"/>
  <c r="N1481" i="2" s="1"/>
  <c r="H1477" i="2"/>
  <c r="I1477" i="2"/>
  <c r="N1477" i="2" s="1"/>
  <c r="H1473" i="2"/>
  <c r="I1473" i="2"/>
  <c r="N1473" i="2" s="1"/>
  <c r="H1469" i="2"/>
  <c r="I1469" i="2"/>
  <c r="N1469" i="2" s="1"/>
  <c r="H1465" i="2"/>
  <c r="I1465" i="2"/>
  <c r="N1465" i="2" s="1"/>
  <c r="H1461" i="2"/>
  <c r="I1461" i="2"/>
  <c r="N1461" i="2" s="1"/>
  <c r="H1457" i="2"/>
  <c r="I1457" i="2"/>
  <c r="N1457" i="2" s="1"/>
  <c r="H1453" i="2"/>
  <c r="I1453" i="2"/>
  <c r="N1453" i="2" s="1"/>
  <c r="H1449" i="2"/>
  <c r="I1449" i="2"/>
  <c r="N1449" i="2" s="1"/>
  <c r="H1445" i="2"/>
  <c r="I1445" i="2"/>
  <c r="N1445" i="2" s="1"/>
  <c r="H1441" i="2"/>
  <c r="I1441" i="2"/>
  <c r="N1441" i="2" s="1"/>
  <c r="H1437" i="2"/>
  <c r="I1437" i="2"/>
  <c r="N1437" i="2" s="1"/>
  <c r="H1433" i="2"/>
  <c r="I1433" i="2"/>
  <c r="N1433" i="2" s="1"/>
  <c r="H1429" i="2"/>
  <c r="I1429" i="2"/>
  <c r="N1429" i="2" s="1"/>
  <c r="H1425" i="2"/>
  <c r="I1425" i="2"/>
  <c r="N1425" i="2" s="1"/>
  <c r="H1421" i="2"/>
  <c r="I1421" i="2"/>
  <c r="N1421" i="2" s="1"/>
  <c r="H1417" i="2"/>
  <c r="I1417" i="2"/>
  <c r="N1417" i="2" s="1"/>
  <c r="H1413" i="2"/>
  <c r="I1413" i="2"/>
  <c r="N1413" i="2" s="1"/>
  <c r="H1409" i="2"/>
  <c r="I1409" i="2"/>
  <c r="N1409" i="2" s="1"/>
  <c r="H1405" i="2"/>
  <c r="I1405" i="2"/>
  <c r="N1405" i="2" s="1"/>
  <c r="H1401" i="2"/>
  <c r="I1401" i="2"/>
  <c r="N1401" i="2" s="1"/>
  <c r="H1397" i="2"/>
  <c r="I1397" i="2"/>
  <c r="N1397" i="2" s="1"/>
  <c r="H1393" i="2"/>
  <c r="I1393" i="2"/>
  <c r="N1393" i="2" s="1"/>
  <c r="H1389" i="2"/>
  <c r="I1389" i="2"/>
  <c r="N1389" i="2" s="1"/>
  <c r="H1385" i="2"/>
  <c r="I1385" i="2"/>
  <c r="N1385" i="2" s="1"/>
  <c r="H1381" i="2"/>
  <c r="I1381" i="2"/>
  <c r="N1381" i="2" s="1"/>
  <c r="H1377" i="2"/>
  <c r="I1377" i="2"/>
  <c r="N1377" i="2" s="1"/>
  <c r="H1373" i="2"/>
  <c r="I1373" i="2"/>
  <c r="N1373" i="2" s="1"/>
  <c r="H1369" i="2"/>
  <c r="I1369" i="2"/>
  <c r="N1369" i="2" s="1"/>
  <c r="H1365" i="2"/>
  <c r="I1365" i="2"/>
  <c r="N1365" i="2" s="1"/>
  <c r="H1361" i="2"/>
  <c r="I1361" i="2"/>
  <c r="N1361" i="2" s="1"/>
  <c r="H1357" i="2"/>
  <c r="I1357" i="2"/>
  <c r="N1357" i="2" s="1"/>
  <c r="H1353" i="2"/>
  <c r="I1353" i="2"/>
  <c r="N1353" i="2" s="1"/>
  <c r="H1349" i="2"/>
  <c r="I1349" i="2"/>
  <c r="N1349" i="2" s="1"/>
  <c r="H1345" i="2"/>
  <c r="I1345" i="2"/>
  <c r="N1345" i="2" s="1"/>
  <c r="H1341" i="2"/>
  <c r="I1341" i="2"/>
  <c r="N1341" i="2" s="1"/>
  <c r="H1337" i="2"/>
  <c r="I1337" i="2"/>
  <c r="N1337" i="2" s="1"/>
  <c r="H1333" i="2"/>
  <c r="I1333" i="2"/>
  <c r="N1333" i="2" s="1"/>
  <c r="H1329" i="2"/>
  <c r="I1329" i="2"/>
  <c r="N1329" i="2" s="1"/>
  <c r="H1325" i="2"/>
  <c r="I1325" i="2"/>
  <c r="N1325" i="2" s="1"/>
  <c r="H1321" i="2"/>
  <c r="I1321" i="2"/>
  <c r="N1321" i="2" s="1"/>
  <c r="H1317" i="2"/>
  <c r="I1317" i="2"/>
  <c r="N1317" i="2" s="1"/>
  <c r="H1313" i="2"/>
  <c r="I1313" i="2"/>
  <c r="N1313" i="2" s="1"/>
  <c r="H1309" i="2"/>
  <c r="I1309" i="2"/>
  <c r="N1309" i="2" s="1"/>
  <c r="H1305" i="2"/>
  <c r="I1305" i="2"/>
  <c r="N1305" i="2" s="1"/>
  <c r="H1301" i="2"/>
  <c r="I1301" i="2"/>
  <c r="N1301" i="2" s="1"/>
  <c r="H1297" i="2"/>
  <c r="I1297" i="2"/>
  <c r="N1297" i="2" s="1"/>
  <c r="H1293" i="2"/>
  <c r="I1293" i="2"/>
  <c r="N1293" i="2" s="1"/>
  <c r="H1289" i="2"/>
  <c r="I1289" i="2"/>
  <c r="N1289" i="2" s="1"/>
  <c r="H1285" i="2"/>
  <c r="I1285" i="2"/>
  <c r="N1285" i="2" s="1"/>
  <c r="H1281" i="2"/>
  <c r="I1281" i="2"/>
  <c r="N1281" i="2" s="1"/>
  <c r="H1277" i="2"/>
  <c r="I1277" i="2"/>
  <c r="N1277" i="2" s="1"/>
  <c r="H1273" i="2"/>
  <c r="I1273" i="2"/>
  <c r="N1273" i="2" s="1"/>
  <c r="H1269" i="2"/>
  <c r="I1269" i="2"/>
  <c r="N1269" i="2" s="1"/>
  <c r="H1265" i="2"/>
  <c r="I1265" i="2"/>
  <c r="N1265" i="2" s="1"/>
  <c r="H1261" i="2"/>
  <c r="I1261" i="2"/>
  <c r="N1261" i="2" s="1"/>
  <c r="H1257" i="2"/>
  <c r="I1257" i="2"/>
  <c r="N1257" i="2" s="1"/>
  <c r="H1253" i="2"/>
  <c r="I1253" i="2"/>
  <c r="N1253" i="2" s="1"/>
  <c r="H1249" i="2"/>
  <c r="I1249" i="2"/>
  <c r="N1249" i="2" s="1"/>
  <c r="H1245" i="2"/>
  <c r="I1245" i="2"/>
  <c r="N1245" i="2" s="1"/>
  <c r="H1241" i="2"/>
  <c r="I1241" i="2"/>
  <c r="N1241" i="2" s="1"/>
  <c r="H1237" i="2"/>
  <c r="I1237" i="2"/>
  <c r="N1237" i="2" s="1"/>
  <c r="H1233" i="2"/>
  <c r="I1233" i="2"/>
  <c r="N1233" i="2" s="1"/>
  <c r="H1229" i="2"/>
  <c r="I1229" i="2"/>
  <c r="N1229" i="2" s="1"/>
  <c r="H1225" i="2"/>
  <c r="I1225" i="2"/>
  <c r="N1225" i="2" s="1"/>
  <c r="H1221" i="2"/>
  <c r="I1221" i="2"/>
  <c r="N1221" i="2" s="1"/>
  <c r="H1217" i="2"/>
  <c r="I1217" i="2"/>
  <c r="N1217" i="2" s="1"/>
  <c r="H1213" i="2"/>
  <c r="I1213" i="2"/>
  <c r="N1213" i="2" s="1"/>
  <c r="H1209" i="2"/>
  <c r="I1209" i="2"/>
  <c r="N1209" i="2" s="1"/>
  <c r="H1205" i="2"/>
  <c r="I1205" i="2"/>
  <c r="N1205" i="2" s="1"/>
  <c r="H1201" i="2"/>
  <c r="I1201" i="2"/>
  <c r="N1201" i="2" s="1"/>
  <c r="H1197" i="2"/>
  <c r="I1197" i="2"/>
  <c r="N1197" i="2" s="1"/>
  <c r="H1193" i="2"/>
  <c r="I1193" i="2"/>
  <c r="N1193" i="2" s="1"/>
  <c r="H1189" i="2"/>
  <c r="I1189" i="2"/>
  <c r="N1189" i="2" s="1"/>
  <c r="H1185" i="2"/>
  <c r="I1185" i="2"/>
  <c r="N1185" i="2" s="1"/>
  <c r="H1181" i="2"/>
  <c r="I1181" i="2"/>
  <c r="N1181" i="2" s="1"/>
  <c r="H1177" i="2"/>
  <c r="I1177" i="2"/>
  <c r="N1177" i="2" s="1"/>
  <c r="H1173" i="2"/>
  <c r="I1173" i="2"/>
  <c r="N1173" i="2" s="1"/>
  <c r="H1169" i="2"/>
  <c r="I1169" i="2"/>
  <c r="N1169" i="2" s="1"/>
  <c r="H1165" i="2"/>
  <c r="I1165" i="2"/>
  <c r="N1165" i="2" s="1"/>
  <c r="H1161" i="2"/>
  <c r="I1161" i="2"/>
  <c r="N1161" i="2" s="1"/>
  <c r="H1157" i="2"/>
  <c r="I1157" i="2"/>
  <c r="N1157" i="2" s="1"/>
  <c r="H1153" i="2"/>
  <c r="I1153" i="2"/>
  <c r="N1153" i="2" s="1"/>
  <c r="H1149" i="2"/>
  <c r="I1149" i="2"/>
  <c r="N1149" i="2" s="1"/>
  <c r="H1145" i="2"/>
  <c r="I1145" i="2"/>
  <c r="N1145" i="2" s="1"/>
  <c r="H1141" i="2"/>
  <c r="I1141" i="2"/>
  <c r="N1141" i="2" s="1"/>
  <c r="H1137" i="2"/>
  <c r="I1137" i="2"/>
  <c r="N1137" i="2" s="1"/>
  <c r="H1133" i="2"/>
  <c r="I1133" i="2"/>
  <c r="N1133" i="2" s="1"/>
  <c r="I1129" i="2"/>
  <c r="N1129" i="2" s="1"/>
  <c r="H1129" i="2"/>
  <c r="H1125" i="2"/>
  <c r="I1125" i="2"/>
  <c r="N1125" i="2" s="1"/>
  <c r="H1121" i="2"/>
  <c r="I1121" i="2"/>
  <c r="N1121" i="2" s="1"/>
  <c r="H1117" i="2"/>
  <c r="I1117" i="2"/>
  <c r="N1117" i="2" s="1"/>
  <c r="I1113" i="2"/>
  <c r="N1113" i="2" s="1"/>
  <c r="H1113" i="2"/>
  <c r="H1109" i="2"/>
  <c r="I1109" i="2"/>
  <c r="N1109" i="2" s="1"/>
  <c r="H1105" i="2"/>
  <c r="I1105" i="2"/>
  <c r="N1105" i="2" s="1"/>
  <c r="H1101" i="2"/>
  <c r="I1101" i="2"/>
  <c r="N1101" i="2" s="1"/>
  <c r="I1097" i="2"/>
  <c r="N1097" i="2" s="1"/>
  <c r="H1097" i="2"/>
  <c r="H1093" i="2"/>
  <c r="I1093" i="2"/>
  <c r="N1093" i="2" s="1"/>
  <c r="H1089" i="2"/>
  <c r="I1089" i="2"/>
  <c r="N1089" i="2" s="1"/>
  <c r="H1085" i="2"/>
  <c r="I1085" i="2"/>
  <c r="N1085" i="2" s="1"/>
  <c r="I1081" i="2"/>
  <c r="N1081" i="2" s="1"/>
  <c r="H1081" i="2"/>
  <c r="H1077" i="2"/>
  <c r="I1077" i="2"/>
  <c r="N1077" i="2" s="1"/>
  <c r="H1073" i="2"/>
  <c r="I1073" i="2"/>
  <c r="N1073" i="2" s="1"/>
  <c r="H1069" i="2"/>
  <c r="I1069" i="2"/>
  <c r="N1069" i="2" s="1"/>
  <c r="I1065" i="2"/>
  <c r="N1065" i="2" s="1"/>
  <c r="H1065" i="2"/>
  <c r="H1061" i="2"/>
  <c r="I1061" i="2"/>
  <c r="N1061" i="2" s="1"/>
  <c r="H1057" i="2"/>
  <c r="I1057" i="2"/>
  <c r="N1057" i="2" s="1"/>
  <c r="H1053" i="2"/>
  <c r="I1053" i="2"/>
  <c r="N1053" i="2" s="1"/>
  <c r="I1049" i="2"/>
  <c r="N1049" i="2" s="1"/>
  <c r="H1049" i="2"/>
  <c r="H1045" i="2"/>
  <c r="I1045" i="2"/>
  <c r="N1045" i="2" s="1"/>
  <c r="H1041" i="2"/>
  <c r="I1041" i="2"/>
  <c r="N1041" i="2" s="1"/>
  <c r="H1037" i="2"/>
  <c r="I1037" i="2"/>
  <c r="N1037" i="2" s="1"/>
  <c r="I1033" i="2"/>
  <c r="N1033" i="2" s="1"/>
  <c r="H1033" i="2"/>
  <c r="H1029" i="2"/>
  <c r="I1029" i="2"/>
  <c r="N1029" i="2" s="1"/>
  <c r="H1025" i="2"/>
  <c r="I1025" i="2"/>
  <c r="N1025" i="2" s="1"/>
  <c r="H1021" i="2"/>
  <c r="I1021" i="2"/>
  <c r="N1021" i="2" s="1"/>
  <c r="H1017" i="2"/>
  <c r="I1017" i="2"/>
  <c r="N1017" i="2" s="1"/>
  <c r="H1013" i="2"/>
  <c r="I1013" i="2"/>
  <c r="N1013" i="2" s="1"/>
  <c r="H1009" i="2"/>
  <c r="I1009" i="2"/>
  <c r="N1009" i="2" s="1"/>
  <c r="H1005" i="2"/>
  <c r="I1005" i="2"/>
  <c r="N1005" i="2" s="1"/>
  <c r="H1001" i="2"/>
  <c r="I1001" i="2"/>
  <c r="N1001" i="2" s="1"/>
  <c r="H997" i="2"/>
  <c r="I997" i="2"/>
  <c r="N997" i="2" s="1"/>
  <c r="H993" i="2"/>
  <c r="I993" i="2"/>
  <c r="N993" i="2" s="1"/>
  <c r="H989" i="2"/>
  <c r="I989" i="2"/>
  <c r="N989" i="2" s="1"/>
  <c r="H985" i="2"/>
  <c r="I985" i="2"/>
  <c r="N985" i="2" s="1"/>
  <c r="H981" i="2"/>
  <c r="I981" i="2"/>
  <c r="N981" i="2" s="1"/>
  <c r="H977" i="2"/>
  <c r="I977" i="2"/>
  <c r="N977" i="2" s="1"/>
  <c r="H973" i="2"/>
  <c r="I973" i="2"/>
  <c r="N973" i="2" s="1"/>
  <c r="H969" i="2"/>
  <c r="I969" i="2"/>
  <c r="N969" i="2" s="1"/>
  <c r="H965" i="2"/>
  <c r="I965" i="2"/>
  <c r="N965" i="2" s="1"/>
  <c r="H961" i="2"/>
  <c r="I961" i="2"/>
  <c r="N961" i="2" s="1"/>
  <c r="H957" i="2"/>
  <c r="I957" i="2"/>
  <c r="N957" i="2" s="1"/>
  <c r="H953" i="2"/>
  <c r="I953" i="2"/>
  <c r="N953" i="2" s="1"/>
  <c r="H949" i="2"/>
  <c r="I949" i="2"/>
  <c r="N949" i="2" s="1"/>
  <c r="H945" i="2"/>
  <c r="I945" i="2"/>
  <c r="N945" i="2" s="1"/>
  <c r="H941" i="2"/>
  <c r="I941" i="2"/>
  <c r="N941" i="2" s="1"/>
  <c r="H937" i="2"/>
  <c r="I937" i="2"/>
  <c r="N937" i="2" s="1"/>
  <c r="H933" i="2"/>
  <c r="I933" i="2"/>
  <c r="N933" i="2" s="1"/>
  <c r="H929" i="2"/>
  <c r="I929" i="2"/>
  <c r="N929" i="2" s="1"/>
  <c r="H925" i="2"/>
  <c r="I925" i="2"/>
  <c r="N925" i="2" s="1"/>
  <c r="H921" i="2"/>
  <c r="I921" i="2"/>
  <c r="N921" i="2" s="1"/>
  <c r="H917" i="2"/>
  <c r="I917" i="2"/>
  <c r="N917" i="2" s="1"/>
  <c r="H913" i="2"/>
  <c r="I913" i="2"/>
  <c r="N913" i="2" s="1"/>
  <c r="H909" i="2"/>
  <c r="I909" i="2"/>
  <c r="N909" i="2" s="1"/>
  <c r="H905" i="2"/>
  <c r="I905" i="2"/>
  <c r="N905" i="2" s="1"/>
  <c r="H901" i="2"/>
  <c r="I901" i="2"/>
  <c r="N901" i="2" s="1"/>
  <c r="H897" i="2"/>
  <c r="I897" i="2"/>
  <c r="N897" i="2" s="1"/>
  <c r="H893" i="2"/>
  <c r="I893" i="2"/>
  <c r="N893" i="2" s="1"/>
  <c r="H889" i="2"/>
  <c r="I889" i="2"/>
  <c r="N889" i="2" s="1"/>
  <c r="H885" i="2"/>
  <c r="I885" i="2"/>
  <c r="N885" i="2" s="1"/>
  <c r="H881" i="2"/>
  <c r="I881" i="2"/>
  <c r="N881" i="2" s="1"/>
  <c r="H877" i="2"/>
  <c r="I877" i="2"/>
  <c r="N877" i="2" s="1"/>
  <c r="H873" i="2"/>
  <c r="I873" i="2"/>
  <c r="N873" i="2" s="1"/>
  <c r="H869" i="2"/>
  <c r="I869" i="2"/>
  <c r="N869" i="2" s="1"/>
  <c r="H865" i="2"/>
  <c r="I865" i="2"/>
  <c r="N865" i="2" s="1"/>
  <c r="H861" i="2"/>
  <c r="I861" i="2"/>
  <c r="N861" i="2" s="1"/>
  <c r="H857" i="2"/>
  <c r="I857" i="2"/>
  <c r="N857" i="2" s="1"/>
  <c r="H853" i="2"/>
  <c r="I853" i="2"/>
  <c r="N853" i="2" s="1"/>
  <c r="H849" i="2"/>
  <c r="I849" i="2"/>
  <c r="N849" i="2" s="1"/>
  <c r="H845" i="2"/>
  <c r="I845" i="2"/>
  <c r="N845" i="2" s="1"/>
  <c r="H841" i="2"/>
  <c r="I841" i="2"/>
  <c r="N841" i="2" s="1"/>
  <c r="H837" i="2"/>
  <c r="I837" i="2"/>
  <c r="N837" i="2" s="1"/>
  <c r="H833" i="2"/>
  <c r="I833" i="2"/>
  <c r="N833" i="2" s="1"/>
  <c r="H829" i="2"/>
  <c r="I829" i="2"/>
  <c r="N829" i="2" s="1"/>
  <c r="H825" i="2"/>
  <c r="I825" i="2"/>
  <c r="N825" i="2" s="1"/>
  <c r="H821" i="2"/>
  <c r="I821" i="2"/>
  <c r="N821" i="2" s="1"/>
  <c r="H817" i="2"/>
  <c r="I817" i="2"/>
  <c r="N817" i="2" s="1"/>
  <c r="H813" i="2"/>
  <c r="I813" i="2"/>
  <c r="N813" i="2" s="1"/>
  <c r="H809" i="2"/>
  <c r="I809" i="2"/>
  <c r="N809" i="2" s="1"/>
  <c r="H805" i="2"/>
  <c r="I805" i="2"/>
  <c r="N805" i="2" s="1"/>
  <c r="H801" i="2"/>
  <c r="I801" i="2"/>
  <c r="N801" i="2" s="1"/>
  <c r="H797" i="2"/>
  <c r="I797" i="2"/>
  <c r="N797" i="2" s="1"/>
  <c r="H793" i="2"/>
  <c r="I793" i="2"/>
  <c r="N793" i="2" s="1"/>
  <c r="H789" i="2"/>
  <c r="I789" i="2"/>
  <c r="N789" i="2" s="1"/>
  <c r="H785" i="2"/>
  <c r="I785" i="2"/>
  <c r="N785" i="2" s="1"/>
  <c r="H781" i="2"/>
  <c r="I781" i="2"/>
  <c r="N781" i="2" s="1"/>
  <c r="H777" i="2"/>
  <c r="I777" i="2"/>
  <c r="N777" i="2" s="1"/>
  <c r="H773" i="2"/>
  <c r="I773" i="2"/>
  <c r="N773" i="2" s="1"/>
  <c r="H769" i="2"/>
  <c r="I769" i="2"/>
  <c r="N769" i="2" s="1"/>
  <c r="H765" i="2"/>
  <c r="I765" i="2"/>
  <c r="N765" i="2" s="1"/>
  <c r="H761" i="2"/>
  <c r="I761" i="2"/>
  <c r="N761" i="2" s="1"/>
  <c r="H757" i="2"/>
  <c r="I757" i="2"/>
  <c r="N757" i="2" s="1"/>
  <c r="H753" i="2"/>
  <c r="I753" i="2"/>
  <c r="N753" i="2" s="1"/>
  <c r="H749" i="2"/>
  <c r="I749" i="2"/>
  <c r="N749" i="2" s="1"/>
  <c r="H745" i="2"/>
  <c r="I745" i="2"/>
  <c r="N745" i="2" s="1"/>
  <c r="H741" i="2"/>
  <c r="I741" i="2"/>
  <c r="N741" i="2" s="1"/>
  <c r="H737" i="2"/>
  <c r="I737" i="2"/>
  <c r="N737" i="2" s="1"/>
  <c r="H733" i="2"/>
  <c r="I733" i="2"/>
  <c r="N733" i="2" s="1"/>
  <c r="H729" i="2"/>
  <c r="I729" i="2"/>
  <c r="N729" i="2" s="1"/>
  <c r="I725" i="2"/>
  <c r="N725" i="2" s="1"/>
  <c r="H725" i="2"/>
  <c r="H721" i="2"/>
  <c r="I721" i="2"/>
  <c r="N721" i="2" s="1"/>
  <c r="H717" i="2"/>
  <c r="I717" i="2"/>
  <c r="N717" i="2" s="1"/>
  <c r="H713" i="2"/>
  <c r="I713" i="2"/>
  <c r="N713" i="2" s="1"/>
  <c r="I709" i="2"/>
  <c r="N709" i="2" s="1"/>
  <c r="H709" i="2"/>
  <c r="H705" i="2"/>
  <c r="I705" i="2"/>
  <c r="N705" i="2" s="1"/>
  <c r="H701" i="2"/>
  <c r="I701" i="2"/>
  <c r="N701" i="2" s="1"/>
  <c r="H697" i="2"/>
  <c r="I697" i="2"/>
  <c r="N697" i="2" s="1"/>
  <c r="I693" i="2"/>
  <c r="N693" i="2" s="1"/>
  <c r="H693" i="2"/>
  <c r="H689" i="2"/>
  <c r="I689" i="2"/>
  <c r="N689" i="2" s="1"/>
  <c r="H685" i="2"/>
  <c r="I685" i="2"/>
  <c r="N685" i="2" s="1"/>
  <c r="H681" i="2"/>
  <c r="I681" i="2"/>
  <c r="N681" i="2" s="1"/>
  <c r="I677" i="2"/>
  <c r="N677" i="2" s="1"/>
  <c r="H677" i="2"/>
  <c r="H673" i="2"/>
  <c r="I673" i="2"/>
  <c r="N673" i="2" s="1"/>
  <c r="H669" i="2"/>
  <c r="I669" i="2"/>
  <c r="N669" i="2" s="1"/>
  <c r="H665" i="2"/>
  <c r="I665" i="2"/>
  <c r="N665" i="2" s="1"/>
  <c r="I661" i="2"/>
  <c r="N661" i="2" s="1"/>
  <c r="H661" i="2"/>
  <c r="H657" i="2"/>
  <c r="I657" i="2"/>
  <c r="N657" i="2" s="1"/>
  <c r="H653" i="2"/>
  <c r="I653" i="2"/>
  <c r="N653" i="2" s="1"/>
  <c r="H649" i="2"/>
  <c r="I649" i="2"/>
  <c r="N649" i="2" s="1"/>
  <c r="I645" i="2"/>
  <c r="N645" i="2" s="1"/>
  <c r="H645" i="2"/>
  <c r="H641" i="2"/>
  <c r="I641" i="2"/>
  <c r="N641" i="2" s="1"/>
  <c r="H637" i="2"/>
  <c r="I637" i="2"/>
  <c r="N637" i="2" s="1"/>
  <c r="H633" i="2"/>
  <c r="I633" i="2"/>
  <c r="N633" i="2" s="1"/>
  <c r="I629" i="2"/>
  <c r="N629" i="2" s="1"/>
  <c r="H629" i="2"/>
  <c r="H625" i="2"/>
  <c r="I625" i="2"/>
  <c r="N625" i="2" s="1"/>
  <c r="H621" i="2"/>
  <c r="I621" i="2"/>
  <c r="N621" i="2" s="1"/>
  <c r="H617" i="2"/>
  <c r="I617" i="2"/>
  <c r="N617" i="2" s="1"/>
  <c r="I613" i="2"/>
  <c r="N613" i="2" s="1"/>
  <c r="H613" i="2"/>
  <c r="H609" i="2"/>
  <c r="I609" i="2"/>
  <c r="N609" i="2" s="1"/>
  <c r="H605" i="2"/>
  <c r="I605" i="2"/>
  <c r="N605" i="2" s="1"/>
  <c r="H601" i="2"/>
  <c r="I601" i="2"/>
  <c r="N601" i="2" s="1"/>
  <c r="I597" i="2"/>
  <c r="N597" i="2" s="1"/>
  <c r="H597" i="2"/>
  <c r="H593" i="2"/>
  <c r="I593" i="2"/>
  <c r="N593" i="2" s="1"/>
  <c r="H589" i="2"/>
  <c r="I589" i="2"/>
  <c r="N589" i="2" s="1"/>
  <c r="H585" i="2"/>
  <c r="I585" i="2"/>
  <c r="N585" i="2" s="1"/>
  <c r="I581" i="2"/>
  <c r="N581" i="2" s="1"/>
  <c r="H581" i="2"/>
  <c r="H577" i="2"/>
  <c r="I577" i="2"/>
  <c r="N577" i="2" s="1"/>
  <c r="H573" i="2"/>
  <c r="I573" i="2"/>
  <c r="N573" i="2" s="1"/>
  <c r="H569" i="2"/>
  <c r="I569" i="2"/>
  <c r="N569" i="2" s="1"/>
  <c r="I565" i="2"/>
  <c r="N565" i="2" s="1"/>
  <c r="H565" i="2"/>
  <c r="H561" i="2"/>
  <c r="I561" i="2"/>
  <c r="N561" i="2" s="1"/>
  <c r="H557" i="2"/>
  <c r="I557" i="2"/>
  <c r="N557" i="2" s="1"/>
  <c r="H553" i="2"/>
  <c r="I553" i="2"/>
  <c r="N553" i="2" s="1"/>
  <c r="I549" i="2"/>
  <c r="N549" i="2" s="1"/>
  <c r="H549" i="2"/>
  <c r="H545" i="2"/>
  <c r="I545" i="2"/>
  <c r="N545" i="2" s="1"/>
  <c r="H541" i="2"/>
  <c r="I541" i="2"/>
  <c r="N541" i="2" s="1"/>
  <c r="H537" i="2"/>
  <c r="I537" i="2"/>
  <c r="N537" i="2" s="1"/>
  <c r="I533" i="2"/>
  <c r="N533" i="2" s="1"/>
  <c r="H533" i="2"/>
  <c r="H529" i="2"/>
  <c r="I529" i="2"/>
  <c r="N529" i="2" s="1"/>
  <c r="H525" i="2"/>
  <c r="I525" i="2"/>
  <c r="N525" i="2" s="1"/>
  <c r="H521" i="2"/>
  <c r="I521" i="2"/>
  <c r="N521" i="2" s="1"/>
  <c r="I517" i="2"/>
  <c r="N517" i="2" s="1"/>
  <c r="H517" i="2"/>
  <c r="H513" i="2"/>
  <c r="I513" i="2"/>
  <c r="N513" i="2" s="1"/>
  <c r="H509" i="2"/>
  <c r="I509" i="2"/>
  <c r="N509" i="2" s="1"/>
  <c r="H505" i="2"/>
  <c r="I505" i="2"/>
  <c r="N505" i="2" s="1"/>
  <c r="I501" i="2"/>
  <c r="N501" i="2" s="1"/>
  <c r="H501" i="2"/>
  <c r="H497" i="2"/>
  <c r="I497" i="2"/>
  <c r="N497" i="2" s="1"/>
  <c r="H493" i="2"/>
  <c r="I493" i="2"/>
  <c r="N493" i="2" s="1"/>
  <c r="H489" i="2"/>
  <c r="I489" i="2"/>
  <c r="N489" i="2" s="1"/>
  <c r="I485" i="2"/>
  <c r="N485" i="2" s="1"/>
  <c r="H485" i="2"/>
  <c r="H481" i="2"/>
  <c r="I481" i="2"/>
  <c r="N481" i="2" s="1"/>
  <c r="H477" i="2"/>
  <c r="I477" i="2"/>
  <c r="N477" i="2" s="1"/>
  <c r="H473" i="2"/>
  <c r="I473" i="2"/>
  <c r="N473" i="2" s="1"/>
  <c r="I469" i="2"/>
  <c r="N469" i="2" s="1"/>
  <c r="H469" i="2"/>
  <c r="H465" i="2"/>
  <c r="I465" i="2"/>
  <c r="N465" i="2" s="1"/>
  <c r="H461" i="2"/>
  <c r="I461" i="2"/>
  <c r="N461" i="2" s="1"/>
  <c r="H457" i="2"/>
  <c r="I457" i="2"/>
  <c r="N457" i="2" s="1"/>
  <c r="I453" i="2"/>
  <c r="N453" i="2" s="1"/>
  <c r="H453" i="2"/>
  <c r="H449" i="2"/>
  <c r="I449" i="2"/>
  <c r="N449" i="2" s="1"/>
  <c r="H445" i="2"/>
  <c r="I445" i="2"/>
  <c r="N445" i="2" s="1"/>
  <c r="H441" i="2"/>
  <c r="I441" i="2"/>
  <c r="N441" i="2" s="1"/>
  <c r="I437" i="2"/>
  <c r="N437" i="2" s="1"/>
  <c r="H437" i="2"/>
  <c r="H433" i="2"/>
  <c r="I433" i="2"/>
  <c r="N433" i="2" s="1"/>
  <c r="H429" i="2"/>
  <c r="I429" i="2"/>
  <c r="N429" i="2" s="1"/>
  <c r="H425" i="2"/>
  <c r="I425" i="2"/>
  <c r="N425" i="2" s="1"/>
  <c r="I421" i="2"/>
  <c r="N421" i="2" s="1"/>
  <c r="H421" i="2"/>
  <c r="H417" i="2"/>
  <c r="I417" i="2"/>
  <c r="N417" i="2" s="1"/>
  <c r="H413" i="2"/>
  <c r="I413" i="2"/>
  <c r="N413" i="2" s="1"/>
  <c r="H409" i="2"/>
  <c r="I409" i="2"/>
  <c r="N409" i="2" s="1"/>
  <c r="I405" i="2"/>
  <c r="N405" i="2" s="1"/>
  <c r="H405" i="2"/>
  <c r="H401" i="2"/>
  <c r="I401" i="2"/>
  <c r="N401" i="2" s="1"/>
  <c r="H397" i="2"/>
  <c r="I397" i="2"/>
  <c r="N397" i="2" s="1"/>
  <c r="H393" i="2"/>
  <c r="I393" i="2"/>
  <c r="N393" i="2" s="1"/>
  <c r="I389" i="2"/>
  <c r="N389" i="2" s="1"/>
  <c r="H389" i="2"/>
  <c r="H385" i="2"/>
  <c r="I385" i="2"/>
  <c r="N385" i="2" s="1"/>
  <c r="H381" i="2"/>
  <c r="I381" i="2"/>
  <c r="N381" i="2" s="1"/>
  <c r="H377" i="2"/>
  <c r="I377" i="2"/>
  <c r="N377" i="2" s="1"/>
  <c r="I373" i="2"/>
  <c r="N373" i="2" s="1"/>
  <c r="H373" i="2"/>
  <c r="H369" i="2"/>
  <c r="I369" i="2"/>
  <c r="N369" i="2" s="1"/>
  <c r="H365" i="2"/>
  <c r="I365" i="2"/>
  <c r="N365" i="2" s="1"/>
  <c r="H361" i="2"/>
  <c r="I361" i="2"/>
  <c r="N361" i="2" s="1"/>
  <c r="I357" i="2"/>
  <c r="N357" i="2" s="1"/>
  <c r="H357" i="2"/>
  <c r="H353" i="2"/>
  <c r="I353" i="2"/>
  <c r="N353" i="2" s="1"/>
  <c r="H349" i="2"/>
  <c r="I349" i="2"/>
  <c r="N349" i="2" s="1"/>
  <c r="H345" i="2"/>
  <c r="I345" i="2"/>
  <c r="N345" i="2" s="1"/>
  <c r="I341" i="2"/>
  <c r="N341" i="2" s="1"/>
  <c r="H341" i="2"/>
  <c r="H337" i="2"/>
  <c r="I337" i="2"/>
  <c r="N337" i="2" s="1"/>
  <c r="H333" i="2"/>
  <c r="I333" i="2"/>
  <c r="N333" i="2" s="1"/>
  <c r="H329" i="2"/>
  <c r="I329" i="2"/>
  <c r="N329" i="2" s="1"/>
  <c r="I325" i="2"/>
  <c r="N325" i="2" s="1"/>
  <c r="H325" i="2"/>
  <c r="H321" i="2"/>
  <c r="I321" i="2"/>
  <c r="N321" i="2" s="1"/>
  <c r="H317" i="2"/>
  <c r="I317" i="2"/>
  <c r="N317" i="2" s="1"/>
  <c r="H313" i="2"/>
  <c r="I313" i="2"/>
  <c r="N313" i="2" s="1"/>
  <c r="I309" i="2"/>
  <c r="N309" i="2" s="1"/>
  <c r="H309" i="2"/>
  <c r="H305" i="2"/>
  <c r="I305" i="2"/>
  <c r="N305" i="2" s="1"/>
  <c r="H301" i="2"/>
  <c r="I301" i="2"/>
  <c r="N301" i="2" s="1"/>
  <c r="H297" i="2"/>
  <c r="I297" i="2"/>
  <c r="N297" i="2" s="1"/>
  <c r="I293" i="2"/>
  <c r="N293" i="2" s="1"/>
  <c r="H293" i="2"/>
  <c r="H289" i="2"/>
  <c r="I289" i="2"/>
  <c r="N289" i="2" s="1"/>
  <c r="H285" i="2"/>
  <c r="I285" i="2"/>
  <c r="N285" i="2" s="1"/>
  <c r="H281" i="2"/>
  <c r="I281" i="2"/>
  <c r="N281" i="2" s="1"/>
  <c r="I277" i="2"/>
  <c r="N277" i="2" s="1"/>
  <c r="H277" i="2"/>
  <c r="H273" i="2"/>
  <c r="I273" i="2"/>
  <c r="N273" i="2" s="1"/>
  <c r="H269" i="2"/>
  <c r="I269" i="2"/>
  <c r="N269" i="2" s="1"/>
  <c r="H265" i="2"/>
  <c r="I265" i="2"/>
  <c r="N265" i="2" s="1"/>
  <c r="I261" i="2"/>
  <c r="N261" i="2" s="1"/>
  <c r="H261" i="2"/>
  <c r="H257" i="2"/>
  <c r="I257" i="2"/>
  <c r="N257" i="2" s="1"/>
  <c r="H253" i="2"/>
  <c r="I253" i="2"/>
  <c r="N253" i="2" s="1"/>
  <c r="H249" i="2"/>
  <c r="I249" i="2"/>
  <c r="N249" i="2" s="1"/>
  <c r="I245" i="2"/>
  <c r="N245" i="2" s="1"/>
  <c r="H245" i="2"/>
  <c r="H241" i="2"/>
  <c r="I241" i="2"/>
  <c r="N241" i="2" s="1"/>
  <c r="H237" i="2"/>
  <c r="I237" i="2"/>
  <c r="N237" i="2" s="1"/>
  <c r="H233" i="2"/>
  <c r="I233" i="2"/>
  <c r="N233" i="2" s="1"/>
  <c r="I229" i="2"/>
  <c r="N229" i="2" s="1"/>
  <c r="H229" i="2"/>
  <c r="H225" i="2"/>
  <c r="I225" i="2"/>
  <c r="N225" i="2" s="1"/>
  <c r="H221" i="2"/>
  <c r="I221" i="2"/>
  <c r="N221" i="2" s="1"/>
  <c r="H217" i="2"/>
  <c r="I217" i="2"/>
  <c r="N217" i="2" s="1"/>
  <c r="I213" i="2"/>
  <c r="N213" i="2" s="1"/>
  <c r="H213" i="2"/>
  <c r="H209" i="2"/>
  <c r="I209" i="2"/>
  <c r="N209" i="2" s="1"/>
  <c r="H205" i="2"/>
  <c r="I205" i="2"/>
  <c r="N205" i="2" s="1"/>
  <c r="H201" i="2"/>
  <c r="I201" i="2"/>
  <c r="N201" i="2" s="1"/>
  <c r="I197" i="2"/>
  <c r="N197" i="2" s="1"/>
  <c r="H197" i="2"/>
  <c r="H193" i="2"/>
  <c r="I193" i="2"/>
  <c r="N193" i="2" s="1"/>
  <c r="H189" i="2"/>
  <c r="I189" i="2"/>
  <c r="N189" i="2" s="1"/>
  <c r="H185" i="2"/>
  <c r="I185" i="2"/>
  <c r="N185" i="2" s="1"/>
  <c r="I181" i="2"/>
  <c r="N181" i="2" s="1"/>
  <c r="H181" i="2"/>
  <c r="H177" i="2"/>
  <c r="I177" i="2"/>
  <c r="N177" i="2" s="1"/>
  <c r="H173" i="2"/>
  <c r="I173" i="2"/>
  <c r="N173" i="2" s="1"/>
  <c r="H169" i="2"/>
  <c r="I169" i="2"/>
  <c r="N169" i="2" s="1"/>
  <c r="I165" i="2"/>
  <c r="N165" i="2" s="1"/>
  <c r="H165" i="2"/>
  <c r="H161" i="2"/>
  <c r="I161" i="2"/>
  <c r="N161" i="2" s="1"/>
  <c r="H157" i="2"/>
  <c r="I157" i="2"/>
  <c r="N157" i="2" s="1"/>
  <c r="H153" i="2"/>
  <c r="I153" i="2"/>
  <c r="N153" i="2" s="1"/>
  <c r="I149" i="2"/>
  <c r="N149" i="2" s="1"/>
  <c r="H149" i="2"/>
  <c r="H145" i="2"/>
  <c r="I145" i="2"/>
  <c r="N145" i="2" s="1"/>
  <c r="H141" i="2"/>
  <c r="I141" i="2"/>
  <c r="N141" i="2" s="1"/>
  <c r="H137" i="2"/>
  <c r="I137" i="2"/>
  <c r="N137" i="2" s="1"/>
  <c r="I133" i="2"/>
  <c r="N133" i="2" s="1"/>
  <c r="H133" i="2"/>
  <c r="H129" i="2"/>
  <c r="I129" i="2"/>
  <c r="N129" i="2" s="1"/>
  <c r="H125" i="2"/>
  <c r="I125" i="2"/>
  <c r="N125" i="2" s="1"/>
  <c r="H121" i="2"/>
  <c r="I121" i="2"/>
  <c r="N121" i="2" s="1"/>
  <c r="I117" i="2"/>
  <c r="N117" i="2" s="1"/>
  <c r="H117" i="2"/>
  <c r="H113" i="2"/>
  <c r="I113" i="2"/>
  <c r="N113" i="2" s="1"/>
  <c r="H109" i="2"/>
  <c r="I109" i="2"/>
  <c r="N109" i="2" s="1"/>
  <c r="H105" i="2"/>
  <c r="I105" i="2"/>
  <c r="N105" i="2" s="1"/>
  <c r="I101" i="2"/>
  <c r="N101" i="2" s="1"/>
  <c r="H101" i="2"/>
  <c r="H97" i="2"/>
  <c r="I97" i="2"/>
  <c r="N97" i="2" s="1"/>
  <c r="H93" i="2"/>
  <c r="I93" i="2"/>
  <c r="N93" i="2" s="1"/>
  <c r="H89" i="2"/>
  <c r="I89" i="2"/>
  <c r="N89" i="2" s="1"/>
  <c r="I85" i="2"/>
  <c r="N85" i="2" s="1"/>
  <c r="H85" i="2"/>
  <c r="H81" i="2"/>
  <c r="I81" i="2"/>
  <c r="N81" i="2" s="1"/>
  <c r="H77" i="2"/>
  <c r="I77" i="2"/>
  <c r="N77" i="2" s="1"/>
  <c r="H73" i="2"/>
  <c r="I73" i="2"/>
  <c r="N73" i="2" s="1"/>
  <c r="I69" i="2"/>
  <c r="N69" i="2" s="1"/>
  <c r="H69" i="2"/>
  <c r="H65" i="2"/>
  <c r="I65" i="2"/>
  <c r="N65" i="2" s="1"/>
  <c r="H61" i="2"/>
  <c r="I61" i="2"/>
  <c r="N61" i="2" s="1"/>
  <c r="H57" i="2"/>
  <c r="I57" i="2"/>
  <c r="N57" i="2" s="1"/>
  <c r="I53" i="2"/>
  <c r="N53" i="2" s="1"/>
  <c r="H53" i="2"/>
  <c r="H49" i="2"/>
  <c r="I49" i="2"/>
  <c r="N49" i="2" s="1"/>
  <c r="H45" i="2"/>
  <c r="I45" i="2"/>
  <c r="N45" i="2" s="1"/>
  <c r="H41" i="2"/>
  <c r="I41" i="2"/>
  <c r="N41" i="2" s="1"/>
  <c r="I37" i="2"/>
  <c r="N37" i="2" s="1"/>
  <c r="H37" i="2"/>
  <c r="H33" i="2"/>
  <c r="I33" i="2"/>
  <c r="N33" i="2" s="1"/>
  <c r="H29" i="2"/>
  <c r="I29" i="2"/>
  <c r="N29" i="2" s="1"/>
  <c r="H25" i="2"/>
  <c r="I25" i="2"/>
  <c r="N25" i="2" s="1"/>
  <c r="I21" i="2"/>
  <c r="N21" i="2" s="1"/>
  <c r="H21" i="2"/>
  <c r="H17" i="2"/>
  <c r="I17" i="2"/>
  <c r="N17" i="2" s="1"/>
  <c r="H13" i="2"/>
  <c r="I13" i="2"/>
  <c r="N13" i="2" s="1"/>
  <c r="H9" i="2"/>
  <c r="I9" i="2"/>
  <c r="N9" i="2" s="1"/>
  <c r="A2462" i="2"/>
  <c r="A2981" i="2"/>
  <c r="A2597" i="2"/>
  <c r="A863" i="2"/>
  <c r="A74" i="2"/>
  <c r="A3104" i="2"/>
  <c r="A3092" i="2"/>
  <c r="A3088" i="2"/>
  <c r="A3076" i="2"/>
  <c r="A3072" i="2"/>
  <c r="A3060" i="2"/>
  <c r="A3056" i="2"/>
  <c r="A3044" i="2"/>
  <c r="A3040" i="2"/>
  <c r="A3028" i="2"/>
  <c r="A3024" i="2"/>
  <c r="A3012" i="2"/>
  <c r="A3008" i="2"/>
  <c r="A2992" i="2"/>
  <c r="A2980" i="2"/>
  <c r="A2960" i="2"/>
  <c r="A2948" i="2"/>
  <c r="A2928" i="2"/>
  <c r="A2916" i="2"/>
  <c r="A2896" i="2"/>
  <c r="A2884" i="2"/>
  <c r="A2864" i="2"/>
  <c r="A2852" i="2"/>
  <c r="A2832" i="2"/>
  <c r="A2820" i="2"/>
  <c r="A2808" i="2"/>
  <c r="A2796" i="2"/>
  <c r="A2780" i="2"/>
  <c r="A2768" i="2"/>
  <c r="A2752" i="2"/>
  <c r="A2696" i="2"/>
  <c r="A2680" i="2"/>
  <c r="A2668" i="2"/>
  <c r="A2652" i="2"/>
  <c r="A2640" i="2"/>
  <c r="A2624" i="2"/>
  <c r="A2568" i="2"/>
  <c r="A2552" i="2"/>
  <c r="A2540" i="2"/>
  <c r="A2520" i="2"/>
  <c r="A2464" i="2"/>
  <c r="A2424" i="2"/>
  <c r="A2368" i="2"/>
  <c r="A2348" i="2"/>
  <c r="A2332" i="2"/>
  <c r="A2328" i="2"/>
  <c r="A2312" i="2"/>
  <c r="A2272" i="2"/>
  <c r="A2256" i="2"/>
  <c r="A2236" i="2"/>
  <c r="A2140" i="2"/>
  <c r="A2120" i="2"/>
  <c r="A2104" i="2"/>
  <c r="A2064" i="2"/>
  <c r="A2048" i="2"/>
  <c r="A2044" i="2"/>
  <c r="A2028" i="2"/>
  <c r="A2008" i="2"/>
  <c r="A1952" i="2"/>
  <c r="A1912" i="2"/>
  <c r="A1856" i="2"/>
  <c r="A1836" i="2"/>
  <c r="A1820" i="2"/>
  <c r="A1816" i="2"/>
  <c r="A1800" i="2"/>
  <c r="A1760" i="2"/>
  <c r="A1744" i="2"/>
  <c r="A1724" i="2"/>
  <c r="A1660" i="2"/>
  <c r="A1612" i="2"/>
  <c r="A1508" i="2"/>
  <c r="A1448" i="2"/>
  <c r="A1368" i="2"/>
  <c r="A1360" i="2"/>
  <c r="A1240" i="2"/>
  <c r="A1200" i="2"/>
  <c r="A3062" i="2"/>
  <c r="A2390" i="2"/>
  <c r="A2162" i="2"/>
  <c r="A1582" i="2"/>
  <c r="A1510" i="2"/>
  <c r="A3103" i="2"/>
  <c r="A3099" i="2"/>
  <c r="A3095" i="2"/>
  <c r="A3091" i="2"/>
  <c r="A3087" i="2"/>
  <c r="A3083" i="2"/>
  <c r="A3079" i="2"/>
  <c r="A3075" i="2"/>
  <c r="A3071" i="2"/>
  <c r="A3067" i="2"/>
  <c r="A3063" i="2"/>
  <c r="A3059" i="2"/>
  <c r="A3055" i="2"/>
  <c r="A3051" i="2"/>
  <c r="A3047" i="2"/>
  <c r="A3043" i="2"/>
  <c r="A3039" i="2"/>
  <c r="A3035" i="2"/>
  <c r="A3031" i="2"/>
  <c r="A3027" i="2"/>
  <c r="A3023" i="2"/>
  <c r="A3019" i="2"/>
  <c r="A3015" i="2"/>
  <c r="A3011" i="2"/>
  <c r="A3007" i="2"/>
  <c r="A3003" i="2"/>
  <c r="A2999" i="2"/>
  <c r="A2995" i="2"/>
  <c r="A2991" i="2"/>
  <c r="A2987" i="2"/>
  <c r="A2983" i="2"/>
  <c r="A2979" i="2"/>
  <c r="A2975" i="2"/>
  <c r="A2971" i="2"/>
  <c r="A2967" i="2"/>
  <c r="A2963" i="2"/>
  <c r="A2959" i="2"/>
  <c r="A2955" i="2"/>
  <c r="A2951" i="2"/>
  <c r="A2947" i="2"/>
  <c r="A2943" i="2"/>
  <c r="A2939" i="2"/>
  <c r="A2935" i="2"/>
  <c r="A2931" i="2"/>
  <c r="A2927" i="2"/>
  <c r="A2923" i="2"/>
  <c r="A2919" i="2"/>
  <c r="A2915" i="2"/>
  <c r="A2911" i="2"/>
  <c r="A2907" i="2"/>
  <c r="A2903" i="2"/>
  <c r="A2899" i="2"/>
  <c r="A2895" i="2"/>
  <c r="A2891" i="2"/>
  <c r="A2887" i="2"/>
  <c r="A2883" i="2"/>
  <c r="A2879" i="2"/>
  <c r="A2875" i="2"/>
  <c r="A2871" i="2"/>
  <c r="A2867" i="2"/>
  <c r="A2863" i="2"/>
  <c r="A2859" i="2"/>
  <c r="A2855" i="2"/>
  <c r="A2851" i="2"/>
  <c r="A2847" i="2"/>
  <c r="A2843" i="2"/>
  <c r="A2839" i="2"/>
  <c r="A2835" i="2"/>
  <c r="A2831" i="2"/>
  <c r="A2827" i="2"/>
  <c r="A2823" i="2"/>
  <c r="A2819" i="2"/>
  <c r="A2815" i="2"/>
  <c r="A2811" i="2"/>
  <c r="A2807" i="2"/>
  <c r="A2803" i="2"/>
  <c r="A2799" i="2"/>
  <c r="A2795" i="2"/>
  <c r="A2791" i="2"/>
  <c r="A2787" i="2"/>
  <c r="A2783" i="2"/>
  <c r="A2779" i="2"/>
  <c r="A2775" i="2"/>
  <c r="A2771" i="2"/>
  <c r="A2767" i="2"/>
  <c r="A2763" i="2"/>
  <c r="A2759" i="2"/>
  <c r="A2755" i="2"/>
  <c r="A2751" i="2"/>
  <c r="A2747" i="2"/>
  <c r="A2743" i="2"/>
  <c r="A2739" i="2"/>
  <c r="A2735" i="2"/>
  <c r="A2731" i="2"/>
  <c r="A2727" i="2"/>
  <c r="A2723" i="2"/>
  <c r="A2719" i="2"/>
  <c r="A2715" i="2"/>
  <c r="A2711" i="2"/>
  <c r="A2707" i="2"/>
  <c r="A2703" i="2"/>
  <c r="A2699" i="2"/>
  <c r="A2695" i="2"/>
  <c r="A2691" i="2"/>
  <c r="A2687" i="2"/>
  <c r="A2683" i="2"/>
  <c r="A2679" i="2"/>
  <c r="A2675" i="2"/>
  <c r="A2671" i="2"/>
  <c r="A2667" i="2"/>
  <c r="A2663" i="2"/>
  <c r="A2659" i="2"/>
  <c r="A2655" i="2"/>
  <c r="A2651" i="2"/>
  <c r="A2647" i="2"/>
  <c r="A2643" i="2"/>
  <c r="A2639" i="2"/>
  <c r="A2635" i="2"/>
  <c r="A2631" i="2"/>
  <c r="A2627" i="2"/>
  <c r="A2623" i="2"/>
  <c r="A2619" i="2"/>
  <c r="A2615" i="2"/>
  <c r="A2611" i="2"/>
  <c r="A2607" i="2"/>
  <c r="A2603" i="2"/>
  <c r="A2599" i="2"/>
  <c r="A2595" i="2"/>
  <c r="A2591" i="2"/>
  <c r="A2587" i="2"/>
  <c r="A2583" i="2"/>
  <c r="A2579" i="2"/>
  <c r="A2575" i="2"/>
  <c r="A2571" i="2"/>
  <c r="A2567" i="2"/>
  <c r="A2563" i="2"/>
  <c r="A2559" i="2"/>
  <c r="A2555" i="2"/>
  <c r="A2551" i="2"/>
  <c r="A2547" i="2"/>
  <c r="A2543" i="2"/>
  <c r="A2539" i="2"/>
  <c r="A2535" i="2"/>
  <c r="A2531" i="2"/>
  <c r="A2527" i="2"/>
  <c r="A2523" i="2"/>
  <c r="A2519" i="2"/>
  <c r="A2515" i="2"/>
  <c r="A2511" i="2"/>
  <c r="A2507" i="2"/>
  <c r="A2503" i="2"/>
  <c r="A2499" i="2"/>
  <c r="A2495" i="2"/>
  <c r="A2491" i="2"/>
  <c r="A2487" i="2"/>
  <c r="A2483" i="2"/>
  <c r="A2479" i="2"/>
  <c r="A2475" i="2"/>
  <c r="A2471" i="2"/>
  <c r="A2467" i="2"/>
  <c r="A2463" i="2"/>
  <c r="A2459" i="2"/>
  <c r="A2455" i="2"/>
  <c r="A2451" i="2"/>
  <c r="A2447" i="2"/>
  <c r="A2443" i="2"/>
  <c r="A2439" i="2"/>
  <c r="A2435" i="2"/>
  <c r="A2431" i="2"/>
  <c r="A2427" i="2"/>
  <c r="A2423" i="2"/>
  <c r="A2419" i="2"/>
  <c r="A2415" i="2"/>
  <c r="A2411" i="2"/>
  <c r="A2407" i="2"/>
  <c r="A2403" i="2"/>
  <c r="A2399" i="2"/>
  <c r="A2395" i="2"/>
  <c r="A2391" i="2"/>
  <c r="A2387" i="2"/>
  <c r="A2383" i="2"/>
  <c r="A2379" i="2"/>
  <c r="A2375" i="2"/>
  <c r="A2371" i="2"/>
  <c r="A2367" i="2"/>
  <c r="A2363" i="2"/>
  <c r="A2359" i="2"/>
  <c r="A2355" i="2"/>
  <c r="A2351" i="2"/>
  <c r="A2347" i="2"/>
  <c r="A2343" i="2"/>
  <c r="A2339" i="2"/>
  <c r="A2335" i="2"/>
  <c r="A2331" i="2"/>
  <c r="A2327" i="2"/>
  <c r="A2323" i="2"/>
  <c r="A2319" i="2"/>
  <c r="A2315" i="2"/>
  <c r="A2311" i="2"/>
  <c r="A2307" i="2"/>
  <c r="A2303" i="2"/>
  <c r="A2299" i="2"/>
  <c r="A2295" i="2"/>
  <c r="A2291" i="2"/>
  <c r="A2287" i="2"/>
  <c r="A2283" i="2"/>
  <c r="A2279" i="2"/>
  <c r="A2271" i="2"/>
  <c r="A2267" i="2"/>
  <c r="A2263" i="2"/>
  <c r="A2259" i="2"/>
  <c r="A2255" i="2"/>
  <c r="A2251" i="2"/>
  <c r="A2247" i="2"/>
  <c r="A2243" i="2"/>
  <c r="A2239" i="2"/>
  <c r="A2235" i="2"/>
  <c r="A2231" i="2"/>
  <c r="A2227" i="2"/>
  <c r="A2223" i="2"/>
  <c r="A2219" i="2"/>
  <c r="A2215" i="2"/>
  <c r="A2211" i="2"/>
  <c r="A2207" i="2"/>
  <c r="A2203" i="2"/>
  <c r="A2199" i="2"/>
  <c r="A2195" i="2"/>
  <c r="A2191" i="2"/>
  <c r="A2187" i="2"/>
  <c r="A2183" i="2"/>
  <c r="A2179" i="2"/>
  <c r="A2175" i="2"/>
  <c r="A2171" i="2"/>
  <c r="A2167" i="2"/>
  <c r="A2163" i="2"/>
  <c r="A2159" i="2"/>
  <c r="A2155" i="2"/>
  <c r="A2151" i="2"/>
  <c r="A2147" i="2"/>
  <c r="A2143" i="2"/>
  <c r="A2139" i="2"/>
  <c r="A2135" i="2"/>
  <c r="A2131" i="2"/>
  <c r="A2127" i="2"/>
  <c r="A2123" i="2"/>
  <c r="A2119" i="2"/>
  <c r="A2115" i="2"/>
  <c r="A2111" i="2"/>
  <c r="A2107" i="2"/>
  <c r="A2103" i="2"/>
  <c r="A2099" i="2"/>
  <c r="A2095" i="2"/>
  <c r="A2091" i="2"/>
  <c r="A2087" i="2"/>
  <c r="A2083" i="2"/>
  <c r="A2079" i="2"/>
  <c r="A2075" i="2"/>
  <c r="A2071" i="2"/>
  <c r="A2067" i="2"/>
  <c r="A2063" i="2"/>
  <c r="A2059" i="2"/>
  <c r="A2055" i="2"/>
  <c r="A2051" i="2"/>
  <c r="A2047" i="2"/>
  <c r="A2043" i="2"/>
  <c r="A2039" i="2"/>
  <c r="A2035" i="2"/>
  <c r="A2031" i="2"/>
  <c r="A2027" i="2"/>
  <c r="A2023" i="2"/>
  <c r="A2019" i="2"/>
  <c r="A2015" i="2"/>
  <c r="A2011" i="2"/>
  <c r="A2007" i="2"/>
  <c r="A2003" i="2"/>
  <c r="A1999" i="2"/>
  <c r="A1995" i="2"/>
  <c r="A1991" i="2"/>
  <c r="A1987" i="2"/>
  <c r="A1983" i="2"/>
  <c r="A1979" i="2"/>
  <c r="A1975" i="2"/>
  <c r="A1971" i="2"/>
  <c r="A1967" i="2"/>
  <c r="A1963" i="2"/>
  <c r="A1959" i="2"/>
  <c r="A1955" i="2"/>
  <c r="A1951" i="2"/>
  <c r="A1947" i="2"/>
  <c r="A1943" i="2"/>
  <c r="A1939" i="2"/>
  <c r="A1935" i="2"/>
  <c r="A1931" i="2"/>
  <c r="A1927" i="2"/>
  <c r="A1923" i="2"/>
  <c r="A1919" i="2"/>
  <c r="A1915" i="2"/>
  <c r="A1911" i="2"/>
  <c r="A1907" i="2"/>
  <c r="A1903" i="2"/>
  <c r="A1899" i="2"/>
  <c r="A1895" i="2"/>
  <c r="A1891" i="2"/>
  <c r="A1887" i="2"/>
  <c r="A1883" i="2"/>
  <c r="A1879" i="2"/>
  <c r="A1875" i="2"/>
  <c r="A1871" i="2"/>
  <c r="A1867" i="2"/>
  <c r="A1863" i="2"/>
  <c r="A1859" i="2"/>
  <c r="A1855" i="2"/>
  <c r="A1851" i="2"/>
  <c r="A1847" i="2"/>
  <c r="A1843" i="2"/>
  <c r="A1839" i="2"/>
  <c r="A1835" i="2"/>
  <c r="A1831" i="2"/>
  <c r="A1827" i="2"/>
  <c r="A1823" i="2"/>
  <c r="A1819" i="2"/>
  <c r="A1815" i="2"/>
  <c r="A1811" i="2"/>
  <c r="A1807" i="2"/>
  <c r="A1803" i="2"/>
  <c r="A1799" i="2"/>
  <c r="A1795" i="2"/>
  <c r="A1791" i="2"/>
  <c r="A1787" i="2"/>
  <c r="A1783" i="2"/>
  <c r="A1779" i="2"/>
  <c r="A1775" i="2"/>
  <c r="A1771" i="2"/>
  <c r="A1767" i="2"/>
  <c r="A1763" i="2"/>
  <c r="A1759" i="2"/>
  <c r="A1755" i="2"/>
  <c r="A1751" i="2"/>
  <c r="A1747" i="2"/>
  <c r="A1743" i="2"/>
  <c r="A1739" i="2"/>
  <c r="A1735" i="2"/>
  <c r="A1731" i="2"/>
  <c r="A1727" i="2"/>
  <c r="A1723" i="2"/>
  <c r="A1719" i="2"/>
  <c r="A1715" i="2"/>
  <c r="A1711" i="2"/>
  <c r="A1707" i="2"/>
  <c r="A1703" i="2"/>
  <c r="A1699" i="2"/>
  <c r="A1695" i="2"/>
  <c r="A1691" i="2"/>
  <c r="A1687" i="2"/>
  <c r="A1683" i="2"/>
  <c r="A1679" i="2"/>
  <c r="A1675" i="2"/>
  <c r="A1671" i="2"/>
  <c r="A1667" i="2"/>
  <c r="A1663" i="2"/>
  <c r="A1659" i="2"/>
  <c r="A1655" i="2"/>
  <c r="A1651" i="2"/>
  <c r="A1647" i="2"/>
  <c r="A1643" i="2"/>
  <c r="A1639" i="2"/>
  <c r="A1635" i="2"/>
  <c r="A1631" i="2"/>
  <c r="A1627" i="2"/>
  <c r="A1623" i="2"/>
  <c r="A1619" i="2"/>
  <c r="A1615" i="2"/>
  <c r="A1611" i="2"/>
  <c r="A1607" i="2"/>
  <c r="A1603" i="2"/>
  <c r="A1599" i="2"/>
  <c r="A1595" i="2"/>
  <c r="A1591" i="2"/>
  <c r="A1587" i="2"/>
  <c r="A1583" i="2"/>
  <c r="A1579" i="2"/>
  <c r="A1575" i="2"/>
  <c r="A1571" i="2"/>
  <c r="A1567" i="2"/>
  <c r="A1563" i="2"/>
  <c r="A1559" i="2"/>
  <c r="A1555" i="2"/>
  <c r="A1551" i="2"/>
  <c r="A1547" i="2"/>
  <c r="A1543" i="2"/>
  <c r="A1539" i="2"/>
  <c r="A1535" i="2"/>
  <c r="A1531" i="2"/>
  <c r="A1527" i="2"/>
  <c r="A1523" i="2"/>
  <c r="A1519" i="2"/>
  <c r="A1515" i="2"/>
  <c r="A1511" i="2"/>
  <c r="A1507" i="2"/>
  <c r="A1503" i="2"/>
  <c r="A1499" i="2"/>
  <c r="A1495" i="2"/>
  <c r="A1491" i="2"/>
  <c r="A1487" i="2"/>
  <c r="A1483" i="2"/>
  <c r="A1479" i="2"/>
  <c r="A1475" i="2"/>
  <c r="A1471" i="2"/>
  <c r="A1467" i="2"/>
  <c r="A1463" i="2"/>
  <c r="A1459" i="2"/>
  <c r="A1455" i="2"/>
  <c r="A1451" i="2"/>
  <c r="A1447" i="2"/>
  <c r="A1443" i="2"/>
  <c r="A1439" i="2"/>
  <c r="A1435" i="2"/>
  <c r="A1431" i="2"/>
  <c r="A1427" i="2"/>
  <c r="A1423" i="2"/>
  <c r="A1419" i="2"/>
  <c r="A1415" i="2"/>
  <c r="A1411" i="2"/>
  <c r="A1407" i="2"/>
  <c r="A1403" i="2"/>
  <c r="A1399" i="2"/>
  <c r="A1395" i="2"/>
  <c r="A1391" i="2"/>
  <c r="A1387" i="2"/>
  <c r="A1383" i="2"/>
  <c r="A1379" i="2"/>
  <c r="A1375" i="2"/>
  <c r="A1371" i="2"/>
  <c r="A1367" i="2"/>
  <c r="A1363" i="2"/>
  <c r="A1359" i="2"/>
  <c r="A1355" i="2"/>
  <c r="A1351" i="2"/>
  <c r="A1347" i="2"/>
  <c r="A1343" i="2"/>
  <c r="A1339" i="2"/>
  <c r="A1335" i="2"/>
  <c r="A1331" i="2"/>
  <c r="A1327" i="2"/>
  <c r="A1323" i="2"/>
  <c r="A1319" i="2"/>
  <c r="A1315" i="2"/>
  <c r="A1311" i="2"/>
  <c r="A1307" i="2"/>
  <c r="A1303" i="2"/>
  <c r="A1299" i="2"/>
  <c r="A1295" i="2"/>
  <c r="A1291" i="2"/>
  <c r="A1287" i="2"/>
  <c r="A1283" i="2"/>
  <c r="A1279" i="2"/>
  <c r="A1275" i="2"/>
  <c r="A1271" i="2"/>
  <c r="A1267" i="2"/>
  <c r="A1263" i="2"/>
  <c r="A1259" i="2"/>
  <c r="A1255" i="2"/>
  <c r="A1251" i="2"/>
  <c r="A1247" i="2"/>
  <c r="A1243" i="2"/>
  <c r="A1239" i="2"/>
  <c r="A1235" i="2"/>
  <c r="A1231" i="2"/>
  <c r="A1227" i="2"/>
  <c r="A1223" i="2"/>
  <c r="A1219" i="2"/>
  <c r="A1215" i="2"/>
  <c r="A1211" i="2"/>
  <c r="A1207" i="2"/>
  <c r="A1203" i="2"/>
  <c r="A1199" i="2"/>
  <c r="A1195" i="2"/>
  <c r="A1191" i="2"/>
  <c r="A1187" i="2"/>
  <c r="A1183" i="2"/>
  <c r="A1179" i="2"/>
  <c r="A1175" i="2"/>
  <c r="A1171" i="2"/>
  <c r="A1167" i="2"/>
  <c r="A1163" i="2"/>
  <c r="A1159" i="2"/>
  <c r="A1155" i="2"/>
  <c r="A1151" i="2"/>
  <c r="A1147" i="2"/>
  <c r="A1143" i="2"/>
  <c r="A1139" i="2"/>
  <c r="A1135" i="2"/>
  <c r="A1131" i="2"/>
  <c r="A1127" i="2"/>
  <c r="A1123" i="2"/>
  <c r="A1119" i="2"/>
  <c r="A1115" i="2"/>
  <c r="A1111" i="2"/>
  <c r="A1107" i="2"/>
  <c r="A1103" i="2"/>
  <c r="A1099" i="2"/>
  <c r="A1095" i="2"/>
  <c r="A1091" i="2"/>
  <c r="A1087" i="2"/>
  <c r="A1083" i="2"/>
  <c r="A1079" i="2"/>
  <c r="A1075" i="2"/>
  <c r="A1071" i="2"/>
  <c r="A1067" i="2"/>
  <c r="A1063" i="2"/>
  <c r="A1059" i="2"/>
  <c r="A1055" i="2"/>
  <c r="A1051" i="2"/>
  <c r="A1047" i="2"/>
  <c r="A1043" i="2"/>
  <c r="A1039" i="2"/>
  <c r="A1035" i="2"/>
  <c r="A1031" i="2"/>
  <c r="A1027" i="2"/>
  <c r="A1023" i="2"/>
  <c r="A1019" i="2"/>
  <c r="A1015" i="2"/>
  <c r="A1011" i="2"/>
  <c r="A1007" i="2"/>
  <c r="A1003" i="2"/>
  <c r="A999" i="2"/>
  <c r="A995" i="2"/>
  <c r="A991" i="2"/>
  <c r="A987" i="2"/>
  <c r="A983" i="2"/>
  <c r="A979" i="2"/>
  <c r="A975" i="2"/>
  <c r="A971" i="2"/>
  <c r="A967" i="2"/>
  <c r="A963" i="2"/>
  <c r="A959" i="2"/>
  <c r="A955" i="2"/>
  <c r="A951" i="2"/>
  <c r="A947" i="2"/>
  <c r="A943" i="2"/>
  <c r="A939" i="2"/>
  <c r="A935" i="2"/>
  <c r="A931" i="2"/>
  <c r="A927" i="2"/>
  <c r="A923" i="2"/>
  <c r="A919" i="2"/>
  <c r="A915" i="2"/>
  <c r="A911" i="2"/>
  <c r="A907" i="2"/>
  <c r="A903" i="2"/>
  <c r="A899" i="2"/>
  <c r="A895" i="2"/>
  <c r="A891" i="2"/>
  <c r="A887" i="2"/>
  <c r="A883" i="2"/>
  <c r="A879" i="2"/>
  <c r="A875" i="2"/>
  <c r="A871" i="2"/>
  <c r="A867" i="2"/>
  <c r="A859" i="2"/>
  <c r="A855" i="2"/>
  <c r="A851" i="2"/>
  <c r="A847" i="2"/>
  <c r="A843" i="2"/>
  <c r="A839" i="2"/>
  <c r="A835" i="2"/>
  <c r="A831" i="2"/>
  <c r="A827" i="2"/>
  <c r="A823" i="2"/>
  <c r="A819" i="2"/>
  <c r="A815" i="2"/>
  <c r="A811" i="2"/>
  <c r="A807" i="2"/>
  <c r="A803" i="2"/>
  <c r="A799" i="2"/>
  <c r="A795" i="2"/>
  <c r="A791" i="2"/>
  <c r="A787" i="2"/>
  <c r="A783" i="2"/>
  <c r="A779" i="2"/>
  <c r="A775" i="2"/>
  <c r="A771" i="2"/>
  <c r="A767" i="2"/>
  <c r="A763" i="2"/>
  <c r="A759" i="2"/>
  <c r="A755" i="2"/>
  <c r="A751" i="2"/>
  <c r="A747" i="2"/>
  <c r="A743" i="2"/>
  <c r="A739" i="2"/>
  <c r="A735" i="2"/>
  <c r="A731" i="2"/>
  <c r="A727" i="2"/>
  <c r="A723" i="2"/>
  <c r="A719" i="2"/>
  <c r="A715" i="2"/>
  <c r="A711" i="2"/>
  <c r="A707" i="2"/>
  <c r="A703" i="2"/>
  <c r="A699" i="2"/>
  <c r="A695" i="2"/>
  <c r="A691" i="2"/>
  <c r="A687" i="2"/>
  <c r="A683" i="2"/>
  <c r="A679" i="2"/>
  <c r="A675" i="2"/>
  <c r="A671" i="2"/>
  <c r="A667" i="2"/>
  <c r="A663" i="2"/>
  <c r="A659" i="2"/>
  <c r="A655" i="2"/>
  <c r="A651" i="2"/>
  <c r="A647" i="2"/>
  <c r="A643" i="2"/>
  <c r="A639" i="2"/>
  <c r="A635" i="2"/>
  <c r="A631" i="2"/>
  <c r="A627" i="2"/>
  <c r="A623" i="2"/>
  <c r="A619" i="2"/>
  <c r="A615" i="2"/>
  <c r="A611" i="2"/>
  <c r="A607" i="2"/>
  <c r="A603" i="2"/>
  <c r="A599" i="2"/>
  <c r="A595" i="2"/>
  <c r="A591" i="2"/>
  <c r="A587" i="2"/>
  <c r="A583" i="2"/>
  <c r="A579" i="2"/>
  <c r="A575" i="2"/>
  <c r="A571" i="2"/>
  <c r="A567" i="2"/>
  <c r="A563" i="2"/>
  <c r="A559" i="2"/>
  <c r="A555" i="2"/>
  <c r="A551" i="2"/>
  <c r="A547" i="2"/>
  <c r="A543" i="2"/>
  <c r="A539" i="2"/>
  <c r="A535" i="2"/>
  <c r="A531" i="2"/>
  <c r="A527" i="2"/>
  <c r="A523" i="2"/>
  <c r="A519" i="2"/>
  <c r="A515" i="2"/>
  <c r="A511" i="2"/>
  <c r="A507" i="2"/>
  <c r="A503" i="2"/>
  <c r="A499" i="2"/>
  <c r="A495" i="2"/>
  <c r="A491" i="2"/>
  <c r="A487" i="2"/>
  <c r="A483" i="2"/>
  <c r="A479" i="2"/>
  <c r="A475" i="2"/>
  <c r="A471" i="2"/>
  <c r="A467" i="2"/>
  <c r="A463" i="2"/>
  <c r="A459" i="2"/>
  <c r="A3105" i="2"/>
  <c r="A3101" i="2"/>
  <c r="A3097" i="2"/>
  <c r="A3030" i="2"/>
  <c r="A3093" i="2"/>
  <c r="A3089" i="2"/>
  <c r="A3085" i="2"/>
  <c r="A3081" i="2"/>
  <c r="A3077" i="2"/>
  <c r="A3073" i="2"/>
  <c r="A3069" i="2"/>
  <c r="A3065" i="2"/>
  <c r="A3061" i="2"/>
  <c r="A3057" i="2"/>
  <c r="A3053" i="2"/>
  <c r="A3049" i="2"/>
  <c r="A3045" i="2"/>
  <c r="A3041" i="2"/>
  <c r="A3037" i="2"/>
  <c r="A3033" i="2"/>
  <c r="A3029" i="2"/>
  <c r="A3025" i="2"/>
  <c r="A3021" i="2"/>
  <c r="A3017" i="2"/>
  <c r="A3013" i="2"/>
  <c r="A3009" i="2"/>
  <c r="A3005" i="2"/>
  <c r="A3001" i="2"/>
  <c r="A2997" i="2"/>
  <c r="A2993" i="2"/>
  <c r="A2989" i="2"/>
  <c r="A2985" i="2"/>
  <c r="A2977" i="2"/>
  <c r="A2973" i="2"/>
  <c r="A2969" i="2"/>
  <c r="A2965" i="2"/>
  <c r="A2961" i="2"/>
  <c r="A2957" i="2"/>
  <c r="A2953" i="2"/>
  <c r="A2949" i="2"/>
  <c r="A2945" i="2"/>
  <c r="A2941" i="2"/>
  <c r="A2937" i="2"/>
  <c r="A2933" i="2"/>
  <c r="A2929" i="2"/>
  <c r="A2925" i="2"/>
  <c r="A2921" i="2"/>
  <c r="A2917" i="2"/>
  <c r="A2913" i="2"/>
  <c r="A2909" i="2"/>
  <c r="A2905" i="2"/>
  <c r="A2901" i="2"/>
  <c r="A2897" i="2"/>
  <c r="A2893" i="2"/>
  <c r="A2889" i="2"/>
  <c r="A2885" i="2"/>
  <c r="A2881" i="2"/>
  <c r="A2877" i="2"/>
  <c r="A2873" i="2"/>
  <c r="A2869" i="2"/>
  <c r="A2865" i="2"/>
  <c r="A2861" i="2"/>
  <c r="A2857" i="2"/>
  <c r="A2849" i="2"/>
  <c r="A2845" i="2"/>
  <c r="A2841" i="2"/>
  <c r="A2837" i="2"/>
  <c r="A2833" i="2"/>
  <c r="A2829" i="2"/>
  <c r="A2825" i="2"/>
  <c r="A2821" i="2"/>
  <c r="A2817" i="2"/>
  <c r="A2813" i="2"/>
  <c r="A2809" i="2"/>
  <c r="A2805" i="2"/>
  <c r="A2801" i="2"/>
  <c r="A2797" i="2"/>
  <c r="A2793" i="2"/>
  <c r="A2789" i="2"/>
  <c r="A2785" i="2"/>
  <c r="A2781" i="2"/>
  <c r="A2777" i="2"/>
  <c r="A2773" i="2"/>
  <c r="A2769" i="2"/>
  <c r="A2765" i="2"/>
  <c r="A2761" i="2"/>
  <c r="A2757" i="2"/>
  <c r="A2753" i="2"/>
  <c r="A2749" i="2"/>
  <c r="A3102" i="2"/>
  <c r="A3098" i="2"/>
  <c r="A3094" i="2"/>
  <c r="A3090" i="2"/>
  <c r="A3086" i="2"/>
  <c r="A3082" i="2"/>
  <c r="A3078" i="2"/>
  <c r="A3074" i="2"/>
  <c r="A3070" i="2"/>
  <c r="A3066" i="2"/>
  <c r="A3058" i="2"/>
  <c r="A3054" i="2"/>
  <c r="A3050" i="2"/>
  <c r="A3046" i="2"/>
  <c r="A3042" i="2"/>
  <c r="A3038" i="2"/>
  <c r="A3034" i="2"/>
  <c r="A3026" i="2"/>
  <c r="A3022" i="2"/>
  <c r="A3018" i="2"/>
  <c r="A3014" i="2"/>
  <c r="A3010" i="2"/>
  <c r="A3006" i="2"/>
  <c r="A3002" i="2"/>
  <c r="A2998" i="2"/>
  <c r="A2994" i="2"/>
  <c r="A2618" i="2"/>
  <c r="A2446" i="2"/>
  <c r="A2350" i="2"/>
  <c r="A2142" i="2"/>
  <c r="A1858" i="2"/>
  <c r="A1782" i="2"/>
  <c r="A1742" i="2"/>
  <c r="A1766" i="2"/>
  <c r="A2990" i="2"/>
  <c r="A2986" i="2"/>
  <c r="A2982" i="2"/>
  <c r="A2978" i="2"/>
  <c r="A2974" i="2"/>
  <c r="A2970" i="2"/>
  <c r="A2966" i="2"/>
  <c r="A2962" i="2"/>
  <c r="A2958" i="2"/>
  <c r="A2954" i="2"/>
  <c r="A2950" i="2"/>
  <c r="A2946" i="2"/>
  <c r="A2942" i="2"/>
  <c r="A2938" i="2"/>
  <c r="A2934" i="2"/>
  <c r="A2930" i="2"/>
  <c r="A2926" i="2"/>
  <c r="A2922" i="2"/>
  <c r="A2918" i="2"/>
  <c r="A2914" i="2"/>
  <c r="A2910" i="2"/>
  <c r="A2906" i="2"/>
  <c r="A2902" i="2"/>
  <c r="A2898" i="2"/>
  <c r="A2894" i="2"/>
  <c r="A2890" i="2"/>
  <c r="A2886" i="2"/>
  <c r="A2882" i="2"/>
  <c r="A2878" i="2"/>
  <c r="A2874" i="2"/>
  <c r="A2870" i="2"/>
  <c r="A2866" i="2"/>
  <c r="A2862" i="2"/>
  <c r="A2858" i="2"/>
  <c r="A2854" i="2"/>
  <c r="A2850" i="2"/>
  <c r="A2846" i="2"/>
  <c r="A2842" i="2"/>
  <c r="A2838" i="2"/>
  <c r="A2834" i="2"/>
  <c r="A2830" i="2"/>
  <c r="A2826" i="2"/>
  <c r="A2822" i="2"/>
  <c r="A2818" i="2"/>
  <c r="A2814" i="2"/>
  <c r="A2810" i="2"/>
  <c r="A2806" i="2"/>
  <c r="A2802" i="2"/>
  <c r="A2798" i="2"/>
  <c r="A2794" i="2"/>
  <c r="A2790" i="2"/>
  <c r="A2786" i="2"/>
  <c r="A2782" i="2"/>
  <c r="A2778" i="2"/>
  <c r="A2774" i="2"/>
  <c r="A2770" i="2"/>
  <c r="A2766" i="2"/>
  <c r="A2762" i="2"/>
  <c r="A2758" i="2"/>
  <c r="A2754" i="2"/>
  <c r="A2750" i="2"/>
  <c r="A2746" i="2"/>
  <c r="A2742" i="2"/>
  <c r="A2738" i="2"/>
  <c r="A2734" i="2"/>
  <c r="A2730" i="2"/>
  <c r="A2726" i="2"/>
  <c r="A2722" i="2"/>
  <c r="A2718" i="2"/>
  <c r="A2714" i="2"/>
  <c r="A2710" i="2"/>
  <c r="A2706" i="2"/>
  <c r="A2702" i="2"/>
  <c r="A2698" i="2"/>
  <c r="A2694" i="2"/>
  <c r="A2690" i="2"/>
  <c r="A2686" i="2"/>
  <c r="A2682" i="2"/>
  <c r="A2678" i="2"/>
  <c r="A2674" i="2"/>
  <c r="A2670" i="2"/>
  <c r="A2666" i="2"/>
  <c r="A2662" i="2"/>
  <c r="A2658" i="2"/>
  <c r="A2654" i="2"/>
  <c r="A2650" i="2"/>
  <c r="A2646" i="2"/>
  <c r="A2642" i="2"/>
  <c r="A2638" i="2"/>
  <c r="A2634" i="2"/>
  <c r="A2630" i="2"/>
  <c r="A2626" i="2"/>
  <c r="A2622" i="2"/>
  <c r="A2614" i="2"/>
  <c r="A2610" i="2"/>
  <c r="A2606" i="2"/>
  <c r="A2602" i="2"/>
  <c r="A2598" i="2"/>
  <c r="A2594" i="2"/>
  <c r="A2590" i="2"/>
  <c r="A2586" i="2"/>
  <c r="A2582" i="2"/>
  <c r="A2578" i="2"/>
  <c r="A2574" i="2"/>
  <c r="A2570" i="2"/>
  <c r="A2566" i="2"/>
  <c r="A2562" i="2"/>
  <c r="A2558" i="2"/>
  <c r="A2554" i="2"/>
  <c r="A2550" i="2"/>
  <c r="A2546" i="2"/>
  <c r="A2542" i="2"/>
  <c r="A2538" i="2"/>
  <c r="A2534" i="2"/>
  <c r="A2530" i="2"/>
  <c r="A2526" i="2"/>
  <c r="A2522" i="2"/>
  <c r="A2518" i="2"/>
  <c r="A2514" i="2"/>
  <c r="A2510" i="2"/>
  <c r="A2506" i="2"/>
  <c r="A2502" i="2"/>
  <c r="A2498" i="2"/>
  <c r="A2494" i="2"/>
  <c r="A2490" i="2"/>
  <c r="A2486" i="2"/>
  <c r="A2482" i="2"/>
  <c r="A2478" i="2"/>
  <c r="A2474" i="2"/>
  <c r="A2470" i="2"/>
  <c r="A2466" i="2"/>
  <c r="A2458" i="2"/>
  <c r="A2454" i="2"/>
  <c r="A2450" i="2"/>
  <c r="A2442" i="2"/>
  <c r="A2438" i="2"/>
  <c r="A2434" i="2"/>
  <c r="A2430" i="2"/>
  <c r="A2426" i="2"/>
  <c r="A2422" i="2"/>
  <c r="A2418" i="2"/>
  <c r="A2414" i="2"/>
  <c r="A2410" i="2"/>
  <c r="A2406" i="2"/>
  <c r="A2402" i="2"/>
  <c r="A2398" i="2"/>
  <c r="A2394" i="2"/>
  <c r="A2386" i="2"/>
  <c r="A2382" i="2"/>
  <c r="A2378" i="2"/>
  <c r="A2374" i="2"/>
  <c r="A2370" i="2"/>
  <c r="A2366" i="2"/>
  <c r="A2362" i="2"/>
  <c r="A2358" i="2"/>
  <c r="A2354" i="2"/>
  <c r="A2346" i="2"/>
  <c r="A2342" i="2"/>
  <c r="A2338" i="2"/>
  <c r="A2334" i="2"/>
  <c r="A2330" i="2"/>
  <c r="A2326" i="2"/>
  <c r="A2322" i="2"/>
  <c r="A2318" i="2"/>
  <c r="A2314" i="2"/>
  <c r="A2310" i="2"/>
  <c r="A2306" i="2"/>
  <c r="A2302" i="2"/>
  <c r="A2298" i="2"/>
  <c r="A2294" i="2"/>
  <c r="A2290" i="2"/>
  <c r="A2286" i="2"/>
  <c r="A2282" i="2"/>
  <c r="A2278" i="2"/>
  <c r="A2274" i="2"/>
  <c r="A2270" i="2"/>
  <c r="A2266" i="2"/>
  <c r="A2262" i="2"/>
  <c r="A2258" i="2"/>
  <c r="A2254" i="2"/>
  <c r="A2250" i="2"/>
  <c r="A2246" i="2"/>
  <c r="A2242" i="2"/>
  <c r="A2238" i="2"/>
  <c r="A2234" i="2"/>
  <c r="A2230" i="2"/>
  <c r="A2226" i="2"/>
  <c r="A2222" i="2"/>
  <c r="A2218" i="2"/>
  <c r="A2214" i="2"/>
  <c r="A2210" i="2"/>
  <c r="A2206" i="2"/>
  <c r="A2202" i="2"/>
  <c r="A2198" i="2"/>
  <c r="A2194" i="2"/>
  <c r="A2190" i="2"/>
  <c r="A2186" i="2"/>
  <c r="A2182" i="2"/>
  <c r="A2178" i="2"/>
  <c r="A2174" i="2"/>
  <c r="A2170" i="2"/>
  <c r="A2166" i="2"/>
  <c r="A2158" i="2"/>
  <c r="A2154" i="2"/>
  <c r="A2150" i="2"/>
  <c r="A2146" i="2"/>
  <c r="A2138" i="2"/>
  <c r="A2134" i="2"/>
  <c r="A2130" i="2"/>
  <c r="A2126" i="2"/>
  <c r="A2122" i="2"/>
  <c r="A2118" i="2"/>
  <c r="A2114" i="2"/>
  <c r="A2110" i="2"/>
  <c r="A2106" i="2"/>
  <c r="A2102" i="2"/>
  <c r="A2098" i="2"/>
  <c r="A2094" i="2"/>
  <c r="A2090" i="2"/>
  <c r="A2086" i="2"/>
  <c r="A2082" i="2"/>
  <c r="A2078" i="2"/>
  <c r="A2074" i="2"/>
  <c r="A2070" i="2"/>
  <c r="A2066" i="2"/>
  <c r="A2062" i="2"/>
  <c r="A2058" i="2"/>
  <c r="A2054" i="2"/>
  <c r="A2050" i="2"/>
  <c r="A2046" i="2"/>
  <c r="A2042" i="2"/>
  <c r="A2038" i="2"/>
  <c r="A2034" i="2"/>
  <c r="A2030" i="2"/>
  <c r="A2026" i="2"/>
  <c r="A2022" i="2"/>
  <c r="A2018" i="2"/>
  <c r="A2014" i="2"/>
  <c r="A2010" i="2"/>
  <c r="A2006" i="2"/>
  <c r="A2002" i="2"/>
  <c r="A1998" i="2"/>
  <c r="A1994" i="2"/>
  <c r="A1990" i="2"/>
  <c r="A1986" i="2"/>
  <c r="A1982" i="2"/>
  <c r="A1978" i="2"/>
  <c r="A1974" i="2"/>
  <c r="A1970" i="2"/>
  <c r="A1966" i="2"/>
  <c r="A1962" i="2"/>
  <c r="A1958" i="2"/>
  <c r="A1954" i="2"/>
  <c r="A1950" i="2"/>
  <c r="A1946" i="2"/>
  <c r="A1942" i="2"/>
  <c r="A1938" i="2"/>
  <c r="A1934" i="2"/>
  <c r="A1930" i="2"/>
  <c r="A1926" i="2"/>
  <c r="A1922" i="2"/>
  <c r="A1918" i="2"/>
  <c r="A1914" i="2"/>
  <c r="A1910" i="2"/>
  <c r="A1906" i="2"/>
  <c r="A1902" i="2"/>
  <c r="A1898" i="2"/>
  <c r="A1894" i="2"/>
  <c r="A1890" i="2"/>
  <c r="A1886" i="2"/>
  <c r="A1882" i="2"/>
  <c r="A1878" i="2"/>
  <c r="A1874" i="2"/>
  <c r="A1870" i="2"/>
  <c r="A1866" i="2"/>
  <c r="A1862" i="2"/>
  <c r="A1854" i="2"/>
  <c r="A1850" i="2"/>
  <c r="A1846" i="2"/>
  <c r="A1842" i="2"/>
  <c r="A1838" i="2"/>
  <c r="A1834" i="2"/>
  <c r="A1830" i="2"/>
  <c r="A1826" i="2"/>
  <c r="A1822" i="2"/>
  <c r="A1818" i="2"/>
  <c r="A1814" i="2"/>
  <c r="A1810" i="2"/>
  <c r="A1806" i="2"/>
  <c r="A1802" i="2"/>
  <c r="A1798" i="2"/>
  <c r="A1794" i="2"/>
  <c r="A1790" i="2"/>
  <c r="A1786" i="2"/>
  <c r="A1778" i="2"/>
  <c r="A1774" i="2"/>
  <c r="A1770" i="2"/>
  <c r="A1762" i="2"/>
  <c r="A1758" i="2"/>
  <c r="A1754" i="2"/>
  <c r="A1750" i="2"/>
  <c r="A1746" i="2"/>
  <c r="A1738" i="2"/>
  <c r="A1734" i="2"/>
  <c r="A1730" i="2"/>
  <c r="A1726" i="2"/>
  <c r="A1722" i="2"/>
  <c r="A1718" i="2"/>
  <c r="A1714" i="2"/>
  <c r="A1710" i="2"/>
  <c r="A1706" i="2"/>
  <c r="A1702" i="2"/>
  <c r="A1698" i="2"/>
  <c r="A1694" i="2"/>
  <c r="A1690" i="2"/>
  <c r="A1686" i="2"/>
  <c r="A1682" i="2"/>
  <c r="A1678" i="2"/>
  <c r="A1674" i="2"/>
  <c r="A1670" i="2"/>
  <c r="A1666" i="2"/>
  <c r="A1662" i="2"/>
  <c r="A1658" i="2"/>
  <c r="A1654" i="2"/>
  <c r="A1650" i="2"/>
  <c r="A1646" i="2"/>
  <c r="A1642" i="2"/>
  <c r="A1638" i="2"/>
  <c r="A1634" i="2"/>
  <c r="A1630" i="2"/>
  <c r="A1558" i="2"/>
  <c r="A1626" i="2"/>
  <c r="A1622" i="2"/>
  <c r="A1618" i="2"/>
  <c r="A1614" i="2"/>
  <c r="A1610" i="2"/>
  <c r="A1606" i="2"/>
  <c r="A1602" i="2"/>
  <c r="A1598" i="2"/>
  <c r="A1594" i="2"/>
  <c r="A1590" i="2"/>
  <c r="A1586" i="2"/>
  <c r="A1578" i="2"/>
  <c r="A1574" i="2"/>
  <c r="A1570" i="2"/>
  <c r="A1566" i="2"/>
  <c r="A1562" i="2"/>
  <c r="A1554" i="2"/>
  <c r="A1550" i="2"/>
  <c r="A1546" i="2"/>
  <c r="A1542" i="2"/>
  <c r="A1538" i="2"/>
  <c r="A1534" i="2"/>
  <c r="A1530" i="2"/>
  <c r="A1526" i="2"/>
  <c r="A1522" i="2"/>
  <c r="A1518" i="2"/>
  <c r="A1514" i="2"/>
  <c r="A1506" i="2"/>
  <c r="A1502" i="2"/>
  <c r="A1498" i="2"/>
  <c r="A1494" i="2"/>
  <c r="A1490" i="2"/>
  <c r="A1486" i="2"/>
  <c r="A1482" i="2"/>
  <c r="A1478" i="2"/>
  <c r="A1474" i="2"/>
  <c r="A1470" i="2"/>
  <c r="A1466" i="2"/>
  <c r="A1462" i="2"/>
  <c r="A1458" i="2"/>
  <c r="A1454" i="2"/>
  <c r="A1450" i="2"/>
  <c r="A1446" i="2"/>
  <c r="A1442" i="2"/>
  <c r="A1438" i="2"/>
  <c r="A1434" i="2"/>
  <c r="A1430" i="2"/>
  <c r="A1426" i="2"/>
  <c r="A1422" i="2"/>
  <c r="A1418" i="2"/>
  <c r="A1414" i="2"/>
  <c r="A1410" i="2"/>
  <c r="A1406" i="2"/>
  <c r="A1402" i="2"/>
  <c r="A1398" i="2"/>
  <c r="A1394" i="2"/>
  <c r="A1390" i="2"/>
  <c r="A1386" i="2"/>
  <c r="A1382" i="2"/>
  <c r="A1378" i="2"/>
  <c r="A1374" i="2"/>
  <c r="A1370" i="2"/>
  <c r="A1366" i="2"/>
  <c r="A1362" i="2"/>
  <c r="A1358" i="2"/>
  <c r="A1354" i="2"/>
  <c r="A1350" i="2"/>
  <c r="A1346" i="2"/>
  <c r="A1342" i="2"/>
  <c r="A1338" i="2"/>
  <c r="A1334" i="2"/>
  <c r="A1330" i="2"/>
  <c r="A1326" i="2"/>
  <c r="A1322" i="2"/>
  <c r="A1318" i="2"/>
  <c r="A1314" i="2"/>
  <c r="A1310" i="2"/>
  <c r="A1306" i="2"/>
  <c r="A1302" i="2"/>
  <c r="A1298" i="2"/>
  <c r="A1294" i="2"/>
  <c r="A1290" i="2"/>
  <c r="A1286" i="2"/>
  <c r="A1282" i="2"/>
  <c r="A1278" i="2"/>
  <c r="A1274" i="2"/>
  <c r="A1270" i="2"/>
  <c r="A1266" i="2"/>
  <c r="A1262" i="2"/>
  <c r="A1258" i="2"/>
  <c r="A1254" i="2"/>
  <c r="A1250" i="2"/>
  <c r="A1246" i="2"/>
  <c r="A1242" i="2"/>
  <c r="A1238" i="2"/>
  <c r="A1234" i="2"/>
  <c r="A1230" i="2"/>
  <c r="A1226" i="2"/>
  <c r="A1222" i="2"/>
  <c r="A1218" i="2"/>
  <c r="A1214" i="2"/>
  <c r="A1210" i="2"/>
  <c r="A1206" i="2"/>
  <c r="A1202" i="2"/>
  <c r="A1198" i="2"/>
  <c r="A1194" i="2"/>
  <c r="A1190" i="2"/>
  <c r="A1186" i="2"/>
  <c r="A1182" i="2"/>
  <c r="A1178" i="2"/>
  <c r="A1174" i="2"/>
  <c r="A1170" i="2"/>
  <c r="A1166" i="2"/>
  <c r="A1162" i="2"/>
  <c r="A1158" i="2"/>
  <c r="A1154" i="2"/>
  <c r="A1150" i="2"/>
  <c r="A1146" i="2"/>
  <c r="A1142" i="2"/>
  <c r="A1138" i="2"/>
  <c r="A1134" i="2"/>
  <c r="A1130" i="2"/>
  <c r="A1126" i="2"/>
  <c r="A1122" i="2"/>
  <c r="A1118" i="2"/>
  <c r="A1114" i="2"/>
  <c r="A1110" i="2"/>
  <c r="A1106" i="2"/>
  <c r="A1102" i="2"/>
  <c r="A1098" i="2"/>
  <c r="A1094" i="2"/>
  <c r="A1090" i="2"/>
  <c r="A1086" i="2"/>
  <c r="A1082" i="2"/>
  <c r="A1078" i="2"/>
  <c r="A1074" i="2"/>
  <c r="A1070" i="2"/>
  <c r="A1066" i="2"/>
  <c r="A1062" i="2"/>
  <c r="A1058" i="2"/>
  <c r="A1054" i="2"/>
  <c r="A1050" i="2"/>
  <c r="A1046" i="2"/>
  <c r="A1042" i="2"/>
  <c r="A1038" i="2"/>
  <c r="A1034" i="2"/>
  <c r="A1030" i="2"/>
  <c r="A1026" i="2"/>
  <c r="A1022" i="2"/>
  <c r="A1018" i="2"/>
  <c r="A1014" i="2"/>
  <c r="A1010" i="2"/>
  <c r="A1006" i="2"/>
  <c r="A1002" i="2"/>
  <c r="A998" i="2"/>
  <c r="A994" i="2"/>
  <c r="A2745" i="2"/>
  <c r="A2741" i="2"/>
  <c r="A2737" i="2"/>
  <c r="A2733" i="2"/>
  <c r="A2729" i="2"/>
  <c r="A2725" i="2"/>
  <c r="A2721" i="2"/>
  <c r="A2717" i="2"/>
  <c r="A2713" i="2"/>
  <c r="A2709" i="2"/>
  <c r="A2705" i="2"/>
  <c r="A2701" i="2"/>
  <c r="A2697" i="2"/>
  <c r="A2693" i="2"/>
  <c r="A2689" i="2"/>
  <c r="A2685" i="2"/>
  <c r="A2681" i="2"/>
  <c r="A2677" i="2"/>
  <c r="A2673" i="2"/>
  <c r="A2669" i="2"/>
  <c r="A2665" i="2"/>
  <c r="A2661" i="2"/>
  <c r="A2657" i="2"/>
  <c r="A2653" i="2"/>
  <c r="A2649" i="2"/>
  <c r="A2645" i="2"/>
  <c r="A2641" i="2"/>
  <c r="A2637" i="2"/>
  <c r="A2633" i="2"/>
  <c r="A2629" i="2"/>
  <c r="A2625" i="2"/>
  <c r="A2621" i="2"/>
  <c r="A2617" i="2"/>
  <c r="A2613" i="2"/>
  <c r="A2609" i="2"/>
  <c r="A2605" i="2"/>
  <c r="A2601" i="2"/>
  <c r="A2593" i="2"/>
  <c r="A2589" i="2"/>
  <c r="A2585" i="2"/>
  <c r="A2581" i="2"/>
  <c r="A2577" i="2"/>
  <c r="A2573" i="2"/>
  <c r="A2569" i="2"/>
  <c r="A2565" i="2"/>
  <c r="A2561" i="2"/>
  <c r="A2557" i="2"/>
  <c r="A2553" i="2"/>
  <c r="A2549" i="2"/>
  <c r="A2545" i="2"/>
  <c r="A2541" i="2"/>
  <c r="A2537" i="2"/>
  <c r="A2533" i="2"/>
  <c r="A2529" i="2"/>
  <c r="A2525" i="2"/>
  <c r="A2521" i="2"/>
  <c r="A2517" i="2"/>
  <c r="A2513" i="2"/>
  <c r="A2509" i="2"/>
  <c r="A2505" i="2"/>
  <c r="A2501" i="2"/>
  <c r="A2497" i="2"/>
  <c r="A2493" i="2"/>
  <c r="A2489" i="2"/>
  <c r="A2485" i="2"/>
  <c r="A2481" i="2"/>
  <c r="A2477" i="2"/>
  <c r="A2473" i="2"/>
  <c r="A2469" i="2"/>
  <c r="A2465" i="2"/>
  <c r="A2461" i="2"/>
  <c r="A2457" i="2"/>
  <c r="A2453" i="2"/>
  <c r="A2449" i="2"/>
  <c r="A2445" i="2"/>
  <c r="A2441" i="2"/>
  <c r="A2437" i="2"/>
  <c r="A2433" i="2"/>
  <c r="A2429" i="2"/>
  <c r="A2425" i="2"/>
  <c r="A2421" i="2"/>
  <c r="A2417" i="2"/>
  <c r="A2413" i="2"/>
  <c r="A2409" i="2"/>
  <c r="A2405" i="2"/>
  <c r="A2401" i="2"/>
  <c r="A2397" i="2"/>
  <c r="A2393" i="2"/>
  <c r="A2389" i="2"/>
  <c r="A2385" i="2"/>
  <c r="A2381" i="2"/>
  <c r="A2377" i="2"/>
  <c r="A2373" i="2"/>
  <c r="A2369" i="2"/>
  <c r="A2365" i="2"/>
  <c r="A2361" i="2"/>
  <c r="A2357" i="2"/>
  <c r="A2353" i="2"/>
  <c r="A2349" i="2"/>
  <c r="A2345" i="2"/>
  <c r="A2341" i="2"/>
  <c r="A2337" i="2"/>
  <c r="A2333" i="2"/>
  <c r="A2329" i="2"/>
  <c r="A2325" i="2"/>
  <c r="A2321" i="2"/>
  <c r="A2317" i="2"/>
  <c r="A2313" i="2"/>
  <c r="A2309" i="2"/>
  <c r="A2305" i="2"/>
  <c r="A2301" i="2"/>
  <c r="A2297" i="2"/>
  <c r="A2293" i="2"/>
  <c r="A2289" i="2"/>
  <c r="A2285" i="2"/>
  <c r="A2281" i="2"/>
  <c r="A2277" i="2"/>
  <c r="A2273" i="2"/>
  <c r="A2269" i="2"/>
  <c r="A2265" i="2"/>
  <c r="A2261" i="2"/>
  <c r="A2257" i="2"/>
  <c r="A2253" i="2"/>
  <c r="A2249" i="2"/>
  <c r="A2245" i="2"/>
  <c r="A2241" i="2"/>
  <c r="A2237" i="2"/>
  <c r="A2233" i="2"/>
  <c r="A2229" i="2"/>
  <c r="A2225" i="2"/>
  <c r="A2221" i="2"/>
  <c r="A2217" i="2"/>
  <c r="A2213" i="2"/>
  <c r="A2209" i="2"/>
  <c r="A2205" i="2"/>
  <c r="A2201" i="2"/>
  <c r="A2197" i="2"/>
  <c r="A2193" i="2"/>
  <c r="A2189" i="2"/>
  <c r="A2185" i="2"/>
  <c r="A2181" i="2"/>
  <c r="A2177" i="2"/>
  <c r="A2173" i="2"/>
  <c r="A2169" i="2"/>
  <c r="A2165" i="2"/>
  <c r="A2161" i="2"/>
  <c r="A2157" i="2"/>
  <c r="A2153" i="2"/>
  <c r="A2149" i="2"/>
  <c r="A2145" i="2"/>
  <c r="A2141" i="2"/>
  <c r="A2137" i="2"/>
  <c r="A2133" i="2"/>
  <c r="A2129" i="2"/>
  <c r="A2125" i="2"/>
  <c r="A2121" i="2"/>
  <c r="A2117" i="2"/>
  <c r="A2113" i="2"/>
  <c r="A2109" i="2"/>
  <c r="A2105" i="2"/>
  <c r="A2101" i="2"/>
  <c r="A2097" i="2"/>
  <c r="A2093" i="2"/>
  <c r="A2089" i="2"/>
  <c r="A2085" i="2"/>
  <c r="A2081" i="2"/>
  <c r="A2077" i="2"/>
  <c r="A2073" i="2"/>
  <c r="A2069" i="2"/>
  <c r="A2065" i="2"/>
  <c r="A2061" i="2"/>
  <c r="A2057" i="2"/>
  <c r="A2053" i="2"/>
  <c r="A2049" i="2"/>
  <c r="A2045" i="2"/>
  <c r="A2041" i="2"/>
  <c r="A2037" i="2"/>
  <c r="A2033" i="2"/>
  <c r="A2029" i="2"/>
  <c r="A2025" i="2"/>
  <c r="A2021" i="2"/>
  <c r="A2017" i="2"/>
  <c r="A2013" i="2"/>
  <c r="A2009" i="2"/>
  <c r="A2005" i="2"/>
  <c r="A2001" i="2"/>
  <c r="A1997" i="2"/>
  <c r="A1993" i="2"/>
  <c r="A1989" i="2"/>
  <c r="A1985" i="2"/>
  <c r="A1981" i="2"/>
  <c r="A1977" i="2"/>
  <c r="A1973" i="2"/>
  <c r="A1969" i="2"/>
  <c r="A1965" i="2"/>
  <c r="A1961" i="2"/>
  <c r="A1957" i="2"/>
  <c r="A1953" i="2"/>
  <c r="A1949" i="2"/>
  <c r="A1945" i="2"/>
  <c r="A1941" i="2"/>
  <c r="A1937" i="2"/>
  <c r="A1933" i="2"/>
  <c r="A1929" i="2"/>
  <c r="A1925" i="2"/>
  <c r="A1921" i="2"/>
  <c r="A1917" i="2"/>
  <c r="A1913" i="2"/>
  <c r="A1909" i="2"/>
  <c r="A1905" i="2"/>
  <c r="A1901" i="2"/>
  <c r="A1897" i="2"/>
  <c r="A1893" i="2"/>
  <c r="A1889" i="2"/>
  <c r="A1885" i="2"/>
  <c r="A1881" i="2"/>
  <c r="A1877" i="2"/>
  <c r="A1873" i="2"/>
  <c r="A1869" i="2"/>
  <c r="A1865" i="2"/>
  <c r="A1861" i="2"/>
  <c r="A1857" i="2"/>
  <c r="A1853" i="2"/>
  <c r="A1849" i="2"/>
  <c r="A1845" i="2"/>
  <c r="A1841" i="2"/>
  <c r="A1837" i="2"/>
  <c r="A1833" i="2"/>
  <c r="A1829" i="2"/>
  <c r="A1825" i="2"/>
  <c r="A1821" i="2"/>
  <c r="A1817" i="2"/>
  <c r="A1813" i="2"/>
  <c r="A1809" i="2"/>
  <c r="A1805" i="2"/>
  <c r="A1801" i="2"/>
  <c r="A1797" i="2"/>
  <c r="A1793" i="2"/>
  <c r="A1789" i="2"/>
  <c r="A1785" i="2"/>
  <c r="A1781" i="2"/>
  <c r="A1777" i="2"/>
  <c r="A1773" i="2"/>
  <c r="A1769" i="2"/>
  <c r="A1765" i="2"/>
  <c r="A1761" i="2"/>
  <c r="A1757" i="2"/>
  <c r="A1753" i="2"/>
  <c r="A1749" i="2"/>
  <c r="A1745" i="2"/>
  <c r="A1741" i="2"/>
  <c r="A1737" i="2"/>
  <c r="A1733" i="2"/>
  <c r="A1729" i="2"/>
  <c r="A1725" i="2"/>
  <c r="A1721" i="2"/>
  <c r="A1717" i="2"/>
  <c r="A1713" i="2"/>
  <c r="A1709" i="2"/>
  <c r="A1705" i="2"/>
  <c r="A1701" i="2"/>
  <c r="A1697" i="2"/>
  <c r="A1693" i="2"/>
  <c r="A1689" i="2"/>
  <c r="A1685" i="2"/>
  <c r="A1681" i="2"/>
  <c r="A1677" i="2"/>
  <c r="A1673" i="2"/>
  <c r="A1669" i="2"/>
  <c r="A1665" i="2"/>
  <c r="A1657" i="2"/>
  <c r="A1653" i="2"/>
  <c r="A1649" i="2"/>
  <c r="A1645" i="2"/>
  <c r="A1641" i="2"/>
  <c r="A1637" i="2"/>
  <c r="A1633" i="2"/>
  <c r="A1629" i="2"/>
  <c r="A1625" i="2"/>
  <c r="A1621" i="2"/>
  <c r="A1617" i="2"/>
  <c r="A1613" i="2"/>
  <c r="A1609" i="2"/>
  <c r="A1605" i="2"/>
  <c r="A1601" i="2"/>
  <c r="A1597" i="2"/>
  <c r="A1593" i="2"/>
  <c r="A1589" i="2"/>
  <c r="A1585" i="2"/>
  <c r="A1581" i="2"/>
  <c r="A1577" i="2"/>
  <c r="A1573" i="2"/>
  <c r="A1569" i="2"/>
  <c r="A1565" i="2"/>
  <c r="A1561" i="2"/>
  <c r="A1557" i="2"/>
  <c r="A1553" i="2"/>
  <c r="A1549" i="2"/>
  <c r="A1545" i="2"/>
  <c r="A1541" i="2"/>
  <c r="A1537" i="2"/>
  <c r="A1533" i="2"/>
  <c r="A1529" i="2"/>
  <c r="A1525" i="2"/>
  <c r="A1521" i="2"/>
  <c r="A1517" i="2"/>
  <c r="A1513" i="2"/>
  <c r="A1509" i="2"/>
  <c r="A1505" i="2"/>
  <c r="A1501" i="2"/>
  <c r="A1497" i="2"/>
  <c r="A1493" i="2"/>
  <c r="A1489" i="2"/>
  <c r="A1485" i="2"/>
  <c r="A990" i="2"/>
  <c r="A982" i="2"/>
  <c r="A974" i="2"/>
  <c r="A966" i="2"/>
  <c r="A958" i="2"/>
  <c r="A950" i="2"/>
  <c r="A942" i="2"/>
  <c r="A930" i="2"/>
  <c r="A922" i="2"/>
  <c r="A914" i="2"/>
  <c r="A906" i="2"/>
  <c r="A898" i="2"/>
  <c r="A890" i="2"/>
  <c r="A882" i="2"/>
  <c r="A874" i="2"/>
  <c r="A866" i="2"/>
  <c r="A858" i="2"/>
  <c r="A850" i="2"/>
  <c r="A842" i="2"/>
  <c r="A834" i="2"/>
  <c r="A826" i="2"/>
  <c r="A822" i="2"/>
  <c r="A814" i="2"/>
  <c r="A806" i="2"/>
  <c r="A798" i="2"/>
  <c r="A790" i="2"/>
  <c r="A782" i="2"/>
  <c r="A774" i="2"/>
  <c r="A766" i="2"/>
  <c r="A758" i="2"/>
  <c r="A750" i="2"/>
  <c r="A742" i="2"/>
  <c r="A734" i="2"/>
  <c r="A726" i="2"/>
  <c r="A714" i="2"/>
  <c r="A706" i="2"/>
  <c r="A698" i="2"/>
  <c r="A690" i="2"/>
  <c r="A682" i="2"/>
  <c r="A674" i="2"/>
  <c r="A666" i="2"/>
  <c r="A662" i="2"/>
  <c r="A650" i="2"/>
  <c r="A642" i="2"/>
  <c r="A634" i="2"/>
  <c r="A626" i="2"/>
  <c r="A622" i="2"/>
  <c r="A610" i="2"/>
  <c r="A606" i="2"/>
  <c r="A594" i="2"/>
  <c r="A586" i="2"/>
  <c r="A578" i="2"/>
  <c r="A570" i="2"/>
  <c r="A562" i="2"/>
  <c r="A554" i="2"/>
  <c r="A546" i="2"/>
  <c r="A538" i="2"/>
  <c r="A530" i="2"/>
  <c r="A522" i="2"/>
  <c r="A514" i="2"/>
  <c r="A506" i="2"/>
  <c r="A502" i="2"/>
  <c r="A494" i="2"/>
  <c r="A486" i="2"/>
  <c r="A474" i="2"/>
  <c r="A462" i="2"/>
  <c r="A986" i="2"/>
  <c r="A978" i="2"/>
  <c r="A970" i="2"/>
  <c r="A962" i="2"/>
  <c r="A954" i="2"/>
  <c r="A946" i="2"/>
  <c r="A938" i="2"/>
  <c r="A934" i="2"/>
  <c r="A926" i="2"/>
  <c r="A918" i="2"/>
  <c r="A910" i="2"/>
  <c r="A902" i="2"/>
  <c r="A894" i="2"/>
  <c r="A886" i="2"/>
  <c r="A878" i="2"/>
  <c r="A870" i="2"/>
  <c r="A862" i="2"/>
  <c r="A854" i="2"/>
  <c r="A846" i="2"/>
  <c r="A838" i="2"/>
  <c r="A830" i="2"/>
  <c r="A818" i="2"/>
  <c r="A810" i="2"/>
  <c r="A802" i="2"/>
  <c r="A794" i="2"/>
  <c r="A786" i="2"/>
  <c r="A778" i="2"/>
  <c r="A770" i="2"/>
  <c r="A762" i="2"/>
  <c r="A754" i="2"/>
  <c r="A746" i="2"/>
  <c r="A738" i="2"/>
  <c r="A730" i="2"/>
  <c r="A722" i="2"/>
  <c r="A718" i="2"/>
  <c r="A710" i="2"/>
  <c r="A702" i="2"/>
  <c r="A694" i="2"/>
  <c r="A686" i="2"/>
  <c r="A678" i="2"/>
  <c r="A670" i="2"/>
  <c r="A658" i="2"/>
  <c r="A654" i="2"/>
  <c r="A646" i="2"/>
  <c r="A638" i="2"/>
  <c r="A630" i="2"/>
  <c r="A618" i="2"/>
  <c r="A614" i="2"/>
  <c r="A602" i="2"/>
  <c r="A598" i="2"/>
  <c r="A590" i="2"/>
  <c r="A582" i="2"/>
  <c r="A574" i="2"/>
  <c r="A566" i="2"/>
  <c r="A558" i="2"/>
  <c r="A550" i="2"/>
  <c r="A542" i="2"/>
  <c r="A534" i="2"/>
  <c r="A526" i="2"/>
  <c r="A518" i="2"/>
  <c r="A510" i="2"/>
  <c r="A498" i="2"/>
  <c r="A490" i="2"/>
  <c r="A482" i="2"/>
  <c r="A478" i="2"/>
  <c r="A470" i="2"/>
  <c r="A466" i="2"/>
  <c r="A1481" i="2"/>
  <c r="A1477" i="2"/>
  <c r="A1473" i="2"/>
  <c r="A1469" i="2"/>
  <c r="A1465" i="2"/>
  <c r="A1461" i="2"/>
  <c r="A1457" i="2"/>
  <c r="A1453" i="2"/>
  <c r="A1449" i="2"/>
  <c r="A1445" i="2"/>
  <c r="A1441" i="2"/>
  <c r="A1437" i="2"/>
  <c r="A1433" i="2"/>
  <c r="A1429" i="2"/>
  <c r="A1425" i="2"/>
  <c r="A1421" i="2"/>
  <c r="A1417" i="2"/>
  <c r="A1413" i="2"/>
  <c r="A1409" i="2"/>
  <c r="A1405" i="2"/>
  <c r="A1401" i="2"/>
  <c r="A1397" i="2"/>
  <c r="A1393" i="2"/>
  <c r="A1389" i="2"/>
  <c r="A1385" i="2"/>
  <c r="A1381" i="2"/>
  <c r="A1377" i="2"/>
  <c r="A1373" i="2"/>
  <c r="A1369" i="2"/>
  <c r="A1365" i="2"/>
  <c r="A1361" i="2"/>
  <c r="A1357" i="2"/>
  <c r="A1353" i="2"/>
  <c r="A1349" i="2"/>
  <c r="A1345" i="2"/>
  <c r="A1341" i="2"/>
  <c r="A1337" i="2"/>
  <c r="A1333" i="2"/>
  <c r="A1329" i="2"/>
  <c r="A1325" i="2"/>
  <c r="A1321" i="2"/>
  <c r="A1317" i="2"/>
  <c r="A1313" i="2"/>
  <c r="A1309" i="2"/>
  <c r="A1305" i="2"/>
  <c r="A1301" i="2"/>
  <c r="A1297" i="2"/>
  <c r="A1293" i="2"/>
  <c r="A1289" i="2"/>
  <c r="A1285" i="2"/>
  <c r="A1281" i="2"/>
  <c r="A1277" i="2"/>
  <c r="A1273" i="2"/>
  <c r="A1269" i="2"/>
  <c r="A1265" i="2"/>
  <c r="A1261" i="2"/>
  <c r="A1257" i="2"/>
  <c r="A1253" i="2"/>
  <c r="A1249" i="2"/>
  <c r="A1245" i="2"/>
  <c r="A1241" i="2"/>
  <c r="A1237" i="2"/>
  <c r="A1233" i="2"/>
  <c r="A1229" i="2"/>
  <c r="A1225" i="2"/>
  <c r="A1221" i="2"/>
  <c r="A1217" i="2"/>
  <c r="A1213" i="2"/>
  <c r="A1209" i="2"/>
  <c r="A1205" i="2"/>
  <c r="A1201" i="2"/>
  <c r="A1197" i="2"/>
  <c r="A1193" i="2"/>
  <c r="A1189" i="2"/>
  <c r="A1185" i="2"/>
  <c r="A1181" i="2"/>
  <c r="A1177" i="2"/>
  <c r="A1173" i="2"/>
  <c r="A1169" i="2"/>
  <c r="A1165" i="2"/>
  <c r="A1161" i="2"/>
  <c r="A1157" i="2"/>
  <c r="A1153" i="2"/>
  <c r="A1149" i="2"/>
  <c r="A1145" i="2"/>
  <c r="A1141" i="2"/>
  <c r="A1137" i="2"/>
  <c r="A1133" i="2"/>
  <c r="A1129" i="2"/>
  <c r="A1125" i="2"/>
  <c r="A1121" i="2"/>
  <c r="A1117" i="2"/>
  <c r="A1113" i="2"/>
  <c r="A1109" i="2"/>
  <c r="A1105" i="2"/>
  <c r="A1101" i="2"/>
  <c r="A1097" i="2"/>
  <c r="A1093" i="2"/>
  <c r="A1089" i="2"/>
  <c r="A1085" i="2"/>
  <c r="A1081" i="2"/>
  <c r="A1077" i="2"/>
  <c r="A1073" i="2"/>
  <c r="A1069" i="2"/>
  <c r="A1065" i="2"/>
  <c r="A1061" i="2"/>
  <c r="A1057" i="2"/>
  <c r="A1053" i="2"/>
  <c r="A1049" i="2"/>
  <c r="A1045" i="2"/>
  <c r="A1041" i="2"/>
  <c r="A1037" i="2"/>
  <c r="A1033" i="2"/>
  <c r="A1029" i="2"/>
  <c r="A1025" i="2"/>
  <c r="A1021" i="2"/>
  <c r="A1017" i="2"/>
  <c r="A1013" i="2"/>
  <c r="A1009" i="2"/>
  <c r="A1005" i="2"/>
  <c r="A1001" i="2"/>
  <c r="A997" i="2"/>
  <c r="A993" i="2"/>
  <c r="A989" i="2"/>
  <c r="A985" i="2"/>
  <c r="A981" i="2"/>
  <c r="A977" i="2"/>
  <c r="A973" i="2"/>
  <c r="A969" i="2"/>
  <c r="A965" i="2"/>
  <c r="A961" i="2"/>
  <c r="A957" i="2"/>
  <c r="A953" i="2"/>
  <c r="A949" i="2"/>
  <c r="A945" i="2"/>
  <c r="A941" i="2"/>
  <c r="A937" i="2"/>
  <c r="A933" i="2"/>
  <c r="A929" i="2"/>
  <c r="A925" i="2"/>
  <c r="A921" i="2"/>
  <c r="A917" i="2"/>
  <c r="A913" i="2"/>
  <c r="A909" i="2"/>
  <c r="A905" i="2"/>
  <c r="A901" i="2"/>
  <c r="A897" i="2"/>
  <c r="A893" i="2"/>
  <c r="A889" i="2"/>
  <c r="A885" i="2"/>
  <c r="A881" i="2"/>
  <c r="A877" i="2"/>
  <c r="A873" i="2"/>
  <c r="A869" i="2"/>
  <c r="A865" i="2"/>
  <c r="A861" i="2"/>
  <c r="A857" i="2"/>
  <c r="A853" i="2"/>
  <c r="A849" i="2"/>
  <c r="A845" i="2"/>
  <c r="A841" i="2"/>
  <c r="A837" i="2"/>
  <c r="A833" i="2"/>
  <c r="A829" i="2"/>
  <c r="A825" i="2"/>
  <c r="A821" i="2"/>
  <c r="A817" i="2"/>
  <c r="A813" i="2"/>
  <c r="A809" i="2"/>
  <c r="A805" i="2"/>
  <c r="A801" i="2"/>
  <c r="A797" i="2"/>
  <c r="A793" i="2"/>
  <c r="A789" i="2"/>
  <c r="A785" i="2"/>
  <c r="A781" i="2"/>
  <c r="A777" i="2"/>
  <c r="A773" i="2"/>
  <c r="A769" i="2"/>
  <c r="A765" i="2"/>
  <c r="A761" i="2"/>
  <c r="A757" i="2"/>
  <c r="A753" i="2"/>
  <c r="A749" i="2"/>
  <c r="A745" i="2"/>
  <c r="A741" i="2"/>
  <c r="A737" i="2"/>
  <c r="A733" i="2"/>
  <c r="A729" i="2"/>
  <c r="A725" i="2"/>
  <c r="A721" i="2"/>
  <c r="A717" i="2"/>
  <c r="A713" i="2"/>
  <c r="A709" i="2"/>
  <c r="A705" i="2"/>
  <c r="A701" i="2"/>
  <c r="A697" i="2"/>
  <c r="A693" i="2"/>
  <c r="A689" i="2"/>
  <c r="A685" i="2"/>
  <c r="A681" i="2"/>
  <c r="A677" i="2"/>
  <c r="A673" i="2"/>
  <c r="A669" i="2"/>
  <c r="A665" i="2"/>
  <c r="A661" i="2"/>
  <c r="A657" i="2"/>
  <c r="A653" i="2"/>
  <c r="A649" i="2"/>
  <c r="A645" i="2"/>
  <c r="A641" i="2"/>
  <c r="A637" i="2"/>
  <c r="A633" i="2"/>
  <c r="A629" i="2"/>
  <c r="A625" i="2"/>
  <c r="A621" i="2"/>
  <c r="A617" i="2"/>
  <c r="A613" i="2"/>
  <c r="A609" i="2"/>
  <c r="A605" i="2"/>
  <c r="A601" i="2"/>
  <c r="A597" i="2"/>
  <c r="A593" i="2"/>
  <c r="A589" i="2"/>
  <c r="A585" i="2"/>
  <c r="A581" i="2"/>
  <c r="A577" i="2"/>
  <c r="A573" i="2"/>
  <c r="A569" i="2"/>
  <c r="A565" i="2"/>
  <c r="A561" i="2"/>
  <c r="A557" i="2"/>
  <c r="A553" i="2"/>
  <c r="A549" i="2"/>
  <c r="A545" i="2"/>
  <c r="A541" i="2"/>
  <c r="A537" i="2"/>
  <c r="A529" i="2"/>
  <c r="A525" i="2"/>
  <c r="A521" i="2"/>
  <c r="A517" i="2"/>
  <c r="A513" i="2"/>
  <c r="A509" i="2"/>
  <c r="A505" i="2"/>
  <c r="A501" i="2"/>
  <c r="A497" i="2"/>
  <c r="A493" i="2"/>
  <c r="A489" i="2"/>
  <c r="A485" i="2"/>
  <c r="A481" i="2"/>
  <c r="A477" i="2"/>
  <c r="A473" i="2"/>
  <c r="A469" i="2"/>
  <c r="A465" i="2"/>
  <c r="A461" i="2"/>
  <c r="A3096" i="2"/>
  <c r="A3080" i="2"/>
  <c r="A3064" i="2"/>
  <c r="A3048" i="2"/>
  <c r="A3032" i="2"/>
  <c r="A3016" i="2"/>
  <c r="A3004" i="2"/>
  <c r="A2996" i="2"/>
  <c r="A2972" i="2"/>
  <c r="A2956" i="2"/>
  <c r="A2940" i="2"/>
  <c r="A2932" i="2"/>
  <c r="A2924" i="2"/>
  <c r="A2912" i="2"/>
  <c r="A2908" i="2"/>
  <c r="A2900" i="2"/>
  <c r="A2892" i="2"/>
  <c r="A2880" i="2"/>
  <c r="A2876" i="2"/>
  <c r="A2868" i="2"/>
  <c r="A2860" i="2"/>
  <c r="A2848" i="2"/>
  <c r="A2844" i="2"/>
  <c r="A2836" i="2"/>
  <c r="A2828" i="2"/>
  <c r="A2816" i="2"/>
  <c r="A2812" i="2"/>
  <c r="A2784" i="2"/>
  <c r="A2776" i="2"/>
  <c r="A2760" i="2"/>
  <c r="A2748" i="2"/>
  <c r="A2744" i="2"/>
  <c r="A2732" i="2"/>
  <c r="A2720" i="2"/>
  <c r="A2716" i="2"/>
  <c r="A2712" i="2"/>
  <c r="A2704" i="2"/>
  <c r="A2688" i="2"/>
  <c r="A2684" i="2"/>
  <c r="A2656" i="2"/>
  <c r="A2648" i="2"/>
  <c r="A2632" i="2"/>
  <c r="A2620" i="2"/>
  <c r="A2616" i="2"/>
  <c r="A2604" i="2"/>
  <c r="A2592" i="2"/>
  <c r="A2588" i="2"/>
  <c r="A2584" i="2"/>
  <c r="A2576" i="2"/>
  <c r="A2560" i="2"/>
  <c r="A2556" i="2"/>
  <c r="A2528" i="2"/>
  <c r="A2524" i="2"/>
  <c r="A2512" i="2"/>
  <c r="A2504" i="2"/>
  <c r="A2496" i="2"/>
  <c r="A2492" i="2"/>
  <c r="A2476" i="2"/>
  <c r="A3100" i="2"/>
  <c r="A3084" i="2"/>
  <c r="A3068" i="2"/>
  <c r="A3052" i="2"/>
  <c r="A3036" i="2"/>
  <c r="A3020" i="2"/>
  <c r="A2988" i="2"/>
  <c r="A2976" i="2"/>
  <c r="A2964" i="2"/>
  <c r="A2944" i="2"/>
  <c r="A89" i="2"/>
  <c r="A2456" i="2"/>
  <c r="A2448" i="2"/>
  <c r="A2428" i="2"/>
  <c r="A2400" i="2"/>
  <c r="A2396" i="2"/>
  <c r="A2376" i="2"/>
  <c r="A2360" i="2"/>
  <c r="A2320" i="2"/>
  <c r="A2304" i="2"/>
  <c r="A2300" i="2"/>
  <c r="A2296" i="2"/>
  <c r="A2284" i="2"/>
  <c r="A2268" i="2"/>
  <c r="A2264" i="2"/>
  <c r="A2248" i="2"/>
  <c r="A2240" i="2"/>
  <c r="A2220" i="2"/>
  <c r="A2208" i="2"/>
  <c r="A2200" i="2"/>
  <c r="A2192" i="2"/>
  <c r="A2172" i="2"/>
  <c r="A2168" i="2"/>
  <c r="A2144" i="2"/>
  <c r="A2112" i="2"/>
  <c r="A2092" i="2"/>
  <c r="A2076" i="2"/>
  <c r="A2072" i="2"/>
  <c r="A2056" i="2"/>
  <c r="A2040" i="2"/>
  <c r="A2016" i="2"/>
  <c r="A2012" i="2"/>
  <c r="A2000" i="2"/>
  <c r="A1992" i="2"/>
  <c r="A1984" i="2"/>
  <c r="A1980" i="2"/>
  <c r="A1964" i="2"/>
  <c r="A1944" i="2"/>
  <c r="A1936" i="2"/>
  <c r="A1916" i="2"/>
  <c r="A1888" i="2"/>
  <c r="A1884" i="2"/>
  <c r="A1864" i="2"/>
  <c r="A1848" i="2"/>
  <c r="A1808" i="2"/>
  <c r="A1792" i="2"/>
  <c r="A1788" i="2"/>
  <c r="A1784" i="2"/>
  <c r="A1772" i="2"/>
  <c r="A1756" i="2"/>
  <c r="A1752" i="2"/>
  <c r="A1736" i="2"/>
  <c r="A1728" i="2"/>
  <c r="A1708" i="2"/>
  <c r="A1696" i="2"/>
  <c r="A1688" i="2"/>
  <c r="A1676" i="2"/>
  <c r="A1672" i="2"/>
  <c r="A1668" i="2"/>
  <c r="A1652" i="2"/>
  <c r="A1644" i="2"/>
  <c r="A1640" i="2"/>
  <c r="A1624" i="2"/>
  <c r="A1604" i="2"/>
  <c r="A1596" i="2"/>
  <c r="A1576" i="2"/>
  <c r="A1572" i="2"/>
  <c r="A1548" i="2"/>
  <c r="A1544" i="2"/>
  <c r="A1524" i="2"/>
  <c r="A1516" i="2"/>
  <c r="A1496" i="2"/>
  <c r="A1480" i="2"/>
  <c r="A1400" i="2"/>
  <c r="A1392" i="2"/>
  <c r="A1384" i="2"/>
  <c r="A1336" i="2"/>
  <c r="A1264" i="2"/>
  <c r="A1256" i="2"/>
  <c r="A1232" i="2"/>
  <c r="A1224" i="2"/>
  <c r="A1208" i="2"/>
  <c r="A1144" i="2"/>
  <c r="A1104" i="2"/>
  <c r="A1096" i="2"/>
  <c r="A1088" i="2"/>
  <c r="A3000" i="2"/>
  <c r="A2984" i="2"/>
  <c r="A2968" i="2"/>
  <c r="A2952" i="2"/>
  <c r="A2936" i="2"/>
  <c r="A2920" i="2"/>
  <c r="A2904" i="2"/>
  <c r="A2888" i="2"/>
  <c r="A2872" i="2"/>
  <c r="A2856" i="2"/>
  <c r="A2840" i="2"/>
  <c r="A2824" i="2"/>
  <c r="A2800" i="2"/>
  <c r="A2792" i="2"/>
  <c r="A2764" i="2"/>
  <c r="A2736" i="2"/>
  <c r="A2728" i="2"/>
  <c r="A2700" i="2"/>
  <c r="A2672" i="2"/>
  <c r="A2664" i="2"/>
  <c r="A2636" i="2"/>
  <c r="A2608" i="2"/>
  <c r="A2600" i="2"/>
  <c r="A2572" i="2"/>
  <c r="A2544" i="2"/>
  <c r="A2488" i="2"/>
  <c r="A2460" i="2"/>
  <c r="A2440" i="2"/>
  <c r="A2432" i="2"/>
  <c r="A2412" i="2"/>
  <c r="A2392" i="2"/>
  <c r="A2384" i="2"/>
  <c r="A2364" i="2"/>
  <c r="A2336" i="2"/>
  <c r="A2232" i="2"/>
  <c r="A2204" i="2"/>
  <c r="A2184" i="2"/>
  <c r="A2176" i="2"/>
  <c r="A2156" i="2"/>
  <c r="A2136" i="2"/>
  <c r="A2128" i="2"/>
  <c r="A2108" i="2"/>
  <c r="A2080" i="2"/>
  <c r="A1976" i="2"/>
  <c r="A1948" i="2"/>
  <c r="A1928" i="2"/>
  <c r="A1920" i="2"/>
  <c r="A1900" i="2"/>
  <c r="A1880" i="2"/>
  <c r="A1872" i="2"/>
  <c r="A1852" i="2"/>
  <c r="A1824" i="2"/>
  <c r="A1720" i="2"/>
  <c r="A1692" i="2"/>
  <c r="A372" i="2"/>
  <c r="A2804" i="2"/>
  <c r="A2788" i="2"/>
  <c r="A2772" i="2"/>
  <c r="A2756" i="2"/>
  <c r="A2740" i="2"/>
  <c r="A2724" i="2"/>
  <c r="A2708" i="2"/>
  <c r="A2692" i="2"/>
  <c r="A2676" i="2"/>
  <c r="A2660" i="2"/>
  <c r="A2644" i="2"/>
  <c r="A2628" i="2"/>
  <c r="A2612" i="2"/>
  <c r="A2596" i="2"/>
  <c r="A2580" i="2"/>
  <c r="A2564" i="2"/>
  <c r="A2548" i="2"/>
  <c r="A2536" i="2"/>
  <c r="A2532" i="2"/>
  <c r="A2516" i="2"/>
  <c r="A2508" i="2"/>
  <c r="A2500" i="2"/>
  <c r="A2484" i="2"/>
  <c r="A2480" i="2"/>
  <c r="A2472" i="2"/>
  <c r="A2468" i="2"/>
  <c r="A2452" i="2"/>
  <c r="A2444" i="2"/>
  <c r="A2436" i="2"/>
  <c r="A2420" i="2"/>
  <c r="A2416" i="2"/>
  <c r="A2408" i="2"/>
  <c r="A2404" i="2"/>
  <c r="A2388" i="2"/>
  <c r="A2380" i="2"/>
  <c r="A2372" i="2"/>
  <c r="A2356" i="2"/>
  <c r="A2352" i="2"/>
  <c r="A2344" i="2"/>
  <c r="A2340" i="2"/>
  <c r="A2324" i="2"/>
  <c r="A2316" i="2"/>
  <c r="A2308" i="2"/>
  <c r="A2292" i="2"/>
  <c r="A2288" i="2"/>
  <c r="A2280" i="2"/>
  <c r="A2276" i="2"/>
  <c r="A2260" i="2"/>
  <c r="A2252" i="2"/>
  <c r="A2244" i="2"/>
  <c r="A2228" i="2"/>
  <c r="A2224" i="2"/>
  <c r="A2216" i="2"/>
  <c r="A2212" i="2"/>
  <c r="A2196" i="2"/>
  <c r="A2188" i="2"/>
  <c r="A2180" i="2"/>
  <c r="A2164" i="2"/>
  <c r="A2160" i="2"/>
  <c r="A2152" i="2"/>
  <c r="A2148" i="2"/>
  <c r="A2132" i="2"/>
  <c r="A2124" i="2"/>
  <c r="A2116" i="2"/>
  <c r="A2100" i="2"/>
  <c r="A2096" i="2"/>
  <c r="A2088" i="2"/>
  <c r="A2084" i="2"/>
  <c r="A2068" i="2"/>
  <c r="A2060" i="2"/>
  <c r="A2052" i="2"/>
  <c r="A2036" i="2"/>
  <c r="A2032" i="2"/>
  <c r="A2024" i="2"/>
  <c r="A2020" i="2"/>
  <c r="A2004" i="2"/>
  <c r="A1996" i="2"/>
  <c r="A1988" i="2"/>
  <c r="A1972" i="2"/>
  <c r="A1968" i="2"/>
  <c r="A1960" i="2"/>
  <c r="A1956" i="2"/>
  <c r="A1940" i="2"/>
  <c r="A1932" i="2"/>
  <c r="A1924" i="2"/>
  <c r="A1908" i="2"/>
  <c r="A1904" i="2"/>
  <c r="A1896" i="2"/>
  <c r="A1892" i="2"/>
  <c r="A1876" i="2"/>
  <c r="A1868" i="2"/>
  <c r="A1860" i="2"/>
  <c r="A1844" i="2"/>
  <c r="A1840" i="2"/>
  <c r="A1832" i="2"/>
  <c r="A1828" i="2"/>
  <c r="A1812" i="2"/>
  <c r="A1804" i="2"/>
  <c r="A1796" i="2"/>
  <c r="A1780" i="2"/>
  <c r="A1776" i="2"/>
  <c r="A1768" i="2"/>
  <c r="A1764" i="2"/>
  <c r="A1748" i="2"/>
  <c r="A1740" i="2"/>
  <c r="A1732" i="2"/>
  <c r="A1716" i="2"/>
  <c r="A1712" i="2"/>
  <c r="A1704" i="2"/>
  <c r="A1700" i="2"/>
  <c r="A1684" i="2"/>
  <c r="A1636" i="2"/>
  <c r="A1608" i="2"/>
  <c r="A1588" i="2"/>
  <c r="A1580" i="2"/>
  <c r="A1560" i="2"/>
  <c r="A1540" i="2"/>
  <c r="A1532" i="2"/>
  <c r="A1512" i="2"/>
  <c r="A1484" i="2"/>
  <c r="A1456" i="2"/>
  <c r="A1320" i="2"/>
  <c r="A1120" i="2"/>
  <c r="A1680" i="2"/>
  <c r="A1664" i="2"/>
  <c r="A1656" i="2"/>
  <c r="A1648" i="2"/>
  <c r="A1632" i="2"/>
  <c r="A1628" i="2"/>
  <c r="A1620" i="2"/>
  <c r="A1616" i="2"/>
  <c r="A1600" i="2"/>
  <c r="A1592" i="2"/>
  <c r="A1584" i="2"/>
  <c r="A1568" i="2"/>
  <c r="A1564" i="2"/>
  <c r="A1556" i="2"/>
  <c r="A1552" i="2"/>
  <c r="A1536" i="2"/>
  <c r="A1528" i="2"/>
  <c r="A1520" i="2"/>
  <c r="A1504" i="2"/>
  <c r="A1500" i="2"/>
  <c r="A1492" i="2"/>
  <c r="A1488" i="2"/>
  <c r="A1476" i="2"/>
  <c r="A1472" i="2"/>
  <c r="A1468" i="2"/>
  <c r="A1464" i="2"/>
  <c r="A1460" i="2"/>
  <c r="A1452" i="2"/>
  <c r="A1444" i="2"/>
  <c r="A1440" i="2"/>
  <c r="A1436" i="2"/>
  <c r="A1432" i="2"/>
  <c r="A1428" i="2"/>
  <c r="A1424" i="2"/>
  <c r="A1420" i="2"/>
  <c r="A1416" i="2"/>
  <c r="A1412" i="2"/>
  <c r="A1408" i="2"/>
  <c r="A1404" i="2"/>
  <c r="A1396" i="2"/>
  <c r="A1388" i="2"/>
  <c r="A1380" i="2"/>
  <c r="A1376" i="2"/>
  <c r="A1372" i="2"/>
  <c r="A1364" i="2"/>
  <c r="A1356" i="2"/>
  <c r="A1352" i="2"/>
  <c r="A1348" i="2"/>
  <c r="A1344" i="2"/>
  <c r="A1340" i="2"/>
  <c r="A1332" i="2"/>
  <c r="A1328" i="2"/>
  <c r="A1324" i="2"/>
  <c r="A1316" i="2"/>
  <c r="A1312" i="2"/>
  <c r="A1308" i="2"/>
  <c r="A1304" i="2"/>
  <c r="A1300" i="2"/>
  <c r="A1296" i="2"/>
  <c r="A1292" i="2"/>
  <c r="A1288" i="2"/>
  <c r="A1284" i="2"/>
  <c r="A1280" i="2"/>
  <c r="A1276" i="2"/>
  <c r="A1272" i="2"/>
  <c r="A1268" i="2"/>
  <c r="A1260" i="2"/>
  <c r="A1252" i="2"/>
  <c r="A1248" i="2"/>
  <c r="A1244" i="2"/>
  <c r="A1236" i="2"/>
  <c r="A1228" i="2"/>
  <c r="A1220" i="2"/>
  <c r="A1216" i="2"/>
  <c r="A1212" i="2"/>
  <c r="A1204" i="2"/>
  <c r="A1196" i="2"/>
  <c r="A1192" i="2"/>
  <c r="A1188" i="2"/>
  <c r="A1184" i="2"/>
  <c r="A1180" i="2"/>
  <c r="A1176" i="2"/>
  <c r="A1172" i="2"/>
  <c r="A1168" i="2"/>
  <c r="A1164" i="2"/>
  <c r="A1160" i="2"/>
  <c r="A1156" i="2"/>
  <c r="A1152" i="2"/>
  <c r="A1148" i="2"/>
  <c r="A1140" i="2"/>
  <c r="A1136" i="2"/>
  <c r="A1132" i="2"/>
  <c r="A1124" i="2"/>
  <c r="A1116" i="2"/>
  <c r="A1112" i="2"/>
  <c r="A1108" i="2"/>
  <c r="A1100" i="2"/>
  <c r="A1092" i="2"/>
  <c r="A1084" i="2"/>
  <c r="A1080" i="2"/>
  <c r="A1076" i="2"/>
  <c r="A1072" i="2"/>
  <c r="A1068" i="2"/>
  <c r="A1064" i="2"/>
  <c r="A1060" i="2"/>
  <c r="A1056" i="2"/>
  <c r="A1052" i="2"/>
  <c r="A1048" i="2"/>
  <c r="A1044" i="2"/>
  <c r="A1040" i="2"/>
  <c r="A1036" i="2"/>
  <c r="A1032" i="2"/>
  <c r="A1028" i="2"/>
  <c r="A1024" i="2"/>
  <c r="A1020" i="2"/>
  <c r="A1016" i="2"/>
  <c r="A1012" i="2"/>
  <c r="A1008" i="2"/>
  <c r="A1004" i="2"/>
  <c r="A1000" i="2"/>
  <c r="A996" i="2"/>
  <c r="A992" i="2"/>
  <c r="A988" i="2"/>
  <c r="A984" i="2"/>
  <c r="A980" i="2"/>
  <c r="A976" i="2"/>
  <c r="A972" i="2"/>
  <c r="A968" i="2"/>
  <c r="A964" i="2"/>
  <c r="A960" i="2"/>
  <c r="A956" i="2"/>
  <c r="A952" i="2"/>
  <c r="A948" i="2"/>
  <c r="A944" i="2"/>
  <c r="A940" i="2"/>
  <c r="A936" i="2"/>
  <c r="A932" i="2"/>
  <c r="A928" i="2"/>
  <c r="A924" i="2"/>
  <c r="A920" i="2"/>
  <c r="A916" i="2"/>
  <c r="A912" i="2"/>
  <c r="A908" i="2"/>
  <c r="A904" i="2"/>
  <c r="A900" i="2"/>
  <c r="A896" i="2"/>
  <c r="A892" i="2"/>
  <c r="A888" i="2"/>
  <c r="A884" i="2"/>
  <c r="A880" i="2"/>
  <c r="A876" i="2"/>
  <c r="A872" i="2"/>
  <c r="A868" i="2"/>
  <c r="A864" i="2"/>
  <c r="A860" i="2"/>
  <c r="A856" i="2"/>
  <c r="A852" i="2"/>
  <c r="A848" i="2"/>
  <c r="A844" i="2"/>
  <c r="A840" i="2"/>
  <c r="A836" i="2"/>
  <c r="A832" i="2"/>
  <c r="A828" i="2"/>
  <c r="A824" i="2"/>
  <c r="A820" i="2"/>
  <c r="A816" i="2"/>
  <c r="A812" i="2"/>
  <c r="A808" i="2"/>
  <c r="A804" i="2"/>
  <c r="A800" i="2"/>
  <c r="A796" i="2"/>
  <c r="A792" i="2"/>
  <c r="A788" i="2"/>
  <c r="A784" i="2"/>
  <c r="A780" i="2"/>
  <c r="A776" i="2"/>
  <c r="A772" i="2"/>
  <c r="A768" i="2"/>
  <c r="A764" i="2"/>
  <c r="A760" i="2"/>
  <c r="A756" i="2"/>
  <c r="A752" i="2"/>
  <c r="A748" i="2"/>
  <c r="A744" i="2"/>
  <c r="A740" i="2"/>
  <c r="A736" i="2"/>
  <c r="A732" i="2"/>
  <c r="A728" i="2"/>
  <c r="A724" i="2"/>
  <c r="A720" i="2"/>
  <c r="A716" i="2"/>
  <c r="A712" i="2"/>
  <c r="A708" i="2"/>
  <c r="A704" i="2"/>
  <c r="A700" i="2"/>
  <c r="A696" i="2"/>
  <c r="A692" i="2"/>
  <c r="A688" i="2"/>
  <c r="A684" i="2"/>
  <c r="A680" i="2"/>
  <c r="A676" i="2"/>
  <c r="A672" i="2"/>
  <c r="A668" i="2"/>
  <c r="A664" i="2"/>
  <c r="A660" i="2"/>
  <c r="A656" i="2"/>
  <c r="A652" i="2"/>
  <c r="A648" i="2"/>
  <c r="A644" i="2"/>
  <c r="A640" i="2"/>
  <c r="A636" i="2"/>
  <c r="A632" i="2"/>
  <c r="A628" i="2"/>
  <c r="A624" i="2"/>
  <c r="A620" i="2"/>
  <c r="A616" i="2"/>
  <c r="A612" i="2"/>
  <c r="A608" i="2"/>
  <c r="A604" i="2"/>
  <c r="A600" i="2"/>
  <c r="A596" i="2"/>
  <c r="A592" i="2"/>
  <c r="A588" i="2"/>
  <c r="A584" i="2"/>
  <c r="A580" i="2"/>
  <c r="A576" i="2"/>
  <c r="A572" i="2"/>
  <c r="A568" i="2"/>
  <c r="A564" i="2"/>
  <c r="A560" i="2"/>
  <c r="A556" i="2"/>
  <c r="A552" i="2"/>
  <c r="A548" i="2"/>
  <c r="A544" i="2"/>
  <c r="A540" i="2"/>
  <c r="A536" i="2"/>
  <c r="A532" i="2"/>
  <c r="A528" i="2"/>
  <c r="A524" i="2"/>
  <c r="A520" i="2"/>
  <c r="A516" i="2"/>
  <c r="A512" i="2"/>
  <c r="A508" i="2"/>
  <c r="A504" i="2"/>
  <c r="A500" i="2"/>
  <c r="A496" i="2"/>
  <c r="A492" i="2"/>
  <c r="A488" i="2"/>
  <c r="A484" i="2"/>
  <c r="A480" i="2"/>
  <c r="A476" i="2"/>
  <c r="A472" i="2"/>
  <c r="A468" i="2"/>
  <c r="A464" i="2"/>
  <c r="A460" i="2"/>
  <c r="A297" i="2"/>
  <c r="A285" i="2"/>
  <c r="A245" i="2"/>
  <c r="A157" i="2"/>
  <c r="A101" i="2"/>
  <c r="A431" i="2"/>
  <c r="A407" i="2"/>
  <c r="A335" i="2"/>
  <c r="A223" i="2"/>
  <c r="A199" i="2"/>
  <c r="A135" i="2"/>
  <c r="A444" i="2"/>
  <c r="A348" i="2"/>
  <c r="A458" i="2"/>
  <c r="A302" i="2"/>
  <c r="A380" i="2"/>
  <c r="A318" i="2"/>
  <c r="A62" i="2"/>
  <c r="A60" i="2"/>
  <c r="A58" i="2"/>
  <c r="A56" i="2"/>
  <c r="A50" i="2"/>
  <c r="A48" i="2"/>
  <c r="A46" i="2"/>
  <c r="A44" i="2"/>
  <c r="A42" i="2"/>
  <c r="A36" i="2"/>
  <c r="A32" i="2"/>
  <c r="A28" i="2"/>
  <c r="A26" i="2"/>
  <c r="A18" i="2"/>
  <c r="A16" i="2"/>
  <c r="A14" i="2"/>
  <c r="A12" i="2"/>
  <c r="A10" i="2"/>
  <c r="A8" i="2"/>
  <c r="A6" i="2"/>
  <c r="A61" i="2"/>
  <c r="A13" i="2"/>
  <c r="A451" i="2"/>
  <c r="A449" i="2"/>
  <c r="A447" i="2"/>
  <c r="A445" i="2"/>
  <c r="A443" i="2"/>
  <c r="A441" i="2"/>
  <c r="A439" i="2"/>
  <c r="A437" i="2"/>
  <c r="A433" i="2"/>
  <c r="A427" i="2"/>
  <c r="A425" i="2"/>
  <c r="A421" i="2"/>
  <c r="A417" i="2"/>
  <c r="A415" i="2"/>
  <c r="A413" i="2"/>
  <c r="A411" i="2"/>
  <c r="A409" i="2"/>
  <c r="A397" i="2"/>
  <c r="A393" i="2"/>
  <c r="A391" i="2"/>
  <c r="A389" i="2"/>
  <c r="A387" i="2"/>
  <c r="A383" i="2"/>
  <c r="A381" i="2"/>
  <c r="A379" i="2"/>
  <c r="A377" i="2"/>
  <c r="A371" i="2"/>
  <c r="A369" i="2"/>
  <c r="A367" i="2"/>
  <c r="A365" i="2"/>
  <c r="A363" i="2"/>
  <c r="A361" i="2"/>
  <c r="A355" i="2"/>
  <c r="A353" i="2"/>
  <c r="A351" i="2"/>
  <c r="A347" i="2"/>
  <c r="A341" i="2"/>
  <c r="A339" i="2"/>
  <c r="A337" i="2"/>
  <c r="A329" i="2"/>
  <c r="A327" i="2"/>
  <c r="A323" i="2"/>
  <c r="A321" i="2"/>
  <c r="A319" i="2"/>
  <c r="A315" i="2"/>
  <c r="A313" i="2"/>
  <c r="A311" i="2"/>
  <c r="A309" i="2"/>
  <c r="A307" i="2"/>
  <c r="A305" i="2"/>
  <c r="A301" i="2"/>
  <c r="A299" i="2"/>
  <c r="A295" i="2"/>
  <c r="A293" i="2"/>
  <c r="A291" i="2"/>
  <c r="A289" i="2"/>
  <c r="A287" i="2"/>
  <c r="A283" i="2"/>
  <c r="A277" i="2"/>
  <c r="A275" i="2"/>
  <c r="A273" i="2"/>
  <c r="A269" i="2"/>
  <c r="A267" i="2"/>
  <c r="A261" i="2"/>
  <c r="A259" i="2"/>
  <c r="A257" i="2"/>
  <c r="A251" i="2"/>
  <c r="A249" i="2"/>
  <c r="A247" i="2"/>
  <c r="A243" i="2"/>
  <c r="A239" i="2"/>
  <c r="A237" i="2"/>
  <c r="A235" i="2"/>
  <c r="A231" i="2"/>
  <c r="A227" i="2"/>
  <c r="A225" i="2"/>
  <c r="A219" i="2"/>
  <c r="A217" i="2"/>
  <c r="A215" i="2"/>
  <c r="A209" i="2"/>
  <c r="A207" i="2"/>
  <c r="A205" i="2"/>
  <c r="A203" i="2"/>
  <c r="A197" i="2"/>
  <c r="A195" i="2"/>
  <c r="A193" i="2"/>
  <c r="A189" i="2"/>
  <c r="A187" i="2"/>
  <c r="A185" i="2"/>
  <c r="A183" i="2"/>
  <c r="A181" i="2"/>
  <c r="A179" i="2"/>
  <c r="A177" i="2"/>
  <c r="A173" i="2"/>
  <c r="A171" i="2"/>
  <c r="A169" i="2"/>
  <c r="A167" i="2"/>
  <c r="A163" i="2"/>
  <c r="A161" i="2"/>
  <c r="A159" i="2"/>
  <c r="A155" i="2"/>
  <c r="A149" i="2"/>
  <c r="A145" i="2"/>
  <c r="A143" i="2"/>
  <c r="A139" i="2"/>
  <c r="A137" i="2"/>
  <c r="A129" i="2"/>
  <c r="A125" i="2"/>
  <c r="A123" i="2"/>
  <c r="A121" i="2"/>
  <c r="A119" i="2"/>
  <c r="A435" i="2"/>
  <c r="A399" i="2"/>
  <c r="A375" i="2"/>
  <c r="A343" i="2"/>
  <c r="A271" i="2"/>
  <c r="A233" i="2"/>
  <c r="A191" i="2"/>
  <c r="A141" i="2"/>
  <c r="A45" i="2"/>
  <c r="A63" i="2"/>
  <c r="A59" i="2"/>
  <c r="A55" i="2"/>
  <c r="A53" i="2"/>
  <c r="A51" i="2"/>
  <c r="A49" i="2"/>
  <c r="A47" i="2"/>
  <c r="A43" i="2"/>
  <c r="A41" i="2"/>
  <c r="A39" i="2"/>
  <c r="A37" i="2"/>
  <c r="A35" i="2"/>
  <c r="A33" i="2"/>
  <c r="A31" i="2"/>
  <c r="A27" i="2"/>
  <c r="A23" i="2"/>
  <c r="A21" i="2"/>
  <c r="A19" i="2"/>
  <c r="A17" i="2"/>
  <c r="A15" i="2"/>
  <c r="A11" i="2"/>
  <c r="A9" i="2"/>
  <c r="A7" i="2"/>
  <c r="A34" i="2"/>
  <c r="A454" i="2"/>
  <c r="A450" i="2"/>
  <c r="A448" i="2"/>
  <c r="A446" i="2"/>
  <c r="A442" i="2"/>
  <c r="A440" i="2"/>
  <c r="A438" i="2"/>
  <c r="A436" i="2"/>
  <c r="A434" i="2"/>
  <c r="A430" i="2"/>
  <c r="A428" i="2"/>
  <c r="A426" i="2"/>
  <c r="A424" i="2"/>
  <c r="A422" i="2"/>
  <c r="A420" i="2"/>
  <c r="A418" i="2"/>
  <c r="A414" i="2"/>
  <c r="A412" i="2"/>
  <c r="A410" i="2"/>
  <c r="A408" i="2"/>
  <c r="A406" i="2"/>
  <c r="A404" i="2"/>
  <c r="A402" i="2"/>
  <c r="A398" i="2"/>
  <c r="A396" i="2"/>
  <c r="A394" i="2"/>
  <c r="A392" i="2"/>
  <c r="A390" i="2"/>
  <c r="A388" i="2"/>
  <c r="A384" i="2"/>
  <c r="A382" i="2"/>
  <c r="A378" i="2"/>
  <c r="A376" i="2"/>
  <c r="A374" i="2"/>
  <c r="A368" i="2"/>
  <c r="A366" i="2"/>
  <c r="A364" i="2"/>
  <c r="A362" i="2"/>
  <c r="A360" i="2"/>
  <c r="A356" i="2"/>
  <c r="A352" i="2"/>
  <c r="A350" i="2"/>
  <c r="A346" i="2"/>
  <c r="A338" i="2"/>
  <c r="A336" i="2"/>
  <c r="A334" i="2"/>
  <c r="A330" i="2"/>
  <c r="A324" i="2"/>
  <c r="A322" i="2"/>
  <c r="A320" i="2"/>
  <c r="A316" i="2"/>
  <c r="A308" i="2"/>
  <c r="A306" i="2"/>
  <c r="A304" i="2"/>
  <c r="A300" i="2"/>
  <c r="A298" i="2"/>
  <c r="A296" i="2"/>
  <c r="A294" i="2"/>
  <c r="A292" i="2"/>
  <c r="A288" i="2"/>
  <c r="A286" i="2"/>
  <c r="A284" i="2"/>
  <c r="A282" i="2"/>
  <c r="A278" i="2"/>
  <c r="A274" i="2"/>
  <c r="A272" i="2"/>
  <c r="A270" i="2"/>
  <c r="A268" i="2"/>
  <c r="A266" i="2"/>
  <c r="A264" i="2"/>
  <c r="A256" i="2"/>
  <c r="A254" i="2"/>
  <c r="A250" i="2"/>
  <c r="A248" i="2"/>
  <c r="A246" i="2"/>
  <c r="A242" i="2"/>
  <c r="A238" i="2"/>
  <c r="A236" i="2"/>
  <c r="A230" i="2"/>
  <c r="A222" i="2"/>
  <c r="A220" i="2"/>
  <c r="A218" i="2"/>
  <c r="A216" i="2"/>
  <c r="A214" i="2"/>
  <c r="A206" i="2"/>
  <c r="A204" i="2"/>
  <c r="A202" i="2"/>
  <c r="A200" i="2"/>
  <c r="A196" i="2"/>
  <c r="A194" i="2"/>
  <c r="A192" i="2"/>
  <c r="A190" i="2"/>
  <c r="A186" i="2"/>
  <c r="A182" i="2"/>
  <c r="A180" i="2"/>
  <c r="A178" i="2"/>
  <c r="A174" i="2"/>
  <c r="A172" i="2"/>
  <c r="A168" i="2"/>
  <c r="A166" i="2"/>
  <c r="A156" i="2"/>
  <c r="A154" i="2"/>
  <c r="A152" i="2"/>
  <c r="A150" i="2"/>
  <c r="A144" i="2"/>
  <c r="A142" i="2"/>
  <c r="A140" i="2"/>
  <c r="A138" i="2"/>
  <c r="A136" i="2"/>
  <c r="A134" i="2"/>
  <c r="A132" i="2"/>
  <c r="A128" i="2"/>
  <c r="A126" i="2"/>
  <c r="A124" i="2"/>
  <c r="A122" i="2"/>
  <c r="A120" i="2"/>
  <c r="A118" i="2"/>
  <c r="A452" i="2"/>
  <c r="A423" i="2"/>
  <c r="A386" i="2"/>
  <c r="A358" i="2"/>
  <c r="A325" i="2"/>
  <c r="A290" i="2"/>
  <c r="A253" i="2"/>
  <c r="A210" i="2"/>
  <c r="A170" i="2"/>
  <c r="A117" i="2"/>
  <c r="A66" i="2"/>
  <c r="A29" i="2"/>
  <c r="A115" i="2"/>
  <c r="A113" i="2"/>
  <c r="A111" i="2"/>
  <c r="A109" i="2"/>
  <c r="A107" i="2"/>
  <c r="A105" i="2"/>
  <c r="A103" i="2"/>
  <c r="A97" i="2"/>
  <c r="A95" i="2"/>
  <c r="A93" i="2"/>
  <c r="A91" i="2"/>
  <c r="A83" i="2"/>
  <c r="A81" i="2"/>
  <c r="A79" i="2"/>
  <c r="A77" i="2"/>
  <c r="A75" i="2"/>
  <c r="A71" i="2"/>
  <c r="A67" i="2"/>
  <c r="A5" i="2"/>
  <c r="A99" i="2"/>
  <c r="A69" i="2"/>
  <c r="A116" i="2"/>
  <c r="A112" i="2"/>
  <c r="A110" i="2"/>
  <c r="A108" i="2"/>
  <c r="A106" i="2"/>
  <c r="A104" i="2"/>
  <c r="A102" i="2"/>
  <c r="A100" i="2"/>
  <c r="A98" i="2"/>
  <c r="A96" i="2"/>
  <c r="A94" i="2"/>
  <c r="A92" i="2"/>
  <c r="A90" i="2"/>
  <c r="A86" i="2"/>
  <c r="A84" i="2"/>
  <c r="A80" i="2"/>
  <c r="A78" i="2"/>
  <c r="A76" i="2"/>
  <c r="A70" i="2"/>
  <c r="A114" i="2"/>
  <c r="A87" i="2"/>
  <c r="A333" i="2"/>
  <c r="A331" i="2"/>
  <c r="A262" i="2"/>
  <c r="A260" i="2"/>
  <c r="A258" i="2"/>
  <c r="A241" i="2"/>
  <c r="A234" i="2"/>
  <c r="A232" i="2"/>
  <c r="A228" i="2"/>
  <c r="A226" i="2"/>
  <c r="A429" i="2"/>
  <c r="A416" i="2"/>
  <c r="A85" i="2"/>
  <c r="A68" i="2"/>
  <c r="A354" i="2"/>
  <c r="A432" i="2"/>
  <c r="A357" i="2"/>
  <c r="A303" i="2"/>
  <c r="A279" i="2"/>
  <c r="A252" i="2"/>
  <c r="A208" i="2"/>
  <c r="A198" i="2"/>
  <c r="A146" i="2"/>
  <c r="A73" i="2"/>
  <c r="A455" i="2"/>
  <c r="A359" i="2"/>
  <c r="A457" i="2"/>
  <c r="A453" i="2"/>
  <c r="A403" i="2"/>
  <c r="A401" i="2"/>
  <c r="A344" i="2"/>
  <c r="A342" i="2"/>
  <c r="A265" i="2"/>
  <c r="A255" i="2"/>
  <c r="A221" i="2"/>
  <c r="A188" i="2"/>
  <c r="A153" i="2"/>
  <c r="A151" i="2"/>
  <c r="A30" i="2"/>
  <c r="A24" i="2"/>
  <c r="A22" i="2"/>
  <c r="A317" i="2"/>
  <c r="A373" i="2"/>
  <c r="A349" i="2"/>
  <c r="A326" i="2"/>
  <c r="A314" i="2"/>
  <c r="A312" i="2"/>
  <c r="A310" i="2"/>
  <c r="A213" i="2"/>
  <c r="A211" i="2"/>
  <c r="A201" i="2"/>
  <c r="A164" i="2"/>
  <c r="A162" i="2"/>
  <c r="A130" i="2"/>
  <c r="A65" i="2"/>
  <c r="A52" i="2"/>
  <c r="A370" i="2"/>
  <c r="A281" i="2"/>
  <c r="A244" i="2"/>
  <c r="A224" i="2"/>
  <c r="A176" i="2"/>
  <c r="A160" i="2"/>
  <c r="A147" i="2"/>
  <c r="A57" i="2"/>
  <c r="A20" i="2"/>
  <c r="A400" i="2"/>
  <c r="A229" i="2"/>
  <c r="A133" i="2"/>
  <c r="A385" i="2"/>
  <c r="A345" i="2"/>
  <c r="A332" i="2"/>
  <c r="A280" i="2"/>
  <c r="A240" i="2"/>
  <c r="A212" i="2"/>
  <c r="A184" i="2"/>
  <c r="A158" i="2"/>
  <c r="A131" i="2"/>
  <c r="A88" i="2"/>
  <c r="A72" i="2"/>
  <c r="A64" i="2"/>
  <c r="A25" i="2"/>
  <c r="A340" i="2"/>
  <c r="A127" i="2"/>
  <c r="A405" i="2"/>
  <c r="A328" i="2"/>
  <c r="A276" i="2"/>
  <c r="A148" i="2"/>
  <c r="A82" i="2"/>
  <c r="A54" i="2"/>
  <c r="A40" i="2"/>
  <c r="A38" i="2"/>
  <c r="A419" i="2"/>
  <c r="A165" i="2"/>
  <c r="AH1882" i="2" l="1"/>
  <c r="AH2521" i="2"/>
  <c r="AI1914" i="2"/>
  <c r="AH1674" i="2"/>
  <c r="AI1674" i="2"/>
  <c r="AI1388" i="2"/>
  <c r="AI526" i="2"/>
  <c r="AI544" i="2"/>
  <c r="AI1108" i="2"/>
  <c r="AI1061" i="2"/>
  <c r="AI79" i="2"/>
  <c r="AI1154" i="2"/>
  <c r="AI1038" i="2"/>
  <c r="AH1914" i="2"/>
  <c r="AI772" i="2"/>
  <c r="AI1978" i="2"/>
  <c r="AH1978" i="2"/>
  <c r="AH1534" i="2"/>
  <c r="AH29" i="2"/>
  <c r="AH13" i="2"/>
  <c r="AI53" i="2"/>
  <c r="AI160" i="2"/>
  <c r="AI51" i="2"/>
  <c r="AH1538" i="2"/>
  <c r="AI3094" i="2"/>
  <c r="AI2512" i="2"/>
  <c r="AI29" i="2"/>
  <c r="AH257" i="2"/>
  <c r="AI1028" i="2"/>
  <c r="AI714" i="2"/>
  <c r="AI3034" i="2"/>
  <c r="AI716" i="2"/>
  <c r="AI37" i="2"/>
  <c r="AI87" i="2"/>
  <c r="AI180" i="2"/>
  <c r="AI566" i="2"/>
  <c r="AI570" i="2"/>
  <c r="AI936" i="2"/>
  <c r="AI2914" i="2"/>
  <c r="AI2994" i="2"/>
  <c r="AI2944" i="2"/>
  <c r="AI2972" i="2"/>
  <c r="AI219" i="2"/>
  <c r="AI2950" i="2"/>
  <c r="AI1126" i="2"/>
  <c r="AH67" i="2"/>
  <c r="AI2952" i="2"/>
  <c r="AI2930" i="2"/>
  <c r="AI1026" i="2"/>
  <c r="AH2441" i="2"/>
  <c r="AI1586" i="2"/>
  <c r="AI3015" i="2"/>
  <c r="AI2958" i="2"/>
  <c r="AH765" i="2"/>
  <c r="AI720" i="2"/>
  <c r="AH1855" i="2"/>
  <c r="AH2062" i="2"/>
  <c r="AL3107" i="2"/>
  <c r="AI2521" i="2"/>
  <c r="F2" i="1"/>
  <c r="AI3086" i="2"/>
  <c r="AI217" i="2"/>
  <c r="AI948" i="2"/>
  <c r="AI238" i="2"/>
  <c r="AI996" i="2"/>
  <c r="AH743" i="2"/>
  <c r="AI509" i="2"/>
  <c r="AI1101" i="2"/>
  <c r="AI168" i="2"/>
  <c r="AI909" i="2"/>
  <c r="AI3080" i="2"/>
  <c r="AI2970" i="2"/>
  <c r="AI1005" i="2"/>
  <c r="AI654" i="2"/>
  <c r="AI973" i="2"/>
  <c r="AI764" i="2"/>
  <c r="AI2992" i="2"/>
  <c r="AI45" i="2"/>
  <c r="AI2842" i="2"/>
  <c r="AH1530" i="2"/>
  <c r="AI256" i="2"/>
  <c r="AH1594" i="2"/>
  <c r="AJ743" i="2"/>
  <c r="AI2517" i="2"/>
  <c r="AH2613" i="2"/>
  <c r="AI928" i="2"/>
  <c r="AI1056" i="2"/>
  <c r="AI1089" i="2"/>
  <c r="AI704" i="2"/>
  <c r="AH3015" i="2"/>
  <c r="AJ2855" i="2"/>
  <c r="AI988" i="2"/>
  <c r="AI2876" i="2"/>
  <c r="AI2872" i="2"/>
  <c r="AI3098" i="2"/>
  <c r="AI2852" i="2"/>
  <c r="AI1034" i="2"/>
  <c r="AI2984" i="2"/>
  <c r="AI501" i="2"/>
  <c r="AJ87" i="2"/>
  <c r="AJ1574" i="2"/>
  <c r="AI2801" i="2"/>
  <c r="AI658" i="2"/>
  <c r="AI2996" i="2"/>
  <c r="AI527" i="2"/>
  <c r="AI2752" i="2"/>
  <c r="AJ238" i="2"/>
  <c r="AJ3086" i="2"/>
  <c r="AI3106" i="2"/>
  <c r="AJ948" i="2"/>
  <c r="AI1160" i="2"/>
  <c r="AJ1038" i="2"/>
  <c r="AI740" i="2"/>
  <c r="AI742" i="2"/>
  <c r="AI949" i="2"/>
  <c r="AI334" i="2"/>
  <c r="AI2940" i="2"/>
  <c r="AI3068" i="2"/>
  <c r="AI1156" i="2"/>
  <c r="AI226" i="2"/>
  <c r="AI262" i="2"/>
  <c r="AI347" i="2"/>
  <c r="AI3014" i="2"/>
  <c r="AI172" i="2"/>
  <c r="AI254" i="2"/>
  <c r="AI517" i="2"/>
  <c r="AI1066" i="2"/>
  <c r="AI3024" i="2"/>
  <c r="AI540" i="2"/>
  <c r="AI198" i="2"/>
  <c r="AI1113" i="2"/>
  <c r="AI2553" i="2"/>
  <c r="AJ928" i="2"/>
  <c r="AI564" i="2"/>
  <c r="AJ540" i="2"/>
  <c r="AI152" i="2"/>
  <c r="AJ1061" i="2"/>
  <c r="AI1794" i="2"/>
  <c r="AJ2493" i="2"/>
  <c r="AJ570" i="2"/>
  <c r="AI568" i="2"/>
  <c r="AI3044" i="2"/>
  <c r="AI259" i="2"/>
  <c r="AI351" i="2"/>
  <c r="AI921" i="2"/>
  <c r="AH5" i="2"/>
  <c r="AI2635" i="2"/>
  <c r="AI5" i="2"/>
  <c r="AJ1666" i="2"/>
  <c r="AI1609" i="2"/>
  <c r="AJ720" i="2"/>
  <c r="AJ1056" i="2"/>
  <c r="AJ2876" i="2"/>
  <c r="AJ772" i="2"/>
  <c r="AJ2952" i="2"/>
  <c r="AJ1514" i="2"/>
  <c r="AI1080" i="2"/>
  <c r="AI2975" i="2"/>
  <c r="AJ2462" i="2"/>
  <c r="AI2874" i="2"/>
  <c r="AI728" i="2"/>
  <c r="AI550" i="2"/>
  <c r="AI554" i="2"/>
  <c r="AI2920" i="2"/>
  <c r="AI232" i="2"/>
  <c r="AI1122" i="2"/>
  <c r="AI529" i="2"/>
  <c r="AI318" i="2"/>
  <c r="AI1098" i="2"/>
  <c r="AI43" i="2"/>
  <c r="AI546" i="2"/>
  <c r="AI1129" i="2"/>
  <c r="AI678" i="2"/>
  <c r="AI221" i="2"/>
  <c r="AI1093" i="2"/>
  <c r="AI1042" i="2"/>
  <c r="AI236" i="2"/>
  <c r="AI366" i="2"/>
  <c r="AI3004" i="2"/>
  <c r="AI2916" i="2"/>
  <c r="AI990" i="2"/>
  <c r="AI786" i="2"/>
  <c r="AI3078" i="2"/>
  <c r="AI205" i="2"/>
  <c r="AI908" i="2"/>
  <c r="AH2635" i="2"/>
  <c r="AI2882" i="2"/>
  <c r="AI2974" i="2"/>
  <c r="AI1076" i="2"/>
  <c r="AI286" i="2"/>
  <c r="AI1109" i="2"/>
  <c r="AI538" i="2"/>
  <c r="AI3002" i="2"/>
  <c r="AJ1682" i="2"/>
  <c r="AJ1486" i="2"/>
  <c r="AJ1158" i="2"/>
  <c r="AJ232" i="2"/>
  <c r="AJ43" i="2"/>
  <c r="AJ1154" i="2"/>
  <c r="AI1762" i="2"/>
  <c r="AJ566" i="2"/>
  <c r="AI3020" i="2"/>
  <c r="AI1491" i="2"/>
  <c r="AI980" i="2"/>
  <c r="AI224" i="2"/>
  <c r="AI1152" i="2"/>
  <c r="AI1396" i="2"/>
  <c r="AI1132" i="2"/>
  <c r="AI3048" i="2"/>
  <c r="AI2850" i="2"/>
  <c r="AI970" i="2"/>
  <c r="AI511" i="2"/>
  <c r="AI41" i="2"/>
  <c r="AI966" i="2"/>
  <c r="AI39" i="2"/>
  <c r="AI507" i="2"/>
  <c r="AI3100" i="2"/>
  <c r="AI722" i="2"/>
  <c r="AI933" i="2"/>
  <c r="AI914" i="2"/>
  <c r="AI2870" i="2"/>
  <c r="AI2934" i="2"/>
  <c r="AI315" i="2"/>
  <c r="AI962" i="2"/>
  <c r="AI3026" i="2"/>
  <c r="AH2566" i="2"/>
  <c r="AI1137" i="2"/>
  <c r="AI213" i="2"/>
  <c r="AI2880" i="2"/>
  <c r="AI503" i="2"/>
  <c r="AI934" i="2"/>
  <c r="AI1088" i="2"/>
  <c r="AI736" i="2"/>
  <c r="AI144" i="2"/>
  <c r="AI572" i="2"/>
  <c r="AI3028" i="2"/>
  <c r="AI652" i="2"/>
  <c r="AI1376" i="2"/>
  <c r="AI938" i="2"/>
  <c r="AI2896" i="2"/>
  <c r="AI916" i="2"/>
  <c r="AI1032" i="2"/>
  <c r="AI582" i="2"/>
  <c r="AI942" i="2"/>
  <c r="AI1070" i="2"/>
  <c r="AI2878" i="2"/>
  <c r="AI586" i="2"/>
  <c r="AI754" i="2"/>
  <c r="AI724" i="2"/>
  <c r="AI965" i="2"/>
  <c r="AI688" i="2"/>
  <c r="AI1149" i="2"/>
  <c r="AI2886" i="2"/>
  <c r="AI782" i="2"/>
  <c r="AI780" i="2"/>
  <c r="AI2900" i="2"/>
  <c r="AI1036" i="2"/>
  <c r="AI335" i="2"/>
  <c r="AJ335" i="2"/>
  <c r="AI1054" i="2"/>
  <c r="AJ1054" i="2"/>
  <c r="AI2990" i="2"/>
  <c r="AJ2990" i="2"/>
  <c r="AI770" i="2"/>
  <c r="AJ770" i="2"/>
  <c r="AI91" i="2"/>
  <c r="AJ91" i="2"/>
  <c r="AI299" i="2"/>
  <c r="AJ299" i="2"/>
  <c r="AJ660" i="2"/>
  <c r="AI660" i="2"/>
  <c r="AJ788" i="2"/>
  <c r="AI788" i="2"/>
  <c r="AJ3066" i="2"/>
  <c r="AI3066" i="2"/>
  <c r="AJ2982" i="2"/>
  <c r="AI2982" i="2"/>
  <c r="AI107" i="2"/>
  <c r="AJ107" i="2"/>
  <c r="AJ1400" i="2"/>
  <c r="AI1400" i="2"/>
  <c r="AI132" i="2"/>
  <c r="AJ132" i="2"/>
  <c r="AI2964" i="2"/>
  <c r="AJ2964" i="2"/>
  <c r="AJ80" i="2"/>
  <c r="AI80" i="2"/>
  <c r="AJ1430" i="2"/>
  <c r="AI1430" i="2"/>
  <c r="AJ306" i="2"/>
  <c r="AI306" i="2"/>
  <c r="AJ1826" i="2"/>
  <c r="AI1826" i="2"/>
  <c r="AJ1454" i="2"/>
  <c r="AI1454" i="2"/>
  <c r="AJ1526" i="2"/>
  <c r="AI1526" i="2"/>
  <c r="AH1726" i="2"/>
  <c r="AI1726" i="2"/>
  <c r="AJ2584" i="2"/>
  <c r="AI2584" i="2"/>
  <c r="AI904" i="2"/>
  <c r="AJ904" i="2"/>
  <c r="AI1470" i="2"/>
  <c r="AJ1470" i="2"/>
  <c r="AI1946" i="2"/>
  <c r="AJ1946" i="2"/>
  <c r="AJ387" i="2"/>
  <c r="AI387" i="2"/>
  <c r="AI2722" i="2"/>
  <c r="AJ2722" i="2"/>
  <c r="AJ2304" i="2"/>
  <c r="AI2304" i="2"/>
  <c r="AI939" i="2"/>
  <c r="AJ939" i="2"/>
  <c r="AJ654" i="2"/>
  <c r="AI1037" i="2"/>
  <c r="AJ1396" i="2"/>
  <c r="AI1073" i="2"/>
  <c r="AJ1028" i="2"/>
  <c r="AJ949" i="2"/>
  <c r="AI1077" i="2"/>
  <c r="AI968" i="2"/>
  <c r="AJ908" i="2"/>
  <c r="AI3008" i="2"/>
  <c r="AJ503" i="2"/>
  <c r="AJ144" i="2"/>
  <c r="AI2856" i="2"/>
  <c r="AJ938" i="2"/>
  <c r="AI3018" i="2"/>
  <c r="AI62" i="2"/>
  <c r="AJ1152" i="2"/>
  <c r="AJ546" i="2"/>
  <c r="AI1117" i="2"/>
  <c r="AJ1108" i="2"/>
  <c r="AJ53" i="2"/>
  <c r="AI1142" i="2"/>
  <c r="AI2966" i="2"/>
  <c r="AJ1086" i="2"/>
  <c r="AI1086" i="2"/>
  <c r="AI2860" i="2"/>
  <c r="AI774" i="2"/>
  <c r="AI1000" i="2"/>
  <c r="AI270" i="2"/>
  <c r="AJ910" i="2"/>
  <c r="AI910" i="2"/>
  <c r="AJ3102" i="2"/>
  <c r="AI3102" i="2"/>
  <c r="AJ363" i="2"/>
  <c r="AI363" i="2"/>
  <c r="AI1022" i="2"/>
  <c r="AI1150" i="2"/>
  <c r="AI2924" i="2"/>
  <c r="AJ2924" i="2"/>
  <c r="AI3052" i="2"/>
  <c r="AJ3052" i="2"/>
  <c r="AJ331" i="2"/>
  <c r="AI331" i="2"/>
  <c r="AI738" i="2"/>
  <c r="AI708" i="2"/>
  <c r="AJ2954" i="2"/>
  <c r="AI2954" i="2"/>
  <c r="AI76" i="2"/>
  <c r="AJ76" i="2"/>
  <c r="AI552" i="2"/>
  <c r="AJ710" i="2"/>
  <c r="AI710" i="2"/>
  <c r="AJ1030" i="2"/>
  <c r="AI1030" i="2"/>
  <c r="AJ1064" i="2"/>
  <c r="AI1064" i="2"/>
  <c r="AJ302" i="2"/>
  <c r="AI302" i="2"/>
  <c r="AJ523" i="2"/>
  <c r="AI523" i="2"/>
  <c r="AJ974" i="2"/>
  <c r="AI974" i="2"/>
  <c r="AI1102" i="2"/>
  <c r="AI2908" i="2"/>
  <c r="AJ2908" i="2"/>
  <c r="AI3036" i="2"/>
  <c r="AJ2910" i="2"/>
  <c r="AI2910" i="2"/>
  <c r="AJ52" i="2"/>
  <c r="AI52" i="2"/>
  <c r="AI756" i="2"/>
  <c r="AJ756" i="2"/>
  <c r="AJ1124" i="2"/>
  <c r="AI1124" i="2"/>
  <c r="AI2936" i="2"/>
  <c r="AJ2936" i="2"/>
  <c r="AJ2986" i="2"/>
  <c r="AI2986" i="2"/>
  <c r="AJ218" i="2"/>
  <c r="AI218" i="2"/>
  <c r="AI542" i="2"/>
  <c r="AJ542" i="2"/>
  <c r="AI726" i="2"/>
  <c r="AJ726" i="2"/>
  <c r="AI744" i="2"/>
  <c r="AJ744" i="2"/>
  <c r="AJ997" i="2"/>
  <c r="AI997" i="2"/>
  <c r="AJ1125" i="2"/>
  <c r="AI1125" i="2"/>
  <c r="AI982" i="2"/>
  <c r="AJ982" i="2"/>
  <c r="AI1110" i="2"/>
  <c r="AJ1110" i="2"/>
  <c r="AI752" i="2"/>
  <c r="AJ532" i="2"/>
  <c r="AI532" i="2"/>
  <c r="AJ682" i="2"/>
  <c r="AI682" i="2"/>
  <c r="AJ220" i="2"/>
  <c r="AI220" i="2"/>
  <c r="AJ278" i="2"/>
  <c r="AI278" i="2"/>
  <c r="AJ686" i="2"/>
  <c r="AI686" i="2"/>
  <c r="AI505" i="2"/>
  <c r="AJ944" i="2"/>
  <c r="AI944" i="2"/>
  <c r="AI1008" i="2"/>
  <c r="AJ1072" i="2"/>
  <c r="AI1072" i="2"/>
  <c r="AI1136" i="2"/>
  <c r="AI930" i="2"/>
  <c r="AI668" i="2"/>
  <c r="AJ668" i="2"/>
  <c r="AI929" i="2"/>
  <c r="AJ993" i="2"/>
  <c r="AI993" i="2"/>
  <c r="AI1057" i="2"/>
  <c r="AI1010" i="2"/>
  <c r="AJ1010" i="2"/>
  <c r="AI311" i="2"/>
  <c r="AJ311" i="2"/>
  <c r="AI2918" i="2"/>
  <c r="AJ2918" i="2"/>
  <c r="AJ3062" i="2"/>
  <c r="AI3062" i="2"/>
  <c r="AI59" i="2"/>
  <c r="AJ59" i="2"/>
  <c r="AJ672" i="2"/>
  <c r="AI672" i="2"/>
  <c r="AJ957" i="2"/>
  <c r="AI957" i="2"/>
  <c r="AI1021" i="2"/>
  <c r="AJ95" i="2"/>
  <c r="AI95" i="2"/>
  <c r="AI748" i="2"/>
  <c r="AJ969" i="2"/>
  <c r="AI969" i="2"/>
  <c r="AI1050" i="2"/>
  <c r="AJ1050" i="2"/>
  <c r="AJ1068" i="2"/>
  <c r="AI1068" i="2"/>
  <c r="AI2928" i="2"/>
  <c r="AJ2928" i="2"/>
  <c r="AJ2898" i="2"/>
  <c r="AI2898" i="2"/>
  <c r="AI1001" i="2"/>
  <c r="AI1153" i="2"/>
  <c r="AJ1153" i="2"/>
  <c r="AJ58" i="2"/>
  <c r="AI58" i="2"/>
  <c r="AI189" i="2"/>
  <c r="AJ189" i="2"/>
  <c r="AJ1065" i="2"/>
  <c r="AI1065" i="2"/>
  <c r="AI1130" i="2"/>
  <c r="AI956" i="2"/>
  <c r="AJ956" i="2"/>
  <c r="AI1084" i="2"/>
  <c r="AJ1084" i="2"/>
  <c r="AI2912" i="2"/>
  <c r="AI1052" i="2"/>
  <c r="AJ1052" i="2"/>
  <c r="AI2932" i="2"/>
  <c r="AJ2932" i="2"/>
  <c r="AJ227" i="2"/>
  <c r="AI227" i="2"/>
  <c r="AJ684" i="2"/>
  <c r="AI684" i="2"/>
  <c r="AI1033" i="2"/>
  <c r="AI1146" i="2"/>
  <c r="AJ1146" i="2"/>
  <c r="AI1100" i="2"/>
  <c r="AJ2832" i="2"/>
  <c r="AI2832" i="2"/>
  <c r="AI3088" i="2"/>
  <c r="AJ3088" i="2"/>
  <c r="AJ2866" i="2"/>
  <c r="AI2866" i="2"/>
  <c r="AH2556" i="2"/>
  <c r="AI924" i="2"/>
  <c r="AJ924" i="2"/>
  <c r="AI2421" i="2"/>
  <c r="AJ2421" i="2"/>
  <c r="AI258" i="2"/>
  <c r="AJ258" i="2"/>
  <c r="AJ282" i="2"/>
  <c r="AI282" i="2"/>
  <c r="AI2545" i="2"/>
  <c r="AJ2545" i="2"/>
  <c r="AJ1570" i="2"/>
  <c r="AI1570" i="2"/>
  <c r="AJ1506" i="2"/>
  <c r="AI1506" i="2"/>
  <c r="AJ1714" i="2"/>
  <c r="AI1714" i="2"/>
  <c r="AI1706" i="2"/>
  <c r="AJ1706" i="2"/>
  <c r="AJ1986" i="2"/>
  <c r="AI1986" i="2"/>
  <c r="AI510" i="2"/>
  <c r="AJ510" i="2"/>
  <c r="AJ514" i="2"/>
  <c r="AI514" i="2"/>
  <c r="S3106" i="2"/>
  <c r="T3106" i="2"/>
  <c r="AM3106" i="2" s="1"/>
  <c r="R3106" i="2"/>
  <c r="AH1526" i="2"/>
  <c r="AI2050" i="2"/>
  <c r="AJ2050" i="2"/>
  <c r="AJ1490" i="2"/>
  <c r="AI1490" i="2"/>
  <c r="AI2800" i="2"/>
  <c r="AJ2800" i="2"/>
  <c r="AI2265" i="2"/>
  <c r="AJ2265" i="2"/>
  <c r="AI2631" i="2"/>
  <c r="AJ2631" i="2"/>
  <c r="AI2082" i="2"/>
  <c r="AJ2082" i="2"/>
  <c r="AI2700" i="2"/>
  <c r="AJ2700" i="2"/>
  <c r="AJ465" i="2"/>
  <c r="AI465" i="2"/>
  <c r="AJ872" i="2"/>
  <c r="AI872" i="2"/>
  <c r="AJ1542" i="2"/>
  <c r="AI1542" i="2"/>
  <c r="AI1930" i="2"/>
  <c r="AJ1930" i="2"/>
  <c r="AH2483" i="2"/>
  <c r="AI2483" i="2"/>
  <c r="AJ346" i="2"/>
  <c r="AI346" i="2"/>
  <c r="AJ2509" i="2"/>
  <c r="AI2509" i="2"/>
  <c r="AJ2168" i="2"/>
  <c r="AI2168" i="2"/>
  <c r="AI2295" i="2"/>
  <c r="AJ2295" i="2"/>
  <c r="AI2248" i="2"/>
  <c r="AJ2248" i="2"/>
  <c r="AJ1989" i="2"/>
  <c r="AI1989" i="2"/>
  <c r="AI2569" i="2"/>
  <c r="AJ2569" i="2"/>
  <c r="AJ85" i="2"/>
  <c r="AJ1906" i="2"/>
  <c r="AI1482" i="2"/>
  <c r="AJ2940" i="2"/>
  <c r="AJ3068" i="2"/>
  <c r="AI2894" i="2"/>
  <c r="AI3070" i="2"/>
  <c r="AI75" i="2"/>
  <c r="AI237" i="2"/>
  <c r="AI119" i="2"/>
  <c r="AJ554" i="2"/>
  <c r="AJ722" i="2"/>
  <c r="AI1009" i="2"/>
  <c r="AJ962" i="2"/>
  <c r="AJ980" i="2"/>
  <c r="AJ1156" i="2"/>
  <c r="AJ3080" i="2"/>
  <c r="AJ3034" i="2"/>
  <c r="AJ79" i="2"/>
  <c r="AJ254" i="2"/>
  <c r="AI584" i="2"/>
  <c r="AJ742" i="2"/>
  <c r="AJ728" i="2"/>
  <c r="AJ934" i="2"/>
  <c r="AJ1126" i="2"/>
  <c r="AI1096" i="2"/>
  <c r="AJ1388" i="2"/>
  <c r="AI2980" i="2"/>
  <c r="AI231" i="2"/>
  <c r="AJ714" i="2"/>
  <c r="AJ652" i="2"/>
  <c r="AI1049" i="2"/>
  <c r="AJ970" i="2"/>
  <c r="AJ1036" i="2"/>
  <c r="AJ2944" i="2"/>
  <c r="AI3042" i="2"/>
  <c r="AI2556" i="2"/>
  <c r="AI2549" i="2"/>
  <c r="AJ224" i="2"/>
  <c r="AJ1088" i="2"/>
  <c r="AI2844" i="2"/>
  <c r="AI2862" i="2"/>
  <c r="AI283" i="2"/>
  <c r="AJ754" i="2"/>
  <c r="AJ3048" i="2"/>
  <c r="AI917" i="2"/>
  <c r="AI953" i="2"/>
  <c r="AJ1522" i="2"/>
  <c r="AI1954" i="2"/>
  <c r="AJ1810" i="2"/>
  <c r="AI702" i="2"/>
  <c r="AJ1149" i="2"/>
  <c r="AI1104" i="2"/>
  <c r="AJ347" i="2"/>
  <c r="AJ929" i="2"/>
  <c r="AI964" i="2"/>
  <c r="AJ2872" i="2"/>
  <c r="AI2906" i="2"/>
  <c r="AI294" i="2"/>
  <c r="AJ933" i="2"/>
  <c r="AI952" i="2"/>
  <c r="AJ3028" i="2"/>
  <c r="AI762" i="2"/>
  <c r="AI1082" i="2"/>
  <c r="AI1148" i="2"/>
  <c r="AJ1558" i="2"/>
  <c r="AJ1102" i="2"/>
  <c r="AI913" i="2"/>
  <c r="AJ966" i="2"/>
  <c r="AI2998" i="2"/>
  <c r="AJ1132" i="2"/>
  <c r="AJ2191" i="2"/>
  <c r="AJ623" i="2"/>
  <c r="AI1534" i="2"/>
  <c r="AI319" i="2"/>
  <c r="AJ334" i="2"/>
  <c r="AI989" i="2"/>
  <c r="AJ1008" i="2"/>
  <c r="AI2892" i="2"/>
  <c r="AI3038" i="2"/>
  <c r="AJ168" i="2"/>
  <c r="AI961" i="2"/>
  <c r="AI3096" i="2"/>
  <c r="AI680" i="2"/>
  <c r="AI1014" i="2"/>
  <c r="AJ2886" i="2"/>
  <c r="AI732" i="2"/>
  <c r="AI1114" i="2"/>
  <c r="AJ3024" i="2"/>
  <c r="AI3058" i="2"/>
  <c r="AJ518" i="2"/>
  <c r="AJ688" i="2"/>
  <c r="AI3046" i="2"/>
  <c r="AI355" i="2"/>
  <c r="AJ1376" i="2"/>
  <c r="AI271" i="2"/>
  <c r="AJ271" i="2"/>
  <c r="AI926" i="2"/>
  <c r="AJ926" i="2"/>
  <c r="AJ2956" i="2"/>
  <c r="AI2956" i="2"/>
  <c r="AJ525" i="2"/>
  <c r="AI525" i="2"/>
  <c r="AJ696" i="2"/>
  <c r="AI696" i="2"/>
  <c r="AI758" i="2"/>
  <c r="AJ758" i="2"/>
  <c r="AJ1029" i="2"/>
  <c r="AI1029" i="2"/>
  <c r="AI1053" i="2"/>
  <c r="AJ1053" i="2"/>
  <c r="AJ1106" i="2"/>
  <c r="AI1106" i="2"/>
  <c r="AI295" i="2"/>
  <c r="AJ295" i="2"/>
  <c r="AJ2838" i="2"/>
  <c r="AI2838" i="2"/>
  <c r="AI1081" i="2"/>
  <c r="AJ1081" i="2"/>
  <c r="AJ750" i="2"/>
  <c r="AI750" i="2"/>
  <c r="AJ960" i="2"/>
  <c r="AI960" i="2"/>
  <c r="AJ1384" i="2"/>
  <c r="AI1384" i="2"/>
  <c r="AJ2948" i="2"/>
  <c r="AI2948" i="2"/>
  <c r="AI700" i="2"/>
  <c r="AJ700" i="2"/>
  <c r="AI251" i="2"/>
  <c r="AJ251" i="2"/>
  <c r="AI932" i="2"/>
  <c r="AJ1060" i="2"/>
  <c r="AI1060" i="2"/>
  <c r="AJ3064" i="2"/>
  <c r="AI3064" i="2"/>
  <c r="AI2858" i="2"/>
  <c r="AJ2858" i="2"/>
  <c r="AJ61" i="2"/>
  <c r="AI61" i="2"/>
  <c r="AJ234" i="2"/>
  <c r="AI234" i="2"/>
  <c r="AI1016" i="2"/>
  <c r="AJ1016" i="2"/>
  <c r="AI1144" i="2"/>
  <c r="AJ1144" i="2"/>
  <c r="AI734" i="2"/>
  <c r="AI327" i="2"/>
  <c r="AJ327" i="2"/>
  <c r="AI215" i="2"/>
  <c r="AJ746" i="2"/>
  <c r="AI746" i="2"/>
  <c r="AI228" i="2"/>
  <c r="AJ228" i="2"/>
  <c r="AJ342" i="2"/>
  <c r="AI342" i="2"/>
  <c r="AI912" i="2"/>
  <c r="AJ912" i="2"/>
  <c r="AI1040" i="2"/>
  <c r="AJ1040" i="2"/>
  <c r="AJ1058" i="2"/>
  <c r="AI1058" i="2"/>
  <c r="AJ521" i="2"/>
  <c r="AI521" i="2"/>
  <c r="AI307" i="2"/>
  <c r="AJ307" i="2"/>
  <c r="AI55" i="2"/>
  <c r="AJ55" i="2"/>
  <c r="AI140" i="2"/>
  <c r="AI766" i="2"/>
  <c r="AJ766" i="2"/>
  <c r="AI184" i="2"/>
  <c r="AJ184" i="2"/>
  <c r="AI1025" i="2"/>
  <c r="AJ1025" i="2"/>
  <c r="AI1138" i="2"/>
  <c r="AJ1138" i="2"/>
  <c r="AI2854" i="2"/>
  <c r="AJ2854" i="2"/>
  <c r="AI310" i="2"/>
  <c r="AJ580" i="2"/>
  <c r="AI580" i="2"/>
  <c r="AJ2836" i="2"/>
  <c r="AI2836" i="2"/>
  <c r="AI578" i="2"/>
  <c r="AI922" i="2"/>
  <c r="AJ922" i="2"/>
  <c r="AJ940" i="2"/>
  <c r="AI940" i="2"/>
  <c r="AJ3056" i="2"/>
  <c r="AI3056" i="2"/>
  <c r="AJ235" i="2"/>
  <c r="AI235" i="2"/>
  <c r="AI323" i="2"/>
  <c r="AJ323" i="2"/>
  <c r="AI1018" i="2"/>
  <c r="AJ1018" i="2"/>
  <c r="AJ3040" i="2"/>
  <c r="AI3040" i="2"/>
  <c r="AI3010" i="2"/>
  <c r="AJ3010" i="2"/>
  <c r="AI1392" i="2"/>
  <c r="AJ1392" i="2"/>
  <c r="AI666" i="2"/>
  <c r="AJ666" i="2"/>
  <c r="AI972" i="2"/>
  <c r="AJ2960" i="2"/>
  <c r="AI2960" i="2"/>
  <c r="AI2868" i="2"/>
  <c r="AI3072" i="2"/>
  <c r="AH2304" i="2"/>
  <c r="AI2541" i="2"/>
  <c r="AJ2541" i="2"/>
  <c r="AI2018" i="2"/>
  <c r="AJ2018" i="2"/>
  <c r="AJ1566" i="2"/>
  <c r="AI1566" i="2"/>
  <c r="AI1650" i="2"/>
  <c r="AJ1650" i="2"/>
  <c r="AI2445" i="2"/>
  <c r="AJ2445" i="2"/>
  <c r="AJ1498" i="2"/>
  <c r="AI1498" i="2"/>
  <c r="AJ2573" i="2"/>
  <c r="AI2573" i="2"/>
  <c r="AI2437" i="2"/>
  <c r="AJ2437" i="2"/>
  <c r="AJ1890" i="2"/>
  <c r="AI1890" i="2"/>
  <c r="AJ298" i="2"/>
  <c r="AI298" i="2"/>
  <c r="AI1818" i="2"/>
  <c r="AJ1818" i="2"/>
  <c r="AH1778" i="2"/>
  <c r="AJ1738" i="2"/>
  <c r="AI1738" i="2"/>
  <c r="AH1482" i="2"/>
  <c r="AJ1458" i="2"/>
  <c r="AI1458" i="2"/>
  <c r="AI995" i="2"/>
  <c r="AJ995" i="2"/>
  <c r="AI1414" i="2"/>
  <c r="AJ1414" i="2"/>
  <c r="AH1562" i="2"/>
  <c r="AI1562" i="2"/>
  <c r="AJ955" i="2"/>
  <c r="AI955" i="2"/>
  <c r="AI2741" i="2"/>
  <c r="AJ2741" i="2"/>
  <c r="AJ792" i="2"/>
  <c r="AI792" i="2"/>
  <c r="AJ3057" i="2"/>
  <c r="AI3057" i="2"/>
  <c r="AJ491" i="2"/>
  <c r="AI491" i="2"/>
  <c r="AI1474" i="2"/>
  <c r="AJ1474" i="2"/>
  <c r="AJ1418" i="2"/>
  <c r="AI1418" i="2"/>
  <c r="AH1422" i="2"/>
  <c r="AJ1422" i="2"/>
  <c r="AJ1626" i="2"/>
  <c r="AI1626" i="2"/>
  <c r="AI745" i="2"/>
  <c r="AJ745" i="2"/>
  <c r="AI1228" i="2"/>
  <c r="AJ1228" i="2"/>
  <c r="AJ769" i="2"/>
  <c r="AI769" i="2"/>
  <c r="AI1155" i="2"/>
  <c r="AJ1155" i="2"/>
  <c r="AJ2453" i="2"/>
  <c r="AI2453" i="2"/>
  <c r="AJ290" i="2"/>
  <c r="AI290" i="2"/>
  <c r="AI1538" i="2"/>
  <c r="AJ2375" i="2"/>
  <c r="AJ2062" i="2"/>
  <c r="AJ2449" i="2"/>
  <c r="AJ2481" i="2"/>
  <c r="AI1550" i="2"/>
  <c r="AJ2465" i="2"/>
  <c r="AJ39" i="2"/>
  <c r="AI216" i="2"/>
  <c r="AI246" i="2"/>
  <c r="AJ511" i="2"/>
  <c r="AI576" i="2"/>
  <c r="AJ509" i="2"/>
  <c r="AI718" i="2"/>
  <c r="AI656" i="2"/>
  <c r="AI784" i="2"/>
  <c r="AJ973" i="2"/>
  <c r="AJ1101" i="2"/>
  <c r="AI1006" i="2"/>
  <c r="AI1134" i="2"/>
  <c r="AI992" i="2"/>
  <c r="AI1120" i="2"/>
  <c r="AI2942" i="2"/>
  <c r="AJ160" i="2"/>
  <c r="AI945" i="2"/>
  <c r="AJ1137" i="2"/>
  <c r="AJ916" i="2"/>
  <c r="AI1092" i="2"/>
  <c r="AI3016" i="2"/>
  <c r="AJ2970" i="2"/>
  <c r="AJ226" i="2"/>
  <c r="AI358" i="2"/>
  <c r="AJ678" i="2"/>
  <c r="AI664" i="2"/>
  <c r="AI1141" i="2"/>
  <c r="AI1062" i="2"/>
  <c r="AI513" i="2"/>
  <c r="AJ2916" i="2"/>
  <c r="AJ3094" i="2"/>
  <c r="AJ213" i="2"/>
  <c r="AJ578" i="2"/>
  <c r="AJ517" i="2"/>
  <c r="AI985" i="2"/>
  <c r="AI906" i="2"/>
  <c r="AJ972" i="2"/>
  <c r="AI1408" i="2"/>
  <c r="AJ2880" i="2"/>
  <c r="AJ2994" i="2"/>
  <c r="AJ2501" i="2"/>
  <c r="AI1133" i="2"/>
  <c r="AJ3100" i="2"/>
  <c r="AI229" i="2"/>
  <c r="AI690" i="2"/>
  <c r="AJ740" i="2"/>
  <c r="AJ2920" i="2"/>
  <c r="AI247" i="2"/>
  <c r="AJ1000" i="2"/>
  <c r="AI243" i="2"/>
  <c r="AJ2912" i="2"/>
  <c r="AI2010" i="2"/>
  <c r="AJ507" i="2"/>
  <c r="AJ505" i="2"/>
  <c r="AI1118" i="2"/>
  <c r="AI2988" i="2"/>
  <c r="AJ217" i="2"/>
  <c r="AI548" i="2"/>
  <c r="AI706" i="2"/>
  <c r="AI946" i="2"/>
  <c r="AJ2934" i="2"/>
  <c r="AI662" i="2"/>
  <c r="AI918" i="2"/>
  <c r="AI1372" i="2"/>
  <c r="AJ2950" i="2"/>
  <c r="AJ205" i="2"/>
  <c r="AJ1033" i="2"/>
  <c r="AJ2992" i="2"/>
  <c r="AJ2914" i="2"/>
  <c r="AJ752" i="2"/>
  <c r="AJ2972" i="2"/>
  <c r="AJ996" i="2"/>
  <c r="AI263" i="2"/>
  <c r="AJ180" i="2"/>
  <c r="AJ748" i="2"/>
  <c r="AJ3026" i="2"/>
  <c r="AJ2469" i="2"/>
  <c r="AJ2112" i="2"/>
  <c r="AI1754" i="2"/>
  <c r="AI1778" i="2"/>
  <c r="AI1530" i="2"/>
  <c r="AI255" i="2"/>
  <c r="AJ310" i="2"/>
  <c r="AJ734" i="2"/>
  <c r="AJ1022" i="2"/>
  <c r="AI2846" i="2"/>
  <c r="AI225" i="2"/>
  <c r="AJ738" i="2"/>
  <c r="AJ914" i="2"/>
  <c r="AI2840" i="2"/>
  <c r="AI2938" i="2"/>
  <c r="AI536" i="2"/>
  <c r="AJ1093" i="2"/>
  <c r="AI984" i="2"/>
  <c r="AJ45" i="2"/>
  <c r="AI530" i="2"/>
  <c r="AJ1129" i="2"/>
  <c r="AI1116" i="2"/>
  <c r="AI1105" i="2"/>
  <c r="AI279" i="2"/>
  <c r="AI1045" i="2"/>
  <c r="AI1145" i="2"/>
  <c r="AI3084" i="2"/>
  <c r="AJ3084" i="2"/>
  <c r="AI3032" i="2"/>
  <c r="AJ3032" i="2"/>
  <c r="AI574" i="2"/>
  <c r="AJ574" i="2"/>
  <c r="AI776" i="2"/>
  <c r="AJ776" i="2"/>
  <c r="AJ1157" i="2"/>
  <c r="AI1157" i="2"/>
  <c r="AJ670" i="2"/>
  <c r="AI670" i="2"/>
  <c r="AI350" i="2"/>
  <c r="AJ350" i="2"/>
  <c r="AI156" i="2"/>
  <c r="AJ156" i="2"/>
  <c r="AJ1024" i="2"/>
  <c r="AI1024" i="2"/>
  <c r="AJ994" i="2"/>
  <c r="AI994" i="2"/>
  <c r="AJ1097" i="2"/>
  <c r="AI1097" i="2"/>
  <c r="AJ2962" i="2"/>
  <c r="AI2962" i="2"/>
  <c r="AJ343" i="2"/>
  <c r="AI343" i="2"/>
  <c r="AI2946" i="2"/>
  <c r="AJ2946" i="2"/>
  <c r="AJ1554" i="2"/>
  <c r="AI1554" i="2"/>
  <c r="AJ242" i="2"/>
  <c r="AI242" i="2"/>
  <c r="AJ1434" i="2"/>
  <c r="AI1434" i="2"/>
  <c r="AI2967" i="2"/>
  <c r="AJ2967" i="2"/>
  <c r="AJ1858" i="2"/>
  <c r="AI1858" i="2"/>
  <c r="AI22" i="2"/>
  <c r="AJ22" i="2"/>
  <c r="AJ362" i="2"/>
  <c r="AI362" i="2"/>
  <c r="AJ1510" i="2"/>
  <c r="AI1510" i="2"/>
  <c r="AJ483" i="2"/>
  <c r="AI483" i="2"/>
  <c r="AJ2784" i="2"/>
  <c r="AI2784" i="2"/>
  <c r="AJ1861" i="2"/>
  <c r="AI1861" i="2"/>
  <c r="AI2489" i="2"/>
  <c r="AJ2489" i="2"/>
  <c r="AI27" i="2"/>
  <c r="AJ27" i="2"/>
  <c r="AJ2368" i="2"/>
  <c r="AI2368" i="2"/>
  <c r="AI1253" i="2"/>
  <c r="AJ1253" i="2"/>
  <c r="AJ2760" i="2"/>
  <c r="AI2760" i="2"/>
  <c r="AI2429" i="2"/>
  <c r="AJ2429" i="2"/>
  <c r="AI359" i="2"/>
  <c r="AI3076" i="2"/>
  <c r="AI60" i="2"/>
  <c r="AI3000" i="2"/>
  <c r="AJ2850" i="2"/>
  <c r="AI2976" i="2"/>
  <c r="AJ572" i="2"/>
  <c r="AJ958" i="2"/>
  <c r="AI958" i="2"/>
  <c r="AJ3022" i="2"/>
  <c r="AI3022" i="2"/>
  <c r="AJ233" i="2"/>
  <c r="AI233" i="2"/>
  <c r="AJ674" i="2"/>
  <c r="AI674" i="2"/>
  <c r="AI1012" i="2"/>
  <c r="AJ1012" i="2"/>
  <c r="AI1140" i="2"/>
  <c r="AJ1140" i="2"/>
  <c r="AI3082" i="2"/>
  <c r="AJ3082" i="2"/>
  <c r="AJ558" i="2"/>
  <c r="AI558" i="2"/>
  <c r="AI981" i="2"/>
  <c r="AJ981" i="2"/>
  <c r="AJ1094" i="2"/>
  <c r="AI1094" i="2"/>
  <c r="AJ1128" i="2"/>
  <c r="AI1128" i="2"/>
  <c r="AI239" i="2"/>
  <c r="AJ239" i="2"/>
  <c r="AI303" i="2"/>
  <c r="AJ303" i="2"/>
  <c r="AI519" i="2"/>
  <c r="AJ519" i="2"/>
  <c r="AI534" i="2"/>
  <c r="AJ534" i="2"/>
  <c r="AI2926" i="2"/>
  <c r="AJ2926" i="2"/>
  <c r="AI3054" i="2"/>
  <c r="AI56" i="2"/>
  <c r="AJ676" i="2"/>
  <c r="AI676" i="2"/>
  <c r="AJ1044" i="2"/>
  <c r="AI1044" i="2"/>
  <c r="AI2904" i="2"/>
  <c r="AJ2904" i="2"/>
  <c r="AJ2890" i="2"/>
  <c r="AI2890" i="2"/>
  <c r="AI57" i="2"/>
  <c r="AJ57" i="2"/>
  <c r="AI230" i="2"/>
  <c r="AJ230" i="2"/>
  <c r="AJ760" i="2"/>
  <c r="AI760" i="2"/>
  <c r="AI998" i="2"/>
  <c r="AI70" i="2"/>
  <c r="AJ70" i="2"/>
  <c r="AI515" i="2"/>
  <c r="AJ515" i="2"/>
  <c r="AJ3006" i="2"/>
  <c r="AI3006" i="2"/>
  <c r="AJ127" i="2"/>
  <c r="AI127" i="2"/>
  <c r="AI2922" i="2"/>
  <c r="AJ2922" i="2"/>
  <c r="AJ123" i="2"/>
  <c r="AI123" i="2"/>
  <c r="AI326" i="2"/>
  <c r="AJ326" i="2"/>
  <c r="AI950" i="2"/>
  <c r="AJ950" i="2"/>
  <c r="AI1078" i="2"/>
  <c r="AJ1078" i="2"/>
  <c r="AI920" i="2"/>
  <c r="AJ920" i="2"/>
  <c r="AI1048" i="2"/>
  <c r="AJ1048" i="2"/>
  <c r="AJ1085" i="2"/>
  <c r="AI1085" i="2"/>
  <c r="AJ136" i="2"/>
  <c r="AI136" i="2"/>
  <c r="AJ978" i="2"/>
  <c r="AI978" i="2"/>
  <c r="AJ2902" i="2"/>
  <c r="AI2902" i="2"/>
  <c r="AI223" i="2"/>
  <c r="AJ223" i="2"/>
  <c r="AI291" i="2"/>
  <c r="AJ291" i="2"/>
  <c r="AI556" i="2"/>
  <c r="AJ556" i="2"/>
  <c r="AI778" i="2"/>
  <c r="AI1017" i="2"/>
  <c r="AJ1017" i="2"/>
  <c r="AI768" i="2"/>
  <c r="AJ768" i="2"/>
  <c r="AI1380" i="2"/>
  <c r="AJ1380" i="2"/>
  <c r="AI2884" i="2"/>
  <c r="AJ2884" i="2"/>
  <c r="AI54" i="2"/>
  <c r="AJ54" i="2"/>
  <c r="AI148" i="2"/>
  <c r="AI212" i="2"/>
  <c r="AI925" i="2"/>
  <c r="AJ925" i="2"/>
  <c r="AI1041" i="2"/>
  <c r="AJ1041" i="2"/>
  <c r="AI3030" i="2"/>
  <c r="AJ3030" i="2"/>
  <c r="AI941" i="2"/>
  <c r="AJ941" i="2"/>
  <c r="AJ67" i="2"/>
  <c r="AI67" i="2"/>
  <c r="AI176" i="2"/>
  <c r="AI1090" i="2"/>
  <c r="AI1404" i="2"/>
  <c r="AJ1404" i="2"/>
  <c r="AJ3060" i="2"/>
  <c r="AI3060" i="2"/>
  <c r="AJ1002" i="2"/>
  <c r="AI1002" i="2"/>
  <c r="AJ1004" i="2"/>
  <c r="AI1004" i="2"/>
  <c r="AI2864" i="2"/>
  <c r="AJ2834" i="2"/>
  <c r="AI2834" i="2"/>
  <c r="AI3090" i="2"/>
  <c r="AJ3090" i="2"/>
  <c r="AJ1121" i="2"/>
  <c r="AI1121" i="2"/>
  <c r="AI698" i="2"/>
  <c r="AJ698" i="2"/>
  <c r="AI2848" i="2"/>
  <c r="AJ2848" i="2"/>
  <c r="AJ3104" i="2"/>
  <c r="AI3104" i="2"/>
  <c r="AJ3074" i="2"/>
  <c r="AI3074" i="2"/>
  <c r="AI164" i="2"/>
  <c r="AJ164" i="2"/>
  <c r="AJ937" i="2"/>
  <c r="AI937" i="2"/>
  <c r="AJ3092" i="2"/>
  <c r="AI3092" i="2"/>
  <c r="AJ1970" i="2"/>
  <c r="AI1970" i="2"/>
  <c r="AJ1450" i="2"/>
  <c r="AI1450" i="2"/>
  <c r="AI1438" i="2"/>
  <c r="AJ1438" i="2"/>
  <c r="AI2457" i="2"/>
  <c r="AJ2457" i="2"/>
  <c r="AI1442" i="2"/>
  <c r="AJ1442" i="2"/>
  <c r="AJ314" i="2"/>
  <c r="AI314" i="2"/>
  <c r="AJ1518" i="2"/>
  <c r="AI1518" i="2"/>
  <c r="AI2557" i="2"/>
  <c r="AJ2557" i="2"/>
  <c r="AJ1446" i="2"/>
  <c r="AI1446" i="2"/>
  <c r="AJ1922" i="2"/>
  <c r="AI1922" i="2"/>
  <c r="AI2034" i="2"/>
  <c r="AJ2034" i="2"/>
  <c r="AJ1618" i="2"/>
  <c r="AI1618" i="2"/>
  <c r="AJ330" i="2"/>
  <c r="AI330" i="2"/>
  <c r="AJ2537" i="2"/>
  <c r="AI2537" i="2"/>
  <c r="AJ86" i="2"/>
  <c r="AI86" i="2"/>
  <c r="AI1742" i="2"/>
  <c r="AJ1742" i="2"/>
  <c r="AI1462" i="2"/>
  <c r="AJ1462" i="2"/>
  <c r="AJ332" i="2"/>
  <c r="AI332" i="2"/>
  <c r="AJ834" i="2"/>
  <c r="AI834" i="2"/>
  <c r="AI1478" i="2"/>
  <c r="AJ1478" i="2"/>
  <c r="AH1264" i="2"/>
  <c r="AI1264" i="2"/>
  <c r="AI1221" i="2"/>
  <c r="AJ1221" i="2"/>
  <c r="AJ2249" i="2"/>
  <c r="AI2249" i="2"/>
  <c r="AI2532" i="2"/>
  <c r="AJ2532" i="2"/>
  <c r="AJ665" i="2"/>
  <c r="AI665" i="2"/>
  <c r="AI2192" i="2"/>
  <c r="AJ2192" i="2"/>
  <c r="AJ1636" i="2"/>
  <c r="AI1636" i="2"/>
  <c r="AJ2327" i="2"/>
  <c r="AI2327" i="2"/>
  <c r="AJ1806" i="2"/>
  <c r="AI1806" i="2"/>
  <c r="AJ322" i="2"/>
  <c r="AI322" i="2"/>
  <c r="AJ708" i="2"/>
  <c r="AJ1090" i="2"/>
  <c r="AI2888" i="2"/>
  <c r="AI47" i="2"/>
  <c r="AJ318" i="2"/>
  <c r="AI1013" i="2"/>
  <c r="AJ1032" i="2"/>
  <c r="AJ3014" i="2"/>
  <c r="AJ148" i="2"/>
  <c r="AJ780" i="2"/>
  <c r="AJ1098" i="2"/>
  <c r="AJ3072" i="2"/>
  <c r="AJ1494" i="2"/>
  <c r="AJ544" i="2"/>
  <c r="AJ56" i="2"/>
  <c r="AI977" i="2"/>
  <c r="AJ262" i="2"/>
  <c r="AI339" i="2"/>
  <c r="AJ1594" i="2"/>
  <c r="AI2441" i="2"/>
  <c r="AJ1582" i="2"/>
  <c r="AI560" i="2"/>
  <c r="AJ1021" i="2"/>
  <c r="AI976" i="2"/>
  <c r="AJ315" i="2"/>
  <c r="AI692" i="2"/>
  <c r="AI1074" i="2"/>
  <c r="AI222" i="2"/>
  <c r="AI712" i="2"/>
  <c r="AI1046" i="2"/>
  <c r="AJ2900" i="2"/>
  <c r="AI562" i="2"/>
  <c r="AI954" i="2"/>
  <c r="AI1020" i="2"/>
  <c r="AI2978" i="2"/>
  <c r="AI1069" i="2"/>
  <c r="AJ3054" i="2"/>
  <c r="AJ552" i="2"/>
  <c r="AI3012" i="2"/>
  <c r="AJ1130" i="2"/>
  <c r="AI1422" i="2"/>
  <c r="AI49" i="2"/>
  <c r="AI287" i="2"/>
  <c r="AJ270" i="2"/>
  <c r="AJ736" i="2"/>
  <c r="AJ1150" i="2"/>
  <c r="AJ2958" i="2"/>
  <c r="AI267" i="2"/>
  <c r="AJ724" i="2"/>
  <c r="AJ1042" i="2"/>
  <c r="AI2968" i="2"/>
  <c r="AI3050" i="2"/>
  <c r="AI694" i="2"/>
  <c r="AJ529" i="2"/>
  <c r="AI1112" i="2"/>
  <c r="AJ219" i="2"/>
  <c r="AI730" i="2"/>
  <c r="AI986" i="2"/>
  <c r="AJ2896" i="2"/>
  <c r="AJ2930" i="2"/>
  <c r="AJ140" i="2"/>
  <c r="AJ1122" i="2"/>
  <c r="AJ936" i="2"/>
  <c r="AI275" i="2"/>
  <c r="AJ1066" i="2"/>
  <c r="AH1551" i="2"/>
  <c r="AH2275" i="2"/>
  <c r="AH2553" i="2"/>
  <c r="AH1344" i="2"/>
  <c r="AH2204" i="2"/>
  <c r="AH634" i="2"/>
  <c r="AH2229" i="2"/>
  <c r="AH443" i="2"/>
  <c r="AH645" i="2"/>
  <c r="AH2179" i="2"/>
  <c r="AH2299" i="2"/>
  <c r="AH621" i="2"/>
  <c r="AH1173" i="2"/>
  <c r="AH2159" i="2"/>
  <c r="AH2336" i="2"/>
  <c r="AH1510" i="2"/>
  <c r="AH1644" i="2"/>
  <c r="AH2484" i="2"/>
  <c r="AH2784" i="2"/>
  <c r="AH2375" i="2"/>
  <c r="AH1494" i="2"/>
  <c r="AH2429" i="2"/>
  <c r="AH2557" i="2"/>
  <c r="AH1794" i="2"/>
  <c r="AH483" i="2"/>
  <c r="AH1181" i="2"/>
  <c r="AH2572" i="2"/>
  <c r="AH2501" i="2"/>
  <c r="AH2368" i="2"/>
  <c r="AH2466" i="2"/>
  <c r="AH3003" i="2"/>
  <c r="AH2722" i="2"/>
  <c r="AH1127" i="2"/>
  <c r="AH1586" i="2"/>
  <c r="AH1682" i="2"/>
  <c r="AH2024" i="2"/>
  <c r="AH2987" i="2"/>
  <c r="AH1490" i="2"/>
  <c r="AH2004" i="2"/>
  <c r="AH1868" i="2"/>
  <c r="AH1626" i="2"/>
  <c r="AH1474" i="2"/>
  <c r="AH1550" i="2"/>
  <c r="AH27" i="2"/>
  <c r="AH1946" i="2"/>
  <c r="AH1522" i="2"/>
  <c r="AH2044" i="2"/>
  <c r="AH1954" i="2"/>
  <c r="AH2010" i="2"/>
  <c r="AH2509" i="2"/>
  <c r="AH2327" i="2"/>
  <c r="AH1155" i="2"/>
  <c r="AH2065" i="2"/>
  <c r="AH1542" i="2"/>
  <c r="AH1465" i="2"/>
  <c r="AH1618" i="2"/>
  <c r="AH1906" i="2"/>
  <c r="AH393" i="2"/>
  <c r="AH242" i="2"/>
  <c r="AH1368" i="2"/>
  <c r="AH1294" i="2"/>
  <c r="AH1805" i="2"/>
  <c r="AH1986" i="2"/>
  <c r="AH2995" i="2"/>
  <c r="AH1406" i="2"/>
  <c r="AH322" i="2"/>
  <c r="AH1853" i="2"/>
  <c r="AH2985" i="2"/>
  <c r="AH1762" i="2"/>
  <c r="AH2449" i="2"/>
  <c r="AH491" i="2"/>
  <c r="AH2453" i="2"/>
  <c r="AH1850" i="2"/>
  <c r="AH1558" i="2"/>
  <c r="AH1438" i="2"/>
  <c r="AH2053" i="2"/>
  <c r="AH2551" i="2"/>
  <c r="AH1685" i="2"/>
  <c r="AH1645" i="2"/>
  <c r="AH2599" i="2"/>
  <c r="AH2089" i="2"/>
  <c r="AH1643" i="2"/>
  <c r="AH833" i="2"/>
  <c r="AH2220" i="2"/>
  <c r="AH157" i="2"/>
  <c r="AH2717" i="2"/>
  <c r="AH3078" i="2"/>
  <c r="AH2800" i="2"/>
  <c r="AH758" i="2"/>
  <c r="AH1431" i="2"/>
  <c r="AH2975" i="2"/>
  <c r="AH362" i="2"/>
  <c r="AH1450" i="2"/>
  <c r="AH1659" i="2"/>
  <c r="AH2438" i="2"/>
  <c r="AH1921" i="2"/>
  <c r="AH2422" i="2"/>
  <c r="AH983" i="2"/>
  <c r="AH2082" i="2"/>
  <c r="AH1777" i="2"/>
  <c r="AH63" i="2"/>
  <c r="AH1471" i="2"/>
  <c r="AH2057" i="2"/>
  <c r="AH2333" i="2"/>
  <c r="AH330" i="2"/>
  <c r="AH2098" i="2"/>
  <c r="AH89" i="2"/>
  <c r="AH398" i="2"/>
  <c r="AH2660" i="2"/>
  <c r="AH646" i="2"/>
  <c r="AH2478" i="2"/>
  <c r="AH2451" i="2"/>
  <c r="AH2316" i="2"/>
  <c r="AH1756" i="2"/>
  <c r="AH2122" i="2"/>
  <c r="AH1696" i="2"/>
  <c r="AH459" i="2"/>
  <c r="AH1031" i="2"/>
  <c r="AH1188" i="2"/>
  <c r="AH2224" i="2"/>
  <c r="AH379" i="2"/>
  <c r="AH410" i="2"/>
  <c r="AH826" i="2"/>
  <c r="AH3093" i="2"/>
  <c r="AH2757" i="2"/>
  <c r="AH1732" i="2"/>
  <c r="AH2332" i="2"/>
  <c r="AH1650" i="2"/>
  <c r="AH2227" i="2"/>
  <c r="AH120" i="2"/>
  <c r="AH1922" i="2"/>
  <c r="AH1477" i="2"/>
  <c r="AH103" i="2"/>
  <c r="AH1377" i="2"/>
  <c r="AH2455" i="2"/>
  <c r="AH865" i="2"/>
  <c r="AH1803" i="2"/>
  <c r="AH1457" i="2"/>
  <c r="AH2392" i="2"/>
  <c r="AH2973" i="2"/>
  <c r="AH2406" i="2"/>
  <c r="AH1775" i="2"/>
  <c r="AH1824" i="2"/>
  <c r="AH2584" i="2"/>
  <c r="AH1706" i="2"/>
  <c r="AH2060" i="2"/>
  <c r="AH1486" i="2"/>
  <c r="AH2744" i="2"/>
  <c r="AH1570" i="2"/>
  <c r="AH2462" i="2"/>
  <c r="AH1455" i="2"/>
  <c r="AH2427" i="2"/>
  <c r="AH1872" i="2"/>
  <c r="AH1693" i="2"/>
  <c r="AH456" i="2"/>
  <c r="AH1336" i="2"/>
  <c r="AH1295" i="2"/>
  <c r="AH695" i="2"/>
  <c r="AH2885" i="2"/>
  <c r="AH1823" i="2"/>
  <c r="AH1461" i="2"/>
  <c r="AH2349" i="2"/>
  <c r="AH2587" i="2"/>
  <c r="AH475" i="2"/>
  <c r="AH2917" i="2"/>
  <c r="AH731" i="2"/>
  <c r="AH1916" i="2"/>
  <c r="AH2131" i="2"/>
  <c r="AH1959" i="2"/>
  <c r="AH2120" i="2"/>
  <c r="AH2176" i="2"/>
  <c r="AH2344" i="2"/>
  <c r="AH2516" i="2"/>
  <c r="AH1826" i="2"/>
  <c r="AH1998" i="2"/>
  <c r="AH2875" i="2"/>
  <c r="AH2259" i="2"/>
  <c r="AH1809" i="2"/>
  <c r="AH1553" i="2"/>
  <c r="AH83" i="2"/>
  <c r="AH113" i="2"/>
  <c r="AH2489" i="2"/>
  <c r="AH1847" i="2"/>
  <c r="AH99" i="2"/>
  <c r="AH403" i="2"/>
  <c r="AH480" i="2"/>
  <c r="AH1322" i="2"/>
  <c r="AH2424" i="2"/>
  <c r="AH155" i="2"/>
  <c r="AH2612" i="2"/>
  <c r="AH314" i="2"/>
  <c r="AH1498" i="2"/>
  <c r="AH2463" i="2"/>
  <c r="AH1229" i="2"/>
  <c r="AH2841" i="2"/>
  <c r="AH1754" i="2"/>
  <c r="AH514" i="2"/>
  <c r="AH86" i="2"/>
  <c r="AH2648" i="2"/>
  <c r="AH1442" i="2"/>
  <c r="AH1738" i="2"/>
  <c r="AH1446" i="2"/>
  <c r="AH1969" i="2"/>
  <c r="AH2834" i="2"/>
  <c r="AH1990" i="2"/>
  <c r="AH2233" i="2"/>
  <c r="AH176" i="2"/>
  <c r="AH152" i="2"/>
  <c r="AH311" i="2"/>
  <c r="AH22" i="2"/>
  <c r="AH1878" i="2"/>
  <c r="AH341" i="2"/>
  <c r="AH2003" i="2"/>
  <c r="AH2033" i="2"/>
  <c r="AH1351" i="2"/>
  <c r="AH967" i="2"/>
  <c r="AH1172" i="2"/>
  <c r="AH1666" i="2"/>
  <c r="AH2435" i="2"/>
  <c r="AH452" i="2"/>
  <c r="AH2469" i="2"/>
  <c r="AH2381" i="2"/>
  <c r="AH466" i="2"/>
  <c r="AH2100" i="2"/>
  <c r="AH2156" i="2"/>
  <c r="AH2300" i="2"/>
  <c r="AH1548" i="2"/>
  <c r="AH2104" i="2"/>
  <c r="AH1671" i="2"/>
  <c r="AH433" i="2"/>
  <c r="AH1385" i="2"/>
  <c r="AH1723" i="2"/>
  <c r="AH1423" i="2"/>
  <c r="AH1184" i="2"/>
  <c r="AH2212" i="2"/>
  <c r="AH1591" i="2"/>
  <c r="AH2447" i="2"/>
  <c r="AH2195" i="2"/>
  <c r="AH2219" i="2"/>
  <c r="AH2283" i="2"/>
  <c r="AH2515" i="2"/>
  <c r="AH623" i="2"/>
  <c r="AH397" i="2"/>
  <c r="AH1393" i="2"/>
  <c r="AH1579" i="2"/>
  <c r="AH1741" i="2"/>
  <c r="AH795" i="2"/>
  <c r="AH2889" i="2"/>
  <c r="AH2790" i="2"/>
  <c r="AH3029" i="2"/>
  <c r="AH2185" i="2"/>
  <c r="AH2543" i="2"/>
  <c r="AH2905" i="2"/>
  <c r="AH2123" i="2"/>
  <c r="AH1432" i="2"/>
  <c r="AH2791" i="2"/>
  <c r="AH510" i="2"/>
  <c r="AH1456" i="2"/>
  <c r="AH1506" i="2"/>
  <c r="AH1930" i="2"/>
  <c r="AH1890" i="2"/>
  <c r="AH2897" i="2"/>
  <c r="AH1478" i="2"/>
  <c r="AH1470" i="2"/>
  <c r="AH1462" i="2"/>
  <c r="AH925" i="2"/>
  <c r="AH1036" i="2"/>
  <c r="AH2628" i="2"/>
  <c r="AH1535" i="2"/>
  <c r="AH361" i="2"/>
  <c r="AH573" i="2"/>
  <c r="AH1022" i="2"/>
  <c r="AH1063" i="2"/>
  <c r="AH1254" i="2"/>
  <c r="AH1667" i="2"/>
  <c r="AH1512" i="2"/>
  <c r="AH1525" i="2"/>
  <c r="AH3022" i="2"/>
  <c r="AH3031" i="2"/>
  <c r="AH428" i="2"/>
  <c r="AH382" i="2"/>
  <c r="AH1256" i="2"/>
  <c r="AH1804" i="2"/>
  <c r="AH2588" i="2"/>
  <c r="AH2618" i="2"/>
  <c r="AH2190" i="2"/>
  <c r="AH2254" i="2"/>
  <c r="AH2382" i="2"/>
  <c r="AH2634" i="2"/>
  <c r="AH553" i="2"/>
  <c r="AH785" i="2"/>
  <c r="AH1007" i="2"/>
  <c r="AH1067" i="2"/>
  <c r="AH1532" i="2"/>
  <c r="AH73" i="2"/>
  <c r="AH321" i="2"/>
  <c r="AH357" i="2"/>
  <c r="AH697" i="2"/>
  <c r="AH1236" i="2"/>
  <c r="AH2083" i="2"/>
  <c r="AH2670" i="2"/>
  <c r="AH2935" i="2"/>
  <c r="AH2981" i="2"/>
  <c r="AH162" i="2"/>
  <c r="AH21" i="2"/>
  <c r="AH1179" i="2"/>
  <c r="AH1186" i="2"/>
  <c r="AH2110" i="2"/>
  <c r="AH2174" i="2"/>
  <c r="AH2238" i="2"/>
  <c r="AH2571" i="2"/>
  <c r="AH38" i="2"/>
  <c r="AH364" i="2"/>
  <c r="AH293" i="2"/>
  <c r="AH539" i="2"/>
  <c r="AH1246" i="2"/>
  <c r="AH2011" i="2"/>
  <c r="AH1572" i="2"/>
  <c r="AH153" i="2"/>
  <c r="AH1747" i="2"/>
  <c r="AH2828" i="2"/>
  <c r="AH130" i="2"/>
  <c r="AH1953" i="2"/>
  <c r="AH597" i="2"/>
  <c r="AH1245" i="2"/>
  <c r="AH1653" i="2"/>
  <c r="AH2192" i="2"/>
  <c r="AH2328" i="2"/>
  <c r="AH442" i="2"/>
  <c r="AH931" i="2"/>
  <c r="AH3067" i="2"/>
  <c r="AH439" i="2"/>
  <c r="AH1207" i="2"/>
  <c r="AH629" i="2"/>
  <c r="AH2091" i="2"/>
  <c r="AH2155" i="2"/>
  <c r="AH2873" i="2"/>
  <c r="AH186" i="2"/>
  <c r="AH1274" i="2"/>
  <c r="AH955" i="2"/>
  <c r="AH2051" i="2"/>
  <c r="AH1536" i="2"/>
  <c r="AH1407" i="2"/>
  <c r="AH2794" i="2"/>
  <c r="AH1734" i="2"/>
  <c r="AH2855" i="2"/>
  <c r="AH3095" i="2"/>
  <c r="AH125" i="2"/>
  <c r="AH386" i="2"/>
  <c r="AH429" i="2"/>
  <c r="AH1259" i="2"/>
  <c r="AH2624" i="2"/>
  <c r="AH2257" i="2"/>
  <c r="AH2321" i="2"/>
  <c r="AH2385" i="2"/>
  <c r="AH2890" i="2"/>
  <c r="AH1832" i="2"/>
  <c r="AH15" i="2"/>
  <c r="AH563" i="2"/>
  <c r="AH1223" i="2"/>
  <c r="AH490" i="2"/>
  <c r="AH565" i="2"/>
  <c r="AH1247" i="2"/>
  <c r="AH655" i="2"/>
  <c r="AH1252" i="2"/>
  <c r="AH1415" i="2"/>
  <c r="AH1485" i="2"/>
  <c r="AH2798" i="2"/>
  <c r="AH1988" i="2"/>
  <c r="AH1513" i="2"/>
  <c r="AH454" i="2"/>
  <c r="AH1226" i="2"/>
  <c r="AH2524" i="2"/>
  <c r="AH2177" i="2"/>
  <c r="AH2241" i="2"/>
  <c r="AH2369" i="2"/>
  <c r="AH1728" i="2"/>
  <c r="AH2578" i="2"/>
  <c r="AH316" i="2"/>
  <c r="AH545" i="2"/>
  <c r="AH657" i="2"/>
  <c r="AH1239" i="2"/>
  <c r="AH1103" i="2"/>
  <c r="AH1492" i="2"/>
  <c r="AH681" i="2"/>
  <c r="AH2749" i="2"/>
  <c r="AH116" i="2"/>
  <c r="AH168" i="2"/>
  <c r="AH1285" i="2"/>
  <c r="AH1317" i="2"/>
  <c r="AH1333" i="2"/>
  <c r="AH1349" i="2"/>
  <c r="AH1365" i="2"/>
  <c r="AH2071" i="2"/>
  <c r="AH1900" i="2"/>
  <c r="AH1374" i="2"/>
  <c r="AH1881" i="2"/>
  <c r="AH1654" i="2"/>
  <c r="AH2121" i="2"/>
  <c r="AH2504" i="2"/>
  <c r="AH2735" i="2"/>
  <c r="AH2829" i="2"/>
  <c r="AH2947" i="2"/>
  <c r="AH3075" i="2"/>
  <c r="AH313" i="2"/>
  <c r="AH455" i="2"/>
  <c r="AH2893" i="2"/>
  <c r="AH2508" i="2"/>
  <c r="AH3071" i="2"/>
  <c r="AH3005" i="2"/>
  <c r="AH28" i="2"/>
  <c r="AH312" i="2"/>
  <c r="AH818" i="2"/>
  <c r="AH834" i="2"/>
  <c r="AH842" i="2"/>
  <c r="AH850" i="2"/>
  <c r="AH858" i="2"/>
  <c r="AH866" i="2"/>
  <c r="AH874" i="2"/>
  <c r="AH882" i="2"/>
  <c r="AH898" i="2"/>
  <c r="AH631" i="2"/>
  <c r="AH277" i="2"/>
  <c r="AH915" i="2"/>
  <c r="AH1523" i="2"/>
  <c r="AH1828" i="2"/>
  <c r="AH2559" i="2"/>
  <c r="AH2637" i="2"/>
  <c r="AH2767" i="2"/>
  <c r="AH479" i="2"/>
  <c r="AH1356" i="2"/>
  <c r="AH630" i="2"/>
  <c r="AH1075" i="2"/>
  <c r="AH451" i="2"/>
  <c r="AH2510" i="2"/>
  <c r="AH650" i="2"/>
  <c r="AH1378" i="2"/>
  <c r="AH1176" i="2"/>
  <c r="AH1231" i="2"/>
  <c r="AH2160" i="2"/>
  <c r="AH2009" i="2"/>
  <c r="AH1854" i="2"/>
  <c r="AH1904" i="2"/>
  <c r="AH192" i="2"/>
  <c r="AH369" i="2"/>
  <c r="AH2339" i="2"/>
  <c r="AH2403" i="2"/>
  <c r="AH2752" i="2"/>
  <c r="AH495" i="2"/>
  <c r="AH807" i="2"/>
  <c r="AH3013" i="2"/>
  <c r="AH1262" i="2"/>
  <c r="AH1976" i="2"/>
  <c r="AH6" i="2"/>
  <c r="AH541" i="2"/>
  <c r="AH751" i="2"/>
  <c r="AH1222" i="2"/>
  <c r="AH1539" i="2"/>
  <c r="AH1859" i="2"/>
  <c r="AH1549" i="2"/>
  <c r="AH304" i="2"/>
  <c r="AH460" i="2"/>
  <c r="AH2602" i="2"/>
  <c r="AH2222" i="2"/>
  <c r="AH2286" i="2"/>
  <c r="AH2350" i="2"/>
  <c r="AH2414" i="2"/>
  <c r="AH2758" i="2"/>
  <c r="AH84" i="2"/>
  <c r="AH585" i="2"/>
  <c r="AH1094" i="2"/>
  <c r="AH1135" i="2"/>
  <c r="AH1787" i="2"/>
  <c r="AH516" i="2"/>
  <c r="AH2876" i="2"/>
  <c r="AH1848" i="2"/>
  <c r="AH336" i="2"/>
  <c r="AH390" i="2"/>
  <c r="AH470" i="2"/>
  <c r="AH2586" i="2"/>
  <c r="AH2614" i="2"/>
  <c r="AH2142" i="2"/>
  <c r="AH2206" i="2"/>
  <c r="AH2334" i="2"/>
  <c r="AH1745" i="2"/>
  <c r="AH2756" i="2"/>
  <c r="AH2925" i="2"/>
  <c r="AH332" i="2"/>
  <c r="AH384" i="2"/>
  <c r="AH561" i="2"/>
  <c r="AH769" i="2"/>
  <c r="AH1166" i="2"/>
  <c r="AH292" i="2"/>
  <c r="AH1619" i="2"/>
  <c r="AH1504" i="2"/>
  <c r="AH2667" i="2"/>
  <c r="AH92" i="2"/>
  <c r="AH143" i="2"/>
  <c r="AH246" i="2"/>
  <c r="AH636" i="2"/>
  <c r="AH285" i="2"/>
  <c r="AH935" i="2"/>
  <c r="AH2095" i="2"/>
  <c r="AH2383" i="2"/>
  <c r="AH2476" i="2"/>
  <c r="AH1160" i="2"/>
  <c r="AH2479" i="2"/>
  <c r="AH2256" i="2"/>
  <c r="AH2360" i="2"/>
  <c r="AH649" i="2"/>
  <c r="AH1371" i="2"/>
  <c r="AH2318" i="2"/>
  <c r="AH2538" i="2"/>
  <c r="AH434" i="2"/>
  <c r="AH411" i="2"/>
  <c r="AH1241" i="2"/>
  <c r="AH1265" i="2"/>
  <c r="AH387" i="2"/>
  <c r="AH93" i="2"/>
  <c r="AH68" i="2"/>
  <c r="AH2967" i="2"/>
  <c r="AH2883" i="2"/>
  <c r="AH419" i="2"/>
  <c r="AH2682" i="2"/>
  <c r="AH3069" i="2"/>
  <c r="AH2070" i="2"/>
  <c r="AH814" i="2"/>
  <c r="AH2490" i="2"/>
  <c r="AH1607" i="2"/>
  <c r="AH2710" i="2"/>
  <c r="AH2601" i="2"/>
  <c r="AH2707" i="2"/>
  <c r="AH1015" i="2"/>
  <c r="AH2081" i="2"/>
  <c r="AH72" i="2"/>
  <c r="AH1939" i="2"/>
  <c r="AH2661" i="2"/>
  <c r="AH2763" i="2"/>
  <c r="AH669" i="2"/>
  <c r="AH1303" i="2"/>
  <c r="AH1319" i="2"/>
  <c r="AH1043" i="2"/>
  <c r="AH1500" i="2"/>
  <c r="AH2088" i="2"/>
  <c r="AH2306" i="2"/>
  <c r="AH2418" i="2"/>
  <c r="AH2593" i="2"/>
  <c r="AH2718" i="2"/>
  <c r="AH959" i="2"/>
  <c r="AH599" i="2"/>
  <c r="AH1700" i="2"/>
  <c r="AH2827" i="2"/>
  <c r="AH1672" i="2"/>
  <c r="AH759" i="2"/>
  <c r="AH3079" i="2"/>
  <c r="AH3009" i="2"/>
  <c r="AH2189" i="2"/>
  <c r="AH2726" i="2"/>
  <c r="AH1689" i="2"/>
  <c r="AH2130" i="2"/>
  <c r="AH2747" i="2"/>
  <c r="AH1640" i="2"/>
  <c r="AH2343" i="2"/>
  <c r="AH2666" i="2"/>
  <c r="AH2045" i="2"/>
  <c r="AH628" i="2"/>
  <c r="AH2112" i="2"/>
  <c r="AH3027" i="2"/>
  <c r="AH1366" i="2"/>
  <c r="AH890" i="2"/>
  <c r="AH114" i="2"/>
  <c r="AH1981" i="2"/>
  <c r="AH2001" i="2"/>
  <c r="AH1209" i="2"/>
  <c r="AH2626" i="2"/>
  <c r="AH380" i="2"/>
  <c r="AH1313" i="2"/>
  <c r="AH1345" i="2"/>
  <c r="AH2102" i="2"/>
  <c r="AH2675" i="2"/>
  <c r="AH1888" i="2"/>
  <c r="AH2685" i="2"/>
  <c r="AH2765" i="2"/>
  <c r="AH2809" i="2"/>
  <c r="AH2640" i="2"/>
  <c r="AH484" i="2"/>
  <c r="AH2536" i="2"/>
  <c r="AH991" i="2"/>
  <c r="AH1927" i="2"/>
  <c r="AH1702" i="2"/>
  <c r="AH65" i="2"/>
  <c r="AH464" i="2"/>
  <c r="AH1524" i="2"/>
  <c r="AH1677" i="2"/>
  <c r="AH1750" i="2"/>
  <c r="AH349" i="2"/>
  <c r="AH2801" i="2"/>
  <c r="AH88" i="2"/>
  <c r="AH2547" i="2"/>
  <c r="AH2217" i="2"/>
  <c r="AH2597" i="2"/>
  <c r="AH2745" i="2"/>
  <c r="AH36" i="2"/>
  <c r="AH1846" i="2"/>
  <c r="AH607" i="2"/>
  <c r="AH911" i="2"/>
  <c r="AH801" i="2"/>
  <c r="AH897" i="2"/>
  <c r="AH1132" i="2"/>
  <c r="AH1250" i="2"/>
  <c r="AH1727" i="2"/>
  <c r="AH2772" i="2"/>
  <c r="AH1588" i="2"/>
  <c r="AH2205" i="2"/>
  <c r="AH1577" i="2"/>
  <c r="AH2678" i="2"/>
  <c r="AH2724" i="2"/>
  <c r="AH2740" i="2"/>
  <c r="AH1686" i="2"/>
  <c r="AH2978" i="2"/>
  <c r="AH2152" i="2"/>
  <c r="AH2169" i="2"/>
  <c r="AH2016" i="2"/>
  <c r="AH3023" i="2"/>
  <c r="AH2141" i="2"/>
  <c r="AH2213" i="2"/>
  <c r="AH2277" i="2"/>
  <c r="AH2534" i="2"/>
  <c r="AH1896" i="2"/>
  <c r="AH210" i="2"/>
  <c r="AH446" i="2"/>
  <c r="AH725" i="2"/>
  <c r="AH1892" i="2"/>
  <c r="AH2362" i="2"/>
  <c r="AH2428" i="2"/>
  <c r="AH2550" i="2"/>
  <c r="AH3073" i="2"/>
  <c r="AH2779" i="2"/>
  <c r="AH102" i="2"/>
  <c r="AH763" i="2"/>
  <c r="AH1596" i="2"/>
  <c r="AH2322" i="2"/>
  <c r="AH1920" i="2"/>
  <c r="AH2621" i="2"/>
  <c r="AH2680" i="2"/>
  <c r="AH1614" i="2"/>
  <c r="AH1813" i="2"/>
  <c r="AH3099" i="2"/>
  <c r="AH169" i="2"/>
  <c r="AH973" i="2"/>
  <c r="AH635" i="2"/>
  <c r="AH2013" i="2"/>
  <c r="AH2611" i="2"/>
  <c r="AH2929" i="2"/>
  <c r="AH601" i="2"/>
  <c r="AH919" i="2"/>
  <c r="AH2746" i="2"/>
  <c r="AH98" i="2"/>
  <c r="AH1670" i="2"/>
  <c r="AH478" i="2"/>
  <c r="AH1887" i="2"/>
  <c r="AH1765" i="2"/>
  <c r="AH2157" i="2"/>
  <c r="AH1481" i="2"/>
  <c r="AH1300" i="2"/>
  <c r="AH1937" i="2"/>
  <c r="AH2032" i="2"/>
  <c r="AH596" i="2"/>
  <c r="AH1701" i="2"/>
  <c r="AH2296" i="2"/>
  <c r="AH2312" i="2"/>
  <c r="AH2352" i="2"/>
  <c r="AH1956" i="2"/>
  <c r="AH2358" i="2"/>
  <c r="AH2663" i="2"/>
  <c r="AH3059" i="2"/>
  <c r="AH589" i="2"/>
  <c r="AH1531" i="2"/>
  <c r="AH2468" i="2"/>
  <c r="AH264" i="2"/>
  <c r="AH792" i="2"/>
  <c r="AH1375" i="2"/>
  <c r="AH2164" i="2"/>
  <c r="AH1648" i="2"/>
  <c r="AH1203" i="2"/>
  <c r="AH2203" i="2"/>
  <c r="AH2347" i="2"/>
  <c r="AH2491" i="2"/>
  <c r="AH1977" i="2"/>
  <c r="AH2766" i="2"/>
  <c r="AH2969" i="2"/>
  <c r="AH465" i="2"/>
  <c r="AH616" i="2"/>
  <c r="AH1338" i="2"/>
  <c r="AH1997" i="2"/>
  <c r="AH2815" i="2"/>
  <c r="AH841" i="2"/>
  <c r="AH873" i="2"/>
  <c r="AH110" i="2"/>
  <c r="AH1637" i="2"/>
  <c r="AH2496" i="2"/>
  <c r="AH2573" i="2"/>
  <c r="AH3057" i="2"/>
  <c r="AH432" i="2"/>
  <c r="AH827" i="2"/>
  <c r="AH2715" i="2"/>
  <c r="AH1533" i="2"/>
  <c r="AH1991" i="2"/>
  <c r="AH3021" i="2"/>
  <c r="AH1800" i="2"/>
  <c r="AH74" i="2"/>
  <c r="AH1143" i="2"/>
  <c r="AH2442" i="2"/>
  <c r="AH2853" i="2"/>
  <c r="AH2590" i="2"/>
  <c r="AH391" i="2"/>
  <c r="AH2697" i="2"/>
  <c r="AH404" i="2"/>
  <c r="AH1769" i="2"/>
  <c r="AH1580" i="2"/>
  <c r="AH2837" i="2"/>
  <c r="AH1087" i="2"/>
  <c r="AH1893" i="2"/>
  <c r="AH803" i="2"/>
  <c r="AH883" i="2"/>
  <c r="AH891" i="2"/>
  <c r="AH618" i="2"/>
  <c r="AH1178" i="2"/>
  <c r="AH987" i="2"/>
  <c r="AH1743" i="2"/>
  <c r="AH1935" i="2"/>
  <c r="AH1897" i="2"/>
  <c r="AH2274" i="2"/>
  <c r="AH2022" i="2"/>
  <c r="AH66" i="2"/>
  <c r="AH1845" i="2"/>
  <c r="AH1649" i="2"/>
  <c r="AH133" i="2"/>
  <c r="AH2380" i="2"/>
  <c r="AH970" i="2"/>
  <c r="AH1059" i="2"/>
  <c r="AH1373" i="2"/>
  <c r="AH1884" i="2"/>
  <c r="AH2146" i="2"/>
  <c r="AH2282" i="2"/>
  <c r="AH1963" i="2"/>
  <c r="AH2472" i="2"/>
  <c r="AH1436" i="2"/>
  <c r="AH2284" i="2"/>
  <c r="AH187" i="2"/>
  <c r="AH609" i="2"/>
  <c r="AH779" i="2"/>
  <c r="AH2402" i="2"/>
  <c r="AH2512" i="2"/>
  <c r="AH2627" i="2"/>
  <c r="AH2448" i="2"/>
  <c r="AH3105" i="2"/>
  <c r="AH1202" i="2"/>
  <c r="AH906" i="2"/>
  <c r="AH2638" i="2"/>
  <c r="AH2090" i="2"/>
  <c r="AH2519" i="2"/>
  <c r="AH2729" i="2"/>
  <c r="AH450" i="2"/>
  <c r="AH1272" i="2"/>
  <c r="AH1370" i="2"/>
  <c r="AH1552" i="2"/>
  <c r="AH2683" i="2"/>
  <c r="AH69" i="2"/>
  <c r="AH1327" i="2"/>
  <c r="AH1612" i="2"/>
  <c r="AH2830" i="2"/>
  <c r="AH2548" i="2"/>
  <c r="AH2167" i="2"/>
  <c r="AH2215" i="2"/>
  <c r="AH2319" i="2"/>
  <c r="AH1232" i="2"/>
  <c r="AH1951" i="2"/>
  <c r="AH2020" i="2"/>
  <c r="AH2173" i="2"/>
  <c r="AH2919" i="2"/>
  <c r="AH508" i="2"/>
  <c r="AH2388" i="2"/>
  <c r="AH2555" i="2"/>
  <c r="AH402" i="2"/>
  <c r="AH767" i="2"/>
  <c r="AH2272" i="2"/>
  <c r="AH755" i="2"/>
  <c r="AH1424" i="2"/>
  <c r="AH1517" i="2"/>
  <c r="AH643" i="2"/>
  <c r="AH1755" i="2"/>
  <c r="AH1278" i="2"/>
  <c r="AH1901" i="2"/>
  <c r="AH1678" i="2"/>
  <c r="AH588" i="2"/>
  <c r="AH1571" i="2"/>
  <c r="AH416" i="2"/>
  <c r="AH2511" i="2"/>
  <c r="AH1169" i="2"/>
  <c r="AH2267" i="2"/>
  <c r="AH1899" i="2"/>
  <c r="AH1306" i="2"/>
  <c r="AH2061" i="2"/>
  <c r="AH817" i="2"/>
  <c r="AH849" i="2"/>
  <c r="AH881" i="2"/>
  <c r="AH1873" i="2"/>
  <c r="AH1758" i="2"/>
  <c r="AH2018" i="2"/>
  <c r="AH1970" i="2"/>
  <c r="AH2481" i="2"/>
  <c r="AH1810" i="2"/>
  <c r="AH2445" i="2"/>
  <c r="AH2437" i="2"/>
  <c r="AH1563" i="2"/>
  <c r="AH1037" i="2"/>
  <c r="AH2067" i="2"/>
  <c r="AH481" i="2"/>
  <c r="AH2234" i="2"/>
  <c r="AH1879" i="2"/>
  <c r="AH327" i="2"/>
  <c r="AH2949" i="2"/>
  <c r="AH2591" i="2"/>
  <c r="AH2625" i="2"/>
  <c r="AH436" i="2"/>
  <c r="AH796" i="2"/>
  <c r="AH804" i="2"/>
  <c r="AH812" i="2"/>
  <c r="AH626" i="2"/>
  <c r="AH928" i="2"/>
  <c r="AH1024" i="2"/>
  <c r="AH2500" i="2"/>
  <c r="AH3085" i="2"/>
  <c r="AH2552" i="2"/>
  <c r="AH624" i="2"/>
  <c r="AH1771" i="2"/>
  <c r="AH1429" i="2"/>
  <c r="AH2407" i="2"/>
  <c r="AH3055" i="2"/>
  <c r="AH200" i="2"/>
  <c r="AH1811" i="2"/>
  <c r="AH1315" i="2"/>
  <c r="AH1331" i="2"/>
  <c r="AH1347" i="2"/>
  <c r="AH1363" i="2"/>
  <c r="AH1463" i="2"/>
  <c r="AH1719" i="2"/>
  <c r="AH2409" i="2"/>
  <c r="AH2679" i="2"/>
  <c r="AH2803" i="2"/>
  <c r="AH1505" i="2"/>
  <c r="AH2649" i="2"/>
  <c r="AH2787" i="2"/>
  <c r="AH385" i="2"/>
  <c r="AH453" i="2"/>
  <c r="AH2646" i="2"/>
  <c r="AH131" i="2"/>
  <c r="AH813" i="2"/>
  <c r="AH821" i="2"/>
  <c r="AH829" i="2"/>
  <c r="AH837" i="2"/>
  <c r="AH845" i="2"/>
  <c r="AH853" i="2"/>
  <c r="AH861" i="2"/>
  <c r="AH869" i="2"/>
  <c r="AH877" i="2"/>
  <c r="AH969" i="2"/>
  <c r="AH1219" i="2"/>
  <c r="AH1567" i="2"/>
  <c r="AH2079" i="2"/>
  <c r="AH1780" i="2"/>
  <c r="AH2365" i="2"/>
  <c r="AH2962" i="2"/>
  <c r="AH3090" i="2"/>
  <c r="AH2655" i="2"/>
  <c r="AH3051" i="2"/>
  <c r="AH2470" i="2"/>
  <c r="AH2818" i="2"/>
  <c r="AH2651" i="2"/>
  <c r="AH1836" i="2"/>
  <c r="AH367" i="2"/>
  <c r="AH665" i="2"/>
  <c r="AH424" i="2"/>
  <c r="AH613" i="2"/>
  <c r="AH1683" i="2"/>
  <c r="AH1312" i="2"/>
  <c r="AH1283" i="2"/>
  <c r="AH1339" i="2"/>
  <c r="AH1011" i="2"/>
  <c r="AH1740" i="2"/>
  <c r="AH2263" i="2"/>
  <c r="AH551" i="2"/>
  <c r="AH2015" i="2"/>
  <c r="AH2397" i="2"/>
  <c r="AH177" i="2"/>
  <c r="AH1789" i="2"/>
  <c r="AH2645" i="2"/>
  <c r="AH324" i="2"/>
  <c r="AH1120" i="2"/>
  <c r="AH1221" i="2"/>
  <c r="AH2240" i="2"/>
  <c r="AH2023" i="2"/>
  <c r="AH1557" i="2"/>
  <c r="AH2037" i="2"/>
  <c r="AH2488" i="2"/>
  <c r="AH2931" i="2"/>
  <c r="AH1286" i="2"/>
  <c r="AH1310" i="2"/>
  <c r="AH1342" i="2"/>
  <c r="AH1838" i="2"/>
  <c r="AH2738" i="2"/>
  <c r="AH2036" i="2"/>
  <c r="AH2315" i="2"/>
  <c r="AH2395" i="2"/>
  <c r="AH2041" i="2"/>
  <c r="AH1950" i="2"/>
  <c r="AH1909" i="2"/>
  <c r="AH82" i="2"/>
  <c r="AH648" i="2"/>
  <c r="AH857" i="2"/>
  <c r="AH899" i="2"/>
  <c r="AH923" i="2"/>
  <c r="AH1051" i="2"/>
  <c r="AH1099" i="2"/>
  <c r="AH2955" i="2"/>
  <c r="AH2372" i="2"/>
  <c r="AH2731" i="2"/>
  <c r="AH1427" i="2"/>
  <c r="AH258" i="2"/>
  <c r="AH2579" i="2"/>
  <c r="AH306" i="2"/>
  <c r="AH298" i="2"/>
  <c r="AH1460" i="2"/>
  <c r="AH2399" i="2"/>
  <c r="AH1382" i="2"/>
  <c r="AH2689" i="2"/>
  <c r="AH2420" i="2"/>
  <c r="AH474" i="2"/>
  <c r="AH1566" i="2"/>
  <c r="AH2172" i="2"/>
  <c r="AH2434" i="2"/>
  <c r="AH963" i="2"/>
  <c r="AH2421" i="2"/>
  <c r="AH2821" i="2"/>
  <c r="AH1554" i="2"/>
  <c r="AH2456" i="2"/>
  <c r="AH1582" i="2"/>
  <c r="AH1858" i="2"/>
  <c r="AH2607" i="2"/>
  <c r="AH1111" i="2"/>
  <c r="AH1796" i="2"/>
  <c r="AH1973" i="2"/>
  <c r="AH2266" i="2"/>
  <c r="AH2493" i="2"/>
  <c r="AH2465" i="2"/>
  <c r="AH2354" i="2"/>
  <c r="AH1575" i="2"/>
  <c r="AH2909" i="2"/>
  <c r="AH2881" i="2"/>
  <c r="AH2444" i="2"/>
  <c r="AH2124" i="2"/>
  <c r="AH2457" i="2"/>
  <c r="AH2939" i="2"/>
  <c r="AH1731" i="2"/>
  <c r="AH467" i="2"/>
  <c r="AH1724" i="2"/>
  <c r="AH2923" i="2"/>
  <c r="AH2303" i="2"/>
  <c r="AH2951" i="2"/>
  <c r="AH2708" i="2"/>
  <c r="AH1521" i="2"/>
  <c r="AH2288" i="2"/>
  <c r="AH2950" i="2"/>
  <c r="AH1605" i="2"/>
  <c r="AH2386" i="2"/>
  <c r="AH1296" i="2"/>
  <c r="AH1629" i="2"/>
  <c r="AH2937" i="2"/>
  <c r="AH1159" i="2"/>
  <c r="AH595" i="2"/>
  <c r="AH1797" i="2"/>
  <c r="AH2175" i="2"/>
  <c r="AH2486" i="2"/>
  <c r="AH2554" i="2"/>
  <c r="AH1905" i="2"/>
  <c r="AH2959" i="2"/>
  <c r="AH1763" i="2"/>
  <c r="AH1464" i="2"/>
  <c r="AH627" i="2"/>
  <c r="AH1569" i="2"/>
  <c r="AH2250" i="2"/>
  <c r="AH2096" i="2"/>
  <c r="AH2208" i="2"/>
  <c r="AH2400" i="2"/>
  <c r="AH1348" i="2"/>
  <c r="AH2077" i="2"/>
  <c r="AH1793" i="2"/>
  <c r="AH2232" i="2"/>
  <c r="AH2320" i="2"/>
  <c r="AH244" i="2"/>
  <c r="AH1320" i="2"/>
  <c r="AH1862" i="2"/>
  <c r="AH2143" i="2"/>
  <c r="AH2494" i="2"/>
  <c r="AH150" i="2"/>
  <c r="AH147" i="2"/>
  <c r="AH1097" i="2"/>
  <c r="AH1638" i="2"/>
  <c r="AH406" i="2"/>
  <c r="AH445" i="2"/>
  <c r="AH1725" i="2"/>
  <c r="AH2622" i="2"/>
  <c r="AH154" i="2"/>
  <c r="AH1277" i="2"/>
  <c r="AH2820" i="2"/>
  <c r="AH2503" i="2"/>
  <c r="AH171" i="2"/>
  <c r="AH1721" i="2"/>
  <c r="AH1167" i="2"/>
  <c r="AH619" i="2"/>
  <c r="AH1180" i="2"/>
  <c r="AH2128" i="2"/>
  <c r="AH1189" i="2"/>
  <c r="AH2264" i="2"/>
  <c r="AH329" i="2"/>
  <c r="AH557" i="2"/>
  <c r="AH777" i="2"/>
  <c r="AH999" i="2"/>
  <c r="AH1238" i="2"/>
  <c r="AH1603" i="2"/>
  <c r="AH1923" i="2"/>
  <c r="AH1480" i="2"/>
  <c r="AH2804" i="2"/>
  <c r="AH1974" i="2"/>
  <c r="AH1744" i="2"/>
  <c r="AH240" i="2"/>
  <c r="AH331" i="2"/>
  <c r="AH412" i="2"/>
  <c r="AH1195" i="2"/>
  <c r="AH1240" i="2"/>
  <c r="AH1790" i="2"/>
  <c r="AH2568" i="2"/>
  <c r="AH2467" i="2"/>
  <c r="AH2608" i="2"/>
  <c r="AH1622" i="2"/>
  <c r="AH2097" i="2"/>
  <c r="AH2161" i="2"/>
  <c r="AH2225" i="2"/>
  <c r="AH2289" i="2"/>
  <c r="AH2353" i="2"/>
  <c r="AH1985" i="2"/>
  <c r="AH1736" i="2"/>
  <c r="AH2630" i="2"/>
  <c r="AH2778" i="2"/>
  <c r="AH35" i="2"/>
  <c r="AH392" i="2"/>
  <c r="AH537" i="2"/>
  <c r="AH737" i="2"/>
  <c r="AH1182" i="2"/>
  <c r="AH775" i="2"/>
  <c r="AH1499" i="2"/>
  <c r="AH1476" i="2"/>
  <c r="AH191" i="2"/>
  <c r="AH353" i="2"/>
  <c r="AH579" i="2"/>
  <c r="AH1158" i="2"/>
  <c r="AH783" i="2"/>
  <c r="AH1220" i="2"/>
  <c r="AH2019" i="2"/>
  <c r="AH1576" i="2"/>
  <c r="AH1880" i="2"/>
  <c r="AH2664" i="2"/>
  <c r="AH2845" i="2"/>
  <c r="AH2901" i="2"/>
  <c r="AH272" i="2"/>
  <c r="AH111" i="2"/>
  <c r="AH325" i="2"/>
  <c r="AH535" i="2"/>
  <c r="AH1258" i="2"/>
  <c r="AH1932" i="2"/>
  <c r="AH2872" i="2"/>
  <c r="AH2592" i="2"/>
  <c r="AH2620" i="2"/>
  <c r="AH2069" i="2"/>
  <c r="AH2145" i="2"/>
  <c r="AH2209" i="2"/>
  <c r="AH2273" i="2"/>
  <c r="AH2337" i="2"/>
  <c r="AH2401" i="2"/>
  <c r="AH2922" i="2"/>
  <c r="AH1808" i="2"/>
  <c r="AH2539" i="2"/>
  <c r="AH2760" i="2"/>
  <c r="AH19" i="2"/>
  <c r="AH284" i="2"/>
  <c r="AH400" i="2"/>
  <c r="AH577" i="2"/>
  <c r="AH1175" i="2"/>
  <c r="AH1198" i="2"/>
  <c r="AH1230" i="2"/>
  <c r="AH1611" i="2"/>
  <c r="AH1947" i="2"/>
  <c r="AH208" i="2"/>
  <c r="AH356" i="2"/>
  <c r="AH496" i="2"/>
  <c r="AH1117" i="2"/>
  <c r="AH735" i="2"/>
  <c r="AH1680" i="2"/>
  <c r="AH2693" i="2"/>
  <c r="AH2807" i="2"/>
  <c r="AH100" i="2"/>
  <c r="AH320" i="2"/>
  <c r="AH175" i="2"/>
  <c r="AH606" i="2"/>
  <c r="AH1042" i="2"/>
  <c r="AH567" i="2"/>
  <c r="AH1293" i="2"/>
  <c r="AH1309" i="2"/>
  <c r="AH1325" i="2"/>
  <c r="AH1341" i="2"/>
  <c r="AH1357" i="2"/>
  <c r="AH975" i="2"/>
  <c r="AH1687" i="2"/>
  <c r="AH1943" i="2"/>
  <c r="AH1676" i="2"/>
  <c r="AH1737" i="2"/>
  <c r="AH2546" i="2"/>
  <c r="AH1989" i="2"/>
  <c r="AH2313" i="2"/>
  <c r="AH2669" i="2"/>
  <c r="AH2759" i="2"/>
  <c r="AH3011" i="2"/>
  <c r="AH209" i="2"/>
  <c r="AH663" i="2"/>
  <c r="AH1515" i="2"/>
  <c r="AH1468" i="2"/>
  <c r="AH2292" i="2"/>
  <c r="AH2603" i="2"/>
  <c r="AH2665" i="2"/>
  <c r="AH2719" i="2"/>
  <c r="AH2797" i="2"/>
  <c r="AH1785" i="2"/>
  <c r="AH197" i="2"/>
  <c r="AH399" i="2"/>
  <c r="AH462" i="2"/>
  <c r="AH790" i="2"/>
  <c r="AH798" i="2"/>
  <c r="AH806" i="2"/>
  <c r="AH822" i="2"/>
  <c r="AH830" i="2"/>
  <c r="AH838" i="2"/>
  <c r="AH846" i="2"/>
  <c r="AH854" i="2"/>
  <c r="AH862" i="2"/>
  <c r="AH870" i="2"/>
  <c r="AH878" i="2"/>
  <c r="AH886" i="2"/>
  <c r="AH894" i="2"/>
  <c r="AH902" i="2"/>
  <c r="AH625" i="2"/>
  <c r="AH340" i="2"/>
  <c r="AH1119" i="2"/>
  <c r="AH1779" i="2"/>
  <c r="AH1444" i="2"/>
  <c r="AH2564" i="2"/>
  <c r="AH2701" i="2"/>
  <c r="AH64" i="2"/>
  <c r="AH927" i="2"/>
  <c r="AH1863" i="2"/>
  <c r="AH1443" i="2"/>
  <c r="AH1590" i="2"/>
  <c r="AH2118" i="2"/>
  <c r="AH2246" i="2"/>
  <c r="AH2374" i="2"/>
  <c r="AH2970" i="2"/>
  <c r="AH1608" i="2"/>
  <c r="AH33" i="2"/>
  <c r="AH173" i="2"/>
  <c r="AH281" i="2"/>
  <c r="AH374" i="2"/>
  <c r="AH1484" i="2"/>
  <c r="AH1613" i="2"/>
  <c r="AH1717" i="2"/>
  <c r="AH2108" i="2"/>
  <c r="AH2236" i="2"/>
  <c r="AH2911" i="2"/>
  <c r="AH3103" i="2"/>
  <c r="AH488" i="2"/>
  <c r="AH498" i="2"/>
  <c r="AH671" i="2"/>
  <c r="AH520" i="2"/>
  <c r="AH3047" i="2"/>
  <c r="AH112" i="2"/>
  <c r="AH288" i="2"/>
  <c r="AH101" i="2"/>
  <c r="AH372" i="2"/>
  <c r="AH486" i="2"/>
  <c r="AH945" i="2"/>
  <c r="AH977" i="2"/>
  <c r="AH1073" i="2"/>
  <c r="AH1287" i="2"/>
  <c r="AH1335" i="2"/>
  <c r="AH1367" i="2"/>
  <c r="AH1527" i="2"/>
  <c r="AH1783" i="2"/>
  <c r="AH2039" i="2"/>
  <c r="AH1598" i="2"/>
  <c r="AH1390" i="2"/>
  <c r="AH1945" i="2"/>
  <c r="AH1894" i="2"/>
  <c r="AH2198" i="2"/>
  <c r="AH2326" i="2"/>
  <c r="AH2643" i="2"/>
  <c r="AH2727" i="2"/>
  <c r="AH2823" i="2"/>
  <c r="AH249" i="2"/>
  <c r="AH1627" i="2"/>
  <c r="AH2436" i="2"/>
  <c r="AH2933" i="2"/>
  <c r="AH2180" i="2"/>
  <c r="AH2351" i="2"/>
  <c r="AH2585" i="2"/>
  <c r="AH2653" i="2"/>
  <c r="AH2709" i="2"/>
  <c r="AH2805" i="2"/>
  <c r="AH2895" i="2"/>
  <c r="AH1801" i="2"/>
  <c r="AH427" i="2"/>
  <c r="AH463" i="2"/>
  <c r="AH957" i="2"/>
  <c r="AH1021" i="2"/>
  <c r="AH1183" i="2"/>
  <c r="AH1715" i="2"/>
  <c r="AH1814" i="2"/>
  <c r="AH2698" i="2"/>
  <c r="AH106" i="2"/>
  <c r="AH1831" i="2"/>
  <c r="AH1829" i="2"/>
  <c r="AH1681" i="2"/>
  <c r="AH2295" i="2"/>
  <c r="AH2652" i="2"/>
  <c r="AH207" i="2"/>
  <c r="AH468" i="2"/>
  <c r="AH578" i="2"/>
  <c r="AH791" i="2"/>
  <c r="AH799" i="2"/>
  <c r="AH815" i="2"/>
  <c r="AH823" i="2"/>
  <c r="AH831" i="2"/>
  <c r="AH839" i="2"/>
  <c r="AH847" i="2"/>
  <c r="AH855" i="2"/>
  <c r="AH863" i="2"/>
  <c r="AH871" i="2"/>
  <c r="AH879" i="2"/>
  <c r="AH887" i="2"/>
  <c r="AH895" i="2"/>
  <c r="AH903" i="2"/>
  <c r="AH1251" i="2"/>
  <c r="AH1164" i="2"/>
  <c r="AH1583" i="2"/>
  <c r="AH1647" i="2"/>
  <c r="AH1903" i="2"/>
  <c r="AH1967" i="2"/>
  <c r="AH2031" i="2"/>
  <c r="AH1435" i="2"/>
  <c r="AH1774" i="2"/>
  <c r="AH2440" i="2"/>
  <c r="AH2928" i="2"/>
  <c r="AH3056" i="2"/>
  <c r="AH2762" i="2"/>
  <c r="AH3061" i="2"/>
  <c r="AH1958" i="2"/>
  <c r="AH2138" i="2"/>
  <c r="AH2178" i="2"/>
  <c r="AH2242" i="2"/>
  <c r="AH2370" i="2"/>
  <c r="AH1600" i="2"/>
  <c r="AH2789" i="2"/>
  <c r="AH1541" i="2"/>
  <c r="AH2674" i="2"/>
  <c r="AH2736" i="2"/>
  <c r="AH2795" i="2"/>
  <c r="AH2214" i="2"/>
  <c r="AH371" i="2"/>
  <c r="AH2188" i="2"/>
  <c r="AH1381" i="2"/>
  <c r="AH2006" i="2"/>
  <c r="AH2357" i="2"/>
  <c r="AH2574" i="2"/>
  <c r="AH3045" i="2"/>
  <c r="AH405" i="2"/>
  <c r="AH1895" i="2"/>
  <c r="AH2105" i="2"/>
  <c r="AH2361" i="2"/>
  <c r="AH2938" i="2"/>
  <c r="AH188" i="2"/>
  <c r="AH165" i="2"/>
  <c r="AH241" i="2"/>
  <c r="AH2450" i="2"/>
  <c r="AH2252" i="2"/>
  <c r="AH174" i="2"/>
  <c r="AH420" i="2"/>
  <c r="AH947" i="2"/>
  <c r="AH1419" i="2"/>
  <c r="AH1405" i="2"/>
  <c r="AH1806" i="2"/>
  <c r="AH2532" i="2"/>
  <c r="AH2989" i="2"/>
  <c r="AH1926" i="2"/>
  <c r="AH2106" i="2"/>
  <c r="AH2186" i="2"/>
  <c r="AH2314" i="2"/>
  <c r="AH2527" i="2"/>
  <c r="AH2761" i="2"/>
  <c r="AH1383" i="2"/>
  <c r="AH2056" i="2"/>
  <c r="AH1971" i="2"/>
  <c r="AH2342" i="2"/>
  <c r="AH122" i="2"/>
  <c r="AH309" i="2"/>
  <c r="AH661" i="2"/>
  <c r="AH1123" i="2"/>
  <c r="AH2162" i="2"/>
  <c r="AH2330" i="2"/>
  <c r="AH2064" i="2"/>
  <c r="AH2567" i="2"/>
  <c r="AH1992" i="2"/>
  <c r="AH2216" i="2"/>
  <c r="AH739" i="2"/>
  <c r="AH2712" i="2"/>
  <c r="AH1604" i="2"/>
  <c r="AH2623" i="2"/>
  <c r="AH1161" i="2"/>
  <c r="AH1581" i="2"/>
  <c r="AH1837" i="2"/>
  <c r="AH2412" i="2"/>
  <c r="AH2580" i="2"/>
  <c r="AH134" i="2"/>
  <c r="AH344" i="2"/>
  <c r="AH430" i="2"/>
  <c r="AH642" i="2"/>
  <c r="AH1171" i="2"/>
  <c r="AH667" i="2"/>
  <c r="AH747" i="2"/>
  <c r="AH939" i="2"/>
  <c r="AH1441" i="2"/>
  <c r="AH1902" i="2"/>
  <c r="AH1993" i="2"/>
  <c r="AH2782" i="2"/>
  <c r="AH1493" i="2"/>
  <c r="AH2253" i="2"/>
  <c r="AH2389" i="2"/>
  <c r="AH1841" i="2"/>
  <c r="AH2615" i="2"/>
  <c r="AH3019" i="2"/>
  <c r="AH2676" i="2"/>
  <c r="AH2822" i="2"/>
  <c r="AH1003" i="2"/>
  <c r="AH1767" i="2"/>
  <c r="AH1912" i="2"/>
  <c r="AH602" i="2"/>
  <c r="AH1820" i="2"/>
  <c r="AH1620" i="2"/>
  <c r="AH2298" i="2"/>
  <c r="AH2681" i="2"/>
  <c r="AH195" i="2"/>
  <c r="AH1979" i="2"/>
  <c r="AH1757" i="2"/>
  <c r="AH1364" i="2"/>
  <c r="AH1584" i="2"/>
  <c r="AH160" i="2"/>
  <c r="AH951" i="2"/>
  <c r="AH1035" i="2"/>
  <c r="AH301" i="2"/>
  <c r="AH2119" i="2"/>
  <c r="AH1194" i="2"/>
  <c r="AH2317" i="2"/>
  <c r="AH145" i="2"/>
  <c r="AH3081" i="2"/>
  <c r="AH2116" i="2"/>
  <c r="AH2340" i="2"/>
  <c r="AH1185" i="2"/>
  <c r="AH1085" i="2"/>
  <c r="AH1253" i="2"/>
  <c r="AH1864" i="2"/>
  <c r="AH2376" i="2"/>
  <c r="AH1929" i="2"/>
  <c r="AH31" i="2"/>
  <c r="AH1675" i="2"/>
  <c r="AH494" i="2"/>
  <c r="AH1275" i="2"/>
  <c r="AH1469" i="2"/>
  <c r="AH2480" i="2"/>
  <c r="AH2094" i="2"/>
  <c r="AH2258" i="2"/>
  <c r="AH2378" i="2"/>
  <c r="AH265" i="2"/>
  <c r="AH1984" i="2"/>
  <c r="AH2713" i="2"/>
  <c r="AH2999" i="2"/>
  <c r="AH2877" i="2"/>
  <c r="AH201" i="2"/>
  <c r="AH119" i="2"/>
  <c r="AH528" i="2"/>
  <c r="AH1200" i="2"/>
  <c r="AH2861" i="2"/>
  <c r="AH1664" i="2"/>
  <c r="AH1776" i="2"/>
  <c r="AH2570" i="2"/>
  <c r="AH2647" i="2"/>
  <c r="AH2785" i="2"/>
  <c r="AH1561" i="2"/>
  <c r="AH48" i="2"/>
  <c r="AH196" i="2"/>
  <c r="AH343" i="2"/>
  <c r="AH333" i="2"/>
  <c r="AH423" i="2"/>
  <c r="AH1255" i="2"/>
  <c r="AH1039" i="2"/>
  <c r="AH2191" i="2"/>
  <c r="AH2335" i="2"/>
  <c r="AH1840" i="2"/>
  <c r="AH2049" i="2"/>
  <c r="AH3007" i="2"/>
  <c r="AH2582" i="2"/>
  <c r="AH2650" i="2"/>
  <c r="AH741" i="2"/>
  <c r="AH1187" i="2"/>
  <c r="AH683" i="2"/>
  <c r="AH1599" i="2"/>
  <c r="AH1663" i="2"/>
  <c r="AH2085" i="2"/>
  <c r="AH2221" i="2"/>
  <c r="AH2793" i="2"/>
  <c r="AH1944" i="2"/>
  <c r="AH761" i="2"/>
  <c r="AH193" i="2"/>
  <c r="AH310" i="2"/>
  <c r="AH1699" i="2"/>
  <c r="AH1827" i="2"/>
  <c r="AH961" i="2"/>
  <c r="AH1089" i="2"/>
  <c r="AH1269" i="2"/>
  <c r="AH1329" i="2"/>
  <c r="AH1816" i="2"/>
  <c r="AH337" i="2"/>
  <c r="AH471" i="2"/>
  <c r="AH2863" i="2"/>
  <c r="AH142" i="2"/>
  <c r="AH139" i="2"/>
  <c r="AH1235" i="2"/>
  <c r="AH1870" i="2"/>
  <c r="AH2025" i="2"/>
  <c r="AH2154" i="2"/>
  <c r="AH2210" i="2"/>
  <c r="AH2290" i="2"/>
  <c r="AH2338" i="2"/>
  <c r="AH2518" i="2"/>
  <c r="AH675" i="2"/>
  <c r="AH1633" i="2"/>
  <c r="AH1544" i="2"/>
  <c r="AH469" i="2"/>
  <c r="AH907" i="2"/>
  <c r="AH1543" i="2"/>
  <c r="AH1913" i="2"/>
  <c r="AH2072" i="2"/>
  <c r="AH2482" i="2"/>
  <c r="AH2498" i="2"/>
  <c r="AH2514" i="2"/>
  <c r="AH20" i="2"/>
  <c r="AH108" i="2"/>
  <c r="AH1163" i="2"/>
  <c r="AH1227" i="2"/>
  <c r="AH591" i="2"/>
  <c r="AH659" i="2"/>
  <c r="AH1639" i="2"/>
  <c r="AH1735" i="2"/>
  <c r="AH1799" i="2"/>
  <c r="AH1657" i="2"/>
  <c r="AH1669" i="2"/>
  <c r="AH1861" i="2"/>
  <c r="AH1924" i="2"/>
  <c r="AH2134" i="2"/>
  <c r="AH2150" i="2"/>
  <c r="AH2166" i="2"/>
  <c r="AH2182" i="2"/>
  <c r="AH2230" i="2"/>
  <c r="AH2310" i="2"/>
  <c r="AH194" i="2"/>
  <c r="AH151" i="2"/>
  <c r="AH395" i="2"/>
  <c r="AH600" i="2"/>
  <c r="AH632" i="2"/>
  <c r="AH1212" i="2"/>
  <c r="AH1467" i="2"/>
  <c r="AH2043" i="2"/>
  <c r="AH1350" i="2"/>
  <c r="AH1508" i="2"/>
  <c r="AH1709" i="2"/>
  <c r="AH2443" i="2"/>
  <c r="AH3097" i="2"/>
  <c r="AH2695" i="2"/>
  <c r="AH328" i="2"/>
  <c r="AH381" i="2"/>
  <c r="AH940" i="2"/>
  <c r="AH559" i="2"/>
  <c r="AH2576" i="2"/>
  <c r="AH2849" i="2"/>
  <c r="AH3035" i="2"/>
  <c r="AH2610" i="2"/>
  <c r="AH2291" i="2"/>
  <c r="AH1115" i="2"/>
  <c r="AH509" i="2"/>
  <c r="AH1475" i="2"/>
  <c r="AH2860" i="2"/>
  <c r="AH3089" i="2"/>
  <c r="AH1281" i="2"/>
  <c r="AH1208" i="2"/>
  <c r="AH1918" i="2"/>
  <c r="AH2826" i="2"/>
  <c r="AH2471" i="2"/>
  <c r="AH2140" i="2"/>
  <c r="AH2348" i="2"/>
  <c r="AH2404" i="2"/>
  <c r="AH3087" i="2"/>
  <c r="AH158" i="2"/>
  <c r="AH2202" i="2"/>
  <c r="AH1047" i="2"/>
  <c r="AH1559" i="2"/>
  <c r="AH214" i="2"/>
  <c r="AH409" i="2"/>
  <c r="AH713" i="2"/>
  <c r="AH1088" i="2"/>
  <c r="AH1267" i="2"/>
  <c r="AH1668" i="2"/>
  <c r="AH1766" i="2"/>
  <c r="AH2099" i="2"/>
  <c r="AH2163" i="2"/>
  <c r="AH2187" i="2"/>
  <c r="AH2211" i="2"/>
  <c r="AH2323" i="2"/>
  <c r="AH2355" i="2"/>
  <c r="AH2499" i="2"/>
  <c r="AH685" i="2"/>
  <c r="AH781" i="2"/>
  <c r="AH1170" i="2"/>
  <c r="AH771" i="2"/>
  <c r="AH1242" i="2"/>
  <c r="AH1395" i="2"/>
  <c r="AH1716" i="2"/>
  <c r="AH2129" i="2"/>
  <c r="AH2153" i="2"/>
  <c r="AH2193" i="2"/>
  <c r="AH2249" i="2"/>
  <c r="AH2265" i="2"/>
  <c r="AH2281" i="2"/>
  <c r="AH2297" i="2"/>
  <c r="AH2329" i="2"/>
  <c r="AH2345" i="2"/>
  <c r="AH2377" i="2"/>
  <c r="AH2393" i="2"/>
  <c r="AH2522" i="2"/>
  <c r="AH2851" i="2"/>
  <c r="AH2774" i="2"/>
  <c r="AH202" i="2"/>
  <c r="AH376" i="2"/>
  <c r="AH408" i="2"/>
  <c r="AH1228" i="2"/>
  <c r="AH1995" i="2"/>
  <c r="AH1282" i="2"/>
  <c r="AH1314" i="2"/>
  <c r="AH1346" i="2"/>
  <c r="AH1420" i="2"/>
  <c r="AH2544" i="2"/>
  <c r="AH80" i="2"/>
  <c r="AH797" i="2"/>
  <c r="AH811" i="2"/>
  <c r="AH819" i="2"/>
  <c r="AH889" i="2"/>
  <c r="AH893" i="2"/>
  <c r="AH594" i="2"/>
  <c r="AH971" i="2"/>
  <c r="AH1204" i="2"/>
  <c r="AH1742" i="2"/>
  <c r="AH3010" i="2"/>
  <c r="AH2714" i="2"/>
  <c r="AH2728" i="2"/>
  <c r="AH1337" i="2"/>
  <c r="AH1361" i="2"/>
  <c r="AH1964" i="2"/>
  <c r="AH2598" i="2"/>
  <c r="AH571" i="2"/>
  <c r="AH1764" i="2"/>
  <c r="AH2396" i="2"/>
  <c r="AH3037" i="2"/>
  <c r="AH2076" i="2"/>
  <c r="AH1630" i="2"/>
  <c r="AH2616" i="2"/>
  <c r="AH182" i="2"/>
  <c r="AH2301" i="2"/>
  <c r="AH50" i="2"/>
  <c r="AH280" i="2"/>
  <c r="AH1819" i="2"/>
  <c r="AH524" i="2"/>
  <c r="AH1307" i="2"/>
  <c r="AH549" i="2"/>
  <c r="AH1843" i="2"/>
  <c r="AH1907" i="2"/>
  <c r="AH2035" i="2"/>
  <c r="AH1437" i="2"/>
  <c r="AH1565" i="2"/>
  <c r="AH2668" i="2"/>
  <c r="AH1632" i="2"/>
  <c r="AH1856" i="2"/>
  <c r="AH3063" i="2"/>
  <c r="AH178" i="2"/>
  <c r="AH1343" i="2"/>
  <c r="AH1355" i="2"/>
  <c r="AH2997" i="2"/>
  <c r="AH273" i="2"/>
  <c r="AH608" i="2"/>
  <c r="AH605" i="2"/>
  <c r="AH727" i="2"/>
  <c r="AH2183" i="2"/>
  <c r="AH2502" i="2"/>
  <c r="AH1968" i="2"/>
  <c r="AH2581" i="2"/>
  <c r="AH2609" i="2"/>
  <c r="AH3065" i="2"/>
  <c r="AH77" i="2"/>
  <c r="AH166" i="2"/>
  <c r="AH248" i="2"/>
  <c r="AH414" i="2"/>
  <c r="AH714" i="2"/>
  <c r="AH778" i="2"/>
  <c r="AH1162" i="2"/>
  <c r="AH615" i="2"/>
  <c r="AH1503" i="2"/>
  <c r="AH1425" i="2"/>
  <c r="AH1934" i="2"/>
  <c r="AH1606" i="2"/>
  <c r="AH2237" i="2"/>
  <c r="AH2269" i="2"/>
  <c r="AH2285" i="2"/>
  <c r="AH252" i="2"/>
  <c r="AH1449" i="2"/>
  <c r="AH1025" i="2"/>
  <c r="AH1353" i="2"/>
  <c r="AH2657" i="2"/>
  <c r="AH1812" i="2"/>
  <c r="AH2965" i="2"/>
  <c r="AH572" i="2"/>
  <c r="AH1615" i="2"/>
  <c r="AH1807" i="2"/>
  <c r="AH3042" i="2"/>
  <c r="AH2535" i="2"/>
  <c r="AH2721" i="2"/>
  <c r="AH1056" i="2"/>
  <c r="AH1199" i="2"/>
  <c r="AH1174" i="2"/>
  <c r="AH1095" i="2"/>
  <c r="AH2408" i="2"/>
  <c r="AH124" i="2"/>
  <c r="AH590" i="2"/>
  <c r="AH701" i="2"/>
  <c r="AH1196" i="2"/>
  <c r="AH2055" i="2"/>
  <c r="AH1433" i="2"/>
  <c r="AH2432" i="2"/>
  <c r="AH2126" i="2"/>
  <c r="AH2294" i="2"/>
  <c r="AH2874" i="2"/>
  <c r="AH295" i="2"/>
  <c r="AH689" i="2"/>
  <c r="AH753" i="2"/>
  <c r="AH1883" i="2"/>
  <c r="AH117" i="2"/>
  <c r="AH375" i="2"/>
  <c r="AH407" i="2"/>
  <c r="AH698" i="2"/>
  <c r="AH762" i="2"/>
  <c r="AH794" i="2"/>
  <c r="AH810" i="2"/>
  <c r="AH816" i="2"/>
  <c r="AH828" i="2"/>
  <c r="AH836" i="2"/>
  <c r="AH840" i="2"/>
  <c r="AH844" i="2"/>
  <c r="AH852" i="2"/>
  <c r="AH860" i="2"/>
  <c r="AH868" i="2"/>
  <c r="AH872" i="2"/>
  <c r="AH876" i="2"/>
  <c r="AH884" i="2"/>
  <c r="AH892" i="2"/>
  <c r="AH904" i="2"/>
  <c r="AH1068" i="2"/>
  <c r="AH2636" i="2"/>
  <c r="AH2677" i="2"/>
  <c r="AH2725" i="2"/>
  <c r="AH2907" i="2"/>
  <c r="AH2971" i="2"/>
  <c r="AH2941" i="2"/>
  <c r="AH1795" i="2"/>
  <c r="AH1955" i="2"/>
  <c r="AH1447" i="2"/>
  <c r="AH1844" i="2"/>
  <c r="AH2658" i="2"/>
  <c r="AH746" i="2"/>
  <c r="AH1871" i="2"/>
  <c r="AH2063" i="2"/>
  <c r="AH2030" i="2"/>
  <c r="AH2114" i="2"/>
  <c r="AH638" i="2"/>
  <c r="AH1495" i="2"/>
  <c r="AH1975" i="2"/>
  <c r="AH2816" i="2"/>
  <c r="AH78" i="2"/>
  <c r="AH317" i="2"/>
  <c r="AH960" i="2"/>
  <c r="AH1055" i="2"/>
  <c r="AH1147" i="2"/>
  <c r="AH1941" i="2"/>
  <c r="AH2507" i="2"/>
  <c r="AH2431" i="2"/>
  <c r="AH136" i="2"/>
  <c r="AH1137" i="2"/>
  <c r="AH1090" i="2"/>
  <c r="AH1411" i="2"/>
  <c r="AH1684" i="2"/>
  <c r="AH2633" i="2"/>
  <c r="AH3107" i="2"/>
  <c r="AK3107" i="2" s="1"/>
  <c r="AH263" i="2"/>
  <c r="AH167" i="2"/>
  <c r="AH673" i="2"/>
  <c r="AH1739" i="2"/>
  <c r="AH1867" i="2"/>
  <c r="AH1452" i="2"/>
  <c r="AH2528" i="2"/>
  <c r="AH2921" i="2"/>
  <c r="AH2775" i="2"/>
  <c r="AH185" i="2"/>
  <c r="AH235" i="2"/>
  <c r="AH211" i="2"/>
  <c r="AH805" i="2"/>
  <c r="AH843" i="2"/>
  <c r="AH859" i="2"/>
  <c r="AH875" i="2"/>
  <c r="AH1948" i="2"/>
  <c r="AH2604" i="2"/>
  <c r="AH170" i="2"/>
  <c r="AH267" i="2"/>
  <c r="AH1273" i="2"/>
  <c r="AH1107" i="2"/>
  <c r="AH2869" i="2"/>
  <c r="AH1192" i="2"/>
  <c r="AH365" i="2"/>
  <c r="AH477" i="2"/>
  <c r="AH2196" i="2"/>
  <c r="AH2244" i="2"/>
  <c r="AH1679" i="2"/>
  <c r="AH1520" i="2"/>
  <c r="AH16" i="2"/>
  <c r="AH1399" i="2"/>
  <c r="AH85" i="2"/>
  <c r="AH2111" i="2"/>
  <c r="AH2945" i="2"/>
  <c r="AH97" i="2"/>
  <c r="AH1949" i="2"/>
  <c r="AH3025" i="2"/>
  <c r="AH1279" i="2"/>
  <c r="AH1311" i="2"/>
  <c r="AH1323" i="2"/>
  <c r="AH1391" i="2"/>
  <c r="AH2367" i="2"/>
  <c r="AH2117" i="2"/>
  <c r="AH1592" i="2"/>
  <c r="AH639" i="2"/>
  <c r="AH247" i="2"/>
  <c r="AH198" i="2"/>
  <c r="AH992" i="2"/>
  <c r="AH1833" i="2"/>
  <c r="AH2302" i="2"/>
  <c r="AH300" i="2"/>
  <c r="AH1965" i="2"/>
  <c r="AH227" i="2"/>
  <c r="AH1004" i="2"/>
  <c r="AH144" i="2"/>
  <c r="AH682" i="2"/>
  <c r="AH342" i="2"/>
  <c r="AH505" i="2"/>
  <c r="AH1152" i="2"/>
  <c r="AH2379" i="2"/>
  <c r="AH2059" i="2"/>
  <c r="AH2948" i="2"/>
  <c r="AH219" i="2"/>
  <c r="AH2864" i="2"/>
  <c r="AH2992" i="2"/>
  <c r="AH2644" i="2"/>
  <c r="AH990" i="2"/>
  <c r="AH1118" i="2"/>
  <c r="AH3086" i="2"/>
  <c r="AH1128" i="2"/>
  <c r="AH560" i="2"/>
  <c r="AH3070" i="2"/>
  <c r="AH226" i="2"/>
  <c r="AH726" i="2"/>
  <c r="AH680" i="2"/>
  <c r="AH933" i="2"/>
  <c r="AH997" i="2"/>
  <c r="AH1061" i="2"/>
  <c r="AH1125" i="2"/>
  <c r="AH950" i="2"/>
  <c r="AH1014" i="2"/>
  <c r="AH1142" i="2"/>
  <c r="AH920" i="2"/>
  <c r="AH1048" i="2"/>
  <c r="AH2856" i="2"/>
  <c r="AH79" i="2"/>
  <c r="AH3014" i="2"/>
  <c r="AH223" i="2"/>
  <c r="AH686" i="2"/>
  <c r="AH912" i="2"/>
  <c r="AH1040" i="2"/>
  <c r="AH1104" i="2"/>
  <c r="AH1380" i="2"/>
  <c r="AH521" i="2"/>
  <c r="AH3012" i="2"/>
  <c r="AH766" i="2"/>
  <c r="AH237" i="2"/>
  <c r="AH279" i="2"/>
  <c r="AH718" i="2"/>
  <c r="AH962" i="2"/>
  <c r="AH2894" i="2"/>
  <c r="AH742" i="2"/>
  <c r="AH966" i="2"/>
  <c r="AH1000" i="2"/>
  <c r="AH1064" i="2"/>
  <c r="AH302" i="2"/>
  <c r="AH3004" i="2"/>
  <c r="AH2942" i="2"/>
  <c r="AH52" i="2"/>
  <c r="AH127" i="2"/>
  <c r="AH660" i="2"/>
  <c r="AH239" i="2"/>
  <c r="AH503" i="2"/>
  <c r="AH2892" i="2"/>
  <c r="AH3020" i="2"/>
  <c r="AH233" i="2"/>
  <c r="AH2840" i="2"/>
  <c r="AH2968" i="2"/>
  <c r="AH3096" i="2"/>
  <c r="AH3082" i="2"/>
  <c r="AH41" i="2"/>
  <c r="AH76" i="2"/>
  <c r="AH91" i="2"/>
  <c r="AH523" i="2"/>
  <c r="AH3006" i="2"/>
  <c r="AH964" i="2"/>
  <c r="AH1092" i="2"/>
  <c r="AH1156" i="2"/>
  <c r="AH294" i="2"/>
  <c r="AH347" i="2"/>
  <c r="AH532" i="2"/>
  <c r="AH2920" i="2"/>
  <c r="AH350" i="2"/>
  <c r="AH215" i="2"/>
  <c r="AH548" i="2"/>
  <c r="AH3080" i="2"/>
  <c r="AH359" i="2"/>
  <c r="AH530" i="2"/>
  <c r="AH49" i="2"/>
  <c r="AH1396" i="2"/>
  <c r="AH993" i="2"/>
  <c r="AH1105" i="2"/>
  <c r="AH1010" i="2"/>
  <c r="AH941" i="2"/>
  <c r="AH339" i="2"/>
  <c r="AH546" i="2"/>
  <c r="AH1129" i="2"/>
  <c r="AH230" i="2"/>
  <c r="AH774" i="2"/>
  <c r="AH728" i="2"/>
  <c r="AH934" i="2"/>
  <c r="AH998" i="2"/>
  <c r="AH1126" i="2"/>
  <c r="AH968" i="2"/>
  <c r="AH550" i="2"/>
  <c r="AH1070" i="2"/>
  <c r="AH3102" i="2"/>
  <c r="AH229" i="2"/>
  <c r="AH722" i="2"/>
  <c r="AH692" i="2"/>
  <c r="AH756" i="2"/>
  <c r="AH3000" i="2"/>
  <c r="AH2986" i="2"/>
  <c r="AH574" i="2"/>
  <c r="AH712" i="2"/>
  <c r="AH776" i="2"/>
  <c r="AH1157" i="2"/>
  <c r="AH1046" i="2"/>
  <c r="AH952" i="2"/>
  <c r="AH1080" i="2"/>
  <c r="AH1144" i="2"/>
  <c r="AH1106" i="2"/>
  <c r="AH2982" i="2"/>
  <c r="AH3046" i="2"/>
  <c r="AH62" i="2"/>
  <c r="AH921" i="2"/>
  <c r="AH985" i="2"/>
  <c r="AH1049" i="2"/>
  <c r="AH1113" i="2"/>
  <c r="AH228" i="2"/>
  <c r="AH278" i="2"/>
  <c r="AH1072" i="2"/>
  <c r="AH3076" i="2"/>
  <c r="AH243" i="2"/>
  <c r="AH180" i="2"/>
  <c r="AH702" i="2"/>
  <c r="AH184" i="2"/>
  <c r="AH564" i="2"/>
  <c r="AH275" i="2"/>
  <c r="AH259" i="2"/>
  <c r="AH1392" i="2"/>
  <c r="AH517" i="2"/>
  <c r="AH972" i="2"/>
  <c r="AH1114" i="2"/>
  <c r="AH544" i="2"/>
  <c r="AH534" i="2"/>
  <c r="AH958" i="2"/>
  <c r="AH1086" i="2"/>
  <c r="AH287" i="2"/>
  <c r="AH2924" i="2"/>
  <c r="AH676" i="2"/>
  <c r="AH980" i="2"/>
  <c r="AH1044" i="2"/>
  <c r="AH57" i="2"/>
  <c r="AH2878" i="2"/>
  <c r="AH2974" i="2"/>
  <c r="AH932" i="2"/>
  <c r="AH1060" i="2"/>
  <c r="AH1124" i="2"/>
  <c r="AH123" i="2"/>
  <c r="AH326" i="2"/>
  <c r="AH670" i="2"/>
  <c r="AH54" i="2"/>
  <c r="AH562" i="2"/>
  <c r="AH55" i="2"/>
  <c r="AH909" i="2"/>
  <c r="AH254" i="2"/>
  <c r="AH748" i="2"/>
  <c r="AH1020" i="2"/>
  <c r="AH1138" i="2"/>
  <c r="AH2888" i="2"/>
  <c r="AH2998" i="2"/>
  <c r="AH3094" i="2"/>
  <c r="AH3002" i="2"/>
  <c r="AH730" i="2"/>
  <c r="AH3048" i="2"/>
  <c r="AH2952" i="2"/>
  <c r="AH652" i="2"/>
  <c r="AH1376" i="2"/>
  <c r="AH2932" i="2"/>
  <c r="AH986" i="2"/>
  <c r="AH2866" i="2"/>
  <c r="AH2994" i="2"/>
  <c r="AH720" i="2"/>
  <c r="AH318" i="2"/>
  <c r="AH1388" i="2"/>
  <c r="AH2966" i="2"/>
  <c r="AH3062" i="2"/>
  <c r="AH782" i="2"/>
  <c r="AH580" i="2"/>
  <c r="AH2850" i="2"/>
  <c r="AH189" i="2"/>
  <c r="AH3104" i="2"/>
  <c r="AH205" i="2"/>
  <c r="AH3024" i="2"/>
  <c r="AH47" i="2"/>
  <c r="AH3098" i="2"/>
  <c r="AH3030" i="2"/>
  <c r="AH59" i="2"/>
  <c r="AH654" i="2"/>
  <c r="AH1404" i="2"/>
  <c r="AH2836" i="2"/>
  <c r="AH954" i="2"/>
  <c r="AH2912" i="2"/>
  <c r="AH1052" i="2"/>
  <c r="AH2914" i="2"/>
  <c r="AH43" i="2"/>
  <c r="AH2964" i="2"/>
  <c r="AH45" i="2"/>
  <c r="AH666" i="2"/>
  <c r="AH1033" i="2"/>
  <c r="AH3058" i="2"/>
  <c r="AH2868" i="2"/>
  <c r="AH2944" i="2"/>
  <c r="M21" i="2"/>
  <c r="M37" i="2"/>
  <c r="M69" i="2"/>
  <c r="M133" i="2"/>
  <c r="M165" i="2"/>
  <c r="M197" i="2"/>
  <c r="M213" i="2"/>
  <c r="M245" i="2"/>
  <c r="M309" i="2"/>
  <c r="M325" i="2"/>
  <c r="M389" i="2"/>
  <c r="M421" i="2"/>
  <c r="M485" i="2"/>
  <c r="M517" i="2"/>
  <c r="M533" i="2"/>
  <c r="M549" i="2"/>
  <c r="M565" i="2"/>
  <c r="M581" i="2"/>
  <c r="M597" i="2"/>
  <c r="M613" i="2"/>
  <c r="M645" i="2"/>
  <c r="M661" i="2"/>
  <c r="M677" i="2"/>
  <c r="M693" i="2"/>
  <c r="M709" i="2"/>
  <c r="M725" i="2"/>
  <c r="M34" i="2"/>
  <c r="M42" i="2"/>
  <c r="M58" i="2"/>
  <c r="M74" i="2"/>
  <c r="M90" i="2"/>
  <c r="M106" i="2"/>
  <c r="M122" i="2"/>
  <c r="M138" i="2"/>
  <c r="M154" i="2"/>
  <c r="M178" i="2"/>
  <c r="M194" i="2"/>
  <c r="M210" i="2"/>
  <c r="M226" i="2"/>
  <c r="M242" i="2"/>
  <c r="M258" i="2"/>
  <c r="M274" i="2"/>
  <c r="M290" i="2"/>
  <c r="M306" i="2"/>
  <c r="M322" i="2"/>
  <c r="M338" i="2"/>
  <c r="M354" i="2"/>
  <c r="M370" i="2"/>
  <c r="M386" i="2"/>
  <c r="M402" i="2"/>
  <c r="M426" i="2"/>
  <c r="M442" i="2"/>
  <c r="M466" i="2"/>
  <c r="M482" i="2"/>
  <c r="M498" i="2"/>
  <c r="M514" i="2"/>
  <c r="M530" i="2"/>
  <c r="M554" i="2"/>
  <c r="M562" i="2"/>
  <c r="M578" i="2"/>
  <c r="M586" i="2"/>
  <c r="M602" i="2"/>
  <c r="M618" i="2"/>
  <c r="M634" i="2"/>
  <c r="M658" i="2"/>
  <c r="M666" i="2"/>
  <c r="M682" i="2"/>
  <c r="M722" i="2"/>
  <c r="M730" i="2"/>
  <c r="M786" i="2"/>
  <c r="M794" i="2"/>
  <c r="M810" i="2"/>
  <c r="M826" i="2"/>
  <c r="M858" i="2"/>
  <c r="M890" i="2"/>
  <c r="M910" i="2"/>
  <c r="M942" i="2"/>
  <c r="M974" i="2"/>
  <c r="M1038" i="2"/>
  <c r="M1054" i="2"/>
  <c r="M1070" i="2"/>
  <c r="M1142" i="2"/>
  <c r="M1158" i="2"/>
  <c r="M1166" i="2"/>
  <c r="M1190" i="2"/>
  <c r="M1206" i="2"/>
  <c r="M1222" i="2"/>
  <c r="M1238" i="2"/>
  <c r="M1254" i="2"/>
  <c r="M1270" i="2"/>
  <c r="M1278" i="2"/>
  <c r="M1302" i="2"/>
  <c r="M1318" i="2"/>
  <c r="M1334" i="2"/>
  <c r="M1350" i="2"/>
  <c r="M1366" i="2"/>
  <c r="M1374" i="2"/>
  <c r="M1390" i="2"/>
  <c r="M1406" i="2"/>
  <c r="M1430" i="2"/>
  <c r="M1446" i="2"/>
  <c r="M1462" i="2"/>
  <c r="M1478" i="2"/>
  <c r="M1494" i="2"/>
  <c r="M1510" i="2"/>
  <c r="M1526" i="2"/>
  <c r="M1542" i="2"/>
  <c r="M1558" i="2"/>
  <c r="M1574" i="2"/>
  <c r="M1590" i="2"/>
  <c r="M1606" i="2"/>
  <c r="M1622" i="2"/>
  <c r="M1646" i="2"/>
  <c r="M1662" i="2"/>
  <c r="M1678" i="2"/>
  <c r="M1686" i="2"/>
  <c r="M1710" i="2"/>
  <c r="M1726" i="2"/>
  <c r="M1742" i="2"/>
  <c r="M1758" i="2"/>
  <c r="M1774" i="2"/>
  <c r="M1782" i="2"/>
  <c r="M1806" i="2"/>
  <c r="M1822" i="2"/>
  <c r="M1830" i="2"/>
  <c r="M1854" i="2"/>
  <c r="M1870" i="2"/>
  <c r="M1886" i="2"/>
  <c r="M1902" i="2"/>
  <c r="M1918" i="2"/>
  <c r="M1926" i="2"/>
  <c r="M1950" i="2"/>
  <c r="M1958" i="2"/>
  <c r="M1982" i="2"/>
  <c r="M1998" i="2"/>
  <c r="M2006" i="2"/>
  <c r="M2022" i="2"/>
  <c r="M2038" i="2"/>
  <c r="M2062" i="2"/>
  <c r="M2078" i="2"/>
  <c r="M2094" i="2"/>
  <c r="M2110" i="2"/>
  <c r="M2126" i="2"/>
  <c r="M2142" i="2"/>
  <c r="M2158" i="2"/>
  <c r="M2174" i="2"/>
  <c r="M2198" i="2"/>
  <c r="M2214" i="2"/>
  <c r="M2230" i="2"/>
  <c r="M2246" i="2"/>
  <c r="M2262" i="2"/>
  <c r="M2270" i="2"/>
  <c r="M2294" i="2"/>
  <c r="M2310" i="2"/>
  <c r="M2326" i="2"/>
  <c r="M2342" i="2"/>
  <c r="M2358" i="2"/>
  <c r="M2382" i="2"/>
  <c r="M2398" i="2"/>
  <c r="M2414" i="2"/>
  <c r="M2430" i="2"/>
  <c r="M2446" i="2"/>
  <c r="M2462" i="2"/>
  <c r="M2478" i="2"/>
  <c r="M2494" i="2"/>
  <c r="M2510" i="2"/>
  <c r="M2534" i="2"/>
  <c r="M2542" i="2"/>
  <c r="M2566" i="2"/>
  <c r="M2582" i="2"/>
  <c r="M2598" i="2"/>
  <c r="M2614" i="2"/>
  <c r="M2638" i="2"/>
  <c r="M2654" i="2"/>
  <c r="M2662" i="2"/>
  <c r="M2678" i="2"/>
  <c r="M2694" i="2"/>
  <c r="M2710" i="2"/>
  <c r="M2726" i="2"/>
  <c r="M2742" i="2"/>
  <c r="M2758" i="2"/>
  <c r="M2782" i="2"/>
  <c r="M2798" i="2"/>
  <c r="M2814" i="2"/>
  <c r="M2830" i="2"/>
  <c r="M2846" i="2"/>
  <c r="M2862" i="2"/>
  <c r="M2878" i="2"/>
  <c r="M2894" i="2"/>
  <c r="M2910" i="2"/>
  <c r="M2926" i="2"/>
  <c r="M2942" i="2"/>
  <c r="M2962" i="2"/>
  <c r="M2978" i="2"/>
  <c r="M3010" i="2"/>
  <c r="M3042" i="2"/>
  <c r="M3058" i="2"/>
  <c r="M10" i="2"/>
  <c r="M23" i="2"/>
  <c r="M55" i="2"/>
  <c r="M71" i="2"/>
  <c r="M119" i="2"/>
  <c r="M151" i="2"/>
  <c r="M183" i="2"/>
  <c r="M215" i="2"/>
  <c r="M231" i="2"/>
  <c r="M263" i="2"/>
  <c r="M279" i="2"/>
  <c r="M327" i="2"/>
  <c r="M343" i="2"/>
  <c r="M391" i="2"/>
  <c r="M423" i="2"/>
  <c r="M439" i="2"/>
  <c r="M487" i="2"/>
  <c r="M503" i="2"/>
  <c r="M535" i="2"/>
  <c r="M551" i="2"/>
  <c r="M567" i="2"/>
  <c r="M599" i="2"/>
  <c r="M615" i="2"/>
  <c r="M663" i="2"/>
  <c r="M679" i="2"/>
  <c r="M719" i="2"/>
  <c r="M775" i="2"/>
  <c r="M791" i="2"/>
  <c r="M807" i="2"/>
  <c r="M855" i="2"/>
  <c r="M903" i="2"/>
  <c r="M919" i="2"/>
  <c r="M935" i="2"/>
  <c r="M967" i="2"/>
  <c r="M1015" i="2"/>
  <c r="M1031" i="2"/>
  <c r="M1079" i="2"/>
  <c r="M1127" i="2"/>
  <c r="M80" i="2"/>
  <c r="M112" i="2"/>
  <c r="M176" i="2"/>
  <c r="M208" i="2"/>
  <c r="M272" i="2"/>
  <c r="M304" i="2"/>
  <c r="M400" i="2"/>
  <c r="M432" i="2"/>
  <c r="M496" i="2"/>
  <c r="M512" i="2"/>
  <c r="M544" i="2"/>
  <c r="M612" i="2"/>
  <c r="M628" i="2"/>
  <c r="M660" i="2"/>
  <c r="M692" i="2"/>
  <c r="M708" i="2"/>
  <c r="M732" i="2"/>
  <c r="M748" i="2"/>
  <c r="M780" i="2"/>
  <c r="M812" i="2"/>
  <c r="M876" i="2"/>
  <c r="M892" i="2"/>
  <c r="M908" i="2"/>
  <c r="M956" i="2"/>
  <c r="M1004" i="2"/>
  <c r="M1036" i="2"/>
  <c r="M1044" i="2"/>
  <c r="M1076" i="2"/>
  <c r="M1108" i="2"/>
  <c r="M1124" i="2"/>
  <c r="M1148" i="2"/>
  <c r="M1180" i="2"/>
  <c r="M1196" i="2"/>
  <c r="M1220" i="2"/>
  <c r="M1252" i="2"/>
  <c r="M1284" i="2"/>
  <c r="M1316" i="2"/>
  <c r="M1324" i="2"/>
  <c r="M1340" i="2"/>
  <c r="M1372" i="2"/>
  <c r="M1388" i="2"/>
  <c r="M1420" i="2"/>
  <c r="M1452" i="2"/>
  <c r="M1484" i="2"/>
  <c r="M1500" i="2"/>
  <c r="M1508" i="2"/>
  <c r="M1540" i="2"/>
  <c r="M1556" i="2"/>
  <c r="M1588" i="2"/>
  <c r="M1620" i="2"/>
  <c r="M1644" i="2"/>
  <c r="M1660" i="2"/>
  <c r="M1676" i="2"/>
  <c r="M1684" i="2"/>
  <c r="M1740" i="2"/>
  <c r="M1780" i="2"/>
  <c r="M1828" i="2"/>
  <c r="M1844" i="2"/>
  <c r="M1876" i="2"/>
  <c r="M1892" i="2"/>
  <c r="M1924" i="2"/>
  <c r="M1940" i="2"/>
  <c r="M1972" i="2"/>
  <c r="M2004" i="2"/>
  <c r="M2020" i="2"/>
  <c r="M2052" i="2"/>
  <c r="M2084" i="2"/>
  <c r="M2116" i="2"/>
  <c r="M2148" i="2"/>
  <c r="M2188" i="2"/>
  <c r="M2220" i="2"/>
  <c r="M2228" i="2"/>
  <c r="M2244" i="2"/>
  <c r="M2276" i="2"/>
  <c r="M2364" i="2"/>
  <c r="M2396" i="2"/>
  <c r="M2412" i="2"/>
  <c r="M2420" i="2"/>
  <c r="M2508" i="2"/>
  <c r="M2540" i="2"/>
  <c r="M2572" i="2"/>
  <c r="M2604" i="2"/>
  <c r="M2644" i="2"/>
  <c r="M2720" i="2"/>
  <c r="M2800" i="2"/>
  <c r="M2912" i="2"/>
  <c r="M2960" i="2"/>
  <c r="M3024" i="2"/>
  <c r="M3072" i="2"/>
  <c r="M45" i="2"/>
  <c r="M77" i="2"/>
  <c r="M141" i="2"/>
  <c r="M157" i="2"/>
  <c r="M189" i="2"/>
  <c r="M205" i="2"/>
  <c r="M253" i="2"/>
  <c r="M301" i="2"/>
  <c r="M317" i="2"/>
  <c r="M349" i="2"/>
  <c r="M365" i="2"/>
  <c r="M397" i="2"/>
  <c r="M413" i="2"/>
  <c r="M445" i="2"/>
  <c r="M461" i="2"/>
  <c r="M541" i="2"/>
  <c r="M589" i="2"/>
  <c r="M605" i="2"/>
  <c r="M653" i="2"/>
  <c r="M669" i="2"/>
  <c r="M717" i="2"/>
  <c r="M733" i="2"/>
  <c r="M757" i="2"/>
  <c r="M765" i="2"/>
  <c r="M789" i="2"/>
  <c r="M805" i="2"/>
  <c r="M813" i="2"/>
  <c r="M837" i="2"/>
  <c r="M853" i="2"/>
  <c r="M869" i="2"/>
  <c r="M885" i="2"/>
  <c r="M901" i="2"/>
  <c r="M917" i="2"/>
  <c r="M933" i="2"/>
  <c r="M941" i="2"/>
  <c r="M957" i="2"/>
  <c r="M981" i="2"/>
  <c r="M997" i="2"/>
  <c r="M1013" i="2"/>
  <c r="M1029" i="2"/>
  <c r="M1045" i="2"/>
  <c r="M1053" i="2"/>
  <c r="M1069" i="2"/>
  <c r="M1093" i="2"/>
  <c r="M1109" i="2"/>
  <c r="M1117" i="2"/>
  <c r="M1141" i="2"/>
  <c r="M1157" i="2"/>
  <c r="M1165" i="2"/>
  <c r="M1189" i="2"/>
  <c r="M1197" i="2"/>
  <c r="M1213" i="2"/>
  <c r="M1229" i="2"/>
  <c r="M1253" i="2"/>
  <c r="M1261" i="2"/>
  <c r="M1277" i="2"/>
  <c r="M1301" i="2"/>
  <c r="M1317" i="2"/>
  <c r="M1333" i="2"/>
  <c r="M1349" i="2"/>
  <c r="M1365" i="2"/>
  <c r="M1373" i="2"/>
  <c r="M1389" i="2"/>
  <c r="M1413" i="2"/>
  <c r="M1421" i="2"/>
  <c r="M1437" i="2"/>
  <c r="M1453" i="2"/>
  <c r="M1469" i="2"/>
  <c r="M1485" i="2"/>
  <c r="M1493" i="2"/>
  <c r="M1517" i="2"/>
  <c r="M1525" i="2"/>
  <c r="M1549" i="2"/>
  <c r="M1565" i="2"/>
  <c r="M1581" i="2"/>
  <c r="M1597" i="2"/>
  <c r="M1613" i="2"/>
  <c r="M1629" i="2"/>
  <c r="M1645" i="2"/>
  <c r="M1661" i="2"/>
  <c r="M1685" i="2"/>
  <c r="M1693" i="2"/>
  <c r="M1709" i="2"/>
  <c r="M1733" i="2"/>
  <c r="M1749" i="2"/>
  <c r="M1757" i="2"/>
  <c r="M1773" i="2"/>
  <c r="M1789" i="2"/>
  <c r="M1813" i="2"/>
  <c r="M1821" i="2"/>
  <c r="M1837" i="2"/>
  <c r="M1861" i="2"/>
  <c r="M1877" i="2"/>
  <c r="M1893" i="2"/>
  <c r="M1901" i="2"/>
  <c r="M1917" i="2"/>
  <c r="M1941" i="2"/>
  <c r="M1957" i="2"/>
  <c r="M1965" i="2"/>
  <c r="M1981" i="2"/>
  <c r="M2005" i="2"/>
  <c r="M2013" i="2"/>
  <c r="M2029" i="2"/>
  <c r="M2053" i="2"/>
  <c r="M2061" i="2"/>
  <c r="M2077" i="2"/>
  <c r="M2101" i="2"/>
  <c r="M2109" i="2"/>
  <c r="M2133" i="2"/>
  <c r="M2141" i="2"/>
  <c r="M2157" i="2"/>
  <c r="M2173" i="2"/>
  <c r="M2197" i="2"/>
  <c r="M2213" i="2"/>
  <c r="M2229" i="2"/>
  <c r="M2245" i="2"/>
  <c r="M2261" i="2"/>
  <c r="M2277" i="2"/>
  <c r="M2293" i="2"/>
  <c r="M2301" i="2"/>
  <c r="M2317" i="2"/>
  <c r="M2333" i="2"/>
  <c r="M2357" i="2"/>
  <c r="M2373" i="2"/>
  <c r="M2389" i="2"/>
  <c r="M2397" i="2"/>
  <c r="M2421" i="2"/>
  <c r="M2437" i="2"/>
  <c r="M2453" i="2"/>
  <c r="M2469" i="2"/>
  <c r="M2477" i="2"/>
  <c r="M2493" i="2"/>
  <c r="M2509" i="2"/>
  <c r="M2533" i="2"/>
  <c r="M2541" i="2"/>
  <c r="M2557" i="2"/>
  <c r="M2581" i="2"/>
  <c r="M2597" i="2"/>
  <c r="M2613" i="2"/>
  <c r="M2629" i="2"/>
  <c r="M2637" i="2"/>
  <c r="M2653" i="2"/>
  <c r="M2669" i="2"/>
  <c r="M2693" i="2"/>
  <c r="M2709" i="2"/>
  <c r="M2725" i="2"/>
  <c r="M2741" i="2"/>
  <c r="M2749" i="2"/>
  <c r="M2773" i="2"/>
  <c r="M2789" i="2"/>
  <c r="M2797" i="2"/>
  <c r="M2813" i="2"/>
  <c r="M2829" i="2"/>
  <c r="M2845" i="2"/>
  <c r="M2861" i="2"/>
  <c r="M2877" i="2"/>
  <c r="M2901" i="2"/>
  <c r="M2917" i="2"/>
  <c r="M2925" i="2"/>
  <c r="M2949" i="2"/>
  <c r="M2965" i="2"/>
  <c r="M2981" i="2"/>
  <c r="M3005" i="2"/>
  <c r="M3021" i="2"/>
  <c r="M3037" i="2"/>
  <c r="M3053" i="2"/>
  <c r="M3077" i="2"/>
  <c r="M750" i="2"/>
  <c r="M766" i="2"/>
  <c r="M822" i="2"/>
  <c r="M838" i="2"/>
  <c r="M886" i="2"/>
  <c r="M902" i="2"/>
  <c r="M930" i="2"/>
  <c r="M946" i="2"/>
  <c r="M962" i="2"/>
  <c r="M970" i="2"/>
  <c r="M994" i="2"/>
  <c r="M1034" i="2"/>
  <c r="M1050" i="2"/>
  <c r="M1106" i="2"/>
  <c r="M1122" i="2"/>
  <c r="M2998" i="2"/>
  <c r="M3014" i="2"/>
  <c r="M3030" i="2"/>
  <c r="M3046" i="2"/>
  <c r="M3062" i="2"/>
  <c r="M3078" i="2"/>
  <c r="M3086" i="2"/>
  <c r="M3102" i="2"/>
  <c r="M27" i="2"/>
  <c r="M75" i="2"/>
  <c r="M91" i="2"/>
  <c r="M139" i="2"/>
  <c r="M155" i="2"/>
  <c r="M171" i="2"/>
  <c r="M187" i="2"/>
  <c r="M219" i="2"/>
  <c r="M251" i="2"/>
  <c r="M299" i="2"/>
  <c r="M315" i="2"/>
  <c r="M347" i="2"/>
  <c r="M395" i="2"/>
  <c r="M427" i="2"/>
  <c r="M459" i="2"/>
  <c r="M491" i="2"/>
  <c r="M507" i="2"/>
  <c r="M539" i="2"/>
  <c r="M587" i="2"/>
  <c r="M603" i="2"/>
  <c r="M1139" i="2"/>
  <c r="M1155" i="2"/>
  <c r="M1171" i="2"/>
  <c r="M1187" i="2"/>
  <c r="M1203" i="2"/>
  <c r="M1219" i="2"/>
  <c r="M1235" i="2"/>
  <c r="M1251" i="2"/>
  <c r="M1267" i="2"/>
  <c r="M1275" i="2"/>
  <c r="M1299" i="2"/>
  <c r="M1315" i="2"/>
  <c r="M1331" i="2"/>
  <c r="M1347" i="2"/>
  <c r="M1363" i="2"/>
  <c r="M1379" i="2"/>
  <c r="M1395" i="2"/>
  <c r="M1411" i="2"/>
  <c r="M1427" i="2"/>
  <c r="M1443" i="2"/>
  <c r="M1459" i="2"/>
  <c r="M1475" i="2"/>
  <c r="M1491" i="2"/>
  <c r="M1507" i="2"/>
  <c r="M1523" i="2"/>
  <c r="M1539" i="2"/>
  <c r="M1547" i="2"/>
  <c r="M1563" i="2"/>
  <c r="M1587" i="2"/>
  <c r="M1603" i="2"/>
  <c r="M1611" i="2"/>
  <c r="M1635" i="2"/>
  <c r="M1651" i="2"/>
  <c r="M1667" i="2"/>
  <c r="M1683" i="2"/>
  <c r="M1699" i="2"/>
  <c r="M1715" i="2"/>
  <c r="M1723" i="2"/>
  <c r="M1747" i="2"/>
  <c r="M1755" i="2"/>
  <c r="M1771" i="2"/>
  <c r="M1787" i="2"/>
  <c r="M1811" i="2"/>
  <c r="M1819" i="2"/>
  <c r="M1843" i="2"/>
  <c r="M1859" i="2"/>
  <c r="M1875" i="2"/>
  <c r="M1891" i="2"/>
  <c r="M1907" i="2"/>
  <c r="M1923" i="2"/>
  <c r="M1939" i="2"/>
  <c r="M1955" i="2"/>
  <c r="M1971" i="2"/>
  <c r="M1987" i="2"/>
  <c r="M2003" i="2"/>
  <c r="M2019" i="2"/>
  <c r="M2035" i="2"/>
  <c r="M2051" i="2"/>
  <c r="M2067" i="2"/>
  <c r="M2083" i="2"/>
  <c r="M2099" i="2"/>
  <c r="M2115" i="2"/>
  <c r="M2123" i="2"/>
  <c r="M2139" i="2"/>
  <c r="M2155" i="2"/>
  <c r="M2171" i="2"/>
  <c r="M2195" i="2"/>
  <c r="M2211" i="2"/>
  <c r="M2227" i="2"/>
  <c r="M2243" i="2"/>
  <c r="M2259" i="2"/>
  <c r="M2275" i="2"/>
  <c r="M2291" i="2"/>
  <c r="M2307" i="2"/>
  <c r="M2323" i="2"/>
  <c r="M2339" i="2"/>
  <c r="M2355" i="2"/>
  <c r="M2371" i="2"/>
  <c r="M2379" i="2"/>
  <c r="M2395" i="2"/>
  <c r="M2411" i="2"/>
  <c r="M2427" i="2"/>
  <c r="M2443" i="2"/>
  <c r="M2459" i="2"/>
  <c r="M2483" i="2"/>
  <c r="M2491" i="2"/>
  <c r="M2507" i="2"/>
  <c r="M2531" i="2"/>
  <c r="M2547" i="2"/>
  <c r="M2563" i="2"/>
  <c r="M2579" i="2"/>
  <c r="M2595" i="2"/>
  <c r="M2611" i="2"/>
  <c r="M2627" i="2"/>
  <c r="M2635" i="2"/>
  <c r="M2651" i="2"/>
  <c r="M2667" i="2"/>
  <c r="M2683" i="2"/>
  <c r="M2699" i="2"/>
  <c r="M2715" i="2"/>
  <c r="M2739" i="2"/>
  <c r="M2755" i="2"/>
  <c r="M2771" i="2"/>
  <c r="M2787" i="2"/>
  <c r="M2803" i="2"/>
  <c r="M2811" i="2"/>
  <c r="M2827" i="2"/>
  <c r="M2843" i="2"/>
  <c r="M2867" i="2"/>
  <c r="M2883" i="2"/>
  <c r="M2891" i="2"/>
  <c r="M2907" i="2"/>
  <c r="M2923" i="2"/>
  <c r="M2939" i="2"/>
  <c r="M2955" i="2"/>
  <c r="M2971" i="2"/>
  <c r="M2987" i="2"/>
  <c r="M3003" i="2"/>
  <c r="M3019" i="2"/>
  <c r="M3035" i="2"/>
  <c r="M3051" i="2"/>
  <c r="M3067" i="2"/>
  <c r="M3083" i="2"/>
  <c r="M56" i="2"/>
  <c r="M96" i="2"/>
  <c r="M104" i="2"/>
  <c r="M120" i="2"/>
  <c r="M160" i="2"/>
  <c r="M168" i="2"/>
  <c r="M184" i="2"/>
  <c r="M224" i="2"/>
  <c r="M256" i="2"/>
  <c r="M264" i="2"/>
  <c r="M280" i="2"/>
  <c r="M320" i="2"/>
  <c r="M328" i="2"/>
  <c r="M344" i="2"/>
  <c r="M384" i="2"/>
  <c r="M392" i="2"/>
  <c r="M408" i="2"/>
  <c r="M424" i="2"/>
  <c r="M440" i="2"/>
  <c r="M480" i="2"/>
  <c r="M488" i="2"/>
  <c r="M528" i="2"/>
  <c r="M568" i="2"/>
  <c r="M576" i="2"/>
  <c r="M604" i="2"/>
  <c r="M620" i="2"/>
  <c r="M636" i="2"/>
  <c r="M684" i="2"/>
  <c r="M700" i="2"/>
  <c r="M716" i="2"/>
  <c r="M724" i="2"/>
  <c r="M764" i="2"/>
  <c r="M796" i="2"/>
  <c r="M828" i="2"/>
  <c r="M844" i="2"/>
  <c r="M860" i="2"/>
  <c r="M868" i="2"/>
  <c r="M924" i="2"/>
  <c r="M940" i="2"/>
  <c r="M972" i="2"/>
  <c r="M988" i="2"/>
  <c r="M996" i="2"/>
  <c r="M1028" i="2"/>
  <c r="M1060" i="2"/>
  <c r="M1092" i="2"/>
  <c r="M1140" i="2"/>
  <c r="M1172" i="2"/>
  <c r="M1212" i="2"/>
  <c r="M1228" i="2"/>
  <c r="M1260" i="2"/>
  <c r="M1268" i="2"/>
  <c r="M1300" i="2"/>
  <c r="M1332" i="2"/>
  <c r="M1356" i="2"/>
  <c r="M1364" i="2"/>
  <c r="M1412" i="2"/>
  <c r="M1444" i="2"/>
  <c r="M1476" i="2"/>
  <c r="M1516" i="2"/>
  <c r="M1564" i="2"/>
  <c r="M1604" i="2"/>
  <c r="M1692" i="2"/>
  <c r="M1724" i="2"/>
  <c r="M1756" i="2"/>
  <c r="M1820" i="2"/>
  <c r="M1836" i="2"/>
  <c r="M1868" i="2"/>
  <c r="M1900" i="2"/>
  <c r="M1916" i="2"/>
  <c r="M1956" i="2"/>
  <c r="M2012" i="2"/>
  <c r="M2060" i="2"/>
  <c r="M2092" i="2"/>
  <c r="M2140" i="2"/>
  <c r="M2172" i="2"/>
  <c r="M2204" i="2"/>
  <c r="M2260" i="2"/>
  <c r="M2284" i="2"/>
  <c r="M2316" i="2"/>
  <c r="M2324" i="2"/>
  <c r="M2340" i="2"/>
  <c r="M2356" i="2"/>
  <c r="M2380" i="2"/>
  <c r="M2428" i="2"/>
  <c r="M2460" i="2"/>
  <c r="M2500" i="2"/>
  <c r="M2532" i="2"/>
  <c r="M2564" i="2"/>
  <c r="M2620" i="2"/>
  <c r="M2672" i="2"/>
  <c r="M2680" i="2"/>
  <c r="M2696" i="2"/>
  <c r="M2752" i="2"/>
  <c r="M2760" i="2"/>
  <c r="M2776" i="2"/>
  <c r="M2816" i="2"/>
  <c r="M2824" i="2"/>
  <c r="M2840" i="2"/>
  <c r="M2856" i="2"/>
  <c r="M2872" i="2"/>
  <c r="M2944" i="2"/>
  <c r="M2952" i="2"/>
  <c r="M3000" i="2"/>
  <c r="M3016" i="2"/>
  <c r="M3032" i="2"/>
  <c r="M3048" i="2"/>
  <c r="M3056" i="2"/>
  <c r="M3064" i="2"/>
  <c r="M3080" i="2"/>
  <c r="M3088" i="2"/>
  <c r="M3096" i="2"/>
  <c r="M12" i="2"/>
  <c r="M28" i="2"/>
  <c r="M584" i="2"/>
  <c r="M1033" i="2"/>
  <c r="M1049" i="2"/>
  <c r="M1065" i="2"/>
  <c r="M1081" i="2"/>
  <c r="M1097" i="2"/>
  <c r="M1113" i="2"/>
  <c r="M1129" i="2"/>
  <c r="M38" i="2"/>
  <c r="M46" i="2"/>
  <c r="M54" i="2"/>
  <c r="M62" i="2"/>
  <c r="M70" i="2"/>
  <c r="M78" i="2"/>
  <c r="M86" i="2"/>
  <c r="M94" i="2"/>
  <c r="M102" i="2"/>
  <c r="M110" i="2"/>
  <c r="M118" i="2"/>
  <c r="M126" i="2"/>
  <c r="M134" i="2"/>
  <c r="M142" i="2"/>
  <c r="M150" i="2"/>
  <c r="M158" i="2"/>
  <c r="M166" i="2"/>
  <c r="M174" i="2"/>
  <c r="M182" i="2"/>
  <c r="M190" i="2"/>
  <c r="M198" i="2"/>
  <c r="M206" i="2"/>
  <c r="M214" i="2"/>
  <c r="M222" i="2"/>
  <c r="M230" i="2"/>
  <c r="M238" i="2"/>
  <c r="M246" i="2"/>
  <c r="M254" i="2"/>
  <c r="M262" i="2"/>
  <c r="M270" i="2"/>
  <c r="M278" i="2"/>
  <c r="M286" i="2"/>
  <c r="M294" i="2"/>
  <c r="M302" i="2"/>
  <c r="M310" i="2"/>
  <c r="M318" i="2"/>
  <c r="M326" i="2"/>
  <c r="M334" i="2"/>
  <c r="M342" i="2"/>
  <c r="M350" i="2"/>
  <c r="M358" i="2"/>
  <c r="M366" i="2"/>
  <c r="M374" i="2"/>
  <c r="M382" i="2"/>
  <c r="M390" i="2"/>
  <c r="M398" i="2"/>
  <c r="M406" i="2"/>
  <c r="M414" i="2"/>
  <c r="M422" i="2"/>
  <c r="M430" i="2"/>
  <c r="M438" i="2"/>
  <c r="M446" i="2"/>
  <c r="M454" i="2"/>
  <c r="M462" i="2"/>
  <c r="M470" i="2"/>
  <c r="M478" i="2"/>
  <c r="M486" i="2"/>
  <c r="M494" i="2"/>
  <c r="M502" i="2"/>
  <c r="M510" i="2"/>
  <c r="M518" i="2"/>
  <c r="M526" i="2"/>
  <c r="M534" i="2"/>
  <c r="M542" i="2"/>
  <c r="M550" i="2"/>
  <c r="M558" i="2"/>
  <c r="M566" i="2"/>
  <c r="M574" i="2"/>
  <c r="M582" i="2"/>
  <c r="M590" i="2"/>
  <c r="M598" i="2"/>
  <c r="M606" i="2"/>
  <c r="M614" i="2"/>
  <c r="M622" i="2"/>
  <c r="M630" i="2"/>
  <c r="M638" i="2"/>
  <c r="M646" i="2"/>
  <c r="M654" i="2"/>
  <c r="M662" i="2"/>
  <c r="M670" i="2"/>
  <c r="M678" i="2"/>
  <c r="M686" i="2"/>
  <c r="M694" i="2"/>
  <c r="M702" i="2"/>
  <c r="M710" i="2"/>
  <c r="M718" i="2"/>
  <c r="M726" i="2"/>
  <c r="M734" i="2"/>
  <c r="M742" i="2"/>
  <c r="M782" i="2"/>
  <c r="M790" i="2"/>
  <c r="M806" i="2"/>
  <c r="M814" i="2"/>
  <c r="M846" i="2"/>
  <c r="M854" i="2"/>
  <c r="M870" i="2"/>
  <c r="M914" i="2"/>
  <c r="M922" i="2"/>
  <c r="M938" i="2"/>
  <c r="M954" i="2"/>
  <c r="M978" i="2"/>
  <c r="M986" i="2"/>
  <c r="M1002" i="2"/>
  <c r="M1018" i="2"/>
  <c r="M1058" i="2"/>
  <c r="M1066" i="2"/>
  <c r="M1074" i="2"/>
  <c r="M1082" i="2"/>
  <c r="M1098" i="2"/>
  <c r="M1114" i="2"/>
  <c r="M1138" i="2"/>
  <c r="M1146" i="2"/>
  <c r="M1154" i="2"/>
  <c r="M1162" i="2"/>
  <c r="M1170" i="2"/>
  <c r="M1178" i="2"/>
  <c r="M1186" i="2"/>
  <c r="M1194" i="2"/>
  <c r="M1202" i="2"/>
  <c r="M1210" i="2"/>
  <c r="M1218" i="2"/>
  <c r="M1226" i="2"/>
  <c r="M1234" i="2"/>
  <c r="M1242" i="2"/>
  <c r="M1250" i="2"/>
  <c r="M1258" i="2"/>
  <c r="M1266" i="2"/>
  <c r="M1274" i="2"/>
  <c r="M1282" i="2"/>
  <c r="M1290" i="2"/>
  <c r="M1298" i="2"/>
  <c r="M1306" i="2"/>
  <c r="M1314" i="2"/>
  <c r="M1322" i="2"/>
  <c r="M1330" i="2"/>
  <c r="M1338" i="2"/>
  <c r="M1346" i="2"/>
  <c r="M1354" i="2"/>
  <c r="M1362" i="2"/>
  <c r="M1370" i="2"/>
  <c r="M1378" i="2"/>
  <c r="M1386" i="2"/>
  <c r="M1394" i="2"/>
  <c r="M1402" i="2"/>
  <c r="M1410" i="2"/>
  <c r="M1418" i="2"/>
  <c r="M1426" i="2"/>
  <c r="M1434" i="2"/>
  <c r="M1442" i="2"/>
  <c r="M1450" i="2"/>
  <c r="M1458" i="2"/>
  <c r="M1466" i="2"/>
  <c r="M1474" i="2"/>
  <c r="M1482" i="2"/>
  <c r="M1490" i="2"/>
  <c r="M1498" i="2"/>
  <c r="M1506" i="2"/>
  <c r="M1514" i="2"/>
  <c r="M1522" i="2"/>
  <c r="M1530" i="2"/>
  <c r="M1538" i="2"/>
  <c r="M1546" i="2"/>
  <c r="M1554" i="2"/>
  <c r="M1562" i="2"/>
  <c r="M1570" i="2"/>
  <c r="M1578" i="2"/>
  <c r="M1586" i="2"/>
  <c r="M1594" i="2"/>
  <c r="M1602" i="2"/>
  <c r="M1610" i="2"/>
  <c r="M1618" i="2"/>
  <c r="M1626" i="2"/>
  <c r="M1634" i="2"/>
  <c r="M1642" i="2"/>
  <c r="M1650" i="2"/>
  <c r="M1658" i="2"/>
  <c r="M1666" i="2"/>
  <c r="M1674" i="2"/>
  <c r="M1682" i="2"/>
  <c r="M1690" i="2"/>
  <c r="M1698" i="2"/>
  <c r="M1706" i="2"/>
  <c r="M1714" i="2"/>
  <c r="M1722" i="2"/>
  <c r="M1730" i="2"/>
  <c r="M1738" i="2"/>
  <c r="M1746" i="2"/>
  <c r="M1754" i="2"/>
  <c r="M1762" i="2"/>
  <c r="M1770" i="2"/>
  <c r="M1778" i="2"/>
  <c r="M1786" i="2"/>
  <c r="M1794" i="2"/>
  <c r="M1802" i="2"/>
  <c r="M1810" i="2"/>
  <c r="M1818" i="2"/>
  <c r="M1826" i="2"/>
  <c r="M1834" i="2"/>
  <c r="M1842" i="2"/>
  <c r="M1850" i="2"/>
  <c r="M1858" i="2"/>
  <c r="M1866" i="2"/>
  <c r="M1874" i="2"/>
  <c r="M1882" i="2"/>
  <c r="M1890" i="2"/>
  <c r="M1898" i="2"/>
  <c r="M1906" i="2"/>
  <c r="M1914" i="2"/>
  <c r="M1922" i="2"/>
  <c r="M1930" i="2"/>
  <c r="M1938" i="2"/>
  <c r="M1946" i="2"/>
  <c r="M1954" i="2"/>
  <c r="M1962" i="2"/>
  <c r="M1970" i="2"/>
  <c r="M1978" i="2"/>
  <c r="M1986" i="2"/>
  <c r="M1994" i="2"/>
  <c r="M2002" i="2"/>
  <c r="M2010" i="2"/>
  <c r="M2018" i="2"/>
  <c r="M2026" i="2"/>
  <c r="M2034" i="2"/>
  <c r="M2042" i="2"/>
  <c r="M2050" i="2"/>
  <c r="M2058" i="2"/>
  <c r="M2066" i="2"/>
  <c r="M2074" i="2"/>
  <c r="M2082" i="2"/>
  <c r="M2090" i="2"/>
  <c r="M2098" i="2"/>
  <c r="M2106" i="2"/>
  <c r="M2114" i="2"/>
  <c r="M2122" i="2"/>
  <c r="M2130" i="2"/>
  <c r="M2138" i="2"/>
  <c r="M2146" i="2"/>
  <c r="M2154" i="2"/>
  <c r="M2162" i="2"/>
  <c r="M2170" i="2"/>
  <c r="M2178" i="2"/>
  <c r="M2186" i="2"/>
  <c r="M2194" i="2"/>
  <c r="M2202" i="2"/>
  <c r="M2210" i="2"/>
  <c r="M2218" i="2"/>
  <c r="M2226" i="2"/>
  <c r="M2234" i="2"/>
  <c r="M2242" i="2"/>
  <c r="M2250" i="2"/>
  <c r="M2258" i="2"/>
  <c r="M2266" i="2"/>
  <c r="M2274" i="2"/>
  <c r="M2282" i="2"/>
  <c r="M2290" i="2"/>
  <c r="M2298" i="2"/>
  <c r="M2306" i="2"/>
  <c r="M2314" i="2"/>
  <c r="M2322" i="2"/>
  <c r="M2330" i="2"/>
  <c r="M2338" i="2"/>
  <c r="M2346" i="2"/>
  <c r="M2354" i="2"/>
  <c r="M2362" i="2"/>
  <c r="M2370" i="2"/>
  <c r="M2378" i="2"/>
  <c r="M2386" i="2"/>
  <c r="M2394" i="2"/>
  <c r="M2402" i="2"/>
  <c r="M2410" i="2"/>
  <c r="M2418" i="2"/>
  <c r="M2426" i="2"/>
  <c r="M2434" i="2"/>
  <c r="M2442" i="2"/>
  <c r="M2450" i="2"/>
  <c r="M2458" i="2"/>
  <c r="M2466" i="2"/>
  <c r="M2474" i="2"/>
  <c r="M2482" i="2"/>
  <c r="M2490" i="2"/>
  <c r="M2498" i="2"/>
  <c r="M2506" i="2"/>
  <c r="M2514" i="2"/>
  <c r="M2522" i="2"/>
  <c r="M2530" i="2"/>
  <c r="M2538" i="2"/>
  <c r="M2546" i="2"/>
  <c r="M2554" i="2"/>
  <c r="M2562" i="2"/>
  <c r="M2570" i="2"/>
  <c r="M2578" i="2"/>
  <c r="M2586" i="2"/>
  <c r="M2594" i="2"/>
  <c r="M2602" i="2"/>
  <c r="M2610" i="2"/>
  <c r="M2618" i="2"/>
  <c r="M2626" i="2"/>
  <c r="M2634" i="2"/>
  <c r="M2642" i="2"/>
  <c r="M2650" i="2"/>
  <c r="M2658" i="2"/>
  <c r="M2666" i="2"/>
  <c r="M2674" i="2"/>
  <c r="M2682" i="2"/>
  <c r="M2690" i="2"/>
  <c r="M2698" i="2"/>
  <c r="M2706" i="2"/>
  <c r="M2714" i="2"/>
  <c r="M2722" i="2"/>
  <c r="M2730" i="2"/>
  <c r="M2738" i="2"/>
  <c r="M2746" i="2"/>
  <c r="M2754" i="2"/>
  <c r="M2762" i="2"/>
  <c r="M2770" i="2"/>
  <c r="M2778" i="2"/>
  <c r="M2786" i="2"/>
  <c r="M2794" i="2"/>
  <c r="M2802" i="2"/>
  <c r="M2810" i="2"/>
  <c r="M2818" i="2"/>
  <c r="M2826" i="2"/>
  <c r="M2834" i="2"/>
  <c r="M2842" i="2"/>
  <c r="M2850" i="2"/>
  <c r="M2858" i="2"/>
  <c r="M2866" i="2"/>
  <c r="M2874" i="2"/>
  <c r="M2882" i="2"/>
  <c r="M2890" i="2"/>
  <c r="M2898" i="2"/>
  <c r="M2906" i="2"/>
  <c r="M2914" i="2"/>
  <c r="M2922" i="2"/>
  <c r="M2930" i="2"/>
  <c r="M2938" i="2"/>
  <c r="M2946" i="2"/>
  <c r="M2954" i="2"/>
  <c r="M2966" i="2"/>
  <c r="M2974" i="2"/>
  <c r="M2982" i="2"/>
  <c r="M6" i="2"/>
  <c r="M14" i="2"/>
  <c r="M22" i="2"/>
  <c r="M30" i="2"/>
  <c r="M2958" i="2"/>
  <c r="M19" i="2"/>
  <c r="M35" i="2"/>
  <c r="M51" i="2"/>
  <c r="M67" i="2"/>
  <c r="M83" i="2"/>
  <c r="M99" i="2"/>
  <c r="M115" i="2"/>
  <c r="M131" i="2"/>
  <c r="M147" i="2"/>
  <c r="M163" i="2"/>
  <c r="M179" i="2"/>
  <c r="M195" i="2"/>
  <c r="M211" i="2"/>
  <c r="M227" i="2"/>
  <c r="M243" i="2"/>
  <c r="M259" i="2"/>
  <c r="M275" i="2"/>
  <c r="M291" i="2"/>
  <c r="M307" i="2"/>
  <c r="M323" i="2"/>
  <c r="M339" i="2"/>
  <c r="M355" i="2"/>
  <c r="M371" i="2"/>
  <c r="M387" i="2"/>
  <c r="M403" i="2"/>
  <c r="M419" i="2"/>
  <c r="M435" i="2"/>
  <c r="M451" i="2"/>
  <c r="M467" i="2"/>
  <c r="M483" i="2"/>
  <c r="M499" i="2"/>
  <c r="M515" i="2"/>
  <c r="M531" i="2"/>
  <c r="M547" i="2"/>
  <c r="M563" i="2"/>
  <c r="M579" i="2"/>
  <c r="M595" i="2"/>
  <c r="M611" i="2"/>
  <c r="M627" i="2"/>
  <c r="M643" i="2"/>
  <c r="M659" i="2"/>
  <c r="M675" i="2"/>
  <c r="M691" i="2"/>
  <c r="M707" i="2"/>
  <c r="M715" i="2"/>
  <c r="M723" i="2"/>
  <c r="M731" i="2"/>
  <c r="M739" i="2"/>
  <c r="M747" i="2"/>
  <c r="M755" i="2"/>
  <c r="M763" i="2"/>
  <c r="M771" i="2"/>
  <c r="M779" i="2"/>
  <c r="M787" i="2"/>
  <c r="M795" i="2"/>
  <c r="M803" i="2"/>
  <c r="M811" i="2"/>
  <c r="M819" i="2"/>
  <c r="M827" i="2"/>
  <c r="M835" i="2"/>
  <c r="M843" i="2"/>
  <c r="M851" i="2"/>
  <c r="M859" i="2"/>
  <c r="M867" i="2"/>
  <c r="M875" i="2"/>
  <c r="M883" i="2"/>
  <c r="M891" i="2"/>
  <c r="M899" i="2"/>
  <c r="M907" i="2"/>
  <c r="M915" i="2"/>
  <c r="M923" i="2"/>
  <c r="M931" i="2"/>
  <c r="M939" i="2"/>
  <c r="M947" i="2"/>
  <c r="M955" i="2"/>
  <c r="M963" i="2"/>
  <c r="M971" i="2"/>
  <c r="M979" i="2"/>
  <c r="M987" i="2"/>
  <c r="M995" i="2"/>
  <c r="M1003" i="2"/>
  <c r="M1011" i="2"/>
  <c r="M1019" i="2"/>
  <c r="M1027" i="2"/>
  <c r="M1035" i="2"/>
  <c r="M1043" i="2"/>
  <c r="M1051" i="2"/>
  <c r="M1059" i="2"/>
  <c r="M1067" i="2"/>
  <c r="M1075" i="2"/>
  <c r="M1083" i="2"/>
  <c r="M1091" i="2"/>
  <c r="M1099" i="2"/>
  <c r="M1107" i="2"/>
  <c r="M1115" i="2"/>
  <c r="M1123" i="2"/>
  <c r="M1131" i="2"/>
  <c r="M36" i="2"/>
  <c r="M52" i="2"/>
  <c r="M68" i="2"/>
  <c r="M84" i="2"/>
  <c r="M108" i="2"/>
  <c r="M116" i="2"/>
  <c r="M140" i="2"/>
  <c r="M148" i="2"/>
  <c r="M172" i="2"/>
  <c r="M180" i="2"/>
  <c r="M204" i="2"/>
  <c r="M212" i="2"/>
  <c r="M236" i="2"/>
  <c r="M244" i="2"/>
  <c r="M268" i="2"/>
  <c r="M276" i="2"/>
  <c r="M300" i="2"/>
  <c r="M308" i="2"/>
  <c r="M332" i="2"/>
  <c r="M340" i="2"/>
  <c r="M364" i="2"/>
  <c r="M372" i="2"/>
  <c r="M396" i="2"/>
  <c r="M404" i="2"/>
  <c r="M428" i="2"/>
  <c r="M436" i="2"/>
  <c r="M452" i="2"/>
  <c r="M468" i="2"/>
  <c r="M484" i="2"/>
  <c r="M500" i="2"/>
  <c r="M516" i="2"/>
  <c r="M532" i="2"/>
  <c r="M548" i="2"/>
  <c r="M564" i="2"/>
  <c r="M580" i="2"/>
  <c r="M596" i="2"/>
  <c r="M608" i="2"/>
  <c r="M656" i="2"/>
  <c r="M688" i="2"/>
  <c r="M720" i="2"/>
  <c r="M768" i="2"/>
  <c r="M800" i="2"/>
  <c r="M832" i="2"/>
  <c r="M848" i="2"/>
  <c r="M864" i="2"/>
  <c r="M928" i="2"/>
  <c r="M944" i="2"/>
  <c r="M976" i="2"/>
  <c r="M992" i="2"/>
  <c r="M1024" i="2"/>
  <c r="M1040" i="2"/>
  <c r="M1048" i="2"/>
  <c r="M1056" i="2"/>
  <c r="M1064" i="2"/>
  <c r="M1096" i="2"/>
  <c r="M1120" i="2"/>
  <c r="M1136" i="2"/>
  <c r="M1168" i="2"/>
  <c r="M1216" i="2"/>
  <c r="M1232" i="2"/>
  <c r="M1264" i="2"/>
  <c r="M1296" i="2"/>
  <c r="M1360" i="2"/>
  <c r="M1440" i="2"/>
  <c r="M1472" i="2"/>
  <c r="M1520" i="2"/>
  <c r="M1568" i="2"/>
  <c r="M1600" i="2"/>
  <c r="M1632" i="2"/>
  <c r="M1696" i="2"/>
  <c r="M1728" i="2"/>
  <c r="M1760" i="2"/>
  <c r="M1776" i="2"/>
  <c r="M1808" i="2"/>
  <c r="M1840" i="2"/>
  <c r="M1872" i="2"/>
  <c r="M1904" i="2"/>
  <c r="M1936" i="2"/>
  <c r="M1952" i="2"/>
  <c r="M1968" i="2"/>
  <c r="M2000" i="2"/>
  <c r="M2032" i="2"/>
  <c r="M2064" i="2"/>
  <c r="M2096" i="2"/>
  <c r="M2128" i="2"/>
  <c r="M2160" i="2"/>
  <c r="M2208" i="2"/>
  <c r="M2240" i="2"/>
  <c r="M2256" i="2"/>
  <c r="M2288" i="2"/>
  <c r="M2320" i="2"/>
  <c r="M2336" i="2"/>
  <c r="M2352" i="2"/>
  <c r="M2384" i="2"/>
  <c r="M2416" i="2"/>
  <c r="M2432" i="2"/>
  <c r="M2480" i="2"/>
  <c r="M2496" i="2"/>
  <c r="M2528" i="2"/>
  <c r="M2560" i="2"/>
  <c r="M2592" i="2"/>
  <c r="M2624" i="2"/>
  <c r="M2676" i="2"/>
  <c r="M2700" i="2"/>
  <c r="M2708" i="2"/>
  <c r="M2732" i="2"/>
  <c r="M2740" i="2"/>
  <c r="M2756" i="2"/>
  <c r="M2772" i="2"/>
  <c r="M2788" i="2"/>
  <c r="M2804" i="2"/>
  <c r="M2820" i="2"/>
  <c r="M2836" i="2"/>
  <c r="M2852" i="2"/>
  <c r="M2868" i="2"/>
  <c r="M2884" i="2"/>
  <c r="M2900" i="2"/>
  <c r="M2932" i="2"/>
  <c r="M2948" i="2"/>
  <c r="M2964" i="2"/>
  <c r="M2988" i="2"/>
  <c r="M2996" i="2"/>
  <c r="M3012" i="2"/>
  <c r="M3028" i="2"/>
  <c r="M3044" i="2"/>
  <c r="M3068" i="2"/>
  <c r="M3076" i="2"/>
  <c r="M3100" i="2"/>
  <c r="M16" i="2"/>
  <c r="M592" i="2"/>
  <c r="M53" i="2"/>
  <c r="M85" i="2"/>
  <c r="M101" i="2"/>
  <c r="M117" i="2"/>
  <c r="M149" i="2"/>
  <c r="M181" i="2"/>
  <c r="M229" i="2"/>
  <c r="M261" i="2"/>
  <c r="M277" i="2"/>
  <c r="M293" i="2"/>
  <c r="M341" i="2"/>
  <c r="M357" i="2"/>
  <c r="M373" i="2"/>
  <c r="M405" i="2"/>
  <c r="M437" i="2"/>
  <c r="M453" i="2"/>
  <c r="M469" i="2"/>
  <c r="M501" i="2"/>
  <c r="M629" i="2"/>
  <c r="M50" i="2"/>
  <c r="M66" i="2"/>
  <c r="M82" i="2"/>
  <c r="M98" i="2"/>
  <c r="M114" i="2"/>
  <c r="M130" i="2"/>
  <c r="M146" i="2"/>
  <c r="M162" i="2"/>
  <c r="M170" i="2"/>
  <c r="M186" i="2"/>
  <c r="M202" i="2"/>
  <c r="M218" i="2"/>
  <c r="M234" i="2"/>
  <c r="M250" i="2"/>
  <c r="M266" i="2"/>
  <c r="M282" i="2"/>
  <c r="M298" i="2"/>
  <c r="M314" i="2"/>
  <c r="M330" i="2"/>
  <c r="M346" i="2"/>
  <c r="M362" i="2"/>
  <c r="M378" i="2"/>
  <c r="M394" i="2"/>
  <c r="M410" i="2"/>
  <c r="M418" i="2"/>
  <c r="M434" i="2"/>
  <c r="M450" i="2"/>
  <c r="M458" i="2"/>
  <c r="M474" i="2"/>
  <c r="M490" i="2"/>
  <c r="M506" i="2"/>
  <c r="M522" i="2"/>
  <c r="M538" i="2"/>
  <c r="M546" i="2"/>
  <c r="M570" i="2"/>
  <c r="M594" i="2"/>
  <c r="M610" i="2"/>
  <c r="M626" i="2"/>
  <c r="M642" i="2"/>
  <c r="M650" i="2"/>
  <c r="M674" i="2"/>
  <c r="M690" i="2"/>
  <c r="M698" i="2"/>
  <c r="M746" i="2"/>
  <c r="M762" i="2"/>
  <c r="M850" i="2"/>
  <c r="M874" i="2"/>
  <c r="M918" i="2"/>
  <c r="M934" i="2"/>
  <c r="M982" i="2"/>
  <c r="M998" i="2"/>
  <c r="M1062" i="2"/>
  <c r="M1078" i="2"/>
  <c r="M1094" i="2"/>
  <c r="M1118" i="2"/>
  <c r="M1150" i="2"/>
  <c r="M1174" i="2"/>
  <c r="M1182" i="2"/>
  <c r="M1198" i="2"/>
  <c r="M1214" i="2"/>
  <c r="M1230" i="2"/>
  <c r="M1246" i="2"/>
  <c r="M1262" i="2"/>
  <c r="M1286" i="2"/>
  <c r="M1294" i="2"/>
  <c r="M1310" i="2"/>
  <c r="M1326" i="2"/>
  <c r="M1342" i="2"/>
  <c r="M1358" i="2"/>
  <c r="M1382" i="2"/>
  <c r="M1398" i="2"/>
  <c r="M1414" i="2"/>
  <c r="M1422" i="2"/>
  <c r="M1438" i="2"/>
  <c r="M1454" i="2"/>
  <c r="M1470" i="2"/>
  <c r="M1486" i="2"/>
  <c r="M1502" i="2"/>
  <c r="M1518" i="2"/>
  <c r="M1534" i="2"/>
  <c r="M1550" i="2"/>
  <c r="M1566" i="2"/>
  <c r="M1582" i="2"/>
  <c r="M1598" i="2"/>
  <c r="M1614" i="2"/>
  <c r="M1630" i="2"/>
  <c r="M1638" i="2"/>
  <c r="M1654" i="2"/>
  <c r="M1670" i="2"/>
  <c r="M1694" i="2"/>
  <c r="M1702" i="2"/>
  <c r="M1718" i="2"/>
  <c r="M1734" i="2"/>
  <c r="M1750" i="2"/>
  <c r="M1766" i="2"/>
  <c r="M1790" i="2"/>
  <c r="M1798" i="2"/>
  <c r="M1814" i="2"/>
  <c r="M1838" i="2"/>
  <c r="M1846" i="2"/>
  <c r="M1862" i="2"/>
  <c r="M1878" i="2"/>
  <c r="M1894" i="2"/>
  <c r="M1910" i="2"/>
  <c r="M1934" i="2"/>
  <c r="M1942" i="2"/>
  <c r="M1966" i="2"/>
  <c r="M1974" i="2"/>
  <c r="M1990" i="2"/>
  <c r="M2014" i="2"/>
  <c r="M2030" i="2"/>
  <c r="M2046" i="2"/>
  <c r="M2054" i="2"/>
  <c r="M2070" i="2"/>
  <c r="M2086" i="2"/>
  <c r="M2102" i="2"/>
  <c r="M2118" i="2"/>
  <c r="M2134" i="2"/>
  <c r="M2150" i="2"/>
  <c r="M2166" i="2"/>
  <c r="M2182" i="2"/>
  <c r="M2190" i="2"/>
  <c r="M2206" i="2"/>
  <c r="M2222" i="2"/>
  <c r="M2238" i="2"/>
  <c r="M2254" i="2"/>
  <c r="M2278" i="2"/>
  <c r="M2286" i="2"/>
  <c r="M2302" i="2"/>
  <c r="M2318" i="2"/>
  <c r="M2334" i="2"/>
  <c r="M2350" i="2"/>
  <c r="M2366" i="2"/>
  <c r="M2374" i="2"/>
  <c r="M2390" i="2"/>
  <c r="M2406" i="2"/>
  <c r="M2422" i="2"/>
  <c r="M2438" i="2"/>
  <c r="M2454" i="2"/>
  <c r="M2470" i="2"/>
  <c r="M2486" i="2"/>
  <c r="M2502" i="2"/>
  <c r="M2518" i="2"/>
  <c r="M2526" i="2"/>
  <c r="M2550" i="2"/>
  <c r="M2558" i="2"/>
  <c r="M2574" i="2"/>
  <c r="M2590" i="2"/>
  <c r="M2606" i="2"/>
  <c r="M2622" i="2"/>
  <c r="M2630" i="2"/>
  <c r="M2646" i="2"/>
  <c r="M2670" i="2"/>
  <c r="M2686" i="2"/>
  <c r="M2702" i="2"/>
  <c r="M2718" i="2"/>
  <c r="M2734" i="2"/>
  <c r="M2750" i="2"/>
  <c r="M2766" i="2"/>
  <c r="M2774" i="2"/>
  <c r="M2790" i="2"/>
  <c r="M2806" i="2"/>
  <c r="M2822" i="2"/>
  <c r="M2838" i="2"/>
  <c r="M2854" i="2"/>
  <c r="M2870" i="2"/>
  <c r="M2886" i="2"/>
  <c r="M2902" i="2"/>
  <c r="M2918" i="2"/>
  <c r="M2934" i="2"/>
  <c r="M2950" i="2"/>
  <c r="M2970" i="2"/>
  <c r="M2986" i="2"/>
  <c r="M2994" i="2"/>
  <c r="M3026" i="2"/>
  <c r="M3074" i="2"/>
  <c r="M3090" i="2"/>
  <c r="M5" i="2"/>
  <c r="M18" i="2"/>
  <c r="M26" i="2"/>
  <c r="M7" i="2"/>
  <c r="M39" i="2"/>
  <c r="M87" i="2"/>
  <c r="M103" i="2"/>
  <c r="M135" i="2"/>
  <c r="M167" i="2"/>
  <c r="M199" i="2"/>
  <c r="M247" i="2"/>
  <c r="M295" i="2"/>
  <c r="M311" i="2"/>
  <c r="M359" i="2"/>
  <c r="M375" i="2"/>
  <c r="M407" i="2"/>
  <c r="M455" i="2"/>
  <c r="M471" i="2"/>
  <c r="M519" i="2"/>
  <c r="M583" i="2"/>
  <c r="M631" i="2"/>
  <c r="M647" i="2"/>
  <c r="M695" i="2"/>
  <c r="M711" i="2"/>
  <c r="M743" i="2"/>
  <c r="M759" i="2"/>
  <c r="M823" i="2"/>
  <c r="M839" i="2"/>
  <c r="M871" i="2"/>
  <c r="M887" i="2"/>
  <c r="M951" i="2"/>
  <c r="M983" i="2"/>
  <c r="M999" i="2"/>
  <c r="M1047" i="2"/>
  <c r="M1063" i="2"/>
  <c r="M1095" i="2"/>
  <c r="M1111" i="2"/>
  <c r="M144" i="2"/>
  <c r="M240" i="2"/>
  <c r="M336" i="2"/>
  <c r="M368" i="2"/>
  <c r="M464" i="2"/>
  <c r="M644" i="2"/>
  <c r="M676" i="2"/>
  <c r="M756" i="2"/>
  <c r="M788" i="2"/>
  <c r="M820" i="2"/>
  <c r="M836" i="2"/>
  <c r="M884" i="2"/>
  <c r="M916" i="2"/>
  <c r="M948" i="2"/>
  <c r="M964" i="2"/>
  <c r="M1012" i="2"/>
  <c r="M1084" i="2"/>
  <c r="M1100" i="2"/>
  <c r="M1116" i="2"/>
  <c r="M1156" i="2"/>
  <c r="M1188" i="2"/>
  <c r="M1244" i="2"/>
  <c r="M1276" i="2"/>
  <c r="M1308" i="2"/>
  <c r="M1348" i="2"/>
  <c r="M1380" i="2"/>
  <c r="M1396" i="2"/>
  <c r="M1404" i="2"/>
  <c r="M1428" i="2"/>
  <c r="M1460" i="2"/>
  <c r="M1532" i="2"/>
  <c r="M1548" i="2"/>
  <c r="M1580" i="2"/>
  <c r="M1612" i="2"/>
  <c r="M1708" i="2"/>
  <c r="M1716" i="2"/>
  <c r="M1748" i="2"/>
  <c r="M1796" i="2"/>
  <c r="M1812" i="2"/>
  <c r="M1860" i="2"/>
  <c r="M1908" i="2"/>
  <c r="M1964" i="2"/>
  <c r="M1988" i="2"/>
  <c r="M2036" i="2"/>
  <c r="M2068" i="2"/>
  <c r="M2100" i="2"/>
  <c r="M2132" i="2"/>
  <c r="M2164" i="2"/>
  <c r="M2180" i="2"/>
  <c r="M2196" i="2"/>
  <c r="M2268" i="2"/>
  <c r="M2300" i="2"/>
  <c r="M2308" i="2"/>
  <c r="M2372" i="2"/>
  <c r="M2404" i="2"/>
  <c r="M2444" i="2"/>
  <c r="M2452" i="2"/>
  <c r="M2468" i="2"/>
  <c r="M2484" i="2"/>
  <c r="M2516" i="2"/>
  <c r="M2548" i="2"/>
  <c r="M2580" i="2"/>
  <c r="M2612" i="2"/>
  <c r="M2636" i="2"/>
  <c r="M2656" i="2"/>
  <c r="M2688" i="2"/>
  <c r="M2736" i="2"/>
  <c r="M2768" i="2"/>
  <c r="M2832" i="2"/>
  <c r="M2864" i="2"/>
  <c r="M2896" i="2"/>
  <c r="M2928" i="2"/>
  <c r="M2976" i="2"/>
  <c r="M2992" i="2"/>
  <c r="M3040" i="2"/>
  <c r="M3104" i="2"/>
  <c r="M20" i="2"/>
  <c r="M13" i="2"/>
  <c r="M29" i="2"/>
  <c r="M61" i="2"/>
  <c r="M93" i="2"/>
  <c r="M109" i="2"/>
  <c r="M125" i="2"/>
  <c r="M173" i="2"/>
  <c r="M221" i="2"/>
  <c r="M237" i="2"/>
  <c r="M269" i="2"/>
  <c r="M285" i="2"/>
  <c r="M333" i="2"/>
  <c r="M381" i="2"/>
  <c r="M429" i="2"/>
  <c r="M477" i="2"/>
  <c r="M493" i="2"/>
  <c r="M509" i="2"/>
  <c r="M525" i="2"/>
  <c r="M557" i="2"/>
  <c r="M573" i="2"/>
  <c r="M621" i="2"/>
  <c r="M637" i="2"/>
  <c r="M685" i="2"/>
  <c r="M701" i="2"/>
  <c r="M741" i="2"/>
  <c r="M749" i="2"/>
  <c r="M773" i="2"/>
  <c r="M781" i="2"/>
  <c r="M797" i="2"/>
  <c r="M821" i="2"/>
  <c r="M829" i="2"/>
  <c r="M845" i="2"/>
  <c r="M861" i="2"/>
  <c r="M877" i="2"/>
  <c r="M893" i="2"/>
  <c r="M909" i="2"/>
  <c r="M925" i="2"/>
  <c r="M949" i="2"/>
  <c r="M965" i="2"/>
  <c r="M973" i="2"/>
  <c r="M989" i="2"/>
  <c r="M1005" i="2"/>
  <c r="M1021" i="2"/>
  <c r="M1037" i="2"/>
  <c r="M1061" i="2"/>
  <c r="M1077" i="2"/>
  <c r="M1085" i="2"/>
  <c r="M1101" i="2"/>
  <c r="M1125" i="2"/>
  <c r="M1133" i="2"/>
  <c r="M1149" i="2"/>
  <c r="M1173" i="2"/>
  <c r="M1181" i="2"/>
  <c r="M1205" i="2"/>
  <c r="M1221" i="2"/>
  <c r="M1237" i="2"/>
  <c r="M1245" i="2"/>
  <c r="M1269" i="2"/>
  <c r="M1285" i="2"/>
  <c r="M1293" i="2"/>
  <c r="M1309" i="2"/>
  <c r="M1325" i="2"/>
  <c r="M1341" i="2"/>
  <c r="M1357" i="2"/>
  <c r="M1381" i="2"/>
  <c r="M1397" i="2"/>
  <c r="M1405" i="2"/>
  <c r="M1429" i="2"/>
  <c r="M1445" i="2"/>
  <c r="M1461" i="2"/>
  <c r="M1477" i="2"/>
  <c r="M1501" i="2"/>
  <c r="M1509" i="2"/>
  <c r="M1533" i="2"/>
  <c r="M1541" i="2"/>
  <c r="M1557" i="2"/>
  <c r="M1573" i="2"/>
  <c r="M1589" i="2"/>
  <c r="M1605" i="2"/>
  <c r="M1621" i="2"/>
  <c r="M1637" i="2"/>
  <c r="M1653" i="2"/>
  <c r="M1669" i="2"/>
  <c r="M1677" i="2"/>
  <c r="M1701" i="2"/>
  <c r="M1717" i="2"/>
  <c r="M1725" i="2"/>
  <c r="M1741" i="2"/>
  <c r="M1765" i="2"/>
  <c r="M1781" i="2"/>
  <c r="M1797" i="2"/>
  <c r="M1805" i="2"/>
  <c r="M1829" i="2"/>
  <c r="M1845" i="2"/>
  <c r="M1853" i="2"/>
  <c r="M1869" i="2"/>
  <c r="M1885" i="2"/>
  <c r="M1909" i="2"/>
  <c r="M1925" i="2"/>
  <c r="M1933" i="2"/>
  <c r="M1949" i="2"/>
  <c r="M1973" i="2"/>
  <c r="M1989" i="2"/>
  <c r="M1997" i="2"/>
  <c r="M2021" i="2"/>
  <c r="M2037" i="2"/>
  <c r="M2045" i="2"/>
  <c r="M2069" i="2"/>
  <c r="M2085" i="2"/>
  <c r="M2093" i="2"/>
  <c r="M2117" i="2"/>
  <c r="M2125" i="2"/>
  <c r="M2149" i="2"/>
  <c r="M2165" i="2"/>
  <c r="M2181" i="2"/>
  <c r="M2189" i="2"/>
  <c r="M2205" i="2"/>
  <c r="M2221" i="2"/>
  <c r="M2237" i="2"/>
  <c r="M2253" i="2"/>
  <c r="M2269" i="2"/>
  <c r="M2285" i="2"/>
  <c r="M2309" i="2"/>
  <c r="M2325" i="2"/>
  <c r="M2341" i="2"/>
  <c r="M2349" i="2"/>
  <c r="M2365" i="2"/>
  <c r="M2381" i="2"/>
  <c r="M2405" i="2"/>
  <c r="M2413" i="2"/>
  <c r="M2429" i="2"/>
  <c r="M2445" i="2"/>
  <c r="M2461" i="2"/>
  <c r="M2485" i="2"/>
  <c r="M2501" i="2"/>
  <c r="M2517" i="2"/>
  <c r="M2525" i="2"/>
  <c r="M2549" i="2"/>
  <c r="M2565" i="2"/>
  <c r="M2573" i="2"/>
  <c r="M2589" i="2"/>
  <c r="M2605" i="2"/>
  <c r="M2621" i="2"/>
  <c r="M2645" i="2"/>
  <c r="M2661" i="2"/>
  <c r="M2677" i="2"/>
  <c r="M2685" i="2"/>
  <c r="M2701" i="2"/>
  <c r="M2717" i="2"/>
  <c r="M2733" i="2"/>
  <c r="M2757" i="2"/>
  <c r="M2765" i="2"/>
  <c r="M2781" i="2"/>
  <c r="M2805" i="2"/>
  <c r="M2821" i="2"/>
  <c r="M2837" i="2"/>
  <c r="M2853" i="2"/>
  <c r="M2869" i="2"/>
  <c r="M2885" i="2"/>
  <c r="M2893" i="2"/>
  <c r="M2909" i="2"/>
  <c r="M2933" i="2"/>
  <c r="M2941" i="2"/>
  <c r="M2957" i="2"/>
  <c r="M2973" i="2"/>
  <c r="M2989" i="2"/>
  <c r="M2997" i="2"/>
  <c r="M3013" i="2"/>
  <c r="M3029" i="2"/>
  <c r="M3045" i="2"/>
  <c r="M3061" i="2"/>
  <c r="M3069" i="2"/>
  <c r="M3085" i="2"/>
  <c r="M3093" i="2"/>
  <c r="M3101" i="2"/>
  <c r="M758" i="2"/>
  <c r="M774" i="2"/>
  <c r="M798" i="2"/>
  <c r="M830" i="2"/>
  <c r="M862" i="2"/>
  <c r="M878" i="2"/>
  <c r="M894" i="2"/>
  <c r="M1010" i="2"/>
  <c r="M1026" i="2"/>
  <c r="M1042" i="2"/>
  <c r="M1090" i="2"/>
  <c r="M1130" i="2"/>
  <c r="M2990" i="2"/>
  <c r="M3006" i="2"/>
  <c r="M3022" i="2"/>
  <c r="M3038" i="2"/>
  <c r="M3054" i="2"/>
  <c r="M3070" i="2"/>
  <c r="M3094" i="2"/>
  <c r="M11" i="2"/>
  <c r="M43" i="2"/>
  <c r="M59" i="2"/>
  <c r="M107" i="2"/>
  <c r="M123" i="2"/>
  <c r="M203" i="2"/>
  <c r="M235" i="2"/>
  <c r="M267" i="2"/>
  <c r="M283" i="2"/>
  <c r="M331" i="2"/>
  <c r="M363" i="2"/>
  <c r="M379" i="2"/>
  <c r="M411" i="2"/>
  <c r="M443" i="2"/>
  <c r="M475" i="2"/>
  <c r="M523" i="2"/>
  <c r="M555" i="2"/>
  <c r="M571" i="2"/>
  <c r="M619" i="2"/>
  <c r="M635" i="2"/>
  <c r="M651" i="2"/>
  <c r="M667" i="2"/>
  <c r="M683" i="2"/>
  <c r="M699" i="2"/>
  <c r="M1147" i="2"/>
  <c r="M1163" i="2"/>
  <c r="M1179" i="2"/>
  <c r="M1195" i="2"/>
  <c r="M1211" i="2"/>
  <c r="M1227" i="2"/>
  <c r="M1243" i="2"/>
  <c r="M1259" i="2"/>
  <c r="M1283" i="2"/>
  <c r="M1291" i="2"/>
  <c r="M1307" i="2"/>
  <c r="M1323" i="2"/>
  <c r="M1339" i="2"/>
  <c r="M1355" i="2"/>
  <c r="M1371" i="2"/>
  <c r="M1387" i="2"/>
  <c r="M1403" i="2"/>
  <c r="M1419" i="2"/>
  <c r="M1435" i="2"/>
  <c r="M1451" i="2"/>
  <c r="M1467" i="2"/>
  <c r="M1483" i="2"/>
  <c r="M1499" i="2"/>
  <c r="M1515" i="2"/>
  <c r="M1531" i="2"/>
  <c r="M1555" i="2"/>
  <c r="M1571" i="2"/>
  <c r="M1579" i="2"/>
  <c r="M1595" i="2"/>
  <c r="M1619" i="2"/>
  <c r="M1627" i="2"/>
  <c r="M1643" i="2"/>
  <c r="M1659" i="2"/>
  <c r="M1675" i="2"/>
  <c r="M1691" i="2"/>
  <c r="M1707" i="2"/>
  <c r="M1731" i="2"/>
  <c r="M1739" i="2"/>
  <c r="M1763" i="2"/>
  <c r="M1779" i="2"/>
  <c r="M1795" i="2"/>
  <c r="M1803" i="2"/>
  <c r="M1827" i="2"/>
  <c r="M1835" i="2"/>
  <c r="M1851" i="2"/>
  <c r="M1867" i="2"/>
  <c r="M1883" i="2"/>
  <c r="M1899" i="2"/>
  <c r="M1915" i="2"/>
  <c r="M1931" i="2"/>
  <c r="M1947" i="2"/>
  <c r="M1963" i="2"/>
  <c r="M1979" i="2"/>
  <c r="M1995" i="2"/>
  <c r="M2011" i="2"/>
  <c r="M2027" i="2"/>
  <c r="M2043" i="2"/>
  <c r="M2059" i="2"/>
  <c r="M2075" i="2"/>
  <c r="M2091" i="2"/>
  <c r="M2107" i="2"/>
  <c r="M2131" i="2"/>
  <c r="M2147" i="2"/>
  <c r="M2163" i="2"/>
  <c r="M2179" i="2"/>
  <c r="M2187" i="2"/>
  <c r="M2203" i="2"/>
  <c r="M2219" i="2"/>
  <c r="M2235" i="2"/>
  <c r="M2251" i="2"/>
  <c r="M2267" i="2"/>
  <c r="M2283" i="2"/>
  <c r="M2299" i="2"/>
  <c r="M2315" i="2"/>
  <c r="M2331" i="2"/>
  <c r="M2347" i="2"/>
  <c r="M2363" i="2"/>
  <c r="M2387" i="2"/>
  <c r="M2403" i="2"/>
  <c r="M2419" i="2"/>
  <c r="M2435" i="2"/>
  <c r="M2451" i="2"/>
  <c r="M2467" i="2"/>
  <c r="M2475" i="2"/>
  <c r="M2499" i="2"/>
  <c r="M2515" i="2"/>
  <c r="M2523" i="2"/>
  <c r="M2539" i="2"/>
  <c r="M2555" i="2"/>
  <c r="M2571" i="2"/>
  <c r="M2587" i="2"/>
  <c r="M2603" i="2"/>
  <c r="M2619" i="2"/>
  <c r="M2643" i="2"/>
  <c r="M2659" i="2"/>
  <c r="M2675" i="2"/>
  <c r="M2691" i="2"/>
  <c r="M2707" i="2"/>
  <c r="M2723" i="2"/>
  <c r="M2731" i="2"/>
  <c r="M2747" i="2"/>
  <c r="M2763" i="2"/>
  <c r="M2779" i="2"/>
  <c r="M2795" i="2"/>
  <c r="M2819" i="2"/>
  <c r="M2835" i="2"/>
  <c r="M2851" i="2"/>
  <c r="M2859" i="2"/>
  <c r="M2875" i="2"/>
  <c r="M2899" i="2"/>
  <c r="M2915" i="2"/>
  <c r="M2931" i="2"/>
  <c r="M2947" i="2"/>
  <c r="M2963" i="2"/>
  <c r="M2979" i="2"/>
  <c r="M2995" i="2"/>
  <c r="M3011" i="2"/>
  <c r="M3027" i="2"/>
  <c r="M3043" i="2"/>
  <c r="M3059" i="2"/>
  <c r="M3075" i="2"/>
  <c r="M3091" i="2"/>
  <c r="M3099" i="2"/>
  <c r="M40" i="2"/>
  <c r="M48" i="2"/>
  <c r="M64" i="2"/>
  <c r="M72" i="2"/>
  <c r="M88" i="2"/>
  <c r="M128" i="2"/>
  <c r="M136" i="2"/>
  <c r="M152" i="2"/>
  <c r="M192" i="2"/>
  <c r="M200" i="2"/>
  <c r="M216" i="2"/>
  <c r="M232" i="2"/>
  <c r="M248" i="2"/>
  <c r="M288" i="2"/>
  <c r="M296" i="2"/>
  <c r="M312" i="2"/>
  <c r="M352" i="2"/>
  <c r="M360" i="2"/>
  <c r="M376" i="2"/>
  <c r="M416" i="2"/>
  <c r="M448" i="2"/>
  <c r="M456" i="2"/>
  <c r="M472" i="2"/>
  <c r="M504" i="2"/>
  <c r="M520" i="2"/>
  <c r="M536" i="2"/>
  <c r="M552" i="2"/>
  <c r="M560" i="2"/>
  <c r="M588" i="2"/>
  <c r="M652" i="2"/>
  <c r="M668" i="2"/>
  <c r="M740" i="2"/>
  <c r="M772" i="2"/>
  <c r="M804" i="2"/>
  <c r="M852" i="2"/>
  <c r="M900" i="2"/>
  <c r="M932" i="2"/>
  <c r="M980" i="2"/>
  <c r="M1020" i="2"/>
  <c r="M1052" i="2"/>
  <c r="M1068" i="2"/>
  <c r="M1132" i="2"/>
  <c r="M1164" i="2"/>
  <c r="M1204" i="2"/>
  <c r="M1236" i="2"/>
  <c r="M1292" i="2"/>
  <c r="M1436" i="2"/>
  <c r="M1468" i="2"/>
  <c r="M1492" i="2"/>
  <c r="M1524" i="2"/>
  <c r="M1572" i="2"/>
  <c r="M1596" i="2"/>
  <c r="M1628" i="2"/>
  <c r="M1636" i="2"/>
  <c r="M1652" i="2"/>
  <c r="M1668" i="2"/>
  <c r="M1700" i="2"/>
  <c r="M1732" i="2"/>
  <c r="M1764" i="2"/>
  <c r="M1772" i="2"/>
  <c r="M1788" i="2"/>
  <c r="M1804" i="2"/>
  <c r="M1852" i="2"/>
  <c r="M1884" i="2"/>
  <c r="M1932" i="2"/>
  <c r="M1948" i="2"/>
  <c r="M1980" i="2"/>
  <c r="M1996" i="2"/>
  <c r="M2028" i="2"/>
  <c r="M2044" i="2"/>
  <c r="M2076" i="2"/>
  <c r="M2108" i="2"/>
  <c r="M2124" i="2"/>
  <c r="M2156" i="2"/>
  <c r="M2212" i="2"/>
  <c r="M2236" i="2"/>
  <c r="M2252" i="2"/>
  <c r="M2292" i="2"/>
  <c r="M2332" i="2"/>
  <c r="M2348" i="2"/>
  <c r="M2388" i="2"/>
  <c r="M2436" i="2"/>
  <c r="M2476" i="2"/>
  <c r="M2492" i="2"/>
  <c r="M2524" i="2"/>
  <c r="M2556" i="2"/>
  <c r="M2588" i="2"/>
  <c r="M2596" i="2"/>
  <c r="M2628" i="2"/>
  <c r="M2664" i="2"/>
  <c r="M2704" i="2"/>
  <c r="M2712" i="2"/>
  <c r="M2728" i="2"/>
  <c r="M2744" i="2"/>
  <c r="M2784" i="2"/>
  <c r="M2792" i="2"/>
  <c r="M2808" i="2"/>
  <c r="M2848" i="2"/>
  <c r="M2880" i="2"/>
  <c r="M2888" i="2"/>
  <c r="M2904" i="2"/>
  <c r="M2920" i="2"/>
  <c r="M2936" i="2"/>
  <c r="M2968" i="2"/>
  <c r="M2984" i="2"/>
  <c r="M3008" i="2"/>
  <c r="M600" i="2"/>
  <c r="M9" i="2"/>
  <c r="M17" i="2"/>
  <c r="M25" i="2"/>
  <c r="M33" i="2"/>
  <c r="M41" i="2"/>
  <c r="M49" i="2"/>
  <c r="M57" i="2"/>
  <c r="M65" i="2"/>
  <c r="M73" i="2"/>
  <c r="M81" i="2"/>
  <c r="M89" i="2"/>
  <c r="M97" i="2"/>
  <c r="M105" i="2"/>
  <c r="M113" i="2"/>
  <c r="M121" i="2"/>
  <c r="M129" i="2"/>
  <c r="M137" i="2"/>
  <c r="M145" i="2"/>
  <c r="M153" i="2"/>
  <c r="M161" i="2"/>
  <c r="M169" i="2"/>
  <c r="M177" i="2"/>
  <c r="M185" i="2"/>
  <c r="M193" i="2"/>
  <c r="M201" i="2"/>
  <c r="M209" i="2"/>
  <c r="M217" i="2"/>
  <c r="M225" i="2"/>
  <c r="M233" i="2"/>
  <c r="M241" i="2"/>
  <c r="M249" i="2"/>
  <c r="M257" i="2"/>
  <c r="M265" i="2"/>
  <c r="M273" i="2"/>
  <c r="M281" i="2"/>
  <c r="M289" i="2"/>
  <c r="M297" i="2"/>
  <c r="M305" i="2"/>
  <c r="M313" i="2"/>
  <c r="M321" i="2"/>
  <c r="M329" i="2"/>
  <c r="M337" i="2"/>
  <c r="M345" i="2"/>
  <c r="M353" i="2"/>
  <c r="M361" i="2"/>
  <c r="M369" i="2"/>
  <c r="M377" i="2"/>
  <c r="M385" i="2"/>
  <c r="M393" i="2"/>
  <c r="M401" i="2"/>
  <c r="M409" i="2"/>
  <c r="M417" i="2"/>
  <c r="M425" i="2"/>
  <c r="M433" i="2"/>
  <c r="M441" i="2"/>
  <c r="M449" i="2"/>
  <c r="M457" i="2"/>
  <c r="M465" i="2"/>
  <c r="M473" i="2"/>
  <c r="M481" i="2"/>
  <c r="M489" i="2"/>
  <c r="M497" i="2"/>
  <c r="M505" i="2"/>
  <c r="M513" i="2"/>
  <c r="M521" i="2"/>
  <c r="M529" i="2"/>
  <c r="M537" i="2"/>
  <c r="M545" i="2"/>
  <c r="M553" i="2"/>
  <c r="M561" i="2"/>
  <c r="M569" i="2"/>
  <c r="M577" i="2"/>
  <c r="M585" i="2"/>
  <c r="M593" i="2"/>
  <c r="M601" i="2"/>
  <c r="M609" i="2"/>
  <c r="M617" i="2"/>
  <c r="M625" i="2"/>
  <c r="M633" i="2"/>
  <c r="M641" i="2"/>
  <c r="M649" i="2"/>
  <c r="M657" i="2"/>
  <c r="M665" i="2"/>
  <c r="M673" i="2"/>
  <c r="M681" i="2"/>
  <c r="M689" i="2"/>
  <c r="M697" i="2"/>
  <c r="M705" i="2"/>
  <c r="M713" i="2"/>
  <c r="M721" i="2"/>
  <c r="M729" i="2"/>
  <c r="M737" i="2"/>
  <c r="M745" i="2"/>
  <c r="M753" i="2"/>
  <c r="M761" i="2"/>
  <c r="M769" i="2"/>
  <c r="M777" i="2"/>
  <c r="M785" i="2"/>
  <c r="M793" i="2"/>
  <c r="M801" i="2"/>
  <c r="M809" i="2"/>
  <c r="M817" i="2"/>
  <c r="M825" i="2"/>
  <c r="M833" i="2"/>
  <c r="M841" i="2"/>
  <c r="M849" i="2"/>
  <c r="M857" i="2"/>
  <c r="M865" i="2"/>
  <c r="M873" i="2"/>
  <c r="M881" i="2"/>
  <c r="M889" i="2"/>
  <c r="M897" i="2"/>
  <c r="M905" i="2"/>
  <c r="M913" i="2"/>
  <c r="M921" i="2"/>
  <c r="M929" i="2"/>
  <c r="M937" i="2"/>
  <c r="M945" i="2"/>
  <c r="M953" i="2"/>
  <c r="M961" i="2"/>
  <c r="M969" i="2"/>
  <c r="M977" i="2"/>
  <c r="M985" i="2"/>
  <c r="M993" i="2"/>
  <c r="M1001" i="2"/>
  <c r="M1009" i="2"/>
  <c r="M1017" i="2"/>
  <c r="M1025" i="2"/>
  <c r="M1041" i="2"/>
  <c r="M1057" i="2"/>
  <c r="M1073" i="2"/>
  <c r="M1089" i="2"/>
  <c r="M1105" i="2"/>
  <c r="M1121" i="2"/>
  <c r="M1137" i="2"/>
  <c r="M1145" i="2"/>
  <c r="M1153" i="2"/>
  <c r="M1161" i="2"/>
  <c r="M1169" i="2"/>
  <c r="M1177" i="2"/>
  <c r="M1185" i="2"/>
  <c r="M1193" i="2"/>
  <c r="M1201" i="2"/>
  <c r="M1209" i="2"/>
  <c r="M1217" i="2"/>
  <c r="M1225" i="2"/>
  <c r="M1233" i="2"/>
  <c r="M1241" i="2"/>
  <c r="M1249" i="2"/>
  <c r="M1257" i="2"/>
  <c r="M1265" i="2"/>
  <c r="M1273" i="2"/>
  <c r="M1281" i="2"/>
  <c r="M1289" i="2"/>
  <c r="M1297" i="2"/>
  <c r="M1305" i="2"/>
  <c r="M1313" i="2"/>
  <c r="M1321" i="2"/>
  <c r="M1329" i="2"/>
  <c r="M1337" i="2"/>
  <c r="M1345" i="2"/>
  <c r="M1353" i="2"/>
  <c r="M1361" i="2"/>
  <c r="M1369" i="2"/>
  <c r="M1377" i="2"/>
  <c r="M1385" i="2"/>
  <c r="M1393" i="2"/>
  <c r="M1401" i="2"/>
  <c r="M1409" i="2"/>
  <c r="M1417" i="2"/>
  <c r="M1425" i="2"/>
  <c r="M1433" i="2"/>
  <c r="M1441" i="2"/>
  <c r="M1449" i="2"/>
  <c r="M1457" i="2"/>
  <c r="M1465" i="2"/>
  <c r="M1473" i="2"/>
  <c r="M1481" i="2"/>
  <c r="M1489" i="2"/>
  <c r="M1497" i="2"/>
  <c r="M1505" i="2"/>
  <c r="M1513" i="2"/>
  <c r="M1521" i="2"/>
  <c r="M1529" i="2"/>
  <c r="M1537" i="2"/>
  <c r="M1545" i="2"/>
  <c r="M1553" i="2"/>
  <c r="M1561" i="2"/>
  <c r="M1569" i="2"/>
  <c r="M1577" i="2"/>
  <c r="M1585" i="2"/>
  <c r="M1593" i="2"/>
  <c r="M1601" i="2"/>
  <c r="M1609" i="2"/>
  <c r="M1617" i="2"/>
  <c r="M1625" i="2"/>
  <c r="M1633" i="2"/>
  <c r="M1641" i="2"/>
  <c r="M1649" i="2"/>
  <c r="M1657" i="2"/>
  <c r="M1665" i="2"/>
  <c r="M1673" i="2"/>
  <c r="M1681" i="2"/>
  <c r="M1689" i="2"/>
  <c r="M1697" i="2"/>
  <c r="M1705" i="2"/>
  <c r="M1713" i="2"/>
  <c r="M1721" i="2"/>
  <c r="M1729" i="2"/>
  <c r="M1737" i="2"/>
  <c r="M1745" i="2"/>
  <c r="M1753" i="2"/>
  <c r="M1761" i="2"/>
  <c r="M1769" i="2"/>
  <c r="M1777" i="2"/>
  <c r="M1785" i="2"/>
  <c r="M1793" i="2"/>
  <c r="M1801" i="2"/>
  <c r="M1809" i="2"/>
  <c r="M1817" i="2"/>
  <c r="M1825" i="2"/>
  <c r="M1833" i="2"/>
  <c r="M1841" i="2"/>
  <c r="M1849" i="2"/>
  <c r="M1857" i="2"/>
  <c r="M1865" i="2"/>
  <c r="M1873" i="2"/>
  <c r="M1881" i="2"/>
  <c r="M1889" i="2"/>
  <c r="M1897" i="2"/>
  <c r="M1905" i="2"/>
  <c r="M1913" i="2"/>
  <c r="M1921" i="2"/>
  <c r="M1929" i="2"/>
  <c r="M1937" i="2"/>
  <c r="M1945" i="2"/>
  <c r="M1953" i="2"/>
  <c r="M1961" i="2"/>
  <c r="M1969" i="2"/>
  <c r="M1977" i="2"/>
  <c r="M1985" i="2"/>
  <c r="M1993" i="2"/>
  <c r="M2001" i="2"/>
  <c r="M2009" i="2"/>
  <c r="M2017" i="2"/>
  <c r="M2025" i="2"/>
  <c r="M2033" i="2"/>
  <c r="M2041" i="2"/>
  <c r="M2049" i="2"/>
  <c r="M2057" i="2"/>
  <c r="M2065" i="2"/>
  <c r="M2073" i="2"/>
  <c r="M2081" i="2"/>
  <c r="M2089" i="2"/>
  <c r="M2097" i="2"/>
  <c r="M2105" i="2"/>
  <c r="M2113" i="2"/>
  <c r="M2121" i="2"/>
  <c r="M2129" i="2"/>
  <c r="M2137" i="2"/>
  <c r="M2145" i="2"/>
  <c r="M2153" i="2"/>
  <c r="M2161" i="2"/>
  <c r="M2169" i="2"/>
  <c r="M2177" i="2"/>
  <c r="M2185" i="2"/>
  <c r="M2193" i="2"/>
  <c r="M2201" i="2"/>
  <c r="M2209" i="2"/>
  <c r="M2217" i="2"/>
  <c r="M2225" i="2"/>
  <c r="M2233" i="2"/>
  <c r="M2241" i="2"/>
  <c r="M2249" i="2"/>
  <c r="M2257" i="2"/>
  <c r="M2265" i="2"/>
  <c r="M2273" i="2"/>
  <c r="M2281" i="2"/>
  <c r="M2289" i="2"/>
  <c r="M2297" i="2"/>
  <c r="M2305" i="2"/>
  <c r="M2313" i="2"/>
  <c r="M2321" i="2"/>
  <c r="M2329" i="2"/>
  <c r="M2337" i="2"/>
  <c r="M2345" i="2"/>
  <c r="M2353" i="2"/>
  <c r="M2361" i="2"/>
  <c r="M2369" i="2"/>
  <c r="M2377" i="2"/>
  <c r="M2385" i="2"/>
  <c r="M2393" i="2"/>
  <c r="M2401" i="2"/>
  <c r="M2409" i="2"/>
  <c r="M2417" i="2"/>
  <c r="M2425" i="2"/>
  <c r="M2433" i="2"/>
  <c r="M2441" i="2"/>
  <c r="M2449" i="2"/>
  <c r="M2457" i="2"/>
  <c r="M2465" i="2"/>
  <c r="M2473" i="2"/>
  <c r="M2481" i="2"/>
  <c r="M2489" i="2"/>
  <c r="M2497" i="2"/>
  <c r="M2505" i="2"/>
  <c r="M2513" i="2"/>
  <c r="M2521" i="2"/>
  <c r="M2529" i="2"/>
  <c r="M2537" i="2"/>
  <c r="M2545" i="2"/>
  <c r="M2553" i="2"/>
  <c r="M2561" i="2"/>
  <c r="M2569" i="2"/>
  <c r="M2577" i="2"/>
  <c r="M2585" i="2"/>
  <c r="M2593" i="2"/>
  <c r="M2601" i="2"/>
  <c r="M2609" i="2"/>
  <c r="M2617" i="2"/>
  <c r="M2625" i="2"/>
  <c r="M2633" i="2"/>
  <c r="M2641" i="2"/>
  <c r="M2649" i="2"/>
  <c r="M2657" i="2"/>
  <c r="M2665" i="2"/>
  <c r="M2673" i="2"/>
  <c r="M2681" i="2"/>
  <c r="M2689" i="2"/>
  <c r="M2697" i="2"/>
  <c r="M2705" i="2"/>
  <c r="M2713" i="2"/>
  <c r="M2721" i="2"/>
  <c r="M2729" i="2"/>
  <c r="M2737" i="2"/>
  <c r="M2745" i="2"/>
  <c r="M2753" i="2"/>
  <c r="M2761" i="2"/>
  <c r="M2769" i="2"/>
  <c r="M2777" i="2"/>
  <c r="M2785" i="2"/>
  <c r="M2793" i="2"/>
  <c r="M2801" i="2"/>
  <c r="M2809" i="2"/>
  <c r="M2817" i="2"/>
  <c r="M2825" i="2"/>
  <c r="M2833" i="2"/>
  <c r="M2841" i="2"/>
  <c r="M2849" i="2"/>
  <c r="M2857" i="2"/>
  <c r="M2865" i="2"/>
  <c r="M2873" i="2"/>
  <c r="M2881" i="2"/>
  <c r="M2889" i="2"/>
  <c r="M2897" i="2"/>
  <c r="M2905" i="2"/>
  <c r="M2913" i="2"/>
  <c r="M2921" i="2"/>
  <c r="M2929" i="2"/>
  <c r="M2937" i="2"/>
  <c r="M2945" i="2"/>
  <c r="M2953" i="2"/>
  <c r="M2961" i="2"/>
  <c r="M2969" i="2"/>
  <c r="M2977" i="2"/>
  <c r="M2985" i="2"/>
  <c r="M2993" i="2"/>
  <c r="M3001" i="2"/>
  <c r="M3009" i="2"/>
  <c r="M3017" i="2"/>
  <c r="M3025" i="2"/>
  <c r="M3033" i="2"/>
  <c r="M3041" i="2"/>
  <c r="M3049" i="2"/>
  <c r="M3057" i="2"/>
  <c r="M3065" i="2"/>
  <c r="M3073" i="2"/>
  <c r="M3081" i="2"/>
  <c r="M3089" i="2"/>
  <c r="M3097" i="2"/>
  <c r="M3105" i="2"/>
  <c r="M706" i="2"/>
  <c r="M714" i="2"/>
  <c r="M738" i="2"/>
  <c r="M754" i="2"/>
  <c r="M770" i="2"/>
  <c r="M778" i="2"/>
  <c r="M802" i="2"/>
  <c r="M818" i="2"/>
  <c r="M834" i="2"/>
  <c r="M842" i="2"/>
  <c r="M866" i="2"/>
  <c r="M882" i="2"/>
  <c r="M898" i="2"/>
  <c r="M926" i="2"/>
  <c r="M950" i="2"/>
  <c r="M958" i="2"/>
  <c r="M966" i="2"/>
  <c r="M990" i="2"/>
  <c r="M1006" i="2"/>
  <c r="M1014" i="2"/>
  <c r="M1022" i="2"/>
  <c r="M1030" i="2"/>
  <c r="M1046" i="2"/>
  <c r="M1086" i="2"/>
  <c r="M1102" i="2"/>
  <c r="M1110" i="2"/>
  <c r="M1126" i="2"/>
  <c r="M1134" i="2"/>
  <c r="M3002" i="2"/>
  <c r="M3018" i="2"/>
  <c r="M3034" i="2"/>
  <c r="M3050" i="2"/>
  <c r="M3066" i="2"/>
  <c r="M3082" i="2"/>
  <c r="M3098" i="2"/>
  <c r="M906" i="2"/>
  <c r="M15" i="2"/>
  <c r="M31" i="2"/>
  <c r="M47" i="2"/>
  <c r="M63" i="2"/>
  <c r="M79" i="2"/>
  <c r="M95" i="2"/>
  <c r="M111" i="2"/>
  <c r="M127" i="2"/>
  <c r="M143" i="2"/>
  <c r="M159" i="2"/>
  <c r="M175" i="2"/>
  <c r="M191" i="2"/>
  <c r="M207" i="2"/>
  <c r="M223" i="2"/>
  <c r="M239" i="2"/>
  <c r="M255" i="2"/>
  <c r="M271" i="2"/>
  <c r="M287" i="2"/>
  <c r="M303" i="2"/>
  <c r="M319" i="2"/>
  <c r="M335" i="2"/>
  <c r="M351" i="2"/>
  <c r="M367" i="2"/>
  <c r="M383" i="2"/>
  <c r="M399" i="2"/>
  <c r="M415" i="2"/>
  <c r="M431" i="2"/>
  <c r="M447" i="2"/>
  <c r="M463" i="2"/>
  <c r="M479" i="2"/>
  <c r="M495" i="2"/>
  <c r="M511" i="2"/>
  <c r="M527" i="2"/>
  <c r="M543" i="2"/>
  <c r="M559" i="2"/>
  <c r="M575" i="2"/>
  <c r="M591" i="2"/>
  <c r="M607" i="2"/>
  <c r="M623" i="2"/>
  <c r="M639" i="2"/>
  <c r="M655" i="2"/>
  <c r="M671" i="2"/>
  <c r="M687" i="2"/>
  <c r="M703" i="2"/>
  <c r="M727" i="2"/>
  <c r="M735" i="2"/>
  <c r="M751" i="2"/>
  <c r="M767" i="2"/>
  <c r="M783" i="2"/>
  <c r="M799" i="2"/>
  <c r="M815" i="2"/>
  <c r="M831" i="2"/>
  <c r="M847" i="2"/>
  <c r="M863" i="2"/>
  <c r="M879" i="2"/>
  <c r="M895" i="2"/>
  <c r="M911" i="2"/>
  <c r="M927" i="2"/>
  <c r="M943" i="2"/>
  <c r="M959" i="2"/>
  <c r="M975" i="2"/>
  <c r="M991" i="2"/>
  <c r="M1007" i="2"/>
  <c r="M1023" i="2"/>
  <c r="M1039" i="2"/>
  <c r="M1055" i="2"/>
  <c r="M1071" i="2"/>
  <c r="M1087" i="2"/>
  <c r="M1103" i="2"/>
  <c r="M1119" i="2"/>
  <c r="M1135" i="2"/>
  <c r="M1143" i="2"/>
  <c r="M1151" i="2"/>
  <c r="M1159" i="2"/>
  <c r="M1167" i="2"/>
  <c r="M1175" i="2"/>
  <c r="M1183" i="2"/>
  <c r="M1191" i="2"/>
  <c r="M1199" i="2"/>
  <c r="M1207" i="2"/>
  <c r="M1215" i="2"/>
  <c r="M1223" i="2"/>
  <c r="M1231" i="2"/>
  <c r="M1239" i="2"/>
  <c r="M1247" i="2"/>
  <c r="M1255" i="2"/>
  <c r="M1263" i="2"/>
  <c r="M1271" i="2"/>
  <c r="M1279" i="2"/>
  <c r="M1287" i="2"/>
  <c r="M1295" i="2"/>
  <c r="M1303" i="2"/>
  <c r="M1311" i="2"/>
  <c r="M1319" i="2"/>
  <c r="M1327" i="2"/>
  <c r="M1335" i="2"/>
  <c r="M1343" i="2"/>
  <c r="M1351" i="2"/>
  <c r="M1359" i="2"/>
  <c r="M1367" i="2"/>
  <c r="M1375" i="2"/>
  <c r="M1383" i="2"/>
  <c r="M1391" i="2"/>
  <c r="M1399" i="2"/>
  <c r="M1407" i="2"/>
  <c r="M1415" i="2"/>
  <c r="M1423" i="2"/>
  <c r="M1431" i="2"/>
  <c r="M1439" i="2"/>
  <c r="M1447" i="2"/>
  <c r="M1455" i="2"/>
  <c r="M1463" i="2"/>
  <c r="M1471" i="2"/>
  <c r="M1479" i="2"/>
  <c r="M1487" i="2"/>
  <c r="M1495" i="2"/>
  <c r="M1503" i="2"/>
  <c r="M1511" i="2"/>
  <c r="M1519" i="2"/>
  <c r="M1527" i="2"/>
  <c r="M1535" i="2"/>
  <c r="M1543" i="2"/>
  <c r="M1551" i="2"/>
  <c r="M1559" i="2"/>
  <c r="M1567" i="2"/>
  <c r="M1575" i="2"/>
  <c r="M1583" i="2"/>
  <c r="M1591" i="2"/>
  <c r="M1599" i="2"/>
  <c r="M1607" i="2"/>
  <c r="M1615" i="2"/>
  <c r="M1623" i="2"/>
  <c r="M1631" i="2"/>
  <c r="M1639" i="2"/>
  <c r="M1647" i="2"/>
  <c r="M1655" i="2"/>
  <c r="M1663" i="2"/>
  <c r="M1671" i="2"/>
  <c r="M1679" i="2"/>
  <c r="M1687" i="2"/>
  <c r="M1695" i="2"/>
  <c r="M1703" i="2"/>
  <c r="M1711" i="2"/>
  <c r="M1719" i="2"/>
  <c r="M1727" i="2"/>
  <c r="M1735" i="2"/>
  <c r="M1743" i="2"/>
  <c r="M1751" i="2"/>
  <c r="M1759" i="2"/>
  <c r="M1767" i="2"/>
  <c r="M1775" i="2"/>
  <c r="M1783" i="2"/>
  <c r="M1791" i="2"/>
  <c r="M1799" i="2"/>
  <c r="M1807" i="2"/>
  <c r="M1815" i="2"/>
  <c r="M1823" i="2"/>
  <c r="M1831" i="2"/>
  <c r="M1839" i="2"/>
  <c r="M1847" i="2"/>
  <c r="M1855" i="2"/>
  <c r="M1863" i="2"/>
  <c r="M1871" i="2"/>
  <c r="M1879" i="2"/>
  <c r="M1887" i="2"/>
  <c r="M1895" i="2"/>
  <c r="M1903" i="2"/>
  <c r="M1911" i="2"/>
  <c r="M1919" i="2"/>
  <c r="M1927" i="2"/>
  <c r="M1935" i="2"/>
  <c r="M1943" i="2"/>
  <c r="M1951" i="2"/>
  <c r="M1959" i="2"/>
  <c r="M1967" i="2"/>
  <c r="M1975" i="2"/>
  <c r="M1983" i="2"/>
  <c r="M1991" i="2"/>
  <c r="M1999" i="2"/>
  <c r="M2007" i="2"/>
  <c r="M2015" i="2"/>
  <c r="M2023" i="2"/>
  <c r="M2031" i="2"/>
  <c r="M2039" i="2"/>
  <c r="M2047" i="2"/>
  <c r="M2055" i="2"/>
  <c r="M2063" i="2"/>
  <c r="M2071" i="2"/>
  <c r="M2079" i="2"/>
  <c r="M2087" i="2"/>
  <c r="M2095" i="2"/>
  <c r="M2103" i="2"/>
  <c r="M2111" i="2"/>
  <c r="M2119" i="2"/>
  <c r="M2127" i="2"/>
  <c r="M2135" i="2"/>
  <c r="M2143" i="2"/>
  <c r="M2151" i="2"/>
  <c r="M2159" i="2"/>
  <c r="M2167" i="2"/>
  <c r="M2175" i="2"/>
  <c r="M2183" i="2"/>
  <c r="M2191" i="2"/>
  <c r="M2199" i="2"/>
  <c r="M2207" i="2"/>
  <c r="M2215" i="2"/>
  <c r="M2223" i="2"/>
  <c r="M2231" i="2"/>
  <c r="M2239" i="2"/>
  <c r="M2247" i="2"/>
  <c r="M2255" i="2"/>
  <c r="M2263" i="2"/>
  <c r="M2271" i="2"/>
  <c r="M2279" i="2"/>
  <c r="M2287" i="2"/>
  <c r="M2295" i="2"/>
  <c r="M2303" i="2"/>
  <c r="M2311" i="2"/>
  <c r="M2319" i="2"/>
  <c r="M2327" i="2"/>
  <c r="M2335" i="2"/>
  <c r="M2343" i="2"/>
  <c r="M2351" i="2"/>
  <c r="M2359" i="2"/>
  <c r="M2367" i="2"/>
  <c r="M2375" i="2"/>
  <c r="M2383" i="2"/>
  <c r="M2391" i="2"/>
  <c r="M2399" i="2"/>
  <c r="M2407" i="2"/>
  <c r="M2415" i="2"/>
  <c r="M2423" i="2"/>
  <c r="M2431" i="2"/>
  <c r="M2439" i="2"/>
  <c r="M2447" i="2"/>
  <c r="M2455" i="2"/>
  <c r="M2463" i="2"/>
  <c r="M2471" i="2"/>
  <c r="M2479" i="2"/>
  <c r="M2487" i="2"/>
  <c r="M2495" i="2"/>
  <c r="M2503" i="2"/>
  <c r="M2511" i="2"/>
  <c r="M2519" i="2"/>
  <c r="M2527" i="2"/>
  <c r="M2535" i="2"/>
  <c r="M2543" i="2"/>
  <c r="M2551" i="2"/>
  <c r="M2559" i="2"/>
  <c r="M2567" i="2"/>
  <c r="M2575" i="2"/>
  <c r="M2583" i="2"/>
  <c r="M2591" i="2"/>
  <c r="M2599" i="2"/>
  <c r="M2607" i="2"/>
  <c r="M2615" i="2"/>
  <c r="M2623" i="2"/>
  <c r="M2631" i="2"/>
  <c r="M2639" i="2"/>
  <c r="M2647" i="2"/>
  <c r="M2655" i="2"/>
  <c r="M2663" i="2"/>
  <c r="M2671" i="2"/>
  <c r="M2679" i="2"/>
  <c r="M2687" i="2"/>
  <c r="M2695" i="2"/>
  <c r="M2703" i="2"/>
  <c r="M2711" i="2"/>
  <c r="M2719" i="2"/>
  <c r="M2727" i="2"/>
  <c r="M2735" i="2"/>
  <c r="M2743" i="2"/>
  <c r="M2751" i="2"/>
  <c r="M2759" i="2"/>
  <c r="M2767" i="2"/>
  <c r="M2775" i="2"/>
  <c r="M2783" i="2"/>
  <c r="M2791" i="2"/>
  <c r="M2799" i="2"/>
  <c r="M2807" i="2"/>
  <c r="M2815" i="2"/>
  <c r="M2823" i="2"/>
  <c r="M2831" i="2"/>
  <c r="M2839" i="2"/>
  <c r="M2847" i="2"/>
  <c r="M2855" i="2"/>
  <c r="M2863" i="2"/>
  <c r="M2871" i="2"/>
  <c r="M2879" i="2"/>
  <c r="M2887" i="2"/>
  <c r="M2895" i="2"/>
  <c r="M2903" i="2"/>
  <c r="M2911" i="2"/>
  <c r="M2919" i="2"/>
  <c r="M2927" i="2"/>
  <c r="M2935" i="2"/>
  <c r="M2943" i="2"/>
  <c r="M2951" i="2"/>
  <c r="M2959" i="2"/>
  <c r="M2967" i="2"/>
  <c r="M2975" i="2"/>
  <c r="M2983" i="2"/>
  <c r="M2991" i="2"/>
  <c r="M2999" i="2"/>
  <c r="M3007" i="2"/>
  <c r="M3015" i="2"/>
  <c r="M3023" i="2"/>
  <c r="M3031" i="2"/>
  <c r="M3039" i="2"/>
  <c r="M3047" i="2"/>
  <c r="M3055" i="2"/>
  <c r="M3063" i="2"/>
  <c r="M3071" i="2"/>
  <c r="M3079" i="2"/>
  <c r="M3087" i="2"/>
  <c r="M3095" i="2"/>
  <c r="M3103" i="2"/>
  <c r="M44" i="2"/>
  <c r="M60" i="2"/>
  <c r="M76" i="2"/>
  <c r="M92" i="2"/>
  <c r="M100" i="2"/>
  <c r="M124" i="2"/>
  <c r="M132" i="2"/>
  <c r="M156" i="2"/>
  <c r="M164" i="2"/>
  <c r="M188" i="2"/>
  <c r="M196" i="2"/>
  <c r="M220" i="2"/>
  <c r="M228" i="2"/>
  <c r="M252" i="2"/>
  <c r="M260" i="2"/>
  <c r="M284" i="2"/>
  <c r="M292" i="2"/>
  <c r="M316" i="2"/>
  <c r="M324" i="2"/>
  <c r="M348" i="2"/>
  <c r="M356" i="2"/>
  <c r="M380" i="2"/>
  <c r="M388" i="2"/>
  <c r="M412" i="2"/>
  <c r="M420" i="2"/>
  <c r="M444" i="2"/>
  <c r="M460" i="2"/>
  <c r="M476" i="2"/>
  <c r="M492" i="2"/>
  <c r="M508" i="2"/>
  <c r="M524" i="2"/>
  <c r="M540" i="2"/>
  <c r="M556" i="2"/>
  <c r="M572" i="2"/>
  <c r="M616" i="2"/>
  <c r="M624" i="2"/>
  <c r="M632" i="2"/>
  <c r="M640" i="2"/>
  <c r="M648" i="2"/>
  <c r="M664" i="2"/>
  <c r="M672" i="2"/>
  <c r="M680" i="2"/>
  <c r="M696" i="2"/>
  <c r="M704" i="2"/>
  <c r="M712" i="2"/>
  <c r="M728" i="2"/>
  <c r="M736" i="2"/>
  <c r="M744" i="2"/>
  <c r="M752" i="2"/>
  <c r="M760" i="2"/>
  <c r="M776" i="2"/>
  <c r="M784" i="2"/>
  <c r="M792" i="2"/>
  <c r="M808" i="2"/>
  <c r="M816" i="2"/>
  <c r="M824" i="2"/>
  <c r="M840" i="2"/>
  <c r="M856" i="2"/>
  <c r="M872" i="2"/>
  <c r="M880" i="2"/>
  <c r="M888" i="2"/>
  <c r="M896" i="2"/>
  <c r="M904" i="2"/>
  <c r="M912" i="2"/>
  <c r="M920" i="2"/>
  <c r="M936" i="2"/>
  <c r="M952" i="2"/>
  <c r="M960" i="2"/>
  <c r="M968" i="2"/>
  <c r="M984" i="2"/>
  <c r="M1000" i="2"/>
  <c r="M1008" i="2"/>
  <c r="M1016" i="2"/>
  <c r="M1032" i="2"/>
  <c r="M1072" i="2"/>
  <c r="M1080" i="2"/>
  <c r="M1088" i="2"/>
  <c r="M1104" i="2"/>
  <c r="M1112" i="2"/>
  <c r="M1128" i="2"/>
  <c r="M1144" i="2"/>
  <c r="M1152" i="2"/>
  <c r="M1160" i="2"/>
  <c r="M1176" i="2"/>
  <c r="M1184" i="2"/>
  <c r="M1192" i="2"/>
  <c r="M1200" i="2"/>
  <c r="M1208" i="2"/>
  <c r="M1224" i="2"/>
  <c r="M1240" i="2"/>
  <c r="M1248" i="2"/>
  <c r="M1256" i="2"/>
  <c r="M1272" i="2"/>
  <c r="M1280" i="2"/>
  <c r="M1288" i="2"/>
  <c r="M1304" i="2"/>
  <c r="M1312" i="2"/>
  <c r="M1320" i="2"/>
  <c r="M1328" i="2"/>
  <c r="M1336" i="2"/>
  <c r="M1344" i="2"/>
  <c r="M1352" i="2"/>
  <c r="M1368" i="2"/>
  <c r="M1376" i="2"/>
  <c r="M1384" i="2"/>
  <c r="M1392" i="2"/>
  <c r="M1400" i="2"/>
  <c r="M1408" i="2"/>
  <c r="M1416" i="2"/>
  <c r="M1424" i="2"/>
  <c r="M1432" i="2"/>
  <c r="M1448" i="2"/>
  <c r="M1456" i="2"/>
  <c r="M1464" i="2"/>
  <c r="M1480" i="2"/>
  <c r="M1488" i="2"/>
  <c r="M1496" i="2"/>
  <c r="M1504" i="2"/>
  <c r="M1512" i="2"/>
  <c r="M1528" i="2"/>
  <c r="M1536" i="2"/>
  <c r="M1544" i="2"/>
  <c r="M1552" i="2"/>
  <c r="M1560" i="2"/>
  <c r="M1576" i="2"/>
  <c r="M1584" i="2"/>
  <c r="M1592" i="2"/>
  <c r="M1608" i="2"/>
  <c r="M1616" i="2"/>
  <c r="M1624" i="2"/>
  <c r="M1640" i="2"/>
  <c r="M1648" i="2"/>
  <c r="M1656" i="2"/>
  <c r="M1664" i="2"/>
  <c r="M1672" i="2"/>
  <c r="M1680" i="2"/>
  <c r="M1688" i="2"/>
  <c r="M1704" i="2"/>
  <c r="M1712" i="2"/>
  <c r="M1720" i="2"/>
  <c r="M1736" i="2"/>
  <c r="M1744" i="2"/>
  <c r="M1752" i="2"/>
  <c r="M1768" i="2"/>
  <c r="M1784" i="2"/>
  <c r="M1792" i="2"/>
  <c r="M1800" i="2"/>
  <c r="M1816" i="2"/>
  <c r="M1824" i="2"/>
  <c r="M1832" i="2"/>
  <c r="M1848" i="2"/>
  <c r="M1856" i="2"/>
  <c r="M1864" i="2"/>
  <c r="M1880" i="2"/>
  <c r="M1888" i="2"/>
  <c r="M1896" i="2"/>
  <c r="M1912" i="2"/>
  <c r="M1920" i="2"/>
  <c r="M1928" i="2"/>
  <c r="M1944" i="2"/>
  <c r="M1960" i="2"/>
  <c r="M1976" i="2"/>
  <c r="M1984" i="2"/>
  <c r="M1992" i="2"/>
  <c r="M2008" i="2"/>
  <c r="M2016" i="2"/>
  <c r="M2024" i="2"/>
  <c r="M2040" i="2"/>
  <c r="M2048" i="2"/>
  <c r="M2056" i="2"/>
  <c r="M2072" i="2"/>
  <c r="M2080" i="2"/>
  <c r="M2088" i="2"/>
  <c r="M2104" i="2"/>
  <c r="M2112" i="2"/>
  <c r="M2120" i="2"/>
  <c r="M2136" i="2"/>
  <c r="M2144" i="2"/>
  <c r="M2152" i="2"/>
  <c r="M2168" i="2"/>
  <c r="M2176" i="2"/>
  <c r="M2184" i="2"/>
  <c r="M2192" i="2"/>
  <c r="M2200" i="2"/>
  <c r="M2216" i="2"/>
  <c r="M2224" i="2"/>
  <c r="M2232" i="2"/>
  <c r="M2248" i="2"/>
  <c r="M2264" i="2"/>
  <c r="M2272" i="2"/>
  <c r="M2280" i="2"/>
  <c r="M2296" i="2"/>
  <c r="M2304" i="2"/>
  <c r="M2312" i="2"/>
  <c r="M2328" i="2"/>
  <c r="M2344" i="2"/>
  <c r="M2360" i="2"/>
  <c r="M2368" i="2"/>
  <c r="M2376" i="2"/>
  <c r="M2392" i="2"/>
  <c r="M2400" i="2"/>
  <c r="M2408" i="2"/>
  <c r="M2424" i="2"/>
  <c r="M2440" i="2"/>
  <c r="M2448" i="2"/>
  <c r="M2456" i="2"/>
  <c r="M2464" i="2"/>
  <c r="M2472" i="2"/>
  <c r="M2488" i="2"/>
  <c r="M2504" i="2"/>
  <c r="M2512" i="2"/>
  <c r="M2520" i="2"/>
  <c r="M2536" i="2"/>
  <c r="M2544" i="2"/>
  <c r="M2552" i="2"/>
  <c r="M2568" i="2"/>
  <c r="M2576" i="2"/>
  <c r="M2584" i="2"/>
  <c r="M2600" i="2"/>
  <c r="M2608" i="2"/>
  <c r="M2616" i="2"/>
  <c r="M2632" i="2"/>
  <c r="M2640" i="2"/>
  <c r="M2652" i="2"/>
  <c r="M2660" i="2"/>
  <c r="M2668" i="2"/>
  <c r="M2684" i="2"/>
  <c r="M2692" i="2"/>
  <c r="M2716" i="2"/>
  <c r="M2724" i="2"/>
  <c r="M2748" i="2"/>
  <c r="M2764" i="2"/>
  <c r="M2780" i="2"/>
  <c r="M2796" i="2"/>
  <c r="M2812" i="2"/>
  <c r="M2828" i="2"/>
  <c r="M2844" i="2"/>
  <c r="M2860" i="2"/>
  <c r="M2876" i="2"/>
  <c r="M2892" i="2"/>
  <c r="M2908" i="2"/>
  <c r="M2916" i="2"/>
  <c r="M2924" i="2"/>
  <c r="M2940" i="2"/>
  <c r="M2956" i="2"/>
  <c r="M2972" i="2"/>
  <c r="M2980" i="2"/>
  <c r="M3004" i="2"/>
  <c r="M3020" i="2"/>
  <c r="M3036" i="2"/>
  <c r="M3052" i="2"/>
  <c r="M3060" i="2"/>
  <c r="M3084" i="2"/>
  <c r="M3092" i="2"/>
  <c r="M8" i="2"/>
  <c r="M24" i="2"/>
  <c r="M32" i="2"/>
  <c r="M2648" i="2"/>
  <c r="K2484" i="2"/>
  <c r="J2484" i="2"/>
  <c r="O2484" i="2" s="1"/>
  <c r="K3104" i="2"/>
  <c r="J3104" i="2"/>
  <c r="K20" i="2"/>
  <c r="J20" i="2"/>
  <c r="K37" i="2"/>
  <c r="J37" i="2"/>
  <c r="K85" i="2"/>
  <c r="J85" i="2"/>
  <c r="K133" i="2"/>
  <c r="J133" i="2"/>
  <c r="K149" i="2"/>
  <c r="J149" i="2"/>
  <c r="K197" i="2"/>
  <c r="J197" i="2"/>
  <c r="K245" i="2"/>
  <c r="J245" i="2"/>
  <c r="O245" i="2" s="1"/>
  <c r="K293" i="2"/>
  <c r="J293" i="2"/>
  <c r="K341" i="2"/>
  <c r="J341" i="2"/>
  <c r="K421" i="2"/>
  <c r="J421" i="2"/>
  <c r="K469" i="2"/>
  <c r="J469" i="2"/>
  <c r="K485" i="2"/>
  <c r="J485" i="2"/>
  <c r="K533" i="2"/>
  <c r="J533" i="2"/>
  <c r="O533" i="2" s="1"/>
  <c r="K565" i="2"/>
  <c r="J565" i="2"/>
  <c r="K613" i="2"/>
  <c r="J613" i="2"/>
  <c r="K645" i="2"/>
  <c r="J645" i="2"/>
  <c r="K693" i="2"/>
  <c r="J693" i="2"/>
  <c r="K725" i="2"/>
  <c r="J725" i="2"/>
  <c r="K34" i="2"/>
  <c r="J34" i="2"/>
  <c r="K58" i="2"/>
  <c r="J58" i="2"/>
  <c r="K90" i="2"/>
  <c r="J90" i="2"/>
  <c r="K114" i="2"/>
  <c r="J114" i="2"/>
  <c r="K138" i="2"/>
  <c r="J138" i="2"/>
  <c r="K154" i="2"/>
  <c r="J154" i="2"/>
  <c r="K178" i="2"/>
  <c r="J178" i="2"/>
  <c r="K210" i="2"/>
  <c r="J210" i="2"/>
  <c r="K242" i="2"/>
  <c r="J242" i="2"/>
  <c r="K266" i="2"/>
  <c r="J266" i="2"/>
  <c r="K290" i="2"/>
  <c r="J290" i="2"/>
  <c r="K314" i="2"/>
  <c r="J314" i="2"/>
  <c r="K338" i="2"/>
  <c r="J338" i="2"/>
  <c r="K362" i="2"/>
  <c r="J362" i="2"/>
  <c r="K386" i="2"/>
  <c r="J386" i="2"/>
  <c r="K410" i="2"/>
  <c r="J410" i="2"/>
  <c r="K434" i="2"/>
  <c r="J434" i="2"/>
  <c r="K458" i="2"/>
  <c r="J458" i="2"/>
  <c r="K482" i="2"/>
  <c r="J482" i="2"/>
  <c r="K506" i="2"/>
  <c r="J506" i="2"/>
  <c r="K530" i="2"/>
  <c r="J530" i="2"/>
  <c r="K546" i="2"/>
  <c r="J546" i="2"/>
  <c r="K570" i="2"/>
  <c r="J570" i="2"/>
  <c r="K602" i="2"/>
  <c r="J602" i="2"/>
  <c r="K626" i="2"/>
  <c r="J626" i="2"/>
  <c r="K642" i="2"/>
  <c r="J642" i="2"/>
  <c r="O642" i="2" s="1"/>
  <c r="K666" i="2"/>
  <c r="J666" i="2"/>
  <c r="O666" i="2" s="1"/>
  <c r="K690" i="2"/>
  <c r="J690" i="2"/>
  <c r="K762" i="2"/>
  <c r="J762" i="2"/>
  <c r="K794" i="2"/>
  <c r="J794" i="2"/>
  <c r="J910" i="2"/>
  <c r="K910" i="2"/>
  <c r="J934" i="2"/>
  <c r="K934" i="2"/>
  <c r="J982" i="2"/>
  <c r="O982" i="2" s="1"/>
  <c r="K982" i="2"/>
  <c r="J1038" i="2"/>
  <c r="K1038" i="2"/>
  <c r="J1062" i="2"/>
  <c r="K1062" i="2"/>
  <c r="J1150" i="2"/>
  <c r="K1150" i="2"/>
  <c r="J1174" i="2"/>
  <c r="K1174" i="2"/>
  <c r="J1198" i="2"/>
  <c r="K1198" i="2"/>
  <c r="J1230" i="2"/>
  <c r="K1230" i="2"/>
  <c r="J1254" i="2"/>
  <c r="K1254" i="2"/>
  <c r="J1278" i="2"/>
  <c r="K1278" i="2"/>
  <c r="J1294" i="2"/>
  <c r="K1294" i="2"/>
  <c r="J1326" i="2"/>
  <c r="K1326" i="2"/>
  <c r="J1350" i="2"/>
  <c r="K1350" i="2"/>
  <c r="J1382" i="2"/>
  <c r="K1382" i="2"/>
  <c r="J1406" i="2"/>
  <c r="K1406" i="2"/>
  <c r="J1430" i="2"/>
  <c r="K1430" i="2"/>
  <c r="J1462" i="2"/>
  <c r="K1462" i="2"/>
  <c r="J1494" i="2"/>
  <c r="K1494" i="2"/>
  <c r="J1518" i="2"/>
  <c r="K1518" i="2"/>
  <c r="J1550" i="2"/>
  <c r="K1550" i="2"/>
  <c r="J1574" i="2"/>
  <c r="K1574" i="2"/>
  <c r="J1598" i="2"/>
  <c r="K1598" i="2"/>
  <c r="J1622" i="2"/>
  <c r="O1622" i="2" s="1"/>
  <c r="K1622" i="2"/>
  <c r="J1654" i="2"/>
  <c r="K1654" i="2"/>
  <c r="J1678" i="2"/>
  <c r="K1678" i="2"/>
  <c r="J1702" i="2"/>
  <c r="O1702" i="2" s="1"/>
  <c r="K1702" i="2"/>
  <c r="J1718" i="2"/>
  <c r="O1718" i="2" s="1"/>
  <c r="K1718" i="2"/>
  <c r="J1750" i="2"/>
  <c r="O1750" i="2" s="1"/>
  <c r="K1750" i="2"/>
  <c r="J1774" i="2"/>
  <c r="K1774" i="2"/>
  <c r="J1798" i="2"/>
  <c r="K1798" i="2"/>
  <c r="J1822" i="2"/>
  <c r="K1822" i="2"/>
  <c r="J1846" i="2"/>
  <c r="K1846" i="2"/>
  <c r="J1870" i="2"/>
  <c r="O1870" i="2" s="1"/>
  <c r="K1870" i="2"/>
  <c r="J1894" i="2"/>
  <c r="K1894" i="2"/>
  <c r="J1918" i="2"/>
  <c r="K1918" i="2"/>
  <c r="K1942" i="2"/>
  <c r="J1942" i="2"/>
  <c r="K1966" i="2"/>
  <c r="J1966" i="2"/>
  <c r="K1990" i="2"/>
  <c r="J1990" i="2"/>
  <c r="K2006" i="2"/>
  <c r="J2006" i="2"/>
  <c r="K2030" i="2"/>
  <c r="J2030" i="2"/>
  <c r="O2030" i="2" s="1"/>
  <c r="K2046" i="2"/>
  <c r="J2046" i="2"/>
  <c r="K2062" i="2"/>
  <c r="J2062" i="2"/>
  <c r="O2062" i="2" s="1"/>
  <c r="K2078" i="2"/>
  <c r="J2078" i="2"/>
  <c r="K2110" i="2"/>
  <c r="J2110" i="2"/>
  <c r="K2118" i="2"/>
  <c r="J2118" i="2"/>
  <c r="K2142" i="2"/>
  <c r="J2142" i="2"/>
  <c r="K2150" i="2"/>
  <c r="J2150" i="2"/>
  <c r="K2166" i="2"/>
  <c r="J2166" i="2"/>
  <c r="K2190" i="2"/>
  <c r="J2190" i="2"/>
  <c r="K2206" i="2"/>
  <c r="J2206" i="2"/>
  <c r="K2214" i="2"/>
  <c r="J2214" i="2"/>
  <c r="K2230" i="2"/>
  <c r="J2230" i="2"/>
  <c r="K2246" i="2"/>
  <c r="J2246" i="2"/>
  <c r="K2262" i="2"/>
  <c r="J2262" i="2"/>
  <c r="K2278" i="2"/>
  <c r="J2278" i="2"/>
  <c r="K2326" i="2"/>
  <c r="J2326" i="2"/>
  <c r="K2350" i="2"/>
  <c r="J2350" i="2"/>
  <c r="K2374" i="2"/>
  <c r="J2374" i="2"/>
  <c r="K2406" i="2"/>
  <c r="J2406" i="2"/>
  <c r="K2422" i="2"/>
  <c r="J2422" i="2"/>
  <c r="O2422" i="2" s="1"/>
  <c r="K2454" i="2"/>
  <c r="J2454" i="2"/>
  <c r="K2478" i="2"/>
  <c r="J2478" i="2"/>
  <c r="K2502" i="2"/>
  <c r="J2502" i="2"/>
  <c r="K2518" i="2"/>
  <c r="J2518" i="2"/>
  <c r="K2542" i="2"/>
  <c r="J2542" i="2"/>
  <c r="K2574" i="2"/>
  <c r="J2574" i="2"/>
  <c r="K2606" i="2"/>
  <c r="J2606" i="2"/>
  <c r="K2630" i="2"/>
  <c r="J2630" i="2"/>
  <c r="K2646" i="2"/>
  <c r="J2646" i="2"/>
  <c r="K2670" i="2"/>
  <c r="J2670" i="2"/>
  <c r="O2670" i="2" s="1"/>
  <c r="K2702" i="2"/>
  <c r="J2702" i="2"/>
  <c r="K2726" i="2"/>
  <c r="J2726" i="2"/>
  <c r="K2750" i="2"/>
  <c r="J2750" i="2"/>
  <c r="K2774" i="2"/>
  <c r="J2774" i="2"/>
  <c r="K2798" i="2"/>
  <c r="J2798" i="2"/>
  <c r="K2830" i="2"/>
  <c r="J2830" i="2"/>
  <c r="K2862" i="2"/>
  <c r="J2862" i="2"/>
  <c r="K2886" i="2"/>
  <c r="J2886" i="2"/>
  <c r="K2902" i="2"/>
  <c r="J2902" i="2"/>
  <c r="K2926" i="2"/>
  <c r="J2926" i="2"/>
  <c r="K2950" i="2"/>
  <c r="J2950" i="2"/>
  <c r="K2978" i="2"/>
  <c r="J2978" i="2"/>
  <c r="K3010" i="2"/>
  <c r="J3010" i="2"/>
  <c r="O3010" i="2" s="1"/>
  <c r="K3058" i="2"/>
  <c r="J3058" i="2"/>
  <c r="K3090" i="2"/>
  <c r="J3090" i="2"/>
  <c r="K10" i="2"/>
  <c r="J10" i="2"/>
  <c r="K23" i="2"/>
  <c r="J23" i="2"/>
  <c r="K55" i="2"/>
  <c r="J55" i="2"/>
  <c r="O55" i="2" s="1"/>
  <c r="K87" i="2"/>
  <c r="J87" i="2"/>
  <c r="K119" i="2"/>
  <c r="J119" i="2"/>
  <c r="K167" i="2"/>
  <c r="J167" i="2"/>
  <c r="K199" i="2"/>
  <c r="J199" i="2"/>
  <c r="K263" i="2"/>
  <c r="J263" i="2"/>
  <c r="K311" i="2"/>
  <c r="J311" i="2"/>
  <c r="K359" i="2"/>
  <c r="J359" i="2"/>
  <c r="O359" i="2" s="1"/>
  <c r="K391" i="2"/>
  <c r="J391" i="2"/>
  <c r="K439" i="2"/>
  <c r="J439" i="2"/>
  <c r="K471" i="2"/>
  <c r="J471" i="2"/>
  <c r="K519" i="2"/>
  <c r="J519" i="2"/>
  <c r="O519" i="2" s="1"/>
  <c r="K567" i="2"/>
  <c r="J567" i="2"/>
  <c r="K615" i="2"/>
  <c r="J615" i="2"/>
  <c r="K663" i="2"/>
  <c r="J663" i="2"/>
  <c r="O663" i="2" s="1"/>
  <c r="K711" i="2"/>
  <c r="J711" i="2"/>
  <c r="K759" i="2"/>
  <c r="J759" i="2"/>
  <c r="O759" i="2" s="1"/>
  <c r="K807" i="2"/>
  <c r="J807" i="2"/>
  <c r="K871" i="2"/>
  <c r="J871" i="2"/>
  <c r="K903" i="2"/>
  <c r="J903" i="2"/>
  <c r="K935" i="2"/>
  <c r="J935" i="2"/>
  <c r="K983" i="2"/>
  <c r="J983" i="2"/>
  <c r="K1031" i="2"/>
  <c r="J1031" i="2"/>
  <c r="O1031" i="2" s="1"/>
  <c r="K1079" i="2"/>
  <c r="J1079" i="2"/>
  <c r="K1111" i="2"/>
  <c r="J1111" i="2"/>
  <c r="K80" i="2"/>
  <c r="J80" i="2"/>
  <c r="K112" i="2"/>
  <c r="J112" i="2"/>
  <c r="O112" i="2" s="1"/>
  <c r="K144" i="2"/>
  <c r="J144" i="2"/>
  <c r="K176" i="2"/>
  <c r="J176" i="2"/>
  <c r="K208" i="2"/>
  <c r="J208" i="2"/>
  <c r="K240" i="2"/>
  <c r="J240" i="2"/>
  <c r="K272" i="2"/>
  <c r="J272" i="2"/>
  <c r="K304" i="2"/>
  <c r="J304" i="2"/>
  <c r="K336" i="2"/>
  <c r="J336" i="2"/>
  <c r="K368" i="2"/>
  <c r="J368" i="2"/>
  <c r="K400" i="2"/>
  <c r="J400" i="2"/>
  <c r="K432" i="2"/>
  <c r="J432" i="2"/>
  <c r="K464" i="2"/>
  <c r="J464" i="2"/>
  <c r="K496" i="2"/>
  <c r="J496" i="2"/>
  <c r="K512" i="2"/>
  <c r="J512" i="2"/>
  <c r="K544" i="2"/>
  <c r="J544" i="2"/>
  <c r="K612" i="2"/>
  <c r="J612" i="2"/>
  <c r="K628" i="2"/>
  <c r="J628" i="2"/>
  <c r="K644" i="2"/>
  <c r="J644" i="2"/>
  <c r="K660" i="2"/>
  <c r="J660" i="2"/>
  <c r="K676" i="2"/>
  <c r="J676" i="2"/>
  <c r="K692" i="2"/>
  <c r="J692" i="2"/>
  <c r="K708" i="2"/>
  <c r="J708" i="2"/>
  <c r="K732" i="2"/>
  <c r="J732" i="2"/>
  <c r="O732" i="2" s="1"/>
  <c r="K748" i="2"/>
  <c r="J748" i="2"/>
  <c r="K756" i="2"/>
  <c r="J756" i="2"/>
  <c r="K780" i="2"/>
  <c r="J780" i="2"/>
  <c r="K788" i="2"/>
  <c r="J788" i="2"/>
  <c r="K812" i="2"/>
  <c r="J812" i="2"/>
  <c r="K820" i="2"/>
  <c r="J820" i="2"/>
  <c r="K836" i="2"/>
  <c r="J836" i="2"/>
  <c r="K876" i="2"/>
  <c r="J876" i="2"/>
  <c r="K884" i="2"/>
  <c r="J884" i="2"/>
  <c r="K892" i="2"/>
  <c r="J892" i="2"/>
  <c r="O892" i="2" s="1"/>
  <c r="K908" i="2"/>
  <c r="J908" i="2"/>
  <c r="K916" i="2"/>
  <c r="J916" i="2"/>
  <c r="K948" i="2"/>
  <c r="J948" i="2"/>
  <c r="K956" i="2"/>
  <c r="J956" i="2"/>
  <c r="O956" i="2" s="1"/>
  <c r="K964" i="2"/>
  <c r="J964" i="2"/>
  <c r="K1004" i="2"/>
  <c r="J1004" i="2"/>
  <c r="K1012" i="2"/>
  <c r="J1012" i="2"/>
  <c r="K1036" i="2"/>
  <c r="J1036" i="2"/>
  <c r="K1044" i="2"/>
  <c r="J1044" i="2"/>
  <c r="K1076" i="2"/>
  <c r="J1076" i="2"/>
  <c r="K1084" i="2"/>
  <c r="J1084" i="2"/>
  <c r="O1084" i="2" s="1"/>
  <c r="K1100" i="2"/>
  <c r="J1100" i="2"/>
  <c r="K1108" i="2"/>
  <c r="J1108" i="2"/>
  <c r="K1116" i="2"/>
  <c r="J1116" i="2"/>
  <c r="O1116" i="2" s="1"/>
  <c r="K1124" i="2"/>
  <c r="J1124" i="2"/>
  <c r="K1148" i="2"/>
  <c r="J1148" i="2"/>
  <c r="O1148" i="2" s="1"/>
  <c r="K1156" i="2"/>
  <c r="J1156" i="2"/>
  <c r="K1180" i="2"/>
  <c r="J1180" i="2"/>
  <c r="K1188" i="2"/>
  <c r="J1188" i="2"/>
  <c r="K1196" i="2"/>
  <c r="J1196" i="2"/>
  <c r="K1220" i="2"/>
  <c r="J1220" i="2"/>
  <c r="K1244" i="2"/>
  <c r="J1244" i="2"/>
  <c r="K1252" i="2"/>
  <c r="J1252" i="2"/>
  <c r="K1276" i="2"/>
  <c r="J1276" i="2"/>
  <c r="K1284" i="2"/>
  <c r="J1284" i="2"/>
  <c r="K1308" i="2"/>
  <c r="J1308" i="2"/>
  <c r="K1316" i="2"/>
  <c r="J1316" i="2"/>
  <c r="K1324" i="2"/>
  <c r="J1324" i="2"/>
  <c r="K1340" i="2"/>
  <c r="J1340" i="2"/>
  <c r="K1348" i="2"/>
  <c r="J1348" i="2"/>
  <c r="K1372" i="2"/>
  <c r="J1372" i="2"/>
  <c r="K1380" i="2"/>
  <c r="J1380" i="2"/>
  <c r="K1388" i="2"/>
  <c r="J1388" i="2"/>
  <c r="K1396" i="2"/>
  <c r="J1396" i="2"/>
  <c r="K1404" i="2"/>
  <c r="J1404" i="2"/>
  <c r="K1420" i="2"/>
  <c r="J1420" i="2"/>
  <c r="K1428" i="2"/>
  <c r="J1428" i="2"/>
  <c r="K1452" i="2"/>
  <c r="J1452" i="2"/>
  <c r="K1460" i="2"/>
  <c r="J1460" i="2"/>
  <c r="K1484" i="2"/>
  <c r="J1484" i="2"/>
  <c r="K1500" i="2"/>
  <c r="J1500" i="2"/>
  <c r="K1508" i="2"/>
  <c r="J1508" i="2"/>
  <c r="K1532" i="2"/>
  <c r="J1532" i="2"/>
  <c r="K1540" i="2"/>
  <c r="J1540" i="2"/>
  <c r="K1548" i="2"/>
  <c r="J1548" i="2"/>
  <c r="K1556" i="2"/>
  <c r="J1556" i="2"/>
  <c r="K1580" i="2"/>
  <c r="J1580" i="2"/>
  <c r="K1588" i="2"/>
  <c r="J1588" i="2"/>
  <c r="K1612" i="2"/>
  <c r="J1612" i="2"/>
  <c r="K1620" i="2"/>
  <c r="J1620" i="2"/>
  <c r="K1644" i="2"/>
  <c r="J1644" i="2"/>
  <c r="K1660" i="2"/>
  <c r="J1660" i="2"/>
  <c r="K1676" i="2"/>
  <c r="J1676" i="2"/>
  <c r="K1684" i="2"/>
  <c r="J1684" i="2"/>
  <c r="K1708" i="2"/>
  <c r="J1708" i="2"/>
  <c r="K1716" i="2"/>
  <c r="J1716" i="2"/>
  <c r="K1740" i="2"/>
  <c r="J1740" i="2"/>
  <c r="K1748" i="2"/>
  <c r="J1748" i="2"/>
  <c r="K1780" i="2"/>
  <c r="J1780" i="2"/>
  <c r="K1796" i="2"/>
  <c r="J1796" i="2"/>
  <c r="K1812" i="2"/>
  <c r="J1812" i="2"/>
  <c r="K1828" i="2"/>
  <c r="J1828" i="2"/>
  <c r="K1844" i="2"/>
  <c r="J1844" i="2"/>
  <c r="K1860" i="2"/>
  <c r="J1860" i="2"/>
  <c r="K1876" i="2"/>
  <c r="J1876" i="2"/>
  <c r="K1892" i="2"/>
  <c r="J1892" i="2"/>
  <c r="K1908" i="2"/>
  <c r="J1908" i="2"/>
  <c r="K1924" i="2"/>
  <c r="J1924" i="2"/>
  <c r="K1940" i="2"/>
  <c r="J1940" i="2"/>
  <c r="K1964" i="2"/>
  <c r="J1964" i="2"/>
  <c r="K1972" i="2"/>
  <c r="J1972" i="2"/>
  <c r="K1988" i="2"/>
  <c r="J1988" i="2"/>
  <c r="K2004" i="2"/>
  <c r="J2004" i="2"/>
  <c r="K2020" i="2"/>
  <c r="J2020" i="2"/>
  <c r="K2036" i="2"/>
  <c r="J2036" i="2"/>
  <c r="K2052" i="2"/>
  <c r="J2052" i="2"/>
  <c r="K2068" i="2"/>
  <c r="J2068" i="2"/>
  <c r="K2084" i="2"/>
  <c r="J2084" i="2"/>
  <c r="K2100" i="2"/>
  <c r="J2100" i="2"/>
  <c r="K2116" i="2"/>
  <c r="J2116" i="2"/>
  <c r="K2132" i="2"/>
  <c r="J2132" i="2"/>
  <c r="K2148" i="2"/>
  <c r="J2148" i="2"/>
  <c r="K2164" i="2"/>
  <c r="J2164" i="2"/>
  <c r="K2180" i="2"/>
  <c r="J2180" i="2"/>
  <c r="K2188" i="2"/>
  <c r="J2188" i="2"/>
  <c r="K2196" i="2"/>
  <c r="J2196" i="2"/>
  <c r="K2220" i="2"/>
  <c r="J2220" i="2"/>
  <c r="K2228" i="2"/>
  <c r="J2228" i="2"/>
  <c r="K2244" i="2"/>
  <c r="J2244" i="2"/>
  <c r="K2268" i="2"/>
  <c r="J2268" i="2"/>
  <c r="K2276" i="2"/>
  <c r="J2276" i="2"/>
  <c r="K2300" i="2"/>
  <c r="J2300" i="2"/>
  <c r="K2308" i="2"/>
  <c r="J2308" i="2"/>
  <c r="K2364" i="2"/>
  <c r="J2364" i="2"/>
  <c r="K2372" i="2"/>
  <c r="J2372" i="2"/>
  <c r="K2396" i="2"/>
  <c r="J2396" i="2"/>
  <c r="K2404" i="2"/>
  <c r="J2404" i="2"/>
  <c r="K2412" i="2"/>
  <c r="J2412" i="2"/>
  <c r="K2420" i="2"/>
  <c r="J2420" i="2"/>
  <c r="K2444" i="2"/>
  <c r="J2444" i="2"/>
  <c r="K2452" i="2"/>
  <c r="J2452" i="2"/>
  <c r="K2468" i="2"/>
  <c r="J2468" i="2"/>
  <c r="O2468" i="2" s="1"/>
  <c r="K2508" i="2"/>
  <c r="J2508" i="2"/>
  <c r="K2516" i="2"/>
  <c r="J2516" i="2"/>
  <c r="K2540" i="2"/>
  <c r="J2540" i="2"/>
  <c r="K2548" i="2"/>
  <c r="J2548" i="2"/>
  <c r="O2548" i="2" s="1"/>
  <c r="K2572" i="2"/>
  <c r="J2572" i="2"/>
  <c r="K2580" i="2"/>
  <c r="J2580" i="2"/>
  <c r="K2604" i="2"/>
  <c r="J2604" i="2"/>
  <c r="K2612" i="2"/>
  <c r="J2612" i="2"/>
  <c r="O2612" i="2" s="1"/>
  <c r="K2636" i="2"/>
  <c r="J2636" i="2"/>
  <c r="K2644" i="2"/>
  <c r="J2644" i="2"/>
  <c r="K2656" i="2"/>
  <c r="J2656" i="2"/>
  <c r="K2688" i="2"/>
  <c r="J2688" i="2"/>
  <c r="K2720" i="2"/>
  <c r="J2720" i="2"/>
  <c r="K2736" i="2"/>
  <c r="J2736" i="2"/>
  <c r="O2736" i="2" s="1"/>
  <c r="K2768" i="2"/>
  <c r="J2768" i="2"/>
  <c r="K2800" i="2"/>
  <c r="J2800" i="2"/>
  <c r="O2800" i="2" s="1"/>
  <c r="K2832" i="2"/>
  <c r="J2832" i="2"/>
  <c r="O2832" i="2" s="1"/>
  <c r="K2864" i="2"/>
  <c r="J2864" i="2"/>
  <c r="K2896" i="2"/>
  <c r="J2896" i="2"/>
  <c r="K2912" i="2"/>
  <c r="J2912" i="2"/>
  <c r="K2928" i="2"/>
  <c r="J2928" i="2"/>
  <c r="K2960" i="2"/>
  <c r="J2960" i="2"/>
  <c r="O2960" i="2" s="1"/>
  <c r="K2976" i="2"/>
  <c r="J2976" i="2"/>
  <c r="K2992" i="2"/>
  <c r="J2992" i="2"/>
  <c r="O2992" i="2" s="1"/>
  <c r="K3024" i="2"/>
  <c r="J3024" i="2"/>
  <c r="K3040" i="2"/>
  <c r="J3040" i="2"/>
  <c r="K3072" i="2"/>
  <c r="J3072" i="2"/>
  <c r="K13" i="2"/>
  <c r="J13" i="2"/>
  <c r="K29" i="2"/>
  <c r="J29" i="2"/>
  <c r="K45" i="2"/>
  <c r="J45" i="2"/>
  <c r="K61" i="2"/>
  <c r="J61" i="2"/>
  <c r="K77" i="2"/>
  <c r="J77" i="2"/>
  <c r="K93" i="2"/>
  <c r="J93" i="2"/>
  <c r="K109" i="2"/>
  <c r="J109" i="2"/>
  <c r="K125" i="2"/>
  <c r="J125" i="2"/>
  <c r="K141" i="2"/>
  <c r="J141" i="2"/>
  <c r="K157" i="2"/>
  <c r="J157" i="2"/>
  <c r="K173" i="2"/>
  <c r="J173" i="2"/>
  <c r="K189" i="2"/>
  <c r="J189" i="2"/>
  <c r="K205" i="2"/>
  <c r="J205" i="2"/>
  <c r="K221" i="2"/>
  <c r="J221" i="2"/>
  <c r="K237" i="2"/>
  <c r="J237" i="2"/>
  <c r="O237" i="2" s="1"/>
  <c r="K253" i="2"/>
  <c r="J253" i="2"/>
  <c r="K269" i="2"/>
  <c r="J269" i="2"/>
  <c r="K285" i="2"/>
  <c r="J285" i="2"/>
  <c r="K301" i="2"/>
  <c r="J301" i="2"/>
  <c r="K317" i="2"/>
  <c r="J317" i="2"/>
  <c r="K333" i="2"/>
  <c r="J333" i="2"/>
  <c r="K349" i="2"/>
  <c r="J349" i="2"/>
  <c r="K365" i="2"/>
  <c r="J365" i="2"/>
  <c r="O365" i="2" s="1"/>
  <c r="K381" i="2"/>
  <c r="J381" i="2"/>
  <c r="K397" i="2"/>
  <c r="J397" i="2"/>
  <c r="K413" i="2"/>
  <c r="J413" i="2"/>
  <c r="K429" i="2"/>
  <c r="J429" i="2"/>
  <c r="K445" i="2"/>
  <c r="J445" i="2"/>
  <c r="K461" i="2"/>
  <c r="J461" i="2"/>
  <c r="K477" i="2"/>
  <c r="J477" i="2"/>
  <c r="O477" i="2" s="1"/>
  <c r="K493" i="2"/>
  <c r="J493" i="2"/>
  <c r="K509" i="2"/>
  <c r="J509" i="2"/>
  <c r="O509" i="2" s="1"/>
  <c r="K525" i="2"/>
  <c r="J525" i="2"/>
  <c r="O525" i="2" s="1"/>
  <c r="K541" i="2"/>
  <c r="J541" i="2"/>
  <c r="K557" i="2"/>
  <c r="J557" i="2"/>
  <c r="O557" i="2" s="1"/>
  <c r="K573" i="2"/>
  <c r="J573" i="2"/>
  <c r="K589" i="2"/>
  <c r="J589" i="2"/>
  <c r="K605" i="2"/>
  <c r="J605" i="2"/>
  <c r="O605" i="2" s="1"/>
  <c r="K621" i="2"/>
  <c r="J621" i="2"/>
  <c r="K637" i="2"/>
  <c r="J637" i="2"/>
  <c r="O637" i="2" s="1"/>
  <c r="K653" i="2"/>
  <c r="J653" i="2"/>
  <c r="K669" i="2"/>
  <c r="J669" i="2"/>
  <c r="K685" i="2"/>
  <c r="J685" i="2"/>
  <c r="K701" i="2"/>
  <c r="J701" i="2"/>
  <c r="K717" i="2"/>
  <c r="J717" i="2"/>
  <c r="K733" i="2"/>
  <c r="J733" i="2"/>
  <c r="O733" i="2" s="1"/>
  <c r="K741" i="2"/>
  <c r="J741" i="2"/>
  <c r="K749" i="2"/>
  <c r="J749" i="2"/>
  <c r="O749" i="2" s="1"/>
  <c r="K757" i="2"/>
  <c r="J757" i="2"/>
  <c r="K765" i="2"/>
  <c r="J765" i="2"/>
  <c r="K773" i="2"/>
  <c r="J773" i="2"/>
  <c r="K781" i="2"/>
  <c r="J781" i="2"/>
  <c r="O781" i="2" s="1"/>
  <c r="K789" i="2"/>
  <c r="J789" i="2"/>
  <c r="K797" i="2"/>
  <c r="J797" i="2"/>
  <c r="K805" i="2"/>
  <c r="J805" i="2"/>
  <c r="O805" i="2" s="1"/>
  <c r="K813" i="2"/>
  <c r="J813" i="2"/>
  <c r="K821" i="2"/>
  <c r="J821" i="2"/>
  <c r="K829" i="2"/>
  <c r="J829" i="2"/>
  <c r="K837" i="2"/>
  <c r="J837" i="2"/>
  <c r="K845" i="2"/>
  <c r="J845" i="2"/>
  <c r="K853" i="2"/>
  <c r="J853" i="2"/>
  <c r="K861" i="2"/>
  <c r="J861" i="2"/>
  <c r="K869" i="2"/>
  <c r="J869" i="2"/>
  <c r="K877" i="2"/>
  <c r="J877" i="2"/>
  <c r="O877" i="2" s="1"/>
  <c r="K885" i="2"/>
  <c r="J885" i="2"/>
  <c r="K893" i="2"/>
  <c r="J893" i="2"/>
  <c r="O893" i="2" s="1"/>
  <c r="K901" i="2"/>
  <c r="J901" i="2"/>
  <c r="K909" i="2"/>
  <c r="J909" i="2"/>
  <c r="K917" i="2"/>
  <c r="J917" i="2"/>
  <c r="K925" i="2"/>
  <c r="J925" i="2"/>
  <c r="K933" i="2"/>
  <c r="J933" i="2"/>
  <c r="K941" i="2"/>
  <c r="J941" i="2"/>
  <c r="O941" i="2" s="1"/>
  <c r="K949" i="2"/>
  <c r="J949" i="2"/>
  <c r="O949" i="2" s="1"/>
  <c r="K957" i="2"/>
  <c r="J957" i="2"/>
  <c r="K965" i="2"/>
  <c r="J965" i="2"/>
  <c r="K973" i="2"/>
  <c r="J973" i="2"/>
  <c r="K981" i="2"/>
  <c r="J981" i="2"/>
  <c r="K989" i="2"/>
  <c r="J989" i="2"/>
  <c r="K997" i="2"/>
  <c r="J997" i="2"/>
  <c r="O997" i="2" s="1"/>
  <c r="K1005" i="2"/>
  <c r="J1005" i="2"/>
  <c r="K1013" i="2"/>
  <c r="J1013" i="2"/>
  <c r="O1013" i="2" s="1"/>
  <c r="K1021" i="2"/>
  <c r="J1021" i="2"/>
  <c r="K1029" i="2"/>
  <c r="J1029" i="2"/>
  <c r="O1029" i="2" s="1"/>
  <c r="K1037" i="2"/>
  <c r="J1037" i="2"/>
  <c r="K1045" i="2"/>
  <c r="J1045" i="2"/>
  <c r="O1045" i="2" s="1"/>
  <c r="K1053" i="2"/>
  <c r="J1053" i="2"/>
  <c r="O1053" i="2" s="1"/>
  <c r="K1061" i="2"/>
  <c r="J1061" i="2"/>
  <c r="K1069" i="2"/>
  <c r="J1069" i="2"/>
  <c r="K1077" i="2"/>
  <c r="J1077" i="2"/>
  <c r="K1085" i="2"/>
  <c r="J1085" i="2"/>
  <c r="K1093" i="2"/>
  <c r="J1093" i="2"/>
  <c r="K1101" i="2"/>
  <c r="J1101" i="2"/>
  <c r="K1109" i="2"/>
  <c r="J1109" i="2"/>
  <c r="K1117" i="2"/>
  <c r="J1117" i="2"/>
  <c r="K1125" i="2"/>
  <c r="J1125" i="2"/>
  <c r="K1133" i="2"/>
  <c r="J1133" i="2"/>
  <c r="K1141" i="2"/>
  <c r="J1141" i="2"/>
  <c r="K1149" i="2"/>
  <c r="J1149" i="2"/>
  <c r="K1157" i="2"/>
  <c r="J1157" i="2"/>
  <c r="K1165" i="2"/>
  <c r="J1165" i="2"/>
  <c r="K1173" i="2"/>
  <c r="J1173" i="2"/>
  <c r="K1181" i="2"/>
  <c r="J1181" i="2"/>
  <c r="K1189" i="2"/>
  <c r="J1189" i="2"/>
  <c r="K1197" i="2"/>
  <c r="J1197" i="2"/>
  <c r="K1205" i="2"/>
  <c r="J1205" i="2"/>
  <c r="K1213" i="2"/>
  <c r="J1213" i="2"/>
  <c r="K1221" i="2"/>
  <c r="J1221" i="2"/>
  <c r="K1229" i="2"/>
  <c r="J1229" i="2"/>
  <c r="K1237" i="2"/>
  <c r="J1237" i="2"/>
  <c r="K1245" i="2"/>
  <c r="J1245" i="2"/>
  <c r="K1253" i="2"/>
  <c r="J1253" i="2"/>
  <c r="K1261" i="2"/>
  <c r="J1261" i="2"/>
  <c r="K1269" i="2"/>
  <c r="J1269" i="2"/>
  <c r="K1277" i="2"/>
  <c r="J1277" i="2"/>
  <c r="K1285" i="2"/>
  <c r="J1285" i="2"/>
  <c r="K1293" i="2"/>
  <c r="J1293" i="2"/>
  <c r="K1301" i="2"/>
  <c r="J1301" i="2"/>
  <c r="O1301" i="2" s="1"/>
  <c r="K1309" i="2"/>
  <c r="J1309" i="2"/>
  <c r="K1317" i="2"/>
  <c r="J1317" i="2"/>
  <c r="K1325" i="2"/>
  <c r="J1325" i="2"/>
  <c r="K1333" i="2"/>
  <c r="J1333" i="2"/>
  <c r="K1341" i="2"/>
  <c r="J1341" i="2"/>
  <c r="K1349" i="2"/>
  <c r="J1349" i="2"/>
  <c r="K1357" i="2"/>
  <c r="J1357" i="2"/>
  <c r="K1365" i="2"/>
  <c r="J1365" i="2"/>
  <c r="K1373" i="2"/>
  <c r="J1373" i="2"/>
  <c r="K1381" i="2"/>
  <c r="J1381" i="2"/>
  <c r="K1389" i="2"/>
  <c r="J1389" i="2"/>
  <c r="K1397" i="2"/>
  <c r="J1397" i="2"/>
  <c r="K1405" i="2"/>
  <c r="J1405" i="2"/>
  <c r="K1413" i="2"/>
  <c r="J1413" i="2"/>
  <c r="K1421" i="2"/>
  <c r="J1421" i="2"/>
  <c r="K1429" i="2"/>
  <c r="J1429" i="2"/>
  <c r="K1437" i="2"/>
  <c r="J1437" i="2"/>
  <c r="K1445" i="2"/>
  <c r="J1445" i="2"/>
  <c r="K1453" i="2"/>
  <c r="J1453" i="2"/>
  <c r="K1461" i="2"/>
  <c r="J1461" i="2"/>
  <c r="K1469" i="2"/>
  <c r="J1469" i="2"/>
  <c r="K1477" i="2"/>
  <c r="J1477" i="2"/>
  <c r="K1485" i="2"/>
  <c r="J1485" i="2"/>
  <c r="K1493" i="2"/>
  <c r="J1493" i="2"/>
  <c r="K1501" i="2"/>
  <c r="J1501" i="2"/>
  <c r="K1509" i="2"/>
  <c r="J1509" i="2"/>
  <c r="K1517" i="2"/>
  <c r="J1517" i="2"/>
  <c r="K1525" i="2"/>
  <c r="J1525" i="2"/>
  <c r="K1533" i="2"/>
  <c r="J1533" i="2"/>
  <c r="K1541" i="2"/>
  <c r="J1541" i="2"/>
  <c r="O1541" i="2" s="1"/>
  <c r="K1549" i="2"/>
  <c r="J1549" i="2"/>
  <c r="K1557" i="2"/>
  <c r="J1557" i="2"/>
  <c r="K1565" i="2"/>
  <c r="J1565" i="2"/>
  <c r="K1573" i="2"/>
  <c r="J1573" i="2"/>
  <c r="K1581" i="2"/>
  <c r="J1581" i="2"/>
  <c r="O1581" i="2" s="1"/>
  <c r="K1589" i="2"/>
  <c r="J1589" i="2"/>
  <c r="K1597" i="2"/>
  <c r="J1597" i="2"/>
  <c r="K1605" i="2"/>
  <c r="J1605" i="2"/>
  <c r="K1613" i="2"/>
  <c r="J1613" i="2"/>
  <c r="K1621" i="2"/>
  <c r="J1621" i="2"/>
  <c r="K1629" i="2"/>
  <c r="J1629" i="2"/>
  <c r="K1637" i="2"/>
  <c r="J1637" i="2"/>
  <c r="K1645" i="2"/>
  <c r="J1645" i="2"/>
  <c r="K1653" i="2"/>
  <c r="J1653" i="2"/>
  <c r="K1661" i="2"/>
  <c r="J1661" i="2"/>
  <c r="K1669" i="2"/>
  <c r="J1669" i="2"/>
  <c r="K1677" i="2"/>
  <c r="J1677" i="2"/>
  <c r="K1685" i="2"/>
  <c r="J1685" i="2"/>
  <c r="K1693" i="2"/>
  <c r="J1693" i="2"/>
  <c r="K1701" i="2"/>
  <c r="J1701" i="2"/>
  <c r="O1701" i="2" s="1"/>
  <c r="K1709" i="2"/>
  <c r="J1709" i="2"/>
  <c r="K1717" i="2"/>
  <c r="J1717" i="2"/>
  <c r="K1725" i="2"/>
  <c r="J1725" i="2"/>
  <c r="K1733" i="2"/>
  <c r="J1733" i="2"/>
  <c r="K1741" i="2"/>
  <c r="J1741" i="2"/>
  <c r="K1749" i="2"/>
  <c r="J1749" i="2"/>
  <c r="K1757" i="2"/>
  <c r="J1757" i="2"/>
  <c r="K1765" i="2"/>
  <c r="J1765" i="2"/>
  <c r="O1765" i="2" s="1"/>
  <c r="K1773" i="2"/>
  <c r="J1773" i="2"/>
  <c r="O1773" i="2" s="1"/>
  <c r="K1781" i="2"/>
  <c r="J1781" i="2"/>
  <c r="K1789" i="2"/>
  <c r="J1789" i="2"/>
  <c r="K1797" i="2"/>
  <c r="J1797" i="2"/>
  <c r="K1805" i="2"/>
  <c r="J1805" i="2"/>
  <c r="K1813" i="2"/>
  <c r="J1813" i="2"/>
  <c r="O1813" i="2" s="1"/>
  <c r="K1821" i="2"/>
  <c r="J1821" i="2"/>
  <c r="K1829" i="2"/>
  <c r="J1829" i="2"/>
  <c r="O1829" i="2" s="1"/>
  <c r="K1837" i="2"/>
  <c r="J1837" i="2"/>
  <c r="K1845" i="2"/>
  <c r="J1845" i="2"/>
  <c r="K1853" i="2"/>
  <c r="J1853" i="2"/>
  <c r="K1861" i="2"/>
  <c r="J1861" i="2"/>
  <c r="K1869" i="2"/>
  <c r="J1869" i="2"/>
  <c r="K1877" i="2"/>
  <c r="J1877" i="2"/>
  <c r="K1885" i="2"/>
  <c r="J1885" i="2"/>
  <c r="K1893" i="2"/>
  <c r="J1893" i="2"/>
  <c r="O1893" i="2" s="1"/>
  <c r="K1901" i="2"/>
  <c r="J1901" i="2"/>
  <c r="O1901" i="2" s="1"/>
  <c r="K1909" i="2"/>
  <c r="J1909" i="2"/>
  <c r="K1917" i="2"/>
  <c r="J1917" i="2"/>
  <c r="K1925" i="2"/>
  <c r="J1925" i="2"/>
  <c r="J1933" i="2"/>
  <c r="K1933" i="2"/>
  <c r="K1941" i="2"/>
  <c r="J1941" i="2"/>
  <c r="J1949" i="2"/>
  <c r="K1949" i="2"/>
  <c r="K1957" i="2"/>
  <c r="J1957" i="2"/>
  <c r="O1957" i="2" s="1"/>
  <c r="J1965" i="2"/>
  <c r="K1965" i="2"/>
  <c r="K1973" i="2"/>
  <c r="J1973" i="2"/>
  <c r="J1981" i="2"/>
  <c r="K1981" i="2"/>
  <c r="K1989" i="2"/>
  <c r="J1989" i="2"/>
  <c r="O1989" i="2" s="1"/>
  <c r="J1997" i="2"/>
  <c r="K1997" i="2"/>
  <c r="K2005" i="2"/>
  <c r="J2005" i="2"/>
  <c r="J2013" i="2"/>
  <c r="K2013" i="2"/>
  <c r="K2021" i="2"/>
  <c r="J2021" i="2"/>
  <c r="J2029" i="2"/>
  <c r="O2029" i="2" s="1"/>
  <c r="K2029" i="2"/>
  <c r="K2037" i="2"/>
  <c r="J2037" i="2"/>
  <c r="J2045" i="2"/>
  <c r="K2045" i="2"/>
  <c r="K2053" i="2"/>
  <c r="J2053" i="2"/>
  <c r="O2053" i="2" s="1"/>
  <c r="J2061" i="2"/>
  <c r="K2061" i="2"/>
  <c r="K2069" i="2"/>
  <c r="J2069" i="2"/>
  <c r="J2077" i="2"/>
  <c r="K2077" i="2"/>
  <c r="K2085" i="2"/>
  <c r="J2085" i="2"/>
  <c r="J2093" i="2"/>
  <c r="K2093" i="2"/>
  <c r="K2101" i="2"/>
  <c r="J2101" i="2"/>
  <c r="J2109" i="2"/>
  <c r="K2109" i="2"/>
  <c r="K2117" i="2"/>
  <c r="J2117" i="2"/>
  <c r="J2125" i="2"/>
  <c r="K2125" i="2"/>
  <c r="K2133" i="2"/>
  <c r="J2133" i="2"/>
  <c r="O2133" i="2" s="1"/>
  <c r="J2141" i="2"/>
  <c r="K2141" i="2"/>
  <c r="K2149" i="2"/>
  <c r="J2149" i="2"/>
  <c r="J2157" i="2"/>
  <c r="K2157" i="2"/>
  <c r="K2165" i="2"/>
  <c r="J2165" i="2"/>
  <c r="O2165" i="2" s="1"/>
  <c r="J2173" i="2"/>
  <c r="K2173" i="2"/>
  <c r="K2181" i="2"/>
  <c r="J2181" i="2"/>
  <c r="J2189" i="2"/>
  <c r="K2189" i="2"/>
  <c r="K2197" i="2"/>
  <c r="J2197" i="2"/>
  <c r="J2205" i="2"/>
  <c r="K2205" i="2"/>
  <c r="K2213" i="2"/>
  <c r="J2213" i="2"/>
  <c r="J2221" i="2"/>
  <c r="K2221" i="2"/>
  <c r="K2229" i="2"/>
  <c r="J2229" i="2"/>
  <c r="J2237" i="2"/>
  <c r="K2237" i="2"/>
  <c r="K2245" i="2"/>
  <c r="J2245" i="2"/>
  <c r="J2253" i="2"/>
  <c r="K2253" i="2"/>
  <c r="K2261" i="2"/>
  <c r="J2261" i="2"/>
  <c r="O2261" i="2" s="1"/>
  <c r="J2269" i="2"/>
  <c r="K2269" i="2"/>
  <c r="K2277" i="2"/>
  <c r="J2277" i="2"/>
  <c r="J2285" i="2"/>
  <c r="K2285" i="2"/>
  <c r="K2293" i="2"/>
  <c r="J2293" i="2"/>
  <c r="O2293" i="2" s="1"/>
  <c r="J2301" i="2"/>
  <c r="K2301" i="2"/>
  <c r="K2309" i="2"/>
  <c r="J2309" i="2"/>
  <c r="J2317" i="2"/>
  <c r="K2317" i="2"/>
  <c r="K2325" i="2"/>
  <c r="J2325" i="2"/>
  <c r="J2333" i="2"/>
  <c r="K2333" i="2"/>
  <c r="K2341" i="2"/>
  <c r="J2341" i="2"/>
  <c r="J2349" i="2"/>
  <c r="K2349" i="2"/>
  <c r="K2357" i="2"/>
  <c r="J2357" i="2"/>
  <c r="J2365" i="2"/>
  <c r="K2365" i="2"/>
  <c r="K2373" i="2"/>
  <c r="J2373" i="2"/>
  <c r="J2381" i="2"/>
  <c r="K2381" i="2"/>
  <c r="K2389" i="2"/>
  <c r="J2389" i="2"/>
  <c r="O2389" i="2" s="1"/>
  <c r="J2397" i="2"/>
  <c r="K2397" i="2"/>
  <c r="K2405" i="2"/>
  <c r="J2405" i="2"/>
  <c r="J2413" i="2"/>
  <c r="K2413" i="2"/>
  <c r="K2421" i="2"/>
  <c r="J2421" i="2"/>
  <c r="O2421" i="2" s="1"/>
  <c r="J2429" i="2"/>
  <c r="K2429" i="2"/>
  <c r="K2437" i="2"/>
  <c r="J2437" i="2"/>
  <c r="J2445" i="2"/>
  <c r="K2445" i="2"/>
  <c r="K2453" i="2"/>
  <c r="J2453" i="2"/>
  <c r="J2461" i="2"/>
  <c r="K2461" i="2"/>
  <c r="K2469" i="2"/>
  <c r="J2469" i="2"/>
  <c r="J2477" i="2"/>
  <c r="K2477" i="2"/>
  <c r="K2485" i="2"/>
  <c r="J2485" i="2"/>
  <c r="J2493" i="2"/>
  <c r="K2493" i="2"/>
  <c r="K2501" i="2"/>
  <c r="J2501" i="2"/>
  <c r="J2509" i="2"/>
  <c r="K2509" i="2"/>
  <c r="K2517" i="2"/>
  <c r="J2517" i="2"/>
  <c r="O2517" i="2" s="1"/>
  <c r="J2525" i="2"/>
  <c r="K2525" i="2"/>
  <c r="K2533" i="2"/>
  <c r="J2533" i="2"/>
  <c r="J2541" i="2"/>
  <c r="K2541" i="2"/>
  <c r="K2549" i="2"/>
  <c r="J2549" i="2"/>
  <c r="O2549" i="2" s="1"/>
  <c r="J2557" i="2"/>
  <c r="K2557" i="2"/>
  <c r="K2565" i="2"/>
  <c r="J2565" i="2"/>
  <c r="J2573" i="2"/>
  <c r="K2573" i="2"/>
  <c r="K2581" i="2"/>
  <c r="J2581" i="2"/>
  <c r="J2589" i="2"/>
  <c r="K2589" i="2"/>
  <c r="K2597" i="2"/>
  <c r="J2597" i="2"/>
  <c r="J2605" i="2"/>
  <c r="K2605" i="2"/>
  <c r="K2613" i="2"/>
  <c r="J2613" i="2"/>
  <c r="J2621" i="2"/>
  <c r="K2621" i="2"/>
  <c r="K2629" i="2"/>
  <c r="J2629" i="2"/>
  <c r="J2637" i="2"/>
  <c r="K2637" i="2"/>
  <c r="K2645" i="2"/>
  <c r="J2645" i="2"/>
  <c r="J2653" i="2"/>
  <c r="K2653" i="2"/>
  <c r="K2661" i="2"/>
  <c r="J2661" i="2"/>
  <c r="J2669" i="2"/>
  <c r="K2669" i="2"/>
  <c r="K2677" i="2"/>
  <c r="J2677" i="2"/>
  <c r="J2685" i="2"/>
  <c r="K2685" i="2"/>
  <c r="K2693" i="2"/>
  <c r="J2693" i="2"/>
  <c r="J2701" i="2"/>
  <c r="K2701" i="2"/>
  <c r="K2709" i="2"/>
  <c r="J2709" i="2"/>
  <c r="J2717" i="2"/>
  <c r="K2717" i="2"/>
  <c r="K2725" i="2"/>
  <c r="J2725" i="2"/>
  <c r="J2733" i="2"/>
  <c r="K2733" i="2"/>
  <c r="K2741" i="2"/>
  <c r="J2741" i="2"/>
  <c r="J2749" i="2"/>
  <c r="K2749" i="2"/>
  <c r="K2757" i="2"/>
  <c r="J2757" i="2"/>
  <c r="J2765" i="2"/>
  <c r="O2765" i="2" s="1"/>
  <c r="K2765" i="2"/>
  <c r="K2773" i="2"/>
  <c r="J2773" i="2"/>
  <c r="J2781" i="2"/>
  <c r="K2781" i="2"/>
  <c r="K2789" i="2"/>
  <c r="J2789" i="2"/>
  <c r="J2797" i="2"/>
  <c r="K2797" i="2"/>
  <c r="K2805" i="2"/>
  <c r="J2805" i="2"/>
  <c r="J2813" i="2"/>
  <c r="K2813" i="2"/>
  <c r="K2821" i="2"/>
  <c r="J2821" i="2"/>
  <c r="J2829" i="2"/>
  <c r="K2829" i="2"/>
  <c r="K2837" i="2"/>
  <c r="J2837" i="2"/>
  <c r="J2845" i="2"/>
  <c r="K2845" i="2"/>
  <c r="K2853" i="2"/>
  <c r="J2853" i="2"/>
  <c r="J2861" i="2"/>
  <c r="K2861" i="2"/>
  <c r="K2869" i="2"/>
  <c r="J2869" i="2"/>
  <c r="J2877" i="2"/>
  <c r="K2877" i="2"/>
  <c r="K2885" i="2"/>
  <c r="J2885" i="2"/>
  <c r="J2893" i="2"/>
  <c r="K2893" i="2"/>
  <c r="K2901" i="2"/>
  <c r="J2901" i="2"/>
  <c r="J2909" i="2"/>
  <c r="K2909" i="2"/>
  <c r="K2917" i="2"/>
  <c r="J2917" i="2"/>
  <c r="J2925" i="2"/>
  <c r="K2925" i="2"/>
  <c r="K2933" i="2"/>
  <c r="J2933" i="2"/>
  <c r="J2941" i="2"/>
  <c r="O2941" i="2" s="1"/>
  <c r="K2941" i="2"/>
  <c r="K2949" i="2"/>
  <c r="J2949" i="2"/>
  <c r="J2957" i="2"/>
  <c r="K2957" i="2"/>
  <c r="K2965" i="2"/>
  <c r="J2965" i="2"/>
  <c r="J2973" i="2"/>
  <c r="O2973" i="2" s="1"/>
  <c r="K2973" i="2"/>
  <c r="K2981" i="2"/>
  <c r="J2981" i="2"/>
  <c r="J2989" i="2"/>
  <c r="K2989" i="2"/>
  <c r="K2997" i="2"/>
  <c r="J2997" i="2"/>
  <c r="J3005" i="2"/>
  <c r="K3005" i="2"/>
  <c r="K3013" i="2"/>
  <c r="J3013" i="2"/>
  <c r="J3021" i="2"/>
  <c r="K3021" i="2"/>
  <c r="K3029" i="2"/>
  <c r="J3029" i="2"/>
  <c r="J3037" i="2"/>
  <c r="K3037" i="2"/>
  <c r="K3045" i="2"/>
  <c r="J3045" i="2"/>
  <c r="J3053" i="2"/>
  <c r="K3053" i="2"/>
  <c r="K3061" i="2"/>
  <c r="J3061" i="2"/>
  <c r="J3069" i="2"/>
  <c r="K3069" i="2"/>
  <c r="K3077" i="2"/>
  <c r="J3077" i="2"/>
  <c r="J3085" i="2"/>
  <c r="K3085" i="2"/>
  <c r="K3093" i="2"/>
  <c r="J3093" i="2"/>
  <c r="J3101" i="2"/>
  <c r="K3101" i="2"/>
  <c r="J750" i="2"/>
  <c r="O750" i="2" s="1"/>
  <c r="K750" i="2"/>
  <c r="J758" i="2"/>
  <c r="K758" i="2"/>
  <c r="J766" i="2"/>
  <c r="O766" i="2" s="1"/>
  <c r="K766" i="2"/>
  <c r="J774" i="2"/>
  <c r="K774" i="2"/>
  <c r="J798" i="2"/>
  <c r="O798" i="2" s="1"/>
  <c r="K798" i="2"/>
  <c r="J822" i="2"/>
  <c r="K822" i="2"/>
  <c r="J830" i="2"/>
  <c r="O830" i="2" s="1"/>
  <c r="K830" i="2"/>
  <c r="J838" i="2"/>
  <c r="K838" i="2"/>
  <c r="J862" i="2"/>
  <c r="K862" i="2"/>
  <c r="J878" i="2"/>
  <c r="K878" i="2"/>
  <c r="J886" i="2"/>
  <c r="K886" i="2"/>
  <c r="J894" i="2"/>
  <c r="K894" i="2"/>
  <c r="J902" i="2"/>
  <c r="K902" i="2"/>
  <c r="K930" i="2"/>
  <c r="J930" i="2"/>
  <c r="K946" i="2"/>
  <c r="J946" i="2"/>
  <c r="K962" i="2"/>
  <c r="J962" i="2"/>
  <c r="K970" i="2"/>
  <c r="J970" i="2"/>
  <c r="K994" i="2"/>
  <c r="J994" i="2"/>
  <c r="K1010" i="2"/>
  <c r="J1010" i="2"/>
  <c r="K1026" i="2"/>
  <c r="J1026" i="2"/>
  <c r="K1034" i="2"/>
  <c r="J1034" i="2"/>
  <c r="O1034" i="2" s="1"/>
  <c r="K1042" i="2"/>
  <c r="J1042" i="2"/>
  <c r="K1050" i="2"/>
  <c r="J1050" i="2"/>
  <c r="K1090" i="2"/>
  <c r="J1090" i="2"/>
  <c r="K1106" i="2"/>
  <c r="J1106" i="2"/>
  <c r="K1122" i="2"/>
  <c r="J1122" i="2"/>
  <c r="K1130" i="2"/>
  <c r="J1130" i="2"/>
  <c r="K2990" i="2"/>
  <c r="J2990" i="2"/>
  <c r="K2998" i="2"/>
  <c r="J2998" i="2"/>
  <c r="K3006" i="2"/>
  <c r="J3006" i="2"/>
  <c r="K3014" i="2"/>
  <c r="J3014" i="2"/>
  <c r="K3022" i="2"/>
  <c r="J3022" i="2"/>
  <c r="K3030" i="2"/>
  <c r="J3030" i="2"/>
  <c r="K3038" i="2"/>
  <c r="J3038" i="2"/>
  <c r="K3046" i="2"/>
  <c r="J3046" i="2"/>
  <c r="K3054" i="2"/>
  <c r="J3054" i="2"/>
  <c r="K3062" i="2"/>
  <c r="J3062" i="2"/>
  <c r="O3062" i="2" s="1"/>
  <c r="K3070" i="2"/>
  <c r="J3070" i="2"/>
  <c r="K3078" i="2"/>
  <c r="J3078" i="2"/>
  <c r="K3086" i="2"/>
  <c r="J3086" i="2"/>
  <c r="K3094" i="2"/>
  <c r="J3094" i="2"/>
  <c r="K3102" i="2"/>
  <c r="J3102" i="2"/>
  <c r="K11" i="2"/>
  <c r="J11" i="2"/>
  <c r="K27" i="2"/>
  <c r="J27" i="2"/>
  <c r="K43" i="2"/>
  <c r="J43" i="2"/>
  <c r="K59" i="2"/>
  <c r="J59" i="2"/>
  <c r="K75" i="2"/>
  <c r="J75" i="2"/>
  <c r="K91" i="2"/>
  <c r="J91" i="2"/>
  <c r="K107" i="2"/>
  <c r="J107" i="2"/>
  <c r="K123" i="2"/>
  <c r="J123" i="2"/>
  <c r="K139" i="2"/>
  <c r="J139" i="2"/>
  <c r="K155" i="2"/>
  <c r="J155" i="2"/>
  <c r="O155" i="2" s="1"/>
  <c r="K171" i="2"/>
  <c r="J171" i="2"/>
  <c r="K187" i="2"/>
  <c r="J187" i="2"/>
  <c r="K203" i="2"/>
  <c r="J203" i="2"/>
  <c r="K219" i="2"/>
  <c r="J219" i="2"/>
  <c r="K235" i="2"/>
  <c r="J235" i="2"/>
  <c r="K251" i="2"/>
  <c r="J251" i="2"/>
  <c r="K267" i="2"/>
  <c r="J267" i="2"/>
  <c r="K283" i="2"/>
  <c r="J283" i="2"/>
  <c r="K299" i="2"/>
  <c r="J299" i="2"/>
  <c r="K315" i="2"/>
  <c r="J315" i="2"/>
  <c r="K331" i="2"/>
  <c r="J331" i="2"/>
  <c r="K347" i="2"/>
  <c r="J347" i="2"/>
  <c r="K363" i="2"/>
  <c r="J363" i="2"/>
  <c r="O363" i="2" s="1"/>
  <c r="K379" i="2"/>
  <c r="J379" i="2"/>
  <c r="K395" i="2"/>
  <c r="J395" i="2"/>
  <c r="O395" i="2" s="1"/>
  <c r="K411" i="2"/>
  <c r="J411" i="2"/>
  <c r="K427" i="2"/>
  <c r="J427" i="2"/>
  <c r="O427" i="2" s="1"/>
  <c r="K443" i="2"/>
  <c r="J443" i="2"/>
  <c r="K459" i="2"/>
  <c r="J459" i="2"/>
  <c r="K475" i="2"/>
  <c r="J475" i="2"/>
  <c r="K491" i="2"/>
  <c r="J491" i="2"/>
  <c r="K507" i="2"/>
  <c r="J507" i="2"/>
  <c r="K523" i="2"/>
  <c r="J523" i="2"/>
  <c r="K539" i="2"/>
  <c r="J539" i="2"/>
  <c r="K555" i="2"/>
  <c r="J555" i="2"/>
  <c r="K571" i="2"/>
  <c r="J571" i="2"/>
  <c r="K587" i="2"/>
  <c r="J587" i="2"/>
  <c r="K603" i="2"/>
  <c r="J603" i="2"/>
  <c r="K619" i="2"/>
  <c r="J619" i="2"/>
  <c r="K635" i="2"/>
  <c r="J635" i="2"/>
  <c r="K651" i="2"/>
  <c r="J651" i="2"/>
  <c r="K667" i="2"/>
  <c r="J667" i="2"/>
  <c r="K683" i="2"/>
  <c r="J683" i="2"/>
  <c r="K699" i="2"/>
  <c r="J699" i="2"/>
  <c r="K1139" i="2"/>
  <c r="J1139" i="2"/>
  <c r="K1147" i="2"/>
  <c r="J1147" i="2"/>
  <c r="K1155" i="2"/>
  <c r="J1155" i="2"/>
  <c r="K1163" i="2"/>
  <c r="J1163" i="2"/>
  <c r="K1171" i="2"/>
  <c r="J1171" i="2"/>
  <c r="K1179" i="2"/>
  <c r="J1179" i="2"/>
  <c r="O1179" i="2" s="1"/>
  <c r="K1187" i="2"/>
  <c r="J1187" i="2"/>
  <c r="K1195" i="2"/>
  <c r="J1195" i="2"/>
  <c r="K1203" i="2"/>
  <c r="J1203" i="2"/>
  <c r="K1211" i="2"/>
  <c r="J1211" i="2"/>
  <c r="K1219" i="2"/>
  <c r="J1219" i="2"/>
  <c r="K1227" i="2"/>
  <c r="J1227" i="2"/>
  <c r="K1235" i="2"/>
  <c r="J1235" i="2"/>
  <c r="K1243" i="2"/>
  <c r="J1243" i="2"/>
  <c r="K1251" i="2"/>
  <c r="J1251" i="2"/>
  <c r="K1259" i="2"/>
  <c r="J1259" i="2"/>
  <c r="O1259" i="2" s="1"/>
  <c r="K1267" i="2"/>
  <c r="J1267" i="2"/>
  <c r="K1275" i="2"/>
  <c r="J1275" i="2"/>
  <c r="K1283" i="2"/>
  <c r="J1283" i="2"/>
  <c r="K1291" i="2"/>
  <c r="J1291" i="2"/>
  <c r="K1299" i="2"/>
  <c r="J1299" i="2"/>
  <c r="K1307" i="2"/>
  <c r="J1307" i="2"/>
  <c r="K1315" i="2"/>
  <c r="J1315" i="2"/>
  <c r="K1323" i="2"/>
  <c r="J1323" i="2"/>
  <c r="K1331" i="2"/>
  <c r="J1331" i="2"/>
  <c r="K1339" i="2"/>
  <c r="J1339" i="2"/>
  <c r="K1347" i="2"/>
  <c r="J1347" i="2"/>
  <c r="K1355" i="2"/>
  <c r="J1355" i="2"/>
  <c r="K1363" i="2"/>
  <c r="J1363" i="2"/>
  <c r="K1371" i="2"/>
  <c r="J1371" i="2"/>
  <c r="K1379" i="2"/>
  <c r="J1379" i="2"/>
  <c r="K1387" i="2"/>
  <c r="J1387" i="2"/>
  <c r="O1387" i="2" s="1"/>
  <c r="K1395" i="2"/>
  <c r="J1395" i="2"/>
  <c r="K1403" i="2"/>
  <c r="J1403" i="2"/>
  <c r="K1411" i="2"/>
  <c r="J1411" i="2"/>
  <c r="K1419" i="2"/>
  <c r="J1419" i="2"/>
  <c r="K1427" i="2"/>
  <c r="J1427" i="2"/>
  <c r="K1435" i="2"/>
  <c r="J1435" i="2"/>
  <c r="K1443" i="2"/>
  <c r="J1443" i="2"/>
  <c r="K1451" i="2"/>
  <c r="J1451" i="2"/>
  <c r="K1459" i="2"/>
  <c r="J1459" i="2"/>
  <c r="K1467" i="2"/>
  <c r="J1467" i="2"/>
  <c r="K1475" i="2"/>
  <c r="J1475" i="2"/>
  <c r="K1483" i="2"/>
  <c r="J1483" i="2"/>
  <c r="K1491" i="2"/>
  <c r="J1491" i="2"/>
  <c r="K1499" i="2"/>
  <c r="J1499" i="2"/>
  <c r="K1507" i="2"/>
  <c r="J1507" i="2"/>
  <c r="K1515" i="2"/>
  <c r="J1515" i="2"/>
  <c r="O1515" i="2" s="1"/>
  <c r="K1523" i="2"/>
  <c r="J1523" i="2"/>
  <c r="K1531" i="2"/>
  <c r="J1531" i="2"/>
  <c r="K1539" i="2"/>
  <c r="J1539" i="2"/>
  <c r="K1547" i="2"/>
  <c r="J1547" i="2"/>
  <c r="K1555" i="2"/>
  <c r="J1555" i="2"/>
  <c r="K1563" i="2"/>
  <c r="J1563" i="2"/>
  <c r="K1571" i="2"/>
  <c r="J1571" i="2"/>
  <c r="K1579" i="2"/>
  <c r="J1579" i="2"/>
  <c r="K1587" i="2"/>
  <c r="J1587" i="2"/>
  <c r="K1595" i="2"/>
  <c r="J1595" i="2"/>
  <c r="K1603" i="2"/>
  <c r="J1603" i="2"/>
  <c r="K1611" i="2"/>
  <c r="J1611" i="2"/>
  <c r="K1619" i="2"/>
  <c r="J1619" i="2"/>
  <c r="K1627" i="2"/>
  <c r="J1627" i="2"/>
  <c r="O1627" i="2" s="1"/>
  <c r="K1635" i="2"/>
  <c r="J1635" i="2"/>
  <c r="K1643" i="2"/>
  <c r="J1643" i="2"/>
  <c r="K1651" i="2"/>
  <c r="J1651" i="2"/>
  <c r="K1659" i="2"/>
  <c r="J1659" i="2"/>
  <c r="K1667" i="2"/>
  <c r="J1667" i="2"/>
  <c r="K1675" i="2"/>
  <c r="J1675" i="2"/>
  <c r="K1683" i="2"/>
  <c r="J1683" i="2"/>
  <c r="K1691" i="2"/>
  <c r="J1691" i="2"/>
  <c r="O1691" i="2" s="1"/>
  <c r="K1699" i="2"/>
  <c r="J1699" i="2"/>
  <c r="K1707" i="2"/>
  <c r="J1707" i="2"/>
  <c r="K1715" i="2"/>
  <c r="J1715" i="2"/>
  <c r="K1723" i="2"/>
  <c r="J1723" i="2"/>
  <c r="K1731" i="2"/>
  <c r="J1731" i="2"/>
  <c r="K1739" i="2"/>
  <c r="J1739" i="2"/>
  <c r="K1747" i="2"/>
  <c r="J1747" i="2"/>
  <c r="K1755" i="2"/>
  <c r="J1755" i="2"/>
  <c r="K1763" i="2"/>
  <c r="J1763" i="2"/>
  <c r="K1771" i="2"/>
  <c r="J1771" i="2"/>
  <c r="K1779" i="2"/>
  <c r="J1779" i="2"/>
  <c r="K1787" i="2"/>
  <c r="J1787" i="2"/>
  <c r="K1795" i="2"/>
  <c r="J1795" i="2"/>
  <c r="K1803" i="2"/>
  <c r="J1803" i="2"/>
  <c r="K1811" i="2"/>
  <c r="J1811" i="2"/>
  <c r="K1819" i="2"/>
  <c r="J1819" i="2"/>
  <c r="O1819" i="2" s="1"/>
  <c r="K1827" i="2"/>
  <c r="J1827" i="2"/>
  <c r="K1835" i="2"/>
  <c r="J1835" i="2"/>
  <c r="K1843" i="2"/>
  <c r="J1843" i="2"/>
  <c r="K1851" i="2"/>
  <c r="J1851" i="2"/>
  <c r="K1859" i="2"/>
  <c r="J1859" i="2"/>
  <c r="K1867" i="2"/>
  <c r="J1867" i="2"/>
  <c r="K1875" i="2"/>
  <c r="J1875" i="2"/>
  <c r="K1883" i="2"/>
  <c r="J1883" i="2"/>
  <c r="O1883" i="2" s="1"/>
  <c r="K1891" i="2"/>
  <c r="J1891" i="2"/>
  <c r="K1899" i="2"/>
  <c r="J1899" i="2"/>
  <c r="K1907" i="2"/>
  <c r="J1907" i="2"/>
  <c r="K1915" i="2"/>
  <c r="J1915" i="2"/>
  <c r="K1923" i="2"/>
  <c r="J1923" i="2"/>
  <c r="K1931" i="2"/>
  <c r="J1931" i="2"/>
  <c r="K1939" i="2"/>
  <c r="J1939" i="2"/>
  <c r="K1947" i="2"/>
  <c r="J1947" i="2"/>
  <c r="O1947" i="2" s="1"/>
  <c r="K1955" i="2"/>
  <c r="J1955" i="2"/>
  <c r="K1963" i="2"/>
  <c r="J1963" i="2"/>
  <c r="K1971" i="2"/>
  <c r="J1971" i="2"/>
  <c r="K1979" i="2"/>
  <c r="J1979" i="2"/>
  <c r="K1987" i="2"/>
  <c r="J1987" i="2"/>
  <c r="K1995" i="2"/>
  <c r="J1995" i="2"/>
  <c r="K2003" i="2"/>
  <c r="J2003" i="2"/>
  <c r="K2011" i="2"/>
  <c r="J2011" i="2"/>
  <c r="O2011" i="2" s="1"/>
  <c r="K2019" i="2"/>
  <c r="J2019" i="2"/>
  <c r="K2027" i="2"/>
  <c r="J2027" i="2"/>
  <c r="K2035" i="2"/>
  <c r="J2035" i="2"/>
  <c r="K2043" i="2"/>
  <c r="J2043" i="2"/>
  <c r="K2051" i="2"/>
  <c r="J2051" i="2"/>
  <c r="K2059" i="2"/>
  <c r="J2059" i="2"/>
  <c r="K2067" i="2"/>
  <c r="J2067" i="2"/>
  <c r="K2075" i="2"/>
  <c r="J2075" i="2"/>
  <c r="K2083" i="2"/>
  <c r="J2083" i="2"/>
  <c r="K2091" i="2"/>
  <c r="J2091" i="2"/>
  <c r="K2099" i="2"/>
  <c r="J2099" i="2"/>
  <c r="K2107" i="2"/>
  <c r="J2107" i="2"/>
  <c r="K2115" i="2"/>
  <c r="J2115" i="2"/>
  <c r="O2115" i="2" s="1"/>
  <c r="K2123" i="2"/>
  <c r="J2123" i="2"/>
  <c r="K2131" i="2"/>
  <c r="J2131" i="2"/>
  <c r="K2139" i="2"/>
  <c r="J2139" i="2"/>
  <c r="K2147" i="2"/>
  <c r="J2147" i="2"/>
  <c r="K2155" i="2"/>
  <c r="J2155" i="2"/>
  <c r="K2163" i="2"/>
  <c r="J2163" i="2"/>
  <c r="K2171" i="2"/>
  <c r="J2171" i="2"/>
  <c r="K2179" i="2"/>
  <c r="J2179" i="2"/>
  <c r="O2179" i="2" s="1"/>
  <c r="K2187" i="2"/>
  <c r="J2187" i="2"/>
  <c r="K2195" i="2"/>
  <c r="J2195" i="2"/>
  <c r="K2203" i="2"/>
  <c r="J2203" i="2"/>
  <c r="K2211" i="2"/>
  <c r="J2211" i="2"/>
  <c r="K2219" i="2"/>
  <c r="J2219" i="2"/>
  <c r="K2227" i="2"/>
  <c r="J2227" i="2"/>
  <c r="K2235" i="2"/>
  <c r="J2235" i="2"/>
  <c r="K2243" i="2"/>
  <c r="J2243" i="2"/>
  <c r="O2243" i="2" s="1"/>
  <c r="K2251" i="2"/>
  <c r="J2251" i="2"/>
  <c r="K2259" i="2"/>
  <c r="J2259" i="2"/>
  <c r="K2267" i="2"/>
  <c r="J2267" i="2"/>
  <c r="K2275" i="2"/>
  <c r="J2275" i="2"/>
  <c r="K2283" i="2"/>
  <c r="J2283" i="2"/>
  <c r="K2291" i="2"/>
  <c r="J2291" i="2"/>
  <c r="K2299" i="2"/>
  <c r="J2299" i="2"/>
  <c r="K2307" i="2"/>
  <c r="J2307" i="2"/>
  <c r="K2315" i="2"/>
  <c r="J2315" i="2"/>
  <c r="K2323" i="2"/>
  <c r="J2323" i="2"/>
  <c r="K2331" i="2"/>
  <c r="J2331" i="2"/>
  <c r="K2339" i="2"/>
  <c r="J2339" i="2"/>
  <c r="K2347" i="2"/>
  <c r="J2347" i="2"/>
  <c r="K2355" i="2"/>
  <c r="J2355" i="2"/>
  <c r="K2363" i="2"/>
  <c r="J2363" i="2"/>
  <c r="K2371" i="2"/>
  <c r="J2371" i="2"/>
  <c r="O2371" i="2" s="1"/>
  <c r="K2379" i="2"/>
  <c r="J2379" i="2"/>
  <c r="K2387" i="2"/>
  <c r="J2387" i="2"/>
  <c r="K2395" i="2"/>
  <c r="J2395" i="2"/>
  <c r="K2403" i="2"/>
  <c r="J2403" i="2"/>
  <c r="K2411" i="2"/>
  <c r="J2411" i="2"/>
  <c r="K2419" i="2"/>
  <c r="J2419" i="2"/>
  <c r="K2427" i="2"/>
  <c r="J2427" i="2"/>
  <c r="K2435" i="2"/>
  <c r="J2435" i="2"/>
  <c r="K2443" i="2"/>
  <c r="J2443" i="2"/>
  <c r="K2451" i="2"/>
  <c r="J2451" i="2"/>
  <c r="K2459" i="2"/>
  <c r="J2459" i="2"/>
  <c r="K2467" i="2"/>
  <c r="J2467" i="2"/>
  <c r="K2475" i="2"/>
  <c r="J2475" i="2"/>
  <c r="K2483" i="2"/>
  <c r="J2483" i="2"/>
  <c r="K2491" i="2"/>
  <c r="J2491" i="2"/>
  <c r="K2499" i="2"/>
  <c r="J2499" i="2"/>
  <c r="K2507" i="2"/>
  <c r="J2507" i="2"/>
  <c r="K2515" i="2"/>
  <c r="J2515" i="2"/>
  <c r="K2523" i="2"/>
  <c r="J2523" i="2"/>
  <c r="K2531" i="2"/>
  <c r="J2531" i="2"/>
  <c r="K2539" i="2"/>
  <c r="J2539" i="2"/>
  <c r="K2547" i="2"/>
  <c r="J2547" i="2"/>
  <c r="K2555" i="2"/>
  <c r="J2555" i="2"/>
  <c r="K2563" i="2"/>
  <c r="J2563" i="2"/>
  <c r="O2563" i="2" s="1"/>
  <c r="K2571" i="2"/>
  <c r="J2571" i="2"/>
  <c r="K2579" i="2"/>
  <c r="J2579" i="2"/>
  <c r="K2587" i="2"/>
  <c r="J2587" i="2"/>
  <c r="K2595" i="2"/>
  <c r="J2595" i="2"/>
  <c r="K2603" i="2"/>
  <c r="J2603" i="2"/>
  <c r="K2611" i="2"/>
  <c r="J2611" i="2"/>
  <c r="K2619" i="2"/>
  <c r="J2619" i="2"/>
  <c r="K2627" i="2"/>
  <c r="J2627" i="2"/>
  <c r="O2627" i="2" s="1"/>
  <c r="K2635" i="2"/>
  <c r="J2635" i="2"/>
  <c r="K2643" i="2"/>
  <c r="J2643" i="2"/>
  <c r="K2651" i="2"/>
  <c r="J2651" i="2"/>
  <c r="K2659" i="2"/>
  <c r="J2659" i="2"/>
  <c r="K2667" i="2"/>
  <c r="J2667" i="2"/>
  <c r="K2675" i="2"/>
  <c r="J2675" i="2"/>
  <c r="K2683" i="2"/>
  <c r="J2683" i="2"/>
  <c r="K2691" i="2"/>
  <c r="J2691" i="2"/>
  <c r="K2699" i="2"/>
  <c r="J2699" i="2"/>
  <c r="K2707" i="2"/>
  <c r="J2707" i="2"/>
  <c r="K2715" i="2"/>
  <c r="J2715" i="2"/>
  <c r="K2723" i="2"/>
  <c r="J2723" i="2"/>
  <c r="K2731" i="2"/>
  <c r="J2731" i="2"/>
  <c r="K2739" i="2"/>
  <c r="J2739" i="2"/>
  <c r="K2747" i="2"/>
  <c r="J2747" i="2"/>
  <c r="K2755" i="2"/>
  <c r="J2755" i="2"/>
  <c r="O2755" i="2" s="1"/>
  <c r="K2763" i="2"/>
  <c r="J2763" i="2"/>
  <c r="K2771" i="2"/>
  <c r="J2771" i="2"/>
  <c r="K2779" i="2"/>
  <c r="J2779" i="2"/>
  <c r="K2787" i="2"/>
  <c r="J2787" i="2"/>
  <c r="K2795" i="2"/>
  <c r="J2795" i="2"/>
  <c r="K2803" i="2"/>
  <c r="J2803" i="2"/>
  <c r="K2811" i="2"/>
  <c r="J2811" i="2"/>
  <c r="K2819" i="2"/>
  <c r="J2819" i="2"/>
  <c r="K2827" i="2"/>
  <c r="J2827" i="2"/>
  <c r="K2835" i="2"/>
  <c r="J2835" i="2"/>
  <c r="K2843" i="2"/>
  <c r="J2843" i="2"/>
  <c r="K2851" i="2"/>
  <c r="J2851" i="2"/>
  <c r="K2859" i="2"/>
  <c r="J2859" i="2"/>
  <c r="K2867" i="2"/>
  <c r="J2867" i="2"/>
  <c r="K2875" i="2"/>
  <c r="J2875" i="2"/>
  <c r="K2883" i="2"/>
  <c r="J2883" i="2"/>
  <c r="O2883" i="2" s="1"/>
  <c r="K2891" i="2"/>
  <c r="J2891" i="2"/>
  <c r="K2899" i="2"/>
  <c r="J2899" i="2"/>
  <c r="K2907" i="2"/>
  <c r="J2907" i="2"/>
  <c r="K2915" i="2"/>
  <c r="J2915" i="2"/>
  <c r="K2923" i="2"/>
  <c r="J2923" i="2"/>
  <c r="K2931" i="2"/>
  <c r="J2931" i="2"/>
  <c r="K2939" i="2"/>
  <c r="J2939" i="2"/>
  <c r="K2947" i="2"/>
  <c r="J2947" i="2"/>
  <c r="K2955" i="2"/>
  <c r="J2955" i="2"/>
  <c r="K2963" i="2"/>
  <c r="J2963" i="2"/>
  <c r="K2971" i="2"/>
  <c r="J2971" i="2"/>
  <c r="K2979" i="2"/>
  <c r="J2979" i="2"/>
  <c r="K2987" i="2"/>
  <c r="J2987" i="2"/>
  <c r="K2995" i="2"/>
  <c r="J2995" i="2"/>
  <c r="K3003" i="2"/>
  <c r="J3003" i="2"/>
  <c r="K3011" i="2"/>
  <c r="J3011" i="2"/>
  <c r="K3019" i="2"/>
  <c r="J3019" i="2"/>
  <c r="K3027" i="2"/>
  <c r="J3027" i="2"/>
  <c r="K3035" i="2"/>
  <c r="J3035" i="2"/>
  <c r="K3043" i="2"/>
  <c r="J3043" i="2"/>
  <c r="K3051" i="2"/>
  <c r="J3051" i="2"/>
  <c r="K3059" i="2"/>
  <c r="J3059" i="2"/>
  <c r="K3067" i="2"/>
  <c r="J3067" i="2"/>
  <c r="K3075" i="2"/>
  <c r="J3075" i="2"/>
  <c r="K3083" i="2"/>
  <c r="J3083" i="2"/>
  <c r="K3091" i="2"/>
  <c r="J3091" i="2"/>
  <c r="K3099" i="2"/>
  <c r="J3099" i="2"/>
  <c r="K40" i="2"/>
  <c r="J40" i="2"/>
  <c r="K48" i="2"/>
  <c r="J48" i="2"/>
  <c r="K56" i="2"/>
  <c r="J56" i="2"/>
  <c r="K64" i="2"/>
  <c r="J64" i="2"/>
  <c r="K72" i="2"/>
  <c r="J72" i="2"/>
  <c r="K88" i="2"/>
  <c r="J88" i="2"/>
  <c r="K96" i="2"/>
  <c r="J96" i="2"/>
  <c r="O96" i="2" s="1"/>
  <c r="K104" i="2"/>
  <c r="J104" i="2"/>
  <c r="K120" i="2"/>
  <c r="J120" i="2"/>
  <c r="K128" i="2"/>
  <c r="J128" i="2"/>
  <c r="O128" i="2" s="1"/>
  <c r="K136" i="2"/>
  <c r="J136" i="2"/>
  <c r="K152" i="2"/>
  <c r="J152" i="2"/>
  <c r="K160" i="2"/>
  <c r="J160" i="2"/>
  <c r="K168" i="2"/>
  <c r="J168" i="2"/>
  <c r="K184" i="2"/>
  <c r="J184" i="2"/>
  <c r="K192" i="2"/>
  <c r="J192" i="2"/>
  <c r="K200" i="2"/>
  <c r="J200" i="2"/>
  <c r="K216" i="2"/>
  <c r="J216" i="2"/>
  <c r="K224" i="2"/>
  <c r="J224" i="2"/>
  <c r="K232" i="2"/>
  <c r="J232" i="2"/>
  <c r="K248" i="2"/>
  <c r="J248" i="2"/>
  <c r="K256" i="2"/>
  <c r="J256" i="2"/>
  <c r="K264" i="2"/>
  <c r="J264" i="2"/>
  <c r="K280" i="2"/>
  <c r="J280" i="2"/>
  <c r="K288" i="2"/>
  <c r="J288" i="2"/>
  <c r="K296" i="2"/>
  <c r="J296" i="2"/>
  <c r="K312" i="2"/>
  <c r="J312" i="2"/>
  <c r="K320" i="2"/>
  <c r="J320" i="2"/>
  <c r="K328" i="2"/>
  <c r="J328" i="2"/>
  <c r="K344" i="2"/>
  <c r="J344" i="2"/>
  <c r="K352" i="2"/>
  <c r="J352" i="2"/>
  <c r="K360" i="2"/>
  <c r="J360" i="2"/>
  <c r="K376" i="2"/>
  <c r="J376" i="2"/>
  <c r="K384" i="2"/>
  <c r="J384" i="2"/>
  <c r="K392" i="2"/>
  <c r="J392" i="2"/>
  <c r="K408" i="2"/>
  <c r="J408" i="2"/>
  <c r="K416" i="2"/>
  <c r="J416" i="2"/>
  <c r="K424" i="2"/>
  <c r="J424" i="2"/>
  <c r="K440" i="2"/>
  <c r="J440" i="2"/>
  <c r="K448" i="2"/>
  <c r="J448" i="2"/>
  <c r="K456" i="2"/>
  <c r="J456" i="2"/>
  <c r="K472" i="2"/>
  <c r="J472" i="2"/>
  <c r="K480" i="2"/>
  <c r="J480" i="2"/>
  <c r="O480" i="2" s="1"/>
  <c r="K488" i="2"/>
  <c r="J488" i="2"/>
  <c r="K504" i="2"/>
  <c r="J504" i="2"/>
  <c r="K520" i="2"/>
  <c r="J520" i="2"/>
  <c r="K528" i="2"/>
  <c r="J528" i="2"/>
  <c r="O528" i="2" s="1"/>
  <c r="K536" i="2"/>
  <c r="J536" i="2"/>
  <c r="K552" i="2"/>
  <c r="J552" i="2"/>
  <c r="K560" i="2"/>
  <c r="J560" i="2"/>
  <c r="K568" i="2"/>
  <c r="J568" i="2"/>
  <c r="K576" i="2"/>
  <c r="J576" i="2"/>
  <c r="O576" i="2" s="1"/>
  <c r="K588" i="2"/>
  <c r="J588" i="2"/>
  <c r="K604" i="2"/>
  <c r="J604" i="2"/>
  <c r="O604" i="2" s="1"/>
  <c r="K620" i="2"/>
  <c r="J620" i="2"/>
  <c r="K636" i="2"/>
  <c r="J636" i="2"/>
  <c r="O636" i="2" s="1"/>
  <c r="K652" i="2"/>
  <c r="J652" i="2"/>
  <c r="K668" i="2"/>
  <c r="J668" i="2"/>
  <c r="O668" i="2" s="1"/>
  <c r="K684" i="2"/>
  <c r="J684" i="2"/>
  <c r="K700" i="2"/>
  <c r="J700" i="2"/>
  <c r="O700" i="2" s="1"/>
  <c r="K716" i="2"/>
  <c r="J716" i="2"/>
  <c r="K724" i="2"/>
  <c r="J724" i="2"/>
  <c r="K740" i="2"/>
  <c r="J740" i="2"/>
  <c r="K764" i="2"/>
  <c r="J764" i="2"/>
  <c r="K772" i="2"/>
  <c r="J772" i="2"/>
  <c r="K796" i="2"/>
  <c r="J796" i="2"/>
  <c r="K804" i="2"/>
  <c r="J804" i="2"/>
  <c r="K828" i="2"/>
  <c r="J828" i="2"/>
  <c r="O828" i="2" s="1"/>
  <c r="K844" i="2"/>
  <c r="J844" i="2"/>
  <c r="K852" i="2"/>
  <c r="J852" i="2"/>
  <c r="K860" i="2"/>
  <c r="J860" i="2"/>
  <c r="K868" i="2"/>
  <c r="J868" i="2"/>
  <c r="K900" i="2"/>
  <c r="J900" i="2"/>
  <c r="K924" i="2"/>
  <c r="J924" i="2"/>
  <c r="O924" i="2" s="1"/>
  <c r="K932" i="2"/>
  <c r="J932" i="2"/>
  <c r="K940" i="2"/>
  <c r="J940" i="2"/>
  <c r="K972" i="2"/>
  <c r="J972" i="2"/>
  <c r="K980" i="2"/>
  <c r="J980" i="2"/>
  <c r="K988" i="2"/>
  <c r="J988" i="2"/>
  <c r="O988" i="2" s="1"/>
  <c r="K996" i="2"/>
  <c r="J996" i="2"/>
  <c r="K1020" i="2"/>
  <c r="J1020" i="2"/>
  <c r="O1020" i="2" s="1"/>
  <c r="K1028" i="2"/>
  <c r="J1028" i="2"/>
  <c r="K1052" i="2"/>
  <c r="J1052" i="2"/>
  <c r="K1060" i="2"/>
  <c r="J1060" i="2"/>
  <c r="K1068" i="2"/>
  <c r="J1068" i="2"/>
  <c r="K1092" i="2"/>
  <c r="J1092" i="2"/>
  <c r="K1132" i="2"/>
  <c r="J1132" i="2"/>
  <c r="K1140" i="2"/>
  <c r="J1140" i="2"/>
  <c r="K1164" i="2"/>
  <c r="J1164" i="2"/>
  <c r="K1172" i="2"/>
  <c r="J1172" i="2"/>
  <c r="K1204" i="2"/>
  <c r="J1204" i="2"/>
  <c r="K1212" i="2"/>
  <c r="J1212" i="2"/>
  <c r="O1212" i="2" s="1"/>
  <c r="K1228" i="2"/>
  <c r="J1228" i="2"/>
  <c r="K1236" i="2"/>
  <c r="J1236" i="2"/>
  <c r="K1260" i="2"/>
  <c r="J1260" i="2"/>
  <c r="K1268" i="2"/>
  <c r="J1268" i="2"/>
  <c r="K1292" i="2"/>
  <c r="J1292" i="2"/>
  <c r="K1300" i="2"/>
  <c r="J1300" i="2"/>
  <c r="K1332" i="2"/>
  <c r="J1332" i="2"/>
  <c r="K1356" i="2"/>
  <c r="J1356" i="2"/>
  <c r="K1364" i="2"/>
  <c r="J1364" i="2"/>
  <c r="K1412" i="2"/>
  <c r="J1412" i="2"/>
  <c r="K1436" i="2"/>
  <c r="J1436" i="2"/>
  <c r="K1444" i="2"/>
  <c r="J1444" i="2"/>
  <c r="K1468" i="2"/>
  <c r="J1468" i="2"/>
  <c r="K1476" i="2"/>
  <c r="J1476" i="2"/>
  <c r="K1492" i="2"/>
  <c r="J1492" i="2"/>
  <c r="K1516" i="2"/>
  <c r="J1516" i="2"/>
  <c r="K1524" i="2"/>
  <c r="J1524" i="2"/>
  <c r="K1564" i="2"/>
  <c r="J1564" i="2"/>
  <c r="K1572" i="2"/>
  <c r="J1572" i="2"/>
  <c r="K1596" i="2"/>
  <c r="J1596" i="2"/>
  <c r="K1604" i="2"/>
  <c r="J1604" i="2"/>
  <c r="K1628" i="2"/>
  <c r="J1628" i="2"/>
  <c r="K1636" i="2"/>
  <c r="J1636" i="2"/>
  <c r="K1652" i="2"/>
  <c r="J1652" i="2"/>
  <c r="K1668" i="2"/>
  <c r="J1668" i="2"/>
  <c r="K1692" i="2"/>
  <c r="J1692" i="2"/>
  <c r="K1700" i="2"/>
  <c r="J1700" i="2"/>
  <c r="K1724" i="2"/>
  <c r="J1724" i="2"/>
  <c r="K1732" i="2"/>
  <c r="J1732" i="2"/>
  <c r="K1756" i="2"/>
  <c r="J1756" i="2"/>
  <c r="K1764" i="2"/>
  <c r="J1764" i="2"/>
  <c r="K1772" i="2"/>
  <c r="J1772" i="2"/>
  <c r="K1788" i="2"/>
  <c r="J1788" i="2"/>
  <c r="K1804" i="2"/>
  <c r="J1804" i="2"/>
  <c r="K1820" i="2"/>
  <c r="J1820" i="2"/>
  <c r="K1836" i="2"/>
  <c r="J1836" i="2"/>
  <c r="K1852" i="2"/>
  <c r="J1852" i="2"/>
  <c r="K1868" i="2"/>
  <c r="J1868" i="2"/>
  <c r="K1884" i="2"/>
  <c r="J1884" i="2"/>
  <c r="K1900" i="2"/>
  <c r="J1900" i="2"/>
  <c r="K1916" i="2"/>
  <c r="J1916" i="2"/>
  <c r="K1932" i="2"/>
  <c r="J1932" i="2"/>
  <c r="K1948" i="2"/>
  <c r="J1948" i="2"/>
  <c r="K1956" i="2"/>
  <c r="J1956" i="2"/>
  <c r="K1980" i="2"/>
  <c r="J1980" i="2"/>
  <c r="K1996" i="2"/>
  <c r="J1996" i="2"/>
  <c r="K2012" i="2"/>
  <c r="J2012" i="2"/>
  <c r="K2028" i="2"/>
  <c r="J2028" i="2"/>
  <c r="K2044" i="2"/>
  <c r="J2044" i="2"/>
  <c r="K2060" i="2"/>
  <c r="J2060" i="2"/>
  <c r="K2076" i="2"/>
  <c r="J2076" i="2"/>
  <c r="K2092" i="2"/>
  <c r="J2092" i="2"/>
  <c r="K2108" i="2"/>
  <c r="J2108" i="2"/>
  <c r="K2124" i="2"/>
  <c r="J2124" i="2"/>
  <c r="K2140" i="2"/>
  <c r="J2140" i="2"/>
  <c r="K2156" i="2"/>
  <c r="J2156" i="2"/>
  <c r="K2172" i="2"/>
  <c r="J2172" i="2"/>
  <c r="K2204" i="2"/>
  <c r="J2204" i="2"/>
  <c r="K2212" i="2"/>
  <c r="J2212" i="2"/>
  <c r="K2236" i="2"/>
  <c r="J2236" i="2"/>
  <c r="K2252" i="2"/>
  <c r="J2252" i="2"/>
  <c r="K2260" i="2"/>
  <c r="J2260" i="2"/>
  <c r="K2284" i="2"/>
  <c r="J2284" i="2"/>
  <c r="K2292" i="2"/>
  <c r="J2292" i="2"/>
  <c r="K2316" i="2"/>
  <c r="J2316" i="2"/>
  <c r="K2324" i="2"/>
  <c r="J2324" i="2"/>
  <c r="K2332" i="2"/>
  <c r="J2332" i="2"/>
  <c r="K2340" i="2"/>
  <c r="J2340" i="2"/>
  <c r="K2348" i="2"/>
  <c r="J2348" i="2"/>
  <c r="K2356" i="2"/>
  <c r="J2356" i="2"/>
  <c r="K2380" i="2"/>
  <c r="J2380" i="2"/>
  <c r="K2388" i="2"/>
  <c r="J2388" i="2"/>
  <c r="K2428" i="2"/>
  <c r="J2428" i="2"/>
  <c r="K2436" i="2"/>
  <c r="J2436" i="2"/>
  <c r="K2460" i="2"/>
  <c r="J2460" i="2"/>
  <c r="K2476" i="2"/>
  <c r="J2476" i="2"/>
  <c r="K2492" i="2"/>
  <c r="J2492" i="2"/>
  <c r="K2500" i="2"/>
  <c r="J2500" i="2"/>
  <c r="K2524" i="2"/>
  <c r="J2524" i="2"/>
  <c r="K2532" i="2"/>
  <c r="J2532" i="2"/>
  <c r="K2556" i="2"/>
  <c r="J2556" i="2"/>
  <c r="K2564" i="2"/>
  <c r="J2564" i="2"/>
  <c r="O2564" i="2" s="1"/>
  <c r="K2588" i="2"/>
  <c r="J2588" i="2"/>
  <c r="K2596" i="2"/>
  <c r="J2596" i="2"/>
  <c r="K2620" i="2"/>
  <c r="J2620" i="2"/>
  <c r="K2628" i="2"/>
  <c r="J2628" i="2"/>
  <c r="O2628" i="2" s="1"/>
  <c r="K2664" i="2"/>
  <c r="J2664" i="2"/>
  <c r="K2672" i="2"/>
  <c r="J2672" i="2"/>
  <c r="O2672" i="2" s="1"/>
  <c r="K2680" i="2"/>
  <c r="J2680" i="2"/>
  <c r="K2696" i="2"/>
  <c r="J2696" i="2"/>
  <c r="K2704" i="2"/>
  <c r="J2704" i="2"/>
  <c r="O2704" i="2" s="1"/>
  <c r="K2712" i="2"/>
  <c r="J2712" i="2"/>
  <c r="K2728" i="2"/>
  <c r="J2728" i="2"/>
  <c r="K2744" i="2"/>
  <c r="J2744" i="2"/>
  <c r="K2752" i="2"/>
  <c r="J2752" i="2"/>
  <c r="K2760" i="2"/>
  <c r="J2760" i="2"/>
  <c r="K2776" i="2"/>
  <c r="J2776" i="2"/>
  <c r="K2784" i="2"/>
  <c r="J2784" i="2"/>
  <c r="K2792" i="2"/>
  <c r="J2792" i="2"/>
  <c r="O2792" i="2" s="1"/>
  <c r="K2808" i="2"/>
  <c r="J2808" i="2"/>
  <c r="K2816" i="2"/>
  <c r="J2816" i="2"/>
  <c r="K2824" i="2"/>
  <c r="J2824" i="2"/>
  <c r="K2840" i="2"/>
  <c r="J2840" i="2"/>
  <c r="K2848" i="2"/>
  <c r="J2848" i="2"/>
  <c r="K2856" i="2"/>
  <c r="J2856" i="2"/>
  <c r="K2872" i="2"/>
  <c r="J2872" i="2"/>
  <c r="K2880" i="2"/>
  <c r="J2880" i="2"/>
  <c r="K2888" i="2"/>
  <c r="J2888" i="2"/>
  <c r="K2904" i="2"/>
  <c r="J2904" i="2"/>
  <c r="K2920" i="2"/>
  <c r="J2920" i="2"/>
  <c r="K2936" i="2"/>
  <c r="J2936" i="2"/>
  <c r="K2944" i="2"/>
  <c r="J2944" i="2"/>
  <c r="K2952" i="2"/>
  <c r="J2952" i="2"/>
  <c r="K2968" i="2"/>
  <c r="J2968" i="2"/>
  <c r="K2984" i="2"/>
  <c r="J2984" i="2"/>
  <c r="K3000" i="2"/>
  <c r="J3000" i="2"/>
  <c r="K3008" i="2"/>
  <c r="J3008" i="2"/>
  <c r="K3016" i="2"/>
  <c r="J3016" i="2"/>
  <c r="K3032" i="2"/>
  <c r="J3032" i="2"/>
  <c r="K3048" i="2"/>
  <c r="J3048" i="2"/>
  <c r="K3056" i="2"/>
  <c r="J3056" i="2"/>
  <c r="O3056" i="2" s="1"/>
  <c r="K3064" i="2"/>
  <c r="J3064" i="2"/>
  <c r="K3080" i="2"/>
  <c r="J3080" i="2"/>
  <c r="K3088" i="2"/>
  <c r="J3088" i="2"/>
  <c r="O3088" i="2" s="1"/>
  <c r="K3096" i="2"/>
  <c r="J3096" i="2"/>
  <c r="K12" i="2"/>
  <c r="J12" i="2"/>
  <c r="K28" i="2"/>
  <c r="J28" i="2"/>
  <c r="K584" i="2"/>
  <c r="J584" i="2"/>
  <c r="K600" i="2"/>
  <c r="J600" i="2"/>
  <c r="K53" i="2"/>
  <c r="J53" i="2"/>
  <c r="K101" i="2"/>
  <c r="J101" i="2"/>
  <c r="K181" i="2"/>
  <c r="J181" i="2"/>
  <c r="K229" i="2"/>
  <c r="J229" i="2"/>
  <c r="K309" i="2"/>
  <c r="J309" i="2"/>
  <c r="K357" i="2"/>
  <c r="J357" i="2"/>
  <c r="K437" i="2"/>
  <c r="J437" i="2"/>
  <c r="K517" i="2"/>
  <c r="J517" i="2"/>
  <c r="K581" i="2"/>
  <c r="J581" i="2"/>
  <c r="K629" i="2"/>
  <c r="J629" i="2"/>
  <c r="K677" i="2"/>
  <c r="J677" i="2"/>
  <c r="K709" i="2"/>
  <c r="J709" i="2"/>
  <c r="K42" i="2"/>
  <c r="J42" i="2"/>
  <c r="K66" i="2"/>
  <c r="J66" i="2"/>
  <c r="K82" i="2"/>
  <c r="J82" i="2"/>
  <c r="K106" i="2"/>
  <c r="J106" i="2"/>
  <c r="K130" i="2"/>
  <c r="J130" i="2"/>
  <c r="K162" i="2"/>
  <c r="J162" i="2"/>
  <c r="K186" i="2"/>
  <c r="J186" i="2"/>
  <c r="K202" i="2"/>
  <c r="J202" i="2"/>
  <c r="K234" i="2"/>
  <c r="J234" i="2"/>
  <c r="K258" i="2"/>
  <c r="J258" i="2"/>
  <c r="K298" i="2"/>
  <c r="J298" i="2"/>
  <c r="K322" i="2"/>
  <c r="J322" i="2"/>
  <c r="K354" i="2"/>
  <c r="J354" i="2"/>
  <c r="K378" i="2"/>
  <c r="J378" i="2"/>
  <c r="K402" i="2"/>
  <c r="J402" i="2"/>
  <c r="K426" i="2"/>
  <c r="J426" i="2"/>
  <c r="K450" i="2"/>
  <c r="J450" i="2"/>
  <c r="K474" i="2"/>
  <c r="J474" i="2"/>
  <c r="K498" i="2"/>
  <c r="J498" i="2"/>
  <c r="K522" i="2"/>
  <c r="J522" i="2"/>
  <c r="K554" i="2"/>
  <c r="J554" i="2"/>
  <c r="K578" i="2"/>
  <c r="J578" i="2"/>
  <c r="K594" i="2"/>
  <c r="J594" i="2"/>
  <c r="K618" i="2"/>
  <c r="J618" i="2"/>
  <c r="O618" i="2" s="1"/>
  <c r="K650" i="2"/>
  <c r="J650" i="2"/>
  <c r="O650" i="2" s="1"/>
  <c r="K674" i="2"/>
  <c r="J674" i="2"/>
  <c r="O674" i="2" s="1"/>
  <c r="K698" i="2"/>
  <c r="J698" i="2"/>
  <c r="K730" i="2"/>
  <c r="J730" i="2"/>
  <c r="K826" i="2"/>
  <c r="J826" i="2"/>
  <c r="K850" i="2"/>
  <c r="J850" i="2"/>
  <c r="K874" i="2"/>
  <c r="J874" i="2"/>
  <c r="J974" i="2"/>
  <c r="K974" i="2"/>
  <c r="J998" i="2"/>
  <c r="K998" i="2"/>
  <c r="J1054" i="2"/>
  <c r="K1054" i="2"/>
  <c r="J1078" i="2"/>
  <c r="K1078" i="2"/>
  <c r="J1158" i="2"/>
  <c r="K1158" i="2"/>
  <c r="J1182" i="2"/>
  <c r="K1182" i="2"/>
  <c r="J1206" i="2"/>
  <c r="K1206" i="2"/>
  <c r="J1222" i="2"/>
  <c r="K1222" i="2"/>
  <c r="J1246" i="2"/>
  <c r="K1246" i="2"/>
  <c r="J1270" i="2"/>
  <c r="K1270" i="2"/>
  <c r="J1302" i="2"/>
  <c r="K1302" i="2"/>
  <c r="J1334" i="2"/>
  <c r="K1334" i="2"/>
  <c r="J1358" i="2"/>
  <c r="K1358" i="2"/>
  <c r="J1390" i="2"/>
  <c r="K1390" i="2"/>
  <c r="J1414" i="2"/>
  <c r="K1414" i="2"/>
  <c r="J1446" i="2"/>
  <c r="K1446" i="2"/>
  <c r="J1470" i="2"/>
  <c r="O1470" i="2" s="1"/>
  <c r="K1470" i="2"/>
  <c r="J1486" i="2"/>
  <c r="K1486" i="2"/>
  <c r="J1510" i="2"/>
  <c r="K1510" i="2"/>
  <c r="J1542" i="2"/>
  <c r="K1542" i="2"/>
  <c r="J1566" i="2"/>
  <c r="K1566" i="2"/>
  <c r="J1606" i="2"/>
  <c r="K1606" i="2"/>
  <c r="J1630" i="2"/>
  <c r="K1630" i="2"/>
  <c r="J1646" i="2"/>
  <c r="K1646" i="2"/>
  <c r="J1670" i="2"/>
  <c r="K1670" i="2"/>
  <c r="J1694" i="2"/>
  <c r="K1694" i="2"/>
  <c r="J1726" i="2"/>
  <c r="O1726" i="2" s="1"/>
  <c r="K1726" i="2"/>
  <c r="J1758" i="2"/>
  <c r="K1758" i="2"/>
  <c r="J1782" i="2"/>
  <c r="K1782" i="2"/>
  <c r="J1806" i="2"/>
  <c r="K1806" i="2"/>
  <c r="J1830" i="2"/>
  <c r="K1830" i="2"/>
  <c r="J1854" i="2"/>
  <c r="K1854" i="2"/>
  <c r="J1878" i="2"/>
  <c r="K1878" i="2"/>
  <c r="J1902" i="2"/>
  <c r="K1902" i="2"/>
  <c r="K1926" i="2"/>
  <c r="J1926" i="2"/>
  <c r="K1958" i="2"/>
  <c r="J1958" i="2"/>
  <c r="K1974" i="2"/>
  <c r="J1974" i="2"/>
  <c r="K1998" i="2"/>
  <c r="J1998" i="2"/>
  <c r="K2022" i="2"/>
  <c r="J2022" i="2"/>
  <c r="K2038" i="2"/>
  <c r="J2038" i="2"/>
  <c r="K2054" i="2"/>
  <c r="J2054" i="2"/>
  <c r="K2070" i="2"/>
  <c r="J2070" i="2"/>
  <c r="K2086" i="2"/>
  <c r="J2086" i="2"/>
  <c r="K2102" i="2"/>
  <c r="J2102" i="2"/>
  <c r="K2126" i="2"/>
  <c r="J2126" i="2"/>
  <c r="O2126" i="2" s="1"/>
  <c r="K2134" i="2"/>
  <c r="J2134" i="2"/>
  <c r="K2158" i="2"/>
  <c r="J2158" i="2"/>
  <c r="O2158" i="2" s="1"/>
  <c r="K2174" i="2"/>
  <c r="J2174" i="2"/>
  <c r="K2182" i="2"/>
  <c r="J2182" i="2"/>
  <c r="K2198" i="2"/>
  <c r="J2198" i="2"/>
  <c r="K2222" i="2"/>
  <c r="J2222" i="2"/>
  <c r="K2238" i="2"/>
  <c r="J2238" i="2"/>
  <c r="K2254" i="2"/>
  <c r="J2254" i="2"/>
  <c r="K2270" i="2"/>
  <c r="J2270" i="2"/>
  <c r="K2286" i="2"/>
  <c r="J2286" i="2"/>
  <c r="K2310" i="2"/>
  <c r="J2310" i="2"/>
  <c r="K2334" i="2"/>
  <c r="J2334" i="2"/>
  <c r="K2358" i="2"/>
  <c r="J2358" i="2"/>
  <c r="K2382" i="2"/>
  <c r="J2382" i="2"/>
  <c r="K2398" i="2"/>
  <c r="J2398" i="2"/>
  <c r="K2430" i="2"/>
  <c r="J2430" i="2"/>
  <c r="K2446" i="2"/>
  <c r="J2446" i="2"/>
  <c r="K2470" i="2"/>
  <c r="J2470" i="2"/>
  <c r="K2494" i="2"/>
  <c r="J2494" i="2"/>
  <c r="K2526" i="2"/>
  <c r="J2526" i="2"/>
  <c r="K2550" i="2"/>
  <c r="J2550" i="2"/>
  <c r="O2550" i="2" s="1"/>
  <c r="K2566" i="2"/>
  <c r="J2566" i="2"/>
  <c r="K2590" i="2"/>
  <c r="J2590" i="2"/>
  <c r="K2622" i="2"/>
  <c r="J2622" i="2"/>
  <c r="K2654" i="2"/>
  <c r="J2654" i="2"/>
  <c r="K2678" i="2"/>
  <c r="J2678" i="2"/>
  <c r="O2678" i="2" s="1"/>
  <c r="K2694" i="2"/>
  <c r="J2694" i="2"/>
  <c r="K2718" i="2"/>
  <c r="J2718" i="2"/>
  <c r="K2742" i="2"/>
  <c r="J2742" i="2"/>
  <c r="K2766" i="2"/>
  <c r="J2766" i="2"/>
  <c r="K2790" i="2"/>
  <c r="J2790" i="2"/>
  <c r="K2806" i="2"/>
  <c r="J2806" i="2"/>
  <c r="O2806" i="2" s="1"/>
  <c r="K2822" i="2"/>
  <c r="J2822" i="2"/>
  <c r="K2846" i="2"/>
  <c r="J2846" i="2"/>
  <c r="K2878" i="2"/>
  <c r="J2878" i="2"/>
  <c r="K2910" i="2"/>
  <c r="J2910" i="2"/>
  <c r="K2934" i="2"/>
  <c r="J2934" i="2"/>
  <c r="O2934" i="2" s="1"/>
  <c r="K2962" i="2"/>
  <c r="J2962" i="2"/>
  <c r="K2986" i="2"/>
  <c r="J2986" i="2"/>
  <c r="K3026" i="2"/>
  <c r="J3026" i="2"/>
  <c r="K3074" i="2"/>
  <c r="J3074" i="2"/>
  <c r="K26" i="2"/>
  <c r="J26" i="2"/>
  <c r="K39" i="2"/>
  <c r="J39" i="2"/>
  <c r="K71" i="2"/>
  <c r="J71" i="2"/>
  <c r="K135" i="2"/>
  <c r="J135" i="2"/>
  <c r="K183" i="2"/>
  <c r="J183" i="2"/>
  <c r="O183" i="2" s="1"/>
  <c r="K215" i="2"/>
  <c r="J215" i="2"/>
  <c r="K247" i="2"/>
  <c r="J247" i="2"/>
  <c r="K327" i="2"/>
  <c r="J327" i="2"/>
  <c r="K375" i="2"/>
  <c r="J375" i="2"/>
  <c r="K423" i="2"/>
  <c r="J423" i="2"/>
  <c r="K455" i="2"/>
  <c r="J455" i="2"/>
  <c r="O455" i="2" s="1"/>
  <c r="K503" i="2"/>
  <c r="J503" i="2"/>
  <c r="K551" i="2"/>
  <c r="J551" i="2"/>
  <c r="O551" i="2" s="1"/>
  <c r="K583" i="2"/>
  <c r="J583" i="2"/>
  <c r="O583" i="2" s="1"/>
  <c r="K631" i="2"/>
  <c r="J631" i="2"/>
  <c r="K679" i="2"/>
  <c r="J679" i="2"/>
  <c r="K775" i="2"/>
  <c r="J775" i="2"/>
  <c r="K823" i="2"/>
  <c r="J823" i="2"/>
  <c r="K855" i="2"/>
  <c r="J855" i="2"/>
  <c r="O855" i="2" s="1"/>
  <c r="K887" i="2"/>
  <c r="J887" i="2"/>
  <c r="O887" i="2" s="1"/>
  <c r="K951" i="2"/>
  <c r="J951" i="2"/>
  <c r="O951" i="2" s="1"/>
  <c r="K999" i="2"/>
  <c r="J999" i="2"/>
  <c r="O999" i="2" s="1"/>
  <c r="K1047" i="2"/>
  <c r="J1047" i="2"/>
  <c r="K1095" i="2"/>
  <c r="J1095" i="2"/>
  <c r="O1095" i="2" s="1"/>
  <c r="K1127" i="2"/>
  <c r="J1127" i="2"/>
  <c r="K1049" i="2"/>
  <c r="J1049" i="2"/>
  <c r="K1065" i="2"/>
  <c r="J1065" i="2"/>
  <c r="O1065" i="2" s="1"/>
  <c r="K1081" i="2"/>
  <c r="J1081" i="2"/>
  <c r="J38" i="2"/>
  <c r="K38" i="2"/>
  <c r="J46" i="2"/>
  <c r="K46" i="2"/>
  <c r="J54" i="2"/>
  <c r="K54" i="2"/>
  <c r="J62" i="2"/>
  <c r="K62" i="2"/>
  <c r="J70" i="2"/>
  <c r="K70" i="2"/>
  <c r="J78" i="2"/>
  <c r="K78" i="2"/>
  <c r="J86" i="2"/>
  <c r="K86" i="2"/>
  <c r="J94" i="2"/>
  <c r="K94" i="2"/>
  <c r="J102" i="2"/>
  <c r="K102" i="2"/>
  <c r="J110" i="2"/>
  <c r="K110" i="2"/>
  <c r="J118" i="2"/>
  <c r="K118" i="2"/>
  <c r="J126" i="2"/>
  <c r="K126" i="2"/>
  <c r="J134" i="2"/>
  <c r="K134" i="2"/>
  <c r="J142" i="2"/>
  <c r="K142" i="2"/>
  <c r="J150" i="2"/>
  <c r="K150" i="2"/>
  <c r="J158" i="2"/>
  <c r="K158" i="2"/>
  <c r="J166" i="2"/>
  <c r="K166" i="2"/>
  <c r="J174" i="2"/>
  <c r="K174" i="2"/>
  <c r="J182" i="2"/>
  <c r="K182" i="2"/>
  <c r="J190" i="2"/>
  <c r="K190" i="2"/>
  <c r="J198" i="2"/>
  <c r="K198" i="2"/>
  <c r="J206" i="2"/>
  <c r="K206" i="2"/>
  <c r="J214" i="2"/>
  <c r="K214" i="2"/>
  <c r="J222" i="2"/>
  <c r="K222" i="2"/>
  <c r="J230" i="2"/>
  <c r="K230" i="2"/>
  <c r="J238" i="2"/>
  <c r="K238" i="2"/>
  <c r="J246" i="2"/>
  <c r="K246" i="2"/>
  <c r="J254" i="2"/>
  <c r="K254" i="2"/>
  <c r="J262" i="2"/>
  <c r="K262" i="2"/>
  <c r="J270" i="2"/>
  <c r="K270" i="2"/>
  <c r="J278" i="2"/>
  <c r="K278" i="2"/>
  <c r="J286" i="2"/>
  <c r="K286" i="2"/>
  <c r="J294" i="2"/>
  <c r="K294" i="2"/>
  <c r="J302" i="2"/>
  <c r="K302" i="2"/>
  <c r="J310" i="2"/>
  <c r="K310" i="2"/>
  <c r="J318" i="2"/>
  <c r="O318" i="2" s="1"/>
  <c r="K318" i="2"/>
  <c r="J326" i="2"/>
  <c r="K326" i="2"/>
  <c r="J334" i="2"/>
  <c r="K334" i="2"/>
  <c r="J342" i="2"/>
  <c r="K342" i="2"/>
  <c r="J350" i="2"/>
  <c r="K350" i="2"/>
  <c r="J358" i="2"/>
  <c r="K358" i="2"/>
  <c r="J366" i="2"/>
  <c r="K366" i="2"/>
  <c r="J374" i="2"/>
  <c r="K374" i="2"/>
  <c r="J382" i="2"/>
  <c r="K382" i="2"/>
  <c r="J390" i="2"/>
  <c r="K390" i="2"/>
  <c r="J398" i="2"/>
  <c r="K398" i="2"/>
  <c r="J406" i="2"/>
  <c r="K406" i="2"/>
  <c r="J414" i="2"/>
  <c r="K414" i="2"/>
  <c r="J422" i="2"/>
  <c r="K422" i="2"/>
  <c r="J430" i="2"/>
  <c r="K430" i="2"/>
  <c r="J438" i="2"/>
  <c r="K438" i="2"/>
  <c r="J446" i="2"/>
  <c r="K446" i="2"/>
  <c r="J454" i="2"/>
  <c r="K454" i="2"/>
  <c r="J462" i="2"/>
  <c r="K462" i="2"/>
  <c r="J470" i="2"/>
  <c r="K470" i="2"/>
  <c r="J478" i="2"/>
  <c r="K478" i="2"/>
  <c r="J486" i="2"/>
  <c r="K486" i="2"/>
  <c r="J494" i="2"/>
  <c r="K494" i="2"/>
  <c r="J502" i="2"/>
  <c r="O502" i="2" s="1"/>
  <c r="K502" i="2"/>
  <c r="J510" i="2"/>
  <c r="K510" i="2"/>
  <c r="J518" i="2"/>
  <c r="O518" i="2" s="1"/>
  <c r="K518" i="2"/>
  <c r="J526" i="2"/>
  <c r="O526" i="2" s="1"/>
  <c r="K526" i="2"/>
  <c r="J534" i="2"/>
  <c r="O534" i="2" s="1"/>
  <c r="K534" i="2"/>
  <c r="J542" i="2"/>
  <c r="O542" i="2" s="1"/>
  <c r="K542" i="2"/>
  <c r="J550" i="2"/>
  <c r="O550" i="2" s="1"/>
  <c r="K550" i="2"/>
  <c r="J558" i="2"/>
  <c r="K558" i="2"/>
  <c r="J566" i="2"/>
  <c r="O566" i="2" s="1"/>
  <c r="K566" i="2"/>
  <c r="J574" i="2"/>
  <c r="K574" i="2"/>
  <c r="J582" i="2"/>
  <c r="O582" i="2" s="1"/>
  <c r="K582" i="2"/>
  <c r="J590" i="2"/>
  <c r="O590" i="2" s="1"/>
  <c r="K590" i="2"/>
  <c r="J598" i="2"/>
  <c r="K598" i="2"/>
  <c r="J606" i="2"/>
  <c r="K606" i="2"/>
  <c r="J614" i="2"/>
  <c r="K614" i="2"/>
  <c r="J622" i="2"/>
  <c r="K622" i="2"/>
  <c r="J630" i="2"/>
  <c r="K630" i="2"/>
  <c r="J638" i="2"/>
  <c r="K638" i="2"/>
  <c r="J646" i="2"/>
  <c r="K646" i="2"/>
  <c r="J654" i="2"/>
  <c r="K654" i="2"/>
  <c r="J662" i="2"/>
  <c r="K662" i="2"/>
  <c r="J670" i="2"/>
  <c r="K670" i="2"/>
  <c r="J678" i="2"/>
  <c r="K678" i="2"/>
  <c r="J686" i="2"/>
  <c r="K686" i="2"/>
  <c r="J694" i="2"/>
  <c r="K694" i="2"/>
  <c r="J702" i="2"/>
  <c r="K702" i="2"/>
  <c r="J710" i="2"/>
  <c r="O710" i="2" s="1"/>
  <c r="K710" i="2"/>
  <c r="J718" i="2"/>
  <c r="K718" i="2"/>
  <c r="J726" i="2"/>
  <c r="O726" i="2" s="1"/>
  <c r="K726" i="2"/>
  <c r="J734" i="2"/>
  <c r="K734" i="2"/>
  <c r="J742" i="2"/>
  <c r="O742" i="2" s="1"/>
  <c r="K742" i="2"/>
  <c r="J782" i="2"/>
  <c r="K782" i="2"/>
  <c r="J790" i="2"/>
  <c r="K790" i="2"/>
  <c r="J806" i="2"/>
  <c r="K806" i="2"/>
  <c r="J814" i="2"/>
  <c r="O814" i="2" s="1"/>
  <c r="K814" i="2"/>
  <c r="J846" i="2"/>
  <c r="K846" i="2"/>
  <c r="J854" i="2"/>
  <c r="O854" i="2" s="1"/>
  <c r="K854" i="2"/>
  <c r="J870" i="2"/>
  <c r="K870" i="2"/>
  <c r="K914" i="2"/>
  <c r="J914" i="2"/>
  <c r="K922" i="2"/>
  <c r="J922" i="2"/>
  <c r="K938" i="2"/>
  <c r="J938" i="2"/>
  <c r="K954" i="2"/>
  <c r="J954" i="2"/>
  <c r="K978" i="2"/>
  <c r="J978" i="2"/>
  <c r="K986" i="2"/>
  <c r="J986" i="2"/>
  <c r="K1002" i="2"/>
  <c r="J1002" i="2"/>
  <c r="O1002" i="2" s="1"/>
  <c r="K1018" i="2"/>
  <c r="J1018" i="2"/>
  <c r="K1058" i="2"/>
  <c r="J1058" i="2"/>
  <c r="K1066" i="2"/>
  <c r="J1066" i="2"/>
  <c r="O1066" i="2" s="1"/>
  <c r="K1074" i="2"/>
  <c r="J1074" i="2"/>
  <c r="K1082" i="2"/>
  <c r="J1082" i="2"/>
  <c r="K1098" i="2"/>
  <c r="J1098" i="2"/>
  <c r="K1114" i="2"/>
  <c r="J1114" i="2"/>
  <c r="K1138" i="2"/>
  <c r="J1138" i="2"/>
  <c r="K1146" i="2"/>
  <c r="J1146" i="2"/>
  <c r="K1154" i="2"/>
  <c r="J1154" i="2"/>
  <c r="O1154" i="2" s="1"/>
  <c r="K1162" i="2"/>
  <c r="J1162" i="2"/>
  <c r="K1170" i="2"/>
  <c r="J1170" i="2"/>
  <c r="O1170" i="2" s="1"/>
  <c r="K1178" i="2"/>
  <c r="J1178" i="2"/>
  <c r="K1186" i="2"/>
  <c r="J1186" i="2"/>
  <c r="K1194" i="2"/>
  <c r="J1194" i="2"/>
  <c r="K1202" i="2"/>
  <c r="J1202" i="2"/>
  <c r="O1202" i="2" s="1"/>
  <c r="K1210" i="2"/>
  <c r="J1210" i="2"/>
  <c r="K1218" i="2"/>
  <c r="J1218" i="2"/>
  <c r="K1226" i="2"/>
  <c r="J1226" i="2"/>
  <c r="K1234" i="2"/>
  <c r="J1234" i="2"/>
  <c r="O1234" i="2" s="1"/>
  <c r="K1242" i="2"/>
  <c r="J1242" i="2"/>
  <c r="K1250" i="2"/>
  <c r="J1250" i="2"/>
  <c r="K1258" i="2"/>
  <c r="J1258" i="2"/>
  <c r="K1266" i="2"/>
  <c r="J1266" i="2"/>
  <c r="O1266" i="2" s="1"/>
  <c r="K1274" i="2"/>
  <c r="J1274" i="2"/>
  <c r="K1282" i="2"/>
  <c r="J1282" i="2"/>
  <c r="O1282" i="2" s="1"/>
  <c r="K1290" i="2"/>
  <c r="J1290" i="2"/>
  <c r="K1298" i="2"/>
  <c r="J1298" i="2"/>
  <c r="K1306" i="2"/>
  <c r="J1306" i="2"/>
  <c r="K1314" i="2"/>
  <c r="J1314" i="2"/>
  <c r="O1314" i="2" s="1"/>
  <c r="K1322" i="2"/>
  <c r="J1322" i="2"/>
  <c r="K1330" i="2"/>
  <c r="J1330" i="2"/>
  <c r="O1330" i="2" s="1"/>
  <c r="K1338" i="2"/>
  <c r="J1338" i="2"/>
  <c r="K1346" i="2"/>
  <c r="J1346" i="2"/>
  <c r="O1346" i="2" s="1"/>
  <c r="K1354" i="2"/>
  <c r="J1354" i="2"/>
  <c r="K1362" i="2"/>
  <c r="J1362" i="2"/>
  <c r="O1362" i="2" s="1"/>
  <c r="K1370" i="2"/>
  <c r="J1370" i="2"/>
  <c r="K1378" i="2"/>
  <c r="J1378" i="2"/>
  <c r="O1378" i="2" s="1"/>
  <c r="K1386" i="2"/>
  <c r="J1386" i="2"/>
  <c r="K1394" i="2"/>
  <c r="J1394" i="2"/>
  <c r="K1402" i="2"/>
  <c r="J1402" i="2"/>
  <c r="K1410" i="2"/>
  <c r="J1410" i="2"/>
  <c r="O1410" i="2" s="1"/>
  <c r="K1418" i="2"/>
  <c r="J1418" i="2"/>
  <c r="K1426" i="2"/>
  <c r="J1426" i="2"/>
  <c r="O1426" i="2" s="1"/>
  <c r="K1434" i="2"/>
  <c r="J1434" i="2"/>
  <c r="K1442" i="2"/>
  <c r="J1442" i="2"/>
  <c r="K1450" i="2"/>
  <c r="J1450" i="2"/>
  <c r="K1458" i="2"/>
  <c r="J1458" i="2"/>
  <c r="K1466" i="2"/>
  <c r="J1466" i="2"/>
  <c r="K1474" i="2"/>
  <c r="J1474" i="2"/>
  <c r="K1482" i="2"/>
  <c r="J1482" i="2"/>
  <c r="K1490" i="2"/>
  <c r="J1490" i="2"/>
  <c r="K1498" i="2"/>
  <c r="J1498" i="2"/>
  <c r="O1498" i="2" s="1"/>
  <c r="K1506" i="2"/>
  <c r="J1506" i="2"/>
  <c r="K1514" i="2"/>
  <c r="J1514" i="2"/>
  <c r="O1514" i="2" s="1"/>
  <c r="K1522" i="2"/>
  <c r="J1522" i="2"/>
  <c r="K1530" i="2"/>
  <c r="J1530" i="2"/>
  <c r="O1530" i="2" s="1"/>
  <c r="K1538" i="2"/>
  <c r="J1538" i="2"/>
  <c r="K1546" i="2"/>
  <c r="J1546" i="2"/>
  <c r="K1554" i="2"/>
  <c r="J1554" i="2"/>
  <c r="K1562" i="2"/>
  <c r="J1562" i="2"/>
  <c r="O1562" i="2" s="1"/>
  <c r="K1570" i="2"/>
  <c r="J1570" i="2"/>
  <c r="K1578" i="2"/>
  <c r="J1578" i="2"/>
  <c r="O1578" i="2" s="1"/>
  <c r="K1586" i="2"/>
  <c r="J1586" i="2"/>
  <c r="K1594" i="2"/>
  <c r="J1594" i="2"/>
  <c r="K1602" i="2"/>
  <c r="J1602" i="2"/>
  <c r="K1610" i="2"/>
  <c r="J1610" i="2"/>
  <c r="K1618" i="2"/>
  <c r="J1618" i="2"/>
  <c r="K1626" i="2"/>
  <c r="J1626" i="2"/>
  <c r="K1634" i="2"/>
  <c r="J1634" i="2"/>
  <c r="O1634" i="2" s="1"/>
  <c r="K1642" i="2"/>
  <c r="J1642" i="2"/>
  <c r="K1650" i="2"/>
  <c r="J1650" i="2"/>
  <c r="O1650" i="2" s="1"/>
  <c r="K1658" i="2"/>
  <c r="J1658" i="2"/>
  <c r="K1666" i="2"/>
  <c r="J1666" i="2"/>
  <c r="K1674" i="2"/>
  <c r="J1674" i="2"/>
  <c r="K1682" i="2"/>
  <c r="J1682" i="2"/>
  <c r="K1690" i="2"/>
  <c r="J1690" i="2"/>
  <c r="K1698" i="2"/>
  <c r="J1698" i="2"/>
  <c r="K1706" i="2"/>
  <c r="J1706" i="2"/>
  <c r="K1714" i="2"/>
  <c r="J1714" i="2"/>
  <c r="K1722" i="2"/>
  <c r="J1722" i="2"/>
  <c r="K1730" i="2"/>
  <c r="J1730" i="2"/>
  <c r="K1738" i="2"/>
  <c r="J1738" i="2"/>
  <c r="K1746" i="2"/>
  <c r="J1746" i="2"/>
  <c r="K1754" i="2"/>
  <c r="J1754" i="2"/>
  <c r="K1770" i="2"/>
  <c r="J1770" i="2"/>
  <c r="K1778" i="2"/>
  <c r="J1778" i="2"/>
  <c r="O1778" i="2" s="1"/>
  <c r="K1786" i="2"/>
  <c r="J1786" i="2"/>
  <c r="K1794" i="2"/>
  <c r="J1794" i="2"/>
  <c r="K1802" i="2"/>
  <c r="J1802" i="2"/>
  <c r="K1810" i="2"/>
  <c r="J1810" i="2"/>
  <c r="K1818" i="2"/>
  <c r="J1818" i="2"/>
  <c r="K1826" i="2"/>
  <c r="J1826" i="2"/>
  <c r="K1834" i="2"/>
  <c r="J1834" i="2"/>
  <c r="K1842" i="2"/>
  <c r="J1842" i="2"/>
  <c r="O1842" i="2" s="1"/>
  <c r="K1850" i="2"/>
  <c r="J1850" i="2"/>
  <c r="K1858" i="2"/>
  <c r="J1858" i="2"/>
  <c r="K1866" i="2"/>
  <c r="J1866" i="2"/>
  <c r="K1874" i="2"/>
  <c r="J1874" i="2"/>
  <c r="K1882" i="2"/>
  <c r="J1882" i="2"/>
  <c r="K1890" i="2"/>
  <c r="J1890" i="2"/>
  <c r="K1898" i="2"/>
  <c r="J1898" i="2"/>
  <c r="K1906" i="2"/>
  <c r="J1906" i="2"/>
  <c r="O1906" i="2" s="1"/>
  <c r="K1914" i="2"/>
  <c r="J1914" i="2"/>
  <c r="K1922" i="2"/>
  <c r="J1922" i="2"/>
  <c r="K1930" i="2"/>
  <c r="J1930" i="2"/>
  <c r="K1938" i="2"/>
  <c r="J1938" i="2"/>
  <c r="K1946" i="2"/>
  <c r="J1946" i="2"/>
  <c r="K1954" i="2"/>
  <c r="J1954" i="2"/>
  <c r="K1962" i="2"/>
  <c r="J1962" i="2"/>
  <c r="K1970" i="2"/>
  <c r="J1970" i="2"/>
  <c r="K1978" i="2"/>
  <c r="J1978" i="2"/>
  <c r="K1986" i="2"/>
  <c r="J1986" i="2"/>
  <c r="K1994" i="2"/>
  <c r="J1994" i="2"/>
  <c r="K2002" i="2"/>
  <c r="J2002" i="2"/>
  <c r="K2010" i="2"/>
  <c r="J2010" i="2"/>
  <c r="K2018" i="2"/>
  <c r="J2018" i="2"/>
  <c r="K2026" i="2"/>
  <c r="J2026" i="2"/>
  <c r="K2034" i="2"/>
  <c r="J2034" i="2"/>
  <c r="O2034" i="2" s="1"/>
  <c r="K2042" i="2"/>
  <c r="J2042" i="2"/>
  <c r="K2050" i="2"/>
  <c r="J2050" i="2"/>
  <c r="K2058" i="2"/>
  <c r="J2058" i="2"/>
  <c r="K2066" i="2"/>
  <c r="J2066" i="2"/>
  <c r="K2074" i="2"/>
  <c r="J2074" i="2"/>
  <c r="K2082" i="2"/>
  <c r="J2082" i="2"/>
  <c r="K2090" i="2"/>
  <c r="J2090" i="2"/>
  <c r="K2098" i="2"/>
  <c r="J2098" i="2"/>
  <c r="K2106" i="2"/>
  <c r="J2106" i="2"/>
  <c r="K2114" i="2"/>
  <c r="J2114" i="2"/>
  <c r="K2122" i="2"/>
  <c r="J2122" i="2"/>
  <c r="K2130" i="2"/>
  <c r="J2130" i="2"/>
  <c r="K2138" i="2"/>
  <c r="J2138" i="2"/>
  <c r="K2146" i="2"/>
  <c r="J2146" i="2"/>
  <c r="K2154" i="2"/>
  <c r="J2154" i="2"/>
  <c r="K2162" i="2"/>
  <c r="J2162" i="2"/>
  <c r="O2162" i="2" s="1"/>
  <c r="K2170" i="2"/>
  <c r="J2170" i="2"/>
  <c r="K2178" i="2"/>
  <c r="J2178" i="2"/>
  <c r="K2186" i="2"/>
  <c r="J2186" i="2"/>
  <c r="K2194" i="2"/>
  <c r="J2194" i="2"/>
  <c r="K2202" i="2"/>
  <c r="J2202" i="2"/>
  <c r="O2202" i="2" s="1"/>
  <c r="K2210" i="2"/>
  <c r="J2210" i="2"/>
  <c r="K2218" i="2"/>
  <c r="J2218" i="2"/>
  <c r="K2226" i="2"/>
  <c r="J2226" i="2"/>
  <c r="K2234" i="2"/>
  <c r="J2234" i="2"/>
  <c r="K2242" i="2"/>
  <c r="J2242" i="2"/>
  <c r="O2242" i="2" s="1"/>
  <c r="K2250" i="2"/>
  <c r="J2250" i="2"/>
  <c r="K2258" i="2"/>
  <c r="J2258" i="2"/>
  <c r="K2266" i="2"/>
  <c r="J2266" i="2"/>
  <c r="K2274" i="2"/>
  <c r="J2274" i="2"/>
  <c r="O2274" i="2" s="1"/>
  <c r="K2282" i="2"/>
  <c r="J2282" i="2"/>
  <c r="K2290" i="2"/>
  <c r="J2290" i="2"/>
  <c r="K2298" i="2"/>
  <c r="J2298" i="2"/>
  <c r="K2306" i="2"/>
  <c r="J2306" i="2"/>
  <c r="K2314" i="2"/>
  <c r="J2314" i="2"/>
  <c r="O2314" i="2" s="1"/>
  <c r="K2322" i="2"/>
  <c r="J2322" i="2"/>
  <c r="K2330" i="2"/>
  <c r="J2330" i="2"/>
  <c r="K2338" i="2"/>
  <c r="J2338" i="2"/>
  <c r="K2346" i="2"/>
  <c r="J2346" i="2"/>
  <c r="K2354" i="2"/>
  <c r="J2354" i="2"/>
  <c r="K2362" i="2"/>
  <c r="J2362" i="2"/>
  <c r="K2370" i="2"/>
  <c r="J2370" i="2"/>
  <c r="O2370" i="2" s="1"/>
  <c r="K2378" i="2"/>
  <c r="J2378" i="2"/>
  <c r="K2386" i="2"/>
  <c r="J2386" i="2"/>
  <c r="O2386" i="2" s="1"/>
  <c r="K2394" i="2"/>
  <c r="J2394" i="2"/>
  <c r="K2402" i="2"/>
  <c r="J2402" i="2"/>
  <c r="K2410" i="2"/>
  <c r="J2410" i="2"/>
  <c r="K2418" i="2"/>
  <c r="J2418" i="2"/>
  <c r="K2426" i="2"/>
  <c r="J2426" i="2"/>
  <c r="K2434" i="2"/>
  <c r="J2434" i="2"/>
  <c r="K2442" i="2"/>
  <c r="J2442" i="2"/>
  <c r="K2450" i="2"/>
  <c r="J2450" i="2"/>
  <c r="K2458" i="2"/>
  <c r="J2458" i="2"/>
  <c r="K2466" i="2"/>
  <c r="J2466" i="2"/>
  <c r="K2474" i="2"/>
  <c r="J2474" i="2"/>
  <c r="K2482" i="2"/>
  <c r="J2482" i="2"/>
  <c r="K2490" i="2"/>
  <c r="J2490" i="2"/>
  <c r="K2498" i="2"/>
  <c r="J2498" i="2"/>
  <c r="O2498" i="2" s="1"/>
  <c r="K2506" i="2"/>
  <c r="J2506" i="2"/>
  <c r="K2514" i="2"/>
  <c r="J2514" i="2"/>
  <c r="K2522" i="2"/>
  <c r="J2522" i="2"/>
  <c r="K2530" i="2"/>
  <c r="J2530" i="2"/>
  <c r="O2530" i="2" s="1"/>
  <c r="K2538" i="2"/>
  <c r="J2538" i="2"/>
  <c r="K2546" i="2"/>
  <c r="J2546" i="2"/>
  <c r="K2554" i="2"/>
  <c r="J2554" i="2"/>
  <c r="K2562" i="2"/>
  <c r="J2562" i="2"/>
  <c r="K2570" i="2"/>
  <c r="J2570" i="2"/>
  <c r="K2578" i="2"/>
  <c r="J2578" i="2"/>
  <c r="K2586" i="2"/>
  <c r="J2586" i="2"/>
  <c r="O2586" i="2" s="1"/>
  <c r="K2594" i="2"/>
  <c r="J2594" i="2"/>
  <c r="K2602" i="2"/>
  <c r="J2602" i="2"/>
  <c r="K2610" i="2"/>
  <c r="J2610" i="2"/>
  <c r="K2618" i="2"/>
  <c r="J2618" i="2"/>
  <c r="K2626" i="2"/>
  <c r="J2626" i="2"/>
  <c r="K2634" i="2"/>
  <c r="J2634" i="2"/>
  <c r="K2642" i="2"/>
  <c r="J2642" i="2"/>
  <c r="O2642" i="2" s="1"/>
  <c r="K2650" i="2"/>
  <c r="J2650" i="2"/>
  <c r="K2658" i="2"/>
  <c r="J2658" i="2"/>
  <c r="O2658" i="2" s="1"/>
  <c r="K2666" i="2"/>
  <c r="J2666" i="2"/>
  <c r="K2674" i="2"/>
  <c r="J2674" i="2"/>
  <c r="K2682" i="2"/>
  <c r="J2682" i="2"/>
  <c r="K2690" i="2"/>
  <c r="J2690" i="2"/>
  <c r="K2698" i="2"/>
  <c r="J2698" i="2"/>
  <c r="K2706" i="2"/>
  <c r="J2706" i="2"/>
  <c r="K2714" i="2"/>
  <c r="J2714" i="2"/>
  <c r="O2714" i="2" s="1"/>
  <c r="K2722" i="2"/>
  <c r="J2722" i="2"/>
  <c r="K2730" i="2"/>
  <c r="J2730" i="2"/>
  <c r="K2738" i="2"/>
  <c r="J2738" i="2"/>
  <c r="K2746" i="2"/>
  <c r="J2746" i="2"/>
  <c r="K2754" i="2"/>
  <c r="J2754" i="2"/>
  <c r="O2754" i="2" s="1"/>
  <c r="K2762" i="2"/>
  <c r="J2762" i="2"/>
  <c r="K2770" i="2"/>
  <c r="J2770" i="2"/>
  <c r="K2778" i="2"/>
  <c r="J2778" i="2"/>
  <c r="K2786" i="2"/>
  <c r="J2786" i="2"/>
  <c r="O2786" i="2" s="1"/>
  <c r="K2794" i="2"/>
  <c r="J2794" i="2"/>
  <c r="K2802" i="2"/>
  <c r="J2802" i="2"/>
  <c r="K2810" i="2"/>
  <c r="J2810" i="2"/>
  <c r="K2818" i="2"/>
  <c r="J2818" i="2"/>
  <c r="K2826" i="2"/>
  <c r="J2826" i="2"/>
  <c r="K2834" i="2"/>
  <c r="J2834" i="2"/>
  <c r="K2842" i="2"/>
  <c r="J2842" i="2"/>
  <c r="K2850" i="2"/>
  <c r="J2850" i="2"/>
  <c r="K2858" i="2"/>
  <c r="J2858" i="2"/>
  <c r="K2866" i="2"/>
  <c r="J2866" i="2"/>
  <c r="K2874" i="2"/>
  <c r="J2874" i="2"/>
  <c r="K2882" i="2"/>
  <c r="J2882" i="2"/>
  <c r="O2882" i="2" s="1"/>
  <c r="K2890" i="2"/>
  <c r="J2890" i="2"/>
  <c r="K2898" i="2"/>
  <c r="J2898" i="2"/>
  <c r="O2898" i="2" s="1"/>
  <c r="K2906" i="2"/>
  <c r="J2906" i="2"/>
  <c r="K2914" i="2"/>
  <c r="J2914" i="2"/>
  <c r="K2922" i="2"/>
  <c r="J2922" i="2"/>
  <c r="K2930" i="2"/>
  <c r="J2930" i="2"/>
  <c r="K2938" i="2"/>
  <c r="J2938" i="2"/>
  <c r="K2946" i="2"/>
  <c r="J2946" i="2"/>
  <c r="K2954" i="2"/>
  <c r="J2954" i="2"/>
  <c r="K2966" i="2"/>
  <c r="J2966" i="2"/>
  <c r="K2974" i="2"/>
  <c r="J2974" i="2"/>
  <c r="K2982" i="2"/>
  <c r="J2982" i="2"/>
  <c r="J6" i="2"/>
  <c r="O6" i="2" s="1"/>
  <c r="K6" i="2"/>
  <c r="J14" i="2"/>
  <c r="K14" i="2"/>
  <c r="J22" i="2"/>
  <c r="K22" i="2"/>
  <c r="J30" i="2"/>
  <c r="K30" i="2"/>
  <c r="K2958" i="2"/>
  <c r="J2958" i="2"/>
  <c r="K19" i="2"/>
  <c r="J19" i="2"/>
  <c r="K35" i="2"/>
  <c r="J35" i="2"/>
  <c r="K51" i="2"/>
  <c r="J51" i="2"/>
  <c r="K67" i="2"/>
  <c r="J67" i="2"/>
  <c r="K83" i="2"/>
  <c r="J83" i="2"/>
  <c r="K99" i="2"/>
  <c r="J99" i="2"/>
  <c r="K115" i="2"/>
  <c r="J115" i="2"/>
  <c r="K131" i="2"/>
  <c r="J131" i="2"/>
  <c r="K147" i="2"/>
  <c r="J147" i="2"/>
  <c r="K163" i="2"/>
  <c r="J163" i="2"/>
  <c r="K179" i="2"/>
  <c r="J179" i="2"/>
  <c r="K195" i="2"/>
  <c r="J195" i="2"/>
  <c r="K211" i="2"/>
  <c r="J211" i="2"/>
  <c r="K227" i="2"/>
  <c r="J227" i="2"/>
  <c r="K243" i="2"/>
  <c r="J243" i="2"/>
  <c r="K259" i="2"/>
  <c r="J259" i="2"/>
  <c r="K275" i="2"/>
  <c r="J275" i="2"/>
  <c r="K291" i="2"/>
  <c r="J291" i="2"/>
  <c r="K307" i="2"/>
  <c r="J307" i="2"/>
  <c r="K323" i="2"/>
  <c r="J323" i="2"/>
  <c r="K339" i="2"/>
  <c r="J339" i="2"/>
  <c r="O339" i="2" s="1"/>
  <c r="K355" i="2"/>
  <c r="J355" i="2"/>
  <c r="K371" i="2"/>
  <c r="J371" i="2"/>
  <c r="K387" i="2"/>
  <c r="J387" i="2"/>
  <c r="K403" i="2"/>
  <c r="J403" i="2"/>
  <c r="K419" i="2"/>
  <c r="J419" i="2"/>
  <c r="K435" i="2"/>
  <c r="J435" i="2"/>
  <c r="K451" i="2"/>
  <c r="J451" i="2"/>
  <c r="K467" i="2"/>
  <c r="J467" i="2"/>
  <c r="K483" i="2"/>
  <c r="J483" i="2"/>
  <c r="K499" i="2"/>
  <c r="J499" i="2"/>
  <c r="K515" i="2"/>
  <c r="J515" i="2"/>
  <c r="K531" i="2"/>
  <c r="J531" i="2"/>
  <c r="K547" i="2"/>
  <c r="J547" i="2"/>
  <c r="K563" i="2"/>
  <c r="J563" i="2"/>
  <c r="K579" i="2"/>
  <c r="J579" i="2"/>
  <c r="K595" i="2"/>
  <c r="J595" i="2"/>
  <c r="K611" i="2"/>
  <c r="J611" i="2"/>
  <c r="K627" i="2"/>
  <c r="J627" i="2"/>
  <c r="K643" i="2"/>
  <c r="J643" i="2"/>
  <c r="K659" i="2"/>
  <c r="J659" i="2"/>
  <c r="K675" i="2"/>
  <c r="J675" i="2"/>
  <c r="K691" i="2"/>
  <c r="J691" i="2"/>
  <c r="K707" i="2"/>
  <c r="J707" i="2"/>
  <c r="K715" i="2"/>
  <c r="J715" i="2"/>
  <c r="K723" i="2"/>
  <c r="J723" i="2"/>
  <c r="K731" i="2"/>
  <c r="J731" i="2"/>
  <c r="K739" i="2"/>
  <c r="J739" i="2"/>
  <c r="K747" i="2"/>
  <c r="J747" i="2"/>
  <c r="K755" i="2"/>
  <c r="J755" i="2"/>
  <c r="K763" i="2"/>
  <c r="J763" i="2"/>
  <c r="K771" i="2"/>
  <c r="J771" i="2"/>
  <c r="K779" i="2"/>
  <c r="J779" i="2"/>
  <c r="K787" i="2"/>
  <c r="J787" i="2"/>
  <c r="K795" i="2"/>
  <c r="J795" i="2"/>
  <c r="K803" i="2"/>
  <c r="J803" i="2"/>
  <c r="K811" i="2"/>
  <c r="J811" i="2"/>
  <c r="K819" i="2"/>
  <c r="J819" i="2"/>
  <c r="K827" i="2"/>
  <c r="J827" i="2"/>
  <c r="K835" i="2"/>
  <c r="J835" i="2"/>
  <c r="K843" i="2"/>
  <c r="J843" i="2"/>
  <c r="K851" i="2"/>
  <c r="J851" i="2"/>
  <c r="K859" i="2"/>
  <c r="J859" i="2"/>
  <c r="K867" i="2"/>
  <c r="J867" i="2"/>
  <c r="K875" i="2"/>
  <c r="J875" i="2"/>
  <c r="K883" i="2"/>
  <c r="J883" i="2"/>
  <c r="K891" i="2"/>
  <c r="J891" i="2"/>
  <c r="K899" i="2"/>
  <c r="J899" i="2"/>
  <c r="K907" i="2"/>
  <c r="J907" i="2"/>
  <c r="K915" i="2"/>
  <c r="J915" i="2"/>
  <c r="K923" i="2"/>
  <c r="J923" i="2"/>
  <c r="K931" i="2"/>
  <c r="J931" i="2"/>
  <c r="K939" i="2"/>
  <c r="J939" i="2"/>
  <c r="K947" i="2"/>
  <c r="J947" i="2"/>
  <c r="K955" i="2"/>
  <c r="J955" i="2"/>
  <c r="K963" i="2"/>
  <c r="J963" i="2"/>
  <c r="K971" i="2"/>
  <c r="J971" i="2"/>
  <c r="K979" i="2"/>
  <c r="J979" i="2"/>
  <c r="K987" i="2"/>
  <c r="J987" i="2"/>
  <c r="K995" i="2"/>
  <c r="J995" i="2"/>
  <c r="K1003" i="2"/>
  <c r="J1003" i="2"/>
  <c r="K1011" i="2"/>
  <c r="J1011" i="2"/>
  <c r="K1019" i="2"/>
  <c r="J1019" i="2"/>
  <c r="K1027" i="2"/>
  <c r="J1027" i="2"/>
  <c r="K1035" i="2"/>
  <c r="J1035" i="2"/>
  <c r="K1043" i="2"/>
  <c r="J1043" i="2"/>
  <c r="K1051" i="2"/>
  <c r="J1051" i="2"/>
  <c r="K1059" i="2"/>
  <c r="J1059" i="2"/>
  <c r="K1067" i="2"/>
  <c r="J1067" i="2"/>
  <c r="K1075" i="2"/>
  <c r="J1075" i="2"/>
  <c r="K1083" i="2"/>
  <c r="J1083" i="2"/>
  <c r="K1091" i="2"/>
  <c r="J1091" i="2"/>
  <c r="K1099" i="2"/>
  <c r="J1099" i="2"/>
  <c r="K1107" i="2"/>
  <c r="J1107" i="2"/>
  <c r="K1115" i="2"/>
  <c r="J1115" i="2"/>
  <c r="K1123" i="2"/>
  <c r="J1123" i="2"/>
  <c r="K1131" i="2"/>
  <c r="J1131" i="2"/>
  <c r="O1131" i="2" s="1"/>
  <c r="K36" i="2"/>
  <c r="J36" i="2"/>
  <c r="K52" i="2"/>
  <c r="J52" i="2"/>
  <c r="K68" i="2"/>
  <c r="J68" i="2"/>
  <c r="K84" i="2"/>
  <c r="J84" i="2"/>
  <c r="K108" i="2"/>
  <c r="J108" i="2"/>
  <c r="K116" i="2"/>
  <c r="J116" i="2"/>
  <c r="K140" i="2"/>
  <c r="J140" i="2"/>
  <c r="K148" i="2"/>
  <c r="J148" i="2"/>
  <c r="K172" i="2"/>
  <c r="J172" i="2"/>
  <c r="K180" i="2"/>
  <c r="J180" i="2"/>
  <c r="K204" i="2"/>
  <c r="J204" i="2"/>
  <c r="K212" i="2"/>
  <c r="J212" i="2"/>
  <c r="K236" i="2"/>
  <c r="J236" i="2"/>
  <c r="K244" i="2"/>
  <c r="J244" i="2"/>
  <c r="K268" i="2"/>
  <c r="J268" i="2"/>
  <c r="K276" i="2"/>
  <c r="J276" i="2"/>
  <c r="K300" i="2"/>
  <c r="J300" i="2"/>
  <c r="K308" i="2"/>
  <c r="J308" i="2"/>
  <c r="K332" i="2"/>
  <c r="J332" i="2"/>
  <c r="K340" i="2"/>
  <c r="J340" i="2"/>
  <c r="K364" i="2"/>
  <c r="J364" i="2"/>
  <c r="K372" i="2"/>
  <c r="J372" i="2"/>
  <c r="K396" i="2"/>
  <c r="J396" i="2"/>
  <c r="K404" i="2"/>
  <c r="J404" i="2"/>
  <c r="O404" i="2" s="1"/>
  <c r="K428" i="2"/>
  <c r="J428" i="2"/>
  <c r="K436" i="2"/>
  <c r="J436" i="2"/>
  <c r="K452" i="2"/>
  <c r="J452" i="2"/>
  <c r="O452" i="2" s="1"/>
  <c r="K468" i="2"/>
  <c r="J468" i="2"/>
  <c r="K484" i="2"/>
  <c r="J484" i="2"/>
  <c r="K500" i="2"/>
  <c r="J500" i="2"/>
  <c r="K516" i="2"/>
  <c r="J516" i="2"/>
  <c r="K532" i="2"/>
  <c r="J532" i="2"/>
  <c r="K548" i="2"/>
  <c r="J548" i="2"/>
  <c r="K564" i="2"/>
  <c r="J564" i="2"/>
  <c r="K580" i="2"/>
  <c r="J580" i="2"/>
  <c r="K596" i="2"/>
  <c r="J596" i="2"/>
  <c r="K608" i="2"/>
  <c r="J608" i="2"/>
  <c r="K656" i="2"/>
  <c r="J656" i="2"/>
  <c r="O656" i="2" s="1"/>
  <c r="K688" i="2"/>
  <c r="J688" i="2"/>
  <c r="K720" i="2"/>
  <c r="J720" i="2"/>
  <c r="O720" i="2" s="1"/>
  <c r="K768" i="2"/>
  <c r="J768" i="2"/>
  <c r="O768" i="2" s="1"/>
  <c r="K800" i="2"/>
  <c r="J800" i="2"/>
  <c r="O800" i="2" s="1"/>
  <c r="K832" i="2"/>
  <c r="J832" i="2"/>
  <c r="O832" i="2" s="1"/>
  <c r="K848" i="2"/>
  <c r="J848" i="2"/>
  <c r="O848" i="2" s="1"/>
  <c r="K864" i="2"/>
  <c r="J864" i="2"/>
  <c r="O864" i="2" s="1"/>
  <c r="K928" i="2"/>
  <c r="J928" i="2"/>
  <c r="O928" i="2" s="1"/>
  <c r="K944" i="2"/>
  <c r="J944" i="2"/>
  <c r="K976" i="2"/>
  <c r="J976" i="2"/>
  <c r="O976" i="2" s="1"/>
  <c r="K992" i="2"/>
  <c r="J992" i="2"/>
  <c r="O992" i="2" s="1"/>
  <c r="K1024" i="2"/>
  <c r="J1024" i="2"/>
  <c r="O1024" i="2" s="1"/>
  <c r="K1040" i="2"/>
  <c r="J1040" i="2"/>
  <c r="O1040" i="2" s="1"/>
  <c r="K1048" i="2"/>
  <c r="J1048" i="2"/>
  <c r="K1056" i="2"/>
  <c r="J1056" i="2"/>
  <c r="O1056" i="2" s="1"/>
  <c r="K1064" i="2"/>
  <c r="J1064" i="2"/>
  <c r="K1096" i="2"/>
  <c r="J1096" i="2"/>
  <c r="K1120" i="2"/>
  <c r="J1120" i="2"/>
  <c r="O1120" i="2" s="1"/>
  <c r="K1136" i="2"/>
  <c r="J1136" i="2"/>
  <c r="K1168" i="2"/>
  <c r="J1168" i="2"/>
  <c r="O1168" i="2" s="1"/>
  <c r="K1216" i="2"/>
  <c r="J1216" i="2"/>
  <c r="O1216" i="2" s="1"/>
  <c r="K1232" i="2"/>
  <c r="J1232" i="2"/>
  <c r="O1232" i="2" s="1"/>
  <c r="K1264" i="2"/>
  <c r="J1264" i="2"/>
  <c r="K1296" i="2"/>
  <c r="J1296" i="2"/>
  <c r="K1360" i="2"/>
  <c r="J1360" i="2"/>
  <c r="O1360" i="2" s="1"/>
  <c r="K1440" i="2"/>
  <c r="J1440" i="2"/>
  <c r="K1472" i="2"/>
  <c r="J1472" i="2"/>
  <c r="O1472" i="2" s="1"/>
  <c r="K1520" i="2"/>
  <c r="J1520" i="2"/>
  <c r="K1568" i="2"/>
  <c r="J1568" i="2"/>
  <c r="O1568" i="2" s="1"/>
  <c r="K1600" i="2"/>
  <c r="J1600" i="2"/>
  <c r="O1600" i="2" s="1"/>
  <c r="K1632" i="2"/>
  <c r="J1632" i="2"/>
  <c r="O1632" i="2" s="1"/>
  <c r="K1696" i="2"/>
  <c r="J1696" i="2"/>
  <c r="K1728" i="2"/>
  <c r="J1728" i="2"/>
  <c r="O1728" i="2" s="1"/>
  <c r="K1760" i="2"/>
  <c r="J1760" i="2"/>
  <c r="O1760" i="2" s="1"/>
  <c r="K1776" i="2"/>
  <c r="J1776" i="2"/>
  <c r="K1808" i="2"/>
  <c r="J1808" i="2"/>
  <c r="O1808" i="2" s="1"/>
  <c r="K1840" i="2"/>
  <c r="J1840" i="2"/>
  <c r="K1872" i="2"/>
  <c r="J1872" i="2"/>
  <c r="O1872" i="2" s="1"/>
  <c r="K1904" i="2"/>
  <c r="J1904" i="2"/>
  <c r="K1936" i="2"/>
  <c r="J1936" i="2"/>
  <c r="O1936" i="2" s="1"/>
  <c r="K1952" i="2"/>
  <c r="J1952" i="2"/>
  <c r="O1952" i="2" s="1"/>
  <c r="K1968" i="2"/>
  <c r="J1968" i="2"/>
  <c r="K2000" i="2"/>
  <c r="J2000" i="2"/>
  <c r="O2000" i="2" s="1"/>
  <c r="K2032" i="2"/>
  <c r="J2032" i="2"/>
  <c r="K2064" i="2"/>
  <c r="J2064" i="2"/>
  <c r="O2064" i="2" s="1"/>
  <c r="K2096" i="2"/>
  <c r="J2096" i="2"/>
  <c r="O2096" i="2" s="1"/>
  <c r="K2128" i="2"/>
  <c r="J2128" i="2"/>
  <c r="O2128" i="2" s="1"/>
  <c r="K2160" i="2"/>
  <c r="J2160" i="2"/>
  <c r="O2160" i="2" s="1"/>
  <c r="K2208" i="2"/>
  <c r="J2208" i="2"/>
  <c r="O2208" i="2" s="1"/>
  <c r="K2240" i="2"/>
  <c r="J2240" i="2"/>
  <c r="O2240" i="2" s="1"/>
  <c r="K2256" i="2"/>
  <c r="J2256" i="2"/>
  <c r="K2288" i="2"/>
  <c r="J2288" i="2"/>
  <c r="K2320" i="2"/>
  <c r="J2320" i="2"/>
  <c r="K2336" i="2"/>
  <c r="J2336" i="2"/>
  <c r="O2336" i="2" s="1"/>
  <c r="K2352" i="2"/>
  <c r="J2352" i="2"/>
  <c r="K2384" i="2"/>
  <c r="J2384" i="2"/>
  <c r="K2416" i="2"/>
  <c r="J2416" i="2"/>
  <c r="K2432" i="2"/>
  <c r="J2432" i="2"/>
  <c r="O2432" i="2" s="1"/>
  <c r="K2480" i="2"/>
  <c r="J2480" i="2"/>
  <c r="K2496" i="2"/>
  <c r="J2496" i="2"/>
  <c r="K2528" i="2"/>
  <c r="J2528" i="2"/>
  <c r="K2560" i="2"/>
  <c r="J2560" i="2"/>
  <c r="K2592" i="2"/>
  <c r="J2592" i="2"/>
  <c r="K2624" i="2"/>
  <c r="J2624" i="2"/>
  <c r="K2676" i="2"/>
  <c r="J2676" i="2"/>
  <c r="O2676" i="2" s="1"/>
  <c r="K2700" i="2"/>
  <c r="J2700" i="2"/>
  <c r="K2708" i="2"/>
  <c r="J2708" i="2"/>
  <c r="O2708" i="2" s="1"/>
  <c r="K2732" i="2"/>
  <c r="J2732" i="2"/>
  <c r="K2740" i="2"/>
  <c r="J2740" i="2"/>
  <c r="K2756" i="2"/>
  <c r="J2756" i="2"/>
  <c r="K2772" i="2"/>
  <c r="J2772" i="2"/>
  <c r="O2772" i="2" s="1"/>
  <c r="K2788" i="2"/>
  <c r="J2788" i="2"/>
  <c r="K2804" i="2"/>
  <c r="J2804" i="2"/>
  <c r="K2820" i="2"/>
  <c r="J2820" i="2"/>
  <c r="K2836" i="2"/>
  <c r="J2836" i="2"/>
  <c r="O2836" i="2" s="1"/>
  <c r="K2852" i="2"/>
  <c r="J2852" i="2"/>
  <c r="K2868" i="2"/>
  <c r="J2868" i="2"/>
  <c r="K2884" i="2"/>
  <c r="J2884" i="2"/>
  <c r="K2900" i="2"/>
  <c r="J2900" i="2"/>
  <c r="O2900" i="2" s="1"/>
  <c r="K2932" i="2"/>
  <c r="J2932" i="2"/>
  <c r="K2948" i="2"/>
  <c r="J2948" i="2"/>
  <c r="K2964" i="2"/>
  <c r="J2964" i="2"/>
  <c r="O2964" i="2" s="1"/>
  <c r="K2988" i="2"/>
  <c r="J2988" i="2"/>
  <c r="K2996" i="2"/>
  <c r="J2996" i="2"/>
  <c r="K3012" i="2"/>
  <c r="J3012" i="2"/>
  <c r="K3028" i="2"/>
  <c r="J3028" i="2"/>
  <c r="O3028" i="2" s="1"/>
  <c r="K3044" i="2"/>
  <c r="J3044" i="2"/>
  <c r="K3068" i="2"/>
  <c r="J3068" i="2"/>
  <c r="K3076" i="2"/>
  <c r="J3076" i="2"/>
  <c r="K3100" i="2"/>
  <c r="J3100" i="2"/>
  <c r="K16" i="2"/>
  <c r="J16" i="2"/>
  <c r="K592" i="2"/>
  <c r="J592" i="2"/>
  <c r="O592" i="2" s="1"/>
  <c r="K21" i="2"/>
  <c r="J21" i="2"/>
  <c r="K69" i="2"/>
  <c r="J69" i="2"/>
  <c r="K117" i="2"/>
  <c r="J117" i="2"/>
  <c r="K165" i="2"/>
  <c r="J165" i="2"/>
  <c r="K213" i="2"/>
  <c r="J213" i="2"/>
  <c r="K261" i="2"/>
  <c r="J261" i="2"/>
  <c r="K277" i="2"/>
  <c r="J277" i="2"/>
  <c r="O277" i="2" s="1"/>
  <c r="K325" i="2"/>
  <c r="J325" i="2"/>
  <c r="K373" i="2"/>
  <c r="J373" i="2"/>
  <c r="K389" i="2"/>
  <c r="J389" i="2"/>
  <c r="O389" i="2" s="1"/>
  <c r="K405" i="2"/>
  <c r="J405" i="2"/>
  <c r="K453" i="2"/>
  <c r="J453" i="2"/>
  <c r="K501" i="2"/>
  <c r="J501" i="2"/>
  <c r="K549" i="2"/>
  <c r="J549" i="2"/>
  <c r="K597" i="2"/>
  <c r="J597" i="2"/>
  <c r="K661" i="2"/>
  <c r="J661" i="2"/>
  <c r="K50" i="2"/>
  <c r="J50" i="2"/>
  <c r="K74" i="2"/>
  <c r="J74" i="2"/>
  <c r="K98" i="2"/>
  <c r="J98" i="2"/>
  <c r="K122" i="2"/>
  <c r="J122" i="2"/>
  <c r="K146" i="2"/>
  <c r="J146" i="2"/>
  <c r="K170" i="2"/>
  <c r="J170" i="2"/>
  <c r="K194" i="2"/>
  <c r="J194" i="2"/>
  <c r="K218" i="2"/>
  <c r="J218" i="2"/>
  <c r="K226" i="2"/>
  <c r="J226" i="2"/>
  <c r="K250" i="2"/>
  <c r="J250" i="2"/>
  <c r="K274" i="2"/>
  <c r="J274" i="2"/>
  <c r="K282" i="2"/>
  <c r="J282" i="2"/>
  <c r="K306" i="2"/>
  <c r="J306" i="2"/>
  <c r="K330" i="2"/>
  <c r="J330" i="2"/>
  <c r="K346" i="2"/>
  <c r="J346" i="2"/>
  <c r="K370" i="2"/>
  <c r="J370" i="2"/>
  <c r="K394" i="2"/>
  <c r="J394" i="2"/>
  <c r="K418" i="2"/>
  <c r="J418" i="2"/>
  <c r="K442" i="2"/>
  <c r="J442" i="2"/>
  <c r="K466" i="2"/>
  <c r="J466" i="2"/>
  <c r="K490" i="2"/>
  <c r="J490" i="2"/>
  <c r="K514" i="2"/>
  <c r="J514" i="2"/>
  <c r="K538" i="2"/>
  <c r="J538" i="2"/>
  <c r="K562" i="2"/>
  <c r="J562" i="2"/>
  <c r="K586" i="2"/>
  <c r="J586" i="2"/>
  <c r="K610" i="2"/>
  <c r="J610" i="2"/>
  <c r="O610" i="2" s="1"/>
  <c r="K634" i="2"/>
  <c r="J634" i="2"/>
  <c r="O634" i="2" s="1"/>
  <c r="K658" i="2"/>
  <c r="J658" i="2"/>
  <c r="K682" i="2"/>
  <c r="J682" i="2"/>
  <c r="O682" i="2" s="1"/>
  <c r="K722" i="2"/>
  <c r="J722" i="2"/>
  <c r="K746" i="2"/>
  <c r="J746" i="2"/>
  <c r="K786" i="2"/>
  <c r="J786" i="2"/>
  <c r="K810" i="2"/>
  <c r="J810" i="2"/>
  <c r="K858" i="2"/>
  <c r="J858" i="2"/>
  <c r="K890" i="2"/>
  <c r="J890" i="2"/>
  <c r="J918" i="2"/>
  <c r="O918" i="2" s="1"/>
  <c r="K918" i="2"/>
  <c r="J942" i="2"/>
  <c r="O942" i="2" s="1"/>
  <c r="K942" i="2"/>
  <c r="J1070" i="2"/>
  <c r="K1070" i="2"/>
  <c r="J1094" i="2"/>
  <c r="K1094" i="2"/>
  <c r="J1118" i="2"/>
  <c r="K1118" i="2"/>
  <c r="J1142" i="2"/>
  <c r="O1142" i="2" s="1"/>
  <c r="K1142" i="2"/>
  <c r="J1166" i="2"/>
  <c r="K1166" i="2"/>
  <c r="J1190" i="2"/>
  <c r="K1190" i="2"/>
  <c r="J1214" i="2"/>
  <c r="K1214" i="2"/>
  <c r="J1238" i="2"/>
  <c r="K1238" i="2"/>
  <c r="J1262" i="2"/>
  <c r="K1262" i="2"/>
  <c r="J1286" i="2"/>
  <c r="K1286" i="2"/>
  <c r="J1310" i="2"/>
  <c r="K1310" i="2"/>
  <c r="J1318" i="2"/>
  <c r="K1318" i="2"/>
  <c r="J1342" i="2"/>
  <c r="K1342" i="2"/>
  <c r="J1366" i="2"/>
  <c r="K1366" i="2"/>
  <c r="J1374" i="2"/>
  <c r="K1374" i="2"/>
  <c r="J1398" i="2"/>
  <c r="K1398" i="2"/>
  <c r="J1422" i="2"/>
  <c r="K1422" i="2"/>
  <c r="J1438" i="2"/>
  <c r="K1438" i="2"/>
  <c r="J1454" i="2"/>
  <c r="K1454" i="2"/>
  <c r="J1478" i="2"/>
  <c r="K1478" i="2"/>
  <c r="J1502" i="2"/>
  <c r="K1502" i="2"/>
  <c r="J1526" i="2"/>
  <c r="O1526" i="2" s="1"/>
  <c r="K1526" i="2"/>
  <c r="J1534" i="2"/>
  <c r="K1534" i="2"/>
  <c r="J1558" i="2"/>
  <c r="K1558" i="2"/>
  <c r="J1582" i="2"/>
  <c r="K1582" i="2"/>
  <c r="J1590" i="2"/>
  <c r="O1590" i="2" s="1"/>
  <c r="K1590" i="2"/>
  <c r="J1614" i="2"/>
  <c r="K1614" i="2"/>
  <c r="J1638" i="2"/>
  <c r="K1638" i="2"/>
  <c r="J1662" i="2"/>
  <c r="K1662" i="2"/>
  <c r="J1686" i="2"/>
  <c r="O1686" i="2" s="1"/>
  <c r="K1686" i="2"/>
  <c r="J1710" i="2"/>
  <c r="K1710" i="2"/>
  <c r="J1734" i="2"/>
  <c r="K1734" i="2"/>
  <c r="J1742" i="2"/>
  <c r="K1742" i="2"/>
  <c r="J1766" i="2"/>
  <c r="O1766" i="2" s="1"/>
  <c r="K1766" i="2"/>
  <c r="J1790" i="2"/>
  <c r="K1790" i="2"/>
  <c r="J1814" i="2"/>
  <c r="O1814" i="2" s="1"/>
  <c r="K1814" i="2"/>
  <c r="J1838" i="2"/>
  <c r="K1838" i="2"/>
  <c r="J1862" i="2"/>
  <c r="K1862" i="2"/>
  <c r="J1886" i="2"/>
  <c r="K1886" i="2"/>
  <c r="J1910" i="2"/>
  <c r="K1910" i="2"/>
  <c r="K1934" i="2"/>
  <c r="J1934" i="2"/>
  <c r="O1934" i="2" s="1"/>
  <c r="K1950" i="2"/>
  <c r="J1950" i="2"/>
  <c r="K1982" i="2"/>
  <c r="J1982" i="2"/>
  <c r="K2014" i="2"/>
  <c r="J2014" i="2"/>
  <c r="K2094" i="2"/>
  <c r="J2094" i="2"/>
  <c r="K2294" i="2"/>
  <c r="J2294" i="2"/>
  <c r="O2294" i="2" s="1"/>
  <c r="K2302" i="2"/>
  <c r="J2302" i="2"/>
  <c r="K2318" i="2"/>
  <c r="J2318" i="2"/>
  <c r="K2342" i="2"/>
  <c r="J2342" i="2"/>
  <c r="K2366" i="2"/>
  <c r="J2366" i="2"/>
  <c r="K2390" i="2"/>
  <c r="J2390" i="2"/>
  <c r="K2414" i="2"/>
  <c r="J2414" i="2"/>
  <c r="O2414" i="2" s="1"/>
  <c r="K2438" i="2"/>
  <c r="J2438" i="2"/>
  <c r="K2462" i="2"/>
  <c r="J2462" i="2"/>
  <c r="K2486" i="2"/>
  <c r="J2486" i="2"/>
  <c r="K2510" i="2"/>
  <c r="J2510" i="2"/>
  <c r="K2534" i="2"/>
  <c r="J2534" i="2"/>
  <c r="K2558" i="2"/>
  <c r="J2558" i="2"/>
  <c r="K2582" i="2"/>
  <c r="J2582" i="2"/>
  <c r="K2598" i="2"/>
  <c r="J2598" i="2"/>
  <c r="K2614" i="2"/>
  <c r="J2614" i="2"/>
  <c r="K2638" i="2"/>
  <c r="J2638" i="2"/>
  <c r="K2662" i="2"/>
  <c r="J2662" i="2"/>
  <c r="K2686" i="2"/>
  <c r="J2686" i="2"/>
  <c r="K2710" i="2"/>
  <c r="J2710" i="2"/>
  <c r="K2734" i="2"/>
  <c r="J2734" i="2"/>
  <c r="K2758" i="2"/>
  <c r="J2758" i="2"/>
  <c r="K2782" i="2"/>
  <c r="J2782" i="2"/>
  <c r="K2814" i="2"/>
  <c r="J2814" i="2"/>
  <c r="K2838" i="2"/>
  <c r="J2838" i="2"/>
  <c r="K2854" i="2"/>
  <c r="J2854" i="2"/>
  <c r="K2870" i="2"/>
  <c r="J2870" i="2"/>
  <c r="K2894" i="2"/>
  <c r="J2894" i="2"/>
  <c r="K2918" i="2"/>
  <c r="J2918" i="2"/>
  <c r="K2942" i="2"/>
  <c r="J2942" i="2"/>
  <c r="K2970" i="2"/>
  <c r="J2970" i="2"/>
  <c r="O2970" i="2" s="1"/>
  <c r="K2994" i="2"/>
  <c r="J2994" i="2"/>
  <c r="K3042" i="2"/>
  <c r="J3042" i="2"/>
  <c r="O3042" i="2" s="1"/>
  <c r="K5" i="2"/>
  <c r="J5" i="2"/>
  <c r="O5" i="2" s="1"/>
  <c r="K18" i="2"/>
  <c r="J18" i="2"/>
  <c r="K7" i="2"/>
  <c r="J7" i="2"/>
  <c r="K103" i="2"/>
  <c r="J103" i="2"/>
  <c r="K151" i="2"/>
  <c r="J151" i="2"/>
  <c r="K231" i="2"/>
  <c r="J231" i="2"/>
  <c r="K279" i="2"/>
  <c r="J279" i="2"/>
  <c r="K295" i="2"/>
  <c r="J295" i="2"/>
  <c r="K343" i="2"/>
  <c r="J343" i="2"/>
  <c r="K407" i="2"/>
  <c r="J407" i="2"/>
  <c r="K487" i="2"/>
  <c r="J487" i="2"/>
  <c r="O487" i="2" s="1"/>
  <c r="K535" i="2"/>
  <c r="J535" i="2"/>
  <c r="O535" i="2" s="1"/>
  <c r="K599" i="2"/>
  <c r="J599" i="2"/>
  <c r="O599" i="2" s="1"/>
  <c r="K647" i="2"/>
  <c r="J647" i="2"/>
  <c r="K695" i="2"/>
  <c r="J695" i="2"/>
  <c r="O695" i="2" s="1"/>
  <c r="K719" i="2"/>
  <c r="J719" i="2"/>
  <c r="K743" i="2"/>
  <c r="J743" i="2"/>
  <c r="K791" i="2"/>
  <c r="J791" i="2"/>
  <c r="O791" i="2" s="1"/>
  <c r="K839" i="2"/>
  <c r="J839" i="2"/>
  <c r="K919" i="2"/>
  <c r="J919" i="2"/>
  <c r="K967" i="2"/>
  <c r="J967" i="2"/>
  <c r="O967" i="2" s="1"/>
  <c r="K1015" i="2"/>
  <c r="J1015" i="2"/>
  <c r="K1063" i="2"/>
  <c r="J1063" i="2"/>
  <c r="K1033" i="2"/>
  <c r="J1033" i="2"/>
  <c r="K1097" i="2"/>
  <c r="J1097" i="2"/>
  <c r="K1113" i="2"/>
  <c r="J1113" i="2"/>
  <c r="K1129" i="2"/>
  <c r="J1129" i="2"/>
  <c r="K1762" i="2"/>
  <c r="J1762" i="2"/>
  <c r="K9" i="2"/>
  <c r="J9" i="2"/>
  <c r="O9" i="2" s="1"/>
  <c r="K17" i="2"/>
  <c r="J17" i="2"/>
  <c r="K25" i="2"/>
  <c r="J25" i="2"/>
  <c r="K33" i="2"/>
  <c r="J33" i="2"/>
  <c r="K41" i="2"/>
  <c r="J41" i="2"/>
  <c r="K49" i="2"/>
  <c r="J49" i="2"/>
  <c r="K57" i="2"/>
  <c r="J57" i="2"/>
  <c r="K65" i="2"/>
  <c r="J65" i="2"/>
  <c r="K73" i="2"/>
  <c r="J73" i="2"/>
  <c r="K81" i="2"/>
  <c r="J81" i="2"/>
  <c r="K89" i="2"/>
  <c r="J89" i="2"/>
  <c r="K97" i="2"/>
  <c r="J97" i="2"/>
  <c r="K105" i="2"/>
  <c r="J105" i="2"/>
  <c r="K113" i="2"/>
  <c r="J113" i="2"/>
  <c r="O113" i="2" s="1"/>
  <c r="K121" i="2"/>
  <c r="J121" i="2"/>
  <c r="K129" i="2"/>
  <c r="J129" i="2"/>
  <c r="K137" i="2"/>
  <c r="J137" i="2"/>
  <c r="K145" i="2"/>
  <c r="J145" i="2"/>
  <c r="K153" i="2"/>
  <c r="J153" i="2"/>
  <c r="K161" i="2"/>
  <c r="J161" i="2"/>
  <c r="K169" i="2"/>
  <c r="J169" i="2"/>
  <c r="K177" i="2"/>
  <c r="J177" i="2"/>
  <c r="K185" i="2"/>
  <c r="J185" i="2"/>
  <c r="K193" i="2"/>
  <c r="J193" i="2"/>
  <c r="K201" i="2"/>
  <c r="J201" i="2"/>
  <c r="K209" i="2"/>
  <c r="J209" i="2"/>
  <c r="K217" i="2"/>
  <c r="J217" i="2"/>
  <c r="K225" i="2"/>
  <c r="J225" i="2"/>
  <c r="K233" i="2"/>
  <c r="J233" i="2"/>
  <c r="K241" i="2"/>
  <c r="J241" i="2"/>
  <c r="K249" i="2"/>
  <c r="J249" i="2"/>
  <c r="K257" i="2"/>
  <c r="J257" i="2"/>
  <c r="K265" i="2"/>
  <c r="J265" i="2"/>
  <c r="K273" i="2"/>
  <c r="J273" i="2"/>
  <c r="K281" i="2"/>
  <c r="J281" i="2"/>
  <c r="K289" i="2"/>
  <c r="J289" i="2"/>
  <c r="K297" i="2"/>
  <c r="J297" i="2"/>
  <c r="K305" i="2"/>
  <c r="J305" i="2"/>
  <c r="K313" i="2"/>
  <c r="J313" i="2"/>
  <c r="K321" i="2"/>
  <c r="J321" i="2"/>
  <c r="K329" i="2"/>
  <c r="J329" i="2"/>
  <c r="K337" i="2"/>
  <c r="J337" i="2"/>
  <c r="K345" i="2"/>
  <c r="J345" i="2"/>
  <c r="K353" i="2"/>
  <c r="J353" i="2"/>
  <c r="K361" i="2"/>
  <c r="J361" i="2"/>
  <c r="K369" i="2"/>
  <c r="J369" i="2"/>
  <c r="K377" i="2"/>
  <c r="J377" i="2"/>
  <c r="O377" i="2" s="1"/>
  <c r="K385" i="2"/>
  <c r="J385" i="2"/>
  <c r="K393" i="2"/>
  <c r="J393" i="2"/>
  <c r="K401" i="2"/>
  <c r="J401" i="2"/>
  <c r="K409" i="2"/>
  <c r="J409" i="2"/>
  <c r="K417" i="2"/>
  <c r="J417" i="2"/>
  <c r="K425" i="2"/>
  <c r="J425" i="2"/>
  <c r="O425" i="2" s="1"/>
  <c r="K433" i="2"/>
  <c r="J433" i="2"/>
  <c r="K441" i="2"/>
  <c r="J441" i="2"/>
  <c r="K449" i="2"/>
  <c r="J449" i="2"/>
  <c r="K457" i="2"/>
  <c r="J457" i="2"/>
  <c r="K465" i="2"/>
  <c r="J465" i="2"/>
  <c r="K473" i="2"/>
  <c r="J473" i="2"/>
  <c r="O473" i="2" s="1"/>
  <c r="K481" i="2"/>
  <c r="J481" i="2"/>
  <c r="O481" i="2" s="1"/>
  <c r="K489" i="2"/>
  <c r="J489" i="2"/>
  <c r="K497" i="2"/>
  <c r="J497" i="2"/>
  <c r="K505" i="2"/>
  <c r="J505" i="2"/>
  <c r="O505" i="2" s="1"/>
  <c r="K513" i="2"/>
  <c r="J513" i="2"/>
  <c r="K521" i="2"/>
  <c r="J521" i="2"/>
  <c r="K529" i="2"/>
  <c r="J529" i="2"/>
  <c r="K537" i="2"/>
  <c r="J537" i="2"/>
  <c r="O537" i="2" s="1"/>
  <c r="K545" i="2"/>
  <c r="J545" i="2"/>
  <c r="K553" i="2"/>
  <c r="J553" i="2"/>
  <c r="K561" i="2"/>
  <c r="J561" i="2"/>
  <c r="O561" i="2" s="1"/>
  <c r="K569" i="2"/>
  <c r="J569" i="2"/>
  <c r="O569" i="2" s="1"/>
  <c r="K577" i="2"/>
  <c r="J577" i="2"/>
  <c r="K585" i="2"/>
  <c r="J585" i="2"/>
  <c r="K593" i="2"/>
  <c r="J593" i="2"/>
  <c r="K601" i="2"/>
  <c r="J601" i="2"/>
  <c r="O601" i="2" s="1"/>
  <c r="K609" i="2"/>
  <c r="J609" i="2"/>
  <c r="O609" i="2" s="1"/>
  <c r="K617" i="2"/>
  <c r="J617" i="2"/>
  <c r="O617" i="2" s="1"/>
  <c r="K625" i="2"/>
  <c r="J625" i="2"/>
  <c r="O625" i="2" s="1"/>
  <c r="K633" i="2"/>
  <c r="J633" i="2"/>
  <c r="O633" i="2" s="1"/>
  <c r="K641" i="2"/>
  <c r="J641" i="2"/>
  <c r="K649" i="2"/>
  <c r="J649" i="2"/>
  <c r="O649" i="2" s="1"/>
  <c r="K657" i="2"/>
  <c r="J657" i="2"/>
  <c r="K665" i="2"/>
  <c r="J665" i="2"/>
  <c r="O665" i="2" s="1"/>
  <c r="K673" i="2"/>
  <c r="J673" i="2"/>
  <c r="O673" i="2" s="1"/>
  <c r="K681" i="2"/>
  <c r="J681" i="2"/>
  <c r="O681" i="2" s="1"/>
  <c r="K689" i="2"/>
  <c r="J689" i="2"/>
  <c r="O689" i="2" s="1"/>
  <c r="K697" i="2"/>
  <c r="J697" i="2"/>
  <c r="O697" i="2" s="1"/>
  <c r="K705" i="2"/>
  <c r="J705" i="2"/>
  <c r="K713" i="2"/>
  <c r="J713" i="2"/>
  <c r="K721" i="2"/>
  <c r="J721" i="2"/>
  <c r="O721" i="2" s="1"/>
  <c r="K729" i="2"/>
  <c r="J729" i="2"/>
  <c r="O729" i="2" s="1"/>
  <c r="K737" i="2"/>
  <c r="J737" i="2"/>
  <c r="O737" i="2" s="1"/>
  <c r="K745" i="2"/>
  <c r="J745" i="2"/>
  <c r="O745" i="2" s="1"/>
  <c r="K753" i="2"/>
  <c r="J753" i="2"/>
  <c r="K761" i="2"/>
  <c r="J761" i="2"/>
  <c r="O761" i="2" s="1"/>
  <c r="K769" i="2"/>
  <c r="J769" i="2"/>
  <c r="K777" i="2"/>
  <c r="J777" i="2"/>
  <c r="O777" i="2" s="1"/>
  <c r="K785" i="2"/>
  <c r="J785" i="2"/>
  <c r="K793" i="2"/>
  <c r="J793" i="2"/>
  <c r="O793" i="2" s="1"/>
  <c r="K801" i="2"/>
  <c r="J801" i="2"/>
  <c r="K809" i="2"/>
  <c r="J809" i="2"/>
  <c r="K817" i="2"/>
  <c r="J817" i="2"/>
  <c r="K825" i="2"/>
  <c r="J825" i="2"/>
  <c r="K833" i="2"/>
  <c r="J833" i="2"/>
  <c r="K841" i="2"/>
  <c r="J841" i="2"/>
  <c r="K849" i="2"/>
  <c r="J849" i="2"/>
  <c r="K857" i="2"/>
  <c r="J857" i="2"/>
  <c r="K865" i="2"/>
  <c r="J865" i="2"/>
  <c r="K873" i="2"/>
  <c r="J873" i="2"/>
  <c r="K881" i="2"/>
  <c r="J881" i="2"/>
  <c r="O881" i="2" s="1"/>
  <c r="K889" i="2"/>
  <c r="J889" i="2"/>
  <c r="O889" i="2" s="1"/>
  <c r="K897" i="2"/>
  <c r="J897" i="2"/>
  <c r="O897" i="2" s="1"/>
  <c r="K905" i="2"/>
  <c r="J905" i="2"/>
  <c r="O905" i="2" s="1"/>
  <c r="K913" i="2"/>
  <c r="J913" i="2"/>
  <c r="K921" i="2"/>
  <c r="J921" i="2"/>
  <c r="O921" i="2" s="1"/>
  <c r="K929" i="2"/>
  <c r="J929" i="2"/>
  <c r="O929" i="2" s="1"/>
  <c r="K937" i="2"/>
  <c r="J937" i="2"/>
  <c r="K945" i="2"/>
  <c r="J945" i="2"/>
  <c r="K953" i="2"/>
  <c r="J953" i="2"/>
  <c r="K961" i="2"/>
  <c r="J961" i="2"/>
  <c r="K969" i="2"/>
  <c r="J969" i="2"/>
  <c r="K977" i="2"/>
  <c r="J977" i="2"/>
  <c r="K985" i="2"/>
  <c r="J985" i="2"/>
  <c r="O985" i="2" s="1"/>
  <c r="K993" i="2"/>
  <c r="J993" i="2"/>
  <c r="O993" i="2" s="1"/>
  <c r="K1001" i="2"/>
  <c r="J1001" i="2"/>
  <c r="K1009" i="2"/>
  <c r="J1009" i="2"/>
  <c r="K1017" i="2"/>
  <c r="J1017" i="2"/>
  <c r="O1017" i="2" s="1"/>
  <c r="K1025" i="2"/>
  <c r="J1025" i="2"/>
  <c r="K1041" i="2"/>
  <c r="J1041" i="2"/>
  <c r="K1057" i="2"/>
  <c r="J1057" i="2"/>
  <c r="K1073" i="2"/>
  <c r="J1073" i="2"/>
  <c r="K1089" i="2"/>
  <c r="J1089" i="2"/>
  <c r="K1105" i="2"/>
  <c r="J1105" i="2"/>
  <c r="K1121" i="2"/>
  <c r="J1121" i="2"/>
  <c r="K1137" i="2"/>
  <c r="J1137" i="2"/>
  <c r="K1145" i="2"/>
  <c r="J1145" i="2"/>
  <c r="K1153" i="2"/>
  <c r="J1153" i="2"/>
  <c r="K1161" i="2"/>
  <c r="J1161" i="2"/>
  <c r="K1169" i="2"/>
  <c r="J1169" i="2"/>
  <c r="K1177" i="2"/>
  <c r="J1177" i="2"/>
  <c r="K1185" i="2"/>
  <c r="J1185" i="2"/>
  <c r="K1193" i="2"/>
  <c r="J1193" i="2"/>
  <c r="K1201" i="2"/>
  <c r="J1201" i="2"/>
  <c r="K1209" i="2"/>
  <c r="J1209" i="2"/>
  <c r="K1217" i="2"/>
  <c r="J1217" i="2"/>
  <c r="K1225" i="2"/>
  <c r="J1225" i="2"/>
  <c r="K1233" i="2"/>
  <c r="J1233" i="2"/>
  <c r="K1241" i="2"/>
  <c r="J1241" i="2"/>
  <c r="K1249" i="2"/>
  <c r="J1249" i="2"/>
  <c r="K1257" i="2"/>
  <c r="J1257" i="2"/>
  <c r="K1265" i="2"/>
  <c r="J1265" i="2"/>
  <c r="K1273" i="2"/>
  <c r="J1273" i="2"/>
  <c r="K1281" i="2"/>
  <c r="J1281" i="2"/>
  <c r="K1289" i="2"/>
  <c r="J1289" i="2"/>
  <c r="K1297" i="2"/>
  <c r="J1297" i="2"/>
  <c r="K1305" i="2"/>
  <c r="J1305" i="2"/>
  <c r="K1313" i="2"/>
  <c r="J1313" i="2"/>
  <c r="K1321" i="2"/>
  <c r="J1321" i="2"/>
  <c r="K1329" i="2"/>
  <c r="J1329" i="2"/>
  <c r="K1337" i="2"/>
  <c r="J1337" i="2"/>
  <c r="K1345" i="2"/>
  <c r="J1345" i="2"/>
  <c r="K1353" i="2"/>
  <c r="J1353" i="2"/>
  <c r="K1361" i="2"/>
  <c r="J1361" i="2"/>
  <c r="K1369" i="2"/>
  <c r="J1369" i="2"/>
  <c r="K1377" i="2"/>
  <c r="J1377" i="2"/>
  <c r="K1385" i="2"/>
  <c r="J1385" i="2"/>
  <c r="K1393" i="2"/>
  <c r="J1393" i="2"/>
  <c r="K1401" i="2"/>
  <c r="J1401" i="2"/>
  <c r="K1409" i="2"/>
  <c r="J1409" i="2"/>
  <c r="K1417" i="2"/>
  <c r="J1417" i="2"/>
  <c r="K1425" i="2"/>
  <c r="J1425" i="2"/>
  <c r="K1433" i="2"/>
  <c r="J1433" i="2"/>
  <c r="K1441" i="2"/>
  <c r="J1441" i="2"/>
  <c r="K1449" i="2"/>
  <c r="J1449" i="2"/>
  <c r="K1457" i="2"/>
  <c r="J1457" i="2"/>
  <c r="K1465" i="2"/>
  <c r="J1465" i="2"/>
  <c r="K1473" i="2"/>
  <c r="J1473" i="2"/>
  <c r="K1481" i="2"/>
  <c r="J1481" i="2"/>
  <c r="K1489" i="2"/>
  <c r="J1489" i="2"/>
  <c r="O1489" i="2" s="1"/>
  <c r="K1497" i="2"/>
  <c r="J1497" i="2"/>
  <c r="K1505" i="2"/>
  <c r="J1505" i="2"/>
  <c r="O1505" i="2" s="1"/>
  <c r="K1513" i="2"/>
  <c r="J1513" i="2"/>
  <c r="K1521" i="2"/>
  <c r="J1521" i="2"/>
  <c r="K1529" i="2"/>
  <c r="J1529" i="2"/>
  <c r="K1537" i="2"/>
  <c r="J1537" i="2"/>
  <c r="O1537" i="2" s="1"/>
  <c r="K1545" i="2"/>
  <c r="J1545" i="2"/>
  <c r="K1553" i="2"/>
  <c r="J1553" i="2"/>
  <c r="K1561" i="2"/>
  <c r="J1561" i="2"/>
  <c r="K1569" i="2"/>
  <c r="J1569" i="2"/>
  <c r="O1569" i="2" s="1"/>
  <c r="K1577" i="2"/>
  <c r="J1577" i="2"/>
  <c r="K1585" i="2"/>
  <c r="J1585" i="2"/>
  <c r="K1593" i="2"/>
  <c r="J1593" i="2"/>
  <c r="O1593" i="2" s="1"/>
  <c r="K1601" i="2"/>
  <c r="J1601" i="2"/>
  <c r="K1609" i="2"/>
  <c r="J1609" i="2"/>
  <c r="K1617" i="2"/>
  <c r="J1617" i="2"/>
  <c r="O1617" i="2" s="1"/>
  <c r="K1625" i="2"/>
  <c r="J1625" i="2"/>
  <c r="K1633" i="2"/>
  <c r="J1633" i="2"/>
  <c r="K1641" i="2"/>
  <c r="J1641" i="2"/>
  <c r="K1649" i="2"/>
  <c r="J1649" i="2"/>
  <c r="K1657" i="2"/>
  <c r="J1657" i="2"/>
  <c r="K1665" i="2"/>
  <c r="J1665" i="2"/>
  <c r="K1673" i="2"/>
  <c r="J1673" i="2"/>
  <c r="K1681" i="2"/>
  <c r="J1681" i="2"/>
  <c r="K1689" i="2"/>
  <c r="J1689" i="2"/>
  <c r="K1697" i="2"/>
  <c r="J1697" i="2"/>
  <c r="O1697" i="2" s="1"/>
  <c r="K1705" i="2"/>
  <c r="J1705" i="2"/>
  <c r="K1713" i="2"/>
  <c r="J1713" i="2"/>
  <c r="K1721" i="2"/>
  <c r="J1721" i="2"/>
  <c r="K1729" i="2"/>
  <c r="J1729" i="2"/>
  <c r="K1737" i="2"/>
  <c r="J1737" i="2"/>
  <c r="K1745" i="2"/>
  <c r="J1745" i="2"/>
  <c r="K1753" i="2"/>
  <c r="J1753" i="2"/>
  <c r="K1761" i="2"/>
  <c r="J1761" i="2"/>
  <c r="O1761" i="2" s="1"/>
  <c r="K1769" i="2"/>
  <c r="J1769" i="2"/>
  <c r="K1777" i="2"/>
  <c r="J1777" i="2"/>
  <c r="K1785" i="2"/>
  <c r="J1785" i="2"/>
  <c r="K1793" i="2"/>
  <c r="J1793" i="2"/>
  <c r="K1801" i="2"/>
  <c r="J1801" i="2"/>
  <c r="K1809" i="2"/>
  <c r="J1809" i="2"/>
  <c r="K1817" i="2"/>
  <c r="J1817" i="2"/>
  <c r="K1825" i="2"/>
  <c r="J1825" i="2"/>
  <c r="O1825" i="2" s="1"/>
  <c r="K1833" i="2"/>
  <c r="J1833" i="2"/>
  <c r="K1841" i="2"/>
  <c r="J1841" i="2"/>
  <c r="K1849" i="2"/>
  <c r="J1849" i="2"/>
  <c r="K1857" i="2"/>
  <c r="J1857" i="2"/>
  <c r="K1865" i="2"/>
  <c r="J1865" i="2"/>
  <c r="K1873" i="2"/>
  <c r="J1873" i="2"/>
  <c r="K1881" i="2"/>
  <c r="J1881" i="2"/>
  <c r="K1889" i="2"/>
  <c r="J1889" i="2"/>
  <c r="O1889" i="2" s="1"/>
  <c r="K1897" i="2"/>
  <c r="J1897" i="2"/>
  <c r="K1905" i="2"/>
  <c r="J1905" i="2"/>
  <c r="K1913" i="2"/>
  <c r="J1913" i="2"/>
  <c r="K1921" i="2"/>
  <c r="J1921" i="2"/>
  <c r="J1929" i="2"/>
  <c r="O1929" i="2" s="1"/>
  <c r="K1929" i="2"/>
  <c r="J1937" i="2"/>
  <c r="K1937" i="2"/>
  <c r="J1945" i="2"/>
  <c r="K1945" i="2"/>
  <c r="J1953" i="2"/>
  <c r="K1953" i="2"/>
  <c r="J1961" i="2"/>
  <c r="K1961" i="2"/>
  <c r="J1969" i="2"/>
  <c r="K1969" i="2"/>
  <c r="J1977" i="2"/>
  <c r="K1977" i="2"/>
  <c r="J1985" i="2"/>
  <c r="K1985" i="2"/>
  <c r="J1993" i="2"/>
  <c r="O1993" i="2" s="1"/>
  <c r="K1993" i="2"/>
  <c r="J2001" i="2"/>
  <c r="K2001" i="2"/>
  <c r="J2009" i="2"/>
  <c r="K2009" i="2"/>
  <c r="J2017" i="2"/>
  <c r="K2017" i="2"/>
  <c r="J2025" i="2"/>
  <c r="K2025" i="2"/>
  <c r="J2033" i="2"/>
  <c r="K2033" i="2"/>
  <c r="J2041" i="2"/>
  <c r="K2041" i="2"/>
  <c r="J2049" i="2"/>
  <c r="K2049" i="2"/>
  <c r="J2057" i="2"/>
  <c r="O2057" i="2" s="1"/>
  <c r="K2057" i="2"/>
  <c r="J2065" i="2"/>
  <c r="K2065" i="2"/>
  <c r="J2073" i="2"/>
  <c r="K2073" i="2"/>
  <c r="J2081" i="2"/>
  <c r="K2081" i="2"/>
  <c r="J2089" i="2"/>
  <c r="K2089" i="2"/>
  <c r="J2097" i="2"/>
  <c r="K2097" i="2"/>
  <c r="J2105" i="2"/>
  <c r="K2105" i="2"/>
  <c r="J2113" i="2"/>
  <c r="K2113" i="2"/>
  <c r="J2121" i="2"/>
  <c r="K2121" i="2"/>
  <c r="J2129" i="2"/>
  <c r="K2129" i="2"/>
  <c r="J2137" i="2"/>
  <c r="K2137" i="2"/>
  <c r="J2145" i="2"/>
  <c r="K2145" i="2"/>
  <c r="J2153" i="2"/>
  <c r="K2153" i="2"/>
  <c r="J2161" i="2"/>
  <c r="K2161" i="2"/>
  <c r="J2169" i="2"/>
  <c r="K2169" i="2"/>
  <c r="J2177" i="2"/>
  <c r="K2177" i="2"/>
  <c r="J2185" i="2"/>
  <c r="K2185" i="2"/>
  <c r="J2193" i="2"/>
  <c r="K2193" i="2"/>
  <c r="J2201" i="2"/>
  <c r="K2201" i="2"/>
  <c r="J2209" i="2"/>
  <c r="K2209" i="2"/>
  <c r="J2217" i="2"/>
  <c r="K2217" i="2"/>
  <c r="J2225" i="2"/>
  <c r="K2225" i="2"/>
  <c r="J2233" i="2"/>
  <c r="K2233" i="2"/>
  <c r="J2241" i="2"/>
  <c r="K2241" i="2"/>
  <c r="J2249" i="2"/>
  <c r="K2249" i="2"/>
  <c r="J2257" i="2"/>
  <c r="K2257" i="2"/>
  <c r="J2265" i="2"/>
  <c r="K2265" i="2"/>
  <c r="J2273" i="2"/>
  <c r="K2273" i="2"/>
  <c r="J2281" i="2"/>
  <c r="K2281" i="2"/>
  <c r="J2289" i="2"/>
  <c r="K2289" i="2"/>
  <c r="J2297" i="2"/>
  <c r="K2297" i="2"/>
  <c r="J2305" i="2"/>
  <c r="K2305" i="2"/>
  <c r="J2313" i="2"/>
  <c r="K2313" i="2"/>
  <c r="J2321" i="2"/>
  <c r="K2321" i="2"/>
  <c r="J2329" i="2"/>
  <c r="K2329" i="2"/>
  <c r="J2337" i="2"/>
  <c r="K2337" i="2"/>
  <c r="J2345" i="2"/>
  <c r="K2345" i="2"/>
  <c r="J2353" i="2"/>
  <c r="K2353" i="2"/>
  <c r="J2361" i="2"/>
  <c r="K2361" i="2"/>
  <c r="J2369" i="2"/>
  <c r="K2369" i="2"/>
  <c r="J2377" i="2"/>
  <c r="K2377" i="2"/>
  <c r="J2385" i="2"/>
  <c r="K2385" i="2"/>
  <c r="J2393" i="2"/>
  <c r="K2393" i="2"/>
  <c r="J2401" i="2"/>
  <c r="K2401" i="2"/>
  <c r="J2409" i="2"/>
  <c r="K2409" i="2"/>
  <c r="J2417" i="2"/>
  <c r="K2417" i="2"/>
  <c r="J2425" i="2"/>
  <c r="K2425" i="2"/>
  <c r="J2433" i="2"/>
  <c r="K2433" i="2"/>
  <c r="J2441" i="2"/>
  <c r="K2441" i="2"/>
  <c r="J2449" i="2"/>
  <c r="K2449" i="2"/>
  <c r="J2457" i="2"/>
  <c r="K2457" i="2"/>
  <c r="J2465" i="2"/>
  <c r="K2465" i="2"/>
  <c r="J2473" i="2"/>
  <c r="K2473" i="2"/>
  <c r="J2481" i="2"/>
  <c r="K2481" i="2"/>
  <c r="J2489" i="2"/>
  <c r="K2489" i="2"/>
  <c r="J2497" i="2"/>
  <c r="K2497" i="2"/>
  <c r="J2505" i="2"/>
  <c r="K2505" i="2"/>
  <c r="J2513" i="2"/>
  <c r="K2513" i="2"/>
  <c r="J2521" i="2"/>
  <c r="K2521" i="2"/>
  <c r="J2529" i="2"/>
  <c r="K2529" i="2"/>
  <c r="J2537" i="2"/>
  <c r="K2537" i="2"/>
  <c r="J2545" i="2"/>
  <c r="K2545" i="2"/>
  <c r="J2553" i="2"/>
  <c r="K2553" i="2"/>
  <c r="J2561" i="2"/>
  <c r="K2561" i="2"/>
  <c r="J2569" i="2"/>
  <c r="K2569" i="2"/>
  <c r="J2577" i="2"/>
  <c r="K2577" i="2"/>
  <c r="J2585" i="2"/>
  <c r="K2585" i="2"/>
  <c r="J2593" i="2"/>
  <c r="K2593" i="2"/>
  <c r="J2601" i="2"/>
  <c r="K2601" i="2"/>
  <c r="J2609" i="2"/>
  <c r="K2609" i="2"/>
  <c r="J2617" i="2"/>
  <c r="K2617" i="2"/>
  <c r="J2625" i="2"/>
  <c r="K2625" i="2"/>
  <c r="J2633" i="2"/>
  <c r="K2633" i="2"/>
  <c r="J2641" i="2"/>
  <c r="K2641" i="2"/>
  <c r="J2649" i="2"/>
  <c r="K2649" i="2"/>
  <c r="J2657" i="2"/>
  <c r="K2657" i="2"/>
  <c r="J2665" i="2"/>
  <c r="K2665" i="2"/>
  <c r="J2673" i="2"/>
  <c r="K2673" i="2"/>
  <c r="J2681" i="2"/>
  <c r="K2681" i="2"/>
  <c r="J2689" i="2"/>
  <c r="K2689" i="2"/>
  <c r="J2697" i="2"/>
  <c r="K2697" i="2"/>
  <c r="J2705" i="2"/>
  <c r="K2705" i="2"/>
  <c r="J2713" i="2"/>
  <c r="K2713" i="2"/>
  <c r="J2721" i="2"/>
  <c r="K2721" i="2"/>
  <c r="J2729" i="2"/>
  <c r="K2729" i="2"/>
  <c r="J2737" i="2"/>
  <c r="K2737" i="2"/>
  <c r="J2745" i="2"/>
  <c r="K2745" i="2"/>
  <c r="J2753" i="2"/>
  <c r="K2753" i="2"/>
  <c r="J2761" i="2"/>
  <c r="K2761" i="2"/>
  <c r="J2769" i="2"/>
  <c r="K2769" i="2"/>
  <c r="J2777" i="2"/>
  <c r="K2777" i="2"/>
  <c r="J2785" i="2"/>
  <c r="K2785" i="2"/>
  <c r="J2793" i="2"/>
  <c r="K2793" i="2"/>
  <c r="J2801" i="2"/>
  <c r="K2801" i="2"/>
  <c r="J2809" i="2"/>
  <c r="K2809" i="2"/>
  <c r="J2817" i="2"/>
  <c r="K2817" i="2"/>
  <c r="J2825" i="2"/>
  <c r="K2825" i="2"/>
  <c r="J2833" i="2"/>
  <c r="K2833" i="2"/>
  <c r="J2841" i="2"/>
  <c r="K2841" i="2"/>
  <c r="J2849" i="2"/>
  <c r="K2849" i="2"/>
  <c r="J2857" i="2"/>
  <c r="K2857" i="2"/>
  <c r="J2865" i="2"/>
  <c r="K2865" i="2"/>
  <c r="J2873" i="2"/>
  <c r="K2873" i="2"/>
  <c r="J2881" i="2"/>
  <c r="K2881" i="2"/>
  <c r="J2889" i="2"/>
  <c r="K2889" i="2"/>
  <c r="J2897" i="2"/>
  <c r="K2897" i="2"/>
  <c r="J2905" i="2"/>
  <c r="K2905" i="2"/>
  <c r="J2913" i="2"/>
  <c r="K2913" i="2"/>
  <c r="J2921" i="2"/>
  <c r="K2921" i="2"/>
  <c r="J2929" i="2"/>
  <c r="K2929" i="2"/>
  <c r="J2937" i="2"/>
  <c r="K2937" i="2"/>
  <c r="J2945" i="2"/>
  <c r="K2945" i="2"/>
  <c r="J2953" i="2"/>
  <c r="K2953" i="2"/>
  <c r="J2961" i="2"/>
  <c r="K2961" i="2"/>
  <c r="J2969" i="2"/>
  <c r="O2969" i="2" s="1"/>
  <c r="K2969" i="2"/>
  <c r="J2977" i="2"/>
  <c r="K2977" i="2"/>
  <c r="J2985" i="2"/>
  <c r="K2985" i="2"/>
  <c r="J2993" i="2"/>
  <c r="K2993" i="2"/>
  <c r="J3001" i="2"/>
  <c r="O3001" i="2" s="1"/>
  <c r="K3001" i="2"/>
  <c r="J3009" i="2"/>
  <c r="K3009" i="2"/>
  <c r="J3017" i="2"/>
  <c r="K3017" i="2"/>
  <c r="J3025" i="2"/>
  <c r="K3025" i="2"/>
  <c r="J3033" i="2"/>
  <c r="O3033" i="2" s="1"/>
  <c r="K3033" i="2"/>
  <c r="J3041" i="2"/>
  <c r="K3041" i="2"/>
  <c r="J3049" i="2"/>
  <c r="K3049" i="2"/>
  <c r="J3057" i="2"/>
  <c r="K3057" i="2"/>
  <c r="J3065" i="2"/>
  <c r="K3065" i="2"/>
  <c r="J3073" i="2"/>
  <c r="K3073" i="2"/>
  <c r="J3081" i="2"/>
  <c r="K3081" i="2"/>
  <c r="J3089" i="2"/>
  <c r="K3089" i="2"/>
  <c r="J3097" i="2"/>
  <c r="K3097" i="2"/>
  <c r="J3105" i="2"/>
  <c r="K3105" i="2"/>
  <c r="K706" i="2"/>
  <c r="J706" i="2"/>
  <c r="K714" i="2"/>
  <c r="J714" i="2"/>
  <c r="K738" i="2"/>
  <c r="J738" i="2"/>
  <c r="K754" i="2"/>
  <c r="J754" i="2"/>
  <c r="K770" i="2"/>
  <c r="J770" i="2"/>
  <c r="K778" i="2"/>
  <c r="J778" i="2"/>
  <c r="K802" i="2"/>
  <c r="J802" i="2"/>
  <c r="K818" i="2"/>
  <c r="J818" i="2"/>
  <c r="K834" i="2"/>
  <c r="J834" i="2"/>
  <c r="O834" i="2" s="1"/>
  <c r="K842" i="2"/>
  <c r="J842" i="2"/>
  <c r="K866" i="2"/>
  <c r="J866" i="2"/>
  <c r="K882" i="2"/>
  <c r="J882" i="2"/>
  <c r="K898" i="2"/>
  <c r="J898" i="2"/>
  <c r="J926" i="2"/>
  <c r="K926" i="2"/>
  <c r="J950" i="2"/>
  <c r="K950" i="2"/>
  <c r="J958" i="2"/>
  <c r="K958" i="2"/>
  <c r="J966" i="2"/>
  <c r="K966" i="2"/>
  <c r="J990" i="2"/>
  <c r="K990" i="2"/>
  <c r="J1006" i="2"/>
  <c r="K1006" i="2"/>
  <c r="J1014" i="2"/>
  <c r="K1014" i="2"/>
  <c r="J1022" i="2"/>
  <c r="K1022" i="2"/>
  <c r="J1030" i="2"/>
  <c r="K1030" i="2"/>
  <c r="J1046" i="2"/>
  <c r="K1046" i="2"/>
  <c r="J1086" i="2"/>
  <c r="K1086" i="2"/>
  <c r="J1102" i="2"/>
  <c r="K1102" i="2"/>
  <c r="J1110" i="2"/>
  <c r="K1110" i="2"/>
  <c r="J1126" i="2"/>
  <c r="K1126" i="2"/>
  <c r="J1134" i="2"/>
  <c r="K1134" i="2"/>
  <c r="K3002" i="2"/>
  <c r="J3002" i="2"/>
  <c r="K3018" i="2"/>
  <c r="J3018" i="2"/>
  <c r="K3034" i="2"/>
  <c r="J3034" i="2"/>
  <c r="K3050" i="2"/>
  <c r="J3050" i="2"/>
  <c r="K3066" i="2"/>
  <c r="J3066" i="2"/>
  <c r="K3082" i="2"/>
  <c r="J3082" i="2"/>
  <c r="K3098" i="2"/>
  <c r="J3098" i="2"/>
  <c r="O3098" i="2" s="1"/>
  <c r="K906" i="2"/>
  <c r="J906" i="2"/>
  <c r="K15" i="2"/>
  <c r="J15" i="2"/>
  <c r="K31" i="2"/>
  <c r="J31" i="2"/>
  <c r="K47" i="2"/>
  <c r="J47" i="2"/>
  <c r="K63" i="2"/>
  <c r="J63" i="2"/>
  <c r="K79" i="2"/>
  <c r="J79" i="2"/>
  <c r="K95" i="2"/>
  <c r="J95" i="2"/>
  <c r="K111" i="2"/>
  <c r="J111" i="2"/>
  <c r="K127" i="2"/>
  <c r="J127" i="2"/>
  <c r="O127" i="2" s="1"/>
  <c r="K143" i="2"/>
  <c r="J143" i="2"/>
  <c r="K159" i="2"/>
  <c r="J159" i="2"/>
  <c r="K175" i="2"/>
  <c r="J175" i="2"/>
  <c r="K191" i="2"/>
  <c r="J191" i="2"/>
  <c r="K207" i="2"/>
  <c r="J207" i="2"/>
  <c r="K223" i="2"/>
  <c r="J223" i="2"/>
  <c r="K239" i="2"/>
  <c r="J239" i="2"/>
  <c r="K255" i="2"/>
  <c r="J255" i="2"/>
  <c r="K271" i="2"/>
  <c r="J271" i="2"/>
  <c r="K287" i="2"/>
  <c r="J287" i="2"/>
  <c r="O287" i="2" s="1"/>
  <c r="K303" i="2"/>
  <c r="J303" i="2"/>
  <c r="K319" i="2"/>
  <c r="J319" i="2"/>
  <c r="K335" i="2"/>
  <c r="J335" i="2"/>
  <c r="K351" i="2"/>
  <c r="J351" i="2"/>
  <c r="O351" i="2" s="1"/>
  <c r="K367" i="2"/>
  <c r="J367" i="2"/>
  <c r="O367" i="2" s="1"/>
  <c r="K383" i="2"/>
  <c r="J383" i="2"/>
  <c r="O383" i="2" s="1"/>
  <c r="K399" i="2"/>
  <c r="J399" i="2"/>
  <c r="K415" i="2"/>
  <c r="J415" i="2"/>
  <c r="K431" i="2"/>
  <c r="J431" i="2"/>
  <c r="O431" i="2" s="1"/>
  <c r="K447" i="2"/>
  <c r="J447" i="2"/>
  <c r="K463" i="2"/>
  <c r="J463" i="2"/>
  <c r="K479" i="2"/>
  <c r="J479" i="2"/>
  <c r="K495" i="2"/>
  <c r="J495" i="2"/>
  <c r="K511" i="2"/>
  <c r="J511" i="2"/>
  <c r="K527" i="2"/>
  <c r="J527" i="2"/>
  <c r="K543" i="2"/>
  <c r="J543" i="2"/>
  <c r="K559" i="2"/>
  <c r="J559" i="2"/>
  <c r="K575" i="2"/>
  <c r="J575" i="2"/>
  <c r="K591" i="2"/>
  <c r="J591" i="2"/>
  <c r="K607" i="2"/>
  <c r="J607" i="2"/>
  <c r="K623" i="2"/>
  <c r="J623" i="2"/>
  <c r="K639" i="2"/>
  <c r="J639" i="2"/>
  <c r="K655" i="2"/>
  <c r="J655" i="2"/>
  <c r="K671" i="2"/>
  <c r="J671" i="2"/>
  <c r="K687" i="2"/>
  <c r="J687" i="2"/>
  <c r="K703" i="2"/>
  <c r="J703" i="2"/>
  <c r="K727" i="2"/>
  <c r="J727" i="2"/>
  <c r="O727" i="2" s="1"/>
  <c r="K735" i="2"/>
  <c r="J735" i="2"/>
  <c r="K751" i="2"/>
  <c r="J751" i="2"/>
  <c r="K767" i="2"/>
  <c r="J767" i="2"/>
  <c r="K783" i="2"/>
  <c r="J783" i="2"/>
  <c r="K799" i="2"/>
  <c r="J799" i="2"/>
  <c r="K815" i="2"/>
  <c r="J815" i="2"/>
  <c r="K831" i="2"/>
  <c r="J831" i="2"/>
  <c r="K847" i="2"/>
  <c r="J847" i="2"/>
  <c r="K863" i="2"/>
  <c r="J863" i="2"/>
  <c r="K879" i="2"/>
  <c r="J879" i="2"/>
  <c r="K895" i="2"/>
  <c r="J895" i="2"/>
  <c r="K911" i="2"/>
  <c r="J911" i="2"/>
  <c r="K927" i="2"/>
  <c r="J927" i="2"/>
  <c r="K943" i="2"/>
  <c r="J943" i="2"/>
  <c r="K959" i="2"/>
  <c r="J959" i="2"/>
  <c r="K975" i="2"/>
  <c r="J975" i="2"/>
  <c r="K991" i="2"/>
  <c r="J991" i="2"/>
  <c r="K1007" i="2"/>
  <c r="J1007" i="2"/>
  <c r="K1023" i="2"/>
  <c r="J1023" i="2"/>
  <c r="K1039" i="2"/>
  <c r="J1039" i="2"/>
  <c r="K1055" i="2"/>
  <c r="J1055" i="2"/>
  <c r="K1071" i="2"/>
  <c r="J1071" i="2"/>
  <c r="K1087" i="2"/>
  <c r="J1087" i="2"/>
  <c r="K1103" i="2"/>
  <c r="J1103" i="2"/>
  <c r="K1119" i="2"/>
  <c r="J1119" i="2"/>
  <c r="K1135" i="2"/>
  <c r="J1135" i="2"/>
  <c r="K1143" i="2"/>
  <c r="J1143" i="2"/>
  <c r="O1143" i="2" s="1"/>
  <c r="K1151" i="2"/>
  <c r="J1151" i="2"/>
  <c r="K1159" i="2"/>
  <c r="J1159" i="2"/>
  <c r="O1159" i="2" s="1"/>
  <c r="K1167" i="2"/>
  <c r="J1167" i="2"/>
  <c r="K1175" i="2"/>
  <c r="J1175" i="2"/>
  <c r="K1183" i="2"/>
  <c r="J1183" i="2"/>
  <c r="K1191" i="2"/>
  <c r="J1191" i="2"/>
  <c r="O1191" i="2" s="1"/>
  <c r="K1199" i="2"/>
  <c r="J1199" i="2"/>
  <c r="K1207" i="2"/>
  <c r="J1207" i="2"/>
  <c r="O1207" i="2" s="1"/>
  <c r="K1215" i="2"/>
  <c r="J1215" i="2"/>
  <c r="K1223" i="2"/>
  <c r="J1223" i="2"/>
  <c r="O1223" i="2" s="1"/>
  <c r="K1231" i="2"/>
  <c r="J1231" i="2"/>
  <c r="K1239" i="2"/>
  <c r="J1239" i="2"/>
  <c r="O1239" i="2" s="1"/>
  <c r="K1247" i="2"/>
  <c r="J1247" i="2"/>
  <c r="K1255" i="2"/>
  <c r="J1255" i="2"/>
  <c r="O1255" i="2" s="1"/>
  <c r="K1263" i="2"/>
  <c r="J1263" i="2"/>
  <c r="K1271" i="2"/>
  <c r="J1271" i="2"/>
  <c r="O1271" i="2" s="1"/>
  <c r="K1279" i="2"/>
  <c r="J1279" i="2"/>
  <c r="K1287" i="2"/>
  <c r="J1287" i="2"/>
  <c r="K1295" i="2"/>
  <c r="J1295" i="2"/>
  <c r="K1303" i="2"/>
  <c r="J1303" i="2"/>
  <c r="O1303" i="2" s="1"/>
  <c r="K1311" i="2"/>
  <c r="J1311" i="2"/>
  <c r="K1319" i="2"/>
  <c r="J1319" i="2"/>
  <c r="K1327" i="2"/>
  <c r="J1327" i="2"/>
  <c r="K1335" i="2"/>
  <c r="J1335" i="2"/>
  <c r="O1335" i="2" s="1"/>
  <c r="K1343" i="2"/>
  <c r="J1343" i="2"/>
  <c r="K1351" i="2"/>
  <c r="J1351" i="2"/>
  <c r="O1351" i="2" s="1"/>
  <c r="K1359" i="2"/>
  <c r="J1359" i="2"/>
  <c r="K1367" i="2"/>
  <c r="J1367" i="2"/>
  <c r="O1367" i="2" s="1"/>
  <c r="K1375" i="2"/>
  <c r="J1375" i="2"/>
  <c r="K1383" i="2"/>
  <c r="J1383" i="2"/>
  <c r="K1391" i="2"/>
  <c r="J1391" i="2"/>
  <c r="K1399" i="2"/>
  <c r="J1399" i="2"/>
  <c r="O1399" i="2" s="1"/>
  <c r="K1407" i="2"/>
  <c r="J1407" i="2"/>
  <c r="K1415" i="2"/>
  <c r="J1415" i="2"/>
  <c r="O1415" i="2" s="1"/>
  <c r="K1423" i="2"/>
  <c r="J1423" i="2"/>
  <c r="K1431" i="2"/>
  <c r="J1431" i="2"/>
  <c r="K1439" i="2"/>
  <c r="J1439" i="2"/>
  <c r="K1447" i="2"/>
  <c r="J1447" i="2"/>
  <c r="O1447" i="2" s="1"/>
  <c r="K1455" i="2"/>
  <c r="J1455" i="2"/>
  <c r="K1463" i="2"/>
  <c r="J1463" i="2"/>
  <c r="K1471" i="2"/>
  <c r="J1471" i="2"/>
  <c r="K1479" i="2"/>
  <c r="J1479" i="2"/>
  <c r="K1487" i="2"/>
  <c r="J1487" i="2"/>
  <c r="K1495" i="2"/>
  <c r="J1495" i="2"/>
  <c r="K1503" i="2"/>
  <c r="J1503" i="2"/>
  <c r="K1511" i="2"/>
  <c r="J1511" i="2"/>
  <c r="K1519" i="2"/>
  <c r="J1519" i="2"/>
  <c r="K1527" i="2"/>
  <c r="J1527" i="2"/>
  <c r="O1527" i="2" s="1"/>
  <c r="K1535" i="2"/>
  <c r="J1535" i="2"/>
  <c r="K1543" i="2"/>
  <c r="J1543" i="2"/>
  <c r="K1551" i="2"/>
  <c r="J1551" i="2"/>
  <c r="K1559" i="2"/>
  <c r="J1559" i="2"/>
  <c r="K1567" i="2"/>
  <c r="J1567" i="2"/>
  <c r="K1575" i="2"/>
  <c r="J1575" i="2"/>
  <c r="K1583" i="2"/>
  <c r="J1583" i="2"/>
  <c r="K1591" i="2"/>
  <c r="J1591" i="2"/>
  <c r="O1591" i="2" s="1"/>
  <c r="K1599" i="2"/>
  <c r="J1599" i="2"/>
  <c r="K1607" i="2"/>
  <c r="J1607" i="2"/>
  <c r="K1615" i="2"/>
  <c r="J1615" i="2"/>
  <c r="K1623" i="2"/>
  <c r="J1623" i="2"/>
  <c r="K1631" i="2"/>
  <c r="J1631" i="2"/>
  <c r="K1639" i="2"/>
  <c r="J1639" i="2"/>
  <c r="K1647" i="2"/>
  <c r="J1647" i="2"/>
  <c r="K1655" i="2"/>
  <c r="J1655" i="2"/>
  <c r="O1655" i="2" s="1"/>
  <c r="K1663" i="2"/>
  <c r="J1663" i="2"/>
  <c r="K1671" i="2"/>
  <c r="J1671" i="2"/>
  <c r="O1671" i="2" s="1"/>
  <c r="K1679" i="2"/>
  <c r="J1679" i="2"/>
  <c r="K1687" i="2"/>
  <c r="J1687" i="2"/>
  <c r="K1695" i="2"/>
  <c r="J1695" i="2"/>
  <c r="K1703" i="2"/>
  <c r="J1703" i="2"/>
  <c r="K1711" i="2"/>
  <c r="J1711" i="2"/>
  <c r="K1719" i="2"/>
  <c r="J1719" i="2"/>
  <c r="O1719" i="2" s="1"/>
  <c r="K1727" i="2"/>
  <c r="J1727" i="2"/>
  <c r="K1735" i="2"/>
  <c r="J1735" i="2"/>
  <c r="O1735" i="2" s="1"/>
  <c r="K1743" i="2"/>
  <c r="J1743" i="2"/>
  <c r="K1751" i="2"/>
  <c r="J1751" i="2"/>
  <c r="K1759" i="2"/>
  <c r="J1759" i="2"/>
  <c r="K1767" i="2"/>
  <c r="J1767" i="2"/>
  <c r="K1775" i="2"/>
  <c r="J1775" i="2"/>
  <c r="K1783" i="2"/>
  <c r="J1783" i="2"/>
  <c r="O1783" i="2" s="1"/>
  <c r="K1791" i="2"/>
  <c r="J1791" i="2"/>
  <c r="K1799" i="2"/>
  <c r="J1799" i="2"/>
  <c r="O1799" i="2" s="1"/>
  <c r="K1807" i="2"/>
  <c r="J1807" i="2"/>
  <c r="K1815" i="2"/>
  <c r="J1815" i="2"/>
  <c r="K1823" i="2"/>
  <c r="J1823" i="2"/>
  <c r="K1831" i="2"/>
  <c r="J1831" i="2"/>
  <c r="K1839" i="2"/>
  <c r="J1839" i="2"/>
  <c r="K1847" i="2"/>
  <c r="J1847" i="2"/>
  <c r="O1847" i="2" s="1"/>
  <c r="K1855" i="2"/>
  <c r="J1855" i="2"/>
  <c r="K1863" i="2"/>
  <c r="J1863" i="2"/>
  <c r="K1871" i="2"/>
  <c r="J1871" i="2"/>
  <c r="K1879" i="2"/>
  <c r="J1879" i="2"/>
  <c r="O1879" i="2" s="1"/>
  <c r="K1887" i="2"/>
  <c r="J1887" i="2"/>
  <c r="K1895" i="2"/>
  <c r="J1895" i="2"/>
  <c r="K1903" i="2"/>
  <c r="J1903" i="2"/>
  <c r="K1911" i="2"/>
  <c r="J1911" i="2"/>
  <c r="O1911" i="2" s="1"/>
  <c r="K1919" i="2"/>
  <c r="J1919" i="2"/>
  <c r="K1927" i="2"/>
  <c r="J1927" i="2"/>
  <c r="O1927" i="2" s="1"/>
  <c r="K1935" i="2"/>
  <c r="J1935" i="2"/>
  <c r="K1943" i="2"/>
  <c r="J1943" i="2"/>
  <c r="K1951" i="2"/>
  <c r="J1951" i="2"/>
  <c r="K1959" i="2"/>
  <c r="J1959" i="2"/>
  <c r="O1959" i="2" s="1"/>
  <c r="K1967" i="2"/>
  <c r="J1967" i="2"/>
  <c r="K1975" i="2"/>
  <c r="J1975" i="2"/>
  <c r="K1983" i="2"/>
  <c r="J1983" i="2"/>
  <c r="K1991" i="2"/>
  <c r="J1991" i="2"/>
  <c r="O1991" i="2" s="1"/>
  <c r="K1999" i="2"/>
  <c r="J1999" i="2"/>
  <c r="K2007" i="2"/>
  <c r="J2007" i="2"/>
  <c r="O2007" i="2" s="1"/>
  <c r="K2015" i="2"/>
  <c r="J2015" i="2"/>
  <c r="K2023" i="2"/>
  <c r="J2023" i="2"/>
  <c r="O2023" i="2" s="1"/>
  <c r="K2031" i="2"/>
  <c r="J2031" i="2"/>
  <c r="K2039" i="2"/>
  <c r="J2039" i="2"/>
  <c r="K2047" i="2"/>
  <c r="J2047" i="2"/>
  <c r="K2055" i="2"/>
  <c r="J2055" i="2"/>
  <c r="O2055" i="2" s="1"/>
  <c r="K2063" i="2"/>
  <c r="J2063" i="2"/>
  <c r="K2071" i="2"/>
  <c r="J2071" i="2"/>
  <c r="O2071" i="2" s="1"/>
  <c r="K2079" i="2"/>
  <c r="J2079" i="2"/>
  <c r="K2087" i="2"/>
  <c r="J2087" i="2"/>
  <c r="O2087" i="2" s="1"/>
  <c r="K2095" i="2"/>
  <c r="J2095" i="2"/>
  <c r="K2103" i="2"/>
  <c r="J2103" i="2"/>
  <c r="O2103" i="2" s="1"/>
  <c r="K2111" i="2"/>
  <c r="J2111" i="2"/>
  <c r="K2119" i="2"/>
  <c r="J2119" i="2"/>
  <c r="K2127" i="2"/>
  <c r="J2127" i="2"/>
  <c r="K2135" i="2"/>
  <c r="J2135" i="2"/>
  <c r="K2143" i="2"/>
  <c r="J2143" i="2"/>
  <c r="K2151" i="2"/>
  <c r="J2151" i="2"/>
  <c r="O2151" i="2" s="1"/>
  <c r="K2159" i="2"/>
  <c r="J2159" i="2"/>
  <c r="K2167" i="2"/>
  <c r="J2167" i="2"/>
  <c r="O2167" i="2" s="1"/>
  <c r="K2175" i="2"/>
  <c r="J2175" i="2"/>
  <c r="K2183" i="2"/>
  <c r="J2183" i="2"/>
  <c r="K2191" i="2"/>
  <c r="J2191" i="2"/>
  <c r="K2199" i="2"/>
  <c r="J2199" i="2"/>
  <c r="O2199" i="2" s="1"/>
  <c r="K2207" i="2"/>
  <c r="J2207" i="2"/>
  <c r="K2215" i="2"/>
  <c r="J2215" i="2"/>
  <c r="O2215" i="2" s="1"/>
  <c r="K2223" i="2"/>
  <c r="J2223" i="2"/>
  <c r="K2231" i="2"/>
  <c r="J2231" i="2"/>
  <c r="O2231" i="2" s="1"/>
  <c r="K2239" i="2"/>
  <c r="J2239" i="2"/>
  <c r="K2247" i="2"/>
  <c r="J2247" i="2"/>
  <c r="O2247" i="2" s="1"/>
  <c r="K2255" i="2"/>
  <c r="J2255" i="2"/>
  <c r="K2263" i="2"/>
  <c r="J2263" i="2"/>
  <c r="O2263" i="2" s="1"/>
  <c r="K2271" i="2"/>
  <c r="J2271" i="2"/>
  <c r="K2279" i="2"/>
  <c r="J2279" i="2"/>
  <c r="O2279" i="2" s="1"/>
  <c r="K2287" i="2"/>
  <c r="J2287" i="2"/>
  <c r="K2295" i="2"/>
  <c r="J2295" i="2"/>
  <c r="O2295" i="2" s="1"/>
  <c r="K2303" i="2"/>
  <c r="J2303" i="2"/>
  <c r="K2311" i="2"/>
  <c r="J2311" i="2"/>
  <c r="O2311" i="2" s="1"/>
  <c r="K2319" i="2"/>
  <c r="J2319" i="2"/>
  <c r="K2327" i="2"/>
  <c r="J2327" i="2"/>
  <c r="O2327" i="2" s="1"/>
  <c r="K2335" i="2"/>
  <c r="J2335" i="2"/>
  <c r="K2343" i="2"/>
  <c r="J2343" i="2"/>
  <c r="K2351" i="2"/>
  <c r="J2351" i="2"/>
  <c r="K2359" i="2"/>
  <c r="J2359" i="2"/>
  <c r="O2359" i="2" s="1"/>
  <c r="K2367" i="2"/>
  <c r="J2367" i="2"/>
  <c r="K2375" i="2"/>
  <c r="J2375" i="2"/>
  <c r="O2375" i="2" s="1"/>
  <c r="K2383" i="2"/>
  <c r="J2383" i="2"/>
  <c r="K2391" i="2"/>
  <c r="J2391" i="2"/>
  <c r="K2399" i="2"/>
  <c r="J2399" i="2"/>
  <c r="K2407" i="2"/>
  <c r="J2407" i="2"/>
  <c r="K2415" i="2"/>
  <c r="J2415" i="2"/>
  <c r="K2423" i="2"/>
  <c r="J2423" i="2"/>
  <c r="K2431" i="2"/>
  <c r="J2431" i="2"/>
  <c r="K2439" i="2"/>
  <c r="J2439" i="2"/>
  <c r="K2447" i="2"/>
  <c r="J2447" i="2"/>
  <c r="K2455" i="2"/>
  <c r="J2455" i="2"/>
  <c r="O2455" i="2" s="1"/>
  <c r="K2463" i="2"/>
  <c r="J2463" i="2"/>
  <c r="K2471" i="2"/>
  <c r="J2471" i="2"/>
  <c r="K2479" i="2"/>
  <c r="J2479" i="2"/>
  <c r="K2487" i="2"/>
  <c r="J2487" i="2"/>
  <c r="K2495" i="2"/>
  <c r="J2495" i="2"/>
  <c r="K2503" i="2"/>
  <c r="J2503" i="2"/>
  <c r="O2503" i="2" s="1"/>
  <c r="K2511" i="2"/>
  <c r="J2511" i="2"/>
  <c r="K2519" i="2"/>
  <c r="J2519" i="2"/>
  <c r="O2519" i="2" s="1"/>
  <c r="K2527" i="2"/>
  <c r="J2527" i="2"/>
  <c r="K2535" i="2"/>
  <c r="J2535" i="2"/>
  <c r="O2535" i="2" s="1"/>
  <c r="K2543" i="2"/>
  <c r="J2543" i="2"/>
  <c r="K2551" i="2"/>
  <c r="J2551" i="2"/>
  <c r="O2551" i="2" s="1"/>
  <c r="K2559" i="2"/>
  <c r="J2559" i="2"/>
  <c r="K2567" i="2"/>
  <c r="J2567" i="2"/>
  <c r="O2567" i="2" s="1"/>
  <c r="K2575" i="2"/>
  <c r="J2575" i="2"/>
  <c r="K2583" i="2"/>
  <c r="J2583" i="2"/>
  <c r="K2591" i="2"/>
  <c r="J2591" i="2"/>
  <c r="K2599" i="2"/>
  <c r="J2599" i="2"/>
  <c r="K2607" i="2"/>
  <c r="J2607" i="2"/>
  <c r="K2615" i="2"/>
  <c r="J2615" i="2"/>
  <c r="O2615" i="2" s="1"/>
  <c r="K2623" i="2"/>
  <c r="J2623" i="2"/>
  <c r="K2631" i="2"/>
  <c r="J2631" i="2"/>
  <c r="K2639" i="2"/>
  <c r="J2639" i="2"/>
  <c r="K2647" i="2"/>
  <c r="J2647" i="2"/>
  <c r="O2647" i="2" s="1"/>
  <c r="K2655" i="2"/>
  <c r="J2655" i="2"/>
  <c r="K2663" i="2"/>
  <c r="J2663" i="2"/>
  <c r="O2663" i="2" s="1"/>
  <c r="K2671" i="2"/>
  <c r="J2671" i="2"/>
  <c r="K2679" i="2"/>
  <c r="J2679" i="2"/>
  <c r="O2679" i="2" s="1"/>
  <c r="K2687" i="2"/>
  <c r="J2687" i="2"/>
  <c r="K2695" i="2"/>
  <c r="J2695" i="2"/>
  <c r="O2695" i="2" s="1"/>
  <c r="K2703" i="2"/>
  <c r="J2703" i="2"/>
  <c r="K2711" i="2"/>
  <c r="J2711" i="2"/>
  <c r="O2711" i="2" s="1"/>
  <c r="K2719" i="2"/>
  <c r="J2719" i="2"/>
  <c r="K2727" i="2"/>
  <c r="J2727" i="2"/>
  <c r="K2735" i="2"/>
  <c r="J2735" i="2"/>
  <c r="K2743" i="2"/>
  <c r="J2743" i="2"/>
  <c r="O2743" i="2" s="1"/>
  <c r="K2751" i="2"/>
  <c r="J2751" i="2"/>
  <c r="K2759" i="2"/>
  <c r="J2759" i="2"/>
  <c r="O2759" i="2" s="1"/>
  <c r="K2767" i="2"/>
  <c r="J2767" i="2"/>
  <c r="K2775" i="2"/>
  <c r="J2775" i="2"/>
  <c r="O2775" i="2" s="1"/>
  <c r="K2783" i="2"/>
  <c r="J2783" i="2"/>
  <c r="K2791" i="2"/>
  <c r="J2791" i="2"/>
  <c r="K2799" i="2"/>
  <c r="J2799" i="2"/>
  <c r="K2807" i="2"/>
  <c r="J2807" i="2"/>
  <c r="O2807" i="2" s="1"/>
  <c r="K2815" i="2"/>
  <c r="J2815" i="2"/>
  <c r="K2823" i="2"/>
  <c r="J2823" i="2"/>
  <c r="K2831" i="2"/>
  <c r="J2831" i="2"/>
  <c r="K2839" i="2"/>
  <c r="J2839" i="2"/>
  <c r="O2839" i="2" s="1"/>
  <c r="K2847" i="2"/>
  <c r="J2847" i="2"/>
  <c r="K2855" i="2"/>
  <c r="J2855" i="2"/>
  <c r="O2855" i="2" s="1"/>
  <c r="K2863" i="2"/>
  <c r="J2863" i="2"/>
  <c r="K2871" i="2"/>
  <c r="J2871" i="2"/>
  <c r="O2871" i="2" s="1"/>
  <c r="K2879" i="2"/>
  <c r="J2879" i="2"/>
  <c r="K2887" i="2"/>
  <c r="J2887" i="2"/>
  <c r="O2887" i="2" s="1"/>
  <c r="K2895" i="2"/>
  <c r="J2895" i="2"/>
  <c r="K2903" i="2"/>
  <c r="J2903" i="2"/>
  <c r="O2903" i="2" s="1"/>
  <c r="K2911" i="2"/>
  <c r="J2911" i="2"/>
  <c r="K2919" i="2"/>
  <c r="J2919" i="2"/>
  <c r="O2919" i="2" s="1"/>
  <c r="K2927" i="2"/>
  <c r="J2927" i="2"/>
  <c r="K2935" i="2"/>
  <c r="J2935" i="2"/>
  <c r="O2935" i="2" s="1"/>
  <c r="K2943" i="2"/>
  <c r="J2943" i="2"/>
  <c r="K2951" i="2"/>
  <c r="J2951" i="2"/>
  <c r="K2959" i="2"/>
  <c r="J2959" i="2"/>
  <c r="K2967" i="2"/>
  <c r="J2967" i="2"/>
  <c r="K2975" i="2"/>
  <c r="J2975" i="2"/>
  <c r="K2983" i="2"/>
  <c r="J2983" i="2"/>
  <c r="K2991" i="2"/>
  <c r="J2991" i="2"/>
  <c r="K2999" i="2"/>
  <c r="J2999" i="2"/>
  <c r="K3007" i="2"/>
  <c r="J3007" i="2"/>
  <c r="K3015" i="2"/>
  <c r="J3015" i="2"/>
  <c r="O3015" i="2" s="1"/>
  <c r="K3023" i="2"/>
  <c r="J3023" i="2"/>
  <c r="K3031" i="2"/>
  <c r="J3031" i="2"/>
  <c r="K3039" i="2"/>
  <c r="J3039" i="2"/>
  <c r="K3047" i="2"/>
  <c r="J3047" i="2"/>
  <c r="O3047" i="2" s="1"/>
  <c r="K3055" i="2"/>
  <c r="J3055" i="2"/>
  <c r="K3063" i="2"/>
  <c r="J3063" i="2"/>
  <c r="K3071" i="2"/>
  <c r="J3071" i="2"/>
  <c r="K3079" i="2"/>
  <c r="J3079" i="2"/>
  <c r="K3087" i="2"/>
  <c r="J3087" i="2"/>
  <c r="K3095" i="2"/>
  <c r="J3095" i="2"/>
  <c r="O3095" i="2" s="1"/>
  <c r="K3103" i="2"/>
  <c r="J3103" i="2"/>
  <c r="K44" i="2"/>
  <c r="J44" i="2"/>
  <c r="K60" i="2"/>
  <c r="J60" i="2"/>
  <c r="K76" i="2"/>
  <c r="J76" i="2"/>
  <c r="K92" i="2"/>
  <c r="J92" i="2"/>
  <c r="K100" i="2"/>
  <c r="J100" i="2"/>
  <c r="K124" i="2"/>
  <c r="J124" i="2"/>
  <c r="K132" i="2"/>
  <c r="J132" i="2"/>
  <c r="K156" i="2"/>
  <c r="J156" i="2"/>
  <c r="K164" i="2"/>
  <c r="J164" i="2"/>
  <c r="K188" i="2"/>
  <c r="J188" i="2"/>
  <c r="K196" i="2"/>
  <c r="J196" i="2"/>
  <c r="O196" i="2" s="1"/>
  <c r="K220" i="2"/>
  <c r="J220" i="2"/>
  <c r="K228" i="2"/>
  <c r="J228" i="2"/>
  <c r="K252" i="2"/>
  <c r="J252" i="2"/>
  <c r="K260" i="2"/>
  <c r="J260" i="2"/>
  <c r="K284" i="2"/>
  <c r="J284" i="2"/>
  <c r="K292" i="2"/>
  <c r="J292" i="2"/>
  <c r="K316" i="2"/>
  <c r="J316" i="2"/>
  <c r="K324" i="2"/>
  <c r="J324" i="2"/>
  <c r="K348" i="2"/>
  <c r="J348" i="2"/>
  <c r="O348" i="2" s="1"/>
  <c r="K356" i="2"/>
  <c r="J356" i="2"/>
  <c r="K380" i="2"/>
  <c r="J380" i="2"/>
  <c r="K388" i="2"/>
  <c r="J388" i="2"/>
  <c r="O388" i="2" s="1"/>
  <c r="K412" i="2"/>
  <c r="J412" i="2"/>
  <c r="K420" i="2"/>
  <c r="J420" i="2"/>
  <c r="K444" i="2"/>
  <c r="J444" i="2"/>
  <c r="K460" i="2"/>
  <c r="J460" i="2"/>
  <c r="K476" i="2"/>
  <c r="J476" i="2"/>
  <c r="K492" i="2"/>
  <c r="J492" i="2"/>
  <c r="K508" i="2"/>
  <c r="J508" i="2"/>
  <c r="K524" i="2"/>
  <c r="J524" i="2"/>
  <c r="K540" i="2"/>
  <c r="J540" i="2"/>
  <c r="K556" i="2"/>
  <c r="J556" i="2"/>
  <c r="K572" i="2"/>
  <c r="J572" i="2"/>
  <c r="K616" i="2"/>
  <c r="J616" i="2"/>
  <c r="K624" i="2"/>
  <c r="J624" i="2"/>
  <c r="K632" i="2"/>
  <c r="J632" i="2"/>
  <c r="K640" i="2"/>
  <c r="J640" i="2"/>
  <c r="K648" i="2"/>
  <c r="J648" i="2"/>
  <c r="K664" i="2"/>
  <c r="J664" i="2"/>
  <c r="K672" i="2"/>
  <c r="J672" i="2"/>
  <c r="K680" i="2"/>
  <c r="J680" i="2"/>
  <c r="K696" i="2"/>
  <c r="J696" i="2"/>
  <c r="K704" i="2"/>
  <c r="J704" i="2"/>
  <c r="O704" i="2" s="1"/>
  <c r="K712" i="2"/>
  <c r="J712" i="2"/>
  <c r="K728" i="2"/>
  <c r="J728" i="2"/>
  <c r="K736" i="2"/>
  <c r="J736" i="2"/>
  <c r="O736" i="2" s="1"/>
  <c r="K744" i="2"/>
  <c r="J744" i="2"/>
  <c r="K752" i="2"/>
  <c r="J752" i="2"/>
  <c r="K760" i="2"/>
  <c r="J760" i="2"/>
  <c r="K776" i="2"/>
  <c r="J776" i="2"/>
  <c r="K784" i="2"/>
  <c r="J784" i="2"/>
  <c r="O784" i="2" s="1"/>
  <c r="K792" i="2"/>
  <c r="J792" i="2"/>
  <c r="K808" i="2"/>
  <c r="J808" i="2"/>
  <c r="K816" i="2"/>
  <c r="J816" i="2"/>
  <c r="K824" i="2"/>
  <c r="J824" i="2"/>
  <c r="K840" i="2"/>
  <c r="J840" i="2"/>
  <c r="K856" i="2"/>
  <c r="J856" i="2"/>
  <c r="K872" i="2"/>
  <c r="J872" i="2"/>
  <c r="K880" i="2"/>
  <c r="J880" i="2"/>
  <c r="K888" i="2"/>
  <c r="J888" i="2"/>
  <c r="K896" i="2"/>
  <c r="J896" i="2"/>
  <c r="K904" i="2"/>
  <c r="J904" i="2"/>
  <c r="K912" i="2"/>
  <c r="J912" i="2"/>
  <c r="O912" i="2" s="1"/>
  <c r="K920" i="2"/>
  <c r="J920" i="2"/>
  <c r="K936" i="2"/>
  <c r="J936" i="2"/>
  <c r="K952" i="2"/>
  <c r="J952" i="2"/>
  <c r="K960" i="2"/>
  <c r="J960" i="2"/>
  <c r="K968" i="2"/>
  <c r="J968" i="2"/>
  <c r="K984" i="2"/>
  <c r="J984" i="2"/>
  <c r="K1000" i="2"/>
  <c r="J1000" i="2"/>
  <c r="K1008" i="2"/>
  <c r="J1008" i="2"/>
  <c r="K1016" i="2"/>
  <c r="J1016" i="2"/>
  <c r="K1032" i="2"/>
  <c r="J1032" i="2"/>
  <c r="K1072" i="2"/>
  <c r="J1072" i="2"/>
  <c r="K1080" i="2"/>
  <c r="J1080" i="2"/>
  <c r="K1088" i="2"/>
  <c r="J1088" i="2"/>
  <c r="O1088" i="2" s="1"/>
  <c r="K1104" i="2"/>
  <c r="J1104" i="2"/>
  <c r="O1104" i="2" s="1"/>
  <c r="K1112" i="2"/>
  <c r="J1112" i="2"/>
  <c r="K1128" i="2"/>
  <c r="J1128" i="2"/>
  <c r="K1144" i="2"/>
  <c r="J1144" i="2"/>
  <c r="K1152" i="2"/>
  <c r="J1152" i="2"/>
  <c r="O1152" i="2" s="1"/>
  <c r="K1160" i="2"/>
  <c r="J1160" i="2"/>
  <c r="K1176" i="2"/>
  <c r="J1176" i="2"/>
  <c r="K1184" i="2"/>
  <c r="J1184" i="2"/>
  <c r="O1184" i="2" s="1"/>
  <c r="K1192" i="2"/>
  <c r="J1192" i="2"/>
  <c r="O1192" i="2" s="1"/>
  <c r="K1200" i="2"/>
  <c r="J1200" i="2"/>
  <c r="K1208" i="2"/>
  <c r="J1208" i="2"/>
  <c r="K1224" i="2"/>
  <c r="J1224" i="2"/>
  <c r="K1240" i="2"/>
  <c r="J1240" i="2"/>
  <c r="K1248" i="2"/>
  <c r="J1248" i="2"/>
  <c r="O1248" i="2" s="1"/>
  <c r="K1256" i="2"/>
  <c r="J1256" i="2"/>
  <c r="K1272" i="2"/>
  <c r="J1272" i="2"/>
  <c r="K1280" i="2"/>
  <c r="J1280" i="2"/>
  <c r="K1288" i="2"/>
  <c r="J1288" i="2"/>
  <c r="K1304" i="2"/>
  <c r="J1304" i="2"/>
  <c r="K1312" i="2"/>
  <c r="J1312" i="2"/>
  <c r="K1320" i="2"/>
  <c r="J1320" i="2"/>
  <c r="K1328" i="2"/>
  <c r="J1328" i="2"/>
  <c r="K1336" i="2"/>
  <c r="J1336" i="2"/>
  <c r="K1344" i="2"/>
  <c r="J1344" i="2"/>
  <c r="O1344" i="2" s="1"/>
  <c r="K1352" i="2"/>
  <c r="J1352" i="2"/>
  <c r="K1368" i="2"/>
  <c r="J1368" i="2"/>
  <c r="K1376" i="2"/>
  <c r="J1376" i="2"/>
  <c r="K1384" i="2"/>
  <c r="J1384" i="2"/>
  <c r="O1384" i="2" s="1"/>
  <c r="K1392" i="2"/>
  <c r="J1392" i="2"/>
  <c r="K1400" i="2"/>
  <c r="J1400" i="2"/>
  <c r="K1408" i="2"/>
  <c r="J1408" i="2"/>
  <c r="K1416" i="2"/>
  <c r="J1416" i="2"/>
  <c r="K1424" i="2"/>
  <c r="J1424" i="2"/>
  <c r="K1432" i="2"/>
  <c r="J1432" i="2"/>
  <c r="K1448" i="2"/>
  <c r="J1448" i="2"/>
  <c r="K1456" i="2"/>
  <c r="J1456" i="2"/>
  <c r="K1464" i="2"/>
  <c r="J1464" i="2"/>
  <c r="K1480" i="2"/>
  <c r="J1480" i="2"/>
  <c r="K1488" i="2"/>
  <c r="J1488" i="2"/>
  <c r="K1496" i="2"/>
  <c r="J1496" i="2"/>
  <c r="K1504" i="2"/>
  <c r="J1504" i="2"/>
  <c r="K1512" i="2"/>
  <c r="J1512" i="2"/>
  <c r="O1512" i="2" s="1"/>
  <c r="K1528" i="2"/>
  <c r="J1528" i="2"/>
  <c r="K1536" i="2"/>
  <c r="J1536" i="2"/>
  <c r="O1536" i="2" s="1"/>
  <c r="K1544" i="2"/>
  <c r="J1544" i="2"/>
  <c r="K1552" i="2"/>
  <c r="J1552" i="2"/>
  <c r="K1560" i="2"/>
  <c r="J1560" i="2"/>
  <c r="K1576" i="2"/>
  <c r="J1576" i="2"/>
  <c r="O1576" i="2" s="1"/>
  <c r="K1584" i="2"/>
  <c r="J1584" i="2"/>
  <c r="K1592" i="2"/>
  <c r="J1592" i="2"/>
  <c r="K1608" i="2"/>
  <c r="J1608" i="2"/>
  <c r="K1616" i="2"/>
  <c r="J1616" i="2"/>
  <c r="O1616" i="2" s="1"/>
  <c r="K1624" i="2"/>
  <c r="J1624" i="2"/>
  <c r="K1640" i="2"/>
  <c r="J1640" i="2"/>
  <c r="O1640" i="2" s="1"/>
  <c r="K1648" i="2"/>
  <c r="J1648" i="2"/>
  <c r="K1656" i="2"/>
  <c r="J1656" i="2"/>
  <c r="K1664" i="2"/>
  <c r="J1664" i="2"/>
  <c r="K1672" i="2"/>
  <c r="J1672" i="2"/>
  <c r="K1680" i="2"/>
  <c r="J1680" i="2"/>
  <c r="K1688" i="2"/>
  <c r="J1688" i="2"/>
  <c r="K1704" i="2"/>
  <c r="J1704" i="2"/>
  <c r="O1704" i="2" s="1"/>
  <c r="K1712" i="2"/>
  <c r="J1712" i="2"/>
  <c r="K1720" i="2"/>
  <c r="J1720" i="2"/>
  <c r="K1736" i="2"/>
  <c r="J1736" i="2"/>
  <c r="K1744" i="2"/>
  <c r="J1744" i="2"/>
  <c r="O1744" i="2" s="1"/>
  <c r="K1752" i="2"/>
  <c r="J1752" i="2"/>
  <c r="K1768" i="2"/>
  <c r="J1768" i="2"/>
  <c r="K1784" i="2"/>
  <c r="J1784" i="2"/>
  <c r="K1792" i="2"/>
  <c r="J1792" i="2"/>
  <c r="K1800" i="2"/>
  <c r="J1800" i="2"/>
  <c r="K1816" i="2"/>
  <c r="J1816" i="2"/>
  <c r="K1824" i="2"/>
  <c r="J1824" i="2"/>
  <c r="K1832" i="2"/>
  <c r="J1832" i="2"/>
  <c r="K1848" i="2"/>
  <c r="J1848" i="2"/>
  <c r="K1856" i="2"/>
  <c r="J1856" i="2"/>
  <c r="O1856" i="2" s="1"/>
  <c r="K1864" i="2"/>
  <c r="J1864" i="2"/>
  <c r="K1880" i="2"/>
  <c r="J1880" i="2"/>
  <c r="K1888" i="2"/>
  <c r="J1888" i="2"/>
  <c r="O1888" i="2" s="1"/>
  <c r="K1896" i="2"/>
  <c r="J1896" i="2"/>
  <c r="K1912" i="2"/>
  <c r="J1912" i="2"/>
  <c r="K1920" i="2"/>
  <c r="J1920" i="2"/>
  <c r="K1928" i="2"/>
  <c r="J1928" i="2"/>
  <c r="K1944" i="2"/>
  <c r="J1944" i="2"/>
  <c r="K1960" i="2"/>
  <c r="J1960" i="2"/>
  <c r="O1960" i="2" s="1"/>
  <c r="K1976" i="2"/>
  <c r="J1976" i="2"/>
  <c r="K1984" i="2"/>
  <c r="J1984" i="2"/>
  <c r="K1992" i="2"/>
  <c r="J1992" i="2"/>
  <c r="K2008" i="2"/>
  <c r="J2008" i="2"/>
  <c r="K2016" i="2"/>
  <c r="J2016" i="2"/>
  <c r="K2024" i="2"/>
  <c r="J2024" i="2"/>
  <c r="K2040" i="2"/>
  <c r="J2040" i="2"/>
  <c r="K2048" i="2"/>
  <c r="J2048" i="2"/>
  <c r="K2056" i="2"/>
  <c r="J2056" i="2"/>
  <c r="K2072" i="2"/>
  <c r="J2072" i="2"/>
  <c r="K2080" i="2"/>
  <c r="J2080" i="2"/>
  <c r="K2088" i="2"/>
  <c r="J2088" i="2"/>
  <c r="K2104" i="2"/>
  <c r="J2104" i="2"/>
  <c r="K2112" i="2"/>
  <c r="J2112" i="2"/>
  <c r="K2120" i="2"/>
  <c r="J2120" i="2"/>
  <c r="K2136" i="2"/>
  <c r="J2136" i="2"/>
  <c r="K2144" i="2"/>
  <c r="J2144" i="2"/>
  <c r="K2152" i="2"/>
  <c r="J2152" i="2"/>
  <c r="K2168" i="2"/>
  <c r="J2168" i="2"/>
  <c r="K2176" i="2"/>
  <c r="J2176" i="2"/>
  <c r="K2184" i="2"/>
  <c r="J2184" i="2"/>
  <c r="K2192" i="2"/>
  <c r="J2192" i="2"/>
  <c r="O2192" i="2" s="1"/>
  <c r="K2200" i="2"/>
  <c r="J2200" i="2"/>
  <c r="K2216" i="2"/>
  <c r="J2216" i="2"/>
  <c r="K2224" i="2"/>
  <c r="J2224" i="2"/>
  <c r="K2232" i="2"/>
  <c r="J2232" i="2"/>
  <c r="K2248" i="2"/>
  <c r="J2248" i="2"/>
  <c r="K2264" i="2"/>
  <c r="J2264" i="2"/>
  <c r="K2272" i="2"/>
  <c r="J2272" i="2"/>
  <c r="O2272" i="2" s="1"/>
  <c r="K2280" i="2"/>
  <c r="J2280" i="2"/>
  <c r="K2296" i="2"/>
  <c r="J2296" i="2"/>
  <c r="K2304" i="2"/>
  <c r="J2304" i="2"/>
  <c r="O2304" i="2" s="1"/>
  <c r="K2312" i="2"/>
  <c r="J2312" i="2"/>
  <c r="K2328" i="2"/>
  <c r="J2328" i="2"/>
  <c r="K2344" i="2"/>
  <c r="J2344" i="2"/>
  <c r="K2360" i="2"/>
  <c r="J2360" i="2"/>
  <c r="K2368" i="2"/>
  <c r="J2368" i="2"/>
  <c r="K2376" i="2"/>
  <c r="J2376" i="2"/>
  <c r="K2392" i="2"/>
  <c r="J2392" i="2"/>
  <c r="K2400" i="2"/>
  <c r="J2400" i="2"/>
  <c r="K2408" i="2"/>
  <c r="J2408" i="2"/>
  <c r="K2424" i="2"/>
  <c r="J2424" i="2"/>
  <c r="K2440" i="2"/>
  <c r="J2440" i="2"/>
  <c r="K2448" i="2"/>
  <c r="J2448" i="2"/>
  <c r="K2456" i="2"/>
  <c r="J2456" i="2"/>
  <c r="K2464" i="2"/>
  <c r="J2464" i="2"/>
  <c r="K2472" i="2"/>
  <c r="J2472" i="2"/>
  <c r="K2488" i="2"/>
  <c r="J2488" i="2"/>
  <c r="K2504" i="2"/>
  <c r="J2504" i="2"/>
  <c r="K2512" i="2"/>
  <c r="J2512" i="2"/>
  <c r="O2512" i="2" s="1"/>
  <c r="K2520" i="2"/>
  <c r="J2520" i="2"/>
  <c r="K2536" i="2"/>
  <c r="J2536" i="2"/>
  <c r="K2544" i="2"/>
  <c r="J2544" i="2"/>
  <c r="O2544" i="2" s="1"/>
  <c r="K2552" i="2"/>
  <c r="J2552" i="2"/>
  <c r="K2568" i="2"/>
  <c r="J2568" i="2"/>
  <c r="K2576" i="2"/>
  <c r="J2576" i="2"/>
  <c r="O2576" i="2" s="1"/>
  <c r="K2584" i="2"/>
  <c r="J2584" i="2"/>
  <c r="K2600" i="2"/>
  <c r="J2600" i="2"/>
  <c r="K2608" i="2"/>
  <c r="J2608" i="2"/>
  <c r="O2608" i="2" s="1"/>
  <c r="K2616" i="2"/>
  <c r="J2616" i="2"/>
  <c r="K2632" i="2"/>
  <c r="J2632" i="2"/>
  <c r="K2640" i="2"/>
  <c r="J2640" i="2"/>
  <c r="K2652" i="2"/>
  <c r="J2652" i="2"/>
  <c r="K2660" i="2"/>
  <c r="J2660" i="2"/>
  <c r="K2668" i="2"/>
  <c r="J2668" i="2"/>
  <c r="K2684" i="2"/>
  <c r="J2684" i="2"/>
  <c r="K2692" i="2"/>
  <c r="J2692" i="2"/>
  <c r="K2716" i="2"/>
  <c r="J2716" i="2"/>
  <c r="K2724" i="2"/>
  <c r="J2724" i="2"/>
  <c r="K2748" i="2"/>
  <c r="J2748" i="2"/>
  <c r="K2764" i="2"/>
  <c r="J2764" i="2"/>
  <c r="K2780" i="2"/>
  <c r="J2780" i="2"/>
  <c r="K2796" i="2"/>
  <c r="J2796" i="2"/>
  <c r="K2812" i="2"/>
  <c r="J2812" i="2"/>
  <c r="K2828" i="2"/>
  <c r="J2828" i="2"/>
  <c r="K2844" i="2"/>
  <c r="J2844" i="2"/>
  <c r="K2860" i="2"/>
  <c r="J2860" i="2"/>
  <c r="K2876" i="2"/>
  <c r="J2876" i="2"/>
  <c r="K2892" i="2"/>
  <c r="J2892" i="2"/>
  <c r="K2908" i="2"/>
  <c r="J2908" i="2"/>
  <c r="K2916" i="2"/>
  <c r="J2916" i="2"/>
  <c r="K2924" i="2"/>
  <c r="J2924" i="2"/>
  <c r="K2940" i="2"/>
  <c r="J2940" i="2"/>
  <c r="K2956" i="2"/>
  <c r="J2956" i="2"/>
  <c r="K2972" i="2"/>
  <c r="J2972" i="2"/>
  <c r="K2980" i="2"/>
  <c r="J2980" i="2"/>
  <c r="K3004" i="2"/>
  <c r="J3004" i="2"/>
  <c r="K3020" i="2"/>
  <c r="J3020" i="2"/>
  <c r="K3036" i="2"/>
  <c r="J3036" i="2"/>
  <c r="K3052" i="2"/>
  <c r="J3052" i="2"/>
  <c r="K3060" i="2"/>
  <c r="J3060" i="2"/>
  <c r="K3084" i="2"/>
  <c r="J3084" i="2"/>
  <c r="K3092" i="2"/>
  <c r="J3092" i="2"/>
  <c r="O3092" i="2" s="1"/>
  <c r="K8" i="2"/>
  <c r="J8" i="2"/>
  <c r="K24" i="2"/>
  <c r="J24" i="2"/>
  <c r="K32" i="2"/>
  <c r="J32" i="2"/>
  <c r="K2648" i="2"/>
  <c r="J2648" i="2"/>
  <c r="AL3106" i="2" l="1"/>
  <c r="T2608" i="2"/>
  <c r="AM2608" i="2" s="1"/>
  <c r="T1856" i="2"/>
  <c r="AM1856" i="2" s="1"/>
  <c r="T912" i="2"/>
  <c r="AM912" i="2" s="1"/>
  <c r="T784" i="2"/>
  <c r="AM784" i="2" s="1"/>
  <c r="T704" i="2"/>
  <c r="AM704" i="2" s="1"/>
  <c r="T348" i="2"/>
  <c r="AM348" i="2" s="1"/>
  <c r="T727" i="2"/>
  <c r="AM727" i="2" s="1"/>
  <c r="T834" i="2"/>
  <c r="AM834" i="2" s="1"/>
  <c r="T2057" i="2"/>
  <c r="AM2057" i="2" s="1"/>
  <c r="T1993" i="2"/>
  <c r="AM1993" i="2" s="1"/>
  <c r="T1929" i="2"/>
  <c r="AM1929" i="2" s="1"/>
  <c r="T881" i="2"/>
  <c r="AM881" i="2" s="1"/>
  <c r="T721" i="2"/>
  <c r="AM721" i="2" s="1"/>
  <c r="T689" i="2"/>
  <c r="AM689" i="2" s="1"/>
  <c r="T625" i="2"/>
  <c r="AM625" i="2" s="1"/>
  <c r="T561" i="2"/>
  <c r="AM561" i="2" s="1"/>
  <c r="T113" i="2"/>
  <c r="AM113" i="2" s="1"/>
  <c r="T2628" i="2"/>
  <c r="AM2628" i="2" s="1"/>
  <c r="T1515" i="2"/>
  <c r="AM1515" i="2" s="1"/>
  <c r="T1387" i="2"/>
  <c r="AM1387" i="2" s="1"/>
  <c r="T1259" i="2"/>
  <c r="AM1259" i="2" s="1"/>
  <c r="T798" i="2"/>
  <c r="AM798" i="2" s="1"/>
  <c r="T2549" i="2"/>
  <c r="AM2549" i="2" s="1"/>
  <c r="T2165" i="2"/>
  <c r="AM2165" i="2" s="1"/>
  <c r="T949" i="2"/>
  <c r="AM949" i="2" s="1"/>
  <c r="T877" i="2"/>
  <c r="AM877" i="2" s="1"/>
  <c r="T749" i="2"/>
  <c r="AM749" i="2" s="1"/>
  <c r="T637" i="2"/>
  <c r="AM637" i="2" s="1"/>
  <c r="T525" i="2"/>
  <c r="AM525" i="2" s="1"/>
  <c r="T2736" i="2"/>
  <c r="AM2736" i="2" s="1"/>
  <c r="T2612" i="2"/>
  <c r="AM2612" i="2" s="1"/>
  <c r="T2484" i="2"/>
  <c r="AM2484" i="2" s="1"/>
  <c r="T1116" i="2"/>
  <c r="AM1116" i="2" s="1"/>
  <c r="T1095" i="2"/>
  <c r="AM1095" i="2" s="1"/>
  <c r="T583" i="2"/>
  <c r="AM583" i="2" s="1"/>
  <c r="T2670" i="2"/>
  <c r="AM2670" i="2" s="1"/>
  <c r="T2550" i="2"/>
  <c r="AM2550" i="2" s="1"/>
  <c r="T2422" i="2"/>
  <c r="AM2422" i="2" s="1"/>
  <c r="T1934" i="2"/>
  <c r="AM1934" i="2" s="1"/>
  <c r="T674" i="2"/>
  <c r="AM674" i="2" s="1"/>
  <c r="T610" i="2"/>
  <c r="AM610" i="2" s="1"/>
  <c r="T592" i="2"/>
  <c r="AM592" i="2" s="1"/>
  <c r="T2160" i="2"/>
  <c r="AM2160" i="2" s="1"/>
  <c r="T1936" i="2"/>
  <c r="AM1936" i="2" s="1"/>
  <c r="T1808" i="2"/>
  <c r="AM1808" i="2" s="1"/>
  <c r="T1168" i="2"/>
  <c r="AM1168" i="2" s="1"/>
  <c r="T1024" i="2"/>
  <c r="AM1024" i="2" s="1"/>
  <c r="T928" i="2"/>
  <c r="AM928" i="2" s="1"/>
  <c r="T800" i="2"/>
  <c r="AM800" i="2" s="1"/>
  <c r="T656" i="2"/>
  <c r="AM656" i="2" s="1"/>
  <c r="T2882" i="2"/>
  <c r="AM2882" i="2" s="1"/>
  <c r="T2786" i="2"/>
  <c r="AM2786" i="2" s="1"/>
  <c r="T2754" i="2"/>
  <c r="AM2754" i="2" s="1"/>
  <c r="T2658" i="2"/>
  <c r="AM2658" i="2" s="1"/>
  <c r="T2530" i="2"/>
  <c r="AM2530" i="2" s="1"/>
  <c r="T2498" i="2"/>
  <c r="AM2498" i="2" s="1"/>
  <c r="T2370" i="2"/>
  <c r="AM2370" i="2" s="1"/>
  <c r="T2274" i="2"/>
  <c r="AM2274" i="2" s="1"/>
  <c r="T2242" i="2"/>
  <c r="AM2242" i="2" s="1"/>
  <c r="T1634" i="2"/>
  <c r="AM1634" i="2" s="1"/>
  <c r="T1410" i="2"/>
  <c r="AM1410" i="2" s="1"/>
  <c r="T1378" i="2"/>
  <c r="AM1378" i="2" s="1"/>
  <c r="T1346" i="2"/>
  <c r="AM1346" i="2" s="1"/>
  <c r="T1314" i="2"/>
  <c r="AM1314" i="2" s="1"/>
  <c r="T1282" i="2"/>
  <c r="AM1282" i="2" s="1"/>
  <c r="T1154" i="2"/>
  <c r="AM1154" i="2" s="1"/>
  <c r="T814" i="2"/>
  <c r="AM814" i="2" s="1"/>
  <c r="T742" i="2"/>
  <c r="AM742" i="2" s="1"/>
  <c r="T710" i="2"/>
  <c r="AM710" i="2" s="1"/>
  <c r="T582" i="2"/>
  <c r="AM582" i="2" s="1"/>
  <c r="T550" i="2"/>
  <c r="AM550" i="2" s="1"/>
  <c r="T518" i="2"/>
  <c r="AM518" i="2" s="1"/>
  <c r="T3088" i="2"/>
  <c r="AM3088" i="2" s="1"/>
  <c r="T2672" i="2"/>
  <c r="AM2672" i="2" s="1"/>
  <c r="T924" i="2"/>
  <c r="AM924" i="2" s="1"/>
  <c r="T828" i="2"/>
  <c r="AM828" i="2" s="1"/>
  <c r="T528" i="2"/>
  <c r="AM528" i="2" s="1"/>
  <c r="T96" i="2"/>
  <c r="AM96" i="2" s="1"/>
  <c r="T395" i="2"/>
  <c r="AM395" i="2" s="1"/>
  <c r="T155" i="2"/>
  <c r="AM155" i="2" s="1"/>
  <c r="T3062" i="2"/>
  <c r="AM3062" i="2" s="1"/>
  <c r="T1034" i="2"/>
  <c r="AM1034" i="2" s="1"/>
  <c r="T2421" i="2"/>
  <c r="AM2421" i="2" s="1"/>
  <c r="T2293" i="2"/>
  <c r="AM2293" i="2" s="1"/>
  <c r="T2029" i="2"/>
  <c r="AM2029" i="2" s="1"/>
  <c r="T1901" i="2"/>
  <c r="AM1901" i="2" s="1"/>
  <c r="T1773" i="2"/>
  <c r="AM1773" i="2" s="1"/>
  <c r="T1581" i="2"/>
  <c r="AM1581" i="2" s="1"/>
  <c r="T1013" i="2"/>
  <c r="AM1013" i="2" s="1"/>
  <c r="T941" i="2"/>
  <c r="AM941" i="2" s="1"/>
  <c r="T365" i="2"/>
  <c r="AM365" i="2" s="1"/>
  <c r="T956" i="2"/>
  <c r="AM956" i="2" s="1"/>
  <c r="T967" i="2"/>
  <c r="AM967" i="2" s="1"/>
  <c r="T855" i="2"/>
  <c r="AM855" i="2" s="1"/>
  <c r="T599" i="2"/>
  <c r="AM599" i="2" s="1"/>
  <c r="T3010" i="2"/>
  <c r="AM3010" i="2" s="1"/>
  <c r="T2126" i="2"/>
  <c r="AM2126" i="2" s="1"/>
  <c r="T2062" i="2"/>
  <c r="AM2062" i="2" s="1"/>
  <c r="T1870" i="2"/>
  <c r="AM1870" i="2" s="1"/>
  <c r="T682" i="2"/>
  <c r="AM682" i="2" s="1"/>
  <c r="T618" i="2"/>
  <c r="AM618" i="2" s="1"/>
  <c r="T533" i="2"/>
  <c r="AM533" i="2" s="1"/>
  <c r="T389" i="2"/>
  <c r="AM389" i="2" s="1"/>
  <c r="T2576" i="2"/>
  <c r="AM2576" i="2" s="1"/>
  <c r="T2304" i="2"/>
  <c r="AM2304" i="2" s="1"/>
  <c r="T1960" i="2"/>
  <c r="AM1960" i="2" s="1"/>
  <c r="T1616" i="2"/>
  <c r="AM1616" i="2" s="1"/>
  <c r="T1576" i="2"/>
  <c r="AM1576" i="2" s="1"/>
  <c r="T1536" i="2"/>
  <c r="AM1536" i="2" s="1"/>
  <c r="T1384" i="2"/>
  <c r="AM1384" i="2" s="1"/>
  <c r="T1344" i="2"/>
  <c r="AM1344" i="2" s="1"/>
  <c r="T1184" i="2"/>
  <c r="AM1184" i="2" s="1"/>
  <c r="T1088" i="2"/>
  <c r="AM1088" i="2" s="1"/>
  <c r="T3047" i="2"/>
  <c r="AM3047" i="2" s="1"/>
  <c r="T3015" i="2"/>
  <c r="AM3015" i="2" s="1"/>
  <c r="T2919" i="2"/>
  <c r="AM2919" i="2" s="1"/>
  <c r="T2887" i="2"/>
  <c r="AM2887" i="2" s="1"/>
  <c r="T2855" i="2"/>
  <c r="AM2855" i="2" s="1"/>
  <c r="T2759" i="2"/>
  <c r="AM2759" i="2" s="1"/>
  <c r="T2695" i="2"/>
  <c r="AM2695" i="2" s="1"/>
  <c r="T2663" i="2"/>
  <c r="AM2663" i="2" s="1"/>
  <c r="T2567" i="2"/>
  <c r="AM2567" i="2" s="1"/>
  <c r="T2535" i="2"/>
  <c r="AM2535" i="2" s="1"/>
  <c r="T2503" i="2"/>
  <c r="AM2503" i="2" s="1"/>
  <c r="T2375" i="2"/>
  <c r="AM2375" i="2" s="1"/>
  <c r="T2311" i="2"/>
  <c r="AM2311" i="2" s="1"/>
  <c r="T2279" i="2"/>
  <c r="AM2279" i="2" s="1"/>
  <c r="T2247" i="2"/>
  <c r="AM2247" i="2" s="1"/>
  <c r="T2215" i="2"/>
  <c r="AM2215" i="2" s="1"/>
  <c r="T2151" i="2"/>
  <c r="AM2151" i="2" s="1"/>
  <c r="T2087" i="2"/>
  <c r="AM2087" i="2" s="1"/>
  <c r="T2055" i="2"/>
  <c r="AM2055" i="2" s="1"/>
  <c r="T2023" i="2"/>
  <c r="AM2023" i="2" s="1"/>
  <c r="T1991" i="2"/>
  <c r="AM1991" i="2" s="1"/>
  <c r="T1959" i="2"/>
  <c r="AM1959" i="2" s="1"/>
  <c r="T1927" i="2"/>
  <c r="AM1927" i="2" s="1"/>
  <c r="T1799" i="2"/>
  <c r="AM1799" i="2" s="1"/>
  <c r="T1735" i="2"/>
  <c r="AM1735" i="2" s="1"/>
  <c r="T1671" i="2"/>
  <c r="AM1671" i="2" s="1"/>
  <c r="T1447" i="2"/>
  <c r="AM1447" i="2" s="1"/>
  <c r="T1415" i="2"/>
  <c r="AM1415" i="2" s="1"/>
  <c r="T1351" i="2"/>
  <c r="AM1351" i="2" s="1"/>
  <c r="T1255" i="2"/>
  <c r="AM1255" i="2" s="1"/>
  <c r="T1223" i="2"/>
  <c r="AM1223" i="2" s="1"/>
  <c r="T1191" i="2"/>
  <c r="AM1191" i="2" s="1"/>
  <c r="T1159" i="2"/>
  <c r="AM1159" i="2" s="1"/>
  <c r="T351" i="2"/>
  <c r="AM351" i="2" s="1"/>
  <c r="T287" i="2"/>
  <c r="AM287" i="2" s="1"/>
  <c r="T1617" i="2"/>
  <c r="AM1617" i="2" s="1"/>
  <c r="T1489" i="2"/>
  <c r="AM1489" i="2" s="1"/>
  <c r="T1017" i="2"/>
  <c r="AM1017" i="2" s="1"/>
  <c r="T985" i="2"/>
  <c r="AM985" i="2" s="1"/>
  <c r="T921" i="2"/>
  <c r="AM921" i="2" s="1"/>
  <c r="T889" i="2"/>
  <c r="AM889" i="2" s="1"/>
  <c r="T793" i="2"/>
  <c r="AM793" i="2" s="1"/>
  <c r="T761" i="2"/>
  <c r="AM761" i="2" s="1"/>
  <c r="T729" i="2"/>
  <c r="AM729" i="2" s="1"/>
  <c r="T697" i="2"/>
  <c r="AM697" i="2" s="1"/>
  <c r="T665" i="2"/>
  <c r="AM665" i="2" s="1"/>
  <c r="T633" i="2"/>
  <c r="AM633" i="2" s="1"/>
  <c r="T601" i="2"/>
  <c r="AM601" i="2" s="1"/>
  <c r="T569" i="2"/>
  <c r="AM569" i="2" s="1"/>
  <c r="T537" i="2"/>
  <c r="AM537" i="2" s="1"/>
  <c r="T505" i="2"/>
  <c r="AM505" i="2" s="1"/>
  <c r="T473" i="2"/>
  <c r="AM473" i="2" s="1"/>
  <c r="T377" i="2"/>
  <c r="AM377" i="2" s="1"/>
  <c r="T128" i="2"/>
  <c r="AM128" i="2" s="1"/>
  <c r="T2179" i="2"/>
  <c r="AM2179" i="2" s="1"/>
  <c r="T830" i="2"/>
  <c r="AM830" i="2" s="1"/>
  <c r="T2941" i="2"/>
  <c r="AM2941" i="2" s="1"/>
  <c r="T1989" i="2"/>
  <c r="AM1989" i="2" s="1"/>
  <c r="T1541" i="2"/>
  <c r="AM1541" i="2" s="1"/>
  <c r="T893" i="2"/>
  <c r="AM893" i="2" s="1"/>
  <c r="T557" i="2"/>
  <c r="AM557" i="2" s="1"/>
  <c r="T477" i="2"/>
  <c r="AM477" i="2" s="1"/>
  <c r="T999" i="2"/>
  <c r="AM999" i="2" s="1"/>
  <c r="T455" i="2"/>
  <c r="AM455" i="2" s="1"/>
  <c r="T5" i="2"/>
  <c r="T2934" i="2"/>
  <c r="AM2934" i="2" s="1"/>
  <c r="T2806" i="2"/>
  <c r="AM2806" i="2" s="1"/>
  <c r="T1814" i="2"/>
  <c r="AM1814" i="2" s="1"/>
  <c r="T1750" i="2"/>
  <c r="AM1750" i="2" s="1"/>
  <c r="T982" i="2"/>
  <c r="AM982" i="2" s="1"/>
  <c r="T277" i="2"/>
  <c r="AM277" i="2" s="1"/>
  <c r="T2676" i="2"/>
  <c r="AM2676" i="2" s="1"/>
  <c r="T2208" i="2"/>
  <c r="AM2208" i="2" s="1"/>
  <c r="T2064" i="2"/>
  <c r="AM2064" i="2" s="1"/>
  <c r="T1952" i="2"/>
  <c r="AM1952" i="2" s="1"/>
  <c r="T1728" i="2"/>
  <c r="AM1728" i="2" s="1"/>
  <c r="T1568" i="2"/>
  <c r="AM1568" i="2" s="1"/>
  <c r="T1360" i="2"/>
  <c r="AM1360" i="2" s="1"/>
  <c r="T1216" i="2"/>
  <c r="AM1216" i="2" s="1"/>
  <c r="T1040" i="2"/>
  <c r="AM1040" i="2" s="1"/>
  <c r="T832" i="2"/>
  <c r="AM832" i="2" s="1"/>
  <c r="T452" i="2"/>
  <c r="AM452" i="2" s="1"/>
  <c r="T6" i="2"/>
  <c r="AM6" i="2" s="1"/>
  <c r="T2314" i="2"/>
  <c r="AM2314" i="2" s="1"/>
  <c r="T1578" i="2"/>
  <c r="AM1578" i="2" s="1"/>
  <c r="T1514" i="2"/>
  <c r="AM1514" i="2" s="1"/>
  <c r="T1066" i="2"/>
  <c r="AM1066" i="2" s="1"/>
  <c r="T590" i="2"/>
  <c r="AM590" i="2" s="1"/>
  <c r="T526" i="2"/>
  <c r="AM526" i="2" s="1"/>
  <c r="T3056" i="2"/>
  <c r="AM3056" i="2" s="1"/>
  <c r="T636" i="2"/>
  <c r="AM636" i="2" s="1"/>
  <c r="T2883" i="2"/>
  <c r="AM2883" i="2" s="1"/>
  <c r="T2755" i="2"/>
  <c r="AM2755" i="2" s="1"/>
  <c r="T2627" i="2"/>
  <c r="AM2627" i="2" s="1"/>
  <c r="T2563" i="2"/>
  <c r="AM2563" i="2" s="1"/>
  <c r="T2371" i="2"/>
  <c r="AM2371" i="2" s="1"/>
  <c r="T2243" i="2"/>
  <c r="AM2243" i="2" s="1"/>
  <c r="T2115" i="2"/>
  <c r="AM2115" i="2" s="1"/>
  <c r="T427" i="2"/>
  <c r="AM427" i="2" s="1"/>
  <c r="T750" i="2"/>
  <c r="AM750" i="2" s="1"/>
  <c r="T2053" i="2"/>
  <c r="AM2053" i="2" s="1"/>
  <c r="T1029" i="2"/>
  <c r="AM1029" i="2" s="1"/>
  <c r="T2800" i="2"/>
  <c r="AM2800" i="2" s="1"/>
  <c r="T732" i="2"/>
  <c r="AM732" i="2" s="1"/>
  <c r="T535" i="2"/>
  <c r="AM535" i="2" s="1"/>
  <c r="T183" i="2"/>
  <c r="AM183" i="2" s="1"/>
  <c r="T55" i="2"/>
  <c r="AM55" i="2" s="1"/>
  <c r="T3042" i="2"/>
  <c r="AM3042" i="2" s="1"/>
  <c r="T2678" i="2"/>
  <c r="AM2678" i="2" s="1"/>
  <c r="T2414" i="2"/>
  <c r="AM2414" i="2" s="1"/>
  <c r="T1686" i="2"/>
  <c r="AM1686" i="2" s="1"/>
  <c r="T1622" i="2"/>
  <c r="AM1622" i="2" s="1"/>
  <c r="T634" i="2"/>
  <c r="AM634" i="2" s="1"/>
  <c r="T245" i="2"/>
  <c r="AM245" i="2" s="1"/>
  <c r="T2512" i="2"/>
  <c r="AM2512" i="2" s="1"/>
  <c r="T2192" i="2"/>
  <c r="AM2192" i="2" s="1"/>
  <c r="T1888" i="2"/>
  <c r="AM1888" i="2" s="1"/>
  <c r="T1640" i="2"/>
  <c r="AM1640" i="2" s="1"/>
  <c r="T1512" i="2"/>
  <c r="AM1512" i="2" s="1"/>
  <c r="T1248" i="2"/>
  <c r="AM1248" i="2" s="1"/>
  <c r="T736" i="2"/>
  <c r="AM736" i="2" s="1"/>
  <c r="T388" i="2"/>
  <c r="AM388" i="2" s="1"/>
  <c r="T196" i="2"/>
  <c r="AM196" i="2" s="1"/>
  <c r="T3095" i="2"/>
  <c r="AM3095" i="2" s="1"/>
  <c r="T2935" i="2"/>
  <c r="AM2935" i="2" s="1"/>
  <c r="T2903" i="2"/>
  <c r="AM2903" i="2" s="1"/>
  <c r="T2871" i="2"/>
  <c r="AM2871" i="2" s="1"/>
  <c r="T2839" i="2"/>
  <c r="AM2839" i="2" s="1"/>
  <c r="T2807" i="2"/>
  <c r="AM2807" i="2" s="1"/>
  <c r="T2775" i="2"/>
  <c r="AM2775" i="2" s="1"/>
  <c r="T2743" i="2"/>
  <c r="AM2743" i="2" s="1"/>
  <c r="T2711" i="2"/>
  <c r="AM2711" i="2" s="1"/>
  <c r="T2679" i="2"/>
  <c r="AM2679" i="2" s="1"/>
  <c r="T2647" i="2"/>
  <c r="AM2647" i="2" s="1"/>
  <c r="T2615" i="2"/>
  <c r="AM2615" i="2" s="1"/>
  <c r="T2551" i="2"/>
  <c r="AM2551" i="2" s="1"/>
  <c r="T2519" i="2"/>
  <c r="AM2519" i="2" s="1"/>
  <c r="T2455" i="2"/>
  <c r="AM2455" i="2" s="1"/>
  <c r="T2359" i="2"/>
  <c r="AM2359" i="2" s="1"/>
  <c r="T2327" i="2"/>
  <c r="AM2327" i="2" s="1"/>
  <c r="T2295" i="2"/>
  <c r="AM2295" i="2" s="1"/>
  <c r="T2263" i="2"/>
  <c r="AM2263" i="2" s="1"/>
  <c r="T2231" i="2"/>
  <c r="AM2231" i="2" s="1"/>
  <c r="T2199" i="2"/>
  <c r="AM2199" i="2" s="1"/>
  <c r="T2167" i="2"/>
  <c r="AM2167" i="2" s="1"/>
  <c r="T2103" i="2"/>
  <c r="AM2103" i="2" s="1"/>
  <c r="T2071" i="2"/>
  <c r="AM2071" i="2" s="1"/>
  <c r="T2007" i="2"/>
  <c r="AM2007" i="2" s="1"/>
  <c r="T1911" i="2"/>
  <c r="AM1911" i="2" s="1"/>
  <c r="T1879" i="2"/>
  <c r="AM1879" i="2" s="1"/>
  <c r="T1847" i="2"/>
  <c r="AM1847" i="2" s="1"/>
  <c r="T1783" i="2"/>
  <c r="AM1783" i="2" s="1"/>
  <c r="T1719" i="2"/>
  <c r="AM1719" i="2" s="1"/>
  <c r="T1655" i="2"/>
  <c r="AM1655" i="2" s="1"/>
  <c r="T1591" i="2"/>
  <c r="AM1591" i="2" s="1"/>
  <c r="T1527" i="2"/>
  <c r="AM1527" i="2" s="1"/>
  <c r="T1399" i="2"/>
  <c r="AM1399" i="2" s="1"/>
  <c r="T1367" i="2"/>
  <c r="AM1367" i="2" s="1"/>
  <c r="T1335" i="2"/>
  <c r="AM1335" i="2" s="1"/>
  <c r="T1303" i="2"/>
  <c r="AM1303" i="2" s="1"/>
  <c r="T1271" i="2"/>
  <c r="AM1271" i="2" s="1"/>
  <c r="T1239" i="2"/>
  <c r="AM1239" i="2" s="1"/>
  <c r="T1207" i="2"/>
  <c r="AM1207" i="2" s="1"/>
  <c r="T1143" i="2"/>
  <c r="AM1143" i="2" s="1"/>
  <c r="T383" i="2"/>
  <c r="AM383" i="2" s="1"/>
  <c r="T127" i="2"/>
  <c r="AM127" i="2" s="1"/>
  <c r="T1889" i="2"/>
  <c r="AM1889" i="2" s="1"/>
  <c r="T1825" i="2"/>
  <c r="AM1825" i="2" s="1"/>
  <c r="T1761" i="2"/>
  <c r="AM1761" i="2" s="1"/>
  <c r="T1697" i="2"/>
  <c r="AM1697" i="2" s="1"/>
  <c r="T1569" i="2"/>
  <c r="AM1569" i="2" s="1"/>
  <c r="T1537" i="2"/>
  <c r="AM1537" i="2" s="1"/>
  <c r="T1505" i="2"/>
  <c r="AM1505" i="2" s="1"/>
  <c r="T905" i="2"/>
  <c r="AM905" i="2" s="1"/>
  <c r="T777" i="2"/>
  <c r="AM777" i="2" s="1"/>
  <c r="T745" i="2"/>
  <c r="AM745" i="2" s="1"/>
  <c r="T681" i="2"/>
  <c r="AM681" i="2" s="1"/>
  <c r="T649" i="2"/>
  <c r="AM649" i="2" s="1"/>
  <c r="T617" i="2"/>
  <c r="AM617" i="2" s="1"/>
  <c r="T425" i="2"/>
  <c r="AM425" i="2" s="1"/>
  <c r="T9" i="2"/>
  <c r="AM9" i="2" s="1"/>
  <c r="T2792" i="2"/>
  <c r="AM2792" i="2" s="1"/>
  <c r="T2011" i="2"/>
  <c r="AM2011" i="2" s="1"/>
  <c r="T1947" i="2"/>
  <c r="AM1947" i="2" s="1"/>
  <c r="T1883" i="2"/>
  <c r="AM1883" i="2" s="1"/>
  <c r="T1691" i="2"/>
  <c r="AM1691" i="2" s="1"/>
  <c r="T1627" i="2"/>
  <c r="AM1627" i="2" s="1"/>
  <c r="T1179" i="2"/>
  <c r="AM1179" i="2" s="1"/>
  <c r="T363" i="2"/>
  <c r="AM363" i="2" s="1"/>
  <c r="T2973" i="2"/>
  <c r="AM2973" i="2" s="1"/>
  <c r="T1829" i="2"/>
  <c r="AM1829" i="2" s="1"/>
  <c r="T1765" i="2"/>
  <c r="AM1765" i="2" s="1"/>
  <c r="T1701" i="2"/>
  <c r="AM1701" i="2" s="1"/>
  <c r="T509" i="2"/>
  <c r="AM509" i="2" s="1"/>
  <c r="T237" i="2"/>
  <c r="AM237" i="2" s="1"/>
  <c r="T2992" i="2"/>
  <c r="AM2992" i="2" s="1"/>
  <c r="T2468" i="2"/>
  <c r="AM2468" i="2" s="1"/>
  <c r="T951" i="2"/>
  <c r="AM951" i="2" s="1"/>
  <c r="T695" i="2"/>
  <c r="AM695" i="2" s="1"/>
  <c r="T519" i="2"/>
  <c r="AM519" i="2" s="1"/>
  <c r="T2970" i="2"/>
  <c r="AM2970" i="2" s="1"/>
  <c r="T1718" i="2"/>
  <c r="AM1718" i="2" s="1"/>
  <c r="T1470" i="2"/>
  <c r="T918" i="2"/>
  <c r="AM918" i="2" s="1"/>
  <c r="T650" i="2"/>
  <c r="AM650" i="2" s="1"/>
  <c r="T2900" i="2"/>
  <c r="AM2900" i="2" s="1"/>
  <c r="T2836" i="2"/>
  <c r="AM2836" i="2" s="1"/>
  <c r="T2772" i="2"/>
  <c r="AM2772" i="2" s="1"/>
  <c r="T2708" i="2"/>
  <c r="AM2708" i="2" s="1"/>
  <c r="T2128" i="2"/>
  <c r="AM2128" i="2" s="1"/>
  <c r="T2000" i="2"/>
  <c r="AM2000" i="2" s="1"/>
  <c r="T1632" i="2"/>
  <c r="AM1632" i="2" s="1"/>
  <c r="T1472" i="2"/>
  <c r="AM1472" i="2" s="1"/>
  <c r="T1056" i="2"/>
  <c r="AM1056" i="2" s="1"/>
  <c r="T992" i="2"/>
  <c r="AM992" i="2" s="1"/>
  <c r="T864" i="2"/>
  <c r="AM864" i="2" s="1"/>
  <c r="T768" i="2"/>
  <c r="AM768" i="2" s="1"/>
  <c r="T2714" i="2"/>
  <c r="AM2714" i="2" s="1"/>
  <c r="T2586" i="2"/>
  <c r="AM2586" i="2" s="1"/>
  <c r="T2202" i="2"/>
  <c r="AM2202" i="2" s="1"/>
  <c r="T1562" i="2"/>
  <c r="AM1562" i="2" s="1"/>
  <c r="T1530" i="2"/>
  <c r="AM1530" i="2" s="1"/>
  <c r="T1498" i="2"/>
  <c r="AM1498" i="2" s="1"/>
  <c r="T542" i="2"/>
  <c r="AM542" i="2" s="1"/>
  <c r="T318" i="2"/>
  <c r="AM318" i="2" s="1"/>
  <c r="T1065" i="2"/>
  <c r="AM1065" i="2" s="1"/>
  <c r="T988" i="2"/>
  <c r="AM988" i="2" s="1"/>
  <c r="T700" i="2"/>
  <c r="AM700" i="2" s="1"/>
  <c r="T604" i="2"/>
  <c r="AM604" i="2" s="1"/>
  <c r="T1819" i="2"/>
  <c r="AM1819" i="2" s="1"/>
  <c r="T1957" i="2"/>
  <c r="AM1957" i="2" s="1"/>
  <c r="T1893" i="2"/>
  <c r="AM1893" i="2" s="1"/>
  <c r="T1053" i="2"/>
  <c r="AM1053" i="2" s="1"/>
  <c r="T997" i="2"/>
  <c r="AM997" i="2" s="1"/>
  <c r="T805" i="2"/>
  <c r="AM805" i="2" s="1"/>
  <c r="T733" i="2"/>
  <c r="AM733" i="2" s="1"/>
  <c r="T605" i="2"/>
  <c r="AM605" i="2" s="1"/>
  <c r="T2960" i="2"/>
  <c r="AM2960" i="2" s="1"/>
  <c r="T1148" i="2"/>
  <c r="AM1148" i="2" s="1"/>
  <c r="T487" i="2"/>
  <c r="AM487" i="2" s="1"/>
  <c r="T1726" i="2"/>
  <c r="AM1726" i="2" s="1"/>
  <c r="T1590" i="2"/>
  <c r="AM1590" i="2" s="1"/>
  <c r="T1526" i="2"/>
  <c r="AM1526" i="2" s="1"/>
  <c r="T1142" i="2"/>
  <c r="AM1142" i="2" s="1"/>
  <c r="T666" i="2"/>
  <c r="AM666" i="2" s="1"/>
  <c r="T3092" i="2"/>
  <c r="AM3092" i="2" s="1"/>
  <c r="T2544" i="2"/>
  <c r="AM2544" i="2" s="1"/>
  <c r="T2272" i="2"/>
  <c r="AM2272" i="2" s="1"/>
  <c r="T1744" i="2"/>
  <c r="AM1744" i="2" s="1"/>
  <c r="T1704" i="2"/>
  <c r="AM1704" i="2" s="1"/>
  <c r="T1192" i="2"/>
  <c r="AM1192" i="2" s="1"/>
  <c r="T1152" i="2"/>
  <c r="AM1152" i="2" s="1"/>
  <c r="T1104" i="2"/>
  <c r="AM1104" i="2" s="1"/>
  <c r="T431" i="2"/>
  <c r="AM431" i="2" s="1"/>
  <c r="T367" i="2"/>
  <c r="AM367" i="2" s="1"/>
  <c r="T3098" i="2"/>
  <c r="AM3098" i="2" s="1"/>
  <c r="T3033" i="2"/>
  <c r="AM3033" i="2" s="1"/>
  <c r="T3001" i="2"/>
  <c r="AM3001" i="2" s="1"/>
  <c r="T2969" i="2"/>
  <c r="AM2969" i="2" s="1"/>
  <c r="T1593" i="2"/>
  <c r="AM1593" i="2" s="1"/>
  <c r="T993" i="2"/>
  <c r="AM993" i="2" s="1"/>
  <c r="T929" i="2"/>
  <c r="AM929" i="2" s="1"/>
  <c r="T897" i="2"/>
  <c r="AM897" i="2" s="1"/>
  <c r="T737" i="2"/>
  <c r="AM737" i="2" s="1"/>
  <c r="T673" i="2"/>
  <c r="AM673" i="2" s="1"/>
  <c r="T609" i="2"/>
  <c r="AM609" i="2" s="1"/>
  <c r="T481" i="2"/>
  <c r="AM481" i="2" s="1"/>
  <c r="T2704" i="2"/>
  <c r="AM2704" i="2" s="1"/>
  <c r="T1020" i="2"/>
  <c r="AM1020" i="2" s="1"/>
  <c r="T668" i="2"/>
  <c r="AM668" i="2" s="1"/>
  <c r="T2765" i="2"/>
  <c r="AM2765" i="2" s="1"/>
  <c r="T2517" i="2"/>
  <c r="AM2517" i="2" s="1"/>
  <c r="T781" i="2"/>
  <c r="AM781" i="2" s="1"/>
  <c r="T2832" i="2"/>
  <c r="AM2832" i="2" s="1"/>
  <c r="T2548" i="2"/>
  <c r="AM2548" i="2" s="1"/>
  <c r="T1084" i="2"/>
  <c r="AM1084" i="2" s="1"/>
  <c r="T887" i="2"/>
  <c r="AM887" i="2" s="1"/>
  <c r="T759" i="2"/>
  <c r="AM759" i="2" s="1"/>
  <c r="T359" i="2"/>
  <c r="AM359" i="2" s="1"/>
  <c r="T2030" i="2"/>
  <c r="AM2030" i="2" s="1"/>
  <c r="T1766" i="2"/>
  <c r="AM1766" i="2" s="1"/>
  <c r="T1702" i="2"/>
  <c r="AM1702" i="2" s="1"/>
  <c r="T642" i="2"/>
  <c r="AM642" i="2" s="1"/>
  <c r="T3028" i="2"/>
  <c r="AM3028" i="2" s="1"/>
  <c r="T2964" i="2"/>
  <c r="AM2964" i="2" s="1"/>
  <c r="T2432" i="2"/>
  <c r="AM2432" i="2" s="1"/>
  <c r="T2336" i="2"/>
  <c r="AM2336" i="2" s="1"/>
  <c r="T2240" i="2"/>
  <c r="AM2240" i="2" s="1"/>
  <c r="T2096" i="2"/>
  <c r="AM2096" i="2" s="1"/>
  <c r="T1872" i="2"/>
  <c r="AM1872" i="2" s="1"/>
  <c r="T1760" i="2"/>
  <c r="AM1760" i="2" s="1"/>
  <c r="T1600" i="2"/>
  <c r="AM1600" i="2" s="1"/>
  <c r="T1232" i="2"/>
  <c r="AM1232" i="2" s="1"/>
  <c r="T1120" i="2"/>
  <c r="AM1120" i="2" s="1"/>
  <c r="T976" i="2"/>
  <c r="AM976" i="2" s="1"/>
  <c r="T848" i="2"/>
  <c r="AM848" i="2" s="1"/>
  <c r="T720" i="2"/>
  <c r="AM720" i="2" s="1"/>
  <c r="T404" i="2"/>
  <c r="AM404" i="2" s="1"/>
  <c r="T1131" i="2"/>
  <c r="AM1131" i="2" s="1"/>
  <c r="T339" i="2"/>
  <c r="AM339" i="2" s="1"/>
  <c r="T2898" i="2"/>
  <c r="AM2898" i="2" s="1"/>
  <c r="T2642" i="2"/>
  <c r="AM2642" i="2" s="1"/>
  <c r="T2386" i="2"/>
  <c r="AM2386" i="2" s="1"/>
  <c r="T2162" i="2"/>
  <c r="AM2162" i="2" s="1"/>
  <c r="T2034" i="2"/>
  <c r="AM2034" i="2" s="1"/>
  <c r="T1906" i="2"/>
  <c r="AM1906" i="2" s="1"/>
  <c r="T1842" i="2"/>
  <c r="AM1842" i="2" s="1"/>
  <c r="T1778" i="2"/>
  <c r="AM1778" i="2" s="1"/>
  <c r="T1650" i="2"/>
  <c r="AM1650" i="2" s="1"/>
  <c r="T1426" i="2"/>
  <c r="AM1426" i="2" s="1"/>
  <c r="T1362" i="2"/>
  <c r="AM1362" i="2" s="1"/>
  <c r="T1330" i="2"/>
  <c r="AM1330" i="2" s="1"/>
  <c r="T1266" i="2"/>
  <c r="AM1266" i="2" s="1"/>
  <c r="T1234" i="2"/>
  <c r="AM1234" i="2" s="1"/>
  <c r="T1202" i="2"/>
  <c r="AM1202" i="2" s="1"/>
  <c r="T1170" i="2"/>
  <c r="AM1170" i="2" s="1"/>
  <c r="T1002" i="2"/>
  <c r="AM1002" i="2" s="1"/>
  <c r="T854" i="2"/>
  <c r="AM854" i="2" s="1"/>
  <c r="T726" i="2"/>
  <c r="AM726" i="2" s="1"/>
  <c r="T566" i="2"/>
  <c r="AM566" i="2" s="1"/>
  <c r="T534" i="2"/>
  <c r="AM534" i="2" s="1"/>
  <c r="T502" i="2"/>
  <c r="AM502" i="2" s="1"/>
  <c r="T2564" i="2"/>
  <c r="AM2564" i="2" s="1"/>
  <c r="T1212" i="2"/>
  <c r="AM1212" i="2" s="1"/>
  <c r="T576" i="2"/>
  <c r="AM576" i="2" s="1"/>
  <c r="T480" i="2"/>
  <c r="AM480" i="2" s="1"/>
  <c r="T766" i="2"/>
  <c r="AM766" i="2" s="1"/>
  <c r="T2389" i="2"/>
  <c r="AM2389" i="2" s="1"/>
  <c r="T2261" i="2"/>
  <c r="AM2261" i="2" s="1"/>
  <c r="T2133" i="2"/>
  <c r="AM2133" i="2" s="1"/>
  <c r="T1813" i="2"/>
  <c r="AM1813" i="2" s="1"/>
  <c r="T1301" i="2"/>
  <c r="AM1301" i="2" s="1"/>
  <c r="T1045" i="2"/>
  <c r="AM1045" i="2" s="1"/>
  <c r="T892" i="2"/>
  <c r="AM892" i="2" s="1"/>
  <c r="T112" i="2"/>
  <c r="AM112" i="2" s="1"/>
  <c r="T1031" i="2"/>
  <c r="AM1031" i="2" s="1"/>
  <c r="T791" i="2"/>
  <c r="AM791" i="2" s="1"/>
  <c r="T663" i="2"/>
  <c r="AM663" i="2" s="1"/>
  <c r="T551" i="2"/>
  <c r="AM551" i="2" s="1"/>
  <c r="T2294" i="2"/>
  <c r="AM2294" i="2" s="1"/>
  <c r="T2158" i="2"/>
  <c r="AM2158" i="2" s="1"/>
  <c r="T942" i="2"/>
  <c r="AM942" i="2" s="1"/>
  <c r="AM1470" i="2"/>
  <c r="AH2898" i="2"/>
  <c r="AH1818" i="2"/>
  <c r="AH989" i="2"/>
  <c r="AH355" i="2"/>
  <c r="AH1518" i="2"/>
  <c r="AH1418" i="2"/>
  <c r="AH225" i="2"/>
  <c r="AH513" i="2"/>
  <c r="AH1009" i="2"/>
  <c r="AH918" i="2"/>
  <c r="AH1050" i="2"/>
  <c r="AH1574" i="2"/>
  <c r="AH2541" i="2"/>
  <c r="AH1430" i="2"/>
  <c r="AH948" i="2"/>
  <c r="AH558" i="2"/>
  <c r="AH2972" i="2"/>
  <c r="AH519" i="2"/>
  <c r="AH1112" i="2"/>
  <c r="AH1141" i="2"/>
  <c r="AH1148" i="2"/>
  <c r="AH518" i="2"/>
  <c r="AH511" i="2"/>
  <c r="AH1458" i="2"/>
  <c r="AH156" i="2"/>
  <c r="AH2904" i="2"/>
  <c r="AH1093" i="2"/>
  <c r="AH366" i="2"/>
  <c r="AH994" i="2"/>
  <c r="AH1109" i="2"/>
  <c r="AH716" i="2"/>
  <c r="AH1012" i="2"/>
  <c r="AH3092" i="2"/>
  <c r="AH2900" i="2"/>
  <c r="AH1153" i="2"/>
  <c r="AH690" i="2"/>
  <c r="AH2976" i="2"/>
  <c r="AH658" i="2"/>
  <c r="AH936" i="2"/>
  <c r="AH334" i="2"/>
  <c r="AH1136" i="2"/>
  <c r="AH95" i="2"/>
  <c r="AH1005" i="2"/>
  <c r="AH1074" i="2"/>
  <c r="AH1018" i="2"/>
  <c r="AH1041" i="2"/>
  <c r="AH3044" i="2"/>
  <c r="AH1384" i="2"/>
  <c r="AH216" i="2"/>
  <c r="AH1053" i="2"/>
  <c r="AH270" i="2"/>
  <c r="AH1108" i="2"/>
  <c r="AH315" i="2"/>
  <c r="AH944" i="2"/>
  <c r="AH1081" i="2"/>
  <c r="AH1102" i="2"/>
  <c r="AH750" i="2"/>
  <c r="AH1069" i="2"/>
  <c r="AH566" i="2"/>
  <c r="AH238" i="2"/>
  <c r="AH1514" i="2"/>
  <c r="AH1434" i="2"/>
  <c r="AH1146" i="2"/>
  <c r="AH2918" i="2"/>
  <c r="AH232" i="2"/>
  <c r="AH3016" i="2"/>
  <c r="AH926" i="2"/>
  <c r="AH3064" i="2"/>
  <c r="AH3018" i="2"/>
  <c r="AH674" i="2"/>
  <c r="AH87" i="2"/>
  <c r="AH2988" i="2"/>
  <c r="AH1013" i="2"/>
  <c r="AH1029" i="2"/>
  <c r="AH1100" i="2"/>
  <c r="AH982" i="2"/>
  <c r="AH1026" i="2"/>
  <c r="AH942" i="2"/>
  <c r="AH732" i="2"/>
  <c r="AH996" i="2"/>
  <c r="AH335" i="2"/>
  <c r="AH2926" i="2"/>
  <c r="AH984" i="2"/>
  <c r="AH3106" i="2"/>
  <c r="AK3106" i="2" s="1"/>
  <c r="AH1121" i="2"/>
  <c r="AH2934" i="2"/>
  <c r="AH760" i="2"/>
  <c r="AH694" i="2"/>
  <c r="AH3088" i="2"/>
  <c r="AH2936" i="2"/>
  <c r="AH582" i="2"/>
  <c r="AH2844" i="2"/>
  <c r="AH1098" i="2"/>
  <c r="AH1154" i="2"/>
  <c r="AH2980" i="2"/>
  <c r="AH1149" i="2"/>
  <c r="AH2862" i="2"/>
  <c r="AH3036" i="2"/>
  <c r="AH1032" i="2"/>
  <c r="AH220" i="2"/>
  <c r="AH2846" i="2"/>
  <c r="AH363" i="2"/>
  <c r="AH515" i="2"/>
  <c r="AH3034" i="2"/>
  <c r="AH908" i="2"/>
  <c r="AH1038" i="2"/>
  <c r="AH2886" i="2"/>
  <c r="AH2842" i="2"/>
  <c r="AH913" i="2"/>
  <c r="AH2852" i="2"/>
  <c r="AH291" i="2"/>
  <c r="AH788" i="2"/>
  <c r="AH39" i="2"/>
  <c r="AH538" i="2"/>
  <c r="AH1408" i="2"/>
  <c r="AH988" i="2"/>
  <c r="AH678" i="2"/>
  <c r="AH255" i="2"/>
  <c r="AH1066" i="2"/>
  <c r="AH2884" i="2"/>
  <c r="AH978" i="2"/>
  <c r="AH738" i="2"/>
  <c r="AH2549" i="2"/>
  <c r="AH2517" i="2"/>
  <c r="AH2848" i="2"/>
  <c r="AH2545" i="2"/>
  <c r="AH1001" i="2"/>
  <c r="AH2902" i="2"/>
  <c r="AH507" i="2"/>
  <c r="AH1057" i="2"/>
  <c r="AH58" i="2"/>
  <c r="AH217" i="2"/>
  <c r="AH974" i="2"/>
  <c r="AH784" i="2"/>
  <c r="AH930" i="2"/>
  <c r="AH501" i="2"/>
  <c r="AH568" i="2"/>
  <c r="AH542" i="2"/>
  <c r="AH1096" i="2"/>
  <c r="AH786" i="2"/>
  <c r="AH570" i="2"/>
  <c r="AH1054" i="2"/>
  <c r="AH734" i="2"/>
  <c r="AH949" i="2"/>
  <c r="AH61" i="2"/>
  <c r="AH2858" i="2"/>
  <c r="AH3068" i="2"/>
  <c r="AH271" i="2"/>
  <c r="AH3084" i="2"/>
  <c r="AH70" i="2"/>
  <c r="AH946" i="2"/>
  <c r="AH1034" i="2"/>
  <c r="AH2896" i="2"/>
  <c r="AH684" i="2"/>
  <c r="AH213" i="2"/>
  <c r="AH1130" i="2"/>
  <c r="AH1065" i="2"/>
  <c r="AH922" i="2"/>
  <c r="AH212" i="2"/>
  <c r="AH700" i="2"/>
  <c r="AH2916" i="2"/>
  <c r="AH1372" i="2"/>
  <c r="AH529" i="2"/>
  <c r="AH704" i="2"/>
  <c r="AH172" i="2"/>
  <c r="AH224" i="2"/>
  <c r="AH3066" i="2"/>
  <c r="AH914" i="2"/>
  <c r="AH1078" i="2"/>
  <c r="AH358" i="2"/>
  <c r="AH53" i="2"/>
  <c r="AH3050" i="2"/>
  <c r="AH1028" i="2"/>
  <c r="AH1045" i="2"/>
  <c r="AH664" i="2"/>
  <c r="AH3032" i="2"/>
  <c r="AH706" i="2"/>
  <c r="AH2880" i="2"/>
  <c r="AH956" i="2"/>
  <c r="AH764" i="2"/>
  <c r="AH976" i="2"/>
  <c r="AH953" i="2"/>
  <c r="AH221" i="2"/>
  <c r="AH1150" i="2"/>
  <c r="AH303" i="2"/>
  <c r="AH2882" i="2"/>
  <c r="AH1084" i="2"/>
  <c r="AH51" i="2"/>
  <c r="AH662" i="2"/>
  <c r="AH1134" i="2"/>
  <c r="AH1030" i="2"/>
  <c r="AH1077" i="2"/>
  <c r="AH696" i="2"/>
  <c r="AH351" i="2"/>
  <c r="AH2984" i="2"/>
  <c r="AH2960" i="2"/>
  <c r="AH938" i="2"/>
  <c r="AH3028" i="2"/>
  <c r="AH656" i="2"/>
  <c r="AH231" i="2"/>
  <c r="AH2870" i="2"/>
  <c r="AH283" i="2"/>
  <c r="AH752" i="2"/>
  <c r="AH1110" i="2"/>
  <c r="AH554" i="2"/>
  <c r="AH576" i="2"/>
  <c r="AH299" i="2"/>
  <c r="AH910" i="2"/>
  <c r="AH3040" i="2"/>
  <c r="AH770" i="2"/>
  <c r="AH140" i="2"/>
  <c r="AH1145" i="2"/>
  <c r="AH2990" i="2"/>
  <c r="AH3008" i="2"/>
  <c r="AH164" i="2"/>
  <c r="AH262" i="2"/>
  <c r="AH536" i="2"/>
  <c r="AH708" i="2"/>
  <c r="AH768" i="2"/>
  <c r="AH1116" i="2"/>
  <c r="AH236" i="2"/>
  <c r="AH1082" i="2"/>
  <c r="AH744" i="2"/>
  <c r="AH218" i="2"/>
  <c r="AH107" i="2"/>
  <c r="AH527" i="2"/>
  <c r="AH924" i="2"/>
  <c r="AH540" i="2"/>
  <c r="AH937" i="2"/>
  <c r="AH323" i="2"/>
  <c r="AH672" i="2"/>
  <c r="AH2854" i="2"/>
  <c r="AH1122" i="2"/>
  <c r="AH2838" i="2"/>
  <c r="AH688" i="2"/>
  <c r="AH724" i="2"/>
  <c r="AH754" i="2"/>
  <c r="AH586" i="2"/>
  <c r="AH75" i="2"/>
  <c r="AH3100" i="2"/>
  <c r="AH2908" i="2"/>
  <c r="AH1062" i="2"/>
  <c r="AH981" i="2"/>
  <c r="AH552" i="2"/>
  <c r="AH222" i="2"/>
  <c r="AH2954" i="2"/>
  <c r="AH916" i="2"/>
  <c r="AH3026" i="2"/>
  <c r="AH234" i="2"/>
  <c r="AH668" i="2"/>
  <c r="AH37" i="2"/>
  <c r="AH525" i="2"/>
  <c r="AH319" i="2"/>
  <c r="AH3074" i="2"/>
  <c r="AH2832" i="2"/>
  <c r="AH1002" i="2"/>
  <c r="AH2906" i="2"/>
  <c r="AH1133" i="2"/>
  <c r="AH584" i="2"/>
  <c r="AH1140" i="2"/>
  <c r="AH1400" i="2"/>
  <c r="AH1008" i="2"/>
  <c r="AH60" i="2"/>
  <c r="AH56" i="2"/>
  <c r="AH2956" i="2"/>
  <c r="AH772" i="2"/>
  <c r="AH710" i="2"/>
  <c r="AH3072" i="2"/>
  <c r="AH251" i="2"/>
  <c r="AH3038" i="2"/>
  <c r="AH1006" i="2"/>
  <c r="AH3052" i="2"/>
  <c r="AH917" i="2"/>
  <c r="AH132" i="2"/>
  <c r="AH2910" i="2"/>
  <c r="AH2996" i="2"/>
  <c r="AH3060" i="2"/>
  <c r="AH307" i="2"/>
  <c r="AH556" i="2"/>
  <c r="AH286" i="2"/>
  <c r="AH1016" i="2"/>
  <c r="AH2940" i="2"/>
  <c r="AH740" i="2"/>
  <c r="AH3054" i="2"/>
  <c r="AH2946" i="2"/>
  <c r="AH965" i="2"/>
  <c r="AH2930" i="2"/>
  <c r="AH780" i="2"/>
  <c r="AH736" i="2"/>
  <c r="AH929" i="2"/>
  <c r="AH148" i="2"/>
  <c r="AH1058" i="2"/>
  <c r="AH1101" i="2"/>
  <c r="AH1076" i="2"/>
  <c r="AH1017" i="2"/>
  <c r="AH2958" i="2"/>
  <c r="O2024" i="2"/>
  <c r="O1824" i="2"/>
  <c r="P3020" i="2"/>
  <c r="P2956" i="2"/>
  <c r="P2876" i="2"/>
  <c r="P2780" i="2"/>
  <c r="P2640" i="2"/>
  <c r="P2552" i="2"/>
  <c r="P2488" i="2"/>
  <c r="P2360" i="2"/>
  <c r="P2328" i="2"/>
  <c r="P2280" i="2"/>
  <c r="P2264" i="2"/>
  <c r="P2216" i="2"/>
  <c r="P2192" i="2"/>
  <c r="R2192" i="2" s="1"/>
  <c r="P2152" i="2"/>
  <c r="P2136" i="2"/>
  <c r="P2088" i="2"/>
  <c r="P2008" i="2"/>
  <c r="P1960" i="2"/>
  <c r="S1960" i="2" s="1"/>
  <c r="AL1960" i="2" s="1"/>
  <c r="P1928" i="2"/>
  <c r="P1912" i="2"/>
  <c r="P1864" i="2"/>
  <c r="P1848" i="2"/>
  <c r="P1800" i="2"/>
  <c r="P1736" i="2"/>
  <c r="P1656" i="2"/>
  <c r="P1200" i="2"/>
  <c r="P1160" i="2"/>
  <c r="P1016" i="2"/>
  <c r="P968" i="2"/>
  <c r="P920" i="2"/>
  <c r="P888" i="2"/>
  <c r="P840" i="2"/>
  <c r="P792" i="2"/>
  <c r="P752" i="2"/>
  <c r="P2807" i="2"/>
  <c r="S2807" i="2" s="1"/>
  <c r="AL2807" i="2" s="1"/>
  <c r="P2759" i="2"/>
  <c r="P2743" i="2"/>
  <c r="S2743" i="2" s="1"/>
  <c r="AL2743" i="2" s="1"/>
  <c r="P2711" i="2"/>
  <c r="R2711" i="2" s="1"/>
  <c r="P2551" i="2"/>
  <c r="P2455" i="2"/>
  <c r="P2439" i="2"/>
  <c r="P2407" i="2"/>
  <c r="P2375" i="2"/>
  <c r="P2311" i="2"/>
  <c r="P2279" i="2"/>
  <c r="P2167" i="2"/>
  <c r="P2023" i="2"/>
  <c r="P1911" i="2"/>
  <c r="P1783" i="2"/>
  <c r="P1719" i="2"/>
  <c r="S1719" i="2" s="1"/>
  <c r="AL1719" i="2" s="1"/>
  <c r="P1623" i="2"/>
  <c r="P1607" i="2"/>
  <c r="P1559" i="2"/>
  <c r="P1303" i="2"/>
  <c r="R1303" i="2" s="1"/>
  <c r="P1271" i="2"/>
  <c r="P1239" i="2"/>
  <c r="R1239" i="2" s="1"/>
  <c r="P1159" i="2"/>
  <c r="P1087" i="2"/>
  <c r="P1023" i="2"/>
  <c r="P927" i="2"/>
  <c r="P831" i="2"/>
  <c r="P735" i="2"/>
  <c r="P671" i="2"/>
  <c r="P607" i="2"/>
  <c r="P543" i="2"/>
  <c r="P479" i="2"/>
  <c r="P415" i="2"/>
  <c r="P1921" i="2"/>
  <c r="P1905" i="2"/>
  <c r="P1873" i="2"/>
  <c r="P1841" i="2"/>
  <c r="P1809" i="2"/>
  <c r="P1745" i="2"/>
  <c r="P1665" i="2"/>
  <c r="P1601" i="2"/>
  <c r="P1473" i="2"/>
  <c r="P1441" i="2"/>
  <c r="P1409" i="2"/>
  <c r="P1361" i="2"/>
  <c r="P1313" i="2"/>
  <c r="P1281" i="2"/>
  <c r="P1249" i="2"/>
  <c r="P1201" i="2"/>
  <c r="P1153" i="2"/>
  <c r="P937" i="2"/>
  <c r="P857" i="2"/>
  <c r="P825" i="2"/>
  <c r="P425" i="2"/>
  <c r="P201" i="2"/>
  <c r="P185" i="2"/>
  <c r="P1097" i="2"/>
  <c r="P1934" i="2"/>
  <c r="S1934" i="2" s="1"/>
  <c r="AL1934" i="2" s="1"/>
  <c r="P370" i="2"/>
  <c r="P282" i="2"/>
  <c r="P2996" i="2"/>
  <c r="P2932" i="2"/>
  <c r="P2852" i="2"/>
  <c r="P2756" i="2"/>
  <c r="P2700" i="2"/>
  <c r="P2624" i="2"/>
  <c r="P2496" i="2"/>
  <c r="P2336" i="2"/>
  <c r="R2336" i="2" s="1"/>
  <c r="P2288" i="2"/>
  <c r="P1968" i="2"/>
  <c r="P1064" i="2"/>
  <c r="P1048" i="2"/>
  <c r="P848" i="2"/>
  <c r="R848" i="2" s="1"/>
  <c r="P532" i="2"/>
  <c r="P84" i="2"/>
  <c r="P1067" i="2"/>
  <c r="P1019" i="2"/>
  <c r="P987" i="2"/>
  <c r="P939" i="2"/>
  <c r="P907" i="2"/>
  <c r="P859" i="2"/>
  <c r="P795" i="2"/>
  <c r="P763" i="2"/>
  <c r="P715" i="2"/>
  <c r="P659" i="2"/>
  <c r="P563" i="2"/>
  <c r="P467" i="2"/>
  <c r="P307" i="2"/>
  <c r="P243" i="2"/>
  <c r="P2178" i="2"/>
  <c r="P2146" i="2"/>
  <c r="P2114" i="2"/>
  <c r="P2002" i="2"/>
  <c r="P1986" i="2"/>
  <c r="P1954" i="2"/>
  <c r="P1938" i="2"/>
  <c r="P1922" i="2"/>
  <c r="P1874" i="2"/>
  <c r="P1842" i="2"/>
  <c r="R1842" i="2" s="1"/>
  <c r="P1810" i="2"/>
  <c r="P1778" i="2"/>
  <c r="R1778" i="2" s="1"/>
  <c r="P1738" i="2"/>
  <c r="P1706" i="2"/>
  <c r="P1594" i="2"/>
  <c r="P1562" i="2"/>
  <c r="P1546" i="2"/>
  <c r="P1514" i="2"/>
  <c r="P1498" i="2"/>
  <c r="R1498" i="2" s="1"/>
  <c r="P1450" i="2"/>
  <c r="P1402" i="2"/>
  <c r="P1370" i="2"/>
  <c r="P1322" i="2"/>
  <c r="P1274" i="2"/>
  <c r="P1210" i="2"/>
  <c r="P1095" i="2"/>
  <c r="S1095" i="2" s="1"/>
  <c r="AL1095" i="2" s="1"/>
  <c r="P39" i="2"/>
  <c r="P354" i="2"/>
  <c r="P234" i="2"/>
  <c r="P53" i="2"/>
  <c r="P2872" i="2"/>
  <c r="P2848" i="2"/>
  <c r="P2784" i="2"/>
  <c r="P2744" i="2"/>
  <c r="P2500" i="2"/>
  <c r="P2388" i="2"/>
  <c r="P2340" i="2"/>
  <c r="P2260" i="2"/>
  <c r="P2156" i="2"/>
  <c r="P2060" i="2"/>
  <c r="P1956" i="2"/>
  <c r="P1900" i="2"/>
  <c r="P1804" i="2"/>
  <c r="P1756" i="2"/>
  <c r="P1652" i="2"/>
  <c r="P1628" i="2"/>
  <c r="P1516" i="2"/>
  <c r="P1444" i="2"/>
  <c r="P1356" i="2"/>
  <c r="P1236" i="2"/>
  <c r="P1172" i="2"/>
  <c r="P1060" i="2"/>
  <c r="P996" i="2"/>
  <c r="P940" i="2"/>
  <c r="P868" i="2"/>
  <c r="P724" i="2"/>
  <c r="P536" i="2"/>
  <c r="P384" i="2"/>
  <c r="P360" i="2"/>
  <c r="P3099" i="2"/>
  <c r="P3051" i="2"/>
  <c r="P3003" i="2"/>
  <c r="P2955" i="2"/>
  <c r="P2923" i="2"/>
  <c r="P2891" i="2"/>
  <c r="P2859" i="2"/>
  <c r="P2827" i="2"/>
  <c r="P2795" i="2"/>
  <c r="P2763" i="2"/>
  <c r="P2731" i="2"/>
  <c r="P2699" i="2"/>
  <c r="P2651" i="2"/>
  <c r="P2619" i="2"/>
  <c r="P2571" i="2"/>
  <c r="P2539" i="2"/>
  <c r="P2507" i="2"/>
  <c r="P2459" i="2"/>
  <c r="P2427" i="2"/>
  <c r="P2379" i="2"/>
  <c r="P2331" i="2"/>
  <c r="P2283" i="2"/>
  <c r="P2251" i="2"/>
  <c r="P2203" i="2"/>
  <c r="P2171" i="2"/>
  <c r="P2139" i="2"/>
  <c r="P2107" i="2"/>
  <c r="P2059" i="2"/>
  <c r="P1979" i="2"/>
  <c r="P1963" i="2"/>
  <c r="P1931" i="2"/>
  <c r="P1659" i="2"/>
  <c r="P1643" i="2"/>
  <c r="P1595" i="2"/>
  <c r="P1579" i="2"/>
  <c r="P1531" i="2"/>
  <c r="P1499" i="2"/>
  <c r="P1355" i="2"/>
  <c r="P1339" i="2"/>
  <c r="P1323" i="2"/>
  <c r="P1275" i="2"/>
  <c r="P699" i="2"/>
  <c r="P603" i="2"/>
  <c r="P1917" i="2"/>
  <c r="P1821" i="2"/>
  <c r="P1789" i="2"/>
  <c r="P1757" i="2"/>
  <c r="P1725" i="2"/>
  <c r="P1677" i="2"/>
  <c r="P1661" i="2"/>
  <c r="P1629" i="2"/>
  <c r="P1597" i="2"/>
  <c r="P1565" i="2"/>
  <c r="P1533" i="2"/>
  <c r="P1357" i="2"/>
  <c r="P1341" i="2"/>
  <c r="P1037" i="2"/>
  <c r="P1021" i="2"/>
  <c r="P989" i="2"/>
  <c r="P973" i="2"/>
  <c r="P829" i="2"/>
  <c r="P797" i="2"/>
  <c r="P541" i="2"/>
  <c r="P157" i="2"/>
  <c r="P1126" i="2"/>
  <c r="P3049" i="2"/>
  <c r="P3001" i="2"/>
  <c r="R3001" i="2" s="1"/>
  <c r="P2969" i="2"/>
  <c r="R2969" i="2" s="1"/>
  <c r="P2953" i="2"/>
  <c r="P2841" i="2"/>
  <c r="P2825" i="2"/>
  <c r="P2777" i="2"/>
  <c r="P2745" i="2"/>
  <c r="P2729" i="2"/>
  <c r="P2681" i="2"/>
  <c r="P2649" i="2"/>
  <c r="P2633" i="2"/>
  <c r="P2585" i="2"/>
  <c r="P2553" i="2"/>
  <c r="P2505" i="2"/>
  <c r="P2473" i="2"/>
  <c r="P2441" i="2"/>
  <c r="P2409" i="2"/>
  <c r="P2377" i="2"/>
  <c r="P2345" i="2"/>
  <c r="P2313" i="2"/>
  <c r="P2281" i="2"/>
  <c r="P2249" i="2"/>
  <c r="P2201" i="2"/>
  <c r="P2153" i="2"/>
  <c r="P2121" i="2"/>
  <c r="P2073" i="2"/>
  <c r="P1977" i="2"/>
  <c r="P1910" i="2"/>
  <c r="P1862" i="2"/>
  <c r="P1766" i="2"/>
  <c r="R1766" i="2" s="1"/>
  <c r="P1734" i="2"/>
  <c r="P1638" i="2"/>
  <c r="P1478" i="2"/>
  <c r="P1366" i="2"/>
  <c r="P1094" i="2"/>
  <c r="P646" i="2"/>
  <c r="P566" i="2"/>
  <c r="R566" i="2" s="1"/>
  <c r="P550" i="2"/>
  <c r="S550" i="2" s="1"/>
  <c r="AL550" i="2" s="1"/>
  <c r="P518" i="2"/>
  <c r="P502" i="2"/>
  <c r="R502" i="2" s="1"/>
  <c r="P246" i="2"/>
  <c r="P214" i="2"/>
  <c r="P198" i="2"/>
  <c r="P166" i="2"/>
  <c r="P102" i="2"/>
  <c r="P1878" i="2"/>
  <c r="P1830" i="2"/>
  <c r="P1670" i="2"/>
  <c r="P1566" i="2"/>
  <c r="P1470" i="2"/>
  <c r="S1470" i="2" s="1"/>
  <c r="AL1470" i="2" s="1"/>
  <c r="P1358" i="2"/>
  <c r="P1158" i="2"/>
  <c r="P3072" i="2"/>
  <c r="P2656" i="2"/>
  <c r="P2604" i="2"/>
  <c r="P2508" i="2"/>
  <c r="P2420" i="2"/>
  <c r="P2308" i="2"/>
  <c r="P2220" i="2"/>
  <c r="P2164" i="2"/>
  <c r="P2100" i="2"/>
  <c r="P2036" i="2"/>
  <c r="P1940" i="2"/>
  <c r="P1844" i="2"/>
  <c r="P1780" i="2"/>
  <c r="P1708" i="2"/>
  <c r="P1612" i="2"/>
  <c r="P1548" i="2"/>
  <c r="P1500" i="2"/>
  <c r="P1404" i="2"/>
  <c r="P1372" i="2"/>
  <c r="P1284" i="2"/>
  <c r="P1220" i="2"/>
  <c r="P1156" i="2"/>
  <c r="P1084" i="2"/>
  <c r="R1084" i="2" s="1"/>
  <c r="P964" i="2"/>
  <c r="P908" i="2"/>
  <c r="P836" i="2"/>
  <c r="P780" i="2"/>
  <c r="P708" i="2"/>
  <c r="P644" i="2"/>
  <c r="P464" i="2"/>
  <c r="P272" i="2"/>
  <c r="P80" i="2"/>
  <c r="P711" i="2"/>
  <c r="P3090" i="2"/>
  <c r="P3010" i="2"/>
  <c r="P2902" i="2"/>
  <c r="P2750" i="2"/>
  <c r="P2646" i="2"/>
  <c r="P2502" i="2"/>
  <c r="P2406" i="2"/>
  <c r="P2246" i="2"/>
  <c r="P2190" i="2"/>
  <c r="P2118" i="2"/>
  <c r="P2046" i="2"/>
  <c r="P794" i="2"/>
  <c r="P602" i="2"/>
  <c r="P37" i="2"/>
  <c r="P2648" i="2"/>
  <c r="P24" i="2"/>
  <c r="P3092" i="2"/>
  <c r="R3092" i="2" s="1"/>
  <c r="P3060" i="2"/>
  <c r="P3036" i="2"/>
  <c r="P3004" i="2"/>
  <c r="P2972" i="2"/>
  <c r="P2940" i="2"/>
  <c r="P2916" i="2"/>
  <c r="P2892" i="2"/>
  <c r="P2860" i="2"/>
  <c r="P2828" i="2"/>
  <c r="P2796" i="2"/>
  <c r="P2764" i="2"/>
  <c r="P2724" i="2"/>
  <c r="P2692" i="2"/>
  <c r="P2668" i="2"/>
  <c r="P2652" i="2"/>
  <c r="P2608" i="2"/>
  <c r="P2584" i="2"/>
  <c r="P2544" i="2"/>
  <c r="P2520" i="2"/>
  <c r="P2472" i="2"/>
  <c r="P2456" i="2"/>
  <c r="P2440" i="2"/>
  <c r="P2408" i="2"/>
  <c r="P2392" i="2"/>
  <c r="P2368" i="2"/>
  <c r="P2344" i="2"/>
  <c r="P2312" i="2"/>
  <c r="P2296" i="2"/>
  <c r="P2272" i="2"/>
  <c r="R2272" i="2" s="1"/>
  <c r="P2248" i="2"/>
  <c r="P2224" i="2"/>
  <c r="P2200" i="2"/>
  <c r="P2184" i="2"/>
  <c r="P2168" i="2"/>
  <c r="P2120" i="2"/>
  <c r="P2104" i="2"/>
  <c r="P2056" i="2"/>
  <c r="P2040" i="2"/>
  <c r="P2016" i="2"/>
  <c r="P1992" i="2"/>
  <c r="P1976" i="2"/>
  <c r="P1944" i="2"/>
  <c r="P1896" i="2"/>
  <c r="P1880" i="2"/>
  <c r="P1856" i="2"/>
  <c r="P1816" i="2"/>
  <c r="P1744" i="2"/>
  <c r="R1744" i="2" s="1"/>
  <c r="P1720" i="2"/>
  <c r="P1704" i="2"/>
  <c r="R1704" i="2" s="1"/>
  <c r="P1648" i="2"/>
  <c r="P1624" i="2"/>
  <c r="P1608" i="2"/>
  <c r="P1584" i="2"/>
  <c r="P1560" i="2"/>
  <c r="P1544" i="2"/>
  <c r="P1528" i="2"/>
  <c r="P1464" i="2"/>
  <c r="P1408" i="2"/>
  <c r="P1392" i="2"/>
  <c r="P1376" i="2"/>
  <c r="P1352" i="2"/>
  <c r="P1336" i="2"/>
  <c r="P1304" i="2"/>
  <c r="P1240" i="2"/>
  <c r="P1208" i="2"/>
  <c r="P1192" i="2"/>
  <c r="R1192" i="2" s="1"/>
  <c r="P1176" i="2"/>
  <c r="P1152" i="2"/>
  <c r="P1128" i="2"/>
  <c r="P1104" i="2"/>
  <c r="S1104" i="2" s="1"/>
  <c r="AL1104" i="2" s="1"/>
  <c r="P1080" i="2"/>
  <c r="P1032" i="2"/>
  <c r="P1008" i="2"/>
  <c r="P984" i="2"/>
  <c r="P936" i="2"/>
  <c r="P896" i="2"/>
  <c r="P880" i="2"/>
  <c r="P856" i="2"/>
  <c r="P824" i="2"/>
  <c r="P808" i="2"/>
  <c r="P784" i="2"/>
  <c r="S784" i="2" s="1"/>
  <c r="AL784" i="2" s="1"/>
  <c r="P760" i="2"/>
  <c r="P744" i="2"/>
  <c r="P728" i="2"/>
  <c r="P704" i="2"/>
  <c r="P680" i="2"/>
  <c r="P664" i="2"/>
  <c r="P624" i="2"/>
  <c r="P540" i="2"/>
  <c r="P476" i="2"/>
  <c r="P444" i="2"/>
  <c r="P412" i="2"/>
  <c r="P380" i="2"/>
  <c r="P348" i="2"/>
  <c r="P316" i="2"/>
  <c r="P284" i="2"/>
  <c r="P252" i="2"/>
  <c r="P220" i="2"/>
  <c r="P188" i="2"/>
  <c r="P156" i="2"/>
  <c r="P124" i="2"/>
  <c r="P92" i="2"/>
  <c r="P60" i="2"/>
  <c r="P3103" i="2"/>
  <c r="P3087" i="2"/>
  <c r="P3071" i="2"/>
  <c r="P3055" i="2"/>
  <c r="P3039" i="2"/>
  <c r="P3023" i="2"/>
  <c r="P3007" i="2"/>
  <c r="P2991" i="2"/>
  <c r="P2975" i="2"/>
  <c r="P2959" i="2"/>
  <c r="P2943" i="2"/>
  <c r="P2927" i="2"/>
  <c r="P2911" i="2"/>
  <c r="P2895" i="2"/>
  <c r="P2879" i="2"/>
  <c r="P2863" i="2"/>
  <c r="P2847" i="2"/>
  <c r="P2831" i="2"/>
  <c r="P2815" i="2"/>
  <c r="P2799" i="2"/>
  <c r="P2783" i="2"/>
  <c r="P2767" i="2"/>
  <c r="P2751" i="2"/>
  <c r="P2735" i="2"/>
  <c r="P2719" i="2"/>
  <c r="P2703" i="2"/>
  <c r="P2687" i="2"/>
  <c r="P2671" i="2"/>
  <c r="P2655" i="2"/>
  <c r="P2639" i="2"/>
  <c r="P2623" i="2"/>
  <c r="P2607" i="2"/>
  <c r="P2591" i="2"/>
  <c r="P2575" i="2"/>
  <c r="P2559" i="2"/>
  <c r="P2543" i="2"/>
  <c r="P2527" i="2"/>
  <c r="P2511" i="2"/>
  <c r="P2495" i="2"/>
  <c r="P2479" i="2"/>
  <c r="P2463" i="2"/>
  <c r="P2447" i="2"/>
  <c r="P2431" i="2"/>
  <c r="P2415" i="2"/>
  <c r="P2399" i="2"/>
  <c r="P2383" i="2"/>
  <c r="P2367" i="2"/>
  <c r="P2351" i="2"/>
  <c r="P2335" i="2"/>
  <c r="P2319" i="2"/>
  <c r="P2303" i="2"/>
  <c r="P2287" i="2"/>
  <c r="P2271" i="2"/>
  <c r="P2255" i="2"/>
  <c r="P2239" i="2"/>
  <c r="P2223" i="2"/>
  <c r="P2207" i="2"/>
  <c r="P2191" i="2"/>
  <c r="P2175" i="2"/>
  <c r="P2159" i="2"/>
  <c r="P2143" i="2"/>
  <c r="P2127" i="2"/>
  <c r="P2111" i="2"/>
  <c r="P2095" i="2"/>
  <c r="P2079" i="2"/>
  <c r="P2063" i="2"/>
  <c r="P2047" i="2"/>
  <c r="P2031" i="2"/>
  <c r="P2015" i="2"/>
  <c r="P1999" i="2"/>
  <c r="P1983" i="2"/>
  <c r="P1967" i="2"/>
  <c r="P1951" i="2"/>
  <c r="P1935" i="2"/>
  <c r="P1919" i="2"/>
  <c r="P1903" i="2"/>
  <c r="P1887" i="2"/>
  <c r="P1871" i="2"/>
  <c r="P1855" i="2"/>
  <c r="P1839" i="2"/>
  <c r="P1823" i="2"/>
  <c r="P1807" i="2"/>
  <c r="P1791" i="2"/>
  <c r="P1775" i="2"/>
  <c r="P1759" i="2"/>
  <c r="P1743" i="2"/>
  <c r="P1727" i="2"/>
  <c r="P1711" i="2"/>
  <c r="P1695" i="2"/>
  <c r="P1679" i="2"/>
  <c r="P1663" i="2"/>
  <c r="P1647" i="2"/>
  <c r="P1631" i="2"/>
  <c r="P1615" i="2"/>
  <c r="P1599" i="2"/>
  <c r="P1583" i="2"/>
  <c r="P1567" i="2"/>
  <c r="P1551" i="2"/>
  <c r="P1535" i="2"/>
  <c r="P1519" i="2"/>
  <c r="P1503" i="2"/>
  <c r="P1487" i="2"/>
  <c r="P1471" i="2"/>
  <c r="P1455" i="2"/>
  <c r="P1439" i="2"/>
  <c r="P1423" i="2"/>
  <c r="P1407" i="2"/>
  <c r="P1391" i="2"/>
  <c r="P1375" i="2"/>
  <c r="P1359" i="2"/>
  <c r="P1343" i="2"/>
  <c r="P1327" i="2"/>
  <c r="P1311" i="2"/>
  <c r="P1295" i="2"/>
  <c r="P1279" i="2"/>
  <c r="P1263" i="2"/>
  <c r="P1247" i="2"/>
  <c r="P1231" i="2"/>
  <c r="P1215" i="2"/>
  <c r="P1199" i="2"/>
  <c r="P1183" i="2"/>
  <c r="P1167" i="2"/>
  <c r="P1151" i="2"/>
  <c r="P1135" i="2"/>
  <c r="P1103" i="2"/>
  <c r="P1071" i="2"/>
  <c r="P1039" i="2"/>
  <c r="P1007" i="2"/>
  <c r="P975" i="2"/>
  <c r="P943" i="2"/>
  <c r="P911" i="2"/>
  <c r="P879" i="2"/>
  <c r="P847" i="2"/>
  <c r="P815" i="2"/>
  <c r="P783" i="2"/>
  <c r="P751" i="2"/>
  <c r="P687" i="2"/>
  <c r="P655" i="2"/>
  <c r="P623" i="2"/>
  <c r="P591" i="2"/>
  <c r="P559" i="2"/>
  <c r="P527" i="2"/>
  <c r="P495" i="2"/>
  <c r="P463" i="2"/>
  <c r="P431" i="2"/>
  <c r="P399" i="2"/>
  <c r="P367" i="2"/>
  <c r="R367" i="2" s="1"/>
  <c r="P335" i="2"/>
  <c r="P303" i="2"/>
  <c r="P271" i="2"/>
  <c r="P239" i="2"/>
  <c r="P207" i="2"/>
  <c r="P175" i="2"/>
  <c r="P143" i="2"/>
  <c r="P111" i="2"/>
  <c r="P79" i="2"/>
  <c r="P47" i="2"/>
  <c r="P15" i="2"/>
  <c r="P3098" i="2"/>
  <c r="R3098" i="2" s="1"/>
  <c r="P898" i="2"/>
  <c r="P834" i="2"/>
  <c r="P802" i="2"/>
  <c r="P770" i="2"/>
  <c r="P706" i="2"/>
  <c r="P3084" i="2"/>
  <c r="P3052" i="2"/>
  <c r="P2980" i="2"/>
  <c r="P2924" i="2"/>
  <c r="P2908" i="2"/>
  <c r="P2844" i="2"/>
  <c r="P2812" i="2"/>
  <c r="P2748" i="2"/>
  <c r="P2716" i="2"/>
  <c r="P2616" i="2"/>
  <c r="P2464" i="2"/>
  <c r="P2448" i="2"/>
  <c r="P2424" i="2"/>
  <c r="P2376" i="2"/>
  <c r="P2232" i="2"/>
  <c r="P2072" i="2"/>
  <c r="P1784" i="2"/>
  <c r="P1752" i="2"/>
  <c r="P1712" i="2"/>
  <c r="P1688" i="2"/>
  <c r="P1672" i="2"/>
  <c r="P1592" i="2"/>
  <c r="P1496" i="2"/>
  <c r="P1480" i="2"/>
  <c r="P1456" i="2"/>
  <c r="P1432" i="2"/>
  <c r="P1416" i="2"/>
  <c r="P1400" i="2"/>
  <c r="P1368" i="2"/>
  <c r="P1328" i="2"/>
  <c r="P1288" i="2"/>
  <c r="P1272" i="2"/>
  <c r="P1224" i="2"/>
  <c r="P1144" i="2"/>
  <c r="P1112" i="2"/>
  <c r="P1072" i="2"/>
  <c r="P1000" i="2"/>
  <c r="P952" i="2"/>
  <c r="P904" i="2"/>
  <c r="P872" i="2"/>
  <c r="P816" i="2"/>
  <c r="P776" i="2"/>
  <c r="P712" i="2"/>
  <c r="P696" i="2"/>
  <c r="P648" i="2"/>
  <c r="P632" i="2"/>
  <c r="P616" i="2"/>
  <c r="P556" i="2"/>
  <c r="P524" i="2"/>
  <c r="P492" i="2"/>
  <c r="P460" i="2"/>
  <c r="P292" i="2"/>
  <c r="P260" i="2"/>
  <c r="P228" i="2"/>
  <c r="P100" i="2"/>
  <c r="P76" i="2"/>
  <c r="P44" i="2"/>
  <c r="P3015" i="2"/>
  <c r="P2919" i="2"/>
  <c r="P2871" i="2"/>
  <c r="P2855" i="2"/>
  <c r="P2839" i="2"/>
  <c r="R2839" i="2" s="1"/>
  <c r="P2295" i="2"/>
  <c r="P2007" i="2"/>
  <c r="R2007" i="2" s="1"/>
  <c r="P1879" i="2"/>
  <c r="R1879" i="2" s="1"/>
  <c r="P1799" i="2"/>
  <c r="P1671" i="2"/>
  <c r="P1639" i="2"/>
  <c r="P1575" i="2"/>
  <c r="P1543" i="2"/>
  <c r="P1527" i="2"/>
  <c r="P1511" i="2"/>
  <c r="P1495" i="2"/>
  <c r="P1479" i="2"/>
  <c r="P1447" i="2"/>
  <c r="P1255" i="2"/>
  <c r="P1207" i="2"/>
  <c r="S1207" i="2" s="1"/>
  <c r="AL1207" i="2" s="1"/>
  <c r="P1191" i="2"/>
  <c r="S1191" i="2" s="1"/>
  <c r="AL1191" i="2" s="1"/>
  <c r="P1119" i="2"/>
  <c r="P1055" i="2"/>
  <c r="P991" i="2"/>
  <c r="P959" i="2"/>
  <c r="P895" i="2"/>
  <c r="P863" i="2"/>
  <c r="P799" i="2"/>
  <c r="P767" i="2"/>
  <c r="P703" i="2"/>
  <c r="P639" i="2"/>
  <c r="P575" i="2"/>
  <c r="P511" i="2"/>
  <c r="P63" i="2"/>
  <c r="P1793" i="2"/>
  <c r="P1777" i="2"/>
  <c r="P1713" i="2"/>
  <c r="P1681" i="2"/>
  <c r="P1585" i="2"/>
  <c r="P1521" i="2"/>
  <c r="P1457" i="2"/>
  <c r="P1425" i="2"/>
  <c r="P1393" i="2"/>
  <c r="P1377" i="2"/>
  <c r="P1345" i="2"/>
  <c r="P1329" i="2"/>
  <c r="P1297" i="2"/>
  <c r="P1265" i="2"/>
  <c r="P1233" i="2"/>
  <c r="P1217" i="2"/>
  <c r="P1185" i="2"/>
  <c r="P1169" i="2"/>
  <c r="P1137" i="2"/>
  <c r="P1105" i="2"/>
  <c r="P1073" i="2"/>
  <c r="P1041" i="2"/>
  <c r="P1001" i="2"/>
  <c r="P873" i="2"/>
  <c r="P841" i="2"/>
  <c r="P729" i="2"/>
  <c r="P441" i="2"/>
  <c r="P361" i="2"/>
  <c r="P1129" i="2"/>
  <c r="P487" i="2"/>
  <c r="R487" i="2" s="1"/>
  <c r="P7" i="2"/>
  <c r="P2094" i="2"/>
  <c r="P1982" i="2"/>
  <c r="P610" i="2"/>
  <c r="S610" i="2" s="1"/>
  <c r="AL610" i="2" s="1"/>
  <c r="P250" i="2"/>
  <c r="P74" i="2"/>
  <c r="P3100" i="2"/>
  <c r="P3068" i="2"/>
  <c r="P3028" i="2"/>
  <c r="P2964" i="2"/>
  <c r="R2964" i="2" s="1"/>
  <c r="P2884" i="2"/>
  <c r="P2820" i="2"/>
  <c r="P2788" i="2"/>
  <c r="P2732" i="2"/>
  <c r="P2560" i="2"/>
  <c r="P2384" i="2"/>
  <c r="P2032" i="2"/>
  <c r="P1520" i="2"/>
  <c r="P1120" i="2"/>
  <c r="R1120" i="2" s="1"/>
  <c r="P596" i="2"/>
  <c r="P564" i="2"/>
  <c r="P500" i="2"/>
  <c r="P468" i="2"/>
  <c r="P116" i="2"/>
  <c r="P52" i="2"/>
  <c r="P1099" i="2"/>
  <c r="P1083" i="2"/>
  <c r="P1051" i="2"/>
  <c r="P1035" i="2"/>
  <c r="P1003" i="2"/>
  <c r="P971" i="2"/>
  <c r="P955" i="2"/>
  <c r="P923" i="2"/>
  <c r="P891" i="2"/>
  <c r="P875" i="2"/>
  <c r="P843" i="2"/>
  <c r="P827" i="2"/>
  <c r="P811" i="2"/>
  <c r="P779" i="2"/>
  <c r="P747" i="2"/>
  <c r="P731" i="2"/>
  <c r="P691" i="2"/>
  <c r="P627" i="2"/>
  <c r="P595" i="2"/>
  <c r="P531" i="2"/>
  <c r="P499" i="2"/>
  <c r="P51" i="2"/>
  <c r="P2130" i="2"/>
  <c r="P2082" i="2"/>
  <c r="P2066" i="2"/>
  <c r="P2050" i="2"/>
  <c r="P2018" i="2"/>
  <c r="P1890" i="2"/>
  <c r="P1858" i="2"/>
  <c r="P1826" i="2"/>
  <c r="P1794" i="2"/>
  <c r="P1754" i="2"/>
  <c r="P1722" i="2"/>
  <c r="P1690" i="2"/>
  <c r="P1674" i="2"/>
  <c r="P1658" i="2"/>
  <c r="P1642" i="2"/>
  <c r="P1610" i="2"/>
  <c r="P1578" i="2"/>
  <c r="P1482" i="2"/>
  <c r="P1466" i="2"/>
  <c r="P1434" i="2"/>
  <c r="P1418" i="2"/>
  <c r="P1386" i="2"/>
  <c r="P1354" i="2"/>
  <c r="P1338" i="2"/>
  <c r="P1306" i="2"/>
  <c r="P1290" i="2"/>
  <c r="P1258" i="2"/>
  <c r="P1242" i="2"/>
  <c r="P1226" i="2"/>
  <c r="P1194" i="2"/>
  <c r="P1178" i="2"/>
  <c r="P1162" i="2"/>
  <c r="P1146" i="2"/>
  <c r="P1081" i="2"/>
  <c r="P215" i="2"/>
  <c r="P2174" i="2"/>
  <c r="P2134" i="2"/>
  <c r="P2102" i="2"/>
  <c r="P2070" i="2"/>
  <c r="P2038" i="2"/>
  <c r="P1958" i="2"/>
  <c r="P130" i="2"/>
  <c r="P42" i="2"/>
  <c r="P581" i="2"/>
  <c r="P309" i="2"/>
  <c r="P181" i="2"/>
  <c r="P584" i="2"/>
  <c r="P12" i="2"/>
  <c r="P3064" i="2"/>
  <c r="P3000" i="2"/>
  <c r="P2968" i="2"/>
  <c r="P2944" i="2"/>
  <c r="P2808" i="2"/>
  <c r="P2712" i="2"/>
  <c r="P2476" i="2"/>
  <c r="P2436" i="2"/>
  <c r="P2356" i="2"/>
  <c r="P2324" i="2"/>
  <c r="P2292" i="2"/>
  <c r="P2236" i="2"/>
  <c r="P2204" i="2"/>
  <c r="P2124" i="2"/>
  <c r="P2092" i="2"/>
  <c r="P2028" i="2"/>
  <c r="P1996" i="2"/>
  <c r="P1932" i="2"/>
  <c r="P1868" i="2"/>
  <c r="P1836" i="2"/>
  <c r="P1772" i="2"/>
  <c r="P1692" i="2"/>
  <c r="P1564" i="2"/>
  <c r="P1476" i="2"/>
  <c r="P1412" i="2"/>
  <c r="P1300" i="2"/>
  <c r="P1268" i="2"/>
  <c r="P1140" i="2"/>
  <c r="P1092" i="2"/>
  <c r="P1028" i="2"/>
  <c r="P980" i="2"/>
  <c r="P852" i="2"/>
  <c r="P668" i="2"/>
  <c r="P576" i="2"/>
  <c r="R576" i="2" s="1"/>
  <c r="P560" i="2"/>
  <c r="P520" i="2"/>
  <c r="P488" i="2"/>
  <c r="P472" i="2"/>
  <c r="P424" i="2"/>
  <c r="P408" i="2"/>
  <c r="P320" i="2"/>
  <c r="P256" i="2"/>
  <c r="P232" i="2"/>
  <c r="P216" i="2"/>
  <c r="P152" i="2"/>
  <c r="P48" i="2"/>
  <c r="P3083" i="2"/>
  <c r="P3067" i="2"/>
  <c r="P3035" i="2"/>
  <c r="P3019" i="2"/>
  <c r="P2987" i="2"/>
  <c r="P2971" i="2"/>
  <c r="P2939" i="2"/>
  <c r="P2907" i="2"/>
  <c r="P2875" i="2"/>
  <c r="P2843" i="2"/>
  <c r="P2811" i="2"/>
  <c r="P2779" i="2"/>
  <c r="P2747" i="2"/>
  <c r="P2715" i="2"/>
  <c r="P2683" i="2"/>
  <c r="P2667" i="2"/>
  <c r="P2635" i="2"/>
  <c r="P2603" i="2"/>
  <c r="P2587" i="2"/>
  <c r="P2555" i="2"/>
  <c r="P2523" i="2"/>
  <c r="P2491" i="2"/>
  <c r="P2475" i="2"/>
  <c r="P2443" i="2"/>
  <c r="P2411" i="2"/>
  <c r="P2395" i="2"/>
  <c r="P2363" i="2"/>
  <c r="P2347" i="2"/>
  <c r="P2315" i="2"/>
  <c r="P2299" i="2"/>
  <c r="P2267" i="2"/>
  <c r="P2235" i="2"/>
  <c r="P2219" i="2"/>
  <c r="P2187" i="2"/>
  <c r="P2155" i="2"/>
  <c r="P2123" i="2"/>
  <c r="P2091" i="2"/>
  <c r="P2075" i="2"/>
  <c r="P2043" i="2"/>
  <c r="P1995" i="2"/>
  <c r="P1915" i="2"/>
  <c r="P1867" i="2"/>
  <c r="P1851" i="2"/>
  <c r="P1835" i="2"/>
  <c r="P1803" i="2"/>
  <c r="P1787" i="2"/>
  <c r="P1739" i="2"/>
  <c r="P1723" i="2"/>
  <c r="P1707" i="2"/>
  <c r="P1675" i="2"/>
  <c r="P1611" i="2"/>
  <c r="P1547" i="2"/>
  <c r="P1483" i="2"/>
  <c r="P1467" i="2"/>
  <c r="P1451" i="2"/>
  <c r="P1419" i="2"/>
  <c r="P1403" i="2"/>
  <c r="P1291" i="2"/>
  <c r="P1227" i="2"/>
  <c r="P1211" i="2"/>
  <c r="P1195" i="2"/>
  <c r="P1163" i="2"/>
  <c r="P1147" i="2"/>
  <c r="P667" i="2"/>
  <c r="P635" i="2"/>
  <c r="P571" i="2"/>
  <c r="P539" i="2"/>
  <c r="P507" i="2"/>
  <c r="P475" i="2"/>
  <c r="P1885" i="2"/>
  <c r="P1869" i="2"/>
  <c r="P1853" i="2"/>
  <c r="P1805" i="2"/>
  <c r="P1741" i="2"/>
  <c r="P1693" i="2"/>
  <c r="P1613" i="2"/>
  <c r="P1549" i="2"/>
  <c r="P1501" i="2"/>
  <c r="P1485" i="2"/>
  <c r="P1469" i="2"/>
  <c r="P1437" i="2"/>
  <c r="P1421" i="2"/>
  <c r="P1405" i="2"/>
  <c r="P1373" i="2"/>
  <c r="P1309" i="2"/>
  <c r="P1293" i="2"/>
  <c r="P1277" i="2"/>
  <c r="P1245" i="2"/>
  <c r="P1229" i="2"/>
  <c r="P1213" i="2"/>
  <c r="P1181" i="2"/>
  <c r="P1165" i="2"/>
  <c r="P1149" i="2"/>
  <c r="P1117" i="2"/>
  <c r="P1101" i="2"/>
  <c r="P1085" i="2"/>
  <c r="P909" i="2"/>
  <c r="P861" i="2"/>
  <c r="P845" i="2"/>
  <c r="P669" i="2"/>
  <c r="P445" i="2"/>
  <c r="P285" i="2"/>
  <c r="P253" i="2"/>
  <c r="P221" i="2"/>
  <c r="P1918" i="2"/>
  <c r="P1822" i="2"/>
  <c r="P1774" i="2"/>
  <c r="P1678" i="2"/>
  <c r="P1622" i="2"/>
  <c r="R1622" i="2" s="1"/>
  <c r="P1574" i="2"/>
  <c r="P1518" i="2"/>
  <c r="P1462" i="2"/>
  <c r="P1406" i="2"/>
  <c r="P1350" i="2"/>
  <c r="P1294" i="2"/>
  <c r="P1254" i="2"/>
  <c r="P1198" i="2"/>
  <c r="P1150" i="2"/>
  <c r="P1046" i="2"/>
  <c r="P966" i="2"/>
  <c r="P950" i="2"/>
  <c r="P3081" i="2"/>
  <c r="P3065" i="2"/>
  <c r="P3033" i="2"/>
  <c r="S3033" i="2" s="1"/>
  <c r="AL3033" i="2" s="1"/>
  <c r="P3017" i="2"/>
  <c r="P2985" i="2"/>
  <c r="P2921" i="2"/>
  <c r="P2905" i="2"/>
  <c r="P2889" i="2"/>
  <c r="P2857" i="2"/>
  <c r="P2793" i="2"/>
  <c r="P2761" i="2"/>
  <c r="P2697" i="2"/>
  <c r="P2665" i="2"/>
  <c r="P2617" i="2"/>
  <c r="P2601" i="2"/>
  <c r="P2569" i="2"/>
  <c r="P2537" i="2"/>
  <c r="P2521" i="2"/>
  <c r="P2489" i="2"/>
  <c r="P2457" i="2"/>
  <c r="P2425" i="2"/>
  <c r="P2393" i="2"/>
  <c r="P2361" i="2"/>
  <c r="P2329" i="2"/>
  <c r="P2297" i="2"/>
  <c r="P2265" i="2"/>
  <c r="P2233" i="2"/>
  <c r="P2217" i="2"/>
  <c r="P2185" i="2"/>
  <c r="P2169" i="2"/>
  <c r="P2137" i="2"/>
  <c r="P2105" i="2"/>
  <c r="P2089" i="2"/>
  <c r="P2041" i="2"/>
  <c r="P2009" i="2"/>
  <c r="P1993" i="2"/>
  <c r="S1993" i="2" s="1"/>
  <c r="AL1993" i="2" s="1"/>
  <c r="P1961" i="2"/>
  <c r="P1945" i="2"/>
  <c r="P1929" i="2"/>
  <c r="S1929" i="2" s="1"/>
  <c r="AL1929" i="2" s="1"/>
  <c r="P1590" i="2"/>
  <c r="R1590" i="2" s="1"/>
  <c r="P1558" i="2"/>
  <c r="P1526" i="2"/>
  <c r="R1526" i="2" s="1"/>
  <c r="P1438" i="2"/>
  <c r="P1398" i="2"/>
  <c r="P1318" i="2"/>
  <c r="P1286" i="2"/>
  <c r="P1238" i="2"/>
  <c r="P1190" i="2"/>
  <c r="P6" i="2"/>
  <c r="P742" i="2"/>
  <c r="P694" i="2"/>
  <c r="P614" i="2"/>
  <c r="P470" i="2"/>
  <c r="P454" i="2"/>
  <c r="P406" i="2"/>
  <c r="P390" i="2"/>
  <c r="P310" i="2"/>
  <c r="P294" i="2"/>
  <c r="P262" i="2"/>
  <c r="P118" i="2"/>
  <c r="P86" i="2"/>
  <c r="P1726" i="2"/>
  <c r="P1630" i="2"/>
  <c r="P1510" i="2"/>
  <c r="P1414" i="2"/>
  <c r="P1302" i="2"/>
  <c r="P1246" i="2"/>
  <c r="P1206" i="2"/>
  <c r="P974" i="2"/>
  <c r="P902" i="2"/>
  <c r="P886" i="2"/>
  <c r="P798" i="2"/>
  <c r="P3024" i="2"/>
  <c r="P2976" i="2"/>
  <c r="P2928" i="2"/>
  <c r="P2896" i="2"/>
  <c r="P2768" i="2"/>
  <c r="P2720" i="2"/>
  <c r="P2636" i="2"/>
  <c r="P2572" i="2"/>
  <c r="P2540" i="2"/>
  <c r="P2452" i="2"/>
  <c r="P2404" i="2"/>
  <c r="P2372" i="2"/>
  <c r="P2276" i="2"/>
  <c r="P2244" i="2"/>
  <c r="P2188" i="2"/>
  <c r="P2132" i="2"/>
  <c r="P2068" i="2"/>
  <c r="P2004" i="2"/>
  <c r="P1972" i="2"/>
  <c r="P1908" i="2"/>
  <c r="P1876" i="2"/>
  <c r="P1812" i="2"/>
  <c r="P1740" i="2"/>
  <c r="P1676" i="2"/>
  <c r="P1644" i="2"/>
  <c r="P1580" i="2"/>
  <c r="P1532" i="2"/>
  <c r="P1460" i="2"/>
  <c r="P1428" i="2"/>
  <c r="P1388" i="2"/>
  <c r="P1340" i="2"/>
  <c r="P1316" i="2"/>
  <c r="P1252" i="2"/>
  <c r="P1188" i="2"/>
  <c r="P1124" i="2"/>
  <c r="P1108" i="2"/>
  <c r="P1044" i="2"/>
  <c r="P1012" i="2"/>
  <c r="P948" i="2"/>
  <c r="P884" i="2"/>
  <c r="P812" i="2"/>
  <c r="P748" i="2"/>
  <c r="P676" i="2"/>
  <c r="P612" i="2"/>
  <c r="P512" i="2"/>
  <c r="P400" i="2"/>
  <c r="P336" i="2"/>
  <c r="P208" i="2"/>
  <c r="P144" i="2"/>
  <c r="P1079" i="2"/>
  <c r="P983" i="2"/>
  <c r="P615" i="2"/>
  <c r="P519" i="2"/>
  <c r="P439" i="2"/>
  <c r="P359" i="2"/>
  <c r="R359" i="2" s="1"/>
  <c r="P263" i="2"/>
  <c r="P87" i="2"/>
  <c r="P23" i="2"/>
  <c r="P2798" i="2"/>
  <c r="P2702" i="2"/>
  <c r="P2606" i="2"/>
  <c r="P2542" i="2"/>
  <c r="P2454" i="2"/>
  <c r="P2350" i="2"/>
  <c r="P2278" i="2"/>
  <c r="P2214" i="2"/>
  <c r="P2150" i="2"/>
  <c r="P2078" i="2"/>
  <c r="P2006" i="2"/>
  <c r="P1966" i="2"/>
  <c r="P690" i="2"/>
  <c r="P642" i="2"/>
  <c r="R642" i="2" s="1"/>
  <c r="P546" i="2"/>
  <c r="P458" i="2"/>
  <c r="P410" i="2"/>
  <c r="P154" i="2"/>
  <c r="P114" i="2"/>
  <c r="P725" i="2"/>
  <c r="P645" i="2"/>
  <c r="P565" i="2"/>
  <c r="P485" i="2"/>
  <c r="P293" i="2"/>
  <c r="P133" i="2"/>
  <c r="P3104" i="2"/>
  <c r="P1913" i="2"/>
  <c r="P1897" i="2"/>
  <c r="P1881" i="2"/>
  <c r="P1865" i="2"/>
  <c r="P1849" i="2"/>
  <c r="P1833" i="2"/>
  <c r="P1817" i="2"/>
  <c r="P1801" i="2"/>
  <c r="P1785" i="2"/>
  <c r="P1769" i="2"/>
  <c r="P1753" i="2"/>
  <c r="P1737" i="2"/>
  <c r="P1721" i="2"/>
  <c r="P1705" i="2"/>
  <c r="P1689" i="2"/>
  <c r="P1673" i="2"/>
  <c r="P1657" i="2"/>
  <c r="P1641" i="2"/>
  <c r="P1625" i="2"/>
  <c r="P1609" i="2"/>
  <c r="P1593" i="2"/>
  <c r="R1593" i="2" s="1"/>
  <c r="P1577" i="2"/>
  <c r="P1561" i="2"/>
  <c r="P1545" i="2"/>
  <c r="P1529" i="2"/>
  <c r="P1513" i="2"/>
  <c r="P1497" i="2"/>
  <c r="P1481" i="2"/>
  <c r="P1465" i="2"/>
  <c r="P1449" i="2"/>
  <c r="P1433" i="2"/>
  <c r="P1417" i="2"/>
  <c r="P1401" i="2"/>
  <c r="P1385" i="2"/>
  <c r="P1369" i="2"/>
  <c r="P1353" i="2"/>
  <c r="P1337" i="2"/>
  <c r="P1321" i="2"/>
  <c r="P1305" i="2"/>
  <c r="P1289" i="2"/>
  <c r="P1273" i="2"/>
  <c r="P1257" i="2"/>
  <c r="P1241" i="2"/>
  <c r="P1225" i="2"/>
  <c r="P1209" i="2"/>
  <c r="P1193" i="2"/>
  <c r="P1177" i="2"/>
  <c r="P1161" i="2"/>
  <c r="P1145" i="2"/>
  <c r="P1121" i="2"/>
  <c r="P1089" i="2"/>
  <c r="P1057" i="2"/>
  <c r="P1025" i="2"/>
  <c r="P1009" i="2"/>
  <c r="P993" i="2"/>
  <c r="R993" i="2" s="1"/>
  <c r="P977" i="2"/>
  <c r="P961" i="2"/>
  <c r="P929" i="2"/>
  <c r="R929" i="2" s="1"/>
  <c r="P913" i="2"/>
  <c r="P897" i="2"/>
  <c r="R897" i="2" s="1"/>
  <c r="P881" i="2"/>
  <c r="P865" i="2"/>
  <c r="P849" i="2"/>
  <c r="P833" i="2"/>
  <c r="P817" i="2"/>
  <c r="P785" i="2"/>
  <c r="P769" i="2"/>
  <c r="P753" i="2"/>
  <c r="P737" i="2"/>
  <c r="R737" i="2" s="1"/>
  <c r="P721" i="2"/>
  <c r="P705" i="2"/>
  <c r="P673" i="2"/>
  <c r="S673" i="2" s="1"/>
  <c r="AL673" i="2" s="1"/>
  <c r="P657" i="2"/>
  <c r="P641" i="2"/>
  <c r="P625" i="2"/>
  <c r="P609" i="2"/>
  <c r="R609" i="2" s="1"/>
  <c r="P593" i="2"/>
  <c r="P577" i="2"/>
  <c r="P561" i="2"/>
  <c r="P545" i="2"/>
  <c r="P529" i="2"/>
  <c r="P513" i="2"/>
  <c r="P497" i="2"/>
  <c r="P481" i="2"/>
  <c r="R481" i="2" s="1"/>
  <c r="P465" i="2"/>
  <c r="P449" i="2"/>
  <c r="P433" i="2"/>
  <c r="P417" i="2"/>
  <c r="P401" i="2"/>
  <c r="P385" i="2"/>
  <c r="P353" i="2"/>
  <c r="P337" i="2"/>
  <c r="P321" i="2"/>
  <c r="P305" i="2"/>
  <c r="P289" i="2"/>
  <c r="P273" i="2"/>
  <c r="P257" i="2"/>
  <c r="P241" i="2"/>
  <c r="P225" i="2"/>
  <c r="P209" i="2"/>
  <c r="P193" i="2"/>
  <c r="P177" i="2"/>
  <c r="P161" i="2"/>
  <c r="P145" i="2"/>
  <c r="P129" i="2"/>
  <c r="P113" i="2"/>
  <c r="P97" i="2"/>
  <c r="P81" i="2"/>
  <c r="P65" i="2"/>
  <c r="P49" i="2"/>
  <c r="P17" i="2"/>
  <c r="P1762" i="2"/>
  <c r="P1113" i="2"/>
  <c r="P1033" i="2"/>
  <c r="P1015" i="2"/>
  <c r="P919" i="2"/>
  <c r="P791" i="2"/>
  <c r="R791" i="2" s="1"/>
  <c r="P719" i="2"/>
  <c r="P647" i="2"/>
  <c r="P535" i="2"/>
  <c r="P407" i="2"/>
  <c r="P295" i="2"/>
  <c r="P231" i="2"/>
  <c r="P103" i="2"/>
  <c r="P18" i="2"/>
  <c r="P3042" i="2"/>
  <c r="P2970" i="2"/>
  <c r="P2918" i="2"/>
  <c r="P2838" i="2"/>
  <c r="P2782" i="2"/>
  <c r="P2734" i="2"/>
  <c r="P2686" i="2"/>
  <c r="P2638" i="2"/>
  <c r="P2598" i="2"/>
  <c r="P2558" i="2"/>
  <c r="P2510" i="2"/>
  <c r="P2462" i="2"/>
  <c r="P2414" i="2"/>
  <c r="S2414" i="2" s="1"/>
  <c r="AL2414" i="2" s="1"/>
  <c r="P2366" i="2"/>
  <c r="P2318" i="2"/>
  <c r="P2294" i="2"/>
  <c r="R2294" i="2" s="1"/>
  <c r="P2014" i="2"/>
  <c r="P1950" i="2"/>
  <c r="P890" i="2"/>
  <c r="P810" i="2"/>
  <c r="P682" i="2"/>
  <c r="P634" i="2"/>
  <c r="R634" i="2" s="1"/>
  <c r="P538" i="2"/>
  <c r="P490" i="2"/>
  <c r="P442" i="2"/>
  <c r="P394" i="2"/>
  <c r="P306" i="2"/>
  <c r="P274" i="2"/>
  <c r="P226" i="2"/>
  <c r="P194" i="2"/>
  <c r="P146" i="2"/>
  <c r="P98" i="2"/>
  <c r="P50" i="2"/>
  <c r="P597" i="2"/>
  <c r="P501" i="2"/>
  <c r="P405" i="2"/>
  <c r="P373" i="2"/>
  <c r="P277" i="2"/>
  <c r="P213" i="2"/>
  <c r="P117" i="2"/>
  <c r="P21" i="2"/>
  <c r="P16" i="2"/>
  <c r="P3076" i="2"/>
  <c r="P3044" i="2"/>
  <c r="P3012" i="2"/>
  <c r="P2988" i="2"/>
  <c r="P2948" i="2"/>
  <c r="P2900" i="2"/>
  <c r="R2900" i="2" s="1"/>
  <c r="P2868" i="2"/>
  <c r="P2836" i="2"/>
  <c r="P2804" i="2"/>
  <c r="P2772" i="2"/>
  <c r="R2772" i="2" s="1"/>
  <c r="P2740" i="2"/>
  <c r="P2708" i="2"/>
  <c r="P2676" i="2"/>
  <c r="P2592" i="2"/>
  <c r="P2528" i="2"/>
  <c r="P2480" i="2"/>
  <c r="P2416" i="2"/>
  <c r="P2352" i="2"/>
  <c r="P2320" i="2"/>
  <c r="P2256" i="2"/>
  <c r="P2208" i="2"/>
  <c r="P2128" i="2"/>
  <c r="P2064" i="2"/>
  <c r="P2000" i="2"/>
  <c r="P1952" i="2"/>
  <c r="P1904" i="2"/>
  <c r="P1840" i="2"/>
  <c r="P1776" i="2"/>
  <c r="P1728" i="2"/>
  <c r="P1632" i="2"/>
  <c r="P1568" i="2"/>
  <c r="P1472" i="2"/>
  <c r="R1472" i="2" s="1"/>
  <c r="P1360" i="2"/>
  <c r="P1264" i="2"/>
  <c r="P1136" i="2"/>
  <c r="P1096" i="2"/>
  <c r="P1056" i="2"/>
  <c r="R1056" i="2" s="1"/>
  <c r="P1040" i="2"/>
  <c r="S1040" i="2" s="1"/>
  <c r="AL1040" i="2" s="1"/>
  <c r="P992" i="2"/>
  <c r="R992" i="2" s="1"/>
  <c r="P944" i="2"/>
  <c r="P864" i="2"/>
  <c r="R864" i="2" s="1"/>
  <c r="P832" i="2"/>
  <c r="S832" i="2" s="1"/>
  <c r="AL832" i="2" s="1"/>
  <c r="P768" i="2"/>
  <c r="R768" i="2" s="1"/>
  <c r="P688" i="2"/>
  <c r="P608" i="2"/>
  <c r="P580" i="2"/>
  <c r="P548" i="2"/>
  <c r="P516" i="2"/>
  <c r="P484" i="2"/>
  <c r="P452" i="2"/>
  <c r="P428" i="2"/>
  <c r="P364" i="2"/>
  <c r="P332" i="2"/>
  <c r="P300" i="2"/>
  <c r="P268" i="2"/>
  <c r="P236" i="2"/>
  <c r="P204" i="2"/>
  <c r="P172" i="2"/>
  <c r="P140" i="2"/>
  <c r="P108" i="2"/>
  <c r="P68" i="2"/>
  <c r="P36" i="2"/>
  <c r="P1123" i="2"/>
  <c r="P1107" i="2"/>
  <c r="P1091" i="2"/>
  <c r="P1075" i="2"/>
  <c r="P1059" i="2"/>
  <c r="P1043" i="2"/>
  <c r="P1027" i="2"/>
  <c r="P1011" i="2"/>
  <c r="P995" i="2"/>
  <c r="P979" i="2"/>
  <c r="P963" i="2"/>
  <c r="P947" i="2"/>
  <c r="P931" i="2"/>
  <c r="P915" i="2"/>
  <c r="P899" i="2"/>
  <c r="P883" i="2"/>
  <c r="P867" i="2"/>
  <c r="P851" i="2"/>
  <c r="P835" i="2"/>
  <c r="P819" i="2"/>
  <c r="P803" i="2"/>
  <c r="P787" i="2"/>
  <c r="P771" i="2"/>
  <c r="P755" i="2"/>
  <c r="P739" i="2"/>
  <c r="P723" i="2"/>
  <c r="P707" i="2"/>
  <c r="P675" i="2"/>
  <c r="P643" i="2"/>
  <c r="P611" i="2"/>
  <c r="P579" i="2"/>
  <c r="P547" i="2"/>
  <c r="P515" i="2"/>
  <c r="P483" i="2"/>
  <c r="P451" i="2"/>
  <c r="P419" i="2"/>
  <c r="P387" i="2"/>
  <c r="P355" i="2"/>
  <c r="P323" i="2"/>
  <c r="P291" i="2"/>
  <c r="P259" i="2"/>
  <c r="P227" i="2"/>
  <c r="P195" i="2"/>
  <c r="P163" i="2"/>
  <c r="P131" i="2"/>
  <c r="P99" i="2"/>
  <c r="P67" i="2"/>
  <c r="P35" i="2"/>
  <c r="P2958" i="2"/>
  <c r="P2974" i="2"/>
  <c r="P2938" i="2"/>
  <c r="P2922" i="2"/>
  <c r="P2890" i="2"/>
  <c r="P2874" i="2"/>
  <c r="P2858" i="2"/>
  <c r="P2842" i="2"/>
  <c r="P2810" i="2"/>
  <c r="P2794" i="2"/>
  <c r="P2778" i="2"/>
  <c r="P2746" i="2"/>
  <c r="P2730" i="2"/>
  <c r="P2714" i="2"/>
  <c r="P2682" i="2"/>
  <c r="P2666" i="2"/>
  <c r="P2634" i="2"/>
  <c r="P2618" i="2"/>
  <c r="P2602" i="2"/>
  <c r="P2586" i="2"/>
  <c r="R2586" i="2" s="1"/>
  <c r="P2554" i="2"/>
  <c r="P2538" i="2"/>
  <c r="P2522" i="2"/>
  <c r="P2506" i="2"/>
  <c r="P2490" i="2"/>
  <c r="P2474" i="2"/>
  <c r="P2458" i="2"/>
  <c r="P2442" i="2"/>
  <c r="P2426" i="2"/>
  <c r="P2410" i="2"/>
  <c r="P2394" i="2"/>
  <c r="P2378" i="2"/>
  <c r="P2362" i="2"/>
  <c r="P2346" i="2"/>
  <c r="P2330" i="2"/>
  <c r="P2314" i="2"/>
  <c r="P2298" i="2"/>
  <c r="P2282" i="2"/>
  <c r="P2266" i="2"/>
  <c r="P2250" i="2"/>
  <c r="P2234" i="2"/>
  <c r="P2218" i="2"/>
  <c r="P2202" i="2"/>
  <c r="R2202" i="2" s="1"/>
  <c r="P2186" i="2"/>
  <c r="P2170" i="2"/>
  <c r="P2154" i="2"/>
  <c r="P2138" i="2"/>
  <c r="P2122" i="2"/>
  <c r="P2106" i="2"/>
  <c r="P2090" i="2"/>
  <c r="P2074" i="2"/>
  <c r="P2058" i="2"/>
  <c r="P2042" i="2"/>
  <c r="P2026" i="2"/>
  <c r="P2010" i="2"/>
  <c r="P1994" i="2"/>
  <c r="P1978" i="2"/>
  <c r="P1962" i="2"/>
  <c r="P1946" i="2"/>
  <c r="P1930" i="2"/>
  <c r="P1914" i="2"/>
  <c r="P1898" i="2"/>
  <c r="P1882" i="2"/>
  <c r="P1866" i="2"/>
  <c r="P1850" i="2"/>
  <c r="P1834" i="2"/>
  <c r="P1818" i="2"/>
  <c r="P1802" i="2"/>
  <c r="P1786" i="2"/>
  <c r="P1770" i="2"/>
  <c r="P1746" i="2"/>
  <c r="P1730" i="2"/>
  <c r="P1714" i="2"/>
  <c r="P1698" i="2"/>
  <c r="P1682" i="2"/>
  <c r="P1666" i="2"/>
  <c r="P1650" i="2"/>
  <c r="R1650" i="2" s="1"/>
  <c r="P1634" i="2"/>
  <c r="S1634" i="2" s="1"/>
  <c r="AL1634" i="2" s="1"/>
  <c r="P1618" i="2"/>
  <c r="P1602" i="2"/>
  <c r="P1586" i="2"/>
  <c r="P1570" i="2"/>
  <c r="P1554" i="2"/>
  <c r="P1538" i="2"/>
  <c r="P1522" i="2"/>
  <c r="P1506" i="2"/>
  <c r="P1490" i="2"/>
  <c r="P1474" i="2"/>
  <c r="P1458" i="2"/>
  <c r="P1442" i="2"/>
  <c r="P1426" i="2"/>
  <c r="P1410" i="2"/>
  <c r="P1394" i="2"/>
  <c r="P1378" i="2"/>
  <c r="P1362" i="2"/>
  <c r="R1362" i="2" s="1"/>
  <c r="P1346" i="2"/>
  <c r="P1330" i="2"/>
  <c r="P1314" i="2"/>
  <c r="P1298" i="2"/>
  <c r="P1282" i="2"/>
  <c r="P1266" i="2"/>
  <c r="R1266" i="2" s="1"/>
  <c r="P1250" i="2"/>
  <c r="P1234" i="2"/>
  <c r="R1234" i="2" s="1"/>
  <c r="P1218" i="2"/>
  <c r="P1202" i="2"/>
  <c r="R1202" i="2" s="1"/>
  <c r="P1186" i="2"/>
  <c r="P1170" i="2"/>
  <c r="P1154" i="2"/>
  <c r="P1138" i="2"/>
  <c r="P1098" i="2"/>
  <c r="P1074" i="2"/>
  <c r="P1058" i="2"/>
  <c r="P1002" i="2"/>
  <c r="R1002" i="2" s="1"/>
  <c r="P978" i="2"/>
  <c r="P938" i="2"/>
  <c r="P914" i="2"/>
  <c r="P1065" i="2"/>
  <c r="R1065" i="2" s="1"/>
  <c r="P1127" i="2"/>
  <c r="P951" i="2"/>
  <c r="S951" i="2" s="1"/>
  <c r="AL951" i="2" s="1"/>
  <c r="P855" i="2"/>
  <c r="P631" i="2"/>
  <c r="P551" i="2"/>
  <c r="S551" i="2" s="1"/>
  <c r="AL551" i="2" s="1"/>
  <c r="P455" i="2"/>
  <c r="P375" i="2"/>
  <c r="P247" i="2"/>
  <c r="P183" i="2"/>
  <c r="S183" i="2" s="1"/>
  <c r="AL183" i="2" s="1"/>
  <c r="P71" i="2"/>
  <c r="P26" i="2"/>
  <c r="P3026" i="2"/>
  <c r="P2962" i="2"/>
  <c r="P2910" i="2"/>
  <c r="P2846" i="2"/>
  <c r="P2806" i="2"/>
  <c r="P2766" i="2"/>
  <c r="P2718" i="2"/>
  <c r="P2678" i="2"/>
  <c r="P2622" i="2"/>
  <c r="P2566" i="2"/>
  <c r="P2526" i="2"/>
  <c r="P2470" i="2"/>
  <c r="P2430" i="2"/>
  <c r="P2382" i="2"/>
  <c r="P2334" i="2"/>
  <c r="P2286" i="2"/>
  <c r="P2254" i="2"/>
  <c r="P2222" i="2"/>
  <c r="P2182" i="2"/>
  <c r="P2158" i="2"/>
  <c r="R2158" i="2" s="1"/>
  <c r="P2126" i="2"/>
  <c r="P2086" i="2"/>
  <c r="P2054" i="2"/>
  <c r="P2022" i="2"/>
  <c r="P1974" i="2"/>
  <c r="P1926" i="2"/>
  <c r="P850" i="2"/>
  <c r="P730" i="2"/>
  <c r="P674" i="2"/>
  <c r="S674" i="2" s="1"/>
  <c r="AL674" i="2" s="1"/>
  <c r="P618" i="2"/>
  <c r="P578" i="2"/>
  <c r="P522" i="2"/>
  <c r="P474" i="2"/>
  <c r="P426" i="2"/>
  <c r="P378" i="2"/>
  <c r="P322" i="2"/>
  <c r="P258" i="2"/>
  <c r="P202" i="2"/>
  <c r="P162" i="2"/>
  <c r="P106" i="2"/>
  <c r="P66" i="2"/>
  <c r="P709" i="2"/>
  <c r="P517" i="2"/>
  <c r="P357" i="2"/>
  <c r="P229" i="2"/>
  <c r="P101" i="2"/>
  <c r="P600" i="2"/>
  <c r="P28" i="2"/>
  <c r="P3096" i="2"/>
  <c r="P3056" i="2"/>
  <c r="P3032" i="2"/>
  <c r="P3008" i="2"/>
  <c r="P2984" i="2"/>
  <c r="P2952" i="2"/>
  <c r="P2936" i="2"/>
  <c r="P2904" i="2"/>
  <c r="P2880" i="2"/>
  <c r="P2856" i="2"/>
  <c r="P2840" i="2"/>
  <c r="P2816" i="2"/>
  <c r="P2792" i="2"/>
  <c r="R2792" i="2" s="1"/>
  <c r="P2776" i="2"/>
  <c r="P2752" i="2"/>
  <c r="P2728" i="2"/>
  <c r="P2704" i="2"/>
  <c r="R2704" i="2" s="1"/>
  <c r="P2680" i="2"/>
  <c r="P2664" i="2"/>
  <c r="P2620" i="2"/>
  <c r="P2588" i="2"/>
  <c r="P2556" i="2"/>
  <c r="P2524" i="2"/>
  <c r="P2492" i="2"/>
  <c r="P2460" i="2"/>
  <c r="P2428" i="2"/>
  <c r="P2380" i="2"/>
  <c r="P2348" i="2"/>
  <c r="P2332" i="2"/>
  <c r="P2316" i="2"/>
  <c r="P2284" i="2"/>
  <c r="P2252" i="2"/>
  <c r="P2212" i="2"/>
  <c r="P2172" i="2"/>
  <c r="P2140" i="2"/>
  <c r="P2108" i="2"/>
  <c r="P2076" i="2"/>
  <c r="P2044" i="2"/>
  <c r="P2012" i="2"/>
  <c r="P1980" i="2"/>
  <c r="P1948" i="2"/>
  <c r="P1916" i="2"/>
  <c r="P1884" i="2"/>
  <c r="P1852" i="2"/>
  <c r="P1820" i="2"/>
  <c r="P1788" i="2"/>
  <c r="P1764" i="2"/>
  <c r="P1732" i="2"/>
  <c r="P1700" i="2"/>
  <c r="P1668" i="2"/>
  <c r="P1636" i="2"/>
  <c r="P1604" i="2"/>
  <c r="P1572" i="2"/>
  <c r="P1524" i="2"/>
  <c r="P1492" i="2"/>
  <c r="P1468" i="2"/>
  <c r="P1436" i="2"/>
  <c r="P1364" i="2"/>
  <c r="P1332" i="2"/>
  <c r="P1292" i="2"/>
  <c r="P1260" i="2"/>
  <c r="P1228" i="2"/>
  <c r="P1204" i="2"/>
  <c r="P1164" i="2"/>
  <c r="P1132" i="2"/>
  <c r="P1068" i="2"/>
  <c r="P1020" i="2"/>
  <c r="R1020" i="2" s="1"/>
  <c r="P988" i="2"/>
  <c r="S988" i="2" s="1"/>
  <c r="AL988" i="2" s="1"/>
  <c r="P972" i="2"/>
  <c r="P932" i="2"/>
  <c r="P900" i="2"/>
  <c r="P844" i="2"/>
  <c r="P804" i="2"/>
  <c r="P772" i="2"/>
  <c r="P740" i="2"/>
  <c r="P716" i="2"/>
  <c r="P684" i="2"/>
  <c r="P652" i="2"/>
  <c r="P620" i="2"/>
  <c r="P588" i="2"/>
  <c r="P568" i="2"/>
  <c r="P552" i="2"/>
  <c r="P528" i="2"/>
  <c r="S528" i="2" s="1"/>
  <c r="AL528" i="2" s="1"/>
  <c r="P504" i="2"/>
  <c r="P480" i="2"/>
  <c r="P456" i="2"/>
  <c r="P440" i="2"/>
  <c r="P416" i="2"/>
  <c r="P392" i="2"/>
  <c r="P376" i="2"/>
  <c r="P352" i="2"/>
  <c r="P328" i="2"/>
  <c r="P312" i="2"/>
  <c r="P288" i="2"/>
  <c r="P264" i="2"/>
  <c r="P248" i="2"/>
  <c r="P224" i="2"/>
  <c r="P200" i="2"/>
  <c r="P184" i="2"/>
  <c r="P160" i="2"/>
  <c r="P136" i="2"/>
  <c r="P120" i="2"/>
  <c r="P96" i="2"/>
  <c r="P72" i="2"/>
  <c r="P56" i="2"/>
  <c r="P40" i="2"/>
  <c r="P3091" i="2"/>
  <c r="P3075" i="2"/>
  <c r="P3059" i="2"/>
  <c r="P3043" i="2"/>
  <c r="P3027" i="2"/>
  <c r="P3011" i="2"/>
  <c r="P2995" i="2"/>
  <c r="P2979" i="2"/>
  <c r="P2963" i="2"/>
  <c r="P2947" i="2"/>
  <c r="P2931" i="2"/>
  <c r="P2915" i="2"/>
  <c r="P2899" i="2"/>
  <c r="P2883" i="2"/>
  <c r="P2867" i="2"/>
  <c r="P2851" i="2"/>
  <c r="P2835" i="2"/>
  <c r="P2819" i="2"/>
  <c r="P2803" i="2"/>
  <c r="P2787" i="2"/>
  <c r="P2771" i="2"/>
  <c r="P2755" i="2"/>
  <c r="P2739" i="2"/>
  <c r="P2723" i="2"/>
  <c r="P2707" i="2"/>
  <c r="P2675" i="2"/>
  <c r="P2659" i="2"/>
  <c r="P2643" i="2"/>
  <c r="P2627" i="2"/>
  <c r="P2611" i="2"/>
  <c r="P2595" i="2"/>
  <c r="P2579" i="2"/>
  <c r="P2563" i="2"/>
  <c r="P2547" i="2"/>
  <c r="P2531" i="2"/>
  <c r="P2515" i="2"/>
  <c r="P2499" i="2"/>
  <c r="P2483" i="2"/>
  <c r="P2467" i="2"/>
  <c r="P2451" i="2"/>
  <c r="P2419" i="2"/>
  <c r="P2403" i="2"/>
  <c r="P2387" i="2"/>
  <c r="P2371" i="2"/>
  <c r="S2371" i="2" s="1"/>
  <c r="AL2371" i="2" s="1"/>
  <c r="P2355" i="2"/>
  <c r="P2339" i="2"/>
  <c r="P2323" i="2"/>
  <c r="P2291" i="2"/>
  <c r="P2275" i="2"/>
  <c r="P2259" i="2"/>
  <c r="P2243" i="2"/>
  <c r="P2227" i="2"/>
  <c r="P2211" i="2"/>
  <c r="P2195" i="2"/>
  <c r="P2179" i="2"/>
  <c r="P2163" i="2"/>
  <c r="P2147" i="2"/>
  <c r="P2131" i="2"/>
  <c r="P2115" i="2"/>
  <c r="P2099" i="2"/>
  <c r="P2083" i="2"/>
  <c r="P2067" i="2"/>
  <c r="P2051" i="2"/>
  <c r="P2035" i="2"/>
  <c r="P2019" i="2"/>
  <c r="P2003" i="2"/>
  <c r="P1987" i="2"/>
  <c r="P1971" i="2"/>
  <c r="P1955" i="2"/>
  <c r="P1939" i="2"/>
  <c r="P1923" i="2"/>
  <c r="P1907" i="2"/>
  <c r="P1891" i="2"/>
  <c r="P1875" i="2"/>
  <c r="P1859" i="2"/>
  <c r="P1843" i="2"/>
  <c r="P1827" i="2"/>
  <c r="P1811" i="2"/>
  <c r="P1795" i="2"/>
  <c r="P1779" i="2"/>
  <c r="P1763" i="2"/>
  <c r="P1747" i="2"/>
  <c r="P1731" i="2"/>
  <c r="P1715" i="2"/>
  <c r="P1699" i="2"/>
  <c r="P1683" i="2"/>
  <c r="P1667" i="2"/>
  <c r="P1651" i="2"/>
  <c r="P1635" i="2"/>
  <c r="P1619" i="2"/>
  <c r="P1603" i="2"/>
  <c r="P1587" i="2"/>
  <c r="P1571" i="2"/>
  <c r="P1555" i="2"/>
  <c r="P1539" i="2"/>
  <c r="P1523" i="2"/>
  <c r="P1507" i="2"/>
  <c r="P1491" i="2"/>
  <c r="P1475" i="2"/>
  <c r="P1459" i="2"/>
  <c r="P1443" i="2"/>
  <c r="P1427" i="2"/>
  <c r="P1411" i="2"/>
  <c r="P1395" i="2"/>
  <c r="P1379" i="2"/>
  <c r="P1363" i="2"/>
  <c r="P1347" i="2"/>
  <c r="P1331" i="2"/>
  <c r="P1315" i="2"/>
  <c r="P1299" i="2"/>
  <c r="P1283" i="2"/>
  <c r="P1267" i="2"/>
  <c r="P1251" i="2"/>
  <c r="P1235" i="2"/>
  <c r="P1219" i="2"/>
  <c r="P1203" i="2"/>
  <c r="P1187" i="2"/>
  <c r="P1171" i="2"/>
  <c r="P1155" i="2"/>
  <c r="P1139" i="2"/>
  <c r="P683" i="2"/>
  <c r="P651" i="2"/>
  <c r="P619" i="2"/>
  <c r="P587" i="2"/>
  <c r="P555" i="2"/>
  <c r="P523" i="2"/>
  <c r="P491" i="2"/>
  <c r="P459" i="2"/>
  <c r="P427" i="2"/>
  <c r="P395" i="2"/>
  <c r="S395" i="2" s="1"/>
  <c r="AL395" i="2" s="1"/>
  <c r="P363" i="2"/>
  <c r="R363" i="2" s="1"/>
  <c r="P331" i="2"/>
  <c r="P267" i="2"/>
  <c r="P235" i="2"/>
  <c r="P203" i="2"/>
  <c r="P171" i="2"/>
  <c r="P139" i="2"/>
  <c r="P107" i="2"/>
  <c r="P75" i="2"/>
  <c r="P43" i="2"/>
  <c r="P11" i="2"/>
  <c r="P3094" i="2"/>
  <c r="P3078" i="2"/>
  <c r="P3062" i="2"/>
  <c r="P3046" i="2"/>
  <c r="P3030" i="2"/>
  <c r="P3014" i="2"/>
  <c r="P2998" i="2"/>
  <c r="P1130" i="2"/>
  <c r="P1106" i="2"/>
  <c r="P1050" i="2"/>
  <c r="P1034" i="2"/>
  <c r="S1034" i="2" s="1"/>
  <c r="AL1034" i="2" s="1"/>
  <c r="P1010" i="2"/>
  <c r="P970" i="2"/>
  <c r="P946" i="2"/>
  <c r="P3093" i="2"/>
  <c r="P3077" i="2"/>
  <c r="P3061" i="2"/>
  <c r="P3045" i="2"/>
  <c r="P3029" i="2"/>
  <c r="P3013" i="2"/>
  <c r="P2997" i="2"/>
  <c r="P2981" i="2"/>
  <c r="P2965" i="2"/>
  <c r="P2949" i="2"/>
  <c r="P2933" i="2"/>
  <c r="P2917" i="2"/>
  <c r="P2901" i="2"/>
  <c r="P2885" i="2"/>
  <c r="P2869" i="2"/>
  <c r="P2853" i="2"/>
  <c r="P2837" i="2"/>
  <c r="P2821" i="2"/>
  <c r="P2805" i="2"/>
  <c r="P2789" i="2"/>
  <c r="P2773" i="2"/>
  <c r="P2757" i="2"/>
  <c r="P2741" i="2"/>
  <c r="P2725" i="2"/>
  <c r="P2709" i="2"/>
  <c r="P2693" i="2"/>
  <c r="P2677" i="2"/>
  <c r="P2661" i="2"/>
  <c r="P2645" i="2"/>
  <c r="P2629" i="2"/>
  <c r="P2613" i="2"/>
  <c r="P2597" i="2"/>
  <c r="P2565" i="2"/>
  <c r="P2549" i="2"/>
  <c r="P2533" i="2"/>
  <c r="P2517" i="2"/>
  <c r="R2517" i="2" s="1"/>
  <c r="P2501" i="2"/>
  <c r="P2469" i="2"/>
  <c r="P2437" i="2"/>
  <c r="P2421" i="2"/>
  <c r="P2405" i="2"/>
  <c r="P2389" i="2"/>
  <c r="R2389" i="2" s="1"/>
  <c r="P2373" i="2"/>
  <c r="P2341" i="2"/>
  <c r="P2309" i="2"/>
  <c r="P2293" i="2"/>
  <c r="P2277" i="2"/>
  <c r="P2261" i="2"/>
  <c r="R2261" i="2" s="1"/>
  <c r="P2245" i="2"/>
  <c r="P2213" i="2"/>
  <c r="P2181" i="2"/>
  <c r="P2165" i="2"/>
  <c r="P2149" i="2"/>
  <c r="P2133" i="2"/>
  <c r="R2133" i="2" s="1"/>
  <c r="P2117" i="2"/>
  <c r="P2085" i="2"/>
  <c r="P2053" i="2"/>
  <c r="P2037" i="2"/>
  <c r="P2021" i="2"/>
  <c r="P2005" i="2"/>
  <c r="P1989" i="2"/>
  <c r="P1973" i="2"/>
  <c r="P1957" i="2"/>
  <c r="R1957" i="2" s="1"/>
  <c r="P1941" i="2"/>
  <c r="P1925" i="2"/>
  <c r="P1909" i="2"/>
  <c r="P1893" i="2"/>
  <c r="R1893" i="2" s="1"/>
  <c r="P1877" i="2"/>
  <c r="P1845" i="2"/>
  <c r="P1829" i="2"/>
  <c r="P1813" i="2"/>
  <c r="P1781" i="2"/>
  <c r="P1765" i="2"/>
  <c r="P1749" i="2"/>
  <c r="P1733" i="2"/>
  <c r="P1717" i="2"/>
  <c r="P1701" i="2"/>
  <c r="R1701" i="2" s="1"/>
  <c r="P1653" i="2"/>
  <c r="P1637" i="2"/>
  <c r="P1621" i="2"/>
  <c r="P1605" i="2"/>
  <c r="P1589" i="2"/>
  <c r="P1573" i="2"/>
  <c r="P1557" i="2"/>
  <c r="P1541" i="2"/>
  <c r="P1525" i="2"/>
  <c r="P1509" i="2"/>
  <c r="P1493" i="2"/>
  <c r="P1477" i="2"/>
  <c r="P1445" i="2"/>
  <c r="P1429" i="2"/>
  <c r="P1413" i="2"/>
  <c r="P1397" i="2"/>
  <c r="P1381" i="2"/>
  <c r="P1365" i="2"/>
  <c r="P1349" i="2"/>
  <c r="P1333" i="2"/>
  <c r="P1317" i="2"/>
  <c r="P1301" i="2"/>
  <c r="R1301" i="2" s="1"/>
  <c r="P1285" i="2"/>
  <c r="P1269" i="2"/>
  <c r="P1253" i="2"/>
  <c r="P1237" i="2"/>
  <c r="P1221" i="2"/>
  <c r="P1205" i="2"/>
  <c r="P1189" i="2"/>
  <c r="P1173" i="2"/>
  <c r="P1157" i="2"/>
  <c r="P1141" i="2"/>
  <c r="P1125" i="2"/>
  <c r="P1109" i="2"/>
  <c r="P1093" i="2"/>
  <c r="P1077" i="2"/>
  <c r="P1061" i="2"/>
  <c r="P1045" i="2"/>
  <c r="R1045" i="2" s="1"/>
  <c r="P1029" i="2"/>
  <c r="P1013" i="2"/>
  <c r="P997" i="2"/>
  <c r="R997" i="2" s="1"/>
  <c r="P981" i="2"/>
  <c r="P965" i="2"/>
  <c r="P949" i="2"/>
  <c r="P933" i="2"/>
  <c r="P917" i="2"/>
  <c r="P901" i="2"/>
  <c r="P885" i="2"/>
  <c r="P869" i="2"/>
  <c r="P853" i="2"/>
  <c r="P837" i="2"/>
  <c r="P821" i="2"/>
  <c r="P805" i="2"/>
  <c r="R805" i="2" s="1"/>
  <c r="P773" i="2"/>
  <c r="P757" i="2"/>
  <c r="P741" i="2"/>
  <c r="P717" i="2"/>
  <c r="P685" i="2"/>
  <c r="P653" i="2"/>
  <c r="P621" i="2"/>
  <c r="P589" i="2"/>
  <c r="P557" i="2"/>
  <c r="S557" i="2" s="1"/>
  <c r="AL557" i="2" s="1"/>
  <c r="P525" i="2"/>
  <c r="P493" i="2"/>
  <c r="P461" i="2"/>
  <c r="P429" i="2"/>
  <c r="P397" i="2"/>
  <c r="P365" i="2"/>
  <c r="P333" i="2"/>
  <c r="P301" i="2"/>
  <c r="P269" i="2"/>
  <c r="P237" i="2"/>
  <c r="P205" i="2"/>
  <c r="P173" i="2"/>
  <c r="P141" i="2"/>
  <c r="P109" i="2"/>
  <c r="P77" i="2"/>
  <c r="P45" i="2"/>
  <c r="P1894" i="2"/>
  <c r="P1846" i="2"/>
  <c r="P1798" i="2"/>
  <c r="P1750" i="2"/>
  <c r="P1702" i="2"/>
  <c r="R1702" i="2" s="1"/>
  <c r="P1654" i="2"/>
  <c r="P1598" i="2"/>
  <c r="P1550" i="2"/>
  <c r="P1494" i="2"/>
  <c r="P1430" i="2"/>
  <c r="P1382" i="2"/>
  <c r="P1326" i="2"/>
  <c r="P1278" i="2"/>
  <c r="P1230" i="2"/>
  <c r="P1174" i="2"/>
  <c r="P1062" i="2"/>
  <c r="P982" i="2"/>
  <c r="P910" i="2"/>
  <c r="P1134" i="2"/>
  <c r="P1110" i="2"/>
  <c r="P1086" i="2"/>
  <c r="P1030" i="2"/>
  <c r="P1014" i="2"/>
  <c r="P990" i="2"/>
  <c r="P958" i="2"/>
  <c r="P926" i="2"/>
  <c r="P3105" i="2"/>
  <c r="P3089" i="2"/>
  <c r="P3073" i="2"/>
  <c r="P3057" i="2"/>
  <c r="P3041" i="2"/>
  <c r="P3025" i="2"/>
  <c r="P3009" i="2"/>
  <c r="P2993" i="2"/>
  <c r="P2977" i="2"/>
  <c r="P2961" i="2"/>
  <c r="P2945" i="2"/>
  <c r="P2929" i="2"/>
  <c r="P2913" i="2"/>
  <c r="P2897" i="2"/>
  <c r="P2881" i="2"/>
  <c r="P2865" i="2"/>
  <c r="P2849" i="2"/>
  <c r="P2833" i="2"/>
  <c r="P2817" i="2"/>
  <c r="P2801" i="2"/>
  <c r="P2785" i="2"/>
  <c r="P2769" i="2"/>
  <c r="P2753" i="2"/>
  <c r="P2737" i="2"/>
  <c r="P2721" i="2"/>
  <c r="P2705" i="2"/>
  <c r="P2689" i="2"/>
  <c r="P2673" i="2"/>
  <c r="P2657" i="2"/>
  <c r="P2641" i="2"/>
  <c r="P2625" i="2"/>
  <c r="P2609" i="2"/>
  <c r="P2593" i="2"/>
  <c r="P2577" i="2"/>
  <c r="P2561" i="2"/>
  <c r="P2545" i="2"/>
  <c r="P2529" i="2"/>
  <c r="P2513" i="2"/>
  <c r="P2497" i="2"/>
  <c r="P2481" i="2"/>
  <c r="P2465" i="2"/>
  <c r="P2449" i="2"/>
  <c r="P2433" i="2"/>
  <c r="P2417" i="2"/>
  <c r="P2401" i="2"/>
  <c r="P2385" i="2"/>
  <c r="P2369" i="2"/>
  <c r="P2353" i="2"/>
  <c r="P2337" i="2"/>
  <c r="P2321" i="2"/>
  <c r="P2305" i="2"/>
  <c r="P2289" i="2"/>
  <c r="P2273" i="2"/>
  <c r="P2257" i="2"/>
  <c r="P2241" i="2"/>
  <c r="P2225" i="2"/>
  <c r="P2209" i="2"/>
  <c r="P2193" i="2"/>
  <c r="P2177" i="2"/>
  <c r="P2161" i="2"/>
  <c r="P2145" i="2"/>
  <c r="P2129" i="2"/>
  <c r="P2113" i="2"/>
  <c r="P2097" i="2"/>
  <c r="P2081" i="2"/>
  <c r="P2065" i="2"/>
  <c r="P2049" i="2"/>
  <c r="P2033" i="2"/>
  <c r="P2017" i="2"/>
  <c r="P2001" i="2"/>
  <c r="P1985" i="2"/>
  <c r="P1969" i="2"/>
  <c r="P1953" i="2"/>
  <c r="P1937" i="2"/>
  <c r="P1886" i="2"/>
  <c r="P1838" i="2"/>
  <c r="P1790" i="2"/>
  <c r="P1742" i="2"/>
  <c r="P1710" i="2"/>
  <c r="P1662" i="2"/>
  <c r="P1614" i="2"/>
  <c r="P1582" i="2"/>
  <c r="P1534" i="2"/>
  <c r="P1502" i="2"/>
  <c r="P1454" i="2"/>
  <c r="P1422" i="2"/>
  <c r="P1374" i="2"/>
  <c r="P1342" i="2"/>
  <c r="P1310" i="2"/>
  <c r="P1262" i="2"/>
  <c r="P1214" i="2"/>
  <c r="P1166" i="2"/>
  <c r="P1118" i="2"/>
  <c r="P1070" i="2"/>
  <c r="P918" i="2"/>
  <c r="R918" i="2" s="1"/>
  <c r="P30" i="2"/>
  <c r="P14" i="2"/>
  <c r="P870" i="2"/>
  <c r="P846" i="2"/>
  <c r="P806" i="2"/>
  <c r="P782" i="2"/>
  <c r="P734" i="2"/>
  <c r="P718" i="2"/>
  <c r="P702" i="2"/>
  <c r="P686" i="2"/>
  <c r="P670" i="2"/>
  <c r="P654" i="2"/>
  <c r="P638" i="2"/>
  <c r="P622" i="2"/>
  <c r="P606" i="2"/>
  <c r="P590" i="2"/>
  <c r="S590" i="2" s="1"/>
  <c r="AL590" i="2" s="1"/>
  <c r="P574" i="2"/>
  <c r="P558" i="2"/>
  <c r="P542" i="2"/>
  <c r="R542" i="2" s="1"/>
  <c r="P526" i="2"/>
  <c r="S526" i="2" s="1"/>
  <c r="AL526" i="2" s="1"/>
  <c r="P510" i="2"/>
  <c r="P494" i="2"/>
  <c r="P478" i="2"/>
  <c r="P462" i="2"/>
  <c r="P446" i="2"/>
  <c r="P430" i="2"/>
  <c r="P414" i="2"/>
  <c r="P398" i="2"/>
  <c r="P382" i="2"/>
  <c r="P366" i="2"/>
  <c r="P350" i="2"/>
  <c r="P334" i="2"/>
  <c r="P318" i="2"/>
  <c r="R318" i="2" s="1"/>
  <c r="P302" i="2"/>
  <c r="P286" i="2"/>
  <c r="P270" i="2"/>
  <c r="P254" i="2"/>
  <c r="P238" i="2"/>
  <c r="P222" i="2"/>
  <c r="P206" i="2"/>
  <c r="P190" i="2"/>
  <c r="P158" i="2"/>
  <c r="P142" i="2"/>
  <c r="P126" i="2"/>
  <c r="P110" i="2"/>
  <c r="P94" i="2"/>
  <c r="P78" i="2"/>
  <c r="P62" i="2"/>
  <c r="P46" i="2"/>
  <c r="P1902" i="2"/>
  <c r="P1854" i="2"/>
  <c r="P1806" i="2"/>
  <c r="P1758" i="2"/>
  <c r="P1694" i="2"/>
  <c r="P1646" i="2"/>
  <c r="P1542" i="2"/>
  <c r="P1486" i="2"/>
  <c r="P1446" i="2"/>
  <c r="P1390" i="2"/>
  <c r="P1334" i="2"/>
  <c r="P1270" i="2"/>
  <c r="P1222" i="2"/>
  <c r="P1182" i="2"/>
  <c r="P1078" i="2"/>
  <c r="P998" i="2"/>
  <c r="P894" i="2"/>
  <c r="P878" i="2"/>
  <c r="P838" i="2"/>
  <c r="P822" i="2"/>
  <c r="P774" i="2"/>
  <c r="P758" i="2"/>
  <c r="P3085" i="2"/>
  <c r="P3069" i="2"/>
  <c r="P3053" i="2"/>
  <c r="P3037" i="2"/>
  <c r="P3021" i="2"/>
  <c r="P3005" i="2"/>
  <c r="P2989" i="2"/>
  <c r="P2973" i="2"/>
  <c r="R2973" i="2" s="1"/>
  <c r="P2957" i="2"/>
  <c r="P2941" i="2"/>
  <c r="S2941" i="2" s="1"/>
  <c r="AL2941" i="2" s="1"/>
  <c r="P2925" i="2"/>
  <c r="P2909" i="2"/>
  <c r="P2893" i="2"/>
  <c r="P2877" i="2"/>
  <c r="P2861" i="2"/>
  <c r="P2845" i="2"/>
  <c r="P2829" i="2"/>
  <c r="P2813" i="2"/>
  <c r="P2797" i="2"/>
  <c r="P2781" i="2"/>
  <c r="P2765" i="2"/>
  <c r="R2765" i="2" s="1"/>
  <c r="P2749" i="2"/>
  <c r="P2733" i="2"/>
  <c r="P2717" i="2"/>
  <c r="P2701" i="2"/>
  <c r="P2685" i="2"/>
  <c r="P2669" i="2"/>
  <c r="P2653" i="2"/>
  <c r="P2637" i="2"/>
  <c r="P2621" i="2"/>
  <c r="P2605" i="2"/>
  <c r="P2589" i="2"/>
  <c r="P2573" i="2"/>
  <c r="P2557" i="2"/>
  <c r="P2541" i="2"/>
  <c r="P2525" i="2"/>
  <c r="P2509" i="2"/>
  <c r="P2493" i="2"/>
  <c r="P2477" i="2"/>
  <c r="P2461" i="2"/>
  <c r="P2445" i="2"/>
  <c r="P2429" i="2"/>
  <c r="P2413" i="2"/>
  <c r="P2397" i="2"/>
  <c r="P2381" i="2"/>
  <c r="P2365" i="2"/>
  <c r="P2349" i="2"/>
  <c r="P2333" i="2"/>
  <c r="P2317" i="2"/>
  <c r="P2301" i="2"/>
  <c r="P2285" i="2"/>
  <c r="P2269" i="2"/>
  <c r="P2253" i="2"/>
  <c r="P2237" i="2"/>
  <c r="P2221" i="2"/>
  <c r="P2205" i="2"/>
  <c r="P2189" i="2"/>
  <c r="P2173" i="2"/>
  <c r="P2157" i="2"/>
  <c r="P2141" i="2"/>
  <c r="P2125" i="2"/>
  <c r="P2109" i="2"/>
  <c r="P2093" i="2"/>
  <c r="P2077" i="2"/>
  <c r="P2061" i="2"/>
  <c r="P2045" i="2"/>
  <c r="P2029" i="2"/>
  <c r="S2029" i="2" s="1"/>
  <c r="AL2029" i="2" s="1"/>
  <c r="P2013" i="2"/>
  <c r="P1997" i="2"/>
  <c r="P1981" i="2"/>
  <c r="P1965" i="2"/>
  <c r="P1949" i="2"/>
  <c r="P1933" i="2"/>
  <c r="P3040" i="2"/>
  <c r="P2992" i="2"/>
  <c r="P2960" i="2"/>
  <c r="R2960" i="2" s="1"/>
  <c r="P2912" i="2"/>
  <c r="P2864" i="2"/>
  <c r="P2800" i="2"/>
  <c r="P2736" i="2"/>
  <c r="S2736" i="2" s="1"/>
  <c r="AL2736" i="2" s="1"/>
  <c r="P2688" i="2"/>
  <c r="P2644" i="2"/>
  <c r="P2612" i="2"/>
  <c r="S2612" i="2" s="1"/>
  <c r="AL2612" i="2" s="1"/>
  <c r="P2580" i="2"/>
  <c r="P2548" i="2"/>
  <c r="P2516" i="2"/>
  <c r="P2468" i="2"/>
  <c r="R2468" i="2" s="1"/>
  <c r="P2444" i="2"/>
  <c r="P2412" i="2"/>
  <c r="P2396" i="2"/>
  <c r="P2364" i="2"/>
  <c r="P2300" i="2"/>
  <c r="P2268" i="2"/>
  <c r="P2228" i="2"/>
  <c r="P2196" i="2"/>
  <c r="P2180" i="2"/>
  <c r="P2148" i="2"/>
  <c r="P2116" i="2"/>
  <c r="P2084" i="2"/>
  <c r="P2052" i="2"/>
  <c r="P2020" i="2"/>
  <c r="P1988" i="2"/>
  <c r="P1964" i="2"/>
  <c r="P1924" i="2"/>
  <c r="P1892" i="2"/>
  <c r="P1860" i="2"/>
  <c r="P1828" i="2"/>
  <c r="P1796" i="2"/>
  <c r="P1748" i="2"/>
  <c r="P1716" i="2"/>
  <c r="P1684" i="2"/>
  <c r="P1660" i="2"/>
  <c r="P1620" i="2"/>
  <c r="P1588" i="2"/>
  <c r="P1556" i="2"/>
  <c r="P1540" i="2"/>
  <c r="P1508" i="2"/>
  <c r="P1484" i="2"/>
  <c r="P1452" i="2"/>
  <c r="P1420" i="2"/>
  <c r="P1396" i="2"/>
  <c r="P1380" i="2"/>
  <c r="P1348" i="2"/>
  <c r="P1324" i="2"/>
  <c r="P1308" i="2"/>
  <c r="P1276" i="2"/>
  <c r="P1244" i="2"/>
  <c r="P1196" i="2"/>
  <c r="P1180" i="2"/>
  <c r="P1148" i="2"/>
  <c r="P1116" i="2"/>
  <c r="S1116" i="2" s="1"/>
  <c r="AL1116" i="2" s="1"/>
  <c r="P1100" i="2"/>
  <c r="P1076" i="2"/>
  <c r="P1036" i="2"/>
  <c r="P1004" i="2"/>
  <c r="P956" i="2"/>
  <c r="S956" i="2" s="1"/>
  <c r="AL956" i="2" s="1"/>
  <c r="P916" i="2"/>
  <c r="P892" i="2"/>
  <c r="R892" i="2" s="1"/>
  <c r="P876" i="2"/>
  <c r="P820" i="2"/>
  <c r="P788" i="2"/>
  <c r="P756" i="2"/>
  <c r="P732" i="2"/>
  <c r="S732" i="2" s="1"/>
  <c r="AL732" i="2" s="1"/>
  <c r="P692" i="2"/>
  <c r="P660" i="2"/>
  <c r="P628" i="2"/>
  <c r="P544" i="2"/>
  <c r="P496" i="2"/>
  <c r="P432" i="2"/>
  <c r="P368" i="2"/>
  <c r="P304" i="2"/>
  <c r="P240" i="2"/>
  <c r="P176" i="2"/>
  <c r="P112" i="2"/>
  <c r="R112" i="2" s="1"/>
  <c r="P1031" i="2"/>
  <c r="P935" i="2"/>
  <c r="P871" i="2"/>
  <c r="P759" i="2"/>
  <c r="S759" i="2" s="1"/>
  <c r="AL759" i="2" s="1"/>
  <c r="P663" i="2"/>
  <c r="R663" i="2" s="1"/>
  <c r="P567" i="2"/>
  <c r="P471" i="2"/>
  <c r="P391" i="2"/>
  <c r="P311" i="2"/>
  <c r="P199" i="2"/>
  <c r="P119" i="2"/>
  <c r="P55" i="2"/>
  <c r="S55" i="2" s="1"/>
  <c r="AL55" i="2" s="1"/>
  <c r="P10" i="2"/>
  <c r="P3058" i="2"/>
  <c r="P2978" i="2"/>
  <c r="P2926" i="2"/>
  <c r="P2886" i="2"/>
  <c r="P2830" i="2"/>
  <c r="P2774" i="2"/>
  <c r="P2726" i="2"/>
  <c r="P2670" i="2"/>
  <c r="S2670" i="2" s="1"/>
  <c r="AL2670" i="2" s="1"/>
  <c r="P2630" i="2"/>
  <c r="P2574" i="2"/>
  <c r="P2518" i="2"/>
  <c r="P2478" i="2"/>
  <c r="P2422" i="2"/>
  <c r="S2422" i="2" s="1"/>
  <c r="AL2422" i="2" s="1"/>
  <c r="P2374" i="2"/>
  <c r="P2326" i="2"/>
  <c r="P2262" i="2"/>
  <c r="P2230" i="2"/>
  <c r="P2206" i="2"/>
  <c r="P2166" i="2"/>
  <c r="P2142" i="2"/>
  <c r="P2110" i="2"/>
  <c r="P2062" i="2"/>
  <c r="S2062" i="2" s="1"/>
  <c r="AL2062" i="2" s="1"/>
  <c r="P2030" i="2"/>
  <c r="S2030" i="2" s="1"/>
  <c r="AL2030" i="2" s="1"/>
  <c r="P1990" i="2"/>
  <c r="P1942" i="2"/>
  <c r="P762" i="2"/>
  <c r="P666" i="2"/>
  <c r="R666" i="2" s="1"/>
  <c r="P626" i="2"/>
  <c r="P570" i="2"/>
  <c r="P530" i="2"/>
  <c r="P482" i="2"/>
  <c r="P434" i="2"/>
  <c r="P386" i="2"/>
  <c r="P338" i="2"/>
  <c r="P290" i="2"/>
  <c r="P242" i="2"/>
  <c r="P178" i="2"/>
  <c r="P138" i="2"/>
  <c r="P90" i="2"/>
  <c r="P34" i="2"/>
  <c r="P693" i="2"/>
  <c r="P613" i="2"/>
  <c r="P533" i="2"/>
  <c r="S533" i="2" s="1"/>
  <c r="AL533" i="2" s="1"/>
  <c r="P469" i="2"/>
  <c r="P341" i="2"/>
  <c r="P245" i="2"/>
  <c r="R245" i="2" s="1"/>
  <c r="P149" i="2"/>
  <c r="P85" i="2"/>
  <c r="P20" i="2"/>
  <c r="P2484" i="2"/>
  <c r="P2198" i="2"/>
  <c r="P2400" i="2"/>
  <c r="P2304" i="2"/>
  <c r="P2112" i="2"/>
  <c r="P2048" i="2"/>
  <c r="P2024" i="2"/>
  <c r="P1552" i="2"/>
  <c r="P1512" i="2"/>
  <c r="R1512" i="2" s="1"/>
  <c r="P1384" i="2"/>
  <c r="P1184" i="2"/>
  <c r="P356" i="2"/>
  <c r="P324" i="2"/>
  <c r="P196" i="2"/>
  <c r="P3095" i="2"/>
  <c r="R3095" i="2" s="1"/>
  <c r="P2967" i="2"/>
  <c r="P2887" i="2"/>
  <c r="P2775" i="2"/>
  <c r="R2775" i="2" s="1"/>
  <c r="P2647" i="2"/>
  <c r="S2647" i="2" s="1"/>
  <c r="AL2647" i="2" s="1"/>
  <c r="P2599" i="2"/>
  <c r="P2519" i="2"/>
  <c r="R2519" i="2" s="1"/>
  <c r="P2487" i="2"/>
  <c r="P2471" i="2"/>
  <c r="P2423" i="2"/>
  <c r="P2327" i="2"/>
  <c r="R2327" i="2" s="1"/>
  <c r="P2263" i="2"/>
  <c r="R2263" i="2" s="1"/>
  <c r="P2215" i="2"/>
  <c r="P2199" i="2"/>
  <c r="R2199" i="2" s="1"/>
  <c r="P2151" i="2"/>
  <c r="P2103" i="2"/>
  <c r="P2055" i="2"/>
  <c r="P1975" i="2"/>
  <c r="P1959" i="2"/>
  <c r="P1927" i="2"/>
  <c r="P1895" i="2"/>
  <c r="P1847" i="2"/>
  <c r="P1831" i="2"/>
  <c r="P1815" i="2"/>
  <c r="P1767" i="2"/>
  <c r="P1703" i="2"/>
  <c r="P1655" i="2"/>
  <c r="P1591" i="2"/>
  <c r="P1383" i="2"/>
  <c r="P1351" i="2"/>
  <c r="P1319" i="2"/>
  <c r="P1287" i="2"/>
  <c r="P1175" i="2"/>
  <c r="P1143" i="2"/>
  <c r="P351" i="2"/>
  <c r="P223" i="2"/>
  <c r="P3082" i="2"/>
  <c r="P882" i="2"/>
  <c r="P818" i="2"/>
  <c r="P754" i="2"/>
  <c r="P1825" i="2"/>
  <c r="R1825" i="2" s="1"/>
  <c r="P1761" i="2"/>
  <c r="R1761" i="2" s="1"/>
  <c r="P1729" i="2"/>
  <c r="P1617" i="2"/>
  <c r="S1617" i="2" s="1"/>
  <c r="AL1617" i="2" s="1"/>
  <c r="P1537" i="2"/>
  <c r="P1505" i="2"/>
  <c r="R1505" i="2" s="1"/>
  <c r="P1017" i="2"/>
  <c r="S1017" i="2" s="1"/>
  <c r="AL1017" i="2" s="1"/>
  <c r="P985" i="2"/>
  <c r="P889" i="2"/>
  <c r="S889" i="2" s="1"/>
  <c r="AL889" i="2" s="1"/>
  <c r="P809" i="2"/>
  <c r="P777" i="2"/>
  <c r="P745" i="2"/>
  <c r="R745" i="2" s="1"/>
  <c r="P697" i="2"/>
  <c r="P665" i="2"/>
  <c r="S665" i="2" s="1"/>
  <c r="AL665" i="2" s="1"/>
  <c r="P633" i="2"/>
  <c r="S633" i="2" s="1"/>
  <c r="AL633" i="2" s="1"/>
  <c r="P601" i="2"/>
  <c r="P585" i="2"/>
  <c r="P537" i="2"/>
  <c r="P489" i="2"/>
  <c r="P457" i="2"/>
  <c r="P409" i="2"/>
  <c r="P313" i="2"/>
  <c r="P265" i="2"/>
  <c r="P169" i="2"/>
  <c r="P121" i="2"/>
  <c r="P73" i="2"/>
  <c r="P57" i="2"/>
  <c r="P25" i="2"/>
  <c r="P967" i="2"/>
  <c r="S967" i="2" s="1"/>
  <c r="AL967" i="2" s="1"/>
  <c r="P695" i="2"/>
  <c r="R695" i="2" s="1"/>
  <c r="P599" i="2"/>
  <c r="P279" i="2"/>
  <c r="P2942" i="2"/>
  <c r="P2854" i="2"/>
  <c r="P2710" i="2"/>
  <c r="P2614" i="2"/>
  <c r="P2486" i="2"/>
  <c r="P2342" i="2"/>
  <c r="P2302" i="2"/>
  <c r="P786" i="2"/>
  <c r="P722" i="2"/>
  <c r="P562" i="2"/>
  <c r="P218" i="2"/>
  <c r="P122" i="2"/>
  <c r="P661" i="2"/>
  <c r="P389" i="2"/>
  <c r="P165" i="2"/>
  <c r="P592" i="2"/>
  <c r="S592" i="2" s="1"/>
  <c r="AL592" i="2" s="1"/>
  <c r="P2432" i="2"/>
  <c r="R2432" i="2" s="1"/>
  <c r="P2160" i="2"/>
  <c r="S2160" i="2" s="1"/>
  <c r="AL2160" i="2" s="1"/>
  <c r="P2096" i="2"/>
  <c r="R2096" i="2" s="1"/>
  <c r="P1936" i="2"/>
  <c r="P1760" i="2"/>
  <c r="P1296" i="2"/>
  <c r="P1168" i="2"/>
  <c r="S1168" i="2" s="1"/>
  <c r="AL1168" i="2" s="1"/>
  <c r="P1024" i="2"/>
  <c r="P928" i="2"/>
  <c r="P720" i="2"/>
  <c r="S720" i="2" s="1"/>
  <c r="AL720" i="2" s="1"/>
  <c r="P436" i="2"/>
  <c r="P340" i="2"/>
  <c r="P276" i="2"/>
  <c r="P212" i="2"/>
  <c r="P148" i="2"/>
  <c r="P1131" i="2"/>
  <c r="P1115" i="2"/>
  <c r="P435" i="2"/>
  <c r="P403" i="2"/>
  <c r="P339" i="2"/>
  <c r="R339" i="2" s="1"/>
  <c r="P275" i="2"/>
  <c r="P179" i="2"/>
  <c r="P2946" i="2"/>
  <c r="P2898" i="2"/>
  <c r="R2898" i="2" s="1"/>
  <c r="P2850" i="2"/>
  <c r="P2802" i="2"/>
  <c r="P2754" i="2"/>
  <c r="P2706" i="2"/>
  <c r="P2690" i="2"/>
  <c r="P2642" i="2"/>
  <c r="S2642" i="2" s="1"/>
  <c r="AL2642" i="2" s="1"/>
  <c r="P2594" i="2"/>
  <c r="P2546" i="2"/>
  <c r="P2498" i="2"/>
  <c r="P2450" i="2"/>
  <c r="P2402" i="2"/>
  <c r="P2354" i="2"/>
  <c r="P2306" i="2"/>
  <c r="P2258" i="2"/>
  <c r="P2210" i="2"/>
  <c r="P2162" i="2"/>
  <c r="R2162" i="2" s="1"/>
  <c r="P1970" i="2"/>
  <c r="P1114" i="2"/>
  <c r="P1018" i="2"/>
  <c r="P922" i="2"/>
  <c r="P1049" i="2"/>
  <c r="P887" i="2"/>
  <c r="R887" i="2" s="1"/>
  <c r="P583" i="2"/>
  <c r="P327" i="2"/>
  <c r="P135" i="2"/>
  <c r="P2878" i="2"/>
  <c r="P2446" i="2"/>
  <c r="P874" i="2"/>
  <c r="P650" i="2"/>
  <c r="R650" i="2" s="1"/>
  <c r="P498" i="2"/>
  <c r="P402" i="2"/>
  <c r="P186" i="2"/>
  <c r="P82" i="2"/>
  <c r="P3088" i="2"/>
  <c r="S3088" i="2" s="1"/>
  <c r="AL3088" i="2" s="1"/>
  <c r="P3048" i="2"/>
  <c r="P3016" i="2"/>
  <c r="P2888" i="2"/>
  <c r="P2824" i="2"/>
  <c r="P2760" i="2"/>
  <c r="P2696" i="2"/>
  <c r="P2596" i="2"/>
  <c r="P1596" i="2"/>
  <c r="P924" i="2"/>
  <c r="S924" i="2" s="1"/>
  <c r="AL924" i="2" s="1"/>
  <c r="P828" i="2"/>
  <c r="S828" i="2" s="1"/>
  <c r="AL828" i="2" s="1"/>
  <c r="P764" i="2"/>
  <c r="P700" i="2"/>
  <c r="R700" i="2" s="1"/>
  <c r="P604" i="2"/>
  <c r="R604" i="2" s="1"/>
  <c r="P344" i="2"/>
  <c r="P280" i="2"/>
  <c r="P168" i="2"/>
  <c r="P128" i="2"/>
  <c r="P88" i="2"/>
  <c r="P64" i="2"/>
  <c r="P2011" i="2"/>
  <c r="P1947" i="2"/>
  <c r="S1947" i="2" s="1"/>
  <c r="AL1947" i="2" s="1"/>
  <c r="P1899" i="2"/>
  <c r="P1883" i="2"/>
  <c r="P1755" i="2"/>
  <c r="P1627" i="2"/>
  <c r="P1563" i="2"/>
  <c r="P1371" i="2"/>
  <c r="P1179" i="2"/>
  <c r="P379" i="2"/>
  <c r="P315" i="2"/>
  <c r="P219" i="2"/>
  <c r="P123" i="2"/>
  <c r="P27" i="2"/>
  <c r="P3086" i="2"/>
  <c r="P3038" i="2"/>
  <c r="P2990" i="2"/>
  <c r="P1042" i="2"/>
  <c r="P962" i="2"/>
  <c r="P1837" i="2"/>
  <c r="P1709" i="2"/>
  <c r="P1517" i="2"/>
  <c r="P1453" i="2"/>
  <c r="P1325" i="2"/>
  <c r="P1261" i="2"/>
  <c r="P1197" i="2"/>
  <c r="P941" i="2"/>
  <c r="P877" i="2"/>
  <c r="S877" i="2" s="1"/>
  <c r="AL877" i="2" s="1"/>
  <c r="P813" i="2"/>
  <c r="P781" i="2"/>
  <c r="R781" i="2" s="1"/>
  <c r="P749" i="2"/>
  <c r="P509" i="2"/>
  <c r="P413" i="2"/>
  <c r="P317" i="2"/>
  <c r="P125" i="2"/>
  <c r="P29" i="2"/>
  <c r="P1870" i="2"/>
  <c r="S1870" i="2" s="1"/>
  <c r="AL1870" i="2" s="1"/>
  <c r="P1718" i="2"/>
  <c r="S1718" i="2" s="1"/>
  <c r="AL1718" i="2" s="1"/>
  <c r="P1038" i="2"/>
  <c r="P934" i="2"/>
  <c r="P1102" i="2"/>
  <c r="P1022" i="2"/>
  <c r="P1006" i="2"/>
  <c r="P3097" i="2"/>
  <c r="P2937" i="2"/>
  <c r="P2873" i="2"/>
  <c r="P2809" i="2"/>
  <c r="P2713" i="2"/>
  <c r="P2057" i="2"/>
  <c r="S2057" i="2" s="1"/>
  <c r="AL2057" i="2" s="1"/>
  <c r="P2025" i="2"/>
  <c r="P1814" i="2"/>
  <c r="P1686" i="2"/>
  <c r="P1142" i="2"/>
  <c r="R1142" i="2" s="1"/>
  <c r="P942" i="2"/>
  <c r="R942" i="2" s="1"/>
  <c r="P22" i="2"/>
  <c r="P854" i="2"/>
  <c r="R854" i="2" s="1"/>
  <c r="P814" i="2"/>
  <c r="P790" i="2"/>
  <c r="P726" i="2"/>
  <c r="R726" i="2" s="1"/>
  <c r="P710" i="2"/>
  <c r="P678" i="2"/>
  <c r="P662" i="2"/>
  <c r="P630" i="2"/>
  <c r="P598" i="2"/>
  <c r="P582" i="2"/>
  <c r="P534" i="2"/>
  <c r="R534" i="2" s="1"/>
  <c r="P486" i="2"/>
  <c r="P438" i="2"/>
  <c r="P422" i="2"/>
  <c r="P374" i="2"/>
  <c r="P358" i="2"/>
  <c r="P342" i="2"/>
  <c r="P326" i="2"/>
  <c r="P278" i="2"/>
  <c r="P230" i="2"/>
  <c r="P182" i="2"/>
  <c r="P150" i="2"/>
  <c r="P134" i="2"/>
  <c r="P70" i="2"/>
  <c r="P54" i="2"/>
  <c r="P38" i="2"/>
  <c r="P1782" i="2"/>
  <c r="P1054" i="2"/>
  <c r="P862" i="2"/>
  <c r="P830" i="2"/>
  <c r="S830" i="2" s="1"/>
  <c r="AL830" i="2" s="1"/>
  <c r="P766" i="2"/>
  <c r="R766" i="2" s="1"/>
  <c r="P750" i="2"/>
  <c r="P2832" i="2"/>
  <c r="R2832" i="2" s="1"/>
  <c r="P903" i="2"/>
  <c r="P807" i="2"/>
  <c r="P167" i="2"/>
  <c r="P2950" i="2"/>
  <c r="P2862" i="2"/>
  <c r="P506" i="2"/>
  <c r="P362" i="2"/>
  <c r="P314" i="2"/>
  <c r="P266" i="2"/>
  <c r="P210" i="2"/>
  <c r="P58" i="2"/>
  <c r="P421" i="2"/>
  <c r="P197" i="2"/>
  <c r="P32" i="2"/>
  <c r="P2684" i="2"/>
  <c r="P2660" i="2"/>
  <c r="P2600" i="2"/>
  <c r="P2512" i="2"/>
  <c r="P2176" i="2"/>
  <c r="P1888" i="2"/>
  <c r="S1888" i="2" s="1"/>
  <c r="AL1888" i="2" s="1"/>
  <c r="P1824" i="2"/>
  <c r="P1640" i="2"/>
  <c r="P1576" i="2"/>
  <c r="P1248" i="2"/>
  <c r="S1248" i="2" s="1"/>
  <c r="AL1248" i="2" s="1"/>
  <c r="P736" i="2"/>
  <c r="S736" i="2" s="1"/>
  <c r="AL736" i="2" s="1"/>
  <c r="P672" i="2"/>
  <c r="P388" i="2"/>
  <c r="R388" i="2" s="1"/>
  <c r="P164" i="2"/>
  <c r="P3079" i="2"/>
  <c r="P3047" i="2"/>
  <c r="P2999" i="2"/>
  <c r="P2951" i="2"/>
  <c r="P2903" i="2"/>
  <c r="P2727" i="2"/>
  <c r="P2679" i="2"/>
  <c r="P2631" i="2"/>
  <c r="P2567" i="2"/>
  <c r="P2503" i="2"/>
  <c r="P2391" i="2"/>
  <c r="P2343" i="2"/>
  <c r="P2231" i="2"/>
  <c r="P2183" i="2"/>
  <c r="P2135" i="2"/>
  <c r="P2071" i="2"/>
  <c r="P1863" i="2"/>
  <c r="P1735" i="2"/>
  <c r="P1463" i="2"/>
  <c r="P1415" i="2"/>
  <c r="P1367" i="2"/>
  <c r="R1367" i="2" s="1"/>
  <c r="P319" i="2"/>
  <c r="P255" i="2"/>
  <c r="P159" i="2"/>
  <c r="P95" i="2"/>
  <c r="P906" i="2"/>
  <c r="P3018" i="2"/>
  <c r="P842" i="2"/>
  <c r="P714" i="2"/>
  <c r="P1697" i="2"/>
  <c r="R1697" i="2" s="1"/>
  <c r="P1649" i="2"/>
  <c r="P1553" i="2"/>
  <c r="P1489" i="2"/>
  <c r="S1489" i="2" s="1"/>
  <c r="AL1489" i="2" s="1"/>
  <c r="P969" i="2"/>
  <c r="P921" i="2"/>
  <c r="P681" i="2"/>
  <c r="R681" i="2" s="1"/>
  <c r="P617" i="2"/>
  <c r="S617" i="2" s="1"/>
  <c r="AL617" i="2" s="1"/>
  <c r="P553" i="2"/>
  <c r="P505" i="2"/>
  <c r="P393" i="2"/>
  <c r="P345" i="2"/>
  <c r="P297" i="2"/>
  <c r="P249" i="2"/>
  <c r="P153" i="2"/>
  <c r="P105" i="2"/>
  <c r="P9" i="2"/>
  <c r="P1063" i="2"/>
  <c r="P743" i="2"/>
  <c r="P343" i="2"/>
  <c r="P5" i="2"/>
  <c r="P2894" i="2"/>
  <c r="P2758" i="2"/>
  <c r="P2582" i="2"/>
  <c r="P2438" i="2"/>
  <c r="P858" i="2"/>
  <c r="P658" i="2"/>
  <c r="P514" i="2"/>
  <c r="P418" i="2"/>
  <c r="P330" i="2"/>
  <c r="P453" i="2"/>
  <c r="P261" i="2"/>
  <c r="P69" i="2"/>
  <c r="P1872" i="2"/>
  <c r="P1696" i="2"/>
  <c r="P1440" i="2"/>
  <c r="P976" i="2"/>
  <c r="R976" i="2" s="1"/>
  <c r="P800" i="2"/>
  <c r="S800" i="2" s="1"/>
  <c r="AL800" i="2" s="1"/>
  <c r="P656" i="2"/>
  <c r="P404" i="2"/>
  <c r="R404" i="2" s="1"/>
  <c r="P308" i="2"/>
  <c r="P180" i="2"/>
  <c r="P371" i="2"/>
  <c r="P147" i="2"/>
  <c r="P83" i="2"/>
  <c r="P2966" i="2"/>
  <c r="P2930" i="2"/>
  <c r="P2866" i="2"/>
  <c r="P2818" i="2"/>
  <c r="P2770" i="2"/>
  <c r="P2722" i="2"/>
  <c r="P2658" i="2"/>
  <c r="S2658" i="2" s="1"/>
  <c r="AL2658" i="2" s="1"/>
  <c r="P2610" i="2"/>
  <c r="P2562" i="2"/>
  <c r="P2514" i="2"/>
  <c r="P2466" i="2"/>
  <c r="P2418" i="2"/>
  <c r="P2370" i="2"/>
  <c r="S2370" i="2" s="1"/>
  <c r="AL2370" i="2" s="1"/>
  <c r="P2322" i="2"/>
  <c r="P2274" i="2"/>
  <c r="P2242" i="2"/>
  <c r="P2034" i="2"/>
  <c r="R2034" i="2" s="1"/>
  <c r="P1906" i="2"/>
  <c r="P1082" i="2"/>
  <c r="P986" i="2"/>
  <c r="P823" i="2"/>
  <c r="P423" i="2"/>
  <c r="P2934" i="2"/>
  <c r="S2934" i="2" s="1"/>
  <c r="AL2934" i="2" s="1"/>
  <c r="P2790" i="2"/>
  <c r="P2694" i="2"/>
  <c r="P2590" i="2"/>
  <c r="P2494" i="2"/>
  <c r="P2358" i="2"/>
  <c r="P2270" i="2"/>
  <c r="P698" i="2"/>
  <c r="P594" i="2"/>
  <c r="P450" i="2"/>
  <c r="P298" i="2"/>
  <c r="P677" i="2"/>
  <c r="P437" i="2"/>
  <c r="P2672" i="2"/>
  <c r="P2532" i="2"/>
  <c r="P796" i="2"/>
  <c r="P448" i="2"/>
  <c r="P296" i="2"/>
  <c r="P192" i="2"/>
  <c r="P104" i="2"/>
  <c r="P2027" i="2"/>
  <c r="P1819" i="2"/>
  <c r="R1819" i="2" s="1"/>
  <c r="P1691" i="2"/>
  <c r="R1691" i="2" s="1"/>
  <c r="P1515" i="2"/>
  <c r="S1515" i="2" s="1"/>
  <c r="AL1515" i="2" s="1"/>
  <c r="P1435" i="2"/>
  <c r="P1387" i="2"/>
  <c r="P1307" i="2"/>
  <c r="P1243" i="2"/>
  <c r="P411" i="2"/>
  <c r="P283" i="2"/>
  <c r="P187" i="2"/>
  <c r="P91" i="2"/>
  <c r="P3102" i="2"/>
  <c r="P3054" i="2"/>
  <c r="P3006" i="2"/>
  <c r="P1090" i="2"/>
  <c r="P994" i="2"/>
  <c r="P1901" i="2"/>
  <c r="P1773" i="2"/>
  <c r="P1645" i="2"/>
  <c r="P1581" i="2"/>
  <c r="S1581" i="2" s="1"/>
  <c r="AL1581" i="2" s="1"/>
  <c r="P1069" i="2"/>
  <c r="P925" i="2"/>
  <c r="P733" i="2"/>
  <c r="R733" i="2" s="1"/>
  <c r="P637" i="2"/>
  <c r="S637" i="2" s="1"/>
  <c r="AL637" i="2" s="1"/>
  <c r="P573" i="2"/>
  <c r="P477" i="2"/>
  <c r="P349" i="2"/>
  <c r="P189" i="2"/>
  <c r="P93" i="2"/>
  <c r="P2632" i="2"/>
  <c r="P2568" i="2"/>
  <c r="P2504" i="2"/>
  <c r="P2144" i="2"/>
  <c r="P2080" i="2"/>
  <c r="P1920" i="2"/>
  <c r="P1832" i="2"/>
  <c r="P1792" i="2"/>
  <c r="P1768" i="2"/>
  <c r="P1680" i="2"/>
  <c r="P1664" i="2"/>
  <c r="P1504" i="2"/>
  <c r="P1488" i="2"/>
  <c r="P1448" i="2"/>
  <c r="P1424" i="2"/>
  <c r="P1320" i="2"/>
  <c r="P1280" i="2"/>
  <c r="P1256" i="2"/>
  <c r="P960" i="2"/>
  <c r="P912" i="2"/>
  <c r="P640" i="2"/>
  <c r="P572" i="2"/>
  <c r="P508" i="2"/>
  <c r="P727" i="2"/>
  <c r="P3066" i="2"/>
  <c r="P3034" i="2"/>
  <c r="P3002" i="2"/>
  <c r="P866" i="2"/>
  <c r="P738" i="2"/>
  <c r="P945" i="2"/>
  <c r="P801" i="2"/>
  <c r="P689" i="2"/>
  <c r="P369" i="2"/>
  <c r="P33" i="2"/>
  <c r="P2870" i="2"/>
  <c r="P746" i="2"/>
  <c r="P586" i="2"/>
  <c r="P346" i="2"/>
  <c r="P1216" i="2"/>
  <c r="S1216" i="2" s="1"/>
  <c r="AL1216" i="2" s="1"/>
  <c r="P396" i="2"/>
  <c r="P2954" i="2"/>
  <c r="P2906" i="2"/>
  <c r="P2826" i="2"/>
  <c r="P2762" i="2"/>
  <c r="P2698" i="2"/>
  <c r="P2650" i="2"/>
  <c r="P2570" i="2"/>
  <c r="P1047" i="2"/>
  <c r="P775" i="2"/>
  <c r="P629" i="2"/>
  <c r="P3080" i="2"/>
  <c r="P1052" i="2"/>
  <c r="P860" i="2"/>
  <c r="P2691" i="2"/>
  <c r="P2435" i="2"/>
  <c r="P2307" i="2"/>
  <c r="P299" i="2"/>
  <c r="P2581" i="2"/>
  <c r="P2485" i="2"/>
  <c r="P2453" i="2"/>
  <c r="P2357" i="2"/>
  <c r="P2325" i="2"/>
  <c r="P2229" i="2"/>
  <c r="P2197" i="2"/>
  <c r="P2101" i="2"/>
  <c r="P2069" i="2"/>
  <c r="P1861" i="2"/>
  <c r="P1797" i="2"/>
  <c r="P1685" i="2"/>
  <c r="P1669" i="2"/>
  <c r="P1461" i="2"/>
  <c r="P789" i="2"/>
  <c r="P13" i="2"/>
  <c r="P8" i="2"/>
  <c r="P2576" i="2"/>
  <c r="S2576" i="2" s="1"/>
  <c r="AL2576" i="2" s="1"/>
  <c r="P2536" i="2"/>
  <c r="P1984" i="2"/>
  <c r="P1616" i="2"/>
  <c r="S1616" i="2" s="1"/>
  <c r="AL1616" i="2" s="1"/>
  <c r="P1536" i="2"/>
  <c r="P1344" i="2"/>
  <c r="S1344" i="2" s="1"/>
  <c r="AL1344" i="2" s="1"/>
  <c r="P1312" i="2"/>
  <c r="P1088" i="2"/>
  <c r="P420" i="2"/>
  <c r="P132" i="2"/>
  <c r="P3063" i="2"/>
  <c r="P3031" i="2"/>
  <c r="P2983" i="2"/>
  <c r="P2935" i="2"/>
  <c r="P2823" i="2"/>
  <c r="P2791" i="2"/>
  <c r="P2695" i="2"/>
  <c r="P2663" i="2"/>
  <c r="P2615" i="2"/>
  <c r="S2615" i="2" s="1"/>
  <c r="AL2615" i="2" s="1"/>
  <c r="P2583" i="2"/>
  <c r="P2535" i="2"/>
  <c r="P2359" i="2"/>
  <c r="P2247" i="2"/>
  <c r="P2119" i="2"/>
  <c r="P2087" i="2"/>
  <c r="P2039" i="2"/>
  <c r="P1991" i="2"/>
  <c r="P1943" i="2"/>
  <c r="P1751" i="2"/>
  <c r="P1687" i="2"/>
  <c r="P1431" i="2"/>
  <c r="P1399" i="2"/>
  <c r="S1399" i="2" s="1"/>
  <c r="AL1399" i="2" s="1"/>
  <c r="P1335" i="2"/>
  <c r="P1223" i="2"/>
  <c r="P447" i="2"/>
  <c r="P383" i="2"/>
  <c r="P287" i="2"/>
  <c r="P191" i="2"/>
  <c r="P127" i="2"/>
  <c r="P31" i="2"/>
  <c r="P3050" i="2"/>
  <c r="P778" i="2"/>
  <c r="P1889" i="2"/>
  <c r="R1889" i="2" s="1"/>
  <c r="P1857" i="2"/>
  <c r="P1633" i="2"/>
  <c r="P1569" i="2"/>
  <c r="P953" i="2"/>
  <c r="P905" i="2"/>
  <c r="P793" i="2"/>
  <c r="P761" i="2"/>
  <c r="P713" i="2"/>
  <c r="P649" i="2"/>
  <c r="S649" i="2" s="1"/>
  <c r="AL649" i="2" s="1"/>
  <c r="P569" i="2"/>
  <c r="P521" i="2"/>
  <c r="P473" i="2"/>
  <c r="P377" i="2"/>
  <c r="S377" i="2" s="1"/>
  <c r="AL377" i="2" s="1"/>
  <c r="P329" i="2"/>
  <c r="P281" i="2"/>
  <c r="P233" i="2"/>
  <c r="P217" i="2"/>
  <c r="P137" i="2"/>
  <c r="P89" i="2"/>
  <c r="P41" i="2"/>
  <c r="P839" i="2"/>
  <c r="P151" i="2"/>
  <c r="P2994" i="2"/>
  <c r="P2814" i="2"/>
  <c r="P2662" i="2"/>
  <c r="P2534" i="2"/>
  <c r="P2390" i="2"/>
  <c r="P466" i="2"/>
  <c r="P170" i="2"/>
  <c r="P549" i="2"/>
  <c r="P325" i="2"/>
  <c r="P2240" i="2"/>
  <c r="R2240" i="2" s="1"/>
  <c r="P1808" i="2"/>
  <c r="P1600" i="2"/>
  <c r="R1600" i="2" s="1"/>
  <c r="P1232" i="2"/>
  <c r="R1232" i="2" s="1"/>
  <c r="P372" i="2"/>
  <c r="P244" i="2"/>
  <c r="P211" i="2"/>
  <c r="P115" i="2"/>
  <c r="P19" i="2"/>
  <c r="P2982" i="2"/>
  <c r="P2914" i="2"/>
  <c r="P2882" i="2"/>
  <c r="S2882" i="2" s="1"/>
  <c r="AL2882" i="2" s="1"/>
  <c r="P2834" i="2"/>
  <c r="P2786" i="2"/>
  <c r="P2738" i="2"/>
  <c r="P2674" i="2"/>
  <c r="P2626" i="2"/>
  <c r="P2578" i="2"/>
  <c r="P2530" i="2"/>
  <c r="P2482" i="2"/>
  <c r="P2434" i="2"/>
  <c r="P2386" i="2"/>
  <c r="R2386" i="2" s="1"/>
  <c r="P2338" i="2"/>
  <c r="P2290" i="2"/>
  <c r="P2226" i="2"/>
  <c r="P2194" i="2"/>
  <c r="P2098" i="2"/>
  <c r="P1626" i="2"/>
  <c r="P1530" i="2"/>
  <c r="S1530" i="2" s="1"/>
  <c r="AL1530" i="2" s="1"/>
  <c r="P1066" i="2"/>
  <c r="P954" i="2"/>
  <c r="P999" i="2"/>
  <c r="S999" i="2" s="1"/>
  <c r="AL999" i="2" s="1"/>
  <c r="P679" i="2"/>
  <c r="P503" i="2"/>
  <c r="P3074" i="2"/>
  <c r="P2986" i="2"/>
  <c r="P2822" i="2"/>
  <c r="P2742" i="2"/>
  <c r="P2654" i="2"/>
  <c r="P2550" i="2"/>
  <c r="P2398" i="2"/>
  <c r="P2310" i="2"/>
  <c r="P2238" i="2"/>
  <c r="P1998" i="2"/>
  <c r="P826" i="2"/>
  <c r="P554" i="2"/>
  <c r="P2920" i="2"/>
  <c r="P2628" i="2"/>
  <c r="P2564" i="2"/>
  <c r="P1724" i="2"/>
  <c r="P1212" i="2"/>
  <c r="R1212" i="2" s="1"/>
  <c r="P636" i="2"/>
  <c r="P1771" i="2"/>
  <c r="P1259" i="2"/>
  <c r="P443" i="2"/>
  <c r="P347" i="2"/>
  <c r="P251" i="2"/>
  <c r="P155" i="2"/>
  <c r="P59" i="2"/>
  <c r="P3070" i="2"/>
  <c r="P3022" i="2"/>
  <c r="P1122" i="2"/>
  <c r="P1026" i="2"/>
  <c r="P930" i="2"/>
  <c r="P1389" i="2"/>
  <c r="P1133" i="2"/>
  <c r="P1053" i="2"/>
  <c r="R1053" i="2" s="1"/>
  <c r="P1005" i="2"/>
  <c r="P957" i="2"/>
  <c r="P893" i="2"/>
  <c r="P765" i="2"/>
  <c r="P701" i="2"/>
  <c r="P605" i="2"/>
  <c r="R605" i="2" s="1"/>
  <c r="P381" i="2"/>
  <c r="P61" i="2"/>
  <c r="P174" i="2"/>
  <c r="P1606" i="2"/>
  <c r="P3101" i="2"/>
  <c r="P1111" i="2"/>
  <c r="O1110" i="2"/>
  <c r="O1030" i="2"/>
  <c r="O990" i="2"/>
  <c r="O958" i="2"/>
  <c r="O926" i="2"/>
  <c r="O3105" i="2"/>
  <c r="O3073" i="2"/>
  <c r="O3041" i="2"/>
  <c r="O3009" i="2"/>
  <c r="T3009" i="2" s="1"/>
  <c r="AM3009" i="2" s="1"/>
  <c r="O2977" i="2"/>
  <c r="O2945" i="2"/>
  <c r="O2913" i="2"/>
  <c r="O2881" i="2"/>
  <c r="O2849" i="2"/>
  <c r="O2817" i="2"/>
  <c r="O2785" i="2"/>
  <c r="O2753" i="2"/>
  <c r="O2705" i="2"/>
  <c r="O2673" i="2"/>
  <c r="O2657" i="2"/>
  <c r="O2625" i="2"/>
  <c r="O2593" i="2"/>
  <c r="O2545" i="2"/>
  <c r="T2545" i="2" s="1"/>
  <c r="AM2545" i="2" s="1"/>
  <c r="O2513" i="2"/>
  <c r="O2481" i="2"/>
  <c r="T2481" i="2" s="1"/>
  <c r="AM2481" i="2" s="1"/>
  <c r="O2449" i="2"/>
  <c r="O2417" i="2"/>
  <c r="O2385" i="2"/>
  <c r="O2337" i="2"/>
  <c r="O2305" i="2"/>
  <c r="O2273" i="2"/>
  <c r="O2241" i="2"/>
  <c r="T2241" i="2" s="1"/>
  <c r="AM2241" i="2" s="1"/>
  <c r="O2209" i="2"/>
  <c r="O2177" i="2"/>
  <c r="T2177" i="2" s="1"/>
  <c r="AM2177" i="2" s="1"/>
  <c r="O2129" i="2"/>
  <c r="O2097" i="2"/>
  <c r="T2097" i="2" s="1"/>
  <c r="AM2097" i="2" s="1"/>
  <c r="O2065" i="2"/>
  <c r="O2033" i="2"/>
  <c r="O2001" i="2"/>
  <c r="O1969" i="2"/>
  <c r="O1937" i="2"/>
  <c r="O1838" i="2"/>
  <c r="R1838" i="2" s="1"/>
  <c r="O1742" i="2"/>
  <c r="O1662" i="2"/>
  <c r="O1534" i="2"/>
  <c r="O1454" i="2"/>
  <c r="O1422" i="2"/>
  <c r="O1310" i="2"/>
  <c r="O1214" i="2"/>
  <c r="T1214" i="2" s="1"/>
  <c r="AM1214" i="2" s="1"/>
  <c r="O1166" i="2"/>
  <c r="O1070" i="2"/>
  <c r="T1070" i="2" s="1"/>
  <c r="AM1070" i="2" s="1"/>
  <c r="O846" i="2"/>
  <c r="O806" i="2"/>
  <c r="O718" i="2"/>
  <c r="O686" i="2"/>
  <c r="O654" i="2"/>
  <c r="O622" i="2"/>
  <c r="T622" i="2" s="1"/>
  <c r="AM622" i="2" s="1"/>
  <c r="O606" i="2"/>
  <c r="O574" i="2"/>
  <c r="T574" i="2" s="1"/>
  <c r="AM574" i="2" s="1"/>
  <c r="O494" i="2"/>
  <c r="T494" i="2" s="1"/>
  <c r="AM494" i="2" s="1"/>
  <c r="O462" i="2"/>
  <c r="O446" i="2"/>
  <c r="T446" i="2" s="1"/>
  <c r="AM446" i="2" s="1"/>
  <c r="O398" i="2"/>
  <c r="O366" i="2"/>
  <c r="O334" i="2"/>
  <c r="O302" i="2"/>
  <c r="O286" i="2"/>
  <c r="O254" i="2"/>
  <c r="O222" i="2"/>
  <c r="O190" i="2"/>
  <c r="T190" i="2" s="1"/>
  <c r="AM190" i="2" s="1"/>
  <c r="O158" i="2"/>
  <c r="R158" i="2" s="1"/>
  <c r="O126" i="2"/>
  <c r="O94" i="2"/>
  <c r="O62" i="2"/>
  <c r="T62" i="2" s="1"/>
  <c r="AM62" i="2" s="1"/>
  <c r="O1902" i="2"/>
  <c r="O1806" i="2"/>
  <c r="T1806" i="2" s="1"/>
  <c r="AM1806" i="2" s="1"/>
  <c r="O1694" i="2"/>
  <c r="O1606" i="2"/>
  <c r="O1486" i="2"/>
  <c r="O1390" i="2"/>
  <c r="R1390" i="2" s="1"/>
  <c r="O1270" i="2"/>
  <c r="O1078" i="2"/>
  <c r="O1080" i="2"/>
  <c r="O1032" i="2"/>
  <c r="O1008" i="2"/>
  <c r="O984" i="2"/>
  <c r="O960" i="2"/>
  <c r="O936" i="2"/>
  <c r="O896" i="2"/>
  <c r="R896" i="2" s="1"/>
  <c r="O880" i="2"/>
  <c r="O856" i="2"/>
  <c r="O824" i="2"/>
  <c r="T824" i="2" s="1"/>
  <c r="AM824" i="2" s="1"/>
  <c r="O808" i="2"/>
  <c r="O760" i="2"/>
  <c r="O744" i="2"/>
  <c r="O728" i="2"/>
  <c r="T728" i="2" s="1"/>
  <c r="AM728" i="2" s="1"/>
  <c r="O680" i="2"/>
  <c r="O664" i="2"/>
  <c r="O640" i="2"/>
  <c r="O624" i="2"/>
  <c r="O572" i="2"/>
  <c r="T572" i="2" s="1"/>
  <c r="AM572" i="2" s="1"/>
  <c r="O540" i="2"/>
  <c r="S540" i="2" s="1"/>
  <c r="AL540" i="2" s="1"/>
  <c r="O508" i="2"/>
  <c r="T508" i="2" s="1"/>
  <c r="AM508" i="2" s="1"/>
  <c r="O476" i="2"/>
  <c r="O444" i="2"/>
  <c r="O412" i="2"/>
  <c r="O380" i="2"/>
  <c r="T380" i="2" s="1"/>
  <c r="AM380" i="2" s="1"/>
  <c r="O316" i="2"/>
  <c r="T316" i="2" s="1"/>
  <c r="AM316" i="2" s="1"/>
  <c r="O284" i="2"/>
  <c r="O252" i="2"/>
  <c r="R252" i="2" s="1"/>
  <c r="O220" i="2"/>
  <c r="O188" i="2"/>
  <c r="O156" i="2"/>
  <c r="S156" i="2" s="1"/>
  <c r="AL156" i="2" s="1"/>
  <c r="O124" i="2"/>
  <c r="O92" i="2"/>
  <c r="O60" i="2"/>
  <c r="O3103" i="2"/>
  <c r="S3103" i="2" s="1"/>
  <c r="AL3103" i="2" s="1"/>
  <c r="O3087" i="2"/>
  <c r="R3087" i="2" s="1"/>
  <c r="O3071" i="2"/>
  <c r="O3055" i="2"/>
  <c r="R3055" i="2" s="1"/>
  <c r="O3039" i="2"/>
  <c r="S3039" i="2" s="1"/>
  <c r="AL3039" i="2" s="1"/>
  <c r="O3023" i="2"/>
  <c r="O3007" i="2"/>
  <c r="O2991" i="2"/>
  <c r="T2991" i="2" s="1"/>
  <c r="AM2991" i="2" s="1"/>
  <c r="O2975" i="2"/>
  <c r="T2975" i="2" s="1"/>
  <c r="AM2975" i="2" s="1"/>
  <c r="O2959" i="2"/>
  <c r="R2959" i="2" s="1"/>
  <c r="O2943" i="2"/>
  <c r="O2927" i="2"/>
  <c r="R2927" i="2" s="1"/>
  <c r="O2911" i="2"/>
  <c r="S2911" i="2" s="1"/>
  <c r="AL2911" i="2" s="1"/>
  <c r="O2895" i="2"/>
  <c r="O2879" i="2"/>
  <c r="O2863" i="2"/>
  <c r="T2863" i="2" s="1"/>
  <c r="AM2863" i="2" s="1"/>
  <c r="O2847" i="2"/>
  <c r="O2831" i="2"/>
  <c r="R2831" i="2" s="1"/>
  <c r="O2815" i="2"/>
  <c r="O2799" i="2"/>
  <c r="O2783" i="2"/>
  <c r="O2767" i="2"/>
  <c r="O2751" i="2"/>
  <c r="O2735" i="2"/>
  <c r="O2719" i="2"/>
  <c r="T2719" i="2" s="1"/>
  <c r="AM2719" i="2" s="1"/>
  <c r="O2703" i="2"/>
  <c r="T2703" i="2" s="1"/>
  <c r="AM2703" i="2" s="1"/>
  <c r="O2687" i="2"/>
  <c r="O2671" i="2"/>
  <c r="R2671" i="2" s="1"/>
  <c r="O2655" i="2"/>
  <c r="T2655" i="2" s="1"/>
  <c r="AM2655" i="2" s="1"/>
  <c r="O2639" i="2"/>
  <c r="O2623" i="2"/>
  <c r="O2607" i="2"/>
  <c r="O2591" i="2"/>
  <c r="O2575" i="2"/>
  <c r="R2575" i="2" s="1"/>
  <c r="O2559" i="2"/>
  <c r="O2543" i="2"/>
  <c r="O2527" i="2"/>
  <c r="O2511" i="2"/>
  <c r="O2495" i="2"/>
  <c r="O2479" i="2"/>
  <c r="O2463" i="2"/>
  <c r="T2463" i="2" s="1"/>
  <c r="AM2463" i="2" s="1"/>
  <c r="O2447" i="2"/>
  <c r="O2431" i="2"/>
  <c r="O2415" i="2"/>
  <c r="T2415" i="2" s="1"/>
  <c r="AM2415" i="2" s="1"/>
  <c r="O2399" i="2"/>
  <c r="S2399" i="2" s="1"/>
  <c r="AL2399" i="2" s="1"/>
  <c r="O2383" i="2"/>
  <c r="O2367" i="2"/>
  <c r="O2351" i="2"/>
  <c r="O2335" i="2"/>
  <c r="O2319" i="2"/>
  <c r="R2319" i="2" s="1"/>
  <c r="O2303" i="2"/>
  <c r="O2287" i="2"/>
  <c r="T2287" i="2" s="1"/>
  <c r="AM2287" i="2" s="1"/>
  <c r="O2271" i="2"/>
  <c r="S2271" i="2" s="1"/>
  <c r="AL2271" i="2" s="1"/>
  <c r="O2255" i="2"/>
  <c r="O2239" i="2"/>
  <c r="O2223" i="2"/>
  <c r="O2207" i="2"/>
  <c r="T2207" i="2" s="1"/>
  <c r="AM2207" i="2" s="1"/>
  <c r="O2191" i="2"/>
  <c r="R2191" i="2" s="1"/>
  <c r="O2175" i="2"/>
  <c r="O2159" i="2"/>
  <c r="O2143" i="2"/>
  <c r="T2143" i="2" s="1"/>
  <c r="AM2143" i="2" s="1"/>
  <c r="O2127" i="2"/>
  <c r="O2111" i="2"/>
  <c r="O2095" i="2"/>
  <c r="O2079" i="2"/>
  <c r="O2063" i="2"/>
  <c r="R2063" i="2" s="1"/>
  <c r="O2047" i="2"/>
  <c r="O2031" i="2"/>
  <c r="O2015" i="2"/>
  <c r="O1999" i="2"/>
  <c r="O1983" i="2"/>
  <c r="O1967" i="2"/>
  <c r="O1951" i="2"/>
  <c r="T1951" i="2" s="1"/>
  <c r="AM1951" i="2" s="1"/>
  <c r="O1935" i="2"/>
  <c r="R1935" i="2" s="1"/>
  <c r="O1919" i="2"/>
  <c r="R1919" i="2" s="1"/>
  <c r="O1903" i="2"/>
  <c r="O1887" i="2"/>
  <c r="T1887" i="2" s="1"/>
  <c r="AM1887" i="2" s="1"/>
  <c r="O1871" i="2"/>
  <c r="O1855" i="2"/>
  <c r="O1839" i="2"/>
  <c r="O1823" i="2"/>
  <c r="O1807" i="2"/>
  <c r="R1807" i="2" s="1"/>
  <c r="O1791" i="2"/>
  <c r="O1775" i="2"/>
  <c r="T1775" i="2" s="1"/>
  <c r="AM1775" i="2" s="1"/>
  <c r="O1759" i="2"/>
  <c r="O1743" i="2"/>
  <c r="O1727" i="2"/>
  <c r="O1711" i="2"/>
  <c r="O1695" i="2"/>
  <c r="T1695" i="2" s="1"/>
  <c r="AM1695" i="2" s="1"/>
  <c r="O1679" i="2"/>
  <c r="T1679" i="2" s="1"/>
  <c r="AM1679" i="2" s="1"/>
  <c r="O1663" i="2"/>
  <c r="O1647" i="2"/>
  <c r="O1631" i="2"/>
  <c r="S1631" i="2" s="1"/>
  <c r="AL1631" i="2" s="1"/>
  <c r="O1615" i="2"/>
  <c r="O1599" i="2"/>
  <c r="O1583" i="2"/>
  <c r="O1567" i="2"/>
  <c r="O1551" i="2"/>
  <c r="R1551" i="2" s="1"/>
  <c r="O1535" i="2"/>
  <c r="R1535" i="2" s="1"/>
  <c r="O1519" i="2"/>
  <c r="O1503" i="2"/>
  <c r="O1487" i="2"/>
  <c r="O1471" i="2"/>
  <c r="O1455" i="2"/>
  <c r="O1439" i="2"/>
  <c r="T1439" i="2" s="1"/>
  <c r="AM1439" i="2" s="1"/>
  <c r="O1423" i="2"/>
  <c r="O1407" i="2"/>
  <c r="O1391" i="2"/>
  <c r="T1391" i="2" s="1"/>
  <c r="AM1391" i="2" s="1"/>
  <c r="O1375" i="2"/>
  <c r="T1375" i="2" s="1"/>
  <c r="AM1375" i="2" s="1"/>
  <c r="O1359" i="2"/>
  <c r="O1343" i="2"/>
  <c r="O1327" i="2"/>
  <c r="O1311" i="2"/>
  <c r="O1295" i="2"/>
  <c r="R1295" i="2" s="1"/>
  <c r="O1279" i="2"/>
  <c r="O1263" i="2"/>
  <c r="O1247" i="2"/>
  <c r="O1231" i="2"/>
  <c r="R1231" i="2" s="1"/>
  <c r="O1215" i="2"/>
  <c r="O1199" i="2"/>
  <c r="O1183" i="2"/>
  <c r="T1183" i="2" s="1"/>
  <c r="AM1183" i="2" s="1"/>
  <c r="O1167" i="2"/>
  <c r="R1167" i="2" s="1"/>
  <c r="O1151" i="2"/>
  <c r="O1135" i="2"/>
  <c r="O1103" i="2"/>
  <c r="T1103" i="2" s="1"/>
  <c r="AM1103" i="2" s="1"/>
  <c r="O1071" i="2"/>
  <c r="O1039" i="2"/>
  <c r="O1007" i="2"/>
  <c r="O975" i="2"/>
  <c r="O943" i="2"/>
  <c r="R943" i="2" s="1"/>
  <c r="O911" i="2"/>
  <c r="O879" i="2"/>
  <c r="O847" i="2"/>
  <c r="O815" i="2"/>
  <c r="O783" i="2"/>
  <c r="O751" i="2"/>
  <c r="O687" i="2"/>
  <c r="R687" i="2" s="1"/>
  <c r="O655" i="2"/>
  <c r="O623" i="2"/>
  <c r="T623" i="2" s="1"/>
  <c r="AM623" i="2" s="1"/>
  <c r="O591" i="2"/>
  <c r="O559" i="2"/>
  <c r="O527" i="2"/>
  <c r="O495" i="2"/>
  <c r="O463" i="2"/>
  <c r="O399" i="2"/>
  <c r="O335" i="2"/>
  <c r="O303" i="2"/>
  <c r="O271" i="2"/>
  <c r="O239" i="2"/>
  <c r="O207" i="2"/>
  <c r="T207" i="2" s="1"/>
  <c r="AM207" i="2" s="1"/>
  <c r="O175" i="2"/>
  <c r="O143" i="2"/>
  <c r="O111" i="2"/>
  <c r="O79" i="2"/>
  <c r="O47" i="2"/>
  <c r="O15" i="2"/>
  <c r="O3066" i="2"/>
  <c r="O3034" i="2"/>
  <c r="O3002" i="2"/>
  <c r="O898" i="2"/>
  <c r="O866" i="2"/>
  <c r="R866" i="2" s="1"/>
  <c r="O802" i="2"/>
  <c r="T802" i="2" s="1"/>
  <c r="AM802" i="2" s="1"/>
  <c r="O770" i="2"/>
  <c r="O738" i="2"/>
  <c r="O706" i="2"/>
  <c r="O1913" i="2"/>
  <c r="T1913" i="2" s="1"/>
  <c r="AM1913" i="2" s="1"/>
  <c r="O1897" i="2"/>
  <c r="T1897" i="2" s="1"/>
  <c r="AM1897" i="2" s="1"/>
  <c r="O1881" i="2"/>
  <c r="O1865" i="2"/>
  <c r="O1849" i="2"/>
  <c r="O1833" i="2"/>
  <c r="O1817" i="2"/>
  <c r="O1801" i="2"/>
  <c r="O1785" i="2"/>
  <c r="O1769" i="2"/>
  <c r="O1753" i="2"/>
  <c r="O1737" i="2"/>
  <c r="O1721" i="2"/>
  <c r="O1705" i="2"/>
  <c r="O1689" i="2"/>
  <c r="O1673" i="2"/>
  <c r="O1657" i="2"/>
  <c r="O1641" i="2"/>
  <c r="O1625" i="2"/>
  <c r="O1609" i="2"/>
  <c r="O1577" i="2"/>
  <c r="T1577" i="2" s="1"/>
  <c r="AM1577" i="2" s="1"/>
  <c r="O1561" i="2"/>
  <c r="T1561" i="2" s="1"/>
  <c r="AM1561" i="2" s="1"/>
  <c r="O1545" i="2"/>
  <c r="O1529" i="2"/>
  <c r="O1513" i="2"/>
  <c r="O1497" i="2"/>
  <c r="O1481" i="2"/>
  <c r="O1465" i="2"/>
  <c r="O1449" i="2"/>
  <c r="T1449" i="2" s="1"/>
  <c r="AM1449" i="2" s="1"/>
  <c r="O1433" i="2"/>
  <c r="T1433" i="2" s="1"/>
  <c r="AM1433" i="2" s="1"/>
  <c r="O1417" i="2"/>
  <c r="O1401" i="2"/>
  <c r="O1385" i="2"/>
  <c r="O1369" i="2"/>
  <c r="O1353" i="2"/>
  <c r="O1337" i="2"/>
  <c r="O1321" i="2"/>
  <c r="T1321" i="2" s="1"/>
  <c r="AM1321" i="2" s="1"/>
  <c r="O1305" i="2"/>
  <c r="T1305" i="2" s="1"/>
  <c r="AM1305" i="2" s="1"/>
  <c r="O1289" i="2"/>
  <c r="O1273" i="2"/>
  <c r="T1273" i="2" s="1"/>
  <c r="AM1273" i="2" s="1"/>
  <c r="O1257" i="2"/>
  <c r="O1241" i="2"/>
  <c r="T1241" i="2" s="1"/>
  <c r="AM1241" i="2" s="1"/>
  <c r="O1225" i="2"/>
  <c r="O1209" i="2"/>
  <c r="O1193" i="2"/>
  <c r="T1193" i="2" s="1"/>
  <c r="AM1193" i="2" s="1"/>
  <c r="O1177" i="2"/>
  <c r="T1177" i="2" s="1"/>
  <c r="AM1177" i="2" s="1"/>
  <c r="O1161" i="2"/>
  <c r="O1145" i="2"/>
  <c r="O1121" i="2"/>
  <c r="O1089" i="2"/>
  <c r="O1057" i="2"/>
  <c r="O1025" i="2"/>
  <c r="O1009" i="2"/>
  <c r="O977" i="2"/>
  <c r="O961" i="2"/>
  <c r="R961" i="2" s="1"/>
  <c r="O945" i="2"/>
  <c r="O913" i="2"/>
  <c r="O865" i="2"/>
  <c r="O849" i="2"/>
  <c r="O833" i="2"/>
  <c r="O817" i="2"/>
  <c r="O801" i="2"/>
  <c r="T801" i="2" s="1"/>
  <c r="AM801" i="2" s="1"/>
  <c r="O785" i="2"/>
  <c r="O769" i="2"/>
  <c r="O753" i="2"/>
  <c r="T753" i="2" s="1"/>
  <c r="AM753" i="2" s="1"/>
  <c r="O705" i="2"/>
  <c r="O657" i="2"/>
  <c r="O641" i="2"/>
  <c r="R641" i="2" s="1"/>
  <c r="O593" i="2"/>
  <c r="O577" i="2"/>
  <c r="O545" i="2"/>
  <c r="O529" i="2"/>
  <c r="O513" i="2"/>
  <c r="O497" i="2"/>
  <c r="O465" i="2"/>
  <c r="O449" i="2"/>
  <c r="R449" i="2" s="1"/>
  <c r="O433" i="2"/>
  <c r="S433" i="2" s="1"/>
  <c r="AL433" i="2" s="1"/>
  <c r="O417" i="2"/>
  <c r="R417" i="2" s="1"/>
  <c r="O401" i="2"/>
  <c r="O385" i="2"/>
  <c r="R385" i="2" s="1"/>
  <c r="O369" i="2"/>
  <c r="O353" i="2"/>
  <c r="T353" i="2" s="1"/>
  <c r="AM353" i="2" s="1"/>
  <c r="O337" i="2"/>
  <c r="O321" i="2"/>
  <c r="T321" i="2" s="1"/>
  <c r="AM321" i="2" s="1"/>
  <c r="O305" i="2"/>
  <c r="T305" i="2" s="1"/>
  <c r="AM305" i="2" s="1"/>
  <c r="O289" i="2"/>
  <c r="T289" i="2" s="1"/>
  <c r="AM289" i="2" s="1"/>
  <c r="O273" i="2"/>
  <c r="O257" i="2"/>
  <c r="O241" i="2"/>
  <c r="O225" i="2"/>
  <c r="O209" i="2"/>
  <c r="O193" i="2"/>
  <c r="O177" i="2"/>
  <c r="T177" i="2" s="1"/>
  <c r="AM177" i="2" s="1"/>
  <c r="O161" i="2"/>
  <c r="T161" i="2" s="1"/>
  <c r="AM161" i="2" s="1"/>
  <c r="O145" i="2"/>
  <c r="O129" i="2"/>
  <c r="O97" i="2"/>
  <c r="R97" i="2" s="1"/>
  <c r="O81" i="2"/>
  <c r="R81" i="2" s="1"/>
  <c r="O65" i="2"/>
  <c r="T65" i="2" s="1"/>
  <c r="AM65" i="2" s="1"/>
  <c r="O49" i="2"/>
  <c r="T49" i="2" s="1"/>
  <c r="AM49" i="2" s="1"/>
  <c r="O33" i="2"/>
  <c r="O17" i="2"/>
  <c r="O1762" i="2"/>
  <c r="O1113" i="2"/>
  <c r="T1113" i="2" s="1"/>
  <c r="AM1113" i="2" s="1"/>
  <c r="O1033" i="2"/>
  <c r="T1033" i="2" s="1"/>
  <c r="AM1033" i="2" s="1"/>
  <c r="O1015" i="2"/>
  <c r="O919" i="2"/>
  <c r="O878" i="2"/>
  <c r="O822" i="2"/>
  <c r="R822" i="2" s="1"/>
  <c r="O758" i="2"/>
  <c r="T758" i="2" s="1"/>
  <c r="AM758" i="2" s="1"/>
  <c r="O3085" i="2"/>
  <c r="O3053" i="2"/>
  <c r="O3037" i="2"/>
  <c r="O3005" i="2"/>
  <c r="O2989" i="2"/>
  <c r="T2989" i="2" s="1"/>
  <c r="AM2989" i="2" s="1"/>
  <c r="O2957" i="2"/>
  <c r="R2957" i="2" s="1"/>
  <c r="O2925" i="2"/>
  <c r="T2925" i="2" s="1"/>
  <c r="AM2925" i="2" s="1"/>
  <c r="O2877" i="2"/>
  <c r="O2845" i="2"/>
  <c r="O2813" i="2"/>
  <c r="O2733" i="2"/>
  <c r="O2701" i="2"/>
  <c r="O2669" i="2"/>
  <c r="T2669" i="2" s="1"/>
  <c r="AM2669" i="2" s="1"/>
  <c r="O2621" i="2"/>
  <c r="O2605" i="2"/>
  <c r="O2557" i="2"/>
  <c r="O2541" i="2"/>
  <c r="O2493" i="2"/>
  <c r="O2461" i="2"/>
  <c r="T2461" i="2" s="1"/>
  <c r="AM2461" i="2" s="1"/>
  <c r="O2429" i="2"/>
  <c r="O2413" i="2"/>
  <c r="O2381" i="2"/>
  <c r="R2381" i="2" s="1"/>
  <c r="O2349" i="2"/>
  <c r="O2317" i="2"/>
  <c r="O2285" i="2"/>
  <c r="O2253" i="2"/>
  <c r="O2221" i="2"/>
  <c r="T2221" i="2" s="1"/>
  <c r="AM2221" i="2" s="1"/>
  <c r="O2189" i="2"/>
  <c r="T2189" i="2" s="1"/>
  <c r="AM2189" i="2" s="1"/>
  <c r="O2173" i="2"/>
  <c r="O2141" i="2"/>
  <c r="T2141" i="2" s="1"/>
  <c r="AM2141" i="2" s="1"/>
  <c r="O2109" i="2"/>
  <c r="O2077" i="2"/>
  <c r="T2077" i="2" s="1"/>
  <c r="AM2077" i="2" s="1"/>
  <c r="O1997" i="2"/>
  <c r="T1997" i="2" s="1"/>
  <c r="AM1997" i="2" s="1"/>
  <c r="O1965" i="2"/>
  <c r="O1933" i="2"/>
  <c r="O3024" i="2"/>
  <c r="T3024" i="2" s="1"/>
  <c r="AM3024" i="2" s="1"/>
  <c r="O2928" i="2"/>
  <c r="O2896" i="2"/>
  <c r="O2768" i="2"/>
  <c r="T2768" i="2" s="1"/>
  <c r="AM2768" i="2" s="1"/>
  <c r="O2656" i="2"/>
  <c r="O2604" i="2"/>
  <c r="O2540" i="2"/>
  <c r="O2420" i="2"/>
  <c r="O2372" i="2"/>
  <c r="O2276" i="2"/>
  <c r="O2220" i="2"/>
  <c r="O2164" i="2"/>
  <c r="O2100" i="2"/>
  <c r="O2036" i="2"/>
  <c r="T2036" i="2" s="1"/>
  <c r="AM2036" i="2" s="1"/>
  <c r="O1972" i="2"/>
  <c r="O1908" i="2"/>
  <c r="O1844" i="2"/>
  <c r="O1780" i="2"/>
  <c r="T1780" i="2" s="1"/>
  <c r="AM1780" i="2" s="1"/>
  <c r="O1708" i="2"/>
  <c r="T1708" i="2" s="1"/>
  <c r="AM1708" i="2" s="1"/>
  <c r="O1644" i="2"/>
  <c r="O1580" i="2"/>
  <c r="O1532" i="2"/>
  <c r="O1460" i="2"/>
  <c r="T1460" i="2" s="1"/>
  <c r="AM1460" i="2" s="1"/>
  <c r="O1404" i="2"/>
  <c r="O1372" i="2"/>
  <c r="O1316" i="2"/>
  <c r="O1252" i="2"/>
  <c r="T1252" i="2" s="1"/>
  <c r="AM1252" i="2" s="1"/>
  <c r="O1156" i="2"/>
  <c r="O1012" i="2"/>
  <c r="O948" i="2"/>
  <c r="O884" i="2"/>
  <c r="T884" i="2" s="1"/>
  <c r="AM884" i="2" s="1"/>
  <c r="O812" i="2"/>
  <c r="O748" i="2"/>
  <c r="T748" i="2" s="1"/>
  <c r="AM748" i="2" s="1"/>
  <c r="O676" i="2"/>
  <c r="O612" i="2"/>
  <c r="O400" i="2"/>
  <c r="O272" i="2"/>
  <c r="O208" i="2"/>
  <c r="O80" i="2"/>
  <c r="O983" i="2"/>
  <c r="O807" i="2"/>
  <c r="O167" i="2"/>
  <c r="T167" i="2" s="1"/>
  <c r="AM167" i="2" s="1"/>
  <c r="O23" i="2"/>
  <c r="O3090" i="2"/>
  <c r="O2902" i="2"/>
  <c r="O2862" i="2"/>
  <c r="O2750" i="2"/>
  <c r="O2646" i="2"/>
  <c r="O2542" i="2"/>
  <c r="O2454" i="2"/>
  <c r="T2454" i="2" s="1"/>
  <c r="AM2454" i="2" s="1"/>
  <c r="O2278" i="2"/>
  <c r="T2278" i="2" s="1"/>
  <c r="AM2278" i="2" s="1"/>
  <c r="O2214" i="2"/>
  <c r="T2214" i="2" s="1"/>
  <c r="AM2214" i="2" s="1"/>
  <c r="O2190" i="2"/>
  <c r="O2118" i="2"/>
  <c r="O2006" i="2"/>
  <c r="O794" i="2"/>
  <c r="O690" i="2"/>
  <c r="T690" i="2" s="1"/>
  <c r="AM690" i="2" s="1"/>
  <c r="O602" i="2"/>
  <c r="O506" i="2"/>
  <c r="O362" i="2"/>
  <c r="O266" i="2"/>
  <c r="T266" i="2" s="1"/>
  <c r="AM266" i="2" s="1"/>
  <c r="O154" i="2"/>
  <c r="T154" i="2" s="1"/>
  <c r="AM154" i="2" s="1"/>
  <c r="O114" i="2"/>
  <c r="O725" i="2"/>
  <c r="O645" i="2"/>
  <c r="O485" i="2"/>
  <c r="R485" i="2" s="1"/>
  <c r="O293" i="2"/>
  <c r="O24" i="2"/>
  <c r="O3060" i="2"/>
  <c r="O3004" i="2"/>
  <c r="T3004" i="2" s="1"/>
  <c r="AM3004" i="2" s="1"/>
  <c r="O2940" i="2"/>
  <c r="O2892" i="2"/>
  <c r="O2828" i="2"/>
  <c r="O2764" i="2"/>
  <c r="T2764" i="2" s="1"/>
  <c r="AM2764" i="2" s="1"/>
  <c r="O2692" i="2"/>
  <c r="O2668" i="2"/>
  <c r="O2632" i="2"/>
  <c r="T2632" i="2" s="1"/>
  <c r="AM2632" i="2" s="1"/>
  <c r="O2584" i="2"/>
  <c r="O2504" i="2"/>
  <c r="O2456" i="2"/>
  <c r="T2456" i="2" s="1"/>
  <c r="AM2456" i="2" s="1"/>
  <c r="O2408" i="2"/>
  <c r="O2344" i="2"/>
  <c r="O2296" i="2"/>
  <c r="O2200" i="2"/>
  <c r="O2168" i="2"/>
  <c r="R2168" i="2" s="1"/>
  <c r="O2144" i="2"/>
  <c r="O2104" i="2"/>
  <c r="O2040" i="2"/>
  <c r="O2016" i="2"/>
  <c r="T2016" i="2" s="1"/>
  <c r="AM2016" i="2" s="1"/>
  <c r="O1976" i="2"/>
  <c r="O1920" i="2"/>
  <c r="T1920" i="2" s="1"/>
  <c r="AM1920" i="2" s="1"/>
  <c r="O1880" i="2"/>
  <c r="T1880" i="2" s="1"/>
  <c r="AM1880" i="2" s="1"/>
  <c r="O1832" i="2"/>
  <c r="T1832" i="2" s="1"/>
  <c r="AM1832" i="2" s="1"/>
  <c r="O1816" i="2"/>
  <c r="O1768" i="2"/>
  <c r="T1768" i="2" s="1"/>
  <c r="AM1768" i="2" s="1"/>
  <c r="O1720" i="2"/>
  <c r="O1680" i="2"/>
  <c r="O1648" i="2"/>
  <c r="O1624" i="2"/>
  <c r="O1584" i="2"/>
  <c r="R1584" i="2" s="1"/>
  <c r="O1544" i="2"/>
  <c r="T1544" i="2" s="1"/>
  <c r="AM1544" i="2" s="1"/>
  <c r="O1504" i="2"/>
  <c r="T1504" i="2" s="1"/>
  <c r="AM1504" i="2" s="1"/>
  <c r="O1464" i="2"/>
  <c r="O1424" i="2"/>
  <c r="O1392" i="2"/>
  <c r="T1392" i="2" s="1"/>
  <c r="AM1392" i="2" s="1"/>
  <c r="O1352" i="2"/>
  <c r="O1320" i="2"/>
  <c r="R1320" i="2" s="1"/>
  <c r="O1280" i="2"/>
  <c r="R1280" i="2" s="1"/>
  <c r="O1240" i="2"/>
  <c r="T1240" i="2" s="1"/>
  <c r="AM1240" i="2" s="1"/>
  <c r="O1176" i="2"/>
  <c r="O1128" i="2"/>
  <c r="T1128" i="2" s="1"/>
  <c r="AM1128" i="2" s="1"/>
  <c r="O1134" i="2"/>
  <c r="O1086" i="2"/>
  <c r="O1014" i="2"/>
  <c r="R1014" i="2" s="1"/>
  <c r="O3089" i="2"/>
  <c r="O3057" i="2"/>
  <c r="S3057" i="2" s="1"/>
  <c r="AL3057" i="2" s="1"/>
  <c r="O3025" i="2"/>
  <c r="O2993" i="2"/>
  <c r="O2961" i="2"/>
  <c r="O2929" i="2"/>
  <c r="O2897" i="2"/>
  <c r="O2865" i="2"/>
  <c r="T2865" i="2" s="1"/>
  <c r="AM2865" i="2" s="1"/>
  <c r="O2833" i="2"/>
  <c r="O2801" i="2"/>
  <c r="O2769" i="2"/>
  <c r="O2737" i="2"/>
  <c r="O2721" i="2"/>
  <c r="O2689" i="2"/>
  <c r="O2641" i="2"/>
  <c r="O2609" i="2"/>
  <c r="T2609" i="2" s="1"/>
  <c r="AM2609" i="2" s="1"/>
  <c r="O2577" i="2"/>
  <c r="O2561" i="2"/>
  <c r="T2561" i="2" s="1"/>
  <c r="AM2561" i="2" s="1"/>
  <c r="O2529" i="2"/>
  <c r="T2529" i="2" s="1"/>
  <c r="AM2529" i="2" s="1"/>
  <c r="O2497" i="2"/>
  <c r="T2497" i="2" s="1"/>
  <c r="AM2497" i="2" s="1"/>
  <c r="O2465" i="2"/>
  <c r="O2433" i="2"/>
  <c r="O2401" i="2"/>
  <c r="R2401" i="2" s="1"/>
  <c r="O2369" i="2"/>
  <c r="O2353" i="2"/>
  <c r="O2321" i="2"/>
  <c r="O2289" i="2"/>
  <c r="T2289" i="2" s="1"/>
  <c r="AM2289" i="2" s="1"/>
  <c r="O2257" i="2"/>
  <c r="O2225" i="2"/>
  <c r="T2225" i="2" s="1"/>
  <c r="AM2225" i="2" s="1"/>
  <c r="O2193" i="2"/>
  <c r="O2161" i="2"/>
  <c r="O2145" i="2"/>
  <c r="O2113" i="2"/>
  <c r="O2081" i="2"/>
  <c r="O2049" i="2"/>
  <c r="O2017" i="2"/>
  <c r="O1985" i="2"/>
  <c r="T1985" i="2" s="1"/>
  <c r="AM1985" i="2" s="1"/>
  <c r="O1953" i="2"/>
  <c r="O1886" i="2"/>
  <c r="T1886" i="2" s="1"/>
  <c r="AM1886" i="2" s="1"/>
  <c r="O1790" i="2"/>
  <c r="O1710" i="2"/>
  <c r="T1710" i="2" s="1"/>
  <c r="AM1710" i="2" s="1"/>
  <c r="O1614" i="2"/>
  <c r="O1582" i="2"/>
  <c r="O1502" i="2"/>
  <c r="O1374" i="2"/>
  <c r="O1342" i="2"/>
  <c r="O1262" i="2"/>
  <c r="T1262" i="2" s="1"/>
  <c r="AM1262" i="2" s="1"/>
  <c r="O1118" i="2"/>
  <c r="O30" i="2"/>
  <c r="O14" i="2"/>
  <c r="O870" i="2"/>
  <c r="O782" i="2"/>
  <c r="O734" i="2"/>
  <c r="T734" i="2" s="1"/>
  <c r="AM734" i="2" s="1"/>
  <c r="O702" i="2"/>
  <c r="O670" i="2"/>
  <c r="O638" i="2"/>
  <c r="O558" i="2"/>
  <c r="O510" i="2"/>
  <c r="O478" i="2"/>
  <c r="O430" i="2"/>
  <c r="T430" i="2" s="1"/>
  <c r="AM430" i="2" s="1"/>
  <c r="O414" i="2"/>
  <c r="O382" i="2"/>
  <c r="R382" i="2" s="1"/>
  <c r="O350" i="2"/>
  <c r="O270" i="2"/>
  <c r="O238" i="2"/>
  <c r="T238" i="2" s="1"/>
  <c r="AM238" i="2" s="1"/>
  <c r="O206" i="2"/>
  <c r="O174" i="2"/>
  <c r="O142" i="2"/>
  <c r="O110" i="2"/>
  <c r="O78" i="2"/>
  <c r="O46" i="2"/>
  <c r="O1854" i="2"/>
  <c r="O1758" i="2"/>
  <c r="T1758" i="2" s="1"/>
  <c r="AM1758" i="2" s="1"/>
  <c r="O1646" i="2"/>
  <c r="O1542" i="2"/>
  <c r="O1446" i="2"/>
  <c r="O1334" i="2"/>
  <c r="R1334" i="2" s="1"/>
  <c r="O1222" i="2"/>
  <c r="O1182" i="2"/>
  <c r="O998" i="2"/>
  <c r="O894" i="2"/>
  <c r="O838" i="2"/>
  <c r="O774" i="2"/>
  <c r="T774" i="2" s="1"/>
  <c r="AM774" i="2" s="1"/>
  <c r="O3101" i="2"/>
  <c r="O3069" i="2"/>
  <c r="O3021" i="2"/>
  <c r="O2909" i="2"/>
  <c r="O2893" i="2"/>
  <c r="O2861" i="2"/>
  <c r="O2829" i="2"/>
  <c r="O2797" i="2"/>
  <c r="O2781" i="2"/>
  <c r="S2781" i="2" s="1"/>
  <c r="AL2781" i="2" s="1"/>
  <c r="O2749" i="2"/>
  <c r="O2717" i="2"/>
  <c r="O2685" i="2"/>
  <c r="O2653" i="2"/>
  <c r="O2637" i="2"/>
  <c r="O2589" i="2"/>
  <c r="O2573" i="2"/>
  <c r="O2525" i="2"/>
  <c r="T2525" i="2" s="1"/>
  <c r="AM2525" i="2" s="1"/>
  <c r="O2509" i="2"/>
  <c r="O2477" i="2"/>
  <c r="O2445" i="2"/>
  <c r="O2397" i="2"/>
  <c r="O2365" i="2"/>
  <c r="T2365" i="2" s="1"/>
  <c r="AM2365" i="2" s="1"/>
  <c r="O2333" i="2"/>
  <c r="T2333" i="2" s="1"/>
  <c r="AM2333" i="2" s="1"/>
  <c r="O2301" i="2"/>
  <c r="O2269" i="2"/>
  <c r="S2269" i="2" s="1"/>
  <c r="AL2269" i="2" s="1"/>
  <c r="O2237" i="2"/>
  <c r="O2205" i="2"/>
  <c r="T2205" i="2" s="1"/>
  <c r="AM2205" i="2" s="1"/>
  <c r="O2157" i="2"/>
  <c r="O2125" i="2"/>
  <c r="O2093" i="2"/>
  <c r="O2061" i="2"/>
  <c r="O2045" i="2"/>
  <c r="O2013" i="2"/>
  <c r="T2013" i="2" s="1"/>
  <c r="AM2013" i="2" s="1"/>
  <c r="O1981" i="2"/>
  <c r="O1949" i="2"/>
  <c r="T1949" i="2" s="1"/>
  <c r="AM1949" i="2" s="1"/>
  <c r="O3072" i="2"/>
  <c r="O2976" i="2"/>
  <c r="O2720" i="2"/>
  <c r="O2636" i="2"/>
  <c r="O2572" i="2"/>
  <c r="T2572" i="2" s="1"/>
  <c r="AM2572" i="2" s="1"/>
  <c r="O2508" i="2"/>
  <c r="T2508" i="2" s="1"/>
  <c r="AM2508" i="2" s="1"/>
  <c r="O2452" i="2"/>
  <c r="R2452" i="2" s="1"/>
  <c r="O2404" i="2"/>
  <c r="O2308" i="2"/>
  <c r="O2244" i="2"/>
  <c r="T2244" i="2" s="1"/>
  <c r="AM2244" i="2" s="1"/>
  <c r="O2188" i="2"/>
  <c r="O2132" i="2"/>
  <c r="O2068" i="2"/>
  <c r="O2004" i="2"/>
  <c r="T2004" i="2" s="1"/>
  <c r="AM2004" i="2" s="1"/>
  <c r="O1940" i="2"/>
  <c r="O1876" i="2"/>
  <c r="O1812" i="2"/>
  <c r="O1740" i="2"/>
  <c r="T1740" i="2" s="1"/>
  <c r="AM1740" i="2" s="1"/>
  <c r="O1676" i="2"/>
  <c r="O1612" i="2"/>
  <c r="T1612" i="2" s="1"/>
  <c r="AM1612" i="2" s="1"/>
  <c r="O1548" i="2"/>
  <c r="R1548" i="2" s="1"/>
  <c r="O1500" i="2"/>
  <c r="O1428" i="2"/>
  <c r="O1388" i="2"/>
  <c r="T1388" i="2" s="1"/>
  <c r="AM1388" i="2" s="1"/>
  <c r="O1340" i="2"/>
  <c r="O1284" i="2"/>
  <c r="O1220" i="2"/>
  <c r="O1188" i="2"/>
  <c r="O1124" i="2"/>
  <c r="T1124" i="2" s="1"/>
  <c r="AM1124" i="2" s="1"/>
  <c r="O1108" i="2"/>
  <c r="O1044" i="2"/>
  <c r="T1044" i="2" s="1"/>
  <c r="AM1044" i="2" s="1"/>
  <c r="O964" i="2"/>
  <c r="O908" i="2"/>
  <c r="O836" i="2"/>
  <c r="T836" i="2" s="1"/>
  <c r="AM836" i="2" s="1"/>
  <c r="O780" i="2"/>
  <c r="O708" i="2"/>
  <c r="O644" i="2"/>
  <c r="O512" i="2"/>
  <c r="R512" i="2" s="1"/>
  <c r="O464" i="2"/>
  <c r="T464" i="2" s="1"/>
  <c r="AM464" i="2" s="1"/>
  <c r="O336" i="2"/>
  <c r="O144" i="2"/>
  <c r="T144" i="2" s="1"/>
  <c r="AM144" i="2" s="1"/>
  <c r="O1079" i="2"/>
  <c r="O903" i="2"/>
  <c r="O711" i="2"/>
  <c r="O615" i="2"/>
  <c r="O439" i="2"/>
  <c r="O263" i="2"/>
  <c r="O87" i="2"/>
  <c r="O2950" i="2"/>
  <c r="O2798" i="2"/>
  <c r="O2702" i="2"/>
  <c r="O2606" i="2"/>
  <c r="O2502" i="2"/>
  <c r="O2406" i="2"/>
  <c r="O2350" i="2"/>
  <c r="O2246" i="2"/>
  <c r="O2150" i="2"/>
  <c r="T2150" i="2" s="1"/>
  <c r="AM2150" i="2" s="1"/>
  <c r="O2078" i="2"/>
  <c r="O2046" i="2"/>
  <c r="O1966" i="2"/>
  <c r="O546" i="2"/>
  <c r="O458" i="2"/>
  <c r="T458" i="2" s="1"/>
  <c r="AM458" i="2" s="1"/>
  <c r="O410" i="2"/>
  <c r="O314" i="2"/>
  <c r="O210" i="2"/>
  <c r="T210" i="2" s="1"/>
  <c r="AM210" i="2" s="1"/>
  <c r="O58" i="2"/>
  <c r="O565" i="2"/>
  <c r="T565" i="2" s="1"/>
  <c r="AM565" i="2" s="1"/>
  <c r="O421" i="2"/>
  <c r="O197" i="2"/>
  <c r="T197" i="2" s="1"/>
  <c r="AM197" i="2" s="1"/>
  <c r="O2648" i="2"/>
  <c r="O3036" i="2"/>
  <c r="O2972" i="2"/>
  <c r="O2916" i="2"/>
  <c r="T2916" i="2" s="1"/>
  <c r="AM2916" i="2" s="1"/>
  <c r="O2860" i="2"/>
  <c r="T2860" i="2" s="1"/>
  <c r="AM2860" i="2" s="1"/>
  <c r="O2796" i="2"/>
  <c r="O2724" i="2"/>
  <c r="O2652" i="2"/>
  <c r="O2568" i="2"/>
  <c r="T2568" i="2" s="1"/>
  <c r="AM2568" i="2" s="1"/>
  <c r="O2520" i="2"/>
  <c r="O2472" i="2"/>
  <c r="T2472" i="2" s="1"/>
  <c r="AM2472" i="2" s="1"/>
  <c r="O2440" i="2"/>
  <c r="O2392" i="2"/>
  <c r="O2368" i="2"/>
  <c r="O2312" i="2"/>
  <c r="O2248" i="2"/>
  <c r="O2224" i="2"/>
  <c r="R2224" i="2" s="1"/>
  <c r="O2184" i="2"/>
  <c r="O2120" i="2"/>
  <c r="O2080" i="2"/>
  <c r="O2056" i="2"/>
  <c r="T2056" i="2" s="1"/>
  <c r="AM2056" i="2" s="1"/>
  <c r="O1992" i="2"/>
  <c r="O1944" i="2"/>
  <c r="O1896" i="2"/>
  <c r="O1792" i="2"/>
  <c r="O1664" i="2"/>
  <c r="T1664" i="2" s="1"/>
  <c r="AM1664" i="2" s="1"/>
  <c r="O1608" i="2"/>
  <c r="O1560" i="2"/>
  <c r="O1528" i="2"/>
  <c r="T1528" i="2" s="1"/>
  <c r="AM1528" i="2" s="1"/>
  <c r="O1488" i="2"/>
  <c r="O1448" i="2"/>
  <c r="T1448" i="2" s="1"/>
  <c r="AM1448" i="2" s="1"/>
  <c r="O1408" i="2"/>
  <c r="O1376" i="2"/>
  <c r="O1336" i="2"/>
  <c r="O1304" i="2"/>
  <c r="O1256" i="2"/>
  <c r="O1208" i="2"/>
  <c r="T1208" i="2" s="1"/>
  <c r="AM1208" i="2" s="1"/>
  <c r="O407" i="2"/>
  <c r="O231" i="2"/>
  <c r="S231" i="2" s="1"/>
  <c r="AL231" i="2" s="1"/>
  <c r="O18" i="2"/>
  <c r="O2870" i="2"/>
  <c r="O2782" i="2"/>
  <c r="O2686" i="2"/>
  <c r="T2686" i="2" s="1"/>
  <c r="AM2686" i="2" s="1"/>
  <c r="O2598" i="2"/>
  <c r="T2598" i="2" s="1"/>
  <c r="AM2598" i="2" s="1"/>
  <c r="O2510" i="2"/>
  <c r="O1950" i="2"/>
  <c r="T1950" i="2" s="1"/>
  <c r="AM1950" i="2" s="1"/>
  <c r="O890" i="2"/>
  <c r="O746" i="2"/>
  <c r="O538" i="2"/>
  <c r="T538" i="2" s="1"/>
  <c r="AM538" i="2" s="1"/>
  <c r="O490" i="2"/>
  <c r="O346" i="2"/>
  <c r="T346" i="2" s="1"/>
  <c r="AM346" i="2" s="1"/>
  <c r="O274" i="2"/>
  <c r="O146" i="2"/>
  <c r="O98" i="2"/>
  <c r="O597" i="2"/>
  <c r="O405" i="2"/>
  <c r="O373" i="2"/>
  <c r="O213" i="2"/>
  <c r="O21" i="2"/>
  <c r="O3076" i="2"/>
  <c r="O2988" i="2"/>
  <c r="O2804" i="2"/>
  <c r="O2592" i="2"/>
  <c r="O2480" i="2"/>
  <c r="O2352" i="2"/>
  <c r="O2320" i="2"/>
  <c r="O2256" i="2"/>
  <c r="O1904" i="2"/>
  <c r="T1904" i="2" s="1"/>
  <c r="AM1904" i="2" s="1"/>
  <c r="O1096" i="2"/>
  <c r="T1096" i="2" s="1"/>
  <c r="AM1096" i="2" s="1"/>
  <c r="O688" i="2"/>
  <c r="T688" i="2" s="1"/>
  <c r="AM688" i="2" s="1"/>
  <c r="O580" i="2"/>
  <c r="O516" i="2"/>
  <c r="O396" i="2"/>
  <c r="T396" i="2" s="1"/>
  <c r="AM396" i="2" s="1"/>
  <c r="O332" i="2"/>
  <c r="O268" i="2"/>
  <c r="T268" i="2" s="1"/>
  <c r="AM268" i="2" s="1"/>
  <c r="O204" i="2"/>
  <c r="O140" i="2"/>
  <c r="O68" i="2"/>
  <c r="O1123" i="2"/>
  <c r="O1107" i="2"/>
  <c r="O1075" i="2"/>
  <c r="O1043" i="2"/>
  <c r="O1011" i="2"/>
  <c r="O963" i="2"/>
  <c r="O931" i="2"/>
  <c r="O899" i="2"/>
  <c r="O883" i="2"/>
  <c r="O851" i="2"/>
  <c r="O819" i="2"/>
  <c r="R819" i="2" s="1"/>
  <c r="O803" i="2"/>
  <c r="T803" i="2" s="1"/>
  <c r="AM803" i="2" s="1"/>
  <c r="O755" i="2"/>
  <c r="O723" i="2"/>
  <c r="O675" i="2"/>
  <c r="O611" i="2"/>
  <c r="O579" i="2"/>
  <c r="O515" i="2"/>
  <c r="O451" i="2"/>
  <c r="O387" i="2"/>
  <c r="T387" i="2" s="1"/>
  <c r="AM387" i="2" s="1"/>
  <c r="O323" i="2"/>
  <c r="O259" i="2"/>
  <c r="O195" i="2"/>
  <c r="O131" i="2"/>
  <c r="O67" i="2"/>
  <c r="O2958" i="2"/>
  <c r="O2974" i="2"/>
  <c r="O2922" i="2"/>
  <c r="O2890" i="2"/>
  <c r="O2858" i="2"/>
  <c r="O2826" i="2"/>
  <c r="O2794" i="2"/>
  <c r="O2762" i="2"/>
  <c r="T2762" i="2" s="1"/>
  <c r="AM2762" i="2" s="1"/>
  <c r="O2698" i="2"/>
  <c r="O2666" i="2"/>
  <c r="O2634" i="2"/>
  <c r="S2634" i="2" s="1"/>
  <c r="AL2634" i="2" s="1"/>
  <c r="O2602" i="2"/>
  <c r="O2570" i="2"/>
  <c r="O2538" i="2"/>
  <c r="O2506" i="2"/>
  <c r="T2506" i="2" s="1"/>
  <c r="AM2506" i="2" s="1"/>
  <c r="O2474" i="2"/>
  <c r="O2442" i="2"/>
  <c r="O2410" i="2"/>
  <c r="O2378" i="2"/>
  <c r="O2346" i="2"/>
  <c r="O2330" i="2"/>
  <c r="O2298" i="2"/>
  <c r="T2298" i="2" s="1"/>
  <c r="AM2298" i="2" s="1"/>
  <c r="O2266" i="2"/>
  <c r="T2266" i="2" s="1"/>
  <c r="AM2266" i="2" s="1"/>
  <c r="O2234" i="2"/>
  <c r="O2218" i="2"/>
  <c r="O2186" i="2"/>
  <c r="T2186" i="2" s="1"/>
  <c r="AM2186" i="2" s="1"/>
  <c r="O2154" i="2"/>
  <c r="O2122" i="2"/>
  <c r="O2090" i="2"/>
  <c r="O2058" i="2"/>
  <c r="T2058" i="2" s="1"/>
  <c r="AM2058" i="2" s="1"/>
  <c r="O2042" i="2"/>
  <c r="R2042" i="2" s="1"/>
  <c r="O2010" i="2"/>
  <c r="O1978" i="2"/>
  <c r="O1946" i="2"/>
  <c r="O1914" i="2"/>
  <c r="R1914" i="2" s="1"/>
  <c r="O1882" i="2"/>
  <c r="O1850" i="2"/>
  <c r="O1818" i="2"/>
  <c r="O1786" i="2"/>
  <c r="R1786" i="2" s="1"/>
  <c r="O1746" i="2"/>
  <c r="O1730" i="2"/>
  <c r="O1698" i="2"/>
  <c r="O1618" i="2"/>
  <c r="O1586" i="2"/>
  <c r="O1554" i="2"/>
  <c r="T1554" i="2" s="1"/>
  <c r="AM1554" i="2" s="1"/>
  <c r="O1522" i="2"/>
  <c r="O1490" i="2"/>
  <c r="T1490" i="2" s="1"/>
  <c r="AM1490" i="2" s="1"/>
  <c r="O1458" i="2"/>
  <c r="O1298" i="2"/>
  <c r="R1298" i="2" s="1"/>
  <c r="O1250" i="2"/>
  <c r="O1218" i="2"/>
  <c r="O1186" i="2"/>
  <c r="O1138" i="2"/>
  <c r="O1098" i="2"/>
  <c r="O1058" i="2"/>
  <c r="T1058" i="2" s="1"/>
  <c r="AM1058" i="2" s="1"/>
  <c r="O978" i="2"/>
  <c r="O914" i="2"/>
  <c r="O1047" i="2"/>
  <c r="O775" i="2"/>
  <c r="O631" i="2"/>
  <c r="O247" i="2"/>
  <c r="O71" i="2"/>
  <c r="O26" i="2"/>
  <c r="T26" i="2" s="1"/>
  <c r="AM26" i="2" s="1"/>
  <c r="O2962" i="2"/>
  <c r="R2962" i="2" s="1"/>
  <c r="O2846" i="2"/>
  <c r="O2766" i="2"/>
  <c r="O2566" i="2"/>
  <c r="O2430" i="2"/>
  <c r="O2334" i="2"/>
  <c r="T2334" i="2" s="1"/>
  <c r="AM2334" i="2" s="1"/>
  <c r="O2254" i="2"/>
  <c r="O2086" i="2"/>
  <c r="O2054" i="2"/>
  <c r="O1974" i="2"/>
  <c r="O850" i="2"/>
  <c r="O730" i="2"/>
  <c r="O474" i="2"/>
  <c r="O322" i="2"/>
  <c r="O202" i="2"/>
  <c r="O106" i="2"/>
  <c r="O66" i="2"/>
  <c r="O629" i="2"/>
  <c r="R629" i="2" s="1"/>
  <c r="O357" i="2"/>
  <c r="O101" i="2"/>
  <c r="T101" i="2" s="1"/>
  <c r="AM101" i="2" s="1"/>
  <c r="O28" i="2"/>
  <c r="T28" i="2" s="1"/>
  <c r="AM28" i="2" s="1"/>
  <c r="O3008" i="2"/>
  <c r="O2952" i="2"/>
  <c r="O2904" i="2"/>
  <c r="O2840" i="2"/>
  <c r="O2816" i="2"/>
  <c r="T2816" i="2" s="1"/>
  <c r="AM2816" i="2" s="1"/>
  <c r="O2776" i="2"/>
  <c r="O2728" i="2"/>
  <c r="R2728" i="2" s="1"/>
  <c r="O2680" i="2"/>
  <c r="O2588" i="2"/>
  <c r="O2556" i="2"/>
  <c r="O2492" i="2"/>
  <c r="O2428" i="2"/>
  <c r="R2428" i="2" s="1"/>
  <c r="O2348" i="2"/>
  <c r="T2348" i="2" s="1"/>
  <c r="AM2348" i="2" s="1"/>
  <c r="O2316" i="2"/>
  <c r="O2252" i="2"/>
  <c r="O2172" i="2"/>
  <c r="O2076" i="2"/>
  <c r="O2012" i="2"/>
  <c r="O1948" i="2"/>
  <c r="S1948" i="2" s="1"/>
  <c r="AL1948" i="2" s="1"/>
  <c r="O1884" i="2"/>
  <c r="O1820" i="2"/>
  <c r="T1820" i="2" s="1"/>
  <c r="AM1820" i="2" s="1"/>
  <c r="O1764" i="2"/>
  <c r="O1700" i="2"/>
  <c r="T1700" i="2" s="1"/>
  <c r="AM1700" i="2" s="1"/>
  <c r="O1636" i="2"/>
  <c r="O1572" i="2"/>
  <c r="O1492" i="2"/>
  <c r="O1436" i="2"/>
  <c r="O1332" i="2"/>
  <c r="T1332" i="2" s="1"/>
  <c r="AM1332" i="2" s="1"/>
  <c r="O1260" i="2"/>
  <c r="O1164" i="2"/>
  <c r="O1068" i="2"/>
  <c r="O972" i="2"/>
  <c r="O932" i="2"/>
  <c r="O844" i="2"/>
  <c r="O772" i="2"/>
  <c r="O740" i="2"/>
  <c r="O684" i="2"/>
  <c r="O652" i="2"/>
  <c r="O588" i="2"/>
  <c r="O552" i="2"/>
  <c r="O440" i="2"/>
  <c r="T440" i="2" s="1"/>
  <c r="AM440" i="2" s="1"/>
  <c r="O392" i="2"/>
  <c r="O352" i="2"/>
  <c r="T352" i="2" s="1"/>
  <c r="AM352" i="2" s="1"/>
  <c r="O312" i="2"/>
  <c r="O264" i="2"/>
  <c r="O224" i="2"/>
  <c r="O184" i="2"/>
  <c r="O136" i="2"/>
  <c r="O120" i="2"/>
  <c r="O72" i="2"/>
  <c r="T72" i="2" s="1"/>
  <c r="AM72" i="2" s="1"/>
  <c r="O40" i="2"/>
  <c r="O3075" i="2"/>
  <c r="O3043" i="2"/>
  <c r="T3043" i="2" s="1"/>
  <c r="AM3043" i="2" s="1"/>
  <c r="O3011" i="2"/>
  <c r="T3011" i="2" s="1"/>
  <c r="AM3011" i="2" s="1"/>
  <c r="O2979" i="2"/>
  <c r="O2947" i="2"/>
  <c r="O2915" i="2"/>
  <c r="O2851" i="2"/>
  <c r="O2835" i="2"/>
  <c r="T2835" i="2" s="1"/>
  <c r="AM2835" i="2" s="1"/>
  <c r="O2803" i="2"/>
  <c r="O2771" i="2"/>
  <c r="O2739" i="2"/>
  <c r="O2707" i="2"/>
  <c r="O2675" i="2"/>
  <c r="O2643" i="2"/>
  <c r="O2611" i="2"/>
  <c r="S2611" i="2" s="1"/>
  <c r="AL2611" i="2" s="1"/>
  <c r="O2579" i="2"/>
  <c r="O2547" i="2"/>
  <c r="O2515" i="2"/>
  <c r="O2483" i="2"/>
  <c r="O2451" i="2"/>
  <c r="O2419" i="2"/>
  <c r="O2387" i="2"/>
  <c r="T2387" i="2" s="1"/>
  <c r="AM2387" i="2" s="1"/>
  <c r="O2355" i="2"/>
  <c r="T2355" i="2" s="1"/>
  <c r="AM2355" i="2" s="1"/>
  <c r="O2323" i="2"/>
  <c r="R2323" i="2" s="1"/>
  <c r="O2307" i="2"/>
  <c r="O2275" i="2"/>
  <c r="R2275" i="2" s="1"/>
  <c r="O2211" i="2"/>
  <c r="O2147" i="2"/>
  <c r="O2083" i="2"/>
  <c r="O2051" i="2"/>
  <c r="O2019" i="2"/>
  <c r="O1987" i="2"/>
  <c r="R1987" i="2" s="1"/>
  <c r="O1955" i="2"/>
  <c r="O1923" i="2"/>
  <c r="O1891" i="2"/>
  <c r="O1859" i="2"/>
  <c r="T1859" i="2" s="1"/>
  <c r="AM1859" i="2" s="1"/>
  <c r="O1827" i="2"/>
  <c r="O1795" i="2"/>
  <c r="O1763" i="2"/>
  <c r="O1715" i="2"/>
  <c r="O1699" i="2"/>
  <c r="O1667" i="2"/>
  <c r="O1635" i="2"/>
  <c r="O1603" i="2"/>
  <c r="O1571" i="2"/>
  <c r="O1539" i="2"/>
  <c r="O1507" i="2"/>
  <c r="O1475" i="2"/>
  <c r="S1475" i="2" s="1"/>
  <c r="AL1475" i="2" s="1"/>
  <c r="O1443" i="2"/>
  <c r="O1411" i="2"/>
  <c r="O1395" i="2"/>
  <c r="O1363" i="2"/>
  <c r="O1331" i="2"/>
  <c r="S1331" i="2" s="1"/>
  <c r="AL1331" i="2" s="1"/>
  <c r="O1299" i="2"/>
  <c r="T1299" i="2" s="1"/>
  <c r="AM1299" i="2" s="1"/>
  <c r="O1267" i="2"/>
  <c r="O1235" i="2"/>
  <c r="O1219" i="2"/>
  <c r="O1187" i="2"/>
  <c r="R1187" i="2" s="1"/>
  <c r="O1139" i="2"/>
  <c r="O683" i="2"/>
  <c r="O619" i="2"/>
  <c r="O555" i="2"/>
  <c r="O491" i="2"/>
  <c r="O299" i="2"/>
  <c r="T299" i="2" s="1"/>
  <c r="AM299" i="2" s="1"/>
  <c r="O235" i="2"/>
  <c r="O171" i="2"/>
  <c r="O107" i="2"/>
  <c r="T107" i="2" s="1"/>
  <c r="AM107" i="2" s="1"/>
  <c r="O43" i="2"/>
  <c r="O3030" i="2"/>
  <c r="O2998" i="2"/>
  <c r="O1106" i="2"/>
  <c r="R1106" i="2" s="1"/>
  <c r="O1050" i="2"/>
  <c r="O1010" i="2"/>
  <c r="T1010" i="2" s="1"/>
  <c r="AM1010" i="2" s="1"/>
  <c r="O946" i="2"/>
  <c r="O3093" i="2"/>
  <c r="O3061" i="2"/>
  <c r="O3029" i="2"/>
  <c r="O2997" i="2"/>
  <c r="O2965" i="2"/>
  <c r="O2933" i="2"/>
  <c r="O2917" i="2"/>
  <c r="T2917" i="2" s="1"/>
  <c r="AM2917" i="2" s="1"/>
  <c r="O2885" i="2"/>
  <c r="O2853" i="2"/>
  <c r="O2805" i="2"/>
  <c r="O719" i="2"/>
  <c r="O647" i="2"/>
  <c r="O295" i="2"/>
  <c r="O103" i="2"/>
  <c r="O2918" i="2"/>
  <c r="O2838" i="2"/>
  <c r="O2734" i="2"/>
  <c r="O2638" i="2"/>
  <c r="T2638" i="2" s="1"/>
  <c r="AM2638" i="2" s="1"/>
  <c r="O2558" i="2"/>
  <c r="O2462" i="2"/>
  <c r="O2366" i="2"/>
  <c r="O2318" i="2"/>
  <c r="T2318" i="2" s="1"/>
  <c r="AM2318" i="2" s="1"/>
  <c r="O2014" i="2"/>
  <c r="O810" i="2"/>
  <c r="O586" i="2"/>
  <c r="O442" i="2"/>
  <c r="O394" i="2"/>
  <c r="O306" i="2"/>
  <c r="O226" i="2"/>
  <c r="O194" i="2"/>
  <c r="O50" i="2"/>
  <c r="T50" i="2" s="1"/>
  <c r="AM50" i="2" s="1"/>
  <c r="O501" i="2"/>
  <c r="O117" i="2"/>
  <c r="T117" i="2" s="1"/>
  <c r="AM117" i="2" s="1"/>
  <c r="O16" i="2"/>
  <c r="O3044" i="2"/>
  <c r="O3012" i="2"/>
  <c r="O2948" i="2"/>
  <c r="O2868" i="2"/>
  <c r="O2740" i="2"/>
  <c r="O2528" i="2"/>
  <c r="O2416" i="2"/>
  <c r="O1840" i="2"/>
  <c r="O1776" i="2"/>
  <c r="R1776" i="2" s="1"/>
  <c r="O1264" i="2"/>
  <c r="T1264" i="2" s="1"/>
  <c r="AM1264" i="2" s="1"/>
  <c r="O1136" i="2"/>
  <c r="T1136" i="2" s="1"/>
  <c r="AM1136" i="2" s="1"/>
  <c r="O944" i="2"/>
  <c r="O608" i="2"/>
  <c r="O548" i="2"/>
  <c r="O484" i="2"/>
  <c r="O428" i="2"/>
  <c r="O364" i="2"/>
  <c r="R364" i="2" s="1"/>
  <c r="O300" i="2"/>
  <c r="T300" i="2" s="1"/>
  <c r="AM300" i="2" s="1"/>
  <c r="O236" i="2"/>
  <c r="O172" i="2"/>
  <c r="T172" i="2" s="1"/>
  <c r="AM172" i="2" s="1"/>
  <c r="O108" i="2"/>
  <c r="R108" i="2" s="1"/>
  <c r="O36" i="2"/>
  <c r="T36" i="2" s="1"/>
  <c r="AM36" i="2" s="1"/>
  <c r="O1091" i="2"/>
  <c r="O1059" i="2"/>
  <c r="T1059" i="2" s="1"/>
  <c r="AM1059" i="2" s="1"/>
  <c r="O1027" i="2"/>
  <c r="O995" i="2"/>
  <c r="O979" i="2"/>
  <c r="O947" i="2"/>
  <c r="T947" i="2" s="1"/>
  <c r="AM947" i="2" s="1"/>
  <c r="O915" i="2"/>
  <c r="R915" i="2" s="1"/>
  <c r="O867" i="2"/>
  <c r="O835" i="2"/>
  <c r="O787" i="2"/>
  <c r="O771" i="2"/>
  <c r="O739" i="2"/>
  <c r="O707" i="2"/>
  <c r="O643" i="2"/>
  <c r="O547" i="2"/>
  <c r="O483" i="2"/>
  <c r="O419" i="2"/>
  <c r="O355" i="2"/>
  <c r="O291" i="2"/>
  <c r="O227" i="2"/>
  <c r="O163" i="2"/>
  <c r="O99" i="2"/>
  <c r="O35" i="2"/>
  <c r="O2954" i="2"/>
  <c r="O2938" i="2"/>
  <c r="O2906" i="2"/>
  <c r="T2906" i="2" s="1"/>
  <c r="AM2906" i="2" s="1"/>
  <c r="O2874" i="2"/>
  <c r="R2874" i="2" s="1"/>
  <c r="O2842" i="2"/>
  <c r="T2842" i="2" s="1"/>
  <c r="AM2842" i="2" s="1"/>
  <c r="O2810" i="2"/>
  <c r="O2778" i="2"/>
  <c r="O2746" i="2"/>
  <c r="O2730" i="2"/>
  <c r="O2682" i="2"/>
  <c r="O2650" i="2"/>
  <c r="T2650" i="2" s="1"/>
  <c r="AM2650" i="2" s="1"/>
  <c r="O2618" i="2"/>
  <c r="O2554" i="2"/>
  <c r="O2522" i="2"/>
  <c r="O2490" i="2"/>
  <c r="R2490" i="2" s="1"/>
  <c r="O2458" i="2"/>
  <c r="O2426" i="2"/>
  <c r="O2394" i="2"/>
  <c r="O2362" i="2"/>
  <c r="T2362" i="2" s="1"/>
  <c r="AM2362" i="2" s="1"/>
  <c r="O2282" i="2"/>
  <c r="O2250" i="2"/>
  <c r="T2250" i="2" s="1"/>
  <c r="AM2250" i="2" s="1"/>
  <c r="O2170" i="2"/>
  <c r="T2170" i="2" s="1"/>
  <c r="AM2170" i="2" s="1"/>
  <c r="O2138" i="2"/>
  <c r="T2138" i="2" s="1"/>
  <c r="AM2138" i="2" s="1"/>
  <c r="O2106" i="2"/>
  <c r="O2074" i="2"/>
  <c r="S2074" i="2" s="1"/>
  <c r="AL2074" i="2" s="1"/>
  <c r="O2026" i="2"/>
  <c r="O1994" i="2"/>
  <c r="T1994" i="2" s="1"/>
  <c r="AM1994" i="2" s="1"/>
  <c r="O1962" i="2"/>
  <c r="O1930" i="2"/>
  <c r="O1898" i="2"/>
  <c r="O1866" i="2"/>
  <c r="O1834" i="2"/>
  <c r="O1802" i="2"/>
  <c r="O1770" i="2"/>
  <c r="O1714" i="2"/>
  <c r="R1714" i="2" s="1"/>
  <c r="O1682" i="2"/>
  <c r="O1666" i="2"/>
  <c r="T1666" i="2" s="1"/>
  <c r="AM1666" i="2" s="1"/>
  <c r="O1602" i="2"/>
  <c r="O1570" i="2"/>
  <c r="O1538" i="2"/>
  <c r="O1506" i="2"/>
  <c r="O1474" i="2"/>
  <c r="T1474" i="2" s="1"/>
  <c r="AM1474" i="2" s="1"/>
  <c r="O1442" i="2"/>
  <c r="O1394" i="2"/>
  <c r="T1394" i="2" s="1"/>
  <c r="AM1394" i="2" s="1"/>
  <c r="O1074" i="2"/>
  <c r="R1074" i="2" s="1"/>
  <c r="O938" i="2"/>
  <c r="O1127" i="2"/>
  <c r="O375" i="2"/>
  <c r="O3026" i="2"/>
  <c r="O2910" i="2"/>
  <c r="O2718" i="2"/>
  <c r="O2622" i="2"/>
  <c r="O2526" i="2"/>
  <c r="O2470" i="2"/>
  <c r="T2470" i="2" s="1"/>
  <c r="AM2470" i="2" s="1"/>
  <c r="O2382" i="2"/>
  <c r="O2286" i="2"/>
  <c r="O2222" i="2"/>
  <c r="O2182" i="2"/>
  <c r="T2182" i="2" s="1"/>
  <c r="AM2182" i="2" s="1"/>
  <c r="O2022" i="2"/>
  <c r="T2022" i="2" s="1"/>
  <c r="AM2022" i="2" s="1"/>
  <c r="O1926" i="2"/>
  <c r="O578" i="2"/>
  <c r="T578" i="2" s="1"/>
  <c r="AM578" i="2" s="1"/>
  <c r="O522" i="2"/>
  <c r="R522" i="2" s="1"/>
  <c r="O426" i="2"/>
  <c r="O378" i="2"/>
  <c r="O258" i="2"/>
  <c r="O162" i="2"/>
  <c r="O709" i="2"/>
  <c r="O517" i="2"/>
  <c r="O229" i="2"/>
  <c r="T229" i="2" s="1"/>
  <c r="AM229" i="2" s="1"/>
  <c r="O600" i="2"/>
  <c r="O3096" i="2"/>
  <c r="O3080" i="2"/>
  <c r="O3032" i="2"/>
  <c r="R3032" i="2" s="1"/>
  <c r="O2984" i="2"/>
  <c r="O2936" i="2"/>
  <c r="T2936" i="2" s="1"/>
  <c r="AM2936" i="2" s="1"/>
  <c r="O2880" i="2"/>
  <c r="T2880" i="2" s="1"/>
  <c r="AM2880" i="2" s="1"/>
  <c r="O2856" i="2"/>
  <c r="O2752" i="2"/>
  <c r="O2664" i="2"/>
  <c r="O2620" i="2"/>
  <c r="T2620" i="2" s="1"/>
  <c r="AM2620" i="2" s="1"/>
  <c r="O2524" i="2"/>
  <c r="O2460" i="2"/>
  <c r="T2460" i="2" s="1"/>
  <c r="AM2460" i="2" s="1"/>
  <c r="O2380" i="2"/>
  <c r="T2380" i="2" s="1"/>
  <c r="AM2380" i="2" s="1"/>
  <c r="O2332" i="2"/>
  <c r="O2284" i="2"/>
  <c r="O2212" i="2"/>
  <c r="O2140" i="2"/>
  <c r="T2140" i="2" s="1"/>
  <c r="AM2140" i="2" s="1"/>
  <c r="O2108" i="2"/>
  <c r="O2044" i="2"/>
  <c r="O1980" i="2"/>
  <c r="O1916" i="2"/>
  <c r="O1852" i="2"/>
  <c r="O1788" i="2"/>
  <c r="O1732" i="2"/>
  <c r="O1668" i="2"/>
  <c r="O1604" i="2"/>
  <c r="O1524" i="2"/>
  <c r="T1524" i="2" s="1"/>
  <c r="AM1524" i="2" s="1"/>
  <c r="O1468" i="2"/>
  <c r="O1364" i="2"/>
  <c r="O1292" i="2"/>
  <c r="O1228" i="2"/>
  <c r="O1204" i="2"/>
  <c r="O1132" i="2"/>
  <c r="S1132" i="2" s="1"/>
  <c r="AL1132" i="2" s="1"/>
  <c r="O1052" i="2"/>
  <c r="O900" i="2"/>
  <c r="O860" i="2"/>
  <c r="T860" i="2" s="1"/>
  <c r="AM860" i="2" s="1"/>
  <c r="O804" i="2"/>
  <c r="O716" i="2"/>
  <c r="O620" i="2"/>
  <c r="S620" i="2" s="1"/>
  <c r="AL620" i="2" s="1"/>
  <c r="O568" i="2"/>
  <c r="O504" i="2"/>
  <c r="O456" i="2"/>
  <c r="O416" i="2"/>
  <c r="O376" i="2"/>
  <c r="O328" i="2"/>
  <c r="T328" i="2" s="1"/>
  <c r="AM328" i="2" s="1"/>
  <c r="O288" i="2"/>
  <c r="O248" i="2"/>
  <c r="O200" i="2"/>
  <c r="T200" i="2" s="1"/>
  <c r="AM200" i="2" s="1"/>
  <c r="O160" i="2"/>
  <c r="T160" i="2" s="1"/>
  <c r="AM160" i="2" s="1"/>
  <c r="O56" i="2"/>
  <c r="T56" i="2" s="1"/>
  <c r="AM56" i="2" s="1"/>
  <c r="O3091" i="2"/>
  <c r="R3091" i="2" s="1"/>
  <c r="O3059" i="2"/>
  <c r="O3027" i="2"/>
  <c r="O2995" i="2"/>
  <c r="T2995" i="2" s="1"/>
  <c r="AM2995" i="2" s="1"/>
  <c r="O2963" i="2"/>
  <c r="O2931" i="2"/>
  <c r="O2899" i="2"/>
  <c r="O2867" i="2"/>
  <c r="O2819" i="2"/>
  <c r="O2787" i="2"/>
  <c r="O2723" i="2"/>
  <c r="T2723" i="2" s="1"/>
  <c r="AM2723" i="2" s="1"/>
  <c r="O2691" i="2"/>
  <c r="O2659" i="2"/>
  <c r="O2595" i="2"/>
  <c r="O2531" i="2"/>
  <c r="O2499" i="2"/>
  <c r="O2467" i="2"/>
  <c r="O2435" i="2"/>
  <c r="O2403" i="2"/>
  <c r="O2339" i="2"/>
  <c r="O2291" i="2"/>
  <c r="O2259" i="2"/>
  <c r="O2227" i="2"/>
  <c r="O2195" i="2"/>
  <c r="O2163" i="2"/>
  <c r="O2131" i="2"/>
  <c r="R2131" i="2" s="1"/>
  <c r="O2099" i="2"/>
  <c r="O2067" i="2"/>
  <c r="O2035" i="2"/>
  <c r="O2003" i="2"/>
  <c r="O1971" i="2"/>
  <c r="T1971" i="2" s="1"/>
  <c r="AM1971" i="2" s="1"/>
  <c r="O1939" i="2"/>
  <c r="O1907" i="2"/>
  <c r="O1875" i="2"/>
  <c r="R1875" i="2" s="1"/>
  <c r="O1843" i="2"/>
  <c r="O1811" i="2"/>
  <c r="O1779" i="2"/>
  <c r="O1747" i="2"/>
  <c r="O1731" i="2"/>
  <c r="O1683" i="2"/>
  <c r="O1651" i="2"/>
  <c r="O1619" i="2"/>
  <c r="T1619" i="2" s="1"/>
  <c r="AM1619" i="2" s="1"/>
  <c r="O1587" i="2"/>
  <c r="O1555" i="2"/>
  <c r="O1523" i="2"/>
  <c r="O1491" i="2"/>
  <c r="O1459" i="2"/>
  <c r="O1427" i="2"/>
  <c r="O1379" i="2"/>
  <c r="O1347" i="2"/>
  <c r="T1347" i="2" s="1"/>
  <c r="AM1347" i="2" s="1"/>
  <c r="O1315" i="2"/>
  <c r="O1283" i="2"/>
  <c r="O1251" i="2"/>
  <c r="O1203" i="2"/>
  <c r="O1171" i="2"/>
  <c r="T1171" i="2" s="1"/>
  <c r="AM1171" i="2" s="1"/>
  <c r="O1155" i="2"/>
  <c r="O651" i="2"/>
  <c r="T651" i="2" s="1"/>
  <c r="AM651" i="2" s="1"/>
  <c r="O587" i="2"/>
  <c r="O523" i="2"/>
  <c r="O459" i="2"/>
  <c r="O331" i="2"/>
  <c r="T331" i="2" s="1"/>
  <c r="AM331" i="2" s="1"/>
  <c r="O267" i="2"/>
  <c r="O203" i="2"/>
  <c r="R203" i="2" s="1"/>
  <c r="O139" i="2"/>
  <c r="O75" i="2"/>
  <c r="O11" i="2"/>
  <c r="O3094" i="2"/>
  <c r="O3078" i="2"/>
  <c r="O3046" i="2"/>
  <c r="O3014" i="2"/>
  <c r="O1130" i="2"/>
  <c r="O970" i="2"/>
  <c r="O3077" i="2"/>
  <c r="O3045" i="2"/>
  <c r="O3013" i="2"/>
  <c r="T3013" i="2" s="1"/>
  <c r="AM3013" i="2" s="1"/>
  <c r="O2981" i="2"/>
  <c r="O2949" i="2"/>
  <c r="S2949" i="2" s="1"/>
  <c r="AL2949" i="2" s="1"/>
  <c r="O2901" i="2"/>
  <c r="O2869" i="2"/>
  <c r="O2837" i="2"/>
  <c r="R2837" i="2" s="1"/>
  <c r="O2821" i="2"/>
  <c r="O2757" i="2"/>
  <c r="O2725" i="2"/>
  <c r="O2677" i="2"/>
  <c r="O2645" i="2"/>
  <c r="O2597" i="2"/>
  <c r="T2597" i="2" s="1"/>
  <c r="AM2597" i="2" s="1"/>
  <c r="O2565" i="2"/>
  <c r="O2469" i="2"/>
  <c r="O2437" i="2"/>
  <c r="O2357" i="2"/>
  <c r="O2309" i="2"/>
  <c r="O2229" i="2"/>
  <c r="O2181" i="2"/>
  <c r="O2101" i="2"/>
  <c r="O2069" i="2"/>
  <c r="T2069" i="2" s="1"/>
  <c r="AM2069" i="2" s="1"/>
  <c r="O2037" i="2"/>
  <c r="O2005" i="2"/>
  <c r="O1973" i="2"/>
  <c r="T1973" i="2" s="1"/>
  <c r="AM1973" i="2" s="1"/>
  <c r="O1941" i="2"/>
  <c r="R1941" i="2" s="1"/>
  <c r="O1861" i="2"/>
  <c r="O1733" i="2"/>
  <c r="O1717" i="2"/>
  <c r="T1717" i="2" s="1"/>
  <c r="AM1717" i="2" s="1"/>
  <c r="O1669" i="2"/>
  <c r="O1621" i="2"/>
  <c r="O1589" i="2"/>
  <c r="S1589" i="2" s="1"/>
  <c r="AL1589" i="2" s="1"/>
  <c r="O1557" i="2"/>
  <c r="T1557" i="2" s="1"/>
  <c r="AM1557" i="2" s="1"/>
  <c r="O1509" i="2"/>
  <c r="O1477" i="2"/>
  <c r="T1477" i="2" s="1"/>
  <c r="AM1477" i="2" s="1"/>
  <c r="O1429" i="2"/>
  <c r="T1429" i="2" s="1"/>
  <c r="AM1429" i="2" s="1"/>
  <c r="O1397" i="2"/>
  <c r="O1349" i="2"/>
  <c r="O1253" i="2"/>
  <c r="T1253" i="2" s="1"/>
  <c r="AM1253" i="2" s="1"/>
  <c r="O1221" i="2"/>
  <c r="O1173" i="2"/>
  <c r="O1141" i="2"/>
  <c r="T1141" i="2" s="1"/>
  <c r="AM1141" i="2" s="1"/>
  <c r="O1093" i="2"/>
  <c r="O901" i="2"/>
  <c r="O869" i="2"/>
  <c r="O821" i="2"/>
  <c r="T821" i="2" s="1"/>
  <c r="AM821" i="2" s="1"/>
  <c r="O789" i="2"/>
  <c r="T789" i="2" s="1"/>
  <c r="AM789" i="2" s="1"/>
  <c r="O773" i="2"/>
  <c r="O717" i="2"/>
  <c r="O621" i="2"/>
  <c r="O461" i="2"/>
  <c r="T461" i="2" s="1"/>
  <c r="AM461" i="2" s="1"/>
  <c r="O301" i="2"/>
  <c r="O173" i="2"/>
  <c r="O109" i="2"/>
  <c r="O45" i="2"/>
  <c r="T45" i="2" s="1"/>
  <c r="AM45" i="2" s="1"/>
  <c r="O1918" i="2"/>
  <c r="T1918" i="2" s="1"/>
  <c r="AM1918" i="2" s="1"/>
  <c r="O1774" i="2"/>
  <c r="T1774" i="2" s="1"/>
  <c r="AM1774" i="2" s="1"/>
  <c r="O1518" i="2"/>
  <c r="T1518" i="2" s="1"/>
  <c r="AM1518" i="2" s="1"/>
  <c r="O1406" i="2"/>
  <c r="O1294" i="2"/>
  <c r="O1198" i="2"/>
  <c r="O934" i="2"/>
  <c r="T934" i="2" s="1"/>
  <c r="AM934" i="2" s="1"/>
  <c r="O1126" i="2"/>
  <c r="T1126" i="2" s="1"/>
  <c r="AM1126" i="2" s="1"/>
  <c r="O1102" i="2"/>
  <c r="O1046" i="2"/>
  <c r="T1046" i="2" s="1"/>
  <c r="AM1046" i="2" s="1"/>
  <c r="O1022" i="2"/>
  <c r="O1006" i="2"/>
  <c r="R1006" i="2" s="1"/>
  <c r="O966" i="2"/>
  <c r="T966" i="2" s="1"/>
  <c r="AM966" i="2" s="1"/>
  <c r="O950" i="2"/>
  <c r="O3097" i="2"/>
  <c r="T3097" i="2" s="1"/>
  <c r="AM3097" i="2" s="1"/>
  <c r="O3081" i="2"/>
  <c r="O3065" i="2"/>
  <c r="T3065" i="2" s="1"/>
  <c r="AM3065" i="2" s="1"/>
  <c r="O3049" i="2"/>
  <c r="T3049" i="2" s="1"/>
  <c r="AM3049" i="2" s="1"/>
  <c r="O3017" i="2"/>
  <c r="O2985" i="2"/>
  <c r="O2953" i="2"/>
  <c r="O2937" i="2"/>
  <c r="T2937" i="2" s="1"/>
  <c r="AM2937" i="2" s="1"/>
  <c r="O2921" i="2"/>
  <c r="T2921" i="2" s="1"/>
  <c r="AM2921" i="2" s="1"/>
  <c r="O2905" i="2"/>
  <c r="R2905" i="2" s="1"/>
  <c r="O2889" i="2"/>
  <c r="R2889" i="2" s="1"/>
  <c r="O2873" i="2"/>
  <c r="O2857" i="2"/>
  <c r="O2841" i="2"/>
  <c r="O2825" i="2"/>
  <c r="O2809" i="2"/>
  <c r="O2793" i="2"/>
  <c r="O2777" i="2"/>
  <c r="O2761" i="2"/>
  <c r="O2745" i="2"/>
  <c r="O2729" i="2"/>
  <c r="T2729" i="2" s="1"/>
  <c r="AM2729" i="2" s="1"/>
  <c r="O2713" i="2"/>
  <c r="O2697" i="2"/>
  <c r="O2681" i="2"/>
  <c r="O2665" i="2"/>
  <c r="T2665" i="2" s="1"/>
  <c r="AM2665" i="2" s="1"/>
  <c r="O2649" i="2"/>
  <c r="O2633" i="2"/>
  <c r="O2617" i="2"/>
  <c r="O2601" i="2"/>
  <c r="O2585" i="2"/>
  <c r="O2569" i="2"/>
  <c r="O2553" i="2"/>
  <c r="O2537" i="2"/>
  <c r="O2521" i="2"/>
  <c r="O2505" i="2"/>
  <c r="O2489" i="2"/>
  <c r="O2473" i="2"/>
  <c r="O2457" i="2"/>
  <c r="O2441" i="2"/>
  <c r="R2441" i="2" s="1"/>
  <c r="O2425" i="2"/>
  <c r="O2409" i="2"/>
  <c r="T2409" i="2" s="1"/>
  <c r="AM2409" i="2" s="1"/>
  <c r="O2393" i="2"/>
  <c r="O2377" i="2"/>
  <c r="O2361" i="2"/>
  <c r="O2345" i="2"/>
  <c r="O2329" i="2"/>
  <c r="O2313" i="2"/>
  <c r="O2297" i="2"/>
  <c r="R2297" i="2" s="1"/>
  <c r="O2281" i="2"/>
  <c r="O2265" i="2"/>
  <c r="O2249" i="2"/>
  <c r="O2233" i="2"/>
  <c r="T2233" i="2" s="1"/>
  <c r="AM2233" i="2" s="1"/>
  <c r="O2217" i="2"/>
  <c r="T2217" i="2" s="1"/>
  <c r="AM2217" i="2" s="1"/>
  <c r="O2201" i="2"/>
  <c r="R2201" i="2" s="1"/>
  <c r="O2185" i="2"/>
  <c r="O2169" i="2"/>
  <c r="O2153" i="2"/>
  <c r="T2153" i="2" s="1"/>
  <c r="AM2153" i="2" s="1"/>
  <c r="O2137" i="2"/>
  <c r="R2137" i="2" s="1"/>
  <c r="O2121" i="2"/>
  <c r="O2105" i="2"/>
  <c r="O2089" i="2"/>
  <c r="O2073" i="2"/>
  <c r="O2041" i="2"/>
  <c r="O2025" i="2"/>
  <c r="T2025" i="2" s="1"/>
  <c r="AM2025" i="2" s="1"/>
  <c r="O2009" i="2"/>
  <c r="O1977" i="2"/>
  <c r="R1977" i="2" s="1"/>
  <c r="O1961" i="2"/>
  <c r="O1945" i="2"/>
  <c r="O1910" i="2"/>
  <c r="T1910" i="2" s="1"/>
  <c r="AM1910" i="2" s="1"/>
  <c r="O1862" i="2"/>
  <c r="O1734" i="2"/>
  <c r="O1638" i="2"/>
  <c r="O1558" i="2"/>
  <c r="O1478" i="2"/>
  <c r="O1438" i="2"/>
  <c r="T1438" i="2" s="1"/>
  <c r="AM1438" i="2" s="1"/>
  <c r="O1398" i="2"/>
  <c r="O1366" i="2"/>
  <c r="R1366" i="2" s="1"/>
  <c r="O1318" i="2"/>
  <c r="O1286" i="2"/>
  <c r="O1238" i="2"/>
  <c r="T1238" i="2" s="1"/>
  <c r="AM1238" i="2" s="1"/>
  <c r="O1190" i="2"/>
  <c r="O1094" i="2"/>
  <c r="O2789" i="2"/>
  <c r="O2773" i="2"/>
  <c r="O2741" i="2"/>
  <c r="O2709" i="2"/>
  <c r="T2709" i="2" s="1"/>
  <c r="AM2709" i="2" s="1"/>
  <c r="O2693" i="2"/>
  <c r="T2693" i="2" s="1"/>
  <c r="AM2693" i="2" s="1"/>
  <c r="O2661" i="2"/>
  <c r="T2661" i="2" s="1"/>
  <c r="AM2661" i="2" s="1"/>
  <c r="O2629" i="2"/>
  <c r="O2613" i="2"/>
  <c r="O2581" i="2"/>
  <c r="R2581" i="2" s="1"/>
  <c r="O2533" i="2"/>
  <c r="O2501" i="2"/>
  <c r="T2501" i="2" s="1"/>
  <c r="AM2501" i="2" s="1"/>
  <c r="O2485" i="2"/>
  <c r="O2453" i="2"/>
  <c r="T2453" i="2" s="1"/>
  <c r="AM2453" i="2" s="1"/>
  <c r="O2405" i="2"/>
  <c r="O2373" i="2"/>
  <c r="O2341" i="2"/>
  <c r="O2325" i="2"/>
  <c r="O2277" i="2"/>
  <c r="R2277" i="2" s="1"/>
  <c r="O2245" i="2"/>
  <c r="O2213" i="2"/>
  <c r="O2197" i="2"/>
  <c r="O2149" i="2"/>
  <c r="T2149" i="2" s="1"/>
  <c r="AM2149" i="2" s="1"/>
  <c r="O2117" i="2"/>
  <c r="O2085" i="2"/>
  <c r="O2021" i="2"/>
  <c r="O1925" i="2"/>
  <c r="O1909" i="2"/>
  <c r="O1877" i="2"/>
  <c r="T1877" i="2" s="1"/>
  <c r="AM1877" i="2" s="1"/>
  <c r="O1845" i="2"/>
  <c r="T1845" i="2" s="1"/>
  <c r="AM1845" i="2" s="1"/>
  <c r="O1797" i="2"/>
  <c r="O1781" i="2"/>
  <c r="R1781" i="2" s="1"/>
  <c r="O1749" i="2"/>
  <c r="O1685" i="2"/>
  <c r="O1653" i="2"/>
  <c r="O1637" i="2"/>
  <c r="T1637" i="2" s="1"/>
  <c r="AM1637" i="2" s="1"/>
  <c r="O1605" i="2"/>
  <c r="O1573" i="2"/>
  <c r="O1525" i="2"/>
  <c r="O1493" i="2"/>
  <c r="R1493" i="2" s="1"/>
  <c r="O1461" i="2"/>
  <c r="O1445" i="2"/>
  <c r="O1413" i="2"/>
  <c r="O1381" i="2"/>
  <c r="O1365" i="2"/>
  <c r="O1333" i="2"/>
  <c r="O1317" i="2"/>
  <c r="O1285" i="2"/>
  <c r="O1269" i="2"/>
  <c r="O1237" i="2"/>
  <c r="O1205" i="2"/>
  <c r="O1189" i="2"/>
  <c r="T1189" i="2" s="1"/>
  <c r="AM1189" i="2" s="1"/>
  <c r="O1157" i="2"/>
  <c r="O1125" i="2"/>
  <c r="O1109" i="2"/>
  <c r="O1077" i="2"/>
  <c r="O1061" i="2"/>
  <c r="O981" i="2"/>
  <c r="T981" i="2" s="1"/>
  <c r="AM981" i="2" s="1"/>
  <c r="O965" i="2"/>
  <c r="O933" i="2"/>
  <c r="T933" i="2" s="1"/>
  <c r="AM933" i="2" s="1"/>
  <c r="O917" i="2"/>
  <c r="T917" i="2" s="1"/>
  <c r="AM917" i="2" s="1"/>
  <c r="O885" i="2"/>
  <c r="O853" i="2"/>
  <c r="O837" i="2"/>
  <c r="O757" i="2"/>
  <c r="O741" i="2"/>
  <c r="O685" i="2"/>
  <c r="O653" i="2"/>
  <c r="O589" i="2"/>
  <c r="O493" i="2"/>
  <c r="O429" i="2"/>
  <c r="O397" i="2"/>
  <c r="O333" i="2"/>
  <c r="O269" i="2"/>
  <c r="O205" i="2"/>
  <c r="O141" i="2"/>
  <c r="O77" i="2"/>
  <c r="O13" i="2"/>
  <c r="O1822" i="2"/>
  <c r="O1678" i="2"/>
  <c r="T1678" i="2" s="1"/>
  <c r="AM1678" i="2" s="1"/>
  <c r="O1574" i="2"/>
  <c r="T1574" i="2" s="1"/>
  <c r="AM1574" i="2" s="1"/>
  <c r="O1462" i="2"/>
  <c r="O1350" i="2"/>
  <c r="O1254" i="2"/>
  <c r="O1150" i="2"/>
  <c r="T1150" i="2" s="1"/>
  <c r="AM1150" i="2" s="1"/>
  <c r="O1038" i="2"/>
  <c r="O133" i="2"/>
  <c r="T133" i="2" s="1"/>
  <c r="AM133" i="2" s="1"/>
  <c r="O37" i="2"/>
  <c r="O3104" i="2"/>
  <c r="T3104" i="2" s="1"/>
  <c r="AM3104" i="2" s="1"/>
  <c r="O22" i="2"/>
  <c r="T22" i="2" s="1"/>
  <c r="AM22" i="2" s="1"/>
  <c r="O790" i="2"/>
  <c r="O694" i="2"/>
  <c r="T694" i="2" s="1"/>
  <c r="AM694" i="2" s="1"/>
  <c r="O678" i="2"/>
  <c r="O662" i="2"/>
  <c r="O646" i="2"/>
  <c r="O630" i="2"/>
  <c r="T630" i="2" s="1"/>
  <c r="AM630" i="2" s="1"/>
  <c r="O614" i="2"/>
  <c r="O598" i="2"/>
  <c r="O486" i="2"/>
  <c r="O470" i="2"/>
  <c r="T470" i="2" s="1"/>
  <c r="AM470" i="2" s="1"/>
  <c r="O454" i="2"/>
  <c r="O438" i="2"/>
  <c r="O422" i="2"/>
  <c r="O406" i="2"/>
  <c r="O390" i="2"/>
  <c r="O374" i="2"/>
  <c r="O358" i="2"/>
  <c r="T358" i="2" s="1"/>
  <c r="AM358" i="2" s="1"/>
  <c r="O342" i="2"/>
  <c r="T342" i="2" s="1"/>
  <c r="AM342" i="2" s="1"/>
  <c r="O326" i="2"/>
  <c r="O310" i="2"/>
  <c r="O294" i="2"/>
  <c r="O278" i="2"/>
  <c r="O262" i="2"/>
  <c r="O246" i="2"/>
  <c r="O230" i="2"/>
  <c r="O214" i="2"/>
  <c r="O198" i="2"/>
  <c r="O182" i="2"/>
  <c r="R182" i="2" s="1"/>
  <c r="O166" i="2"/>
  <c r="O150" i="2"/>
  <c r="T150" i="2" s="1"/>
  <c r="AM150" i="2" s="1"/>
  <c r="O134" i="2"/>
  <c r="O118" i="2"/>
  <c r="R118" i="2" s="1"/>
  <c r="O102" i="2"/>
  <c r="T102" i="2" s="1"/>
  <c r="AM102" i="2" s="1"/>
  <c r="O86" i="2"/>
  <c r="O70" i="2"/>
  <c r="O54" i="2"/>
  <c r="T54" i="2" s="1"/>
  <c r="AM54" i="2" s="1"/>
  <c r="O38" i="2"/>
  <c r="O1878" i="2"/>
  <c r="R1878" i="2" s="1"/>
  <c r="O1830" i="2"/>
  <c r="R1830" i="2" s="1"/>
  <c r="O1782" i="2"/>
  <c r="O1670" i="2"/>
  <c r="O1630" i="2"/>
  <c r="O1566" i="2"/>
  <c r="O1510" i="2"/>
  <c r="R1510" i="2" s="1"/>
  <c r="O1414" i="2"/>
  <c r="R1414" i="2" s="1"/>
  <c r="O1358" i="2"/>
  <c r="O1302" i="2"/>
  <c r="O1246" i="2"/>
  <c r="O1206" i="2"/>
  <c r="O1158" i="2"/>
  <c r="T1158" i="2" s="1"/>
  <c r="AM1158" i="2" s="1"/>
  <c r="O1054" i="2"/>
  <c r="R1054" i="2" s="1"/>
  <c r="O974" i="2"/>
  <c r="T974" i="2" s="1"/>
  <c r="AM974" i="2" s="1"/>
  <c r="O902" i="2"/>
  <c r="T902" i="2" s="1"/>
  <c r="AM902" i="2" s="1"/>
  <c r="O886" i="2"/>
  <c r="O862" i="2"/>
  <c r="O3040" i="2"/>
  <c r="O2912" i="2"/>
  <c r="O2864" i="2"/>
  <c r="T2864" i="2" s="1"/>
  <c r="AM2864" i="2" s="1"/>
  <c r="O2688" i="2"/>
  <c r="O2644" i="2"/>
  <c r="T2644" i="2" s="1"/>
  <c r="AM2644" i="2" s="1"/>
  <c r="O2580" i="2"/>
  <c r="T2580" i="2" s="1"/>
  <c r="AM2580" i="2" s="1"/>
  <c r="O2516" i="2"/>
  <c r="O2444" i="2"/>
  <c r="O2412" i="2"/>
  <c r="O2396" i="2"/>
  <c r="O2364" i="2"/>
  <c r="T2364" i="2" s="1"/>
  <c r="AM2364" i="2" s="1"/>
  <c r="O2300" i="2"/>
  <c r="O2268" i="2"/>
  <c r="O2228" i="2"/>
  <c r="O2196" i="2"/>
  <c r="T2196" i="2" s="1"/>
  <c r="AM2196" i="2" s="1"/>
  <c r="O2180" i="2"/>
  <c r="O2148" i="2"/>
  <c r="O2116" i="2"/>
  <c r="O2084" i="2"/>
  <c r="T2084" i="2" s="1"/>
  <c r="AM2084" i="2" s="1"/>
  <c r="O2052" i="2"/>
  <c r="O2020" i="2"/>
  <c r="O1988" i="2"/>
  <c r="T1988" i="2" s="1"/>
  <c r="AM1988" i="2" s="1"/>
  <c r="O1964" i="2"/>
  <c r="O1924" i="2"/>
  <c r="O1892" i="2"/>
  <c r="O1860" i="2"/>
  <c r="O1828" i="2"/>
  <c r="O1796" i="2"/>
  <c r="O1748" i="2"/>
  <c r="O1716" i="2"/>
  <c r="O1684" i="2"/>
  <c r="T1684" i="2" s="1"/>
  <c r="AM1684" i="2" s="1"/>
  <c r="O1660" i="2"/>
  <c r="O1620" i="2"/>
  <c r="O1588" i="2"/>
  <c r="T1588" i="2" s="1"/>
  <c r="AM1588" i="2" s="1"/>
  <c r="O1556" i="2"/>
  <c r="O1540" i="2"/>
  <c r="O1508" i="2"/>
  <c r="O1484" i="2"/>
  <c r="O1452" i="2"/>
  <c r="T1452" i="2" s="1"/>
  <c r="AM1452" i="2" s="1"/>
  <c r="O1420" i="2"/>
  <c r="O1396" i="2"/>
  <c r="O1380" i="2"/>
  <c r="O1348" i="2"/>
  <c r="T1348" i="2" s="1"/>
  <c r="AM1348" i="2" s="1"/>
  <c r="O1324" i="2"/>
  <c r="O1308" i="2"/>
  <c r="O1276" i="2"/>
  <c r="O1244" i="2"/>
  <c r="O1196" i="2"/>
  <c r="O1180" i="2"/>
  <c r="O1100" i="2"/>
  <c r="O1076" i="2"/>
  <c r="O1036" i="2"/>
  <c r="T1036" i="2" s="1"/>
  <c r="AM1036" i="2" s="1"/>
  <c r="O1004" i="2"/>
  <c r="S1004" i="2" s="1"/>
  <c r="AL1004" i="2" s="1"/>
  <c r="O916" i="2"/>
  <c r="O876" i="2"/>
  <c r="O820" i="2"/>
  <c r="O788" i="2"/>
  <c r="O756" i="2"/>
  <c r="O692" i="2"/>
  <c r="T692" i="2" s="1"/>
  <c r="AM692" i="2" s="1"/>
  <c r="O660" i="2"/>
  <c r="O628" i="2"/>
  <c r="O544" i="2"/>
  <c r="O496" i="2"/>
  <c r="O432" i="2"/>
  <c r="O368" i="2"/>
  <c r="O304" i="2"/>
  <c r="O240" i="2"/>
  <c r="T240" i="2" s="1"/>
  <c r="AM240" i="2" s="1"/>
  <c r="O176" i="2"/>
  <c r="O1111" i="2"/>
  <c r="O935" i="2"/>
  <c r="O871" i="2"/>
  <c r="O567" i="2"/>
  <c r="T567" i="2" s="1"/>
  <c r="AM567" i="2" s="1"/>
  <c r="O471" i="2"/>
  <c r="O391" i="2"/>
  <c r="O311" i="2"/>
  <c r="O199" i="2"/>
  <c r="O119" i="2"/>
  <c r="O10" i="2"/>
  <c r="O3058" i="2"/>
  <c r="T3058" i="2" s="1"/>
  <c r="AM3058" i="2" s="1"/>
  <c r="O2978" i="2"/>
  <c r="O2926" i="2"/>
  <c r="O2886" i="2"/>
  <c r="O2830" i="2"/>
  <c r="T2830" i="2" s="1"/>
  <c r="AM2830" i="2" s="1"/>
  <c r="O2774" i="2"/>
  <c r="O2726" i="2"/>
  <c r="O2630" i="2"/>
  <c r="R2630" i="2" s="1"/>
  <c r="O2574" i="2"/>
  <c r="R2574" i="2" s="1"/>
  <c r="O2518" i="2"/>
  <c r="R2518" i="2" s="1"/>
  <c r="O2478" i="2"/>
  <c r="O2374" i="2"/>
  <c r="O2326" i="2"/>
  <c r="O2262" i="2"/>
  <c r="O2230" i="2"/>
  <c r="O2206" i="2"/>
  <c r="T2206" i="2" s="1"/>
  <c r="AM2206" i="2" s="1"/>
  <c r="O2166" i="2"/>
  <c r="T2166" i="2" s="1"/>
  <c r="AM2166" i="2" s="1"/>
  <c r="O2142" i="2"/>
  <c r="O2110" i="2"/>
  <c r="T2110" i="2" s="1"/>
  <c r="AM2110" i="2" s="1"/>
  <c r="O1990" i="2"/>
  <c r="O1942" i="2"/>
  <c r="O762" i="2"/>
  <c r="O626" i="2"/>
  <c r="O570" i="2"/>
  <c r="O530" i="2"/>
  <c r="T530" i="2" s="1"/>
  <c r="AM530" i="2" s="1"/>
  <c r="O482" i="2"/>
  <c r="R482" i="2" s="1"/>
  <c r="O434" i="2"/>
  <c r="S434" i="2" s="1"/>
  <c r="AL434" i="2" s="1"/>
  <c r="O386" i="2"/>
  <c r="O338" i="2"/>
  <c r="R338" i="2" s="1"/>
  <c r="O290" i="2"/>
  <c r="O242" i="2"/>
  <c r="T242" i="2" s="1"/>
  <c r="AM242" i="2" s="1"/>
  <c r="O178" i="2"/>
  <c r="T178" i="2" s="1"/>
  <c r="AM178" i="2" s="1"/>
  <c r="O138" i="2"/>
  <c r="R138" i="2" s="1"/>
  <c r="O90" i="2"/>
  <c r="O34" i="2"/>
  <c r="S34" i="2" s="1"/>
  <c r="AL34" i="2" s="1"/>
  <c r="O693" i="2"/>
  <c r="O613" i="2"/>
  <c r="S613" i="2" s="1"/>
  <c r="AL613" i="2" s="1"/>
  <c r="O469" i="2"/>
  <c r="O341" i="2"/>
  <c r="O149" i="2"/>
  <c r="O85" i="2"/>
  <c r="O20" i="2"/>
  <c r="O32" i="2"/>
  <c r="O8" i="2"/>
  <c r="O3084" i="2"/>
  <c r="R3084" i="2" s="1"/>
  <c r="O3052" i="2"/>
  <c r="T3052" i="2" s="1"/>
  <c r="AM3052" i="2" s="1"/>
  <c r="O3020" i="2"/>
  <c r="T3020" i="2" s="1"/>
  <c r="AM3020" i="2" s="1"/>
  <c r="O2980" i="2"/>
  <c r="O2956" i="2"/>
  <c r="O2924" i="2"/>
  <c r="O2908" i="2"/>
  <c r="O2876" i="2"/>
  <c r="O2844" i="2"/>
  <c r="O2812" i="2"/>
  <c r="T2812" i="2" s="1"/>
  <c r="AM2812" i="2" s="1"/>
  <c r="O2780" i="2"/>
  <c r="O2748" i="2"/>
  <c r="S2748" i="2" s="1"/>
  <c r="AL2748" i="2" s="1"/>
  <c r="O2716" i="2"/>
  <c r="R2716" i="2" s="1"/>
  <c r="O2684" i="2"/>
  <c r="O2660" i="2"/>
  <c r="O2640" i="2"/>
  <c r="R2640" i="2" s="1"/>
  <c r="O2616" i="2"/>
  <c r="O2600" i="2"/>
  <c r="O2552" i="2"/>
  <c r="O2536" i="2"/>
  <c r="O2488" i="2"/>
  <c r="T2488" i="2" s="1"/>
  <c r="AM2488" i="2" s="1"/>
  <c r="O2464" i="2"/>
  <c r="O2448" i="2"/>
  <c r="O2424" i="2"/>
  <c r="T2424" i="2" s="1"/>
  <c r="AM2424" i="2" s="1"/>
  <c r="O2400" i="2"/>
  <c r="O2376" i="2"/>
  <c r="R2376" i="2" s="1"/>
  <c r="O2360" i="2"/>
  <c r="O2328" i="2"/>
  <c r="O2280" i="2"/>
  <c r="R2280" i="2" s="1"/>
  <c r="O2264" i="2"/>
  <c r="O2232" i="2"/>
  <c r="O2216" i="2"/>
  <c r="O2176" i="2"/>
  <c r="O2152" i="2"/>
  <c r="O2136" i="2"/>
  <c r="O2112" i="2"/>
  <c r="O2088" i="2"/>
  <c r="O2072" i="2"/>
  <c r="O2048" i="2"/>
  <c r="O2008" i="2"/>
  <c r="O1984" i="2"/>
  <c r="O1928" i="2"/>
  <c r="O1912" i="2"/>
  <c r="O1864" i="2"/>
  <c r="T1864" i="2" s="1"/>
  <c r="AM1864" i="2" s="1"/>
  <c r="O1848" i="2"/>
  <c r="R1848" i="2" s="1"/>
  <c r="O1800" i="2"/>
  <c r="O1784" i="2"/>
  <c r="O1752" i="2"/>
  <c r="O1736" i="2"/>
  <c r="O1712" i="2"/>
  <c r="O1688" i="2"/>
  <c r="O1672" i="2"/>
  <c r="T1672" i="2" s="1"/>
  <c r="AM1672" i="2" s="1"/>
  <c r="O1656" i="2"/>
  <c r="O1592" i="2"/>
  <c r="R1592" i="2" s="1"/>
  <c r="O1552" i="2"/>
  <c r="O1496" i="2"/>
  <c r="O1480" i="2"/>
  <c r="T1480" i="2" s="1"/>
  <c r="AM1480" i="2" s="1"/>
  <c r="O1456" i="2"/>
  <c r="O1432" i="2"/>
  <c r="O1416" i="2"/>
  <c r="O1400" i="2"/>
  <c r="O1368" i="2"/>
  <c r="O1328" i="2"/>
  <c r="O1312" i="2"/>
  <c r="O1288" i="2"/>
  <c r="O1272" i="2"/>
  <c r="O1224" i="2"/>
  <c r="O1200" i="2"/>
  <c r="O1160" i="2"/>
  <c r="T1160" i="2" s="1"/>
  <c r="AM1160" i="2" s="1"/>
  <c r="O1144" i="2"/>
  <c r="O1112" i="2"/>
  <c r="R1112" i="2" s="1"/>
  <c r="O1072" i="2"/>
  <c r="T1072" i="2" s="1"/>
  <c r="AM1072" i="2" s="1"/>
  <c r="O1016" i="2"/>
  <c r="O1000" i="2"/>
  <c r="O968" i="2"/>
  <c r="O952" i="2"/>
  <c r="O920" i="2"/>
  <c r="O904" i="2"/>
  <c r="O888" i="2"/>
  <c r="O872" i="2"/>
  <c r="O840" i="2"/>
  <c r="T840" i="2" s="1"/>
  <c r="AM840" i="2" s="1"/>
  <c r="O816" i="2"/>
  <c r="O792" i="2"/>
  <c r="O776" i="2"/>
  <c r="T776" i="2" s="1"/>
  <c r="AM776" i="2" s="1"/>
  <c r="O752" i="2"/>
  <c r="S752" i="2" s="1"/>
  <c r="AL752" i="2" s="1"/>
  <c r="O712" i="2"/>
  <c r="O696" i="2"/>
  <c r="O672" i="2"/>
  <c r="O648" i="2"/>
  <c r="O632" i="2"/>
  <c r="O616" i="2"/>
  <c r="O556" i="2"/>
  <c r="O524" i="2"/>
  <c r="R524" i="2" s="1"/>
  <c r="O492" i="2"/>
  <c r="R492" i="2" s="1"/>
  <c r="O460" i="2"/>
  <c r="O420" i="2"/>
  <c r="T420" i="2" s="1"/>
  <c r="AM420" i="2" s="1"/>
  <c r="O356" i="2"/>
  <c r="O324" i="2"/>
  <c r="O292" i="2"/>
  <c r="O260" i="2"/>
  <c r="O228" i="2"/>
  <c r="O164" i="2"/>
  <c r="O132" i="2"/>
  <c r="O100" i="2"/>
  <c r="O76" i="2"/>
  <c r="O44" i="2"/>
  <c r="O3079" i="2"/>
  <c r="O3063" i="2"/>
  <c r="O3031" i="2"/>
  <c r="T3031" i="2" s="1"/>
  <c r="AM3031" i="2" s="1"/>
  <c r="O2999" i="2"/>
  <c r="S2999" i="2" s="1"/>
  <c r="AL2999" i="2" s="1"/>
  <c r="O2983" i="2"/>
  <c r="O2967" i="2"/>
  <c r="R2967" i="2" s="1"/>
  <c r="O2951" i="2"/>
  <c r="O2823" i="2"/>
  <c r="O2791" i="2"/>
  <c r="O2727" i="2"/>
  <c r="T2727" i="2" s="1"/>
  <c r="AM2727" i="2" s="1"/>
  <c r="O2631" i="2"/>
  <c r="O2599" i="2"/>
  <c r="O2583" i="2"/>
  <c r="O2487" i="2"/>
  <c r="T2487" i="2" s="1"/>
  <c r="AM2487" i="2" s="1"/>
  <c r="O2471" i="2"/>
  <c r="O2439" i="2"/>
  <c r="O2423" i="2"/>
  <c r="O2407" i="2"/>
  <c r="T2407" i="2" s="1"/>
  <c r="AM2407" i="2" s="1"/>
  <c r="O2391" i="2"/>
  <c r="O2343" i="2"/>
  <c r="O2183" i="2"/>
  <c r="O2135" i="2"/>
  <c r="O2119" i="2"/>
  <c r="O2039" i="2"/>
  <c r="T2039" i="2" s="1"/>
  <c r="AM2039" i="2" s="1"/>
  <c r="O1975" i="2"/>
  <c r="O1943" i="2"/>
  <c r="O1895" i="2"/>
  <c r="O1863" i="2"/>
  <c r="O1831" i="2"/>
  <c r="O1815" i="2"/>
  <c r="O1767" i="2"/>
  <c r="O1751" i="2"/>
  <c r="O1703" i="2"/>
  <c r="O1687" i="2"/>
  <c r="O1639" i="2"/>
  <c r="O1623" i="2"/>
  <c r="R1623" i="2" s="1"/>
  <c r="O1607" i="2"/>
  <c r="O1575" i="2"/>
  <c r="O1559" i="2"/>
  <c r="O1543" i="2"/>
  <c r="O1511" i="2"/>
  <c r="O1495" i="2"/>
  <c r="O1479" i="2"/>
  <c r="O1463" i="2"/>
  <c r="O1431" i="2"/>
  <c r="O1383" i="2"/>
  <c r="O1319" i="2"/>
  <c r="T1319" i="2" s="1"/>
  <c r="AM1319" i="2" s="1"/>
  <c r="O1287" i="2"/>
  <c r="O1175" i="2"/>
  <c r="R1175" i="2" s="1"/>
  <c r="O1119" i="2"/>
  <c r="O1087" i="2"/>
  <c r="O1055" i="2"/>
  <c r="O1023" i="2"/>
  <c r="O991" i="2"/>
  <c r="O959" i="2"/>
  <c r="O927" i="2"/>
  <c r="O895" i="2"/>
  <c r="O863" i="2"/>
  <c r="O831" i="2"/>
  <c r="O799" i="2"/>
  <c r="O767" i="2"/>
  <c r="T767" i="2" s="1"/>
  <c r="AM767" i="2" s="1"/>
  <c r="O735" i="2"/>
  <c r="O703" i="2"/>
  <c r="O671" i="2"/>
  <c r="O639" i="2"/>
  <c r="O607" i="2"/>
  <c r="O575" i="2"/>
  <c r="R575" i="2" s="1"/>
  <c r="O543" i="2"/>
  <c r="O511" i="2"/>
  <c r="O479" i="2"/>
  <c r="O447" i="2"/>
  <c r="O415" i="2"/>
  <c r="O319" i="2"/>
  <c r="T319" i="2" s="1"/>
  <c r="AM319" i="2" s="1"/>
  <c r="O255" i="2"/>
  <c r="T255" i="2" s="1"/>
  <c r="AM255" i="2" s="1"/>
  <c r="O223" i="2"/>
  <c r="T223" i="2" s="1"/>
  <c r="AM223" i="2" s="1"/>
  <c r="O191" i="2"/>
  <c r="O159" i="2"/>
  <c r="O95" i="2"/>
  <c r="O63" i="2"/>
  <c r="T63" i="2" s="1"/>
  <c r="AM63" i="2" s="1"/>
  <c r="O31" i="2"/>
  <c r="O906" i="2"/>
  <c r="O3082" i="2"/>
  <c r="O3050" i="2"/>
  <c r="T3050" i="2" s="1"/>
  <c r="AM3050" i="2" s="1"/>
  <c r="O3018" i="2"/>
  <c r="O882" i="2"/>
  <c r="O842" i="2"/>
  <c r="O818" i="2"/>
  <c r="O778" i="2"/>
  <c r="O754" i="2"/>
  <c r="O714" i="2"/>
  <c r="O1921" i="2"/>
  <c r="O1905" i="2"/>
  <c r="O1873" i="2"/>
  <c r="O1857" i="2"/>
  <c r="O1841" i="2"/>
  <c r="O1809" i="2"/>
  <c r="O1793" i="2"/>
  <c r="O1777" i="2"/>
  <c r="T1777" i="2" s="1"/>
  <c r="AM1777" i="2" s="1"/>
  <c r="O1745" i="2"/>
  <c r="O1729" i="2"/>
  <c r="T1729" i="2" s="1"/>
  <c r="AM1729" i="2" s="1"/>
  <c r="O1713" i="2"/>
  <c r="O1681" i="2"/>
  <c r="O1665" i="2"/>
  <c r="O1649" i="2"/>
  <c r="O1633" i="2"/>
  <c r="T1633" i="2" s="1"/>
  <c r="AM1633" i="2" s="1"/>
  <c r="O1601" i="2"/>
  <c r="O1585" i="2"/>
  <c r="T1585" i="2" s="1"/>
  <c r="AM1585" i="2" s="1"/>
  <c r="O1553" i="2"/>
  <c r="O1521" i="2"/>
  <c r="O1473" i="2"/>
  <c r="T1473" i="2" s="1"/>
  <c r="AM1473" i="2" s="1"/>
  <c r="O1457" i="2"/>
  <c r="O1441" i="2"/>
  <c r="O1425" i="2"/>
  <c r="O1409" i="2"/>
  <c r="O1393" i="2"/>
  <c r="T1393" i="2" s="1"/>
  <c r="AM1393" i="2" s="1"/>
  <c r="O1377" i="2"/>
  <c r="O1361" i="2"/>
  <c r="O1345" i="2"/>
  <c r="O1329" i="2"/>
  <c r="T1329" i="2" s="1"/>
  <c r="AM1329" i="2" s="1"/>
  <c r="O1313" i="2"/>
  <c r="O1297" i="2"/>
  <c r="O1281" i="2"/>
  <c r="T1281" i="2" s="1"/>
  <c r="AM1281" i="2" s="1"/>
  <c r="O1265" i="2"/>
  <c r="O1249" i="2"/>
  <c r="O1233" i="2"/>
  <c r="O1217" i="2"/>
  <c r="O1201" i="2"/>
  <c r="O1185" i="2"/>
  <c r="O1169" i="2"/>
  <c r="O1153" i="2"/>
  <c r="O1137" i="2"/>
  <c r="T1137" i="2" s="1"/>
  <c r="AM1137" i="2" s="1"/>
  <c r="O1105" i="2"/>
  <c r="O1073" i="2"/>
  <c r="O1041" i="2"/>
  <c r="O1001" i="2"/>
  <c r="T1001" i="2" s="1"/>
  <c r="AM1001" i="2" s="1"/>
  <c r="O969" i="2"/>
  <c r="O953" i="2"/>
  <c r="O937" i="2"/>
  <c r="O873" i="2"/>
  <c r="O857" i="2"/>
  <c r="O841" i="2"/>
  <c r="O825" i="2"/>
  <c r="O809" i="2"/>
  <c r="T809" i="2" s="1"/>
  <c r="AM809" i="2" s="1"/>
  <c r="O713" i="2"/>
  <c r="O585" i="2"/>
  <c r="O553" i="2"/>
  <c r="O521" i="2"/>
  <c r="O489" i="2"/>
  <c r="O457" i="2"/>
  <c r="O441" i="2"/>
  <c r="O409" i="2"/>
  <c r="O393" i="2"/>
  <c r="O361" i="2"/>
  <c r="R361" i="2" s="1"/>
  <c r="O345" i="2"/>
  <c r="O329" i="2"/>
  <c r="O313" i="2"/>
  <c r="O297" i="2"/>
  <c r="O281" i="2"/>
  <c r="O265" i="2"/>
  <c r="O249" i="2"/>
  <c r="O233" i="2"/>
  <c r="O217" i="2"/>
  <c r="O201" i="2"/>
  <c r="T201" i="2" s="1"/>
  <c r="AM201" i="2" s="1"/>
  <c r="O185" i="2"/>
  <c r="O169" i="2"/>
  <c r="T169" i="2" s="1"/>
  <c r="AM169" i="2" s="1"/>
  <c r="O153" i="2"/>
  <c r="O137" i="2"/>
  <c r="T137" i="2" s="1"/>
  <c r="AM137" i="2" s="1"/>
  <c r="O121" i="2"/>
  <c r="O105" i="2"/>
  <c r="O89" i="2"/>
  <c r="O73" i="2"/>
  <c r="O57" i="2"/>
  <c r="O41" i="2"/>
  <c r="T41" i="2" s="1"/>
  <c r="AM41" i="2" s="1"/>
  <c r="O25" i="2"/>
  <c r="O1129" i="2"/>
  <c r="O1097" i="2"/>
  <c r="O1063" i="2"/>
  <c r="T1063" i="2" s="1"/>
  <c r="AM1063" i="2" s="1"/>
  <c r="O839" i="2"/>
  <c r="O743" i="2"/>
  <c r="O343" i="2"/>
  <c r="O279" i="2"/>
  <c r="O151" i="2"/>
  <c r="T151" i="2" s="1"/>
  <c r="AM151" i="2" s="1"/>
  <c r="O7" i="2"/>
  <c r="O2994" i="2"/>
  <c r="O2942" i="2"/>
  <c r="O2894" i="2"/>
  <c r="O2854" i="2"/>
  <c r="R2854" i="2" s="1"/>
  <c r="O2814" i="2"/>
  <c r="O2758" i="2"/>
  <c r="T2758" i="2" s="1"/>
  <c r="AM2758" i="2" s="1"/>
  <c r="O2710" i="2"/>
  <c r="O2662" i="2"/>
  <c r="O2614" i="2"/>
  <c r="O2582" i="2"/>
  <c r="O2534" i="2"/>
  <c r="O2486" i="2"/>
  <c r="O2438" i="2"/>
  <c r="T2438" i="2" s="1"/>
  <c r="AM2438" i="2" s="1"/>
  <c r="O2390" i="2"/>
  <c r="T2390" i="2" s="1"/>
  <c r="AM2390" i="2" s="1"/>
  <c r="O2342" i="2"/>
  <c r="T2342" i="2" s="1"/>
  <c r="AM2342" i="2" s="1"/>
  <c r="O2302" i="2"/>
  <c r="O2094" i="2"/>
  <c r="T2094" i="2" s="1"/>
  <c r="AM2094" i="2" s="1"/>
  <c r="O1982" i="2"/>
  <c r="T1982" i="2" s="1"/>
  <c r="AM1982" i="2" s="1"/>
  <c r="O858" i="2"/>
  <c r="O786" i="2"/>
  <c r="T786" i="2" s="1"/>
  <c r="AM786" i="2" s="1"/>
  <c r="O722" i="2"/>
  <c r="O658" i="2"/>
  <c r="O562" i="2"/>
  <c r="T562" i="2" s="1"/>
  <c r="AM562" i="2" s="1"/>
  <c r="O514" i="2"/>
  <c r="O466" i="2"/>
  <c r="O418" i="2"/>
  <c r="T418" i="2" s="1"/>
  <c r="AM418" i="2" s="1"/>
  <c r="O370" i="2"/>
  <c r="O330" i="2"/>
  <c r="O282" i="2"/>
  <c r="O250" i="2"/>
  <c r="O218" i="2"/>
  <c r="T218" i="2" s="1"/>
  <c r="AM218" i="2" s="1"/>
  <c r="O170" i="2"/>
  <c r="O122" i="2"/>
  <c r="O74" i="2"/>
  <c r="O661" i="2"/>
  <c r="O549" i="2"/>
  <c r="T549" i="2" s="1"/>
  <c r="AM549" i="2" s="1"/>
  <c r="O453" i="2"/>
  <c r="O325" i="2"/>
  <c r="O261" i="2"/>
  <c r="O165" i="2"/>
  <c r="R165" i="2" s="1"/>
  <c r="O69" i="2"/>
  <c r="O3100" i="2"/>
  <c r="T3100" i="2" s="1"/>
  <c r="AM3100" i="2" s="1"/>
  <c r="O3068" i="2"/>
  <c r="O2996" i="2"/>
  <c r="O2932" i="2"/>
  <c r="O2884" i="2"/>
  <c r="T2884" i="2" s="1"/>
  <c r="AM2884" i="2" s="1"/>
  <c r="O2852" i="2"/>
  <c r="O2820" i="2"/>
  <c r="R2820" i="2" s="1"/>
  <c r="O2788" i="2"/>
  <c r="T2788" i="2" s="1"/>
  <c r="AM2788" i="2" s="1"/>
  <c r="O2756" i="2"/>
  <c r="O2732" i="2"/>
  <c r="O2700" i="2"/>
  <c r="T2700" i="2" s="1"/>
  <c r="AM2700" i="2" s="1"/>
  <c r="O2624" i="2"/>
  <c r="O2560" i="2"/>
  <c r="T2560" i="2" s="1"/>
  <c r="AM2560" i="2" s="1"/>
  <c r="O2496" i="2"/>
  <c r="R2496" i="2" s="1"/>
  <c r="O2384" i="2"/>
  <c r="O2288" i="2"/>
  <c r="O2032" i="2"/>
  <c r="O1968" i="2"/>
  <c r="O1696" i="2"/>
  <c r="O1520" i="2"/>
  <c r="O1440" i="2"/>
  <c r="O1296" i="2"/>
  <c r="O1064" i="2"/>
  <c r="O1048" i="2"/>
  <c r="O596" i="2"/>
  <c r="O564" i="2"/>
  <c r="O532" i="2"/>
  <c r="O500" i="2"/>
  <c r="T500" i="2" s="1"/>
  <c r="AM500" i="2" s="1"/>
  <c r="O468" i="2"/>
  <c r="T468" i="2" s="1"/>
  <c r="AM468" i="2" s="1"/>
  <c r="O436" i="2"/>
  <c r="O372" i="2"/>
  <c r="T372" i="2" s="1"/>
  <c r="AM372" i="2" s="1"/>
  <c r="O340" i="2"/>
  <c r="O308" i="2"/>
  <c r="O276" i="2"/>
  <c r="T276" i="2" s="1"/>
  <c r="AM276" i="2" s="1"/>
  <c r="O244" i="2"/>
  <c r="T244" i="2" s="1"/>
  <c r="AM244" i="2" s="1"/>
  <c r="O212" i="2"/>
  <c r="O180" i="2"/>
  <c r="O148" i="2"/>
  <c r="O116" i="2"/>
  <c r="O84" i="2"/>
  <c r="O52" i="2"/>
  <c r="O1115" i="2"/>
  <c r="O1099" i="2"/>
  <c r="T1099" i="2" s="1"/>
  <c r="AM1099" i="2" s="1"/>
  <c r="O1083" i="2"/>
  <c r="O1067" i="2"/>
  <c r="O1051" i="2"/>
  <c r="O1035" i="2"/>
  <c r="O1019" i="2"/>
  <c r="O1003" i="2"/>
  <c r="R1003" i="2" s="1"/>
  <c r="O987" i="2"/>
  <c r="O971" i="2"/>
  <c r="T971" i="2" s="1"/>
  <c r="AM971" i="2" s="1"/>
  <c r="O955" i="2"/>
  <c r="O939" i="2"/>
  <c r="O923" i="2"/>
  <c r="O907" i="2"/>
  <c r="O891" i="2"/>
  <c r="O875" i="2"/>
  <c r="T875" i="2" s="1"/>
  <c r="AM875" i="2" s="1"/>
  <c r="O859" i="2"/>
  <c r="O843" i="2"/>
  <c r="R843" i="2" s="1"/>
  <c r="O827" i="2"/>
  <c r="O811" i="2"/>
  <c r="O795" i="2"/>
  <c r="T795" i="2" s="1"/>
  <c r="AM795" i="2" s="1"/>
  <c r="O779" i="2"/>
  <c r="T779" i="2" s="1"/>
  <c r="AM779" i="2" s="1"/>
  <c r="O763" i="2"/>
  <c r="O747" i="2"/>
  <c r="O731" i="2"/>
  <c r="O715" i="2"/>
  <c r="O691" i="2"/>
  <c r="O659" i="2"/>
  <c r="O627" i="2"/>
  <c r="O595" i="2"/>
  <c r="R595" i="2" s="1"/>
  <c r="O563" i="2"/>
  <c r="O531" i="2"/>
  <c r="O499" i="2"/>
  <c r="O467" i="2"/>
  <c r="T467" i="2" s="1"/>
  <c r="AM467" i="2" s="1"/>
  <c r="O435" i="2"/>
  <c r="O403" i="2"/>
  <c r="O371" i="2"/>
  <c r="O307" i="2"/>
  <c r="O275" i="2"/>
  <c r="O243" i="2"/>
  <c r="O211" i="2"/>
  <c r="O179" i="2"/>
  <c r="O147" i="2"/>
  <c r="O115" i="2"/>
  <c r="O83" i="2"/>
  <c r="O51" i="2"/>
  <c r="O19" i="2"/>
  <c r="R19" i="2" s="1"/>
  <c r="O2982" i="2"/>
  <c r="O2966" i="2"/>
  <c r="O2946" i="2"/>
  <c r="T2946" i="2" s="1"/>
  <c r="AM2946" i="2" s="1"/>
  <c r="O2930" i="2"/>
  <c r="T2930" i="2" s="1"/>
  <c r="AM2930" i="2" s="1"/>
  <c r="O2914" i="2"/>
  <c r="O2866" i="2"/>
  <c r="O2850" i="2"/>
  <c r="O2834" i="2"/>
  <c r="O2818" i="2"/>
  <c r="O2802" i="2"/>
  <c r="O2770" i="2"/>
  <c r="O2738" i="2"/>
  <c r="O2722" i="2"/>
  <c r="O2706" i="2"/>
  <c r="O2690" i="2"/>
  <c r="T2690" i="2" s="1"/>
  <c r="AM2690" i="2" s="1"/>
  <c r="O2674" i="2"/>
  <c r="O2626" i="2"/>
  <c r="O2610" i="2"/>
  <c r="O2594" i="2"/>
  <c r="O2578" i="2"/>
  <c r="O2562" i="2"/>
  <c r="T2562" i="2" s="1"/>
  <c r="AM2562" i="2" s="1"/>
  <c r="O2546" i="2"/>
  <c r="T2546" i="2" s="1"/>
  <c r="AM2546" i="2" s="1"/>
  <c r="O2514" i="2"/>
  <c r="T2514" i="2" s="1"/>
  <c r="AM2514" i="2" s="1"/>
  <c r="O2482" i="2"/>
  <c r="O2466" i="2"/>
  <c r="O2450" i="2"/>
  <c r="T2450" i="2" s="1"/>
  <c r="AM2450" i="2" s="1"/>
  <c r="O2434" i="2"/>
  <c r="T2434" i="2" s="1"/>
  <c r="AM2434" i="2" s="1"/>
  <c r="O2418" i="2"/>
  <c r="O2402" i="2"/>
  <c r="O2354" i="2"/>
  <c r="T2354" i="2" s="1"/>
  <c r="AM2354" i="2" s="1"/>
  <c r="O2338" i="2"/>
  <c r="O2322" i="2"/>
  <c r="O2306" i="2"/>
  <c r="O2290" i="2"/>
  <c r="O2258" i="2"/>
  <c r="O2226" i="2"/>
  <c r="R2226" i="2" s="1"/>
  <c r="O2210" i="2"/>
  <c r="O2194" i="2"/>
  <c r="O2178" i="2"/>
  <c r="T2178" i="2" s="1"/>
  <c r="AM2178" i="2" s="1"/>
  <c r="O2146" i="2"/>
  <c r="O2130" i="2"/>
  <c r="O2114" i="2"/>
  <c r="T2114" i="2" s="1"/>
  <c r="AM2114" i="2" s="1"/>
  <c r="O2098" i="2"/>
  <c r="T2098" i="2" s="1"/>
  <c r="AM2098" i="2" s="1"/>
  <c r="O2082" i="2"/>
  <c r="O2066" i="2"/>
  <c r="T2066" i="2" s="1"/>
  <c r="AM2066" i="2" s="1"/>
  <c r="O2050" i="2"/>
  <c r="O2018" i="2"/>
  <c r="O2002" i="2"/>
  <c r="R2002" i="2" s="1"/>
  <c r="O1986" i="2"/>
  <c r="O1970" i="2"/>
  <c r="O1954" i="2"/>
  <c r="O1938" i="2"/>
  <c r="O1922" i="2"/>
  <c r="T1922" i="2" s="1"/>
  <c r="AM1922" i="2" s="1"/>
  <c r="O1890" i="2"/>
  <c r="O1874" i="2"/>
  <c r="O1858" i="2"/>
  <c r="T1858" i="2" s="1"/>
  <c r="AM1858" i="2" s="1"/>
  <c r="O1826" i="2"/>
  <c r="O1810" i="2"/>
  <c r="O1794" i="2"/>
  <c r="O1754" i="2"/>
  <c r="O1738" i="2"/>
  <c r="S1738" i="2" s="1"/>
  <c r="AL1738" i="2" s="1"/>
  <c r="O1722" i="2"/>
  <c r="O1706" i="2"/>
  <c r="O1690" i="2"/>
  <c r="O1674" i="2"/>
  <c r="O1658" i="2"/>
  <c r="T1658" i="2" s="1"/>
  <c r="AM1658" i="2" s="1"/>
  <c r="O1642" i="2"/>
  <c r="O1626" i="2"/>
  <c r="O1610" i="2"/>
  <c r="O1594" i="2"/>
  <c r="O1546" i="2"/>
  <c r="T1546" i="2" s="1"/>
  <c r="AM1546" i="2" s="1"/>
  <c r="O1482" i="2"/>
  <c r="O1466" i="2"/>
  <c r="O1450" i="2"/>
  <c r="O1434" i="2"/>
  <c r="T1434" i="2" s="1"/>
  <c r="AM1434" i="2" s="1"/>
  <c r="O1418" i="2"/>
  <c r="O1402" i="2"/>
  <c r="R1402" i="2" s="1"/>
  <c r="O1386" i="2"/>
  <c r="O1370" i="2"/>
  <c r="T1370" i="2" s="1"/>
  <c r="AM1370" i="2" s="1"/>
  <c r="O1354" i="2"/>
  <c r="O1338" i="2"/>
  <c r="O1322" i="2"/>
  <c r="O1306" i="2"/>
  <c r="R1306" i="2" s="1"/>
  <c r="O1290" i="2"/>
  <c r="S1290" i="2" s="1"/>
  <c r="AL1290" i="2" s="1"/>
  <c r="O1274" i="2"/>
  <c r="O1258" i="2"/>
  <c r="O1242" i="2"/>
  <c r="O1226" i="2"/>
  <c r="O1210" i="2"/>
  <c r="O1194" i="2"/>
  <c r="O1178" i="2"/>
  <c r="T1178" i="2" s="1"/>
  <c r="AM1178" i="2" s="1"/>
  <c r="O1162" i="2"/>
  <c r="O1146" i="2"/>
  <c r="O1114" i="2"/>
  <c r="O1082" i="2"/>
  <c r="T1082" i="2" s="1"/>
  <c r="AM1082" i="2" s="1"/>
  <c r="O1018" i="2"/>
  <c r="T1018" i="2" s="1"/>
  <c r="AM1018" i="2" s="1"/>
  <c r="O986" i="2"/>
  <c r="O954" i="2"/>
  <c r="O922" i="2"/>
  <c r="T922" i="2" s="1"/>
  <c r="AM922" i="2" s="1"/>
  <c r="O1081" i="2"/>
  <c r="O1049" i="2"/>
  <c r="O823" i="2"/>
  <c r="O679" i="2"/>
  <c r="T679" i="2" s="1"/>
  <c r="AM679" i="2" s="1"/>
  <c r="O503" i="2"/>
  <c r="O423" i="2"/>
  <c r="O327" i="2"/>
  <c r="O215" i="2"/>
  <c r="T215" i="2" s="1"/>
  <c r="AM215" i="2" s="1"/>
  <c r="O135" i="2"/>
  <c r="O39" i="2"/>
  <c r="O3074" i="2"/>
  <c r="R3074" i="2" s="1"/>
  <c r="O2986" i="2"/>
  <c r="R2986" i="2" s="1"/>
  <c r="O2878" i="2"/>
  <c r="O2822" i="2"/>
  <c r="O2790" i="2"/>
  <c r="O2742" i="2"/>
  <c r="O2694" i="2"/>
  <c r="R2694" i="2" s="1"/>
  <c r="O2654" i="2"/>
  <c r="O2590" i="2"/>
  <c r="T2590" i="2" s="1"/>
  <c r="AM2590" i="2" s="1"/>
  <c r="O2494" i="2"/>
  <c r="O2446" i="2"/>
  <c r="O2398" i="2"/>
  <c r="O2358" i="2"/>
  <c r="O2310" i="2"/>
  <c r="O2270" i="2"/>
  <c r="R2270" i="2" s="1"/>
  <c r="O2238" i="2"/>
  <c r="O2198" i="2"/>
  <c r="T2198" i="2" s="1"/>
  <c r="AM2198" i="2" s="1"/>
  <c r="O2174" i="2"/>
  <c r="O2134" i="2"/>
  <c r="O2102" i="2"/>
  <c r="T2102" i="2" s="1"/>
  <c r="AM2102" i="2" s="1"/>
  <c r="O2070" i="2"/>
  <c r="O2038" i="2"/>
  <c r="O1998" i="2"/>
  <c r="O1958" i="2"/>
  <c r="T1958" i="2" s="1"/>
  <c r="AM1958" i="2" s="1"/>
  <c r="O874" i="2"/>
  <c r="T874" i="2" s="1"/>
  <c r="AM874" i="2" s="1"/>
  <c r="O826" i="2"/>
  <c r="O698" i="2"/>
  <c r="O594" i="2"/>
  <c r="O554" i="2"/>
  <c r="O498" i="2"/>
  <c r="O450" i="2"/>
  <c r="O402" i="2"/>
  <c r="T402" i="2" s="1"/>
  <c r="AM402" i="2" s="1"/>
  <c r="O354" i="2"/>
  <c r="O298" i="2"/>
  <c r="O234" i="2"/>
  <c r="O186" i="2"/>
  <c r="T186" i="2" s="1"/>
  <c r="AM186" i="2" s="1"/>
  <c r="O130" i="2"/>
  <c r="O82" i="2"/>
  <c r="T82" i="2" s="1"/>
  <c r="AM82" i="2" s="1"/>
  <c r="O42" i="2"/>
  <c r="O677" i="2"/>
  <c r="O581" i="2"/>
  <c r="R581" i="2" s="1"/>
  <c r="O437" i="2"/>
  <c r="T437" i="2" s="1"/>
  <c r="AM437" i="2" s="1"/>
  <c r="O309" i="2"/>
  <c r="O181" i="2"/>
  <c r="O53" i="2"/>
  <c r="O584" i="2"/>
  <c r="O12" i="2"/>
  <c r="T12" i="2" s="1"/>
  <c r="AM12" i="2" s="1"/>
  <c r="O3064" i="2"/>
  <c r="O3048" i="2"/>
  <c r="T3048" i="2" s="1"/>
  <c r="AM3048" i="2" s="1"/>
  <c r="O3016" i="2"/>
  <c r="O3000" i="2"/>
  <c r="O2968" i="2"/>
  <c r="O2944" i="2"/>
  <c r="O2920" i="2"/>
  <c r="O2888" i="2"/>
  <c r="O2872" i="2"/>
  <c r="O2848" i="2"/>
  <c r="O2824" i="2"/>
  <c r="O2808" i="2"/>
  <c r="O2784" i="2"/>
  <c r="O2760" i="2"/>
  <c r="O2744" i="2"/>
  <c r="O2712" i="2"/>
  <c r="O2696" i="2"/>
  <c r="O2596" i="2"/>
  <c r="O2532" i="2"/>
  <c r="O2500" i="2"/>
  <c r="O2476" i="2"/>
  <c r="R2476" i="2" s="1"/>
  <c r="O2436" i="2"/>
  <c r="O2388" i="2"/>
  <c r="T2388" i="2" s="1"/>
  <c r="AM2388" i="2" s="1"/>
  <c r="O2356" i="2"/>
  <c r="O2340" i="2"/>
  <c r="R2340" i="2" s="1"/>
  <c r="O2324" i="2"/>
  <c r="O2292" i="2"/>
  <c r="O2260" i="2"/>
  <c r="O2236" i="2"/>
  <c r="O2204" i="2"/>
  <c r="O2156" i="2"/>
  <c r="T2156" i="2" s="1"/>
  <c r="AM2156" i="2" s="1"/>
  <c r="O2124" i="2"/>
  <c r="S2124" i="2" s="1"/>
  <c r="AL2124" i="2" s="1"/>
  <c r="O2092" i="2"/>
  <c r="R2092" i="2" s="1"/>
  <c r="O2060" i="2"/>
  <c r="O2028" i="2"/>
  <c r="O1996" i="2"/>
  <c r="O1956" i="2"/>
  <c r="O1932" i="2"/>
  <c r="O1900" i="2"/>
  <c r="O1868" i="2"/>
  <c r="O1836" i="2"/>
  <c r="O1804" i="2"/>
  <c r="O1772" i="2"/>
  <c r="T1772" i="2" s="1"/>
  <c r="AM1772" i="2" s="1"/>
  <c r="O1756" i="2"/>
  <c r="R1756" i="2" s="1"/>
  <c r="O1724" i="2"/>
  <c r="O1692" i="2"/>
  <c r="O1652" i="2"/>
  <c r="T1652" i="2" s="1"/>
  <c r="AM1652" i="2" s="1"/>
  <c r="O1628" i="2"/>
  <c r="O1596" i="2"/>
  <c r="O1564" i="2"/>
  <c r="O1516" i="2"/>
  <c r="O1476" i="2"/>
  <c r="O1444" i="2"/>
  <c r="O1412" i="2"/>
  <c r="O1356" i="2"/>
  <c r="O1300" i="2"/>
  <c r="R1300" i="2" s="1"/>
  <c r="O1268" i="2"/>
  <c r="O1236" i="2"/>
  <c r="O1172" i="2"/>
  <c r="R1172" i="2" s="1"/>
  <c r="O1140" i="2"/>
  <c r="O1092" i="2"/>
  <c r="O1060" i="2"/>
  <c r="O1028" i="2"/>
  <c r="O996" i="2"/>
  <c r="T996" i="2" s="1"/>
  <c r="AM996" i="2" s="1"/>
  <c r="O980" i="2"/>
  <c r="O940" i="2"/>
  <c r="O868" i="2"/>
  <c r="R868" i="2" s="1"/>
  <c r="O852" i="2"/>
  <c r="O796" i="2"/>
  <c r="T796" i="2" s="1"/>
  <c r="AM796" i="2" s="1"/>
  <c r="O764" i="2"/>
  <c r="O724" i="2"/>
  <c r="O560" i="2"/>
  <c r="O536" i="2"/>
  <c r="O520" i="2"/>
  <c r="T520" i="2" s="1"/>
  <c r="AM520" i="2" s="1"/>
  <c r="O488" i="2"/>
  <c r="O472" i="2"/>
  <c r="T472" i="2" s="1"/>
  <c r="AM472" i="2" s="1"/>
  <c r="O448" i="2"/>
  <c r="O424" i="2"/>
  <c r="O408" i="2"/>
  <c r="O384" i="2"/>
  <c r="O360" i="2"/>
  <c r="T360" i="2" s="1"/>
  <c r="AM360" i="2" s="1"/>
  <c r="O344" i="2"/>
  <c r="O320" i="2"/>
  <c r="R320" i="2" s="1"/>
  <c r="O296" i="2"/>
  <c r="O280" i="2"/>
  <c r="S280" i="2" s="1"/>
  <c r="AL280" i="2" s="1"/>
  <c r="O256" i="2"/>
  <c r="O232" i="2"/>
  <c r="O216" i="2"/>
  <c r="O192" i="2"/>
  <c r="O168" i="2"/>
  <c r="O152" i="2"/>
  <c r="O104" i="2"/>
  <c r="O88" i="2"/>
  <c r="O64" i="2"/>
  <c r="O48" i="2"/>
  <c r="O3099" i="2"/>
  <c r="R3099" i="2" s="1"/>
  <c r="O3083" i="2"/>
  <c r="R3083" i="2" s="1"/>
  <c r="O3067" i="2"/>
  <c r="O3051" i="2"/>
  <c r="O3035" i="2"/>
  <c r="O3019" i="2"/>
  <c r="O3003" i="2"/>
  <c r="O2987" i="2"/>
  <c r="T2987" i="2" s="1"/>
  <c r="AM2987" i="2" s="1"/>
  <c r="O2971" i="2"/>
  <c r="O2955" i="2"/>
  <c r="O2939" i="2"/>
  <c r="O2923" i="2"/>
  <c r="O2907" i="2"/>
  <c r="R2907" i="2" s="1"/>
  <c r="O2891" i="2"/>
  <c r="O2875" i="2"/>
  <c r="O2859" i="2"/>
  <c r="O2843" i="2"/>
  <c r="T2843" i="2" s="1"/>
  <c r="AM2843" i="2" s="1"/>
  <c r="O2827" i="2"/>
  <c r="O2811" i="2"/>
  <c r="O2795" i="2"/>
  <c r="O2779" i="2"/>
  <c r="O2763" i="2"/>
  <c r="R2763" i="2" s="1"/>
  <c r="O2747" i="2"/>
  <c r="O2731" i="2"/>
  <c r="O2715" i="2"/>
  <c r="O2699" i="2"/>
  <c r="O2683" i="2"/>
  <c r="O2667" i="2"/>
  <c r="O2651" i="2"/>
  <c r="O2635" i="2"/>
  <c r="T2635" i="2" s="1"/>
  <c r="AM2635" i="2" s="1"/>
  <c r="O2619" i="2"/>
  <c r="O2603" i="2"/>
  <c r="O2587" i="2"/>
  <c r="T2587" i="2" s="1"/>
  <c r="AM2587" i="2" s="1"/>
  <c r="O2571" i="2"/>
  <c r="T2571" i="2" s="1"/>
  <c r="AM2571" i="2" s="1"/>
  <c r="O2555" i="2"/>
  <c r="O2539" i="2"/>
  <c r="O2523" i="2"/>
  <c r="O2507" i="2"/>
  <c r="O2491" i="2"/>
  <c r="T2491" i="2" s="1"/>
  <c r="AM2491" i="2" s="1"/>
  <c r="O2475" i="2"/>
  <c r="O2459" i="2"/>
  <c r="O2443" i="2"/>
  <c r="O2427" i="2"/>
  <c r="O2411" i="2"/>
  <c r="O2395" i="2"/>
  <c r="T2395" i="2" s="1"/>
  <c r="AM2395" i="2" s="1"/>
  <c r="O2379" i="2"/>
  <c r="O2363" i="2"/>
  <c r="O2347" i="2"/>
  <c r="T2347" i="2" s="1"/>
  <c r="AM2347" i="2" s="1"/>
  <c r="O2331" i="2"/>
  <c r="R2331" i="2" s="1"/>
  <c r="O2315" i="2"/>
  <c r="R2315" i="2" s="1"/>
  <c r="O2299" i="2"/>
  <c r="O2283" i="2"/>
  <c r="O2267" i="2"/>
  <c r="O2251" i="2"/>
  <c r="O2235" i="2"/>
  <c r="O2219" i="2"/>
  <c r="O2203" i="2"/>
  <c r="O2187" i="2"/>
  <c r="T2187" i="2" s="1"/>
  <c r="AM2187" i="2" s="1"/>
  <c r="O2171" i="2"/>
  <c r="O2155" i="2"/>
  <c r="R2155" i="2" s="1"/>
  <c r="O2139" i="2"/>
  <c r="O2123" i="2"/>
  <c r="T2123" i="2" s="1"/>
  <c r="AM2123" i="2" s="1"/>
  <c r="O2107" i="2"/>
  <c r="T2107" i="2" s="1"/>
  <c r="AM2107" i="2" s="1"/>
  <c r="O2091" i="2"/>
  <c r="O2075" i="2"/>
  <c r="O2059" i="2"/>
  <c r="O2043" i="2"/>
  <c r="O2027" i="2"/>
  <c r="O1995" i="2"/>
  <c r="R1995" i="2" s="1"/>
  <c r="O1979" i="2"/>
  <c r="O1963" i="2"/>
  <c r="T1963" i="2" s="1"/>
  <c r="AM1963" i="2" s="1"/>
  <c r="O1931" i="2"/>
  <c r="T1931" i="2" s="1"/>
  <c r="AM1931" i="2" s="1"/>
  <c r="O1915" i="2"/>
  <c r="O1899" i="2"/>
  <c r="O1867" i="2"/>
  <c r="O1851" i="2"/>
  <c r="O1835" i="2"/>
  <c r="T1835" i="2" s="1"/>
  <c r="AM1835" i="2" s="1"/>
  <c r="O1803" i="2"/>
  <c r="O1787" i="2"/>
  <c r="O1771" i="2"/>
  <c r="O1755" i="2"/>
  <c r="O1739" i="2"/>
  <c r="T1739" i="2" s="1"/>
  <c r="AM1739" i="2" s="1"/>
  <c r="O1723" i="2"/>
  <c r="O1707" i="2"/>
  <c r="O1675" i="2"/>
  <c r="O1659" i="2"/>
  <c r="O1643" i="2"/>
  <c r="O1611" i="2"/>
  <c r="R1611" i="2" s="1"/>
  <c r="O1595" i="2"/>
  <c r="T1595" i="2" s="1"/>
  <c r="AM1595" i="2" s="1"/>
  <c r="O1579" i="2"/>
  <c r="O1563" i="2"/>
  <c r="O1547" i="2"/>
  <c r="O1531" i="2"/>
  <c r="O1499" i="2"/>
  <c r="O1483" i="2"/>
  <c r="O1467" i="2"/>
  <c r="O1451" i="2"/>
  <c r="T1451" i="2" s="1"/>
  <c r="AM1451" i="2" s="1"/>
  <c r="O1435" i="2"/>
  <c r="O1419" i="2"/>
  <c r="O1403" i="2"/>
  <c r="O1371" i="2"/>
  <c r="T1371" i="2" s="1"/>
  <c r="AM1371" i="2" s="1"/>
  <c r="O1355" i="2"/>
  <c r="O1339" i="2"/>
  <c r="O1323" i="2"/>
  <c r="O1307" i="2"/>
  <c r="R1307" i="2" s="1"/>
  <c r="O1291" i="2"/>
  <c r="T1291" i="2" s="1"/>
  <c r="AM1291" i="2" s="1"/>
  <c r="O1275" i="2"/>
  <c r="O1243" i="2"/>
  <c r="O1227" i="2"/>
  <c r="T1227" i="2" s="1"/>
  <c r="AM1227" i="2" s="1"/>
  <c r="O1211" i="2"/>
  <c r="O1195" i="2"/>
  <c r="O1163" i="2"/>
  <c r="T1163" i="2" s="1"/>
  <c r="AM1163" i="2" s="1"/>
  <c r="O1147" i="2"/>
  <c r="O699" i="2"/>
  <c r="O667" i="2"/>
  <c r="O635" i="2"/>
  <c r="O603" i="2"/>
  <c r="T603" i="2" s="1"/>
  <c r="AM603" i="2" s="1"/>
  <c r="O571" i="2"/>
  <c r="T571" i="2" s="1"/>
  <c r="AM571" i="2" s="1"/>
  <c r="O539" i="2"/>
  <c r="O507" i="2"/>
  <c r="O475" i="2"/>
  <c r="O443" i="2"/>
  <c r="T443" i="2" s="1"/>
  <c r="AM443" i="2" s="1"/>
  <c r="O411" i="2"/>
  <c r="S411" i="2" s="1"/>
  <c r="AL411" i="2" s="1"/>
  <c r="O379" i="2"/>
  <c r="O347" i="2"/>
  <c r="O315" i="2"/>
  <c r="O283" i="2"/>
  <c r="O251" i="2"/>
  <c r="T251" i="2" s="1"/>
  <c r="AM251" i="2" s="1"/>
  <c r="O219" i="2"/>
  <c r="O187" i="2"/>
  <c r="T187" i="2" s="1"/>
  <c r="AM187" i="2" s="1"/>
  <c r="O123" i="2"/>
  <c r="O91" i="2"/>
  <c r="O59" i="2"/>
  <c r="O27" i="2"/>
  <c r="O3102" i="2"/>
  <c r="R3102" i="2" s="1"/>
  <c r="O3086" i="2"/>
  <c r="O3070" i="2"/>
  <c r="O3054" i="2"/>
  <c r="O3038" i="2"/>
  <c r="O3022" i="2"/>
  <c r="O3006" i="2"/>
  <c r="O2990" i="2"/>
  <c r="T2990" i="2" s="1"/>
  <c r="AM2990" i="2" s="1"/>
  <c r="O1122" i="2"/>
  <c r="O1090" i="2"/>
  <c r="O1042" i="2"/>
  <c r="O1026" i="2"/>
  <c r="O994" i="2"/>
  <c r="O962" i="2"/>
  <c r="T962" i="2" s="1"/>
  <c r="AM962" i="2" s="1"/>
  <c r="O930" i="2"/>
  <c r="O1917" i="2"/>
  <c r="O1885" i="2"/>
  <c r="O1869" i="2"/>
  <c r="T1869" i="2" s="1"/>
  <c r="AM1869" i="2" s="1"/>
  <c r="O1853" i="2"/>
  <c r="S1853" i="2" s="1"/>
  <c r="AL1853" i="2" s="1"/>
  <c r="O1837" i="2"/>
  <c r="R1837" i="2" s="1"/>
  <c r="O1821" i="2"/>
  <c r="O1805" i="2"/>
  <c r="T1805" i="2" s="1"/>
  <c r="AM1805" i="2" s="1"/>
  <c r="O1789" i="2"/>
  <c r="O1757" i="2"/>
  <c r="O1741" i="2"/>
  <c r="R1741" i="2" s="1"/>
  <c r="O1725" i="2"/>
  <c r="O1709" i="2"/>
  <c r="O1693" i="2"/>
  <c r="O1677" i="2"/>
  <c r="O1661" i="2"/>
  <c r="T1661" i="2" s="1"/>
  <c r="AM1661" i="2" s="1"/>
  <c r="O1645" i="2"/>
  <c r="O1629" i="2"/>
  <c r="O1613" i="2"/>
  <c r="T1613" i="2" s="1"/>
  <c r="AM1613" i="2" s="1"/>
  <c r="O1597" i="2"/>
  <c r="O1565" i="2"/>
  <c r="O1549" i="2"/>
  <c r="T1549" i="2" s="1"/>
  <c r="AM1549" i="2" s="1"/>
  <c r="O1533" i="2"/>
  <c r="O1517" i="2"/>
  <c r="T1517" i="2" s="1"/>
  <c r="AM1517" i="2" s="1"/>
  <c r="O1501" i="2"/>
  <c r="T1501" i="2" s="1"/>
  <c r="AM1501" i="2" s="1"/>
  <c r="O1485" i="2"/>
  <c r="O1469" i="2"/>
  <c r="O1453" i="2"/>
  <c r="O1437" i="2"/>
  <c r="O1421" i="2"/>
  <c r="O1405" i="2"/>
  <c r="O1389" i="2"/>
  <c r="O1373" i="2"/>
  <c r="O1357" i="2"/>
  <c r="O1341" i="2"/>
  <c r="O1325" i="2"/>
  <c r="O1309" i="2"/>
  <c r="O1293" i="2"/>
  <c r="T1293" i="2" s="1"/>
  <c r="AM1293" i="2" s="1"/>
  <c r="O1277" i="2"/>
  <c r="O1261" i="2"/>
  <c r="O1245" i="2"/>
  <c r="T1245" i="2" s="1"/>
  <c r="AM1245" i="2" s="1"/>
  <c r="O1229" i="2"/>
  <c r="O1213" i="2"/>
  <c r="O1197" i="2"/>
  <c r="O1181" i="2"/>
  <c r="O1165" i="2"/>
  <c r="O1149" i="2"/>
  <c r="O1133" i="2"/>
  <c r="O1117" i="2"/>
  <c r="O1101" i="2"/>
  <c r="O1085" i="2"/>
  <c r="T1085" i="2" s="1"/>
  <c r="AM1085" i="2" s="1"/>
  <c r="O1069" i="2"/>
  <c r="R1069" i="2" s="1"/>
  <c r="O1037" i="2"/>
  <c r="T1037" i="2" s="1"/>
  <c r="AM1037" i="2" s="1"/>
  <c r="O1021" i="2"/>
  <c r="R1021" i="2" s="1"/>
  <c r="O1005" i="2"/>
  <c r="O989" i="2"/>
  <c r="O973" i="2"/>
  <c r="O957" i="2"/>
  <c r="O925" i="2"/>
  <c r="O909" i="2"/>
  <c r="T909" i="2" s="1"/>
  <c r="AM909" i="2" s="1"/>
  <c r="O861" i="2"/>
  <c r="O845" i="2"/>
  <c r="O829" i="2"/>
  <c r="O813" i="2"/>
  <c r="O797" i="2"/>
  <c r="T797" i="2" s="1"/>
  <c r="AM797" i="2" s="1"/>
  <c r="O765" i="2"/>
  <c r="O701" i="2"/>
  <c r="O669" i="2"/>
  <c r="O573" i="2"/>
  <c r="O541" i="2"/>
  <c r="T541" i="2" s="1"/>
  <c r="AM541" i="2" s="1"/>
  <c r="O445" i="2"/>
  <c r="T445" i="2" s="1"/>
  <c r="AM445" i="2" s="1"/>
  <c r="O413" i="2"/>
  <c r="T413" i="2" s="1"/>
  <c r="AM413" i="2" s="1"/>
  <c r="O381" i="2"/>
  <c r="O349" i="2"/>
  <c r="O317" i="2"/>
  <c r="O285" i="2"/>
  <c r="O253" i="2"/>
  <c r="O221" i="2"/>
  <c r="O189" i="2"/>
  <c r="O157" i="2"/>
  <c r="O125" i="2"/>
  <c r="O93" i="2"/>
  <c r="O61" i="2"/>
  <c r="R61" i="2" s="1"/>
  <c r="O29" i="2"/>
  <c r="O1894" i="2"/>
  <c r="O1846" i="2"/>
  <c r="O1798" i="2"/>
  <c r="O1654" i="2"/>
  <c r="O1598" i="2"/>
  <c r="O1550" i="2"/>
  <c r="T1550" i="2" s="1"/>
  <c r="AM1550" i="2" s="1"/>
  <c r="O1494" i="2"/>
  <c r="O1430" i="2"/>
  <c r="O1382" i="2"/>
  <c r="O1326" i="2"/>
  <c r="O1278" i="2"/>
  <c r="T1278" i="2" s="1"/>
  <c r="AM1278" i="2" s="1"/>
  <c r="O1230" i="2"/>
  <c r="O1174" i="2"/>
  <c r="O1062" i="2"/>
  <c r="O910" i="2"/>
  <c r="R1398" i="2" l="1"/>
  <c r="R2427" i="2"/>
  <c r="R693" i="2"/>
  <c r="R386" i="2"/>
  <c r="R1350" i="2"/>
  <c r="R1980" i="2"/>
  <c r="R1164" i="2"/>
  <c r="S591" i="2"/>
  <c r="AL591" i="2" s="1"/>
  <c r="R879" i="2"/>
  <c r="R1135" i="2"/>
  <c r="R1519" i="2"/>
  <c r="R1647" i="2"/>
  <c r="R1903" i="2"/>
  <c r="R2031" i="2"/>
  <c r="R2159" i="2"/>
  <c r="R2543" i="2"/>
  <c r="R188" i="2"/>
  <c r="R936" i="2"/>
  <c r="R2924" i="2"/>
  <c r="R1109" i="2"/>
  <c r="R2425" i="2"/>
  <c r="R2553" i="2"/>
  <c r="S173" i="2"/>
  <c r="AL173" i="2" s="1"/>
  <c r="R1491" i="2"/>
  <c r="R1747" i="2"/>
  <c r="R2259" i="2"/>
  <c r="R675" i="2"/>
  <c r="R2276" i="2"/>
  <c r="R751" i="2"/>
  <c r="R1007" i="2"/>
  <c r="R1199" i="2"/>
  <c r="R1327" i="2"/>
  <c r="R1583" i="2"/>
  <c r="R1711" i="2"/>
  <c r="R1839" i="2"/>
  <c r="R1967" i="2"/>
  <c r="R2095" i="2"/>
  <c r="R2223" i="2"/>
  <c r="R2351" i="2"/>
  <c r="R2479" i="2"/>
  <c r="R2607" i="2"/>
  <c r="R2735" i="2"/>
  <c r="R60" i="2"/>
  <c r="S429" i="2"/>
  <c r="AL429" i="2" s="1"/>
  <c r="R2891" i="2"/>
  <c r="R2968" i="2"/>
  <c r="R1210" i="2"/>
  <c r="R1466" i="2"/>
  <c r="AK1466" i="2" s="1"/>
  <c r="S1125" i="2"/>
  <c r="AL1125" i="2" s="1"/>
  <c r="R3046" i="2"/>
  <c r="S2526" i="2"/>
  <c r="AL2526" i="2" s="1"/>
  <c r="S306" i="2"/>
  <c r="AL306" i="2" s="1"/>
  <c r="R2330" i="2"/>
  <c r="S3076" i="2"/>
  <c r="AL3076" i="2" s="1"/>
  <c r="R1256" i="2"/>
  <c r="R2440" i="2"/>
  <c r="AK2440" i="2" s="1"/>
  <c r="S2157" i="2"/>
  <c r="AL2157" i="2" s="1"/>
  <c r="S2372" i="2"/>
  <c r="AL2372" i="2" s="1"/>
  <c r="R495" i="2"/>
  <c r="R2495" i="2"/>
  <c r="R2623" i="2"/>
  <c r="R92" i="2"/>
  <c r="R856" i="2"/>
  <c r="R2129" i="2"/>
  <c r="R937" i="2"/>
  <c r="R1355" i="2"/>
  <c r="R313" i="2"/>
  <c r="R954" i="2"/>
  <c r="S714" i="2"/>
  <c r="AL714" i="2" s="1"/>
  <c r="R570" i="2"/>
  <c r="S935" i="2"/>
  <c r="AL935" i="2" s="1"/>
  <c r="S2826" i="2"/>
  <c r="AL2826" i="2" s="1"/>
  <c r="R2397" i="2"/>
  <c r="R2653" i="2"/>
  <c r="R1854" i="2"/>
  <c r="R2273" i="2"/>
  <c r="S1534" i="2"/>
  <c r="AL1534" i="2" s="1"/>
  <c r="R1373" i="2"/>
  <c r="R3006" i="2"/>
  <c r="R2651" i="2"/>
  <c r="R3000" i="2"/>
  <c r="S1482" i="2"/>
  <c r="AL1482" i="2" s="1"/>
  <c r="R340" i="2"/>
  <c r="R122" i="2"/>
  <c r="R1097" i="2"/>
  <c r="S249" i="2"/>
  <c r="AL249" i="2" s="1"/>
  <c r="R1928" i="2"/>
  <c r="S290" i="2"/>
  <c r="AL290" i="2" s="1"/>
  <c r="R2618" i="2"/>
  <c r="R394" i="2"/>
  <c r="AK394" i="2" s="1"/>
  <c r="R552" i="2"/>
  <c r="R702" i="2"/>
  <c r="S983" i="2"/>
  <c r="AL983" i="2" s="1"/>
  <c r="S369" i="2"/>
  <c r="AL369" i="2" s="1"/>
  <c r="R815" i="2"/>
  <c r="R1071" i="2"/>
  <c r="AK1071" i="2" s="1"/>
  <c r="R1359" i="2"/>
  <c r="AK1359" i="2" s="1"/>
  <c r="R1487" i="2"/>
  <c r="AK1487" i="2" s="1"/>
  <c r="R1743" i="2"/>
  <c r="AK1743" i="2" s="1"/>
  <c r="R1999" i="2"/>
  <c r="R2127" i="2"/>
  <c r="R2255" i="2"/>
  <c r="R2383" i="2"/>
  <c r="R2511" i="2"/>
  <c r="AK2511" i="2" s="1"/>
  <c r="S2639" i="2"/>
  <c r="AL2639" i="2" s="1"/>
  <c r="R2767" i="2"/>
  <c r="AK2767" i="2" s="1"/>
  <c r="R2895" i="2"/>
  <c r="AK2895" i="2" s="1"/>
  <c r="R3023" i="2"/>
  <c r="R124" i="2"/>
  <c r="R1606" i="2"/>
  <c r="R1511" i="2"/>
  <c r="R1688" i="2"/>
  <c r="R2838" i="2"/>
  <c r="AK2838" i="2" s="1"/>
  <c r="R1730" i="2"/>
  <c r="R2897" i="2"/>
  <c r="AK2897" i="2" s="1"/>
  <c r="R2600" i="2"/>
  <c r="R1555" i="2"/>
  <c r="R2122" i="2"/>
  <c r="R2592" i="2"/>
  <c r="R2246" i="2"/>
  <c r="AK2246" i="2" s="1"/>
  <c r="R2606" i="2"/>
  <c r="AK2606" i="2" s="1"/>
  <c r="R1802" i="2"/>
  <c r="R2462" i="2"/>
  <c r="AK2462" i="2" s="1"/>
  <c r="R813" i="2"/>
  <c r="R1261" i="2"/>
  <c r="R2744" i="2"/>
  <c r="R514" i="2"/>
  <c r="R1639" i="2"/>
  <c r="R2741" i="2"/>
  <c r="AK2741" i="2" s="1"/>
  <c r="R2281" i="2"/>
  <c r="R2537" i="2"/>
  <c r="AK2537" i="2" s="1"/>
  <c r="R3094" i="2"/>
  <c r="R2805" i="2"/>
  <c r="AK2805" i="2" s="1"/>
  <c r="R2904" i="2"/>
  <c r="R2922" i="2"/>
  <c r="R2540" i="2"/>
  <c r="R2980" i="2"/>
  <c r="R2910" i="2"/>
  <c r="R2017" i="2"/>
  <c r="AK2017" i="2" s="1"/>
  <c r="R2321" i="2"/>
  <c r="AK2321" i="2" s="1"/>
  <c r="R2833" i="2"/>
  <c r="AK2833" i="2" s="1"/>
  <c r="R1122" i="2"/>
  <c r="S3038" i="2"/>
  <c r="AL3038" i="2" s="1"/>
  <c r="S1195" i="2"/>
  <c r="AL1195" i="2" s="1"/>
  <c r="R1483" i="2"/>
  <c r="AK1483" i="2" s="1"/>
  <c r="S2747" i="2"/>
  <c r="AL2747" i="2" s="1"/>
  <c r="R64" i="2"/>
  <c r="S424" i="2"/>
  <c r="AL424" i="2" s="1"/>
  <c r="R1564" i="2"/>
  <c r="AK1564" i="2" s="1"/>
  <c r="S2596" i="2"/>
  <c r="AL2596" i="2" s="1"/>
  <c r="R554" i="2"/>
  <c r="R1722" i="2"/>
  <c r="AK1722" i="2" s="1"/>
  <c r="R1970" i="2"/>
  <c r="R2194" i="2"/>
  <c r="AK2194" i="2" s="1"/>
  <c r="S371" i="2"/>
  <c r="AL371" i="2" s="1"/>
  <c r="S1153" i="2"/>
  <c r="AL1153" i="2" s="1"/>
  <c r="R1857" i="2"/>
  <c r="AK1857" i="2" s="1"/>
  <c r="S3082" i="2"/>
  <c r="AL3082" i="2" s="1"/>
  <c r="S607" i="2"/>
  <c r="AL607" i="2" s="1"/>
  <c r="S1383" i="2"/>
  <c r="AL1383" i="2" s="1"/>
  <c r="R1416" i="2"/>
  <c r="R1496" i="2"/>
  <c r="R1990" i="2"/>
  <c r="AK1990" i="2" s="1"/>
  <c r="S10" i="2"/>
  <c r="AL10" i="2" s="1"/>
  <c r="R544" i="2"/>
  <c r="S1670" i="2"/>
  <c r="AL1670" i="2" s="1"/>
  <c r="R205" i="2"/>
  <c r="S1525" i="2"/>
  <c r="AL1525" i="2" s="1"/>
  <c r="R2105" i="2"/>
  <c r="R950" i="2"/>
  <c r="R1198" i="2"/>
  <c r="R717" i="2"/>
  <c r="AK717" i="2" s="1"/>
  <c r="R869" i="2"/>
  <c r="AK869" i="2" s="1"/>
  <c r="R600" i="2"/>
  <c r="R162" i="2"/>
  <c r="AK162" i="2" s="1"/>
  <c r="R938" i="2"/>
  <c r="R2394" i="2"/>
  <c r="AK2394" i="2" s="1"/>
  <c r="R2682" i="2"/>
  <c r="R484" i="2"/>
  <c r="R1507" i="2"/>
  <c r="R1635" i="2"/>
  <c r="AK1635" i="2" s="1"/>
  <c r="S1763" i="2"/>
  <c r="AL1763" i="2" s="1"/>
  <c r="R1891" i="2"/>
  <c r="R2019" i="2"/>
  <c r="AK2019" i="2" s="1"/>
  <c r="R2211" i="2"/>
  <c r="AK2211" i="2" s="1"/>
  <c r="S1492" i="2"/>
  <c r="AL1492" i="2" s="1"/>
  <c r="R1764" i="2"/>
  <c r="AK1764" i="2" s="1"/>
  <c r="R1818" i="2"/>
  <c r="R146" i="2"/>
  <c r="R2510" i="2"/>
  <c r="R1446" i="2"/>
  <c r="AK1446" i="2" s="1"/>
  <c r="R1790" i="2"/>
  <c r="AK1790" i="2" s="1"/>
  <c r="R1816" i="2"/>
  <c r="R1316" i="2"/>
  <c r="AK1316" i="2" s="1"/>
  <c r="R919" i="2"/>
  <c r="R209" i="2"/>
  <c r="AK209" i="2" s="1"/>
  <c r="R1417" i="2"/>
  <c r="S1310" i="2"/>
  <c r="AL1310" i="2" s="1"/>
  <c r="R2785" i="2"/>
  <c r="AK2785" i="2" s="1"/>
  <c r="R2913" i="2"/>
  <c r="AK2913" i="2" s="1"/>
  <c r="R3041" i="2"/>
  <c r="AK3041" i="2" s="1"/>
  <c r="R1437" i="2"/>
  <c r="R2523" i="2"/>
  <c r="R1520" i="2"/>
  <c r="AK1520" i="2" s="1"/>
  <c r="R1553" i="2"/>
  <c r="AK1553" i="2" s="1"/>
  <c r="R1809" i="2"/>
  <c r="R2585" i="2"/>
  <c r="AK2585" i="2" s="1"/>
  <c r="R2419" i="2"/>
  <c r="R1636" i="2"/>
  <c r="R2840" i="2"/>
  <c r="R67" i="2"/>
  <c r="AK67" i="2" s="1"/>
  <c r="R708" i="2"/>
  <c r="AK708" i="2" s="1"/>
  <c r="R2349" i="2"/>
  <c r="AK2349" i="2" s="1"/>
  <c r="R2977" i="2"/>
  <c r="R1090" i="2"/>
  <c r="AK1090" i="2" s="1"/>
  <c r="R1243" i="2"/>
  <c r="R2219" i="2"/>
  <c r="AK2219" i="2" s="1"/>
  <c r="R1556" i="2"/>
  <c r="R1381" i="2"/>
  <c r="AK1381" i="2" s="1"/>
  <c r="R3017" i="2"/>
  <c r="AK3017" i="2" s="1"/>
  <c r="R2861" i="2"/>
  <c r="AK2861" i="2" s="1"/>
  <c r="R2896" i="2"/>
  <c r="R1609" i="2"/>
  <c r="R1435" i="2"/>
  <c r="R882" i="2"/>
  <c r="R2599" i="2"/>
  <c r="R326" i="2"/>
  <c r="R748" i="2"/>
  <c r="R2647" i="2"/>
  <c r="R2101" i="2"/>
  <c r="R1821" i="2"/>
  <c r="T2748" i="2"/>
  <c r="AM2748" i="2" s="1"/>
  <c r="R2727" i="2"/>
  <c r="AK2727" i="2" s="1"/>
  <c r="R2206" i="2"/>
  <c r="S2853" i="2"/>
  <c r="AL2853" i="2" s="1"/>
  <c r="R1641" i="2"/>
  <c r="R1230" i="2"/>
  <c r="R826" i="2"/>
  <c r="R2770" i="2"/>
  <c r="R1035" i="2"/>
  <c r="AK1035" i="2" s="1"/>
  <c r="R406" i="2"/>
  <c r="AK406" i="2" s="1"/>
  <c r="S109" i="2"/>
  <c r="AL109" i="2" s="1"/>
  <c r="S1668" i="2"/>
  <c r="AL1668" i="2" s="1"/>
  <c r="R1570" i="2"/>
  <c r="AK1570" i="2" s="1"/>
  <c r="S2979" i="2"/>
  <c r="AL2979" i="2" s="1"/>
  <c r="S2184" i="2"/>
  <c r="AL2184" i="2" s="1"/>
  <c r="R2353" i="2"/>
  <c r="AK2353" i="2" s="1"/>
  <c r="R2493" i="2"/>
  <c r="AK2493" i="2" s="1"/>
  <c r="R806" i="2"/>
  <c r="R925" i="2"/>
  <c r="S1821" i="2"/>
  <c r="AL1821" i="2" s="1"/>
  <c r="R1723" i="2"/>
  <c r="AK1723" i="2" s="1"/>
  <c r="R2443" i="2"/>
  <c r="AK2443" i="2" s="1"/>
  <c r="R3019" i="2"/>
  <c r="R2136" i="2"/>
  <c r="R1430" i="2"/>
  <c r="S3016" i="2"/>
  <c r="AL3016" i="2" s="1"/>
  <c r="R2391" i="2"/>
  <c r="AK2391" i="2" s="1"/>
  <c r="R2516" i="2"/>
  <c r="AK2516" i="2" s="1"/>
  <c r="R2309" i="2"/>
  <c r="AK2309" i="2" s="1"/>
  <c r="R1843" i="2"/>
  <c r="S1916" i="2"/>
  <c r="AL1916" i="2" s="1"/>
  <c r="S2382" i="2"/>
  <c r="AL2382" i="2" s="1"/>
  <c r="S1940" i="2"/>
  <c r="AL1940" i="2" s="1"/>
  <c r="R2692" i="2"/>
  <c r="AK2692" i="2" s="1"/>
  <c r="R1419" i="2"/>
  <c r="R1643" i="2"/>
  <c r="AK1643" i="2" s="1"/>
  <c r="R2171" i="2"/>
  <c r="S256" i="2"/>
  <c r="AL256" i="2" s="1"/>
  <c r="S1060" i="2"/>
  <c r="AL1060" i="2" s="1"/>
  <c r="R1692" i="2"/>
  <c r="R354" i="2"/>
  <c r="S327" i="2"/>
  <c r="AL327" i="2" s="1"/>
  <c r="S2745" i="2"/>
  <c r="AL2745" i="2" s="1"/>
  <c r="S1976" i="2"/>
  <c r="AL1976" i="2" s="1"/>
  <c r="S2584" i="2"/>
  <c r="AL2584" i="2" s="1"/>
  <c r="R1532" i="2"/>
  <c r="S2604" i="2"/>
  <c r="AL2604" i="2" s="1"/>
  <c r="R1894" i="2"/>
  <c r="R973" i="2"/>
  <c r="R1181" i="2"/>
  <c r="AK1181" i="2" s="1"/>
  <c r="R3070" i="2"/>
  <c r="AK3070" i="2" s="1"/>
  <c r="R2203" i="2"/>
  <c r="S2808" i="2"/>
  <c r="AL2808" i="2" s="1"/>
  <c r="R309" i="2"/>
  <c r="R2134" i="2"/>
  <c r="R1938" i="2"/>
  <c r="AK1938" i="2" s="1"/>
  <c r="R1048" i="2"/>
  <c r="R282" i="2"/>
  <c r="R1249" i="2"/>
  <c r="R1377" i="2"/>
  <c r="R1093" i="2"/>
  <c r="R1608" i="2"/>
  <c r="T386" i="2"/>
  <c r="AM386" i="2" s="1"/>
  <c r="T935" i="2"/>
  <c r="AM935" i="2" s="1"/>
  <c r="T819" i="2"/>
  <c r="AM819" i="2" s="1"/>
  <c r="R2748" i="2"/>
  <c r="R3033" i="2"/>
  <c r="AK3033" i="2" s="1"/>
  <c r="R2066" i="2"/>
  <c r="AK2066" i="2" s="1"/>
  <c r="R1264" i="2"/>
  <c r="R2412" i="2"/>
  <c r="R3012" i="2"/>
  <c r="AK3012" i="2" s="1"/>
  <c r="T717" i="2"/>
  <c r="AM717" i="2" s="1"/>
  <c r="R2461" i="2"/>
  <c r="R1153" i="2"/>
  <c r="AK1153" i="2" s="1"/>
  <c r="R2639" i="2"/>
  <c r="AK2639" i="2" s="1"/>
  <c r="T2899" i="2"/>
  <c r="AM2899" i="2" s="1"/>
  <c r="R2899" i="2"/>
  <c r="T2707" i="2"/>
  <c r="AM2707" i="2" s="1"/>
  <c r="R2707" i="2"/>
  <c r="AK2707" i="2" s="1"/>
  <c r="T2702" i="2"/>
  <c r="AM2702" i="2" s="1"/>
  <c r="R2702" i="2"/>
  <c r="AK2702" i="2" s="1"/>
  <c r="T1428" i="2"/>
  <c r="AM1428" i="2" s="1"/>
  <c r="R1428" i="2"/>
  <c r="S2625" i="2"/>
  <c r="AL2625" i="2" s="1"/>
  <c r="R2625" i="2"/>
  <c r="AK2625" i="2" s="1"/>
  <c r="R1110" i="2"/>
  <c r="T1110" i="2"/>
  <c r="AM1110" i="2" s="1"/>
  <c r="S2628" i="2"/>
  <c r="AL2628" i="2" s="1"/>
  <c r="R2628" i="2"/>
  <c r="S2550" i="2"/>
  <c r="AL2550" i="2" s="1"/>
  <c r="R2550" i="2"/>
  <c r="S1569" i="2"/>
  <c r="AL1569" i="2" s="1"/>
  <c r="R1569" i="2"/>
  <c r="S1726" i="2"/>
  <c r="AL1726" i="2" s="1"/>
  <c r="R1726" i="2"/>
  <c r="S431" i="2"/>
  <c r="AL431" i="2" s="1"/>
  <c r="R431" i="2"/>
  <c r="S1152" i="2"/>
  <c r="AL1152" i="2" s="1"/>
  <c r="R1152" i="2"/>
  <c r="T1334" i="2"/>
  <c r="AM1334" i="2" s="1"/>
  <c r="R317" i="2"/>
  <c r="R701" i="2"/>
  <c r="S1277" i="2"/>
  <c r="AL1277" i="2" s="1"/>
  <c r="T1867" i="2"/>
  <c r="AM1867" i="2" s="1"/>
  <c r="R1867" i="2"/>
  <c r="S2363" i="2"/>
  <c r="AL2363" i="2" s="1"/>
  <c r="S2875" i="2"/>
  <c r="AL2875" i="2" s="1"/>
  <c r="R2875" i="2"/>
  <c r="AK2875" i="2" s="1"/>
  <c r="R1412" i="2"/>
  <c r="S2060" i="2"/>
  <c r="AL2060" i="2" s="1"/>
  <c r="R2060" i="2"/>
  <c r="R2204" i="2"/>
  <c r="R2358" i="2"/>
  <c r="S2790" i="2"/>
  <c r="AL2790" i="2" s="1"/>
  <c r="T1594" i="2"/>
  <c r="AM1594" i="2" s="1"/>
  <c r="R1594" i="2"/>
  <c r="R1810" i="2"/>
  <c r="AK1810" i="2" s="1"/>
  <c r="S2290" i="2"/>
  <c r="AL2290" i="2" s="1"/>
  <c r="T2966" i="2"/>
  <c r="AM2966" i="2" s="1"/>
  <c r="R2966" i="2"/>
  <c r="S83" i="2"/>
  <c r="AL83" i="2" s="1"/>
  <c r="T148" i="2"/>
  <c r="AM148" i="2" s="1"/>
  <c r="R148" i="2"/>
  <c r="AK148" i="2" s="1"/>
  <c r="T1968" i="2"/>
  <c r="AM1968" i="2" s="1"/>
  <c r="R1968" i="2"/>
  <c r="AK1968" i="2" s="1"/>
  <c r="S3068" i="2"/>
  <c r="AL3068" i="2" s="1"/>
  <c r="R3068" i="2"/>
  <c r="R3063" i="2"/>
  <c r="AK3063" i="2" s="1"/>
  <c r="R2536" i="2"/>
  <c r="R2228" i="2"/>
  <c r="S685" i="2"/>
  <c r="AL685" i="2" s="1"/>
  <c r="T685" i="2"/>
  <c r="AM685" i="2" s="1"/>
  <c r="R2405" i="2"/>
  <c r="T2533" i="2"/>
  <c r="AM2533" i="2" s="1"/>
  <c r="R2533" i="2"/>
  <c r="R2773" i="2"/>
  <c r="AK2773" i="2" s="1"/>
  <c r="T2361" i="2"/>
  <c r="AM2361" i="2" s="1"/>
  <c r="R2361" i="2"/>
  <c r="S2489" i="2"/>
  <c r="AL2489" i="2" s="1"/>
  <c r="T2681" i="2"/>
  <c r="AM2681" i="2" s="1"/>
  <c r="R2681" i="2"/>
  <c r="S2809" i="2"/>
  <c r="AL2809" i="2" s="1"/>
  <c r="R1774" i="2"/>
  <c r="R2901" i="2"/>
  <c r="R3014" i="2"/>
  <c r="AK3014" i="2" s="1"/>
  <c r="S587" i="2"/>
  <c r="AL587" i="2" s="1"/>
  <c r="T2003" i="2"/>
  <c r="AM2003" i="2" s="1"/>
  <c r="R2003" i="2"/>
  <c r="AK2003" i="2" s="1"/>
  <c r="R2931" i="2"/>
  <c r="S376" i="2"/>
  <c r="AL376" i="2" s="1"/>
  <c r="S1732" i="2"/>
  <c r="AL1732" i="2" s="1"/>
  <c r="R1732" i="2"/>
  <c r="T2212" i="2"/>
  <c r="AM2212" i="2" s="1"/>
  <c r="R2212" i="2"/>
  <c r="AK2212" i="2" s="1"/>
  <c r="T2938" i="2"/>
  <c r="AM2938" i="2" s="1"/>
  <c r="R2938" i="2"/>
  <c r="AK2938" i="2" s="1"/>
  <c r="S979" i="2"/>
  <c r="AL979" i="2" s="1"/>
  <c r="S236" i="2"/>
  <c r="AL236" i="2" s="1"/>
  <c r="S2416" i="2"/>
  <c r="AL2416" i="2" s="1"/>
  <c r="R2416" i="2"/>
  <c r="AK2416" i="2" s="1"/>
  <c r="R2734" i="2"/>
  <c r="S2965" i="2"/>
  <c r="AL2965" i="2" s="1"/>
  <c r="R1267" i="2"/>
  <c r="AK1267" i="2" s="1"/>
  <c r="R1395" i="2"/>
  <c r="AK1395" i="2" s="1"/>
  <c r="S2483" i="2"/>
  <c r="AL2483" i="2" s="1"/>
  <c r="T2483" i="2"/>
  <c r="AM2483" i="2" s="1"/>
  <c r="R2483" i="2"/>
  <c r="S202" i="2"/>
  <c r="AL202" i="2" s="1"/>
  <c r="S71" i="2"/>
  <c r="AL71" i="2" s="1"/>
  <c r="R71" i="2"/>
  <c r="R1698" i="2"/>
  <c r="S2974" i="2"/>
  <c r="AL2974" i="2" s="1"/>
  <c r="T2648" i="2"/>
  <c r="AM2648" i="2" s="1"/>
  <c r="R2648" i="2"/>
  <c r="R2798" i="2"/>
  <c r="AK2798" i="2" s="1"/>
  <c r="S998" i="2"/>
  <c r="AL998" i="2" s="1"/>
  <c r="R1502" i="2"/>
  <c r="AK1502" i="2" s="1"/>
  <c r="T2737" i="2"/>
  <c r="AM2737" i="2" s="1"/>
  <c r="R2737" i="2"/>
  <c r="AK2737" i="2" s="1"/>
  <c r="R2993" i="2"/>
  <c r="AK2993" i="2" s="1"/>
  <c r="R2173" i="2"/>
  <c r="T2173" i="2"/>
  <c r="AM2173" i="2" s="1"/>
  <c r="S2541" i="2"/>
  <c r="AL2541" i="2" s="1"/>
  <c r="T2541" i="2"/>
  <c r="AM2541" i="2" s="1"/>
  <c r="R2541" i="2"/>
  <c r="S1625" i="2"/>
  <c r="AL1625" i="2" s="1"/>
  <c r="R1753" i="2"/>
  <c r="R1817" i="2"/>
  <c r="S1881" i="2"/>
  <c r="AL1881" i="2" s="1"/>
  <c r="T1263" i="2"/>
  <c r="AM1263" i="2" s="1"/>
  <c r="R1263" i="2"/>
  <c r="T1455" i="2"/>
  <c r="AM1455" i="2" s="1"/>
  <c r="R1455" i="2"/>
  <c r="T2799" i="2"/>
  <c r="AM2799" i="2" s="1"/>
  <c r="R2799" i="2"/>
  <c r="R654" i="2"/>
  <c r="S1662" i="2"/>
  <c r="AL1662" i="2" s="1"/>
  <c r="T1969" i="2"/>
  <c r="AM1969" i="2" s="1"/>
  <c r="R1969" i="2"/>
  <c r="AK1969" i="2" s="1"/>
  <c r="R958" i="2"/>
  <c r="AK958" i="2" s="1"/>
  <c r="S2535" i="2"/>
  <c r="AL2535" i="2" s="1"/>
  <c r="R2535" i="2"/>
  <c r="S2695" i="2"/>
  <c r="AL2695" i="2" s="1"/>
  <c r="R2695" i="2"/>
  <c r="AK2695" i="2" s="1"/>
  <c r="S2903" i="2"/>
  <c r="AL2903" i="2" s="1"/>
  <c r="R2903" i="2"/>
  <c r="S2011" i="2"/>
  <c r="AL2011" i="2" s="1"/>
  <c r="R2011" i="2"/>
  <c r="S389" i="2"/>
  <c r="AL389" i="2" s="1"/>
  <c r="R389" i="2"/>
  <c r="AK389" i="2" s="1"/>
  <c r="S1847" i="2"/>
  <c r="AL1847" i="2" s="1"/>
  <c r="R1847" i="2"/>
  <c r="S1346" i="2"/>
  <c r="AL1346" i="2" s="1"/>
  <c r="R1346" i="2"/>
  <c r="S452" i="2"/>
  <c r="AL452" i="2" s="1"/>
  <c r="R452" i="2"/>
  <c r="S1159" i="2"/>
  <c r="AL1159" i="2" s="1"/>
  <c r="R1159" i="2"/>
  <c r="T595" i="2"/>
  <c r="AM595" i="2" s="1"/>
  <c r="T2630" i="2"/>
  <c r="AM2630" i="2" s="1"/>
  <c r="T338" i="2"/>
  <c r="AM338" i="2" s="1"/>
  <c r="T2510" i="2"/>
  <c r="AM2510" i="2" s="1"/>
  <c r="T544" i="2"/>
  <c r="AM544" i="2" s="1"/>
  <c r="T2019" i="2"/>
  <c r="AM2019" i="2" s="1"/>
  <c r="T1306" i="2"/>
  <c r="AM1306" i="2" s="1"/>
  <c r="T109" i="2"/>
  <c r="AM109" i="2" s="1"/>
  <c r="R1104" i="2"/>
  <c r="R2736" i="2"/>
  <c r="AK2736" i="2" s="1"/>
  <c r="R2743" i="2"/>
  <c r="R758" i="2"/>
  <c r="R2596" i="2"/>
  <c r="R83" i="2"/>
  <c r="AK83" i="2" s="1"/>
  <c r="R3082" i="2"/>
  <c r="AK3082" i="2" s="1"/>
  <c r="R2233" i="2"/>
  <c r="AK2233" i="2" s="1"/>
  <c r="R1036" i="2"/>
  <c r="AK1036" i="2" s="1"/>
  <c r="R2709" i="2"/>
  <c r="AK2709" i="2" s="1"/>
  <c r="R1332" i="2"/>
  <c r="R156" i="2"/>
  <c r="S1323" i="2"/>
  <c r="AL1323" i="2" s="1"/>
  <c r="R1323" i="2"/>
  <c r="T1028" i="2"/>
  <c r="AM1028" i="2" s="1"/>
  <c r="R1028" i="2"/>
  <c r="T1242" i="2"/>
  <c r="AM1242" i="2" s="1"/>
  <c r="R1242" i="2"/>
  <c r="AK1242" i="2" s="1"/>
  <c r="T1459" i="2"/>
  <c r="AM1459" i="2" s="1"/>
  <c r="R1459" i="2"/>
  <c r="AK1459" i="2" s="1"/>
  <c r="T2778" i="2"/>
  <c r="AM2778" i="2" s="1"/>
  <c r="R2778" i="2"/>
  <c r="AK2778" i="2" s="1"/>
  <c r="T2253" i="2"/>
  <c r="AM2253" i="2" s="1"/>
  <c r="R2253" i="2"/>
  <c r="AK2253" i="2" s="1"/>
  <c r="T1145" i="2"/>
  <c r="AM1145" i="2" s="1"/>
  <c r="R1145" i="2"/>
  <c r="S1823" i="2"/>
  <c r="AL1823" i="2" s="1"/>
  <c r="R1823" i="2"/>
  <c r="S2548" i="2"/>
  <c r="AL2548" i="2" s="1"/>
  <c r="R2548" i="2"/>
  <c r="S480" i="2"/>
  <c r="AL480" i="2" s="1"/>
  <c r="R480" i="2"/>
  <c r="S1330" i="2"/>
  <c r="AL1330" i="2" s="1"/>
  <c r="R1330" i="2"/>
  <c r="AK1330" i="2" s="1"/>
  <c r="S668" i="2"/>
  <c r="AL668" i="2" s="1"/>
  <c r="R668" i="2"/>
  <c r="T406" i="2"/>
  <c r="AM406" i="2" s="1"/>
  <c r="T687" i="2"/>
  <c r="AM687" i="2" s="1"/>
  <c r="T2382" i="2"/>
  <c r="AM2382" i="2" s="1"/>
  <c r="R2882" i="2"/>
  <c r="AK2882" i="2" s="1"/>
  <c r="R2979" i="2"/>
  <c r="AK2979" i="2" s="1"/>
  <c r="T1062" i="2"/>
  <c r="AM1062" i="2" s="1"/>
  <c r="R1062" i="2"/>
  <c r="AK1062" i="2" s="1"/>
  <c r="R845" i="2"/>
  <c r="R1101" i="2"/>
  <c r="R1485" i="2"/>
  <c r="S1693" i="2"/>
  <c r="AL1693" i="2" s="1"/>
  <c r="R1693" i="2"/>
  <c r="S1917" i="2"/>
  <c r="AL1917" i="2" s="1"/>
  <c r="R3054" i="2"/>
  <c r="AK3054" i="2" s="1"/>
  <c r="S27" i="2"/>
  <c r="AL27" i="2" s="1"/>
  <c r="T1499" i="2"/>
  <c r="AM1499" i="2" s="1"/>
  <c r="R1499" i="2"/>
  <c r="R2059" i="2"/>
  <c r="AK2059" i="2" s="1"/>
  <c r="R2379" i="2"/>
  <c r="R2955" i="2"/>
  <c r="AK2955" i="2" s="1"/>
  <c r="S1268" i="2"/>
  <c r="AL1268" i="2" s="1"/>
  <c r="T1268" i="2"/>
  <c r="AM1268" i="2" s="1"/>
  <c r="R2872" i="2"/>
  <c r="R3064" i="2"/>
  <c r="R2398" i="2"/>
  <c r="T2654" i="2"/>
  <c r="AM2654" i="2" s="1"/>
  <c r="R2654" i="2"/>
  <c r="AK2654" i="2" s="1"/>
  <c r="R2822" i="2"/>
  <c r="T1049" i="2"/>
  <c r="AM1049" i="2" s="1"/>
  <c r="R1049" i="2"/>
  <c r="R1146" i="2"/>
  <c r="S1674" i="2"/>
  <c r="AL1674" i="2" s="1"/>
  <c r="R2130" i="2"/>
  <c r="AK2130" i="2" s="1"/>
  <c r="S115" i="2"/>
  <c r="AL115" i="2" s="1"/>
  <c r="T403" i="2"/>
  <c r="AM403" i="2" s="1"/>
  <c r="R403" i="2"/>
  <c r="R747" i="2"/>
  <c r="T811" i="2"/>
  <c r="AM811" i="2" s="1"/>
  <c r="R811" i="2"/>
  <c r="R1067" i="2"/>
  <c r="AK1067" i="2" s="1"/>
  <c r="R325" i="2"/>
  <c r="AK325" i="2" s="1"/>
  <c r="R2390" i="2"/>
  <c r="R297" i="2"/>
  <c r="S1431" i="2"/>
  <c r="AL1431" i="2" s="1"/>
  <c r="R1431" i="2"/>
  <c r="T1975" i="2"/>
  <c r="AM1975" i="2" s="1"/>
  <c r="R1975" i="2"/>
  <c r="T2583" i="2"/>
  <c r="AM2583" i="2" s="1"/>
  <c r="R2583" i="2"/>
  <c r="AK2583" i="2" s="1"/>
  <c r="S2232" i="2"/>
  <c r="AL2232" i="2" s="1"/>
  <c r="R2232" i="2"/>
  <c r="R2552" i="2"/>
  <c r="S2660" i="2"/>
  <c r="AL2660" i="2" s="1"/>
  <c r="R2660" i="2"/>
  <c r="AK2660" i="2" s="1"/>
  <c r="T2230" i="2"/>
  <c r="AM2230" i="2" s="1"/>
  <c r="R2230" i="2"/>
  <c r="AK2230" i="2" s="1"/>
  <c r="S2478" i="2"/>
  <c r="AL2478" i="2" s="1"/>
  <c r="R2478" i="2"/>
  <c r="AK2478" i="2" s="1"/>
  <c r="R119" i="2"/>
  <c r="AK119" i="2" s="1"/>
  <c r="R471" i="2"/>
  <c r="S1180" i="2"/>
  <c r="AL1180" i="2" s="1"/>
  <c r="R1308" i="2"/>
  <c r="S1396" i="2"/>
  <c r="AL1396" i="2" s="1"/>
  <c r="R1620" i="2"/>
  <c r="R1748" i="2"/>
  <c r="R1782" i="2"/>
  <c r="AK1782" i="2" s="1"/>
  <c r="R374" i="2"/>
  <c r="T438" i="2"/>
  <c r="AM438" i="2" s="1"/>
  <c r="R438" i="2"/>
  <c r="AK438" i="2" s="1"/>
  <c r="S598" i="2"/>
  <c r="AL598" i="2" s="1"/>
  <c r="R598" i="2"/>
  <c r="T1685" i="2"/>
  <c r="AM1685" i="2" s="1"/>
  <c r="R1685" i="2"/>
  <c r="AK1685" i="2" s="1"/>
  <c r="R2197" i="2"/>
  <c r="AK2197" i="2" s="1"/>
  <c r="S2693" i="2"/>
  <c r="AL2693" i="2" s="1"/>
  <c r="R2693" i="2"/>
  <c r="R2789" i="2"/>
  <c r="R1286" i="2"/>
  <c r="R2041" i="2"/>
  <c r="AK2041" i="2" s="1"/>
  <c r="S1294" i="2"/>
  <c r="AL1294" i="2" s="1"/>
  <c r="S3077" i="2"/>
  <c r="AL3077" i="2" s="1"/>
  <c r="R3077" i="2"/>
  <c r="R2163" i="2"/>
  <c r="S2467" i="2"/>
  <c r="AL2467" i="2" s="1"/>
  <c r="T1228" i="2"/>
  <c r="AM1228" i="2" s="1"/>
  <c r="R1228" i="2"/>
  <c r="R2222" i="2"/>
  <c r="R3026" i="2"/>
  <c r="T2426" i="2"/>
  <c r="AM2426" i="2" s="1"/>
  <c r="R2426" i="2"/>
  <c r="AK2426" i="2" s="1"/>
  <c r="R2554" i="2"/>
  <c r="AK2554" i="2" s="1"/>
  <c r="R2730" i="2"/>
  <c r="AK2730" i="2" s="1"/>
  <c r="R548" i="2"/>
  <c r="AK548" i="2" s="1"/>
  <c r="R1795" i="2"/>
  <c r="AK1795" i="2" s="1"/>
  <c r="T2771" i="2"/>
  <c r="AM2771" i="2" s="1"/>
  <c r="R2771" i="2"/>
  <c r="T120" i="2"/>
  <c r="AM120" i="2" s="1"/>
  <c r="R120" i="2"/>
  <c r="AK120" i="2" s="1"/>
  <c r="R684" i="2"/>
  <c r="AK684" i="2" s="1"/>
  <c r="R1572" i="2"/>
  <c r="AK1572" i="2" s="1"/>
  <c r="R2076" i="2"/>
  <c r="R1138" i="2"/>
  <c r="R1850" i="2"/>
  <c r="AK1850" i="2" s="1"/>
  <c r="R1978" i="2"/>
  <c r="AK1978" i="2" s="1"/>
  <c r="R2480" i="2"/>
  <c r="R746" i="2"/>
  <c r="R2080" i="2"/>
  <c r="T2950" i="2"/>
  <c r="AM2950" i="2" s="1"/>
  <c r="R2950" i="2"/>
  <c r="R2308" i="2"/>
  <c r="AK2308" i="2" s="1"/>
  <c r="R2045" i="2"/>
  <c r="AK2045" i="2" s="1"/>
  <c r="S2797" i="2"/>
  <c r="AL2797" i="2" s="1"/>
  <c r="R2797" i="2"/>
  <c r="S1542" i="2"/>
  <c r="AL1542" i="2" s="1"/>
  <c r="R1086" i="2"/>
  <c r="AK1086" i="2" s="1"/>
  <c r="T2408" i="2"/>
  <c r="AM2408" i="2" s="1"/>
  <c r="R2408" i="2"/>
  <c r="AK2408" i="2" s="1"/>
  <c r="S2190" i="2"/>
  <c r="AL2190" i="2" s="1"/>
  <c r="R2542" i="2"/>
  <c r="R1012" i="2"/>
  <c r="R1580" i="2"/>
  <c r="T1844" i="2"/>
  <c r="AM1844" i="2" s="1"/>
  <c r="R1844" i="2"/>
  <c r="R2189" i="2"/>
  <c r="AK2189" i="2" s="1"/>
  <c r="R2317" i="2"/>
  <c r="S161" i="2"/>
  <c r="AL161" i="2" s="1"/>
  <c r="R161" i="2"/>
  <c r="R577" i="2"/>
  <c r="R865" i="2"/>
  <c r="R1089" i="2"/>
  <c r="AK1089" i="2" s="1"/>
  <c r="S1433" i="2"/>
  <c r="AL1433" i="2" s="1"/>
  <c r="R1497" i="2"/>
  <c r="S303" i="2"/>
  <c r="AL303" i="2" s="1"/>
  <c r="S640" i="2"/>
  <c r="AL640" i="2" s="1"/>
  <c r="R640" i="2"/>
  <c r="R2417" i="2"/>
  <c r="S2817" i="2"/>
  <c r="AL2817" i="2" s="1"/>
  <c r="S155" i="2"/>
  <c r="AL155" i="2" s="1"/>
  <c r="R155" i="2"/>
  <c r="S383" i="2"/>
  <c r="AL383" i="2" s="1"/>
  <c r="R383" i="2"/>
  <c r="AK383" i="2" s="1"/>
  <c r="S8" i="2"/>
  <c r="AL8" i="2" s="1"/>
  <c r="R572" i="2"/>
  <c r="AK572" i="2" s="1"/>
  <c r="S1760" i="2"/>
  <c r="AL1760" i="2" s="1"/>
  <c r="R1760" i="2"/>
  <c r="AK1760" i="2" s="1"/>
  <c r="S1031" i="2"/>
  <c r="AL1031" i="2" s="1"/>
  <c r="R1031" i="2"/>
  <c r="AK1031" i="2" s="1"/>
  <c r="S2800" i="2"/>
  <c r="AL2800" i="2" s="1"/>
  <c r="R2800" i="2"/>
  <c r="AK2800" i="2" s="1"/>
  <c r="S2627" i="2"/>
  <c r="AL2627" i="2" s="1"/>
  <c r="R2627" i="2"/>
  <c r="S1426" i="2"/>
  <c r="AL1426" i="2" s="1"/>
  <c r="R1426" i="2"/>
  <c r="S1671" i="2"/>
  <c r="AL1671" i="2" s="1"/>
  <c r="R1671" i="2"/>
  <c r="AK1671" i="2" s="1"/>
  <c r="S2544" i="2"/>
  <c r="AL2544" i="2" s="1"/>
  <c r="R2544" i="2"/>
  <c r="S2455" i="2"/>
  <c r="AL2455" i="2" s="1"/>
  <c r="R2455" i="2"/>
  <c r="AK2455" i="2" s="1"/>
  <c r="T146" i="2"/>
  <c r="AM146" i="2" s="1"/>
  <c r="T1625" i="2"/>
  <c r="AM1625" i="2" s="1"/>
  <c r="T2910" i="2"/>
  <c r="AM2910" i="2" s="1"/>
  <c r="T1507" i="2"/>
  <c r="AM1507" i="2" s="1"/>
  <c r="T2275" i="2"/>
  <c r="AM2275" i="2" s="1"/>
  <c r="T868" i="2"/>
  <c r="AM868" i="2" s="1"/>
  <c r="T2330" i="2"/>
  <c r="AM2330" i="2" s="1"/>
  <c r="T1414" i="2"/>
  <c r="AM1414" i="2" s="1"/>
  <c r="T2913" i="2"/>
  <c r="AM2913" i="2" s="1"/>
  <c r="T575" i="2"/>
  <c r="AM575" i="2" s="1"/>
  <c r="R2911" i="2"/>
  <c r="R800" i="2"/>
  <c r="R1530" i="2"/>
  <c r="AK1530" i="2" s="1"/>
  <c r="R1718" i="2"/>
  <c r="R1534" i="2"/>
  <c r="R1438" i="2"/>
  <c r="R445" i="2"/>
  <c r="AK445" i="2" s="1"/>
  <c r="R1739" i="2"/>
  <c r="AK1739" i="2" s="1"/>
  <c r="R2198" i="2"/>
  <c r="R2917" i="2"/>
  <c r="AK2917" i="2" s="1"/>
  <c r="R2387" i="2"/>
  <c r="AK2387" i="2" s="1"/>
  <c r="R2620" i="2"/>
  <c r="R2170" i="2"/>
  <c r="R231" i="2"/>
  <c r="T1325" i="2"/>
  <c r="AM1325" i="2" s="1"/>
  <c r="R1325" i="2"/>
  <c r="S1725" i="2"/>
  <c r="AL1725" i="2" s="1"/>
  <c r="R1725" i="2"/>
  <c r="S2475" i="2"/>
  <c r="AL2475" i="2" s="1"/>
  <c r="R2475" i="2"/>
  <c r="S2302" i="2"/>
  <c r="AL2302" i="2" s="1"/>
  <c r="R2302" i="2"/>
  <c r="S521" i="2"/>
  <c r="AL521" i="2" s="1"/>
  <c r="R521" i="2"/>
  <c r="T85" i="2"/>
  <c r="AM85" i="2" s="1"/>
  <c r="R85" i="2"/>
  <c r="AK85" i="2" s="1"/>
  <c r="T86" i="2"/>
  <c r="AM86" i="2" s="1"/>
  <c r="R86" i="2"/>
  <c r="T1235" i="2"/>
  <c r="AM1235" i="2" s="1"/>
  <c r="R1235" i="2"/>
  <c r="S2847" i="2"/>
  <c r="AL2847" i="2" s="1"/>
  <c r="R2847" i="2"/>
  <c r="R573" i="2"/>
  <c r="T1565" i="2"/>
  <c r="AM1565" i="2" s="1"/>
  <c r="R1565" i="2"/>
  <c r="T930" i="2"/>
  <c r="AM930" i="2" s="1"/>
  <c r="R930" i="2"/>
  <c r="AK930" i="2" s="1"/>
  <c r="S1042" i="2"/>
  <c r="AL1042" i="2" s="1"/>
  <c r="R1042" i="2"/>
  <c r="AK1042" i="2" s="1"/>
  <c r="S3070" i="2"/>
  <c r="AL3070" i="2" s="1"/>
  <c r="R347" i="2"/>
  <c r="S3035" i="2"/>
  <c r="AL3035" i="2" s="1"/>
  <c r="R3035" i="2"/>
  <c r="R296" i="2"/>
  <c r="AK296" i="2" s="1"/>
  <c r="S1996" i="2"/>
  <c r="AL1996" i="2" s="1"/>
  <c r="R1996" i="2"/>
  <c r="R450" i="2"/>
  <c r="AK450" i="2" s="1"/>
  <c r="R1998" i="2"/>
  <c r="R2446" i="2"/>
  <c r="AK2446" i="2" s="1"/>
  <c r="R1626" i="2"/>
  <c r="T1690" i="2"/>
  <c r="AM1690" i="2" s="1"/>
  <c r="R1690" i="2"/>
  <c r="S1754" i="2"/>
  <c r="AL1754" i="2" s="1"/>
  <c r="R1754" i="2"/>
  <c r="AK1754" i="2" s="1"/>
  <c r="R2418" i="2"/>
  <c r="AK2418" i="2" s="1"/>
  <c r="T2482" i="2"/>
  <c r="AM2482" i="2" s="1"/>
  <c r="R2482" i="2"/>
  <c r="AK2482" i="2" s="1"/>
  <c r="T2578" i="2"/>
  <c r="AM2578" i="2" s="1"/>
  <c r="R2578" i="2"/>
  <c r="AK2578" i="2" s="1"/>
  <c r="S2674" i="2"/>
  <c r="AL2674" i="2" s="1"/>
  <c r="R2674" i="2"/>
  <c r="T2834" i="2"/>
  <c r="AM2834" i="2" s="1"/>
  <c r="R2834" i="2"/>
  <c r="AK2834" i="2" s="1"/>
  <c r="S69" i="2"/>
  <c r="AL69" i="2" s="1"/>
  <c r="T466" i="2"/>
  <c r="AM466" i="2" s="1"/>
  <c r="R466" i="2"/>
  <c r="R489" i="2"/>
  <c r="S191" i="2"/>
  <c r="AL191" i="2" s="1"/>
  <c r="T1751" i="2"/>
  <c r="AM1751" i="2" s="1"/>
  <c r="R1751" i="2"/>
  <c r="R816" i="2"/>
  <c r="AK816" i="2" s="1"/>
  <c r="T1000" i="2"/>
  <c r="AM1000" i="2" s="1"/>
  <c r="R1000" i="2"/>
  <c r="AK1000" i="2" s="1"/>
  <c r="R1368" i="2"/>
  <c r="S1456" i="2"/>
  <c r="AL1456" i="2" s="1"/>
  <c r="R1456" i="2"/>
  <c r="AK1456" i="2" s="1"/>
  <c r="R762" i="2"/>
  <c r="AK762" i="2" s="1"/>
  <c r="R2774" i="2"/>
  <c r="R2978" i="2"/>
  <c r="AK2978" i="2" s="1"/>
  <c r="R176" i="2"/>
  <c r="AK176" i="2" s="1"/>
  <c r="R660" i="2"/>
  <c r="AK660" i="2" s="1"/>
  <c r="T2052" i="2"/>
  <c r="AM2052" i="2" s="1"/>
  <c r="R2052" i="2"/>
  <c r="T2688" i="2"/>
  <c r="AM2688" i="2" s="1"/>
  <c r="R2688" i="2"/>
  <c r="S757" i="2"/>
  <c r="AL757" i="2" s="1"/>
  <c r="R757" i="2"/>
  <c r="R2085" i="2"/>
  <c r="R2341" i="2"/>
  <c r="T1318" i="2"/>
  <c r="AM1318" i="2" s="1"/>
  <c r="R1318" i="2"/>
  <c r="AK1318" i="2" s="1"/>
  <c r="R2073" i="2"/>
  <c r="R2265" i="2"/>
  <c r="R2393" i="2"/>
  <c r="R2521" i="2"/>
  <c r="R2649" i="2"/>
  <c r="AK2649" i="2" s="1"/>
  <c r="R2777" i="2"/>
  <c r="R1621" i="2"/>
  <c r="AK1621" i="2" s="1"/>
  <c r="R2981" i="2"/>
  <c r="R3078" i="2"/>
  <c r="T459" i="2"/>
  <c r="AM459" i="2" s="1"/>
  <c r="R459" i="2"/>
  <c r="AK459" i="2" s="1"/>
  <c r="S2867" i="2"/>
  <c r="AL2867" i="2" s="1"/>
  <c r="R1052" i="2"/>
  <c r="AK1052" i="2" s="1"/>
  <c r="R2332" i="2"/>
  <c r="S1926" i="2"/>
  <c r="AL1926" i="2" s="1"/>
  <c r="R1926" i="2"/>
  <c r="AK1926" i="2" s="1"/>
  <c r="R2106" i="2"/>
  <c r="AK2106" i="2" s="1"/>
  <c r="R2014" i="2"/>
  <c r="R619" i="2"/>
  <c r="T1699" i="2"/>
  <c r="AM1699" i="2" s="1"/>
  <c r="R1699" i="2"/>
  <c r="R136" i="2"/>
  <c r="AK136" i="2" s="1"/>
  <c r="R312" i="2"/>
  <c r="R972" i="2"/>
  <c r="AK972" i="2" s="1"/>
  <c r="S66" i="2"/>
  <c r="AL66" i="2" s="1"/>
  <c r="R474" i="2"/>
  <c r="R2430" i="2"/>
  <c r="S1458" i="2"/>
  <c r="AL1458" i="2" s="1"/>
  <c r="R1458" i="2"/>
  <c r="AK1458" i="2" s="1"/>
  <c r="R1586" i="2"/>
  <c r="AK1586" i="2" s="1"/>
  <c r="T1746" i="2"/>
  <c r="AM1746" i="2" s="1"/>
  <c r="R1746" i="2"/>
  <c r="R2234" i="2"/>
  <c r="AK2234" i="2" s="1"/>
  <c r="S2890" i="2"/>
  <c r="AL2890" i="2" s="1"/>
  <c r="R21" i="2"/>
  <c r="AK21" i="2" s="1"/>
  <c r="S1608" i="2"/>
  <c r="AL1608" i="2" s="1"/>
  <c r="R2724" i="2"/>
  <c r="AK2724" i="2" s="1"/>
  <c r="T2972" i="2"/>
  <c r="AM2972" i="2" s="1"/>
  <c r="R2972" i="2"/>
  <c r="R1966" i="2"/>
  <c r="R1188" i="2"/>
  <c r="R2061" i="2"/>
  <c r="AK2061" i="2" s="1"/>
  <c r="T2717" i="2"/>
  <c r="AM2717" i="2" s="1"/>
  <c r="R2717" i="2"/>
  <c r="R2829" i="2"/>
  <c r="R3021" i="2"/>
  <c r="AK3021" i="2" s="1"/>
  <c r="S510" i="2"/>
  <c r="AL510" i="2" s="1"/>
  <c r="R510" i="2"/>
  <c r="S2433" i="2"/>
  <c r="AL2433" i="2" s="1"/>
  <c r="R2433" i="2"/>
  <c r="AK2433" i="2" s="1"/>
  <c r="R725" i="2"/>
  <c r="AK725" i="2" s="1"/>
  <c r="R2646" i="2"/>
  <c r="S3090" i="2"/>
  <c r="AL3090" i="2" s="1"/>
  <c r="R400" i="2"/>
  <c r="S1156" i="2"/>
  <c r="AL1156" i="2" s="1"/>
  <c r="S1404" i="2"/>
  <c r="AL1404" i="2" s="1"/>
  <c r="R513" i="2"/>
  <c r="AK513" i="2" s="1"/>
  <c r="S1121" i="2"/>
  <c r="AL1121" i="2" s="1"/>
  <c r="S1257" i="2"/>
  <c r="AL1257" i="2" s="1"/>
  <c r="S1513" i="2"/>
  <c r="AL1513" i="2" s="1"/>
  <c r="R1513" i="2"/>
  <c r="AK1513" i="2" s="1"/>
  <c r="S1423" i="2"/>
  <c r="AL1423" i="2" s="1"/>
  <c r="R1423" i="2"/>
  <c r="AK1423" i="2" s="1"/>
  <c r="S1615" i="2"/>
  <c r="AL1615" i="2" s="1"/>
  <c r="R1615" i="2"/>
  <c r="AK1615" i="2" s="1"/>
  <c r="T1871" i="2"/>
  <c r="AM1871" i="2" s="1"/>
  <c r="R1871" i="2"/>
  <c r="S2447" i="2"/>
  <c r="AL2447" i="2" s="1"/>
  <c r="R2447" i="2"/>
  <c r="AK2447" i="2" s="1"/>
  <c r="T1454" i="2"/>
  <c r="AM1454" i="2" s="1"/>
  <c r="R1454" i="2"/>
  <c r="S2564" i="2"/>
  <c r="AL2564" i="2" s="1"/>
  <c r="R2564" i="2"/>
  <c r="AK2564" i="2" s="1"/>
  <c r="S473" i="2"/>
  <c r="AL473" i="2" s="1"/>
  <c r="R473" i="2"/>
  <c r="AK473" i="2" s="1"/>
  <c r="S1872" i="2"/>
  <c r="AL1872" i="2" s="1"/>
  <c r="R1872" i="2"/>
  <c r="AK1872" i="2" s="1"/>
  <c r="S1131" i="2"/>
  <c r="AL1131" i="2" s="1"/>
  <c r="R1131" i="2"/>
  <c r="S1148" i="2"/>
  <c r="AL1148" i="2" s="1"/>
  <c r="R1148" i="2"/>
  <c r="S1989" i="2"/>
  <c r="AL1989" i="2" s="1"/>
  <c r="R1989" i="2"/>
  <c r="S2053" i="2"/>
  <c r="AL2053" i="2" s="1"/>
  <c r="R2053" i="2"/>
  <c r="S3056" i="2"/>
  <c r="AL3056" i="2" s="1"/>
  <c r="R3056" i="2"/>
  <c r="AK3056" i="2" s="1"/>
  <c r="S2714" i="2"/>
  <c r="AL2714" i="2" s="1"/>
  <c r="R2714" i="2"/>
  <c r="S2836" i="2"/>
  <c r="AL2836" i="2" s="1"/>
  <c r="R2836" i="2"/>
  <c r="S3028" i="2"/>
  <c r="AL3028" i="2" s="1"/>
  <c r="R3028" i="2"/>
  <c r="S3015" i="2"/>
  <c r="AL3015" i="2" s="1"/>
  <c r="R3015" i="2"/>
  <c r="AK3015" i="2" s="1"/>
  <c r="S1562" i="2"/>
  <c r="AL1562" i="2" s="1"/>
  <c r="R1562" i="2"/>
  <c r="S2551" i="2"/>
  <c r="AL2551" i="2" s="1"/>
  <c r="R2551" i="2"/>
  <c r="AK2551" i="2" s="1"/>
  <c r="T1510" i="2"/>
  <c r="AM1510" i="2" s="1"/>
  <c r="T71" i="2"/>
  <c r="AM71" i="2" s="1"/>
  <c r="T1940" i="2"/>
  <c r="AM1940" i="2" s="1"/>
  <c r="T2773" i="2"/>
  <c r="AM2773" i="2" s="1"/>
  <c r="T2957" i="2"/>
  <c r="AM2957" i="2" s="1"/>
  <c r="T1881" i="2"/>
  <c r="AM1881" i="2" s="1"/>
  <c r="T950" i="2"/>
  <c r="AM950" i="2" s="1"/>
  <c r="T1635" i="2"/>
  <c r="AM1635" i="2" s="1"/>
  <c r="T2394" i="2"/>
  <c r="AM2394" i="2" s="1"/>
  <c r="T675" i="2"/>
  <c r="AM675" i="2" s="1"/>
  <c r="T162" i="2"/>
  <c r="AM162" i="2" s="1"/>
  <c r="S2327" i="2"/>
  <c r="AL2327" i="2" s="1"/>
  <c r="S524" i="2"/>
  <c r="AL524" i="2" s="1"/>
  <c r="R2370" i="2"/>
  <c r="AK2370" i="2" s="1"/>
  <c r="R633" i="2"/>
  <c r="R924" i="2"/>
  <c r="R673" i="2"/>
  <c r="R2454" i="2"/>
  <c r="R2363" i="2"/>
  <c r="AK2363" i="2" s="1"/>
  <c r="R922" i="2"/>
  <c r="AK922" i="2" s="1"/>
  <c r="R2094" i="2"/>
  <c r="R2790" i="2"/>
  <c r="R2723" i="2"/>
  <c r="R2826" i="2"/>
  <c r="R1433" i="2"/>
  <c r="AK1433" i="2" s="1"/>
  <c r="R2184" i="2"/>
  <c r="AK2184" i="2" s="1"/>
  <c r="T1494" i="2"/>
  <c r="AM1494" i="2" s="1"/>
  <c r="R1494" i="2"/>
  <c r="R189" i="2"/>
  <c r="T189" i="2"/>
  <c r="AM189" i="2" s="1"/>
  <c r="S925" i="2"/>
  <c r="AL925" i="2" s="1"/>
  <c r="T925" i="2"/>
  <c r="AM925" i="2" s="1"/>
  <c r="R994" i="2"/>
  <c r="AK994" i="2" s="1"/>
  <c r="T994" i="2"/>
  <c r="AM994" i="2" s="1"/>
  <c r="R764" i="2"/>
  <c r="AK764" i="2" s="1"/>
  <c r="T764" i="2"/>
  <c r="AM764" i="2" s="1"/>
  <c r="R2944" i="2"/>
  <c r="T2944" i="2"/>
  <c r="AM2944" i="2" s="1"/>
  <c r="S499" i="2"/>
  <c r="AL499" i="2" s="1"/>
  <c r="R499" i="2"/>
  <c r="AK499" i="2" s="1"/>
  <c r="S1051" i="2"/>
  <c r="AL1051" i="2" s="1"/>
  <c r="T1051" i="2"/>
  <c r="AM1051" i="2" s="1"/>
  <c r="S1296" i="2"/>
  <c r="AL1296" i="2" s="1"/>
  <c r="T1296" i="2"/>
  <c r="AM1296" i="2" s="1"/>
  <c r="R661" i="2"/>
  <c r="AK661" i="2" s="1"/>
  <c r="T661" i="2"/>
  <c r="AM661" i="2" s="1"/>
  <c r="T2060" i="2"/>
  <c r="AM2060" i="2" s="1"/>
  <c r="R1229" i="2"/>
  <c r="AK1229" i="2" s="1"/>
  <c r="T1229" i="2"/>
  <c r="AM1229" i="2" s="1"/>
  <c r="R1803" i="2"/>
  <c r="T1803" i="2"/>
  <c r="AM1803" i="2" s="1"/>
  <c r="S2059" i="2"/>
  <c r="AL2059" i="2" s="1"/>
  <c r="T2059" i="2"/>
  <c r="AM2059" i="2" s="1"/>
  <c r="R2827" i="2"/>
  <c r="T2827" i="2"/>
  <c r="AM2827" i="2" s="1"/>
  <c r="S596" i="2"/>
  <c r="AL596" i="2" s="1"/>
  <c r="T596" i="2"/>
  <c r="AM596" i="2" s="1"/>
  <c r="R2756" i="2"/>
  <c r="T2756" i="2"/>
  <c r="AM2756" i="2" s="1"/>
  <c r="R74" i="2"/>
  <c r="T74" i="2"/>
  <c r="AM74" i="2" s="1"/>
  <c r="R658" i="2"/>
  <c r="AK658" i="2" s="1"/>
  <c r="T658" i="2"/>
  <c r="AM658" i="2" s="1"/>
  <c r="R132" i="2"/>
  <c r="T132" i="2"/>
  <c r="AM132" i="2" s="1"/>
  <c r="R662" i="2"/>
  <c r="T662" i="2"/>
  <c r="AM662" i="2" s="1"/>
  <c r="R2325" i="2"/>
  <c r="T2325" i="2"/>
  <c r="AM2325" i="2" s="1"/>
  <c r="R1251" i="2"/>
  <c r="T1251" i="2"/>
  <c r="AM1251" i="2" s="1"/>
  <c r="R2963" i="2"/>
  <c r="T2963" i="2"/>
  <c r="AM2963" i="2" s="1"/>
  <c r="R647" i="2"/>
  <c r="T647" i="2"/>
  <c r="AM647" i="2" s="1"/>
  <c r="R2588" i="2"/>
  <c r="T2588" i="2"/>
  <c r="AM2588" i="2" s="1"/>
  <c r="S2958" i="2"/>
  <c r="AL2958" i="2" s="1"/>
  <c r="R2958" i="2"/>
  <c r="S615" i="2"/>
  <c r="AL615" i="2" s="1"/>
  <c r="T615" i="2"/>
  <c r="AM615" i="2" s="1"/>
  <c r="R2445" i="2"/>
  <c r="AK2445" i="2" s="1"/>
  <c r="T2445" i="2"/>
  <c r="AM2445" i="2" s="1"/>
  <c r="S2573" i="2"/>
  <c r="AL2573" i="2" s="1"/>
  <c r="R2573" i="2"/>
  <c r="AK2573" i="2" s="1"/>
  <c r="S2401" i="2"/>
  <c r="AL2401" i="2" s="1"/>
  <c r="T2401" i="2"/>
  <c r="AM2401" i="2" s="1"/>
  <c r="S225" i="2"/>
  <c r="AL225" i="2" s="1"/>
  <c r="T225" i="2"/>
  <c r="AM225" i="2" s="1"/>
  <c r="R1369" i="2"/>
  <c r="AK1369" i="2" s="1"/>
  <c r="T1369" i="2"/>
  <c r="AM1369" i="2" s="1"/>
  <c r="R175" i="2"/>
  <c r="AK175" i="2" s="1"/>
  <c r="T175" i="2"/>
  <c r="AM175" i="2" s="1"/>
  <c r="R1902" i="2"/>
  <c r="T1902" i="2"/>
  <c r="AM1902" i="2" s="1"/>
  <c r="S2583" i="2"/>
  <c r="AL2583" i="2" s="1"/>
  <c r="S1088" i="2"/>
  <c r="AL1088" i="2" s="1"/>
  <c r="R1088" i="2"/>
  <c r="AK1088" i="2" s="1"/>
  <c r="S629" i="2"/>
  <c r="AL629" i="2" s="1"/>
  <c r="R349" i="2"/>
  <c r="AK349" i="2" s="1"/>
  <c r="R54" i="2"/>
  <c r="T327" i="2"/>
  <c r="AM327" i="2" s="1"/>
  <c r="T2443" i="2"/>
  <c r="AM2443" i="2" s="1"/>
  <c r="T2290" i="2"/>
  <c r="AM2290" i="2" s="1"/>
  <c r="T1580" i="2"/>
  <c r="AM1580" i="2" s="1"/>
  <c r="T2315" i="2"/>
  <c r="AM2315" i="2" s="1"/>
  <c r="T2076" i="2"/>
  <c r="AM2076" i="2" s="1"/>
  <c r="T417" i="2"/>
  <c r="AM417" i="2" s="1"/>
  <c r="T1693" i="2"/>
  <c r="AM1693" i="2" s="1"/>
  <c r="T548" i="2"/>
  <c r="AM548" i="2" s="1"/>
  <c r="T297" i="2"/>
  <c r="AM297" i="2" s="1"/>
  <c r="T2475" i="2"/>
  <c r="AM2475" i="2" s="1"/>
  <c r="R1933" i="2"/>
  <c r="AK1933" i="2" s="1"/>
  <c r="S233" i="2"/>
  <c r="AL233" i="2" s="1"/>
  <c r="S447" i="2"/>
  <c r="AL447" i="2" s="1"/>
  <c r="R298" i="2"/>
  <c r="AK298" i="2" s="1"/>
  <c r="R2176" i="2"/>
  <c r="AK2176" i="2" s="1"/>
  <c r="T1485" i="2"/>
  <c r="AM1485" i="2" s="1"/>
  <c r="T2955" i="2"/>
  <c r="AM2955" i="2" s="1"/>
  <c r="T598" i="2"/>
  <c r="AM598" i="2" s="1"/>
  <c r="T1714" i="2"/>
  <c r="AM1714" i="2" s="1"/>
  <c r="T1970" i="2"/>
  <c r="AM1970" i="2" s="1"/>
  <c r="T83" i="2"/>
  <c r="AM83" i="2" s="1"/>
  <c r="T843" i="2"/>
  <c r="AM843" i="2" s="1"/>
  <c r="T3026" i="2"/>
  <c r="AM3026" i="2" s="1"/>
  <c r="T2573" i="2"/>
  <c r="AM2573" i="2" s="1"/>
  <c r="T865" i="2"/>
  <c r="AM865" i="2" s="1"/>
  <c r="T1089" i="2"/>
  <c r="AM1089" i="2" s="1"/>
  <c r="T303" i="2"/>
  <c r="AM303" i="2" s="1"/>
  <c r="T640" i="2"/>
  <c r="AM640" i="2" s="1"/>
  <c r="T1821" i="2"/>
  <c r="AM1821" i="2" s="1"/>
  <c r="T1916" i="2"/>
  <c r="AM1916" i="2" s="1"/>
  <c r="T2074" i="2"/>
  <c r="AM2074" i="2" s="1"/>
  <c r="S1286" i="2"/>
  <c r="AL1286" i="2" s="1"/>
  <c r="T1738" i="2"/>
  <c r="AM1738" i="2" s="1"/>
  <c r="T3077" i="2"/>
  <c r="AM3077" i="2" s="1"/>
  <c r="R674" i="2"/>
  <c r="S1677" i="2"/>
  <c r="AL1677" i="2" s="1"/>
  <c r="T1677" i="2"/>
  <c r="AM1677" i="2" s="1"/>
  <c r="R2324" i="2"/>
  <c r="T2324" i="2"/>
  <c r="AM2324" i="2" s="1"/>
  <c r="S2436" i="2"/>
  <c r="AL2436" i="2" s="1"/>
  <c r="T2436" i="2"/>
  <c r="AM2436" i="2" s="1"/>
  <c r="S954" i="2"/>
  <c r="AL954" i="2" s="1"/>
  <c r="T954" i="2"/>
  <c r="AM954" i="2" s="1"/>
  <c r="R2610" i="2"/>
  <c r="T2610" i="2"/>
  <c r="AM2610" i="2" s="1"/>
  <c r="R2802" i="2"/>
  <c r="AK2802" i="2" s="1"/>
  <c r="T2802" i="2"/>
  <c r="AM2802" i="2" s="1"/>
  <c r="R2866" i="2"/>
  <c r="AK2866" i="2" s="1"/>
  <c r="T2866" i="2"/>
  <c r="AM2866" i="2" s="1"/>
  <c r="R211" i="2"/>
  <c r="AK211" i="2" s="1"/>
  <c r="T211" i="2"/>
  <c r="AM211" i="2" s="1"/>
  <c r="R370" i="2"/>
  <c r="T370" i="2"/>
  <c r="AM370" i="2" s="1"/>
  <c r="R93" i="2"/>
  <c r="T93" i="2"/>
  <c r="AM93" i="2" s="1"/>
  <c r="S349" i="2"/>
  <c r="AL349" i="2" s="1"/>
  <c r="T349" i="2"/>
  <c r="AM349" i="2" s="1"/>
  <c r="R2699" i="2"/>
  <c r="AK2699" i="2" s="1"/>
  <c r="T2699" i="2"/>
  <c r="AM2699" i="2" s="1"/>
  <c r="R1092" i="2"/>
  <c r="T1092" i="2"/>
  <c r="AM1092" i="2" s="1"/>
  <c r="R2784" i="2"/>
  <c r="AK2784" i="2" s="1"/>
  <c r="T2784" i="2"/>
  <c r="AM2784" i="2" s="1"/>
  <c r="R788" i="2"/>
  <c r="T788" i="2"/>
  <c r="AM788" i="2" s="1"/>
  <c r="R1508" i="2"/>
  <c r="T1508" i="2"/>
  <c r="AM1508" i="2" s="1"/>
  <c r="S1462" i="2"/>
  <c r="AL1462" i="2" s="1"/>
  <c r="T1462" i="2"/>
  <c r="AM1462" i="2" s="1"/>
  <c r="R1445" i="2"/>
  <c r="T1445" i="2"/>
  <c r="AM1445" i="2" s="1"/>
  <c r="R2005" i="2"/>
  <c r="AK2005" i="2" s="1"/>
  <c r="T2005" i="2"/>
  <c r="AM2005" i="2" s="1"/>
  <c r="R1379" i="2"/>
  <c r="T1379" i="2"/>
  <c r="AM1379" i="2" s="1"/>
  <c r="S3091" i="2"/>
  <c r="AL3091" i="2" s="1"/>
  <c r="T3091" i="2"/>
  <c r="AM3091" i="2" s="1"/>
  <c r="R258" i="2"/>
  <c r="AK258" i="2" s="1"/>
  <c r="T258" i="2"/>
  <c r="AM258" i="2" s="1"/>
  <c r="S501" i="2"/>
  <c r="AL501" i="2" s="1"/>
  <c r="T501" i="2"/>
  <c r="AM501" i="2" s="1"/>
  <c r="S1138" i="2"/>
  <c r="AL1138" i="2" s="1"/>
  <c r="T1138" i="2"/>
  <c r="AM1138" i="2" s="1"/>
  <c r="R2902" i="2"/>
  <c r="AK2902" i="2" s="1"/>
  <c r="T2902" i="2"/>
  <c r="AM2902" i="2" s="1"/>
  <c r="R2656" i="2"/>
  <c r="T2656" i="2"/>
  <c r="AM2656" i="2" s="1"/>
  <c r="R2701" i="2"/>
  <c r="AK2701" i="2" s="1"/>
  <c r="T2701" i="2"/>
  <c r="AM2701" i="2" s="1"/>
  <c r="S1497" i="2"/>
  <c r="AL1497" i="2" s="1"/>
  <c r="T1497" i="2"/>
  <c r="AM1497" i="2" s="1"/>
  <c r="S1641" i="2"/>
  <c r="AL1641" i="2" s="1"/>
  <c r="T1641" i="2"/>
  <c r="AM1641" i="2" s="1"/>
  <c r="R47" i="2"/>
  <c r="T47" i="2"/>
  <c r="AM47" i="2" s="1"/>
  <c r="S3086" i="2"/>
  <c r="AL3086" i="2" s="1"/>
  <c r="T3086" i="2"/>
  <c r="AM3086" i="2" s="1"/>
  <c r="S1547" i="2"/>
  <c r="AL1547" i="2" s="1"/>
  <c r="T1547" i="2"/>
  <c r="AM1547" i="2" s="1"/>
  <c r="T152" i="2"/>
  <c r="AM152" i="2" s="1"/>
  <c r="S152" i="2"/>
  <c r="AL152" i="2" s="1"/>
  <c r="S488" i="2"/>
  <c r="AL488" i="2" s="1"/>
  <c r="T488" i="2"/>
  <c r="AM488" i="2" s="1"/>
  <c r="R488" i="2"/>
  <c r="AK488" i="2" s="1"/>
  <c r="S826" i="2"/>
  <c r="AL826" i="2" s="1"/>
  <c r="T826" i="2"/>
  <c r="AM826" i="2" s="1"/>
  <c r="S715" i="2"/>
  <c r="AL715" i="2" s="1"/>
  <c r="R715" i="2"/>
  <c r="AK715" i="2" s="1"/>
  <c r="T715" i="2"/>
  <c r="AM715" i="2" s="1"/>
  <c r="R907" i="2"/>
  <c r="AK907" i="2" s="1"/>
  <c r="T907" i="2"/>
  <c r="AM907" i="2" s="1"/>
  <c r="S1035" i="2"/>
  <c r="AL1035" i="2" s="1"/>
  <c r="T1035" i="2"/>
  <c r="AM1035" i="2" s="1"/>
  <c r="S818" i="2"/>
  <c r="AL818" i="2" s="1"/>
  <c r="T818" i="2"/>
  <c r="AM818" i="2" s="1"/>
  <c r="R1087" i="2"/>
  <c r="AK1087" i="2" s="1"/>
  <c r="T1087" i="2"/>
  <c r="AM1087" i="2" s="1"/>
  <c r="S2391" i="2"/>
  <c r="AL2391" i="2" s="1"/>
  <c r="T2391" i="2"/>
  <c r="AM2391" i="2" s="1"/>
  <c r="R648" i="2"/>
  <c r="T648" i="2"/>
  <c r="AM648" i="2" s="1"/>
  <c r="S530" i="2"/>
  <c r="AL530" i="2" s="1"/>
  <c r="R530" i="2"/>
  <c r="AK530" i="2" s="1"/>
  <c r="R214" i="2"/>
  <c r="T214" i="2"/>
  <c r="AM214" i="2" s="1"/>
  <c r="R278" i="2"/>
  <c r="T278" i="2"/>
  <c r="AM278" i="2" s="1"/>
  <c r="R1254" i="2"/>
  <c r="T1254" i="2"/>
  <c r="AM1254" i="2" s="1"/>
  <c r="T1190" i="2"/>
  <c r="AM1190" i="2" s="1"/>
  <c r="R1190" i="2"/>
  <c r="S2009" i="2"/>
  <c r="AL2009" i="2" s="1"/>
  <c r="T2009" i="2"/>
  <c r="AM2009" i="2" s="1"/>
  <c r="R2473" i="2"/>
  <c r="T2473" i="2"/>
  <c r="AM2473" i="2" s="1"/>
  <c r="S1518" i="2"/>
  <c r="AL1518" i="2" s="1"/>
  <c r="R1518" i="2"/>
  <c r="R2725" i="2"/>
  <c r="AK2725" i="2" s="1"/>
  <c r="T2725" i="2"/>
  <c r="AM2725" i="2" s="1"/>
  <c r="R2531" i="2"/>
  <c r="AK2531" i="2" s="1"/>
  <c r="T2531" i="2"/>
  <c r="AM2531" i="2" s="1"/>
  <c r="S709" i="2"/>
  <c r="AL709" i="2" s="1"/>
  <c r="T709" i="2"/>
  <c r="AM709" i="2" s="1"/>
  <c r="R428" i="2"/>
  <c r="T428" i="2"/>
  <c r="AM428" i="2" s="1"/>
  <c r="S43" i="2"/>
  <c r="AL43" i="2" s="1"/>
  <c r="T43" i="2"/>
  <c r="AM43" i="2" s="1"/>
  <c r="S1987" i="2"/>
  <c r="AL1987" i="2" s="1"/>
  <c r="T1987" i="2"/>
  <c r="AM1987" i="2" s="1"/>
  <c r="S2323" i="2"/>
  <c r="AL2323" i="2" s="1"/>
  <c r="T2323" i="2"/>
  <c r="AM2323" i="2" s="1"/>
  <c r="S2451" i="2"/>
  <c r="AL2451" i="2" s="1"/>
  <c r="T2451" i="2"/>
  <c r="AM2451" i="2" s="1"/>
  <c r="S2579" i="2"/>
  <c r="AL2579" i="2" s="1"/>
  <c r="T2579" i="2"/>
  <c r="AM2579" i="2" s="1"/>
  <c r="R1436" i="2"/>
  <c r="T1436" i="2"/>
  <c r="AM1436" i="2" s="1"/>
  <c r="S2566" i="2"/>
  <c r="AL2566" i="2" s="1"/>
  <c r="T2566" i="2"/>
  <c r="AM2566" i="2" s="1"/>
  <c r="R2782" i="2"/>
  <c r="T2782" i="2"/>
  <c r="AM2782" i="2" s="1"/>
  <c r="S2368" i="2"/>
  <c r="AL2368" i="2" s="1"/>
  <c r="T2368" i="2"/>
  <c r="AM2368" i="2" s="1"/>
  <c r="S780" i="2"/>
  <c r="AL780" i="2" s="1"/>
  <c r="T780" i="2"/>
  <c r="AM780" i="2" s="1"/>
  <c r="S2188" i="2"/>
  <c r="AL2188" i="2" s="1"/>
  <c r="T2188" i="2"/>
  <c r="AM2188" i="2" s="1"/>
  <c r="S2452" i="2"/>
  <c r="AL2452" i="2" s="1"/>
  <c r="T2452" i="2"/>
  <c r="AM2452" i="2" s="1"/>
  <c r="R2509" i="2"/>
  <c r="AK2509" i="2" s="1"/>
  <c r="T2509" i="2"/>
  <c r="AM2509" i="2" s="1"/>
  <c r="R2637" i="2"/>
  <c r="AK2637" i="2" s="1"/>
  <c r="T2637" i="2"/>
  <c r="AM2637" i="2" s="1"/>
  <c r="S3069" i="2"/>
  <c r="AL3069" i="2" s="1"/>
  <c r="T3069" i="2"/>
  <c r="AM3069" i="2" s="1"/>
  <c r="R1374" i="2"/>
  <c r="AK1374" i="2" s="1"/>
  <c r="T1374" i="2"/>
  <c r="AM1374" i="2" s="1"/>
  <c r="R2104" i="2"/>
  <c r="AK2104" i="2" s="1"/>
  <c r="T2104" i="2"/>
  <c r="AM2104" i="2" s="1"/>
  <c r="R293" i="2"/>
  <c r="T293" i="2"/>
  <c r="AM293" i="2" s="1"/>
  <c r="R506" i="2"/>
  <c r="T506" i="2"/>
  <c r="AM506" i="2" s="1"/>
  <c r="R559" i="2"/>
  <c r="T559" i="2"/>
  <c r="AM559" i="2" s="1"/>
  <c r="S847" i="2"/>
  <c r="AL847" i="2" s="1"/>
  <c r="R847" i="2"/>
  <c r="S284" i="2"/>
  <c r="AL284" i="2" s="1"/>
  <c r="T284" i="2"/>
  <c r="AM284" i="2" s="1"/>
  <c r="R808" i="2"/>
  <c r="AK808" i="2" s="1"/>
  <c r="T808" i="2"/>
  <c r="AM808" i="2" s="1"/>
  <c r="S896" i="2"/>
  <c r="AL896" i="2" s="1"/>
  <c r="T896" i="2"/>
  <c r="AM896" i="2" s="1"/>
  <c r="S806" i="2"/>
  <c r="AL806" i="2" s="1"/>
  <c r="T806" i="2"/>
  <c r="AM806" i="2" s="1"/>
  <c r="S2753" i="2"/>
  <c r="AL2753" i="2" s="1"/>
  <c r="T2753" i="2"/>
  <c r="AM2753" i="2" s="1"/>
  <c r="R2290" i="2"/>
  <c r="AK2290" i="2" s="1"/>
  <c r="S689" i="2"/>
  <c r="AL689" i="2" s="1"/>
  <c r="R689" i="2"/>
  <c r="AK689" i="2" s="1"/>
  <c r="S5" i="2"/>
  <c r="R5" i="2"/>
  <c r="R319" i="2"/>
  <c r="R27" i="2"/>
  <c r="AK27" i="2" s="1"/>
  <c r="R818" i="2"/>
  <c r="S351" i="2"/>
  <c r="AL351" i="2" s="1"/>
  <c r="R351" i="2"/>
  <c r="R1710" i="2"/>
  <c r="AK1710" i="2" s="1"/>
  <c r="R2753" i="2"/>
  <c r="S1494" i="2"/>
  <c r="AL1494" i="2" s="1"/>
  <c r="R1923" i="2"/>
  <c r="R2362" i="2"/>
  <c r="AK2362" i="2" s="1"/>
  <c r="R2634" i="2"/>
  <c r="R3065" i="2"/>
  <c r="R1294" i="2"/>
  <c r="AK1294" i="2" s="1"/>
  <c r="R152" i="2"/>
  <c r="R596" i="2"/>
  <c r="R303" i="2"/>
  <c r="R1631" i="2"/>
  <c r="R2271" i="2"/>
  <c r="R1659" i="2"/>
  <c r="S2280" i="2"/>
  <c r="AL2280" i="2" s="1"/>
  <c r="T3083" i="2"/>
  <c r="AM3083" i="2" s="1"/>
  <c r="T1412" i="2"/>
  <c r="AM1412" i="2" s="1"/>
  <c r="T3016" i="2"/>
  <c r="AM3016" i="2" s="1"/>
  <c r="T1419" i="2"/>
  <c r="AM1419" i="2" s="1"/>
  <c r="T2184" i="2"/>
  <c r="AM2184" i="2" s="1"/>
  <c r="T3046" i="2"/>
  <c r="AM3046" i="2" s="1"/>
  <c r="T1125" i="2"/>
  <c r="AM1125" i="2" s="1"/>
  <c r="T1475" i="2"/>
  <c r="AM1475" i="2" s="1"/>
  <c r="T371" i="2"/>
  <c r="AM371" i="2" s="1"/>
  <c r="R2710" i="2"/>
  <c r="S2894" i="2"/>
  <c r="AL2894" i="2" s="1"/>
  <c r="R153" i="2"/>
  <c r="R553" i="2"/>
  <c r="AK553" i="2" s="1"/>
  <c r="T553" i="2"/>
  <c r="AM553" i="2" s="1"/>
  <c r="S1217" i="2"/>
  <c r="AL1217" i="2" s="1"/>
  <c r="T1217" i="2"/>
  <c r="AM1217" i="2" s="1"/>
  <c r="S1409" i="2"/>
  <c r="AL1409" i="2" s="1"/>
  <c r="S1777" i="2"/>
  <c r="AL1777" i="2" s="1"/>
  <c r="S1857" i="2"/>
  <c r="AL1857" i="2" s="1"/>
  <c r="S735" i="2"/>
  <c r="AL735" i="2" s="1"/>
  <c r="T735" i="2"/>
  <c r="AM735" i="2" s="1"/>
  <c r="R1495" i="2"/>
  <c r="R1687" i="2"/>
  <c r="AK1687" i="2" s="1"/>
  <c r="R1943" i="2"/>
  <c r="R2135" i="2"/>
  <c r="T2135" i="2"/>
  <c r="AM2135" i="2" s="1"/>
  <c r="S2727" i="2"/>
  <c r="AL2727" i="2" s="1"/>
  <c r="R260" i="2"/>
  <c r="R1200" i="2"/>
  <c r="R1672" i="2"/>
  <c r="R2112" i="2"/>
  <c r="S2216" i="2"/>
  <c r="AL2216" i="2" s="1"/>
  <c r="T2216" i="2"/>
  <c r="AM2216" i="2" s="1"/>
  <c r="R8" i="2"/>
  <c r="R149" i="2"/>
  <c r="AK149" i="2" s="1"/>
  <c r="T149" i="2"/>
  <c r="AM149" i="2" s="1"/>
  <c r="R2886" i="2"/>
  <c r="AK2886" i="2" s="1"/>
  <c r="T2886" i="2"/>
  <c r="AM2886" i="2" s="1"/>
  <c r="S304" i="2"/>
  <c r="AL304" i="2" s="1"/>
  <c r="T304" i="2"/>
  <c r="AM304" i="2" s="1"/>
  <c r="R916" i="2"/>
  <c r="R1100" i="2"/>
  <c r="AK1100" i="2" s="1"/>
  <c r="T1100" i="2"/>
  <c r="AM1100" i="2" s="1"/>
  <c r="R2912" i="2"/>
  <c r="T2912" i="2"/>
  <c r="AM2912" i="2" s="1"/>
  <c r="R902" i="2"/>
  <c r="R1206" i="2"/>
  <c r="T1206" i="2"/>
  <c r="AM1206" i="2" s="1"/>
  <c r="R790" i="2"/>
  <c r="AK790" i="2" s="1"/>
  <c r="S1822" i="2"/>
  <c r="AL1822" i="2" s="1"/>
  <c r="T1822" i="2"/>
  <c r="AM1822" i="2" s="1"/>
  <c r="R853" i="2"/>
  <c r="T853" i="2"/>
  <c r="AM853" i="2" s="1"/>
  <c r="R1317" i="2"/>
  <c r="AK1317" i="2" s="1"/>
  <c r="T1317" i="2"/>
  <c r="AM1317" i="2" s="1"/>
  <c r="S2661" i="2"/>
  <c r="AL2661" i="2" s="1"/>
  <c r="R2661" i="2"/>
  <c r="R1638" i="2"/>
  <c r="T1638" i="2"/>
  <c r="AM1638" i="2" s="1"/>
  <c r="R1945" i="2"/>
  <c r="AK1945" i="2" s="1"/>
  <c r="T1945" i="2"/>
  <c r="AM1945" i="2" s="1"/>
  <c r="R2169" i="2"/>
  <c r="AK2169" i="2" s="1"/>
  <c r="R2617" i="2"/>
  <c r="R2873" i="2"/>
  <c r="AK2873" i="2" s="1"/>
  <c r="R1046" i="2"/>
  <c r="S1774" i="2"/>
  <c r="AL1774" i="2" s="1"/>
  <c r="R1173" i="2"/>
  <c r="AK1173" i="2" s="1"/>
  <c r="T1173" i="2"/>
  <c r="AM1173" i="2" s="1"/>
  <c r="R1557" i="2"/>
  <c r="R2597" i="2"/>
  <c r="S2901" i="2"/>
  <c r="AL2901" i="2" s="1"/>
  <c r="T2901" i="2"/>
  <c r="AM2901" i="2" s="1"/>
  <c r="S3014" i="2"/>
  <c r="AL3014" i="2" s="1"/>
  <c r="R2595" i="2"/>
  <c r="AK2595" i="2" s="1"/>
  <c r="S2787" i="2"/>
  <c r="AL2787" i="2" s="1"/>
  <c r="T2787" i="2"/>
  <c r="AM2787" i="2" s="1"/>
  <c r="R1468" i="2"/>
  <c r="T1468" i="2"/>
  <c r="AM1468" i="2" s="1"/>
  <c r="R2460" i="2"/>
  <c r="AK2460" i="2" s="1"/>
  <c r="R2752" i="2"/>
  <c r="AK2752" i="2" s="1"/>
  <c r="T2752" i="2"/>
  <c r="AM2752" i="2" s="1"/>
  <c r="R2522" i="2"/>
  <c r="T2522" i="2"/>
  <c r="AM2522" i="2" s="1"/>
  <c r="R2810" i="2"/>
  <c r="R163" i="2"/>
  <c r="T163" i="2"/>
  <c r="AM163" i="2" s="1"/>
  <c r="R419" i="2"/>
  <c r="AK419" i="2" s="1"/>
  <c r="T419" i="2"/>
  <c r="AM419" i="2" s="1"/>
  <c r="R1136" i="2"/>
  <c r="S586" i="2"/>
  <c r="AL586" i="2" s="1"/>
  <c r="R295" i="2"/>
  <c r="R2853" i="2"/>
  <c r="R3093" i="2"/>
  <c r="T3093" i="2"/>
  <c r="AM3093" i="2" s="1"/>
  <c r="R491" i="2"/>
  <c r="AK491" i="2" s="1"/>
  <c r="S1891" i="2"/>
  <c r="AL1891" i="2" s="1"/>
  <c r="T1891" i="2"/>
  <c r="AM1891" i="2" s="1"/>
  <c r="S2851" i="2"/>
  <c r="AL2851" i="2" s="1"/>
  <c r="T2851" i="2"/>
  <c r="AM2851" i="2" s="1"/>
  <c r="R224" i="2"/>
  <c r="T224" i="2"/>
  <c r="AM224" i="2" s="1"/>
  <c r="R392" i="2"/>
  <c r="T392" i="2"/>
  <c r="AM392" i="2" s="1"/>
  <c r="S357" i="2"/>
  <c r="AL357" i="2" s="1"/>
  <c r="T357" i="2"/>
  <c r="AM357" i="2" s="1"/>
  <c r="S2766" i="2"/>
  <c r="AL2766" i="2" s="1"/>
  <c r="T2766" i="2"/>
  <c r="AM2766" i="2" s="1"/>
  <c r="R1047" i="2"/>
  <c r="R1522" i="2"/>
  <c r="T1522" i="2"/>
  <c r="AM1522" i="2" s="1"/>
  <c r="S1818" i="2"/>
  <c r="AL1818" i="2" s="1"/>
  <c r="T1818" i="2"/>
  <c r="AM1818" i="2" s="1"/>
  <c r="R1946" i="2"/>
  <c r="AK1946" i="2" s="1"/>
  <c r="T1946" i="2"/>
  <c r="AM1946" i="2" s="1"/>
  <c r="R1075" i="2"/>
  <c r="T1075" i="2"/>
  <c r="AM1075" i="2" s="1"/>
  <c r="R2352" i="2"/>
  <c r="T2352" i="2"/>
  <c r="AM2352" i="2" s="1"/>
  <c r="R1792" i="2"/>
  <c r="R2860" i="2"/>
  <c r="S58" i="2"/>
  <c r="AL58" i="2" s="1"/>
  <c r="R2406" i="2"/>
  <c r="AK2406" i="2" s="1"/>
  <c r="T2406" i="2"/>
  <c r="AM2406" i="2" s="1"/>
  <c r="R439" i="2"/>
  <c r="R1079" i="2"/>
  <c r="R2976" i="2"/>
  <c r="T2976" i="2"/>
  <c r="AM2976" i="2" s="1"/>
  <c r="R2125" i="2"/>
  <c r="AK2125" i="2" s="1"/>
  <c r="R2893" i="2"/>
  <c r="S638" i="2"/>
  <c r="AL638" i="2" s="1"/>
  <c r="T638" i="2"/>
  <c r="AM638" i="2" s="1"/>
  <c r="R1118" i="2"/>
  <c r="AK1118" i="2" s="1"/>
  <c r="T1118" i="2"/>
  <c r="AM1118" i="2" s="1"/>
  <c r="S2145" i="2"/>
  <c r="AL2145" i="2" s="1"/>
  <c r="R2145" i="2"/>
  <c r="AK2145" i="2" s="1"/>
  <c r="T2145" i="2"/>
  <c r="AM2145" i="2" s="1"/>
  <c r="S1014" i="2"/>
  <c r="AL1014" i="2" s="1"/>
  <c r="T1014" i="2"/>
  <c r="AM1014" i="2" s="1"/>
  <c r="S1352" i="2"/>
  <c r="AL1352" i="2" s="1"/>
  <c r="T1352" i="2"/>
  <c r="AM1352" i="2" s="1"/>
  <c r="R1504" i="2"/>
  <c r="AK1504" i="2" s="1"/>
  <c r="R2144" i="2"/>
  <c r="R602" i="2"/>
  <c r="AK602" i="2" s="1"/>
  <c r="T602" i="2"/>
  <c r="AM602" i="2" s="1"/>
  <c r="S2036" i="2"/>
  <c r="AL2036" i="2" s="1"/>
  <c r="R2845" i="2"/>
  <c r="T2845" i="2"/>
  <c r="AM2845" i="2" s="1"/>
  <c r="S3085" i="2"/>
  <c r="AL3085" i="2" s="1"/>
  <c r="R545" i="2"/>
  <c r="T545" i="2"/>
  <c r="AM545" i="2" s="1"/>
  <c r="S1689" i="2"/>
  <c r="AL1689" i="2" s="1"/>
  <c r="T1689" i="2"/>
  <c r="AM1689" i="2" s="1"/>
  <c r="S1753" i="2"/>
  <c r="AL1753" i="2" s="1"/>
  <c r="T1753" i="2"/>
  <c r="AM1753" i="2" s="1"/>
  <c r="S738" i="2"/>
  <c r="AL738" i="2" s="1"/>
  <c r="R728" i="2"/>
  <c r="R1032" i="2"/>
  <c r="S1806" i="2"/>
  <c r="AL1806" i="2" s="1"/>
  <c r="R126" i="2"/>
  <c r="AK126" i="2" s="1"/>
  <c r="S254" i="2"/>
  <c r="AL254" i="2" s="1"/>
  <c r="T254" i="2"/>
  <c r="AM254" i="2" s="1"/>
  <c r="R2657" i="2"/>
  <c r="AK2657" i="2" s="1"/>
  <c r="T2657" i="2"/>
  <c r="AM2657" i="2" s="1"/>
  <c r="S958" i="2"/>
  <c r="AL958" i="2" s="1"/>
  <c r="S3050" i="2"/>
  <c r="AL3050" i="2" s="1"/>
  <c r="R2937" i="2"/>
  <c r="R2830" i="2"/>
  <c r="AK2830" i="2" s="1"/>
  <c r="R935" i="2"/>
  <c r="R2013" i="2"/>
  <c r="R2269" i="2"/>
  <c r="AK2269" i="2" s="1"/>
  <c r="R173" i="2"/>
  <c r="R685" i="2"/>
  <c r="AK685" i="2" s="1"/>
  <c r="R981" i="2"/>
  <c r="AK981" i="2" s="1"/>
  <c r="R2117" i="2"/>
  <c r="AK2117" i="2" s="1"/>
  <c r="R2373" i="2"/>
  <c r="AK2373" i="2" s="1"/>
  <c r="R1619" i="2"/>
  <c r="R160" i="2"/>
  <c r="AK160" i="2" s="1"/>
  <c r="R2252" i="2"/>
  <c r="R357" i="2"/>
  <c r="S522" i="2"/>
  <c r="AL522" i="2" s="1"/>
  <c r="R36" i="2"/>
  <c r="AK36" i="2" s="1"/>
  <c r="S810" i="2"/>
  <c r="AL810" i="2" s="1"/>
  <c r="R657" i="2"/>
  <c r="R1273" i="2"/>
  <c r="AK1273" i="2" s="1"/>
  <c r="R114" i="2"/>
  <c r="S2006" i="2"/>
  <c r="AL2006" i="2" s="1"/>
  <c r="R1044" i="2"/>
  <c r="R974" i="2"/>
  <c r="R2185" i="2"/>
  <c r="R1822" i="2"/>
  <c r="R3100" i="2"/>
  <c r="AK3100" i="2" s="1"/>
  <c r="R1297" i="2"/>
  <c r="R1393" i="2"/>
  <c r="R2287" i="2"/>
  <c r="AK2287" i="2" s="1"/>
  <c r="R2863" i="2"/>
  <c r="R744" i="2"/>
  <c r="R1392" i="2"/>
  <c r="R1370" i="2"/>
  <c r="AK1370" i="2" s="1"/>
  <c r="S1559" i="2"/>
  <c r="AL1559" i="2" s="1"/>
  <c r="S2640" i="2"/>
  <c r="AL2640" i="2" s="1"/>
  <c r="T1109" i="2"/>
  <c r="AM1109" i="2" s="1"/>
  <c r="T1106" i="2"/>
  <c r="AM1106" i="2" s="1"/>
  <c r="T1398" i="2"/>
  <c r="AM1398" i="2" s="1"/>
  <c r="T1817" i="2"/>
  <c r="AM1817" i="2" s="1"/>
  <c r="T1854" i="2"/>
  <c r="AM1854" i="2" s="1"/>
  <c r="T10" i="2"/>
  <c r="AM10" i="2" s="1"/>
  <c r="T126" i="2"/>
  <c r="AM126" i="2" s="1"/>
  <c r="T2974" i="2"/>
  <c r="AM2974" i="2" s="1"/>
  <c r="R1806" i="2"/>
  <c r="AK1806" i="2" s="1"/>
  <c r="R342" i="2"/>
  <c r="R82" i="2"/>
  <c r="R1767" i="2"/>
  <c r="R34" i="2"/>
  <c r="AK34" i="2" s="1"/>
  <c r="S242" i="2"/>
  <c r="AL242" i="2" s="1"/>
  <c r="R10" i="2"/>
  <c r="AK10" i="2" s="1"/>
  <c r="R304" i="2"/>
  <c r="AK304" i="2" s="1"/>
  <c r="R1004" i="2"/>
  <c r="S1964" i="2"/>
  <c r="AL1964" i="2" s="1"/>
  <c r="R2093" i="2"/>
  <c r="R2157" i="2"/>
  <c r="AK2157" i="2" s="1"/>
  <c r="S1790" i="2"/>
  <c r="AL1790" i="2" s="1"/>
  <c r="S2337" i="2"/>
  <c r="AL2337" i="2" s="1"/>
  <c r="R2465" i="2"/>
  <c r="AK2465" i="2" s="1"/>
  <c r="R1525" i="2"/>
  <c r="R3013" i="2"/>
  <c r="R11" i="2"/>
  <c r="R555" i="2"/>
  <c r="AK555" i="2" s="1"/>
  <c r="R2526" i="2"/>
  <c r="AK2526" i="2" s="1"/>
  <c r="R1490" i="2"/>
  <c r="R2074" i="2"/>
  <c r="AK2074" i="2" s="1"/>
  <c r="R501" i="2"/>
  <c r="R1801" i="2"/>
  <c r="R208" i="2"/>
  <c r="R2372" i="2"/>
  <c r="AK2372" i="2" s="1"/>
  <c r="R2569" i="2"/>
  <c r="R2635" i="2"/>
  <c r="R2747" i="2"/>
  <c r="AK2747" i="2" s="1"/>
  <c r="S2968" i="2"/>
  <c r="AL2968" i="2" s="1"/>
  <c r="R1258" i="2"/>
  <c r="R1217" i="2"/>
  <c r="S1288" i="2"/>
  <c r="AL1288" i="2" s="1"/>
  <c r="R1791" i="2"/>
  <c r="R1560" i="2"/>
  <c r="AK1560" i="2" s="1"/>
  <c r="R2916" i="2"/>
  <c r="AK2916" i="2" s="1"/>
  <c r="R2046" i="2"/>
  <c r="R1016" i="2"/>
  <c r="R630" i="2"/>
  <c r="R1038" i="2"/>
  <c r="S1815" i="2"/>
  <c r="AL1815" i="2" s="1"/>
  <c r="R391" i="2"/>
  <c r="R628" i="2"/>
  <c r="R2396" i="2"/>
  <c r="AK2396" i="2" s="1"/>
  <c r="R2877" i="2"/>
  <c r="R254" i="2"/>
  <c r="AK254" i="2" s="1"/>
  <c r="R2227" i="2"/>
  <c r="S2723" i="2"/>
  <c r="AL2723" i="2" s="1"/>
  <c r="R1668" i="2"/>
  <c r="R2776" i="2"/>
  <c r="R225" i="2"/>
  <c r="R2928" i="2"/>
  <c r="R2102" i="2"/>
  <c r="AK2102" i="2" s="1"/>
  <c r="R441" i="2"/>
  <c r="AK441" i="2" s="1"/>
  <c r="S1001" i="2"/>
  <c r="AL1001" i="2" s="1"/>
  <c r="S959" i="2"/>
  <c r="AL959" i="2" s="1"/>
  <c r="R2056" i="2"/>
  <c r="AK2056" i="2" s="1"/>
  <c r="R528" i="2"/>
  <c r="R1179" i="2"/>
  <c r="S1179" i="2"/>
  <c r="AL1179" i="2" s="1"/>
  <c r="S1632" i="2"/>
  <c r="AL1632" i="2" s="1"/>
  <c r="R1632" i="2"/>
  <c r="R2128" i="2"/>
  <c r="S2128" i="2"/>
  <c r="AL2128" i="2" s="1"/>
  <c r="R2642" i="2"/>
  <c r="AK2642" i="2" s="1"/>
  <c r="S1062" i="2"/>
  <c r="AL1062" i="2" s="1"/>
  <c r="R1421" i="2"/>
  <c r="R1757" i="2"/>
  <c r="R1026" i="2"/>
  <c r="AK1026" i="2" s="1"/>
  <c r="R2990" i="2"/>
  <c r="R571" i="2"/>
  <c r="AK571" i="2" s="1"/>
  <c r="R1291" i="2"/>
  <c r="AK1291" i="2" s="1"/>
  <c r="S1435" i="2"/>
  <c r="AL1435" i="2" s="1"/>
  <c r="R2251" i="2"/>
  <c r="S2654" i="2"/>
  <c r="AL2654" i="2" s="1"/>
  <c r="R939" i="2"/>
  <c r="R2560" i="2"/>
  <c r="AK2560" i="2" s="1"/>
  <c r="R2884" i="2"/>
  <c r="R1982" i="2"/>
  <c r="AK1982" i="2" s="1"/>
  <c r="R2582" i="2"/>
  <c r="AK2582" i="2" s="1"/>
  <c r="S882" i="2"/>
  <c r="AL882" i="2" s="1"/>
  <c r="S1511" i="2"/>
  <c r="AL1511" i="2" s="1"/>
  <c r="S2423" i="2"/>
  <c r="AL2423" i="2" s="1"/>
  <c r="S292" i="2"/>
  <c r="AL292" i="2" s="1"/>
  <c r="S1688" i="2"/>
  <c r="AL1688" i="2" s="1"/>
  <c r="S3020" i="2"/>
  <c r="AL3020" i="2" s="1"/>
  <c r="R341" i="2"/>
  <c r="AK341" i="2" s="1"/>
  <c r="R2110" i="2"/>
  <c r="AK2110" i="2" s="1"/>
  <c r="R246" i="2"/>
  <c r="R310" i="2"/>
  <c r="R1573" i="2"/>
  <c r="AK1573" i="2" s="1"/>
  <c r="S301" i="2"/>
  <c r="AL301" i="2" s="1"/>
  <c r="R1429" i="2"/>
  <c r="S1802" i="2"/>
  <c r="AL1802" i="2" s="1"/>
  <c r="S36" i="2"/>
  <c r="AL36" i="2" s="1"/>
  <c r="R810" i="2"/>
  <c r="AK810" i="2" s="1"/>
  <c r="S2838" i="2"/>
  <c r="AL2838" i="2" s="1"/>
  <c r="R1299" i="2"/>
  <c r="R2348" i="2"/>
  <c r="S3008" i="2"/>
  <c r="AL3008" i="2" s="1"/>
  <c r="R322" i="2"/>
  <c r="AK322" i="2" s="1"/>
  <c r="R2846" i="2"/>
  <c r="AK2846" i="2" s="1"/>
  <c r="S914" i="2"/>
  <c r="AL914" i="2" s="1"/>
  <c r="R405" i="2"/>
  <c r="S2652" i="2"/>
  <c r="AL2652" i="2" s="1"/>
  <c r="R144" i="2"/>
  <c r="R2068" i="2"/>
  <c r="AK2068" i="2" s="1"/>
  <c r="R670" i="2"/>
  <c r="AK670" i="2" s="1"/>
  <c r="R2016" i="2"/>
  <c r="S3024" i="2"/>
  <c r="AL3024" i="2" s="1"/>
  <c r="R2992" i="2"/>
  <c r="AK2992" i="2" s="1"/>
  <c r="S2992" i="2"/>
  <c r="AL2992" i="2" s="1"/>
  <c r="R1829" i="2"/>
  <c r="AK1829" i="2" s="1"/>
  <c r="S1829" i="2"/>
  <c r="AL1829" i="2" s="1"/>
  <c r="S1911" i="2"/>
  <c r="AL1911" i="2" s="1"/>
  <c r="R1911" i="2"/>
  <c r="AK1911" i="2" s="1"/>
  <c r="R988" i="2"/>
  <c r="R381" i="2"/>
  <c r="AK381" i="2" s="1"/>
  <c r="R1117" i="2"/>
  <c r="AK1117" i="2" s="1"/>
  <c r="R1309" i="2"/>
  <c r="AK1309" i="2" s="1"/>
  <c r="S1437" i="2"/>
  <c r="AL1437" i="2" s="1"/>
  <c r="R59" i="2"/>
  <c r="AK59" i="2" s="1"/>
  <c r="R219" i="2"/>
  <c r="AK219" i="2" s="1"/>
  <c r="R1675" i="2"/>
  <c r="AK1675" i="2" s="1"/>
  <c r="R1755" i="2"/>
  <c r="AK1755" i="2" s="1"/>
  <c r="R2075" i="2"/>
  <c r="AK2075" i="2" s="1"/>
  <c r="R2139" i="2"/>
  <c r="AK2139" i="2" s="1"/>
  <c r="R2459" i="2"/>
  <c r="S2523" i="2"/>
  <c r="AL2523" i="2" s="1"/>
  <c r="R2715" i="2"/>
  <c r="AK2715" i="2" s="1"/>
  <c r="R2971" i="2"/>
  <c r="AK2971" i="2" s="1"/>
  <c r="R216" i="2"/>
  <c r="AK216" i="2" s="1"/>
  <c r="R852" i="2"/>
  <c r="S1868" i="2"/>
  <c r="AL1868" i="2" s="1"/>
  <c r="R2260" i="2"/>
  <c r="R698" i="2"/>
  <c r="S1162" i="2"/>
  <c r="AL1162" i="2" s="1"/>
  <c r="R2322" i="2"/>
  <c r="AK2322" i="2" s="1"/>
  <c r="R2738" i="2"/>
  <c r="S2900" i="2"/>
  <c r="AL2900" i="2" s="1"/>
  <c r="R377" i="2"/>
  <c r="AK377" i="2" s="1"/>
  <c r="S1813" i="2"/>
  <c r="AL1813" i="2" s="1"/>
  <c r="R1813" i="2"/>
  <c r="R1326" i="2"/>
  <c r="S765" i="2"/>
  <c r="AL765" i="2" s="1"/>
  <c r="R1293" i="2"/>
  <c r="AK1293" i="2" s="1"/>
  <c r="R1357" i="2"/>
  <c r="AK1357" i="2" s="1"/>
  <c r="R1629" i="2"/>
  <c r="AK1629" i="2" s="1"/>
  <c r="R2187" i="2"/>
  <c r="AK2187" i="2" s="1"/>
  <c r="R2571" i="2"/>
  <c r="S1836" i="2"/>
  <c r="AL1836" i="2" s="1"/>
  <c r="R1338" i="2"/>
  <c r="R468" i="2"/>
  <c r="R1440" i="2"/>
  <c r="AK1440" i="2" s="1"/>
  <c r="R105" i="2"/>
  <c r="R1633" i="2"/>
  <c r="S1975" i="2"/>
  <c r="AL1975" i="2" s="1"/>
  <c r="S974" i="2"/>
  <c r="AL974" i="2" s="1"/>
  <c r="S981" i="2"/>
  <c r="AL981" i="2" s="1"/>
  <c r="R1237" i="2"/>
  <c r="S2021" i="2"/>
  <c r="AL2021" i="2" s="1"/>
  <c r="S416" i="2"/>
  <c r="AL416" i="2" s="1"/>
  <c r="R2842" i="2"/>
  <c r="R300" i="2"/>
  <c r="S2462" i="2"/>
  <c r="AL2462" i="2" s="1"/>
  <c r="R2816" i="2"/>
  <c r="S1730" i="2"/>
  <c r="AL1730" i="2" s="1"/>
  <c r="S2442" i="2"/>
  <c r="AL2442" i="2" s="1"/>
  <c r="R274" i="2"/>
  <c r="R18" i="2"/>
  <c r="R197" i="2"/>
  <c r="R908" i="2"/>
  <c r="R350" i="2"/>
  <c r="AK350" i="2" s="1"/>
  <c r="R478" i="2"/>
  <c r="R870" i="2"/>
  <c r="R1262" i="2"/>
  <c r="AK1262" i="2" s="1"/>
  <c r="R1582" i="2"/>
  <c r="AK1582" i="2" s="1"/>
  <c r="S2077" i="2"/>
  <c r="AL2077" i="2" s="1"/>
  <c r="R801" i="2"/>
  <c r="S744" i="2"/>
  <c r="AL744" i="2" s="1"/>
  <c r="S1906" i="2"/>
  <c r="AL1906" i="2" s="1"/>
  <c r="R1906" i="2"/>
  <c r="R2071" i="2"/>
  <c r="AK2071" i="2" s="1"/>
  <c r="S2071" i="2"/>
  <c r="AL2071" i="2" s="1"/>
  <c r="S1170" i="2"/>
  <c r="AL1170" i="2" s="1"/>
  <c r="R1170" i="2"/>
  <c r="S425" i="2"/>
  <c r="AL425" i="2" s="1"/>
  <c r="R425" i="2"/>
  <c r="R1934" i="2"/>
  <c r="AK1934" i="2" s="1"/>
  <c r="R720" i="2"/>
  <c r="AK720" i="2" s="1"/>
  <c r="R413" i="2"/>
  <c r="AK413" i="2" s="1"/>
  <c r="R909" i="2"/>
  <c r="AK909" i="2" s="1"/>
  <c r="S1261" i="2"/>
  <c r="AL1261" i="2" s="1"/>
  <c r="S1325" i="2"/>
  <c r="AL1325" i="2" s="1"/>
  <c r="R1805" i="2"/>
  <c r="R91" i="2"/>
  <c r="AK91" i="2" s="1"/>
  <c r="R1163" i="2"/>
  <c r="S1243" i="2"/>
  <c r="AL1243" i="2" s="1"/>
  <c r="S1467" i="2"/>
  <c r="AL1467" i="2" s="1"/>
  <c r="R1931" i="2"/>
  <c r="AK1931" i="2" s="1"/>
  <c r="S2219" i="2"/>
  <c r="AL2219" i="2" s="1"/>
  <c r="S2731" i="2"/>
  <c r="AL2731" i="2" s="1"/>
  <c r="S2987" i="2"/>
  <c r="AL2987" i="2" s="1"/>
  <c r="R408" i="2"/>
  <c r="AK408" i="2" s="1"/>
  <c r="R1652" i="2"/>
  <c r="AK1652" i="2" s="1"/>
  <c r="R1900" i="2"/>
  <c r="R2824" i="2"/>
  <c r="R2038" i="2"/>
  <c r="R2174" i="2"/>
  <c r="R2310" i="2"/>
  <c r="R2494" i="2"/>
  <c r="R1082" i="2"/>
  <c r="R1178" i="2"/>
  <c r="AK1178" i="2" s="1"/>
  <c r="S1242" i="2"/>
  <c r="AL1242" i="2" s="1"/>
  <c r="S1370" i="2"/>
  <c r="AL1370" i="2" s="1"/>
  <c r="R1434" i="2"/>
  <c r="R1874" i="2"/>
  <c r="AK1874" i="2" s="1"/>
  <c r="R2098" i="2"/>
  <c r="AK2098" i="2" s="1"/>
  <c r="R2258" i="2"/>
  <c r="AK2258" i="2" s="1"/>
  <c r="R467" i="2"/>
  <c r="AK467" i="2" s="1"/>
  <c r="S1825" i="2"/>
  <c r="AL1825" i="2" s="1"/>
  <c r="S3095" i="2"/>
  <c r="AL3095" i="2" s="1"/>
  <c r="R147" i="2"/>
  <c r="R275" i="2"/>
  <c r="R563" i="2"/>
  <c r="AK563" i="2" s="1"/>
  <c r="R891" i="2"/>
  <c r="AK891" i="2" s="1"/>
  <c r="R84" i="2"/>
  <c r="AK84" i="2" s="1"/>
  <c r="R212" i="2"/>
  <c r="AK212" i="2" s="1"/>
  <c r="S2624" i="2"/>
  <c r="AL2624" i="2" s="1"/>
  <c r="R343" i="2"/>
  <c r="S313" i="2"/>
  <c r="AL313" i="2" s="1"/>
  <c r="R1105" i="2"/>
  <c r="AK1105" i="2" s="1"/>
  <c r="S1185" i="2"/>
  <c r="AL1185" i="2" s="1"/>
  <c r="R1313" i="2"/>
  <c r="AK1313" i="2" s="1"/>
  <c r="R1441" i="2"/>
  <c r="R927" i="2"/>
  <c r="S2343" i="2"/>
  <c r="AL2343" i="2" s="1"/>
  <c r="R2439" i="2"/>
  <c r="S2599" i="2"/>
  <c r="AL2599" i="2" s="1"/>
  <c r="S164" i="2"/>
  <c r="AL164" i="2" s="1"/>
  <c r="R904" i="2"/>
  <c r="AK904" i="2" s="1"/>
  <c r="R2464" i="2"/>
  <c r="S2600" i="2"/>
  <c r="AL2600" i="2" s="1"/>
  <c r="S2924" i="2"/>
  <c r="AL2924" i="2" s="1"/>
  <c r="R20" i="2"/>
  <c r="R469" i="2"/>
  <c r="AK469" i="2" s="1"/>
  <c r="R2142" i="2"/>
  <c r="AK2142" i="2" s="1"/>
  <c r="R199" i="2"/>
  <c r="R820" i="2"/>
  <c r="AK820" i="2" s="1"/>
  <c r="R1324" i="2"/>
  <c r="AK1324" i="2" s="1"/>
  <c r="R1420" i="2"/>
  <c r="AK1420" i="2" s="1"/>
  <c r="R1540" i="2"/>
  <c r="AK1540" i="2" s="1"/>
  <c r="R1660" i="2"/>
  <c r="AK1660" i="2" s="1"/>
  <c r="S1796" i="2"/>
  <c r="AL1796" i="2" s="1"/>
  <c r="R2180" i="2"/>
  <c r="AK2180" i="2" s="1"/>
  <c r="R862" i="2"/>
  <c r="AK862" i="2" s="1"/>
  <c r="R77" i="2"/>
  <c r="AK77" i="2" s="1"/>
  <c r="R333" i="2"/>
  <c r="R589" i="2"/>
  <c r="R1061" i="2"/>
  <c r="R1365" i="2"/>
  <c r="S1461" i="2"/>
  <c r="AL1461" i="2" s="1"/>
  <c r="R1749" i="2"/>
  <c r="R2213" i="2"/>
  <c r="AK2213" i="2" s="1"/>
  <c r="R2329" i="2"/>
  <c r="R2457" i="2"/>
  <c r="S2585" i="2"/>
  <c r="AL2585" i="2" s="1"/>
  <c r="R2713" i="2"/>
  <c r="R2841" i="2"/>
  <c r="S1406" i="2"/>
  <c r="AL1406" i="2" s="1"/>
  <c r="R2469" i="2"/>
  <c r="R970" i="2"/>
  <c r="R139" i="2"/>
  <c r="R1427" i="2"/>
  <c r="AK1427" i="2" s="1"/>
  <c r="S1555" i="2"/>
  <c r="AL1555" i="2" s="1"/>
  <c r="R1683" i="2"/>
  <c r="AK1683" i="2" s="1"/>
  <c r="R1811" i="2"/>
  <c r="R1939" i="2"/>
  <c r="AK1939" i="2" s="1"/>
  <c r="R2067" i="2"/>
  <c r="R2195" i="2"/>
  <c r="AK2195" i="2" s="1"/>
  <c r="R2339" i="2"/>
  <c r="R1604" i="2"/>
  <c r="R1852" i="2"/>
  <c r="R2108" i="2"/>
  <c r="R3080" i="2"/>
  <c r="AK3080" i="2" s="1"/>
  <c r="R517" i="2"/>
  <c r="AK517" i="2" s="1"/>
  <c r="R2286" i="2"/>
  <c r="AK2286" i="2" s="1"/>
  <c r="R375" i="2"/>
  <c r="AK375" i="2" s="1"/>
  <c r="R1682" i="2"/>
  <c r="R2458" i="2"/>
  <c r="AK2458" i="2" s="1"/>
  <c r="R2746" i="2"/>
  <c r="R35" i="2"/>
  <c r="AK35" i="2" s="1"/>
  <c r="R291" i="2"/>
  <c r="R547" i="2"/>
  <c r="R608" i="2"/>
  <c r="R3044" i="2"/>
  <c r="S2918" i="2"/>
  <c r="AL2918" i="2" s="1"/>
  <c r="R3030" i="2"/>
  <c r="AK3030" i="2" s="1"/>
  <c r="R1443" i="2"/>
  <c r="AK1443" i="2" s="1"/>
  <c r="R1571" i="2"/>
  <c r="R1827" i="2"/>
  <c r="R1955" i="2"/>
  <c r="AK1955" i="2" s="1"/>
  <c r="R2083" i="2"/>
  <c r="R740" i="2"/>
  <c r="R1884" i="2"/>
  <c r="S2840" i="2"/>
  <c r="AL2840" i="2" s="1"/>
  <c r="R1882" i="2"/>
  <c r="R2010" i="2"/>
  <c r="S2122" i="2"/>
  <c r="AL2122" i="2" s="1"/>
  <c r="R755" i="2"/>
  <c r="S883" i="2"/>
  <c r="AL883" i="2" s="1"/>
  <c r="R1011" i="2"/>
  <c r="R580" i="2"/>
  <c r="AK580" i="2" s="1"/>
  <c r="S2592" i="2"/>
  <c r="AL2592" i="2" s="1"/>
  <c r="R2312" i="2"/>
  <c r="AK2312" i="2" s="1"/>
  <c r="S314" i="2"/>
  <c r="AL314" i="2" s="1"/>
  <c r="S2246" i="2"/>
  <c r="AL2246" i="2" s="1"/>
  <c r="R87" i="2"/>
  <c r="S708" i="2"/>
  <c r="AL708" i="2" s="1"/>
  <c r="R1876" i="2"/>
  <c r="AK1876" i="2" s="1"/>
  <c r="R2589" i="2"/>
  <c r="R1646" i="2"/>
  <c r="R14" i="2"/>
  <c r="AK14" i="2" s="1"/>
  <c r="R1953" i="2"/>
  <c r="AK1953" i="2" s="1"/>
  <c r="R2081" i="2"/>
  <c r="AK2081" i="2" s="1"/>
  <c r="S1134" i="2"/>
  <c r="AL1134" i="2" s="1"/>
  <c r="R1424" i="2"/>
  <c r="R2668" i="2"/>
  <c r="R1644" i="2"/>
  <c r="R1908" i="2"/>
  <c r="AK1908" i="2" s="1"/>
  <c r="R2164" i="2"/>
  <c r="R2420" i="2"/>
  <c r="S2349" i="2"/>
  <c r="AL2349" i="2" s="1"/>
  <c r="R3037" i="2"/>
  <c r="S33" i="2"/>
  <c r="AL33" i="2" s="1"/>
  <c r="S817" i="2"/>
  <c r="AL817" i="2" s="1"/>
  <c r="R1657" i="2"/>
  <c r="AK1657" i="2" s="1"/>
  <c r="R1721" i="2"/>
  <c r="R1785" i="2"/>
  <c r="R1849" i="2"/>
  <c r="R3034" i="2"/>
  <c r="S79" i="2"/>
  <c r="AL79" i="2" s="1"/>
  <c r="S335" i="2"/>
  <c r="AL335" i="2" s="1"/>
  <c r="R760" i="2"/>
  <c r="AK760" i="2" s="1"/>
  <c r="R984" i="2"/>
  <c r="AK984" i="2" s="1"/>
  <c r="R606" i="2"/>
  <c r="AK606" i="2" s="1"/>
  <c r="R2593" i="2"/>
  <c r="AK2593" i="2" s="1"/>
  <c r="R2849" i="2"/>
  <c r="AK2849" i="2" s="1"/>
  <c r="S2977" i="2"/>
  <c r="AL2977" i="2" s="1"/>
  <c r="R3105" i="2"/>
  <c r="AK3105" i="2" s="1"/>
  <c r="R2024" i="2"/>
  <c r="S245" i="2"/>
  <c r="AL245" i="2" s="1"/>
  <c r="R526" i="2"/>
  <c r="AK526" i="2" s="1"/>
  <c r="R610" i="2"/>
  <c r="AK610" i="2" s="1"/>
  <c r="R779" i="2"/>
  <c r="R971" i="2"/>
  <c r="R1099" i="2"/>
  <c r="AK1099" i="2" s="1"/>
  <c r="R532" i="2"/>
  <c r="R549" i="2"/>
  <c r="AK549" i="2" s="1"/>
  <c r="S514" i="2"/>
  <c r="AL514" i="2" s="1"/>
  <c r="R2486" i="2"/>
  <c r="S743" i="2"/>
  <c r="AL743" i="2" s="1"/>
  <c r="R1129" i="2"/>
  <c r="R809" i="2"/>
  <c r="AK809" i="2" s="1"/>
  <c r="R873" i="2"/>
  <c r="S1393" i="2"/>
  <c r="AL1393" i="2" s="1"/>
  <c r="R63" i="2"/>
  <c r="R703" i="2"/>
  <c r="AK703" i="2" s="1"/>
  <c r="R831" i="2"/>
  <c r="R1559" i="2"/>
  <c r="S1639" i="2"/>
  <c r="AL1639" i="2" s="1"/>
  <c r="S1767" i="2"/>
  <c r="AL1767" i="2" s="1"/>
  <c r="S1016" i="2"/>
  <c r="AL1016" i="2" s="1"/>
  <c r="R1288" i="2"/>
  <c r="S85" i="2"/>
  <c r="AL85" i="2" s="1"/>
  <c r="S2830" i="2"/>
  <c r="AL2830" i="2" s="1"/>
  <c r="R311" i="2"/>
  <c r="AK311" i="2" s="1"/>
  <c r="S496" i="2"/>
  <c r="AL496" i="2" s="1"/>
  <c r="R1348" i="2"/>
  <c r="R1452" i="2"/>
  <c r="S1556" i="2"/>
  <c r="AL1556" i="2" s="1"/>
  <c r="R1684" i="2"/>
  <c r="R1964" i="2"/>
  <c r="R2084" i="2"/>
  <c r="R2196" i="2"/>
  <c r="R2364" i="2"/>
  <c r="S86" i="2"/>
  <c r="AL86" i="2" s="1"/>
  <c r="R150" i="2"/>
  <c r="S342" i="2"/>
  <c r="AL342" i="2" s="1"/>
  <c r="R470" i="2"/>
  <c r="AK470" i="2" s="1"/>
  <c r="R933" i="2"/>
  <c r="AK933" i="2" s="1"/>
  <c r="R1189" i="2"/>
  <c r="AK1189" i="2" s="1"/>
  <c r="S1381" i="2"/>
  <c r="AL1381" i="2" s="1"/>
  <c r="S2117" i="2"/>
  <c r="AL2117" i="2" s="1"/>
  <c r="R1910" i="2"/>
  <c r="S2281" i="2"/>
  <c r="AL2281" i="2" s="1"/>
  <c r="S2537" i="2"/>
  <c r="AL2537" i="2" s="1"/>
  <c r="S2729" i="2"/>
  <c r="AL2729" i="2" s="1"/>
  <c r="S2857" i="2"/>
  <c r="AL2857" i="2" s="1"/>
  <c r="R3097" i="2"/>
  <c r="S934" i="2"/>
  <c r="AL934" i="2" s="1"/>
  <c r="R2069" i="2"/>
  <c r="AK2069" i="2" s="1"/>
  <c r="R1171" i="2"/>
  <c r="AK1171" i="2" s="1"/>
  <c r="R1315" i="2"/>
  <c r="R3027" i="2"/>
  <c r="S160" i="2"/>
  <c r="AL160" i="2" s="1"/>
  <c r="R328" i="2"/>
  <c r="AK328" i="2" s="1"/>
  <c r="R504" i="2"/>
  <c r="AK504" i="2" s="1"/>
  <c r="S2664" i="2"/>
  <c r="AL2664" i="2" s="1"/>
  <c r="R2936" i="2"/>
  <c r="R2022" i="2"/>
  <c r="AK2022" i="2" s="1"/>
  <c r="S2718" i="2"/>
  <c r="AL2718" i="2" s="1"/>
  <c r="R2138" i="2"/>
  <c r="R2650" i="2"/>
  <c r="S2778" i="2"/>
  <c r="AL2778" i="2" s="1"/>
  <c r="R2906" i="2"/>
  <c r="R947" i="2"/>
  <c r="R172" i="2"/>
  <c r="R103" i="2"/>
  <c r="S683" i="2"/>
  <c r="AL683" i="2" s="1"/>
  <c r="R1363" i="2"/>
  <c r="S2147" i="2"/>
  <c r="AL2147" i="2" s="1"/>
  <c r="S2707" i="2"/>
  <c r="AL2707" i="2" s="1"/>
  <c r="R2835" i="2"/>
  <c r="AK2835" i="2" s="1"/>
  <c r="S2492" i="2"/>
  <c r="AL2492" i="2" s="1"/>
  <c r="R106" i="2"/>
  <c r="AK106" i="2" s="1"/>
  <c r="R730" i="2"/>
  <c r="AK730" i="2" s="1"/>
  <c r="S1058" i="2"/>
  <c r="AL1058" i="2" s="1"/>
  <c r="R1618" i="2"/>
  <c r="AK1618" i="2" s="1"/>
  <c r="R2266" i="2"/>
  <c r="S2506" i="2"/>
  <c r="AL2506" i="2" s="1"/>
  <c r="R213" i="2"/>
  <c r="AK213" i="2" s="1"/>
  <c r="R490" i="2"/>
  <c r="R1664" i="2"/>
  <c r="R2796" i="2"/>
  <c r="R3036" i="2"/>
  <c r="R565" i="2"/>
  <c r="S2046" i="2"/>
  <c r="AL2046" i="2" s="1"/>
  <c r="S1044" i="2"/>
  <c r="AL1044" i="2" s="1"/>
  <c r="R1220" i="2"/>
  <c r="S2093" i="2"/>
  <c r="AL2093" i="2" s="1"/>
  <c r="R414" i="2"/>
  <c r="AK414" i="2" s="1"/>
  <c r="S2465" i="2"/>
  <c r="AL2465" i="2" s="1"/>
  <c r="R2721" i="2"/>
  <c r="AK2721" i="2" s="1"/>
  <c r="R1624" i="2"/>
  <c r="R1920" i="2"/>
  <c r="R2504" i="2"/>
  <c r="R2006" i="2"/>
  <c r="AK2006" i="2" s="1"/>
  <c r="R2278" i="2"/>
  <c r="AK2278" i="2" s="1"/>
  <c r="S884" i="2"/>
  <c r="AL884" i="2" s="1"/>
  <c r="R1252" i="2"/>
  <c r="S2540" i="2"/>
  <c r="AL2540" i="2" s="1"/>
  <c r="R3053" i="2"/>
  <c r="AK3053" i="2" s="1"/>
  <c r="R878" i="2"/>
  <c r="AK878" i="2" s="1"/>
  <c r="R1113" i="2"/>
  <c r="R129" i="2"/>
  <c r="R193" i="2"/>
  <c r="R257" i="2"/>
  <c r="AK257" i="2" s="1"/>
  <c r="R529" i="2"/>
  <c r="AK529" i="2" s="1"/>
  <c r="R833" i="2"/>
  <c r="AK833" i="2" s="1"/>
  <c r="S945" i="2"/>
  <c r="AL945" i="2" s="1"/>
  <c r="R1025" i="2"/>
  <c r="R1209" i="2"/>
  <c r="R1337" i="2"/>
  <c r="R1401" i="2"/>
  <c r="R1465" i="2"/>
  <c r="R1529" i="2"/>
  <c r="R1673" i="2"/>
  <c r="R111" i="2"/>
  <c r="R239" i="2"/>
  <c r="R444" i="2"/>
  <c r="R680" i="2"/>
  <c r="R94" i="2"/>
  <c r="AK94" i="2" s="1"/>
  <c r="R222" i="2"/>
  <c r="R2065" i="2"/>
  <c r="AK2065" i="2" s="1"/>
  <c r="S2209" i="2"/>
  <c r="AL2209" i="2" s="1"/>
  <c r="R2337" i="2"/>
  <c r="S1110" i="2"/>
  <c r="AL1110" i="2" s="1"/>
  <c r="S1303" i="2"/>
  <c r="AL1303" i="2" s="1"/>
  <c r="R1168" i="2"/>
  <c r="R1947" i="2"/>
  <c r="T1382" i="2"/>
  <c r="AM1382" i="2" s="1"/>
  <c r="S1382" i="2"/>
  <c r="AL1382" i="2" s="1"/>
  <c r="R1382" i="2"/>
  <c r="AK1382" i="2" s="1"/>
  <c r="R1598" i="2"/>
  <c r="S1598" i="2"/>
  <c r="AL1598" i="2" s="1"/>
  <c r="R125" i="2"/>
  <c r="AK125" i="2" s="1"/>
  <c r="S125" i="2"/>
  <c r="AL125" i="2" s="1"/>
  <c r="R861" i="2"/>
  <c r="S861" i="2"/>
  <c r="AL861" i="2" s="1"/>
  <c r="R1645" i="2"/>
  <c r="AK1645" i="2" s="1"/>
  <c r="S1645" i="2"/>
  <c r="AL1645" i="2" s="1"/>
  <c r="T1709" i="2"/>
  <c r="AM1709" i="2" s="1"/>
  <c r="S1709" i="2"/>
  <c r="AL1709" i="2" s="1"/>
  <c r="R1789" i="2"/>
  <c r="AK1789" i="2" s="1"/>
  <c r="S1789" i="2"/>
  <c r="AL1789" i="2" s="1"/>
  <c r="T1531" i="2"/>
  <c r="AM1531" i="2" s="1"/>
  <c r="R1531" i="2"/>
  <c r="AK1531" i="2" s="1"/>
  <c r="S1531" i="2"/>
  <c r="AL1531" i="2" s="1"/>
  <c r="T1915" i="2"/>
  <c r="AM1915" i="2" s="1"/>
  <c r="S1915" i="2"/>
  <c r="AL1915" i="2" s="1"/>
  <c r="R2779" i="2"/>
  <c r="S2779" i="2"/>
  <c r="AL2779" i="2" s="1"/>
  <c r="R384" i="2"/>
  <c r="T384" i="2"/>
  <c r="AM384" i="2" s="1"/>
  <c r="S384" i="2"/>
  <c r="AL384" i="2" s="1"/>
  <c r="R560" i="2"/>
  <c r="S560" i="2"/>
  <c r="AL560" i="2" s="1"/>
  <c r="T1140" i="2"/>
  <c r="AM1140" i="2" s="1"/>
  <c r="S1140" i="2"/>
  <c r="AL1140" i="2" s="1"/>
  <c r="R1140" i="2"/>
  <c r="R1628" i="2"/>
  <c r="AK1628" i="2" s="1"/>
  <c r="T1628" i="2"/>
  <c r="AM1628" i="2" s="1"/>
  <c r="S1628" i="2"/>
  <c r="AL1628" i="2" s="1"/>
  <c r="T2500" i="2"/>
  <c r="AM2500" i="2" s="1"/>
  <c r="R2500" i="2"/>
  <c r="AK2500" i="2" s="1"/>
  <c r="S2500" i="2"/>
  <c r="AL2500" i="2" s="1"/>
  <c r="R2888" i="2"/>
  <c r="AK2888" i="2" s="1"/>
  <c r="S2888" i="2"/>
  <c r="AL2888" i="2" s="1"/>
  <c r="R42" i="2"/>
  <c r="AK42" i="2" s="1"/>
  <c r="S42" i="2"/>
  <c r="AL42" i="2" s="1"/>
  <c r="T2134" i="2"/>
  <c r="AM2134" i="2" s="1"/>
  <c r="S2134" i="2"/>
  <c r="AL2134" i="2" s="1"/>
  <c r="R135" i="2"/>
  <c r="S135" i="2"/>
  <c r="AL135" i="2" s="1"/>
  <c r="T1081" i="2"/>
  <c r="AM1081" i="2" s="1"/>
  <c r="R1081" i="2"/>
  <c r="S1081" i="2"/>
  <c r="AL1081" i="2" s="1"/>
  <c r="R1354" i="2"/>
  <c r="S1354" i="2"/>
  <c r="AL1354" i="2" s="1"/>
  <c r="T2146" i="2"/>
  <c r="AM2146" i="2" s="1"/>
  <c r="R2146" i="2"/>
  <c r="S2146" i="2"/>
  <c r="AL2146" i="2" s="1"/>
  <c r="T435" i="2"/>
  <c r="AM435" i="2" s="1"/>
  <c r="R435" i="2"/>
  <c r="S435" i="2"/>
  <c r="AL435" i="2" s="1"/>
  <c r="T763" i="2"/>
  <c r="AM763" i="2" s="1"/>
  <c r="R763" i="2"/>
  <c r="AK763" i="2" s="1"/>
  <c r="S763" i="2"/>
  <c r="AL763" i="2" s="1"/>
  <c r="T955" i="2"/>
  <c r="AM955" i="2" s="1"/>
  <c r="R955" i="2"/>
  <c r="AK955" i="2" s="1"/>
  <c r="S955" i="2"/>
  <c r="AL955" i="2" s="1"/>
  <c r="R722" i="2"/>
  <c r="S722" i="2"/>
  <c r="AL722" i="2" s="1"/>
  <c r="R2614" i="2"/>
  <c r="AK2614" i="2" s="1"/>
  <c r="S2614" i="2"/>
  <c r="AL2614" i="2" s="1"/>
  <c r="T2814" i="2"/>
  <c r="AM2814" i="2" s="1"/>
  <c r="S2814" i="2"/>
  <c r="AL2814" i="2" s="1"/>
  <c r="T2994" i="2"/>
  <c r="AM2994" i="2" s="1"/>
  <c r="R2994" i="2"/>
  <c r="AK2994" i="2" s="1"/>
  <c r="S2994" i="2"/>
  <c r="AL2994" i="2" s="1"/>
  <c r="T1097" i="2"/>
  <c r="AM1097" i="2" s="1"/>
  <c r="S1097" i="2"/>
  <c r="AL1097" i="2" s="1"/>
  <c r="R393" i="2"/>
  <c r="S393" i="2"/>
  <c r="AL393" i="2" s="1"/>
  <c r="R713" i="2"/>
  <c r="S713" i="2"/>
  <c r="AL713" i="2" s="1"/>
  <c r="R969" i="2"/>
  <c r="S969" i="2"/>
  <c r="AL969" i="2" s="1"/>
  <c r="R1649" i="2"/>
  <c r="S1649" i="2"/>
  <c r="AL1649" i="2" s="1"/>
  <c r="R1905" i="2"/>
  <c r="S1905" i="2"/>
  <c r="AL1905" i="2" s="1"/>
  <c r="T31" i="2"/>
  <c r="AM31" i="2" s="1"/>
  <c r="R31" i="2"/>
  <c r="S31" i="2"/>
  <c r="AL31" i="2" s="1"/>
  <c r="T415" i="2"/>
  <c r="AM415" i="2" s="1"/>
  <c r="R415" i="2"/>
  <c r="S415" i="2"/>
  <c r="AL415" i="2" s="1"/>
  <c r="T799" i="2"/>
  <c r="AM799" i="2" s="1"/>
  <c r="S799" i="2"/>
  <c r="AL799" i="2" s="1"/>
  <c r="T1055" i="2"/>
  <c r="AM1055" i="2" s="1"/>
  <c r="S1055" i="2"/>
  <c r="AL1055" i="2" s="1"/>
  <c r="R1055" i="2"/>
  <c r="R1463" i="2"/>
  <c r="S1463" i="2"/>
  <c r="AL1463" i="2" s="1"/>
  <c r="T1863" i="2"/>
  <c r="AM1863" i="2" s="1"/>
  <c r="S1863" i="2"/>
  <c r="AL1863" i="2" s="1"/>
  <c r="R1863" i="2"/>
  <c r="T2823" i="2"/>
  <c r="AM2823" i="2" s="1"/>
  <c r="S2823" i="2"/>
  <c r="AL2823" i="2" s="1"/>
  <c r="R44" i="2"/>
  <c r="S44" i="2"/>
  <c r="AL44" i="2" s="1"/>
  <c r="R324" i="2"/>
  <c r="S324" i="2"/>
  <c r="AL324" i="2" s="1"/>
  <c r="T632" i="2"/>
  <c r="AM632" i="2" s="1"/>
  <c r="S632" i="2"/>
  <c r="AL632" i="2" s="1"/>
  <c r="R632" i="2"/>
  <c r="AK632" i="2" s="1"/>
  <c r="T712" i="2"/>
  <c r="AM712" i="2" s="1"/>
  <c r="S712" i="2"/>
  <c r="AL712" i="2" s="1"/>
  <c r="R1144" i="2"/>
  <c r="S1144" i="2"/>
  <c r="AL1144" i="2" s="1"/>
  <c r="R1712" i="2"/>
  <c r="S1712" i="2"/>
  <c r="AL1712" i="2" s="1"/>
  <c r="R1800" i="2"/>
  <c r="S1800" i="2"/>
  <c r="AL1800" i="2" s="1"/>
  <c r="R2072" i="2"/>
  <c r="AK2072" i="2" s="1"/>
  <c r="S2072" i="2"/>
  <c r="AL2072" i="2" s="1"/>
  <c r="R2152" i="2"/>
  <c r="S2152" i="2"/>
  <c r="AL2152" i="2" s="1"/>
  <c r="T2264" i="2"/>
  <c r="AM2264" i="2" s="1"/>
  <c r="R2264" i="2"/>
  <c r="AK2264" i="2" s="1"/>
  <c r="S2264" i="2"/>
  <c r="AL2264" i="2" s="1"/>
  <c r="R2684" i="2"/>
  <c r="AK2684" i="2" s="1"/>
  <c r="S2684" i="2"/>
  <c r="AL2684" i="2" s="1"/>
  <c r="T2444" i="2"/>
  <c r="AM2444" i="2" s="1"/>
  <c r="R2444" i="2"/>
  <c r="S2444" i="2"/>
  <c r="AL2444" i="2" s="1"/>
  <c r="R1566" i="2"/>
  <c r="S1566" i="2"/>
  <c r="AL1566" i="2" s="1"/>
  <c r="T134" i="2"/>
  <c r="AM134" i="2" s="1"/>
  <c r="S134" i="2"/>
  <c r="AL134" i="2" s="1"/>
  <c r="T262" i="2"/>
  <c r="AM262" i="2" s="1"/>
  <c r="S262" i="2"/>
  <c r="AL262" i="2" s="1"/>
  <c r="T390" i="2"/>
  <c r="AM390" i="2" s="1"/>
  <c r="S390" i="2"/>
  <c r="AL390" i="2" s="1"/>
  <c r="R390" i="2"/>
  <c r="AK390" i="2" s="1"/>
  <c r="R614" i="2"/>
  <c r="AK614" i="2" s="1"/>
  <c r="S614" i="2"/>
  <c r="AL614" i="2" s="1"/>
  <c r="R678" i="2"/>
  <c r="AK678" i="2" s="1"/>
  <c r="S678" i="2"/>
  <c r="AL678" i="2" s="1"/>
  <c r="T2613" i="2"/>
  <c r="AM2613" i="2" s="1"/>
  <c r="R2613" i="2"/>
  <c r="S2613" i="2"/>
  <c r="AL2613" i="2" s="1"/>
  <c r="R2985" i="2"/>
  <c r="S2985" i="2"/>
  <c r="AL2985" i="2" s="1"/>
  <c r="T1093" i="2"/>
  <c r="AM1093" i="2" s="1"/>
  <c r="S1093" i="2"/>
  <c r="AL1093" i="2" s="1"/>
  <c r="T1861" i="2"/>
  <c r="AM1861" i="2" s="1"/>
  <c r="S1861" i="2"/>
  <c r="AL1861" i="2" s="1"/>
  <c r="R1861" i="2"/>
  <c r="AK1861" i="2" s="1"/>
  <c r="T3078" i="2"/>
  <c r="AM3078" i="2" s="1"/>
  <c r="S3078" i="2"/>
  <c r="AL3078" i="2" s="1"/>
  <c r="T1283" i="2"/>
  <c r="AM1283" i="2" s="1"/>
  <c r="R1283" i="2"/>
  <c r="S1283" i="2"/>
  <c r="AL1283" i="2" s="1"/>
  <c r="R2499" i="2"/>
  <c r="AK2499" i="2" s="1"/>
  <c r="S2499" i="2"/>
  <c r="AL2499" i="2" s="1"/>
  <c r="R1538" i="2"/>
  <c r="S1538" i="2"/>
  <c r="AL1538" i="2" s="1"/>
  <c r="T771" i="2"/>
  <c r="AM771" i="2" s="1"/>
  <c r="R771" i="2"/>
  <c r="S771" i="2"/>
  <c r="AL771" i="2" s="1"/>
  <c r="T1027" i="2"/>
  <c r="AM1027" i="2" s="1"/>
  <c r="R1027" i="2"/>
  <c r="S1027" i="2"/>
  <c r="AL1027" i="2" s="1"/>
  <c r="R2558" i="2"/>
  <c r="S2558" i="2"/>
  <c r="AL2558" i="2" s="1"/>
  <c r="R235" i="2"/>
  <c r="AK235" i="2" s="1"/>
  <c r="S235" i="2"/>
  <c r="AL235" i="2" s="1"/>
  <c r="R1219" i="2"/>
  <c r="AK1219" i="2" s="1"/>
  <c r="S1219" i="2"/>
  <c r="AL1219" i="2" s="1"/>
  <c r="T2547" i="2"/>
  <c r="AM2547" i="2" s="1"/>
  <c r="S2547" i="2"/>
  <c r="AL2547" i="2" s="1"/>
  <c r="T2803" i="2"/>
  <c r="AM2803" i="2" s="1"/>
  <c r="S2803" i="2"/>
  <c r="AL2803" i="2" s="1"/>
  <c r="R3075" i="2"/>
  <c r="T3075" i="2"/>
  <c r="AM3075" i="2" s="1"/>
  <c r="S3075" i="2"/>
  <c r="AL3075" i="2" s="1"/>
  <c r="R2172" i="2"/>
  <c r="S2172" i="2"/>
  <c r="AL2172" i="2" s="1"/>
  <c r="R2680" i="2"/>
  <c r="S2680" i="2"/>
  <c r="AL2680" i="2" s="1"/>
  <c r="R2054" i="2"/>
  <c r="AK2054" i="2" s="1"/>
  <c r="S2054" i="2"/>
  <c r="AL2054" i="2" s="1"/>
  <c r="R978" i="2"/>
  <c r="T978" i="2"/>
  <c r="AM978" i="2" s="1"/>
  <c r="S978" i="2"/>
  <c r="AL978" i="2" s="1"/>
  <c r="T2346" i="2"/>
  <c r="AM2346" i="2" s="1"/>
  <c r="S2346" i="2"/>
  <c r="AL2346" i="2" s="1"/>
  <c r="R2346" i="2"/>
  <c r="R2602" i="2"/>
  <c r="AK2602" i="2" s="1"/>
  <c r="T2602" i="2"/>
  <c r="AM2602" i="2" s="1"/>
  <c r="S2602" i="2"/>
  <c r="AL2602" i="2" s="1"/>
  <c r="T67" i="2"/>
  <c r="AM67" i="2" s="1"/>
  <c r="S67" i="2"/>
  <c r="AL67" i="2" s="1"/>
  <c r="R1123" i="2"/>
  <c r="S1123" i="2"/>
  <c r="AL1123" i="2" s="1"/>
  <c r="R2256" i="2"/>
  <c r="S2256" i="2"/>
  <c r="AL2256" i="2" s="1"/>
  <c r="R2120" i="2"/>
  <c r="S2120" i="2"/>
  <c r="AL2120" i="2" s="1"/>
  <c r="R336" i="2"/>
  <c r="AK336" i="2" s="1"/>
  <c r="S336" i="2"/>
  <c r="AL336" i="2" s="1"/>
  <c r="T2636" i="2"/>
  <c r="AM2636" i="2" s="1"/>
  <c r="R2636" i="2"/>
  <c r="S2636" i="2"/>
  <c r="AL2636" i="2" s="1"/>
  <c r="T2477" i="2"/>
  <c r="AM2477" i="2" s="1"/>
  <c r="S2477" i="2"/>
  <c r="AL2477" i="2" s="1"/>
  <c r="R2477" i="2"/>
  <c r="T3021" i="2"/>
  <c r="AM3021" i="2" s="1"/>
  <c r="S3021" i="2"/>
  <c r="AL3021" i="2" s="1"/>
  <c r="T206" i="2"/>
  <c r="AM206" i="2" s="1"/>
  <c r="R206" i="2"/>
  <c r="S206" i="2"/>
  <c r="AL206" i="2" s="1"/>
  <c r="R1614" i="2"/>
  <c r="AK1614" i="2" s="1"/>
  <c r="T1614" i="2"/>
  <c r="AM1614" i="2" s="1"/>
  <c r="S1614" i="2"/>
  <c r="AL1614" i="2" s="1"/>
  <c r="T2321" i="2"/>
  <c r="AM2321" i="2" s="1"/>
  <c r="S2321" i="2"/>
  <c r="AL2321" i="2" s="1"/>
  <c r="R2689" i="2"/>
  <c r="AK2689" i="2" s="1"/>
  <c r="S2689" i="2"/>
  <c r="AL2689" i="2" s="1"/>
  <c r="R24" i="2"/>
  <c r="S24" i="2"/>
  <c r="AL24" i="2" s="1"/>
  <c r="T794" i="2"/>
  <c r="AM794" i="2" s="1"/>
  <c r="S794" i="2"/>
  <c r="AL794" i="2" s="1"/>
  <c r="R794" i="2"/>
  <c r="AK794" i="2" s="1"/>
  <c r="R2733" i="2"/>
  <c r="AK2733" i="2" s="1"/>
  <c r="S2733" i="2"/>
  <c r="AL2733" i="2" s="1"/>
  <c r="R1009" i="2"/>
  <c r="S1009" i="2"/>
  <c r="AL1009" i="2" s="1"/>
  <c r="T655" i="2"/>
  <c r="AM655" i="2" s="1"/>
  <c r="R655" i="2"/>
  <c r="S655" i="2"/>
  <c r="AL655" i="2" s="1"/>
  <c r="R880" i="2"/>
  <c r="AK880" i="2" s="1"/>
  <c r="T880" i="2"/>
  <c r="AM880" i="2" s="1"/>
  <c r="S880" i="2"/>
  <c r="AL880" i="2" s="1"/>
  <c r="T1078" i="2"/>
  <c r="AM1078" i="2" s="1"/>
  <c r="S1078" i="2"/>
  <c r="AL1078" i="2" s="1"/>
  <c r="R302" i="2"/>
  <c r="AK302" i="2" s="1"/>
  <c r="S302" i="2"/>
  <c r="AL302" i="2" s="1"/>
  <c r="T718" i="2"/>
  <c r="AM718" i="2" s="1"/>
  <c r="S718" i="2"/>
  <c r="AL718" i="2" s="1"/>
  <c r="R718" i="2"/>
  <c r="R1166" i="2"/>
  <c r="S1166" i="2"/>
  <c r="AL1166" i="2" s="1"/>
  <c r="R2033" i="2"/>
  <c r="AK2033" i="2" s="1"/>
  <c r="S2033" i="2"/>
  <c r="AL2033" i="2" s="1"/>
  <c r="R2305" i="2"/>
  <c r="AK2305" i="2" s="1"/>
  <c r="S2305" i="2"/>
  <c r="AL2305" i="2" s="1"/>
  <c r="R477" i="2"/>
  <c r="S477" i="2"/>
  <c r="AL477" i="2" s="1"/>
  <c r="R505" i="2"/>
  <c r="AK505" i="2" s="1"/>
  <c r="S505" i="2"/>
  <c r="AL505" i="2" s="1"/>
  <c r="R2679" i="2"/>
  <c r="AK2679" i="2" s="1"/>
  <c r="S2679" i="2"/>
  <c r="AL2679" i="2" s="1"/>
  <c r="S1576" i="2"/>
  <c r="AL1576" i="2" s="1"/>
  <c r="R1576" i="2"/>
  <c r="R750" i="2"/>
  <c r="AK750" i="2" s="1"/>
  <c r="S750" i="2"/>
  <c r="AL750" i="2" s="1"/>
  <c r="S749" i="2"/>
  <c r="AL749" i="2" s="1"/>
  <c r="R749" i="2"/>
  <c r="AK749" i="2" s="1"/>
  <c r="R1024" i="2"/>
  <c r="AK1024" i="2" s="1"/>
  <c r="S1024" i="2"/>
  <c r="AL1024" i="2" s="1"/>
  <c r="R1591" i="2"/>
  <c r="AK1591" i="2" s="1"/>
  <c r="S1591" i="2"/>
  <c r="AL1591" i="2" s="1"/>
  <c r="R2103" i="2"/>
  <c r="S2103" i="2"/>
  <c r="AL2103" i="2" s="1"/>
  <c r="R1384" i="2"/>
  <c r="AK1384" i="2" s="1"/>
  <c r="S1384" i="2"/>
  <c r="AL1384" i="2" s="1"/>
  <c r="S1378" i="2"/>
  <c r="AL1378" i="2" s="1"/>
  <c r="R1378" i="2"/>
  <c r="AK1378" i="2" s="1"/>
  <c r="R625" i="2"/>
  <c r="S625" i="2"/>
  <c r="AL625" i="2" s="1"/>
  <c r="T660" i="2"/>
  <c r="AM660" i="2" s="1"/>
  <c r="T1683" i="2"/>
  <c r="AM1683" i="2" s="1"/>
  <c r="T972" i="2"/>
  <c r="AM972" i="2" s="1"/>
  <c r="T1756" i="2"/>
  <c r="AM1756" i="2" s="1"/>
  <c r="T1458" i="2"/>
  <c r="AM1458" i="2" s="1"/>
  <c r="T1586" i="2"/>
  <c r="AM1586" i="2" s="1"/>
  <c r="T2226" i="2"/>
  <c r="AM2226" i="2" s="1"/>
  <c r="T2418" i="2"/>
  <c r="AM2418" i="2" s="1"/>
  <c r="T2674" i="2"/>
  <c r="AM2674" i="2" s="1"/>
  <c r="T84" i="2"/>
  <c r="AM84" i="2" s="1"/>
  <c r="T212" i="2"/>
  <c r="AM212" i="2" s="1"/>
  <c r="T340" i="2"/>
  <c r="AM340" i="2" s="1"/>
  <c r="T1048" i="2"/>
  <c r="AM1048" i="2" s="1"/>
  <c r="T394" i="2"/>
  <c r="AM394" i="2" s="1"/>
  <c r="T1933" i="2"/>
  <c r="AM1933" i="2" s="1"/>
  <c r="T1555" i="2"/>
  <c r="AM1555" i="2" s="1"/>
  <c r="T1675" i="2"/>
  <c r="AM1675" i="2" s="1"/>
  <c r="T136" i="2"/>
  <c r="AM136" i="2" s="1"/>
  <c r="T1852" i="2"/>
  <c r="AM1852" i="2" s="1"/>
  <c r="T33" i="2"/>
  <c r="AM33" i="2" s="1"/>
  <c r="T97" i="2"/>
  <c r="AM97" i="2" s="1"/>
  <c r="T2201" i="2"/>
  <c r="AM2201" i="2" s="1"/>
  <c r="T2393" i="2"/>
  <c r="AM2393" i="2" s="1"/>
  <c r="T2585" i="2"/>
  <c r="AM2585" i="2" s="1"/>
  <c r="T2777" i="2"/>
  <c r="AM2777" i="2" s="1"/>
  <c r="T815" i="2"/>
  <c r="AM815" i="2" s="1"/>
  <c r="T1071" i="2"/>
  <c r="AM1071" i="2" s="1"/>
  <c r="T1295" i="2"/>
  <c r="AM1295" i="2" s="1"/>
  <c r="T1423" i="2"/>
  <c r="AM1423" i="2" s="1"/>
  <c r="T1615" i="2"/>
  <c r="AM1615" i="2" s="1"/>
  <c r="T1743" i="2"/>
  <c r="AM1743" i="2" s="1"/>
  <c r="T1935" i="2"/>
  <c r="AM1935" i="2" s="1"/>
  <c r="T2127" i="2"/>
  <c r="AM2127" i="2" s="1"/>
  <c r="T2255" i="2"/>
  <c r="AM2255" i="2" s="1"/>
  <c r="T2447" i="2"/>
  <c r="AM2447" i="2" s="1"/>
  <c r="T2639" i="2"/>
  <c r="AM2639" i="2" s="1"/>
  <c r="T2831" i="2"/>
  <c r="AM2831" i="2" s="1"/>
  <c r="T2959" i="2"/>
  <c r="AM2959" i="2" s="1"/>
  <c r="T3087" i="2"/>
  <c r="AM3087" i="2" s="1"/>
  <c r="T252" i="2"/>
  <c r="AM252" i="2" s="1"/>
  <c r="T1280" i="2"/>
  <c r="AM1280" i="2" s="1"/>
  <c r="T1584" i="2"/>
  <c r="AM1584" i="2" s="1"/>
  <c r="T2724" i="2"/>
  <c r="AM2724" i="2" s="1"/>
  <c r="R1949" i="2"/>
  <c r="T482" i="2"/>
  <c r="AM482" i="2" s="1"/>
  <c r="T2246" i="2"/>
  <c r="AM2246" i="2" s="1"/>
  <c r="T231" i="2"/>
  <c r="AM231" i="2" s="1"/>
  <c r="T1876" i="2"/>
  <c r="AM1876" i="2" s="1"/>
  <c r="T77" i="2"/>
  <c r="AM77" i="2" s="1"/>
  <c r="T1437" i="2"/>
  <c r="AM1437" i="2" s="1"/>
  <c r="T2213" i="2"/>
  <c r="AM2213" i="2" s="1"/>
  <c r="T2469" i="2"/>
  <c r="AM2469" i="2" s="1"/>
  <c r="T347" i="2"/>
  <c r="AM347" i="2" s="1"/>
  <c r="T2139" i="2"/>
  <c r="AM2139" i="2" s="1"/>
  <c r="T2907" i="2"/>
  <c r="AM2907" i="2" s="1"/>
  <c r="T3035" i="2"/>
  <c r="AM3035" i="2" s="1"/>
  <c r="T510" i="2"/>
  <c r="AM510" i="2" s="1"/>
  <c r="T1754" i="2"/>
  <c r="AM1754" i="2" s="1"/>
  <c r="T2010" i="2"/>
  <c r="AM2010" i="2" s="1"/>
  <c r="T291" i="2"/>
  <c r="AM291" i="2" s="1"/>
  <c r="T547" i="2"/>
  <c r="AM547" i="2" s="1"/>
  <c r="T883" i="2"/>
  <c r="AM883" i="2" s="1"/>
  <c r="T1011" i="2"/>
  <c r="AM1011" i="2" s="1"/>
  <c r="S820" i="2"/>
  <c r="AL820" i="2" s="1"/>
  <c r="S3006" i="2"/>
  <c r="AL3006" i="2" s="1"/>
  <c r="T59" i="2"/>
  <c r="AM59" i="2" s="1"/>
  <c r="T1307" i="2"/>
  <c r="AM1307" i="2" s="1"/>
  <c r="T1827" i="2"/>
  <c r="AM1827" i="2" s="1"/>
  <c r="T312" i="2"/>
  <c r="AM312" i="2" s="1"/>
  <c r="T560" i="2"/>
  <c r="AM560" i="2" s="1"/>
  <c r="S1052" i="2"/>
  <c r="AL1052" i="2" s="1"/>
  <c r="S745" i="2"/>
  <c r="AL745" i="2" s="1"/>
  <c r="S1313" i="2"/>
  <c r="AL1313" i="2" s="1"/>
  <c r="T1377" i="2"/>
  <c r="AM1377" i="2" s="1"/>
  <c r="S2081" i="2"/>
  <c r="AL2081" i="2" s="1"/>
  <c r="S2593" i="2"/>
  <c r="AL2593" i="2" s="1"/>
  <c r="T1463" i="2"/>
  <c r="AM1463" i="2" s="1"/>
  <c r="T1623" i="2"/>
  <c r="AM1623" i="2" s="1"/>
  <c r="S2839" i="2"/>
  <c r="AL2839" i="2" s="1"/>
  <c r="T2999" i="2"/>
  <c r="AM2999" i="2" s="1"/>
  <c r="T324" i="2"/>
  <c r="AM324" i="2" s="1"/>
  <c r="S904" i="2"/>
  <c r="AL904" i="2" s="1"/>
  <c r="T1368" i="2"/>
  <c r="AM1368" i="2" s="1"/>
  <c r="S1592" i="2"/>
  <c r="AL1592" i="2" s="1"/>
  <c r="S1928" i="2"/>
  <c r="AL1928" i="2" s="1"/>
  <c r="T2376" i="2"/>
  <c r="AM2376" i="2" s="1"/>
  <c r="R2030" i="2"/>
  <c r="AK2030" i="2" s="1"/>
  <c r="T1054" i="2"/>
  <c r="AM1054" i="2" s="1"/>
  <c r="T2142" i="2"/>
  <c r="AM2142" i="2" s="1"/>
  <c r="T313" i="2"/>
  <c r="AM313" i="2" s="1"/>
  <c r="T2033" i="2"/>
  <c r="AM2033" i="2" s="1"/>
  <c r="R3090" i="2"/>
  <c r="AK3090" i="2" s="1"/>
  <c r="T369" i="2"/>
  <c r="AM369" i="2" s="1"/>
  <c r="R1929" i="2"/>
  <c r="AK1929" i="2" s="1"/>
  <c r="R472" i="2"/>
  <c r="R33" i="2"/>
  <c r="R802" i="2"/>
  <c r="AK802" i="2" s="1"/>
  <c r="R1227" i="2"/>
  <c r="R1868" i="2"/>
  <c r="R2823" i="2"/>
  <c r="R1331" i="2"/>
  <c r="AK1331" i="2" s="1"/>
  <c r="R2867" i="2"/>
  <c r="R551" i="2"/>
  <c r="AK551" i="2" s="1"/>
  <c r="R883" i="2"/>
  <c r="R1037" i="2"/>
  <c r="R603" i="2"/>
  <c r="R1018" i="2"/>
  <c r="S1430" i="2"/>
  <c r="AL1430" i="2" s="1"/>
  <c r="T157" i="2"/>
  <c r="AM157" i="2" s="1"/>
  <c r="R157" i="2"/>
  <c r="AK157" i="2" s="1"/>
  <c r="S157" i="2"/>
  <c r="AL157" i="2" s="1"/>
  <c r="T285" i="2"/>
  <c r="AM285" i="2" s="1"/>
  <c r="S285" i="2"/>
  <c r="AL285" i="2" s="1"/>
  <c r="R962" i="2"/>
  <c r="S962" i="2"/>
  <c r="AL962" i="2" s="1"/>
  <c r="R3022" i="2"/>
  <c r="S3022" i="2"/>
  <c r="AL3022" i="2" s="1"/>
  <c r="R379" i="2"/>
  <c r="AK379" i="2" s="1"/>
  <c r="S379" i="2"/>
  <c r="AL379" i="2" s="1"/>
  <c r="R507" i="2"/>
  <c r="S507" i="2"/>
  <c r="AL507" i="2" s="1"/>
  <c r="R635" i="2"/>
  <c r="S635" i="2"/>
  <c r="AL635" i="2" s="1"/>
  <c r="R1403" i="2"/>
  <c r="T1403" i="2"/>
  <c r="AM1403" i="2" s="1"/>
  <c r="S1403" i="2"/>
  <c r="AL1403" i="2" s="1"/>
  <c r="T1771" i="2"/>
  <c r="AM1771" i="2" s="1"/>
  <c r="R1771" i="2"/>
  <c r="S1771" i="2"/>
  <c r="AL1771" i="2" s="1"/>
  <c r="R2027" i="2"/>
  <c r="T2027" i="2"/>
  <c r="AM2027" i="2" s="1"/>
  <c r="S2027" i="2"/>
  <c r="AL2027" i="2" s="1"/>
  <c r="R2859" i="2"/>
  <c r="S2859" i="2"/>
  <c r="AL2859" i="2" s="1"/>
  <c r="S48" i="2"/>
  <c r="AL48" i="2" s="1"/>
  <c r="R232" i="2"/>
  <c r="S232" i="2"/>
  <c r="AL232" i="2" s="1"/>
  <c r="T724" i="2"/>
  <c r="AM724" i="2" s="1"/>
  <c r="S724" i="2"/>
  <c r="AL724" i="2" s="1"/>
  <c r="R724" i="2"/>
  <c r="T1172" i="2"/>
  <c r="AM1172" i="2" s="1"/>
  <c r="S1172" i="2"/>
  <c r="AL1172" i="2" s="1"/>
  <c r="T1356" i="2"/>
  <c r="AM1356" i="2" s="1"/>
  <c r="S1356" i="2"/>
  <c r="AL1356" i="2" s="1"/>
  <c r="R2028" i="2"/>
  <c r="AK2028" i="2" s="1"/>
  <c r="T2028" i="2"/>
  <c r="AM2028" i="2" s="1"/>
  <c r="S2028" i="2"/>
  <c r="AL2028" i="2" s="1"/>
  <c r="R2292" i="2"/>
  <c r="T2292" i="2"/>
  <c r="AM2292" i="2" s="1"/>
  <c r="S2292" i="2"/>
  <c r="AL2292" i="2" s="1"/>
  <c r="R2532" i="2"/>
  <c r="T2532" i="2"/>
  <c r="AM2532" i="2" s="1"/>
  <c r="S2532" i="2"/>
  <c r="AL2532" i="2" s="1"/>
  <c r="S298" i="2"/>
  <c r="AL298" i="2" s="1"/>
  <c r="R2742" i="2"/>
  <c r="AK2742" i="2" s="1"/>
  <c r="S2742" i="2"/>
  <c r="AL2742" i="2" s="1"/>
  <c r="R679" i="2"/>
  <c r="AK679" i="2" s="1"/>
  <c r="T1706" i="2"/>
  <c r="AM1706" i="2" s="1"/>
  <c r="R1706" i="2"/>
  <c r="S1706" i="2"/>
  <c r="AL1706" i="2" s="1"/>
  <c r="T1954" i="2"/>
  <c r="AM1954" i="2" s="1"/>
  <c r="R1954" i="2"/>
  <c r="S1954" i="2"/>
  <c r="AL1954" i="2" s="1"/>
  <c r="R2178" i="2"/>
  <c r="AK2178" i="2" s="1"/>
  <c r="S2178" i="2"/>
  <c r="AL2178" i="2" s="1"/>
  <c r="T2850" i="2"/>
  <c r="AM2850" i="2" s="1"/>
  <c r="R2850" i="2"/>
  <c r="S2850" i="2"/>
  <c r="AL2850" i="2" s="1"/>
  <c r="R179" i="2"/>
  <c r="T179" i="2"/>
  <c r="AM179" i="2" s="1"/>
  <c r="S179" i="2"/>
  <c r="AL179" i="2" s="1"/>
  <c r="R116" i="2"/>
  <c r="S116" i="2"/>
  <c r="AL116" i="2" s="1"/>
  <c r="R786" i="2"/>
  <c r="AK786" i="2" s="1"/>
  <c r="R1278" i="2"/>
  <c r="S1278" i="2"/>
  <c r="AL1278" i="2" s="1"/>
  <c r="R1798" i="2"/>
  <c r="AK1798" i="2" s="1"/>
  <c r="S1798" i="2"/>
  <c r="AL1798" i="2" s="1"/>
  <c r="R829" i="2"/>
  <c r="AK829" i="2" s="1"/>
  <c r="S829" i="2"/>
  <c r="AL829" i="2" s="1"/>
  <c r="T1005" i="2"/>
  <c r="AM1005" i="2" s="1"/>
  <c r="S1005" i="2"/>
  <c r="AL1005" i="2" s="1"/>
  <c r="R1005" i="2"/>
  <c r="AK1005" i="2" s="1"/>
  <c r="R1085" i="2"/>
  <c r="AK1085" i="2" s="1"/>
  <c r="S1085" i="2"/>
  <c r="AL1085" i="2" s="1"/>
  <c r="R1149" i="2"/>
  <c r="T1149" i="2"/>
  <c r="AM1149" i="2" s="1"/>
  <c r="S1149" i="2"/>
  <c r="AL1149" i="2" s="1"/>
  <c r="T1213" i="2"/>
  <c r="AM1213" i="2" s="1"/>
  <c r="S1213" i="2"/>
  <c r="AL1213" i="2" s="1"/>
  <c r="R1213" i="2"/>
  <c r="R1341" i="2"/>
  <c r="S1341" i="2"/>
  <c r="AL1341" i="2" s="1"/>
  <c r="R1469" i="2"/>
  <c r="T1469" i="2"/>
  <c r="AM1469" i="2" s="1"/>
  <c r="S1469" i="2"/>
  <c r="AL1469" i="2" s="1"/>
  <c r="R1613" i="2"/>
  <c r="R1885" i="2"/>
  <c r="AK1885" i="2" s="1"/>
  <c r="S1885" i="2"/>
  <c r="AL1885" i="2" s="1"/>
  <c r="T283" i="2"/>
  <c r="AM283" i="2" s="1"/>
  <c r="S283" i="2"/>
  <c r="AL283" i="2" s="1"/>
  <c r="R539" i="2"/>
  <c r="S539" i="2"/>
  <c r="AL539" i="2" s="1"/>
  <c r="R667" i="2"/>
  <c r="T1275" i="2"/>
  <c r="AM1275" i="2" s="1"/>
  <c r="R1275" i="2"/>
  <c r="AK1275" i="2" s="1"/>
  <c r="S1275" i="2"/>
  <c r="AL1275" i="2" s="1"/>
  <c r="R1339" i="2"/>
  <c r="S1339" i="2"/>
  <c r="AL1339" i="2" s="1"/>
  <c r="R1563" i="2"/>
  <c r="T1643" i="2"/>
  <c r="AM1643" i="2" s="1"/>
  <c r="S1643" i="2"/>
  <c r="AL1643" i="2" s="1"/>
  <c r="T1787" i="2"/>
  <c r="AM1787" i="2" s="1"/>
  <c r="S1787" i="2"/>
  <c r="AL1787" i="2" s="1"/>
  <c r="R2043" i="2"/>
  <c r="AK2043" i="2" s="1"/>
  <c r="T2043" i="2"/>
  <c r="AM2043" i="2" s="1"/>
  <c r="S2043" i="2"/>
  <c r="AL2043" i="2" s="1"/>
  <c r="T2427" i="2"/>
  <c r="AM2427" i="2" s="1"/>
  <c r="S2427" i="2"/>
  <c r="AL2427" i="2" s="1"/>
  <c r="R2491" i="2"/>
  <c r="AK2491" i="2" s="1"/>
  <c r="S2491" i="2"/>
  <c r="AL2491" i="2" s="1"/>
  <c r="R2619" i="2"/>
  <c r="S2619" i="2"/>
  <c r="AL2619" i="2" s="1"/>
  <c r="T2683" i="2"/>
  <c r="AM2683" i="2" s="1"/>
  <c r="S2683" i="2"/>
  <c r="AL2683" i="2" s="1"/>
  <c r="R2683" i="2"/>
  <c r="AK2683" i="2" s="1"/>
  <c r="R3003" i="2"/>
  <c r="AK3003" i="2" s="1"/>
  <c r="S3003" i="2"/>
  <c r="AL3003" i="2" s="1"/>
  <c r="R168" i="2"/>
  <c r="T168" i="2"/>
  <c r="AM168" i="2" s="1"/>
  <c r="S168" i="2"/>
  <c r="AL168" i="2" s="1"/>
  <c r="R940" i="2"/>
  <c r="AK940" i="2" s="1"/>
  <c r="T940" i="2"/>
  <c r="AM940" i="2" s="1"/>
  <c r="S940" i="2"/>
  <c r="AL940" i="2" s="1"/>
  <c r="T1236" i="2"/>
  <c r="AM1236" i="2" s="1"/>
  <c r="S1236" i="2"/>
  <c r="AL1236" i="2" s="1"/>
  <c r="R1236" i="2"/>
  <c r="T1692" i="2"/>
  <c r="AM1692" i="2" s="1"/>
  <c r="S1692" i="2"/>
  <c r="AL1692" i="2" s="1"/>
  <c r="R1932" i="2"/>
  <c r="S1932" i="2"/>
  <c r="AL1932" i="2" s="1"/>
  <c r="T2760" i="2"/>
  <c r="AM2760" i="2" s="1"/>
  <c r="S2760" i="2"/>
  <c r="AL2760" i="2" s="1"/>
  <c r="R3048" i="2"/>
  <c r="AK3048" i="2" s="1"/>
  <c r="S3048" i="2"/>
  <c r="AL3048" i="2" s="1"/>
  <c r="T53" i="2"/>
  <c r="AM53" i="2" s="1"/>
  <c r="S53" i="2"/>
  <c r="AL53" i="2" s="1"/>
  <c r="T130" i="2"/>
  <c r="AM130" i="2" s="1"/>
  <c r="S130" i="2"/>
  <c r="AL130" i="2" s="1"/>
  <c r="R130" i="2"/>
  <c r="T354" i="2"/>
  <c r="AM354" i="2" s="1"/>
  <c r="S354" i="2"/>
  <c r="AL354" i="2" s="1"/>
  <c r="R874" i="2"/>
  <c r="R2070" i="2"/>
  <c r="S2070" i="2"/>
  <c r="AL2070" i="2" s="1"/>
  <c r="R823" i="2"/>
  <c r="AK823" i="2" s="1"/>
  <c r="S823" i="2"/>
  <c r="AL823" i="2" s="1"/>
  <c r="T1194" i="2"/>
  <c r="AM1194" i="2" s="1"/>
  <c r="S1194" i="2"/>
  <c r="AL1194" i="2" s="1"/>
  <c r="R1194" i="2"/>
  <c r="AK1194" i="2" s="1"/>
  <c r="T1258" i="2"/>
  <c r="AM1258" i="2" s="1"/>
  <c r="S1258" i="2"/>
  <c r="AL1258" i="2" s="1"/>
  <c r="T1322" i="2"/>
  <c r="AM1322" i="2" s="1"/>
  <c r="S1322" i="2"/>
  <c r="AL1322" i="2" s="1"/>
  <c r="R1322" i="2"/>
  <c r="AK1322" i="2" s="1"/>
  <c r="T1450" i="2"/>
  <c r="AM1450" i="2" s="1"/>
  <c r="S1450" i="2"/>
  <c r="AL1450" i="2" s="1"/>
  <c r="T1890" i="2"/>
  <c r="AM1890" i="2" s="1"/>
  <c r="S1890" i="2"/>
  <c r="AL1890" i="2" s="1"/>
  <c r="R1890" i="2"/>
  <c r="R2050" i="2"/>
  <c r="S2050" i="2"/>
  <c r="AL2050" i="2" s="1"/>
  <c r="R2354" i="2"/>
  <c r="AK2354" i="2" s="1"/>
  <c r="R2546" i="2"/>
  <c r="AK2546" i="2" s="1"/>
  <c r="R2706" i="2"/>
  <c r="AK2706" i="2" s="1"/>
  <c r="R627" i="2"/>
  <c r="S627" i="2"/>
  <c r="AL627" i="2" s="1"/>
  <c r="R731" i="2"/>
  <c r="AK731" i="2" s="1"/>
  <c r="S731" i="2"/>
  <c r="AL731" i="2" s="1"/>
  <c r="R795" i="2"/>
  <c r="AK795" i="2" s="1"/>
  <c r="S795" i="2"/>
  <c r="AL795" i="2" s="1"/>
  <c r="R859" i="2"/>
  <c r="AK859" i="2" s="1"/>
  <c r="S859" i="2"/>
  <c r="AL859" i="2" s="1"/>
  <c r="R923" i="2"/>
  <c r="S923" i="2"/>
  <c r="AL923" i="2" s="1"/>
  <c r="R987" i="2"/>
  <c r="S987" i="2"/>
  <c r="AL987" i="2" s="1"/>
  <c r="R1115" i="2"/>
  <c r="S1115" i="2"/>
  <c r="AL1115" i="2" s="1"/>
  <c r="R436" i="2"/>
  <c r="AK436" i="2" s="1"/>
  <c r="T436" i="2"/>
  <c r="AM436" i="2" s="1"/>
  <c r="S436" i="2"/>
  <c r="AL436" i="2" s="1"/>
  <c r="T564" i="2"/>
  <c r="AM564" i="2" s="1"/>
  <c r="S564" i="2"/>
  <c r="AL564" i="2" s="1"/>
  <c r="R858" i="2"/>
  <c r="R2534" i="2"/>
  <c r="T2534" i="2"/>
  <c r="AM2534" i="2" s="1"/>
  <c r="S2534" i="2"/>
  <c r="AL2534" i="2" s="1"/>
  <c r="R151" i="2"/>
  <c r="AK151" i="2" s="1"/>
  <c r="S151" i="2"/>
  <c r="AL151" i="2" s="1"/>
  <c r="R25" i="2"/>
  <c r="AK25" i="2" s="1"/>
  <c r="T25" i="2"/>
  <c r="AM25" i="2" s="1"/>
  <c r="S25" i="2"/>
  <c r="AL25" i="2" s="1"/>
  <c r="T89" i="2"/>
  <c r="AM89" i="2" s="1"/>
  <c r="S89" i="2"/>
  <c r="AL89" i="2" s="1"/>
  <c r="R89" i="2"/>
  <c r="T217" i="2"/>
  <c r="AM217" i="2" s="1"/>
  <c r="R217" i="2"/>
  <c r="AK217" i="2" s="1"/>
  <c r="S217" i="2"/>
  <c r="AL217" i="2" s="1"/>
  <c r="S441" i="2"/>
  <c r="AL441" i="2" s="1"/>
  <c r="S825" i="2"/>
  <c r="AL825" i="2" s="1"/>
  <c r="R1041" i="2"/>
  <c r="S1041" i="2"/>
  <c r="AL1041" i="2" s="1"/>
  <c r="S1601" i="2"/>
  <c r="AL1601" i="2" s="1"/>
  <c r="R1681" i="2"/>
  <c r="AK1681" i="2" s="1"/>
  <c r="T1681" i="2"/>
  <c r="AM1681" i="2" s="1"/>
  <c r="S1681" i="2"/>
  <c r="AL1681" i="2" s="1"/>
  <c r="R95" i="2"/>
  <c r="AK95" i="2" s="1"/>
  <c r="S95" i="2"/>
  <c r="AL95" i="2" s="1"/>
  <c r="R255" i="2"/>
  <c r="S255" i="2"/>
  <c r="AL255" i="2" s="1"/>
  <c r="R479" i="2"/>
  <c r="S479" i="2"/>
  <c r="AL479" i="2" s="1"/>
  <c r="R863" i="2"/>
  <c r="S863" i="2"/>
  <c r="AL863" i="2" s="1"/>
  <c r="R991" i="2"/>
  <c r="S991" i="2"/>
  <c r="AL991" i="2" s="1"/>
  <c r="R1119" i="2"/>
  <c r="S1119" i="2"/>
  <c r="AL1119" i="2" s="1"/>
  <c r="R1815" i="2"/>
  <c r="R2407" i="2"/>
  <c r="AK2407" i="2" s="1"/>
  <c r="S2407" i="2"/>
  <c r="AL2407" i="2" s="1"/>
  <c r="R2487" i="2"/>
  <c r="AK2487" i="2" s="1"/>
  <c r="S2487" i="2"/>
  <c r="AL2487" i="2" s="1"/>
  <c r="S3063" i="2"/>
  <c r="AL3063" i="2" s="1"/>
  <c r="R100" i="2"/>
  <c r="T100" i="2"/>
  <c r="AM100" i="2" s="1"/>
  <c r="S100" i="2"/>
  <c r="AL100" i="2" s="1"/>
  <c r="R420" i="2"/>
  <c r="AK420" i="2" s="1"/>
  <c r="S420" i="2"/>
  <c r="AL420" i="2" s="1"/>
  <c r="R556" i="2"/>
  <c r="S556" i="2"/>
  <c r="AL556" i="2" s="1"/>
  <c r="R776" i="2"/>
  <c r="S776" i="2"/>
  <c r="AL776" i="2" s="1"/>
  <c r="R872" i="2"/>
  <c r="S872" i="2"/>
  <c r="AL872" i="2" s="1"/>
  <c r="R952" i="2"/>
  <c r="S952" i="2"/>
  <c r="AL952" i="2" s="1"/>
  <c r="R1312" i="2"/>
  <c r="S1312" i="2"/>
  <c r="AL1312" i="2" s="1"/>
  <c r="T1416" i="2"/>
  <c r="AM1416" i="2" s="1"/>
  <c r="S1416" i="2"/>
  <c r="AL1416" i="2" s="1"/>
  <c r="T1496" i="2"/>
  <c r="AM1496" i="2" s="1"/>
  <c r="S1496" i="2"/>
  <c r="AL1496" i="2" s="1"/>
  <c r="R1752" i="2"/>
  <c r="AK1752" i="2" s="1"/>
  <c r="R1864" i="2"/>
  <c r="AK1864" i="2" s="1"/>
  <c r="S1864" i="2"/>
  <c r="AL1864" i="2" s="1"/>
  <c r="T2008" i="2"/>
  <c r="AM2008" i="2" s="1"/>
  <c r="R2008" i="2"/>
  <c r="AK2008" i="2" s="1"/>
  <c r="S2008" i="2"/>
  <c r="AL2008" i="2" s="1"/>
  <c r="R2328" i="2"/>
  <c r="S2328" i="2"/>
  <c r="AL2328" i="2" s="1"/>
  <c r="T2536" i="2"/>
  <c r="AM2536" i="2" s="1"/>
  <c r="S2536" i="2"/>
  <c r="AL2536" i="2" s="1"/>
  <c r="R2876" i="2"/>
  <c r="T1990" i="2"/>
  <c r="AM1990" i="2" s="1"/>
  <c r="S1990" i="2"/>
  <c r="AL1990" i="2" s="1"/>
  <c r="S391" i="2"/>
  <c r="AL391" i="2" s="1"/>
  <c r="T756" i="2"/>
  <c r="AM756" i="2" s="1"/>
  <c r="S756" i="2"/>
  <c r="AL756" i="2" s="1"/>
  <c r="R1380" i="2"/>
  <c r="AK1380" i="2" s="1"/>
  <c r="T1484" i="2"/>
  <c r="AM1484" i="2" s="1"/>
  <c r="S1484" i="2"/>
  <c r="AL1484" i="2" s="1"/>
  <c r="R1484" i="2"/>
  <c r="R1716" i="2"/>
  <c r="S1716" i="2"/>
  <c r="AL1716" i="2" s="1"/>
  <c r="S2228" i="2"/>
  <c r="AL2228" i="2" s="1"/>
  <c r="R2580" i="2"/>
  <c r="S2580" i="2"/>
  <c r="AL2580" i="2" s="1"/>
  <c r="R38" i="2"/>
  <c r="S38" i="2"/>
  <c r="AL38" i="2" s="1"/>
  <c r="R166" i="2"/>
  <c r="AK166" i="2" s="1"/>
  <c r="S166" i="2"/>
  <c r="AL166" i="2" s="1"/>
  <c r="R230" i="2"/>
  <c r="S230" i="2"/>
  <c r="AL230" i="2" s="1"/>
  <c r="R294" i="2"/>
  <c r="S294" i="2"/>
  <c r="AL294" i="2" s="1"/>
  <c r="R358" i="2"/>
  <c r="S358" i="2"/>
  <c r="AL358" i="2" s="1"/>
  <c r="R422" i="2"/>
  <c r="S422" i="2"/>
  <c r="AL422" i="2" s="1"/>
  <c r="T646" i="2"/>
  <c r="AM646" i="2" s="1"/>
  <c r="R646" i="2"/>
  <c r="S646" i="2"/>
  <c r="AL646" i="2" s="1"/>
  <c r="R965" i="2"/>
  <c r="AK965" i="2" s="1"/>
  <c r="S965" i="2"/>
  <c r="AL965" i="2" s="1"/>
  <c r="R1205" i="2"/>
  <c r="S1205" i="2"/>
  <c r="AL1205" i="2" s="1"/>
  <c r="T1653" i="2"/>
  <c r="AM1653" i="2" s="1"/>
  <c r="S1653" i="2"/>
  <c r="AL1653" i="2" s="1"/>
  <c r="T1797" i="2"/>
  <c r="AM1797" i="2" s="1"/>
  <c r="S1797" i="2"/>
  <c r="AL1797" i="2" s="1"/>
  <c r="R1797" i="2"/>
  <c r="T1925" i="2"/>
  <c r="AM1925" i="2" s="1"/>
  <c r="S1925" i="2"/>
  <c r="AL1925" i="2" s="1"/>
  <c r="R1925" i="2"/>
  <c r="R2149" i="2"/>
  <c r="AK2149" i="2" s="1"/>
  <c r="S2149" i="2"/>
  <c r="AL2149" i="2" s="1"/>
  <c r="R1550" i="2"/>
  <c r="S1550" i="2"/>
  <c r="AL1550" i="2" s="1"/>
  <c r="R1846" i="2"/>
  <c r="AK1846" i="2" s="1"/>
  <c r="S1846" i="2"/>
  <c r="AL1846" i="2" s="1"/>
  <c r="R221" i="2"/>
  <c r="AK221" i="2" s="1"/>
  <c r="R541" i="2"/>
  <c r="AK541" i="2" s="1"/>
  <c r="S541" i="2"/>
  <c r="AL541" i="2" s="1"/>
  <c r="T957" i="2"/>
  <c r="AM957" i="2" s="1"/>
  <c r="S957" i="2"/>
  <c r="AL957" i="2" s="1"/>
  <c r="R957" i="2"/>
  <c r="AK957" i="2" s="1"/>
  <c r="T1021" i="2"/>
  <c r="AM1021" i="2" s="1"/>
  <c r="S1021" i="2"/>
  <c r="AL1021" i="2" s="1"/>
  <c r="R1165" i="2"/>
  <c r="AK1165" i="2" s="1"/>
  <c r="T1837" i="2"/>
  <c r="AM1837" i="2" s="1"/>
  <c r="S1837" i="2"/>
  <c r="AL1837" i="2" s="1"/>
  <c r="R187" i="2"/>
  <c r="R315" i="2"/>
  <c r="T699" i="2"/>
  <c r="AM699" i="2" s="1"/>
  <c r="R699" i="2"/>
  <c r="S699" i="2"/>
  <c r="AL699" i="2" s="1"/>
  <c r="R1211" i="2"/>
  <c r="S1211" i="2"/>
  <c r="AL1211" i="2" s="1"/>
  <c r="S1499" i="2"/>
  <c r="AL1499" i="2" s="1"/>
  <c r="R1579" i="2"/>
  <c r="S1579" i="2"/>
  <c r="AL1579" i="2" s="1"/>
  <c r="T1659" i="2"/>
  <c r="AM1659" i="2" s="1"/>
  <c r="S1659" i="2"/>
  <c r="AL1659" i="2" s="1"/>
  <c r="T1899" i="2"/>
  <c r="AM1899" i="2" s="1"/>
  <c r="S1899" i="2"/>
  <c r="AL1899" i="2" s="1"/>
  <c r="R1899" i="2"/>
  <c r="R1979" i="2"/>
  <c r="AK1979" i="2" s="1"/>
  <c r="S1979" i="2"/>
  <c r="AL1979" i="2" s="1"/>
  <c r="R2507" i="2"/>
  <c r="AK2507" i="2" s="1"/>
  <c r="T88" i="2"/>
  <c r="AM88" i="2" s="1"/>
  <c r="S88" i="2"/>
  <c r="AL88" i="2" s="1"/>
  <c r="R88" i="2"/>
  <c r="S192" i="2"/>
  <c r="AL192" i="2" s="1"/>
  <c r="R360" i="2"/>
  <c r="S360" i="2"/>
  <c r="AL360" i="2" s="1"/>
  <c r="T448" i="2"/>
  <c r="AM448" i="2" s="1"/>
  <c r="S448" i="2"/>
  <c r="AL448" i="2" s="1"/>
  <c r="R448" i="2"/>
  <c r="R536" i="2"/>
  <c r="S536" i="2"/>
  <c r="AL536" i="2" s="1"/>
  <c r="T980" i="2"/>
  <c r="AM980" i="2" s="1"/>
  <c r="R980" i="2"/>
  <c r="AK980" i="2" s="1"/>
  <c r="S980" i="2"/>
  <c r="AL980" i="2" s="1"/>
  <c r="R1444" i="2"/>
  <c r="AK1444" i="2" s="1"/>
  <c r="R1596" i="2"/>
  <c r="S1596" i="2"/>
  <c r="AL1596" i="2" s="1"/>
  <c r="T1724" i="2"/>
  <c r="AM1724" i="2" s="1"/>
  <c r="S1724" i="2"/>
  <c r="AL1724" i="2" s="1"/>
  <c r="R1724" i="2"/>
  <c r="AK1724" i="2" s="1"/>
  <c r="T1956" i="2"/>
  <c r="AM1956" i="2" s="1"/>
  <c r="R1956" i="2"/>
  <c r="AK1956" i="2" s="1"/>
  <c r="S1956" i="2"/>
  <c r="AL1956" i="2" s="1"/>
  <c r="R2236" i="2"/>
  <c r="AK2236" i="2" s="1"/>
  <c r="S2236" i="2"/>
  <c r="AL2236" i="2" s="1"/>
  <c r="R2696" i="2"/>
  <c r="R181" i="2"/>
  <c r="T677" i="2"/>
  <c r="AM677" i="2" s="1"/>
  <c r="S677" i="2"/>
  <c r="AL677" i="2" s="1"/>
  <c r="R677" i="2"/>
  <c r="AK677" i="2" s="1"/>
  <c r="R186" i="2"/>
  <c r="S186" i="2"/>
  <c r="AL186" i="2" s="1"/>
  <c r="R594" i="2"/>
  <c r="S594" i="2"/>
  <c r="AL594" i="2" s="1"/>
  <c r="S2102" i="2"/>
  <c r="AL2102" i="2" s="1"/>
  <c r="T2238" i="2"/>
  <c r="AM2238" i="2" s="1"/>
  <c r="R2238" i="2"/>
  <c r="S2238" i="2"/>
  <c r="AL2238" i="2" s="1"/>
  <c r="T2398" i="2"/>
  <c r="AM2398" i="2" s="1"/>
  <c r="S2398" i="2"/>
  <c r="AL2398" i="2" s="1"/>
  <c r="T39" i="2"/>
  <c r="AM39" i="2" s="1"/>
  <c r="R39" i="2"/>
  <c r="S39" i="2"/>
  <c r="AL39" i="2" s="1"/>
  <c r="R423" i="2"/>
  <c r="AK423" i="2" s="1"/>
  <c r="S423" i="2"/>
  <c r="AL423" i="2" s="1"/>
  <c r="R986" i="2"/>
  <c r="AK986" i="2" s="1"/>
  <c r="T986" i="2"/>
  <c r="AM986" i="2" s="1"/>
  <c r="S986" i="2"/>
  <c r="AL986" i="2" s="1"/>
  <c r="R1274" i="2"/>
  <c r="R1610" i="2"/>
  <c r="AK1610" i="2" s="1"/>
  <c r="S1610" i="2"/>
  <c r="AL1610" i="2" s="1"/>
  <c r="R1826" i="2"/>
  <c r="T1826" i="2"/>
  <c r="AM1826" i="2" s="1"/>
  <c r="S1826" i="2"/>
  <c r="AL1826" i="2" s="1"/>
  <c r="S1922" i="2"/>
  <c r="AL1922" i="2" s="1"/>
  <c r="R1986" i="2"/>
  <c r="S1986" i="2"/>
  <c r="AL1986" i="2" s="1"/>
  <c r="T2210" i="2"/>
  <c r="AM2210" i="2" s="1"/>
  <c r="S2210" i="2"/>
  <c r="AL2210" i="2" s="1"/>
  <c r="R2210" i="2"/>
  <c r="R2306" i="2"/>
  <c r="S2306" i="2"/>
  <c r="AL2306" i="2" s="1"/>
  <c r="R2402" i="2"/>
  <c r="T2402" i="2"/>
  <c r="AM2402" i="2" s="1"/>
  <c r="S2402" i="2"/>
  <c r="AL2402" i="2" s="1"/>
  <c r="T2466" i="2"/>
  <c r="AM2466" i="2" s="1"/>
  <c r="S2466" i="2"/>
  <c r="AL2466" i="2" s="1"/>
  <c r="R2466" i="2"/>
  <c r="R2562" i="2"/>
  <c r="S2562" i="2"/>
  <c r="AL2562" i="2" s="1"/>
  <c r="R2626" i="2"/>
  <c r="AK2626" i="2" s="1"/>
  <c r="S2626" i="2"/>
  <c r="AL2626" i="2" s="1"/>
  <c r="R2722" i="2"/>
  <c r="T2722" i="2"/>
  <c r="AM2722" i="2" s="1"/>
  <c r="S2722" i="2"/>
  <c r="AL2722" i="2" s="1"/>
  <c r="R2818" i="2"/>
  <c r="AK2818" i="2" s="1"/>
  <c r="S2818" i="2"/>
  <c r="AL2818" i="2" s="1"/>
  <c r="R2914" i="2"/>
  <c r="T2914" i="2"/>
  <c r="AM2914" i="2" s="1"/>
  <c r="S2914" i="2"/>
  <c r="AL2914" i="2" s="1"/>
  <c r="T2982" i="2"/>
  <c r="AM2982" i="2" s="1"/>
  <c r="S2982" i="2"/>
  <c r="AL2982" i="2" s="1"/>
  <c r="R243" i="2"/>
  <c r="S243" i="2"/>
  <c r="AL243" i="2" s="1"/>
  <c r="R531" i="2"/>
  <c r="AK531" i="2" s="1"/>
  <c r="R659" i="2"/>
  <c r="R52" i="2"/>
  <c r="AK52" i="2" s="1"/>
  <c r="T52" i="2"/>
  <c r="AM52" i="2" s="1"/>
  <c r="S52" i="2"/>
  <c r="AL52" i="2" s="1"/>
  <c r="T180" i="2"/>
  <c r="AM180" i="2" s="1"/>
  <c r="S180" i="2"/>
  <c r="AL180" i="2" s="1"/>
  <c r="R180" i="2"/>
  <c r="T308" i="2"/>
  <c r="AM308" i="2" s="1"/>
  <c r="R308" i="2"/>
  <c r="AK308" i="2" s="1"/>
  <c r="S308" i="2"/>
  <c r="AL308" i="2" s="1"/>
  <c r="T2032" i="2"/>
  <c r="AM2032" i="2" s="1"/>
  <c r="R2032" i="2"/>
  <c r="S2032" i="2"/>
  <c r="AL2032" i="2" s="1"/>
  <c r="T250" i="2"/>
  <c r="AM250" i="2" s="1"/>
  <c r="S250" i="2"/>
  <c r="AL250" i="2" s="1"/>
  <c r="R418" i="2"/>
  <c r="S418" i="2"/>
  <c r="AL418" i="2" s="1"/>
  <c r="T2942" i="2"/>
  <c r="AM2942" i="2" s="1"/>
  <c r="R2942" i="2"/>
  <c r="AK2942" i="2" s="1"/>
  <c r="S2942" i="2"/>
  <c r="AL2942" i="2" s="1"/>
  <c r="T279" i="2"/>
  <c r="AM279" i="2" s="1"/>
  <c r="R279" i="2"/>
  <c r="S279" i="2"/>
  <c r="AL279" i="2" s="1"/>
  <c r="R1063" i="2"/>
  <c r="AK1063" i="2" s="1"/>
  <c r="S1063" i="2"/>
  <c r="AL1063" i="2" s="1"/>
  <c r="R41" i="2"/>
  <c r="AK41" i="2" s="1"/>
  <c r="R233" i="2"/>
  <c r="R457" i="2"/>
  <c r="S457" i="2"/>
  <c r="AL457" i="2" s="1"/>
  <c r="R585" i="2"/>
  <c r="S585" i="2"/>
  <c r="AL585" i="2" s="1"/>
  <c r="R841" i="2"/>
  <c r="S841" i="2"/>
  <c r="AL841" i="2" s="1"/>
  <c r="R953" i="2"/>
  <c r="S953" i="2"/>
  <c r="AL953" i="2" s="1"/>
  <c r="T1073" i="2"/>
  <c r="AM1073" i="2" s="1"/>
  <c r="R1073" i="2"/>
  <c r="AK1073" i="2" s="1"/>
  <c r="S1073" i="2"/>
  <c r="AL1073" i="2" s="1"/>
  <c r="T1169" i="2"/>
  <c r="AM1169" i="2" s="1"/>
  <c r="S1169" i="2"/>
  <c r="AL1169" i="2" s="1"/>
  <c r="R1169" i="2"/>
  <c r="T1233" i="2"/>
  <c r="AM1233" i="2" s="1"/>
  <c r="R1233" i="2"/>
  <c r="AK1233" i="2" s="1"/>
  <c r="S1233" i="2"/>
  <c r="AL1233" i="2" s="1"/>
  <c r="T1297" i="2"/>
  <c r="AM1297" i="2" s="1"/>
  <c r="S1297" i="2"/>
  <c r="AL1297" i="2" s="1"/>
  <c r="T1361" i="2"/>
  <c r="AM1361" i="2" s="1"/>
  <c r="S1361" i="2"/>
  <c r="AL1361" i="2" s="1"/>
  <c r="R1361" i="2"/>
  <c r="T1425" i="2"/>
  <c r="AM1425" i="2" s="1"/>
  <c r="S1425" i="2"/>
  <c r="AL1425" i="2" s="1"/>
  <c r="R1425" i="2"/>
  <c r="R1521" i="2"/>
  <c r="S1521" i="2"/>
  <c r="AL1521" i="2" s="1"/>
  <c r="R1713" i="2"/>
  <c r="AK1713" i="2" s="1"/>
  <c r="S1713" i="2"/>
  <c r="AL1713" i="2" s="1"/>
  <c r="R1793" i="2"/>
  <c r="AK1793" i="2" s="1"/>
  <c r="S1793" i="2"/>
  <c r="AL1793" i="2" s="1"/>
  <c r="R1873" i="2"/>
  <c r="AK1873" i="2" s="1"/>
  <c r="T1873" i="2"/>
  <c r="AM1873" i="2" s="1"/>
  <c r="S1873" i="2"/>
  <c r="AL1873" i="2" s="1"/>
  <c r="R754" i="2"/>
  <c r="AK754" i="2" s="1"/>
  <c r="S754" i="2"/>
  <c r="AL754" i="2" s="1"/>
  <c r="R906" i="2"/>
  <c r="S906" i="2"/>
  <c r="AL906" i="2" s="1"/>
  <c r="R159" i="2"/>
  <c r="AK159" i="2" s="1"/>
  <c r="T159" i="2"/>
  <c r="AM159" i="2" s="1"/>
  <c r="S159" i="2"/>
  <c r="AL159" i="2" s="1"/>
  <c r="R511" i="2"/>
  <c r="S511" i="2"/>
  <c r="AL511" i="2" s="1"/>
  <c r="R639" i="2"/>
  <c r="S639" i="2"/>
  <c r="AL639" i="2" s="1"/>
  <c r="R767" i="2"/>
  <c r="S767" i="2"/>
  <c r="AL767" i="2" s="1"/>
  <c r="R895" i="2"/>
  <c r="S895" i="2"/>
  <c r="AL895" i="2" s="1"/>
  <c r="R1023" i="2"/>
  <c r="AK1023" i="2" s="1"/>
  <c r="S1023" i="2"/>
  <c r="AL1023" i="2" s="1"/>
  <c r="R1607" i="2"/>
  <c r="AK1607" i="2" s="1"/>
  <c r="T1607" i="2"/>
  <c r="AM1607" i="2" s="1"/>
  <c r="S1607" i="2"/>
  <c r="AL1607" i="2" s="1"/>
  <c r="R1703" i="2"/>
  <c r="S1703" i="2"/>
  <c r="AL1703" i="2" s="1"/>
  <c r="R1831" i="2"/>
  <c r="S1831" i="2"/>
  <c r="AL1831" i="2" s="1"/>
  <c r="T2183" i="2"/>
  <c r="AM2183" i="2" s="1"/>
  <c r="R2183" i="2"/>
  <c r="S2183" i="2"/>
  <c r="AL2183" i="2" s="1"/>
  <c r="R2791" i="2"/>
  <c r="S2791" i="2"/>
  <c r="AL2791" i="2" s="1"/>
  <c r="R2983" i="2"/>
  <c r="S2983" i="2"/>
  <c r="AL2983" i="2" s="1"/>
  <c r="R3079" i="2"/>
  <c r="T3079" i="2"/>
  <c r="AM3079" i="2" s="1"/>
  <c r="S3079" i="2"/>
  <c r="AL3079" i="2" s="1"/>
  <c r="R460" i="2"/>
  <c r="S460" i="2"/>
  <c r="AL460" i="2" s="1"/>
  <c r="R616" i="2"/>
  <c r="S616" i="2"/>
  <c r="AL616" i="2" s="1"/>
  <c r="R696" i="2"/>
  <c r="AK696" i="2" s="1"/>
  <c r="S696" i="2"/>
  <c r="AL696" i="2" s="1"/>
  <c r="T792" i="2"/>
  <c r="AM792" i="2" s="1"/>
  <c r="R792" i="2"/>
  <c r="S792" i="2"/>
  <c r="AL792" i="2" s="1"/>
  <c r="R888" i="2"/>
  <c r="T888" i="2"/>
  <c r="AM888" i="2" s="1"/>
  <c r="S888" i="2"/>
  <c r="AL888" i="2" s="1"/>
  <c r="T968" i="2"/>
  <c r="AM968" i="2" s="1"/>
  <c r="S968" i="2"/>
  <c r="AL968" i="2" s="1"/>
  <c r="R1224" i="2"/>
  <c r="S1224" i="2"/>
  <c r="AL1224" i="2" s="1"/>
  <c r="S1328" i="2"/>
  <c r="AL1328" i="2" s="1"/>
  <c r="R1432" i="2"/>
  <c r="R1552" i="2"/>
  <c r="S1552" i="2"/>
  <c r="AL1552" i="2" s="1"/>
  <c r="R1784" i="2"/>
  <c r="AK1784" i="2" s="1"/>
  <c r="S1784" i="2"/>
  <c r="AL1784" i="2" s="1"/>
  <c r="T1912" i="2"/>
  <c r="AM1912" i="2" s="1"/>
  <c r="S1912" i="2"/>
  <c r="AL1912" i="2" s="1"/>
  <c r="R1912" i="2"/>
  <c r="AK1912" i="2" s="1"/>
  <c r="R2048" i="2"/>
  <c r="S2048" i="2"/>
  <c r="AL2048" i="2" s="1"/>
  <c r="S2136" i="2"/>
  <c r="AL2136" i="2" s="1"/>
  <c r="T2360" i="2"/>
  <c r="AM2360" i="2" s="1"/>
  <c r="S2360" i="2"/>
  <c r="AL2360" i="2" s="1"/>
  <c r="R2360" i="2"/>
  <c r="AK2360" i="2" s="1"/>
  <c r="T2448" i="2"/>
  <c r="AM2448" i="2" s="1"/>
  <c r="S2448" i="2"/>
  <c r="AL2448" i="2" s="1"/>
  <c r="R2780" i="2"/>
  <c r="AK2780" i="2" s="1"/>
  <c r="S2780" i="2"/>
  <c r="AL2780" i="2" s="1"/>
  <c r="R2908" i="2"/>
  <c r="S2908" i="2"/>
  <c r="AL2908" i="2" s="1"/>
  <c r="R32" i="2"/>
  <c r="S32" i="2"/>
  <c r="AL32" i="2" s="1"/>
  <c r="T626" i="2"/>
  <c r="AM626" i="2" s="1"/>
  <c r="S626" i="2"/>
  <c r="AL626" i="2" s="1"/>
  <c r="S2726" i="2"/>
  <c r="AL2726" i="2" s="1"/>
  <c r="T2926" i="2"/>
  <c r="AM2926" i="2" s="1"/>
  <c r="S2926" i="2"/>
  <c r="AL2926" i="2" s="1"/>
  <c r="T1111" i="2"/>
  <c r="AM1111" i="2" s="1"/>
  <c r="S1111" i="2"/>
  <c r="AL1111" i="2" s="1"/>
  <c r="S368" i="2"/>
  <c r="AL368" i="2" s="1"/>
  <c r="T628" i="2"/>
  <c r="AM628" i="2" s="1"/>
  <c r="S628" i="2"/>
  <c r="AL628" i="2" s="1"/>
  <c r="T1308" i="2"/>
  <c r="AM1308" i="2" s="1"/>
  <c r="S1308" i="2"/>
  <c r="AL1308" i="2" s="1"/>
  <c r="T1892" i="2"/>
  <c r="AM1892" i="2" s="1"/>
  <c r="S1892" i="2"/>
  <c r="AL1892" i="2" s="1"/>
  <c r="R1892" i="2"/>
  <c r="R2020" i="2"/>
  <c r="S2020" i="2"/>
  <c r="AL2020" i="2" s="1"/>
  <c r="R2148" i="2"/>
  <c r="T2148" i="2"/>
  <c r="AM2148" i="2" s="1"/>
  <c r="S2148" i="2"/>
  <c r="AL2148" i="2" s="1"/>
  <c r="R2268" i="2"/>
  <c r="S2268" i="2"/>
  <c r="AL2268" i="2" s="1"/>
  <c r="T2412" i="2"/>
  <c r="AM2412" i="2" s="1"/>
  <c r="S2412" i="2"/>
  <c r="AL2412" i="2" s="1"/>
  <c r="R2644" i="2"/>
  <c r="AK2644" i="2" s="1"/>
  <c r="R3040" i="2"/>
  <c r="AK3040" i="2" s="1"/>
  <c r="S3040" i="2"/>
  <c r="AL3040" i="2" s="1"/>
  <c r="T1246" i="2"/>
  <c r="AM1246" i="2" s="1"/>
  <c r="S1246" i="2"/>
  <c r="AL1246" i="2" s="1"/>
  <c r="T1038" i="2"/>
  <c r="AM1038" i="2" s="1"/>
  <c r="S1038" i="2"/>
  <c r="AL1038" i="2" s="1"/>
  <c r="R13" i="2"/>
  <c r="AK13" i="2" s="1"/>
  <c r="S13" i="2"/>
  <c r="AL13" i="2" s="1"/>
  <c r="T269" i="2"/>
  <c r="AM269" i="2" s="1"/>
  <c r="S269" i="2"/>
  <c r="AL269" i="2" s="1"/>
  <c r="R269" i="2"/>
  <c r="AK269" i="2" s="1"/>
  <c r="R493" i="2"/>
  <c r="R741" i="2"/>
  <c r="S741" i="2"/>
  <c r="AL741" i="2" s="1"/>
  <c r="R885" i="2"/>
  <c r="S885" i="2"/>
  <c r="AL885" i="2" s="1"/>
  <c r="T1333" i="2"/>
  <c r="AM1333" i="2" s="1"/>
  <c r="R1333" i="2"/>
  <c r="AK1333" i="2" s="1"/>
  <c r="S1333" i="2"/>
  <c r="AL1333" i="2" s="1"/>
  <c r="R1845" i="2"/>
  <c r="S1845" i="2"/>
  <c r="AL1845" i="2" s="1"/>
  <c r="S1438" i="2"/>
  <c r="AL1438" i="2" s="1"/>
  <c r="T1734" i="2"/>
  <c r="AM1734" i="2" s="1"/>
  <c r="S1734" i="2"/>
  <c r="AL1734" i="2" s="1"/>
  <c r="R1734" i="2"/>
  <c r="R1961" i="2"/>
  <c r="S1961" i="2"/>
  <c r="AL1961" i="2" s="1"/>
  <c r="T2121" i="2"/>
  <c r="AM2121" i="2" s="1"/>
  <c r="S2121" i="2"/>
  <c r="AL2121" i="2" s="1"/>
  <c r="T2185" i="2"/>
  <c r="AM2185" i="2" s="1"/>
  <c r="S2185" i="2"/>
  <c r="AL2185" i="2" s="1"/>
  <c r="T2249" i="2"/>
  <c r="AM2249" i="2" s="1"/>
  <c r="S2249" i="2"/>
  <c r="AL2249" i="2" s="1"/>
  <c r="R2249" i="2"/>
  <c r="AK2249" i="2" s="1"/>
  <c r="T2313" i="2"/>
  <c r="AM2313" i="2" s="1"/>
  <c r="S2313" i="2"/>
  <c r="AL2313" i="2" s="1"/>
  <c r="R2313" i="2"/>
  <c r="AK2313" i="2" s="1"/>
  <c r="T2377" i="2"/>
  <c r="AM2377" i="2" s="1"/>
  <c r="S2377" i="2"/>
  <c r="AL2377" i="2" s="1"/>
  <c r="R2377" i="2"/>
  <c r="AK2377" i="2" s="1"/>
  <c r="T2441" i="2"/>
  <c r="AM2441" i="2" s="1"/>
  <c r="S2441" i="2"/>
  <c r="AL2441" i="2" s="1"/>
  <c r="R2505" i="2"/>
  <c r="AK2505" i="2" s="1"/>
  <c r="T2505" i="2"/>
  <c r="AM2505" i="2" s="1"/>
  <c r="S2505" i="2"/>
  <c r="AL2505" i="2" s="1"/>
  <c r="T2569" i="2"/>
  <c r="AM2569" i="2" s="1"/>
  <c r="S2569" i="2"/>
  <c r="AL2569" i="2" s="1"/>
  <c r="R2633" i="2"/>
  <c r="T2633" i="2"/>
  <c r="AM2633" i="2" s="1"/>
  <c r="S2633" i="2"/>
  <c r="AL2633" i="2" s="1"/>
  <c r="T2697" i="2"/>
  <c r="AM2697" i="2" s="1"/>
  <c r="S2697" i="2"/>
  <c r="AL2697" i="2" s="1"/>
  <c r="T2761" i="2"/>
  <c r="AM2761" i="2" s="1"/>
  <c r="R2761" i="2"/>
  <c r="S2761" i="2"/>
  <c r="AL2761" i="2" s="1"/>
  <c r="T2825" i="2"/>
  <c r="AM2825" i="2" s="1"/>
  <c r="S2825" i="2"/>
  <c r="AL2825" i="2" s="1"/>
  <c r="R2825" i="2"/>
  <c r="T2889" i="2"/>
  <c r="AM2889" i="2" s="1"/>
  <c r="S2889" i="2"/>
  <c r="AL2889" i="2" s="1"/>
  <c r="R2953" i="2"/>
  <c r="T2953" i="2"/>
  <c r="AM2953" i="2" s="1"/>
  <c r="S2953" i="2"/>
  <c r="AL2953" i="2" s="1"/>
  <c r="R966" i="2"/>
  <c r="S966" i="2"/>
  <c r="AL966" i="2" s="1"/>
  <c r="R1102" i="2"/>
  <c r="S1102" i="2"/>
  <c r="AL1102" i="2" s="1"/>
  <c r="T773" i="2"/>
  <c r="AM773" i="2" s="1"/>
  <c r="S773" i="2"/>
  <c r="AL773" i="2" s="1"/>
  <c r="R773" i="2"/>
  <c r="R901" i="2"/>
  <c r="AK901" i="2" s="1"/>
  <c r="S901" i="2"/>
  <c r="AL901" i="2" s="1"/>
  <c r="R1221" i="2"/>
  <c r="AK1221" i="2" s="1"/>
  <c r="S1221" i="2"/>
  <c r="AL1221" i="2" s="1"/>
  <c r="T1733" i="2"/>
  <c r="AM1733" i="2" s="1"/>
  <c r="S1733" i="2"/>
  <c r="AL1733" i="2" s="1"/>
  <c r="T2181" i="2"/>
  <c r="AM2181" i="2" s="1"/>
  <c r="S2181" i="2"/>
  <c r="AL2181" i="2" s="1"/>
  <c r="R2437" i="2"/>
  <c r="AK2437" i="2" s="1"/>
  <c r="S2437" i="2"/>
  <c r="AL2437" i="2" s="1"/>
  <c r="R2645" i="2"/>
  <c r="AK2645" i="2" s="1"/>
  <c r="R2821" i="2"/>
  <c r="T2821" i="2"/>
  <c r="AM2821" i="2" s="1"/>
  <c r="S2821" i="2"/>
  <c r="AL2821" i="2" s="1"/>
  <c r="R75" i="2"/>
  <c r="S75" i="2"/>
  <c r="AL75" i="2" s="1"/>
  <c r="R331" i="2"/>
  <c r="AK331" i="2" s="1"/>
  <c r="R651" i="2"/>
  <c r="AK651" i="2" s="1"/>
  <c r="S651" i="2"/>
  <c r="AL651" i="2" s="1"/>
  <c r="T1523" i="2"/>
  <c r="AM1523" i="2" s="1"/>
  <c r="S1523" i="2"/>
  <c r="AL1523" i="2" s="1"/>
  <c r="R1523" i="2"/>
  <c r="AK1523" i="2" s="1"/>
  <c r="R1651" i="2"/>
  <c r="AK1651" i="2" s="1"/>
  <c r="T1651" i="2"/>
  <c r="AM1651" i="2" s="1"/>
  <c r="S1651" i="2"/>
  <c r="AL1651" i="2" s="1"/>
  <c r="T1779" i="2"/>
  <c r="AM1779" i="2" s="1"/>
  <c r="R1779" i="2"/>
  <c r="AK1779" i="2" s="1"/>
  <c r="S1779" i="2"/>
  <c r="AL1779" i="2" s="1"/>
  <c r="T1907" i="2"/>
  <c r="AM1907" i="2" s="1"/>
  <c r="S1907" i="2"/>
  <c r="AL1907" i="2" s="1"/>
  <c r="R1907" i="2"/>
  <c r="T2035" i="2"/>
  <c r="AM2035" i="2" s="1"/>
  <c r="R2035" i="2"/>
  <c r="S2035" i="2"/>
  <c r="AL2035" i="2" s="1"/>
  <c r="T2163" i="2"/>
  <c r="AM2163" i="2" s="1"/>
  <c r="S2163" i="2"/>
  <c r="AL2163" i="2" s="1"/>
  <c r="T2291" i="2"/>
  <c r="AM2291" i="2" s="1"/>
  <c r="S2291" i="2"/>
  <c r="AL2291" i="2" s="1"/>
  <c r="R2659" i="2"/>
  <c r="AK2659" i="2" s="1"/>
  <c r="S2659" i="2"/>
  <c r="AL2659" i="2" s="1"/>
  <c r="T2819" i="2"/>
  <c r="AM2819" i="2" s="1"/>
  <c r="R2819" i="2"/>
  <c r="AK2819" i="2" s="1"/>
  <c r="S2819" i="2"/>
  <c r="AL2819" i="2" s="1"/>
  <c r="T248" i="2"/>
  <c r="AM248" i="2" s="1"/>
  <c r="S248" i="2"/>
  <c r="AL248" i="2" s="1"/>
  <c r="R900" i="2"/>
  <c r="S900" i="2"/>
  <c r="AL900" i="2" s="1"/>
  <c r="R1524" i="2"/>
  <c r="AK1524" i="2" s="1"/>
  <c r="S1524" i="2"/>
  <c r="AL1524" i="2" s="1"/>
  <c r="T1788" i="2"/>
  <c r="AM1788" i="2" s="1"/>
  <c r="S1788" i="2"/>
  <c r="AL1788" i="2" s="1"/>
  <c r="R1788" i="2"/>
  <c r="AK1788" i="2" s="1"/>
  <c r="T2044" i="2"/>
  <c r="AM2044" i="2" s="1"/>
  <c r="S2044" i="2"/>
  <c r="AL2044" i="2" s="1"/>
  <c r="R2044" i="2"/>
  <c r="AK2044" i="2" s="1"/>
  <c r="T2284" i="2"/>
  <c r="AM2284" i="2" s="1"/>
  <c r="R2284" i="2"/>
  <c r="AK2284" i="2" s="1"/>
  <c r="S2284" i="2"/>
  <c r="AL2284" i="2" s="1"/>
  <c r="T2524" i="2"/>
  <c r="AM2524" i="2" s="1"/>
  <c r="R2524" i="2"/>
  <c r="AK2524" i="2" s="1"/>
  <c r="S2524" i="2"/>
  <c r="AL2524" i="2" s="1"/>
  <c r="R2856" i="2"/>
  <c r="S2856" i="2"/>
  <c r="AL2856" i="2" s="1"/>
  <c r="R229" i="2"/>
  <c r="S229" i="2"/>
  <c r="AL229" i="2" s="1"/>
  <c r="R578" i="2"/>
  <c r="AK578" i="2" s="1"/>
  <c r="S578" i="2"/>
  <c r="AL578" i="2" s="1"/>
  <c r="S2222" i="2"/>
  <c r="AL2222" i="2" s="1"/>
  <c r="T1506" i="2"/>
  <c r="AM1506" i="2" s="1"/>
  <c r="R1506" i="2"/>
  <c r="S1506" i="2"/>
  <c r="AL1506" i="2" s="1"/>
  <c r="R1666" i="2"/>
  <c r="S1666" i="2"/>
  <c r="AL1666" i="2" s="1"/>
  <c r="R1930" i="2"/>
  <c r="S1930" i="2"/>
  <c r="AL1930" i="2" s="1"/>
  <c r="R2250" i="2"/>
  <c r="S2250" i="2"/>
  <c r="AL2250" i="2" s="1"/>
  <c r="T2730" i="2"/>
  <c r="AM2730" i="2" s="1"/>
  <c r="S2730" i="2"/>
  <c r="AL2730" i="2" s="1"/>
  <c r="R2954" i="2"/>
  <c r="S2954" i="2"/>
  <c r="AL2954" i="2" s="1"/>
  <c r="R227" i="2"/>
  <c r="R483" i="2"/>
  <c r="AK483" i="2" s="1"/>
  <c r="R739" i="2"/>
  <c r="AK739" i="2" s="1"/>
  <c r="S739" i="2"/>
  <c r="AL739" i="2" s="1"/>
  <c r="R867" i="2"/>
  <c r="AK867" i="2" s="1"/>
  <c r="S867" i="2"/>
  <c r="AL867" i="2" s="1"/>
  <c r="R995" i="2"/>
  <c r="AK995" i="2" s="1"/>
  <c r="S995" i="2"/>
  <c r="AL995" i="2" s="1"/>
  <c r="T2528" i="2"/>
  <c r="AM2528" i="2" s="1"/>
  <c r="R2528" i="2"/>
  <c r="AK2528" i="2" s="1"/>
  <c r="S2528" i="2"/>
  <c r="AL2528" i="2" s="1"/>
  <c r="T3012" i="2"/>
  <c r="AM3012" i="2" s="1"/>
  <c r="S3012" i="2"/>
  <c r="AL3012" i="2" s="1"/>
  <c r="R2885" i="2"/>
  <c r="S2885" i="2"/>
  <c r="AL2885" i="2" s="1"/>
  <c r="R2997" i="2"/>
  <c r="S2997" i="2"/>
  <c r="AL2997" i="2" s="1"/>
  <c r="R946" i="2"/>
  <c r="S946" i="2"/>
  <c r="AL946" i="2" s="1"/>
  <c r="S2998" i="2"/>
  <c r="AL2998" i="2" s="1"/>
  <c r="T171" i="2"/>
  <c r="AM171" i="2" s="1"/>
  <c r="R171" i="2"/>
  <c r="S171" i="2"/>
  <c r="AL171" i="2" s="1"/>
  <c r="T555" i="2"/>
  <c r="AM555" i="2" s="1"/>
  <c r="S555" i="2"/>
  <c r="AL555" i="2" s="1"/>
  <c r="T1411" i="2"/>
  <c r="AM1411" i="2" s="1"/>
  <c r="R1411" i="2"/>
  <c r="AK1411" i="2" s="1"/>
  <c r="S1411" i="2"/>
  <c r="AL1411" i="2" s="1"/>
  <c r="T1539" i="2"/>
  <c r="AM1539" i="2" s="1"/>
  <c r="S1539" i="2"/>
  <c r="AL1539" i="2" s="1"/>
  <c r="T1667" i="2"/>
  <c r="AM1667" i="2" s="1"/>
  <c r="S1667" i="2"/>
  <c r="AL1667" i="2" s="1"/>
  <c r="R1667" i="2"/>
  <c r="T1795" i="2"/>
  <c r="AM1795" i="2" s="1"/>
  <c r="S1795" i="2"/>
  <c r="AL1795" i="2" s="1"/>
  <c r="T1923" i="2"/>
  <c r="AM1923" i="2" s="1"/>
  <c r="S1923" i="2"/>
  <c r="AL1923" i="2" s="1"/>
  <c r="R2051" i="2"/>
  <c r="T2051" i="2"/>
  <c r="AM2051" i="2" s="1"/>
  <c r="S2051" i="2"/>
  <c r="AL2051" i="2" s="1"/>
  <c r="R2515" i="2"/>
  <c r="AK2515" i="2" s="1"/>
  <c r="R2643" i="2"/>
  <c r="R2915" i="2"/>
  <c r="S2915" i="2"/>
  <c r="AL2915" i="2" s="1"/>
  <c r="S3043" i="2"/>
  <c r="AL3043" i="2" s="1"/>
  <c r="R264" i="2"/>
  <c r="S264" i="2"/>
  <c r="AL264" i="2" s="1"/>
  <c r="R440" i="2"/>
  <c r="S440" i="2"/>
  <c r="AL440" i="2" s="1"/>
  <c r="R932" i="2"/>
  <c r="T932" i="2"/>
  <c r="AM932" i="2" s="1"/>
  <c r="S932" i="2"/>
  <c r="AL932" i="2" s="1"/>
  <c r="R1260" i="2"/>
  <c r="S1260" i="2"/>
  <c r="AL1260" i="2" s="1"/>
  <c r="R1974" i="2"/>
  <c r="S1974" i="2"/>
  <c r="AL1974" i="2" s="1"/>
  <c r="R247" i="2"/>
  <c r="S247" i="2"/>
  <c r="AL247" i="2" s="1"/>
  <c r="T2090" i="2"/>
  <c r="AM2090" i="2" s="1"/>
  <c r="R2090" i="2"/>
  <c r="S2090" i="2"/>
  <c r="AL2090" i="2" s="1"/>
  <c r="T2218" i="2"/>
  <c r="AM2218" i="2" s="1"/>
  <c r="S2218" i="2"/>
  <c r="AL2218" i="2" s="1"/>
  <c r="R2218" i="2"/>
  <c r="S2570" i="2"/>
  <c r="AL2570" i="2" s="1"/>
  <c r="S2698" i="2"/>
  <c r="AL2698" i="2" s="1"/>
  <c r="R2858" i="2"/>
  <c r="T2858" i="2"/>
  <c r="AM2858" i="2" s="1"/>
  <c r="S2858" i="2"/>
  <c r="AL2858" i="2" s="1"/>
  <c r="R259" i="2"/>
  <c r="AK259" i="2" s="1"/>
  <c r="S259" i="2"/>
  <c r="AL259" i="2" s="1"/>
  <c r="R515" i="2"/>
  <c r="AK515" i="2" s="1"/>
  <c r="S515" i="2"/>
  <c r="AL515" i="2" s="1"/>
  <c r="R723" i="2"/>
  <c r="R851" i="2"/>
  <c r="T963" i="2"/>
  <c r="AM963" i="2" s="1"/>
  <c r="R963" i="2"/>
  <c r="AK963" i="2" s="1"/>
  <c r="S963" i="2"/>
  <c r="AL963" i="2" s="1"/>
  <c r="R1107" i="2"/>
  <c r="T204" i="2"/>
  <c r="AM204" i="2" s="1"/>
  <c r="R204" i="2"/>
  <c r="AK204" i="2" s="1"/>
  <c r="S204" i="2"/>
  <c r="AL204" i="2" s="1"/>
  <c r="R516" i="2"/>
  <c r="S516" i="2"/>
  <c r="AL516" i="2" s="1"/>
  <c r="S2480" i="2"/>
  <c r="AL2480" i="2" s="1"/>
  <c r="S746" i="2"/>
  <c r="AL746" i="2" s="1"/>
  <c r="R2598" i="2"/>
  <c r="AK2598" i="2" s="1"/>
  <c r="S2598" i="2"/>
  <c r="AL2598" i="2" s="1"/>
  <c r="T1256" i="2"/>
  <c r="AM1256" i="2" s="1"/>
  <c r="S1256" i="2"/>
  <c r="AL1256" i="2" s="1"/>
  <c r="T1408" i="2"/>
  <c r="AM1408" i="2" s="1"/>
  <c r="S1408" i="2"/>
  <c r="AL1408" i="2" s="1"/>
  <c r="T1560" i="2"/>
  <c r="AM1560" i="2" s="1"/>
  <c r="S1560" i="2"/>
  <c r="AL1560" i="2" s="1"/>
  <c r="R1896" i="2"/>
  <c r="T1896" i="2"/>
  <c r="AM1896" i="2" s="1"/>
  <c r="S1896" i="2"/>
  <c r="AL1896" i="2" s="1"/>
  <c r="T2080" i="2"/>
  <c r="AM2080" i="2" s="1"/>
  <c r="S2080" i="2"/>
  <c r="AL2080" i="2" s="1"/>
  <c r="T2248" i="2"/>
  <c r="AM2248" i="2" s="1"/>
  <c r="S2248" i="2"/>
  <c r="AL2248" i="2" s="1"/>
  <c r="T2440" i="2"/>
  <c r="AM2440" i="2" s="1"/>
  <c r="S2440" i="2"/>
  <c r="AL2440" i="2" s="1"/>
  <c r="R210" i="2"/>
  <c r="R546" i="2"/>
  <c r="AK546" i="2" s="1"/>
  <c r="S546" i="2"/>
  <c r="AL546" i="2" s="1"/>
  <c r="R2150" i="2"/>
  <c r="AK2150" i="2" s="1"/>
  <c r="T2502" i="2"/>
  <c r="AM2502" i="2" s="1"/>
  <c r="R2502" i="2"/>
  <c r="AK2502" i="2" s="1"/>
  <c r="S2502" i="2"/>
  <c r="AL2502" i="2" s="1"/>
  <c r="R644" i="2"/>
  <c r="S644" i="2"/>
  <c r="AL644" i="2" s="1"/>
  <c r="R1124" i="2"/>
  <c r="R1340" i="2"/>
  <c r="T1548" i="2"/>
  <c r="AM1548" i="2" s="1"/>
  <c r="S1548" i="2"/>
  <c r="AL1548" i="2" s="1"/>
  <c r="T1812" i="2"/>
  <c r="AM1812" i="2" s="1"/>
  <c r="R1812" i="2"/>
  <c r="S1812" i="2"/>
  <c r="AL1812" i="2" s="1"/>
  <c r="R2572" i="2"/>
  <c r="AK2572" i="2" s="1"/>
  <c r="S2572" i="2"/>
  <c r="AL2572" i="2" s="1"/>
  <c r="R3072" i="2"/>
  <c r="S3072" i="2"/>
  <c r="AL3072" i="2" s="1"/>
  <c r="T2045" i="2"/>
  <c r="AM2045" i="2" s="1"/>
  <c r="S2045" i="2"/>
  <c r="AL2045" i="2" s="1"/>
  <c r="R2301" i="2"/>
  <c r="AK2301" i="2" s="1"/>
  <c r="S2301" i="2"/>
  <c r="AL2301" i="2" s="1"/>
  <c r="T2685" i="2"/>
  <c r="AM2685" i="2" s="1"/>
  <c r="S2685" i="2"/>
  <c r="AL2685" i="2" s="1"/>
  <c r="R2685" i="2"/>
  <c r="AK2685" i="2" s="1"/>
  <c r="R2909" i="2"/>
  <c r="AK2909" i="2" s="1"/>
  <c r="S2909" i="2"/>
  <c r="AL2909" i="2" s="1"/>
  <c r="R774" i="2"/>
  <c r="AK774" i="2" s="1"/>
  <c r="S774" i="2"/>
  <c r="AL774" i="2" s="1"/>
  <c r="R1182" i="2"/>
  <c r="S1182" i="2"/>
  <c r="AL1182" i="2" s="1"/>
  <c r="R46" i="2"/>
  <c r="S46" i="2"/>
  <c r="AL46" i="2" s="1"/>
  <c r="R174" i="2"/>
  <c r="S174" i="2"/>
  <c r="AL174" i="2" s="1"/>
  <c r="R2049" i="2"/>
  <c r="AK2049" i="2" s="1"/>
  <c r="S2049" i="2"/>
  <c r="AL2049" i="2" s="1"/>
  <c r="R2161" i="2"/>
  <c r="AK2161" i="2" s="1"/>
  <c r="S2161" i="2"/>
  <c r="AL2161" i="2" s="1"/>
  <c r="R2289" i="2"/>
  <c r="AK2289" i="2" s="1"/>
  <c r="S2289" i="2"/>
  <c r="AL2289" i="2" s="1"/>
  <c r="R2641" i="2"/>
  <c r="AK2641" i="2" s="1"/>
  <c r="T2641" i="2"/>
  <c r="AM2641" i="2" s="1"/>
  <c r="S2641" i="2"/>
  <c r="AL2641" i="2" s="1"/>
  <c r="T2769" i="2"/>
  <c r="AM2769" i="2" s="1"/>
  <c r="R2769" i="2"/>
  <c r="S2769" i="2"/>
  <c r="AL2769" i="2" s="1"/>
  <c r="T2897" i="2"/>
  <c r="AM2897" i="2" s="1"/>
  <c r="S2897" i="2"/>
  <c r="AL2897" i="2" s="1"/>
  <c r="R3025" i="2"/>
  <c r="AK3025" i="2" s="1"/>
  <c r="T3025" i="2"/>
  <c r="AM3025" i="2" s="1"/>
  <c r="S3025" i="2"/>
  <c r="AL3025" i="2" s="1"/>
  <c r="R1680" i="2"/>
  <c r="S1680" i="2"/>
  <c r="AL1680" i="2" s="1"/>
  <c r="R1832" i="2"/>
  <c r="T2168" i="2"/>
  <c r="AM2168" i="2" s="1"/>
  <c r="S2168" i="2"/>
  <c r="AL2168" i="2" s="1"/>
  <c r="R2632" i="2"/>
  <c r="AK2632" i="2" s="1"/>
  <c r="R2828" i="2"/>
  <c r="AK2828" i="2" s="1"/>
  <c r="T2828" i="2"/>
  <c r="AM2828" i="2" s="1"/>
  <c r="S2828" i="2"/>
  <c r="AL2828" i="2" s="1"/>
  <c r="R3060" i="2"/>
  <c r="T3060" i="2"/>
  <c r="AM3060" i="2" s="1"/>
  <c r="S3060" i="2"/>
  <c r="AL3060" i="2" s="1"/>
  <c r="R645" i="2"/>
  <c r="R266" i="2"/>
  <c r="S690" i="2"/>
  <c r="AL690" i="2" s="1"/>
  <c r="T2542" i="2"/>
  <c r="AM2542" i="2" s="1"/>
  <c r="S2542" i="2"/>
  <c r="AL2542" i="2" s="1"/>
  <c r="R807" i="2"/>
  <c r="T272" i="2"/>
  <c r="AM272" i="2" s="1"/>
  <c r="R272" i="2"/>
  <c r="AK272" i="2" s="1"/>
  <c r="S272" i="2"/>
  <c r="AL272" i="2" s="1"/>
  <c r="T1012" i="2"/>
  <c r="AM1012" i="2" s="1"/>
  <c r="S1012" i="2"/>
  <c r="AL1012" i="2" s="1"/>
  <c r="R1372" i="2"/>
  <c r="S1372" i="2"/>
  <c r="AL1372" i="2" s="1"/>
  <c r="R2100" i="2"/>
  <c r="S2100" i="2"/>
  <c r="AL2100" i="2" s="1"/>
  <c r="T2429" i="2"/>
  <c r="AM2429" i="2" s="1"/>
  <c r="R2429" i="2"/>
  <c r="AK2429" i="2" s="1"/>
  <c r="S2429" i="2"/>
  <c r="AL2429" i="2" s="1"/>
  <c r="R2557" i="2"/>
  <c r="AK2557" i="2" s="1"/>
  <c r="S2557" i="2"/>
  <c r="AL2557" i="2" s="1"/>
  <c r="T2877" i="2"/>
  <c r="AM2877" i="2" s="1"/>
  <c r="S2877" i="2"/>
  <c r="AL2877" i="2" s="1"/>
  <c r="T3005" i="2"/>
  <c r="AM3005" i="2" s="1"/>
  <c r="S3005" i="2"/>
  <c r="AL3005" i="2" s="1"/>
  <c r="T1015" i="2"/>
  <c r="AM1015" i="2" s="1"/>
  <c r="S1015" i="2"/>
  <c r="AL1015" i="2" s="1"/>
  <c r="R17" i="2"/>
  <c r="T17" i="2"/>
  <c r="AM17" i="2" s="1"/>
  <c r="S17" i="2"/>
  <c r="AL17" i="2" s="1"/>
  <c r="T81" i="2"/>
  <c r="AM81" i="2" s="1"/>
  <c r="S81" i="2"/>
  <c r="AL81" i="2" s="1"/>
  <c r="R289" i="2"/>
  <c r="R353" i="2"/>
  <c r="R497" i="2"/>
  <c r="S497" i="2"/>
  <c r="AL497" i="2" s="1"/>
  <c r="R705" i="2"/>
  <c r="T977" i="2"/>
  <c r="AM977" i="2" s="1"/>
  <c r="R977" i="2"/>
  <c r="S977" i="2"/>
  <c r="AL977" i="2" s="1"/>
  <c r="R1177" i="2"/>
  <c r="AK1177" i="2" s="1"/>
  <c r="R1241" i="2"/>
  <c r="R1305" i="2"/>
  <c r="R1561" i="2"/>
  <c r="R1705" i="2"/>
  <c r="S1705" i="2"/>
  <c r="AL1705" i="2" s="1"/>
  <c r="R1769" i="2"/>
  <c r="AK1769" i="2" s="1"/>
  <c r="S1769" i="2"/>
  <c r="AL1769" i="2" s="1"/>
  <c r="R1833" i="2"/>
  <c r="S1833" i="2"/>
  <c r="AL1833" i="2" s="1"/>
  <c r="R1897" i="2"/>
  <c r="S1897" i="2"/>
  <c r="AL1897" i="2" s="1"/>
  <c r="R770" i="2"/>
  <c r="T770" i="2"/>
  <c r="AM770" i="2" s="1"/>
  <c r="S770" i="2"/>
  <c r="AL770" i="2" s="1"/>
  <c r="T3002" i="2"/>
  <c r="AM3002" i="2" s="1"/>
  <c r="R3002" i="2"/>
  <c r="S3002" i="2"/>
  <c r="AL3002" i="2" s="1"/>
  <c r="T783" i="2"/>
  <c r="AM783" i="2" s="1"/>
  <c r="S783" i="2"/>
  <c r="AL783" i="2" s="1"/>
  <c r="R783" i="2"/>
  <c r="T911" i="2"/>
  <c r="AM911" i="2" s="1"/>
  <c r="R911" i="2"/>
  <c r="S911" i="2"/>
  <c r="AL911" i="2" s="1"/>
  <c r="R1039" i="2"/>
  <c r="T1039" i="2"/>
  <c r="AM1039" i="2" s="1"/>
  <c r="S1039" i="2"/>
  <c r="AL1039" i="2" s="1"/>
  <c r="T1151" i="2"/>
  <c r="AM1151" i="2" s="1"/>
  <c r="S1151" i="2"/>
  <c r="AL1151" i="2" s="1"/>
  <c r="R1215" i="2"/>
  <c r="T1215" i="2"/>
  <c r="AM1215" i="2" s="1"/>
  <c r="S1215" i="2"/>
  <c r="AL1215" i="2" s="1"/>
  <c r="T1279" i="2"/>
  <c r="AM1279" i="2" s="1"/>
  <c r="S1279" i="2"/>
  <c r="AL1279" i="2" s="1"/>
  <c r="R1343" i="2"/>
  <c r="T1343" i="2"/>
  <c r="AM1343" i="2" s="1"/>
  <c r="S1343" i="2"/>
  <c r="AL1343" i="2" s="1"/>
  <c r="T1407" i="2"/>
  <c r="AM1407" i="2" s="1"/>
  <c r="S1407" i="2"/>
  <c r="AL1407" i="2" s="1"/>
  <c r="R1471" i="2"/>
  <c r="T1471" i="2"/>
  <c r="AM1471" i="2" s="1"/>
  <c r="S1471" i="2"/>
  <c r="AL1471" i="2" s="1"/>
  <c r="T1535" i="2"/>
  <c r="AM1535" i="2" s="1"/>
  <c r="S1535" i="2"/>
  <c r="AL1535" i="2" s="1"/>
  <c r="T1599" i="2"/>
  <c r="AM1599" i="2" s="1"/>
  <c r="S1599" i="2"/>
  <c r="AL1599" i="2" s="1"/>
  <c r="R1599" i="2"/>
  <c r="T1663" i="2"/>
  <c r="AM1663" i="2" s="1"/>
  <c r="R1663" i="2"/>
  <c r="S1663" i="2"/>
  <c r="AL1663" i="2" s="1"/>
  <c r="T1727" i="2"/>
  <c r="AM1727" i="2" s="1"/>
  <c r="S1727" i="2"/>
  <c r="AL1727" i="2" s="1"/>
  <c r="R1727" i="2"/>
  <c r="AK1727" i="2" s="1"/>
  <c r="T1791" i="2"/>
  <c r="AM1791" i="2" s="1"/>
  <c r="S1791" i="2"/>
  <c r="AL1791" i="2" s="1"/>
  <c r="R1855" i="2"/>
  <c r="T1855" i="2"/>
  <c r="AM1855" i="2" s="1"/>
  <c r="S1855" i="2"/>
  <c r="AL1855" i="2" s="1"/>
  <c r="T1919" i="2"/>
  <c r="AM1919" i="2" s="1"/>
  <c r="S1919" i="2"/>
  <c r="AL1919" i="2" s="1"/>
  <c r="T1983" i="2"/>
  <c r="AM1983" i="2" s="1"/>
  <c r="S1983" i="2"/>
  <c r="AL1983" i="2" s="1"/>
  <c r="R2047" i="2"/>
  <c r="T2047" i="2"/>
  <c r="AM2047" i="2" s="1"/>
  <c r="S2047" i="2"/>
  <c r="AL2047" i="2" s="1"/>
  <c r="T2111" i="2"/>
  <c r="AM2111" i="2" s="1"/>
  <c r="S2111" i="2"/>
  <c r="AL2111" i="2" s="1"/>
  <c r="T2175" i="2"/>
  <c r="AM2175" i="2" s="1"/>
  <c r="S2175" i="2"/>
  <c r="AL2175" i="2" s="1"/>
  <c r="T2239" i="2"/>
  <c r="AM2239" i="2" s="1"/>
  <c r="S2239" i="2"/>
  <c r="AL2239" i="2" s="1"/>
  <c r="R2239" i="2"/>
  <c r="AK2239" i="2" s="1"/>
  <c r="T2303" i="2"/>
  <c r="AM2303" i="2" s="1"/>
  <c r="R2303" i="2"/>
  <c r="S2303" i="2"/>
  <c r="AL2303" i="2" s="1"/>
  <c r="T2367" i="2"/>
  <c r="AM2367" i="2" s="1"/>
  <c r="S2367" i="2"/>
  <c r="AL2367" i="2" s="1"/>
  <c r="R2367" i="2"/>
  <c r="T2431" i="2"/>
  <c r="AM2431" i="2" s="1"/>
  <c r="R2431" i="2"/>
  <c r="S2431" i="2"/>
  <c r="AL2431" i="2" s="1"/>
  <c r="T2495" i="2"/>
  <c r="AM2495" i="2" s="1"/>
  <c r="S2495" i="2"/>
  <c r="AL2495" i="2" s="1"/>
  <c r="T2559" i="2"/>
  <c r="AM2559" i="2" s="1"/>
  <c r="S2559" i="2"/>
  <c r="AL2559" i="2" s="1"/>
  <c r="T2623" i="2"/>
  <c r="AM2623" i="2" s="1"/>
  <c r="S2623" i="2"/>
  <c r="AL2623" i="2" s="1"/>
  <c r="T2687" i="2"/>
  <c r="AM2687" i="2" s="1"/>
  <c r="S2687" i="2"/>
  <c r="AL2687" i="2" s="1"/>
  <c r="R2687" i="2"/>
  <c r="T2751" i="2"/>
  <c r="AM2751" i="2" s="1"/>
  <c r="S2751" i="2"/>
  <c r="AL2751" i="2" s="1"/>
  <c r="T2815" i="2"/>
  <c r="AM2815" i="2" s="1"/>
  <c r="S2815" i="2"/>
  <c r="AL2815" i="2" s="1"/>
  <c r="R2815" i="2"/>
  <c r="T2879" i="2"/>
  <c r="AM2879" i="2" s="1"/>
  <c r="S2879" i="2"/>
  <c r="AL2879" i="2" s="1"/>
  <c r="R2879" i="2"/>
  <c r="T2943" i="2"/>
  <c r="AM2943" i="2" s="1"/>
  <c r="R2943" i="2"/>
  <c r="S2943" i="2"/>
  <c r="AL2943" i="2" s="1"/>
  <c r="T3007" i="2"/>
  <c r="AM3007" i="2" s="1"/>
  <c r="S3007" i="2"/>
  <c r="AL3007" i="2" s="1"/>
  <c r="R3007" i="2"/>
  <c r="T3071" i="2"/>
  <c r="AM3071" i="2" s="1"/>
  <c r="S3071" i="2"/>
  <c r="AL3071" i="2" s="1"/>
  <c r="R3071" i="2"/>
  <c r="T92" i="2"/>
  <c r="AM92" i="2" s="1"/>
  <c r="S92" i="2"/>
  <c r="AL92" i="2" s="1"/>
  <c r="T220" i="2"/>
  <c r="AM220" i="2" s="1"/>
  <c r="S220" i="2"/>
  <c r="AL220" i="2" s="1"/>
  <c r="R220" i="2"/>
  <c r="R380" i="2"/>
  <c r="R508" i="2"/>
  <c r="AK508" i="2" s="1"/>
  <c r="T960" i="2"/>
  <c r="AM960" i="2" s="1"/>
  <c r="S960" i="2"/>
  <c r="AL960" i="2" s="1"/>
  <c r="R1080" i="2"/>
  <c r="AK1080" i="2" s="1"/>
  <c r="T1080" i="2"/>
  <c r="AM1080" i="2" s="1"/>
  <c r="S1080" i="2"/>
  <c r="AL1080" i="2" s="1"/>
  <c r="T1486" i="2"/>
  <c r="AM1486" i="2" s="1"/>
  <c r="S1486" i="2"/>
  <c r="AL1486" i="2" s="1"/>
  <c r="R1486" i="2"/>
  <c r="R286" i="2"/>
  <c r="T398" i="2"/>
  <c r="AM398" i="2" s="1"/>
  <c r="R398" i="2"/>
  <c r="S398" i="2"/>
  <c r="AL398" i="2" s="1"/>
  <c r="R574" i="2"/>
  <c r="R686" i="2"/>
  <c r="AK686" i="2" s="1"/>
  <c r="S686" i="2"/>
  <c r="AL686" i="2" s="1"/>
  <c r="R1070" i="2"/>
  <c r="AK1070" i="2" s="1"/>
  <c r="R1422" i="2"/>
  <c r="AK1422" i="2" s="1"/>
  <c r="S1422" i="2"/>
  <c r="AL1422" i="2" s="1"/>
  <c r="T1742" i="2"/>
  <c r="AM1742" i="2" s="1"/>
  <c r="R1742" i="2"/>
  <c r="AK1742" i="2" s="1"/>
  <c r="S1742" i="2"/>
  <c r="AL1742" i="2" s="1"/>
  <c r="T2001" i="2"/>
  <c r="AM2001" i="2" s="1"/>
  <c r="S2001" i="2"/>
  <c r="AL2001" i="2" s="1"/>
  <c r="T2129" i="2"/>
  <c r="AM2129" i="2" s="1"/>
  <c r="S2129" i="2"/>
  <c r="AL2129" i="2" s="1"/>
  <c r="S2417" i="2"/>
  <c r="AL2417" i="2" s="1"/>
  <c r="R2545" i="2"/>
  <c r="S2545" i="2"/>
  <c r="AL2545" i="2" s="1"/>
  <c r="S2673" i="2"/>
  <c r="AL2673" i="2" s="1"/>
  <c r="R2945" i="2"/>
  <c r="S2945" i="2"/>
  <c r="AL2945" i="2" s="1"/>
  <c r="R3073" i="2"/>
  <c r="AK3073" i="2" s="1"/>
  <c r="S3073" i="2"/>
  <c r="AL3073" i="2" s="1"/>
  <c r="R990" i="2"/>
  <c r="S990" i="2"/>
  <c r="AL990" i="2" s="1"/>
  <c r="R893" i="2"/>
  <c r="AK893" i="2" s="1"/>
  <c r="S893" i="2"/>
  <c r="AL893" i="2" s="1"/>
  <c r="R1259" i="2"/>
  <c r="AK1259" i="2" s="1"/>
  <c r="S1259" i="2"/>
  <c r="AL1259" i="2" s="1"/>
  <c r="R1066" i="2"/>
  <c r="S1066" i="2"/>
  <c r="AL1066" i="2" s="1"/>
  <c r="R2786" i="2"/>
  <c r="S2786" i="2"/>
  <c r="AL2786" i="2" s="1"/>
  <c r="S1808" i="2"/>
  <c r="AL1808" i="2" s="1"/>
  <c r="R1808" i="2"/>
  <c r="R905" i="2"/>
  <c r="AK905" i="2" s="1"/>
  <c r="S905" i="2"/>
  <c r="AL905" i="2" s="1"/>
  <c r="R656" i="2"/>
  <c r="S656" i="2"/>
  <c r="AL656" i="2" s="1"/>
  <c r="R1415" i="2"/>
  <c r="AK1415" i="2" s="1"/>
  <c r="S1415" i="2"/>
  <c r="AL1415" i="2" s="1"/>
  <c r="R710" i="2"/>
  <c r="AK710" i="2" s="1"/>
  <c r="S710" i="2"/>
  <c r="AL710" i="2" s="1"/>
  <c r="R1686" i="2"/>
  <c r="S1686" i="2"/>
  <c r="AL1686" i="2" s="1"/>
  <c r="R509" i="2"/>
  <c r="S509" i="2"/>
  <c r="AL509" i="2" s="1"/>
  <c r="R1883" i="2"/>
  <c r="AK1883" i="2" s="1"/>
  <c r="S1883" i="2"/>
  <c r="AL1883" i="2" s="1"/>
  <c r="R2498" i="2"/>
  <c r="AK2498" i="2" s="1"/>
  <c r="S2498" i="2"/>
  <c r="AL2498" i="2" s="1"/>
  <c r="R928" i="2"/>
  <c r="S928" i="2"/>
  <c r="AL928" i="2" s="1"/>
  <c r="R697" i="2"/>
  <c r="AK697" i="2" s="1"/>
  <c r="S697" i="2"/>
  <c r="AL697" i="2" s="1"/>
  <c r="R1537" i="2"/>
  <c r="AK1537" i="2" s="1"/>
  <c r="S1537" i="2"/>
  <c r="AL1537" i="2" s="1"/>
  <c r="R2055" i="2"/>
  <c r="AK2055" i="2" s="1"/>
  <c r="S2055" i="2"/>
  <c r="AL2055" i="2" s="1"/>
  <c r="R2215" i="2"/>
  <c r="S2215" i="2"/>
  <c r="AL2215" i="2" s="1"/>
  <c r="S1184" i="2"/>
  <c r="AL1184" i="2" s="1"/>
  <c r="R1184" i="2"/>
  <c r="AK1184" i="2" s="1"/>
  <c r="R2293" i="2"/>
  <c r="S2293" i="2"/>
  <c r="AL2293" i="2" s="1"/>
  <c r="R2549" i="2"/>
  <c r="S2549" i="2"/>
  <c r="AL2549" i="2" s="1"/>
  <c r="R427" i="2"/>
  <c r="S427" i="2"/>
  <c r="AL427" i="2" s="1"/>
  <c r="R2563" i="2"/>
  <c r="S2563" i="2"/>
  <c r="AL2563" i="2" s="1"/>
  <c r="R96" i="2"/>
  <c r="S96" i="2"/>
  <c r="AL96" i="2" s="1"/>
  <c r="R455" i="2"/>
  <c r="AK455" i="2" s="1"/>
  <c r="S455" i="2"/>
  <c r="AL455" i="2" s="1"/>
  <c r="R1360" i="2"/>
  <c r="S1360" i="2"/>
  <c r="AL1360" i="2" s="1"/>
  <c r="R1728" i="2"/>
  <c r="S1728" i="2"/>
  <c r="AL1728" i="2" s="1"/>
  <c r="R1952" i="2"/>
  <c r="S1952" i="2"/>
  <c r="AL1952" i="2" s="1"/>
  <c r="R2208" i="2"/>
  <c r="S2208" i="2"/>
  <c r="AL2208" i="2" s="1"/>
  <c r="R2676" i="2"/>
  <c r="S2676" i="2"/>
  <c r="AL2676" i="2" s="1"/>
  <c r="R535" i="2"/>
  <c r="AK535" i="2" s="1"/>
  <c r="S535" i="2"/>
  <c r="AL535" i="2" s="1"/>
  <c r="S798" i="2"/>
  <c r="AL798" i="2" s="1"/>
  <c r="R798" i="2"/>
  <c r="AK798" i="2" s="1"/>
  <c r="R1447" i="2"/>
  <c r="S1447" i="2"/>
  <c r="AL1447" i="2" s="1"/>
  <c r="R1527" i="2"/>
  <c r="AK1527" i="2" s="1"/>
  <c r="S1527" i="2"/>
  <c r="AL1527" i="2" s="1"/>
  <c r="R2295" i="2"/>
  <c r="AK2295" i="2" s="1"/>
  <c r="S2295" i="2"/>
  <c r="AL2295" i="2" s="1"/>
  <c r="R2919" i="2"/>
  <c r="AK2919" i="2" s="1"/>
  <c r="S2919" i="2"/>
  <c r="AL2919" i="2" s="1"/>
  <c r="R348" i="2"/>
  <c r="AK348" i="2" s="1"/>
  <c r="S348" i="2"/>
  <c r="AL348" i="2" s="1"/>
  <c r="R2311" i="2"/>
  <c r="S2311" i="2"/>
  <c r="AL2311" i="2" s="1"/>
  <c r="S2759" i="2"/>
  <c r="AL2759" i="2" s="1"/>
  <c r="R2759" i="2"/>
  <c r="AK2759" i="2" s="1"/>
  <c r="T1824" i="2"/>
  <c r="AM1824" i="2" s="1"/>
  <c r="S1824" i="2"/>
  <c r="AL1824" i="2" s="1"/>
  <c r="R1824" i="2"/>
  <c r="AK1824" i="2" s="1"/>
  <c r="S21" i="2"/>
  <c r="AL21" i="2" s="1"/>
  <c r="S309" i="2"/>
  <c r="AL309" i="2" s="1"/>
  <c r="S565" i="2"/>
  <c r="AL565" i="2" s="1"/>
  <c r="S122" i="2"/>
  <c r="AL122" i="2" s="1"/>
  <c r="S258" i="2"/>
  <c r="AL258" i="2" s="1"/>
  <c r="S386" i="2"/>
  <c r="AL386" i="2" s="1"/>
  <c r="S658" i="2"/>
  <c r="AL658" i="2" s="1"/>
  <c r="S1070" i="2"/>
  <c r="AL1070" i="2" s="1"/>
  <c r="S1254" i="2"/>
  <c r="AL1254" i="2" s="1"/>
  <c r="S1374" i="2"/>
  <c r="AL1374" i="2" s="1"/>
  <c r="S1510" i="2"/>
  <c r="AL1510" i="2" s="1"/>
  <c r="S1646" i="2"/>
  <c r="AL1646" i="2" s="1"/>
  <c r="S1902" i="2"/>
  <c r="AL1902" i="2" s="1"/>
  <c r="S2022" i="2"/>
  <c r="AL2022" i="2" s="1"/>
  <c r="S2158" i="2"/>
  <c r="AL2158" i="2" s="1"/>
  <c r="S2294" i="2"/>
  <c r="AL2294" i="2" s="1"/>
  <c r="S2430" i="2"/>
  <c r="AL2430" i="2" s="1"/>
  <c r="S2694" i="2"/>
  <c r="AL2694" i="2" s="1"/>
  <c r="S2962" i="2"/>
  <c r="AL2962" i="2" s="1"/>
  <c r="S791" i="2"/>
  <c r="AL791" i="2" s="1"/>
  <c r="S660" i="2"/>
  <c r="AL660" i="2" s="1"/>
  <c r="S892" i="2"/>
  <c r="AL892" i="2" s="1"/>
  <c r="S1124" i="2"/>
  <c r="AL1124" i="2" s="1"/>
  <c r="S1324" i="2"/>
  <c r="AL1324" i="2" s="1"/>
  <c r="S1508" i="2"/>
  <c r="AL1508" i="2" s="1"/>
  <c r="S1684" i="2"/>
  <c r="AL1684" i="2" s="1"/>
  <c r="S2420" i="2"/>
  <c r="AL2420" i="2" s="1"/>
  <c r="S2912" i="2"/>
  <c r="AL2912" i="2" s="1"/>
  <c r="S189" i="2"/>
  <c r="AL189" i="2" s="1"/>
  <c r="S413" i="2"/>
  <c r="AL413" i="2" s="1"/>
  <c r="S717" i="2"/>
  <c r="AL717" i="2" s="1"/>
  <c r="S853" i="2"/>
  <c r="AL853" i="2" s="1"/>
  <c r="S1109" i="2"/>
  <c r="AL1109" i="2" s="1"/>
  <c r="S1229" i="2"/>
  <c r="AL1229" i="2" s="1"/>
  <c r="S1365" i="2"/>
  <c r="AL1365" i="2" s="1"/>
  <c r="S1485" i="2"/>
  <c r="AL1485" i="2" s="1"/>
  <c r="S1613" i="2"/>
  <c r="AL1613" i="2" s="1"/>
  <c r="S1749" i="2"/>
  <c r="AL1749" i="2" s="1"/>
  <c r="S1877" i="2"/>
  <c r="AL1877" i="2" s="1"/>
  <c r="S2005" i="2"/>
  <c r="AL2005" i="2" s="1"/>
  <c r="S2133" i="2"/>
  <c r="AL2133" i="2" s="1"/>
  <c r="S2261" i="2"/>
  <c r="AL2261" i="2" s="1"/>
  <c r="S2389" i="2"/>
  <c r="AL2389" i="2" s="1"/>
  <c r="S2509" i="2"/>
  <c r="AL2509" i="2" s="1"/>
  <c r="S2637" i="2"/>
  <c r="AL2637" i="2" s="1"/>
  <c r="S2773" i="2"/>
  <c r="AL2773" i="2" s="1"/>
  <c r="S3037" i="2"/>
  <c r="AL3037" i="2" s="1"/>
  <c r="S902" i="2"/>
  <c r="AL902" i="2" s="1"/>
  <c r="S1106" i="2"/>
  <c r="AL1106" i="2" s="1"/>
  <c r="S187" i="2"/>
  <c r="AL187" i="2" s="1"/>
  <c r="S459" i="2"/>
  <c r="AL459" i="2" s="1"/>
  <c r="S1171" i="2"/>
  <c r="AL1171" i="2" s="1"/>
  <c r="S1299" i="2"/>
  <c r="AL1299" i="2" s="1"/>
  <c r="S1427" i="2"/>
  <c r="AL1427" i="2" s="1"/>
  <c r="S1683" i="2"/>
  <c r="AL1683" i="2" s="1"/>
  <c r="S1811" i="2"/>
  <c r="AL1811" i="2" s="1"/>
  <c r="S1939" i="2"/>
  <c r="AL1939" i="2" s="1"/>
  <c r="S2067" i="2"/>
  <c r="AL2067" i="2" s="1"/>
  <c r="S2195" i="2"/>
  <c r="AL2195" i="2" s="1"/>
  <c r="S2443" i="2"/>
  <c r="AL2443" i="2" s="1"/>
  <c r="S2699" i="2"/>
  <c r="AL2699" i="2" s="1"/>
  <c r="S2827" i="2"/>
  <c r="AL2827" i="2" s="1"/>
  <c r="S2955" i="2"/>
  <c r="AL2955" i="2" s="1"/>
  <c r="S3083" i="2"/>
  <c r="AL3083" i="2" s="1"/>
  <c r="S224" i="2"/>
  <c r="AL224" i="2" s="1"/>
  <c r="S392" i="2"/>
  <c r="AL392" i="2" s="1"/>
  <c r="S576" i="2"/>
  <c r="AL576" i="2" s="1"/>
  <c r="S764" i="2"/>
  <c r="AL764" i="2" s="1"/>
  <c r="S972" i="2"/>
  <c r="AL972" i="2" s="1"/>
  <c r="S1212" i="2"/>
  <c r="AL1212" i="2" s="1"/>
  <c r="S1412" i="2"/>
  <c r="AL1412" i="2" s="1"/>
  <c r="S1756" i="2"/>
  <c r="AL1756" i="2" s="1"/>
  <c r="S2324" i="2"/>
  <c r="AL2324" i="2" s="1"/>
  <c r="S2816" i="2"/>
  <c r="AL2816" i="2" s="1"/>
  <c r="S12" i="2"/>
  <c r="AL12" i="2" s="1"/>
  <c r="S1113" i="2"/>
  <c r="AL1113" i="2" s="1"/>
  <c r="S150" i="2"/>
  <c r="AL150" i="2" s="1"/>
  <c r="S214" i="2"/>
  <c r="AL214" i="2" s="1"/>
  <c r="S278" i="2"/>
  <c r="AL278" i="2" s="1"/>
  <c r="S406" i="2"/>
  <c r="AL406" i="2" s="1"/>
  <c r="S470" i="2"/>
  <c r="AL470" i="2" s="1"/>
  <c r="S534" i="2"/>
  <c r="AL534" i="2" s="1"/>
  <c r="S662" i="2"/>
  <c r="AL662" i="2" s="1"/>
  <c r="S726" i="2"/>
  <c r="AL726" i="2" s="1"/>
  <c r="S854" i="2"/>
  <c r="AL854" i="2" s="1"/>
  <c r="S1002" i="2"/>
  <c r="AL1002" i="2" s="1"/>
  <c r="S1202" i="2"/>
  <c r="AL1202" i="2" s="1"/>
  <c r="S1266" i="2"/>
  <c r="AL1266" i="2" s="1"/>
  <c r="S1394" i="2"/>
  <c r="AL1394" i="2" s="1"/>
  <c r="S1522" i="2"/>
  <c r="AL1522" i="2" s="1"/>
  <c r="S1586" i="2"/>
  <c r="AL1586" i="2" s="1"/>
  <c r="S1650" i="2"/>
  <c r="AL1650" i="2" s="1"/>
  <c r="S1714" i="2"/>
  <c r="AL1714" i="2" s="1"/>
  <c r="S1778" i="2"/>
  <c r="AL1778" i="2" s="1"/>
  <c r="S1842" i="2"/>
  <c r="AL1842" i="2" s="1"/>
  <c r="S1970" i="2"/>
  <c r="AL1970" i="2" s="1"/>
  <c r="S2034" i="2"/>
  <c r="AL2034" i="2" s="1"/>
  <c r="S2098" i="2"/>
  <c r="AL2098" i="2" s="1"/>
  <c r="S2162" i="2"/>
  <c r="AL2162" i="2" s="1"/>
  <c r="S2226" i="2"/>
  <c r="AL2226" i="2" s="1"/>
  <c r="S2354" i="2"/>
  <c r="AL2354" i="2" s="1"/>
  <c r="S2418" i="2"/>
  <c r="AL2418" i="2" s="1"/>
  <c r="S2482" i="2"/>
  <c r="AL2482" i="2" s="1"/>
  <c r="S2546" i="2"/>
  <c r="AL2546" i="2" s="1"/>
  <c r="S2610" i="2"/>
  <c r="AL2610" i="2" s="1"/>
  <c r="S2738" i="2"/>
  <c r="AL2738" i="2" s="1"/>
  <c r="S2802" i="2"/>
  <c r="AL2802" i="2" s="1"/>
  <c r="S2866" i="2"/>
  <c r="AL2866" i="2" s="1"/>
  <c r="S2930" i="2"/>
  <c r="AL2930" i="2" s="1"/>
  <c r="S14" i="2"/>
  <c r="AL14" i="2" s="1"/>
  <c r="S211" i="2"/>
  <c r="AL211" i="2" s="1"/>
  <c r="S339" i="2"/>
  <c r="AL339" i="2" s="1"/>
  <c r="S467" i="2"/>
  <c r="AL467" i="2" s="1"/>
  <c r="S595" i="2"/>
  <c r="AL595" i="2" s="1"/>
  <c r="S779" i="2"/>
  <c r="AL779" i="2" s="1"/>
  <c r="S843" i="2"/>
  <c r="AL843" i="2" s="1"/>
  <c r="S907" i="2"/>
  <c r="AL907" i="2" s="1"/>
  <c r="S971" i="2"/>
  <c r="AL971" i="2" s="1"/>
  <c r="S1099" i="2"/>
  <c r="AL1099" i="2" s="1"/>
  <c r="S84" i="2"/>
  <c r="AL84" i="2" s="1"/>
  <c r="S212" i="2"/>
  <c r="AL212" i="2" s="1"/>
  <c r="S340" i="2"/>
  <c r="AL340" i="2" s="1"/>
  <c r="S468" i="2"/>
  <c r="AL468" i="2" s="1"/>
  <c r="S848" i="2"/>
  <c r="AL848" i="2" s="1"/>
  <c r="S1048" i="2"/>
  <c r="AL1048" i="2" s="1"/>
  <c r="S1232" i="2"/>
  <c r="AL1232" i="2" s="1"/>
  <c r="S1600" i="2"/>
  <c r="AL1600" i="2" s="1"/>
  <c r="S2096" i="2"/>
  <c r="AL2096" i="2" s="1"/>
  <c r="S2336" i="2"/>
  <c r="AL2336" i="2" s="1"/>
  <c r="S2560" i="2"/>
  <c r="AL2560" i="2" s="1"/>
  <c r="S2756" i="2"/>
  <c r="AL2756" i="2" s="1"/>
  <c r="S2884" i="2"/>
  <c r="AL2884" i="2" s="1"/>
  <c r="S293" i="2"/>
  <c r="AL293" i="2" s="1"/>
  <c r="S146" i="2"/>
  <c r="AL146" i="2" s="1"/>
  <c r="S266" i="2"/>
  <c r="AL266" i="2" s="1"/>
  <c r="S394" i="2"/>
  <c r="AL394" i="2" s="1"/>
  <c r="S506" i="2"/>
  <c r="AL506" i="2" s="1"/>
  <c r="S642" i="2"/>
  <c r="AL642" i="2" s="1"/>
  <c r="S874" i="2"/>
  <c r="AL874" i="2" s="1"/>
  <c r="S1118" i="2"/>
  <c r="AL1118" i="2" s="1"/>
  <c r="S1262" i="2"/>
  <c r="AL1262" i="2" s="1"/>
  <c r="S1398" i="2"/>
  <c r="AL1398" i="2" s="1"/>
  <c r="S1638" i="2"/>
  <c r="AL1638" i="2" s="1"/>
  <c r="S1766" i="2"/>
  <c r="AL1766" i="2" s="1"/>
  <c r="S1894" i="2"/>
  <c r="AL1894" i="2" s="1"/>
  <c r="S2150" i="2"/>
  <c r="AL2150" i="2" s="1"/>
  <c r="S2278" i="2"/>
  <c r="AL2278" i="2" s="1"/>
  <c r="S2390" i="2"/>
  <c r="AL2390" i="2" s="1"/>
  <c r="S2518" i="2"/>
  <c r="AL2518" i="2" s="1"/>
  <c r="S2630" i="2"/>
  <c r="AL2630" i="2" s="1"/>
  <c r="S2886" i="2"/>
  <c r="AL2886" i="2" s="1"/>
  <c r="S3026" i="2"/>
  <c r="AL3026" i="2" s="1"/>
  <c r="S87" i="2"/>
  <c r="AL87" i="2" s="1"/>
  <c r="S359" i="2"/>
  <c r="AL359" i="2" s="1"/>
  <c r="S647" i="2"/>
  <c r="AL647" i="2" s="1"/>
  <c r="S887" i="2"/>
  <c r="AL887" i="2" s="1"/>
  <c r="S144" i="2"/>
  <c r="AL144" i="2" s="1"/>
  <c r="S788" i="2"/>
  <c r="AL788" i="2" s="1"/>
  <c r="S1084" i="2"/>
  <c r="AL1084" i="2" s="1"/>
  <c r="S1348" i="2"/>
  <c r="AL1348" i="2" s="1"/>
  <c r="S1580" i="2"/>
  <c r="AL1580" i="2" s="1"/>
  <c r="S1908" i="2"/>
  <c r="AL1908" i="2" s="1"/>
  <c r="S2180" i="2"/>
  <c r="AL2180" i="2" s="1"/>
  <c r="S2656" i="2"/>
  <c r="AL2656" i="2" s="1"/>
  <c r="S2976" i="2"/>
  <c r="AL2976" i="2" s="1"/>
  <c r="S93" i="2"/>
  <c r="AL93" i="2" s="1"/>
  <c r="S333" i="2"/>
  <c r="AL333" i="2" s="1"/>
  <c r="S573" i="2"/>
  <c r="AL573" i="2" s="1"/>
  <c r="S781" i="2"/>
  <c r="AL781" i="2" s="1"/>
  <c r="S909" i="2"/>
  <c r="AL909" i="2" s="1"/>
  <c r="S1037" i="2"/>
  <c r="AL1037" i="2" s="1"/>
  <c r="S1173" i="2"/>
  <c r="AL1173" i="2" s="1"/>
  <c r="S1293" i="2"/>
  <c r="AL1293" i="2" s="1"/>
  <c r="S1429" i="2"/>
  <c r="AL1429" i="2" s="1"/>
  <c r="S1557" i="2"/>
  <c r="AL1557" i="2" s="1"/>
  <c r="S1805" i="2"/>
  <c r="AL1805" i="2" s="1"/>
  <c r="S1933" i="2"/>
  <c r="AL1933" i="2" s="1"/>
  <c r="S2069" i="2"/>
  <c r="AL2069" i="2" s="1"/>
  <c r="S2189" i="2"/>
  <c r="AL2189" i="2" s="1"/>
  <c r="S2325" i="2"/>
  <c r="AL2325" i="2" s="1"/>
  <c r="S2445" i="2"/>
  <c r="AL2445" i="2" s="1"/>
  <c r="S2701" i="2"/>
  <c r="AL2701" i="2" s="1"/>
  <c r="S2837" i="2"/>
  <c r="AL2837" i="2" s="1"/>
  <c r="S2957" i="2"/>
  <c r="AL2957" i="2" s="1"/>
  <c r="S862" i="2"/>
  <c r="AL862" i="2" s="1"/>
  <c r="S2990" i="2"/>
  <c r="AL2990" i="2" s="1"/>
  <c r="S331" i="2"/>
  <c r="AL331" i="2" s="1"/>
  <c r="S571" i="2"/>
  <c r="AL571" i="2" s="1"/>
  <c r="S1163" i="2"/>
  <c r="AL1163" i="2" s="1"/>
  <c r="S1291" i="2"/>
  <c r="AL1291" i="2" s="1"/>
  <c r="S1419" i="2"/>
  <c r="AL1419" i="2" s="1"/>
  <c r="S1675" i="2"/>
  <c r="AL1675" i="2" s="1"/>
  <c r="S1803" i="2"/>
  <c r="AL1803" i="2" s="1"/>
  <c r="S1931" i="2"/>
  <c r="AL1931" i="2" s="1"/>
  <c r="S2187" i="2"/>
  <c r="AL2187" i="2" s="1"/>
  <c r="S2315" i="2"/>
  <c r="AL2315" i="2" s="1"/>
  <c r="S2571" i="2"/>
  <c r="AL2571" i="2" s="1"/>
  <c r="S2835" i="2"/>
  <c r="AL2835" i="2" s="1"/>
  <c r="S2963" i="2"/>
  <c r="AL2963" i="2" s="1"/>
  <c r="S136" i="2"/>
  <c r="AL136" i="2" s="1"/>
  <c r="S296" i="2"/>
  <c r="AL296" i="2" s="1"/>
  <c r="S472" i="2"/>
  <c r="AL472" i="2" s="1"/>
  <c r="S1020" i="2"/>
  <c r="AL1020" i="2" s="1"/>
  <c r="S1436" i="2"/>
  <c r="AL1436" i="2" s="1"/>
  <c r="S1652" i="2"/>
  <c r="AL1652" i="2" s="1"/>
  <c r="S1852" i="2"/>
  <c r="AL1852" i="2" s="1"/>
  <c r="S2076" i="2"/>
  <c r="AL2076" i="2" s="1"/>
  <c r="S2332" i="2"/>
  <c r="AL2332" i="2" s="1"/>
  <c r="S2588" i="2"/>
  <c r="AL2588" i="2" s="1"/>
  <c r="S2784" i="2"/>
  <c r="AL2784" i="2" s="1"/>
  <c r="S2936" i="2"/>
  <c r="AL2936" i="2" s="1"/>
  <c r="S97" i="2"/>
  <c r="AL97" i="2" s="1"/>
  <c r="S289" i="2"/>
  <c r="AL289" i="2" s="1"/>
  <c r="S353" i="2"/>
  <c r="AL353" i="2" s="1"/>
  <c r="S417" i="2"/>
  <c r="AL417" i="2" s="1"/>
  <c r="S481" i="2"/>
  <c r="AL481" i="2" s="1"/>
  <c r="S545" i="2"/>
  <c r="AL545" i="2" s="1"/>
  <c r="S609" i="2"/>
  <c r="AL609" i="2" s="1"/>
  <c r="S737" i="2"/>
  <c r="AL737" i="2" s="1"/>
  <c r="S801" i="2"/>
  <c r="AL801" i="2" s="1"/>
  <c r="S865" i="2"/>
  <c r="AL865" i="2" s="1"/>
  <c r="S929" i="2"/>
  <c r="AL929" i="2" s="1"/>
  <c r="S993" i="2"/>
  <c r="AL993" i="2" s="1"/>
  <c r="S1089" i="2"/>
  <c r="AL1089" i="2" s="1"/>
  <c r="S1177" i="2"/>
  <c r="AL1177" i="2" s="1"/>
  <c r="S1241" i="2"/>
  <c r="AL1241" i="2" s="1"/>
  <c r="S1305" i="2"/>
  <c r="AL1305" i="2" s="1"/>
  <c r="S1369" i="2"/>
  <c r="AL1369" i="2" s="1"/>
  <c r="S1561" i="2"/>
  <c r="AL1561" i="2" s="1"/>
  <c r="S1817" i="2"/>
  <c r="AL1817" i="2" s="1"/>
  <c r="S1945" i="2"/>
  <c r="AL1945" i="2" s="1"/>
  <c r="S2073" i="2"/>
  <c r="AL2073" i="2" s="1"/>
  <c r="S2137" i="2"/>
  <c r="AL2137" i="2" s="1"/>
  <c r="S2201" i="2"/>
  <c r="AL2201" i="2" s="1"/>
  <c r="S2265" i="2"/>
  <c r="AL2265" i="2" s="1"/>
  <c r="S2329" i="2"/>
  <c r="AL2329" i="2" s="1"/>
  <c r="S2393" i="2"/>
  <c r="AL2393" i="2" s="1"/>
  <c r="S2457" i="2"/>
  <c r="AL2457" i="2" s="1"/>
  <c r="S2521" i="2"/>
  <c r="AL2521" i="2" s="1"/>
  <c r="S2649" i="2"/>
  <c r="AL2649" i="2" s="1"/>
  <c r="S2713" i="2"/>
  <c r="AL2713" i="2" s="1"/>
  <c r="S2777" i="2"/>
  <c r="AL2777" i="2" s="1"/>
  <c r="S2841" i="2"/>
  <c r="AL2841" i="2" s="1"/>
  <c r="S2905" i="2"/>
  <c r="AL2905" i="2" s="1"/>
  <c r="S2969" i="2"/>
  <c r="AL2969" i="2" s="1"/>
  <c r="S3097" i="2"/>
  <c r="AL3097" i="2" s="1"/>
  <c r="S802" i="2"/>
  <c r="AL802" i="2" s="1"/>
  <c r="S950" i="2"/>
  <c r="AL950" i="2" s="1"/>
  <c r="S1046" i="2"/>
  <c r="AL1046" i="2" s="1"/>
  <c r="S3034" i="2"/>
  <c r="AL3034" i="2" s="1"/>
  <c r="S47" i="2"/>
  <c r="AL47" i="2" s="1"/>
  <c r="S175" i="2"/>
  <c r="AL175" i="2" s="1"/>
  <c r="S559" i="2"/>
  <c r="AL559" i="2" s="1"/>
  <c r="S687" i="2"/>
  <c r="AL687" i="2" s="1"/>
  <c r="S815" i="2"/>
  <c r="AL815" i="2" s="1"/>
  <c r="S943" i="2"/>
  <c r="AL943" i="2" s="1"/>
  <c r="S1071" i="2"/>
  <c r="AL1071" i="2" s="1"/>
  <c r="S1167" i="2"/>
  <c r="AL1167" i="2" s="1"/>
  <c r="S1231" i="2"/>
  <c r="AL1231" i="2" s="1"/>
  <c r="S1295" i="2"/>
  <c r="AL1295" i="2" s="1"/>
  <c r="S1359" i="2"/>
  <c r="AL1359" i="2" s="1"/>
  <c r="S1487" i="2"/>
  <c r="AL1487" i="2" s="1"/>
  <c r="S1551" i="2"/>
  <c r="AL1551" i="2" s="1"/>
  <c r="S1679" i="2"/>
  <c r="AL1679" i="2" s="1"/>
  <c r="S1743" i="2"/>
  <c r="AL1743" i="2" s="1"/>
  <c r="S1807" i="2"/>
  <c r="AL1807" i="2" s="1"/>
  <c r="S1871" i="2"/>
  <c r="AL1871" i="2" s="1"/>
  <c r="S1935" i="2"/>
  <c r="AL1935" i="2" s="1"/>
  <c r="S1999" i="2"/>
  <c r="AL1999" i="2" s="1"/>
  <c r="S2063" i="2"/>
  <c r="AL2063" i="2" s="1"/>
  <c r="S2127" i="2"/>
  <c r="AL2127" i="2" s="1"/>
  <c r="S2191" i="2"/>
  <c r="AL2191" i="2" s="1"/>
  <c r="S2255" i="2"/>
  <c r="AL2255" i="2" s="1"/>
  <c r="S2319" i="2"/>
  <c r="AL2319" i="2" s="1"/>
  <c r="S2383" i="2"/>
  <c r="AL2383" i="2" s="1"/>
  <c r="S2511" i="2"/>
  <c r="AL2511" i="2" s="1"/>
  <c r="S2575" i="2"/>
  <c r="AL2575" i="2" s="1"/>
  <c r="S2703" i="2"/>
  <c r="AL2703" i="2" s="1"/>
  <c r="S2767" i="2"/>
  <c r="AL2767" i="2" s="1"/>
  <c r="S2831" i="2"/>
  <c r="AL2831" i="2" s="1"/>
  <c r="S2895" i="2"/>
  <c r="AL2895" i="2" s="1"/>
  <c r="S2959" i="2"/>
  <c r="AL2959" i="2" s="1"/>
  <c r="S3023" i="2"/>
  <c r="AL3023" i="2" s="1"/>
  <c r="S3087" i="2"/>
  <c r="AL3087" i="2" s="1"/>
  <c r="S124" i="2"/>
  <c r="AL124" i="2" s="1"/>
  <c r="S252" i="2"/>
  <c r="AL252" i="2" s="1"/>
  <c r="S380" i="2"/>
  <c r="AL380" i="2" s="1"/>
  <c r="S508" i="2"/>
  <c r="AL508" i="2" s="1"/>
  <c r="S728" i="2"/>
  <c r="AL728" i="2" s="1"/>
  <c r="S808" i="2"/>
  <c r="AL808" i="2" s="1"/>
  <c r="S984" i="2"/>
  <c r="AL984" i="2" s="1"/>
  <c r="S1192" i="2"/>
  <c r="AL1192" i="2" s="1"/>
  <c r="S1280" i="2"/>
  <c r="AL1280" i="2" s="1"/>
  <c r="S1424" i="2"/>
  <c r="AL1424" i="2" s="1"/>
  <c r="S1504" i="2"/>
  <c r="AL1504" i="2" s="1"/>
  <c r="S1584" i="2"/>
  <c r="AL1584" i="2" s="1"/>
  <c r="S1664" i="2"/>
  <c r="AL1664" i="2" s="1"/>
  <c r="S1744" i="2"/>
  <c r="AL1744" i="2" s="1"/>
  <c r="S1832" i="2"/>
  <c r="AL1832" i="2" s="1"/>
  <c r="S1920" i="2"/>
  <c r="AL1920" i="2" s="1"/>
  <c r="S2016" i="2"/>
  <c r="AL2016" i="2" s="1"/>
  <c r="S2104" i="2"/>
  <c r="AL2104" i="2" s="1"/>
  <c r="S2272" i="2"/>
  <c r="AL2272" i="2" s="1"/>
  <c r="S2456" i="2"/>
  <c r="AL2456" i="2" s="1"/>
  <c r="S2632" i="2"/>
  <c r="AL2632" i="2" s="1"/>
  <c r="S2724" i="2"/>
  <c r="AL2724" i="2" s="1"/>
  <c r="S2860" i="2"/>
  <c r="AL2860" i="2" s="1"/>
  <c r="S2972" i="2"/>
  <c r="AL2972" i="2" s="1"/>
  <c r="S3092" i="2"/>
  <c r="AL3092" i="2" s="1"/>
  <c r="R934" i="2"/>
  <c r="AK934" i="2" s="1"/>
  <c r="R1462" i="2"/>
  <c r="AK1462" i="2" s="1"/>
  <c r="R1678" i="2"/>
  <c r="AK1678" i="2" s="1"/>
  <c r="R1997" i="2"/>
  <c r="R2077" i="2"/>
  <c r="R2141" i="2"/>
  <c r="R2205" i="2"/>
  <c r="S197" i="2"/>
  <c r="AL197" i="2" s="1"/>
  <c r="S517" i="2"/>
  <c r="AL517" i="2" s="1"/>
  <c r="S661" i="2"/>
  <c r="AL661" i="2" s="1"/>
  <c r="S74" i="2"/>
  <c r="AL74" i="2" s="1"/>
  <c r="S210" i="2"/>
  <c r="AL210" i="2" s="1"/>
  <c r="S338" i="2"/>
  <c r="AL338" i="2" s="1"/>
  <c r="S482" i="2"/>
  <c r="AL482" i="2" s="1"/>
  <c r="S602" i="2"/>
  <c r="AL602" i="2" s="1"/>
  <c r="S786" i="2"/>
  <c r="AL786" i="2" s="1"/>
  <c r="S1206" i="2"/>
  <c r="AL1206" i="2" s="1"/>
  <c r="S1334" i="2"/>
  <c r="AL1334" i="2" s="1"/>
  <c r="S1590" i="2"/>
  <c r="AL1590" i="2" s="1"/>
  <c r="S1854" i="2"/>
  <c r="AL1854" i="2" s="1"/>
  <c r="S1982" i="2"/>
  <c r="AL1982" i="2" s="1"/>
  <c r="S2110" i="2"/>
  <c r="AL2110" i="2" s="1"/>
  <c r="S2510" i="2"/>
  <c r="AL2510" i="2" s="1"/>
  <c r="S2782" i="2"/>
  <c r="AL2782" i="2" s="1"/>
  <c r="S2910" i="2"/>
  <c r="AL2910" i="2" s="1"/>
  <c r="S487" i="2"/>
  <c r="AL487" i="2" s="1"/>
  <c r="S679" i="2"/>
  <c r="AL679" i="2" s="1"/>
  <c r="S176" i="2"/>
  <c r="AL176" i="2" s="1"/>
  <c r="S544" i="2"/>
  <c r="AL544" i="2" s="1"/>
  <c r="S1252" i="2"/>
  <c r="AL1252" i="2" s="1"/>
  <c r="S1452" i="2"/>
  <c r="AL1452" i="2" s="1"/>
  <c r="S1644" i="2"/>
  <c r="AL1644" i="2" s="1"/>
  <c r="S1876" i="2"/>
  <c r="AL1876" i="2" s="1"/>
  <c r="S2084" i="2"/>
  <c r="AL2084" i="2" s="1"/>
  <c r="S2364" i="2"/>
  <c r="AL2364" i="2" s="1"/>
  <c r="S2644" i="2"/>
  <c r="AL2644" i="2" s="1"/>
  <c r="S77" i="2"/>
  <c r="AL77" i="2" s="1"/>
  <c r="S605" i="2"/>
  <c r="AL605" i="2" s="1"/>
  <c r="S805" i="2"/>
  <c r="AL805" i="2" s="1"/>
  <c r="S933" i="2"/>
  <c r="AL933" i="2" s="1"/>
  <c r="S1053" i="2"/>
  <c r="AL1053" i="2" s="1"/>
  <c r="S1189" i="2"/>
  <c r="AL1189" i="2" s="1"/>
  <c r="S1317" i="2"/>
  <c r="AL1317" i="2" s="1"/>
  <c r="S1565" i="2"/>
  <c r="AL1565" i="2" s="1"/>
  <c r="S1957" i="2"/>
  <c r="AL1957" i="2" s="1"/>
  <c r="S2213" i="2"/>
  <c r="AL2213" i="2" s="1"/>
  <c r="S2333" i="2"/>
  <c r="AL2333" i="2" s="1"/>
  <c r="S2469" i="2"/>
  <c r="AL2469" i="2" s="1"/>
  <c r="S2597" i="2"/>
  <c r="AL2597" i="2" s="1"/>
  <c r="S2725" i="2"/>
  <c r="AL2725" i="2" s="1"/>
  <c r="S2845" i="2"/>
  <c r="AL2845" i="2" s="1"/>
  <c r="S2981" i="2"/>
  <c r="AL2981" i="2" s="1"/>
  <c r="S822" i="2"/>
  <c r="AL822" i="2" s="1"/>
  <c r="S994" i="2"/>
  <c r="AL994" i="2" s="1"/>
  <c r="S3046" i="2"/>
  <c r="AL3046" i="2" s="1"/>
  <c r="S139" i="2"/>
  <c r="AL139" i="2" s="1"/>
  <c r="S347" i="2"/>
  <c r="AL347" i="2" s="1"/>
  <c r="S603" i="2"/>
  <c r="AL603" i="2" s="1"/>
  <c r="S1251" i="2"/>
  <c r="AL1251" i="2" s="1"/>
  <c r="S1379" i="2"/>
  <c r="AL1379" i="2" s="1"/>
  <c r="S1507" i="2"/>
  <c r="AL1507" i="2" s="1"/>
  <c r="S1635" i="2"/>
  <c r="AL1635" i="2" s="1"/>
  <c r="S1755" i="2"/>
  <c r="AL1755" i="2" s="1"/>
  <c r="S2019" i="2"/>
  <c r="AL2019" i="2" s="1"/>
  <c r="S2139" i="2"/>
  <c r="AL2139" i="2" s="1"/>
  <c r="S2275" i="2"/>
  <c r="AL2275" i="2" s="1"/>
  <c r="S2395" i="2"/>
  <c r="AL2395" i="2" s="1"/>
  <c r="S2531" i="2"/>
  <c r="AL2531" i="2" s="1"/>
  <c r="S2651" i="2"/>
  <c r="AL2651" i="2" s="1"/>
  <c r="S2907" i="2"/>
  <c r="AL2907" i="2" s="1"/>
  <c r="S328" i="2"/>
  <c r="AL328" i="2" s="1"/>
  <c r="S700" i="2"/>
  <c r="AL700" i="2" s="1"/>
  <c r="S868" i="2"/>
  <c r="AL868" i="2" s="1"/>
  <c r="S1092" i="2"/>
  <c r="AL1092" i="2" s="1"/>
  <c r="S1332" i="2"/>
  <c r="AL1332" i="2" s="1"/>
  <c r="S1604" i="2"/>
  <c r="AL1604" i="2" s="1"/>
  <c r="S2260" i="2"/>
  <c r="AL2260" i="2" s="1"/>
  <c r="S2460" i="2"/>
  <c r="AL2460" i="2" s="1"/>
  <c r="S2752" i="2"/>
  <c r="AL2752" i="2" s="1"/>
  <c r="S2944" i="2"/>
  <c r="AL2944" i="2" s="1"/>
  <c r="S3080" i="2"/>
  <c r="AL3080" i="2" s="1"/>
  <c r="S1065" i="2"/>
  <c r="AL1065" i="2" s="1"/>
  <c r="S62" i="2"/>
  <c r="AL62" i="2" s="1"/>
  <c r="S126" i="2"/>
  <c r="AL126" i="2" s="1"/>
  <c r="S190" i="2"/>
  <c r="AL190" i="2" s="1"/>
  <c r="S318" i="2"/>
  <c r="AL318" i="2" s="1"/>
  <c r="S382" i="2"/>
  <c r="AL382" i="2" s="1"/>
  <c r="S446" i="2"/>
  <c r="AL446" i="2" s="1"/>
  <c r="S574" i="2"/>
  <c r="AL574" i="2" s="1"/>
  <c r="S702" i="2"/>
  <c r="AL702" i="2" s="1"/>
  <c r="S1082" i="2"/>
  <c r="AL1082" i="2" s="1"/>
  <c r="S1178" i="2"/>
  <c r="AL1178" i="2" s="1"/>
  <c r="S1306" i="2"/>
  <c r="AL1306" i="2" s="1"/>
  <c r="S1434" i="2"/>
  <c r="AL1434" i="2" s="1"/>
  <c r="S1498" i="2"/>
  <c r="AL1498" i="2" s="1"/>
  <c r="S1626" i="2"/>
  <c r="AL1626" i="2" s="1"/>
  <c r="S1690" i="2"/>
  <c r="AL1690" i="2" s="1"/>
  <c r="S1882" i="2"/>
  <c r="AL1882" i="2" s="1"/>
  <c r="S1946" i="2"/>
  <c r="AL1946" i="2" s="1"/>
  <c r="S2010" i="2"/>
  <c r="AL2010" i="2" s="1"/>
  <c r="S2138" i="2"/>
  <c r="AL2138" i="2" s="1"/>
  <c r="S2202" i="2"/>
  <c r="AL2202" i="2" s="1"/>
  <c r="S2266" i="2"/>
  <c r="AL2266" i="2" s="1"/>
  <c r="S2330" i="2"/>
  <c r="AL2330" i="2" s="1"/>
  <c r="S2394" i="2"/>
  <c r="AL2394" i="2" s="1"/>
  <c r="S2458" i="2"/>
  <c r="AL2458" i="2" s="1"/>
  <c r="S2522" i="2"/>
  <c r="AL2522" i="2" s="1"/>
  <c r="S2586" i="2"/>
  <c r="AL2586" i="2" s="1"/>
  <c r="S2650" i="2"/>
  <c r="AL2650" i="2" s="1"/>
  <c r="S2842" i="2"/>
  <c r="AL2842" i="2" s="1"/>
  <c r="S2906" i="2"/>
  <c r="AL2906" i="2" s="1"/>
  <c r="S35" i="2"/>
  <c r="AL35" i="2" s="1"/>
  <c r="S163" i="2"/>
  <c r="AL163" i="2" s="1"/>
  <c r="S291" i="2"/>
  <c r="AL291" i="2" s="1"/>
  <c r="S419" i="2"/>
  <c r="AL419" i="2" s="1"/>
  <c r="S547" i="2"/>
  <c r="AL547" i="2" s="1"/>
  <c r="S675" i="2"/>
  <c r="AL675" i="2" s="1"/>
  <c r="S755" i="2"/>
  <c r="AL755" i="2" s="1"/>
  <c r="S819" i="2"/>
  <c r="AL819" i="2" s="1"/>
  <c r="S947" i="2"/>
  <c r="AL947" i="2" s="1"/>
  <c r="S1011" i="2"/>
  <c r="AL1011" i="2" s="1"/>
  <c r="S1075" i="2"/>
  <c r="AL1075" i="2" s="1"/>
  <c r="S172" i="2"/>
  <c r="AL172" i="2" s="1"/>
  <c r="S300" i="2"/>
  <c r="AL300" i="2" s="1"/>
  <c r="S428" i="2"/>
  <c r="AL428" i="2" s="1"/>
  <c r="S548" i="2"/>
  <c r="AL548" i="2" s="1"/>
  <c r="S768" i="2"/>
  <c r="AL768" i="2" s="1"/>
  <c r="S992" i="2"/>
  <c r="AL992" i="2" s="1"/>
  <c r="S1136" i="2"/>
  <c r="AL1136" i="2" s="1"/>
  <c r="S1472" i="2"/>
  <c r="AL1472" i="2" s="1"/>
  <c r="S1776" i="2"/>
  <c r="AL1776" i="2" s="1"/>
  <c r="S2352" i="2"/>
  <c r="AL2352" i="2" s="1"/>
  <c r="T2592" i="2"/>
  <c r="AM2592" i="2" s="1"/>
  <c r="S3044" i="2"/>
  <c r="AL3044" i="2" s="1"/>
  <c r="S162" i="2"/>
  <c r="AL162" i="2" s="1"/>
  <c r="T282" i="2"/>
  <c r="AM282" i="2" s="1"/>
  <c r="S650" i="2"/>
  <c r="AL650" i="2" s="1"/>
  <c r="S1414" i="2"/>
  <c r="AL1414" i="2" s="1"/>
  <c r="T1534" i="2"/>
  <c r="AM1534" i="2" s="1"/>
  <c r="S1910" i="2"/>
  <c r="AL1910" i="2" s="1"/>
  <c r="T2046" i="2"/>
  <c r="AM2046" i="2" s="1"/>
  <c r="T2222" i="2"/>
  <c r="AM2222" i="2" s="1"/>
  <c r="S2406" i="2"/>
  <c r="AL2406" i="2" s="1"/>
  <c r="T2526" i="2"/>
  <c r="AM2526" i="2" s="1"/>
  <c r="T2718" i="2"/>
  <c r="AM2718" i="2" s="1"/>
  <c r="S2902" i="2"/>
  <c r="AL2902" i="2" s="1"/>
  <c r="T3074" i="2"/>
  <c r="AM3074" i="2" s="1"/>
  <c r="T247" i="2"/>
  <c r="AM247" i="2" s="1"/>
  <c r="S695" i="2"/>
  <c r="AL695" i="2" s="1"/>
  <c r="T644" i="2"/>
  <c r="AM644" i="2" s="1"/>
  <c r="S1100" i="2"/>
  <c r="AL1100" i="2" s="1"/>
  <c r="T1380" i="2"/>
  <c r="AM1380" i="2" s="1"/>
  <c r="T1796" i="2"/>
  <c r="AM1796" i="2" s="1"/>
  <c r="S2196" i="2"/>
  <c r="AL2196" i="2" s="1"/>
  <c r="T381" i="2"/>
  <c r="AM381" i="2" s="1"/>
  <c r="T741" i="2"/>
  <c r="AM741" i="2" s="1"/>
  <c r="T1061" i="2"/>
  <c r="AM1061" i="2" s="1"/>
  <c r="S1445" i="2"/>
  <c r="AL1445" i="2" s="1"/>
  <c r="T1573" i="2"/>
  <c r="AM1573" i="2" s="1"/>
  <c r="S1949" i="2"/>
  <c r="AL1949" i="2" s="1"/>
  <c r="T2085" i="2"/>
  <c r="AM2085" i="2" s="1"/>
  <c r="T2269" i="2"/>
  <c r="AM2269" i="2" s="1"/>
  <c r="S2461" i="2"/>
  <c r="AL2461" i="2" s="1"/>
  <c r="T2589" i="2"/>
  <c r="AM2589" i="2" s="1"/>
  <c r="T2781" i="2"/>
  <c r="AM2781" i="2" s="1"/>
  <c r="S2973" i="2"/>
  <c r="AL2973" i="2" s="1"/>
  <c r="T3085" i="2"/>
  <c r="AM3085" i="2" s="1"/>
  <c r="T1042" i="2"/>
  <c r="AM1042" i="2" s="1"/>
  <c r="S59" i="2"/>
  <c r="AL59" i="2" s="1"/>
  <c r="T683" i="2"/>
  <c r="AM683" i="2" s="1"/>
  <c r="S1307" i="2"/>
  <c r="AL1307" i="2" s="1"/>
  <c r="T1435" i="2"/>
  <c r="AM1435" i="2" s="1"/>
  <c r="S1827" i="2"/>
  <c r="AL1827" i="2" s="1"/>
  <c r="T2147" i="2"/>
  <c r="AM2147" i="2" s="1"/>
  <c r="S2331" i="2"/>
  <c r="AL2331" i="2" s="1"/>
  <c r="T2467" i="2"/>
  <c r="AM2467" i="2" s="1"/>
  <c r="T2659" i="2"/>
  <c r="AM2659" i="2" s="1"/>
  <c r="T2979" i="2"/>
  <c r="AM2979" i="2" s="1"/>
  <c r="S312" i="2"/>
  <c r="AL312" i="2" s="1"/>
  <c r="T504" i="2"/>
  <c r="AM504" i="2" s="1"/>
  <c r="T900" i="2"/>
  <c r="AM900" i="2" s="1"/>
  <c r="S1468" i="2"/>
  <c r="AL1468" i="2" s="1"/>
  <c r="T1668" i="2"/>
  <c r="AM1668" i="2" s="1"/>
  <c r="T1996" i="2"/>
  <c r="AM1996" i="2" s="1"/>
  <c r="S2348" i="2"/>
  <c r="AL2348" i="2" s="1"/>
  <c r="T2596" i="2"/>
  <c r="AM2596" i="2" s="1"/>
  <c r="T2888" i="2"/>
  <c r="AM2888" i="2" s="1"/>
  <c r="S41" i="2"/>
  <c r="AL41" i="2" s="1"/>
  <c r="T105" i="2"/>
  <c r="AM105" i="2" s="1"/>
  <c r="S297" i="2"/>
  <c r="AL297" i="2" s="1"/>
  <c r="T361" i="2"/>
  <c r="AM361" i="2" s="1"/>
  <c r="T457" i="2"/>
  <c r="AM457" i="2" s="1"/>
  <c r="S553" i="2"/>
  <c r="AL553" i="2" s="1"/>
  <c r="T713" i="2"/>
  <c r="AM713" i="2" s="1"/>
  <c r="S809" i="2"/>
  <c r="AL809" i="2" s="1"/>
  <c r="T873" i="2"/>
  <c r="AM873" i="2" s="1"/>
  <c r="T969" i="2"/>
  <c r="AM969" i="2" s="1"/>
  <c r="S1105" i="2"/>
  <c r="AL1105" i="2" s="1"/>
  <c r="T1185" i="2"/>
  <c r="AM1185" i="2" s="1"/>
  <c r="S1377" i="2"/>
  <c r="AL1377" i="2" s="1"/>
  <c r="T1441" i="2"/>
  <c r="AM1441" i="2" s="1"/>
  <c r="S1633" i="2"/>
  <c r="AL1633" i="2" s="1"/>
  <c r="T1793" i="2"/>
  <c r="AM1793" i="2" s="1"/>
  <c r="S1889" i="2"/>
  <c r="AL1889" i="2" s="1"/>
  <c r="T1953" i="2"/>
  <c r="AM1953" i="2" s="1"/>
  <c r="T2049" i="2"/>
  <c r="AM2049" i="2" s="1"/>
  <c r="T2209" i="2"/>
  <c r="AM2209" i="2" s="1"/>
  <c r="T2305" i="2"/>
  <c r="AM2305" i="2" s="1"/>
  <c r="T2465" i="2"/>
  <c r="AM2465" i="2" s="1"/>
  <c r="S2657" i="2"/>
  <c r="AL2657" i="2" s="1"/>
  <c r="T2721" i="2"/>
  <c r="AM2721" i="2" s="1"/>
  <c r="T2817" i="2"/>
  <c r="AM2817" i="2" s="1"/>
  <c r="S2913" i="2"/>
  <c r="AL2913" i="2" s="1"/>
  <c r="T2977" i="2"/>
  <c r="AM2977" i="2" s="1"/>
  <c r="T3073" i="2"/>
  <c r="AM3073" i="2" s="1"/>
  <c r="T958" i="2"/>
  <c r="AM958" i="2" s="1"/>
  <c r="T1134" i="2"/>
  <c r="AM1134" i="2" s="1"/>
  <c r="S63" i="2"/>
  <c r="AL63" i="2" s="1"/>
  <c r="T191" i="2"/>
  <c r="AM191" i="2" s="1"/>
  <c r="S575" i="2"/>
  <c r="AL575" i="2" s="1"/>
  <c r="T703" i="2"/>
  <c r="AM703" i="2" s="1"/>
  <c r="T895" i="2"/>
  <c r="AM895" i="2" s="1"/>
  <c r="S1087" i="2"/>
  <c r="AL1087" i="2" s="1"/>
  <c r="T1175" i="2"/>
  <c r="AM1175" i="2" s="1"/>
  <c r="S1367" i="2"/>
  <c r="AL1367" i="2" s="1"/>
  <c r="T1431" i="2"/>
  <c r="AM1431" i="2" s="1"/>
  <c r="S1623" i="2"/>
  <c r="AL1623" i="2" s="1"/>
  <c r="T1687" i="2"/>
  <c r="AM1687" i="2" s="1"/>
  <c r="S1879" i="2"/>
  <c r="AL1879" i="2" s="1"/>
  <c r="T1943" i="2"/>
  <c r="AM1943" i="2" s="1"/>
  <c r="S2135" i="2"/>
  <c r="AL2135" i="2" s="1"/>
  <c r="T2967" i="2"/>
  <c r="AM2967" i="2" s="1"/>
  <c r="T3063" i="2"/>
  <c r="AM3063" i="2" s="1"/>
  <c r="S132" i="2"/>
  <c r="AL132" i="2" s="1"/>
  <c r="T260" i="2"/>
  <c r="AM260" i="2" s="1"/>
  <c r="T460" i="2"/>
  <c r="AM460" i="2" s="1"/>
  <c r="S648" i="2"/>
  <c r="AL648" i="2" s="1"/>
  <c r="T872" i="2"/>
  <c r="AM872" i="2" s="1"/>
  <c r="S1000" i="2"/>
  <c r="AL1000" i="2" s="1"/>
  <c r="T1112" i="2"/>
  <c r="AM1112" i="2" s="1"/>
  <c r="S1368" i="2"/>
  <c r="AL1368" i="2" s="1"/>
  <c r="T1432" i="2"/>
  <c r="AM1432" i="2" s="1"/>
  <c r="T1552" i="2"/>
  <c r="AM1552" i="2" s="1"/>
  <c r="S1672" i="2"/>
  <c r="AL1672" i="2" s="1"/>
  <c r="T1752" i="2"/>
  <c r="AM1752" i="2" s="1"/>
  <c r="S2024" i="2"/>
  <c r="AL2024" i="2" s="1"/>
  <c r="T2112" i="2"/>
  <c r="AM2112" i="2" s="1"/>
  <c r="T2232" i="2"/>
  <c r="AM2232" i="2" s="1"/>
  <c r="S2376" i="2"/>
  <c r="AL2376" i="2" s="1"/>
  <c r="T2464" i="2"/>
  <c r="AM2464" i="2" s="1"/>
  <c r="T2600" i="2"/>
  <c r="AM2600" i="2" s="1"/>
  <c r="T2876" i="2"/>
  <c r="AM2876" i="2" s="1"/>
  <c r="R613" i="2"/>
  <c r="AK613" i="2" s="1"/>
  <c r="R242" i="2"/>
  <c r="AK242" i="2" s="1"/>
  <c r="R2166" i="2"/>
  <c r="R2422" i="2"/>
  <c r="AK2422" i="2" s="1"/>
  <c r="R2726" i="2"/>
  <c r="AK2726" i="2" s="1"/>
  <c r="R3058" i="2"/>
  <c r="AK3058" i="2" s="1"/>
  <c r="R759" i="2"/>
  <c r="AK759" i="2" s="1"/>
  <c r="R240" i="2"/>
  <c r="AK240" i="2" s="1"/>
  <c r="R756" i="2"/>
  <c r="R956" i="2"/>
  <c r="AK956" i="2" s="1"/>
  <c r="S549" i="2"/>
  <c r="AL549" i="2" s="1"/>
  <c r="T693" i="2"/>
  <c r="AM693" i="2" s="1"/>
  <c r="S370" i="2"/>
  <c r="AL370" i="2" s="1"/>
  <c r="T514" i="2"/>
  <c r="AM514" i="2" s="1"/>
  <c r="T722" i="2"/>
  <c r="AM722" i="2" s="1"/>
  <c r="S1054" i="2"/>
  <c r="AL1054" i="2" s="1"/>
  <c r="T1430" i="2"/>
  <c r="AM1430" i="2" s="1"/>
  <c r="S1622" i="2"/>
  <c r="AL1622" i="2" s="1"/>
  <c r="S2142" i="2"/>
  <c r="AL2142" i="2" s="1"/>
  <c r="T2270" i="2"/>
  <c r="AM2270" i="2" s="1"/>
  <c r="T2614" i="2"/>
  <c r="AM2614" i="2" s="1"/>
  <c r="T496" i="2"/>
  <c r="AM496" i="2" s="1"/>
  <c r="T301" i="2"/>
  <c r="AM301" i="2" s="1"/>
  <c r="T1525" i="2"/>
  <c r="AM1525" i="2" s="1"/>
  <c r="T2557" i="2"/>
  <c r="AM2557" i="2" s="1"/>
  <c r="T280" i="2"/>
  <c r="AM280" i="2" s="1"/>
  <c r="T2172" i="2"/>
  <c r="AM2172" i="2" s="1"/>
  <c r="T174" i="2"/>
  <c r="AM174" i="2" s="1"/>
  <c r="T1290" i="2"/>
  <c r="AM1290" i="2" s="1"/>
  <c r="T1674" i="2"/>
  <c r="AM1674" i="2" s="1"/>
  <c r="T1930" i="2"/>
  <c r="AM1930" i="2" s="1"/>
  <c r="T2442" i="2"/>
  <c r="AM2442" i="2" s="1"/>
  <c r="T2698" i="2"/>
  <c r="AM2698" i="2" s="1"/>
  <c r="T2954" i="2"/>
  <c r="AM2954" i="2" s="1"/>
  <c r="T259" i="2"/>
  <c r="AM259" i="2" s="1"/>
  <c r="T739" i="2"/>
  <c r="AM739" i="2" s="1"/>
  <c r="T995" i="2"/>
  <c r="AM995" i="2" s="1"/>
  <c r="T2416" i="2"/>
  <c r="AM2416" i="2" s="1"/>
  <c r="T3076" i="2"/>
  <c r="AM3076" i="2" s="1"/>
  <c r="T66" i="2"/>
  <c r="AM66" i="2" s="1"/>
  <c r="T546" i="2"/>
  <c r="AM546" i="2" s="1"/>
  <c r="T1310" i="2"/>
  <c r="AM1310" i="2" s="1"/>
  <c r="T2190" i="2"/>
  <c r="AM2190" i="2" s="1"/>
  <c r="T368" i="2"/>
  <c r="AM368" i="2" s="1"/>
  <c r="T1716" i="2"/>
  <c r="AM1716" i="2" s="1"/>
  <c r="T965" i="2"/>
  <c r="AM965" i="2" s="1"/>
  <c r="T1853" i="2"/>
  <c r="AM1853" i="2" s="1"/>
  <c r="T2885" i="2"/>
  <c r="AM2885" i="2" s="1"/>
  <c r="T411" i="2"/>
  <c r="AM411" i="2" s="1"/>
  <c r="T1467" i="2"/>
  <c r="AM1467" i="2" s="1"/>
  <c r="T1979" i="2"/>
  <c r="AM1979" i="2" s="1"/>
  <c r="T2363" i="2"/>
  <c r="AM2363" i="2" s="1"/>
  <c r="T2875" i="2"/>
  <c r="AM2875" i="2" s="1"/>
  <c r="T1132" i="2"/>
  <c r="AM1132" i="2" s="1"/>
  <c r="T3008" i="2"/>
  <c r="AM3008" i="2" s="1"/>
  <c r="T249" i="2"/>
  <c r="AM249" i="2" s="1"/>
  <c r="T1521" i="2"/>
  <c r="AM1521" i="2" s="1"/>
  <c r="T1713" i="2"/>
  <c r="AM1713" i="2" s="1"/>
  <c r="T2993" i="2"/>
  <c r="AM2993" i="2" s="1"/>
  <c r="T990" i="2"/>
  <c r="AM990" i="2" s="1"/>
  <c r="T607" i="2"/>
  <c r="AM607" i="2" s="1"/>
  <c r="T1119" i="2"/>
  <c r="AM1119" i="2" s="1"/>
  <c r="T1639" i="2"/>
  <c r="AM1639" i="2" s="1"/>
  <c r="T1767" i="2"/>
  <c r="AM1767" i="2" s="1"/>
  <c r="T292" i="2"/>
  <c r="AM292" i="2" s="1"/>
  <c r="T752" i="2"/>
  <c r="AM752" i="2" s="1"/>
  <c r="T1312" i="2"/>
  <c r="AM1312" i="2" s="1"/>
  <c r="T1784" i="2"/>
  <c r="AM1784" i="2" s="1"/>
  <c r="T2136" i="2"/>
  <c r="AM2136" i="2" s="1"/>
  <c r="T2908" i="2"/>
  <c r="AM2908" i="2" s="1"/>
  <c r="R690" i="2"/>
  <c r="AK690" i="2" s="1"/>
  <c r="R983" i="2"/>
  <c r="AK983" i="2" s="1"/>
  <c r="R884" i="2"/>
  <c r="R1404" i="2"/>
  <c r="AK1404" i="2" s="1"/>
  <c r="R2036" i="2"/>
  <c r="T69" i="2"/>
  <c r="AM69" i="2" s="1"/>
  <c r="T34" i="2"/>
  <c r="AM34" i="2" s="1"/>
  <c r="T2462" i="2"/>
  <c r="AM2462" i="2" s="1"/>
  <c r="T708" i="2"/>
  <c r="AM708" i="2" s="1"/>
  <c r="T1556" i="2"/>
  <c r="AM1556" i="2" s="1"/>
  <c r="T2540" i="2"/>
  <c r="AM2540" i="2" s="1"/>
  <c r="T2998" i="2"/>
  <c r="AM2998" i="2" s="1"/>
  <c r="T1331" i="2"/>
  <c r="AM1331" i="2" s="1"/>
  <c r="T1843" i="2"/>
  <c r="AM1843" i="2" s="1"/>
  <c r="T2867" i="2"/>
  <c r="AM2867" i="2" s="1"/>
  <c r="T424" i="2"/>
  <c r="AM424" i="2" s="1"/>
  <c r="T1836" i="2"/>
  <c r="AM1836" i="2" s="1"/>
  <c r="T2840" i="2"/>
  <c r="AM2840" i="2" s="1"/>
  <c r="T38" i="2"/>
  <c r="AM38" i="2" s="1"/>
  <c r="T294" i="2"/>
  <c r="AM294" i="2" s="1"/>
  <c r="T678" i="2"/>
  <c r="AM678" i="2" s="1"/>
  <c r="T914" i="2"/>
  <c r="AM914" i="2" s="1"/>
  <c r="T2306" i="2"/>
  <c r="AM2306" i="2" s="1"/>
  <c r="T243" i="2"/>
  <c r="AM243" i="2" s="1"/>
  <c r="T731" i="2"/>
  <c r="AM731" i="2" s="1"/>
  <c r="T987" i="2"/>
  <c r="AM987" i="2" s="1"/>
  <c r="T298" i="2"/>
  <c r="AM298" i="2" s="1"/>
  <c r="T1422" i="2"/>
  <c r="AM1422" i="2" s="1"/>
  <c r="T2918" i="2"/>
  <c r="AM2918" i="2" s="1"/>
  <c r="T336" i="2"/>
  <c r="AM336" i="2" s="1"/>
  <c r="T429" i="2"/>
  <c r="AM429" i="2" s="1"/>
  <c r="T1205" i="2"/>
  <c r="AM1205" i="2" s="1"/>
  <c r="T3022" i="2"/>
  <c r="AM3022" i="2" s="1"/>
  <c r="T1195" i="2"/>
  <c r="AM1195" i="2" s="1"/>
  <c r="T2859" i="2"/>
  <c r="AM2859" i="2" s="1"/>
  <c r="T1492" i="2"/>
  <c r="AM1492" i="2" s="1"/>
  <c r="T1009" i="2"/>
  <c r="AM1009" i="2" s="1"/>
  <c r="T1833" i="2"/>
  <c r="AM1833" i="2" s="1"/>
  <c r="T79" i="2"/>
  <c r="AM79" i="2" s="1"/>
  <c r="T591" i="2"/>
  <c r="AM591" i="2" s="1"/>
  <c r="T1631" i="2"/>
  <c r="AM1631" i="2" s="1"/>
  <c r="T2399" i="2"/>
  <c r="AM2399" i="2" s="1"/>
  <c r="T2911" i="2"/>
  <c r="AM2911" i="2" s="1"/>
  <c r="T156" i="2"/>
  <c r="AM156" i="2" s="1"/>
  <c r="T540" i="2"/>
  <c r="AM540" i="2" s="1"/>
  <c r="T2120" i="2"/>
  <c r="AM2120" i="2" s="1"/>
  <c r="R830" i="2"/>
  <c r="AK830" i="2" s="1"/>
  <c r="R1670" i="2"/>
  <c r="R262" i="2"/>
  <c r="R550" i="2"/>
  <c r="AK550" i="2" s="1"/>
  <c r="R22" i="2"/>
  <c r="R2121" i="2"/>
  <c r="R797" i="2"/>
  <c r="AK797" i="2" s="1"/>
  <c r="R1869" i="2"/>
  <c r="R2395" i="2"/>
  <c r="AK2395" i="2" s="1"/>
  <c r="R192" i="2"/>
  <c r="R1836" i="2"/>
  <c r="R402" i="2"/>
  <c r="R1162" i="2"/>
  <c r="R115" i="2"/>
  <c r="R564" i="2"/>
  <c r="AK564" i="2" s="1"/>
  <c r="R250" i="2"/>
  <c r="R1017" i="2"/>
  <c r="R714" i="2"/>
  <c r="R1399" i="2"/>
  <c r="R2343" i="2"/>
  <c r="AK2343" i="2" s="1"/>
  <c r="R712" i="2"/>
  <c r="AK712" i="2" s="1"/>
  <c r="R1888" i="2"/>
  <c r="AK1888" i="2" s="1"/>
  <c r="R2781" i="2"/>
  <c r="R3085" i="2"/>
  <c r="AK3085" i="2" s="1"/>
  <c r="R1542" i="2"/>
  <c r="AK1542" i="2" s="1"/>
  <c r="R190" i="2"/>
  <c r="AK190" i="2" s="1"/>
  <c r="R446" i="2"/>
  <c r="R734" i="2"/>
  <c r="R2673" i="2"/>
  <c r="R1121" i="2"/>
  <c r="R591" i="2"/>
  <c r="AK591" i="2" s="1"/>
  <c r="R1407" i="2"/>
  <c r="R2111" i="2"/>
  <c r="AK2111" i="2" s="1"/>
  <c r="R2751" i="2"/>
  <c r="AK2751" i="2" s="1"/>
  <c r="R540" i="2"/>
  <c r="R1408" i="2"/>
  <c r="R2248" i="2"/>
  <c r="R2697" i="2"/>
  <c r="AK2697" i="2" s="1"/>
  <c r="R3024" i="2"/>
  <c r="R1277" i="2"/>
  <c r="AK1277" i="2" s="1"/>
  <c r="R411" i="2"/>
  <c r="R2987" i="2"/>
  <c r="AK2987" i="2" s="1"/>
  <c r="R1356" i="2"/>
  <c r="AK1356" i="2" s="1"/>
  <c r="R12" i="2"/>
  <c r="R999" i="2"/>
  <c r="R1922" i="2"/>
  <c r="R2930" i="2"/>
  <c r="AK2930" i="2" s="1"/>
  <c r="R69" i="2"/>
  <c r="AK69" i="2" s="1"/>
  <c r="R169" i="2"/>
  <c r="R1185" i="2"/>
  <c r="R3050" i="2"/>
  <c r="AK3050" i="2" s="1"/>
  <c r="R1383" i="2"/>
  <c r="AK1383" i="2" s="1"/>
  <c r="R736" i="2"/>
  <c r="R1960" i="2"/>
  <c r="AK1960" i="2" s="1"/>
  <c r="R1180" i="2"/>
  <c r="R45" i="2"/>
  <c r="AK45" i="2" s="1"/>
  <c r="R557" i="2"/>
  <c r="R917" i="2"/>
  <c r="R1461" i="2"/>
  <c r="R1733" i="2"/>
  <c r="R2021" i="2"/>
  <c r="R2949" i="2"/>
  <c r="R2998" i="2"/>
  <c r="R395" i="2"/>
  <c r="R1539" i="2"/>
  <c r="AK1539" i="2" s="1"/>
  <c r="R2147" i="2"/>
  <c r="AK2147" i="2" s="1"/>
  <c r="R2467" i="2"/>
  <c r="AK2467" i="2" s="1"/>
  <c r="R2803" i="2"/>
  <c r="R56" i="2"/>
  <c r="AK56" i="2" s="1"/>
  <c r="R416" i="2"/>
  <c r="AK416" i="2" s="1"/>
  <c r="R860" i="2"/>
  <c r="R1492" i="2"/>
  <c r="R2664" i="2"/>
  <c r="R28" i="2"/>
  <c r="R2334" i="2"/>
  <c r="R183" i="2"/>
  <c r="R1058" i="2"/>
  <c r="R1394" i="2"/>
  <c r="R2298" i="2"/>
  <c r="R2570" i="2"/>
  <c r="R2890" i="2"/>
  <c r="AK2890" i="2" s="1"/>
  <c r="R1216" i="2"/>
  <c r="R2638" i="2"/>
  <c r="R65" i="2"/>
  <c r="R1679" i="2"/>
  <c r="AK1679" i="2" s="1"/>
  <c r="R2175" i="2"/>
  <c r="R2703" i="2"/>
  <c r="R316" i="2"/>
  <c r="AK316" i="2" s="1"/>
  <c r="R1240" i="2"/>
  <c r="R1880" i="2"/>
  <c r="AK1880" i="2" s="1"/>
  <c r="R2857" i="2"/>
  <c r="AK2857" i="2" s="1"/>
  <c r="R2508" i="2"/>
  <c r="AK2508" i="2" s="1"/>
  <c r="R877" i="2"/>
  <c r="R1549" i="2"/>
  <c r="AK1549" i="2" s="1"/>
  <c r="R283" i="2"/>
  <c r="AK283" i="2" s="1"/>
  <c r="R1787" i="2"/>
  <c r="R2587" i="2"/>
  <c r="R280" i="2"/>
  <c r="AK280" i="2" s="1"/>
  <c r="R3088" i="2"/>
  <c r="R215" i="2"/>
  <c r="R1674" i="2"/>
  <c r="R2450" i="2"/>
  <c r="AK2450" i="2" s="1"/>
  <c r="R371" i="2"/>
  <c r="AK371" i="2" s="1"/>
  <c r="R276" i="2"/>
  <c r="R2700" i="2"/>
  <c r="R249" i="2"/>
  <c r="R1001" i="2"/>
  <c r="AK1001" i="2" s="1"/>
  <c r="R1777" i="2"/>
  <c r="AK1777" i="2" s="1"/>
  <c r="R1719" i="2"/>
  <c r="AK1719" i="2" s="1"/>
  <c r="R2423" i="2"/>
  <c r="R164" i="2"/>
  <c r="AK164" i="2" s="1"/>
  <c r="R1248" i="2"/>
  <c r="AK1248" i="2" s="1"/>
  <c r="R2216" i="2"/>
  <c r="AK2216" i="2" s="1"/>
  <c r="R1174" i="2"/>
  <c r="S1174" i="2"/>
  <c r="AL1174" i="2" s="1"/>
  <c r="R253" i="2"/>
  <c r="AK253" i="2" s="1"/>
  <c r="S253" i="2"/>
  <c r="AL253" i="2" s="1"/>
  <c r="T1147" i="2"/>
  <c r="AM1147" i="2" s="1"/>
  <c r="S1147" i="2"/>
  <c r="AL1147" i="2" s="1"/>
  <c r="R1147" i="2"/>
  <c r="R1451" i="2"/>
  <c r="AK1451" i="2" s="1"/>
  <c r="S1451" i="2"/>
  <c r="AL1451" i="2" s="1"/>
  <c r="R1595" i="2"/>
  <c r="S1595" i="2"/>
  <c r="AL1595" i="2" s="1"/>
  <c r="R1835" i="2"/>
  <c r="S1835" i="2"/>
  <c r="AL1835" i="2" s="1"/>
  <c r="R104" i="2"/>
  <c r="AK104" i="2" s="1"/>
  <c r="S104" i="2"/>
  <c r="AL104" i="2" s="1"/>
  <c r="R1476" i="2"/>
  <c r="S1476" i="2"/>
  <c r="AL1476" i="2" s="1"/>
  <c r="R2356" i="2"/>
  <c r="S2356" i="2"/>
  <c r="AL2356" i="2" s="1"/>
  <c r="R2712" i="2"/>
  <c r="S2712" i="2"/>
  <c r="AL2712" i="2" s="1"/>
  <c r="T3000" i="2"/>
  <c r="AM3000" i="2" s="1"/>
  <c r="S3000" i="2"/>
  <c r="AL3000" i="2" s="1"/>
  <c r="R1226" i="2"/>
  <c r="S1226" i="2"/>
  <c r="AL1226" i="2" s="1"/>
  <c r="R1418" i="2"/>
  <c r="AK1418" i="2" s="1"/>
  <c r="S1418" i="2"/>
  <c r="AL1418" i="2" s="1"/>
  <c r="R1858" i="2"/>
  <c r="AK1858" i="2" s="1"/>
  <c r="S1858" i="2"/>
  <c r="AL1858" i="2" s="1"/>
  <c r="T2082" i="2"/>
  <c r="AM2082" i="2" s="1"/>
  <c r="S2082" i="2"/>
  <c r="AL2082" i="2" s="1"/>
  <c r="R691" i="2"/>
  <c r="AK691" i="2" s="1"/>
  <c r="T691" i="2"/>
  <c r="AM691" i="2" s="1"/>
  <c r="S691" i="2"/>
  <c r="AL691" i="2" s="1"/>
  <c r="T827" i="2"/>
  <c r="AM827" i="2" s="1"/>
  <c r="S827" i="2"/>
  <c r="AL827" i="2" s="1"/>
  <c r="R827" i="2"/>
  <c r="AK827" i="2" s="1"/>
  <c r="T1019" i="2"/>
  <c r="AM1019" i="2" s="1"/>
  <c r="S1019" i="2"/>
  <c r="AL1019" i="2" s="1"/>
  <c r="R2932" i="2"/>
  <c r="AK2932" i="2" s="1"/>
  <c r="S2932" i="2"/>
  <c r="AL2932" i="2" s="1"/>
  <c r="R453" i="2"/>
  <c r="AK453" i="2" s="1"/>
  <c r="T453" i="2"/>
  <c r="AM453" i="2" s="1"/>
  <c r="S453" i="2"/>
  <c r="AL453" i="2" s="1"/>
  <c r="R57" i="2"/>
  <c r="S57" i="2"/>
  <c r="AL57" i="2" s="1"/>
  <c r="R121" i="2"/>
  <c r="S121" i="2"/>
  <c r="AL121" i="2" s="1"/>
  <c r="R185" i="2"/>
  <c r="S185" i="2"/>
  <c r="AL185" i="2" s="1"/>
  <c r="T1553" i="2"/>
  <c r="AM1553" i="2" s="1"/>
  <c r="S1553" i="2"/>
  <c r="AL1553" i="2" s="1"/>
  <c r="T1809" i="2"/>
  <c r="AM1809" i="2" s="1"/>
  <c r="S1809" i="2"/>
  <c r="AL1809" i="2" s="1"/>
  <c r="T3018" i="2"/>
  <c r="AM3018" i="2" s="1"/>
  <c r="R3018" i="2"/>
  <c r="S3018" i="2"/>
  <c r="AL3018" i="2" s="1"/>
  <c r="R543" i="2"/>
  <c r="AK543" i="2" s="1"/>
  <c r="T543" i="2"/>
  <c r="AM543" i="2" s="1"/>
  <c r="S543" i="2"/>
  <c r="AL543" i="2" s="1"/>
  <c r="T927" i="2"/>
  <c r="AM927" i="2" s="1"/>
  <c r="S927" i="2"/>
  <c r="AL927" i="2" s="1"/>
  <c r="T1543" i="2"/>
  <c r="AM1543" i="2" s="1"/>
  <c r="S1543" i="2"/>
  <c r="AL1543" i="2" s="1"/>
  <c r="R2039" i="2"/>
  <c r="S2039" i="2"/>
  <c r="AL2039" i="2" s="1"/>
  <c r="T90" i="2"/>
  <c r="AM90" i="2" s="1"/>
  <c r="S90" i="2"/>
  <c r="AL90" i="2" s="1"/>
  <c r="T2262" i="2"/>
  <c r="AM2262" i="2" s="1"/>
  <c r="S2262" i="2"/>
  <c r="AL2262" i="2" s="1"/>
  <c r="T1924" i="2"/>
  <c r="AM1924" i="2" s="1"/>
  <c r="S1924" i="2"/>
  <c r="AL1924" i="2" s="1"/>
  <c r="R2300" i="2"/>
  <c r="AK2300" i="2" s="1"/>
  <c r="S2300" i="2"/>
  <c r="AL2300" i="2" s="1"/>
  <c r="T198" i="2"/>
  <c r="AM198" i="2" s="1"/>
  <c r="S198" i="2"/>
  <c r="AL198" i="2" s="1"/>
  <c r="R1157" i="2"/>
  <c r="AK1157" i="2" s="1"/>
  <c r="S1157" i="2"/>
  <c r="AL1157" i="2" s="1"/>
  <c r="T1269" i="2"/>
  <c r="AM1269" i="2" s="1"/>
  <c r="R1269" i="2"/>
  <c r="S1269" i="2"/>
  <c r="AL1269" i="2" s="1"/>
  <c r="R1605" i="2"/>
  <c r="S1605" i="2"/>
  <c r="AL1605" i="2" s="1"/>
  <c r="T1478" i="2"/>
  <c r="AM1478" i="2" s="1"/>
  <c r="R1478" i="2"/>
  <c r="S1478" i="2"/>
  <c r="AL1478" i="2" s="1"/>
  <c r="R3081" i="2"/>
  <c r="AK3081" i="2" s="1"/>
  <c r="T3081" i="2"/>
  <c r="AM3081" i="2" s="1"/>
  <c r="S3081" i="2"/>
  <c r="AL3081" i="2" s="1"/>
  <c r="R461" i="2"/>
  <c r="S461" i="2"/>
  <c r="AL461" i="2" s="1"/>
  <c r="T2229" i="2"/>
  <c r="AM2229" i="2" s="1"/>
  <c r="S2229" i="2"/>
  <c r="AL2229" i="2" s="1"/>
  <c r="R2229" i="2"/>
  <c r="AK2229" i="2" s="1"/>
  <c r="T2691" i="2"/>
  <c r="AM2691" i="2" s="1"/>
  <c r="S2691" i="2"/>
  <c r="AL2691" i="2" s="1"/>
  <c r="R2995" i="2"/>
  <c r="S2995" i="2"/>
  <c r="AL2995" i="2" s="1"/>
  <c r="R456" i="2"/>
  <c r="AK456" i="2" s="1"/>
  <c r="T456" i="2"/>
  <c r="AM456" i="2" s="1"/>
  <c r="S456" i="2"/>
  <c r="AL456" i="2" s="1"/>
  <c r="T1962" i="2"/>
  <c r="AM1962" i="2" s="1"/>
  <c r="R1962" i="2"/>
  <c r="S1962" i="2"/>
  <c r="AL1962" i="2" s="1"/>
  <c r="T2282" i="2"/>
  <c r="AM2282" i="2" s="1"/>
  <c r="S2282" i="2"/>
  <c r="AL2282" i="2" s="1"/>
  <c r="R2282" i="2"/>
  <c r="T2740" i="2"/>
  <c r="AM2740" i="2" s="1"/>
  <c r="S2740" i="2"/>
  <c r="AL2740" i="2" s="1"/>
  <c r="R3029" i="2"/>
  <c r="S3029" i="2"/>
  <c r="AL3029" i="2" s="1"/>
  <c r="T2307" i="2"/>
  <c r="AM2307" i="2" s="1"/>
  <c r="R2307" i="2"/>
  <c r="S2307" i="2"/>
  <c r="AL2307" i="2" s="1"/>
  <c r="T2675" i="2"/>
  <c r="AM2675" i="2" s="1"/>
  <c r="S2675" i="2"/>
  <c r="AL2675" i="2" s="1"/>
  <c r="R2675" i="2"/>
  <c r="AK2675" i="2" s="1"/>
  <c r="T2947" i="2"/>
  <c r="AM2947" i="2" s="1"/>
  <c r="S2947" i="2"/>
  <c r="AL2947" i="2" s="1"/>
  <c r="R2947" i="2"/>
  <c r="T1636" i="2"/>
  <c r="AM1636" i="2" s="1"/>
  <c r="S1636" i="2"/>
  <c r="AL1636" i="2" s="1"/>
  <c r="T1186" i="2"/>
  <c r="AM1186" i="2" s="1"/>
  <c r="R1186" i="2"/>
  <c r="S1186" i="2"/>
  <c r="AL1186" i="2" s="1"/>
  <c r="R2474" i="2"/>
  <c r="AK2474" i="2" s="1"/>
  <c r="T2474" i="2"/>
  <c r="AM2474" i="2" s="1"/>
  <c r="S2474" i="2"/>
  <c r="AL2474" i="2" s="1"/>
  <c r="R2762" i="2"/>
  <c r="AK2762" i="2" s="1"/>
  <c r="S2762" i="2"/>
  <c r="AL2762" i="2" s="1"/>
  <c r="T323" i="2"/>
  <c r="AM323" i="2" s="1"/>
  <c r="R323" i="2"/>
  <c r="AK323" i="2" s="1"/>
  <c r="S323" i="2"/>
  <c r="AL323" i="2" s="1"/>
  <c r="R268" i="2"/>
  <c r="S268" i="2"/>
  <c r="AL268" i="2" s="1"/>
  <c r="R597" i="2"/>
  <c r="S597" i="2"/>
  <c r="AL597" i="2" s="1"/>
  <c r="R346" i="2"/>
  <c r="S346" i="2"/>
  <c r="AL346" i="2" s="1"/>
  <c r="R2686" i="2"/>
  <c r="S2686" i="2"/>
  <c r="AL2686" i="2" s="1"/>
  <c r="R1304" i="2"/>
  <c r="AK1304" i="2" s="1"/>
  <c r="S1304" i="2"/>
  <c r="AL1304" i="2" s="1"/>
  <c r="R1944" i="2"/>
  <c r="S1944" i="2"/>
  <c r="AL1944" i="2" s="1"/>
  <c r="R2472" i="2"/>
  <c r="S2472" i="2"/>
  <c r="AL2472" i="2" s="1"/>
  <c r="R421" i="2"/>
  <c r="S421" i="2"/>
  <c r="AL421" i="2" s="1"/>
  <c r="T2606" i="2"/>
  <c r="AM2606" i="2" s="1"/>
  <c r="S2606" i="2"/>
  <c r="AL2606" i="2" s="1"/>
  <c r="R711" i="2"/>
  <c r="S711" i="2"/>
  <c r="AL711" i="2" s="1"/>
  <c r="T964" i="2"/>
  <c r="AM964" i="2" s="1"/>
  <c r="S964" i="2"/>
  <c r="AL964" i="2" s="1"/>
  <c r="R964" i="2"/>
  <c r="AK964" i="2" s="1"/>
  <c r="T2404" i="2"/>
  <c r="AM2404" i="2" s="1"/>
  <c r="S2404" i="2"/>
  <c r="AL2404" i="2" s="1"/>
  <c r="R2404" i="2"/>
  <c r="T838" i="2"/>
  <c r="AM838" i="2" s="1"/>
  <c r="S838" i="2"/>
  <c r="AL838" i="2" s="1"/>
  <c r="T78" i="2"/>
  <c r="AM78" i="2" s="1"/>
  <c r="R78" i="2"/>
  <c r="S78" i="2"/>
  <c r="AL78" i="2" s="1"/>
  <c r="R1342" i="2"/>
  <c r="AK1342" i="2" s="1"/>
  <c r="S1342" i="2"/>
  <c r="AL1342" i="2" s="1"/>
  <c r="T2193" i="2"/>
  <c r="AM2193" i="2" s="1"/>
  <c r="S2193" i="2"/>
  <c r="AL2193" i="2" s="1"/>
  <c r="R2193" i="2"/>
  <c r="AK2193" i="2" s="1"/>
  <c r="R2561" i="2"/>
  <c r="AK2561" i="2" s="1"/>
  <c r="S2561" i="2"/>
  <c r="AL2561" i="2" s="1"/>
  <c r="R2801" i="2"/>
  <c r="S2801" i="2"/>
  <c r="AL2801" i="2" s="1"/>
  <c r="R2929" i="2"/>
  <c r="AK2929" i="2" s="1"/>
  <c r="S2929" i="2"/>
  <c r="AL2929" i="2" s="1"/>
  <c r="T1720" i="2"/>
  <c r="AM1720" i="2" s="1"/>
  <c r="S1720" i="2"/>
  <c r="AL1720" i="2" s="1"/>
  <c r="R1720" i="2"/>
  <c r="AK1720" i="2" s="1"/>
  <c r="R2200" i="2"/>
  <c r="S2200" i="2"/>
  <c r="AL2200" i="2" s="1"/>
  <c r="T2164" i="2"/>
  <c r="AM2164" i="2" s="1"/>
  <c r="S2164" i="2"/>
  <c r="AL2164" i="2" s="1"/>
  <c r="R2768" i="2"/>
  <c r="S2768" i="2"/>
  <c r="AL2768" i="2" s="1"/>
  <c r="T2109" i="2"/>
  <c r="AM2109" i="2" s="1"/>
  <c r="S2109" i="2"/>
  <c r="AL2109" i="2" s="1"/>
  <c r="R593" i="2"/>
  <c r="T593" i="2"/>
  <c r="AM593" i="2" s="1"/>
  <c r="S593" i="2"/>
  <c r="AL593" i="2" s="1"/>
  <c r="T913" i="2"/>
  <c r="AM913" i="2" s="1"/>
  <c r="S913" i="2"/>
  <c r="AL913" i="2" s="1"/>
  <c r="R913" i="2"/>
  <c r="AK913" i="2" s="1"/>
  <c r="R1385" i="2"/>
  <c r="S1385" i="2"/>
  <c r="AL1385" i="2" s="1"/>
  <c r="R1577" i="2"/>
  <c r="S1577" i="2"/>
  <c r="AL1577" i="2" s="1"/>
  <c r="R207" i="2"/>
  <c r="S207" i="2"/>
  <c r="AL207" i="2" s="1"/>
  <c r="R412" i="2"/>
  <c r="S412" i="2"/>
  <c r="AL412" i="2" s="1"/>
  <c r="R664" i="2"/>
  <c r="AK664" i="2" s="1"/>
  <c r="S664" i="2"/>
  <c r="AL664" i="2" s="1"/>
  <c r="T2449" i="2"/>
  <c r="AM2449" i="2" s="1"/>
  <c r="S2449" i="2"/>
  <c r="AL2449" i="2" s="1"/>
  <c r="R2449" i="2"/>
  <c r="AK2449" i="2" s="1"/>
  <c r="R2247" i="2"/>
  <c r="AK2247" i="2" s="1"/>
  <c r="S2247" i="2"/>
  <c r="AL2247" i="2" s="1"/>
  <c r="R1773" i="2"/>
  <c r="AK1773" i="2" s="1"/>
  <c r="S1773" i="2"/>
  <c r="AL1773" i="2" s="1"/>
  <c r="R1814" i="2"/>
  <c r="S1814" i="2"/>
  <c r="AL1814" i="2" s="1"/>
  <c r="R941" i="2"/>
  <c r="S941" i="2"/>
  <c r="AL941" i="2" s="1"/>
  <c r="R1927" i="2"/>
  <c r="S1927" i="2"/>
  <c r="AL1927" i="2" s="1"/>
  <c r="R237" i="2"/>
  <c r="S237" i="2"/>
  <c r="AL237" i="2" s="1"/>
  <c r="R949" i="2"/>
  <c r="S949" i="2"/>
  <c r="AL949" i="2" s="1"/>
  <c r="R1314" i="2"/>
  <c r="AK1314" i="2" s="1"/>
  <c r="S1314" i="2"/>
  <c r="AL1314" i="2" s="1"/>
  <c r="R2000" i="2"/>
  <c r="S2000" i="2"/>
  <c r="AL2000" i="2" s="1"/>
  <c r="R2970" i="2"/>
  <c r="AK2970" i="2" s="1"/>
  <c r="S2970" i="2"/>
  <c r="AL2970" i="2" s="1"/>
  <c r="R561" i="2"/>
  <c r="S561" i="2"/>
  <c r="AL561" i="2" s="1"/>
  <c r="R1856" i="2"/>
  <c r="S1856" i="2"/>
  <c r="AL1856" i="2" s="1"/>
  <c r="R518" i="2"/>
  <c r="S518" i="2"/>
  <c r="AL518" i="2" s="1"/>
  <c r="R1271" i="2"/>
  <c r="S1271" i="2"/>
  <c r="AL1271" i="2" s="1"/>
  <c r="R2023" i="2"/>
  <c r="AK2023" i="2" s="1"/>
  <c r="S2023" i="2"/>
  <c r="AL2023" i="2" s="1"/>
  <c r="S2375" i="2"/>
  <c r="AL2375" i="2" s="1"/>
  <c r="R2375" i="2"/>
  <c r="AK2375" i="2" s="1"/>
  <c r="T21" i="2"/>
  <c r="AM21" i="2" s="1"/>
  <c r="T122" i="2"/>
  <c r="AM122" i="2" s="1"/>
  <c r="T1646" i="2"/>
  <c r="AM1646" i="2" s="1"/>
  <c r="T1324" i="2"/>
  <c r="AM1324" i="2" s="1"/>
  <c r="T2420" i="2"/>
  <c r="AM2420" i="2" s="1"/>
  <c r="T1427" i="2"/>
  <c r="AM1427" i="2" s="1"/>
  <c r="T1811" i="2"/>
  <c r="AM1811" i="2" s="1"/>
  <c r="T2195" i="2"/>
  <c r="AM2195" i="2" s="1"/>
  <c r="T2738" i="2"/>
  <c r="AM2738" i="2" s="1"/>
  <c r="T1894" i="2"/>
  <c r="AM1894" i="2" s="1"/>
  <c r="T2518" i="2"/>
  <c r="AM2518" i="2" s="1"/>
  <c r="T2180" i="2"/>
  <c r="AM2180" i="2" s="1"/>
  <c r="T862" i="2"/>
  <c r="AM862" i="2" s="1"/>
  <c r="T2073" i="2"/>
  <c r="AM2073" i="2" s="1"/>
  <c r="T2265" i="2"/>
  <c r="AM2265" i="2" s="1"/>
  <c r="T2457" i="2"/>
  <c r="AM2457" i="2" s="1"/>
  <c r="T2649" i="2"/>
  <c r="AM2649" i="2" s="1"/>
  <c r="T2841" i="2"/>
  <c r="AM2841" i="2" s="1"/>
  <c r="T3034" i="2"/>
  <c r="AM3034" i="2" s="1"/>
  <c r="T943" i="2"/>
  <c r="AM943" i="2" s="1"/>
  <c r="T1231" i="2"/>
  <c r="AM1231" i="2" s="1"/>
  <c r="T1487" i="2"/>
  <c r="AM1487" i="2" s="1"/>
  <c r="T2063" i="2"/>
  <c r="AM2063" i="2" s="1"/>
  <c r="T2319" i="2"/>
  <c r="AM2319" i="2" s="1"/>
  <c r="T2511" i="2"/>
  <c r="AM2511" i="2" s="1"/>
  <c r="T2895" i="2"/>
  <c r="AM2895" i="2" s="1"/>
  <c r="T984" i="2"/>
  <c r="AM984" i="2" s="1"/>
  <c r="T517" i="2"/>
  <c r="AM517" i="2" s="1"/>
  <c r="T176" i="2"/>
  <c r="AM176" i="2" s="1"/>
  <c r="T1644" i="2"/>
  <c r="AM1644" i="2" s="1"/>
  <c r="T2981" i="2"/>
  <c r="AM2981" i="2" s="1"/>
  <c r="T139" i="2"/>
  <c r="AM139" i="2" s="1"/>
  <c r="T1755" i="2"/>
  <c r="AM1755" i="2" s="1"/>
  <c r="T2651" i="2"/>
  <c r="AM2651" i="2" s="1"/>
  <c r="T2260" i="2"/>
  <c r="AM2260" i="2" s="1"/>
  <c r="T702" i="2"/>
  <c r="AM702" i="2" s="1"/>
  <c r="T1882" i="2"/>
  <c r="AM1882" i="2" s="1"/>
  <c r="T35" i="2"/>
  <c r="AM35" i="2" s="1"/>
  <c r="T755" i="2"/>
  <c r="AM755" i="2" s="1"/>
  <c r="T1776" i="2"/>
  <c r="AM1776" i="2" s="1"/>
  <c r="T3044" i="2"/>
  <c r="AM3044" i="2" s="1"/>
  <c r="S375" i="2"/>
  <c r="AL375" i="2" s="1"/>
  <c r="S797" i="2"/>
  <c r="AL797" i="2" s="1"/>
  <c r="S1309" i="2"/>
  <c r="AL1309" i="2" s="1"/>
  <c r="S2341" i="2"/>
  <c r="AL2341" i="2" s="1"/>
  <c r="S1691" i="2"/>
  <c r="AL1691" i="2" s="1"/>
  <c r="S2203" i="2"/>
  <c r="AL2203" i="2" s="1"/>
  <c r="T2523" i="2"/>
  <c r="AM2523" i="2" s="1"/>
  <c r="T2712" i="2"/>
  <c r="AM2712" i="2" s="1"/>
  <c r="S3105" i="2"/>
  <c r="AL3105" i="2" s="1"/>
  <c r="T1800" i="2"/>
  <c r="AM1800" i="2" s="1"/>
  <c r="T2152" i="2"/>
  <c r="AM2152" i="2" s="1"/>
  <c r="T2924" i="2"/>
  <c r="AM2924" i="2" s="1"/>
  <c r="R290" i="2"/>
  <c r="T1354" i="2"/>
  <c r="AM1354" i="2" s="1"/>
  <c r="T3057" i="2"/>
  <c r="AM3057" i="2" s="1"/>
  <c r="R1612" i="2"/>
  <c r="T2054" i="2"/>
  <c r="AM2054" i="2" s="1"/>
  <c r="T711" i="2"/>
  <c r="AM711" i="2" s="1"/>
  <c r="T1121" i="2"/>
  <c r="AM1121" i="2" s="1"/>
  <c r="T2985" i="2"/>
  <c r="AM2985" i="2" s="1"/>
  <c r="T664" i="2"/>
  <c r="AM664" i="2" s="1"/>
  <c r="T2200" i="2"/>
  <c r="AM2200" i="2" s="1"/>
  <c r="R2456" i="2"/>
  <c r="R1501" i="2"/>
  <c r="AK1501" i="2" s="1"/>
  <c r="R1796" i="2"/>
  <c r="AK1796" i="2" s="1"/>
  <c r="R2740" i="2"/>
  <c r="R2918" i="2"/>
  <c r="AK2918" i="2" s="1"/>
  <c r="R2124" i="2"/>
  <c r="AK2124" i="2" s="1"/>
  <c r="R2615" i="2"/>
  <c r="R1654" i="2"/>
  <c r="T813" i="2"/>
  <c r="AM813" i="2" s="1"/>
  <c r="S813" i="2"/>
  <c r="AL813" i="2" s="1"/>
  <c r="R989" i="2"/>
  <c r="S989" i="2"/>
  <c r="AL989" i="2" s="1"/>
  <c r="T1069" i="2"/>
  <c r="AM1069" i="2" s="1"/>
  <c r="S1069" i="2"/>
  <c r="AL1069" i="2" s="1"/>
  <c r="R1133" i="2"/>
  <c r="AK1133" i="2" s="1"/>
  <c r="T1133" i="2"/>
  <c r="AM1133" i="2" s="1"/>
  <c r="S1133" i="2"/>
  <c r="AL1133" i="2" s="1"/>
  <c r="T1197" i="2"/>
  <c r="AM1197" i="2" s="1"/>
  <c r="S1197" i="2"/>
  <c r="AL1197" i="2" s="1"/>
  <c r="S1389" i="2"/>
  <c r="AL1389" i="2" s="1"/>
  <c r="R1517" i="2"/>
  <c r="S1517" i="2"/>
  <c r="AL1517" i="2" s="1"/>
  <c r="R3086" i="2"/>
  <c r="R1547" i="2"/>
  <c r="AK1547" i="2" s="1"/>
  <c r="R1707" i="2"/>
  <c r="AK1707" i="2" s="1"/>
  <c r="S1707" i="2"/>
  <c r="AL1707" i="2" s="1"/>
  <c r="R1851" i="2"/>
  <c r="S1851" i="2"/>
  <c r="AL1851" i="2" s="1"/>
  <c r="R2091" i="2"/>
  <c r="AK2091" i="2" s="1"/>
  <c r="S2091" i="2"/>
  <c r="AL2091" i="2" s="1"/>
  <c r="T2155" i="2"/>
  <c r="AM2155" i="2" s="1"/>
  <c r="S2155" i="2"/>
  <c r="AL2155" i="2" s="1"/>
  <c r="S2347" i="2"/>
  <c r="AL2347" i="2" s="1"/>
  <c r="T2539" i="2"/>
  <c r="AM2539" i="2" s="1"/>
  <c r="S2539" i="2"/>
  <c r="AL2539" i="2" s="1"/>
  <c r="R2539" i="2"/>
  <c r="R2603" i="2"/>
  <c r="S2603" i="2"/>
  <c r="AL2603" i="2" s="1"/>
  <c r="T2667" i="2"/>
  <c r="AM2667" i="2" s="1"/>
  <c r="R2667" i="2"/>
  <c r="S2667" i="2"/>
  <c r="AL2667" i="2" s="1"/>
  <c r="T2795" i="2"/>
  <c r="AM2795" i="2" s="1"/>
  <c r="R2795" i="2"/>
  <c r="S2795" i="2"/>
  <c r="AL2795" i="2" s="1"/>
  <c r="R2923" i="2"/>
  <c r="T2923" i="2"/>
  <c r="AM2923" i="2" s="1"/>
  <c r="S2923" i="2"/>
  <c r="AL2923" i="2" s="1"/>
  <c r="T3051" i="2"/>
  <c r="AM3051" i="2" s="1"/>
  <c r="R3051" i="2"/>
  <c r="AK3051" i="2" s="1"/>
  <c r="S3051" i="2"/>
  <c r="AL3051" i="2" s="1"/>
  <c r="R1516" i="2"/>
  <c r="S1516" i="2"/>
  <c r="AL1516" i="2" s="1"/>
  <c r="R1772" i="2"/>
  <c r="AK1772" i="2" s="1"/>
  <c r="S1772" i="2"/>
  <c r="AL1772" i="2" s="1"/>
  <c r="R2156" i="2"/>
  <c r="S2156" i="2"/>
  <c r="AL2156" i="2" s="1"/>
  <c r="T2744" i="2"/>
  <c r="AM2744" i="2" s="1"/>
  <c r="S2744" i="2"/>
  <c r="AL2744" i="2" s="1"/>
  <c r="R2920" i="2"/>
  <c r="AK2920" i="2" s="1"/>
  <c r="T2920" i="2"/>
  <c r="AM2920" i="2" s="1"/>
  <c r="S2920" i="2"/>
  <c r="AL2920" i="2" s="1"/>
  <c r="R584" i="2"/>
  <c r="S584" i="2"/>
  <c r="AL584" i="2" s="1"/>
  <c r="R437" i="2"/>
  <c r="S437" i="2"/>
  <c r="AL437" i="2" s="1"/>
  <c r="R498" i="2"/>
  <c r="T498" i="2"/>
  <c r="AM498" i="2" s="1"/>
  <c r="S498" i="2"/>
  <c r="AL498" i="2" s="1"/>
  <c r="T2986" i="2"/>
  <c r="AM2986" i="2" s="1"/>
  <c r="S2986" i="2"/>
  <c r="AL2986" i="2" s="1"/>
  <c r="T1642" i="2"/>
  <c r="AM1642" i="2" s="1"/>
  <c r="S1642" i="2"/>
  <c r="AL1642" i="2" s="1"/>
  <c r="R1642" i="2"/>
  <c r="R1794" i="2"/>
  <c r="S1794" i="2"/>
  <c r="AL1794" i="2" s="1"/>
  <c r="T2018" i="2"/>
  <c r="AM2018" i="2" s="1"/>
  <c r="S2018" i="2"/>
  <c r="AL2018" i="2" s="1"/>
  <c r="R2018" i="2"/>
  <c r="R2338" i="2"/>
  <c r="T2338" i="2"/>
  <c r="AM2338" i="2" s="1"/>
  <c r="S2338" i="2"/>
  <c r="AL2338" i="2" s="1"/>
  <c r="T2594" i="2"/>
  <c r="AM2594" i="2" s="1"/>
  <c r="S2594" i="2"/>
  <c r="AL2594" i="2" s="1"/>
  <c r="R2594" i="2"/>
  <c r="R2946" i="2"/>
  <c r="AK2946" i="2" s="1"/>
  <c r="S2946" i="2"/>
  <c r="AL2946" i="2" s="1"/>
  <c r="T307" i="2"/>
  <c r="AM307" i="2" s="1"/>
  <c r="S307" i="2"/>
  <c r="AL307" i="2" s="1"/>
  <c r="R307" i="2"/>
  <c r="R372" i="2"/>
  <c r="S372" i="2"/>
  <c r="AL372" i="2" s="1"/>
  <c r="R1064" i="2"/>
  <c r="S1064" i="2"/>
  <c r="AL1064" i="2" s="1"/>
  <c r="R1696" i="2"/>
  <c r="S1696" i="2"/>
  <c r="AL1696" i="2" s="1"/>
  <c r="R2384" i="2"/>
  <c r="S2384" i="2"/>
  <c r="AL2384" i="2" s="1"/>
  <c r="T2996" i="2"/>
  <c r="AM2996" i="2" s="1"/>
  <c r="S2996" i="2"/>
  <c r="AL2996" i="2" s="1"/>
  <c r="R2996" i="2"/>
  <c r="R170" i="2"/>
  <c r="S170" i="2"/>
  <c r="AL170" i="2" s="1"/>
  <c r="R330" i="2"/>
  <c r="AK330" i="2" s="1"/>
  <c r="T2486" i="2"/>
  <c r="AM2486" i="2" s="1"/>
  <c r="S2486" i="2"/>
  <c r="AL2486" i="2" s="1"/>
  <c r="T2662" i="2"/>
  <c r="AM2662" i="2" s="1"/>
  <c r="S2662" i="2"/>
  <c r="AL2662" i="2" s="1"/>
  <c r="R2662" i="2"/>
  <c r="T2854" i="2"/>
  <c r="AM2854" i="2" s="1"/>
  <c r="S2854" i="2"/>
  <c r="AL2854" i="2" s="1"/>
  <c r="R7" i="2"/>
  <c r="T7" i="2"/>
  <c r="AM7" i="2" s="1"/>
  <c r="S7" i="2"/>
  <c r="AL7" i="2" s="1"/>
  <c r="R73" i="2"/>
  <c r="S73" i="2"/>
  <c r="AL73" i="2" s="1"/>
  <c r="R137" i="2"/>
  <c r="S137" i="2"/>
  <c r="AL137" i="2" s="1"/>
  <c r="R201" i="2"/>
  <c r="S201" i="2"/>
  <c r="AL201" i="2" s="1"/>
  <c r="R265" i="2"/>
  <c r="S265" i="2"/>
  <c r="AL265" i="2" s="1"/>
  <c r="R329" i="2"/>
  <c r="S329" i="2"/>
  <c r="AL329" i="2" s="1"/>
  <c r="T409" i="2"/>
  <c r="AM409" i="2" s="1"/>
  <c r="R409" i="2"/>
  <c r="S409" i="2"/>
  <c r="AL409" i="2" s="1"/>
  <c r="R1137" i="2"/>
  <c r="S1137" i="2"/>
  <c r="AL1137" i="2" s="1"/>
  <c r="R1201" i="2"/>
  <c r="AK1201" i="2" s="1"/>
  <c r="S1201" i="2"/>
  <c r="AL1201" i="2" s="1"/>
  <c r="R1265" i="2"/>
  <c r="S1265" i="2"/>
  <c r="AL1265" i="2" s="1"/>
  <c r="R1329" i="2"/>
  <c r="S1329" i="2"/>
  <c r="AL1329" i="2" s="1"/>
  <c r="R1457" i="2"/>
  <c r="AK1457" i="2" s="1"/>
  <c r="S1457" i="2"/>
  <c r="AL1457" i="2" s="1"/>
  <c r="R1585" i="2"/>
  <c r="S1585" i="2"/>
  <c r="AL1585" i="2" s="1"/>
  <c r="R1665" i="2"/>
  <c r="S1665" i="2"/>
  <c r="AL1665" i="2" s="1"/>
  <c r="T1745" i="2"/>
  <c r="AM1745" i="2" s="1"/>
  <c r="S1745" i="2"/>
  <c r="AL1745" i="2" s="1"/>
  <c r="R1745" i="2"/>
  <c r="S1841" i="2"/>
  <c r="AL1841" i="2" s="1"/>
  <c r="R1921" i="2"/>
  <c r="AK1921" i="2" s="1"/>
  <c r="S1921" i="2"/>
  <c r="AL1921" i="2" s="1"/>
  <c r="R223" i="2"/>
  <c r="S223" i="2"/>
  <c r="AL223" i="2" s="1"/>
  <c r="R447" i="2"/>
  <c r="R959" i="2"/>
  <c r="R1319" i="2"/>
  <c r="AK1319" i="2" s="1"/>
  <c r="S1319" i="2"/>
  <c r="AL1319" i="2" s="1"/>
  <c r="R1479" i="2"/>
  <c r="AK1479" i="2" s="1"/>
  <c r="T1479" i="2"/>
  <c r="AM1479" i="2" s="1"/>
  <c r="S1479" i="2"/>
  <c r="AL1479" i="2" s="1"/>
  <c r="R1895" i="2"/>
  <c r="S1895" i="2"/>
  <c r="AL1895" i="2" s="1"/>
  <c r="T2119" i="2"/>
  <c r="AM2119" i="2" s="1"/>
  <c r="R2119" i="2"/>
  <c r="AK2119" i="2" s="1"/>
  <c r="S2119" i="2"/>
  <c r="AL2119" i="2" s="1"/>
  <c r="R2471" i="2"/>
  <c r="S2471" i="2"/>
  <c r="AL2471" i="2" s="1"/>
  <c r="T2631" i="2"/>
  <c r="AM2631" i="2" s="1"/>
  <c r="S2631" i="2"/>
  <c r="AL2631" i="2" s="1"/>
  <c r="R2631" i="2"/>
  <c r="AK2631" i="2" s="1"/>
  <c r="T2951" i="2"/>
  <c r="AM2951" i="2" s="1"/>
  <c r="S2951" i="2"/>
  <c r="AL2951" i="2" s="1"/>
  <c r="R2951" i="2"/>
  <c r="AK2951" i="2" s="1"/>
  <c r="R76" i="2"/>
  <c r="AK76" i="2" s="1"/>
  <c r="S76" i="2"/>
  <c r="AL76" i="2" s="1"/>
  <c r="T228" i="2"/>
  <c r="AM228" i="2" s="1"/>
  <c r="S228" i="2"/>
  <c r="AL228" i="2" s="1"/>
  <c r="R228" i="2"/>
  <c r="AK228" i="2" s="1"/>
  <c r="T356" i="2"/>
  <c r="AM356" i="2" s="1"/>
  <c r="S356" i="2"/>
  <c r="AL356" i="2" s="1"/>
  <c r="R840" i="2"/>
  <c r="S840" i="2"/>
  <c r="AL840" i="2" s="1"/>
  <c r="R920" i="2"/>
  <c r="AK920" i="2" s="1"/>
  <c r="S920" i="2"/>
  <c r="AL920" i="2" s="1"/>
  <c r="R1160" i="2"/>
  <c r="S1160" i="2"/>
  <c r="AL1160" i="2" s="1"/>
  <c r="R1400" i="2"/>
  <c r="S1400" i="2"/>
  <c r="AL1400" i="2" s="1"/>
  <c r="R1480" i="2"/>
  <c r="S1480" i="2"/>
  <c r="AL1480" i="2" s="1"/>
  <c r="T1656" i="2"/>
  <c r="AM1656" i="2" s="1"/>
  <c r="S1656" i="2"/>
  <c r="AL1656" i="2" s="1"/>
  <c r="T1736" i="2"/>
  <c r="AM1736" i="2" s="1"/>
  <c r="S1736" i="2"/>
  <c r="AL1736" i="2" s="1"/>
  <c r="S1984" i="2"/>
  <c r="AL1984" i="2" s="1"/>
  <c r="T2088" i="2"/>
  <c r="AM2088" i="2" s="1"/>
  <c r="S2088" i="2"/>
  <c r="AL2088" i="2" s="1"/>
  <c r="R2088" i="2"/>
  <c r="T2176" i="2"/>
  <c r="AM2176" i="2" s="1"/>
  <c r="S2176" i="2"/>
  <c r="AL2176" i="2" s="1"/>
  <c r="R2400" i="2"/>
  <c r="AK2400" i="2" s="1"/>
  <c r="S2400" i="2"/>
  <c r="AL2400" i="2" s="1"/>
  <c r="R2488" i="2"/>
  <c r="S2488" i="2"/>
  <c r="AL2488" i="2" s="1"/>
  <c r="T2616" i="2"/>
  <c r="AM2616" i="2" s="1"/>
  <c r="S2616" i="2"/>
  <c r="AL2616" i="2" s="1"/>
  <c r="R2616" i="2"/>
  <c r="T2716" i="2"/>
  <c r="AM2716" i="2" s="1"/>
  <c r="S2716" i="2"/>
  <c r="AL2716" i="2" s="1"/>
  <c r="T2844" i="2"/>
  <c r="AM2844" i="2" s="1"/>
  <c r="S2844" i="2"/>
  <c r="AL2844" i="2" s="1"/>
  <c r="T2956" i="2"/>
  <c r="AM2956" i="2" s="1"/>
  <c r="S2956" i="2"/>
  <c r="AL2956" i="2" s="1"/>
  <c r="T3084" i="2"/>
  <c r="AM3084" i="2" s="1"/>
  <c r="S3084" i="2"/>
  <c r="AL3084" i="2" s="1"/>
  <c r="S1942" i="2"/>
  <c r="AL1942" i="2" s="1"/>
  <c r="R1942" i="2"/>
  <c r="AK1942" i="2" s="1"/>
  <c r="S2326" i="2"/>
  <c r="AL2326" i="2" s="1"/>
  <c r="R2326" i="2"/>
  <c r="T311" i="2"/>
  <c r="AM311" i="2" s="1"/>
  <c r="S311" i="2"/>
  <c r="AL311" i="2" s="1"/>
  <c r="T871" i="2"/>
  <c r="AM871" i="2" s="1"/>
  <c r="S871" i="2"/>
  <c r="AL871" i="2" s="1"/>
  <c r="R871" i="2"/>
  <c r="T876" i="2"/>
  <c r="AM876" i="2" s="1"/>
  <c r="S876" i="2"/>
  <c r="AL876" i="2" s="1"/>
  <c r="T1076" i="2"/>
  <c r="AM1076" i="2" s="1"/>
  <c r="S1076" i="2"/>
  <c r="AL1076" i="2" s="1"/>
  <c r="R1244" i="2"/>
  <c r="S1244" i="2"/>
  <c r="AL1244" i="2" s="1"/>
  <c r="R1828" i="2"/>
  <c r="S1828" i="2"/>
  <c r="AL1828" i="2" s="1"/>
  <c r="S2516" i="2"/>
  <c r="AL2516" i="2" s="1"/>
  <c r="R2864" i="2"/>
  <c r="AK2864" i="2" s="1"/>
  <c r="S2864" i="2"/>
  <c r="AL2864" i="2" s="1"/>
  <c r="R886" i="2"/>
  <c r="T886" i="2"/>
  <c r="AM886" i="2" s="1"/>
  <c r="S886" i="2"/>
  <c r="AL886" i="2" s="1"/>
  <c r="R1158" i="2"/>
  <c r="AK1158" i="2" s="1"/>
  <c r="S1158" i="2"/>
  <c r="AL1158" i="2" s="1"/>
  <c r="R1358" i="2"/>
  <c r="T1358" i="2"/>
  <c r="AM1358" i="2" s="1"/>
  <c r="S1358" i="2"/>
  <c r="AL1358" i="2" s="1"/>
  <c r="T1630" i="2"/>
  <c r="AM1630" i="2" s="1"/>
  <c r="S1630" i="2"/>
  <c r="AL1630" i="2" s="1"/>
  <c r="R1630" i="2"/>
  <c r="T1878" i="2"/>
  <c r="AM1878" i="2" s="1"/>
  <c r="S1878" i="2"/>
  <c r="AL1878" i="2" s="1"/>
  <c r="R37" i="2"/>
  <c r="S1678" i="2"/>
  <c r="AL1678" i="2" s="1"/>
  <c r="T141" i="2"/>
  <c r="AM141" i="2" s="1"/>
  <c r="S141" i="2"/>
  <c r="AL141" i="2" s="1"/>
  <c r="R141" i="2"/>
  <c r="AK141" i="2" s="1"/>
  <c r="T397" i="2"/>
  <c r="AM397" i="2" s="1"/>
  <c r="S397" i="2"/>
  <c r="AL397" i="2" s="1"/>
  <c r="R397" i="2"/>
  <c r="AK397" i="2" s="1"/>
  <c r="T653" i="2"/>
  <c r="AM653" i="2" s="1"/>
  <c r="S653" i="2"/>
  <c r="AL653" i="2" s="1"/>
  <c r="R653" i="2"/>
  <c r="T837" i="2"/>
  <c r="AM837" i="2" s="1"/>
  <c r="S837" i="2"/>
  <c r="AL837" i="2" s="1"/>
  <c r="R837" i="2"/>
  <c r="AK837" i="2" s="1"/>
  <c r="R1077" i="2"/>
  <c r="AK1077" i="2" s="1"/>
  <c r="S1077" i="2"/>
  <c r="AL1077" i="2" s="1"/>
  <c r="R1285" i="2"/>
  <c r="AK1285" i="2" s="1"/>
  <c r="T1285" i="2"/>
  <c r="AM1285" i="2" s="1"/>
  <c r="S1285" i="2"/>
  <c r="AL1285" i="2" s="1"/>
  <c r="R1637" i="2"/>
  <c r="AK1637" i="2" s="1"/>
  <c r="S1637" i="2"/>
  <c r="AL1637" i="2" s="1"/>
  <c r="T1781" i="2"/>
  <c r="AM1781" i="2" s="1"/>
  <c r="S1781" i="2"/>
  <c r="AL1781" i="2" s="1"/>
  <c r="R1909" i="2"/>
  <c r="AK1909" i="2" s="1"/>
  <c r="T1909" i="2"/>
  <c r="AM1909" i="2" s="1"/>
  <c r="S1909" i="2"/>
  <c r="AL1909" i="2" s="1"/>
  <c r="T2245" i="2"/>
  <c r="AM2245" i="2" s="1"/>
  <c r="S2245" i="2"/>
  <c r="AL2245" i="2" s="1"/>
  <c r="T2373" i="2"/>
  <c r="AM2373" i="2" s="1"/>
  <c r="S2373" i="2"/>
  <c r="AL2373" i="2" s="1"/>
  <c r="R2501" i="2"/>
  <c r="S2501" i="2"/>
  <c r="AL2501" i="2" s="1"/>
  <c r="R2629" i="2"/>
  <c r="T2629" i="2"/>
  <c r="AM2629" i="2" s="1"/>
  <c r="S2629" i="2"/>
  <c r="AL2629" i="2" s="1"/>
  <c r="T2741" i="2"/>
  <c r="AM2741" i="2" s="1"/>
  <c r="S2741" i="2"/>
  <c r="AL2741" i="2" s="1"/>
  <c r="R1558" i="2"/>
  <c r="S1558" i="2"/>
  <c r="AL1558" i="2" s="1"/>
  <c r="R2009" i="2"/>
  <c r="AK2009" i="2" s="1"/>
  <c r="R2089" i="2"/>
  <c r="S2089" i="2"/>
  <c r="AL2089" i="2" s="1"/>
  <c r="R2153" i="2"/>
  <c r="AK2153" i="2" s="1"/>
  <c r="S2153" i="2"/>
  <c r="AL2153" i="2" s="1"/>
  <c r="R2217" i="2"/>
  <c r="AK2217" i="2" s="1"/>
  <c r="S2217" i="2"/>
  <c r="AL2217" i="2" s="1"/>
  <c r="S2345" i="2"/>
  <c r="AL2345" i="2" s="1"/>
  <c r="R2409" i="2"/>
  <c r="S2409" i="2"/>
  <c r="AL2409" i="2" s="1"/>
  <c r="S2473" i="2"/>
  <c r="AL2473" i="2" s="1"/>
  <c r="R2601" i="2"/>
  <c r="AK2601" i="2" s="1"/>
  <c r="S2601" i="2"/>
  <c r="AL2601" i="2" s="1"/>
  <c r="R2665" i="2"/>
  <c r="S2665" i="2"/>
  <c r="AL2665" i="2" s="1"/>
  <c r="R2793" i="2"/>
  <c r="AK2793" i="2" s="1"/>
  <c r="S2793" i="2"/>
  <c r="AL2793" i="2" s="1"/>
  <c r="R2921" i="2"/>
  <c r="AK2921" i="2" s="1"/>
  <c r="S2921" i="2"/>
  <c r="AL2921" i="2" s="1"/>
  <c r="T3017" i="2"/>
  <c r="AM3017" i="2" s="1"/>
  <c r="S3017" i="2"/>
  <c r="AL3017" i="2" s="1"/>
  <c r="T1022" i="2"/>
  <c r="AM1022" i="2" s="1"/>
  <c r="S1022" i="2"/>
  <c r="AL1022" i="2" s="1"/>
  <c r="R109" i="2"/>
  <c r="R621" i="2"/>
  <c r="R821" i="2"/>
  <c r="AK821" i="2" s="1"/>
  <c r="S821" i="2"/>
  <c r="AL821" i="2" s="1"/>
  <c r="R1141" i="2"/>
  <c r="AK1141" i="2" s="1"/>
  <c r="S1141" i="2"/>
  <c r="AL1141" i="2" s="1"/>
  <c r="R1349" i="2"/>
  <c r="AK1349" i="2" s="1"/>
  <c r="T1349" i="2"/>
  <c r="AM1349" i="2" s="1"/>
  <c r="S1349" i="2"/>
  <c r="AL1349" i="2" s="1"/>
  <c r="R1509" i="2"/>
  <c r="AK1509" i="2" s="1"/>
  <c r="S1509" i="2"/>
  <c r="AL1509" i="2" s="1"/>
  <c r="T1669" i="2"/>
  <c r="AM1669" i="2" s="1"/>
  <c r="R1669" i="2"/>
  <c r="AK1669" i="2" s="1"/>
  <c r="S1669" i="2"/>
  <c r="AL1669" i="2" s="1"/>
  <c r="T2309" i="2"/>
  <c r="AM2309" i="2" s="1"/>
  <c r="S2309" i="2"/>
  <c r="AL2309" i="2" s="1"/>
  <c r="R2565" i="2"/>
  <c r="T2565" i="2"/>
  <c r="AM2565" i="2" s="1"/>
  <c r="S2565" i="2"/>
  <c r="AL2565" i="2" s="1"/>
  <c r="R2869" i="2"/>
  <c r="S2869" i="2"/>
  <c r="AL2869" i="2" s="1"/>
  <c r="T1130" i="2"/>
  <c r="AM1130" i="2" s="1"/>
  <c r="S1130" i="2"/>
  <c r="AL1130" i="2" s="1"/>
  <c r="R1130" i="2"/>
  <c r="AK1130" i="2" s="1"/>
  <c r="T3094" i="2"/>
  <c r="AM3094" i="2" s="1"/>
  <c r="S3094" i="2"/>
  <c r="AL3094" i="2" s="1"/>
  <c r="T523" i="2"/>
  <c r="AM523" i="2" s="1"/>
  <c r="S523" i="2"/>
  <c r="AL523" i="2" s="1"/>
  <c r="R523" i="2"/>
  <c r="AK523" i="2" s="1"/>
  <c r="S1459" i="2"/>
  <c r="AL1459" i="2" s="1"/>
  <c r="R1587" i="2"/>
  <c r="AK1587" i="2" s="1"/>
  <c r="S1587" i="2"/>
  <c r="AL1587" i="2" s="1"/>
  <c r="R1731" i="2"/>
  <c r="S1731" i="2"/>
  <c r="AL1731" i="2" s="1"/>
  <c r="S1843" i="2"/>
  <c r="AL1843" i="2" s="1"/>
  <c r="R1971" i="2"/>
  <c r="AK1971" i="2" s="1"/>
  <c r="S1971" i="2"/>
  <c r="AL1971" i="2" s="1"/>
  <c r="R2099" i="2"/>
  <c r="S2099" i="2"/>
  <c r="AL2099" i="2" s="1"/>
  <c r="S2227" i="2"/>
  <c r="AL2227" i="2" s="1"/>
  <c r="R2403" i="2"/>
  <c r="S2403" i="2"/>
  <c r="AL2403" i="2" s="1"/>
  <c r="R804" i="2"/>
  <c r="S804" i="2"/>
  <c r="AL804" i="2" s="1"/>
  <c r="T1364" i="2"/>
  <c r="AM1364" i="2" s="1"/>
  <c r="R1364" i="2"/>
  <c r="S1364" i="2"/>
  <c r="AL1364" i="2" s="1"/>
  <c r="R1916" i="2"/>
  <c r="AK1916" i="2" s="1"/>
  <c r="R2140" i="2"/>
  <c r="S2140" i="2"/>
  <c r="AL2140" i="2" s="1"/>
  <c r="R2380" i="2"/>
  <c r="S2380" i="2"/>
  <c r="AL2380" i="2" s="1"/>
  <c r="T3096" i="2"/>
  <c r="AM3096" i="2" s="1"/>
  <c r="S3096" i="2"/>
  <c r="AL3096" i="2" s="1"/>
  <c r="R3096" i="2"/>
  <c r="AK3096" i="2" s="1"/>
  <c r="R709" i="2"/>
  <c r="R426" i="2"/>
  <c r="S426" i="2"/>
  <c r="AL426" i="2" s="1"/>
  <c r="R2382" i="2"/>
  <c r="AK2382" i="2" s="1"/>
  <c r="R1127" i="2"/>
  <c r="S1127" i="2"/>
  <c r="AL1127" i="2" s="1"/>
  <c r="R1442" i="2"/>
  <c r="AK1442" i="2" s="1"/>
  <c r="T1442" i="2"/>
  <c r="AM1442" i="2" s="1"/>
  <c r="S1442" i="2"/>
  <c r="AL1442" i="2" s="1"/>
  <c r="T1570" i="2"/>
  <c r="AM1570" i="2" s="1"/>
  <c r="S1570" i="2"/>
  <c r="AL1570" i="2" s="1"/>
  <c r="R1866" i="2"/>
  <c r="S1866" i="2"/>
  <c r="AL1866" i="2" s="1"/>
  <c r="R1994" i="2"/>
  <c r="S1994" i="2"/>
  <c r="AL1994" i="2" s="1"/>
  <c r="R99" i="2"/>
  <c r="AK99" i="2" s="1"/>
  <c r="R355" i="2"/>
  <c r="R643" i="2"/>
  <c r="AK643" i="2" s="1"/>
  <c r="S643" i="2"/>
  <c r="AL643" i="2" s="1"/>
  <c r="R787" i="2"/>
  <c r="AK787" i="2" s="1"/>
  <c r="R1059" i="2"/>
  <c r="S1059" i="2"/>
  <c r="AL1059" i="2" s="1"/>
  <c r="R944" i="2"/>
  <c r="S944" i="2"/>
  <c r="AL944" i="2" s="1"/>
  <c r="T1840" i="2"/>
  <c r="AM1840" i="2" s="1"/>
  <c r="S1840" i="2"/>
  <c r="AL1840" i="2" s="1"/>
  <c r="R1840" i="2"/>
  <c r="T2868" i="2"/>
  <c r="AM2868" i="2" s="1"/>
  <c r="S2868" i="2"/>
  <c r="AL2868" i="2" s="1"/>
  <c r="R2868" i="2"/>
  <c r="R16" i="2"/>
  <c r="S16" i="2"/>
  <c r="AL16" i="2" s="1"/>
  <c r="R194" i="2"/>
  <c r="R442" i="2"/>
  <c r="S442" i="2"/>
  <c r="AL442" i="2" s="1"/>
  <c r="R2318" i="2"/>
  <c r="S2318" i="2"/>
  <c r="AL2318" i="2" s="1"/>
  <c r="T2805" i="2"/>
  <c r="AM2805" i="2" s="1"/>
  <c r="S2805" i="2"/>
  <c r="AL2805" i="2" s="1"/>
  <c r="T2933" i="2"/>
  <c r="AM2933" i="2" s="1"/>
  <c r="S2933" i="2"/>
  <c r="AL2933" i="2" s="1"/>
  <c r="R2933" i="2"/>
  <c r="AK2933" i="2" s="1"/>
  <c r="T3061" i="2"/>
  <c r="AM3061" i="2" s="1"/>
  <c r="S3061" i="2"/>
  <c r="AL3061" i="2" s="1"/>
  <c r="R3061" i="2"/>
  <c r="T1050" i="2"/>
  <c r="AM1050" i="2" s="1"/>
  <c r="R1050" i="2"/>
  <c r="S1050" i="2"/>
  <c r="AL1050" i="2" s="1"/>
  <c r="R43" i="2"/>
  <c r="R299" i="2"/>
  <c r="S299" i="2"/>
  <c r="AL299" i="2" s="1"/>
  <c r="R1603" i="2"/>
  <c r="S1603" i="2"/>
  <c r="AL1603" i="2" s="1"/>
  <c r="R1715" i="2"/>
  <c r="S1715" i="2"/>
  <c r="AL1715" i="2" s="1"/>
  <c r="R1859" i="2"/>
  <c r="AK1859" i="2" s="1"/>
  <c r="S1859" i="2"/>
  <c r="AL1859" i="2" s="1"/>
  <c r="R2451" i="2"/>
  <c r="R2579" i="2"/>
  <c r="AK2579" i="2" s="1"/>
  <c r="R40" i="2"/>
  <c r="S40" i="2"/>
  <c r="AL40" i="2" s="1"/>
  <c r="T184" i="2"/>
  <c r="AM184" i="2" s="1"/>
  <c r="R184" i="2"/>
  <c r="AK184" i="2" s="1"/>
  <c r="S184" i="2"/>
  <c r="AL184" i="2" s="1"/>
  <c r="R352" i="2"/>
  <c r="AK352" i="2" s="1"/>
  <c r="S352" i="2"/>
  <c r="AL352" i="2" s="1"/>
  <c r="T588" i="2"/>
  <c r="AM588" i="2" s="1"/>
  <c r="S588" i="2"/>
  <c r="AL588" i="2" s="1"/>
  <c r="R588" i="2"/>
  <c r="R772" i="2"/>
  <c r="AK772" i="2" s="1"/>
  <c r="S772" i="2"/>
  <c r="AL772" i="2" s="1"/>
  <c r="R1068" i="2"/>
  <c r="AK1068" i="2" s="1"/>
  <c r="S1068" i="2"/>
  <c r="AL1068" i="2" s="1"/>
  <c r="R1700" i="2"/>
  <c r="S1700" i="2"/>
  <c r="AL1700" i="2" s="1"/>
  <c r="T2252" i="2"/>
  <c r="AM2252" i="2" s="1"/>
  <c r="S2252" i="2"/>
  <c r="AL2252" i="2" s="1"/>
  <c r="T2728" i="2"/>
  <c r="AM2728" i="2" s="1"/>
  <c r="S2728" i="2"/>
  <c r="AL2728" i="2" s="1"/>
  <c r="T2904" i="2"/>
  <c r="AM2904" i="2" s="1"/>
  <c r="S2904" i="2"/>
  <c r="AL2904" i="2" s="1"/>
  <c r="R101" i="2"/>
  <c r="AK101" i="2" s="1"/>
  <c r="R2086" i="2"/>
  <c r="R2566" i="2"/>
  <c r="AK2566" i="2" s="1"/>
  <c r="R26" i="2"/>
  <c r="S26" i="2"/>
  <c r="AL26" i="2" s="1"/>
  <c r="R775" i="2"/>
  <c r="T775" i="2"/>
  <c r="AM775" i="2" s="1"/>
  <c r="S775" i="2"/>
  <c r="AL775" i="2" s="1"/>
  <c r="R1218" i="2"/>
  <c r="S1218" i="2"/>
  <c r="AL1218" i="2" s="1"/>
  <c r="T2154" i="2"/>
  <c r="AM2154" i="2" s="1"/>
  <c r="S2154" i="2"/>
  <c r="AL2154" i="2" s="1"/>
  <c r="R2378" i="2"/>
  <c r="S2378" i="2"/>
  <c r="AL2378" i="2" s="1"/>
  <c r="T2794" i="2"/>
  <c r="AM2794" i="2" s="1"/>
  <c r="S2794" i="2"/>
  <c r="AL2794" i="2" s="1"/>
  <c r="R2794" i="2"/>
  <c r="T2922" i="2"/>
  <c r="AM2922" i="2" s="1"/>
  <c r="S2922" i="2"/>
  <c r="AL2922" i="2" s="1"/>
  <c r="R131" i="2"/>
  <c r="S131" i="2"/>
  <c r="AL131" i="2" s="1"/>
  <c r="R387" i="2"/>
  <c r="S387" i="2"/>
  <c r="AL387" i="2" s="1"/>
  <c r="R611" i="2"/>
  <c r="R803" i="2"/>
  <c r="S803" i="2"/>
  <c r="AL803" i="2" s="1"/>
  <c r="T899" i="2"/>
  <c r="AM899" i="2" s="1"/>
  <c r="R899" i="2"/>
  <c r="AK899" i="2" s="1"/>
  <c r="S899" i="2"/>
  <c r="AL899" i="2" s="1"/>
  <c r="R1043" i="2"/>
  <c r="T68" i="2"/>
  <c r="AM68" i="2" s="1"/>
  <c r="R68" i="2"/>
  <c r="S68" i="2"/>
  <c r="AL68" i="2" s="1"/>
  <c r="T332" i="2"/>
  <c r="AM332" i="2" s="1"/>
  <c r="R332" i="2"/>
  <c r="S332" i="2"/>
  <c r="AL332" i="2" s="1"/>
  <c r="R688" i="2"/>
  <c r="S688" i="2"/>
  <c r="AL688" i="2" s="1"/>
  <c r="T2320" i="2"/>
  <c r="AM2320" i="2" s="1"/>
  <c r="S2320" i="2"/>
  <c r="AL2320" i="2" s="1"/>
  <c r="R2320" i="2"/>
  <c r="R2804" i="2"/>
  <c r="S2804" i="2"/>
  <c r="AL2804" i="2" s="1"/>
  <c r="T213" i="2"/>
  <c r="AM213" i="2" s="1"/>
  <c r="S213" i="2"/>
  <c r="AL213" i="2" s="1"/>
  <c r="R98" i="2"/>
  <c r="AK98" i="2" s="1"/>
  <c r="S98" i="2"/>
  <c r="AL98" i="2" s="1"/>
  <c r="T490" i="2"/>
  <c r="AM490" i="2" s="1"/>
  <c r="S490" i="2"/>
  <c r="AL490" i="2" s="1"/>
  <c r="R1950" i="2"/>
  <c r="AK1950" i="2" s="1"/>
  <c r="S1950" i="2"/>
  <c r="AL1950" i="2" s="1"/>
  <c r="R407" i="2"/>
  <c r="S407" i="2"/>
  <c r="AL407" i="2" s="1"/>
  <c r="R1336" i="2"/>
  <c r="T1336" i="2"/>
  <c r="AM1336" i="2" s="1"/>
  <c r="S1336" i="2"/>
  <c r="AL1336" i="2" s="1"/>
  <c r="R1488" i="2"/>
  <c r="T1488" i="2"/>
  <c r="AM1488" i="2" s="1"/>
  <c r="S1488" i="2"/>
  <c r="AL1488" i="2" s="1"/>
  <c r="T1992" i="2"/>
  <c r="AM1992" i="2" s="1"/>
  <c r="S1992" i="2"/>
  <c r="AL1992" i="2" s="1"/>
  <c r="R2368" i="2"/>
  <c r="AK2368" i="2" s="1"/>
  <c r="T2520" i="2"/>
  <c r="AM2520" i="2" s="1"/>
  <c r="R2520" i="2"/>
  <c r="S2520" i="2"/>
  <c r="AL2520" i="2" s="1"/>
  <c r="R410" i="2"/>
  <c r="AK410" i="2" s="1"/>
  <c r="R2350" i="2"/>
  <c r="S2350" i="2"/>
  <c r="AL2350" i="2" s="1"/>
  <c r="T263" i="2"/>
  <c r="AM263" i="2" s="1"/>
  <c r="S263" i="2"/>
  <c r="AL263" i="2" s="1"/>
  <c r="R903" i="2"/>
  <c r="S903" i="2"/>
  <c r="AL903" i="2" s="1"/>
  <c r="R780" i="2"/>
  <c r="R1676" i="2"/>
  <c r="AK1676" i="2" s="1"/>
  <c r="T1676" i="2"/>
  <c r="AM1676" i="2" s="1"/>
  <c r="S1676" i="2"/>
  <c r="AL1676" i="2" s="1"/>
  <c r="R1940" i="2"/>
  <c r="R2188" i="2"/>
  <c r="T2720" i="2"/>
  <c r="AM2720" i="2" s="1"/>
  <c r="S2720" i="2"/>
  <c r="AL2720" i="2" s="1"/>
  <c r="R2720" i="2"/>
  <c r="AK2720" i="2" s="1"/>
  <c r="T1981" i="2"/>
  <c r="AM1981" i="2" s="1"/>
  <c r="S1981" i="2"/>
  <c r="AL1981" i="2" s="1"/>
  <c r="R2237" i="2"/>
  <c r="AK2237" i="2" s="1"/>
  <c r="S2237" i="2"/>
  <c r="AL2237" i="2" s="1"/>
  <c r="R2365" i="2"/>
  <c r="AK2365" i="2" s="1"/>
  <c r="S2365" i="2"/>
  <c r="AL2365" i="2" s="1"/>
  <c r="R2749" i="2"/>
  <c r="AK2749" i="2" s="1"/>
  <c r="T2749" i="2"/>
  <c r="AM2749" i="2" s="1"/>
  <c r="S2749" i="2"/>
  <c r="AL2749" i="2" s="1"/>
  <c r="T2861" i="2"/>
  <c r="AM2861" i="2" s="1"/>
  <c r="S2861" i="2"/>
  <c r="AL2861" i="2" s="1"/>
  <c r="R3069" i="2"/>
  <c r="AK3069" i="2" s="1"/>
  <c r="R894" i="2"/>
  <c r="AK894" i="2" s="1"/>
  <c r="S894" i="2"/>
  <c r="AL894" i="2" s="1"/>
  <c r="R1758" i="2"/>
  <c r="AK1758" i="2" s="1"/>
  <c r="R110" i="2"/>
  <c r="S110" i="2"/>
  <c r="AL110" i="2" s="1"/>
  <c r="R238" i="2"/>
  <c r="AK238" i="2" s="1"/>
  <c r="S238" i="2"/>
  <c r="AL238" i="2" s="1"/>
  <c r="R558" i="2"/>
  <c r="AK558" i="2" s="1"/>
  <c r="S558" i="2"/>
  <c r="AL558" i="2" s="1"/>
  <c r="R30" i="2"/>
  <c r="AK30" i="2" s="1"/>
  <c r="S30" i="2"/>
  <c r="AL30" i="2" s="1"/>
  <c r="R1985" i="2"/>
  <c r="AK1985" i="2" s="1"/>
  <c r="S1985" i="2"/>
  <c r="AL1985" i="2" s="1"/>
  <c r="R2113" i="2"/>
  <c r="AK2113" i="2" s="1"/>
  <c r="S2113" i="2"/>
  <c r="AL2113" i="2" s="1"/>
  <c r="R2225" i="2"/>
  <c r="AK2225" i="2" s="1"/>
  <c r="S2225" i="2"/>
  <c r="AL2225" i="2" s="1"/>
  <c r="S2353" i="2"/>
  <c r="AL2353" i="2" s="1"/>
  <c r="T2577" i="2"/>
  <c r="AM2577" i="2" s="1"/>
  <c r="S2577" i="2"/>
  <c r="AL2577" i="2" s="1"/>
  <c r="R2577" i="2"/>
  <c r="AK2577" i="2" s="1"/>
  <c r="T2833" i="2"/>
  <c r="AM2833" i="2" s="1"/>
  <c r="S2833" i="2"/>
  <c r="AL2833" i="2" s="1"/>
  <c r="T2961" i="2"/>
  <c r="AM2961" i="2" s="1"/>
  <c r="S2961" i="2"/>
  <c r="AL2961" i="2" s="1"/>
  <c r="R2961" i="2"/>
  <c r="AK2961" i="2" s="1"/>
  <c r="R3089" i="2"/>
  <c r="T3089" i="2"/>
  <c r="AM3089" i="2" s="1"/>
  <c r="S3089" i="2"/>
  <c r="AL3089" i="2" s="1"/>
  <c r="R1128" i="2"/>
  <c r="S1128" i="2"/>
  <c r="AL1128" i="2" s="1"/>
  <c r="R1464" i="2"/>
  <c r="S1768" i="2"/>
  <c r="AL1768" i="2" s="1"/>
  <c r="R2296" i="2"/>
  <c r="S2296" i="2"/>
  <c r="AL2296" i="2" s="1"/>
  <c r="T2692" i="2"/>
  <c r="AM2692" i="2" s="1"/>
  <c r="S2692" i="2"/>
  <c r="AL2692" i="2" s="1"/>
  <c r="T2940" i="2"/>
  <c r="AM2940" i="2" s="1"/>
  <c r="S2940" i="2"/>
  <c r="AL2940" i="2" s="1"/>
  <c r="T114" i="2"/>
  <c r="AM114" i="2" s="1"/>
  <c r="S114" i="2"/>
  <c r="AL114" i="2" s="1"/>
  <c r="T2750" i="2"/>
  <c r="AM2750" i="2" s="1"/>
  <c r="S2750" i="2"/>
  <c r="AL2750" i="2" s="1"/>
  <c r="R2750" i="2"/>
  <c r="T23" i="2"/>
  <c r="AM23" i="2" s="1"/>
  <c r="S23" i="2"/>
  <c r="AL23" i="2" s="1"/>
  <c r="R23" i="2"/>
  <c r="R80" i="2"/>
  <c r="S80" i="2"/>
  <c r="AL80" i="2" s="1"/>
  <c r="T612" i="2"/>
  <c r="AM612" i="2" s="1"/>
  <c r="R612" i="2"/>
  <c r="AK612" i="2" s="1"/>
  <c r="S612" i="2"/>
  <c r="AL612" i="2" s="1"/>
  <c r="R1460" i="2"/>
  <c r="AK1460" i="2" s="1"/>
  <c r="S1460" i="2"/>
  <c r="AL1460" i="2" s="1"/>
  <c r="S1708" i="2"/>
  <c r="AL1708" i="2" s="1"/>
  <c r="R1708" i="2"/>
  <c r="AK1708" i="2" s="1"/>
  <c r="R1972" i="2"/>
  <c r="R2220" i="2"/>
  <c r="AK2220" i="2" s="1"/>
  <c r="T2896" i="2"/>
  <c r="AM2896" i="2" s="1"/>
  <c r="S2896" i="2"/>
  <c r="AL2896" i="2" s="1"/>
  <c r="T1965" i="2"/>
  <c r="AM1965" i="2" s="1"/>
  <c r="S1965" i="2"/>
  <c r="AL1965" i="2" s="1"/>
  <c r="T2493" i="2"/>
  <c r="AM2493" i="2" s="1"/>
  <c r="S2493" i="2"/>
  <c r="AL2493" i="2" s="1"/>
  <c r="R2621" i="2"/>
  <c r="AK2621" i="2" s="1"/>
  <c r="S2621" i="2"/>
  <c r="AL2621" i="2" s="1"/>
  <c r="R2813" i="2"/>
  <c r="S2813" i="2"/>
  <c r="AL2813" i="2" s="1"/>
  <c r="R49" i="2"/>
  <c r="S49" i="2"/>
  <c r="AL49" i="2" s="1"/>
  <c r="T529" i="2"/>
  <c r="AM529" i="2" s="1"/>
  <c r="S529" i="2"/>
  <c r="AL529" i="2" s="1"/>
  <c r="R769" i="2"/>
  <c r="T1609" i="2"/>
  <c r="AM1609" i="2" s="1"/>
  <c r="S1609" i="2"/>
  <c r="AL1609" i="2" s="1"/>
  <c r="T1673" i="2"/>
  <c r="AM1673" i="2" s="1"/>
  <c r="S1673" i="2"/>
  <c r="AL1673" i="2" s="1"/>
  <c r="R1737" i="2"/>
  <c r="T1737" i="2"/>
  <c r="AM1737" i="2" s="1"/>
  <c r="S1737" i="2"/>
  <c r="AL1737" i="2" s="1"/>
  <c r="T1801" i="2"/>
  <c r="AM1801" i="2" s="1"/>
  <c r="S1801" i="2"/>
  <c r="AL1801" i="2" s="1"/>
  <c r="T1865" i="2"/>
  <c r="AM1865" i="2" s="1"/>
  <c r="R1865" i="2"/>
  <c r="S1865" i="2"/>
  <c r="AL1865" i="2" s="1"/>
  <c r="R706" i="2"/>
  <c r="S706" i="2"/>
  <c r="AL706" i="2" s="1"/>
  <c r="R3066" i="2"/>
  <c r="S3066" i="2"/>
  <c r="AL3066" i="2" s="1"/>
  <c r="T399" i="2"/>
  <c r="AM399" i="2" s="1"/>
  <c r="R399" i="2"/>
  <c r="S399" i="2"/>
  <c r="AL399" i="2" s="1"/>
  <c r="R975" i="2"/>
  <c r="S975" i="2"/>
  <c r="AL975" i="2" s="1"/>
  <c r="R1103" i="2"/>
  <c r="S1103" i="2"/>
  <c r="AL1103" i="2" s="1"/>
  <c r="R1183" i="2"/>
  <c r="S1183" i="2"/>
  <c r="AL1183" i="2" s="1"/>
  <c r="R1247" i="2"/>
  <c r="S1247" i="2"/>
  <c r="AL1247" i="2" s="1"/>
  <c r="R1311" i="2"/>
  <c r="S1311" i="2"/>
  <c r="AL1311" i="2" s="1"/>
  <c r="R1375" i="2"/>
  <c r="S1375" i="2"/>
  <c r="AL1375" i="2" s="1"/>
  <c r="R1439" i="2"/>
  <c r="S1439" i="2"/>
  <c r="AL1439" i="2" s="1"/>
  <c r="R1503" i="2"/>
  <c r="S1503" i="2"/>
  <c r="AL1503" i="2" s="1"/>
  <c r="R1567" i="2"/>
  <c r="S1567" i="2"/>
  <c r="AL1567" i="2" s="1"/>
  <c r="R1695" i="2"/>
  <c r="S1695" i="2"/>
  <c r="AL1695" i="2" s="1"/>
  <c r="R1759" i="2"/>
  <c r="S1759" i="2"/>
  <c r="AL1759" i="2" s="1"/>
  <c r="R1887" i="2"/>
  <c r="S1887" i="2"/>
  <c r="AL1887" i="2" s="1"/>
  <c r="R1951" i="2"/>
  <c r="S1951" i="2"/>
  <c r="AL1951" i="2" s="1"/>
  <c r="R2015" i="2"/>
  <c r="S2015" i="2"/>
  <c r="AL2015" i="2" s="1"/>
  <c r="R2079" i="2"/>
  <c r="S2079" i="2"/>
  <c r="AL2079" i="2" s="1"/>
  <c r="R2143" i="2"/>
  <c r="S2143" i="2"/>
  <c r="AL2143" i="2" s="1"/>
  <c r="R2207" i="2"/>
  <c r="S2207" i="2"/>
  <c r="AL2207" i="2" s="1"/>
  <c r="R2335" i="2"/>
  <c r="S2335" i="2"/>
  <c r="AL2335" i="2" s="1"/>
  <c r="R2463" i="2"/>
  <c r="S2463" i="2"/>
  <c r="AL2463" i="2" s="1"/>
  <c r="R2527" i="2"/>
  <c r="S2527" i="2"/>
  <c r="AL2527" i="2" s="1"/>
  <c r="R2591" i="2"/>
  <c r="S2591" i="2"/>
  <c r="AL2591" i="2" s="1"/>
  <c r="R2655" i="2"/>
  <c r="S2655" i="2"/>
  <c r="AL2655" i="2" s="1"/>
  <c r="R2719" i="2"/>
  <c r="S2719" i="2"/>
  <c r="AL2719" i="2" s="1"/>
  <c r="R2783" i="2"/>
  <c r="S2783" i="2"/>
  <c r="AL2783" i="2" s="1"/>
  <c r="R2975" i="2"/>
  <c r="S2975" i="2"/>
  <c r="AL2975" i="2" s="1"/>
  <c r="R1008" i="2"/>
  <c r="AK1008" i="2" s="1"/>
  <c r="S1008" i="2"/>
  <c r="AL1008" i="2" s="1"/>
  <c r="R1270" i="2"/>
  <c r="R1694" i="2"/>
  <c r="AK1694" i="2" s="1"/>
  <c r="S1694" i="2"/>
  <c r="AL1694" i="2" s="1"/>
  <c r="T334" i="2"/>
  <c r="AM334" i="2" s="1"/>
  <c r="R334" i="2"/>
  <c r="S334" i="2"/>
  <c r="AL334" i="2" s="1"/>
  <c r="T462" i="2"/>
  <c r="AM462" i="2" s="1"/>
  <c r="R462" i="2"/>
  <c r="S462" i="2"/>
  <c r="AL462" i="2" s="1"/>
  <c r="R622" i="2"/>
  <c r="S622" i="2"/>
  <c r="AL622" i="2" s="1"/>
  <c r="R1214" i="2"/>
  <c r="AK1214" i="2" s="1"/>
  <c r="S1214" i="2"/>
  <c r="AL1214" i="2" s="1"/>
  <c r="T1937" i="2"/>
  <c r="AM1937" i="2" s="1"/>
  <c r="R1937" i="2"/>
  <c r="S1937" i="2"/>
  <c r="AL1937" i="2" s="1"/>
  <c r="T2065" i="2"/>
  <c r="AM2065" i="2" s="1"/>
  <c r="S2065" i="2"/>
  <c r="AL2065" i="2" s="1"/>
  <c r="R2481" i="2"/>
  <c r="AK2481" i="2" s="1"/>
  <c r="S2481" i="2"/>
  <c r="AL2481" i="2" s="1"/>
  <c r="R2881" i="2"/>
  <c r="S2881" i="2"/>
  <c r="AL2881" i="2" s="1"/>
  <c r="R3009" i="2"/>
  <c r="S3009" i="2"/>
  <c r="AL3009" i="2" s="1"/>
  <c r="T926" i="2"/>
  <c r="AM926" i="2" s="1"/>
  <c r="S926" i="2"/>
  <c r="AL926" i="2" s="1"/>
  <c r="R636" i="2"/>
  <c r="AK636" i="2" s="1"/>
  <c r="S636" i="2"/>
  <c r="AL636" i="2" s="1"/>
  <c r="R761" i="2"/>
  <c r="S761" i="2"/>
  <c r="AL761" i="2" s="1"/>
  <c r="R1223" i="2"/>
  <c r="S1223" i="2"/>
  <c r="AL1223" i="2" s="1"/>
  <c r="R2359" i="2"/>
  <c r="S2359" i="2"/>
  <c r="AL2359" i="2" s="1"/>
  <c r="R2663" i="2"/>
  <c r="S2663" i="2"/>
  <c r="AL2663" i="2" s="1"/>
  <c r="R2935" i="2"/>
  <c r="S2935" i="2"/>
  <c r="AL2935" i="2" s="1"/>
  <c r="R727" i="2"/>
  <c r="AK727" i="2" s="1"/>
  <c r="S727" i="2"/>
  <c r="AL727" i="2" s="1"/>
  <c r="R912" i="2"/>
  <c r="S912" i="2"/>
  <c r="AL912" i="2" s="1"/>
  <c r="R1901" i="2"/>
  <c r="AK1901" i="2" s="1"/>
  <c r="S1901" i="2"/>
  <c r="AL1901" i="2" s="1"/>
  <c r="S1387" i="2"/>
  <c r="AL1387" i="2" s="1"/>
  <c r="R1387" i="2"/>
  <c r="R2672" i="2"/>
  <c r="AK2672" i="2" s="1"/>
  <c r="S2672" i="2"/>
  <c r="AL2672" i="2" s="1"/>
  <c r="R2242" i="2"/>
  <c r="AK2242" i="2" s="1"/>
  <c r="S2242" i="2"/>
  <c r="AL2242" i="2" s="1"/>
  <c r="R9" i="2"/>
  <c r="AK9" i="2" s="1"/>
  <c r="S9" i="2"/>
  <c r="AL9" i="2" s="1"/>
  <c r="R1735" i="2"/>
  <c r="S1735" i="2"/>
  <c r="AL1735" i="2" s="1"/>
  <c r="R2503" i="2"/>
  <c r="S2503" i="2"/>
  <c r="AL2503" i="2" s="1"/>
  <c r="R3047" i="2"/>
  <c r="S3047" i="2"/>
  <c r="AL3047" i="2" s="1"/>
  <c r="R1640" i="2"/>
  <c r="AK1640" i="2" s="1"/>
  <c r="S1640" i="2"/>
  <c r="AL1640" i="2" s="1"/>
  <c r="R2512" i="2"/>
  <c r="AK2512" i="2" s="1"/>
  <c r="S2512" i="2"/>
  <c r="AL2512" i="2" s="1"/>
  <c r="R1627" i="2"/>
  <c r="S1627" i="2"/>
  <c r="AL1627" i="2" s="1"/>
  <c r="S128" i="2"/>
  <c r="AL128" i="2" s="1"/>
  <c r="R128" i="2"/>
  <c r="R583" i="2"/>
  <c r="S583" i="2"/>
  <c r="AL583" i="2" s="1"/>
  <c r="R2754" i="2"/>
  <c r="AK2754" i="2" s="1"/>
  <c r="S2754" i="2"/>
  <c r="AL2754" i="2" s="1"/>
  <c r="R599" i="2"/>
  <c r="AK599" i="2" s="1"/>
  <c r="S599" i="2"/>
  <c r="AL599" i="2" s="1"/>
  <c r="R777" i="2"/>
  <c r="S777" i="2"/>
  <c r="AL777" i="2" s="1"/>
  <c r="R1655" i="2"/>
  <c r="AK1655" i="2" s="1"/>
  <c r="S1655" i="2"/>
  <c r="AL1655" i="2" s="1"/>
  <c r="R1959" i="2"/>
  <c r="AK1959" i="2" s="1"/>
  <c r="S1959" i="2"/>
  <c r="AL1959" i="2" s="1"/>
  <c r="R2151" i="2"/>
  <c r="AK2151" i="2" s="1"/>
  <c r="S2151" i="2"/>
  <c r="AL2151" i="2" s="1"/>
  <c r="R2887" i="2"/>
  <c r="AK2887" i="2" s="1"/>
  <c r="S2887" i="2"/>
  <c r="AL2887" i="2" s="1"/>
  <c r="S2484" i="2"/>
  <c r="AL2484" i="2" s="1"/>
  <c r="R2484" i="2"/>
  <c r="AK2484" i="2" s="1"/>
  <c r="R982" i="2"/>
  <c r="S982" i="2"/>
  <c r="AL982" i="2" s="1"/>
  <c r="S525" i="2"/>
  <c r="AL525" i="2" s="1"/>
  <c r="R525" i="2"/>
  <c r="R1029" i="2"/>
  <c r="AK1029" i="2" s="1"/>
  <c r="S1029" i="2"/>
  <c r="AL1029" i="2" s="1"/>
  <c r="S2165" i="2"/>
  <c r="AL2165" i="2" s="1"/>
  <c r="R2165" i="2"/>
  <c r="R2421" i="2"/>
  <c r="S2421" i="2"/>
  <c r="AL2421" i="2" s="1"/>
  <c r="R2115" i="2"/>
  <c r="S2115" i="2"/>
  <c r="AL2115" i="2" s="1"/>
  <c r="R2179" i="2"/>
  <c r="S2179" i="2"/>
  <c r="AL2179" i="2" s="1"/>
  <c r="R2243" i="2"/>
  <c r="S2243" i="2"/>
  <c r="AL2243" i="2" s="1"/>
  <c r="S2126" i="2"/>
  <c r="AL2126" i="2" s="1"/>
  <c r="R2126" i="2"/>
  <c r="R2806" i="2"/>
  <c r="S2806" i="2"/>
  <c r="AL2806" i="2" s="1"/>
  <c r="S1568" i="2"/>
  <c r="AL1568" i="2" s="1"/>
  <c r="R1568" i="2"/>
  <c r="AK1568" i="2" s="1"/>
  <c r="S2064" i="2"/>
  <c r="AL2064" i="2" s="1"/>
  <c r="R2064" i="2"/>
  <c r="R682" i="2"/>
  <c r="S682" i="2"/>
  <c r="AL682" i="2" s="1"/>
  <c r="R3042" i="2"/>
  <c r="S3042" i="2"/>
  <c r="AL3042" i="2" s="1"/>
  <c r="R113" i="2"/>
  <c r="S113" i="2"/>
  <c r="AL113" i="2" s="1"/>
  <c r="R721" i="2"/>
  <c r="S721" i="2"/>
  <c r="AL721" i="2" s="1"/>
  <c r="R742" i="2"/>
  <c r="S742" i="2"/>
  <c r="AL742" i="2" s="1"/>
  <c r="R1578" i="2"/>
  <c r="AK1578" i="2" s="1"/>
  <c r="S1578" i="2"/>
  <c r="AL1578" i="2" s="1"/>
  <c r="R729" i="2"/>
  <c r="AK729" i="2" s="1"/>
  <c r="S729" i="2"/>
  <c r="AL729" i="2" s="1"/>
  <c r="R2855" i="2"/>
  <c r="S2855" i="2"/>
  <c r="AL2855" i="2" s="1"/>
  <c r="R834" i="2"/>
  <c r="AK834" i="2" s="1"/>
  <c r="S834" i="2"/>
  <c r="AL834" i="2" s="1"/>
  <c r="S2608" i="2"/>
  <c r="AL2608" i="2" s="1"/>
  <c r="R2608" i="2"/>
  <c r="R2167" i="2"/>
  <c r="AK2167" i="2" s="1"/>
  <c r="S2167" i="2"/>
  <c r="AL2167" i="2" s="1"/>
  <c r="S165" i="2"/>
  <c r="AL165" i="2" s="1"/>
  <c r="S485" i="2"/>
  <c r="AL485" i="2" s="1"/>
  <c r="S645" i="2"/>
  <c r="AL645" i="2" s="1"/>
  <c r="S194" i="2"/>
  <c r="AL194" i="2" s="1"/>
  <c r="S322" i="2"/>
  <c r="AL322" i="2" s="1"/>
  <c r="S466" i="2"/>
  <c r="AL466" i="2" s="1"/>
  <c r="S730" i="2"/>
  <c r="AL730" i="2" s="1"/>
  <c r="S942" i="2"/>
  <c r="AL942" i="2" s="1"/>
  <c r="S1190" i="2"/>
  <c r="AL1190" i="2" s="1"/>
  <c r="S1318" i="2"/>
  <c r="AL1318" i="2" s="1"/>
  <c r="S1446" i="2"/>
  <c r="AL1446" i="2" s="1"/>
  <c r="S1574" i="2"/>
  <c r="AL1574" i="2" s="1"/>
  <c r="S1710" i="2"/>
  <c r="AL1710" i="2" s="1"/>
  <c r="S1830" i="2"/>
  <c r="AL1830" i="2" s="1"/>
  <c r="S1958" i="2"/>
  <c r="AL1958" i="2" s="1"/>
  <c r="S2094" i="2"/>
  <c r="AL2094" i="2" s="1"/>
  <c r="S2230" i="2"/>
  <c r="AL2230" i="2" s="1"/>
  <c r="S2358" i="2"/>
  <c r="AL2358" i="2" s="1"/>
  <c r="S2494" i="2"/>
  <c r="AL2494" i="2" s="1"/>
  <c r="S2638" i="2"/>
  <c r="AL2638" i="2" s="1"/>
  <c r="S2758" i="2"/>
  <c r="AL2758" i="2" s="1"/>
  <c r="S3058" i="2"/>
  <c r="AL3058" i="2" s="1"/>
  <c r="S215" i="2"/>
  <c r="AL215" i="2" s="1"/>
  <c r="S439" i="2"/>
  <c r="AL439" i="2" s="1"/>
  <c r="S663" i="2"/>
  <c r="AL663" i="2" s="1"/>
  <c r="S919" i="2"/>
  <c r="AL919" i="2" s="1"/>
  <c r="S112" i="2"/>
  <c r="AL112" i="2" s="1"/>
  <c r="S512" i="2"/>
  <c r="AL512" i="2" s="1"/>
  <c r="S748" i="2"/>
  <c r="AL748" i="2" s="1"/>
  <c r="S1036" i="2"/>
  <c r="AL1036" i="2" s="1"/>
  <c r="S1220" i="2"/>
  <c r="AL1220" i="2" s="1"/>
  <c r="S1420" i="2"/>
  <c r="AL1420" i="2" s="1"/>
  <c r="S1620" i="2"/>
  <c r="AL1620" i="2" s="1"/>
  <c r="S1844" i="2"/>
  <c r="AL1844" i="2" s="1"/>
  <c r="S2052" i="2"/>
  <c r="AL2052" i="2" s="1"/>
  <c r="S2276" i="2"/>
  <c r="AL2276" i="2" s="1"/>
  <c r="S45" i="2"/>
  <c r="AL45" i="2" s="1"/>
  <c r="S317" i="2"/>
  <c r="AL317" i="2" s="1"/>
  <c r="S589" i="2"/>
  <c r="AL589" i="2" s="1"/>
  <c r="S789" i="2"/>
  <c r="AL789" i="2" s="1"/>
  <c r="S917" i="2"/>
  <c r="AL917" i="2" s="1"/>
  <c r="S1045" i="2"/>
  <c r="AL1045" i="2" s="1"/>
  <c r="S1165" i="2"/>
  <c r="AL1165" i="2" s="1"/>
  <c r="S1301" i="2"/>
  <c r="AL1301" i="2" s="1"/>
  <c r="S1421" i="2"/>
  <c r="AL1421" i="2" s="1"/>
  <c r="S1549" i="2"/>
  <c r="AL1549" i="2" s="1"/>
  <c r="S1685" i="2"/>
  <c r="AL1685" i="2" s="1"/>
  <c r="S1941" i="2"/>
  <c r="AL1941" i="2" s="1"/>
  <c r="S2061" i="2"/>
  <c r="AL2061" i="2" s="1"/>
  <c r="S2197" i="2"/>
  <c r="AL2197" i="2" s="1"/>
  <c r="S2317" i="2"/>
  <c r="AL2317" i="2" s="1"/>
  <c r="S2453" i="2"/>
  <c r="AL2453" i="2" s="1"/>
  <c r="S2581" i="2"/>
  <c r="AL2581" i="2" s="1"/>
  <c r="S2709" i="2"/>
  <c r="AL2709" i="2" s="1"/>
  <c r="S2829" i="2"/>
  <c r="AL2829" i="2" s="1"/>
  <c r="S766" i="2"/>
  <c r="AL766" i="2" s="1"/>
  <c r="S970" i="2"/>
  <c r="AL970" i="2" s="1"/>
  <c r="S3030" i="2"/>
  <c r="AL3030" i="2" s="1"/>
  <c r="S91" i="2"/>
  <c r="AL91" i="2" s="1"/>
  <c r="S315" i="2"/>
  <c r="AL315" i="2" s="1"/>
  <c r="S1235" i="2"/>
  <c r="AL1235" i="2" s="1"/>
  <c r="S1363" i="2"/>
  <c r="AL1363" i="2" s="1"/>
  <c r="S1491" i="2"/>
  <c r="AL1491" i="2" s="1"/>
  <c r="S1611" i="2"/>
  <c r="AL1611" i="2" s="1"/>
  <c r="S1747" i="2"/>
  <c r="AL1747" i="2" s="1"/>
  <c r="S1875" i="2"/>
  <c r="AL1875" i="2" s="1"/>
  <c r="S2003" i="2"/>
  <c r="AL2003" i="2" s="1"/>
  <c r="S2123" i="2"/>
  <c r="AL2123" i="2" s="1"/>
  <c r="S2259" i="2"/>
  <c r="AL2259" i="2" s="1"/>
  <c r="S2379" i="2"/>
  <c r="AL2379" i="2" s="1"/>
  <c r="S2507" i="2"/>
  <c r="AL2507" i="2" s="1"/>
  <c r="S2635" i="2"/>
  <c r="AL2635" i="2" s="1"/>
  <c r="S2771" i="2"/>
  <c r="AL2771" i="2" s="1"/>
  <c r="S2891" i="2"/>
  <c r="AL2891" i="2" s="1"/>
  <c r="S3019" i="2"/>
  <c r="AL3019" i="2" s="1"/>
  <c r="S120" i="2"/>
  <c r="AL120" i="2" s="1"/>
  <c r="S320" i="2"/>
  <c r="AL320" i="2" s="1"/>
  <c r="S684" i="2"/>
  <c r="AL684" i="2" s="1"/>
  <c r="S860" i="2"/>
  <c r="AL860" i="2" s="1"/>
  <c r="S1300" i="2"/>
  <c r="AL1300" i="2" s="1"/>
  <c r="S1564" i="2"/>
  <c r="AL1564" i="2" s="1"/>
  <c r="S1900" i="2"/>
  <c r="AL1900" i="2" s="1"/>
  <c r="S2204" i="2"/>
  <c r="AL2204" i="2" s="1"/>
  <c r="S2428" i="2"/>
  <c r="AL2428" i="2" s="1"/>
  <c r="S2696" i="2"/>
  <c r="AL2696" i="2" s="1"/>
  <c r="S2872" i="2"/>
  <c r="AL2872" i="2" s="1"/>
  <c r="S3064" i="2"/>
  <c r="AL3064" i="2" s="1"/>
  <c r="S1049" i="2"/>
  <c r="AL1049" i="2" s="1"/>
  <c r="S54" i="2"/>
  <c r="AL54" i="2" s="1"/>
  <c r="S118" i="2"/>
  <c r="AL118" i="2" s="1"/>
  <c r="S182" i="2"/>
  <c r="AL182" i="2" s="1"/>
  <c r="S246" i="2"/>
  <c r="AL246" i="2" s="1"/>
  <c r="S310" i="2"/>
  <c r="AL310" i="2" s="1"/>
  <c r="S374" i="2"/>
  <c r="AL374" i="2" s="1"/>
  <c r="S438" i="2"/>
  <c r="AL438" i="2" s="1"/>
  <c r="S502" i="2"/>
  <c r="AL502" i="2" s="1"/>
  <c r="S566" i="2"/>
  <c r="AL566" i="2" s="1"/>
  <c r="S630" i="2"/>
  <c r="AL630" i="2" s="1"/>
  <c r="S694" i="2"/>
  <c r="AL694" i="2" s="1"/>
  <c r="S790" i="2"/>
  <c r="AL790" i="2" s="1"/>
  <c r="S938" i="2"/>
  <c r="AL938" i="2" s="1"/>
  <c r="S1074" i="2"/>
  <c r="AL1074" i="2" s="1"/>
  <c r="S1234" i="2"/>
  <c r="AL1234" i="2" s="1"/>
  <c r="S1298" i="2"/>
  <c r="AL1298" i="2" s="1"/>
  <c r="S1362" i="2"/>
  <c r="AL1362" i="2" s="1"/>
  <c r="S1490" i="2"/>
  <c r="AL1490" i="2" s="1"/>
  <c r="S1554" i="2"/>
  <c r="AL1554" i="2" s="1"/>
  <c r="S1618" i="2"/>
  <c r="AL1618" i="2" s="1"/>
  <c r="S1682" i="2"/>
  <c r="AL1682" i="2" s="1"/>
  <c r="S1746" i="2"/>
  <c r="AL1746" i="2" s="1"/>
  <c r="S1810" i="2"/>
  <c r="AL1810" i="2" s="1"/>
  <c r="S1874" i="2"/>
  <c r="AL1874" i="2" s="1"/>
  <c r="S1938" i="2"/>
  <c r="AL1938" i="2" s="1"/>
  <c r="S2002" i="2"/>
  <c r="AL2002" i="2" s="1"/>
  <c r="S2066" i="2"/>
  <c r="AL2066" i="2" s="1"/>
  <c r="S2130" i="2"/>
  <c r="AL2130" i="2" s="1"/>
  <c r="S2194" i="2"/>
  <c r="AL2194" i="2" s="1"/>
  <c r="S2258" i="2"/>
  <c r="AL2258" i="2" s="1"/>
  <c r="S2322" i="2"/>
  <c r="AL2322" i="2" s="1"/>
  <c r="S2386" i="2"/>
  <c r="AL2386" i="2" s="1"/>
  <c r="S2450" i="2"/>
  <c r="AL2450" i="2" s="1"/>
  <c r="S2514" i="2"/>
  <c r="AL2514" i="2" s="1"/>
  <c r="S2578" i="2"/>
  <c r="AL2578" i="2" s="1"/>
  <c r="S2706" i="2"/>
  <c r="AL2706" i="2" s="1"/>
  <c r="S2770" i="2"/>
  <c r="AL2770" i="2" s="1"/>
  <c r="S2834" i="2"/>
  <c r="AL2834" i="2" s="1"/>
  <c r="S2898" i="2"/>
  <c r="AL2898" i="2" s="1"/>
  <c r="S2966" i="2"/>
  <c r="AL2966" i="2" s="1"/>
  <c r="S19" i="2"/>
  <c r="AL19" i="2" s="1"/>
  <c r="S147" i="2"/>
  <c r="AL147" i="2" s="1"/>
  <c r="S275" i="2"/>
  <c r="AL275" i="2" s="1"/>
  <c r="S403" i="2"/>
  <c r="AL403" i="2" s="1"/>
  <c r="S531" i="2"/>
  <c r="AL531" i="2" s="1"/>
  <c r="S659" i="2"/>
  <c r="AL659" i="2" s="1"/>
  <c r="S747" i="2"/>
  <c r="AL747" i="2" s="1"/>
  <c r="S811" i="2"/>
  <c r="AL811" i="2" s="1"/>
  <c r="S875" i="2"/>
  <c r="AL875" i="2" s="1"/>
  <c r="S939" i="2"/>
  <c r="AL939" i="2" s="1"/>
  <c r="S1003" i="2"/>
  <c r="AL1003" i="2" s="1"/>
  <c r="S1067" i="2"/>
  <c r="AL1067" i="2" s="1"/>
  <c r="S148" i="2"/>
  <c r="AL148" i="2" s="1"/>
  <c r="S276" i="2"/>
  <c r="AL276" i="2" s="1"/>
  <c r="S404" i="2"/>
  <c r="AL404" i="2" s="1"/>
  <c r="S532" i="2"/>
  <c r="AL532" i="2" s="1"/>
  <c r="S976" i="2"/>
  <c r="AL976" i="2" s="1"/>
  <c r="S1120" i="2"/>
  <c r="AL1120" i="2" s="1"/>
  <c r="S1440" i="2"/>
  <c r="AL1440" i="2" s="1"/>
  <c r="S1968" i="2"/>
  <c r="AL1968" i="2" s="1"/>
  <c r="S2240" i="2"/>
  <c r="AL2240" i="2" s="1"/>
  <c r="S2432" i="2"/>
  <c r="AL2432" i="2" s="1"/>
  <c r="S2700" i="2"/>
  <c r="AL2700" i="2" s="1"/>
  <c r="S2820" i="2"/>
  <c r="AL2820" i="2" s="1"/>
  <c r="S2964" i="2"/>
  <c r="AL2964" i="2" s="1"/>
  <c r="S3100" i="2"/>
  <c r="AL3100" i="2" s="1"/>
  <c r="S181" i="2"/>
  <c r="AL181" i="2" s="1"/>
  <c r="S405" i="2"/>
  <c r="AL405" i="2" s="1"/>
  <c r="S82" i="2"/>
  <c r="AL82" i="2" s="1"/>
  <c r="S330" i="2"/>
  <c r="AL330" i="2" s="1"/>
  <c r="S450" i="2"/>
  <c r="AL450" i="2" s="1"/>
  <c r="S570" i="2"/>
  <c r="AL570" i="2" s="1"/>
  <c r="S698" i="2"/>
  <c r="AL698" i="2" s="1"/>
  <c r="S1198" i="2"/>
  <c r="AL1198" i="2" s="1"/>
  <c r="S1326" i="2"/>
  <c r="AL1326" i="2" s="1"/>
  <c r="S1454" i="2"/>
  <c r="AL1454" i="2" s="1"/>
  <c r="S1582" i="2"/>
  <c r="AL1582" i="2" s="1"/>
  <c r="S1702" i="2"/>
  <c r="AL1702" i="2" s="1"/>
  <c r="S1838" i="2"/>
  <c r="AL1838" i="2" s="1"/>
  <c r="S1966" i="2"/>
  <c r="AL1966" i="2" s="1"/>
  <c r="S2086" i="2"/>
  <c r="AL2086" i="2" s="1"/>
  <c r="S2206" i="2"/>
  <c r="AL2206" i="2" s="1"/>
  <c r="S2334" i="2"/>
  <c r="AL2334" i="2" s="1"/>
  <c r="S2454" i="2"/>
  <c r="AL2454" i="2" s="1"/>
  <c r="S2574" i="2"/>
  <c r="AL2574" i="2" s="1"/>
  <c r="S2702" i="2"/>
  <c r="AL2702" i="2" s="1"/>
  <c r="S2822" i="2"/>
  <c r="AL2822" i="2" s="1"/>
  <c r="S2950" i="2"/>
  <c r="AL2950" i="2" s="1"/>
  <c r="S18" i="2"/>
  <c r="AL18" i="2" s="1"/>
  <c r="S199" i="2"/>
  <c r="AL199" i="2" s="1"/>
  <c r="S471" i="2"/>
  <c r="AL471" i="2" s="1"/>
  <c r="S1047" i="2"/>
  <c r="AL1047" i="2" s="1"/>
  <c r="S464" i="2"/>
  <c r="AL464" i="2" s="1"/>
  <c r="S916" i="2"/>
  <c r="AL916" i="2" s="1"/>
  <c r="S1188" i="2"/>
  <c r="AL1188" i="2" s="1"/>
  <c r="S1428" i="2"/>
  <c r="AL1428" i="2" s="1"/>
  <c r="S1748" i="2"/>
  <c r="AL1748" i="2" s="1"/>
  <c r="S2068" i="2"/>
  <c r="AL2068" i="2" s="1"/>
  <c r="S2308" i="2"/>
  <c r="AL2308" i="2" s="1"/>
  <c r="S2832" i="2"/>
  <c r="AL2832" i="2" s="1"/>
  <c r="S20" i="2"/>
  <c r="AL20" i="2" s="1"/>
  <c r="S221" i="2"/>
  <c r="AL221" i="2" s="1"/>
  <c r="S493" i="2"/>
  <c r="AL493" i="2" s="1"/>
  <c r="S701" i="2"/>
  <c r="AL701" i="2" s="1"/>
  <c r="S845" i="2"/>
  <c r="AL845" i="2" s="1"/>
  <c r="S973" i="2"/>
  <c r="AL973" i="2" s="1"/>
  <c r="S1101" i="2"/>
  <c r="AL1101" i="2" s="1"/>
  <c r="S1237" i="2"/>
  <c r="AL1237" i="2" s="1"/>
  <c r="S1357" i="2"/>
  <c r="AL1357" i="2" s="1"/>
  <c r="S1501" i="2"/>
  <c r="AL1501" i="2" s="1"/>
  <c r="S1621" i="2"/>
  <c r="AL1621" i="2" s="1"/>
  <c r="S1741" i="2"/>
  <c r="AL1741" i="2" s="1"/>
  <c r="S1869" i="2"/>
  <c r="AL1869" i="2" s="1"/>
  <c r="S1997" i="2"/>
  <c r="AL1997" i="2" s="1"/>
  <c r="S2125" i="2"/>
  <c r="AL2125" i="2" s="1"/>
  <c r="S2253" i="2"/>
  <c r="AL2253" i="2" s="1"/>
  <c r="S2381" i="2"/>
  <c r="AL2381" i="2" s="1"/>
  <c r="S2517" i="2"/>
  <c r="AL2517" i="2" s="1"/>
  <c r="S2645" i="2"/>
  <c r="AL2645" i="2" s="1"/>
  <c r="S2765" i="2"/>
  <c r="AL2765" i="2" s="1"/>
  <c r="S2893" i="2"/>
  <c r="AL2893" i="2" s="1"/>
  <c r="S3013" i="2"/>
  <c r="AL3013" i="2" s="1"/>
  <c r="S758" i="2"/>
  <c r="AL758" i="2" s="1"/>
  <c r="S1026" i="2"/>
  <c r="AL1026" i="2" s="1"/>
  <c r="S3054" i="2"/>
  <c r="AL3054" i="2" s="1"/>
  <c r="S203" i="2"/>
  <c r="AL203" i="2" s="1"/>
  <c r="S443" i="2"/>
  <c r="AL443" i="2" s="1"/>
  <c r="S667" i="2"/>
  <c r="AL667" i="2" s="1"/>
  <c r="S1227" i="2"/>
  <c r="AL1227" i="2" s="1"/>
  <c r="S1355" i="2"/>
  <c r="AL1355" i="2" s="1"/>
  <c r="S1483" i="2"/>
  <c r="AL1483" i="2" s="1"/>
  <c r="S1619" i="2"/>
  <c r="AL1619" i="2" s="1"/>
  <c r="S1739" i="2"/>
  <c r="AL1739" i="2" s="1"/>
  <c r="S1867" i="2"/>
  <c r="AL1867" i="2" s="1"/>
  <c r="S1995" i="2"/>
  <c r="AL1995" i="2" s="1"/>
  <c r="S2131" i="2"/>
  <c r="AL2131" i="2" s="1"/>
  <c r="S2251" i="2"/>
  <c r="AL2251" i="2" s="1"/>
  <c r="S2387" i="2"/>
  <c r="AL2387" i="2" s="1"/>
  <c r="S2515" i="2"/>
  <c r="AL2515" i="2" s="1"/>
  <c r="S2643" i="2"/>
  <c r="AL2643" i="2" s="1"/>
  <c r="S2763" i="2"/>
  <c r="AL2763" i="2" s="1"/>
  <c r="S2899" i="2"/>
  <c r="AL2899" i="2" s="1"/>
  <c r="S3027" i="2"/>
  <c r="AL3027" i="2" s="1"/>
  <c r="S64" i="2"/>
  <c r="AL64" i="2" s="1"/>
  <c r="S216" i="2"/>
  <c r="AL216" i="2" s="1"/>
  <c r="S552" i="2"/>
  <c r="AL552" i="2" s="1"/>
  <c r="S852" i="2"/>
  <c r="AL852" i="2" s="1"/>
  <c r="S1164" i="2"/>
  <c r="AL1164" i="2" s="1"/>
  <c r="S1572" i="2"/>
  <c r="AL1572" i="2" s="1"/>
  <c r="S1764" i="2"/>
  <c r="AL1764" i="2" s="1"/>
  <c r="S1980" i="2"/>
  <c r="AL1980" i="2" s="1"/>
  <c r="S2212" i="2"/>
  <c r="AL2212" i="2" s="1"/>
  <c r="S2476" i="2"/>
  <c r="AL2476" i="2" s="1"/>
  <c r="S2704" i="2"/>
  <c r="AL2704" i="2" s="1"/>
  <c r="S2880" i="2"/>
  <c r="AL2880" i="2" s="1"/>
  <c r="S600" i="2"/>
  <c r="AL600" i="2" s="1"/>
  <c r="S65" i="2"/>
  <c r="AL65" i="2" s="1"/>
  <c r="S129" i="2"/>
  <c r="AL129" i="2" s="1"/>
  <c r="S193" i="2"/>
  <c r="AL193" i="2" s="1"/>
  <c r="S257" i="2"/>
  <c r="AL257" i="2" s="1"/>
  <c r="S321" i="2"/>
  <c r="AL321" i="2" s="1"/>
  <c r="S385" i="2"/>
  <c r="AL385" i="2" s="1"/>
  <c r="S449" i="2"/>
  <c r="AL449" i="2" s="1"/>
  <c r="S513" i="2"/>
  <c r="AL513" i="2" s="1"/>
  <c r="S577" i="2"/>
  <c r="AL577" i="2" s="1"/>
  <c r="S641" i="2"/>
  <c r="AL641" i="2" s="1"/>
  <c r="S705" i="2"/>
  <c r="AL705" i="2" s="1"/>
  <c r="S769" i="2"/>
  <c r="AL769" i="2" s="1"/>
  <c r="S833" i="2"/>
  <c r="AL833" i="2" s="1"/>
  <c r="S897" i="2"/>
  <c r="AL897" i="2" s="1"/>
  <c r="S961" i="2"/>
  <c r="AL961" i="2" s="1"/>
  <c r="S1025" i="2"/>
  <c r="AL1025" i="2" s="1"/>
  <c r="S1145" i="2"/>
  <c r="AL1145" i="2" s="1"/>
  <c r="S1209" i="2"/>
  <c r="AL1209" i="2" s="1"/>
  <c r="S1273" i="2"/>
  <c r="AL1273" i="2" s="1"/>
  <c r="S1337" i="2"/>
  <c r="AL1337" i="2" s="1"/>
  <c r="S1401" i="2"/>
  <c r="AL1401" i="2" s="1"/>
  <c r="S1465" i="2"/>
  <c r="AL1465" i="2" s="1"/>
  <c r="S1529" i="2"/>
  <c r="AL1529" i="2" s="1"/>
  <c r="S1593" i="2"/>
  <c r="AL1593" i="2" s="1"/>
  <c r="S1657" i="2"/>
  <c r="AL1657" i="2" s="1"/>
  <c r="S1721" i="2"/>
  <c r="AL1721" i="2" s="1"/>
  <c r="S1785" i="2"/>
  <c r="AL1785" i="2" s="1"/>
  <c r="S1849" i="2"/>
  <c r="AL1849" i="2" s="1"/>
  <c r="S1913" i="2"/>
  <c r="AL1913" i="2" s="1"/>
  <c r="S1977" i="2"/>
  <c r="AL1977" i="2" s="1"/>
  <c r="S2041" i="2"/>
  <c r="AL2041" i="2" s="1"/>
  <c r="S2105" i="2"/>
  <c r="AL2105" i="2" s="1"/>
  <c r="S2169" i="2"/>
  <c r="AL2169" i="2" s="1"/>
  <c r="S2233" i="2"/>
  <c r="AL2233" i="2" s="1"/>
  <c r="S2297" i="2"/>
  <c r="AL2297" i="2" s="1"/>
  <c r="S2361" i="2"/>
  <c r="AL2361" i="2" s="1"/>
  <c r="S2425" i="2"/>
  <c r="AL2425" i="2" s="1"/>
  <c r="S2553" i="2"/>
  <c r="AL2553" i="2" s="1"/>
  <c r="S2617" i="2"/>
  <c r="AL2617" i="2" s="1"/>
  <c r="S2681" i="2"/>
  <c r="AL2681" i="2" s="1"/>
  <c r="S2873" i="2"/>
  <c r="AL2873" i="2" s="1"/>
  <c r="S2937" i="2"/>
  <c r="AL2937" i="2" s="1"/>
  <c r="S3001" i="2"/>
  <c r="AL3001" i="2" s="1"/>
  <c r="S3065" i="2"/>
  <c r="AL3065" i="2" s="1"/>
  <c r="S866" i="2"/>
  <c r="AL866" i="2" s="1"/>
  <c r="S1006" i="2"/>
  <c r="AL1006" i="2" s="1"/>
  <c r="S1126" i="2"/>
  <c r="AL1126" i="2" s="1"/>
  <c r="S3098" i="2"/>
  <c r="AL3098" i="2" s="1"/>
  <c r="S111" i="2"/>
  <c r="AL111" i="2" s="1"/>
  <c r="S239" i="2"/>
  <c r="AL239" i="2" s="1"/>
  <c r="S367" i="2"/>
  <c r="AL367" i="2" s="1"/>
  <c r="S495" i="2"/>
  <c r="AL495" i="2" s="1"/>
  <c r="S623" i="2"/>
  <c r="AL623" i="2" s="1"/>
  <c r="S751" i="2"/>
  <c r="AL751" i="2" s="1"/>
  <c r="S879" i="2"/>
  <c r="AL879" i="2" s="1"/>
  <c r="S1007" i="2"/>
  <c r="AL1007" i="2" s="1"/>
  <c r="S1135" i="2"/>
  <c r="AL1135" i="2" s="1"/>
  <c r="S1199" i="2"/>
  <c r="AL1199" i="2" s="1"/>
  <c r="S1263" i="2"/>
  <c r="AL1263" i="2" s="1"/>
  <c r="S1327" i="2"/>
  <c r="AL1327" i="2" s="1"/>
  <c r="S1391" i="2"/>
  <c r="AL1391" i="2" s="1"/>
  <c r="S1455" i="2"/>
  <c r="AL1455" i="2" s="1"/>
  <c r="S1519" i="2"/>
  <c r="AL1519" i="2" s="1"/>
  <c r="S1583" i="2"/>
  <c r="AL1583" i="2" s="1"/>
  <c r="S1647" i="2"/>
  <c r="AL1647" i="2" s="1"/>
  <c r="S1711" i="2"/>
  <c r="AL1711" i="2" s="1"/>
  <c r="S1775" i="2"/>
  <c r="AL1775" i="2" s="1"/>
  <c r="S1839" i="2"/>
  <c r="AL1839" i="2" s="1"/>
  <c r="S1903" i="2"/>
  <c r="AL1903" i="2" s="1"/>
  <c r="S1967" i="2"/>
  <c r="AL1967" i="2" s="1"/>
  <c r="S2031" i="2"/>
  <c r="AL2031" i="2" s="1"/>
  <c r="S2095" i="2"/>
  <c r="AL2095" i="2" s="1"/>
  <c r="S2159" i="2"/>
  <c r="AL2159" i="2" s="1"/>
  <c r="S2223" i="2"/>
  <c r="AL2223" i="2" s="1"/>
  <c r="S2287" i="2"/>
  <c r="AL2287" i="2" s="1"/>
  <c r="S2351" i="2"/>
  <c r="AL2351" i="2" s="1"/>
  <c r="S2415" i="2"/>
  <c r="AL2415" i="2" s="1"/>
  <c r="S2479" i="2"/>
  <c r="AL2479" i="2" s="1"/>
  <c r="S2543" i="2"/>
  <c r="AL2543" i="2" s="1"/>
  <c r="S2607" i="2"/>
  <c r="AL2607" i="2" s="1"/>
  <c r="S2671" i="2"/>
  <c r="AL2671" i="2" s="1"/>
  <c r="S2735" i="2"/>
  <c r="AL2735" i="2" s="1"/>
  <c r="S2799" i="2"/>
  <c r="AL2799" i="2" s="1"/>
  <c r="S2863" i="2"/>
  <c r="AL2863" i="2" s="1"/>
  <c r="S2927" i="2"/>
  <c r="AL2927" i="2" s="1"/>
  <c r="S2991" i="2"/>
  <c r="AL2991" i="2" s="1"/>
  <c r="S3055" i="2"/>
  <c r="AL3055" i="2" s="1"/>
  <c r="S60" i="2"/>
  <c r="AL60" i="2" s="1"/>
  <c r="S188" i="2"/>
  <c r="AL188" i="2" s="1"/>
  <c r="S316" i="2"/>
  <c r="AL316" i="2" s="1"/>
  <c r="S444" i="2"/>
  <c r="AL444" i="2" s="1"/>
  <c r="S572" i="2"/>
  <c r="AL572" i="2" s="1"/>
  <c r="S680" i="2"/>
  <c r="AL680" i="2" s="1"/>
  <c r="S760" i="2"/>
  <c r="AL760" i="2" s="1"/>
  <c r="S856" i="2"/>
  <c r="AL856" i="2" s="1"/>
  <c r="S936" i="2"/>
  <c r="AL936" i="2" s="1"/>
  <c r="S1032" i="2"/>
  <c r="AL1032" i="2" s="1"/>
  <c r="S1240" i="2"/>
  <c r="AL1240" i="2" s="1"/>
  <c r="S1320" i="2"/>
  <c r="AL1320" i="2" s="1"/>
  <c r="S1392" i="2"/>
  <c r="AL1392" i="2" s="1"/>
  <c r="S1464" i="2"/>
  <c r="AL1464" i="2" s="1"/>
  <c r="S1544" i="2"/>
  <c r="AL1544" i="2" s="1"/>
  <c r="S1624" i="2"/>
  <c r="AL1624" i="2" s="1"/>
  <c r="S1704" i="2"/>
  <c r="AL1704" i="2" s="1"/>
  <c r="S1792" i="2"/>
  <c r="AL1792" i="2" s="1"/>
  <c r="S1880" i="2"/>
  <c r="AL1880" i="2" s="1"/>
  <c r="S2056" i="2"/>
  <c r="AL2056" i="2" s="1"/>
  <c r="S2144" i="2"/>
  <c r="AL2144" i="2" s="1"/>
  <c r="S2224" i="2"/>
  <c r="AL2224" i="2" s="1"/>
  <c r="S2312" i="2"/>
  <c r="AL2312" i="2" s="1"/>
  <c r="S2408" i="2"/>
  <c r="AL2408" i="2" s="1"/>
  <c r="S2504" i="2"/>
  <c r="AL2504" i="2" s="1"/>
  <c r="S2668" i="2"/>
  <c r="AL2668" i="2" s="1"/>
  <c r="S2796" i="2"/>
  <c r="AL2796" i="2" s="1"/>
  <c r="S2916" i="2"/>
  <c r="AL2916" i="2" s="1"/>
  <c r="S3036" i="2"/>
  <c r="AL3036" i="2" s="1"/>
  <c r="S2648" i="2"/>
  <c r="AL2648" i="2" s="1"/>
  <c r="R1150" i="2"/>
  <c r="R1574" i="2"/>
  <c r="AK1574" i="2" s="1"/>
  <c r="R1870" i="2"/>
  <c r="R1965" i="2"/>
  <c r="R2029" i="2"/>
  <c r="AK2029" i="2" s="1"/>
  <c r="R2109" i="2"/>
  <c r="S37" i="2"/>
  <c r="AL37" i="2" s="1"/>
  <c r="S325" i="2"/>
  <c r="AL325" i="2" s="1"/>
  <c r="S581" i="2"/>
  <c r="AL581" i="2" s="1"/>
  <c r="S725" i="2"/>
  <c r="AL725" i="2" s="1"/>
  <c r="S138" i="2"/>
  <c r="AL138" i="2" s="1"/>
  <c r="S274" i="2"/>
  <c r="AL274" i="2" s="1"/>
  <c r="S402" i="2"/>
  <c r="AL402" i="2" s="1"/>
  <c r="S554" i="2"/>
  <c r="AL554" i="2" s="1"/>
  <c r="S666" i="2"/>
  <c r="AL666" i="2" s="1"/>
  <c r="S858" i="2"/>
  <c r="AL858" i="2" s="1"/>
  <c r="S1142" i="2"/>
  <c r="AL1142" i="2" s="1"/>
  <c r="S1270" i="2"/>
  <c r="AL1270" i="2" s="1"/>
  <c r="S1390" i="2"/>
  <c r="AL1390" i="2" s="1"/>
  <c r="S1526" i="2"/>
  <c r="AL1526" i="2" s="1"/>
  <c r="S1782" i="2"/>
  <c r="AL1782" i="2" s="1"/>
  <c r="S1918" i="2"/>
  <c r="AL1918" i="2" s="1"/>
  <c r="S2038" i="2"/>
  <c r="AL2038" i="2" s="1"/>
  <c r="S2174" i="2"/>
  <c r="AL2174" i="2" s="1"/>
  <c r="S2310" i="2"/>
  <c r="AL2310" i="2" s="1"/>
  <c r="S2446" i="2"/>
  <c r="AL2446" i="2" s="1"/>
  <c r="S2582" i="2"/>
  <c r="AL2582" i="2" s="1"/>
  <c r="S2710" i="2"/>
  <c r="AL2710" i="2" s="1"/>
  <c r="S2846" i="2"/>
  <c r="AL2846" i="2" s="1"/>
  <c r="S2978" i="2"/>
  <c r="AL2978" i="2" s="1"/>
  <c r="S119" i="2"/>
  <c r="AL119" i="2" s="1"/>
  <c r="S343" i="2"/>
  <c r="AL343" i="2" s="1"/>
  <c r="S567" i="2"/>
  <c r="AL567" i="2" s="1"/>
  <c r="S807" i="2"/>
  <c r="AL807" i="2" s="1"/>
  <c r="S1079" i="2"/>
  <c r="AL1079" i="2" s="1"/>
  <c r="S400" i="2"/>
  <c r="AL400" i="2" s="1"/>
  <c r="S692" i="2"/>
  <c r="AL692" i="2" s="1"/>
  <c r="S908" i="2"/>
  <c r="AL908" i="2" s="1"/>
  <c r="S1340" i="2"/>
  <c r="AL1340" i="2" s="1"/>
  <c r="S1540" i="2"/>
  <c r="AL1540" i="2" s="1"/>
  <c r="S1740" i="2"/>
  <c r="AL1740" i="2" s="1"/>
  <c r="S1972" i="2"/>
  <c r="AL1972" i="2" s="1"/>
  <c r="S2220" i="2"/>
  <c r="AL2220" i="2" s="1"/>
  <c r="S2508" i="2"/>
  <c r="AL2508" i="2" s="1"/>
  <c r="S2960" i="2"/>
  <c r="AL2960" i="2" s="1"/>
  <c r="S205" i="2"/>
  <c r="AL205" i="2" s="1"/>
  <c r="S445" i="2"/>
  <c r="AL445" i="2" s="1"/>
  <c r="S733" i="2"/>
  <c r="AL733" i="2" s="1"/>
  <c r="S869" i="2"/>
  <c r="AL869" i="2" s="1"/>
  <c r="S997" i="2"/>
  <c r="AL997" i="2" s="1"/>
  <c r="S1117" i="2"/>
  <c r="AL1117" i="2" s="1"/>
  <c r="S1253" i="2"/>
  <c r="AL1253" i="2" s="1"/>
  <c r="S1373" i="2"/>
  <c r="AL1373" i="2" s="1"/>
  <c r="S1493" i="2"/>
  <c r="AL1493" i="2" s="1"/>
  <c r="S1629" i="2"/>
  <c r="AL1629" i="2" s="1"/>
  <c r="S1757" i="2"/>
  <c r="AL1757" i="2" s="1"/>
  <c r="S1893" i="2"/>
  <c r="AL1893" i="2" s="1"/>
  <c r="S2013" i="2"/>
  <c r="AL2013" i="2" s="1"/>
  <c r="S2141" i="2"/>
  <c r="AL2141" i="2" s="1"/>
  <c r="S2277" i="2"/>
  <c r="AL2277" i="2" s="1"/>
  <c r="S2397" i="2"/>
  <c r="AL2397" i="2" s="1"/>
  <c r="S2533" i="2"/>
  <c r="AL2533" i="2" s="1"/>
  <c r="S2653" i="2"/>
  <c r="AL2653" i="2" s="1"/>
  <c r="S2789" i="2"/>
  <c r="AL2789" i="2" s="1"/>
  <c r="S2917" i="2"/>
  <c r="AL2917" i="2" s="1"/>
  <c r="S3053" i="2"/>
  <c r="AL3053" i="2" s="1"/>
  <c r="S930" i="2"/>
  <c r="AL930" i="2" s="1"/>
  <c r="S1122" i="2"/>
  <c r="AL1122" i="2" s="1"/>
  <c r="S3102" i="2"/>
  <c r="AL3102" i="2" s="1"/>
  <c r="S219" i="2"/>
  <c r="AL219" i="2" s="1"/>
  <c r="S491" i="2"/>
  <c r="AL491" i="2" s="1"/>
  <c r="S1187" i="2"/>
  <c r="AL1187" i="2" s="1"/>
  <c r="S1315" i="2"/>
  <c r="AL1315" i="2" s="1"/>
  <c r="S1443" i="2"/>
  <c r="AL1443" i="2" s="1"/>
  <c r="S1563" i="2"/>
  <c r="AL1563" i="2" s="1"/>
  <c r="S1699" i="2"/>
  <c r="AL1699" i="2" s="1"/>
  <c r="S1819" i="2"/>
  <c r="AL1819" i="2" s="1"/>
  <c r="S1955" i="2"/>
  <c r="AL1955" i="2" s="1"/>
  <c r="S2083" i="2"/>
  <c r="AL2083" i="2" s="1"/>
  <c r="S2211" i="2"/>
  <c r="AL2211" i="2" s="1"/>
  <c r="S2339" i="2"/>
  <c r="AL2339" i="2" s="1"/>
  <c r="S2459" i="2"/>
  <c r="AL2459" i="2" s="1"/>
  <c r="S2595" i="2"/>
  <c r="AL2595" i="2" s="1"/>
  <c r="S2715" i="2"/>
  <c r="AL2715" i="2" s="1"/>
  <c r="S2843" i="2"/>
  <c r="AL2843" i="2" s="1"/>
  <c r="S2971" i="2"/>
  <c r="AL2971" i="2" s="1"/>
  <c r="S56" i="2"/>
  <c r="AL56" i="2" s="1"/>
  <c r="S408" i="2"/>
  <c r="AL408" i="2" s="1"/>
  <c r="S604" i="2"/>
  <c r="AL604" i="2" s="1"/>
  <c r="S796" i="2"/>
  <c r="AL796" i="2" s="1"/>
  <c r="S1228" i="2"/>
  <c r="AL1228" i="2" s="1"/>
  <c r="S1444" i="2"/>
  <c r="AL1444" i="2" s="1"/>
  <c r="S1820" i="2"/>
  <c r="AL1820" i="2" s="1"/>
  <c r="S2092" i="2"/>
  <c r="AL2092" i="2" s="1"/>
  <c r="S2340" i="2"/>
  <c r="AL2340" i="2" s="1"/>
  <c r="S2620" i="2"/>
  <c r="AL2620" i="2" s="1"/>
  <c r="S2824" i="2"/>
  <c r="AL2824" i="2" s="1"/>
  <c r="S3032" i="2"/>
  <c r="AL3032" i="2" s="1"/>
  <c r="S28" i="2"/>
  <c r="AL28" i="2" s="1"/>
  <c r="S1129" i="2"/>
  <c r="AL1129" i="2" s="1"/>
  <c r="S94" i="2"/>
  <c r="AL94" i="2" s="1"/>
  <c r="S158" i="2"/>
  <c r="AL158" i="2" s="1"/>
  <c r="S222" i="2"/>
  <c r="AL222" i="2" s="1"/>
  <c r="S286" i="2"/>
  <c r="AL286" i="2" s="1"/>
  <c r="S350" i="2"/>
  <c r="AL350" i="2" s="1"/>
  <c r="S414" i="2"/>
  <c r="AL414" i="2" s="1"/>
  <c r="S478" i="2"/>
  <c r="AL478" i="2" s="1"/>
  <c r="S542" i="2"/>
  <c r="AL542" i="2" s="1"/>
  <c r="S606" i="2"/>
  <c r="AL606" i="2" s="1"/>
  <c r="S670" i="2"/>
  <c r="AL670" i="2" s="1"/>
  <c r="S734" i="2"/>
  <c r="AL734" i="2" s="1"/>
  <c r="S870" i="2"/>
  <c r="AL870" i="2" s="1"/>
  <c r="S1018" i="2"/>
  <c r="AL1018" i="2" s="1"/>
  <c r="S1146" i="2"/>
  <c r="AL1146" i="2" s="1"/>
  <c r="S1210" i="2"/>
  <c r="AL1210" i="2" s="1"/>
  <c r="S1274" i="2"/>
  <c r="AL1274" i="2" s="1"/>
  <c r="S1338" i="2"/>
  <c r="AL1338" i="2" s="1"/>
  <c r="S1402" i="2"/>
  <c r="AL1402" i="2" s="1"/>
  <c r="S1466" i="2"/>
  <c r="AL1466" i="2" s="1"/>
  <c r="S1594" i="2"/>
  <c r="AL1594" i="2" s="1"/>
  <c r="S1658" i="2"/>
  <c r="AL1658" i="2" s="1"/>
  <c r="S1722" i="2"/>
  <c r="AL1722" i="2" s="1"/>
  <c r="S1786" i="2"/>
  <c r="AL1786" i="2" s="1"/>
  <c r="S1850" i="2"/>
  <c r="AL1850" i="2" s="1"/>
  <c r="S1914" i="2"/>
  <c r="AL1914" i="2" s="1"/>
  <c r="S1978" i="2"/>
  <c r="AL1978" i="2" s="1"/>
  <c r="S2042" i="2"/>
  <c r="AL2042" i="2" s="1"/>
  <c r="S2106" i="2"/>
  <c r="AL2106" i="2" s="1"/>
  <c r="S2170" i="2"/>
  <c r="AL2170" i="2" s="1"/>
  <c r="S2234" i="2"/>
  <c r="AL2234" i="2" s="1"/>
  <c r="S2298" i="2"/>
  <c r="AL2298" i="2" s="1"/>
  <c r="S2362" i="2"/>
  <c r="AL2362" i="2" s="1"/>
  <c r="S2426" i="2"/>
  <c r="AL2426" i="2" s="1"/>
  <c r="S2490" i="2"/>
  <c r="AL2490" i="2" s="1"/>
  <c r="S2554" i="2"/>
  <c r="AL2554" i="2" s="1"/>
  <c r="S2618" i="2"/>
  <c r="AL2618" i="2" s="1"/>
  <c r="S2682" i="2"/>
  <c r="AL2682" i="2" s="1"/>
  <c r="S2746" i="2"/>
  <c r="AL2746" i="2" s="1"/>
  <c r="S2810" i="2"/>
  <c r="AL2810" i="2" s="1"/>
  <c r="S2874" i="2"/>
  <c r="AL2874" i="2" s="1"/>
  <c r="S2938" i="2"/>
  <c r="AL2938" i="2" s="1"/>
  <c r="S22" i="2"/>
  <c r="AL22" i="2" s="1"/>
  <c r="S99" i="2"/>
  <c r="AL99" i="2" s="1"/>
  <c r="S227" i="2"/>
  <c r="AL227" i="2" s="1"/>
  <c r="S355" i="2"/>
  <c r="AL355" i="2" s="1"/>
  <c r="S483" i="2"/>
  <c r="AL483" i="2" s="1"/>
  <c r="S611" i="2"/>
  <c r="AL611" i="2" s="1"/>
  <c r="S723" i="2"/>
  <c r="AL723" i="2" s="1"/>
  <c r="S787" i="2"/>
  <c r="AL787" i="2" s="1"/>
  <c r="S851" i="2"/>
  <c r="AL851" i="2" s="1"/>
  <c r="S915" i="2"/>
  <c r="AL915" i="2" s="1"/>
  <c r="S1043" i="2"/>
  <c r="AL1043" i="2" s="1"/>
  <c r="S1107" i="2"/>
  <c r="AL1107" i="2" s="1"/>
  <c r="S108" i="2"/>
  <c r="AL108" i="2" s="1"/>
  <c r="S364" i="2"/>
  <c r="AL364" i="2" s="1"/>
  <c r="S484" i="2"/>
  <c r="AL484" i="2" s="1"/>
  <c r="S608" i="2"/>
  <c r="AL608" i="2" s="1"/>
  <c r="S864" i="2"/>
  <c r="AL864" i="2" s="1"/>
  <c r="S1056" i="2"/>
  <c r="AL1056" i="2" s="1"/>
  <c r="S1264" i="2"/>
  <c r="AL1264" i="2" s="1"/>
  <c r="S1904" i="2"/>
  <c r="AL1904" i="2" s="1"/>
  <c r="T2480" i="2"/>
  <c r="AM2480" i="2" s="1"/>
  <c r="S2772" i="2"/>
  <c r="AL2772" i="2" s="1"/>
  <c r="T16" i="2"/>
  <c r="AM16" i="2" s="1"/>
  <c r="S341" i="2"/>
  <c r="AL341" i="2" s="1"/>
  <c r="T629" i="2"/>
  <c r="AM629" i="2" s="1"/>
  <c r="S410" i="2"/>
  <c r="AL410" i="2" s="1"/>
  <c r="T522" i="2"/>
  <c r="AM522" i="2" s="1"/>
  <c r="T746" i="2"/>
  <c r="AM746" i="2" s="1"/>
  <c r="S1150" i="2"/>
  <c r="AL1150" i="2" s="1"/>
  <c r="T1286" i="2"/>
  <c r="AM1286" i="2" s="1"/>
  <c r="S1654" i="2"/>
  <c r="AL1654" i="2" s="1"/>
  <c r="T1790" i="2"/>
  <c r="AM1790" i="2" s="1"/>
  <c r="T1974" i="2"/>
  <c r="AM1974" i="2" s="1"/>
  <c r="S2166" i="2"/>
  <c r="AL2166" i="2" s="1"/>
  <c r="T2286" i="2"/>
  <c r="AM2286" i="2" s="1"/>
  <c r="S2646" i="2"/>
  <c r="AL2646" i="2" s="1"/>
  <c r="T2774" i="2"/>
  <c r="AM2774" i="2" s="1"/>
  <c r="S103" i="2"/>
  <c r="AL103" i="2" s="1"/>
  <c r="T375" i="2"/>
  <c r="AM375" i="2" s="1"/>
  <c r="T823" i="2"/>
  <c r="AM823" i="2" s="1"/>
  <c r="S240" i="2"/>
  <c r="AL240" i="2" s="1"/>
  <c r="T820" i="2"/>
  <c r="AM820" i="2" s="1"/>
  <c r="T1244" i="2"/>
  <c r="AM1244" i="2" s="1"/>
  <c r="S1612" i="2"/>
  <c r="AL1612" i="2" s="1"/>
  <c r="T1964" i="2"/>
  <c r="AM1964" i="2" s="1"/>
  <c r="T2372" i="2"/>
  <c r="AM2372" i="2" s="1"/>
  <c r="S2688" i="2"/>
  <c r="AL2688" i="2" s="1"/>
  <c r="S621" i="2"/>
  <c r="AL621" i="2" s="1"/>
  <c r="T989" i="2"/>
  <c r="AM989" i="2" s="1"/>
  <c r="S1181" i="2"/>
  <c r="AL1181" i="2" s="1"/>
  <c r="T1309" i="2"/>
  <c r="AM1309" i="2" s="1"/>
  <c r="T1509" i="2"/>
  <c r="AM1509" i="2" s="1"/>
  <c r="S1701" i="2"/>
  <c r="AL1701" i="2" s="1"/>
  <c r="T2021" i="2"/>
  <c r="AM2021" i="2" s="1"/>
  <c r="S2205" i="2"/>
  <c r="AL2205" i="2" s="1"/>
  <c r="T2341" i="2"/>
  <c r="AM2341" i="2" s="1"/>
  <c r="S2717" i="2"/>
  <c r="AL2717" i="2" s="1"/>
  <c r="T2853" i="2"/>
  <c r="AM2853" i="2" s="1"/>
  <c r="T3029" i="2"/>
  <c r="AM3029" i="2" s="1"/>
  <c r="S878" i="2"/>
  <c r="AL878" i="2" s="1"/>
  <c r="T3006" i="2"/>
  <c r="AM3006" i="2" s="1"/>
  <c r="T235" i="2"/>
  <c r="AM235" i="2" s="1"/>
  <c r="S619" i="2"/>
  <c r="AL619" i="2" s="1"/>
  <c r="S1571" i="2"/>
  <c r="AL1571" i="2" s="1"/>
  <c r="T2075" i="2"/>
  <c r="AM2075" i="2" s="1"/>
  <c r="T2203" i="2"/>
  <c r="AM2203" i="2" s="1"/>
  <c r="T2403" i="2"/>
  <c r="AM2403" i="2" s="1"/>
  <c r="S2587" i="2"/>
  <c r="AL2587" i="2" s="1"/>
  <c r="T2915" i="2"/>
  <c r="AM2915" i="2" s="1"/>
  <c r="S3099" i="2"/>
  <c r="AL3099" i="2" s="1"/>
  <c r="T416" i="2"/>
  <c r="AM416" i="2" s="1"/>
  <c r="S740" i="2"/>
  <c r="AL740" i="2" s="1"/>
  <c r="T1052" i="2"/>
  <c r="AM1052" i="2" s="1"/>
  <c r="T1596" i="2"/>
  <c r="AM1596" i="2" s="1"/>
  <c r="S1884" i="2"/>
  <c r="AL1884" i="2" s="1"/>
  <c r="T2108" i="2"/>
  <c r="AM2108" i="2" s="1"/>
  <c r="T2492" i="2"/>
  <c r="AM2492" i="2" s="1"/>
  <c r="S2792" i="2"/>
  <c r="AL2792" i="2" s="1"/>
  <c r="T2968" i="2"/>
  <c r="AM2968" i="2" s="1"/>
  <c r="T73" i="2"/>
  <c r="AM73" i="2" s="1"/>
  <c r="S169" i="2"/>
  <c r="AL169" i="2" s="1"/>
  <c r="T233" i="2"/>
  <c r="AM233" i="2" s="1"/>
  <c r="T329" i="2"/>
  <c r="AM329" i="2" s="1"/>
  <c r="T489" i="2"/>
  <c r="AM489" i="2" s="1"/>
  <c r="T585" i="2"/>
  <c r="AM585" i="2" s="1"/>
  <c r="S681" i="2"/>
  <c r="AL681" i="2" s="1"/>
  <c r="T841" i="2"/>
  <c r="AM841" i="2" s="1"/>
  <c r="S937" i="2"/>
  <c r="AL937" i="2" s="1"/>
  <c r="T1153" i="2"/>
  <c r="AM1153" i="2" s="1"/>
  <c r="S1249" i="2"/>
  <c r="AL1249" i="2" s="1"/>
  <c r="T1313" i="2"/>
  <c r="AM1313" i="2" s="1"/>
  <c r="T1409" i="2"/>
  <c r="AM1409" i="2" s="1"/>
  <c r="S1505" i="2"/>
  <c r="AL1505" i="2" s="1"/>
  <c r="T1665" i="2"/>
  <c r="AM1665" i="2" s="1"/>
  <c r="S1761" i="2"/>
  <c r="AL1761" i="2" s="1"/>
  <c r="T1921" i="2"/>
  <c r="AM1921" i="2" s="1"/>
  <c r="S2017" i="2"/>
  <c r="AL2017" i="2" s="1"/>
  <c r="T2081" i="2"/>
  <c r="AM2081" i="2" s="1"/>
  <c r="S2273" i="2"/>
  <c r="AL2273" i="2" s="1"/>
  <c r="T2337" i="2"/>
  <c r="AM2337" i="2" s="1"/>
  <c r="T2433" i="2"/>
  <c r="AM2433" i="2" s="1"/>
  <c r="S2529" i="2"/>
  <c r="AL2529" i="2" s="1"/>
  <c r="T2593" i="2"/>
  <c r="AM2593" i="2" s="1"/>
  <c r="T2689" i="2"/>
  <c r="AM2689" i="2" s="1"/>
  <c r="S2785" i="2"/>
  <c r="AL2785" i="2" s="1"/>
  <c r="T2849" i="2"/>
  <c r="AM2849" i="2" s="1"/>
  <c r="T2945" i="2"/>
  <c r="AM2945" i="2" s="1"/>
  <c r="S3041" i="2"/>
  <c r="AL3041" i="2" s="1"/>
  <c r="T3105" i="2"/>
  <c r="AM3105" i="2" s="1"/>
  <c r="T882" i="2"/>
  <c r="AM882" i="2" s="1"/>
  <c r="S1086" i="2"/>
  <c r="AL1086" i="2" s="1"/>
  <c r="S319" i="2"/>
  <c r="AL319" i="2" s="1"/>
  <c r="T447" i="2"/>
  <c r="AM447" i="2" s="1"/>
  <c r="T639" i="2"/>
  <c r="AM639" i="2" s="1"/>
  <c r="S831" i="2"/>
  <c r="AL831" i="2" s="1"/>
  <c r="T959" i="2"/>
  <c r="AM959" i="2" s="1"/>
  <c r="S1239" i="2"/>
  <c r="AL1239" i="2" s="1"/>
  <c r="S1495" i="2"/>
  <c r="AL1495" i="2" s="1"/>
  <c r="T1559" i="2"/>
  <c r="AM1559" i="2" s="1"/>
  <c r="S1751" i="2"/>
  <c r="AL1751" i="2" s="1"/>
  <c r="T1815" i="2"/>
  <c r="AM1815" i="2" s="1"/>
  <c r="S2007" i="2"/>
  <c r="AL2007" i="2" s="1"/>
  <c r="S2263" i="2"/>
  <c r="AL2263" i="2" s="1"/>
  <c r="T2423" i="2"/>
  <c r="AM2423" i="2" s="1"/>
  <c r="S2519" i="2"/>
  <c r="AL2519" i="2" s="1"/>
  <c r="S2775" i="2"/>
  <c r="AL2775" i="2" s="1"/>
  <c r="S3031" i="2"/>
  <c r="AL3031" i="2" s="1"/>
  <c r="S388" i="2"/>
  <c r="AL388" i="2" s="1"/>
  <c r="T524" i="2"/>
  <c r="AM524" i="2" s="1"/>
  <c r="T696" i="2"/>
  <c r="AM696" i="2" s="1"/>
  <c r="S816" i="2"/>
  <c r="AL816" i="2" s="1"/>
  <c r="T904" i="2"/>
  <c r="AM904" i="2" s="1"/>
  <c r="S1200" i="2"/>
  <c r="AL1200" i="2" s="1"/>
  <c r="T1288" i="2"/>
  <c r="AM1288" i="2" s="1"/>
  <c r="T1400" i="2"/>
  <c r="AM1400" i="2" s="1"/>
  <c r="S1512" i="2"/>
  <c r="AL1512" i="2" s="1"/>
  <c r="T1592" i="2"/>
  <c r="AM1592" i="2" s="1"/>
  <c r="T1712" i="2"/>
  <c r="AM1712" i="2" s="1"/>
  <c r="S1848" i="2"/>
  <c r="AL1848" i="2" s="1"/>
  <c r="T1928" i="2"/>
  <c r="AM1928" i="2" s="1"/>
  <c r="T2072" i="2"/>
  <c r="AM2072" i="2" s="1"/>
  <c r="S2192" i="2"/>
  <c r="AL2192" i="2" s="1"/>
  <c r="T2280" i="2"/>
  <c r="AM2280" i="2" s="1"/>
  <c r="S2552" i="2"/>
  <c r="AL2552" i="2" s="1"/>
  <c r="T2640" i="2"/>
  <c r="AM2640" i="2" s="1"/>
  <c r="S2980" i="2"/>
  <c r="AL2980" i="2" s="1"/>
  <c r="T8" i="2"/>
  <c r="AM8" i="2" s="1"/>
  <c r="R90" i="2"/>
  <c r="R626" i="2"/>
  <c r="AK626" i="2" s="1"/>
  <c r="R2062" i="2"/>
  <c r="R2262" i="2"/>
  <c r="AK2262" i="2" s="1"/>
  <c r="R55" i="2"/>
  <c r="AK55" i="2" s="1"/>
  <c r="R567" i="2"/>
  <c r="R1111" i="2"/>
  <c r="AK1111" i="2" s="1"/>
  <c r="R368" i="2"/>
  <c r="AK368" i="2" s="1"/>
  <c r="R692" i="2"/>
  <c r="AK692" i="2" s="1"/>
  <c r="R876" i="2"/>
  <c r="R1076" i="2"/>
  <c r="T613" i="2"/>
  <c r="AM613" i="2" s="1"/>
  <c r="S106" i="2"/>
  <c r="AL106" i="2" s="1"/>
  <c r="T442" i="2"/>
  <c r="AM442" i="2" s="1"/>
  <c r="S634" i="2"/>
  <c r="AL634" i="2" s="1"/>
  <c r="T810" i="2"/>
  <c r="AM810" i="2" s="1"/>
  <c r="T1166" i="2"/>
  <c r="AM1166" i="2" s="1"/>
  <c r="S1366" i="2"/>
  <c r="AL1366" i="2" s="1"/>
  <c r="S1886" i="2"/>
  <c r="AL1886" i="2" s="1"/>
  <c r="T2006" i="2"/>
  <c r="AM2006" i="2" s="1"/>
  <c r="T2742" i="2"/>
  <c r="AM2742" i="2" s="1"/>
  <c r="T903" i="2"/>
  <c r="AM903" i="2" s="1"/>
  <c r="T1004" i="2"/>
  <c r="AM1004" i="2" s="1"/>
  <c r="T1828" i="2"/>
  <c r="AM1828" i="2" s="1"/>
  <c r="T765" i="2"/>
  <c r="AM765" i="2" s="1"/>
  <c r="T1277" i="2"/>
  <c r="AM1277" i="2" s="1"/>
  <c r="T1789" i="2"/>
  <c r="AM1789" i="2" s="1"/>
  <c r="T2301" i="2"/>
  <c r="AM2301" i="2" s="1"/>
  <c r="T2813" i="2"/>
  <c r="AM2813" i="2" s="1"/>
  <c r="T3014" i="2"/>
  <c r="AM3014" i="2" s="1"/>
  <c r="T539" i="2"/>
  <c r="AM539" i="2" s="1"/>
  <c r="T1603" i="2"/>
  <c r="AM1603" i="2" s="1"/>
  <c r="T3003" i="2"/>
  <c r="AM3003" i="2" s="1"/>
  <c r="T1516" i="2"/>
  <c r="AM1516" i="2" s="1"/>
  <c r="T2680" i="2"/>
  <c r="AM2680" i="2" s="1"/>
  <c r="T46" i="2"/>
  <c r="AM46" i="2" s="1"/>
  <c r="T302" i="2"/>
  <c r="AM302" i="2" s="1"/>
  <c r="T686" i="2"/>
  <c r="AM686" i="2" s="1"/>
  <c r="T1162" i="2"/>
  <c r="AM1162" i="2" s="1"/>
  <c r="T1418" i="2"/>
  <c r="AM1418" i="2" s="1"/>
  <c r="T1802" i="2"/>
  <c r="AM1802" i="2" s="1"/>
  <c r="T2570" i="2"/>
  <c r="AM2570" i="2" s="1"/>
  <c r="T2826" i="2"/>
  <c r="AM2826" i="2" s="1"/>
  <c r="T2958" i="2"/>
  <c r="AM2958" i="2" s="1"/>
  <c r="T515" i="2"/>
  <c r="AM515" i="2" s="1"/>
  <c r="T867" i="2"/>
  <c r="AM867" i="2" s="1"/>
  <c r="T1123" i="2"/>
  <c r="AM1123" i="2" s="1"/>
  <c r="T944" i="2"/>
  <c r="AM944" i="2" s="1"/>
  <c r="T2804" i="2"/>
  <c r="AM2804" i="2" s="1"/>
  <c r="T314" i="2"/>
  <c r="AM314" i="2" s="1"/>
  <c r="T1566" i="2"/>
  <c r="AM1566" i="2" s="1"/>
  <c r="T1942" i="2"/>
  <c r="AM1942" i="2" s="1"/>
  <c r="T743" i="2"/>
  <c r="AM743" i="2" s="1"/>
  <c r="T1156" i="2"/>
  <c r="AM1156" i="2" s="1"/>
  <c r="T2300" i="2"/>
  <c r="AM2300" i="2" s="1"/>
  <c r="T173" i="2"/>
  <c r="AM173" i="2" s="1"/>
  <c r="T829" i="2"/>
  <c r="AM829" i="2" s="1"/>
  <c r="T1221" i="2"/>
  <c r="AM1221" i="2" s="1"/>
  <c r="T1605" i="2"/>
  <c r="AM1605" i="2" s="1"/>
  <c r="T2117" i="2"/>
  <c r="AM2117" i="2" s="1"/>
  <c r="T2621" i="2"/>
  <c r="AM2621" i="2" s="1"/>
  <c r="T2997" i="2"/>
  <c r="AM2997" i="2" s="1"/>
  <c r="T3038" i="2"/>
  <c r="AM3038" i="2" s="1"/>
  <c r="T1211" i="2"/>
  <c r="AM1211" i="2" s="1"/>
  <c r="T1731" i="2"/>
  <c r="AM1731" i="2" s="1"/>
  <c r="T2619" i="2"/>
  <c r="AM2619" i="2" s="1"/>
  <c r="T48" i="2"/>
  <c r="AM48" i="2" s="1"/>
  <c r="T536" i="2"/>
  <c r="AM536" i="2" s="1"/>
  <c r="T1732" i="2"/>
  <c r="AM1732" i="2" s="1"/>
  <c r="T2664" i="2"/>
  <c r="AM2664" i="2" s="1"/>
  <c r="T121" i="2"/>
  <c r="AM121" i="2" s="1"/>
  <c r="T953" i="2"/>
  <c r="AM953" i="2" s="1"/>
  <c r="T1201" i="2"/>
  <c r="AM1201" i="2" s="1"/>
  <c r="T1457" i="2"/>
  <c r="AM1457" i="2" s="1"/>
  <c r="T1841" i="2"/>
  <c r="AM1841" i="2" s="1"/>
  <c r="T2353" i="2"/>
  <c r="AM2353" i="2" s="1"/>
  <c r="T714" i="2"/>
  <c r="AM714" i="2" s="1"/>
  <c r="T3082" i="2"/>
  <c r="AM3082" i="2" s="1"/>
  <c r="T863" i="2"/>
  <c r="AM863" i="2" s="1"/>
  <c r="T1511" i="2"/>
  <c r="AM1511" i="2" s="1"/>
  <c r="T1703" i="2"/>
  <c r="AM1703" i="2" s="1"/>
  <c r="T1831" i="2"/>
  <c r="AM1831" i="2" s="1"/>
  <c r="T2471" i="2"/>
  <c r="AM2471" i="2" s="1"/>
  <c r="T2599" i="2"/>
  <c r="AM2599" i="2" s="1"/>
  <c r="T44" i="2"/>
  <c r="AM44" i="2" s="1"/>
  <c r="T556" i="2"/>
  <c r="AM556" i="2" s="1"/>
  <c r="T920" i="2"/>
  <c r="AM920" i="2" s="1"/>
  <c r="T2660" i="2"/>
  <c r="AM2660" i="2" s="1"/>
  <c r="T32" i="2"/>
  <c r="AM32" i="2" s="1"/>
  <c r="R314" i="2"/>
  <c r="R2190" i="2"/>
  <c r="AK2190" i="2" s="1"/>
  <c r="R263" i="2"/>
  <c r="R464" i="2"/>
  <c r="AK464" i="2" s="1"/>
  <c r="R1156" i="2"/>
  <c r="R1740" i="2"/>
  <c r="AK1740" i="2" s="1"/>
  <c r="T290" i="2"/>
  <c r="AM290" i="2" s="1"/>
  <c r="T1406" i="2"/>
  <c r="AM1406" i="2" s="1"/>
  <c r="T2726" i="2"/>
  <c r="AM2726" i="2" s="1"/>
  <c r="T391" i="2"/>
  <c r="AM391" i="2" s="1"/>
  <c r="T1127" i="2"/>
  <c r="AM1127" i="2" s="1"/>
  <c r="T1180" i="2"/>
  <c r="AM1180" i="2" s="1"/>
  <c r="T253" i="2"/>
  <c r="AM253" i="2" s="1"/>
  <c r="T885" i="2"/>
  <c r="AM885" i="2" s="1"/>
  <c r="T1261" i="2"/>
  <c r="AM1261" i="2" s="1"/>
  <c r="T1645" i="2"/>
  <c r="AM1645" i="2" s="1"/>
  <c r="T2157" i="2"/>
  <c r="AM2157" i="2" s="1"/>
  <c r="T946" i="2"/>
  <c r="AM946" i="2" s="1"/>
  <c r="T27" i="2"/>
  <c r="AM27" i="2" s="1"/>
  <c r="T507" i="2"/>
  <c r="AM507" i="2" s="1"/>
  <c r="T1587" i="2"/>
  <c r="AM1587" i="2" s="1"/>
  <c r="T2099" i="2"/>
  <c r="AM2099" i="2" s="1"/>
  <c r="T2611" i="2"/>
  <c r="AM2611" i="2" s="1"/>
  <c r="T620" i="2"/>
  <c r="AM620" i="2" s="1"/>
  <c r="T1260" i="2"/>
  <c r="AM1260" i="2" s="1"/>
  <c r="T2356" i="2"/>
  <c r="AM2356" i="2" s="1"/>
  <c r="T166" i="2"/>
  <c r="AM166" i="2" s="1"/>
  <c r="T422" i="2"/>
  <c r="AM422" i="2" s="1"/>
  <c r="T1538" i="2"/>
  <c r="AM1538" i="2" s="1"/>
  <c r="T1730" i="2"/>
  <c r="AM1730" i="2" s="1"/>
  <c r="T1986" i="2"/>
  <c r="AM1986" i="2" s="1"/>
  <c r="T2626" i="2"/>
  <c r="AM2626" i="2" s="1"/>
  <c r="T30" i="2"/>
  <c r="AM30" i="2" s="1"/>
  <c r="T499" i="2"/>
  <c r="AM499" i="2" s="1"/>
  <c r="T859" i="2"/>
  <c r="AM859" i="2" s="1"/>
  <c r="T1115" i="2"/>
  <c r="AM1115" i="2" s="1"/>
  <c r="T1696" i="2"/>
  <c r="AM1696" i="2" s="1"/>
  <c r="T2384" i="2"/>
  <c r="AM2384" i="2" s="1"/>
  <c r="T3068" i="2"/>
  <c r="AM3068" i="2" s="1"/>
  <c r="T1174" i="2"/>
  <c r="AM1174" i="2" s="1"/>
  <c r="T1670" i="2"/>
  <c r="AM1670" i="2" s="1"/>
  <c r="T135" i="2"/>
  <c r="AM135" i="2" s="1"/>
  <c r="T983" i="2"/>
  <c r="AM983" i="2" s="1"/>
  <c r="T2268" i="2"/>
  <c r="AM2268" i="2" s="1"/>
  <c r="T3040" i="2"/>
  <c r="AM3040" i="2" s="1"/>
  <c r="T1461" i="2"/>
  <c r="AM1461" i="2" s="1"/>
  <c r="T2349" i="2"/>
  <c r="AM2349" i="2" s="1"/>
  <c r="T2733" i="2"/>
  <c r="AM2733" i="2" s="1"/>
  <c r="T379" i="2"/>
  <c r="AM379" i="2" s="1"/>
  <c r="T1323" i="2"/>
  <c r="AM1323" i="2" s="1"/>
  <c r="T1579" i="2"/>
  <c r="AM1579" i="2" s="1"/>
  <c r="T2091" i="2"/>
  <c r="AM2091" i="2" s="1"/>
  <c r="T2603" i="2"/>
  <c r="AM2603" i="2" s="1"/>
  <c r="T40" i="2"/>
  <c r="AM40" i="2" s="1"/>
  <c r="T772" i="2"/>
  <c r="AM772" i="2" s="1"/>
  <c r="T1932" i="2"/>
  <c r="AM1932" i="2" s="1"/>
  <c r="T2808" i="2"/>
  <c r="AM2808" i="2" s="1"/>
  <c r="T433" i="2"/>
  <c r="AM433" i="2" s="1"/>
  <c r="T1705" i="2"/>
  <c r="AM1705" i="2" s="1"/>
  <c r="T2281" i="2"/>
  <c r="AM2281" i="2" s="1"/>
  <c r="T2537" i="2"/>
  <c r="AM2537" i="2" s="1"/>
  <c r="T2793" i="2"/>
  <c r="AM2793" i="2" s="1"/>
  <c r="T1102" i="2"/>
  <c r="AM1102" i="2" s="1"/>
  <c r="T335" i="2"/>
  <c r="AM335" i="2" s="1"/>
  <c r="T847" i="2"/>
  <c r="AM847" i="2" s="1"/>
  <c r="T1247" i="2"/>
  <c r="AM1247" i="2" s="1"/>
  <c r="T1503" i="2"/>
  <c r="AM1503" i="2" s="1"/>
  <c r="T1759" i="2"/>
  <c r="AM1759" i="2" s="1"/>
  <c r="T2015" i="2"/>
  <c r="AM2015" i="2" s="1"/>
  <c r="T2271" i="2"/>
  <c r="AM2271" i="2" s="1"/>
  <c r="T2527" i="2"/>
  <c r="AM2527" i="2" s="1"/>
  <c r="T2783" i="2"/>
  <c r="AM2783" i="2" s="1"/>
  <c r="T3039" i="2"/>
  <c r="AM3039" i="2" s="1"/>
  <c r="T1304" i="2"/>
  <c r="AM1304" i="2" s="1"/>
  <c r="T1608" i="2"/>
  <c r="AM1608" i="2" s="1"/>
  <c r="T1944" i="2"/>
  <c r="AM1944" i="2" s="1"/>
  <c r="T2296" i="2"/>
  <c r="AM2296" i="2" s="1"/>
  <c r="R1246" i="2"/>
  <c r="R134" i="2"/>
  <c r="R694" i="2"/>
  <c r="R1993" i="2"/>
  <c r="AK1993" i="2" s="1"/>
  <c r="R2729" i="2"/>
  <c r="AK2729" i="2" s="1"/>
  <c r="R443" i="2"/>
  <c r="R1915" i="2"/>
  <c r="AK1915" i="2" s="1"/>
  <c r="R2843" i="2"/>
  <c r="R828" i="2"/>
  <c r="R2760" i="2"/>
  <c r="R2934" i="2"/>
  <c r="R1658" i="2"/>
  <c r="R2514" i="2"/>
  <c r="AK2514" i="2" s="1"/>
  <c r="R2814" i="2"/>
  <c r="R617" i="2"/>
  <c r="AK617" i="2" s="1"/>
  <c r="R1489" i="2"/>
  <c r="R735" i="2"/>
  <c r="R2999" i="2"/>
  <c r="R1344" i="2"/>
  <c r="R2448" i="2"/>
  <c r="R2333" i="2"/>
  <c r="R2941" i="2"/>
  <c r="AK2941" i="2" s="1"/>
  <c r="R1078" i="2"/>
  <c r="R62" i="2"/>
  <c r="AK62" i="2" s="1"/>
  <c r="R590" i="2"/>
  <c r="AK590" i="2" s="1"/>
  <c r="R1886" i="2"/>
  <c r="AK1886" i="2" s="1"/>
  <c r="R2209" i="2"/>
  <c r="R2529" i="2"/>
  <c r="AK2529" i="2" s="1"/>
  <c r="R2817" i="2"/>
  <c r="AK2817" i="2" s="1"/>
  <c r="R926" i="2"/>
  <c r="R817" i="2"/>
  <c r="AK817" i="2" s="1"/>
  <c r="R79" i="2"/>
  <c r="R1151" i="2"/>
  <c r="R1775" i="2"/>
  <c r="R2399" i="2"/>
  <c r="R3039" i="2"/>
  <c r="R960" i="2"/>
  <c r="AK960" i="2" s="1"/>
  <c r="R1768" i="2"/>
  <c r="R2652" i="2"/>
  <c r="R1022" i="2"/>
  <c r="R765" i="2"/>
  <c r="R1853" i="2"/>
  <c r="AK1853" i="2" s="1"/>
  <c r="R1467" i="2"/>
  <c r="AK1467" i="2" s="1"/>
  <c r="R424" i="2"/>
  <c r="AK424" i="2" s="1"/>
  <c r="R1482" i="2"/>
  <c r="AK1482" i="2" s="1"/>
  <c r="R2758" i="2"/>
  <c r="R665" i="2"/>
  <c r="R1617" i="2"/>
  <c r="R799" i="2"/>
  <c r="AK799" i="2" s="1"/>
  <c r="R3031" i="2"/>
  <c r="R1328" i="2"/>
  <c r="AK1328" i="2" s="1"/>
  <c r="R3020" i="2"/>
  <c r="AK3020" i="2" s="1"/>
  <c r="R1396" i="2"/>
  <c r="R1924" i="2"/>
  <c r="R2612" i="2"/>
  <c r="AK2612" i="2" s="1"/>
  <c r="R301" i="2"/>
  <c r="R789" i="2"/>
  <c r="R1589" i="2"/>
  <c r="R1877" i="2"/>
  <c r="R2181" i="2"/>
  <c r="AK2181" i="2" s="1"/>
  <c r="R2453" i="2"/>
  <c r="AK2453" i="2" s="1"/>
  <c r="R683" i="2"/>
  <c r="AK683" i="2" s="1"/>
  <c r="R2291" i="2"/>
  <c r="R2611" i="2"/>
  <c r="AK2611" i="2" s="1"/>
  <c r="R248" i="2"/>
  <c r="AK248" i="2" s="1"/>
  <c r="R620" i="2"/>
  <c r="R1132" i="2"/>
  <c r="R1820" i="2"/>
  <c r="R2880" i="2"/>
  <c r="AK2880" i="2" s="1"/>
  <c r="R66" i="2"/>
  <c r="R2718" i="2"/>
  <c r="AK2718" i="2" s="1"/>
  <c r="R951" i="2"/>
  <c r="R1554" i="2"/>
  <c r="R2154" i="2"/>
  <c r="R2442" i="2"/>
  <c r="R2698" i="2"/>
  <c r="AK2698" i="2" s="1"/>
  <c r="R832" i="2"/>
  <c r="AK832" i="2" s="1"/>
  <c r="R1904" i="2"/>
  <c r="R321" i="2"/>
  <c r="R1913" i="2"/>
  <c r="R623" i="2"/>
  <c r="R1391" i="2"/>
  <c r="R2415" i="2"/>
  <c r="AK2415" i="2" s="1"/>
  <c r="R2991" i="2"/>
  <c r="AK2991" i="2" s="1"/>
  <c r="R784" i="2"/>
  <c r="R1544" i="2"/>
  <c r="AK1544" i="2" s="1"/>
  <c r="R2345" i="2"/>
  <c r="R1126" i="2"/>
  <c r="AK1126" i="2" s="1"/>
  <c r="R285" i="2"/>
  <c r="R1197" i="2"/>
  <c r="R1917" i="2"/>
  <c r="R2123" i="2"/>
  <c r="R796" i="2"/>
  <c r="AK796" i="2" s="1"/>
  <c r="R2436" i="2"/>
  <c r="R1958" i="2"/>
  <c r="R1290" i="2"/>
  <c r="R2082" i="2"/>
  <c r="R875" i="2"/>
  <c r="AK875" i="2" s="1"/>
  <c r="R1296" i="2"/>
  <c r="R967" i="2"/>
  <c r="R649" i="2"/>
  <c r="R1409" i="2"/>
  <c r="R191" i="2"/>
  <c r="R2807" i="2"/>
  <c r="AK2807" i="2" s="1"/>
  <c r="R752" i="2"/>
  <c r="R1736" i="2"/>
  <c r="AK1736" i="2" s="1"/>
  <c r="R2576" i="2"/>
  <c r="R1245" i="2"/>
  <c r="AK1245" i="2" s="1"/>
  <c r="S1245" i="2"/>
  <c r="AL1245" i="2" s="1"/>
  <c r="R475" i="2"/>
  <c r="AK475" i="2" s="1"/>
  <c r="S475" i="2"/>
  <c r="AL475" i="2" s="1"/>
  <c r="R1371" i="2"/>
  <c r="S1371" i="2"/>
  <c r="AL1371" i="2" s="1"/>
  <c r="R2267" i="2"/>
  <c r="S2267" i="2"/>
  <c r="AL2267" i="2" s="1"/>
  <c r="R996" i="2"/>
  <c r="AK996" i="2" s="1"/>
  <c r="S996" i="2"/>
  <c r="AL996" i="2" s="1"/>
  <c r="T234" i="2"/>
  <c r="AM234" i="2" s="1"/>
  <c r="S234" i="2"/>
  <c r="AL234" i="2" s="1"/>
  <c r="R234" i="2"/>
  <c r="AK234" i="2" s="1"/>
  <c r="T1998" i="2"/>
  <c r="AM1998" i="2" s="1"/>
  <c r="S1998" i="2"/>
  <c r="AL1998" i="2" s="1"/>
  <c r="R2878" i="2"/>
  <c r="AK2878" i="2" s="1"/>
  <c r="S2878" i="2"/>
  <c r="AL2878" i="2" s="1"/>
  <c r="T503" i="2"/>
  <c r="AM503" i="2" s="1"/>
  <c r="R503" i="2"/>
  <c r="AK503" i="2" s="1"/>
  <c r="S503" i="2"/>
  <c r="AL503" i="2" s="1"/>
  <c r="T563" i="2"/>
  <c r="AM563" i="2" s="1"/>
  <c r="S563" i="2"/>
  <c r="AL563" i="2" s="1"/>
  <c r="T891" i="2"/>
  <c r="AM891" i="2" s="1"/>
  <c r="S891" i="2"/>
  <c r="AL891" i="2" s="1"/>
  <c r="T1083" i="2"/>
  <c r="AM1083" i="2" s="1"/>
  <c r="R1083" i="2"/>
  <c r="AK1083" i="2" s="1"/>
  <c r="S1083" i="2"/>
  <c r="AL1083" i="2" s="1"/>
  <c r="R500" i="2"/>
  <c r="AK500" i="2" s="1"/>
  <c r="S500" i="2"/>
  <c r="AL500" i="2" s="1"/>
  <c r="T1520" i="2"/>
  <c r="AM1520" i="2" s="1"/>
  <c r="S1520" i="2"/>
  <c r="AL1520" i="2" s="1"/>
  <c r="T2288" i="2"/>
  <c r="AM2288" i="2" s="1"/>
  <c r="R2288" i="2"/>
  <c r="AK2288" i="2" s="1"/>
  <c r="S2288" i="2"/>
  <c r="AL2288" i="2" s="1"/>
  <c r="R2788" i="2"/>
  <c r="S2788" i="2"/>
  <c r="AL2788" i="2" s="1"/>
  <c r="R2438" i="2"/>
  <c r="S2438" i="2"/>
  <c r="AL2438" i="2" s="1"/>
  <c r="T857" i="2"/>
  <c r="AM857" i="2" s="1"/>
  <c r="R857" i="2"/>
  <c r="S857" i="2"/>
  <c r="AL857" i="2" s="1"/>
  <c r="R1729" i="2"/>
  <c r="S1729" i="2"/>
  <c r="AL1729" i="2" s="1"/>
  <c r="R778" i="2"/>
  <c r="AK778" i="2" s="1"/>
  <c r="T778" i="2"/>
  <c r="AM778" i="2" s="1"/>
  <c r="S778" i="2"/>
  <c r="AL778" i="2" s="1"/>
  <c r="T671" i="2"/>
  <c r="AM671" i="2" s="1"/>
  <c r="R671" i="2"/>
  <c r="AK671" i="2" s="1"/>
  <c r="S671" i="2"/>
  <c r="AL671" i="2" s="1"/>
  <c r="R1287" i="2"/>
  <c r="T1287" i="2"/>
  <c r="AM1287" i="2" s="1"/>
  <c r="S1287" i="2"/>
  <c r="AL1287" i="2" s="1"/>
  <c r="T2439" i="2"/>
  <c r="AM2439" i="2" s="1"/>
  <c r="S2439" i="2"/>
  <c r="AL2439" i="2" s="1"/>
  <c r="T492" i="2"/>
  <c r="AM492" i="2" s="1"/>
  <c r="S492" i="2"/>
  <c r="AL492" i="2" s="1"/>
  <c r="T1272" i="2"/>
  <c r="AM1272" i="2" s="1"/>
  <c r="S1272" i="2"/>
  <c r="AL1272" i="2" s="1"/>
  <c r="R1272" i="2"/>
  <c r="AK1272" i="2" s="1"/>
  <c r="R2812" i="2"/>
  <c r="AK2812" i="2" s="1"/>
  <c r="S2812" i="2"/>
  <c r="AL2812" i="2" s="1"/>
  <c r="R3052" i="2"/>
  <c r="S3052" i="2"/>
  <c r="AL3052" i="2" s="1"/>
  <c r="T469" i="2"/>
  <c r="AM469" i="2" s="1"/>
  <c r="S469" i="2"/>
  <c r="AL469" i="2" s="1"/>
  <c r="T762" i="2"/>
  <c r="AM762" i="2" s="1"/>
  <c r="S762" i="2"/>
  <c r="AL762" i="2" s="1"/>
  <c r="S432" i="2"/>
  <c r="AL432" i="2" s="1"/>
  <c r="R432" i="2"/>
  <c r="R1196" i="2"/>
  <c r="AK1196" i="2" s="1"/>
  <c r="S1196" i="2"/>
  <c r="AL1196" i="2" s="1"/>
  <c r="T1660" i="2"/>
  <c r="AM1660" i="2" s="1"/>
  <c r="S1660" i="2"/>
  <c r="AL1660" i="2" s="1"/>
  <c r="R1302" i="2"/>
  <c r="AK1302" i="2" s="1"/>
  <c r="S1302" i="2"/>
  <c r="AL1302" i="2" s="1"/>
  <c r="T70" i="2"/>
  <c r="AM70" i="2" s="1"/>
  <c r="R70" i="2"/>
  <c r="S70" i="2"/>
  <c r="AL70" i="2" s="1"/>
  <c r="T326" i="2"/>
  <c r="AM326" i="2" s="1"/>
  <c r="S326" i="2"/>
  <c r="AL326" i="2" s="1"/>
  <c r="R454" i="2"/>
  <c r="T454" i="2"/>
  <c r="AM454" i="2" s="1"/>
  <c r="S454" i="2"/>
  <c r="AL454" i="2" s="1"/>
  <c r="R3104" i="2"/>
  <c r="AK3104" i="2" s="1"/>
  <c r="S3104" i="2"/>
  <c r="AL3104" i="2" s="1"/>
  <c r="R2485" i="2"/>
  <c r="S2485" i="2"/>
  <c r="AL2485" i="2" s="1"/>
  <c r="R1094" i="2"/>
  <c r="T1094" i="2"/>
  <c r="AM1094" i="2" s="1"/>
  <c r="S1094" i="2"/>
  <c r="AL1094" i="2" s="1"/>
  <c r="R1862" i="2"/>
  <c r="T1862" i="2"/>
  <c r="AM1862" i="2" s="1"/>
  <c r="S1862" i="2"/>
  <c r="AL1862" i="2" s="1"/>
  <c r="R1477" i="2"/>
  <c r="AK1477" i="2" s="1"/>
  <c r="S1477" i="2"/>
  <c r="AL1477" i="2" s="1"/>
  <c r="T2037" i="2"/>
  <c r="AM2037" i="2" s="1"/>
  <c r="R2037" i="2"/>
  <c r="S2037" i="2"/>
  <c r="AL2037" i="2" s="1"/>
  <c r="T2677" i="2"/>
  <c r="AM2677" i="2" s="1"/>
  <c r="R2677" i="2"/>
  <c r="S2677" i="2"/>
  <c r="AL2677" i="2" s="1"/>
  <c r="R1155" i="2"/>
  <c r="T1155" i="2"/>
  <c r="AM1155" i="2" s="1"/>
  <c r="S1155" i="2"/>
  <c r="AL1155" i="2" s="1"/>
  <c r="R288" i="2"/>
  <c r="AK288" i="2" s="1"/>
  <c r="T288" i="2"/>
  <c r="AM288" i="2" s="1"/>
  <c r="S288" i="2"/>
  <c r="AL288" i="2" s="1"/>
  <c r="T716" i="2"/>
  <c r="AM716" i="2" s="1"/>
  <c r="S716" i="2"/>
  <c r="AL716" i="2" s="1"/>
  <c r="R716" i="2"/>
  <c r="AK716" i="2" s="1"/>
  <c r="T1292" i="2"/>
  <c r="AM1292" i="2" s="1"/>
  <c r="S1292" i="2"/>
  <c r="AL1292" i="2" s="1"/>
  <c r="R378" i="2"/>
  <c r="T378" i="2"/>
  <c r="AM378" i="2" s="1"/>
  <c r="S378" i="2"/>
  <c r="AL378" i="2" s="1"/>
  <c r="R2622" i="2"/>
  <c r="T2622" i="2"/>
  <c r="AM2622" i="2" s="1"/>
  <c r="S2622" i="2"/>
  <c r="AL2622" i="2" s="1"/>
  <c r="T1834" i="2"/>
  <c r="AM1834" i="2" s="1"/>
  <c r="R1834" i="2"/>
  <c r="S1834" i="2"/>
  <c r="AL1834" i="2" s="1"/>
  <c r="R50" i="2"/>
  <c r="AK50" i="2" s="1"/>
  <c r="S50" i="2"/>
  <c r="AL50" i="2" s="1"/>
  <c r="T2014" i="2"/>
  <c r="AM2014" i="2" s="1"/>
  <c r="S2014" i="2"/>
  <c r="AL2014" i="2" s="1"/>
  <c r="R719" i="2"/>
  <c r="AK719" i="2" s="1"/>
  <c r="T719" i="2"/>
  <c r="AM719" i="2" s="1"/>
  <c r="S719" i="2"/>
  <c r="AL719" i="2" s="1"/>
  <c r="R1010" i="2"/>
  <c r="S1010" i="2"/>
  <c r="AL1010" i="2" s="1"/>
  <c r="T2419" i="2"/>
  <c r="AM2419" i="2" s="1"/>
  <c r="S2419" i="2"/>
  <c r="AL2419" i="2" s="1"/>
  <c r="T474" i="2"/>
  <c r="AM474" i="2" s="1"/>
  <c r="S474" i="2"/>
  <c r="AL474" i="2" s="1"/>
  <c r="T631" i="2"/>
  <c r="AM631" i="2" s="1"/>
  <c r="R631" i="2"/>
  <c r="S631" i="2"/>
  <c r="AL631" i="2" s="1"/>
  <c r="T579" i="2"/>
  <c r="AM579" i="2" s="1"/>
  <c r="R579" i="2"/>
  <c r="AK579" i="2" s="1"/>
  <c r="S579" i="2"/>
  <c r="AL579" i="2" s="1"/>
  <c r="T580" i="2"/>
  <c r="AM580" i="2" s="1"/>
  <c r="S580" i="2"/>
  <c r="AL580" i="2" s="1"/>
  <c r="R890" i="2"/>
  <c r="AK890" i="2" s="1"/>
  <c r="S890" i="2"/>
  <c r="AL890" i="2" s="1"/>
  <c r="R1448" i="2"/>
  <c r="AK1448" i="2" s="1"/>
  <c r="S1448" i="2"/>
  <c r="AL1448" i="2" s="1"/>
  <c r="R1388" i="2"/>
  <c r="S1388" i="2"/>
  <c r="AL1388" i="2" s="1"/>
  <c r="T2132" i="2"/>
  <c r="AM2132" i="2" s="1"/>
  <c r="S2132" i="2"/>
  <c r="AL2132" i="2" s="1"/>
  <c r="R2132" i="2"/>
  <c r="R1222" i="2"/>
  <c r="AK1222" i="2" s="1"/>
  <c r="T1222" i="2"/>
  <c r="AM1222" i="2" s="1"/>
  <c r="S1222" i="2"/>
  <c r="AL1222" i="2" s="1"/>
  <c r="R2040" i="2"/>
  <c r="S2040" i="2"/>
  <c r="AL2040" i="2" s="1"/>
  <c r="R2892" i="2"/>
  <c r="S2892" i="2"/>
  <c r="AL2892" i="2" s="1"/>
  <c r="T362" i="2"/>
  <c r="AM362" i="2" s="1"/>
  <c r="S362" i="2"/>
  <c r="AL362" i="2" s="1"/>
  <c r="R362" i="2"/>
  <c r="AK362" i="2" s="1"/>
  <c r="R2214" i="2"/>
  <c r="S2214" i="2"/>
  <c r="AL2214" i="2" s="1"/>
  <c r="T812" i="2"/>
  <c r="AM812" i="2" s="1"/>
  <c r="R812" i="2"/>
  <c r="AK812" i="2" s="1"/>
  <c r="S812" i="2"/>
  <c r="AL812" i="2" s="1"/>
  <c r="R2221" i="2"/>
  <c r="AK2221" i="2" s="1"/>
  <c r="S2221" i="2"/>
  <c r="AL2221" i="2" s="1"/>
  <c r="R2605" i="2"/>
  <c r="AK2605" i="2" s="1"/>
  <c r="S2605" i="2"/>
  <c r="AL2605" i="2" s="1"/>
  <c r="R2925" i="2"/>
  <c r="AK2925" i="2" s="1"/>
  <c r="S2925" i="2"/>
  <c r="AL2925" i="2" s="1"/>
  <c r="R1033" i="2"/>
  <c r="S1033" i="2"/>
  <c r="AL1033" i="2" s="1"/>
  <c r="R177" i="2"/>
  <c r="AK177" i="2" s="1"/>
  <c r="S177" i="2"/>
  <c r="AL177" i="2" s="1"/>
  <c r="R241" i="2"/>
  <c r="AK241" i="2" s="1"/>
  <c r="S241" i="2"/>
  <c r="AL241" i="2" s="1"/>
  <c r="R305" i="2"/>
  <c r="S305" i="2"/>
  <c r="AL305" i="2" s="1"/>
  <c r="R753" i="2"/>
  <c r="S753" i="2"/>
  <c r="AL753" i="2" s="1"/>
  <c r="R1193" i="2"/>
  <c r="S1193" i="2"/>
  <c r="AL1193" i="2" s="1"/>
  <c r="R1321" i="2"/>
  <c r="S1321" i="2"/>
  <c r="AL1321" i="2" s="1"/>
  <c r="R1449" i="2"/>
  <c r="S1449" i="2"/>
  <c r="AL1449" i="2" s="1"/>
  <c r="T527" i="2"/>
  <c r="AM527" i="2" s="1"/>
  <c r="S527" i="2"/>
  <c r="AL527" i="2" s="1"/>
  <c r="R527" i="2"/>
  <c r="T1606" i="2"/>
  <c r="AM1606" i="2" s="1"/>
  <c r="S1606" i="2"/>
  <c r="AL1606" i="2" s="1"/>
  <c r="R2177" i="2"/>
  <c r="AK2177" i="2" s="1"/>
  <c r="S2177" i="2"/>
  <c r="AL2177" i="2" s="1"/>
  <c r="R2705" i="2"/>
  <c r="T2705" i="2"/>
  <c r="AM2705" i="2" s="1"/>
  <c r="S2705" i="2"/>
  <c r="AL2705" i="2" s="1"/>
  <c r="R1030" i="2"/>
  <c r="T1030" i="2"/>
  <c r="AM1030" i="2" s="1"/>
  <c r="S1030" i="2"/>
  <c r="AL1030" i="2" s="1"/>
  <c r="R127" i="2"/>
  <c r="AK127" i="2" s="1"/>
  <c r="S127" i="2"/>
  <c r="AL127" i="2" s="1"/>
  <c r="R1991" i="2"/>
  <c r="AK1991" i="2" s="1"/>
  <c r="S1991" i="2"/>
  <c r="AL1991" i="2" s="1"/>
  <c r="R921" i="2"/>
  <c r="AK921" i="2" s="1"/>
  <c r="S921" i="2"/>
  <c r="AL921" i="2" s="1"/>
  <c r="R1936" i="2"/>
  <c r="S1936" i="2"/>
  <c r="AL1936" i="2" s="1"/>
  <c r="S601" i="2"/>
  <c r="AL601" i="2" s="1"/>
  <c r="R601" i="2"/>
  <c r="S985" i="2"/>
  <c r="AL985" i="2" s="1"/>
  <c r="R985" i="2"/>
  <c r="R196" i="2"/>
  <c r="S196" i="2"/>
  <c r="AL196" i="2" s="1"/>
  <c r="R365" i="2"/>
  <c r="S365" i="2"/>
  <c r="AL365" i="2" s="1"/>
  <c r="R1013" i="2"/>
  <c r="S1013" i="2"/>
  <c r="AL1013" i="2" s="1"/>
  <c r="R1541" i="2"/>
  <c r="AK1541" i="2" s="1"/>
  <c r="S1541" i="2"/>
  <c r="AL1541" i="2" s="1"/>
  <c r="R1765" i="2"/>
  <c r="S1765" i="2"/>
  <c r="AL1765" i="2" s="1"/>
  <c r="S3062" i="2"/>
  <c r="AL3062" i="2" s="1"/>
  <c r="R3062" i="2"/>
  <c r="S618" i="2"/>
  <c r="AL618" i="2" s="1"/>
  <c r="R618" i="2"/>
  <c r="R2708" i="2"/>
  <c r="S2708" i="2"/>
  <c r="AL2708" i="2" s="1"/>
  <c r="R277" i="2"/>
  <c r="S277" i="2"/>
  <c r="AL277" i="2" s="1"/>
  <c r="R1799" i="2"/>
  <c r="AK1799" i="2" s="1"/>
  <c r="S1799" i="2"/>
  <c r="AL1799" i="2" s="1"/>
  <c r="S704" i="2"/>
  <c r="AL704" i="2" s="1"/>
  <c r="R704" i="2"/>
  <c r="S3010" i="2"/>
  <c r="AL3010" i="2" s="1"/>
  <c r="R3010" i="2"/>
  <c r="AK3010" i="2" s="1"/>
  <c r="T309" i="2"/>
  <c r="AM309" i="2" s="1"/>
  <c r="T2430" i="2"/>
  <c r="AM2430" i="2" s="1"/>
  <c r="T2694" i="2"/>
  <c r="AM2694" i="2" s="1"/>
  <c r="T2962" i="2"/>
  <c r="AM2962" i="2" s="1"/>
  <c r="T1365" i="2"/>
  <c r="AM1365" i="2" s="1"/>
  <c r="T1749" i="2"/>
  <c r="AM1749" i="2" s="1"/>
  <c r="T3037" i="2"/>
  <c r="AM3037" i="2" s="1"/>
  <c r="T1939" i="2"/>
  <c r="AM1939" i="2" s="1"/>
  <c r="T2067" i="2"/>
  <c r="AM2067" i="2" s="1"/>
  <c r="T14" i="2"/>
  <c r="AM14" i="2" s="1"/>
  <c r="T87" i="2"/>
  <c r="AM87" i="2" s="1"/>
  <c r="T1908" i="2"/>
  <c r="AM1908" i="2" s="1"/>
  <c r="T333" i="2"/>
  <c r="AM333" i="2" s="1"/>
  <c r="T573" i="2"/>
  <c r="AM573" i="2" s="1"/>
  <c r="T2837" i="2"/>
  <c r="AM2837" i="2" s="1"/>
  <c r="T296" i="2"/>
  <c r="AM296" i="2" s="1"/>
  <c r="T2332" i="2"/>
  <c r="AM2332" i="2" s="1"/>
  <c r="T2137" i="2"/>
  <c r="AM2137" i="2" s="1"/>
  <c r="T2329" i="2"/>
  <c r="AM2329" i="2" s="1"/>
  <c r="T2521" i="2"/>
  <c r="AM2521" i="2" s="1"/>
  <c r="T2713" i="2"/>
  <c r="AM2713" i="2" s="1"/>
  <c r="T2905" i="2"/>
  <c r="AM2905" i="2" s="1"/>
  <c r="T1167" i="2"/>
  <c r="AM1167" i="2" s="1"/>
  <c r="T1359" i="2"/>
  <c r="AM1359" i="2" s="1"/>
  <c r="T1551" i="2"/>
  <c r="AM1551" i="2" s="1"/>
  <c r="T1807" i="2"/>
  <c r="AM1807" i="2" s="1"/>
  <c r="T1999" i="2"/>
  <c r="AM1999" i="2" s="1"/>
  <c r="T2191" i="2"/>
  <c r="AM2191" i="2" s="1"/>
  <c r="T2383" i="2"/>
  <c r="AM2383" i="2" s="1"/>
  <c r="T2575" i="2"/>
  <c r="AM2575" i="2" s="1"/>
  <c r="T2767" i="2"/>
  <c r="AM2767" i="2" s="1"/>
  <c r="T3023" i="2"/>
  <c r="AM3023" i="2" s="1"/>
  <c r="T124" i="2"/>
  <c r="AM124" i="2" s="1"/>
  <c r="T1424" i="2"/>
  <c r="AM1424" i="2" s="1"/>
  <c r="T822" i="2"/>
  <c r="AM822" i="2" s="1"/>
  <c r="T1604" i="2"/>
  <c r="AM1604" i="2" s="1"/>
  <c r="T3080" i="2"/>
  <c r="AM3080" i="2" s="1"/>
  <c r="T382" i="2"/>
  <c r="AM382" i="2" s="1"/>
  <c r="T1626" i="2"/>
  <c r="AM1626" i="2" s="1"/>
  <c r="T2458" i="2"/>
  <c r="AM2458" i="2" s="1"/>
  <c r="T1598" i="2"/>
  <c r="AM1598" i="2" s="1"/>
  <c r="S2286" i="2"/>
  <c r="AL2286" i="2" s="1"/>
  <c r="S2774" i="2"/>
  <c r="AL2774" i="2" s="1"/>
  <c r="T475" i="2"/>
  <c r="AM475" i="2" s="1"/>
  <c r="T2331" i="2"/>
  <c r="AM2331" i="2" s="1"/>
  <c r="S2108" i="2"/>
  <c r="AL2108" i="2" s="1"/>
  <c r="T393" i="2"/>
  <c r="AM393" i="2" s="1"/>
  <c r="S489" i="2"/>
  <c r="AL489" i="2" s="1"/>
  <c r="T1105" i="2"/>
  <c r="AM1105" i="2" s="1"/>
  <c r="S2849" i="2"/>
  <c r="AL2849" i="2" s="1"/>
  <c r="T2024" i="2"/>
  <c r="AM2024" i="2" s="1"/>
  <c r="T42" i="2"/>
  <c r="AM42" i="2" s="1"/>
  <c r="T1302" i="2"/>
  <c r="AM1302" i="2" s="1"/>
  <c r="T1157" i="2"/>
  <c r="AM1157" i="2" s="1"/>
  <c r="T2499" i="2"/>
  <c r="AM2499" i="2" s="1"/>
  <c r="T57" i="2"/>
  <c r="AM57" i="2" s="1"/>
  <c r="T2801" i="2"/>
  <c r="AM2801" i="2" s="1"/>
  <c r="T1144" i="2"/>
  <c r="AM1144" i="2" s="1"/>
  <c r="T757" i="2"/>
  <c r="AM757" i="2" s="1"/>
  <c r="T2932" i="2"/>
  <c r="AM2932" i="2" s="1"/>
  <c r="T3090" i="2"/>
  <c r="AM3090" i="2" s="1"/>
  <c r="T2605" i="2"/>
  <c r="AM2605" i="2" s="1"/>
  <c r="T817" i="2"/>
  <c r="AM817" i="2" s="1"/>
  <c r="T1385" i="2"/>
  <c r="AM1385" i="2" s="1"/>
  <c r="T2892" i="2"/>
  <c r="AM2892" i="2" s="1"/>
  <c r="R838" i="2"/>
  <c r="R3057" i="2"/>
  <c r="R1253" i="2"/>
  <c r="R2547" i="2"/>
  <c r="AK2547" i="2" s="1"/>
  <c r="R1257" i="2"/>
  <c r="R1709" i="2"/>
  <c r="AK1709" i="2" s="1"/>
  <c r="R1191" i="2"/>
  <c r="T1230" i="2"/>
  <c r="AM1230" i="2" s="1"/>
  <c r="S1230" i="2"/>
  <c r="AL1230" i="2" s="1"/>
  <c r="T29" i="2"/>
  <c r="AM29" i="2" s="1"/>
  <c r="R29" i="2"/>
  <c r="AK29" i="2" s="1"/>
  <c r="S29" i="2"/>
  <c r="AL29" i="2" s="1"/>
  <c r="R669" i="2"/>
  <c r="AK669" i="2" s="1"/>
  <c r="T669" i="2"/>
  <c r="AM669" i="2" s="1"/>
  <c r="S669" i="2"/>
  <c r="AL669" i="2" s="1"/>
  <c r="T1453" i="2"/>
  <c r="AM1453" i="2" s="1"/>
  <c r="S1453" i="2"/>
  <c r="AL1453" i="2" s="1"/>
  <c r="R1453" i="2"/>
  <c r="T1597" i="2"/>
  <c r="AM1597" i="2" s="1"/>
  <c r="R1597" i="2"/>
  <c r="AK1597" i="2" s="1"/>
  <c r="S1597" i="2"/>
  <c r="AL1597" i="2" s="1"/>
  <c r="R1661" i="2"/>
  <c r="S1661" i="2"/>
  <c r="AL1661" i="2" s="1"/>
  <c r="T1090" i="2"/>
  <c r="AM1090" i="2" s="1"/>
  <c r="S1090" i="2"/>
  <c r="AL1090" i="2" s="1"/>
  <c r="R251" i="2"/>
  <c r="AK251" i="2" s="1"/>
  <c r="S251" i="2"/>
  <c r="AL251" i="2" s="1"/>
  <c r="R2283" i="2"/>
  <c r="T2283" i="2"/>
  <c r="AM2283" i="2" s="1"/>
  <c r="S2283" i="2"/>
  <c r="AL2283" i="2" s="1"/>
  <c r="T2411" i="2"/>
  <c r="AM2411" i="2" s="1"/>
  <c r="S2411" i="2"/>
  <c r="AL2411" i="2" s="1"/>
  <c r="R2411" i="2"/>
  <c r="S1028" i="2"/>
  <c r="AL1028" i="2" s="1"/>
  <c r="R2388" i="2"/>
  <c r="AK2388" i="2" s="1"/>
  <c r="S2388" i="2"/>
  <c r="AL2388" i="2" s="1"/>
  <c r="R3016" i="2"/>
  <c r="S922" i="2"/>
  <c r="AL922" i="2" s="1"/>
  <c r="R1546" i="2"/>
  <c r="AK1546" i="2" s="1"/>
  <c r="S1546" i="2"/>
  <c r="AL1546" i="2" s="1"/>
  <c r="R2434" i="2"/>
  <c r="AK2434" i="2" s="1"/>
  <c r="S2434" i="2"/>
  <c r="AL2434" i="2" s="1"/>
  <c r="R2690" i="2"/>
  <c r="S2690" i="2"/>
  <c r="AL2690" i="2" s="1"/>
  <c r="T51" i="2"/>
  <c r="AM51" i="2" s="1"/>
  <c r="S51" i="2"/>
  <c r="AL51" i="2" s="1"/>
  <c r="R51" i="2"/>
  <c r="AK51" i="2" s="1"/>
  <c r="R244" i="2"/>
  <c r="AK244" i="2" s="1"/>
  <c r="S244" i="2"/>
  <c r="AL244" i="2" s="1"/>
  <c r="R910" i="2"/>
  <c r="S910" i="2"/>
  <c r="AL910" i="2" s="1"/>
  <c r="T61" i="2"/>
  <c r="AM61" i="2" s="1"/>
  <c r="S61" i="2"/>
  <c r="AL61" i="2" s="1"/>
  <c r="R1405" i="2"/>
  <c r="AK1405" i="2" s="1"/>
  <c r="T1405" i="2"/>
  <c r="AM1405" i="2" s="1"/>
  <c r="S1405" i="2"/>
  <c r="AL1405" i="2" s="1"/>
  <c r="T1533" i="2"/>
  <c r="AM1533" i="2" s="1"/>
  <c r="S1533" i="2"/>
  <c r="AL1533" i="2" s="1"/>
  <c r="R1533" i="2"/>
  <c r="AK1533" i="2" s="1"/>
  <c r="R1677" i="2"/>
  <c r="R123" i="2"/>
  <c r="S123" i="2"/>
  <c r="AL123" i="2" s="1"/>
  <c r="S1723" i="2"/>
  <c r="AL1723" i="2" s="1"/>
  <c r="R1963" i="2"/>
  <c r="S1963" i="2"/>
  <c r="AL1963" i="2" s="1"/>
  <c r="R2107" i="2"/>
  <c r="AK2107" i="2" s="1"/>
  <c r="S2107" i="2"/>
  <c r="AL2107" i="2" s="1"/>
  <c r="T2171" i="2"/>
  <c r="AM2171" i="2" s="1"/>
  <c r="S2171" i="2"/>
  <c r="AL2171" i="2" s="1"/>
  <c r="R2235" i="2"/>
  <c r="S2235" i="2"/>
  <c r="AL2235" i="2" s="1"/>
  <c r="R2299" i="2"/>
  <c r="AK2299" i="2" s="1"/>
  <c r="T2299" i="2"/>
  <c r="AM2299" i="2" s="1"/>
  <c r="S2299" i="2"/>
  <c r="AL2299" i="2" s="1"/>
  <c r="T2555" i="2"/>
  <c r="AM2555" i="2" s="1"/>
  <c r="R2555" i="2"/>
  <c r="S2555" i="2"/>
  <c r="AL2555" i="2" s="1"/>
  <c r="R2811" i="2"/>
  <c r="T2811" i="2"/>
  <c r="AM2811" i="2" s="1"/>
  <c r="S2811" i="2"/>
  <c r="AL2811" i="2" s="1"/>
  <c r="T2939" i="2"/>
  <c r="AM2939" i="2" s="1"/>
  <c r="S2939" i="2"/>
  <c r="AL2939" i="2" s="1"/>
  <c r="R2939" i="2"/>
  <c r="AK2939" i="2" s="1"/>
  <c r="T3067" i="2"/>
  <c r="AM3067" i="2" s="1"/>
  <c r="S3067" i="2"/>
  <c r="AL3067" i="2" s="1"/>
  <c r="R3067" i="2"/>
  <c r="R256" i="2"/>
  <c r="R344" i="2"/>
  <c r="T344" i="2"/>
  <c r="AM344" i="2" s="1"/>
  <c r="S344" i="2"/>
  <c r="AL344" i="2" s="1"/>
  <c r="R520" i="2"/>
  <c r="S520" i="2"/>
  <c r="AL520" i="2" s="1"/>
  <c r="R1060" i="2"/>
  <c r="R1804" i="2"/>
  <c r="T1804" i="2"/>
  <c r="AM1804" i="2" s="1"/>
  <c r="S1804" i="2"/>
  <c r="AL1804" i="2" s="1"/>
  <c r="S2848" i="2"/>
  <c r="AL2848" i="2" s="1"/>
  <c r="S2198" i="2"/>
  <c r="AL2198" i="2" s="1"/>
  <c r="R2590" i="2"/>
  <c r="S2590" i="2"/>
  <c r="AL2590" i="2" s="1"/>
  <c r="R327" i="2"/>
  <c r="T1114" i="2"/>
  <c r="AM1114" i="2" s="1"/>
  <c r="R1114" i="2"/>
  <c r="AK1114" i="2" s="1"/>
  <c r="S1114" i="2"/>
  <c r="AL1114" i="2" s="1"/>
  <c r="R1386" i="2"/>
  <c r="T1386" i="2"/>
  <c r="AM1386" i="2" s="1"/>
  <c r="S1386" i="2"/>
  <c r="AL1386" i="2" s="1"/>
  <c r="R2114" i="2"/>
  <c r="AK2114" i="2" s="1"/>
  <c r="S2114" i="2"/>
  <c r="AL2114" i="2" s="1"/>
  <c r="T2496" i="2"/>
  <c r="AM2496" i="2" s="1"/>
  <c r="S2496" i="2"/>
  <c r="AL2496" i="2" s="1"/>
  <c r="T2732" i="2"/>
  <c r="AM2732" i="2" s="1"/>
  <c r="R2732" i="2"/>
  <c r="AK2732" i="2" s="1"/>
  <c r="S2732" i="2"/>
  <c r="AL2732" i="2" s="1"/>
  <c r="R2852" i="2"/>
  <c r="T2852" i="2"/>
  <c r="AM2852" i="2" s="1"/>
  <c r="S2852" i="2"/>
  <c r="AL2852" i="2" s="1"/>
  <c r="T261" i="2"/>
  <c r="AM261" i="2" s="1"/>
  <c r="R261" i="2"/>
  <c r="S261" i="2"/>
  <c r="AL261" i="2" s="1"/>
  <c r="R218" i="2"/>
  <c r="AK218" i="2" s="1"/>
  <c r="S218" i="2"/>
  <c r="AL218" i="2" s="1"/>
  <c r="R562" i="2"/>
  <c r="S562" i="2"/>
  <c r="AL562" i="2" s="1"/>
  <c r="R2342" i="2"/>
  <c r="S2342" i="2"/>
  <c r="AL2342" i="2" s="1"/>
  <c r="R2894" i="2"/>
  <c r="T839" i="2"/>
  <c r="AM839" i="2" s="1"/>
  <c r="S839" i="2"/>
  <c r="AL839" i="2" s="1"/>
  <c r="T153" i="2"/>
  <c r="AM153" i="2" s="1"/>
  <c r="S153" i="2"/>
  <c r="AL153" i="2" s="1"/>
  <c r="R281" i="2"/>
  <c r="AK281" i="2" s="1"/>
  <c r="T281" i="2"/>
  <c r="AM281" i="2" s="1"/>
  <c r="S281" i="2"/>
  <c r="AL281" i="2" s="1"/>
  <c r="R345" i="2"/>
  <c r="AK345" i="2" s="1"/>
  <c r="T345" i="2"/>
  <c r="AM345" i="2" s="1"/>
  <c r="S345" i="2"/>
  <c r="AL345" i="2" s="1"/>
  <c r="R1281" i="2"/>
  <c r="AK1281" i="2" s="1"/>
  <c r="S1281" i="2"/>
  <c r="AL1281" i="2" s="1"/>
  <c r="R1345" i="2"/>
  <c r="S1345" i="2"/>
  <c r="AL1345" i="2" s="1"/>
  <c r="R1473" i="2"/>
  <c r="S1473" i="2"/>
  <c r="AL1473" i="2" s="1"/>
  <c r="R842" i="2"/>
  <c r="S842" i="2"/>
  <c r="AL842" i="2" s="1"/>
  <c r="R1575" i="2"/>
  <c r="AK1575" i="2" s="1"/>
  <c r="S1575" i="2"/>
  <c r="AL1575" i="2" s="1"/>
  <c r="R672" i="2"/>
  <c r="S672" i="2"/>
  <c r="AL672" i="2" s="1"/>
  <c r="R1072" i="2"/>
  <c r="S1072" i="2"/>
  <c r="AL1072" i="2" s="1"/>
  <c r="R2424" i="2"/>
  <c r="S2424" i="2"/>
  <c r="AL2424" i="2" s="1"/>
  <c r="S149" i="2"/>
  <c r="AL149" i="2" s="1"/>
  <c r="S178" i="2"/>
  <c r="AL178" i="2" s="1"/>
  <c r="R178" i="2"/>
  <c r="T2374" i="2"/>
  <c r="AM2374" i="2" s="1"/>
  <c r="S2374" i="2"/>
  <c r="AL2374" i="2" s="1"/>
  <c r="T1276" i="2"/>
  <c r="AM1276" i="2" s="1"/>
  <c r="S1276" i="2"/>
  <c r="AL1276" i="2" s="1"/>
  <c r="R1276" i="2"/>
  <c r="R1588" i="2"/>
  <c r="S1588" i="2"/>
  <c r="AL1588" i="2" s="1"/>
  <c r="R1860" i="2"/>
  <c r="AK1860" i="2" s="1"/>
  <c r="T1860" i="2"/>
  <c r="AM1860" i="2" s="1"/>
  <c r="S1860" i="2"/>
  <c r="AL1860" i="2" s="1"/>
  <c r="R1988" i="2"/>
  <c r="S1988" i="2"/>
  <c r="AL1988" i="2" s="1"/>
  <c r="T2116" i="2"/>
  <c r="AM2116" i="2" s="1"/>
  <c r="R2116" i="2"/>
  <c r="S2116" i="2"/>
  <c r="AL2116" i="2" s="1"/>
  <c r="T2396" i="2"/>
  <c r="AM2396" i="2" s="1"/>
  <c r="S2396" i="2"/>
  <c r="AL2396" i="2" s="1"/>
  <c r="R102" i="2"/>
  <c r="S102" i="2"/>
  <c r="AL102" i="2" s="1"/>
  <c r="S486" i="2"/>
  <c r="AL486" i="2" s="1"/>
  <c r="R133" i="2"/>
  <c r="S133" i="2"/>
  <c r="AL133" i="2" s="1"/>
  <c r="T1350" i="2"/>
  <c r="AM1350" i="2" s="1"/>
  <c r="S1350" i="2"/>
  <c r="AL1350" i="2" s="1"/>
  <c r="R1413" i="2"/>
  <c r="AK1413" i="2" s="1"/>
  <c r="S1413" i="2"/>
  <c r="AL1413" i="2" s="1"/>
  <c r="S2405" i="2"/>
  <c r="AL2405" i="2" s="1"/>
  <c r="R1238" i="2"/>
  <c r="R2025" i="2"/>
  <c r="AK2025" i="2" s="1"/>
  <c r="S2025" i="2"/>
  <c r="AL2025" i="2" s="1"/>
  <c r="R2489" i="2"/>
  <c r="AK2489" i="2" s="1"/>
  <c r="R2745" i="2"/>
  <c r="AK2745" i="2" s="1"/>
  <c r="R2809" i="2"/>
  <c r="R3049" i="2"/>
  <c r="S3049" i="2"/>
  <c r="AL3049" i="2" s="1"/>
  <c r="T1397" i="2"/>
  <c r="AM1397" i="2" s="1"/>
  <c r="S1397" i="2"/>
  <c r="AL1397" i="2" s="1"/>
  <c r="R1717" i="2"/>
  <c r="S1717" i="2"/>
  <c r="AL1717" i="2" s="1"/>
  <c r="R1973" i="2"/>
  <c r="S1973" i="2"/>
  <c r="AL1973" i="2" s="1"/>
  <c r="T2101" i="2"/>
  <c r="AM2101" i="2" s="1"/>
  <c r="S2101" i="2"/>
  <c r="AL2101" i="2" s="1"/>
  <c r="T2357" i="2"/>
  <c r="AM2357" i="2" s="1"/>
  <c r="S2357" i="2"/>
  <c r="AL2357" i="2" s="1"/>
  <c r="R2357" i="2"/>
  <c r="R2757" i="2"/>
  <c r="AK2757" i="2" s="1"/>
  <c r="S2757" i="2"/>
  <c r="AL2757" i="2" s="1"/>
  <c r="R3045" i="2"/>
  <c r="AK3045" i="2" s="1"/>
  <c r="T3045" i="2"/>
  <c r="AM3045" i="2" s="1"/>
  <c r="S3045" i="2"/>
  <c r="AL3045" i="2" s="1"/>
  <c r="T11" i="2"/>
  <c r="AM11" i="2" s="1"/>
  <c r="S11" i="2"/>
  <c r="AL11" i="2" s="1"/>
  <c r="T267" i="2"/>
  <c r="AM267" i="2" s="1"/>
  <c r="S267" i="2"/>
  <c r="AL267" i="2" s="1"/>
  <c r="R587" i="2"/>
  <c r="AK587" i="2" s="1"/>
  <c r="R1203" i="2"/>
  <c r="AK1203" i="2" s="1"/>
  <c r="S1203" i="2"/>
  <c r="AL1203" i="2" s="1"/>
  <c r="R1347" i="2"/>
  <c r="S1347" i="2"/>
  <c r="AL1347" i="2" s="1"/>
  <c r="R2435" i="2"/>
  <c r="T2435" i="2"/>
  <c r="AM2435" i="2" s="1"/>
  <c r="S2435" i="2"/>
  <c r="AL2435" i="2" s="1"/>
  <c r="R2787" i="2"/>
  <c r="AK2787" i="2" s="1"/>
  <c r="T2931" i="2"/>
  <c r="AM2931" i="2" s="1"/>
  <c r="S2931" i="2"/>
  <c r="AL2931" i="2" s="1"/>
  <c r="T3059" i="2"/>
  <c r="AM3059" i="2" s="1"/>
  <c r="R3059" i="2"/>
  <c r="S3059" i="2"/>
  <c r="AL3059" i="2" s="1"/>
  <c r="R200" i="2"/>
  <c r="S200" i="2"/>
  <c r="AL200" i="2" s="1"/>
  <c r="R376" i="2"/>
  <c r="AK376" i="2" s="1"/>
  <c r="R568" i="2"/>
  <c r="T568" i="2"/>
  <c r="AM568" i="2" s="1"/>
  <c r="S568" i="2"/>
  <c r="AL568" i="2" s="1"/>
  <c r="R1204" i="2"/>
  <c r="S1204" i="2"/>
  <c r="AL1204" i="2" s="1"/>
  <c r="R2984" i="2"/>
  <c r="S2984" i="2"/>
  <c r="AL2984" i="2" s="1"/>
  <c r="R2182" i="2"/>
  <c r="S2182" i="2"/>
  <c r="AL2182" i="2" s="1"/>
  <c r="R2470" i="2"/>
  <c r="S2470" i="2"/>
  <c r="AL2470" i="2" s="1"/>
  <c r="R1474" i="2"/>
  <c r="S1474" i="2"/>
  <c r="AL1474" i="2" s="1"/>
  <c r="R1602" i="2"/>
  <c r="S1602" i="2"/>
  <c r="AL1602" i="2" s="1"/>
  <c r="R1770" i="2"/>
  <c r="T1770" i="2"/>
  <c r="AM1770" i="2" s="1"/>
  <c r="S1770" i="2"/>
  <c r="AL1770" i="2" s="1"/>
  <c r="T1898" i="2"/>
  <c r="AM1898" i="2" s="1"/>
  <c r="R1898" i="2"/>
  <c r="S1898" i="2"/>
  <c r="AL1898" i="2" s="1"/>
  <c r="T2026" i="2"/>
  <c r="AM2026" i="2" s="1"/>
  <c r="R2026" i="2"/>
  <c r="S2026" i="2"/>
  <c r="AL2026" i="2" s="1"/>
  <c r="T707" i="2"/>
  <c r="AM707" i="2" s="1"/>
  <c r="R707" i="2"/>
  <c r="S707" i="2"/>
  <c r="AL707" i="2" s="1"/>
  <c r="T835" i="2"/>
  <c r="AM835" i="2" s="1"/>
  <c r="R835" i="2"/>
  <c r="S835" i="2"/>
  <c r="AL835" i="2" s="1"/>
  <c r="R979" i="2"/>
  <c r="T1091" i="2"/>
  <c r="AM1091" i="2" s="1"/>
  <c r="R1091" i="2"/>
  <c r="S1091" i="2"/>
  <c r="AL1091" i="2" s="1"/>
  <c r="R236" i="2"/>
  <c r="AK236" i="2" s="1"/>
  <c r="R2948" i="2"/>
  <c r="AK2948" i="2" s="1"/>
  <c r="S2948" i="2"/>
  <c r="AL2948" i="2" s="1"/>
  <c r="R117" i="2"/>
  <c r="S117" i="2"/>
  <c r="AL117" i="2" s="1"/>
  <c r="R226" i="2"/>
  <c r="AK226" i="2" s="1"/>
  <c r="T226" i="2"/>
  <c r="AM226" i="2" s="1"/>
  <c r="S226" i="2"/>
  <c r="AL226" i="2" s="1"/>
  <c r="R586" i="2"/>
  <c r="AK586" i="2" s="1"/>
  <c r="T2366" i="2"/>
  <c r="AM2366" i="2" s="1"/>
  <c r="S2366" i="2"/>
  <c r="AL2366" i="2" s="1"/>
  <c r="R2366" i="2"/>
  <c r="AK2366" i="2" s="1"/>
  <c r="T2734" i="2"/>
  <c r="AM2734" i="2" s="1"/>
  <c r="S2734" i="2"/>
  <c r="AL2734" i="2" s="1"/>
  <c r="T295" i="2"/>
  <c r="AM295" i="2" s="1"/>
  <c r="S295" i="2"/>
  <c r="AL295" i="2" s="1"/>
  <c r="R2965" i="2"/>
  <c r="S3093" i="2"/>
  <c r="AL3093" i="2" s="1"/>
  <c r="R107" i="2"/>
  <c r="S107" i="2"/>
  <c r="AL107" i="2" s="1"/>
  <c r="T1139" i="2"/>
  <c r="AM1139" i="2" s="1"/>
  <c r="R1139" i="2"/>
  <c r="AK1139" i="2" s="1"/>
  <c r="S1139" i="2"/>
  <c r="AL1139" i="2" s="1"/>
  <c r="T1267" i="2"/>
  <c r="AM1267" i="2" s="1"/>
  <c r="S1267" i="2"/>
  <c r="AL1267" i="2" s="1"/>
  <c r="T1395" i="2"/>
  <c r="AM1395" i="2" s="1"/>
  <c r="S1395" i="2"/>
  <c r="AL1395" i="2" s="1"/>
  <c r="R2355" i="2"/>
  <c r="AK2355" i="2" s="1"/>
  <c r="S2355" i="2"/>
  <c r="AL2355" i="2" s="1"/>
  <c r="R2739" i="2"/>
  <c r="S2739" i="2"/>
  <c r="AL2739" i="2" s="1"/>
  <c r="R2851" i="2"/>
  <c r="R3011" i="2"/>
  <c r="S3011" i="2"/>
  <c r="AL3011" i="2" s="1"/>
  <c r="R72" i="2"/>
  <c r="S72" i="2"/>
  <c r="AL72" i="2" s="1"/>
  <c r="T652" i="2"/>
  <c r="AM652" i="2" s="1"/>
  <c r="R652" i="2"/>
  <c r="AK652" i="2" s="1"/>
  <c r="S652" i="2"/>
  <c r="AL652" i="2" s="1"/>
  <c r="R844" i="2"/>
  <c r="AK844" i="2" s="1"/>
  <c r="S844" i="2"/>
  <c r="AL844" i="2" s="1"/>
  <c r="R2012" i="2"/>
  <c r="T2012" i="2"/>
  <c r="AM2012" i="2" s="1"/>
  <c r="S2012" i="2"/>
  <c r="AL2012" i="2" s="1"/>
  <c r="R2316" i="2"/>
  <c r="AK2316" i="2" s="1"/>
  <c r="T2316" i="2"/>
  <c r="AM2316" i="2" s="1"/>
  <c r="S2316" i="2"/>
  <c r="AL2316" i="2" s="1"/>
  <c r="R2556" i="2"/>
  <c r="T2556" i="2"/>
  <c r="AM2556" i="2" s="1"/>
  <c r="S2556" i="2"/>
  <c r="AL2556" i="2" s="1"/>
  <c r="T2776" i="2"/>
  <c r="AM2776" i="2" s="1"/>
  <c r="S2776" i="2"/>
  <c r="AL2776" i="2" s="1"/>
  <c r="R2952" i="2"/>
  <c r="T2952" i="2"/>
  <c r="AM2952" i="2" s="1"/>
  <c r="S2952" i="2"/>
  <c r="AL2952" i="2" s="1"/>
  <c r="R202" i="2"/>
  <c r="R850" i="2"/>
  <c r="T850" i="2"/>
  <c r="AM850" i="2" s="1"/>
  <c r="S850" i="2"/>
  <c r="AL850" i="2" s="1"/>
  <c r="R2254" i="2"/>
  <c r="AK2254" i="2" s="1"/>
  <c r="T2254" i="2"/>
  <c r="AM2254" i="2" s="1"/>
  <c r="S2254" i="2"/>
  <c r="AL2254" i="2" s="1"/>
  <c r="R2766" i="2"/>
  <c r="AK2766" i="2" s="1"/>
  <c r="R1098" i="2"/>
  <c r="T1098" i="2"/>
  <c r="AM1098" i="2" s="1"/>
  <c r="S1098" i="2"/>
  <c r="AL1098" i="2" s="1"/>
  <c r="T1250" i="2"/>
  <c r="AM1250" i="2" s="1"/>
  <c r="R1250" i="2"/>
  <c r="S1250" i="2"/>
  <c r="AL1250" i="2" s="1"/>
  <c r="T1698" i="2"/>
  <c r="AM1698" i="2" s="1"/>
  <c r="S1698" i="2"/>
  <c r="AL1698" i="2" s="1"/>
  <c r="R2058" i="2"/>
  <c r="AK2058" i="2" s="1"/>
  <c r="S2058" i="2"/>
  <c r="AL2058" i="2" s="1"/>
  <c r="R2186" i="2"/>
  <c r="S2186" i="2"/>
  <c r="AL2186" i="2" s="1"/>
  <c r="T2410" i="2"/>
  <c r="AM2410" i="2" s="1"/>
  <c r="S2410" i="2"/>
  <c r="AL2410" i="2" s="1"/>
  <c r="R2410" i="2"/>
  <c r="R2538" i="2"/>
  <c r="T2538" i="2"/>
  <c r="AM2538" i="2" s="1"/>
  <c r="S2538" i="2"/>
  <c r="AL2538" i="2" s="1"/>
  <c r="R2666" i="2"/>
  <c r="T2666" i="2"/>
  <c r="AM2666" i="2" s="1"/>
  <c r="S2666" i="2"/>
  <c r="AL2666" i="2" s="1"/>
  <c r="R2974" i="2"/>
  <c r="T195" i="2"/>
  <c r="AM195" i="2" s="1"/>
  <c r="R195" i="2"/>
  <c r="AK195" i="2" s="1"/>
  <c r="S195" i="2"/>
  <c r="AL195" i="2" s="1"/>
  <c r="T451" i="2"/>
  <c r="AM451" i="2" s="1"/>
  <c r="R451" i="2"/>
  <c r="AK451" i="2" s="1"/>
  <c r="S451" i="2"/>
  <c r="AL451" i="2" s="1"/>
  <c r="R931" i="2"/>
  <c r="AK931" i="2" s="1"/>
  <c r="S931" i="2"/>
  <c r="AL931" i="2" s="1"/>
  <c r="R140" i="2"/>
  <c r="S140" i="2"/>
  <c r="AL140" i="2" s="1"/>
  <c r="R396" i="2"/>
  <c r="AK396" i="2" s="1"/>
  <c r="S396" i="2"/>
  <c r="AL396" i="2" s="1"/>
  <c r="R1096" i="2"/>
  <c r="S1096" i="2"/>
  <c r="AL1096" i="2" s="1"/>
  <c r="R2988" i="2"/>
  <c r="S2988" i="2"/>
  <c r="AL2988" i="2" s="1"/>
  <c r="R373" i="2"/>
  <c r="AK373" i="2" s="1"/>
  <c r="S373" i="2"/>
  <c r="AL373" i="2" s="1"/>
  <c r="R538" i="2"/>
  <c r="S538" i="2"/>
  <c r="AL538" i="2" s="1"/>
  <c r="T2870" i="2"/>
  <c r="AM2870" i="2" s="1"/>
  <c r="S2870" i="2"/>
  <c r="AL2870" i="2" s="1"/>
  <c r="R2870" i="2"/>
  <c r="R1208" i="2"/>
  <c r="S1208" i="2"/>
  <c r="AL1208" i="2" s="1"/>
  <c r="R1376" i="2"/>
  <c r="S1376" i="2"/>
  <c r="AL1376" i="2" s="1"/>
  <c r="R1528" i="2"/>
  <c r="S1528" i="2"/>
  <c r="AL1528" i="2" s="1"/>
  <c r="R2392" i="2"/>
  <c r="AK2392" i="2" s="1"/>
  <c r="S2392" i="2"/>
  <c r="AL2392" i="2" s="1"/>
  <c r="R2568" i="2"/>
  <c r="AK2568" i="2" s="1"/>
  <c r="S2568" i="2"/>
  <c r="AL2568" i="2" s="1"/>
  <c r="R58" i="2"/>
  <c r="R458" i="2"/>
  <c r="S458" i="2"/>
  <c r="AL458" i="2" s="1"/>
  <c r="R2078" i="2"/>
  <c r="S2078" i="2"/>
  <c r="AL2078" i="2" s="1"/>
  <c r="T2798" i="2"/>
  <c r="AM2798" i="2" s="1"/>
  <c r="S2798" i="2"/>
  <c r="AL2798" i="2" s="1"/>
  <c r="S836" i="2"/>
  <c r="AL836" i="2" s="1"/>
  <c r="R836" i="2"/>
  <c r="R1108" i="2"/>
  <c r="T1108" i="2"/>
  <c r="AM1108" i="2" s="1"/>
  <c r="S1108" i="2"/>
  <c r="AL1108" i="2" s="1"/>
  <c r="T1284" i="2"/>
  <c r="AM1284" i="2" s="1"/>
  <c r="S1284" i="2"/>
  <c r="AL1284" i="2" s="1"/>
  <c r="R1500" i="2"/>
  <c r="AK1500" i="2" s="1"/>
  <c r="T1500" i="2"/>
  <c r="AM1500" i="2" s="1"/>
  <c r="S1500" i="2"/>
  <c r="AL1500" i="2" s="1"/>
  <c r="S2004" i="2"/>
  <c r="AL2004" i="2" s="1"/>
  <c r="R2004" i="2"/>
  <c r="AK2004" i="2" s="1"/>
  <c r="R2244" i="2"/>
  <c r="AK2244" i="2" s="1"/>
  <c r="S2244" i="2"/>
  <c r="AL2244" i="2" s="1"/>
  <c r="R2525" i="2"/>
  <c r="S2525" i="2"/>
  <c r="AL2525" i="2" s="1"/>
  <c r="R3101" i="2"/>
  <c r="S3101" i="2"/>
  <c r="AL3101" i="2" s="1"/>
  <c r="R998" i="2"/>
  <c r="AK998" i="2" s="1"/>
  <c r="T142" i="2"/>
  <c r="AM142" i="2" s="1"/>
  <c r="R142" i="2"/>
  <c r="S142" i="2"/>
  <c r="AL142" i="2" s="1"/>
  <c r="T270" i="2"/>
  <c r="AM270" i="2" s="1"/>
  <c r="R270" i="2"/>
  <c r="S270" i="2"/>
  <c r="AL270" i="2" s="1"/>
  <c r="R430" i="2"/>
  <c r="S430" i="2"/>
  <c r="AL430" i="2" s="1"/>
  <c r="R638" i="2"/>
  <c r="R782" i="2"/>
  <c r="AK782" i="2" s="1"/>
  <c r="S782" i="2"/>
  <c r="AL782" i="2" s="1"/>
  <c r="T1502" i="2"/>
  <c r="AM1502" i="2" s="1"/>
  <c r="S1502" i="2"/>
  <c r="AL1502" i="2" s="1"/>
  <c r="T2257" i="2"/>
  <c r="AM2257" i="2" s="1"/>
  <c r="S2257" i="2"/>
  <c r="AL2257" i="2" s="1"/>
  <c r="R2257" i="2"/>
  <c r="AK2257" i="2" s="1"/>
  <c r="R2369" i="2"/>
  <c r="AK2369" i="2" s="1"/>
  <c r="S2369" i="2"/>
  <c r="AL2369" i="2" s="1"/>
  <c r="R2497" i="2"/>
  <c r="AK2497" i="2" s="1"/>
  <c r="S2497" i="2"/>
  <c r="AL2497" i="2" s="1"/>
  <c r="R2609" i="2"/>
  <c r="AK2609" i="2" s="1"/>
  <c r="S2609" i="2"/>
  <c r="AL2609" i="2" s="1"/>
  <c r="S2737" i="2"/>
  <c r="AL2737" i="2" s="1"/>
  <c r="R2865" i="2"/>
  <c r="AK2865" i="2" s="1"/>
  <c r="S2865" i="2"/>
  <c r="AL2865" i="2" s="1"/>
  <c r="S2993" i="2"/>
  <c r="AL2993" i="2" s="1"/>
  <c r="R1176" i="2"/>
  <c r="T1176" i="2"/>
  <c r="AM1176" i="2" s="1"/>
  <c r="S1176" i="2"/>
  <c r="AL1176" i="2" s="1"/>
  <c r="R1352" i="2"/>
  <c r="AK1352" i="2" s="1"/>
  <c r="T1648" i="2"/>
  <c r="AM1648" i="2" s="1"/>
  <c r="R1648" i="2"/>
  <c r="S1648" i="2"/>
  <c r="AL1648" i="2" s="1"/>
  <c r="T1816" i="2"/>
  <c r="AM1816" i="2" s="1"/>
  <c r="S1816" i="2"/>
  <c r="AL1816" i="2" s="1"/>
  <c r="R1976" i="2"/>
  <c r="R2344" i="2"/>
  <c r="T2344" i="2"/>
  <c r="AM2344" i="2" s="1"/>
  <c r="S2344" i="2"/>
  <c r="AL2344" i="2" s="1"/>
  <c r="R2584" i="2"/>
  <c r="R2764" i="2"/>
  <c r="S2764" i="2"/>
  <c r="AL2764" i="2" s="1"/>
  <c r="R3004" i="2"/>
  <c r="S3004" i="2"/>
  <c r="AL3004" i="2" s="1"/>
  <c r="R154" i="2"/>
  <c r="S154" i="2"/>
  <c r="AL154" i="2" s="1"/>
  <c r="T2118" i="2"/>
  <c r="AM2118" i="2" s="1"/>
  <c r="R2118" i="2"/>
  <c r="AK2118" i="2" s="1"/>
  <c r="S2118" i="2"/>
  <c r="AL2118" i="2" s="1"/>
  <c r="R2862" i="2"/>
  <c r="AK2862" i="2" s="1"/>
  <c r="S2862" i="2"/>
  <c r="AL2862" i="2" s="1"/>
  <c r="R167" i="2"/>
  <c r="S167" i="2"/>
  <c r="AL167" i="2" s="1"/>
  <c r="T208" i="2"/>
  <c r="AM208" i="2" s="1"/>
  <c r="S208" i="2"/>
  <c r="AL208" i="2" s="1"/>
  <c r="T676" i="2"/>
  <c r="AM676" i="2" s="1"/>
  <c r="S676" i="2"/>
  <c r="AL676" i="2" s="1"/>
  <c r="R948" i="2"/>
  <c r="AK948" i="2" s="1"/>
  <c r="S948" i="2"/>
  <c r="AL948" i="2" s="1"/>
  <c r="T1316" i="2"/>
  <c r="AM1316" i="2" s="1"/>
  <c r="S1316" i="2"/>
  <c r="AL1316" i="2" s="1"/>
  <c r="T1532" i="2"/>
  <c r="AM1532" i="2" s="1"/>
  <c r="S1532" i="2"/>
  <c r="AL1532" i="2" s="1"/>
  <c r="R1780" i="2"/>
  <c r="AK1780" i="2" s="1"/>
  <c r="S1780" i="2"/>
  <c r="AL1780" i="2" s="1"/>
  <c r="R2604" i="2"/>
  <c r="AK2604" i="2" s="1"/>
  <c r="T2928" i="2"/>
  <c r="AM2928" i="2" s="1"/>
  <c r="S2928" i="2"/>
  <c r="AL2928" i="2" s="1"/>
  <c r="S2173" i="2"/>
  <c r="AL2173" i="2" s="1"/>
  <c r="T2285" i="2"/>
  <c r="AM2285" i="2" s="1"/>
  <c r="R2285" i="2"/>
  <c r="S2285" i="2"/>
  <c r="AL2285" i="2" s="1"/>
  <c r="T2413" i="2"/>
  <c r="AM2413" i="2" s="1"/>
  <c r="S2413" i="2"/>
  <c r="AL2413" i="2" s="1"/>
  <c r="R2669" i="2"/>
  <c r="AK2669" i="2" s="1"/>
  <c r="S2669" i="2"/>
  <c r="AL2669" i="2" s="1"/>
  <c r="R2989" i="2"/>
  <c r="AK2989" i="2" s="1"/>
  <c r="S2989" i="2"/>
  <c r="AL2989" i="2" s="1"/>
  <c r="T1762" i="2"/>
  <c r="AM1762" i="2" s="1"/>
  <c r="S1762" i="2"/>
  <c r="AL1762" i="2" s="1"/>
  <c r="R1762" i="2"/>
  <c r="AK1762" i="2" s="1"/>
  <c r="R145" i="2"/>
  <c r="T145" i="2"/>
  <c r="AM145" i="2" s="1"/>
  <c r="S145" i="2"/>
  <c r="AL145" i="2" s="1"/>
  <c r="T209" i="2"/>
  <c r="AM209" i="2" s="1"/>
  <c r="S209" i="2"/>
  <c r="AL209" i="2" s="1"/>
  <c r="R273" i="2"/>
  <c r="T273" i="2"/>
  <c r="AM273" i="2" s="1"/>
  <c r="S273" i="2"/>
  <c r="AL273" i="2" s="1"/>
  <c r="T337" i="2"/>
  <c r="AM337" i="2" s="1"/>
  <c r="S337" i="2"/>
  <c r="AL337" i="2" s="1"/>
  <c r="R337" i="2"/>
  <c r="AK337" i="2" s="1"/>
  <c r="T401" i="2"/>
  <c r="AM401" i="2" s="1"/>
  <c r="S401" i="2"/>
  <c r="AL401" i="2" s="1"/>
  <c r="R401" i="2"/>
  <c r="T465" i="2"/>
  <c r="AM465" i="2" s="1"/>
  <c r="R465" i="2"/>
  <c r="S465" i="2"/>
  <c r="AL465" i="2" s="1"/>
  <c r="T657" i="2"/>
  <c r="AM657" i="2" s="1"/>
  <c r="S657" i="2"/>
  <c r="AL657" i="2" s="1"/>
  <c r="T785" i="2"/>
  <c r="AM785" i="2" s="1"/>
  <c r="S785" i="2"/>
  <c r="AL785" i="2" s="1"/>
  <c r="R785" i="2"/>
  <c r="T849" i="2"/>
  <c r="AM849" i="2" s="1"/>
  <c r="R849" i="2"/>
  <c r="S849" i="2"/>
  <c r="AL849" i="2" s="1"/>
  <c r="T1057" i="2"/>
  <c r="AM1057" i="2" s="1"/>
  <c r="S1057" i="2"/>
  <c r="AL1057" i="2" s="1"/>
  <c r="R1057" i="2"/>
  <c r="T1161" i="2"/>
  <c r="AM1161" i="2" s="1"/>
  <c r="R1161" i="2"/>
  <c r="S1161" i="2"/>
  <c r="AL1161" i="2" s="1"/>
  <c r="T1225" i="2"/>
  <c r="AM1225" i="2" s="1"/>
  <c r="S1225" i="2"/>
  <c r="AL1225" i="2" s="1"/>
  <c r="R1225" i="2"/>
  <c r="T1289" i="2"/>
  <c r="AM1289" i="2" s="1"/>
  <c r="R1289" i="2"/>
  <c r="S1289" i="2"/>
  <c r="AL1289" i="2" s="1"/>
  <c r="R1353" i="2"/>
  <c r="T1353" i="2"/>
  <c r="AM1353" i="2" s="1"/>
  <c r="S1353" i="2"/>
  <c r="AL1353" i="2" s="1"/>
  <c r="T1417" i="2"/>
  <c r="AM1417" i="2" s="1"/>
  <c r="S1417" i="2"/>
  <c r="AL1417" i="2" s="1"/>
  <c r="T1481" i="2"/>
  <c r="AM1481" i="2" s="1"/>
  <c r="S1481" i="2"/>
  <c r="AL1481" i="2" s="1"/>
  <c r="R1481" i="2"/>
  <c r="R1545" i="2"/>
  <c r="T1545" i="2"/>
  <c r="AM1545" i="2" s="1"/>
  <c r="S1545" i="2"/>
  <c r="AL1545" i="2" s="1"/>
  <c r="R1625" i="2"/>
  <c r="AK1625" i="2" s="1"/>
  <c r="R1689" i="2"/>
  <c r="R1881" i="2"/>
  <c r="R738" i="2"/>
  <c r="AK738" i="2" s="1"/>
  <c r="T898" i="2"/>
  <c r="AM898" i="2" s="1"/>
  <c r="S898" i="2"/>
  <c r="AL898" i="2" s="1"/>
  <c r="T15" i="2"/>
  <c r="AM15" i="2" s="1"/>
  <c r="S15" i="2"/>
  <c r="AL15" i="2" s="1"/>
  <c r="R15" i="2"/>
  <c r="AK15" i="2" s="1"/>
  <c r="T143" i="2"/>
  <c r="AM143" i="2" s="1"/>
  <c r="R143" i="2"/>
  <c r="S143" i="2"/>
  <c r="AL143" i="2" s="1"/>
  <c r="T271" i="2"/>
  <c r="AM271" i="2" s="1"/>
  <c r="S271" i="2"/>
  <c r="AL271" i="2" s="1"/>
  <c r="R271" i="2"/>
  <c r="R463" i="2"/>
  <c r="AK463" i="2" s="1"/>
  <c r="S463" i="2"/>
  <c r="AL463" i="2" s="1"/>
  <c r="T476" i="2"/>
  <c r="AM476" i="2" s="1"/>
  <c r="S476" i="2"/>
  <c r="AL476" i="2" s="1"/>
  <c r="R476" i="2"/>
  <c r="T624" i="2"/>
  <c r="AM624" i="2" s="1"/>
  <c r="R624" i="2"/>
  <c r="S624" i="2"/>
  <c r="AL624" i="2" s="1"/>
  <c r="R824" i="2"/>
  <c r="S824" i="2"/>
  <c r="AL824" i="2" s="1"/>
  <c r="R366" i="2"/>
  <c r="AK366" i="2" s="1"/>
  <c r="S366" i="2"/>
  <c r="AL366" i="2" s="1"/>
  <c r="R494" i="2"/>
  <c r="AK494" i="2" s="1"/>
  <c r="S494" i="2"/>
  <c r="AL494" i="2" s="1"/>
  <c r="T654" i="2"/>
  <c r="AM654" i="2" s="1"/>
  <c r="S654" i="2"/>
  <c r="AL654" i="2" s="1"/>
  <c r="R846" i="2"/>
  <c r="AK846" i="2" s="1"/>
  <c r="T846" i="2"/>
  <c r="AM846" i="2" s="1"/>
  <c r="S846" i="2"/>
  <c r="AL846" i="2" s="1"/>
  <c r="R1662" i="2"/>
  <c r="AK1662" i="2" s="1"/>
  <c r="S1969" i="2"/>
  <c r="AL1969" i="2" s="1"/>
  <c r="R2097" i="2"/>
  <c r="AK2097" i="2" s="1"/>
  <c r="S2097" i="2"/>
  <c r="AL2097" i="2" s="1"/>
  <c r="R2241" i="2"/>
  <c r="AK2241" i="2" s="1"/>
  <c r="S2241" i="2"/>
  <c r="AL2241" i="2" s="1"/>
  <c r="R2385" i="2"/>
  <c r="AK2385" i="2" s="1"/>
  <c r="T2385" i="2"/>
  <c r="AM2385" i="2" s="1"/>
  <c r="S2385" i="2"/>
  <c r="AL2385" i="2" s="1"/>
  <c r="T2513" i="2"/>
  <c r="AM2513" i="2" s="1"/>
  <c r="S2513" i="2"/>
  <c r="AL2513" i="2" s="1"/>
  <c r="R2513" i="2"/>
  <c r="AK2513" i="2" s="1"/>
  <c r="R2530" i="2"/>
  <c r="S2530" i="2"/>
  <c r="AL2530" i="2" s="1"/>
  <c r="R569" i="2"/>
  <c r="AK569" i="2" s="1"/>
  <c r="S569" i="2"/>
  <c r="AL569" i="2" s="1"/>
  <c r="R793" i="2"/>
  <c r="S793" i="2"/>
  <c r="AL793" i="2" s="1"/>
  <c r="R287" i="2"/>
  <c r="AK287" i="2" s="1"/>
  <c r="S287" i="2"/>
  <c r="AL287" i="2" s="1"/>
  <c r="R1335" i="2"/>
  <c r="AK1335" i="2" s="1"/>
  <c r="S1335" i="2"/>
  <c r="AL1335" i="2" s="1"/>
  <c r="R2087" i="2"/>
  <c r="S2087" i="2"/>
  <c r="AL2087" i="2" s="1"/>
  <c r="R1536" i="2"/>
  <c r="AK1536" i="2" s="1"/>
  <c r="S1536" i="2"/>
  <c r="AL1536" i="2" s="1"/>
  <c r="R2274" i="2"/>
  <c r="S2274" i="2"/>
  <c r="AL2274" i="2" s="1"/>
  <c r="R2231" i="2"/>
  <c r="S2231" i="2"/>
  <c r="AL2231" i="2" s="1"/>
  <c r="S2567" i="2"/>
  <c r="AL2567" i="2" s="1"/>
  <c r="R2567" i="2"/>
  <c r="AK2567" i="2" s="1"/>
  <c r="R582" i="2"/>
  <c r="AK582" i="2" s="1"/>
  <c r="S582" i="2"/>
  <c r="AL582" i="2" s="1"/>
  <c r="R814" i="2"/>
  <c r="S814" i="2"/>
  <c r="AL814" i="2" s="1"/>
  <c r="R537" i="2"/>
  <c r="S537" i="2"/>
  <c r="AL537" i="2" s="1"/>
  <c r="R1143" i="2"/>
  <c r="S1143" i="2"/>
  <c r="AL1143" i="2" s="1"/>
  <c r="S1351" i="2"/>
  <c r="AL1351" i="2" s="1"/>
  <c r="R1351" i="2"/>
  <c r="R2304" i="2"/>
  <c r="AK2304" i="2" s="1"/>
  <c r="S2304" i="2"/>
  <c r="AL2304" i="2" s="1"/>
  <c r="R1750" i="2"/>
  <c r="S1750" i="2"/>
  <c r="AL1750" i="2" s="1"/>
  <c r="R2755" i="2"/>
  <c r="AK2755" i="2" s="1"/>
  <c r="S2755" i="2"/>
  <c r="AL2755" i="2" s="1"/>
  <c r="R2883" i="2"/>
  <c r="S2883" i="2"/>
  <c r="AL2883" i="2" s="1"/>
  <c r="S2678" i="2"/>
  <c r="AL2678" i="2" s="1"/>
  <c r="R2678" i="2"/>
  <c r="R855" i="2"/>
  <c r="S855" i="2"/>
  <c r="AL855" i="2" s="1"/>
  <c r="R1154" i="2"/>
  <c r="S1154" i="2"/>
  <c r="AL1154" i="2" s="1"/>
  <c r="R1282" i="2"/>
  <c r="S1282" i="2"/>
  <c r="AL1282" i="2" s="1"/>
  <c r="R1410" i="2"/>
  <c r="S1410" i="2"/>
  <c r="AL1410" i="2" s="1"/>
  <c r="R2314" i="2"/>
  <c r="S2314" i="2"/>
  <c r="AL2314" i="2" s="1"/>
  <c r="R881" i="2"/>
  <c r="S881" i="2"/>
  <c r="AL881" i="2" s="1"/>
  <c r="R519" i="2"/>
  <c r="S519" i="2"/>
  <c r="AL519" i="2" s="1"/>
  <c r="S6" i="2"/>
  <c r="AL6" i="2" s="1"/>
  <c r="R6" i="2"/>
  <c r="AK6" i="2" s="1"/>
  <c r="R1255" i="2"/>
  <c r="S1255" i="2"/>
  <c r="AL1255" i="2" s="1"/>
  <c r="R2871" i="2"/>
  <c r="AK2871" i="2" s="1"/>
  <c r="S2871" i="2"/>
  <c r="AL2871" i="2" s="1"/>
  <c r="R1514" i="2"/>
  <c r="S1514" i="2"/>
  <c r="AL1514" i="2" s="1"/>
  <c r="R1783" i="2"/>
  <c r="S1783" i="2"/>
  <c r="AL1783" i="2" s="1"/>
  <c r="R2279" i="2"/>
  <c r="AK2279" i="2" s="1"/>
  <c r="S2279" i="2"/>
  <c r="AL2279" i="2" s="1"/>
  <c r="T165" i="2"/>
  <c r="AM165" i="2" s="1"/>
  <c r="T485" i="2"/>
  <c r="AM485" i="2" s="1"/>
  <c r="T645" i="2"/>
  <c r="AM645" i="2" s="1"/>
  <c r="T58" i="2"/>
  <c r="AM58" i="2" s="1"/>
  <c r="T194" i="2"/>
  <c r="AM194" i="2" s="1"/>
  <c r="T322" i="2"/>
  <c r="AM322" i="2" s="1"/>
  <c r="T586" i="2"/>
  <c r="AM586" i="2" s="1"/>
  <c r="T730" i="2"/>
  <c r="AM730" i="2" s="1"/>
  <c r="T1446" i="2"/>
  <c r="AM1446" i="2" s="1"/>
  <c r="T1830" i="2"/>
  <c r="AM1830" i="2" s="1"/>
  <c r="T2358" i="2"/>
  <c r="AM2358" i="2" s="1"/>
  <c r="T2494" i="2"/>
  <c r="AM2494" i="2" s="1"/>
  <c r="T2894" i="2"/>
  <c r="AM2894" i="2" s="1"/>
  <c r="T439" i="2"/>
  <c r="AM439" i="2" s="1"/>
  <c r="T919" i="2"/>
  <c r="AM919" i="2" s="1"/>
  <c r="T512" i="2"/>
  <c r="AM512" i="2" s="1"/>
  <c r="T1220" i="2"/>
  <c r="AM1220" i="2" s="1"/>
  <c r="T1420" i="2"/>
  <c r="AM1420" i="2" s="1"/>
  <c r="T1620" i="2"/>
  <c r="AM1620" i="2" s="1"/>
  <c r="T2276" i="2"/>
  <c r="AM2276" i="2" s="1"/>
  <c r="T2604" i="2"/>
  <c r="AM2604" i="2" s="1"/>
  <c r="T317" i="2"/>
  <c r="AM317" i="2" s="1"/>
  <c r="T589" i="2"/>
  <c r="AM589" i="2" s="1"/>
  <c r="T1165" i="2"/>
  <c r="AM1165" i="2" s="1"/>
  <c r="T1421" i="2"/>
  <c r="AM1421" i="2" s="1"/>
  <c r="T1941" i="2"/>
  <c r="AM1941" i="2" s="1"/>
  <c r="T2061" i="2"/>
  <c r="AM2061" i="2" s="1"/>
  <c r="T2197" i="2"/>
  <c r="AM2197" i="2" s="1"/>
  <c r="T2317" i="2"/>
  <c r="AM2317" i="2" s="1"/>
  <c r="T2581" i="2"/>
  <c r="AM2581" i="2" s="1"/>
  <c r="T2829" i="2"/>
  <c r="AM2829" i="2" s="1"/>
  <c r="T2965" i="2"/>
  <c r="AM2965" i="2" s="1"/>
  <c r="T970" i="2"/>
  <c r="AM970" i="2" s="1"/>
  <c r="T3030" i="2"/>
  <c r="AM3030" i="2" s="1"/>
  <c r="T91" i="2"/>
  <c r="AM91" i="2" s="1"/>
  <c r="T315" i="2"/>
  <c r="AM315" i="2" s="1"/>
  <c r="T587" i="2"/>
  <c r="AM587" i="2" s="1"/>
  <c r="T1363" i="2"/>
  <c r="AM1363" i="2" s="1"/>
  <c r="T1491" i="2"/>
  <c r="AM1491" i="2" s="1"/>
  <c r="T1611" i="2"/>
  <c r="AM1611" i="2" s="1"/>
  <c r="T1747" i="2"/>
  <c r="AM1747" i="2" s="1"/>
  <c r="T1875" i="2"/>
  <c r="AM1875" i="2" s="1"/>
  <c r="T2259" i="2"/>
  <c r="AM2259" i="2" s="1"/>
  <c r="T2379" i="2"/>
  <c r="AM2379" i="2" s="1"/>
  <c r="T2507" i="2"/>
  <c r="AM2507" i="2" s="1"/>
  <c r="T2891" i="2"/>
  <c r="AM2891" i="2" s="1"/>
  <c r="T3019" i="2"/>
  <c r="AM3019" i="2" s="1"/>
  <c r="T320" i="2"/>
  <c r="AM320" i="2" s="1"/>
  <c r="T684" i="2"/>
  <c r="AM684" i="2" s="1"/>
  <c r="T1060" i="2"/>
  <c r="AM1060" i="2" s="1"/>
  <c r="T1300" i="2"/>
  <c r="AM1300" i="2" s="1"/>
  <c r="T1564" i="2"/>
  <c r="AM1564" i="2" s="1"/>
  <c r="T1900" i="2"/>
  <c r="AM1900" i="2" s="1"/>
  <c r="T2204" i="2"/>
  <c r="AM2204" i="2" s="1"/>
  <c r="T2428" i="2"/>
  <c r="AM2428" i="2" s="1"/>
  <c r="T2696" i="2"/>
  <c r="AM2696" i="2" s="1"/>
  <c r="T2872" i="2"/>
  <c r="AM2872" i="2" s="1"/>
  <c r="T3064" i="2"/>
  <c r="AM3064" i="2" s="1"/>
  <c r="T118" i="2"/>
  <c r="AM118" i="2" s="1"/>
  <c r="T182" i="2"/>
  <c r="AM182" i="2" s="1"/>
  <c r="T246" i="2"/>
  <c r="AM246" i="2" s="1"/>
  <c r="T310" i="2"/>
  <c r="AM310" i="2" s="1"/>
  <c r="T374" i="2"/>
  <c r="AM374" i="2" s="1"/>
  <c r="T790" i="2"/>
  <c r="AM790" i="2" s="1"/>
  <c r="T938" i="2"/>
  <c r="AM938" i="2" s="1"/>
  <c r="T1074" i="2"/>
  <c r="AM1074" i="2" s="1"/>
  <c r="T1298" i="2"/>
  <c r="AM1298" i="2" s="1"/>
  <c r="T1618" i="2"/>
  <c r="AM1618" i="2" s="1"/>
  <c r="T1682" i="2"/>
  <c r="AM1682" i="2" s="1"/>
  <c r="T1810" i="2"/>
  <c r="AM1810" i="2" s="1"/>
  <c r="T1874" i="2"/>
  <c r="AM1874" i="2" s="1"/>
  <c r="T1938" i="2"/>
  <c r="AM1938" i="2" s="1"/>
  <c r="T2002" i="2"/>
  <c r="AM2002" i="2" s="1"/>
  <c r="T2130" i="2"/>
  <c r="AM2130" i="2" s="1"/>
  <c r="T2194" i="2"/>
  <c r="AM2194" i="2" s="1"/>
  <c r="T2258" i="2"/>
  <c r="AM2258" i="2" s="1"/>
  <c r="T2322" i="2"/>
  <c r="AM2322" i="2" s="1"/>
  <c r="T2706" i="2"/>
  <c r="AM2706" i="2" s="1"/>
  <c r="T2770" i="2"/>
  <c r="AM2770" i="2" s="1"/>
  <c r="T19" i="2"/>
  <c r="AM19" i="2" s="1"/>
  <c r="T147" i="2"/>
  <c r="AM147" i="2" s="1"/>
  <c r="T275" i="2"/>
  <c r="AM275" i="2" s="1"/>
  <c r="T531" i="2"/>
  <c r="AM531" i="2" s="1"/>
  <c r="T659" i="2"/>
  <c r="AM659" i="2" s="1"/>
  <c r="T747" i="2"/>
  <c r="AM747" i="2" s="1"/>
  <c r="T939" i="2"/>
  <c r="AM939" i="2" s="1"/>
  <c r="T1003" i="2"/>
  <c r="AM1003" i="2" s="1"/>
  <c r="T1067" i="2"/>
  <c r="AM1067" i="2" s="1"/>
  <c r="T532" i="2"/>
  <c r="AM532" i="2" s="1"/>
  <c r="T1440" i="2"/>
  <c r="AM1440" i="2" s="1"/>
  <c r="T2820" i="2"/>
  <c r="AM2820" i="2" s="1"/>
  <c r="T181" i="2"/>
  <c r="AM181" i="2" s="1"/>
  <c r="T405" i="2"/>
  <c r="AM405" i="2" s="1"/>
  <c r="T202" i="2"/>
  <c r="AM202" i="2" s="1"/>
  <c r="T330" i="2"/>
  <c r="AM330" i="2" s="1"/>
  <c r="T450" i="2"/>
  <c r="AM450" i="2" s="1"/>
  <c r="T570" i="2"/>
  <c r="AM570" i="2" s="1"/>
  <c r="T698" i="2"/>
  <c r="AM698" i="2" s="1"/>
  <c r="T998" i="2"/>
  <c r="AM998" i="2" s="1"/>
  <c r="T1198" i="2"/>
  <c r="AM1198" i="2" s="1"/>
  <c r="T1326" i="2"/>
  <c r="AM1326" i="2" s="1"/>
  <c r="T1582" i="2"/>
  <c r="AM1582" i="2" s="1"/>
  <c r="T1838" i="2"/>
  <c r="AM1838" i="2" s="1"/>
  <c r="T1966" i="2"/>
  <c r="AM1966" i="2" s="1"/>
  <c r="T2086" i="2"/>
  <c r="AM2086" i="2" s="1"/>
  <c r="T2574" i="2"/>
  <c r="AM2574" i="2" s="1"/>
  <c r="T2822" i="2"/>
  <c r="AM2822" i="2" s="1"/>
  <c r="T18" i="2"/>
  <c r="AM18" i="2" s="1"/>
  <c r="T199" i="2"/>
  <c r="AM199" i="2" s="1"/>
  <c r="T471" i="2"/>
  <c r="AM471" i="2" s="1"/>
  <c r="T1047" i="2"/>
  <c r="AM1047" i="2" s="1"/>
  <c r="T916" i="2"/>
  <c r="AM916" i="2" s="1"/>
  <c r="T1188" i="2"/>
  <c r="AM1188" i="2" s="1"/>
  <c r="T1748" i="2"/>
  <c r="AM1748" i="2" s="1"/>
  <c r="T2068" i="2"/>
  <c r="AM2068" i="2" s="1"/>
  <c r="T2308" i="2"/>
  <c r="AM2308" i="2" s="1"/>
  <c r="T20" i="2"/>
  <c r="AM20" i="2" s="1"/>
  <c r="T221" i="2"/>
  <c r="AM221" i="2" s="1"/>
  <c r="T493" i="2"/>
  <c r="AM493" i="2" s="1"/>
  <c r="T701" i="2"/>
  <c r="AM701" i="2" s="1"/>
  <c r="T845" i="2"/>
  <c r="AM845" i="2" s="1"/>
  <c r="T973" i="2"/>
  <c r="AM973" i="2" s="1"/>
  <c r="T1101" i="2"/>
  <c r="AM1101" i="2" s="1"/>
  <c r="T1237" i="2"/>
  <c r="AM1237" i="2" s="1"/>
  <c r="T1357" i="2"/>
  <c r="AM1357" i="2" s="1"/>
  <c r="T1621" i="2"/>
  <c r="AM1621" i="2" s="1"/>
  <c r="T1741" i="2"/>
  <c r="AM1741" i="2" s="1"/>
  <c r="T2125" i="2"/>
  <c r="AM2125" i="2" s="1"/>
  <c r="T2381" i="2"/>
  <c r="AM2381" i="2" s="1"/>
  <c r="T2645" i="2"/>
  <c r="AM2645" i="2" s="1"/>
  <c r="T2893" i="2"/>
  <c r="AM2893" i="2" s="1"/>
  <c r="T1026" i="2"/>
  <c r="AM1026" i="2" s="1"/>
  <c r="T3054" i="2"/>
  <c r="AM3054" i="2" s="1"/>
  <c r="T203" i="2"/>
  <c r="AM203" i="2" s="1"/>
  <c r="T667" i="2"/>
  <c r="AM667" i="2" s="1"/>
  <c r="T1355" i="2"/>
  <c r="AM1355" i="2" s="1"/>
  <c r="T1483" i="2"/>
  <c r="AM1483" i="2" s="1"/>
  <c r="T1995" i="2"/>
  <c r="AM1995" i="2" s="1"/>
  <c r="T2131" i="2"/>
  <c r="AM2131" i="2" s="1"/>
  <c r="T2251" i="2"/>
  <c r="AM2251" i="2" s="1"/>
  <c r="T2515" i="2"/>
  <c r="AM2515" i="2" s="1"/>
  <c r="T2643" i="2"/>
  <c r="AM2643" i="2" s="1"/>
  <c r="T2763" i="2"/>
  <c r="AM2763" i="2" s="1"/>
  <c r="T3027" i="2"/>
  <c r="AM3027" i="2" s="1"/>
  <c r="T64" i="2"/>
  <c r="AM64" i="2" s="1"/>
  <c r="T216" i="2"/>
  <c r="AM216" i="2" s="1"/>
  <c r="T376" i="2"/>
  <c r="AM376" i="2" s="1"/>
  <c r="T552" i="2"/>
  <c r="AM552" i="2" s="1"/>
  <c r="T852" i="2"/>
  <c r="AM852" i="2" s="1"/>
  <c r="T1164" i="2"/>
  <c r="AM1164" i="2" s="1"/>
  <c r="T1572" i="2"/>
  <c r="AM1572" i="2" s="1"/>
  <c r="T1764" i="2"/>
  <c r="AM1764" i="2" s="1"/>
  <c r="T1980" i="2"/>
  <c r="AM1980" i="2" s="1"/>
  <c r="T2476" i="2"/>
  <c r="AM2476" i="2" s="1"/>
  <c r="T600" i="2"/>
  <c r="AM600" i="2" s="1"/>
  <c r="T129" i="2"/>
  <c r="AM129" i="2" s="1"/>
  <c r="T193" i="2"/>
  <c r="AM193" i="2" s="1"/>
  <c r="T257" i="2"/>
  <c r="AM257" i="2" s="1"/>
  <c r="T385" i="2"/>
  <c r="AM385" i="2" s="1"/>
  <c r="T449" i="2"/>
  <c r="AM449" i="2" s="1"/>
  <c r="T513" i="2"/>
  <c r="AM513" i="2" s="1"/>
  <c r="T577" i="2"/>
  <c r="AM577" i="2" s="1"/>
  <c r="T641" i="2"/>
  <c r="AM641" i="2" s="1"/>
  <c r="T705" i="2"/>
  <c r="AM705" i="2" s="1"/>
  <c r="T769" i="2"/>
  <c r="AM769" i="2" s="1"/>
  <c r="T833" i="2"/>
  <c r="AM833" i="2" s="1"/>
  <c r="T961" i="2"/>
  <c r="AM961" i="2" s="1"/>
  <c r="T1025" i="2"/>
  <c r="AM1025" i="2" s="1"/>
  <c r="T1209" i="2"/>
  <c r="AM1209" i="2" s="1"/>
  <c r="T1337" i="2"/>
  <c r="AM1337" i="2" s="1"/>
  <c r="T1401" i="2"/>
  <c r="AM1401" i="2" s="1"/>
  <c r="T1465" i="2"/>
  <c r="AM1465" i="2" s="1"/>
  <c r="T1529" i="2"/>
  <c r="AM1529" i="2" s="1"/>
  <c r="T1657" i="2"/>
  <c r="AM1657" i="2" s="1"/>
  <c r="T1721" i="2"/>
  <c r="AM1721" i="2" s="1"/>
  <c r="T1785" i="2"/>
  <c r="AM1785" i="2" s="1"/>
  <c r="T1849" i="2"/>
  <c r="AM1849" i="2" s="1"/>
  <c r="T1977" i="2"/>
  <c r="AM1977" i="2" s="1"/>
  <c r="T2041" i="2"/>
  <c r="AM2041" i="2" s="1"/>
  <c r="T2105" i="2"/>
  <c r="AM2105" i="2" s="1"/>
  <c r="T2169" i="2"/>
  <c r="AM2169" i="2" s="1"/>
  <c r="T2297" i="2"/>
  <c r="AM2297" i="2" s="1"/>
  <c r="T2425" i="2"/>
  <c r="AM2425" i="2" s="1"/>
  <c r="T2489" i="2"/>
  <c r="AM2489" i="2" s="1"/>
  <c r="T2553" i="2"/>
  <c r="AM2553" i="2" s="1"/>
  <c r="T2617" i="2"/>
  <c r="AM2617" i="2" s="1"/>
  <c r="T2745" i="2"/>
  <c r="AM2745" i="2" s="1"/>
  <c r="T2809" i="2"/>
  <c r="AM2809" i="2" s="1"/>
  <c r="T2873" i="2"/>
  <c r="AM2873" i="2" s="1"/>
  <c r="T738" i="2"/>
  <c r="AM738" i="2" s="1"/>
  <c r="T866" i="2"/>
  <c r="AM866" i="2" s="1"/>
  <c r="T1006" i="2"/>
  <c r="AM1006" i="2" s="1"/>
  <c r="T111" i="2"/>
  <c r="AM111" i="2" s="1"/>
  <c r="T239" i="2"/>
  <c r="AM239" i="2" s="1"/>
  <c r="T495" i="2"/>
  <c r="AM495" i="2" s="1"/>
  <c r="T751" i="2"/>
  <c r="AM751" i="2" s="1"/>
  <c r="T879" i="2"/>
  <c r="AM879" i="2" s="1"/>
  <c r="T1007" i="2"/>
  <c r="AM1007" i="2" s="1"/>
  <c r="T1135" i="2"/>
  <c r="AM1135" i="2" s="1"/>
  <c r="T1199" i="2"/>
  <c r="AM1199" i="2" s="1"/>
  <c r="T1327" i="2"/>
  <c r="AM1327" i="2" s="1"/>
  <c r="T1519" i="2"/>
  <c r="AM1519" i="2" s="1"/>
  <c r="T1583" i="2"/>
  <c r="AM1583" i="2" s="1"/>
  <c r="T1647" i="2"/>
  <c r="AM1647" i="2" s="1"/>
  <c r="T1711" i="2"/>
  <c r="AM1711" i="2" s="1"/>
  <c r="T1839" i="2"/>
  <c r="AM1839" i="2" s="1"/>
  <c r="T1903" i="2"/>
  <c r="AM1903" i="2" s="1"/>
  <c r="T1967" i="2"/>
  <c r="AM1967" i="2" s="1"/>
  <c r="T2031" i="2"/>
  <c r="AM2031" i="2" s="1"/>
  <c r="T2095" i="2"/>
  <c r="AM2095" i="2" s="1"/>
  <c r="T2159" i="2"/>
  <c r="AM2159" i="2" s="1"/>
  <c r="T2223" i="2"/>
  <c r="AM2223" i="2" s="1"/>
  <c r="T2351" i="2"/>
  <c r="AM2351" i="2" s="1"/>
  <c r="T2479" i="2"/>
  <c r="AM2479" i="2" s="1"/>
  <c r="T2543" i="2"/>
  <c r="AM2543" i="2" s="1"/>
  <c r="T2607" i="2"/>
  <c r="AM2607" i="2" s="1"/>
  <c r="T2671" i="2"/>
  <c r="AM2671" i="2" s="1"/>
  <c r="T2735" i="2"/>
  <c r="AM2735" i="2" s="1"/>
  <c r="T2927" i="2"/>
  <c r="AM2927" i="2" s="1"/>
  <c r="T3055" i="2"/>
  <c r="AM3055" i="2" s="1"/>
  <c r="T60" i="2"/>
  <c r="AM60" i="2" s="1"/>
  <c r="T188" i="2"/>
  <c r="AM188" i="2" s="1"/>
  <c r="T444" i="2"/>
  <c r="AM444" i="2" s="1"/>
  <c r="T680" i="2"/>
  <c r="AM680" i="2" s="1"/>
  <c r="T760" i="2"/>
  <c r="AM760" i="2" s="1"/>
  <c r="T856" i="2"/>
  <c r="AM856" i="2" s="1"/>
  <c r="T936" i="2"/>
  <c r="AM936" i="2" s="1"/>
  <c r="T1032" i="2"/>
  <c r="AM1032" i="2" s="1"/>
  <c r="T1320" i="2"/>
  <c r="AM1320" i="2" s="1"/>
  <c r="T1464" i="2"/>
  <c r="AM1464" i="2" s="1"/>
  <c r="T1624" i="2"/>
  <c r="AM1624" i="2" s="1"/>
  <c r="T1792" i="2"/>
  <c r="AM1792" i="2" s="1"/>
  <c r="T1976" i="2"/>
  <c r="AM1976" i="2" s="1"/>
  <c r="T2144" i="2"/>
  <c r="AM2144" i="2" s="1"/>
  <c r="T2224" i="2"/>
  <c r="AM2224" i="2" s="1"/>
  <c r="T2312" i="2"/>
  <c r="AM2312" i="2" s="1"/>
  <c r="T2504" i="2"/>
  <c r="AM2504" i="2" s="1"/>
  <c r="T2584" i="2"/>
  <c r="AM2584" i="2" s="1"/>
  <c r="T2668" i="2"/>
  <c r="AM2668" i="2" s="1"/>
  <c r="T2796" i="2"/>
  <c r="AM2796" i="2" s="1"/>
  <c r="T3036" i="2"/>
  <c r="AM3036" i="2" s="1"/>
  <c r="R1406" i="2"/>
  <c r="R1918" i="2"/>
  <c r="AK1918" i="2" s="1"/>
  <c r="R1981" i="2"/>
  <c r="AK1981" i="2" s="1"/>
  <c r="T37" i="2"/>
  <c r="AM37" i="2" s="1"/>
  <c r="T325" i="2"/>
  <c r="AM325" i="2" s="1"/>
  <c r="T581" i="2"/>
  <c r="AM581" i="2" s="1"/>
  <c r="T725" i="2"/>
  <c r="AM725" i="2" s="1"/>
  <c r="T138" i="2"/>
  <c r="AM138" i="2" s="1"/>
  <c r="T274" i="2"/>
  <c r="AM274" i="2" s="1"/>
  <c r="T554" i="2"/>
  <c r="AM554" i="2" s="1"/>
  <c r="T858" i="2"/>
  <c r="AM858" i="2" s="1"/>
  <c r="T1270" i="2"/>
  <c r="AM1270" i="2" s="1"/>
  <c r="T1390" i="2"/>
  <c r="AM1390" i="2" s="1"/>
  <c r="T1662" i="2"/>
  <c r="AM1662" i="2" s="1"/>
  <c r="T1782" i="2"/>
  <c r="AM1782" i="2" s="1"/>
  <c r="T2038" i="2"/>
  <c r="AM2038" i="2" s="1"/>
  <c r="T2174" i="2"/>
  <c r="AM2174" i="2" s="1"/>
  <c r="T2310" i="2"/>
  <c r="AM2310" i="2" s="1"/>
  <c r="T2446" i="2"/>
  <c r="AM2446" i="2" s="1"/>
  <c r="T2582" i="2"/>
  <c r="AM2582" i="2" s="1"/>
  <c r="T2710" i="2"/>
  <c r="AM2710" i="2" s="1"/>
  <c r="T2846" i="2"/>
  <c r="AM2846" i="2" s="1"/>
  <c r="T2978" i="2"/>
  <c r="AM2978" i="2" s="1"/>
  <c r="T119" i="2"/>
  <c r="AM119" i="2" s="1"/>
  <c r="T343" i="2"/>
  <c r="AM343" i="2" s="1"/>
  <c r="T807" i="2"/>
  <c r="AM807" i="2" s="1"/>
  <c r="T1079" i="2"/>
  <c r="AM1079" i="2" s="1"/>
  <c r="T400" i="2"/>
  <c r="AM400" i="2" s="1"/>
  <c r="T908" i="2"/>
  <c r="AM908" i="2" s="1"/>
  <c r="T1340" i="2"/>
  <c r="AM1340" i="2" s="1"/>
  <c r="T1540" i="2"/>
  <c r="AM1540" i="2" s="1"/>
  <c r="T1972" i="2"/>
  <c r="AM1972" i="2" s="1"/>
  <c r="T2220" i="2"/>
  <c r="AM2220" i="2" s="1"/>
  <c r="T205" i="2"/>
  <c r="AM205" i="2" s="1"/>
  <c r="T869" i="2"/>
  <c r="AM869" i="2" s="1"/>
  <c r="T1117" i="2"/>
  <c r="AM1117" i="2" s="1"/>
  <c r="T1373" i="2"/>
  <c r="AM1373" i="2" s="1"/>
  <c r="T1493" i="2"/>
  <c r="AM1493" i="2" s="1"/>
  <c r="T1629" i="2"/>
  <c r="AM1629" i="2" s="1"/>
  <c r="T1757" i="2"/>
  <c r="AM1757" i="2" s="1"/>
  <c r="T2277" i="2"/>
  <c r="AM2277" i="2" s="1"/>
  <c r="T2397" i="2"/>
  <c r="AM2397" i="2" s="1"/>
  <c r="T2653" i="2"/>
  <c r="AM2653" i="2" s="1"/>
  <c r="T2789" i="2"/>
  <c r="AM2789" i="2" s="1"/>
  <c r="T3053" i="2"/>
  <c r="AM3053" i="2" s="1"/>
  <c r="T1122" i="2"/>
  <c r="AM1122" i="2" s="1"/>
  <c r="T3102" i="2"/>
  <c r="AM3102" i="2" s="1"/>
  <c r="T219" i="2"/>
  <c r="AM219" i="2" s="1"/>
  <c r="T491" i="2"/>
  <c r="AM491" i="2" s="1"/>
  <c r="T1187" i="2"/>
  <c r="AM1187" i="2" s="1"/>
  <c r="T1315" i="2"/>
  <c r="AM1315" i="2" s="1"/>
  <c r="T1443" i="2"/>
  <c r="AM1443" i="2" s="1"/>
  <c r="T1563" i="2"/>
  <c r="AM1563" i="2" s="1"/>
  <c r="T1955" i="2"/>
  <c r="AM1955" i="2" s="1"/>
  <c r="T2083" i="2"/>
  <c r="AM2083" i="2" s="1"/>
  <c r="T2211" i="2"/>
  <c r="AM2211" i="2" s="1"/>
  <c r="T2339" i="2"/>
  <c r="AM2339" i="2" s="1"/>
  <c r="T2459" i="2"/>
  <c r="AM2459" i="2" s="1"/>
  <c r="T2595" i="2"/>
  <c r="AM2595" i="2" s="1"/>
  <c r="T2715" i="2"/>
  <c r="AM2715" i="2" s="1"/>
  <c r="T2971" i="2"/>
  <c r="AM2971" i="2" s="1"/>
  <c r="T256" i="2"/>
  <c r="AM256" i="2" s="1"/>
  <c r="T408" i="2"/>
  <c r="AM408" i="2" s="1"/>
  <c r="T1444" i="2"/>
  <c r="AM1444" i="2" s="1"/>
  <c r="T2092" i="2"/>
  <c r="AM2092" i="2" s="1"/>
  <c r="T2340" i="2"/>
  <c r="AM2340" i="2" s="1"/>
  <c r="T2824" i="2"/>
  <c r="AM2824" i="2" s="1"/>
  <c r="T3032" i="2"/>
  <c r="AM3032" i="2" s="1"/>
  <c r="T1129" i="2"/>
  <c r="AM1129" i="2" s="1"/>
  <c r="T94" i="2"/>
  <c r="AM94" i="2" s="1"/>
  <c r="T158" i="2"/>
  <c r="AM158" i="2" s="1"/>
  <c r="T222" i="2"/>
  <c r="AM222" i="2" s="1"/>
  <c r="T286" i="2"/>
  <c r="AM286" i="2" s="1"/>
  <c r="T350" i="2"/>
  <c r="AM350" i="2" s="1"/>
  <c r="T414" i="2"/>
  <c r="AM414" i="2" s="1"/>
  <c r="T478" i="2"/>
  <c r="AM478" i="2" s="1"/>
  <c r="T606" i="2"/>
  <c r="AM606" i="2" s="1"/>
  <c r="T670" i="2"/>
  <c r="AM670" i="2" s="1"/>
  <c r="T870" i="2"/>
  <c r="AM870" i="2" s="1"/>
  <c r="T1146" i="2"/>
  <c r="AM1146" i="2" s="1"/>
  <c r="T1210" i="2"/>
  <c r="AM1210" i="2" s="1"/>
  <c r="T1274" i="2"/>
  <c r="AM1274" i="2" s="1"/>
  <c r="T1338" i="2"/>
  <c r="AM1338" i="2" s="1"/>
  <c r="T1402" i="2"/>
  <c r="AM1402" i="2" s="1"/>
  <c r="T1466" i="2"/>
  <c r="AM1466" i="2" s="1"/>
  <c r="T1722" i="2"/>
  <c r="AM1722" i="2" s="1"/>
  <c r="T1786" i="2"/>
  <c r="AM1786" i="2" s="1"/>
  <c r="T1850" i="2"/>
  <c r="AM1850" i="2" s="1"/>
  <c r="T1914" i="2"/>
  <c r="AM1914" i="2" s="1"/>
  <c r="T1978" i="2"/>
  <c r="AM1978" i="2" s="1"/>
  <c r="T2042" i="2"/>
  <c r="AM2042" i="2" s="1"/>
  <c r="T2106" i="2"/>
  <c r="AM2106" i="2" s="1"/>
  <c r="T2234" i="2"/>
  <c r="AM2234" i="2" s="1"/>
  <c r="T2490" i="2"/>
  <c r="AM2490" i="2" s="1"/>
  <c r="T2554" i="2"/>
  <c r="AM2554" i="2" s="1"/>
  <c r="T2618" i="2"/>
  <c r="AM2618" i="2" s="1"/>
  <c r="T2682" i="2"/>
  <c r="AM2682" i="2" s="1"/>
  <c r="T2746" i="2"/>
  <c r="AM2746" i="2" s="1"/>
  <c r="T2810" i="2"/>
  <c r="AM2810" i="2" s="1"/>
  <c r="T2874" i="2"/>
  <c r="AM2874" i="2" s="1"/>
  <c r="T99" i="2"/>
  <c r="AM99" i="2" s="1"/>
  <c r="T227" i="2"/>
  <c r="AM227" i="2" s="1"/>
  <c r="T355" i="2"/>
  <c r="AM355" i="2" s="1"/>
  <c r="T483" i="2"/>
  <c r="AM483" i="2" s="1"/>
  <c r="T611" i="2"/>
  <c r="AM611" i="2" s="1"/>
  <c r="T723" i="2"/>
  <c r="AM723" i="2" s="1"/>
  <c r="T787" i="2"/>
  <c r="AM787" i="2" s="1"/>
  <c r="T851" i="2"/>
  <c r="AM851" i="2" s="1"/>
  <c r="T915" i="2"/>
  <c r="AM915" i="2" s="1"/>
  <c r="T979" i="2"/>
  <c r="AM979" i="2" s="1"/>
  <c r="T1043" i="2"/>
  <c r="AM1043" i="2" s="1"/>
  <c r="T1107" i="2"/>
  <c r="AM1107" i="2" s="1"/>
  <c r="T108" i="2"/>
  <c r="AM108" i="2" s="1"/>
  <c r="T236" i="2"/>
  <c r="AM236" i="2" s="1"/>
  <c r="T364" i="2"/>
  <c r="AM364" i="2" s="1"/>
  <c r="T484" i="2"/>
  <c r="AM484" i="2" s="1"/>
  <c r="T608" i="2"/>
  <c r="AM608" i="2" s="1"/>
  <c r="T2256" i="2"/>
  <c r="AM2256" i="2" s="1"/>
  <c r="T2988" i="2"/>
  <c r="AM2988" i="2" s="1"/>
  <c r="S101" i="2"/>
  <c r="AL101" i="2" s="1"/>
  <c r="T341" i="2"/>
  <c r="AM341" i="2" s="1"/>
  <c r="T98" i="2"/>
  <c r="AM98" i="2" s="1"/>
  <c r="S282" i="2"/>
  <c r="AL282" i="2" s="1"/>
  <c r="T410" i="2"/>
  <c r="AM410" i="2" s="1"/>
  <c r="T594" i="2"/>
  <c r="AM594" i="2" s="1"/>
  <c r="S918" i="2"/>
  <c r="AL918" i="2" s="1"/>
  <c r="T1342" i="2"/>
  <c r="AM1342" i="2" s="1"/>
  <c r="T1654" i="2"/>
  <c r="AM1654" i="2" s="1"/>
  <c r="T1846" i="2"/>
  <c r="AM1846" i="2" s="1"/>
  <c r="T2350" i="2"/>
  <c r="AM2350" i="2" s="1"/>
  <c r="T2646" i="2"/>
  <c r="AM2646" i="2" s="1"/>
  <c r="T2838" i="2"/>
  <c r="AM2838" i="2" s="1"/>
  <c r="S3074" i="2"/>
  <c r="AL3074" i="2" s="1"/>
  <c r="T103" i="2"/>
  <c r="AM103" i="2" s="1"/>
  <c r="T948" i="2"/>
  <c r="AM948" i="2" s="1"/>
  <c r="S1380" i="2"/>
  <c r="AL1380" i="2" s="1"/>
  <c r="T2100" i="2"/>
  <c r="AM2100" i="2" s="1"/>
  <c r="S2468" i="2"/>
  <c r="AL2468" i="2" s="1"/>
  <c r="T13" i="2"/>
  <c r="AM13" i="2" s="1"/>
  <c r="S381" i="2"/>
  <c r="AL381" i="2" s="1"/>
  <c r="T621" i="2"/>
  <c r="AM621" i="2" s="1"/>
  <c r="T861" i="2"/>
  <c r="AM861" i="2" s="1"/>
  <c r="S1061" i="2"/>
  <c r="AL1061" i="2" s="1"/>
  <c r="T1181" i="2"/>
  <c r="AM1181" i="2" s="1"/>
  <c r="T1381" i="2"/>
  <c r="AM1381" i="2" s="1"/>
  <c r="S1573" i="2"/>
  <c r="AL1573" i="2" s="1"/>
  <c r="T1885" i="2"/>
  <c r="AM1885" i="2" s="1"/>
  <c r="S2085" i="2"/>
  <c r="AL2085" i="2" s="1"/>
  <c r="T2405" i="2"/>
  <c r="AM2405" i="2" s="1"/>
  <c r="S2589" i="2"/>
  <c r="AL2589" i="2" s="1"/>
  <c r="T2909" i="2"/>
  <c r="AM2909" i="2" s="1"/>
  <c r="T878" i="2"/>
  <c r="AM878" i="2" s="1"/>
  <c r="T3070" i="2"/>
  <c r="AM3070" i="2" s="1"/>
  <c r="S363" i="2"/>
  <c r="AL363" i="2" s="1"/>
  <c r="T619" i="2"/>
  <c r="AM619" i="2" s="1"/>
  <c r="T1243" i="2"/>
  <c r="AM1243" i="2" s="1"/>
  <c r="T1571" i="2"/>
  <c r="AM1571" i="2" s="1"/>
  <c r="T1763" i="2"/>
  <c r="AM1763" i="2" s="1"/>
  <c r="S2075" i="2"/>
  <c r="AL2075" i="2" s="1"/>
  <c r="T2267" i="2"/>
  <c r="AM2267" i="2" s="1"/>
  <c r="T2779" i="2"/>
  <c r="AM2779" i="2" s="1"/>
  <c r="T3099" i="2"/>
  <c r="AM3099" i="2" s="1"/>
  <c r="T232" i="2"/>
  <c r="AM232" i="2" s="1"/>
  <c r="S504" i="2"/>
  <c r="AL504" i="2" s="1"/>
  <c r="T740" i="2"/>
  <c r="AM740" i="2" s="1"/>
  <c r="T1204" i="2"/>
  <c r="AM1204" i="2" s="1"/>
  <c r="T1884" i="2"/>
  <c r="AM1884" i="2" s="1"/>
  <c r="T2236" i="2"/>
  <c r="AM2236" i="2" s="1"/>
  <c r="S105" i="2"/>
  <c r="AL105" i="2" s="1"/>
  <c r="T265" i="2"/>
  <c r="AM265" i="2" s="1"/>
  <c r="S361" i="2"/>
  <c r="AL361" i="2" s="1"/>
  <c r="T521" i="2"/>
  <c r="AM521" i="2" s="1"/>
  <c r="S873" i="2"/>
  <c r="AL873" i="2" s="1"/>
  <c r="T937" i="2"/>
  <c r="AM937" i="2" s="1"/>
  <c r="T1041" i="2"/>
  <c r="AM1041" i="2" s="1"/>
  <c r="T1249" i="2"/>
  <c r="AM1249" i="2" s="1"/>
  <c r="T1345" i="2"/>
  <c r="AM1345" i="2" s="1"/>
  <c r="S1441" i="2"/>
  <c r="AL1441" i="2" s="1"/>
  <c r="T1601" i="2"/>
  <c r="AM1601" i="2" s="1"/>
  <c r="S1697" i="2"/>
  <c r="AL1697" i="2" s="1"/>
  <c r="T1857" i="2"/>
  <c r="AM1857" i="2" s="1"/>
  <c r="S1953" i="2"/>
  <c r="AL1953" i="2" s="1"/>
  <c r="T2017" i="2"/>
  <c r="AM2017" i="2" s="1"/>
  <c r="T2113" i="2"/>
  <c r="AM2113" i="2" s="1"/>
  <c r="T2273" i="2"/>
  <c r="AM2273" i="2" s="1"/>
  <c r="T2369" i="2"/>
  <c r="AM2369" i="2" s="1"/>
  <c r="T2625" i="2"/>
  <c r="AM2625" i="2" s="1"/>
  <c r="S2721" i="2"/>
  <c r="AL2721" i="2" s="1"/>
  <c r="T2785" i="2"/>
  <c r="AM2785" i="2" s="1"/>
  <c r="T2881" i="2"/>
  <c r="AM2881" i="2" s="1"/>
  <c r="T3041" i="2"/>
  <c r="AM3041" i="2" s="1"/>
  <c r="T754" i="2"/>
  <c r="AM754" i="2" s="1"/>
  <c r="T1086" i="2"/>
  <c r="AM1086" i="2" s="1"/>
  <c r="T906" i="2"/>
  <c r="AM906" i="2" s="1"/>
  <c r="T511" i="2"/>
  <c r="AM511" i="2" s="1"/>
  <c r="S703" i="2"/>
  <c r="AL703" i="2" s="1"/>
  <c r="T831" i="2"/>
  <c r="AM831" i="2" s="1"/>
  <c r="T1023" i="2"/>
  <c r="AM1023" i="2" s="1"/>
  <c r="S1175" i="2"/>
  <c r="AL1175" i="2" s="1"/>
  <c r="T1495" i="2"/>
  <c r="AM1495" i="2" s="1"/>
  <c r="S1687" i="2"/>
  <c r="AL1687" i="2" s="1"/>
  <c r="S1943" i="2"/>
  <c r="AL1943" i="2" s="1"/>
  <c r="S2199" i="2"/>
  <c r="AL2199" i="2" s="1"/>
  <c r="S2711" i="2"/>
  <c r="AL2711" i="2" s="1"/>
  <c r="S2967" i="2"/>
  <c r="AL2967" i="2" s="1"/>
  <c r="T76" i="2"/>
  <c r="AM76" i="2" s="1"/>
  <c r="S260" i="2"/>
  <c r="AL260" i="2" s="1"/>
  <c r="T616" i="2"/>
  <c r="AM616" i="2" s="1"/>
  <c r="T816" i="2"/>
  <c r="AM816" i="2" s="1"/>
  <c r="T952" i="2"/>
  <c r="AM952" i="2" s="1"/>
  <c r="S1112" i="2"/>
  <c r="AL1112" i="2" s="1"/>
  <c r="T1200" i="2"/>
  <c r="AM1200" i="2" s="1"/>
  <c r="T1328" i="2"/>
  <c r="AM1328" i="2" s="1"/>
  <c r="S1432" i="2"/>
  <c r="AL1432" i="2" s="1"/>
  <c r="S1752" i="2"/>
  <c r="AL1752" i="2" s="1"/>
  <c r="T1848" i="2"/>
  <c r="AM1848" i="2" s="1"/>
  <c r="T1984" i="2"/>
  <c r="AM1984" i="2" s="1"/>
  <c r="S2112" i="2"/>
  <c r="AL2112" i="2" s="1"/>
  <c r="T2328" i="2"/>
  <c r="AM2328" i="2" s="1"/>
  <c r="S2464" i="2"/>
  <c r="AL2464" i="2" s="1"/>
  <c r="T2552" i="2"/>
  <c r="AM2552" i="2" s="1"/>
  <c r="T2684" i="2"/>
  <c r="AM2684" i="2" s="1"/>
  <c r="S2876" i="2"/>
  <c r="AL2876" i="2" s="1"/>
  <c r="T2980" i="2"/>
  <c r="AM2980" i="2" s="1"/>
  <c r="R533" i="2"/>
  <c r="R434" i="2"/>
  <c r="AK434" i="2" s="1"/>
  <c r="R2374" i="2"/>
  <c r="R2670" i="2"/>
  <c r="AK2670" i="2" s="1"/>
  <c r="R2926" i="2"/>
  <c r="AK2926" i="2" s="1"/>
  <c r="R496" i="2"/>
  <c r="AK496" i="2" s="1"/>
  <c r="R732" i="2"/>
  <c r="R1116" i="2"/>
  <c r="AK1116" i="2" s="1"/>
  <c r="T421" i="2"/>
  <c r="AM421" i="2" s="1"/>
  <c r="S693" i="2"/>
  <c r="AL693" i="2" s="1"/>
  <c r="T106" i="2"/>
  <c r="AM106" i="2" s="1"/>
  <c r="T306" i="2"/>
  <c r="AM306" i="2" s="1"/>
  <c r="T910" i="2"/>
  <c r="AM910" i="2" s="1"/>
  <c r="S1238" i="2"/>
  <c r="AL1238" i="2" s="1"/>
  <c r="T1366" i="2"/>
  <c r="AM1366" i="2" s="1"/>
  <c r="T1558" i="2"/>
  <c r="AM1558" i="2" s="1"/>
  <c r="S1758" i="2"/>
  <c r="AL1758" i="2" s="1"/>
  <c r="T2078" i="2"/>
  <c r="AM2078" i="2" s="1"/>
  <c r="S2270" i="2"/>
  <c r="AL2270" i="2" s="1"/>
  <c r="T2478" i="2"/>
  <c r="AM2478" i="2" s="1"/>
  <c r="T2878" i="2"/>
  <c r="AM2878" i="2" s="1"/>
  <c r="T423" i="2"/>
  <c r="AM423" i="2" s="1"/>
  <c r="T80" i="2"/>
  <c r="AM80" i="2" s="1"/>
  <c r="T1196" i="2"/>
  <c r="AM1196" i="2" s="1"/>
  <c r="T2020" i="2"/>
  <c r="AM2020" i="2" s="1"/>
  <c r="T3072" i="2"/>
  <c r="AM3072" i="2" s="1"/>
  <c r="T901" i="2"/>
  <c r="AM901" i="2" s="1"/>
  <c r="T1413" i="2"/>
  <c r="AM1413" i="2" s="1"/>
  <c r="T1917" i="2"/>
  <c r="AM1917" i="2" s="1"/>
  <c r="T2437" i="2"/>
  <c r="AM2437" i="2" s="1"/>
  <c r="T2949" i="2"/>
  <c r="AM2949" i="2" s="1"/>
  <c r="T75" i="2"/>
  <c r="AM75" i="2" s="1"/>
  <c r="T1219" i="2"/>
  <c r="AM1219" i="2" s="1"/>
  <c r="T1723" i="2"/>
  <c r="AM1723" i="2" s="1"/>
  <c r="T104" i="2"/>
  <c r="AM104" i="2" s="1"/>
  <c r="T844" i="2"/>
  <c r="AM844" i="2" s="1"/>
  <c r="T1868" i="2"/>
  <c r="AM1868" i="2" s="1"/>
  <c r="T2856" i="2"/>
  <c r="AM2856" i="2" s="1"/>
  <c r="T110" i="2"/>
  <c r="AM110" i="2" s="1"/>
  <c r="T366" i="2"/>
  <c r="AM366" i="2" s="1"/>
  <c r="T558" i="2"/>
  <c r="AM558" i="2" s="1"/>
  <c r="T782" i="2"/>
  <c r="AM782" i="2" s="1"/>
  <c r="T1226" i="2"/>
  <c r="AM1226" i="2" s="1"/>
  <c r="T1482" i="2"/>
  <c r="AM1482" i="2" s="1"/>
  <c r="T1610" i="2"/>
  <c r="AM1610" i="2" s="1"/>
  <c r="T1866" i="2"/>
  <c r="AM1866" i="2" s="1"/>
  <c r="T2122" i="2"/>
  <c r="AM2122" i="2" s="1"/>
  <c r="T2378" i="2"/>
  <c r="AM2378" i="2" s="1"/>
  <c r="T2634" i="2"/>
  <c r="AM2634" i="2" s="1"/>
  <c r="T2890" i="2"/>
  <c r="AM2890" i="2" s="1"/>
  <c r="T131" i="2"/>
  <c r="AM131" i="2" s="1"/>
  <c r="T643" i="2"/>
  <c r="AM643" i="2" s="1"/>
  <c r="T931" i="2"/>
  <c r="AM931" i="2" s="1"/>
  <c r="T140" i="2"/>
  <c r="AM140" i="2" s="1"/>
  <c r="T516" i="2"/>
  <c r="AM516" i="2" s="1"/>
  <c r="T2948" i="2"/>
  <c r="AM2948" i="2" s="1"/>
  <c r="T373" i="2"/>
  <c r="AM373" i="2" s="1"/>
  <c r="T434" i="2"/>
  <c r="AM434" i="2" s="1"/>
  <c r="T1182" i="2"/>
  <c r="AM1182" i="2" s="1"/>
  <c r="T1694" i="2"/>
  <c r="AM1694" i="2" s="1"/>
  <c r="T2070" i="2"/>
  <c r="AM2070" i="2" s="1"/>
  <c r="T2558" i="2"/>
  <c r="AM2558" i="2" s="1"/>
  <c r="T1404" i="2"/>
  <c r="AM1404" i="2" s="1"/>
  <c r="T2516" i="2"/>
  <c r="AM2516" i="2" s="1"/>
  <c r="T1341" i="2"/>
  <c r="AM1341" i="2" s="1"/>
  <c r="T1725" i="2"/>
  <c r="AM1725" i="2" s="1"/>
  <c r="T2237" i="2"/>
  <c r="AM2237" i="2" s="1"/>
  <c r="T2757" i="2"/>
  <c r="AM2757" i="2" s="1"/>
  <c r="T3101" i="2"/>
  <c r="AM3101" i="2" s="1"/>
  <c r="T123" i="2"/>
  <c r="AM123" i="2" s="1"/>
  <c r="T1339" i="2"/>
  <c r="AM1339" i="2" s="1"/>
  <c r="T1851" i="2"/>
  <c r="AM1851" i="2" s="1"/>
  <c r="T2235" i="2"/>
  <c r="AM2235" i="2" s="1"/>
  <c r="T2747" i="2"/>
  <c r="AM2747" i="2" s="1"/>
  <c r="T804" i="2"/>
  <c r="AM804" i="2" s="1"/>
  <c r="T1948" i="2"/>
  <c r="AM1948" i="2" s="1"/>
  <c r="T2848" i="2"/>
  <c r="AM2848" i="2" s="1"/>
  <c r="T185" i="2"/>
  <c r="AM185" i="2" s="1"/>
  <c r="T441" i="2"/>
  <c r="AM441" i="2" s="1"/>
  <c r="T825" i="2"/>
  <c r="AM825" i="2" s="1"/>
  <c r="T1265" i="2"/>
  <c r="AM1265" i="2" s="1"/>
  <c r="T1649" i="2"/>
  <c r="AM1649" i="2" s="1"/>
  <c r="T1905" i="2"/>
  <c r="AM1905" i="2" s="1"/>
  <c r="T2161" i="2"/>
  <c r="AM2161" i="2" s="1"/>
  <c r="T2417" i="2"/>
  <c r="AM2417" i="2" s="1"/>
  <c r="T2673" i="2"/>
  <c r="AM2673" i="2" s="1"/>
  <c r="T2929" i="2"/>
  <c r="AM2929" i="2" s="1"/>
  <c r="T842" i="2"/>
  <c r="AM842" i="2" s="1"/>
  <c r="T95" i="2"/>
  <c r="AM95" i="2" s="1"/>
  <c r="T479" i="2"/>
  <c r="AM479" i="2" s="1"/>
  <c r="T991" i="2"/>
  <c r="AM991" i="2" s="1"/>
  <c r="T1383" i="2"/>
  <c r="AM1383" i="2" s="1"/>
  <c r="T1575" i="2"/>
  <c r="AM1575" i="2" s="1"/>
  <c r="T1895" i="2"/>
  <c r="AM1895" i="2" s="1"/>
  <c r="T2343" i="2"/>
  <c r="AM2343" i="2" s="1"/>
  <c r="T2791" i="2"/>
  <c r="AM2791" i="2" s="1"/>
  <c r="T2983" i="2"/>
  <c r="AM2983" i="2" s="1"/>
  <c r="T164" i="2"/>
  <c r="AM164" i="2" s="1"/>
  <c r="T672" i="2"/>
  <c r="AM672" i="2" s="1"/>
  <c r="T1016" i="2"/>
  <c r="AM1016" i="2" s="1"/>
  <c r="T1224" i="2"/>
  <c r="AM1224" i="2" s="1"/>
  <c r="T1456" i="2"/>
  <c r="AM1456" i="2" s="1"/>
  <c r="T1688" i="2"/>
  <c r="AM1688" i="2" s="1"/>
  <c r="T2048" i="2"/>
  <c r="AM2048" i="2" s="1"/>
  <c r="T2400" i="2"/>
  <c r="AM2400" i="2" s="1"/>
  <c r="T2780" i="2"/>
  <c r="AM2780" i="2" s="1"/>
  <c r="R615" i="2"/>
  <c r="R676" i="2"/>
  <c r="AK676" i="2" s="1"/>
  <c r="R1284" i="2"/>
  <c r="AK1284" i="2" s="1"/>
  <c r="T597" i="2"/>
  <c r="AM597" i="2" s="1"/>
  <c r="T426" i="2"/>
  <c r="AM426" i="2" s="1"/>
  <c r="T890" i="2"/>
  <c r="AM890" i="2" s="1"/>
  <c r="T1542" i="2"/>
  <c r="AM1542" i="2" s="1"/>
  <c r="T1926" i="2"/>
  <c r="AM1926" i="2" s="1"/>
  <c r="T2326" i="2"/>
  <c r="AM2326" i="2" s="1"/>
  <c r="T2862" i="2"/>
  <c r="AM2862" i="2" s="1"/>
  <c r="T432" i="2"/>
  <c r="AM432" i="2" s="1"/>
  <c r="T1372" i="2"/>
  <c r="AM1372" i="2" s="1"/>
  <c r="T2228" i="2"/>
  <c r="AM2228" i="2" s="1"/>
  <c r="T1389" i="2"/>
  <c r="AM1389" i="2" s="1"/>
  <c r="T2797" i="2"/>
  <c r="AM2797" i="2" s="1"/>
  <c r="T1203" i="2"/>
  <c r="AM1203" i="2" s="1"/>
  <c r="T1715" i="2"/>
  <c r="AM1715" i="2" s="1"/>
  <c r="T2227" i="2"/>
  <c r="AM2227" i="2" s="1"/>
  <c r="T2739" i="2"/>
  <c r="AM2739" i="2" s="1"/>
  <c r="T264" i="2"/>
  <c r="AM264" i="2" s="1"/>
  <c r="T1476" i="2"/>
  <c r="AM1476" i="2" s="1"/>
  <c r="T584" i="2"/>
  <c r="AM584" i="2" s="1"/>
  <c r="T230" i="2"/>
  <c r="AM230" i="2" s="1"/>
  <c r="T486" i="2"/>
  <c r="AM486" i="2" s="1"/>
  <c r="T614" i="2"/>
  <c r="AM614" i="2" s="1"/>
  <c r="T1218" i="2"/>
  <c r="AM1218" i="2" s="1"/>
  <c r="T1602" i="2"/>
  <c r="AM1602" i="2" s="1"/>
  <c r="T1794" i="2"/>
  <c r="AM1794" i="2" s="1"/>
  <c r="T2050" i="2"/>
  <c r="AM2050" i="2" s="1"/>
  <c r="T2818" i="2"/>
  <c r="AM2818" i="2" s="1"/>
  <c r="T115" i="2"/>
  <c r="AM115" i="2" s="1"/>
  <c r="T627" i="2"/>
  <c r="AM627" i="2" s="1"/>
  <c r="T923" i="2"/>
  <c r="AM923" i="2" s="1"/>
  <c r="T116" i="2"/>
  <c r="AM116" i="2" s="1"/>
  <c r="T1064" i="2"/>
  <c r="AM1064" i="2" s="1"/>
  <c r="T2624" i="2"/>
  <c r="AM2624" i="2" s="1"/>
  <c r="T170" i="2"/>
  <c r="AM170" i="2" s="1"/>
  <c r="T1294" i="2"/>
  <c r="AM1294" i="2" s="1"/>
  <c r="T1798" i="2"/>
  <c r="AM1798" i="2" s="1"/>
  <c r="T2302" i="2"/>
  <c r="AM2302" i="2" s="1"/>
  <c r="T2790" i="2"/>
  <c r="AM2790" i="2" s="1"/>
  <c r="T407" i="2"/>
  <c r="AM407" i="2" s="1"/>
  <c r="T1396" i="2"/>
  <c r="AM1396" i="2" s="1"/>
  <c r="T125" i="2"/>
  <c r="AM125" i="2" s="1"/>
  <c r="T1077" i="2"/>
  <c r="AM1077" i="2" s="1"/>
  <c r="T1589" i="2"/>
  <c r="AM1589" i="2" s="1"/>
  <c r="T2093" i="2"/>
  <c r="AM2093" i="2" s="1"/>
  <c r="T2485" i="2"/>
  <c r="AM2485" i="2" s="1"/>
  <c r="T2869" i="2"/>
  <c r="AM2869" i="2" s="1"/>
  <c r="T894" i="2"/>
  <c r="AM894" i="2" s="1"/>
  <c r="T635" i="2"/>
  <c r="AM635" i="2" s="1"/>
  <c r="T1707" i="2"/>
  <c r="AM1707" i="2" s="1"/>
  <c r="T2219" i="2"/>
  <c r="AM2219" i="2" s="1"/>
  <c r="T2731" i="2"/>
  <c r="AM2731" i="2" s="1"/>
  <c r="T192" i="2"/>
  <c r="AM192" i="2" s="1"/>
  <c r="T1068" i="2"/>
  <c r="AM1068" i="2" s="1"/>
  <c r="T2124" i="2"/>
  <c r="AM2124" i="2" s="1"/>
  <c r="T2984" i="2"/>
  <c r="AM2984" i="2" s="1"/>
  <c r="T241" i="2"/>
  <c r="AM241" i="2" s="1"/>
  <c r="T497" i="2"/>
  <c r="AM497" i="2" s="1"/>
  <c r="T945" i="2"/>
  <c r="AM945" i="2" s="1"/>
  <c r="T1257" i="2"/>
  <c r="AM1257" i="2" s="1"/>
  <c r="T1513" i="2"/>
  <c r="AM1513" i="2" s="1"/>
  <c r="T1769" i="2"/>
  <c r="AM1769" i="2" s="1"/>
  <c r="T1961" i="2"/>
  <c r="AM1961" i="2" s="1"/>
  <c r="T2089" i="2"/>
  <c r="AM2089" i="2" s="1"/>
  <c r="T2345" i="2"/>
  <c r="AM2345" i="2" s="1"/>
  <c r="T2601" i="2"/>
  <c r="AM2601" i="2" s="1"/>
  <c r="T2857" i="2"/>
  <c r="AM2857" i="2" s="1"/>
  <c r="T706" i="2"/>
  <c r="AM706" i="2" s="1"/>
  <c r="T3066" i="2"/>
  <c r="AM3066" i="2" s="1"/>
  <c r="T463" i="2"/>
  <c r="AM463" i="2" s="1"/>
  <c r="T975" i="2"/>
  <c r="AM975" i="2" s="1"/>
  <c r="T1311" i="2"/>
  <c r="AM1311" i="2" s="1"/>
  <c r="T1567" i="2"/>
  <c r="AM1567" i="2" s="1"/>
  <c r="T1823" i="2"/>
  <c r="AM1823" i="2" s="1"/>
  <c r="T2079" i="2"/>
  <c r="AM2079" i="2" s="1"/>
  <c r="T2335" i="2"/>
  <c r="AM2335" i="2" s="1"/>
  <c r="T2591" i="2"/>
  <c r="AM2591" i="2" s="1"/>
  <c r="T2847" i="2"/>
  <c r="AM2847" i="2" s="1"/>
  <c r="T3103" i="2"/>
  <c r="AM3103" i="2" s="1"/>
  <c r="T412" i="2"/>
  <c r="AM412" i="2" s="1"/>
  <c r="T744" i="2"/>
  <c r="AM744" i="2" s="1"/>
  <c r="T1008" i="2"/>
  <c r="AM1008" i="2" s="1"/>
  <c r="T1376" i="2"/>
  <c r="AM1376" i="2" s="1"/>
  <c r="T1680" i="2"/>
  <c r="AM1680" i="2" s="1"/>
  <c r="T2040" i="2"/>
  <c r="AM2040" i="2" s="1"/>
  <c r="T2392" i="2"/>
  <c r="AM2392" i="2" s="1"/>
  <c r="T2652" i="2"/>
  <c r="AM2652" i="2" s="1"/>
  <c r="T24" i="2"/>
  <c r="AM24" i="2" s="1"/>
  <c r="R1470" i="2"/>
  <c r="R198" i="2"/>
  <c r="R486" i="2"/>
  <c r="R2057" i="2"/>
  <c r="R1581" i="2"/>
  <c r="AK1581" i="2" s="1"/>
  <c r="R1195" i="2"/>
  <c r="AK1195" i="2" s="1"/>
  <c r="R53" i="2"/>
  <c r="R1095" i="2"/>
  <c r="AK1095" i="2" s="1"/>
  <c r="R592" i="2"/>
  <c r="AK592" i="2" s="1"/>
  <c r="R743" i="2"/>
  <c r="R825" i="2"/>
  <c r="AK825" i="2" s="1"/>
  <c r="R1207" i="2"/>
  <c r="AK1207" i="2" s="1"/>
  <c r="R292" i="2"/>
  <c r="R1616" i="2"/>
  <c r="AK1616" i="2" s="1"/>
  <c r="R2844" i="2"/>
  <c r="R2413" i="2"/>
  <c r="AK2413" i="2" s="1"/>
  <c r="R3005" i="2"/>
  <c r="AK3005" i="2" s="1"/>
  <c r="R1310" i="2"/>
  <c r="R2001" i="2"/>
  <c r="R1134" i="2"/>
  <c r="AK1134" i="2" s="1"/>
  <c r="R369" i="2"/>
  <c r="AK369" i="2" s="1"/>
  <c r="R945" i="2"/>
  <c r="R335" i="2"/>
  <c r="AK335" i="2" s="1"/>
  <c r="R1279" i="2"/>
  <c r="R1983" i="2"/>
  <c r="R2559" i="2"/>
  <c r="R284" i="2"/>
  <c r="AK284" i="2" s="1"/>
  <c r="R1992" i="2"/>
  <c r="R2940" i="2"/>
  <c r="R2731" i="2"/>
  <c r="R2808" i="2"/>
  <c r="R1738" i="2"/>
  <c r="R2658" i="2"/>
  <c r="R1019" i="2"/>
  <c r="AK1019" i="2" s="1"/>
  <c r="R2624" i="2"/>
  <c r="AK2624" i="2" s="1"/>
  <c r="R839" i="2"/>
  <c r="AK839" i="2" s="1"/>
  <c r="R889" i="2"/>
  <c r="AK889" i="2" s="1"/>
  <c r="R1841" i="2"/>
  <c r="R356" i="2"/>
  <c r="R1656" i="2"/>
  <c r="R429" i="2"/>
  <c r="R1125" i="2"/>
  <c r="AK1125" i="2" s="1"/>
  <c r="R1397" i="2"/>
  <c r="AK1397" i="2" s="1"/>
  <c r="R1653" i="2"/>
  <c r="AK1653" i="2" s="1"/>
  <c r="R2245" i="2"/>
  <c r="AK2245" i="2" s="1"/>
  <c r="R1034" i="2"/>
  <c r="R267" i="2"/>
  <c r="R1475" i="2"/>
  <c r="AK1475" i="2" s="1"/>
  <c r="R1763" i="2"/>
  <c r="AK1763" i="2" s="1"/>
  <c r="R2371" i="2"/>
  <c r="AK2371" i="2" s="1"/>
  <c r="R2691" i="2"/>
  <c r="AK2691" i="2" s="1"/>
  <c r="R3043" i="2"/>
  <c r="R1292" i="2"/>
  <c r="R1948" i="2"/>
  <c r="AK1948" i="2" s="1"/>
  <c r="R2492" i="2"/>
  <c r="R3008" i="2"/>
  <c r="R914" i="2"/>
  <c r="R1634" i="2"/>
  <c r="R2506" i="2"/>
  <c r="R1040" i="2"/>
  <c r="R3076" i="2"/>
  <c r="AK3076" i="2" s="1"/>
  <c r="R306" i="2"/>
  <c r="AK306" i="2" s="1"/>
  <c r="R2414" i="2"/>
  <c r="R1015" i="2"/>
  <c r="AK1015" i="2" s="1"/>
  <c r="R433" i="2"/>
  <c r="AK433" i="2" s="1"/>
  <c r="R898" i="2"/>
  <c r="R3103" i="2"/>
  <c r="R637" i="2"/>
  <c r="R1389" i="2"/>
  <c r="AK1389" i="2" s="1"/>
  <c r="R3038" i="2"/>
  <c r="AK3038" i="2" s="1"/>
  <c r="R1515" i="2"/>
  <c r="AK1515" i="2" s="1"/>
  <c r="R2347" i="2"/>
  <c r="R48" i="2"/>
  <c r="R1268" i="2"/>
  <c r="AK1268" i="2" s="1"/>
  <c r="R2848" i="2"/>
  <c r="R1450" i="2"/>
  <c r="AK1450" i="2" s="1"/>
  <c r="R2982" i="2"/>
  <c r="R1051" i="2"/>
  <c r="R2160" i="2"/>
  <c r="AK2160" i="2" s="1"/>
  <c r="R1601" i="2"/>
  <c r="AK1601" i="2" s="1"/>
  <c r="R607" i="2"/>
  <c r="R1543" i="2"/>
  <c r="AK1543" i="2" s="1"/>
  <c r="R968" i="2"/>
  <c r="AK968" i="2" s="1"/>
  <c r="R1984" i="2"/>
  <c r="AK1984" i="2" s="1"/>
  <c r="R2956" i="2"/>
  <c r="AK2956" i="2" s="1"/>
  <c r="AM5" i="2"/>
  <c r="G14" i="1" s="1"/>
  <c r="AK3060" i="2"/>
  <c r="AK815" i="2"/>
  <c r="AK1231" i="2"/>
  <c r="AK3023" i="2"/>
  <c r="AK1020" i="2"/>
  <c r="AK1084" i="2"/>
  <c r="AK1935" i="2"/>
  <c r="AK1999" i="2"/>
  <c r="AK2127" i="2"/>
  <c r="AK2255" i="2"/>
  <c r="AK2383" i="2"/>
  <c r="AK478" i="2"/>
  <c r="AK3094" i="2"/>
  <c r="AK124" i="2"/>
  <c r="AK318" i="2"/>
  <c r="AK1819" i="2"/>
  <c r="AK1212" i="2"/>
  <c r="AK1697" i="2"/>
  <c r="AK854" i="2"/>
  <c r="AK2092" i="2"/>
  <c r="AK2476" i="2"/>
  <c r="AK2744" i="2"/>
  <c r="AK2756" i="2"/>
  <c r="AK514" i="2"/>
  <c r="AK2716" i="2"/>
  <c r="AK2425" i="2"/>
  <c r="AK2275" i="2"/>
  <c r="AK485" i="2"/>
  <c r="AK1957" i="2"/>
  <c r="AK2261" i="2"/>
  <c r="AK1650" i="2"/>
  <c r="AK2900" i="2"/>
  <c r="AK481" i="2"/>
  <c r="AK929" i="2"/>
  <c r="AK367" i="2"/>
  <c r="AK1256" i="2"/>
  <c r="AK1054" i="2"/>
  <c r="AK2905" i="2"/>
  <c r="AK819" i="2"/>
  <c r="AK2973" i="2"/>
  <c r="AK997" i="2"/>
  <c r="AK1781" i="2"/>
  <c r="AK2490" i="2"/>
  <c r="AK2896" i="2"/>
  <c r="AK118" i="2"/>
  <c r="AK1199" i="2"/>
  <c r="AK1711" i="2"/>
  <c r="AK2223" i="2"/>
  <c r="AK2351" i="2"/>
  <c r="AK2735" i="2"/>
  <c r="AK60" i="2"/>
  <c r="AK2162" i="2"/>
  <c r="AK1600" i="2"/>
  <c r="AK502" i="2"/>
  <c r="AK2969" i="2"/>
  <c r="AK1837" i="2"/>
  <c r="AK2315" i="2"/>
  <c r="AK3019" i="2"/>
  <c r="AK1003" i="2"/>
  <c r="AK2820" i="2"/>
  <c r="AK361" i="2"/>
  <c r="AK2682" i="2"/>
  <c r="AK915" i="2"/>
  <c r="AK605" i="2"/>
  <c r="AK733" i="2"/>
  <c r="AK1053" i="2"/>
  <c r="AK650" i="2"/>
  <c r="AK1842" i="2"/>
  <c r="AK2034" i="2"/>
  <c r="AK339" i="2"/>
  <c r="AK404" i="2"/>
  <c r="AK848" i="2"/>
  <c r="AK976" i="2"/>
  <c r="AK1232" i="2"/>
  <c r="AK2240" i="2"/>
  <c r="AK2432" i="2"/>
  <c r="AK695" i="2"/>
  <c r="AK681" i="2"/>
  <c r="AK1239" i="2"/>
  <c r="AK2327" i="2"/>
  <c r="AK3095" i="2"/>
  <c r="AK388" i="2"/>
  <c r="AK2468" i="2"/>
  <c r="AK766" i="2"/>
  <c r="AK1142" i="2"/>
  <c r="AK1590" i="2"/>
  <c r="AK1766" i="2"/>
  <c r="AK642" i="2"/>
  <c r="AK2832" i="2"/>
  <c r="AK1373" i="2"/>
  <c r="AK1122" i="2"/>
  <c r="AK3006" i="2"/>
  <c r="AK2427" i="2"/>
  <c r="AK1756" i="2"/>
  <c r="AK2694" i="2"/>
  <c r="AK3074" i="2"/>
  <c r="AK2002" i="2"/>
  <c r="AK2226" i="2"/>
  <c r="AK19" i="2"/>
  <c r="AK937" i="2"/>
  <c r="AK1809" i="2"/>
  <c r="AK2967" i="2"/>
  <c r="AK1164" i="2"/>
  <c r="AK2592" i="2"/>
  <c r="AK1548" i="2"/>
  <c r="AK1854" i="2"/>
  <c r="AK1584" i="2"/>
  <c r="AK417" i="2"/>
  <c r="AK112" i="2"/>
  <c r="AK892" i="2"/>
  <c r="AK1390" i="2"/>
  <c r="AK1606" i="2"/>
  <c r="AK2401" i="2"/>
  <c r="AK2977" i="2"/>
  <c r="AK1014" i="2"/>
  <c r="AK1941" i="2"/>
  <c r="AK2581" i="2"/>
  <c r="AK1875" i="2"/>
  <c r="AK2259" i="2"/>
  <c r="AK600" i="2"/>
  <c r="AK1002" i="2"/>
  <c r="AK1995" i="2"/>
  <c r="AK943" i="2"/>
  <c r="AK1167" i="2"/>
  <c r="AK1295" i="2"/>
  <c r="AK1551" i="2"/>
  <c r="AK2319" i="2"/>
  <c r="AK2575" i="2"/>
  <c r="AK2831" i="2"/>
  <c r="AK252" i="2"/>
  <c r="AK745" i="2"/>
  <c r="AK1825" i="2"/>
  <c r="AK566" i="2"/>
  <c r="AK1526" i="2"/>
  <c r="AK843" i="2"/>
  <c r="AK138" i="2"/>
  <c r="AK338" i="2"/>
  <c r="AK2574" i="2"/>
  <c r="AK663" i="2"/>
  <c r="AK1045" i="2"/>
  <c r="AK1714" i="2"/>
  <c r="AK2586" i="2"/>
  <c r="AK2889" i="2"/>
  <c r="AK868" i="2"/>
  <c r="AK2131" i="2" l="1"/>
  <c r="AK2337" i="2"/>
  <c r="AK2656" i="2"/>
  <c r="AK1807" i="2"/>
  <c r="AK2777" i="2"/>
  <c r="AK2813" i="2"/>
  <c r="AK1271" i="2"/>
  <c r="AK990" i="2"/>
  <c r="AK24" i="2"/>
  <c r="AK923" i="2"/>
  <c r="AK718" i="2"/>
  <c r="AK822" i="2"/>
  <c r="AK1534" i="2"/>
  <c r="AK232" i="2"/>
  <c r="AK1336" i="2"/>
  <c r="AK3089" i="2"/>
  <c r="AK1658" i="2"/>
  <c r="AK2166" i="2"/>
  <c r="AK185" i="2"/>
  <c r="AK1811" i="2"/>
  <c r="AK1351" i="2"/>
  <c r="AK324" i="2"/>
  <c r="AK2781" i="2"/>
  <c r="AK1407" i="2"/>
  <c r="AK1670" i="2"/>
  <c r="AK1738" i="2"/>
  <c r="AL5" i="2"/>
  <c r="AK1230" i="2"/>
  <c r="AK918" i="2"/>
  <c r="AK1059" i="2"/>
  <c r="AK1661" i="2"/>
  <c r="AK297" i="2"/>
  <c r="AK2038" i="2"/>
  <c r="AK1198" i="2"/>
  <c r="AK3075" i="2"/>
  <c r="AK2141" i="2"/>
  <c r="AK2266" i="2"/>
  <c r="AK1491" i="2"/>
  <c r="AK461" i="2"/>
  <c r="AK3011" i="2"/>
  <c r="AK924" i="2"/>
  <c r="AK917" i="2"/>
  <c r="AK2525" i="2"/>
  <c r="AK1047" i="2"/>
  <c r="AK647" i="2"/>
  <c r="AK1924" i="2"/>
  <c r="AK693" i="2"/>
  <c r="AK2532" i="2"/>
  <c r="AK1202" i="2"/>
  <c r="AK2419" i="2"/>
  <c r="AK1013" i="2"/>
  <c r="AK2206" i="2"/>
  <c r="AK1521" i="2"/>
  <c r="AK1363" i="2"/>
  <c r="AK758" i="2"/>
  <c r="AK2210" i="2"/>
  <c r="AK2764" i="2"/>
  <c r="AK2095" i="2"/>
  <c r="AK2174" i="2"/>
  <c r="AK521" i="2"/>
  <c r="AK1890" i="2"/>
  <c r="AK3029" i="2"/>
  <c r="AK471" i="2"/>
  <c r="AK1449" i="2"/>
  <c r="AK1224" i="2"/>
  <c r="AK2384" i="2"/>
  <c r="AK574" i="2"/>
  <c r="AK646" i="2"/>
  <c r="AK2344" i="2"/>
  <c r="AK2959" i="2"/>
  <c r="AK3066" i="2"/>
  <c r="AK372" i="2"/>
  <c r="AK1027" i="2"/>
  <c r="AK1235" i="2"/>
  <c r="AK1148" i="2"/>
  <c r="AK1659" i="2"/>
  <c r="AK1192" i="2"/>
  <c r="AK2163" i="2"/>
  <c r="AK1106" i="2"/>
  <c r="AK1797" i="2"/>
  <c r="AK426" i="2"/>
  <c r="AK2159" i="2"/>
  <c r="AK2850" i="2"/>
  <c r="AK885" i="2"/>
  <c r="AK2653" i="2"/>
  <c r="AK2960" i="2"/>
  <c r="AK2774" i="2"/>
  <c r="AK1855" i="2"/>
  <c r="AK447" i="2"/>
  <c r="AK171" i="2"/>
  <c r="AK1334" i="2"/>
  <c r="AK771" i="2"/>
  <c r="AK2883" i="2"/>
  <c r="AK205" i="2"/>
  <c r="AK654" i="2"/>
  <c r="AK628" i="2"/>
  <c r="AK581" i="2"/>
  <c r="AK222" i="2"/>
  <c r="AK1006" i="2"/>
  <c r="AK751" i="2"/>
  <c r="AK1884" i="2"/>
  <c r="AK1895" i="2"/>
  <c r="AK1937" i="2"/>
  <c r="AK72" i="2"/>
  <c r="AK2652" i="2"/>
  <c r="AK3087" i="2"/>
  <c r="AK900" i="2"/>
  <c r="AK1747" i="2"/>
  <c r="AK492" i="2"/>
  <c r="AK317" i="2"/>
  <c r="AK2077" i="2"/>
  <c r="AK533" i="2"/>
  <c r="AK1485" i="2"/>
  <c r="AK2958" i="2"/>
  <c r="AK1599" i="2"/>
  <c r="AK1913" i="2"/>
  <c r="AK641" i="2"/>
  <c r="AK28" i="2"/>
  <c r="AK2548" i="2"/>
  <c r="AK1605" i="2"/>
  <c r="AK1550" i="2"/>
  <c r="AK3018" i="2"/>
  <c r="AK803" i="2"/>
  <c r="AK2298" i="2"/>
  <c r="AK1244" i="2"/>
  <c r="AK2471" i="2"/>
  <c r="AK1078" i="2"/>
  <c r="AK2947" i="2"/>
  <c r="AK446" i="2"/>
  <c r="AK2580" i="2"/>
  <c r="AK115" i="2"/>
  <c r="AK1619" i="2"/>
  <c r="AK1430" i="2"/>
  <c r="AK2273" i="2"/>
  <c r="AK387" i="2"/>
  <c r="AK2326" i="2"/>
  <c r="AK231" i="2"/>
  <c r="AK3057" i="2"/>
  <c r="AK1412" i="2"/>
  <c r="AK1656" i="2"/>
  <c r="AK2671" i="2"/>
  <c r="AK1263" i="2"/>
  <c r="AK1109" i="2"/>
  <c r="AK3037" i="2"/>
  <c r="AK2980" i="2"/>
  <c r="AK967" i="2"/>
  <c r="AK2563" i="2"/>
  <c r="AK1910" i="2"/>
  <c r="AK1556" i="2"/>
  <c r="AK721" i="2"/>
  <c r="AK153" i="2"/>
  <c r="AK2618" i="2"/>
  <c r="AK395" i="2"/>
  <c r="AK3059" i="2"/>
  <c r="AK565" i="2"/>
  <c r="AK2052" i="2"/>
  <c r="AK871" i="2"/>
  <c r="AK92" i="2"/>
  <c r="AK246" i="2"/>
  <c r="AK3061" i="2"/>
  <c r="AK2479" i="2"/>
  <c r="AK2705" i="2"/>
  <c r="AK2067" i="2"/>
  <c r="AK167" i="2"/>
  <c r="AK495" i="2"/>
  <c r="AK421" i="2"/>
  <c r="AK2154" i="2"/>
  <c r="AK1379" i="2"/>
  <c r="AK630" i="2"/>
  <c r="AK1510" i="2"/>
  <c r="AK476" i="2"/>
  <c r="AK1624" i="2"/>
  <c r="AK2844" i="2"/>
  <c r="AK1016" i="2"/>
  <c r="AK132" i="2"/>
  <c r="AK1633" i="2"/>
  <c r="AK2302" i="2"/>
  <c r="AK595" i="2"/>
  <c r="AK1642" i="2"/>
  <c r="AK826" i="2"/>
  <c r="AK1243" i="2"/>
  <c r="AK633" i="2"/>
  <c r="AK1220" i="2"/>
  <c r="AK1038" i="2"/>
  <c r="AK1496" i="2"/>
  <c r="AK1943" i="2"/>
  <c r="AK991" i="2"/>
  <c r="AK303" i="2"/>
  <c r="AK2411" i="2"/>
  <c r="AK1725" i="2"/>
  <c r="AK1814" i="2"/>
  <c r="AK1576" i="2"/>
  <c r="AK2477" i="2"/>
  <c r="AK2248" i="2"/>
  <c r="AK2740" i="2"/>
  <c r="AK2201" i="2"/>
  <c r="AK1223" i="2"/>
  <c r="AK2381" i="2"/>
  <c r="AK293" i="2"/>
  <c r="AK103" i="2"/>
  <c r="AK776" i="2"/>
  <c r="AK2801" i="2"/>
  <c r="AK1563" i="2"/>
  <c r="AK1555" i="2"/>
  <c r="AK2495" i="2"/>
  <c r="AK1663" i="2"/>
  <c r="AK1471" i="2"/>
  <c r="AK1641" i="2"/>
  <c r="AK1385" i="2"/>
  <c r="AK1107" i="2"/>
  <c r="AK1452" i="2"/>
  <c r="AK1057" i="2"/>
  <c r="AK2791" i="2"/>
  <c r="AK959" i="2"/>
  <c r="AK223" i="2"/>
  <c r="AK307" i="2"/>
  <c r="AK2562" i="2"/>
  <c r="AK1261" i="2"/>
  <c r="AK1735" i="2"/>
  <c r="AK1514" i="2"/>
  <c r="AK346" i="2"/>
  <c r="AK501" i="2"/>
  <c r="AK355" i="2"/>
  <c r="AK2906" i="2"/>
  <c r="AK1022" i="2"/>
  <c r="AK8" i="2"/>
  <c r="AK2152" i="2"/>
  <c r="AK1144" i="2"/>
  <c r="AK742" i="2"/>
  <c r="AK2797" i="2"/>
  <c r="AK611" i="2"/>
  <c r="AK1733" i="2"/>
  <c r="AK364" i="2"/>
  <c r="AK2039" i="2"/>
  <c r="AK275" i="2"/>
  <c r="AK2610" i="2"/>
  <c r="AK2260" i="2"/>
  <c r="AK1996" i="2"/>
  <c r="AK1300" i="2"/>
  <c r="AK131" i="2"/>
  <c r="AK2444" i="2"/>
  <c r="AK1994" i="2"/>
  <c r="AK1478" i="2"/>
  <c r="AK1056" i="2"/>
  <c r="AK68" i="2"/>
  <c r="AK2168" i="2"/>
  <c r="AK2328" i="2"/>
  <c r="AK276" i="2"/>
  <c r="AK2944" i="2"/>
  <c r="AK1213" i="2"/>
  <c r="AK805" i="2"/>
  <c r="AK20" i="2"/>
  <c r="AK666" i="2"/>
  <c r="AK734" i="2"/>
  <c r="AK510" i="2"/>
  <c r="AK2877" i="2"/>
  <c r="AK982" i="2"/>
  <c r="AK2677" i="2"/>
  <c r="AK2486" i="2"/>
  <c r="AK2402" i="2"/>
  <c r="AK2822" i="2"/>
  <c r="AK1092" i="2"/>
  <c r="AK2571" i="2"/>
  <c r="AK864" i="2"/>
  <c r="AK154" i="2"/>
  <c r="AK838" i="2"/>
  <c r="AK1949" i="2"/>
  <c r="AK18" i="2"/>
  <c r="AK1700" i="2"/>
  <c r="AK2380" i="2"/>
  <c r="AK789" i="2"/>
  <c r="AK2674" i="2"/>
  <c r="AK1970" i="2"/>
  <c r="AK2192" i="2"/>
  <c r="AK793" i="2"/>
  <c r="AK700" i="2"/>
  <c r="AK1691" i="2"/>
  <c r="AK1320" i="2"/>
  <c r="AK2404" i="2"/>
  <c r="AK2393" i="2"/>
  <c r="AK457" i="2"/>
  <c r="AK596" i="2"/>
  <c r="AK2085" i="2"/>
  <c r="AK427" i="2"/>
  <c r="AK1386" i="2"/>
  <c r="AK1469" i="2"/>
  <c r="AK1341" i="2"/>
  <c r="AK925" i="2"/>
  <c r="AK2647" i="2"/>
  <c r="AK1889" i="2"/>
  <c r="AK1146" i="2"/>
  <c r="AK1836" i="2"/>
  <c r="AK1355" i="2"/>
  <c r="AK1011" i="2"/>
  <c r="AK1065" i="2"/>
  <c r="AK2976" i="2"/>
  <c r="AK116" i="2"/>
  <c r="AK2968" i="2"/>
  <c r="AK2550" i="2"/>
  <c r="AK1227" i="2"/>
  <c r="AK155" i="2"/>
  <c r="AK2164" i="2"/>
  <c r="AK2841" i="2"/>
  <c r="AK73" i="2"/>
  <c r="AK418" i="2"/>
  <c r="AK2494" i="2"/>
  <c r="AK437" i="2"/>
  <c r="AK2379" i="2"/>
  <c r="AK1098" i="2"/>
  <c r="AK1566" i="2"/>
  <c r="AK2901" i="2"/>
  <c r="AK439" i="2"/>
  <c r="AK3052" i="2"/>
  <c r="AK489" i="2"/>
  <c r="AK2146" i="2"/>
  <c r="AK1692" i="2"/>
  <c r="AK973" i="2"/>
  <c r="AK2263" i="2"/>
  <c r="AK1847" i="2"/>
  <c r="AK1498" i="2"/>
  <c r="AK2456" i="2"/>
  <c r="AK2136" i="2"/>
  <c r="AK7" i="2"/>
  <c r="AK128" i="2"/>
  <c r="AK2728" i="2"/>
  <c r="AK2914" i="2"/>
  <c r="AK1421" i="2"/>
  <c r="AK2927" i="2"/>
  <c r="AK2837" i="2"/>
  <c r="AK1208" i="2"/>
  <c r="AK1899" i="2"/>
  <c r="AK2032" i="2"/>
  <c r="AK334" i="2"/>
  <c r="AK194" i="2"/>
  <c r="AK2108" i="2"/>
  <c r="AK860" i="2"/>
  <c r="AK493" i="2"/>
  <c r="AK2924" i="2"/>
  <c r="AK1815" i="2"/>
  <c r="AK1377" i="2"/>
  <c r="AK89" i="2"/>
  <c r="AK2342" i="2"/>
  <c r="AK466" i="2"/>
  <c r="AK122" i="2"/>
  <c r="AK3068" i="2"/>
  <c r="AK1051" i="2"/>
  <c r="AK1290" i="2"/>
  <c r="AK1162" i="2"/>
  <c r="AK1081" i="2"/>
  <c r="AK2712" i="2"/>
  <c r="AK852" i="2"/>
  <c r="AK1613" i="2"/>
  <c r="AK701" i="2"/>
  <c r="AK189" i="2"/>
  <c r="AK1489" i="2"/>
  <c r="AK888" i="2"/>
  <c r="AK2983" i="2"/>
  <c r="AK1831" i="2"/>
  <c r="AK882" i="2"/>
  <c r="AK953" i="2"/>
  <c r="AK1954" i="2"/>
  <c r="AK186" i="2"/>
  <c r="AK48" i="2"/>
  <c r="AK2731" i="2"/>
  <c r="AK2103" i="2"/>
  <c r="AK391" i="2"/>
  <c r="AK2256" i="2"/>
  <c r="AK262" i="2"/>
  <c r="AK70" i="2"/>
  <c r="AK1064" i="2"/>
  <c r="AK1030" i="2"/>
  <c r="AK1260" i="2"/>
  <c r="AK594" i="2"/>
  <c r="AK1732" i="2"/>
  <c r="AK2135" i="2"/>
  <c r="AK256" i="2"/>
  <c r="AK1757" i="2"/>
  <c r="AK1101" i="2"/>
  <c r="AK2775" i="2"/>
  <c r="AK2867" i="2"/>
  <c r="AK2714" i="2"/>
  <c r="AK2664" i="2"/>
  <c r="AK2062" i="2"/>
  <c r="AK1299" i="2"/>
  <c r="AK2361" i="2"/>
  <c r="AK1975" i="2"/>
  <c r="AK2018" i="2"/>
  <c r="AK2667" i="2"/>
  <c r="AK3086" i="2"/>
  <c r="AK2690" i="2"/>
  <c r="AK1325" i="2"/>
  <c r="AK1454" i="2"/>
  <c r="AK2173" i="2"/>
  <c r="AK1849" i="2"/>
  <c r="AK1636" i="2"/>
  <c r="AK2037" i="2"/>
  <c r="AK653" i="2"/>
  <c r="AK2013" i="2"/>
  <c r="AK2879" i="2"/>
  <c r="AK2687" i="2"/>
  <c r="AK1919" i="2"/>
  <c r="AK623" i="2"/>
  <c r="AK3034" i="2"/>
  <c r="AK2504" i="2"/>
  <c r="AK2026" i="2"/>
  <c r="AK3013" i="2"/>
  <c r="AK1964" i="2"/>
  <c r="AK1392" i="2"/>
  <c r="AK631" i="2"/>
  <c r="AK2448" i="2"/>
  <c r="AK1400" i="2"/>
  <c r="AK792" i="2"/>
  <c r="AK1693" i="2"/>
  <c r="AK2859" i="2"/>
  <c r="AK2191" i="2"/>
  <c r="AK2116" i="2"/>
  <c r="AK1012" i="2"/>
  <c r="AK807" i="2"/>
  <c r="AK2542" i="2"/>
  <c r="AK144" i="2"/>
  <c r="AK247" i="2"/>
  <c r="AK2086" i="2"/>
  <c r="AK2803" i="2"/>
  <c r="AK2622" i="2"/>
  <c r="AK1980" i="2"/>
  <c r="AK1468" i="2"/>
  <c r="AK952" i="2"/>
  <c r="AK1296" i="2"/>
  <c r="AK627" i="2"/>
  <c r="AK2082" i="2"/>
  <c r="AK1626" i="2"/>
  <c r="AK2198" i="2"/>
  <c r="AK874" i="2"/>
  <c r="AK3067" i="2"/>
  <c r="AK1835" i="2"/>
  <c r="AK573" i="2"/>
  <c r="AK61" i="2"/>
  <c r="AK1159" i="2"/>
  <c r="AK887" i="2"/>
  <c r="AK781" i="2"/>
  <c r="AK1776" i="2"/>
  <c r="AK767" i="2"/>
  <c r="AK1361" i="2"/>
  <c r="AK196" i="2"/>
  <c r="AK601" i="2"/>
  <c r="AK1562" i="2"/>
  <c r="AK1583" i="2"/>
  <c r="AK353" i="2"/>
  <c r="AK2974" i="2"/>
  <c r="AK629" i="2"/>
  <c r="AK2339" i="2"/>
  <c r="AK608" i="2"/>
  <c r="AK365" i="2"/>
  <c r="AK1603" i="2"/>
  <c r="AK2105" i="2"/>
  <c r="AK1432" i="2"/>
  <c r="AK1499" i="2"/>
  <c r="AK2743" i="2"/>
  <c r="AK1894" i="2"/>
  <c r="AK988" i="2"/>
  <c r="AK1877" i="2"/>
  <c r="AK2274" i="2"/>
  <c r="AK2788" i="2"/>
  <c r="AK2808" i="2"/>
  <c r="AK2204" i="2"/>
  <c r="AK347" i="2"/>
  <c r="AK2503" i="2"/>
  <c r="AK1585" i="2"/>
  <c r="AK3084" i="2"/>
  <c r="AK962" i="2"/>
  <c r="AK1465" i="2"/>
  <c r="AK407" i="2"/>
  <c r="AK2943" i="2"/>
  <c r="AK1039" i="2"/>
  <c r="AK1193" i="2"/>
  <c r="AK1474" i="2"/>
  <c r="AK2051" i="2"/>
  <c r="AK201" i="2"/>
  <c r="AK2338" i="2"/>
  <c r="AK181" i="2"/>
  <c r="AK2795" i="2"/>
  <c r="AK2530" i="2"/>
  <c r="AK401" i="2"/>
  <c r="AK3024" i="2"/>
  <c r="AK2739" i="2"/>
  <c r="AK2533" i="2"/>
  <c r="AK1463" i="2"/>
  <c r="AK415" i="2"/>
  <c r="AK282" i="2"/>
  <c r="AK1018" i="2"/>
  <c r="AK520" i="2"/>
  <c r="AK344" i="2"/>
  <c r="AK2711" i="2"/>
  <c r="AK2535" i="2"/>
  <c r="AK1617" i="2"/>
  <c r="AK2934" i="2"/>
  <c r="AK705" i="2"/>
  <c r="AK2430" i="2"/>
  <c r="AK1822" i="2"/>
  <c r="AK2280" i="2"/>
  <c r="AK2594" i="2"/>
  <c r="AK724" i="2"/>
  <c r="AK290" i="2"/>
  <c r="AK2597" i="2"/>
  <c r="AK454" i="2"/>
  <c r="AK326" i="2"/>
  <c r="AK561" i="2"/>
  <c r="AK2000" i="2"/>
  <c r="AK207" i="2"/>
  <c r="AK2809" i="2"/>
  <c r="AK233" i="2"/>
  <c r="AK2923" i="2"/>
  <c r="AK2539" i="2"/>
  <c r="AK2769" i="2"/>
  <c r="AK1983" i="2"/>
  <c r="AK1321" i="2"/>
  <c r="AK609" i="2"/>
  <c r="AK1021" i="2"/>
  <c r="AK2156" i="2"/>
  <c r="AK1253" i="2"/>
  <c r="AK2175" i="2"/>
  <c r="AK2320" i="2"/>
  <c r="AK474" i="2"/>
  <c r="AK511" i="2"/>
  <c r="AK2215" i="2"/>
  <c r="AK1963" i="2"/>
  <c r="AK1033" i="2"/>
  <c r="AK881" i="2"/>
  <c r="AK2782" i="2"/>
  <c r="AK1552" i="2"/>
  <c r="AK3047" i="2"/>
  <c r="AK989" i="2"/>
  <c r="AK2454" i="2"/>
  <c r="AK985" i="2"/>
  <c r="AK1120" i="2"/>
  <c r="AK938" i="2"/>
  <c r="AK1076" i="2"/>
  <c r="AK977" i="2"/>
  <c r="AK1287" i="2"/>
  <c r="AK1305" i="2"/>
  <c r="AK1424" i="2"/>
  <c r="AK1156" i="2"/>
  <c r="AK2283" i="2"/>
  <c r="AK2799" i="2"/>
  <c r="AK1486" i="2"/>
  <c r="AK2183" i="2"/>
  <c r="AK2673" i="2"/>
  <c r="AK2367" i="2"/>
  <c r="AK1151" i="2"/>
  <c r="AK1944" i="2"/>
  <c r="AK100" i="2"/>
  <c r="AK2270" i="2"/>
  <c r="AK2555" i="2"/>
  <c r="AK757" i="2"/>
  <c r="AK139" i="2"/>
  <c r="AK260" i="2"/>
  <c r="AK1623" i="2"/>
  <c r="AK2863" i="2"/>
  <c r="AK1598" i="2"/>
  <c r="AK1025" i="2"/>
  <c r="AK1034" i="2"/>
  <c r="AK542" i="2"/>
  <c r="AK2469" i="2"/>
  <c r="AK333" i="2"/>
  <c r="AK2165" i="2"/>
  <c r="AK525" i="2"/>
  <c r="AK2845" i="2"/>
  <c r="AK2397" i="2"/>
  <c r="AK851" i="2"/>
  <c r="AK1429" i="2"/>
  <c r="AK2083" i="2"/>
  <c r="AK1907" i="2"/>
  <c r="AK482" i="2"/>
  <c r="AK315" i="2"/>
  <c r="AK744" i="2"/>
  <c r="AK2311" i="2"/>
  <c r="AK783" i="2"/>
  <c r="AK2325" i="2"/>
  <c r="AK1246" i="2"/>
  <c r="AK2436" i="2"/>
  <c r="AK870" i="2"/>
  <c r="AK1862" i="2"/>
  <c r="AK743" i="2"/>
  <c r="AK332" i="2"/>
  <c r="AK2848" i="2"/>
  <c r="AK2063" i="2"/>
  <c r="AK1588" i="2"/>
  <c r="AK2945" i="2"/>
  <c r="AK462" i="2"/>
  <c r="AK2109" i="2"/>
  <c r="AK188" i="2"/>
  <c r="AK949" i="2"/>
  <c r="AK2374" i="2"/>
  <c r="AK245" i="2"/>
  <c r="AK289" i="2"/>
  <c r="AK1770" i="2"/>
  <c r="AK86" i="2"/>
  <c r="AK277" i="2"/>
  <c r="AK1480" i="2"/>
  <c r="AK3055" i="2"/>
  <c r="AK2616" i="2"/>
  <c r="AK477" i="2"/>
  <c r="AK3032" i="2"/>
  <c r="AK3007" i="2"/>
  <c r="AK2623" i="2"/>
  <c r="AK2431" i="2"/>
  <c r="AK1343" i="2"/>
  <c r="AK1215" i="2"/>
  <c r="AK1121" i="2"/>
  <c r="AK97" i="2"/>
  <c r="AK1128" i="2"/>
  <c r="AK314" i="2"/>
  <c r="AK2634" i="2"/>
  <c r="AK2042" i="2"/>
  <c r="AK1490" i="2"/>
  <c r="AK2012" i="2"/>
  <c r="AK1898" i="2"/>
  <c r="AK2899" i="2"/>
  <c r="AK1558" i="2"/>
  <c r="AK374" i="2"/>
  <c r="AK182" i="2"/>
  <c r="AK2196" i="2"/>
  <c r="AK2272" i="2"/>
  <c r="AK250" i="2"/>
  <c r="AK1940" i="2"/>
  <c r="AK57" i="2"/>
  <c r="AK1476" i="2"/>
  <c r="AK2352" i="2"/>
  <c r="AK1506" i="2"/>
  <c r="AK2772" i="2"/>
  <c r="AK895" i="2"/>
  <c r="AK732" i="2"/>
  <c r="AK3001" i="2"/>
  <c r="AK1648" i="2"/>
  <c r="AK1327" i="2"/>
  <c r="AK702" i="2"/>
  <c r="AK2628" i="2"/>
  <c r="AK1326" i="2"/>
  <c r="AK1408" i="2"/>
  <c r="AK17" i="2"/>
  <c r="AK430" i="2"/>
  <c r="AK1093" i="2"/>
  <c r="AK1218" i="2"/>
  <c r="AK66" i="2"/>
  <c r="AK2556" i="2"/>
  <c r="AK620" i="2"/>
  <c r="AK2403" i="2"/>
  <c r="AK75" i="2"/>
  <c r="AK1286" i="2"/>
  <c r="AK1493" i="2"/>
  <c r="AK694" i="2"/>
  <c r="AK886" i="2"/>
  <c r="AK2084" i="2"/>
  <c r="AK1684" i="2"/>
  <c r="AK1768" i="2"/>
  <c r="AK784" i="2"/>
  <c r="AK1865" i="2"/>
  <c r="AK1673" i="2"/>
  <c r="AK2893" i="2"/>
  <c r="AK2282" i="2"/>
  <c r="AK1210" i="2"/>
  <c r="AK699" i="2"/>
  <c r="AK93" i="2"/>
  <c r="AK656" i="2"/>
  <c r="AK849" i="2"/>
  <c r="AK114" i="2"/>
  <c r="AK227" i="2"/>
  <c r="AK2825" i="2"/>
  <c r="AK2376" i="2"/>
  <c r="AK1821" i="2"/>
  <c r="AK3002" i="2"/>
  <c r="AK2538" i="2"/>
  <c r="AK1882" i="2"/>
  <c r="AK2348" i="2"/>
  <c r="AK1269" i="2"/>
  <c r="AK358" i="2"/>
  <c r="AK2912" i="2"/>
  <c r="AK1346" i="2"/>
  <c r="AK480" i="2"/>
  <c r="AK40" i="2"/>
  <c r="AK3026" i="2"/>
  <c r="AK2681" i="2"/>
  <c r="AK403" i="2"/>
  <c r="AK1274" i="2"/>
  <c r="AK1028" i="2"/>
  <c r="AK1143" i="2"/>
  <c r="AK876" i="2"/>
  <c r="AK1896" i="2"/>
  <c r="AK1280" i="2"/>
  <c r="AK497" i="2"/>
  <c r="AK1532" i="2"/>
  <c r="AK1329" i="2"/>
  <c r="AK939" i="2"/>
  <c r="AK320" i="2"/>
  <c r="AK624" i="2"/>
  <c r="AK1974" i="2"/>
  <c r="AK2318" i="2"/>
  <c r="AK2620" i="2"/>
  <c r="AK1729" i="2"/>
  <c r="AK2060" i="2"/>
  <c r="AK2331" i="2"/>
  <c r="AK1419" i="2"/>
  <c r="AK1169" i="2"/>
  <c r="AK146" i="2"/>
  <c r="AK2235" i="2"/>
  <c r="AK1075" i="2"/>
  <c r="AK2771" i="2"/>
  <c r="AK1871" i="2"/>
  <c r="AK3028" i="2"/>
  <c r="AK1775" i="2"/>
  <c r="AK1182" i="2"/>
  <c r="AK2473" i="2"/>
  <c r="AK2534" i="2"/>
  <c r="AK698" i="2"/>
  <c r="AK2324" i="2"/>
  <c r="AK2459" i="2"/>
  <c r="AK2205" i="2"/>
  <c r="AK2046" i="2"/>
  <c r="AK2937" i="2"/>
  <c r="AK113" i="2"/>
  <c r="AK2276" i="2"/>
  <c r="AK1820" i="2"/>
  <c r="AK1431" i="2"/>
  <c r="AK971" i="2"/>
  <c r="AK2990" i="2"/>
  <c r="AK1879" i="2"/>
  <c r="AK2291" i="2"/>
  <c r="AK2607" i="2"/>
  <c r="AK1967" i="2"/>
  <c r="AK1007" i="2"/>
  <c r="AK1166" i="2"/>
  <c r="AK3043" i="2"/>
  <c r="AK22" i="2"/>
  <c r="AK2779" i="2"/>
  <c r="AK411" i="2"/>
  <c r="AK1186" i="2"/>
  <c r="AK1728" i="2"/>
  <c r="AK2209" i="2"/>
  <c r="AK619" i="2"/>
  <c r="AK713" i="2"/>
  <c r="AK2790" i="2"/>
  <c r="AK1817" i="2"/>
  <c r="AK1176" i="2"/>
  <c r="AK2138" i="2"/>
  <c r="AK3078" i="2"/>
  <c r="AK544" i="2"/>
  <c r="AK737" i="2"/>
  <c r="AK156" i="2"/>
  <c r="AK3079" i="2"/>
  <c r="AK2123" i="2"/>
  <c r="AK53" i="2"/>
  <c r="AK1455" i="2"/>
  <c r="AK1494" i="2"/>
  <c r="AK229" i="2"/>
  <c r="AK3000" i="2"/>
  <c r="AK1932" i="2"/>
  <c r="AK102" i="2"/>
  <c r="AK2021" i="2"/>
  <c r="AK2770" i="2"/>
  <c r="AK1778" i="2"/>
  <c r="AK140" i="2"/>
  <c r="AK753" i="2"/>
  <c r="AK1091" i="2"/>
  <c r="AK562" i="2"/>
  <c r="AK3071" i="2"/>
  <c r="AK2815" i="2"/>
  <c r="AK2559" i="2"/>
  <c r="AK2303" i="2"/>
  <c r="AK2047" i="2"/>
  <c r="AK1791" i="2"/>
  <c r="AK1535" i="2"/>
  <c r="AK1279" i="2"/>
  <c r="AK911" i="2"/>
  <c r="AK239" i="2"/>
  <c r="AK1529" i="2"/>
  <c r="AK1257" i="2"/>
  <c r="AK449" i="2"/>
  <c r="AK33" i="2"/>
  <c r="AK1966" i="2"/>
  <c r="AK688" i="2"/>
  <c r="AK2858" i="2"/>
  <c r="AK2378" i="2"/>
  <c r="AK1786" i="2"/>
  <c r="AK1058" i="2"/>
  <c r="AK2776" i="2"/>
  <c r="AK946" i="2"/>
  <c r="AK1602" i="2"/>
  <c r="AK3027" i="2"/>
  <c r="AK1251" i="2"/>
  <c r="AK2869" i="2"/>
  <c r="AK3065" i="2"/>
  <c r="AK2661" i="2"/>
  <c r="AK741" i="2"/>
  <c r="AK310" i="2"/>
  <c r="AK1878" i="2"/>
  <c r="AK2364" i="2"/>
  <c r="AK1828" i="2"/>
  <c r="AK1348" i="2"/>
  <c r="AK3092" i="2"/>
  <c r="AK1664" i="2"/>
  <c r="AK431" i="2"/>
  <c r="AK897" i="2"/>
  <c r="AK2414" i="2"/>
  <c r="AK1992" i="2"/>
  <c r="AK117" i="2"/>
  <c r="AK2457" i="2"/>
  <c r="AK2466" i="2"/>
  <c r="AK3016" i="2"/>
  <c r="AK2155" i="2"/>
  <c r="AK668" i="2"/>
  <c r="AK736" i="2"/>
  <c r="AK1654" i="2"/>
  <c r="AK622" i="2"/>
  <c r="AK49" i="2"/>
  <c r="AK884" i="2"/>
  <c r="AK174" i="2"/>
  <c r="AK2851" i="2"/>
  <c r="AK1840" i="2"/>
  <c r="AK2910" i="2"/>
  <c r="AK621" i="2"/>
  <c r="AK1592" i="2"/>
  <c r="AK479" i="2"/>
  <c r="AK1249" i="2"/>
  <c r="AK560" i="2"/>
  <c r="AK1787" i="2"/>
  <c r="AK79" i="2"/>
  <c r="AK2588" i="2"/>
  <c r="AK902" i="2"/>
  <c r="AK3044" i="2"/>
  <c r="AK2908" i="2"/>
  <c r="AK1434" i="2"/>
  <c r="AK2635" i="2"/>
  <c r="AK1179" i="2"/>
  <c r="AK2840" i="2"/>
  <c r="AK1332" i="2"/>
  <c r="AK2389" i="2"/>
  <c r="AK2630" i="2"/>
  <c r="AK74" i="2"/>
  <c r="AK2962" i="2"/>
  <c r="AK1481" i="2"/>
  <c r="AK545" i="2"/>
  <c r="AK129" i="2"/>
  <c r="AK2826" i="2"/>
  <c r="AK2410" i="2"/>
  <c r="AK2010" i="2"/>
  <c r="AK1866" i="2"/>
  <c r="AK1074" i="2"/>
  <c r="AK2435" i="2"/>
  <c r="AK2789" i="2"/>
  <c r="AK1525" i="2"/>
  <c r="AK133" i="2"/>
  <c r="AK422" i="2"/>
  <c r="AK1856" i="2"/>
  <c r="AK540" i="2"/>
  <c r="AK961" i="2"/>
  <c r="AK2314" i="2"/>
  <c r="AK1266" i="2"/>
  <c r="AK674" i="2"/>
  <c r="AK2200" i="2"/>
  <c r="AK2972" i="2"/>
  <c r="AK2804" i="2"/>
  <c r="AK2856" i="2"/>
  <c r="AK1046" i="2"/>
  <c r="AK2329" i="2"/>
  <c r="AK906" i="2"/>
  <c r="AK841" i="2"/>
  <c r="AK165" i="2"/>
  <c r="AK584" i="2"/>
  <c r="AK1596" i="2"/>
  <c r="AK88" i="2"/>
  <c r="AK813" i="2"/>
  <c r="AK534" i="2"/>
  <c r="AK2935" i="2"/>
  <c r="AK2517" i="2"/>
  <c r="AK1288" i="2"/>
  <c r="AK2506" i="2"/>
  <c r="AK2708" i="2"/>
  <c r="AK2064" i="2"/>
  <c r="AK1632" i="2"/>
  <c r="AK1216" i="2"/>
  <c r="AK768" i="2"/>
  <c r="AK2202" i="2"/>
  <c r="AK1410" i="2"/>
  <c r="AK1282" i="2"/>
  <c r="AK1170" i="2"/>
  <c r="AK183" i="2"/>
  <c r="AK2126" i="2"/>
  <c r="AK2792" i="2"/>
  <c r="AK96" i="2"/>
  <c r="AK2115" i="2"/>
  <c r="AK2053" i="2"/>
  <c r="AK1893" i="2"/>
  <c r="AK1701" i="2"/>
  <c r="AK237" i="2"/>
  <c r="AK2765" i="2"/>
  <c r="AK1340" i="2"/>
  <c r="AK519" i="2"/>
  <c r="AK2982" i="2"/>
  <c r="AK707" i="2"/>
  <c r="AK2998" i="2"/>
  <c r="AK926" i="2"/>
  <c r="AK1838" i="2"/>
  <c r="AK286" i="2"/>
  <c r="AK836" i="2"/>
  <c r="AK2480" i="2"/>
  <c r="AK1187" i="2"/>
  <c r="AK2088" i="2"/>
  <c r="AK752" i="2"/>
  <c r="AK1639" i="2"/>
  <c r="AK179" i="2"/>
  <c r="AK1794" i="2"/>
  <c r="AK2398" i="2"/>
  <c r="AK3022" i="2"/>
  <c r="AK1069" i="2"/>
  <c r="AK1686" i="2"/>
  <c r="AK1906" i="2"/>
  <c r="AK1927" i="2"/>
  <c r="AK2011" i="2"/>
  <c r="AK655" i="2"/>
  <c r="AK1209" i="2"/>
  <c r="AK1132" i="2"/>
  <c r="AK910" i="2"/>
  <c r="AK3009" i="2"/>
  <c r="AK2881" i="2"/>
  <c r="AK2753" i="2"/>
  <c r="AK158" i="2"/>
  <c r="AK728" i="2"/>
  <c r="AK1689" i="2"/>
  <c r="AK2750" i="2"/>
  <c r="AK1920" i="2"/>
  <c r="AK1646" i="2"/>
  <c r="AK2510" i="2"/>
  <c r="AK775" i="2"/>
  <c r="AK740" i="2"/>
  <c r="AK16" i="2"/>
  <c r="AK172" i="2"/>
  <c r="AK2842" i="2"/>
  <c r="AK2633" i="2"/>
  <c r="AK2281" i="2"/>
  <c r="AK2485" i="2"/>
  <c r="AK672" i="2"/>
  <c r="AK2599" i="2"/>
  <c r="AK1751" i="2"/>
  <c r="AK969" i="2"/>
  <c r="AK313" i="2"/>
  <c r="AK343" i="2"/>
  <c r="AK1110" i="2"/>
  <c r="AK1839" i="2"/>
  <c r="AK2048" i="2"/>
  <c r="AK2014" i="2"/>
  <c r="AK2627" i="2"/>
  <c r="AK1973" i="2"/>
  <c r="AK90" i="2"/>
  <c r="AK2001" i="2"/>
  <c r="AK2999" i="2"/>
  <c r="AK1647" i="2"/>
  <c r="AK1131" i="2"/>
  <c r="AK1774" i="2"/>
  <c r="AK2543" i="2"/>
  <c r="AK879" i="2"/>
  <c r="AK2545" i="2"/>
  <c r="AK806" i="2"/>
  <c r="AK777" i="2"/>
  <c r="AK999" i="2"/>
  <c r="AK193" i="2"/>
  <c r="AK1750" i="2"/>
  <c r="AK1310" i="2"/>
  <c r="AK1902" i="2"/>
  <c r="AK1270" i="2"/>
  <c r="AK2129" i="2"/>
  <c r="AK1402" i="2"/>
  <c r="AK187" i="2"/>
  <c r="AK1108" i="2"/>
  <c r="AK2461" i="2"/>
  <c r="AK935" i="2"/>
  <c r="AK2663" i="2"/>
  <c r="AK1354" i="2"/>
  <c r="AK1702" i="2"/>
  <c r="AK1135" i="2"/>
  <c r="AK2323" i="2"/>
  <c r="AK2549" i="2"/>
  <c r="AK2892" i="2"/>
  <c r="AK2031" i="2"/>
  <c r="AK1519" i="2"/>
  <c r="AK435" i="2"/>
  <c r="AK1903" i="2"/>
  <c r="AK1391" i="2"/>
  <c r="AK2854" i="2"/>
  <c r="AK2222" i="2"/>
  <c r="AK412" i="2"/>
  <c r="AK3103" i="2"/>
  <c r="AK3039" i="2"/>
  <c r="AK2975" i="2"/>
  <c r="AK2911" i="2"/>
  <c r="AK2847" i="2"/>
  <c r="AK2783" i="2"/>
  <c r="AK2719" i="2"/>
  <c r="AK2655" i="2"/>
  <c r="AK2591" i="2"/>
  <c r="AK2527" i="2"/>
  <c r="AK2463" i="2"/>
  <c r="AK2399" i="2"/>
  <c r="AK2335" i="2"/>
  <c r="AK2271" i="2"/>
  <c r="AK2207" i="2"/>
  <c r="AK2143" i="2"/>
  <c r="AK2079" i="2"/>
  <c r="AK2015" i="2"/>
  <c r="AK1951" i="2"/>
  <c r="AK1887" i="2"/>
  <c r="AK1823" i="2"/>
  <c r="AK1759" i="2"/>
  <c r="AK1695" i="2"/>
  <c r="AK1631" i="2"/>
  <c r="AK1567" i="2"/>
  <c r="AK1503" i="2"/>
  <c r="AK1439" i="2"/>
  <c r="AK1375" i="2"/>
  <c r="AK1311" i="2"/>
  <c r="AK1247" i="2"/>
  <c r="AK1183" i="2"/>
  <c r="AK1103" i="2"/>
  <c r="AK975" i="2"/>
  <c r="AK847" i="2"/>
  <c r="AK687" i="2"/>
  <c r="AK559" i="2"/>
  <c r="AK271" i="2"/>
  <c r="AK47" i="2"/>
  <c r="AK898" i="2"/>
  <c r="AK1753" i="2"/>
  <c r="AK1577" i="2"/>
  <c r="AK1497" i="2"/>
  <c r="AK1417" i="2"/>
  <c r="AK1353" i="2"/>
  <c r="AK1289" i="2"/>
  <c r="AK1225" i="2"/>
  <c r="AK1161" i="2"/>
  <c r="AK657" i="2"/>
  <c r="AK465" i="2"/>
  <c r="AK385" i="2"/>
  <c r="AK225" i="2"/>
  <c r="AK161" i="2"/>
  <c r="AK81" i="2"/>
  <c r="AK2668" i="2"/>
  <c r="AK1240" i="2"/>
  <c r="AK87" i="2"/>
  <c r="AK2078" i="2"/>
  <c r="AK458" i="2"/>
  <c r="AK58" i="2"/>
  <c r="AK2472" i="2"/>
  <c r="AK1904" i="2"/>
  <c r="AK516" i="2"/>
  <c r="AK1043" i="2"/>
  <c r="AK723" i="2"/>
  <c r="AK2922" i="2"/>
  <c r="AK2794" i="2"/>
  <c r="AK2570" i="2"/>
  <c r="AK2442" i="2"/>
  <c r="AK2330" i="2"/>
  <c r="AK2218" i="2"/>
  <c r="AK2090" i="2"/>
  <c r="AK1914" i="2"/>
  <c r="AK1730" i="2"/>
  <c r="AK1554" i="2"/>
  <c r="AK1298" i="2"/>
  <c r="AK1138" i="2"/>
  <c r="AK914" i="2"/>
  <c r="AK202" i="2"/>
  <c r="AK357" i="2"/>
  <c r="AK2952" i="2"/>
  <c r="AK2680" i="2"/>
  <c r="AK2428" i="2"/>
  <c r="AK2172" i="2"/>
  <c r="AK1050" i="2"/>
  <c r="AK2170" i="2"/>
  <c r="AK1962" i="2"/>
  <c r="AK1834" i="2"/>
  <c r="AK1682" i="2"/>
  <c r="AK1538" i="2"/>
  <c r="AK1394" i="2"/>
  <c r="AK804" i="2"/>
  <c r="AK3091" i="2"/>
  <c r="AK2963" i="2"/>
  <c r="AK2723" i="2"/>
  <c r="AK1731" i="2"/>
  <c r="AK1315" i="2"/>
  <c r="AK203" i="2"/>
  <c r="AK3046" i="2"/>
  <c r="AK3077" i="2"/>
  <c r="AK2949" i="2"/>
  <c r="AK2821" i="2"/>
  <c r="AK2565" i="2"/>
  <c r="AK1589" i="2"/>
  <c r="AK3097" i="2"/>
  <c r="AK2953" i="2"/>
  <c r="AK1734" i="2"/>
  <c r="AK1366" i="2"/>
  <c r="AK1190" i="2"/>
  <c r="AK2613" i="2"/>
  <c r="AK1845" i="2"/>
  <c r="AK1445" i="2"/>
  <c r="AK1237" i="2"/>
  <c r="AK37" i="2"/>
  <c r="AK662" i="2"/>
  <c r="AK598" i="2"/>
  <c r="AK342" i="2"/>
  <c r="AK278" i="2"/>
  <c r="AK214" i="2"/>
  <c r="AK150" i="2"/>
  <c r="AK54" i="2"/>
  <c r="AK1630" i="2"/>
  <c r="AK1358" i="2"/>
  <c r="AK974" i="2"/>
  <c r="AK2412" i="2"/>
  <c r="AK2268" i="2"/>
  <c r="AK2148" i="2"/>
  <c r="AK2020" i="2"/>
  <c r="AK1892" i="2"/>
  <c r="AK1748" i="2"/>
  <c r="AK1620" i="2"/>
  <c r="AK1508" i="2"/>
  <c r="AK1396" i="2"/>
  <c r="AK1308" i="2"/>
  <c r="AK1180" i="2"/>
  <c r="AK1004" i="2"/>
  <c r="AK788" i="2"/>
  <c r="AK2544" i="2"/>
  <c r="AK2080" i="2"/>
  <c r="AK1832" i="2"/>
  <c r="AK1704" i="2"/>
  <c r="AK1488" i="2"/>
  <c r="AK1104" i="2"/>
  <c r="AK640" i="2"/>
  <c r="AK220" i="2"/>
  <c r="AK3098" i="2"/>
  <c r="AK1737" i="2"/>
  <c r="AK1009" i="2"/>
  <c r="AK945" i="2"/>
  <c r="AK801" i="2"/>
  <c r="AK673" i="2"/>
  <c r="AK577" i="2"/>
  <c r="AK3042" i="2"/>
  <c r="AK682" i="2"/>
  <c r="AK2836" i="2"/>
  <c r="AK2208" i="2"/>
  <c r="AK1952" i="2"/>
  <c r="AK1472" i="2"/>
  <c r="AK1040" i="2"/>
  <c r="AK452" i="2"/>
  <c r="AK1634" i="2"/>
  <c r="AK1362" i="2"/>
  <c r="AK1234" i="2"/>
  <c r="AK951" i="2"/>
  <c r="AK2678" i="2"/>
  <c r="AK618" i="2"/>
  <c r="AK528" i="2"/>
  <c r="AK2243" i="2"/>
  <c r="AK2293" i="2"/>
  <c r="AK1989" i="2"/>
  <c r="AK1813" i="2"/>
  <c r="AK1301" i="2"/>
  <c r="AK1718" i="2"/>
  <c r="AK1965" i="2"/>
  <c r="AK1079" i="2"/>
  <c r="AK1403" i="2"/>
  <c r="AK2417" i="2"/>
  <c r="AK866" i="2"/>
  <c r="AK2285" i="2"/>
  <c r="AK2646" i="2"/>
  <c r="AK291" i="2"/>
  <c r="AK1364" i="2"/>
  <c r="AK2137" i="2"/>
  <c r="AK1745" i="2"/>
  <c r="AK137" i="2"/>
  <c r="AK2700" i="2"/>
  <c r="AK1172" i="2"/>
  <c r="AK2763" i="2"/>
  <c r="AK1771" i="2"/>
  <c r="AK2839" i="2"/>
  <c r="AK351" i="2"/>
  <c r="AK2336" i="2"/>
  <c r="AK941" i="2"/>
  <c r="AK2640" i="2"/>
  <c r="AK2703" i="2"/>
  <c r="AK1438" i="2"/>
  <c r="AK398" i="2"/>
  <c r="AK270" i="2"/>
  <c r="AK785" i="2"/>
  <c r="AK2957" i="2"/>
  <c r="AK1844" i="2"/>
  <c r="AK2452" i="2"/>
  <c r="AK1124" i="2"/>
  <c r="AK2796" i="2"/>
  <c r="AK2483" i="2"/>
  <c r="AK1699" i="2"/>
  <c r="AK2997" i="2"/>
  <c r="AK378" i="2"/>
  <c r="AK1604" i="2"/>
  <c r="AK1518" i="2"/>
  <c r="AK2748" i="2"/>
  <c r="AK1928" i="2"/>
  <c r="AK1312" i="2"/>
  <c r="AK735" i="2"/>
  <c r="AK842" i="2"/>
  <c r="AK1473" i="2"/>
  <c r="AK2094" i="2"/>
  <c r="AK327" i="2"/>
  <c r="AK2590" i="2"/>
  <c r="AK1998" i="2"/>
  <c r="AK1804" i="2"/>
  <c r="AK1236" i="2"/>
  <c r="AK384" i="2"/>
  <c r="AK2843" i="2"/>
  <c r="AK2619" i="2"/>
  <c r="AK1147" i="2"/>
  <c r="AK3102" i="2"/>
  <c r="AK380" i="2"/>
  <c r="AK835" i="2"/>
  <c r="AK191" i="2"/>
  <c r="AK2238" i="2"/>
  <c r="AK791" i="2"/>
  <c r="AK3101" i="2"/>
  <c r="AK2333" i="2"/>
  <c r="AK1609" i="2"/>
  <c r="AK1401" i="2"/>
  <c r="AK1145" i="2"/>
  <c r="AK210" i="2"/>
  <c r="AK1096" i="2"/>
  <c r="AK755" i="2"/>
  <c r="AK1746" i="2"/>
  <c r="AK978" i="2"/>
  <c r="AK2816" i="2"/>
  <c r="AK568" i="2"/>
  <c r="AK2931" i="2"/>
  <c r="AK1155" i="2"/>
  <c r="AK2101" i="2"/>
  <c r="AK2693" i="2"/>
  <c r="AK294" i="2"/>
  <c r="AK38" i="2"/>
  <c r="AK2608" i="2"/>
  <c r="AK1680" i="2"/>
  <c r="AK896" i="2"/>
  <c r="AK2128" i="2"/>
  <c r="AK992" i="2"/>
  <c r="AK2179" i="2"/>
  <c r="AK1765" i="2"/>
  <c r="AK711" i="2"/>
  <c r="AK1516" i="2"/>
  <c r="AK208" i="2"/>
  <c r="AK142" i="2"/>
  <c r="AK1388" i="2"/>
  <c r="AK2451" i="2"/>
  <c r="AK2853" i="2"/>
  <c r="AK2522" i="2"/>
  <c r="AK2501" i="2"/>
  <c r="AK2488" i="2"/>
  <c r="AK524" i="2"/>
  <c r="AK265" i="2"/>
  <c r="AK2758" i="2"/>
  <c r="AK468" i="2"/>
  <c r="AK215" i="2"/>
  <c r="AK2824" i="2"/>
  <c r="AK1900" i="2"/>
  <c r="AK1851" i="2"/>
  <c r="AK635" i="2"/>
  <c r="AK1517" i="2"/>
  <c r="AK2359" i="2"/>
  <c r="AK1447" i="2"/>
  <c r="AK1936" i="2"/>
  <c r="AK856" i="2"/>
  <c r="AK1785" i="2"/>
  <c r="AK2636" i="2"/>
  <c r="AK295" i="2"/>
  <c r="AK2936" i="2"/>
  <c r="AK2297" i="2"/>
  <c r="AK2552" i="2"/>
  <c r="AK329" i="2"/>
  <c r="AK2996" i="2"/>
  <c r="AK747" i="2"/>
  <c r="AK2891" i="2"/>
  <c r="AK2027" i="2"/>
  <c r="AK443" i="2"/>
  <c r="AK1255" i="2"/>
  <c r="AK1627" i="2"/>
  <c r="AK2100" i="2"/>
  <c r="AK3036" i="2"/>
  <c r="AK107" i="2"/>
  <c r="AK109" i="2"/>
  <c r="AK1416" i="2"/>
  <c r="AK1649" i="2"/>
  <c r="AK354" i="2"/>
  <c r="AK472" i="2"/>
  <c r="AK123" i="2"/>
  <c r="AK1741" i="2"/>
  <c r="AK1149" i="2"/>
  <c r="AK2057" i="2"/>
  <c r="AK2007" i="2"/>
  <c r="AK1783" i="2"/>
  <c r="AK2096" i="2"/>
  <c r="AK576" i="2"/>
  <c r="AK1997" i="2"/>
  <c r="AK979" i="2"/>
  <c r="AK173" i="2"/>
  <c r="AK2713" i="2"/>
  <c r="AK2265" i="2"/>
  <c r="AK1150" i="2"/>
  <c r="AK1160" i="2"/>
  <c r="AK319" i="2"/>
  <c r="AK1137" i="2"/>
  <c r="AK243" i="2"/>
  <c r="AK39" i="2"/>
  <c r="AK402" i="2"/>
  <c r="AK2827" i="2"/>
  <c r="AK2386" i="2"/>
  <c r="AK1545" i="2"/>
  <c r="AK2520" i="2"/>
  <c r="AK1522" i="2"/>
  <c r="AK200" i="2"/>
  <c r="AK1557" i="2"/>
  <c r="AK2341" i="2"/>
  <c r="AK198" i="2"/>
  <c r="AK2144" i="2"/>
  <c r="AK634" i="2"/>
  <c r="AK363" i="2"/>
  <c r="AK2132" i="2"/>
  <c r="AK163" i="2"/>
  <c r="AK1112" i="2"/>
  <c r="AK1696" i="2"/>
  <c r="AK2292" i="2"/>
  <c r="AK1869" i="2"/>
  <c r="AK1017" i="2"/>
  <c r="AK2087" i="2"/>
  <c r="AK2405" i="2"/>
  <c r="AK2228" i="2"/>
  <c r="AK1276" i="2"/>
  <c r="AK2518" i="2"/>
  <c r="AK178" i="2"/>
  <c r="AK942" i="2"/>
  <c r="AK680" i="2"/>
  <c r="AK2734" i="2"/>
  <c r="AK2874" i="2"/>
  <c r="AK950" i="2"/>
  <c r="AK831" i="2"/>
  <c r="AK1425" i="2"/>
  <c r="AK1265" i="2"/>
  <c r="AK279" i="2"/>
  <c r="AK82" i="2"/>
  <c r="AK536" i="2"/>
  <c r="AK2603" i="2"/>
  <c r="AK1470" i="2"/>
  <c r="AK615" i="2"/>
  <c r="AK2615" i="2"/>
  <c r="AK1569" i="2"/>
  <c r="AK1168" i="2"/>
  <c r="AK509" i="2"/>
  <c r="AK2317" i="2"/>
  <c r="AK908" i="2"/>
  <c r="AK224" i="2"/>
  <c r="AK1571" i="2"/>
  <c r="AK2250" i="2"/>
  <c r="AK1292" i="2"/>
  <c r="AK1254" i="2"/>
  <c r="AK1800" i="2"/>
  <c r="AK1495" i="2"/>
  <c r="AK1119" i="2"/>
  <c r="AK1905" i="2"/>
  <c r="AK2710" i="2"/>
  <c r="AK722" i="2"/>
  <c r="AK147" i="2"/>
  <c r="AK954" i="2"/>
  <c r="AK2070" i="2"/>
  <c r="AK1060" i="2"/>
  <c r="AK603" i="2"/>
  <c r="AK2704" i="2"/>
  <c r="AK145" i="2"/>
  <c r="AK490" i="2"/>
  <c r="AK1667" i="2"/>
  <c r="AK1136" i="2"/>
  <c r="AK840" i="2"/>
  <c r="AK616" i="2"/>
  <c r="AK2423" i="2"/>
  <c r="AK63" i="2"/>
  <c r="AK532" i="2"/>
  <c r="AK1922" i="2"/>
  <c r="AK1706" i="2"/>
  <c r="AK2986" i="2"/>
  <c r="AK2872" i="2"/>
  <c r="AK1197" i="2"/>
  <c r="AK359" i="2"/>
  <c r="AK2576" i="2"/>
  <c r="AK2658" i="2"/>
  <c r="AK824" i="2"/>
  <c r="AK46" i="2"/>
  <c r="AK1492" i="2"/>
  <c r="AK552" i="2"/>
  <c r="AK2954" i="2"/>
  <c r="AK1961" i="2"/>
  <c r="AK1863" i="2"/>
  <c r="AK1097" i="2"/>
  <c r="AK2596" i="2"/>
  <c r="AK1339" i="2"/>
  <c r="AK770" i="2"/>
  <c r="AK2584" i="2"/>
  <c r="AK1833" i="2"/>
  <c r="AK2768" i="2"/>
  <c r="AK400" i="2"/>
  <c r="AK78" i="2"/>
  <c r="AK2860" i="2"/>
  <c r="AK850" i="2"/>
  <c r="AK32" i="2"/>
  <c r="AK1848" i="2"/>
  <c r="AK460" i="2"/>
  <c r="AK180" i="2"/>
  <c r="AK2722" i="2"/>
  <c r="AK1674" i="2"/>
  <c r="AK1323" i="2"/>
  <c r="AK507" i="2"/>
  <c r="AK1917" i="2"/>
  <c r="AK845" i="2"/>
  <c r="AK1399" i="2"/>
  <c r="AK3088" i="2"/>
  <c r="AK1032" i="2"/>
  <c r="AK1252" i="2"/>
  <c r="AK748" i="2"/>
  <c r="AK1816" i="2"/>
  <c r="AK2120" i="2"/>
  <c r="AK1608" i="2"/>
  <c r="AK26" i="2"/>
  <c r="AK2638" i="2"/>
  <c r="AK947" i="2"/>
  <c r="AK966" i="2"/>
  <c r="AK2185" i="2"/>
  <c r="AK1072" i="2"/>
  <c r="AK2439" i="2"/>
  <c r="AK1345" i="2"/>
  <c r="AK1217" i="2"/>
  <c r="AK249" i="2"/>
  <c r="AK12" i="2"/>
  <c r="AK168" i="2"/>
  <c r="AK2171" i="2"/>
  <c r="AK2643" i="2"/>
  <c r="AK2746" i="2"/>
  <c r="AK2553" i="2"/>
  <c r="AK3031" i="2"/>
  <c r="AK1393" i="2"/>
  <c r="AK1306" i="2"/>
  <c r="AK2340" i="2"/>
  <c r="AK2347" i="2"/>
  <c r="AK665" i="2"/>
  <c r="AK1972" i="2"/>
  <c r="AK80" i="2"/>
  <c r="AK506" i="2"/>
  <c r="AK2296" i="2"/>
  <c r="AK2093" i="2"/>
  <c r="AK2188" i="2"/>
  <c r="AK1428" i="2"/>
  <c r="AK1528" i="2"/>
  <c r="AK2686" i="2"/>
  <c r="AK538" i="2"/>
  <c r="AK2988" i="2"/>
  <c r="AK2307" i="2"/>
  <c r="AK1827" i="2"/>
  <c r="AK1507" i="2"/>
  <c r="AK442" i="2"/>
  <c r="AK2868" i="2"/>
  <c r="AK428" i="2"/>
  <c r="AK2470" i="2"/>
  <c r="AK522" i="2"/>
  <c r="AK2984" i="2"/>
  <c r="AK1852" i="2"/>
  <c r="AK1204" i="2"/>
  <c r="AK2761" i="2"/>
  <c r="AK2569" i="2"/>
  <c r="AK2345" i="2"/>
  <c r="AK2600" i="2"/>
  <c r="AK2112" i="2"/>
  <c r="AK1368" i="2"/>
  <c r="AK872" i="2"/>
  <c r="AK556" i="2"/>
  <c r="AK2823" i="2"/>
  <c r="AK1055" i="2"/>
  <c r="AK607" i="2"/>
  <c r="AK31" i="2"/>
  <c r="AK1185" i="2"/>
  <c r="AK857" i="2"/>
  <c r="AK393" i="2"/>
  <c r="AK2907" i="2"/>
  <c r="AK2811" i="2"/>
  <c r="AK1565" i="2"/>
  <c r="AK1437" i="2"/>
  <c r="AK861" i="2"/>
  <c r="AK518" i="2"/>
  <c r="AK2199" i="2"/>
  <c r="AK1367" i="2"/>
  <c r="AK1761" i="2"/>
  <c r="AK425" i="2"/>
  <c r="AK273" i="2"/>
  <c r="AK706" i="2"/>
  <c r="AK2950" i="2"/>
  <c r="AK2122" i="2"/>
  <c r="AK1666" i="2"/>
  <c r="AK486" i="2"/>
  <c r="AK916" i="2"/>
  <c r="AK625" i="2"/>
  <c r="AK2806" i="2"/>
  <c r="AK2214" i="2"/>
  <c r="AK1987" i="2"/>
  <c r="AK1350" i="2"/>
  <c r="AK105" i="2"/>
  <c r="AK498" i="2"/>
  <c r="AK1611" i="2"/>
  <c r="AK2650" i="2"/>
  <c r="AK2464" i="2"/>
  <c r="AK1484" i="2"/>
  <c r="AK386" i="2"/>
  <c r="AK1372" i="2"/>
  <c r="AK1812" i="2"/>
  <c r="AK2224" i="2"/>
  <c r="AK312" i="2"/>
  <c r="AK1264" i="2"/>
  <c r="AK2441" i="2"/>
  <c r="AK2814" i="2"/>
  <c r="AK370" i="2"/>
  <c r="AK1258" i="2"/>
  <c r="AK64" i="2"/>
  <c r="AK3035" i="2"/>
  <c r="AK1595" i="2"/>
  <c r="AK527" i="2"/>
  <c r="AK305" i="2"/>
  <c r="AK2666" i="2"/>
  <c r="AK2076" i="2"/>
  <c r="AK970" i="2"/>
  <c r="AK1398" i="2"/>
  <c r="AK1365" i="2"/>
  <c r="AK1801" i="2"/>
  <c r="AK1426" i="2"/>
  <c r="AK2541" i="2"/>
  <c r="AK440" i="2"/>
  <c r="AK2521" i="2"/>
  <c r="AK1665" i="2"/>
  <c r="AK2306" i="2"/>
  <c r="AK2475" i="2"/>
  <c r="AK2024" i="2"/>
  <c r="AK2035" i="2"/>
  <c r="AK2438" i="2"/>
  <c r="AK2496" i="2"/>
  <c r="AK1376" i="2"/>
  <c r="AK1716" i="2"/>
  <c r="AK199" i="2"/>
  <c r="AK570" i="2"/>
  <c r="AK111" i="2"/>
  <c r="AK2420" i="2"/>
  <c r="AK1188" i="2"/>
  <c r="AK547" i="2"/>
  <c r="AK2884" i="2"/>
  <c r="AK266" i="2"/>
  <c r="AK2089" i="2"/>
  <c r="AK2536" i="2"/>
  <c r="AK1672" i="2"/>
  <c r="AK261" i="2"/>
  <c r="AK2852" i="2"/>
  <c r="AK340" i="2"/>
  <c r="AK1115" i="2"/>
  <c r="AK987" i="2"/>
  <c r="AK2966" i="2"/>
  <c r="AK2738" i="2"/>
  <c r="AK2050" i="2"/>
  <c r="AK1594" i="2"/>
  <c r="AK135" i="2"/>
  <c r="AK1867" i="2"/>
  <c r="AK1241" i="2"/>
  <c r="AK883" i="2"/>
  <c r="AK3008" i="2"/>
  <c r="AK1347" i="2"/>
  <c r="AK1414" i="2"/>
  <c r="AK1152" i="2"/>
  <c r="AK1360" i="2"/>
  <c r="AK2928" i="2"/>
  <c r="AK274" i="2"/>
  <c r="AK1668" i="2"/>
  <c r="AK1703" i="2"/>
  <c r="AK779" i="2"/>
  <c r="AK448" i="2"/>
  <c r="AK285" i="2"/>
  <c r="AK604" i="2"/>
  <c r="AK554" i="2"/>
  <c r="AK1988" i="2"/>
  <c r="AK567" i="2"/>
  <c r="AK1976" i="2"/>
  <c r="AK2829" i="2"/>
  <c r="AK2648" i="2"/>
  <c r="AK1923" i="2"/>
  <c r="AK1406" i="2"/>
  <c r="AK169" i="2"/>
  <c r="AK2662" i="2"/>
  <c r="AK811" i="2"/>
  <c r="AK765" i="2"/>
  <c r="AK1344" i="2"/>
  <c r="AK1191" i="2"/>
  <c r="AK877" i="2"/>
  <c r="AK2981" i="2"/>
  <c r="AK3049" i="2"/>
  <c r="AK1238" i="2"/>
  <c r="AK1206" i="2"/>
  <c r="AK1278" i="2"/>
  <c r="AK1792" i="2"/>
  <c r="AK2855" i="2"/>
  <c r="AK761" i="2"/>
  <c r="AK487" i="2"/>
  <c r="AK292" i="2"/>
  <c r="AK1511" i="2"/>
  <c r="AK575" i="2"/>
  <c r="AK2390" i="2"/>
  <c r="AK170" i="2"/>
  <c r="AK1958" i="2"/>
  <c r="AK3064" i="2"/>
  <c r="AK1803" i="2"/>
  <c r="AK1163" i="2"/>
  <c r="AK2903" i="2"/>
  <c r="AK1505" i="2"/>
  <c r="AK2786" i="2"/>
  <c r="AK1622" i="2"/>
  <c r="AK2540" i="2"/>
  <c r="AK903" i="2"/>
  <c r="AK309" i="2"/>
  <c r="AK2587" i="2"/>
  <c r="AK667" i="2"/>
  <c r="AK1387" i="2"/>
  <c r="AK1638" i="2"/>
  <c r="AK1464" i="2"/>
  <c r="AK2760" i="2"/>
  <c r="AK1337" i="2"/>
  <c r="AK1843" i="2"/>
  <c r="AK873" i="2"/>
  <c r="AK1082" i="2"/>
  <c r="AK382" i="2"/>
  <c r="AK1435" i="2"/>
  <c r="AK2424" i="2"/>
  <c r="AK1690" i="2"/>
  <c r="AK1870" i="2"/>
  <c r="AK1891" i="2"/>
  <c r="AK773" i="2"/>
  <c r="AK2665" i="2"/>
  <c r="AK1041" i="2"/>
  <c r="AK2651" i="2"/>
  <c r="AK726" i="2"/>
  <c r="AK583" i="2"/>
  <c r="AK1612" i="2"/>
  <c r="AK409" i="2"/>
  <c r="AK65" i="2"/>
  <c r="AK3062" i="2"/>
  <c r="AK1688" i="2"/>
  <c r="AK1436" i="2"/>
  <c r="AK637" i="2"/>
  <c r="AK143" i="2"/>
  <c r="AK714" i="2"/>
  <c r="AK649" i="2"/>
  <c r="AK300" i="2"/>
  <c r="AK814" i="2"/>
  <c r="AK800" i="2"/>
  <c r="AK1986" i="2"/>
  <c r="AK134" i="2"/>
  <c r="AK444" i="2"/>
  <c r="AK230" i="2"/>
  <c r="AK321" i="2"/>
  <c r="AK268" i="2"/>
  <c r="AK2227" i="2"/>
  <c r="AK1715" i="2"/>
  <c r="AK43" i="2"/>
  <c r="AK853" i="2"/>
  <c r="AK1049" i="2"/>
  <c r="AK2073" i="2"/>
  <c r="AK192" i="2"/>
  <c r="AK1721" i="2"/>
  <c r="AK2965" i="2"/>
  <c r="AK1749" i="2"/>
  <c r="AK206" i="2"/>
  <c r="AK645" i="2"/>
  <c r="AK3072" i="2"/>
  <c r="AK780" i="2"/>
  <c r="AK597" i="2"/>
  <c r="AK2885" i="2"/>
  <c r="AK2332" i="2"/>
  <c r="AK44" i="2"/>
  <c r="AK1441" i="2"/>
  <c r="AK858" i="2"/>
  <c r="AK1048" i="2"/>
  <c r="AK1226" i="2"/>
  <c r="AK1307" i="2"/>
  <c r="AK2231" i="2"/>
  <c r="AK1841" i="2"/>
  <c r="AK1826" i="2"/>
  <c r="AK932" i="2"/>
  <c r="AK537" i="2"/>
  <c r="AK3004" i="2"/>
  <c r="AK152" i="2"/>
  <c r="AK1102" i="2"/>
  <c r="AK1593" i="2"/>
  <c r="AK855" i="2"/>
  <c r="AK588" i="2"/>
  <c r="AK2915" i="2"/>
  <c r="AK1061" i="2"/>
  <c r="AK2717" i="2"/>
  <c r="AK2421" i="2"/>
  <c r="AK756" i="2"/>
  <c r="AK110" i="2"/>
  <c r="AK301" i="2"/>
  <c r="AK2267" i="2"/>
  <c r="AK1677" i="2"/>
  <c r="AK1726" i="2"/>
  <c r="AK2696" i="2"/>
  <c r="AK2232" i="2"/>
  <c r="AK2358" i="2"/>
  <c r="AK1113" i="2"/>
  <c r="AK1123" i="2"/>
  <c r="AK2140" i="2"/>
  <c r="AK2099" i="2"/>
  <c r="AK2277" i="2"/>
  <c r="AK1717" i="2"/>
  <c r="AK1205" i="2"/>
  <c r="AK2251" i="2"/>
  <c r="AK2036" i="2"/>
  <c r="AK108" i="2"/>
  <c r="AK1175" i="2"/>
  <c r="AK3083" i="2"/>
  <c r="AK1579" i="2"/>
  <c r="AK1805" i="2"/>
  <c r="AK1453" i="2"/>
  <c r="AK1512" i="2"/>
  <c r="AK1808" i="2"/>
  <c r="AK928" i="2"/>
  <c r="AK2898" i="2"/>
  <c r="AK828" i="2"/>
  <c r="AK1947" i="2"/>
  <c r="AK2940" i="2"/>
  <c r="AK912" i="2"/>
  <c r="AK709" i="2"/>
  <c r="AK299" i="2"/>
  <c r="AK2133" i="2"/>
  <c r="AK936" i="2"/>
  <c r="AK1881" i="2"/>
  <c r="AK1580" i="2"/>
  <c r="AK23" i="2"/>
  <c r="AK1044" i="2"/>
  <c r="AK644" i="2"/>
  <c r="AK2870" i="2"/>
  <c r="AK2334" i="2"/>
  <c r="AK392" i="2"/>
  <c r="AK944" i="2"/>
  <c r="AK2182" i="2"/>
  <c r="AK2409" i="2"/>
  <c r="AK2121" i="2"/>
  <c r="AK2876" i="2"/>
  <c r="AK1712" i="2"/>
  <c r="AK1200" i="2"/>
  <c r="AK863" i="2"/>
  <c r="AK255" i="2"/>
  <c r="AK1409" i="2"/>
  <c r="AK121" i="2"/>
  <c r="AK2894" i="2"/>
  <c r="AK2134" i="2"/>
  <c r="AK130" i="2"/>
  <c r="AK2356" i="2"/>
  <c r="AK1868" i="2"/>
  <c r="AK1140" i="2"/>
  <c r="AK3099" i="2"/>
  <c r="AK2523" i="2"/>
  <c r="AK2203" i="2"/>
  <c r="AK1371" i="2"/>
  <c r="AK539" i="2"/>
  <c r="AK1037" i="2"/>
  <c r="AK589" i="2"/>
  <c r="AK927" i="2"/>
  <c r="AK399" i="2"/>
  <c r="AK3093" i="2"/>
  <c r="AK2357" i="2"/>
  <c r="AK2589" i="2"/>
  <c r="AK1897" i="2"/>
  <c r="AK1705" i="2"/>
  <c r="AK1561" i="2"/>
  <c r="AK263" i="2"/>
  <c r="AK2350" i="2"/>
  <c r="AK197" i="2"/>
  <c r="AK675" i="2"/>
  <c r="AK2346" i="2"/>
  <c r="AK2186" i="2"/>
  <c r="AK1818" i="2"/>
  <c r="AK1698" i="2"/>
  <c r="AK1250" i="2"/>
  <c r="AK2904" i="2"/>
  <c r="AK2492" i="2"/>
  <c r="AK2252" i="2"/>
  <c r="AK1010" i="2"/>
  <c r="AK1930" i="2"/>
  <c r="AK1802" i="2"/>
  <c r="AK1127" i="2"/>
  <c r="AK2995" i="2"/>
  <c r="AK1283" i="2"/>
  <c r="AK267" i="2"/>
  <c r="AK11" i="2"/>
  <c r="AK2985" i="2"/>
  <c r="AK1094" i="2"/>
  <c r="AK2629" i="2"/>
  <c r="AK1925" i="2"/>
  <c r="AK1461" i="2"/>
  <c r="AK1830" i="2"/>
  <c r="AK2688" i="2"/>
  <c r="AK432" i="2"/>
  <c r="AK2016" i="2"/>
  <c r="AK1744" i="2"/>
  <c r="AK704" i="2"/>
  <c r="AK993" i="2"/>
  <c r="AK769" i="2"/>
  <c r="AK593" i="2"/>
  <c r="AK919" i="2"/>
  <c r="AK2294" i="2"/>
  <c r="AK2676" i="2"/>
  <c r="AK1154" i="2"/>
  <c r="AK2158" i="2"/>
  <c r="AK557" i="2"/>
  <c r="AK512" i="2"/>
  <c r="AK484" i="2"/>
  <c r="AK638" i="2"/>
  <c r="AK865" i="2"/>
  <c r="AK1644" i="2"/>
  <c r="AK2040" i="2"/>
  <c r="AK746" i="2"/>
  <c r="AK405" i="2"/>
  <c r="AK71" i="2"/>
  <c r="AK264" i="2"/>
  <c r="AK2558" i="2"/>
  <c r="AK2810" i="2"/>
  <c r="AK1228" i="2"/>
  <c r="AK2617" i="2"/>
  <c r="AK1977" i="2"/>
  <c r="AK429" i="2"/>
  <c r="AK648" i="2"/>
  <c r="AK356" i="2"/>
  <c r="AK1767" i="2"/>
  <c r="AK1559" i="2"/>
  <c r="AK639" i="2"/>
  <c r="AK818" i="2"/>
  <c r="AK1297" i="2"/>
  <c r="AK585" i="2"/>
  <c r="AK1129" i="2"/>
  <c r="AK659" i="2"/>
  <c r="AK1338" i="2"/>
  <c r="AK2310" i="2"/>
  <c r="AK360" i="2"/>
  <c r="AK1211" i="2"/>
  <c r="AK2519" i="2"/>
  <c r="AK1303" i="2"/>
  <c r="AK2964" i="2"/>
  <c r="AK1066" i="2"/>
  <c r="AK1174" i="2"/>
  <c r="G10" i="1"/>
  <c r="D10" i="1" s="1"/>
  <c r="F14" i="1" l="1"/>
  <c r="F15" i="1" s="1"/>
  <c r="F9" i="1" s="1"/>
  <c r="AK5" i="2"/>
  <c r="E12" i="1" l="1"/>
  <c r="D9" i="1" s="1"/>
  <c r="D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Eirik Solberg</author>
  </authors>
  <commentList>
    <comment ref="B2" authorId="0" shapeId="0" xr:uid="{00000000-0006-0000-0000-000001000000}">
      <text>
        <r>
          <rPr>
            <b/>
            <sz val="8"/>
            <color indexed="81"/>
            <rFont val="Tahoma"/>
            <family val="2"/>
          </rPr>
          <t xml:space="preserve">Skriv inn kommunenummer
</t>
        </r>
      </text>
    </comment>
    <comment ref="B4" authorId="0" shapeId="0" xr:uid="{00000000-0006-0000-0000-000002000000}">
      <text>
        <r>
          <rPr>
            <sz val="8"/>
            <color indexed="81"/>
            <rFont val="Tahoma"/>
            <family val="2"/>
          </rPr>
          <t xml:space="preserve">Skriv pensjonspremien i prosent som kommunen/fylkeskommunen betaler. 
</t>
        </r>
      </text>
    </comment>
    <comment ref="B5" authorId="0" shapeId="0" xr:uid="{00000000-0006-0000-0000-000003000000}">
      <text>
        <r>
          <rPr>
            <b/>
            <sz val="8"/>
            <color indexed="81"/>
            <rFont val="Tahoma"/>
            <family val="2"/>
          </rPr>
          <t>Skriv inn arbeidsgiveravgift som fylkes-/kommunen betaler</t>
        </r>
      </text>
    </comment>
    <comment ref="G10" authorId="0" shapeId="0" xr:uid="{00000000-0006-0000-0000-000004000000}">
      <text>
        <r>
          <rPr>
            <b/>
            <sz val="8"/>
            <color indexed="81"/>
            <rFont val="Tahoma"/>
            <family val="2"/>
          </rPr>
          <t>Kostnader som staten betaler</t>
        </r>
      </text>
    </comment>
    <comment ref="F14" authorId="0" shapeId="0" xr:uid="{00000000-0006-0000-0000-000007000000}">
      <text>
        <r>
          <rPr>
            <b/>
            <sz val="8"/>
            <color indexed="81"/>
            <rFont val="Tahoma"/>
            <family val="2"/>
          </rPr>
          <t xml:space="preserve">Kostnader som feriepenger,arbeidsgiveravgift som arbeidsgiver ikke får refundert for de som har sykefravær utover arbeidsgiverperioden. 
</t>
        </r>
      </text>
    </comment>
    <comment ref="G14" authorId="0" shapeId="0" xr:uid="{00000000-0006-0000-0000-000008000000}">
      <text>
        <r>
          <rPr>
            <b/>
            <sz val="8"/>
            <color indexed="81"/>
            <rFont val="Tahoma"/>
            <family val="2"/>
          </rPr>
          <t>Kostnader som staten betaler</t>
        </r>
        <r>
          <rPr>
            <sz val="8"/>
            <color indexed="81"/>
            <rFont val="Tahoma"/>
            <family val="2"/>
          </rPr>
          <t xml:space="preserve">
</t>
        </r>
      </text>
    </comment>
    <comment ref="B16" authorId="0" shapeId="0" xr:uid="{00000000-0006-0000-0000-000009000000}">
      <text>
        <r>
          <rPr>
            <sz val="8"/>
            <color indexed="81"/>
            <rFont val="Tahoma"/>
            <family val="2"/>
          </rPr>
          <t xml:space="preserve">
Legg inn gjennomsnittlig lønn for vikarer i forhold til gjennomsnittlig lønn for de som er syke</t>
        </r>
      </text>
    </comment>
    <comment ref="B17" authorId="0" shapeId="0" xr:uid="{00000000-0006-0000-0000-00000A000000}">
      <text>
        <r>
          <rPr>
            <sz val="8"/>
            <color indexed="81"/>
            <rFont val="Tahoma"/>
            <family val="2"/>
          </rPr>
          <t xml:space="preserve">Her legges det inn andel av de de sykmeldte årsverkene som erstattes med vikarer etc. utover arbeidsgiverperioden </t>
        </r>
      </text>
    </comment>
  </commentList>
</comments>
</file>

<file path=xl/sharedStrings.xml><?xml version="1.0" encoding="utf-8"?>
<sst xmlns="http://schemas.openxmlformats.org/spreadsheetml/2006/main" count="7967" uniqueCount="862">
  <si>
    <t>Sykefravær i prosent</t>
  </si>
  <si>
    <t xml:space="preserve"> </t>
  </si>
  <si>
    <t>Brukernummer</t>
  </si>
  <si>
    <t>Årsverk</t>
  </si>
  <si>
    <t>Feriepenger</t>
  </si>
  <si>
    <t>Arbeidsgiveravgift</t>
  </si>
  <si>
    <t>Andel av dette sykefraværet som må erstattes av vikarer etc.</t>
  </si>
  <si>
    <t>Pensjonspremie(ekskl.AFP)</t>
  </si>
  <si>
    <t>Kommunenummer/-navn</t>
  </si>
  <si>
    <t>Brukernavn</t>
  </si>
  <si>
    <t>Modellen vil bli endret etter hvert avhengig av tilbakemeldinger</t>
  </si>
  <si>
    <t>Gjennomsnittlig lønn for vikarer i prosent av lønn for arbeidstaker som har  sykefravær</t>
  </si>
  <si>
    <t>Sykefravær i arbeidsgiverperioden</t>
  </si>
  <si>
    <t>Sykefravær utover arbeidsgiverperioden</t>
  </si>
  <si>
    <t>Kostnader pr. år for staten i millioner kroner.</t>
  </si>
  <si>
    <t>Kostnader for arbeidsgiver</t>
  </si>
  <si>
    <t>Kostnader for staten</t>
  </si>
  <si>
    <t>Kostnader for arbeidsgiver i arbeidsgiverperioden.</t>
  </si>
  <si>
    <t>Kostnader for arbeidsgiver utenfor arbeidsgiverperioden</t>
  </si>
  <si>
    <t>Sykefravær i  alt i %</t>
  </si>
  <si>
    <t>Sykefravær i  alt i kr. (arbeidsgiver og staten)</t>
  </si>
  <si>
    <t>Totale kostnader</t>
  </si>
  <si>
    <t>Kostnader innenfor og utenfor arbeidsgiverperioden</t>
  </si>
  <si>
    <t xml:space="preserve">  Kostnader for arbeidsgiver</t>
  </si>
  <si>
    <t xml:space="preserve">  Kostnader for staten</t>
  </si>
  <si>
    <t>Kostnader som ikke blir refundert:</t>
  </si>
  <si>
    <t xml:space="preserve"> -pensjonskostnader</t>
  </si>
  <si>
    <t xml:space="preserve"> -arbeidsgivertavgift av feriepenger og pensjon</t>
  </si>
  <si>
    <t xml:space="preserve"> -feriepenger av lønn utover 6g</t>
  </si>
  <si>
    <t xml:space="preserve"> -feriepengeavsetning av lønn inntil 6G utover 48 sykefraværsdager</t>
  </si>
  <si>
    <t>Kostnader</t>
  </si>
  <si>
    <t>Snitt grunnlønn</t>
  </si>
  <si>
    <t>Snitt tillegglønn ekskl. helligdagstillegg</t>
  </si>
  <si>
    <t>Snitt helligdags-tillegg</t>
  </si>
  <si>
    <t>Kommunenr</t>
  </si>
  <si>
    <t>Kommunenavn</t>
  </si>
  <si>
    <t>Årsverk (Fastlønte samt timelønte med mer enn 14 timer/uke)</t>
  </si>
  <si>
    <t>Halden kommune</t>
  </si>
  <si>
    <t>Moss kommune</t>
  </si>
  <si>
    <t>Sarpsborg kommune</t>
  </si>
  <si>
    <t>Fredrikstad kommune</t>
  </si>
  <si>
    <t>Hvaler kommune</t>
  </si>
  <si>
    <t>Aremark kommune</t>
  </si>
  <si>
    <t>Marker kommune</t>
  </si>
  <si>
    <t>Skiptvet kommune</t>
  </si>
  <si>
    <t>Rakkestad kommune</t>
  </si>
  <si>
    <t>Råde kommune</t>
  </si>
  <si>
    <t>Våler kommune</t>
  </si>
  <si>
    <t>Vestby kommune</t>
  </si>
  <si>
    <t>Ås kommune</t>
  </si>
  <si>
    <t>Frogn kommune</t>
  </si>
  <si>
    <t>Nesodden kommune</t>
  </si>
  <si>
    <t>Bærum kommune</t>
  </si>
  <si>
    <t>Asker kommune</t>
  </si>
  <si>
    <t>Aurskog-Høland kommune</t>
  </si>
  <si>
    <t>Rælingen kommune</t>
  </si>
  <si>
    <t>Enebakk kommune</t>
  </si>
  <si>
    <t>Lørenskog kommune</t>
  </si>
  <si>
    <t>Nittedal kommune</t>
  </si>
  <si>
    <t>Gjerdrum kommune</t>
  </si>
  <si>
    <t>Ullensaker kommune</t>
  </si>
  <si>
    <t>Nes kommune</t>
  </si>
  <si>
    <t>Eidsvoll kommune</t>
  </si>
  <si>
    <t>Nannestad kommune</t>
  </si>
  <si>
    <t>Hurdal kommune</t>
  </si>
  <si>
    <t>Oslo kommune</t>
  </si>
  <si>
    <t>Kongsvinger kommune</t>
  </si>
  <si>
    <t>Hamar kommune</t>
  </si>
  <si>
    <t>Ringsaker kommune</t>
  </si>
  <si>
    <t>Løten kommune</t>
  </si>
  <si>
    <t>Stange kommune</t>
  </si>
  <si>
    <t>Nord-Odal kommune</t>
  </si>
  <si>
    <t>Sør-Odal kommune</t>
  </si>
  <si>
    <t>Eidskog kommune</t>
  </si>
  <si>
    <t>Grue kommune</t>
  </si>
  <si>
    <t>Åsnes kommune</t>
  </si>
  <si>
    <t>Elverum kommune</t>
  </si>
  <si>
    <t>Trysil kommune</t>
  </si>
  <si>
    <t>Åmot kommune</t>
  </si>
  <si>
    <t>Stor-Elvdal kommune</t>
  </si>
  <si>
    <t>Rendalen kommune</t>
  </si>
  <si>
    <t>Engerdal kommune</t>
  </si>
  <si>
    <t>Tolga kommune</t>
  </si>
  <si>
    <t>Tynset kommune</t>
  </si>
  <si>
    <t>Alvdal kommune</t>
  </si>
  <si>
    <t>Folldal kommune</t>
  </si>
  <si>
    <t>Os kommune</t>
  </si>
  <si>
    <t>Lillehammer kommune</t>
  </si>
  <si>
    <t>Gjøvik kommune</t>
  </si>
  <si>
    <t>Dovre kommune</t>
  </si>
  <si>
    <t>Lesja kommune</t>
  </si>
  <si>
    <t>Skjåk kommune</t>
  </si>
  <si>
    <t>Lom kommune</t>
  </si>
  <si>
    <t>Vågå kommune</t>
  </si>
  <si>
    <t>Nord-Fron kommune</t>
  </si>
  <si>
    <t>Sel kommune</t>
  </si>
  <si>
    <t>Sør-Fron kommune</t>
  </si>
  <si>
    <t>Ringebu kommune</t>
  </si>
  <si>
    <t>Øyer kommune</t>
  </si>
  <si>
    <t>Gausdal kommune</t>
  </si>
  <si>
    <t>Østre Toten kommune</t>
  </si>
  <si>
    <t>Vestre Toten kommune</t>
  </si>
  <si>
    <t>Jevnaker kommune</t>
  </si>
  <si>
    <t>Lunner kommune</t>
  </si>
  <si>
    <t>Gran kommune</t>
  </si>
  <si>
    <t>Søndre Land kommune</t>
  </si>
  <si>
    <t>Nordre Land kommune</t>
  </si>
  <si>
    <t>Sør-Aurdal kommune</t>
  </si>
  <si>
    <t>Etnedal kommune</t>
  </si>
  <si>
    <t>Nord-Aurdal kommune</t>
  </si>
  <si>
    <t>Vestre Slidre kommune</t>
  </si>
  <si>
    <t>Øystre Slidre kommune</t>
  </si>
  <si>
    <t>Vang kommune</t>
  </si>
  <si>
    <t>Drammen kommune</t>
  </si>
  <si>
    <t>Kongsberg kommune</t>
  </si>
  <si>
    <t>Ringerike kommune</t>
  </si>
  <si>
    <t>Hole kommune</t>
  </si>
  <si>
    <t>Flå kommune</t>
  </si>
  <si>
    <t>Gol kommune</t>
  </si>
  <si>
    <t>Hemsedal kommune</t>
  </si>
  <si>
    <t>Ål kommune</t>
  </si>
  <si>
    <t>Hol kommune</t>
  </si>
  <si>
    <t>Sigdal kommune</t>
  </si>
  <si>
    <t>Krødsherad kommune</t>
  </si>
  <si>
    <t>Modum kommune</t>
  </si>
  <si>
    <t>Øvre Eiker kommune</t>
  </si>
  <si>
    <t>Lier kommune</t>
  </si>
  <si>
    <t>Flesberg kommune</t>
  </si>
  <si>
    <t>Rollag kommune</t>
  </si>
  <si>
    <t>Nore og Uvdal kommune</t>
  </si>
  <si>
    <t>Horten kommune</t>
  </si>
  <si>
    <t>Holmestrand kommune</t>
  </si>
  <si>
    <t>Tønsberg kommune</t>
  </si>
  <si>
    <t>Sandefjord kommune</t>
  </si>
  <si>
    <t>Larvik kommune</t>
  </si>
  <si>
    <t>Sande kommune</t>
  </si>
  <si>
    <t>Porsgrunn kommune</t>
  </si>
  <si>
    <t>Skien kommune</t>
  </si>
  <si>
    <t>Notodden kommune</t>
  </si>
  <si>
    <t>Siljan kommune</t>
  </si>
  <si>
    <t>Bamble kommune</t>
  </si>
  <si>
    <t>Kragerø kommune</t>
  </si>
  <si>
    <t>Drangedal kommune</t>
  </si>
  <si>
    <t>Nome kommune</t>
  </si>
  <si>
    <t>Bø kommune</t>
  </si>
  <si>
    <t>Tinn kommune</t>
  </si>
  <si>
    <t>Hjartdal kommune</t>
  </si>
  <si>
    <t>Seljord kommune</t>
  </si>
  <si>
    <t>Kviteseid kommune</t>
  </si>
  <si>
    <t>Nissedal kommune</t>
  </si>
  <si>
    <t>Fyresdal kommune</t>
  </si>
  <si>
    <t>Tokke kommune</t>
  </si>
  <si>
    <t>Vinje kommune</t>
  </si>
  <si>
    <t>Risør kommune</t>
  </si>
  <si>
    <t>Grimstad kommune</t>
  </si>
  <si>
    <t>Arendal kommune</t>
  </si>
  <si>
    <t>Gjerstad kommune</t>
  </si>
  <si>
    <t>Vegårshei kommune</t>
  </si>
  <si>
    <t>Tvedestrand kommune</t>
  </si>
  <si>
    <t>Froland kommune</t>
  </si>
  <si>
    <t>Lillesand kommune</t>
  </si>
  <si>
    <t>Birkenes kommune</t>
  </si>
  <si>
    <t>Åmli kommune</t>
  </si>
  <si>
    <t>Iveland kommune</t>
  </si>
  <si>
    <t>Evje og Hornnes kommune</t>
  </si>
  <si>
    <t>Bygland kommune</t>
  </si>
  <si>
    <t>Valle kommune</t>
  </si>
  <si>
    <t>Bykle kommune</t>
  </si>
  <si>
    <t>Kristiansand kommune</t>
  </si>
  <si>
    <t>Farsund kommune</t>
  </si>
  <si>
    <t>Flekkefjord kommune</t>
  </si>
  <si>
    <t>Vennesla kommune</t>
  </si>
  <si>
    <t>Åseral kommune</t>
  </si>
  <si>
    <t>Lindesnes kommune</t>
  </si>
  <si>
    <t>Lyngdal kommune</t>
  </si>
  <si>
    <t>Hægebostad kommune</t>
  </si>
  <si>
    <t>Kvinesdal kommune</t>
  </si>
  <si>
    <t>Sirdal kommune</t>
  </si>
  <si>
    <t>Rogaland fylkeskommune</t>
  </si>
  <si>
    <t>Eigersund kommune</t>
  </si>
  <si>
    <t>Sandnes kommune</t>
  </si>
  <si>
    <t>Stavanger kommune</t>
  </si>
  <si>
    <t>Haugesund kommune</t>
  </si>
  <si>
    <t>Sokndal kommune</t>
  </si>
  <si>
    <t>Lund kommune</t>
  </si>
  <si>
    <t>Bjerkreim kommune</t>
  </si>
  <si>
    <t>Hå kommune</t>
  </si>
  <si>
    <t>Klepp kommune</t>
  </si>
  <si>
    <t>Time kommune</t>
  </si>
  <si>
    <t>Gjesdal kommune</t>
  </si>
  <si>
    <t>Sola kommune</t>
  </si>
  <si>
    <t>Randaberg kommune</t>
  </si>
  <si>
    <t>Strand kommune</t>
  </si>
  <si>
    <t>Hjelmeland kommune</t>
  </si>
  <si>
    <t>Suldal kommune</t>
  </si>
  <si>
    <t>Sauda kommune</t>
  </si>
  <si>
    <t>Kvitsøy kommune</t>
  </si>
  <si>
    <t>Bokn kommune</t>
  </si>
  <si>
    <t>Tysvær kommune</t>
  </si>
  <si>
    <t>Karmøy kommune</t>
  </si>
  <si>
    <t>Utsira kommune</t>
  </si>
  <si>
    <t>Vindafjord kommune</t>
  </si>
  <si>
    <t>Bergen kommune</t>
  </si>
  <si>
    <t>Etne kommune</t>
  </si>
  <si>
    <t>Sveio kommune</t>
  </si>
  <si>
    <t>Bømlo kommune</t>
  </si>
  <si>
    <t>Stord kommune</t>
  </si>
  <si>
    <t>Fitjar kommune</t>
  </si>
  <si>
    <t>Tysnes kommune</t>
  </si>
  <si>
    <t>Kvinnherad kommune</t>
  </si>
  <si>
    <t>Eidfjord kommune</t>
  </si>
  <si>
    <t>Samnanger kommune</t>
  </si>
  <si>
    <t>Austevoll kommune</t>
  </si>
  <si>
    <t>Askøy kommune</t>
  </si>
  <si>
    <t>Vaksdal kommune</t>
  </si>
  <si>
    <t>Modalen kommune</t>
  </si>
  <si>
    <t>Osterøy kommune</t>
  </si>
  <si>
    <t>Øygarden kommune</t>
  </si>
  <si>
    <t>Austrheim kommune</t>
  </si>
  <si>
    <t>Fedje kommune</t>
  </si>
  <si>
    <t>Masfjorden kommune</t>
  </si>
  <si>
    <t>Gulen kommune</t>
  </si>
  <si>
    <t>Solund kommune</t>
  </si>
  <si>
    <t>Hyllestad kommune</t>
  </si>
  <si>
    <t>Høyanger kommune</t>
  </si>
  <si>
    <t>Vik kommune</t>
  </si>
  <si>
    <t>Sogndal kommune</t>
  </si>
  <si>
    <t>Aurland kommune</t>
  </si>
  <si>
    <t>Lærdal kommune</t>
  </si>
  <si>
    <t>Årdal kommune</t>
  </si>
  <si>
    <t>Luster kommune</t>
  </si>
  <si>
    <t>Askvoll kommune</t>
  </si>
  <si>
    <t>Fjaler kommune</t>
  </si>
  <si>
    <t>Bremanger kommune</t>
  </si>
  <si>
    <t>Gloppen kommune</t>
  </si>
  <si>
    <t>Stryn kommune</t>
  </si>
  <si>
    <t>Møre og Romsdal fylkeskommune</t>
  </si>
  <si>
    <t>Molde kommune</t>
  </si>
  <si>
    <t>Ålesund kommune</t>
  </si>
  <si>
    <t>Kristiansund kommune</t>
  </si>
  <si>
    <t>Vanylven kommune</t>
  </si>
  <si>
    <t>Herøy kommune</t>
  </si>
  <si>
    <t>Ulstein kommune</t>
  </si>
  <si>
    <t>Hareid kommune</t>
  </si>
  <si>
    <t>Volda kommune</t>
  </si>
  <si>
    <t>Ørsta kommune</t>
  </si>
  <si>
    <t>Stranda kommune</t>
  </si>
  <si>
    <t>Sykkylven kommune</t>
  </si>
  <si>
    <t>Sula kommune</t>
  </si>
  <si>
    <t>Giske kommune</t>
  </si>
  <si>
    <t>Vestnes kommune</t>
  </si>
  <si>
    <t>Rauma kommune</t>
  </si>
  <si>
    <t>Aukra kommune</t>
  </si>
  <si>
    <t>Averøy kommune</t>
  </si>
  <si>
    <t>Gjemnes kommune</t>
  </si>
  <si>
    <t>Tingvoll kommune</t>
  </si>
  <si>
    <t>Sunndal kommune</t>
  </si>
  <si>
    <t>Surnadal kommune</t>
  </si>
  <si>
    <t>Rindal kommune</t>
  </si>
  <si>
    <t>Smøla kommune</t>
  </si>
  <si>
    <t>Aure kommune</t>
  </si>
  <si>
    <t>Trondheim kommune</t>
  </si>
  <si>
    <t>Hitra kommune</t>
  </si>
  <si>
    <t>Frøya kommune</t>
  </si>
  <si>
    <t>Ørland kommune</t>
  </si>
  <si>
    <t>Åfjord kommune</t>
  </si>
  <si>
    <t>Osen kommune</t>
  </si>
  <si>
    <t>Oppdal kommune</t>
  </si>
  <si>
    <t>Rennebu kommune</t>
  </si>
  <si>
    <t>Røros kommune</t>
  </si>
  <si>
    <t>Holtålen kommune</t>
  </si>
  <si>
    <t>Midtre Gauldal kommune</t>
  </si>
  <si>
    <t>Melhus kommune</t>
  </si>
  <si>
    <t>Skaun kommune</t>
  </si>
  <si>
    <t>Malvik kommune</t>
  </si>
  <si>
    <t>Selbu kommune</t>
  </si>
  <si>
    <t>Tydal kommune</t>
  </si>
  <si>
    <t>Steinkjer kommune</t>
  </si>
  <si>
    <t>Namsos kommune</t>
  </si>
  <si>
    <t>Meråker kommune</t>
  </si>
  <si>
    <t>Stjørdal kommune</t>
  </si>
  <si>
    <t>Frosta kommune</t>
  </si>
  <si>
    <t>Levanger kommune</t>
  </si>
  <si>
    <t>Verdal kommune</t>
  </si>
  <si>
    <t>Snåsa kommune</t>
  </si>
  <si>
    <t>Lierne kommune</t>
  </si>
  <si>
    <t>Røyrvik kommune</t>
  </si>
  <si>
    <t>Namsskogan kommune</t>
  </si>
  <si>
    <t>Grong kommune</t>
  </si>
  <si>
    <t>Høylandet kommune</t>
  </si>
  <si>
    <t>Overhalla kommune</t>
  </si>
  <si>
    <t>Flatanger kommune</t>
  </si>
  <si>
    <t>Leka kommune</t>
  </si>
  <si>
    <t>Inderøy kommune</t>
  </si>
  <si>
    <t>Nordland fylkeskommune</t>
  </si>
  <si>
    <t>Bodø kommune</t>
  </si>
  <si>
    <t>Narvik kommune</t>
  </si>
  <si>
    <t>Bindal kommune</t>
  </si>
  <si>
    <t>Sømna kommune</t>
  </si>
  <si>
    <t>Brønnøy kommune</t>
  </si>
  <si>
    <t>Vega kommune</t>
  </si>
  <si>
    <t>Vevelstad kommune</t>
  </si>
  <si>
    <t>Alstahaug kommune</t>
  </si>
  <si>
    <t>Leirfjord kommune</t>
  </si>
  <si>
    <t>Vefsn kommune</t>
  </si>
  <si>
    <t>Grane kommune</t>
  </si>
  <si>
    <t>Hattfjelldal kommune</t>
  </si>
  <si>
    <t>Dønna kommune</t>
  </si>
  <si>
    <t>Nesna kommune</t>
  </si>
  <si>
    <t>Hemnes kommune</t>
  </si>
  <si>
    <t>Rana kommune</t>
  </si>
  <si>
    <t>Lurøy kommune</t>
  </si>
  <si>
    <t>Træna kommune</t>
  </si>
  <si>
    <t>Rødøy kommune</t>
  </si>
  <si>
    <t>Meløy kommune</t>
  </si>
  <si>
    <t>Gildeskål kommune</t>
  </si>
  <si>
    <t>Beiarn kommune</t>
  </si>
  <si>
    <t>Saltdal kommune</t>
  </si>
  <si>
    <t>Fauske kommune</t>
  </si>
  <si>
    <t>Sørfold kommune</t>
  </si>
  <si>
    <t>Steigen kommune</t>
  </si>
  <si>
    <t>Hamarøy kommune</t>
  </si>
  <si>
    <t>Lødingen kommune</t>
  </si>
  <si>
    <t>Tjeldsund kommune</t>
  </si>
  <si>
    <t>Evenes kommune</t>
  </si>
  <si>
    <t>Røst kommune</t>
  </si>
  <si>
    <t>Værøy kommune</t>
  </si>
  <si>
    <t>Flakstad kommune</t>
  </si>
  <si>
    <t>Vestvågøy kommune</t>
  </si>
  <si>
    <t>Vågan kommune</t>
  </si>
  <si>
    <t>Hadsel kommune</t>
  </si>
  <si>
    <t>Øksnes kommune</t>
  </si>
  <si>
    <t>Andøy kommune</t>
  </si>
  <si>
    <t>Moskenes kommune</t>
  </si>
  <si>
    <t>Tromsø kommune</t>
  </si>
  <si>
    <t>Kvæfjord kommune</t>
  </si>
  <si>
    <t>Ibestad kommune</t>
  </si>
  <si>
    <t>Gratangen kommune</t>
  </si>
  <si>
    <t>Bardu kommune</t>
  </si>
  <si>
    <t>Salangen kommune</t>
  </si>
  <si>
    <t>Målselv kommune</t>
  </si>
  <si>
    <t>Sørreisa kommune</t>
  </si>
  <si>
    <t>Dyrøy kommune</t>
  </si>
  <si>
    <t>Balsfjord kommune</t>
  </si>
  <si>
    <t>Karlsøy kommune</t>
  </si>
  <si>
    <t>Lyngen kommune</t>
  </si>
  <si>
    <t>Storfjord kommune</t>
  </si>
  <si>
    <t>Skjervøy kommune</t>
  </si>
  <si>
    <t>Nordreisa kommune</t>
  </si>
  <si>
    <t>Kvænangen kommune</t>
  </si>
  <si>
    <t>Vardø kommune</t>
  </si>
  <si>
    <t>Vadsø kommune</t>
  </si>
  <si>
    <t>Hammerfest kommune</t>
  </si>
  <si>
    <t>Alta kommune</t>
  </si>
  <si>
    <t>Loppa kommune</t>
  </si>
  <si>
    <t>Hasvik kommune</t>
  </si>
  <si>
    <t>Måsøy kommune</t>
  </si>
  <si>
    <t>Nordkapp kommune</t>
  </si>
  <si>
    <t>Porsanger kommune</t>
  </si>
  <si>
    <t>Lebesby kommune</t>
  </si>
  <si>
    <t>Gamvik kommune</t>
  </si>
  <si>
    <t>Berlevåg kommune</t>
  </si>
  <si>
    <t>Båtsfjord kommune</t>
  </si>
  <si>
    <t>Sør-Varanger kommune</t>
  </si>
  <si>
    <t>Sektor</t>
  </si>
  <si>
    <t>Alle</t>
  </si>
  <si>
    <t>Administrasjon</t>
  </si>
  <si>
    <t>Undervisning</t>
  </si>
  <si>
    <t>Barnehager</t>
  </si>
  <si>
    <t>Helse/pleie/omsorg</t>
  </si>
  <si>
    <t>Samferdsel og teknikk</t>
  </si>
  <si>
    <t>Annet</t>
  </si>
  <si>
    <t>Årsverk:</t>
  </si>
  <si>
    <t>Gjennomsnittlig grunnlønn pluss gjennomsnittlig pensjonsgivende tillegg</t>
  </si>
  <si>
    <t>Gjennomsnittlig helligdagstillegg</t>
  </si>
  <si>
    <t>Lønnsmasse for året, ekslusive feriepenger og helligdagstillegg</t>
  </si>
  <si>
    <t>Pensjon, grunnlønn og pensjonsgivende tillegg</t>
  </si>
  <si>
    <t>Pensjon av feriepenger</t>
  </si>
  <si>
    <t>Arbeidsgiveravgift, grunnlønn og pensjonsgivende tillegg</t>
  </si>
  <si>
    <t>Arbeidsgiveravgift, ikke pensjonsgivende tillegg</t>
  </si>
  <si>
    <t>Arbeidsgiveravgift, feriepenger</t>
  </si>
  <si>
    <t>Arbeidsgiveravgift, pensjon av grunnlønn og pensjonsgivende tillegg</t>
  </si>
  <si>
    <t>Arbeidsgiveravgift, pensjon av feriepenger</t>
  </si>
  <si>
    <t>Betales av arbeidsgiver i arbeidsgiverperioden</t>
  </si>
  <si>
    <t>Betales av arbeidsgiver utenfor arbeidsgiverperioden</t>
  </si>
  <si>
    <t>Betales av staten utenfor arbeidsgiverperioden</t>
  </si>
  <si>
    <t xml:space="preserve">Du kan legge inn egne verdier i de hvite feltene. Øvrige felt blir oppdatert automatisk. Du velger først kommune ved å </t>
  </si>
  <si>
    <t>angi kommunenummer i den øverste hvite cellen. Velg deretter sektor i cellen under. Dette gjør du ved å klikke i</t>
  </si>
  <si>
    <t xml:space="preserve">cellen, klikke på pilen som dukker opp til høyre for cellen og til slutt klikke på sektor fra listen som dukker opp. </t>
  </si>
  <si>
    <t>Kostnadene gir et anslag på de økonomiske kostnadene av sykefravær - men er ikke nøyaktig.</t>
  </si>
  <si>
    <t>Andel lønnsmasse over 6G</t>
  </si>
  <si>
    <t>Ansatte under 60 år</t>
  </si>
  <si>
    <t>Ansatte over 60 år</t>
  </si>
  <si>
    <t>Alle ansatte</t>
  </si>
  <si>
    <t>Masse for året, helligdagstillegg</t>
  </si>
  <si>
    <t>Modellen tar ikke hensyn til grupper med egne refusjonsregler under Folketryglovens §8-20, at staten bare betaler</t>
  </si>
  <si>
    <t>feriepenger for 48 fraværsdager og at ansatte over 60 år og ansatte med over 6G i inntekt kan ha en annen syke-</t>
  </si>
  <si>
    <t>Forklaring</t>
  </si>
  <si>
    <t>Kilde</t>
  </si>
  <si>
    <t>Lønnsmassen (inkl tillegg) *feriepengesatsen, gir beløpet som påløper i feriepengekostnader i løpet av et år. Merk at dette er betalingsforpliktelsen som oppstår, ikke det som blir utbetalt det aktuelle året. Satsen er 12% for ansatte under 60 år.</t>
  </si>
  <si>
    <t>I arbeidsgiverperioden</t>
  </si>
  <si>
    <t>Utenfor arbeidsgiverperioden</t>
  </si>
  <si>
    <t>Betales av</t>
  </si>
  <si>
    <t>Arbeidsgiver</t>
  </si>
  <si>
    <t>Staten</t>
  </si>
  <si>
    <t>Folketrygdloven $8.16/$8.19/§8.29</t>
  </si>
  <si>
    <t>Etter Folketrygdlovens §8.29 teller ikke tillegg for helligdager med i sykepengegrunnlaget. I HTA 8.1.2 tas alle variable tillegg med. Da får arbeidstaker kompensert dette i  arbeidsgiverperioden?</t>
  </si>
  <si>
    <t>Etter§ 8.29 inngår ikke helligdagstillegg i ukeinntekten for beregning av sykepengegrunnlag. Også §8.30 bruker pensjonsgivende inntekt. Da utbetaler neppe trygden for dette</t>
  </si>
  <si>
    <t>Arbeidsgiver?</t>
  </si>
  <si>
    <t>Arbeidstaker?</t>
  </si>
  <si>
    <t>Staten betaler for inntil 48 dager av deres sykepengeperiode. Arbeidstaker resten.</t>
  </si>
  <si>
    <t>Sykepenger inngår i grunnlag for feriepenger etter Ferielovens §10.(http://lovdata.no/all/tl-19880429-021-003.html#10). Regnes ut fra det arbeidstaker får. Se også http://www.regelhjelp.no/no/Etatenes-sider/Arbeidstilsynet/Emner/Feriepenger/. Satsen er 12% etter HTA pkt. 7.4.2</t>
  </si>
  <si>
    <t>Ferielovens §10.(http://lovdata.no/all/tl-19880429-021-003.html#10), Folketrygdloven §8.33. http://www.regelhjelp.no/no/Etatenes-sider/Arbeidstilsynet/Emner/Feriepenger/</t>
  </si>
  <si>
    <t>Etter Folketrygdlovens §3.15, er det Skattelovens §12.2 som bestemmer hva som er pensjonsgivende. Den viser videre til §5.10, som nevner sykepenger. Men dette gjelder pensjon i folketrygden. Uklart hvordan det er med tjenestepensjonene.</t>
  </si>
  <si>
    <t>Arbeidsgiver? Staten?</t>
  </si>
  <si>
    <t>Etter Folketrygdlovens §3.15, er det Skattelovens §12.2 som bestemmer hva som er pensjonsgivende. Den viser videre til §5.10, som nevner feriepenger. Tjenestepensjon hos arbeidsgiver og folketrygdpensjon hos staten?</t>
  </si>
  <si>
    <t>Folketrygdloven §23.2 og §22.3</t>
  </si>
  <si>
    <t>Når trygdekontoret refunderer lønn under sykdom, refunderer de også arbeidsgiveravgiften av
refusjonsbeløpet. http://www.skatteetaten.no/Upload/Gamle_vedlegg/Hefte_nr__2_965776a.pdf, s. 11. Folketrygdloven §23.2 og §22.3</t>
  </si>
  <si>
    <t>Etter Folketrygdlovens §8.29 teller ikke helligdagstillegg med i sykepengegrunnlaget. I HTA 8.1.2 tas alle variable tillegg med. Hvis kommunene regner det med i sykepengegrunnlaget, betales arbeidsgivervgift. I motsatt fall mister staten disse inntektene.</t>
  </si>
  <si>
    <t>Når trygdekontoret refunderer lønn under sykdom, refunderer de også arbeidsgiveravgiften av
refusjonsbeløpet.  http://www.skatteetaten.no/Upload/Gamle_vedlegg/Hefte_nr__2_965776a.pdf, s. 11. Siden helligdagstillegg ikke inngår i sykepengegrunnlaget, betaler nok ikke staten. Hvis tillegget utbetales, betaler nok arbeidsgiver også arbeidsgiveravgiften.</t>
  </si>
  <si>
    <t>Staten/Arbeidstaker</t>
  </si>
  <si>
    <t>Se Behandling av feriepenger. Etter Folketrygdloven §23.2 skal det betales arbeidsgiveravgift hvis og bare hvis sykepengene ikke blir refundert.</t>
  </si>
  <si>
    <t>Trygden betaler  feriepenger etter den lavere satsen i folketrydloven (10,2%), for de 48 dagene de utbetaler feriepenger for. Ferielovens §10.(http://lovdata.no/all/tl-19880429-021-003.html#10), Folketrygdloven §23.2, §8.33</t>
  </si>
  <si>
    <t>Det skal betales arbeidsgiveravgift på alle pensjonspremier (Folketrydlovens §23-2, https://www.klp.no/bedrift/pensjon/offentlig-tjenestepensjon/sp-rsmal-og-svar#!c=klp-category-off_bedrift-pensjon-off_tjenestepensjon-most_read,c=klp-category-off_bedrift-pensjon-off_tjenestepensjon-premie,q=klp-category-off_bedrift-pensjon-off_tjenestepensjon-premie-eId1-4721-1368442390. Se "Pensjon av vanlig lønn". Hvis arbeidsgiver betaler den, betaler de også denne.</t>
  </si>
  <si>
    <t>Se "Pensjon av vanlig lønn". Hvis arbeidsgiver betaler den, betaler de også denne. Ellers betaler staten i form av inntekrsbortfall.</t>
  </si>
  <si>
    <t>Se pensjon av feriepenger. Det er trolig samme part som betaler.</t>
  </si>
  <si>
    <t>Folketrygdloven §8-10</t>
  </si>
  <si>
    <t>Gjennomsnittlig grunnlønn pluss gjennomsnittlig pensjonsgivende tillegg. Per stilling per mnd</t>
  </si>
  <si>
    <t>Gjennomsnittlig helligdagstillegg. Per stilling per mnd.</t>
  </si>
  <si>
    <t>Folketrygdloven §8-10. HTA 8-1-2, 8-2-2</t>
  </si>
  <si>
    <t>Vi skal videre regne ut den samlede verdien av arbeid som blir utført et år, og gange dette med årets fraværsprosent for å finne kostnadene. Lønnsmasse finnes ved å gange (grunnlønn+tillegg) med antall mnd per år man mottar vanlig lønn ((11 mnd minus noen dager) lønn, (1 mnd + noen dager)  feriepenger. Merk at feriepenger er egen kolonne) og med antall årsverk. Grunnlønn og pensjonsgivende tillegg inngår på samme måte i sykepengegrunnlaget.</t>
  </si>
  <si>
    <t>Helligdagstillegget er ikke pensjonsgivende, og må derfor behandles separat.</t>
  </si>
  <si>
    <t>Iflg Anders Kleppe betales ikke pensjon på feriepenger.</t>
  </si>
  <si>
    <t>Det betales arbeidsgiveravgift på bl.a. (grunnlønn+pensjonsgivende tillegg). Den regnes ut som massen av disse multiplisert med satsen bruker angir.</t>
  </si>
  <si>
    <t>Det betales arbeidsgiveravgift på bl.a. ikke pensjonsgivende tillegg. Den regnes ut som massen av disse multiplisert med satsen bruker angir.</t>
  </si>
  <si>
    <t>Det betales arbeidsgiveravgift på bl.a.feriepenger (se under for kvalifikasjon). Kostnaden er feriepengemassen*arbeidsgiveravgiftssatsen bruker angir.</t>
  </si>
  <si>
    <t>Det betales arbeidsgiveravgift på pensjon. Denne er massen av pensjonskostnadene multiplisert med arbeidsgiveravgiftssatsen bruker angir.</t>
  </si>
  <si>
    <t xml:space="preserve">Summen av kostnadsartene i kolonnene til venstre er verdien av produksjonen. Multiplisert med sykefraværsprosenten bruker angir, er det verdien av produksjonstapet når arbeid ikke utføres. Her tar vi med de av kostnadene arbeidsgiver har. Se forklaring og kilde på de enkelte kolonner for å se hvorfor de er eller ikke er tatt med. </t>
  </si>
  <si>
    <t>Summen av kostnadsartene i kolonnene til venstre er verdien av produksjonen. Multiplisert med sykefraværsprosenten bruker angir, er det verdien av produksjonstapet når arbeid ikke utføres. Her tar vi med de av kostnadene arbeidsgiver har. Se forklaring og kilde på de enkelte kolonner for å se hvorfor de er eller ikke er tatt med. Staten betaler bare sykepenger for inntekt inntil 6 G. Kommunene sikrer derimot full lønn under sykdom, og betaler det resterende.</t>
  </si>
  <si>
    <t xml:space="preserve">Summen av kostnadsartene i kolonnene til venstre er verdien av produksjonen. Multiplisert med sykefraværsprosenten bruker angir, er det verdien av produksjonstapet når arbeid ikke utføres. Her tar vi med de av kostnadene arbeidsgiver har. Se forklaring og kilde på de enkelte kolonner for å se hvorfor de er eller ikke er tatt med. Staten betaler lønn+tillegg, feriepenger, arbeidsgiveravgift på feriepenger for et sykepengegrunnlag på 6G </t>
  </si>
  <si>
    <t>Lønnsmassen (inkl tillegg) *feriepengesatsen, gir beløpet som påløper i feriepengekostnader i løpet av et år. Merk at dette er betalingsforpliktelsen som oppstår, ikke det som blir utbetalt det aktuelle året. Satsen er 14,3% for ansatte under 60 år.</t>
  </si>
  <si>
    <t xml:space="preserve">Summen av kostnadsartene i kolonnene til venstre er verdien av produksjonen. Multiplisert med sykefraværsprosenten bruker angir, er det verdien av produksjonstapet når arbeid ikke utføres. Her tar vi med de av kostnadene staten har. Se forklaring og kilde på de enkelte kolonner for å se hvorfor de er eller ikke er tatt med. Staten betaler lønn+tillegg, feriepenger, arbeidsgiveravgift på feriepenger for et sykepengegrunnlag på 6G </t>
  </si>
  <si>
    <t>Enkel summering over aldersgrupper av hva staten betaler utenfor arbeidsgiverperioden.</t>
  </si>
  <si>
    <t>Enkel summering over aldersgrupper av hva arbeidsgiver betaler utenfor arbeidsgiverperioden.</t>
  </si>
  <si>
    <t>Enkel summering over aldersgrupper av hva arbeidsgiver betaler i arbeidsgiverperioden.</t>
  </si>
  <si>
    <t>Etter Folketrygdlovens §8.29 teller ikke tillegg for helligdager med i sykepengegrunnlaget. I HTA 8.1.2 tas alle variable tillegg med. Da får arbeidstaker kompensert dette i  arbeidsgiverperioden. Også kommunenes personalhåndbok, s. 101, oppgir dette.</t>
  </si>
  <si>
    <t>Etter§ 8.29 inngår ikke helligdagstillegg i ukeinntekten for beregning av sykepengegrunnlag. Også §8.30 bruker pensjonsgivende inntekt. Da utbetaler neppe trygden for dette. Etter kildene over, skal likevel arbeidstaker ha dette utbetalt.</t>
  </si>
  <si>
    <t>Når trygdekontoret refunderer lønn under sykdom, refunderer de også arbeidsgiveravgiften av
refusjonsbeløpet.  http://www.skatteetaten.no/Upload/Gamle_vedlegg/Hefte_nr__2_965776a.pdf, s. 11. Siden helligdagstillegg ikke inngår i sykepengegrunnlaget, betaler nok ikke staten. Tillegget utbetales, og da betaler nok arbeidsgiver også arbeidsgiveravgiften.</t>
  </si>
  <si>
    <t>Staten betaler for inntil 48 dager av deres sykepengeperiode. Arbeidsgiver  resten.</t>
  </si>
  <si>
    <t>Pensjonskostnadene som påløper som følge av grunnlønn og pensjonsgivende tillegg, er massen av disse multiplisert med pensjonssatsen bruker angir. Anders Kleppe oppgir at unntakene fra premieplikt i HTA §13-2 ikke har betydning</t>
  </si>
  <si>
    <t>Ferielovens §10.(http://lovdata.no/all/tl-19880429-021-003.html#10), Folketrygdloven §8.33. http://www.regelhjelp.no/no/Etatenes-sider/Arbeidstilsynet/Emner/Feriepenger/. Staten refunderer trolig etter satsen 10,2%</t>
  </si>
  <si>
    <t xml:space="preserve">Summen av kostnadsartene i kolonnene til venstre er verdien av produksjonen. Multiplisert med sykefraværsprosenten bruker angir, er det verdien av produksjonstapet når arbeid ikke utføres. Her tar vi med de av kostnadene arbeidsgiver har. Se forklaring og kilde på de enkelte kolonner for å se hvorfor de er eller ikke er tatt med. Staten betaler bare sykepenger for inntekt inntil 6 G. Kommunene sikrer derimot full lønn under sykdom, og betaler det resterende. Merk også at staten betaler feriepenger etter ferielovsatsen på 10,2%, mens arbeidstaker får utbetalt etter HTA-satsen på 12%. Differansen på 1,8 % betales av arbeidsgiver, også på den delen som er under 6G. </t>
  </si>
  <si>
    <t xml:space="preserve"> -sykepenger utover 6g</t>
  </si>
  <si>
    <t>Årlige kostnader av sykefravær (overslag)</t>
  </si>
  <si>
    <t>Harstad kommune</t>
  </si>
  <si>
    <t>Kvam kommune</t>
  </si>
  <si>
    <t>Kåfjord kommune</t>
  </si>
  <si>
    <t>Kautokeino kommune</t>
  </si>
  <si>
    <t>Karasjok kommune</t>
  </si>
  <si>
    <t>Tana kommune</t>
  </si>
  <si>
    <t>Nesseby kommune</t>
  </si>
  <si>
    <t>0000</t>
  </si>
  <si>
    <t>0001</t>
  </si>
  <si>
    <t>0002</t>
  </si>
  <si>
    <t>0301</t>
  </si>
  <si>
    <t>1100</t>
  </si>
  <si>
    <t>1101</t>
  </si>
  <si>
    <t>1103</t>
  </si>
  <si>
    <t>1106</t>
  </si>
  <si>
    <t>1111</t>
  </si>
  <si>
    <t>1112</t>
  </si>
  <si>
    <t>1114</t>
  </si>
  <si>
    <t>1119</t>
  </si>
  <si>
    <t>1120</t>
  </si>
  <si>
    <t>1121</t>
  </si>
  <si>
    <t>1122</t>
  </si>
  <si>
    <t>1124</t>
  </si>
  <si>
    <t>1127</t>
  </si>
  <si>
    <t>1130</t>
  </si>
  <si>
    <t>1133</t>
  </si>
  <si>
    <t>1134</t>
  </si>
  <si>
    <t>1135</t>
  </si>
  <si>
    <t>1144</t>
  </si>
  <si>
    <t>1145</t>
  </si>
  <si>
    <t>1146</t>
  </si>
  <si>
    <t>1149</t>
  </si>
  <si>
    <t>1151</t>
  </si>
  <si>
    <t>1160</t>
  </si>
  <si>
    <t>1500</t>
  </si>
  <si>
    <t>1505</t>
  </si>
  <si>
    <t>1511</t>
  </si>
  <si>
    <t>1514</t>
  </si>
  <si>
    <t>1515</t>
  </si>
  <si>
    <t>1516</t>
  </si>
  <si>
    <t>1517</t>
  </si>
  <si>
    <t>1520</t>
  </si>
  <si>
    <t>1525</t>
  </si>
  <si>
    <t>1528</t>
  </si>
  <si>
    <t>1531</t>
  </si>
  <si>
    <t>1532</t>
  </si>
  <si>
    <t>1535</t>
  </si>
  <si>
    <t>1539</t>
  </si>
  <si>
    <t>1547</t>
  </si>
  <si>
    <t>1554</t>
  </si>
  <si>
    <t>1557</t>
  </si>
  <si>
    <t>1560</t>
  </si>
  <si>
    <t>1563</t>
  </si>
  <si>
    <t>1566</t>
  </si>
  <si>
    <t>1573</t>
  </si>
  <si>
    <t>1576</t>
  </si>
  <si>
    <t>1800</t>
  </si>
  <si>
    <t>1804</t>
  </si>
  <si>
    <t>1811</t>
  </si>
  <si>
    <t>1812</t>
  </si>
  <si>
    <t>1813</t>
  </si>
  <si>
    <t>1815</t>
  </si>
  <si>
    <t>1816</t>
  </si>
  <si>
    <t>1818</t>
  </si>
  <si>
    <t>1820</t>
  </si>
  <si>
    <t>1822</t>
  </si>
  <si>
    <t>1824</t>
  </si>
  <si>
    <t>1825</t>
  </si>
  <si>
    <t>1826</t>
  </si>
  <si>
    <t>1827</t>
  </si>
  <si>
    <t>1828</t>
  </si>
  <si>
    <t>1832</t>
  </si>
  <si>
    <t>1833</t>
  </si>
  <si>
    <t>1834</t>
  </si>
  <si>
    <t>1835</t>
  </si>
  <si>
    <t>1836</t>
  </si>
  <si>
    <t>1837</t>
  </si>
  <si>
    <t>1838</t>
  </si>
  <si>
    <t>1839</t>
  </si>
  <si>
    <t>1840</t>
  </si>
  <si>
    <t>1841</t>
  </si>
  <si>
    <t>1845</t>
  </si>
  <si>
    <t>1848</t>
  </si>
  <si>
    <t>1851</t>
  </si>
  <si>
    <t>1853</t>
  </si>
  <si>
    <t>1856</t>
  </si>
  <si>
    <t>1857</t>
  </si>
  <si>
    <t>1859</t>
  </si>
  <si>
    <t>1860</t>
  </si>
  <si>
    <t>1865</t>
  </si>
  <si>
    <t>1866</t>
  </si>
  <si>
    <t>1867</t>
  </si>
  <si>
    <t>1868</t>
  </si>
  <si>
    <t>1870</t>
  </si>
  <si>
    <t>1871</t>
  </si>
  <si>
    <t>1874</t>
  </si>
  <si>
    <t>Færder kommune</t>
  </si>
  <si>
    <t>Lavangen kommune</t>
  </si>
  <si>
    <t>5000</t>
  </si>
  <si>
    <t>Trøndelag fylkeskommune</t>
  </si>
  <si>
    <t>5001</t>
  </si>
  <si>
    <t>5014</t>
  </si>
  <si>
    <t>5020</t>
  </si>
  <si>
    <t>5021</t>
  </si>
  <si>
    <t>5022</t>
  </si>
  <si>
    <t>5025</t>
  </si>
  <si>
    <t>5026</t>
  </si>
  <si>
    <t>5027</t>
  </si>
  <si>
    <t>5028</t>
  </si>
  <si>
    <t>5029</t>
  </si>
  <si>
    <t>5031</t>
  </si>
  <si>
    <t>5032</t>
  </si>
  <si>
    <t>5033</t>
  </si>
  <si>
    <t>5034</t>
  </si>
  <si>
    <t>5035</t>
  </si>
  <si>
    <t>5036</t>
  </si>
  <si>
    <t>5037</t>
  </si>
  <si>
    <t>5038</t>
  </si>
  <si>
    <t>5041</t>
  </si>
  <si>
    <t>5042</t>
  </si>
  <si>
    <t>5043</t>
  </si>
  <si>
    <t>5044</t>
  </si>
  <si>
    <t>5045</t>
  </si>
  <si>
    <t>5046</t>
  </si>
  <si>
    <t>5047</t>
  </si>
  <si>
    <t>5049</t>
  </si>
  <si>
    <t>5052</t>
  </si>
  <si>
    <t>5053</t>
  </si>
  <si>
    <t>5054</t>
  </si>
  <si>
    <t>Indre Fosen kommune</t>
  </si>
  <si>
    <t>5061</t>
  </si>
  <si>
    <t>fraværsprosent enn gjennomsnittet. Den tar ikke hensyn til (den negative) korrelasjonen mellom lønn og sykefravær.</t>
  </si>
  <si>
    <t>1108</t>
  </si>
  <si>
    <t>1506</t>
  </si>
  <si>
    <t>1507</t>
  </si>
  <si>
    <t>1577</t>
  </si>
  <si>
    <t>1578</t>
  </si>
  <si>
    <t>Fjord kommune</t>
  </si>
  <si>
    <t>1579</t>
  </si>
  <si>
    <t>Hustadvika kommune</t>
  </si>
  <si>
    <t>1806</t>
  </si>
  <si>
    <t>Sortland kommune / Suorttá Souhkan</t>
  </si>
  <si>
    <t>1875</t>
  </si>
  <si>
    <t>3000</t>
  </si>
  <si>
    <t>Viken fylkeskommune</t>
  </si>
  <si>
    <t>3001</t>
  </si>
  <si>
    <t>3002</t>
  </si>
  <si>
    <t>3003</t>
  </si>
  <si>
    <t>3004</t>
  </si>
  <si>
    <t>3005</t>
  </si>
  <si>
    <t>3006</t>
  </si>
  <si>
    <t>3007</t>
  </si>
  <si>
    <t>3011</t>
  </si>
  <si>
    <t>3012</t>
  </si>
  <si>
    <t>3013</t>
  </si>
  <si>
    <t>3014</t>
  </si>
  <si>
    <t>Indre Østfold kommune</t>
  </si>
  <si>
    <t>3015</t>
  </si>
  <si>
    <t>3016</t>
  </si>
  <si>
    <t>3017</t>
  </si>
  <si>
    <t>3018</t>
  </si>
  <si>
    <t>3019</t>
  </si>
  <si>
    <t>3020</t>
  </si>
  <si>
    <t>Nordre Follo kommune</t>
  </si>
  <si>
    <t>3021</t>
  </si>
  <si>
    <t>3022</t>
  </si>
  <si>
    <t>3023</t>
  </si>
  <si>
    <t>3024</t>
  </si>
  <si>
    <t>3025</t>
  </si>
  <si>
    <t>3026</t>
  </si>
  <si>
    <t>3027</t>
  </si>
  <si>
    <t>3028</t>
  </si>
  <si>
    <t>3029</t>
  </si>
  <si>
    <t>3030</t>
  </si>
  <si>
    <t>Lillestrøm kommune</t>
  </si>
  <si>
    <t>3031</t>
  </si>
  <si>
    <t>3032</t>
  </si>
  <si>
    <t>3033</t>
  </si>
  <si>
    <t>3034</t>
  </si>
  <si>
    <t>3035</t>
  </si>
  <si>
    <t>3036</t>
  </si>
  <si>
    <t>3037</t>
  </si>
  <si>
    <t>3038</t>
  </si>
  <si>
    <t>3039</t>
  </si>
  <si>
    <t>3040</t>
  </si>
  <si>
    <t>Nesbyen kommune</t>
  </si>
  <si>
    <t>3041</t>
  </si>
  <si>
    <t>3042</t>
  </si>
  <si>
    <t>3043</t>
  </si>
  <si>
    <t>3044</t>
  </si>
  <si>
    <t>3045</t>
  </si>
  <si>
    <t>3046</t>
  </si>
  <si>
    <t>3047</t>
  </si>
  <si>
    <t>3048</t>
  </si>
  <si>
    <t>3049</t>
  </si>
  <si>
    <t>3050</t>
  </si>
  <si>
    <t>3051</t>
  </si>
  <si>
    <t>3052</t>
  </si>
  <si>
    <t>3053</t>
  </si>
  <si>
    <t>3054</t>
  </si>
  <si>
    <t>3400</t>
  </si>
  <si>
    <t>Innlandet fylkeskommune</t>
  </si>
  <si>
    <t>3401</t>
  </si>
  <si>
    <t>3403</t>
  </si>
  <si>
    <t>3405</t>
  </si>
  <si>
    <t>3407</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</si>
  <si>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</si>
  <si>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</si>
  <si>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</si>
  <si>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</si>
  <si>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</si>
  <si>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</si>
  <si>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</si>
  <si>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</si>
  <si>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</si>
  <si>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</si>
  <si>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</si>
  <si>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</si>
  <si>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</si>
  <si>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</si>
  <si>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</si>
  <si>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</si>
  <si>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</si>
  <si>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</si>
  <si>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</si>
  <si>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</si>
  <si>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</si>
  <si>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</si>
  <si>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</si>
  <si>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</si>
  <si>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</si>
  <si>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</si>
  <si>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</si>
  <si>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</si>
  <si>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</si>
  <si>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</si>
  <si>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</si>
  <si>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</si>
  <si>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</si>
  <si>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3446</t>
  </si>
  <si>
    <t>3447</t>
  </si>
  <si>
    <t>3448</t>
  </si>
  <si>
    <t>3449</t>
  </si>
  <si>
    <t>3450</t>
  </si>
  <si>
    <t>3451</t>
  </si>
  <si>
    <t>3452</t>
  </si>
  <si>
    <t>3453</t>
  </si>
  <si>
    <t>3454</t>
  </si>
  <si>
    <t>3800</t>
  </si>
  <si>
    <t>Vestfold og Telemark fylkeskommune</t>
  </si>
  <si>
    <t>3801</t>
  </si>
  <si>
    <t>3802</t>
  </si>
  <si>
    <t>3803</t>
  </si>
  <si>
    <t>3804</t>
  </si>
  <si>
    <t>3805</t>
  </si>
  <si>
    <t>3806</t>
  </si>
  <si>
    <t>3807</t>
  </si>
  <si>
    <t>3808</t>
  </si>
  <si>
    <t>3811</t>
  </si>
  <si>
    <t>3812</t>
  </si>
  <si>
    <t>3813</t>
  </si>
  <si>
    <t>3814</t>
  </si>
  <si>
    <t>3815</t>
  </si>
  <si>
    <t>3816</t>
  </si>
  <si>
    <t>3817</t>
  </si>
  <si>
    <t>Midt-Telemark kommune</t>
  </si>
  <si>
    <t>3818</t>
  </si>
  <si>
    <t>3819</t>
  </si>
  <si>
    <t>3820</t>
  </si>
  <si>
    <t>3821</t>
  </si>
  <si>
    <t>3822</t>
  </si>
  <si>
    <t>3823</t>
  </si>
  <si>
    <t>3824</t>
  </si>
  <si>
    <t>3825</t>
  </si>
  <si>
    <t>4200</t>
  </si>
  <si>
    <t>Agder fylkeskommune</t>
  </si>
  <si>
    <t>4201</t>
  </si>
  <si>
    <t>4202</t>
  </si>
  <si>
    <t>4203</t>
  </si>
  <si>
    <t>4204</t>
  </si>
  <si>
    <t>4205</t>
  </si>
  <si>
    <t>4206</t>
  </si>
  <si>
    <t>4207</t>
  </si>
  <si>
    <t>4211</t>
  </si>
  <si>
    <t>4212</t>
  </si>
  <si>
    <t>4213</t>
  </si>
  <si>
    <t>4214</t>
  </si>
  <si>
    <t>4215</t>
  </si>
  <si>
    <t>4216</t>
  </si>
  <si>
    <t>4217</t>
  </si>
  <si>
    <t>4218</t>
  </si>
  <si>
    <t>4219</t>
  </si>
  <si>
    <t>4220</t>
  </si>
  <si>
    <t>4221</t>
  </si>
  <si>
    <t>4222</t>
  </si>
  <si>
    <t>4223</t>
  </si>
  <si>
    <t>4224</t>
  </si>
  <si>
    <t>4225</t>
  </si>
  <si>
    <t>4226</t>
  </si>
  <si>
    <t>4227</t>
  </si>
  <si>
    <t>4228</t>
  </si>
  <si>
    <t>4600</t>
  </si>
  <si>
    <t>Vestland fylkeskommune</t>
  </si>
  <si>
    <t>4601</t>
  </si>
  <si>
    <t>4602</t>
  </si>
  <si>
    <t>Kinn kommune</t>
  </si>
  <si>
    <t>4611</t>
  </si>
  <si>
    <t>4612</t>
  </si>
  <si>
    <t>4613</t>
  </si>
  <si>
    <t>4614</t>
  </si>
  <si>
    <t>4615</t>
  </si>
  <si>
    <t>4616</t>
  </si>
  <si>
    <t>4617</t>
  </si>
  <si>
    <t>4618</t>
  </si>
  <si>
    <t>Ullensvang kommune</t>
  </si>
  <si>
    <t>4619</t>
  </si>
  <si>
    <t>4620</t>
  </si>
  <si>
    <t>4621</t>
  </si>
  <si>
    <t>4622</t>
  </si>
  <si>
    <t>4623</t>
  </si>
  <si>
    <t>4624</t>
  </si>
  <si>
    <t>Bjørnafjorden kommune</t>
  </si>
  <si>
    <t>4625</t>
  </si>
  <si>
    <t>4626</t>
  </si>
  <si>
    <t>4627</t>
  </si>
  <si>
    <t>4628</t>
  </si>
  <si>
    <t>4629</t>
  </si>
  <si>
    <t>4630</t>
  </si>
  <si>
    <t>4631</t>
  </si>
  <si>
    <t>Alver kommune</t>
  </si>
  <si>
    <t>4632</t>
  </si>
  <si>
    <t>4633</t>
  </si>
  <si>
    <t>4634</t>
  </si>
  <si>
    <t>4635</t>
  </si>
  <si>
    <t>4636</t>
  </si>
  <si>
    <t>4637</t>
  </si>
  <si>
    <t>4638</t>
  </si>
  <si>
    <t>4639</t>
  </si>
  <si>
    <t>4640</t>
  </si>
  <si>
    <t>4641</t>
  </si>
  <si>
    <t>4642</t>
  </si>
  <si>
    <t>4643</t>
  </si>
  <si>
    <t>4644</t>
  </si>
  <si>
    <t>4645</t>
  </si>
  <si>
    <t>4646</t>
  </si>
  <si>
    <t>4647</t>
  </si>
  <si>
    <t>Sunnfjord kommune</t>
  </si>
  <si>
    <t>4648</t>
  </si>
  <si>
    <t>4649</t>
  </si>
  <si>
    <t>Stad kommune</t>
  </si>
  <si>
    <t>4650</t>
  </si>
  <si>
    <t>4651</t>
  </si>
  <si>
    <t>5006</t>
  </si>
  <si>
    <t>5007</t>
  </si>
  <si>
    <t>5055</t>
  </si>
  <si>
    <t>Heim kommune</t>
  </si>
  <si>
    <t>5056</t>
  </si>
  <si>
    <t>5057</t>
  </si>
  <si>
    <t>5058</t>
  </si>
  <si>
    <t>5059</t>
  </si>
  <si>
    <t>Orkland kommune</t>
  </si>
  <si>
    <t>5060</t>
  </si>
  <si>
    <t>Nærøysund kommune</t>
  </si>
  <si>
    <t>5400</t>
  </si>
  <si>
    <t>Troms og Finnmark fylkeskommune</t>
  </si>
  <si>
    <t>5401</t>
  </si>
  <si>
    <t>5402</t>
  </si>
  <si>
    <t>5403</t>
  </si>
  <si>
    <t>5404</t>
  </si>
  <si>
    <t>5405</t>
  </si>
  <si>
    <t>5406</t>
  </si>
  <si>
    <t>5411</t>
  </si>
  <si>
    <t>5412</t>
  </si>
  <si>
    <t>5413</t>
  </si>
  <si>
    <t>5414</t>
  </si>
  <si>
    <t>5415</t>
  </si>
  <si>
    <t>5416</t>
  </si>
  <si>
    <t>5417</t>
  </si>
  <si>
    <t>5418</t>
  </si>
  <si>
    <t>5419</t>
  </si>
  <si>
    <t>5420</t>
  </si>
  <si>
    <t>5421</t>
  </si>
  <si>
    <t>Senja kommune</t>
  </si>
  <si>
    <t>5422</t>
  </si>
  <si>
    <t>5423</t>
  </si>
  <si>
    <t>5424</t>
  </si>
  <si>
    <t>5425</t>
  </si>
  <si>
    <t>5426</t>
  </si>
  <si>
    <t>5427</t>
  </si>
  <si>
    <t>5428</t>
  </si>
  <si>
    <t>5429</t>
  </si>
  <si>
    <t>5430</t>
  </si>
  <si>
    <t>5432</t>
  </si>
  <si>
    <t>5433</t>
  </si>
  <si>
    <t>5434</t>
  </si>
  <si>
    <t>5435</t>
  </si>
  <si>
    <t>5436</t>
  </si>
  <si>
    <t>5437</t>
  </si>
  <si>
    <t>5438</t>
  </si>
  <si>
    <t>5439</t>
  </si>
  <si>
    <t>5440</t>
  </si>
  <si>
    <t>5441</t>
  </si>
  <si>
    <t>5442</t>
  </si>
  <si>
    <t>5443</t>
  </si>
  <si>
    <t>5444</t>
  </si>
  <si>
    <t>Ulvik herad</t>
  </si>
  <si>
    <t>Voss herad</t>
  </si>
  <si>
    <t>Opplysningene baserer seg på data fra PAI-registeret (lønns-og personaldata), og gjelder per 01.12.2022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</si>
</sst>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kr&quot;\ * #,##0.00_);_(&quot;kr&quot;\ * \(#,##0.00\);_(&quot;kr&quot;\ * &quot;-&quot;??_);_(@_)"/>
    <numFmt numFmtId="165" formatCode="0.0"/>
    <numFmt numFmtId="166" formatCode="0.0\ %"/>
    <numFmt numFmtId="167" formatCode="&quot;kr&quot;\ #,##0"/>
    <numFmt numFmtId="168" formatCode="#,##0.0000"/>
    <numFmt numFmtId="169" formatCode="[&lt;=9999]0000;General"/>
    <numFmt numFmtId="170" formatCode="#,##0.0&quot; mill. kr.&quot;"/>
  </numFmts>
  <fonts count="16">
    <font>
      <sz val="10"/>
      <name val="Arial"/>
    </font>
    <font>
      <sz val="10"/>
      <name val="Arial"/>
      <family val="2"/>
    </font>
    <font>
      <sz val="8"/>
      <name val="Arial"/>
      <family val="2"/>
    </font>
    <font>
      <b/>
      <sz val="10"/>
      <name val="Arial"/>
      <family val="2"/>
    </font>
    <font>
      <u/>
      <sz val="10"/>
      <color indexed="12"/>
      <name val="Arial"/>
      <family val="2"/>
    </font>
    <font>
      <sz val="8"/>
      <color indexed="81"/>
      <name val="Tahoma"/>
      <family val="2"/>
    </font>
    <font>
      <b/>
      <sz val="8"/>
      <color indexed="81"/>
      <name val="Tahoma"/>
      <family val="2"/>
    </font>
    <font>
      <sz val="10"/>
      <name val="Arial"/>
      <family val="2"/>
    </font>
    <font>
      <sz val="10"/>
      <color rgb="FF366092"/>
      <name val="Arial"/>
      <family val="2"/>
    </font>
    <font>
      <b/>
      <sz val="12"/>
      <color rgb="FF366092"/>
      <name val="Arial"/>
      <family val="2"/>
    </font>
    <font>
      <b/>
      <sz val="10"/>
      <color rgb="FF366092"/>
      <name val="Arial"/>
      <family val="2"/>
    </font>
    <font>
      <sz val="12"/>
      <color rgb="FF366092"/>
      <name val="Arial"/>
      <family val="2"/>
    </font>
    <font>
      <b/>
      <sz val="18"/>
      <color rgb="FF366092"/>
      <name val="Arial"/>
      <family val="2"/>
    </font>
    <font>
      <b/>
      <sz val="14"/>
      <name val="Arial"/>
      <family val="2"/>
    </font>
    <font>
      <sz val="11"/>
      <name val="Arial"/>
      <family val="2"/>
    </font>
    <font>
      <sz val="14"/>
      <color rgb="FF444444"/>
      <name val="SourceSansProRegular"/>
    </font>
  </fonts>
  <fills count="5">
    <fill>
      <patternFill patternType="none"/>
    </fill>
    <fill>
      <patternFill patternType="gray125"/>
    </fill>
    <fill>
      <patternFill patternType="solid">
        <fgColor rgb="FFDCE6F1"/>
        <bgColor indexed="64"/>
      </patternFill>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thin">
        <color indexed="64"/>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366092"/>
      </left>
      <right style="medium">
        <color rgb="FF366092"/>
      </right>
      <top style="medium">
        <color rgb="FF366092"/>
      </top>
      <bottom style="medium">
        <color rgb="FF366092"/>
      </bottom>
      <diagonal/>
    </border>
    <border>
      <left style="medium">
        <color rgb="FF366092"/>
      </left>
      <right/>
      <top style="medium">
        <color rgb="FF366092"/>
      </top>
      <bottom style="medium">
        <color rgb="FF366092"/>
      </bottom>
      <diagonal/>
    </border>
    <border>
      <left/>
      <right style="medium">
        <color rgb="FF366092"/>
      </right>
      <top style="medium">
        <color rgb="FF366092"/>
      </top>
      <bottom style="medium">
        <color rgb="FF366092"/>
      </bottom>
      <diagonal/>
    </border>
    <border>
      <left style="medium">
        <color rgb="FF366092"/>
      </left>
      <right/>
      <top style="medium">
        <color rgb="FF366092"/>
      </top>
      <bottom/>
      <diagonal/>
    </border>
    <border>
      <left/>
      <right style="medium">
        <color rgb="FF366092"/>
      </right>
      <top style="medium">
        <color rgb="FF366092"/>
      </top>
      <bottom/>
      <diagonal/>
    </border>
    <border>
      <left style="medium">
        <color rgb="FF366092"/>
      </left>
      <right/>
      <top/>
      <bottom style="medium">
        <color rgb="FF366092"/>
      </bottom>
      <diagonal/>
    </border>
    <border>
      <left/>
      <right style="medium">
        <color rgb="FF366092"/>
      </right>
      <top/>
      <bottom style="medium">
        <color rgb="FF366092"/>
      </bottom>
      <diagonal/>
    </border>
    <border>
      <left style="medium">
        <color rgb="FF366092"/>
      </left>
      <right style="medium">
        <color rgb="FF366092"/>
      </right>
      <top style="medium">
        <color rgb="FF366092"/>
      </top>
      <bottom/>
      <diagonal/>
    </border>
    <border>
      <left style="medium">
        <color rgb="FF366092"/>
      </left>
      <right style="medium">
        <color rgb="FF366092"/>
      </right>
      <top/>
      <bottom style="medium">
        <color rgb="FF366092"/>
      </bottom>
      <diagonal/>
    </border>
    <border>
      <left style="medium">
        <color rgb="FF366092"/>
      </left>
      <right/>
      <top/>
      <bottom/>
      <diagonal/>
    </border>
    <border>
      <left/>
      <right style="medium">
        <color rgb="FF366092"/>
      </right>
      <top/>
      <bottom/>
      <diagonal/>
    </border>
    <border>
      <left/>
      <right/>
      <top style="medium">
        <color rgb="FF366092"/>
      </top>
      <bottom/>
      <diagonal/>
    </border>
    <border>
      <left/>
      <right/>
      <top/>
      <bottom style="medium">
        <color rgb="FF366092"/>
      </bottom>
      <diagonal/>
    </border>
    <border>
      <left/>
      <right/>
      <top style="medium">
        <color rgb="FF366092"/>
      </top>
      <bottom style="medium">
        <color rgb="FF366092"/>
      </bottom>
      <diagonal/>
    </border>
    <border>
      <left style="medium">
        <color rgb="FF366092"/>
      </left>
      <right style="medium">
        <color rgb="FF366092"/>
      </right>
      <top/>
      <bottom/>
      <diagonal/>
    </border>
    <border>
      <left style="medium">
        <color rgb="FFDDDDDD"/>
      </left>
      <right/>
      <top style="medium">
        <color rgb="FFDDDDDD"/>
      </top>
      <bottom style="medium">
        <color rgb="FFDDDDDD"/>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4" fontId="1" fillId="0" borderId="0" applyFont="0" applyFill="0" applyBorder="0" applyAlignment="0" applyProtection="0"/>
  </cellStyleXfs>
  <cellXfs count="136">
    <xf numFmtId="0" fontId="0" fillId="0" borderId="0" xfId="0"/>
    <xf numFmtId="3" fontId="0" fillId="0" borderId="0" xfId="0" applyNumberFormat="1"/>
    <xf numFmtId="0" fontId="0" fillId="0" borderId="0" xfId="0" applyBorder="1"/>
    <xf numFmtId="165" fontId="0" fillId="0" borderId="0" xfId="0" applyNumberFormat="1"/>
    <xf numFmtId="9" fontId="0" fillId="0" borderId="0" xfId="0" applyNumberFormat="1"/>
    <xf numFmtId="0" fontId="0" fillId="0" borderId="0" xfId="0" applyBorder="1" applyProtection="1">
      <protection locked="0"/>
    </xf>
    <xf numFmtId="169" fontId="7" fillId="0" borderId="0" xfId="0" applyNumberFormat="1" applyFont="1" applyAlignment="1">
      <alignment horizontal="right"/>
    </xf>
    <xf numFmtId="169" fontId="7" fillId="0" borderId="0" xfId="0" applyNumberFormat="1" applyFont="1" applyAlignment="1">
      <alignment horizontal="left"/>
    </xf>
    <xf numFmtId="0" fontId="0" fillId="0" borderId="0" xfId="0" applyAlignment="1">
      <alignment horizontal="left" vertical="top"/>
    </xf>
    <xf numFmtId="0" fontId="3" fillId="0" borderId="0" xfId="0" applyFont="1" applyAlignment="1">
      <alignment horizontal="left" vertical="top" wrapText="1"/>
    </xf>
    <xf numFmtId="3" fontId="3" fillId="0" borderId="0" xfId="0" applyNumberFormat="1" applyFont="1" applyAlignment="1">
      <alignment horizontal="left" vertical="top" wrapText="1"/>
    </xf>
    <xf numFmtId="0" fontId="7" fillId="0" borderId="0" xfId="0" applyFont="1"/>
    <xf numFmtId="0" fontId="4" fillId="0" borderId="0" xfId="1" applyAlignment="1" applyProtection="1"/>
    <xf numFmtId="0" fontId="7" fillId="0" borderId="0" xfId="0" applyFont="1" applyAlignment="1">
      <alignment vertical="top"/>
    </xf>
    <xf numFmtId="169" fontId="0" fillId="0" borderId="0" xfId="0" applyNumberFormat="1"/>
    <xf numFmtId="0" fontId="8" fillId="0" borderId="0" xfId="0" applyFont="1" applyBorder="1" applyProtection="1">
      <protection hidden="1"/>
    </xf>
    <xf numFmtId="0" fontId="8" fillId="0" borderId="0" xfId="0" applyFont="1" applyBorder="1" applyProtection="1">
      <protection locked="0"/>
    </xf>
    <xf numFmtId="0" fontId="10" fillId="0" borderId="0" xfId="0" applyFont="1" applyBorder="1" applyProtection="1">
      <protection locked="0"/>
    </xf>
    <xf numFmtId="17" fontId="8" fillId="0" borderId="0" xfId="0" applyNumberFormat="1" applyFont="1" applyBorder="1" applyProtection="1">
      <protection locked="0"/>
    </xf>
    <xf numFmtId="0" fontId="8" fillId="2" borderId="0" xfId="0" applyFont="1" applyFill="1" applyBorder="1" applyProtection="1">
      <protection hidden="1"/>
    </xf>
    <xf numFmtId="0" fontId="8" fillId="2" borderId="0" xfId="0" applyFont="1" applyFill="1" applyBorder="1"/>
    <xf numFmtId="0" fontId="8" fillId="2" borderId="2" xfId="0" applyFont="1" applyFill="1" applyBorder="1"/>
    <xf numFmtId="0" fontId="8" fillId="2" borderId="3" xfId="0" applyFont="1" applyFill="1" applyBorder="1"/>
    <xf numFmtId="0" fontId="8" fillId="2" borderId="6" xfId="0" applyFont="1" applyFill="1" applyBorder="1"/>
    <xf numFmtId="0" fontId="8" fillId="2" borderId="7" xfId="0" applyFont="1" applyFill="1" applyBorder="1"/>
    <xf numFmtId="168" fontId="10" fillId="2" borderId="1" xfId="2" applyNumberFormat="1" applyFont="1" applyFill="1" applyBorder="1" applyAlignment="1" applyProtection="1">
      <alignment horizontal="center" wrapText="1"/>
      <protection hidden="1"/>
    </xf>
    <xf numFmtId="4" fontId="10" fillId="2" borderId="3" xfId="0" applyNumberFormat="1" applyFont="1" applyFill="1" applyBorder="1" applyAlignment="1" applyProtection="1">
      <alignment horizontal="center"/>
      <protection hidden="1"/>
    </xf>
    <xf numFmtId="4" fontId="10" fillId="2" borderId="3" xfId="3" applyNumberFormat="1" applyFont="1" applyFill="1" applyBorder="1" applyAlignment="1" applyProtection="1">
      <alignment horizontal="center"/>
      <protection hidden="1"/>
    </xf>
    <xf numFmtId="0" fontId="10" fillId="2" borderId="5" xfId="0" applyFont="1" applyFill="1" applyBorder="1" applyAlignment="1" applyProtection="1">
      <alignment wrapText="1"/>
      <protection hidden="1"/>
    </xf>
    <xf numFmtId="166" fontId="10" fillId="2" borderId="8" xfId="0" applyNumberFormat="1" applyFont="1" applyFill="1" applyBorder="1" applyAlignment="1" applyProtection="1">
      <alignment horizontal="center"/>
      <protection locked="0" hidden="1"/>
    </xf>
    <xf numFmtId="10" fontId="10" fillId="2" borderId="1" xfId="2" applyNumberFormat="1" applyFont="1" applyFill="1" applyBorder="1" applyAlignment="1" applyProtection="1">
      <alignment horizontal="center"/>
      <protection hidden="1"/>
    </xf>
    <xf numFmtId="4" fontId="10" fillId="2" borderId="2" xfId="3" applyNumberFormat="1" applyFont="1" applyFill="1" applyBorder="1" applyAlignment="1" applyProtection="1">
      <alignment horizontal="right"/>
      <protection hidden="1"/>
    </xf>
    <xf numFmtId="168" fontId="10" fillId="2" borderId="3" xfId="3" applyNumberFormat="1" applyFont="1" applyFill="1" applyBorder="1" applyAlignment="1" applyProtection="1">
      <alignment horizontal="center"/>
      <protection hidden="1"/>
    </xf>
    <xf numFmtId="0" fontId="10" fillId="2" borderId="0" xfId="0" applyFont="1" applyFill="1" applyBorder="1" applyProtection="1">
      <protection hidden="1"/>
    </xf>
    <xf numFmtId="0" fontId="10" fillId="2" borderId="4" xfId="0" applyFont="1" applyFill="1" applyBorder="1" applyAlignment="1" applyProtection="1">
      <alignment wrapText="1"/>
      <protection hidden="1"/>
    </xf>
    <xf numFmtId="166" fontId="10" fillId="2" borderId="9" xfId="0" applyNumberFormat="1" applyFont="1" applyFill="1" applyBorder="1" applyAlignment="1" applyProtection="1">
      <alignment horizontal="center"/>
      <protection locked="0" hidden="1"/>
    </xf>
    <xf numFmtId="0" fontId="9" fillId="2" borderId="10" xfId="0" applyFont="1" applyFill="1" applyBorder="1" applyProtection="1">
      <protection hidden="1"/>
    </xf>
    <xf numFmtId="0" fontId="9" fillId="2" borderId="10" xfId="0" applyFont="1" applyFill="1" applyBorder="1" applyAlignment="1" applyProtection="1">
      <alignment horizontal="center"/>
      <protection hidden="1"/>
    </xf>
    <xf numFmtId="0" fontId="8" fillId="2" borderId="16" xfId="0" applyFont="1" applyFill="1" applyBorder="1" applyProtection="1">
      <protection hidden="1"/>
    </xf>
    <xf numFmtId="0" fontId="9" fillId="2" borderId="13" xfId="0" applyFont="1" applyFill="1" applyBorder="1" applyAlignment="1" applyProtection="1">
      <alignment horizontal="center" wrapText="1"/>
      <protection hidden="1"/>
    </xf>
    <xf numFmtId="0" fontId="9" fillId="2" borderId="17" xfId="0" applyFont="1" applyFill="1" applyBorder="1" applyAlignment="1" applyProtection="1">
      <alignment horizontal="center"/>
      <protection hidden="1"/>
    </xf>
    <xf numFmtId="0" fontId="9" fillId="2" borderId="17" xfId="0" applyFont="1" applyFill="1" applyBorder="1" applyProtection="1">
      <protection hidden="1"/>
    </xf>
    <xf numFmtId="0" fontId="9" fillId="2" borderId="13" xfId="0" applyFont="1" applyFill="1" applyBorder="1" applyProtection="1">
      <protection hidden="1"/>
    </xf>
    <xf numFmtId="0" fontId="8" fillId="2" borderId="14" xfId="0" applyFont="1" applyFill="1" applyBorder="1" applyProtection="1">
      <protection hidden="1"/>
    </xf>
    <xf numFmtId="0" fontId="9" fillId="2" borderId="19" xfId="0" applyFont="1" applyFill="1" applyBorder="1" applyProtection="1">
      <protection hidden="1"/>
    </xf>
    <xf numFmtId="0" fontId="8" fillId="2" borderId="20" xfId="0" applyFont="1" applyFill="1" applyBorder="1" applyProtection="1">
      <protection hidden="1"/>
    </xf>
    <xf numFmtId="0" fontId="9" fillId="2" borderId="15" xfId="0" applyFont="1" applyFill="1" applyBorder="1" applyProtection="1">
      <protection hidden="1"/>
    </xf>
    <xf numFmtId="0" fontId="10" fillId="2" borderId="13" xfId="0" applyFont="1" applyFill="1" applyBorder="1" applyProtection="1">
      <protection hidden="1"/>
    </xf>
    <xf numFmtId="0" fontId="11" fillId="2" borderId="21" xfId="0" applyFont="1" applyFill="1" applyBorder="1" applyProtection="1">
      <protection hidden="1"/>
    </xf>
    <xf numFmtId="0" fontId="11" fillId="2" borderId="14" xfId="0" applyFont="1" applyFill="1" applyBorder="1" applyProtection="1">
      <protection hidden="1"/>
    </xf>
    <xf numFmtId="0" fontId="10" fillId="2" borderId="15" xfId="0" applyFont="1" applyFill="1" applyBorder="1" applyProtection="1">
      <protection hidden="1"/>
    </xf>
    <xf numFmtId="0" fontId="9" fillId="2" borderId="22" xfId="0" applyFont="1" applyFill="1" applyBorder="1" applyProtection="1">
      <protection hidden="1"/>
    </xf>
    <xf numFmtId="0" fontId="9" fillId="2" borderId="16" xfId="0" applyFont="1" applyFill="1" applyBorder="1" applyProtection="1">
      <protection hidden="1"/>
    </xf>
    <xf numFmtId="0" fontId="8" fillId="2" borderId="21" xfId="0" applyFont="1" applyFill="1" applyBorder="1" applyProtection="1">
      <protection hidden="1"/>
    </xf>
    <xf numFmtId="0" fontId="8" fillId="2" borderId="22" xfId="0" applyFont="1" applyFill="1" applyBorder="1" applyProtection="1">
      <protection hidden="1"/>
    </xf>
    <xf numFmtId="0" fontId="10" fillId="2" borderId="11" xfId="0" applyFont="1" applyFill="1" applyBorder="1" applyProtection="1">
      <protection hidden="1"/>
    </xf>
    <xf numFmtId="0" fontId="8" fillId="2" borderId="23" xfId="0" applyFont="1" applyFill="1" applyBorder="1" applyProtection="1">
      <protection hidden="1"/>
    </xf>
    <xf numFmtId="0" fontId="8" fillId="2" borderId="12" xfId="0" applyFont="1" applyFill="1" applyBorder="1" applyProtection="1">
      <protection hidden="1"/>
    </xf>
    <xf numFmtId="0" fontId="10" fillId="2" borderId="19" xfId="0" applyFont="1" applyFill="1" applyBorder="1" applyProtection="1">
      <protection hidden="1"/>
    </xf>
    <xf numFmtId="0" fontId="10" fillId="2" borderId="20" xfId="0" applyFont="1" applyFill="1" applyBorder="1" applyProtection="1">
      <protection hidden="1"/>
    </xf>
    <xf numFmtId="0" fontId="8" fillId="2" borderId="15" xfId="0" applyFont="1" applyFill="1" applyBorder="1" applyProtection="1">
      <protection hidden="1"/>
    </xf>
    <xf numFmtId="0" fontId="8" fillId="2" borderId="13" xfId="0" applyFont="1" applyFill="1" applyBorder="1" applyProtection="1">
      <protection hidden="1"/>
    </xf>
    <xf numFmtId="0" fontId="8" fillId="2" borderId="19" xfId="0" applyFont="1" applyFill="1" applyBorder="1"/>
    <xf numFmtId="0" fontId="8" fillId="2" borderId="20" xfId="0" applyFont="1" applyFill="1" applyBorder="1"/>
    <xf numFmtId="2" fontId="10" fillId="2" borderId="15" xfId="0" applyNumberFormat="1" applyFont="1" applyFill="1" applyBorder="1" applyAlignment="1">
      <alignment horizontal="center"/>
    </xf>
    <xf numFmtId="0" fontId="8" fillId="2" borderId="24" xfId="0" applyFont="1" applyFill="1" applyBorder="1"/>
    <xf numFmtId="10" fontId="9" fillId="2" borderId="10" xfId="2" applyNumberFormat="1" applyFont="1" applyFill="1" applyBorder="1" applyAlignment="1" applyProtection="1">
      <alignment horizontal="center"/>
      <protection hidden="1"/>
    </xf>
    <xf numFmtId="10" fontId="9" fillId="2" borderId="19" xfId="2" applyNumberFormat="1" applyFont="1" applyFill="1" applyBorder="1" applyAlignment="1" applyProtection="1">
      <alignment horizontal="center"/>
      <protection hidden="1"/>
    </xf>
    <xf numFmtId="0" fontId="10" fillId="2" borderId="19" xfId="0" applyFont="1" applyFill="1" applyBorder="1" applyAlignment="1" applyProtection="1">
      <alignment horizontal="center"/>
      <protection hidden="1"/>
    </xf>
    <xf numFmtId="0" fontId="10" fillId="2" borderId="15" xfId="0" applyFont="1" applyFill="1" applyBorder="1" applyAlignment="1" applyProtection="1">
      <alignment horizontal="center"/>
      <protection hidden="1"/>
    </xf>
    <xf numFmtId="168" fontId="10" fillId="2" borderId="14" xfId="2" applyNumberFormat="1" applyFont="1" applyFill="1" applyBorder="1" applyAlignment="1" applyProtection="1">
      <alignment horizontal="center"/>
      <protection hidden="1"/>
    </xf>
    <xf numFmtId="0" fontId="8" fillId="2" borderId="15" xfId="0" applyFont="1" applyFill="1" applyBorder="1"/>
    <xf numFmtId="0" fontId="8" fillId="2" borderId="16" xfId="0" applyFont="1" applyFill="1" applyBorder="1"/>
    <xf numFmtId="49" fontId="9" fillId="3" borderId="10" xfId="0" applyNumberFormat="1" applyFont="1" applyFill="1" applyBorder="1" applyAlignment="1" applyProtection="1">
      <alignment horizontal="center"/>
      <protection hidden="1"/>
    </xf>
    <xf numFmtId="166" fontId="10" fillId="3" borderId="18" xfId="0" applyNumberFormat="1" applyFont="1" applyFill="1" applyBorder="1" applyProtection="1">
      <protection locked="0" hidden="1"/>
    </xf>
    <xf numFmtId="10" fontId="10" fillId="3" borderId="10" xfId="2" applyNumberFormat="1" applyFont="1" applyFill="1" applyBorder="1" applyAlignment="1" applyProtection="1">
      <alignment horizontal="center"/>
      <protection locked="0" hidden="1"/>
    </xf>
    <xf numFmtId="0" fontId="1" fillId="0" borderId="0" xfId="0" applyFont="1"/>
    <xf numFmtId="0" fontId="12" fillId="0" borderId="0" xfId="0" applyFont="1" applyFill="1" applyBorder="1" applyProtection="1">
      <protection hidden="1"/>
    </xf>
    <xf numFmtId="168" fontId="10" fillId="2" borderId="22" xfId="0" applyNumberFormat="1" applyFont="1" applyFill="1" applyBorder="1" applyAlignment="1" applyProtection="1">
      <alignment wrapText="1"/>
      <protection hidden="1"/>
    </xf>
    <xf numFmtId="0" fontId="9" fillId="2" borderId="16" xfId="0" applyFont="1" applyFill="1" applyBorder="1"/>
    <xf numFmtId="0" fontId="3" fillId="0" borderId="0" xfId="0" applyFont="1" applyFill="1" applyBorder="1" applyAlignment="1">
      <alignment horizontal="left" vertical="top" wrapText="1"/>
    </xf>
    <xf numFmtId="0" fontId="1" fillId="0" borderId="0" xfId="0" applyFont="1" applyFill="1" applyBorder="1" applyAlignment="1">
      <alignment horizontal="center" wrapText="1"/>
    </xf>
    <xf numFmtId="0" fontId="1" fillId="0" borderId="0" xfId="0" applyFont="1" applyFill="1" applyBorder="1" applyAlignment="1">
      <alignment wrapText="1"/>
    </xf>
    <xf numFmtId="167" fontId="1" fillId="0" borderId="0" xfId="0" applyNumberFormat="1" applyFont="1" applyFill="1" applyBorder="1" applyAlignment="1">
      <alignment horizontal="center"/>
    </xf>
    <xf numFmtId="0" fontId="1" fillId="0" borderId="0" xfId="0" applyFont="1" applyFill="1" applyBorder="1"/>
    <xf numFmtId="0" fontId="13" fillId="0" borderId="0" xfId="0" applyFont="1"/>
    <xf numFmtId="3" fontId="9" fillId="2" borderId="19" xfId="0" applyNumberFormat="1" applyFont="1" applyFill="1" applyBorder="1" applyAlignment="1" applyProtection="1">
      <alignment horizontal="center"/>
      <protection hidden="1"/>
    </xf>
    <xf numFmtId="3" fontId="9" fillId="2" borderId="20" xfId="0" applyNumberFormat="1" applyFont="1" applyFill="1" applyBorder="1" applyAlignment="1" applyProtection="1">
      <alignment horizontal="center"/>
      <protection hidden="1"/>
    </xf>
    <xf numFmtId="3" fontId="10" fillId="2" borderId="24" xfId="0" applyNumberFormat="1" applyFont="1" applyFill="1" applyBorder="1" applyAlignment="1" applyProtection="1">
      <alignment horizontal="center"/>
      <protection hidden="1"/>
    </xf>
    <xf numFmtId="3" fontId="8" fillId="2" borderId="19" xfId="0" applyNumberFormat="1" applyFont="1" applyFill="1" applyBorder="1"/>
    <xf numFmtId="3" fontId="8" fillId="2" borderId="20" xfId="0" applyNumberFormat="1" applyFont="1" applyFill="1" applyBorder="1"/>
    <xf numFmtId="3" fontId="10" fillId="2" borderId="24" xfId="3" applyNumberFormat="1" applyFont="1" applyFill="1" applyBorder="1" applyAlignment="1" applyProtection="1">
      <alignment horizontal="center"/>
      <protection hidden="1"/>
    </xf>
    <xf numFmtId="3" fontId="10" fillId="2" borderId="20" xfId="3" applyNumberFormat="1" applyFont="1" applyFill="1" applyBorder="1" applyAlignment="1" applyProtection="1">
      <alignment horizontal="center"/>
      <protection hidden="1"/>
    </xf>
    <xf numFmtId="3" fontId="10" fillId="2" borderId="19" xfId="0" applyNumberFormat="1" applyFont="1" applyFill="1" applyBorder="1" applyAlignment="1">
      <alignment horizontal="center"/>
    </xf>
    <xf numFmtId="3" fontId="8" fillId="2" borderId="24" xfId="0" applyNumberFormat="1" applyFont="1" applyFill="1" applyBorder="1"/>
    <xf numFmtId="3" fontId="10" fillId="2" borderId="15" xfId="0" applyNumberFormat="1" applyFont="1" applyFill="1" applyBorder="1" applyAlignment="1">
      <alignment horizontal="center"/>
    </xf>
    <xf numFmtId="10" fontId="1" fillId="0" borderId="0" xfId="0" applyNumberFormat="1" applyFont="1" applyFill="1" applyBorder="1"/>
    <xf numFmtId="3" fontId="1" fillId="0" borderId="0" xfId="0" applyNumberFormat="1" applyFont="1" applyFill="1" applyBorder="1" applyAlignment="1">
      <alignment wrapText="1"/>
    </xf>
    <xf numFmtId="165" fontId="1" fillId="0" borderId="0" xfId="0" applyNumberFormat="1" applyFont="1" applyFill="1" applyBorder="1"/>
    <xf numFmtId="9" fontId="1" fillId="0" borderId="0" xfId="0" applyNumberFormat="1" applyFont="1" applyFill="1" applyBorder="1"/>
    <xf numFmtId="3" fontId="0" fillId="0" borderId="0" xfId="0" applyNumberFormat="1" applyBorder="1"/>
    <xf numFmtId="0" fontId="11" fillId="2" borderId="0" xfId="0" applyFont="1" applyFill="1" applyBorder="1" applyProtection="1">
      <protection hidden="1"/>
    </xf>
    <xf numFmtId="0" fontId="11" fillId="2" borderId="20" xfId="0" applyFont="1" applyFill="1" applyBorder="1" applyProtection="1">
      <protection hidden="1"/>
    </xf>
    <xf numFmtId="0" fontId="1" fillId="0" borderId="0" xfId="0" applyFont="1" applyBorder="1" applyProtection="1">
      <protection locked="0"/>
    </xf>
    <xf numFmtId="0" fontId="14" fillId="0" borderId="0" xfId="0" applyFont="1"/>
    <xf numFmtId="1" fontId="9" fillId="2" borderId="10" xfId="0" applyNumberFormat="1" applyFont="1" applyFill="1" applyBorder="1" applyAlignment="1" applyProtection="1">
      <alignment horizontal="center"/>
      <protection hidden="1"/>
    </xf>
    <xf numFmtId="0" fontId="4" fillId="0" borderId="0" xfId="1" applyAlignment="1" applyProtection="1">
      <alignment horizontal="left" vertical="top" wrapText="1"/>
    </xf>
    <xf numFmtId="0" fontId="1"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wrapText="1"/>
    </xf>
    <xf numFmtId="0" fontId="1" fillId="0" borderId="0" xfId="0" applyFont="1" applyAlignment="1">
      <alignment horizontal="left" vertical="top" wrapText="1"/>
    </xf>
    <xf numFmtId="170" fontId="9" fillId="2" borderId="20" xfId="2" applyNumberFormat="1" applyFont="1" applyFill="1" applyBorder="1" applyAlignment="1" applyProtection="1">
      <alignment horizontal="center"/>
      <protection hidden="1"/>
    </xf>
    <xf numFmtId="170" fontId="9" fillId="2" borderId="0" xfId="2" applyNumberFormat="1" applyFont="1" applyFill="1" applyBorder="1" applyAlignment="1" applyProtection="1">
      <alignment horizontal="center"/>
      <protection hidden="1"/>
    </xf>
    <xf numFmtId="49" fontId="9" fillId="3" borderId="10" xfId="0" applyNumberFormat="1" applyFont="1" applyFill="1" applyBorder="1" applyAlignment="1" applyProtection="1">
      <alignment horizontal="center"/>
      <protection locked="0" hidden="1"/>
    </xf>
    <xf numFmtId="2" fontId="10" fillId="2" borderId="24" xfId="0" applyNumberFormat="1" applyFont="1" applyFill="1" applyBorder="1" applyAlignment="1" applyProtection="1">
      <alignment horizontal="left" vertical="top" wrapText="1"/>
      <protection hidden="1"/>
    </xf>
    <xf numFmtId="0" fontId="9" fillId="2" borderId="13" xfId="0" applyFont="1" applyFill="1" applyBorder="1" applyAlignment="1" applyProtection="1">
      <alignment horizontal="center"/>
      <protection hidden="1"/>
    </xf>
    <xf numFmtId="0" fontId="9" fillId="2" borderId="14" xfId="0" applyFont="1" applyFill="1" applyBorder="1" applyAlignment="1" applyProtection="1">
      <alignment horizontal="center"/>
      <protection hidden="1"/>
    </xf>
    <xf numFmtId="168" fontId="10" fillId="2" borderId="1" xfId="0" applyNumberFormat="1" applyFont="1" applyFill="1" applyBorder="1" applyAlignment="1" applyProtection="1">
      <alignment horizontal="left" wrapText="1"/>
      <protection hidden="1"/>
    </xf>
    <xf numFmtId="0" fontId="9" fillId="2" borderId="11" xfId="0" applyFont="1" applyFill="1" applyBorder="1" applyAlignment="1" applyProtection="1">
      <alignment horizontal="center"/>
      <protection hidden="1"/>
    </xf>
    <xf numFmtId="0" fontId="9" fillId="2" borderId="12" xfId="0" applyFont="1" applyFill="1" applyBorder="1" applyAlignment="1" applyProtection="1">
      <alignment horizontal="center"/>
      <protection hidden="1"/>
    </xf>
    <xf numFmtId="10" fontId="10" fillId="2" borderId="19" xfId="2" applyNumberFormat="1" applyFont="1" applyFill="1" applyBorder="1" applyAlignment="1" applyProtection="1">
      <protection locked="0"/>
    </xf>
    <xf numFmtId="10" fontId="10" fillId="2" borderId="20" xfId="2" applyNumberFormat="1" applyFont="1" applyFill="1" applyBorder="1" applyAlignment="1" applyProtection="1">
      <protection locked="0"/>
    </xf>
    <xf numFmtId="10" fontId="10" fillId="2" borderId="15" xfId="2" applyNumberFormat="1" applyFont="1" applyFill="1" applyBorder="1" applyAlignment="1" applyProtection="1">
      <alignment horizontal="left"/>
      <protection locked="0"/>
    </xf>
    <xf numFmtId="10" fontId="10" fillId="2" borderId="16" xfId="2" applyNumberFormat="1" applyFont="1" applyFill="1" applyBorder="1" applyAlignment="1" applyProtection="1">
      <alignment horizontal="left"/>
      <protection locked="0"/>
    </xf>
    <xf numFmtId="0" fontId="9" fillId="2" borderId="17" xfId="0" applyFont="1" applyFill="1" applyBorder="1" applyAlignment="1" applyProtection="1">
      <alignment horizontal="center" wrapText="1"/>
      <protection hidden="1"/>
    </xf>
    <xf numFmtId="0" fontId="9" fillId="2" borderId="18" xfId="0" applyFont="1" applyFill="1" applyBorder="1" applyAlignment="1" applyProtection="1">
      <alignment horizontal="center" wrapText="1"/>
      <protection hidden="1"/>
    </xf>
    <xf numFmtId="0" fontId="10" fillId="2" borderId="20" xfId="0" applyFont="1" applyFill="1" applyBorder="1" applyAlignment="1" applyProtection="1">
      <alignment horizontal="left" vertical="top" wrapText="1"/>
      <protection hidden="1"/>
    </xf>
    <xf numFmtId="2" fontId="10" fillId="2" borderId="19" xfId="0" applyNumberFormat="1" applyFont="1" applyFill="1" applyBorder="1" applyAlignment="1" applyProtection="1">
      <alignment horizontal="left" vertical="top" wrapText="1"/>
      <protection hidden="1"/>
    </xf>
    <xf numFmtId="2" fontId="10" fillId="2" borderId="20" xfId="0" applyNumberFormat="1" applyFont="1" applyFill="1" applyBorder="1" applyAlignment="1" applyProtection="1">
      <alignment horizontal="left" vertical="top" wrapText="1"/>
      <protection hidden="1"/>
    </xf>
    <xf numFmtId="0" fontId="7" fillId="0" borderId="0" xfId="0" applyFont="1" applyAlignment="1">
      <alignment horizontal="left" vertical="top" wrapText="1"/>
    </xf>
    <xf numFmtId="0" fontId="1" fillId="0" borderId="0" xfId="0" applyFont="1" applyAlignment="1">
      <alignment horizontal="left" vertical="top" wrapText="1"/>
    </xf>
    <xf numFmtId="0" fontId="15" fillId="4" borderId="25" xfId="0" applyFont="1" applyFill="1" applyBorder="1" applyAlignment="1">
      <alignment horizontal="left" vertical="center" wrapText="1" indent="1"/>
    </xf>
    <xf numFmtId="0" fontId="15" fillId="4" borderId="26" xfId="0" applyFont="1" applyFill="1" applyBorder="1" applyAlignment="1">
      <alignment horizontal="left" vertical="center" wrapText="1" indent="1"/>
    </xf>
    <xf numFmtId="0" fontId="15" fillId="4" borderId="27" xfId="0" applyFont="1" applyFill="1" applyBorder="1" applyAlignment="1">
      <alignment horizontal="left" vertical="center" wrapText="1" indent="1"/>
    </xf>
    <xf numFmtId="10" fontId="0" fillId="0" borderId="0" xfId="0" applyNumberFormat="1" applyBorder="1" applyProtection="1">
      <protection locked="0"/>
    </xf>
  </cellXfs>
  <cellStyles count="4">
    <cellStyle name="Hyperkobling" xfId="1" builtinId="8"/>
    <cellStyle name="Normal" xfId="0" builtinId="0"/>
    <cellStyle name="Prosent" xfId="2" builtinId="5"/>
    <cellStyle name="Valuta" xfId="3" builtinId="4"/>
  </cellStyles>
  <dxfs count="0"/>
  <tableStyles count="0" defaultTableStyle="TableStyleMedium9" defaultPivotStyle="PivotStyleLight16"/>
  <colors>
    <mruColors>
      <color rgb="FFDCE6F1"/>
      <color rgb="FFFFFFFF"/>
      <color rgb="FFDBE4F3"/>
      <color rgb="FFDCE6FF"/>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Q47"/>
  <sheetViews>
    <sheetView showRowColHeaders="0" tabSelected="1" zoomScale="90" zoomScaleNormal="90" workbookViewId="0">
      <selection activeCell="J4" sqref="J4"/>
    </sheetView>
  </sheetViews>
  <sheetFormatPr baseColWidth="10" defaultColWidth="11.42578125" defaultRowHeight="12.75"/>
  <cols>
    <col min="1" max="1" width="40.140625" style="2" customWidth="1"/>
    <col min="2" max="2" width="24.140625" style="2" customWidth="1"/>
    <col min="3" max="3" width="17.5703125" style="2" customWidth="1"/>
    <col min="4" max="4" width="24.5703125" style="2" customWidth="1"/>
    <col min="5" max="5" width="21.7109375" style="2" customWidth="1"/>
    <col min="6" max="6" width="21" style="2" customWidth="1"/>
    <col min="7" max="7" width="24" style="2" customWidth="1"/>
    <col min="8" max="9" width="11.42578125" style="2"/>
    <col min="10" max="10" width="18.28515625" style="2" customWidth="1"/>
    <col min="11" max="16384" width="11.42578125" style="2"/>
  </cols>
  <sheetData>
    <row r="1" spans="1:17" ht="42.75" customHeight="1" thickBot="1">
      <c r="A1" s="77" t="s">
        <v>453</v>
      </c>
      <c r="B1" s="15"/>
      <c r="C1" s="15"/>
      <c r="D1" s="15"/>
      <c r="E1" s="15"/>
      <c r="F1" s="15"/>
      <c r="G1" s="15"/>
      <c r="H1" s="16"/>
      <c r="I1" s="16"/>
      <c r="J1" s="5"/>
      <c r="K1" s="5"/>
      <c r="L1" s="5"/>
      <c r="M1" s="5"/>
      <c r="N1" s="5"/>
      <c r="O1" s="5"/>
      <c r="P1" s="5"/>
      <c r="Q1" s="5"/>
    </row>
    <row r="2" spans="1:17" ht="16.5" customHeight="1" thickBot="1">
      <c r="A2" s="36" t="s">
        <v>8</v>
      </c>
      <c r="B2" s="114" t="s">
        <v>461</v>
      </c>
      <c r="C2" s="119" t="str">
        <f>VLOOKUP(B2,Beregningsark!B5:C3107,2)</f>
        <v>0000</v>
      </c>
      <c r="D2" s="120"/>
      <c r="E2" s="37" t="s">
        <v>372</v>
      </c>
      <c r="F2" s="105">
        <f>VLOOKUP(CONCATENATE(B2,B3),Beregningsark!$A$5:$F$3107,5,FALSE)+VLOOKUP(CONCATENATE(B2,B3),Beregningsark!$A$5:$U$3107,21,FALSE)</f>
        <v>409418.22486048716</v>
      </c>
      <c r="G2" s="37"/>
      <c r="H2" s="16"/>
      <c r="I2" s="16"/>
      <c r="J2" s="5"/>
      <c r="K2" s="5"/>
      <c r="L2" s="5"/>
      <c r="M2" s="5"/>
      <c r="N2" s="5"/>
      <c r="O2" s="5"/>
      <c r="P2" s="5"/>
      <c r="Q2" s="5"/>
    </row>
    <row r="3" spans="1:17" ht="17.25" customHeight="1" thickBot="1">
      <c r="A3" s="36" t="s">
        <v>364</v>
      </c>
      <c r="B3" s="73" t="s">
        <v>365</v>
      </c>
      <c r="C3" s="125" t="s">
        <v>0</v>
      </c>
      <c r="D3" s="39" t="s">
        <v>21</v>
      </c>
      <c r="E3" s="116" t="s">
        <v>15</v>
      </c>
      <c r="F3" s="117"/>
      <c r="G3" s="40" t="s">
        <v>16</v>
      </c>
      <c r="H3" s="16"/>
      <c r="I3" s="16"/>
      <c r="J3" s="5"/>
      <c r="K3" s="5"/>
      <c r="L3" s="5"/>
      <c r="M3" s="5"/>
      <c r="N3" s="5"/>
      <c r="O3" s="5"/>
      <c r="P3" s="5"/>
      <c r="Q3" s="5"/>
    </row>
    <row r="4" spans="1:17" ht="17.25" customHeight="1" thickBot="1">
      <c r="A4" s="41" t="s">
        <v>7</v>
      </c>
      <c r="B4" s="74">
        <v>0.13</v>
      </c>
      <c r="C4" s="126"/>
      <c r="D4" s="127" t="s">
        <v>22</v>
      </c>
      <c r="E4" s="128" t="s">
        <v>17</v>
      </c>
      <c r="F4" s="129" t="s">
        <v>18</v>
      </c>
      <c r="G4" s="115" t="s">
        <v>14</v>
      </c>
      <c r="H4" s="16"/>
      <c r="I4" s="16"/>
      <c r="J4" s="5"/>
      <c r="K4" s="5"/>
      <c r="L4" s="5"/>
      <c r="M4" s="5"/>
      <c r="N4" s="5"/>
      <c r="O4" s="5"/>
      <c r="P4" s="5"/>
      <c r="Q4" s="5"/>
    </row>
    <row r="5" spans="1:17" ht="16.5" thickBot="1">
      <c r="A5" s="79" t="s">
        <v>5</v>
      </c>
      <c r="B5" s="74">
        <v>0.13100000000000001</v>
      </c>
      <c r="C5" s="61"/>
      <c r="D5" s="127"/>
      <c r="E5" s="128"/>
      <c r="F5" s="129"/>
      <c r="G5" s="115"/>
      <c r="H5" s="16"/>
      <c r="I5" s="16"/>
      <c r="J5" s="5"/>
      <c r="K5" s="5"/>
      <c r="L5" s="5"/>
      <c r="M5" s="5"/>
      <c r="N5" s="5"/>
      <c r="O5" s="5"/>
      <c r="P5" s="5"/>
      <c r="Q5" s="5"/>
    </row>
    <row r="6" spans="1:17" ht="13.5" thickBot="1">
      <c r="A6" s="71"/>
      <c r="B6" s="78"/>
      <c r="C6" s="64"/>
      <c r="D6" s="127"/>
      <c r="E6" s="128"/>
      <c r="F6" s="129"/>
      <c r="G6" s="115"/>
      <c r="H6" s="16"/>
      <c r="I6" s="16"/>
      <c r="J6" s="5"/>
      <c r="K6" s="5"/>
      <c r="L6" s="5"/>
      <c r="M6" s="5"/>
      <c r="N6" s="5"/>
      <c r="O6" s="5"/>
      <c r="P6" s="5"/>
      <c r="Q6" s="5"/>
    </row>
    <row r="7" spans="1:17" ht="16.5" thickBot="1">
      <c r="A7" s="44" t="s">
        <v>19</v>
      </c>
      <c r="B7" s="43"/>
      <c r="C7" s="66">
        <f>C11+C13</f>
        <v>0.09</v>
      </c>
      <c r="D7" s="63"/>
      <c r="E7" s="62"/>
      <c r="F7" s="63"/>
      <c r="G7" s="65"/>
      <c r="H7" s="16"/>
      <c r="I7" s="16" t="s">
        <v>1</v>
      </c>
      <c r="J7" s="5"/>
      <c r="K7" s="5"/>
      <c r="L7" s="5"/>
      <c r="M7" s="5"/>
      <c r="N7" s="5"/>
      <c r="O7" s="5"/>
      <c r="P7" s="5"/>
      <c r="Q7" s="5"/>
    </row>
    <row r="8" spans="1:17" ht="18.75" thickBot="1">
      <c r="A8" s="44" t="s">
        <v>20</v>
      </c>
      <c r="B8" s="45"/>
      <c r="C8" s="67"/>
      <c r="D8" s="112">
        <f>IFERROR(D9+D10,"")</f>
        <v>27709.370000000003</v>
      </c>
      <c r="E8" s="62"/>
      <c r="F8" s="63"/>
      <c r="G8" s="65"/>
      <c r="H8" s="16"/>
      <c r="I8" s="16"/>
      <c r="J8" s="5"/>
      <c r="K8" s="132"/>
      <c r="L8" s="133"/>
      <c r="M8" s="133"/>
      <c r="N8" s="134"/>
      <c r="O8" s="5"/>
      <c r="P8" s="5"/>
      <c r="Q8" s="5"/>
    </row>
    <row r="9" spans="1:17" ht="15.75">
      <c r="A9" s="44" t="s">
        <v>23</v>
      </c>
      <c r="B9" s="45"/>
      <c r="C9" s="68"/>
      <c r="D9" s="112">
        <f>IFERROR(E9+F9,"")</f>
        <v>14092.671</v>
      </c>
      <c r="E9" s="113">
        <f>IF(ISNUMBER(E12),E12,"")</f>
        <v>11699.512000000001</v>
      </c>
      <c r="F9" s="112">
        <f>IFERROR(F14+F15,"")</f>
        <v>2393.1590000000001</v>
      </c>
      <c r="G9" s="88"/>
      <c r="H9" s="16"/>
      <c r="I9" s="17" t="s">
        <v>1</v>
      </c>
      <c r="J9" s="5"/>
      <c r="K9" s="5"/>
      <c r="L9" s="5"/>
      <c r="M9" s="5"/>
      <c r="N9" s="5"/>
      <c r="O9" s="5"/>
      <c r="P9" s="5"/>
      <c r="Q9" s="5"/>
    </row>
    <row r="10" spans="1:17" ht="16.5" thickBot="1">
      <c r="A10" s="46" t="s">
        <v>24</v>
      </c>
      <c r="B10" s="38"/>
      <c r="C10" s="69"/>
      <c r="D10" s="112">
        <f>G10</f>
        <v>13616.699000000001</v>
      </c>
      <c r="E10" s="86"/>
      <c r="F10" s="87"/>
      <c r="G10" s="112">
        <f>SUM(G11:G16)</f>
        <v>13616.699000000001</v>
      </c>
      <c r="H10" s="16" t="s">
        <v>1</v>
      </c>
      <c r="I10" s="16" t="s">
        <v>1</v>
      </c>
      <c r="J10" s="5"/>
      <c r="K10" s="5"/>
      <c r="L10" s="5"/>
      <c r="M10" s="5"/>
      <c r="N10" s="5"/>
      <c r="O10" s="5"/>
      <c r="P10" s="5"/>
      <c r="Q10" s="5"/>
    </row>
    <row r="11" spans="1:17" ht="23.25" customHeight="1" thickBot="1">
      <c r="A11" s="42" t="s">
        <v>12</v>
      </c>
      <c r="B11" s="43"/>
      <c r="C11" s="75">
        <v>3.7999999999999999E-2</v>
      </c>
      <c r="D11" s="70"/>
      <c r="E11" s="89"/>
      <c r="F11" s="90"/>
      <c r="G11" s="91"/>
      <c r="H11" s="16" t="s">
        <v>1</v>
      </c>
      <c r="I11" s="16"/>
      <c r="J11" s="5"/>
      <c r="K11" s="132"/>
      <c r="L11" s="133"/>
      <c r="M11" s="133"/>
      <c r="N11" s="134"/>
      <c r="O11" s="5"/>
      <c r="P11" s="5"/>
      <c r="Q11" s="5"/>
    </row>
    <row r="12" spans="1:17" ht="23.25" customHeight="1" thickBot="1">
      <c r="A12" s="121" t="s">
        <v>30</v>
      </c>
      <c r="B12" s="122"/>
      <c r="C12" s="62"/>
      <c r="D12" s="63"/>
      <c r="E12" s="113">
        <f>IFERROR(VLOOKUP(CONCATENATE(B2,B3),Beregningsark!$A$5:$AM$3107,37,FALSE),IF(OR(F2&lt;10,ISERROR(F2)),"Det er ikke nok årsverk til å vise tall",""))/1000000</f>
        <v>11699.512000000001</v>
      </c>
      <c r="F12" s="92"/>
      <c r="G12" s="91"/>
      <c r="H12" s="16"/>
      <c r="I12" s="16"/>
      <c r="J12" s="135"/>
      <c r="K12" s="5"/>
      <c r="L12" s="5"/>
      <c r="M12" s="5"/>
      <c r="N12" s="5"/>
      <c r="O12" s="5"/>
      <c r="P12" s="5"/>
      <c r="Q12" s="5"/>
    </row>
    <row r="13" spans="1:17" ht="27.75" customHeight="1" thickBot="1">
      <c r="A13" s="42" t="s">
        <v>13</v>
      </c>
      <c r="B13" s="43"/>
      <c r="C13" s="75">
        <v>5.1999999999999998E-2</v>
      </c>
      <c r="D13" s="70"/>
      <c r="E13" s="93"/>
      <c r="F13" s="90"/>
      <c r="G13" s="94"/>
      <c r="H13" s="18" t="s">
        <v>1</v>
      </c>
      <c r="I13" s="16"/>
      <c r="J13" s="5"/>
      <c r="K13" s="5"/>
      <c r="L13" s="5"/>
      <c r="M13" s="5"/>
      <c r="N13" s="5"/>
      <c r="O13" s="5"/>
      <c r="P13" s="5"/>
      <c r="Q13" s="5"/>
    </row>
    <row r="14" spans="1:17" ht="27.75" customHeight="1" thickBot="1">
      <c r="A14" s="123" t="s">
        <v>30</v>
      </c>
      <c r="B14" s="124"/>
      <c r="C14" s="71"/>
      <c r="D14" s="72"/>
      <c r="E14" s="95"/>
      <c r="F14" s="112">
        <f>IFERROR(VLOOKUP(CONCATENATE(B2,B3),Beregningsark!A5:AM3107,38,FALSE),"")/1000000</f>
        <v>2393.1590000000001</v>
      </c>
      <c r="G14" s="112">
        <f>IFERROR(VLOOKUP(CONCATENATE(B2,B3),Beregningsark!A5:AM3107,39,FALSE),"")/1000000</f>
        <v>13616.699000000001</v>
      </c>
      <c r="H14" s="18"/>
      <c r="I14" s="16"/>
      <c r="J14" s="5"/>
      <c r="K14" s="5"/>
      <c r="L14" s="5"/>
      <c r="M14" s="5"/>
      <c r="N14" s="5"/>
      <c r="O14" s="5"/>
      <c r="P14" s="5"/>
      <c r="Q14" s="5"/>
    </row>
    <row r="15" spans="1:17" ht="27.75" hidden="1" customHeight="1">
      <c r="A15" s="118" t="e">
        <f>#REF!</f>
        <v>#REF!</v>
      </c>
      <c r="B15" s="118"/>
      <c r="C15" s="23"/>
      <c r="D15" s="24"/>
      <c r="E15" s="21"/>
      <c r="F15" s="26">
        <f>-((G14+F14)*100%-(B17*B16)*(G14+F14))</f>
        <v>0</v>
      </c>
      <c r="G15" s="27"/>
      <c r="H15" s="18"/>
      <c r="I15" s="16"/>
      <c r="J15" s="5"/>
      <c r="K15" s="5"/>
      <c r="L15" s="5"/>
      <c r="M15" s="5"/>
      <c r="N15" s="5"/>
      <c r="O15" s="5"/>
      <c r="P15" s="5"/>
      <c r="Q15" s="5"/>
    </row>
    <row r="16" spans="1:17" ht="57" hidden="1" customHeight="1">
      <c r="A16" s="28" t="s">
        <v>11</v>
      </c>
      <c r="B16" s="29">
        <v>1</v>
      </c>
      <c r="C16" s="30"/>
      <c r="D16" s="25" t="s">
        <v>1</v>
      </c>
      <c r="E16" s="31" t="s">
        <v>1</v>
      </c>
      <c r="F16" s="27"/>
      <c r="G16" s="32"/>
      <c r="H16" s="18"/>
      <c r="I16" s="16"/>
      <c r="J16" s="5"/>
      <c r="K16" s="5"/>
      <c r="L16" s="5"/>
      <c r="M16" s="5"/>
      <c r="N16" s="5"/>
      <c r="O16" s="5"/>
      <c r="P16" s="5"/>
      <c r="Q16" s="5"/>
    </row>
    <row r="17" spans="1:17" ht="42" hidden="1" customHeight="1" thickBot="1">
      <c r="A17" s="34" t="s">
        <v>6</v>
      </c>
      <c r="B17" s="35">
        <v>1</v>
      </c>
      <c r="C17" s="19"/>
      <c r="D17" s="20"/>
      <c r="E17" s="21"/>
      <c r="F17" s="22"/>
      <c r="G17" s="22"/>
      <c r="H17" s="16"/>
      <c r="I17" s="16"/>
      <c r="J17" s="5"/>
      <c r="K17" s="5"/>
      <c r="L17" s="5"/>
      <c r="M17" s="5"/>
      <c r="N17" s="5"/>
      <c r="O17" s="5"/>
      <c r="P17" s="5"/>
      <c r="Q17" s="5"/>
    </row>
    <row r="18" spans="1:17" ht="15">
      <c r="A18" s="47" t="s">
        <v>386</v>
      </c>
      <c r="B18" s="48"/>
      <c r="C18" s="48"/>
      <c r="D18" s="49"/>
      <c r="E18" s="47" t="s">
        <v>25</v>
      </c>
      <c r="F18" s="53"/>
      <c r="G18" s="43"/>
      <c r="H18" s="16"/>
      <c r="I18" s="16"/>
      <c r="J18" s="5"/>
      <c r="K18" s="5"/>
      <c r="L18" s="5"/>
      <c r="M18" s="5"/>
      <c r="N18" s="5"/>
      <c r="O18" s="5"/>
      <c r="P18" s="5"/>
      <c r="Q18" s="5"/>
    </row>
    <row r="19" spans="1:17" ht="15">
      <c r="A19" s="58" t="s">
        <v>387</v>
      </c>
      <c r="B19" s="101"/>
      <c r="C19" s="101"/>
      <c r="D19" s="102"/>
      <c r="E19" s="58" t="s">
        <v>26</v>
      </c>
      <c r="F19" s="19"/>
      <c r="G19" s="45"/>
      <c r="H19" s="16"/>
      <c r="I19" s="16"/>
      <c r="J19" s="5"/>
      <c r="K19" s="5"/>
      <c r="L19" s="5"/>
      <c r="M19" s="5"/>
      <c r="N19" s="5"/>
      <c r="O19" s="5"/>
      <c r="P19" s="5"/>
      <c r="Q19" s="5"/>
    </row>
    <row r="20" spans="1:17" ht="16.5" thickBot="1">
      <c r="A20" s="50" t="s">
        <v>388</v>
      </c>
      <c r="B20" s="51"/>
      <c r="C20" s="51"/>
      <c r="D20" s="52"/>
      <c r="E20" s="58" t="s">
        <v>27</v>
      </c>
      <c r="F20" s="33"/>
      <c r="G20" s="59"/>
      <c r="H20" s="16"/>
      <c r="I20" s="16"/>
      <c r="J20" s="5"/>
      <c r="K20" s="5"/>
      <c r="L20" s="5"/>
      <c r="M20" s="5"/>
      <c r="N20" s="5"/>
      <c r="O20" s="5"/>
      <c r="P20" s="5"/>
      <c r="Q20" s="5"/>
    </row>
    <row r="21" spans="1:17">
      <c r="A21" s="47" t="s">
        <v>389</v>
      </c>
      <c r="B21" s="53"/>
      <c r="C21" s="53"/>
      <c r="D21" s="43"/>
      <c r="E21" s="58" t="s">
        <v>452</v>
      </c>
      <c r="F21" s="33"/>
      <c r="G21" s="59"/>
      <c r="H21" s="16"/>
      <c r="I21" s="16"/>
      <c r="J21" s="5"/>
      <c r="K21" s="5"/>
      <c r="L21" s="5"/>
      <c r="M21" s="5"/>
      <c r="N21" s="5"/>
      <c r="O21" s="5"/>
      <c r="P21" s="5"/>
      <c r="Q21" s="5"/>
    </row>
    <row r="22" spans="1:17" ht="13.5" thickBot="1">
      <c r="A22" s="50" t="s">
        <v>10</v>
      </c>
      <c r="B22" s="54"/>
      <c r="C22" s="54"/>
      <c r="D22" s="38"/>
      <c r="E22" s="58" t="s">
        <v>28</v>
      </c>
      <c r="F22" s="33"/>
      <c r="G22" s="59"/>
      <c r="H22" s="16"/>
      <c r="I22" s="16"/>
      <c r="J22" s="5"/>
      <c r="K22" s="5"/>
      <c r="L22" s="5"/>
      <c r="M22" s="5"/>
      <c r="N22" s="5"/>
      <c r="O22" s="5"/>
      <c r="P22" s="5"/>
      <c r="Q22" s="5"/>
    </row>
    <row r="23" spans="1:17">
      <c r="A23" s="47" t="s">
        <v>395</v>
      </c>
      <c r="B23" s="53"/>
      <c r="C23" s="53"/>
      <c r="D23" s="43"/>
      <c r="E23" s="58" t="s">
        <v>29</v>
      </c>
      <c r="F23" s="33"/>
      <c r="G23" s="59"/>
      <c r="H23" s="16"/>
      <c r="I23" s="16"/>
      <c r="J23" s="5"/>
      <c r="K23" s="5"/>
      <c r="L23" s="5"/>
      <c r="M23" s="5"/>
      <c r="N23" s="5"/>
      <c r="O23" s="5"/>
      <c r="P23" s="5"/>
      <c r="Q23" s="5"/>
    </row>
    <row r="24" spans="1:17" ht="15">
      <c r="A24" s="58" t="s">
        <v>396</v>
      </c>
      <c r="B24" s="101"/>
      <c r="C24" s="101"/>
      <c r="D24" s="102"/>
      <c r="E24" s="58"/>
      <c r="F24" s="33"/>
      <c r="G24" s="59"/>
      <c r="H24" s="16"/>
      <c r="I24" s="16"/>
      <c r="J24" s="5"/>
      <c r="K24" s="5"/>
      <c r="L24" s="5"/>
      <c r="M24" s="5"/>
      <c r="N24" s="5"/>
      <c r="O24" s="5"/>
      <c r="P24" s="5"/>
      <c r="Q24" s="5"/>
    </row>
    <row r="25" spans="1:17" ht="13.5" thickBot="1">
      <c r="A25" s="50" t="s">
        <v>585</v>
      </c>
      <c r="B25" s="54"/>
      <c r="C25" s="54"/>
      <c r="D25" s="38"/>
      <c r="E25" s="58"/>
      <c r="F25" s="33"/>
      <c r="G25" s="59"/>
      <c r="H25" s="16"/>
      <c r="I25" s="16"/>
      <c r="J25" s="5"/>
      <c r="K25" s="5"/>
      <c r="L25" s="5"/>
      <c r="M25" s="5"/>
      <c r="N25" s="5"/>
      <c r="O25" s="5"/>
      <c r="P25" s="5"/>
      <c r="Q25" s="5"/>
    </row>
    <row r="26" spans="1:17" ht="13.5" thickBot="1">
      <c r="A26" s="55" t="s">
        <v>861</v>
      </c>
      <c r="B26" s="56"/>
      <c r="C26" s="56"/>
      <c r="D26" s="57"/>
      <c r="E26" s="60"/>
      <c r="F26" s="54"/>
      <c r="G26" s="38"/>
      <c r="H26" s="16"/>
      <c r="I26" s="16"/>
      <c r="J26" s="5"/>
      <c r="K26" s="5"/>
      <c r="L26" s="5"/>
      <c r="M26" s="5"/>
      <c r="N26" s="5"/>
      <c r="O26" s="5"/>
      <c r="P26" s="5"/>
      <c r="Q26" s="5"/>
    </row>
    <row r="27" spans="1:17">
      <c r="A27" s="5"/>
      <c r="B27" s="5"/>
      <c r="C27" s="5"/>
      <c r="D27" s="5"/>
      <c r="E27" s="5"/>
      <c r="F27" s="5"/>
      <c r="G27" s="5"/>
      <c r="H27" s="5"/>
      <c r="I27" s="5"/>
      <c r="J27" s="5"/>
      <c r="K27" s="5"/>
      <c r="L27" s="5"/>
      <c r="M27" s="5"/>
      <c r="N27" s="5"/>
      <c r="O27" s="5"/>
      <c r="P27" s="5"/>
      <c r="Q27" s="5"/>
    </row>
    <row r="28" spans="1:17">
      <c r="A28" s="103"/>
      <c r="B28" s="5"/>
      <c r="C28" s="5"/>
      <c r="D28" s="5"/>
      <c r="E28" s="5"/>
      <c r="F28" s="5"/>
      <c r="G28" s="5"/>
      <c r="H28" s="5"/>
      <c r="I28" s="5"/>
      <c r="J28" s="5"/>
      <c r="K28" s="5"/>
      <c r="L28" s="5"/>
      <c r="M28" s="5"/>
      <c r="N28" s="5"/>
      <c r="O28" s="5"/>
      <c r="P28" s="5"/>
      <c r="Q28" s="5"/>
    </row>
    <row r="29" spans="1:17">
      <c r="A29" s="103"/>
      <c r="B29" s="5"/>
      <c r="C29" s="5"/>
      <c r="D29" s="5"/>
      <c r="E29" s="5"/>
      <c r="F29" s="5"/>
      <c r="G29" s="5"/>
      <c r="H29" s="5"/>
      <c r="I29" s="5"/>
      <c r="J29" s="5"/>
      <c r="K29" s="5"/>
      <c r="L29" s="5"/>
      <c r="M29" s="5"/>
      <c r="N29" s="5"/>
      <c r="O29" s="5"/>
      <c r="P29" s="5"/>
      <c r="Q29" s="5"/>
    </row>
    <row r="30" spans="1:17">
      <c r="A30" s="5"/>
      <c r="B30" s="5"/>
      <c r="C30" s="5"/>
      <c r="D30" s="5"/>
      <c r="E30" s="5"/>
      <c r="F30" s="5"/>
      <c r="G30" s="5"/>
      <c r="H30" s="5"/>
      <c r="I30" s="5"/>
      <c r="J30" s="5"/>
      <c r="K30" s="5"/>
      <c r="L30" s="5"/>
      <c r="M30" s="5"/>
      <c r="N30" s="5"/>
      <c r="O30" s="5"/>
      <c r="P30" s="5"/>
      <c r="Q30" s="5"/>
    </row>
    <row r="31" spans="1:17">
      <c r="A31" s="5"/>
      <c r="B31" s="5"/>
      <c r="C31" s="5"/>
      <c r="D31" s="5"/>
      <c r="E31" s="5"/>
      <c r="F31" s="5"/>
      <c r="G31" s="5"/>
      <c r="H31" s="5"/>
      <c r="I31" s="5"/>
      <c r="J31" s="5"/>
      <c r="K31" s="5"/>
      <c r="L31" s="5"/>
      <c r="M31" s="5"/>
      <c r="N31" s="5"/>
      <c r="O31" s="5"/>
      <c r="P31" s="5"/>
      <c r="Q31" s="5"/>
    </row>
    <row r="32" spans="1:17">
      <c r="A32" s="5"/>
      <c r="B32" s="5"/>
      <c r="C32" s="5"/>
      <c r="D32" s="5"/>
      <c r="E32" s="5"/>
      <c r="F32" s="5"/>
      <c r="G32" s="5"/>
      <c r="H32" s="5"/>
      <c r="I32" s="5"/>
      <c r="J32" s="5"/>
      <c r="K32" s="5"/>
      <c r="L32" s="5"/>
      <c r="M32" s="5"/>
      <c r="N32" s="5"/>
      <c r="O32" s="5"/>
      <c r="P32" s="5"/>
      <c r="Q32" s="5"/>
    </row>
    <row r="33" spans="1:17">
      <c r="A33" s="5"/>
      <c r="B33" s="5"/>
      <c r="C33" s="5"/>
      <c r="D33" s="5"/>
      <c r="E33" s="5"/>
      <c r="F33" s="5"/>
      <c r="G33" s="5"/>
      <c r="H33" s="5"/>
      <c r="I33" s="5"/>
      <c r="J33" s="5"/>
      <c r="K33" s="5"/>
      <c r="L33" s="5"/>
      <c r="M33" s="5"/>
      <c r="N33" s="5"/>
      <c r="O33" s="5"/>
      <c r="P33" s="5"/>
      <c r="Q33" s="5"/>
    </row>
    <row r="34" spans="1:17">
      <c r="A34" s="5"/>
      <c r="B34" s="5"/>
      <c r="C34" s="5"/>
      <c r="D34" s="5"/>
      <c r="E34" s="5"/>
      <c r="F34" s="5"/>
      <c r="G34" s="5"/>
      <c r="H34" s="5"/>
      <c r="I34" s="5"/>
      <c r="J34" s="5"/>
      <c r="K34" s="5"/>
      <c r="L34" s="5"/>
      <c r="M34" s="5"/>
      <c r="N34" s="5"/>
      <c r="O34" s="5"/>
      <c r="P34" s="5"/>
      <c r="Q34" s="5"/>
    </row>
    <row r="35" spans="1:17">
      <c r="A35" s="5"/>
      <c r="B35" s="5"/>
      <c r="C35" s="5"/>
      <c r="D35" s="5"/>
      <c r="E35" s="5"/>
      <c r="F35" s="5"/>
      <c r="G35" s="5"/>
      <c r="H35" s="5"/>
      <c r="I35" s="5"/>
      <c r="J35" s="5"/>
      <c r="K35" s="5"/>
      <c r="L35" s="5"/>
      <c r="M35" s="5"/>
      <c r="N35" s="5"/>
      <c r="O35" s="5"/>
      <c r="P35" s="5"/>
      <c r="Q35" s="5"/>
    </row>
    <row r="36" spans="1:17">
      <c r="A36" s="5"/>
      <c r="B36" s="5"/>
      <c r="C36" s="5"/>
      <c r="D36" s="5"/>
      <c r="E36" s="5"/>
      <c r="F36" s="5"/>
      <c r="G36" s="5"/>
      <c r="H36" s="5"/>
      <c r="I36" s="5"/>
      <c r="J36" s="5"/>
      <c r="K36" s="5"/>
      <c r="L36" s="5"/>
      <c r="M36" s="5"/>
      <c r="N36" s="5"/>
      <c r="O36" s="5"/>
      <c r="P36" s="5"/>
      <c r="Q36" s="5"/>
    </row>
    <row r="37" spans="1:17">
      <c r="A37" s="5"/>
      <c r="B37" s="5"/>
      <c r="C37" s="5"/>
      <c r="D37" s="5"/>
      <c r="E37" s="5"/>
      <c r="F37" s="5"/>
      <c r="G37" s="5"/>
      <c r="H37" s="5"/>
      <c r="I37" s="5"/>
      <c r="J37" s="5"/>
      <c r="K37" s="5"/>
      <c r="L37" s="5"/>
      <c r="M37" s="5"/>
      <c r="N37" s="5"/>
      <c r="O37" s="5"/>
      <c r="P37" s="5"/>
      <c r="Q37" s="5"/>
    </row>
    <row r="38" spans="1:17">
      <c r="A38" s="5"/>
      <c r="B38" s="5"/>
      <c r="C38" s="5"/>
      <c r="D38" s="5"/>
      <c r="E38" s="5"/>
      <c r="F38" s="5"/>
      <c r="G38" s="5"/>
      <c r="H38" s="5"/>
      <c r="I38" s="5"/>
      <c r="J38" s="5"/>
      <c r="K38" s="5"/>
      <c r="L38" s="5"/>
      <c r="M38" s="5"/>
      <c r="N38" s="5"/>
      <c r="O38" s="5"/>
      <c r="P38" s="5"/>
      <c r="Q38" s="5"/>
    </row>
    <row r="39" spans="1:17">
      <c r="A39" s="5"/>
      <c r="B39" s="5"/>
      <c r="C39" s="5"/>
      <c r="D39" s="5"/>
      <c r="E39" s="5"/>
      <c r="F39" s="5"/>
      <c r="G39" s="5"/>
      <c r="H39" s="5"/>
      <c r="I39" s="5"/>
      <c r="J39" s="5"/>
      <c r="K39" s="5"/>
      <c r="L39" s="5"/>
      <c r="M39" s="5"/>
      <c r="N39" s="5"/>
      <c r="O39" s="5"/>
      <c r="P39" s="5"/>
      <c r="Q39" s="5"/>
    </row>
    <row r="40" spans="1:17">
      <c r="A40" s="5"/>
      <c r="B40" s="5"/>
      <c r="C40" s="5"/>
      <c r="D40" s="5"/>
      <c r="E40" s="5"/>
      <c r="F40" s="5"/>
      <c r="G40" s="5"/>
      <c r="H40" s="5"/>
      <c r="I40" s="5"/>
      <c r="J40" s="5"/>
      <c r="K40" s="5"/>
      <c r="L40" s="5"/>
      <c r="M40" s="5"/>
      <c r="N40" s="5"/>
      <c r="O40" s="5"/>
      <c r="P40" s="5"/>
      <c r="Q40" s="5"/>
    </row>
    <row r="41" spans="1:17">
      <c r="A41" s="5"/>
      <c r="B41" s="5"/>
      <c r="C41" s="5"/>
      <c r="D41" s="5"/>
      <c r="E41" s="5"/>
      <c r="F41" s="5"/>
      <c r="G41" s="5"/>
      <c r="H41" s="5"/>
      <c r="I41" s="5"/>
      <c r="J41" s="5"/>
      <c r="K41" s="5"/>
      <c r="L41" s="5"/>
      <c r="M41" s="5"/>
      <c r="N41" s="5"/>
      <c r="O41" s="5"/>
      <c r="P41" s="5"/>
      <c r="Q41" s="5"/>
    </row>
    <row r="42" spans="1:17">
      <c r="A42" s="5"/>
      <c r="B42" s="5"/>
      <c r="C42" s="5"/>
      <c r="D42" s="5"/>
      <c r="E42" s="5"/>
      <c r="F42" s="5"/>
      <c r="G42" s="5"/>
      <c r="H42" s="5"/>
      <c r="I42" s="5"/>
      <c r="J42" s="5"/>
      <c r="K42" s="5"/>
      <c r="L42" s="5"/>
      <c r="M42" s="5"/>
      <c r="N42" s="5"/>
      <c r="O42" s="5"/>
      <c r="P42" s="5"/>
      <c r="Q42" s="5"/>
    </row>
    <row r="43" spans="1:17">
      <c r="A43" s="5"/>
      <c r="B43" s="5"/>
      <c r="C43" s="5"/>
      <c r="D43" s="5"/>
      <c r="E43" s="5"/>
      <c r="F43" s="5"/>
      <c r="G43" s="5"/>
      <c r="H43" s="5"/>
      <c r="I43" s="5"/>
      <c r="J43" s="5"/>
      <c r="K43" s="5"/>
      <c r="L43" s="5"/>
      <c r="M43" s="5"/>
      <c r="N43" s="5"/>
      <c r="O43" s="5"/>
      <c r="P43" s="5"/>
      <c r="Q43" s="5"/>
    </row>
    <row r="44" spans="1:17">
      <c r="A44" s="5"/>
      <c r="B44" s="5"/>
      <c r="C44" s="5"/>
      <c r="D44" s="5"/>
      <c r="E44" s="5"/>
      <c r="F44" s="5"/>
      <c r="G44" s="5"/>
      <c r="H44" s="5"/>
      <c r="I44" s="5"/>
      <c r="J44" s="5"/>
      <c r="K44" s="5"/>
      <c r="L44" s="5"/>
      <c r="M44" s="5"/>
      <c r="N44" s="5"/>
      <c r="O44" s="5"/>
      <c r="P44" s="5"/>
      <c r="Q44" s="5"/>
    </row>
    <row r="45" spans="1:17">
      <c r="A45" s="5"/>
      <c r="B45" s="5"/>
      <c r="C45" s="5"/>
      <c r="D45" s="5"/>
      <c r="E45" s="5"/>
      <c r="F45" s="5"/>
      <c r="G45" s="5"/>
      <c r="H45" s="5"/>
      <c r="I45" s="5"/>
      <c r="J45" s="5"/>
      <c r="K45" s="5"/>
      <c r="L45" s="5"/>
      <c r="M45" s="5"/>
      <c r="N45" s="5"/>
      <c r="O45" s="5"/>
      <c r="P45" s="5"/>
      <c r="Q45" s="5"/>
    </row>
    <row r="46" spans="1:17">
      <c r="A46" s="5"/>
      <c r="B46" s="5"/>
      <c r="C46" s="5"/>
      <c r="D46" s="5"/>
      <c r="E46" s="5"/>
      <c r="F46" s="5"/>
      <c r="G46" s="5"/>
      <c r="H46" s="5"/>
      <c r="I46" s="5"/>
      <c r="J46" s="5"/>
      <c r="K46" s="5"/>
      <c r="L46" s="5"/>
      <c r="M46" s="5"/>
      <c r="N46" s="5"/>
      <c r="O46" s="5"/>
      <c r="P46" s="5"/>
      <c r="Q46" s="5"/>
    </row>
    <row r="47" spans="1:17">
      <c r="A47" s="5"/>
      <c r="B47" s="5"/>
      <c r="C47" s="5"/>
      <c r="D47" s="5"/>
      <c r="E47" s="5"/>
      <c r="F47" s="5"/>
      <c r="G47" s="5"/>
      <c r="H47" s="5"/>
      <c r="I47" s="5"/>
      <c r="J47" s="5"/>
      <c r="K47" s="5"/>
      <c r="L47" s="5"/>
      <c r="M47" s="5"/>
      <c r="N47" s="5"/>
      <c r="O47" s="5"/>
      <c r="P47" s="5"/>
      <c r="Q47" s="5"/>
    </row>
  </sheetData>
  <sheetProtection selectLockedCells="1"/>
  <mergeCells count="10">
    <mergeCell ref="G4:G6"/>
    <mergeCell ref="E3:F3"/>
    <mergeCell ref="A15:B15"/>
    <mergeCell ref="C2:D2"/>
    <mergeCell ref="A12:B12"/>
    <mergeCell ref="A14:B14"/>
    <mergeCell ref="C3:C4"/>
    <mergeCell ref="D4:D6"/>
    <mergeCell ref="E4:E6"/>
    <mergeCell ref="F4:F6"/>
  </mergeCells>
  <phoneticPr fontId="2" type="noConversion"/>
  <pageMargins left="0.75" right="0.75" top="0.56000000000000005" bottom="0.55000000000000004" header="0.28999999999999998" footer="0.5"/>
  <pageSetup paperSize="9" scale="8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Data!$C$5:$C$10</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BC3124"/>
  <sheetViews>
    <sheetView zoomScale="90" zoomScaleNormal="90" workbookViewId="0">
      <pane xSplit="3" ySplit="3" topLeftCell="D126" activePane="bottomRight" state="frozen"/>
      <selection pane="topRight" activeCell="D1" sqref="D1"/>
      <selection pane="bottomLeft" activeCell="A4" sqref="A4"/>
      <selection pane="bottomRight" activeCell="D143" sqref="D143"/>
    </sheetView>
  </sheetViews>
  <sheetFormatPr baseColWidth="10" defaultColWidth="11.42578125" defaultRowHeight="12.75"/>
  <cols>
    <col min="1" max="1" width="23.7109375" bestFit="1" customWidth="1"/>
    <col min="2" max="2" width="14.7109375" customWidth="1"/>
    <col min="3" max="4" width="28.42578125" customWidth="1"/>
    <col min="6" max="6" width="18.42578125" customWidth="1"/>
    <col min="7" max="7" width="18.5703125" customWidth="1"/>
    <col min="8" max="8" width="16.28515625" customWidth="1"/>
    <col min="9" max="9" width="15.85546875" customWidth="1"/>
    <col min="10" max="10" width="13.42578125" customWidth="1"/>
    <col min="11" max="11" width="17.85546875" customWidth="1"/>
    <col min="12" max="12" width="12.7109375" customWidth="1"/>
    <col min="13" max="17" width="18.85546875" customWidth="1"/>
    <col min="18" max="18" width="32.28515625" customWidth="1"/>
    <col min="19" max="22" width="25.7109375" customWidth="1"/>
    <col min="23" max="23" width="16" style="84" customWidth="1"/>
    <col min="24" max="24" width="18.140625" style="84" bestFit="1" customWidth="1"/>
    <col min="25" max="27" width="25.140625" style="84" customWidth="1"/>
    <col min="28" max="28" width="22.42578125" style="84" customWidth="1"/>
    <col min="29" max="31" width="25.140625" style="84" customWidth="1"/>
    <col min="32" max="32" width="20.42578125" style="84" customWidth="1"/>
    <col min="33" max="33" width="21.42578125" style="84" customWidth="1"/>
    <col min="34" max="34" width="21.5703125" style="84" customWidth="1"/>
    <col min="35" max="35" width="21" style="84" customWidth="1"/>
    <col min="36" max="36" width="17.85546875" style="84" customWidth="1"/>
    <col min="37" max="37" width="18.28515625" style="84" customWidth="1"/>
    <col min="38" max="38" width="18.7109375" style="84" customWidth="1"/>
    <col min="39" max="39" width="18.85546875" style="84" customWidth="1"/>
    <col min="40" max="40" width="17.7109375" style="84" customWidth="1"/>
    <col min="41" max="41" width="18.85546875" style="84" customWidth="1"/>
    <col min="42" max="42" width="19.5703125" style="84" customWidth="1"/>
    <col min="43" max="43" width="18" style="84" customWidth="1"/>
    <col min="44" max="46" width="15.140625" style="84" customWidth="1"/>
    <col min="47" max="53" width="11.42578125" style="84"/>
  </cols>
  <sheetData>
    <row r="1" spans="1:55">
      <c r="E1" s="1"/>
      <c r="W1"/>
      <c r="X1"/>
      <c r="Y1"/>
      <c r="Z1"/>
      <c r="AA1"/>
      <c r="AB1"/>
      <c r="AC1"/>
      <c r="AD1"/>
      <c r="AE1"/>
      <c r="AF1"/>
      <c r="AG1"/>
      <c r="AH1"/>
      <c r="AI1"/>
      <c r="AJ1"/>
      <c r="AK1"/>
      <c r="AL1"/>
      <c r="AM1"/>
      <c r="AN1"/>
      <c r="AO1"/>
      <c r="AP1"/>
      <c r="AQ1"/>
      <c r="AR1"/>
      <c r="AS1"/>
      <c r="AT1"/>
      <c r="AU1"/>
      <c r="AV1"/>
      <c r="AW1"/>
      <c r="AX1"/>
      <c r="AY1"/>
      <c r="AZ1"/>
      <c r="BA1"/>
    </row>
    <row r="2" spans="1:55" ht="18">
      <c r="D2" s="76"/>
      <c r="E2" s="85" t="s">
        <v>391</v>
      </c>
      <c r="J2" s="12"/>
      <c r="K2" s="12"/>
      <c r="U2" s="85" t="s">
        <v>392</v>
      </c>
      <c r="W2"/>
      <c r="X2"/>
      <c r="Y2"/>
      <c r="Z2" s="12"/>
      <c r="AA2" s="12"/>
      <c r="AB2"/>
      <c r="AC2"/>
      <c r="AD2"/>
      <c r="AE2"/>
      <c r="AF2"/>
      <c r="AG2"/>
      <c r="AH2"/>
      <c r="AI2"/>
      <c r="AJ2"/>
      <c r="AK2" s="85" t="s">
        <v>393</v>
      </c>
    </row>
    <row r="3" spans="1:55" ht="76.5">
      <c r="B3" s="9" t="s">
        <v>2</v>
      </c>
      <c r="C3" s="9" t="s">
        <v>9</v>
      </c>
      <c r="D3" s="9" t="s">
        <v>364</v>
      </c>
      <c r="E3" s="9" t="s">
        <v>3</v>
      </c>
      <c r="F3" s="9" t="s">
        <v>427</v>
      </c>
      <c r="G3" s="9" t="s">
        <v>428</v>
      </c>
      <c r="H3" s="9" t="s">
        <v>375</v>
      </c>
      <c r="I3" s="9" t="s">
        <v>394</v>
      </c>
      <c r="J3" s="10" t="s">
        <v>4</v>
      </c>
      <c r="K3" s="9" t="s">
        <v>376</v>
      </c>
      <c r="L3" s="9" t="s">
        <v>377</v>
      </c>
      <c r="M3" s="9" t="s">
        <v>378</v>
      </c>
      <c r="N3" s="9" t="s">
        <v>379</v>
      </c>
      <c r="O3" s="9" t="s">
        <v>380</v>
      </c>
      <c r="P3" s="9" t="s">
        <v>381</v>
      </c>
      <c r="Q3" s="9" t="s">
        <v>382</v>
      </c>
      <c r="R3" s="9" t="s">
        <v>383</v>
      </c>
      <c r="S3" s="9" t="s">
        <v>384</v>
      </c>
      <c r="T3" s="9" t="s">
        <v>385</v>
      </c>
      <c r="U3" s="9" t="s">
        <v>3</v>
      </c>
      <c r="V3" s="9" t="s">
        <v>373</v>
      </c>
      <c r="W3" s="9" t="s">
        <v>374</v>
      </c>
      <c r="X3" s="9" t="s">
        <v>375</v>
      </c>
      <c r="Y3" s="9" t="s">
        <v>394</v>
      </c>
      <c r="Z3" s="10" t="s">
        <v>4</v>
      </c>
      <c r="AA3" s="9" t="s">
        <v>376</v>
      </c>
      <c r="AB3" s="9" t="s">
        <v>377</v>
      </c>
      <c r="AC3" s="9" t="s">
        <v>378</v>
      </c>
      <c r="AD3" s="9" t="s">
        <v>379</v>
      </c>
      <c r="AE3" s="9" t="s">
        <v>380</v>
      </c>
      <c r="AF3" s="9" t="s">
        <v>381</v>
      </c>
      <c r="AG3" s="9" t="s">
        <v>382</v>
      </c>
      <c r="AH3" s="9" t="s">
        <v>383</v>
      </c>
      <c r="AI3" s="9" t="s">
        <v>384</v>
      </c>
      <c r="AJ3" s="9" t="s">
        <v>385</v>
      </c>
      <c r="AK3" s="9" t="s">
        <v>383</v>
      </c>
      <c r="AL3" s="9" t="s">
        <v>384</v>
      </c>
      <c r="AM3" s="80" t="s">
        <v>385</v>
      </c>
      <c r="AN3" s="80"/>
      <c r="AO3" s="80"/>
      <c r="AP3" s="80"/>
      <c r="AQ3" s="80"/>
      <c r="AR3" s="81"/>
      <c r="AS3" s="81"/>
      <c r="AT3" s="81"/>
      <c r="AV3" s="82"/>
    </row>
    <row r="4" spans="1:55">
      <c r="B4" s="8"/>
      <c r="C4" s="8"/>
      <c r="D4" s="8"/>
      <c r="E4" s="8"/>
      <c r="F4" s="8"/>
      <c r="G4" s="8"/>
      <c r="H4" s="106" t="s">
        <v>397</v>
      </c>
      <c r="I4" s="106" t="s">
        <v>397</v>
      </c>
      <c r="J4" s="106" t="s">
        <v>397</v>
      </c>
      <c r="K4" s="106" t="s">
        <v>397</v>
      </c>
      <c r="L4" s="106" t="s">
        <v>397</v>
      </c>
      <c r="M4" s="106" t="s">
        <v>397</v>
      </c>
      <c r="N4" s="106" t="s">
        <v>397</v>
      </c>
      <c r="O4" s="106" t="s">
        <v>397</v>
      </c>
      <c r="P4" s="106" t="s">
        <v>397</v>
      </c>
      <c r="Q4" s="111"/>
      <c r="R4" s="106" t="s">
        <v>397</v>
      </c>
      <c r="S4" s="106" t="s">
        <v>397</v>
      </c>
      <c r="T4" s="106" t="s">
        <v>397</v>
      </c>
      <c r="U4" s="106" t="s">
        <v>397</v>
      </c>
      <c r="V4" s="106" t="s">
        <v>397</v>
      </c>
      <c r="W4" s="106" t="s">
        <v>397</v>
      </c>
      <c r="X4" s="106" t="s">
        <v>397</v>
      </c>
      <c r="Y4" s="106" t="s">
        <v>397</v>
      </c>
      <c r="Z4" s="106" t="s">
        <v>397</v>
      </c>
      <c r="AA4" s="106" t="s">
        <v>397</v>
      </c>
      <c r="AB4" s="111"/>
      <c r="AC4" s="106" t="s">
        <v>397</v>
      </c>
      <c r="AD4" s="106" t="s">
        <v>397</v>
      </c>
      <c r="AE4" s="106" t="s">
        <v>397</v>
      </c>
      <c r="AF4" s="106" t="s">
        <v>397</v>
      </c>
      <c r="AG4" s="111"/>
      <c r="AH4" s="106" t="s">
        <v>397</v>
      </c>
      <c r="AI4" s="106" t="s">
        <v>397</v>
      </c>
      <c r="AJ4" s="106" t="s">
        <v>397</v>
      </c>
      <c r="AK4" s="106" t="s">
        <v>397</v>
      </c>
      <c r="AL4" s="106" t="s">
        <v>397</v>
      </c>
      <c r="AM4" s="106" t="s">
        <v>397</v>
      </c>
      <c r="AN4" s="80"/>
      <c r="AO4" s="80"/>
      <c r="AP4" s="80"/>
      <c r="AQ4" s="80"/>
      <c r="AR4" s="82"/>
      <c r="AS4" s="82"/>
      <c r="AT4" s="82"/>
      <c r="AV4" s="96"/>
    </row>
    <row r="5" spans="1:55">
      <c r="A5" t="str">
        <f>CONCATENATE(B5,D5)</f>
        <v>0000Alle</v>
      </c>
      <c r="B5" s="6" t="str">
        <f>Data!A5</f>
        <v>0000</v>
      </c>
      <c r="C5" s="7" t="str">
        <f>Data!B5</f>
        <v>0000</v>
      </c>
      <c r="D5" s="7" t="str">
        <f>Data!C5</f>
        <v>Alle</v>
      </c>
      <c r="E5" s="1">
        <f>Data!D5</f>
        <v>362322.20128743362</v>
      </c>
      <c r="F5" s="1">
        <f>Data!E5+Data!F5</f>
        <v>48034.127727139872</v>
      </c>
      <c r="G5" s="1">
        <f>Data!G5</f>
        <v>385.95814837587756</v>
      </c>
      <c r="H5" s="1">
        <f>F5*(11-1/11)*E5</f>
        <v>189859973400.20801</v>
      </c>
      <c r="I5" s="100">
        <f>G5*(11-1/11)*E5</f>
        <v>1525540428.2658532</v>
      </c>
      <c r="J5" s="100">
        <f>(H5+I5)*0.12</f>
        <v>22966261659.416862</v>
      </c>
      <c r="K5" s="100">
        <f>'Innlegging av opplysninger'!$B$4*H5</f>
        <v>24681796542.027042</v>
      </c>
      <c r="L5" s="1"/>
      <c r="M5" s="1">
        <f>'Innlegging av opplysninger'!$B$5*H5</f>
        <v>24871656515.42725</v>
      </c>
      <c r="N5" s="1">
        <f>'Innlegging av opplysninger'!$B$5*I5</f>
        <v>199845796.10282677</v>
      </c>
      <c r="O5" s="1">
        <f>'Innlegging av opplysninger'!$B$5*J5</f>
        <v>3008580277.3836093</v>
      </c>
      <c r="P5" s="1">
        <f>'Innlegging av opplysninger'!$B$5*K5</f>
        <v>3233315347.0055428</v>
      </c>
      <c r="Q5" s="1"/>
      <c r="R5" s="1">
        <f>'Innlegging av opplysninger'!$C$11*SUM(H5:Q5)</f>
        <v>10273184858.701805</v>
      </c>
      <c r="S5" s="1">
        <f>'Innlegging av opplysninger'!$C$13*(((H5+J5+M5+O5)*Data!H5)+(J5+O5)*(1-Data!H5)*1.8/12+I5+N5+K5+L5+P5+Q5)</f>
        <v>2074595157.1387219</v>
      </c>
      <c r="T5" s="1">
        <f>'Innlegging av opplysninger'!$C$13*((H5+J5+M5+O5)*(1-Data!H5)-(J5+O5)*(1-Data!H5)*1.8/12)</f>
        <v>11983447281.084801</v>
      </c>
      <c r="U5" s="1">
        <f>Data!I5</f>
        <v>47096.02357305355</v>
      </c>
      <c r="V5" s="1">
        <f>Data!J5+Data!K5</f>
        <v>50375.375720980155</v>
      </c>
      <c r="W5" s="1">
        <f>Data!L5</f>
        <v>408.86918566699592</v>
      </c>
      <c r="X5" s="1">
        <f>V5*(11-1/11)*U5</f>
        <v>25881598717.709568</v>
      </c>
      <c r="Y5" s="100">
        <f>W5*(11-1/11)*U5</f>
        <v>210066685.16146961</v>
      </c>
      <c r="Z5" s="100">
        <f>(X5+Y5)*0.143</f>
        <v>3731108152.610558</v>
      </c>
      <c r="AA5" s="100">
        <f>'Innlegging av opplysninger'!$B$4*X5</f>
        <v>3364607833.3022442</v>
      </c>
      <c r="AB5" s="1"/>
      <c r="AC5" s="1">
        <f>'Innlegging av opplysninger'!$B$5*X5</f>
        <v>3390489432.0199537</v>
      </c>
      <c r="AD5" s="1">
        <f>'Innlegging av opplysninger'!$B$5*Y5</f>
        <v>27518735.756152518</v>
      </c>
      <c r="AE5" s="1">
        <f>'Innlegging av opplysninger'!$B$5*Z5</f>
        <v>488775167.99198312</v>
      </c>
      <c r="AF5" s="1">
        <f>'Innlegging av opplysninger'!$B$5*AA5</f>
        <v>440763626.16259402</v>
      </c>
      <c r="AG5" s="1"/>
      <c r="AH5" s="1">
        <f>'Innlegging av opplysninger'!$C$11*SUM(X5:AG5)</f>
        <v>1426327277.3271515</v>
      </c>
      <c r="AI5" s="1">
        <f>'Innlegging av opplysninger'!$C$13*(((X5+Z5+AC5+AE5)*Data!M5)+(Z5+AE5)*(1-Data!M5)*1.8/12+Y5+AD5+AA5+AB5+AF5+AG5)</f>
        <v>318564260.54353052</v>
      </c>
      <c r="AJ5" s="1">
        <f>'Innlegging av opplysninger'!$C$13*((X5+Z5+AC5+AE5)*(1-Data!M5)-(Z5+AE5)*(1-Data!M5)*1.8/12)</f>
        <v>1633252013.6936245</v>
      </c>
      <c r="AK5" s="83">
        <f>ROUND(AH5+R5,-3)</f>
        <v>11699512000</v>
      </c>
      <c r="AL5" s="83">
        <f>ROUND(AI5+S5,-3)</f>
        <v>2393159000</v>
      </c>
      <c r="AM5" s="83">
        <f>ROUND(AJ5+T5,-3)</f>
        <v>13616699000</v>
      </c>
      <c r="AN5" s="83"/>
      <c r="AO5" s="83"/>
      <c r="AP5" s="83"/>
      <c r="AQ5" s="83"/>
      <c r="AR5" s="83"/>
      <c r="AS5" s="83"/>
      <c r="AT5" s="83"/>
      <c r="AV5" s="97"/>
      <c r="AZ5" s="98"/>
      <c r="BA5" s="99"/>
      <c r="BB5" s="4"/>
      <c r="BC5" s="3"/>
    </row>
    <row r="6" spans="1:55">
      <c r="A6" t="str">
        <f t="shared" ref="A6:A69" si="0">CONCATENATE(B6,D6)</f>
        <v>0000Administrasjon</v>
      </c>
      <c r="B6" s="6" t="str">
        <f>Data!A6</f>
        <v>0000</v>
      </c>
      <c r="C6" s="7" t="str">
        <f>Data!B6</f>
        <v>0000</v>
      </c>
      <c r="D6" s="7" t="str">
        <f>Data!C6</f>
        <v>Administrasjon</v>
      </c>
      <c r="E6" s="1">
        <f>Data!D6</f>
        <v>21658.883137353641</v>
      </c>
      <c r="F6" s="1">
        <f>Data!E6+Data!F6</f>
        <v>56031.302252752263</v>
      </c>
      <c r="G6" s="1">
        <f>Data!G6</f>
        <v>10.204488320029069</v>
      </c>
      <c r="H6" s="1">
        <f t="shared" ref="H6:H69" si="1">F6*(11-1/11)*E6</f>
        <v>13239004663.921101</v>
      </c>
      <c r="I6" s="1">
        <f t="shared" ref="I6:I69" si="2">G6*(11-1/11)*E6</f>
        <v>2411103.4909090889</v>
      </c>
      <c r="J6" s="1">
        <f t="shared" ref="J6:J69" si="3">(H6+I6)*0.12</f>
        <v>1588969892.0894411</v>
      </c>
      <c r="K6" s="1">
        <f>'Innlegging av opplysninger'!$B$4*H6</f>
        <v>1721070606.3097432</v>
      </c>
      <c r="L6" s="1"/>
      <c r="M6" s="1">
        <f>'Innlegging av opplysninger'!$B$5*H6</f>
        <v>1734309610.9736643</v>
      </c>
      <c r="N6" s="1">
        <f>'Innlegging av opplysninger'!$B$5*I6</f>
        <v>315854.55730909068</v>
      </c>
      <c r="O6" s="1">
        <f>'Innlegging av opplysninger'!$B$5*J6</f>
        <v>208155055.86371678</v>
      </c>
      <c r="P6" s="1">
        <f>'Innlegging av opplysninger'!$B$5*K6</f>
        <v>225460249.42657638</v>
      </c>
      <c r="Q6" s="1"/>
      <c r="R6" s="1">
        <f>'Innlegging av opplysninger'!$C$11*SUM(H6:Q6)</f>
        <v>711348487.39203334</v>
      </c>
      <c r="S6" s="1">
        <f>'Innlegging av opplysninger'!$C$13*(((H6+J6+M6+O6)*Data!H6)+(J6+O6)*(1-Data!H6)*1.8/12+I6+N6+K6+L6+P6+Q6)</f>
        <v>213951136.07670006</v>
      </c>
      <c r="T6" s="1">
        <f>'Innlegging av opplysninger'!$C$13*((H6+J6+M6+O6)*(1-Data!H6)-(J6+O6)*(1-Data!H6)*1.8/12)</f>
        <v>759473109.82818794</v>
      </c>
      <c r="U6" s="1">
        <f>Data!I6</f>
        <v>4452.7716300217326</v>
      </c>
      <c r="V6" s="1">
        <f>Data!J6+Data!K6</f>
        <v>58708.428008130337</v>
      </c>
      <c r="W6" s="1">
        <f>Data!L6</f>
        <v>7.9364658546002094</v>
      </c>
      <c r="X6" s="1">
        <f>V6*(11-1/11)*U6</f>
        <v>2851802429.2121024</v>
      </c>
      <c r="Y6" s="100">
        <f>W6*(11-1/11)*U6</f>
        <v>385519.30909090902</v>
      </c>
      <c r="Z6" s="100">
        <f>(X6+Y6)*0.143</f>
        <v>407862876.63853061</v>
      </c>
      <c r="AA6" s="100">
        <f>'Innlegging av opplysninger'!$B$4*X6</f>
        <v>370734315.79757333</v>
      </c>
      <c r="AB6" s="1"/>
      <c r="AC6" s="1">
        <f>'Innlegging av opplysninger'!$B$5*X6</f>
        <v>373586118.22678542</v>
      </c>
      <c r="AD6" s="1">
        <f>'Innlegging av opplysninger'!$B$5*Y6</f>
        <v>50503.029490909081</v>
      </c>
      <c r="AE6" s="1">
        <f>'Innlegging av opplysninger'!$B$5*Z6</f>
        <v>53430036.839647509</v>
      </c>
      <c r="AF6" s="1">
        <f>'Innlegging av opplysninger'!$B$5*AA6</f>
        <v>48566195.369482107</v>
      </c>
      <c r="AG6" s="1"/>
      <c r="AH6" s="1">
        <f>'Innlegging av opplysninger'!$C$11*SUM(X6:AG6)</f>
        <v>156043883.78806272</v>
      </c>
      <c r="AI6" s="1">
        <f>'Innlegging av opplysninger'!$C$13*(((X6+Z6+AC6+AE6)*Data!M6)+(Z6+AE6)*(1-Data!M6)*1.8/12+Y6+AD6+AA6+AB6+AF6+AG6)</f>
        <v>52481181.781288691</v>
      </c>
      <c r="AJ6" s="1">
        <f>'Innlegging av opplysninger'!$C$13*((X6+Z6+AC6+AE6)*(1-Data!M6)-(Z6+AE6)*(1-Data!M6)*1.8/12)</f>
        <v>161052553.92869186</v>
      </c>
      <c r="AK6" s="83">
        <f t="shared" ref="AK6:AK69" si="4">ROUND(AH6+R6,-3)</f>
        <v>867392000</v>
      </c>
      <c r="AL6" s="83">
        <f t="shared" ref="AL6:AL69" si="5">ROUND(AI6+S6,-3)</f>
        <v>266432000</v>
      </c>
      <c r="AM6" s="83">
        <f t="shared" ref="AM6:AM69" si="6">ROUND(AJ6+T6,-3)</f>
        <v>920526000</v>
      </c>
    </row>
    <row r="7" spans="1:55">
      <c r="A7" t="str">
        <f t="shared" si="0"/>
        <v>0000Undervisning</v>
      </c>
      <c r="B7" s="6" t="str">
        <f>Data!A7</f>
        <v>0000</v>
      </c>
      <c r="C7" s="7" t="str">
        <f>Data!B7</f>
        <v>0000</v>
      </c>
      <c r="D7" s="7" t="str">
        <f>Data!C7</f>
        <v>Undervisning</v>
      </c>
      <c r="E7" s="1">
        <f>Data!D7</f>
        <v>123235.89249346746</v>
      </c>
      <c r="F7" s="1">
        <f>Data!E7+Data!F7</f>
        <v>48970.93252145953</v>
      </c>
      <c r="G7" s="1">
        <f>Data!G7</f>
        <v>4.4122685282522056</v>
      </c>
      <c r="H7" s="1">
        <f t="shared" si="1"/>
        <v>65836108096.575661</v>
      </c>
      <c r="I7" s="1">
        <f t="shared" si="2"/>
        <v>5931816.54545453</v>
      </c>
      <c r="J7" s="1">
        <f t="shared" si="3"/>
        <v>7901044789.5745335</v>
      </c>
      <c r="K7" s="1">
        <f>'Innlegging av opplysninger'!$B$4*H7</f>
        <v>8558694052.5548363</v>
      </c>
      <c r="L7" s="1"/>
      <c r="M7" s="1">
        <f>'Innlegging av opplysninger'!$B$5*H7</f>
        <v>8624530160.6514111</v>
      </c>
      <c r="N7" s="1">
        <f>'Innlegging av opplysninger'!$B$5*I7</f>
        <v>777067.96745454345</v>
      </c>
      <c r="O7" s="1">
        <f>'Innlegging av opplysninger'!$B$5*J7</f>
        <v>1035036867.4342639</v>
      </c>
      <c r="P7" s="1">
        <f>'Innlegging av opplysninger'!$B$5*K7</f>
        <v>1121188920.8846836</v>
      </c>
      <c r="Q7" s="1"/>
      <c r="R7" s="1">
        <f>'Innlegging av opplysninger'!$C$11*SUM(H7:Q7)</f>
        <v>3537165847.3431559</v>
      </c>
      <c r="S7" s="1">
        <f>'Innlegging av opplysninger'!$C$13*(((H7+J7+M7+O7)*Data!H7)+(J7+O7)*(1-Data!H7)*1.8/12+I7+N7+K7+L7+P7+Q7)</f>
        <v>672326974.05392134</v>
      </c>
      <c r="T7" s="1">
        <f>'Innlegging av opplysninger'!$C$13*((H7+J7+M7+O7)*(1-Data!H7)-(J7+O7)*(1-Data!H7)*1.8/12)</f>
        <v>4168005238.0998702</v>
      </c>
      <c r="U7" s="1">
        <f>Data!I7</f>
        <v>15239.129187589804</v>
      </c>
      <c r="V7" s="1">
        <f>Data!J7+Data!K7</f>
        <v>51197.864435651485</v>
      </c>
      <c r="W7" s="1">
        <f>Data!L7</f>
        <v>4.4896915799964434</v>
      </c>
      <c r="X7" s="1">
        <f t="shared" ref="X7:X70" si="7">V7*(11-1/11)*U7</f>
        <v>8511391311.9665737</v>
      </c>
      <c r="Y7" s="100">
        <f t="shared" ref="Y7:Y70" si="8">W7*(11-1/11)*U7</f>
        <v>746388.98181818158</v>
      </c>
      <c r="Z7" s="100">
        <f t="shared" ref="Z7:Z70" si="9">(X7+Y7)*0.143</f>
        <v>1217235691.23562</v>
      </c>
      <c r="AA7" s="100">
        <f>'Innlegging av opplysninger'!$B$4*X7</f>
        <v>1106480870.5556545</v>
      </c>
      <c r="AB7" s="1"/>
      <c r="AC7" s="1">
        <f>'Innlegging av opplysninger'!$B$5*X7</f>
        <v>1114992261.8676212</v>
      </c>
      <c r="AD7" s="1">
        <f>'Innlegging av opplysninger'!$B$5*Y7</f>
        <v>97776.956618181794</v>
      </c>
      <c r="AE7" s="1">
        <f>'Innlegging av opplysninger'!$B$5*Z7</f>
        <v>159457875.55186623</v>
      </c>
      <c r="AF7" s="1">
        <f>'Innlegging av opplysninger'!$B$5*AA7</f>
        <v>144948994.04279074</v>
      </c>
      <c r="AG7" s="1"/>
      <c r="AH7" s="1">
        <f>'Innlegging av opplysninger'!$C$11*SUM(X7:AG7)</f>
        <v>465703344.50402534</v>
      </c>
      <c r="AI7" s="1">
        <f>'Innlegging av opplysninger'!$C$13*(((X7+Z7+AC7+AE7)*Data!M7)+(Z7+AE7)*(1-Data!M7)*1.8/12+Y7+AD7+AA7+AB7+AF7+AG7)</f>
        <v>96098182.265553251</v>
      </c>
      <c r="AJ7" s="1">
        <f>'Innlegging av opplysninger'!$C$13*((X7+Z7+AC7+AE7)*(1-Data!M7)-(Z7+AE7)*(1-Data!M7)*1.8/12)</f>
        <v>541180078.63469195</v>
      </c>
      <c r="AK7" s="83">
        <f t="shared" si="4"/>
        <v>4002869000</v>
      </c>
      <c r="AL7" s="83">
        <f t="shared" si="5"/>
        <v>768425000</v>
      </c>
      <c r="AM7" s="83">
        <f t="shared" si="6"/>
        <v>4709185000</v>
      </c>
    </row>
    <row r="8" spans="1:55">
      <c r="A8" t="str">
        <f t="shared" si="0"/>
        <v>0000Barnehager</v>
      </c>
      <c r="B8" s="6" t="str">
        <f>Data!A8</f>
        <v>0000</v>
      </c>
      <c r="C8" s="7" t="str">
        <f>Data!B8</f>
        <v>0000</v>
      </c>
      <c r="D8" s="7" t="str">
        <f>Data!C8</f>
        <v>Barnehager</v>
      </c>
      <c r="E8" s="1">
        <f>Data!D8</f>
        <v>38686.483909578361</v>
      </c>
      <c r="F8" s="1">
        <f>Data!E8+Data!F8</f>
        <v>42159.841872393503</v>
      </c>
      <c r="G8" s="1">
        <f>Data!G8</f>
        <v>1.2345745897102527</v>
      </c>
      <c r="H8" s="1">
        <f t="shared" si="1"/>
        <v>17792902300.655117</v>
      </c>
      <c r="I8" s="1">
        <f t="shared" si="2"/>
        <v>521032.909090909</v>
      </c>
      <c r="J8" s="1">
        <f t="shared" si="3"/>
        <v>2135210800.027705</v>
      </c>
      <c r="K8" s="1">
        <f>'Innlegging av opplysninger'!$B$4*H8</f>
        <v>2313077299.0851655</v>
      </c>
      <c r="L8" s="1"/>
      <c r="M8" s="1">
        <f>'Innlegging av opplysninger'!$B$5*H8</f>
        <v>2330870201.3858204</v>
      </c>
      <c r="N8" s="1">
        <f>'Innlegging av opplysninger'!$B$5*I8</f>
        <v>68255.311090909076</v>
      </c>
      <c r="O8" s="1">
        <f>'Innlegging av opplysninger'!$B$5*J8</f>
        <v>279712614.80362934</v>
      </c>
      <c r="P8" s="1">
        <f>'Innlegging av opplysninger'!$B$5*K8</f>
        <v>303013126.18015671</v>
      </c>
      <c r="Q8" s="1"/>
      <c r="R8" s="1">
        <f>'Innlegging av opplysninger'!$C$11*SUM(H8:Q8)</f>
        <v>955904273.95359576</v>
      </c>
      <c r="S8" s="1">
        <f>'Innlegging av opplysninger'!$C$13*(((H8+J8+M8+O8)*Data!H8)+(J8+O8)*(1-Data!H8)*1.8/12+I8+N8+K8+L8+P8+Q8)</f>
        <v>163145562.44783735</v>
      </c>
      <c r="T8" s="1">
        <f>'Innlegging av opplysninger'!$C$13*((H8+J8+M8+O8)*(1-Data!H8)-(J8+O8)*(1-Data!H8)*1.8/12)</f>
        <v>1144933970.3307669</v>
      </c>
      <c r="U8" s="1">
        <f>Data!I8</f>
        <v>3447.57047973204</v>
      </c>
      <c r="V8" s="1">
        <f>Data!J8+Data!K8</f>
        <v>44099.179016451082</v>
      </c>
      <c r="W8" s="1">
        <f>Data!L8</f>
        <v>1.8424365904460636</v>
      </c>
      <c r="X8" s="1">
        <f t="shared" si="7"/>
        <v>1658563939.1731129</v>
      </c>
      <c r="Y8" s="100">
        <f t="shared" si="8"/>
        <v>69293.7818181818</v>
      </c>
      <c r="Z8" s="100">
        <f t="shared" si="9"/>
        <v>237184552.3125551</v>
      </c>
      <c r="AA8" s="100">
        <f>'Innlegging av opplysninger'!$B$4*X8</f>
        <v>215613312.09250468</v>
      </c>
      <c r="AB8" s="1"/>
      <c r="AC8" s="1">
        <f>'Innlegging av opplysninger'!$B$5*X8</f>
        <v>217271876.03167778</v>
      </c>
      <c r="AD8" s="1">
        <f>'Innlegging av opplysninger'!$B$5*Y8</f>
        <v>9077.4854181818155</v>
      </c>
      <c r="AE8" s="1">
        <f>'Innlegging av opplysninger'!$B$5*Z8</f>
        <v>31071176.352944721</v>
      </c>
      <c r="AF8" s="1">
        <f>'Innlegging av opplysninger'!$B$5*AA8</f>
        <v>28245343.884118114</v>
      </c>
      <c r="AG8" s="1"/>
      <c r="AH8" s="1">
        <f>'Innlegging av opplysninger'!$C$11*SUM(X8:AG8)</f>
        <v>90745085.702337697</v>
      </c>
      <c r="AI8" s="1">
        <f>'Innlegging av opplysninger'!$C$13*(((X8+Z8+AC8+AE8)*Data!M8)+(Z8+AE8)*(1-Data!M8)*1.8/12+Y8+AD8+AA8+AB8+AF8+AG8)</f>
        <v>16464614.045308858</v>
      </c>
      <c r="AJ8" s="1">
        <f>'Innlegging av opplysninger'!$C$13*((X8+Z8+AC8+AE8)*(1-Data!M8)-(Z8+AE8)*(1-Data!M8)*1.8/12)</f>
        <v>107712871.6526269</v>
      </c>
      <c r="AK8" s="83">
        <f t="shared" si="4"/>
        <v>1046649000</v>
      </c>
      <c r="AL8" s="83">
        <f t="shared" si="5"/>
        <v>179610000</v>
      </c>
      <c r="AM8" s="83">
        <f t="shared" si="6"/>
        <v>1252647000</v>
      </c>
      <c r="AN8" s="83"/>
      <c r="AO8" s="83"/>
      <c r="AP8" s="83"/>
      <c r="AQ8" s="83"/>
      <c r="AR8" s="83"/>
      <c r="AS8" s="83"/>
      <c r="AT8" s="83"/>
      <c r="AV8" s="97"/>
      <c r="AZ8" s="98"/>
      <c r="BA8" s="99"/>
      <c r="BB8" s="4"/>
      <c r="BC8" s="3"/>
    </row>
    <row r="9" spans="1:55">
      <c r="A9" t="str">
        <f t="shared" si="0"/>
        <v>0000Helse/pleie/omsorg</v>
      </c>
      <c r="B9" s="6" t="str">
        <f>Data!A9</f>
        <v>0000</v>
      </c>
      <c r="C9" s="7" t="str">
        <f>Data!B9</f>
        <v>0000</v>
      </c>
      <c r="D9" s="7" t="str">
        <f>Data!C9</f>
        <v>Helse/pleie/omsorg</v>
      </c>
      <c r="E9" s="1">
        <f>Data!D9</f>
        <v>144732.00151629967</v>
      </c>
      <c r="F9" s="1">
        <f>Data!E9+Data!F9</f>
        <v>46944.047753405808</v>
      </c>
      <c r="G9" s="1">
        <f>Data!G9</f>
        <v>920.1416726603984</v>
      </c>
      <c r="H9" s="1">
        <f t="shared" si="1"/>
        <v>74119701715.9328</v>
      </c>
      <c r="I9" s="1">
        <f t="shared" si="2"/>
        <v>1452806683.229403</v>
      </c>
      <c r="J9" s="1">
        <f t="shared" si="3"/>
        <v>9068701007.8994637</v>
      </c>
      <c r="K9" s="1">
        <f>'Innlegging av opplysninger'!$B$4*H9</f>
        <v>9635561223.0712643</v>
      </c>
      <c r="L9" s="1"/>
      <c r="M9" s="1">
        <f>'Innlegging av opplysninger'!$B$5*H9</f>
        <v>9709680924.7871971</v>
      </c>
      <c r="N9" s="1">
        <f>'Innlegging av opplysninger'!$B$5*I9</f>
        <v>190317675.50305182</v>
      </c>
      <c r="O9" s="1">
        <f>'Innlegging av opplysninger'!$B$5*J9</f>
        <v>1187999832.0348299</v>
      </c>
      <c r="P9" s="1">
        <f>'Innlegging av opplysninger'!$B$5*K9</f>
        <v>1262258520.2223356</v>
      </c>
      <c r="Q9" s="1"/>
      <c r="R9" s="1">
        <f>'Innlegging av opplysninger'!$C$11*SUM(H9:Q9)</f>
        <v>4051827048.1418529</v>
      </c>
      <c r="S9" s="1">
        <f>'Innlegging av opplysninger'!$C$13*(((H9+J9+M9+O9)*Data!H9)+(J9+O9)*(1-Data!H9)*1.8/12+I9+N9+K9+L9+P9+Q9)</f>
        <v>809448032.42903781</v>
      </c>
      <c r="T9" s="1">
        <f>'Innlegging av opplysninger'!$C$13*((H9+J9+M9+O9)*(1-Data!H9)-(J9+O9)*(1-Data!H9)*1.8/12)</f>
        <v>4735157401.8703403</v>
      </c>
      <c r="U9" s="1">
        <f>Data!I9</f>
        <v>18371.364193313933</v>
      </c>
      <c r="V9" s="1">
        <f>Data!J9+Data!K9</f>
        <v>48163.164959871203</v>
      </c>
      <c r="W9" s="1">
        <f>Data!L9</f>
        <v>1013.9292471947836</v>
      </c>
      <c r="X9" s="1">
        <f t="shared" si="7"/>
        <v>9652615027.4230919</v>
      </c>
      <c r="Y9" s="100">
        <f t="shared" si="8"/>
        <v>203206510.54328722</v>
      </c>
      <c r="Z9" s="100">
        <f t="shared" si="9"/>
        <v>1409382479.9291921</v>
      </c>
      <c r="AA9" s="100">
        <f>'Innlegging av opplysninger'!$B$4*X9</f>
        <v>1254839953.565002</v>
      </c>
      <c r="AB9" s="1"/>
      <c r="AC9" s="1">
        <f>'Innlegging av opplysninger'!$B$5*X9</f>
        <v>1264492568.5924251</v>
      </c>
      <c r="AD9" s="1">
        <f>'Innlegging av opplysninger'!$B$5*Y9</f>
        <v>26620052.881170627</v>
      </c>
      <c r="AE9" s="1">
        <f>'Innlegging av opplysninger'!$B$5*Z9</f>
        <v>184629104.87072417</v>
      </c>
      <c r="AF9" s="1">
        <f>'Innlegging av opplysninger'!$B$5*AA9</f>
        <v>164384033.91701525</v>
      </c>
      <c r="AG9" s="1"/>
      <c r="AH9" s="1">
        <f>'Innlegging av opplysninger'!$C$11*SUM(X9:AG9)</f>
        <v>538086449.80543244</v>
      </c>
      <c r="AI9" s="1">
        <f>'Innlegging av opplysninger'!$C$13*(((X9+Z9+AC9+AE9)*Data!M9)+(Z9+AE9)*(1-Data!M9)*1.8/12+Y9+AD9+AA9+AB9+AF9+AG9)</f>
        <v>112112994.00941481</v>
      </c>
      <c r="AJ9" s="1">
        <f>'Innlegging av opplysninger'!$C$13*((X9+Z9+AC9+AE9)*(1-Data!M9)-(Z9+AE9)*(1-Data!M9)*1.8/12)</f>
        <v>624215832.0401243</v>
      </c>
      <c r="AK9" s="83">
        <f t="shared" si="4"/>
        <v>4589913000</v>
      </c>
      <c r="AL9" s="83">
        <f t="shared" si="5"/>
        <v>921561000</v>
      </c>
      <c r="AM9" s="83">
        <f t="shared" si="6"/>
        <v>5359373000</v>
      </c>
      <c r="AN9" s="83"/>
      <c r="AO9" s="83"/>
      <c r="AP9" s="83"/>
      <c r="AQ9" s="83"/>
      <c r="AR9" s="83"/>
      <c r="AS9" s="83"/>
      <c r="AT9" s="83"/>
      <c r="AV9" s="97"/>
      <c r="AZ9" s="98"/>
      <c r="BA9" s="99"/>
      <c r="BB9" s="4"/>
      <c r="BC9" s="3"/>
    </row>
    <row r="10" spans="1:55">
      <c r="A10" t="str">
        <f t="shared" si="0"/>
        <v>0000Samferdsel og teknikk</v>
      </c>
      <c r="B10" s="6" t="str">
        <f>Data!A10</f>
        <v>0000</v>
      </c>
      <c r="C10" s="7" t="str">
        <f>Data!B10</f>
        <v>0000</v>
      </c>
      <c r="D10" s="7" t="str">
        <f>Data!C10</f>
        <v>Samferdsel og teknikk</v>
      </c>
      <c r="E10" s="1">
        <f>Data!D10</f>
        <v>20978.21322789988</v>
      </c>
      <c r="F10" s="1">
        <f>Data!E10+Data!F10</f>
        <v>52023.880597757168</v>
      </c>
      <c r="G10" s="1">
        <f>Data!G10</f>
        <v>175.05021402375061</v>
      </c>
      <c r="H10" s="1">
        <f t="shared" si="1"/>
        <v>11905833383.155127</v>
      </c>
      <c r="I10" s="1">
        <f t="shared" si="2"/>
        <v>40060807.804142728</v>
      </c>
      <c r="J10" s="1">
        <f t="shared" si="3"/>
        <v>1433507302.9151123</v>
      </c>
      <c r="K10" s="1">
        <f>'Innlegging av opplysninger'!$B$4*H10</f>
        <v>1547758339.8101666</v>
      </c>
      <c r="L10" s="1"/>
      <c r="M10" s="1">
        <f>'Innlegging av opplysninger'!$B$5*H10</f>
        <v>1559664173.1933217</v>
      </c>
      <c r="N10" s="1">
        <f>'Innlegging av opplysninger'!$B$5*I10</f>
        <v>5247965.8223426975</v>
      </c>
      <c r="O10" s="1">
        <f>'Innlegging av opplysninger'!$B$5*J10</f>
        <v>187789456.6818797</v>
      </c>
      <c r="P10" s="1">
        <f>'Innlegging av opplysninger'!$B$5*K10</f>
        <v>202756342.51513183</v>
      </c>
      <c r="Q10" s="1"/>
      <c r="R10" s="1">
        <f>'Innlegging av opplysninger'!$C$11*SUM(H10:Q10)</f>
        <v>641539475.33209431</v>
      </c>
      <c r="S10" s="1">
        <f>'Innlegging av opplysninger'!$C$13*(((H10+J10+M10+O10)*Data!H10)+(J10+O10)*(1-Data!H10)*1.8/12+I10+N10+K10+L10+P10+Q10)</f>
        <v>141302365.33041772</v>
      </c>
      <c r="T10" s="1">
        <f>'Innlegging av opplysninger'!$C$13*((H10+J10+M10+O10)*(1-Data!H10)-(J10+O10)*(1-Data!H10)*1.8/12)</f>
        <v>736593758.80823779</v>
      </c>
      <c r="U10" s="1">
        <f>Data!I10</f>
        <v>3487.7854085419558</v>
      </c>
      <c r="V10" s="1">
        <f>Data!J10+Data!K10</f>
        <v>53334.390962135571</v>
      </c>
      <c r="W10" s="1">
        <f>Data!L10</f>
        <v>72.289321293250325</v>
      </c>
      <c r="X10" s="1">
        <f t="shared" si="7"/>
        <v>2029297206.2313645</v>
      </c>
      <c r="Y10" s="100">
        <f t="shared" si="8"/>
        <v>2750505.1636363612</v>
      </c>
      <c r="Z10" s="100">
        <f t="shared" si="9"/>
        <v>290582822.72948509</v>
      </c>
      <c r="AA10" s="100">
        <f>'Innlegging av opplysninger'!$B$4*X10</f>
        <v>263808636.8100774</v>
      </c>
      <c r="AB10" s="1"/>
      <c r="AC10" s="1">
        <f>'Innlegging av opplysninger'!$B$5*X10</f>
        <v>265837934.01630875</v>
      </c>
      <c r="AD10" s="1">
        <f>'Innlegging av opplysninger'!$B$5*Y10</f>
        <v>360316.17643636331</v>
      </c>
      <c r="AE10" s="1">
        <f>'Innlegging av opplysninger'!$B$5*Z10</f>
        <v>38066349.777562551</v>
      </c>
      <c r="AF10" s="1">
        <f>'Innlegging av opplysninger'!$B$5*AA10</f>
        <v>34558931.422120139</v>
      </c>
      <c r="AG10" s="1"/>
      <c r="AH10" s="1">
        <f>'Innlegging av opplysninger'!$C$11*SUM(X10:AG10)</f>
        <v>111159982.68842566</v>
      </c>
      <c r="AI10" s="1">
        <f>'Innlegging av opplysninger'!$C$13*(((X10+Z10+AC10+AE10)*Data!M10)+(Z10+AE10)*(1-Data!M10)*1.8/12+Y10+AD10+AA10+AB10+AF10+AG10)</f>
        <v>27329983.905564863</v>
      </c>
      <c r="AJ10" s="1">
        <f>'Innlegging av opplysninger'!$C$13*((X10+Z10+AC10+AE10)*(1-Data!M10)-(Z10+AE10)*(1-Data!M10)*1.8/12)</f>
        <v>124783676.6154387</v>
      </c>
      <c r="AK10" s="83">
        <f t="shared" si="4"/>
        <v>752699000</v>
      </c>
      <c r="AL10" s="83">
        <f t="shared" si="5"/>
        <v>168632000</v>
      </c>
      <c r="AM10" s="83">
        <f t="shared" si="6"/>
        <v>861377000</v>
      </c>
      <c r="AN10" s="83"/>
      <c r="AO10" s="83"/>
      <c r="AP10" s="83"/>
      <c r="AQ10" s="83"/>
      <c r="AR10" s="83"/>
      <c r="AS10" s="83"/>
      <c r="AT10" s="83"/>
      <c r="AV10" s="97"/>
      <c r="AZ10" s="98"/>
      <c r="BA10" s="99"/>
      <c r="BB10" s="4"/>
      <c r="BC10" s="3"/>
    </row>
    <row r="11" spans="1:55">
      <c r="A11" t="str">
        <f t="shared" si="0"/>
        <v>0000Annet</v>
      </c>
      <c r="B11" s="6" t="str">
        <f>Data!A11</f>
        <v>0000</v>
      </c>
      <c r="C11" s="7" t="str">
        <f>Data!B11</f>
        <v>0000</v>
      </c>
      <c r="D11" s="7" t="str">
        <f>Data!C11</f>
        <v>Annet</v>
      </c>
      <c r="E11" s="1">
        <f>Data!D11</f>
        <v>13030.727002923688</v>
      </c>
      <c r="F11" s="1">
        <f>Data!E11+Data!F11</f>
        <v>49006.382901860256</v>
      </c>
      <c r="G11" s="1">
        <f>Data!G11</f>
        <v>167.48798634262079</v>
      </c>
      <c r="H11" s="1">
        <f t="shared" si="1"/>
        <v>6966423239.9442329</v>
      </c>
      <c r="I11" s="1">
        <f t="shared" si="2"/>
        <v>23808984.286910206</v>
      </c>
      <c r="J11" s="1">
        <f t="shared" si="3"/>
        <v>838827866.90773714</v>
      </c>
      <c r="K11" s="1">
        <f>'Innlegging av opplysninger'!$B$4*H11</f>
        <v>905635021.19275033</v>
      </c>
      <c r="L11" s="1"/>
      <c r="M11" s="1">
        <f>'Innlegging av opplysninger'!$B$5*H11</f>
        <v>912601444.43269455</v>
      </c>
      <c r="N11" s="1">
        <f>'Innlegging av opplysninger'!$B$5*I11</f>
        <v>3118976.9415852372</v>
      </c>
      <c r="O11" s="1">
        <f>'Innlegging av opplysninger'!$B$5*J11</f>
        <v>109886450.56491357</v>
      </c>
      <c r="P11" s="1">
        <f>'Innlegging av opplysninger'!$B$5*K11</f>
        <v>118638187.7762503</v>
      </c>
      <c r="Q11" s="1"/>
      <c r="R11" s="1">
        <f>'Innlegging av opplysninger'!$C$11*SUM(H11:Q11)</f>
        <v>375399726.53778887</v>
      </c>
      <c r="S11" s="1">
        <f>'Innlegging av opplysninger'!$C$13*(((H11+J11+M11+O11)*Data!H11)+(J11+O11)*(1-Data!H11)*1.8/12+I11+N11+K11+L11+P11+Q11)</f>
        <v>74332720.278331697</v>
      </c>
      <c r="T11" s="1">
        <f>'Innlegging av opplysninger'!$C$13*((H11+J11+M11+O11)*(1-Data!H11)-(J11+O11)*(1-Data!H11)*1.8/12)</f>
        <v>439372168.66811609</v>
      </c>
      <c r="U11" s="1">
        <f>Data!I11</f>
        <v>2097.4026738551997</v>
      </c>
      <c r="V11" s="1">
        <f>Data!J11+Data!K11</f>
        <v>51481.200225461587</v>
      </c>
      <c r="W11" s="1">
        <f>Data!L11</f>
        <v>127.11412706933835</v>
      </c>
      <c r="X11" s="1">
        <f t="shared" si="7"/>
        <v>1177928803.7035422</v>
      </c>
      <c r="Y11" s="100">
        <f t="shared" si="8"/>
        <v>2908467.3818181804</v>
      </c>
      <c r="Z11" s="100">
        <f t="shared" si="9"/>
        <v>168859729.76520655</v>
      </c>
      <c r="AA11" s="100">
        <f>'Innlegging av opplysninger'!$B$4*X11</f>
        <v>153130744.48146048</v>
      </c>
      <c r="AB11" s="1"/>
      <c r="AC11" s="1">
        <f>'Innlegging av opplysninger'!$B$5*X11</f>
        <v>154308673.28516403</v>
      </c>
      <c r="AD11" s="1">
        <f>'Innlegging av opplysninger'!$B$5*Y11</f>
        <v>381009.22701818164</v>
      </c>
      <c r="AE11" s="1">
        <f>'Innlegging av opplysninger'!$B$5*Z11</f>
        <v>22120624.599242058</v>
      </c>
      <c r="AF11" s="1">
        <f>'Innlegging av opplysninger'!$B$5*AA11</f>
        <v>20060127.527071323</v>
      </c>
      <c r="AG11" s="1"/>
      <c r="AH11" s="1">
        <f>'Innlegging av opplysninger'!$C$11*SUM(X11:AG11)</f>
        <v>64588530.838879876</v>
      </c>
      <c r="AI11" s="1">
        <f>'Innlegging av opplysninger'!$C$13*(((X11+Z11+AC11+AE11)*Data!M11)+(Z11+AE11)*(1-Data!M11)*1.8/12+Y11+AD11+AA11+AB11+AF11+AG11)</f>
        <v>14045567.661626987</v>
      </c>
      <c r="AJ11" s="1">
        <f>'Innlegging av opplysninger'!$C$13*((X11+Z11+AC11+AE11)*(1-Data!M11)-(Z11+AE11)*(1-Data!M11)*1.8/12)</f>
        <v>74338737.696840212</v>
      </c>
      <c r="AK11" s="83">
        <f t="shared" si="4"/>
        <v>439988000</v>
      </c>
      <c r="AL11" s="83">
        <f t="shared" si="5"/>
        <v>88378000</v>
      </c>
      <c r="AM11" s="83">
        <f t="shared" si="6"/>
        <v>513711000</v>
      </c>
      <c r="AN11" s="83"/>
      <c r="AO11" s="83"/>
      <c r="AP11" s="83"/>
      <c r="AQ11" s="83"/>
      <c r="AR11" s="83"/>
      <c r="AS11" s="83"/>
      <c r="AT11" s="83"/>
      <c r="AV11" s="97"/>
      <c r="AZ11" s="98"/>
      <c r="BA11" s="99"/>
      <c r="BB11" s="4"/>
      <c r="BC11" s="3"/>
    </row>
    <row r="12" spans="1:55">
      <c r="A12" t="str">
        <f t="shared" si="0"/>
        <v>0001Alle</v>
      </c>
      <c r="B12" s="6" t="str">
        <f>Data!A12</f>
        <v>0001</v>
      </c>
      <c r="C12" s="7" t="str">
        <f>Data!B12</f>
        <v>0001</v>
      </c>
      <c r="D12" s="7" t="str">
        <f>Data!C12</f>
        <v>Alle</v>
      </c>
      <c r="E12" s="1">
        <f>Data!D12</f>
        <v>34482.728942304777</v>
      </c>
      <c r="F12" s="1">
        <f>Data!E12+Data!F12</f>
        <v>53536.028090789318</v>
      </c>
      <c r="G12" s="1">
        <f>Data!G12</f>
        <v>2.2161233273578711</v>
      </c>
      <c r="H12" s="1">
        <f t="shared" si="1"/>
        <v>20138927403.29784</v>
      </c>
      <c r="I12" s="1">
        <f t="shared" si="2"/>
        <v>833650.69090909115</v>
      </c>
      <c r="J12" s="1">
        <f t="shared" si="3"/>
        <v>2416771326.4786501</v>
      </c>
      <c r="K12" s="1">
        <f>'Innlegging av opplysninger'!$B$4*H12</f>
        <v>2618060562.4287195</v>
      </c>
      <c r="L12" s="1"/>
      <c r="M12" s="1">
        <f>'Innlegging av opplysninger'!$B$5*H12</f>
        <v>2638199489.8320169</v>
      </c>
      <c r="N12" s="1">
        <f>'Innlegging av opplysninger'!$B$5*I12</f>
        <v>109208.24050909095</v>
      </c>
      <c r="O12" s="1">
        <f>'Innlegging av opplysninger'!$B$5*J12</f>
        <v>316597043.76870316</v>
      </c>
      <c r="P12" s="1">
        <f>'Innlegging av opplysninger'!$B$5*K12</f>
        <v>342965933.67816228</v>
      </c>
      <c r="Q12" s="1"/>
      <c r="R12" s="1">
        <f>'Innlegging av opplysninger'!$C$11*SUM(H12:Q12)</f>
        <v>1081953655.4997892</v>
      </c>
      <c r="S12" s="1">
        <f>'Innlegging av opplysninger'!$C$13*(((H12+J12+M12+O12)*Data!H12)+(J12+O12)*(1-Data!H12)*1.8/12+I12+N12+K12+L12+P12+Q12)</f>
        <v>247464787.4119564</v>
      </c>
      <c r="T12" s="1">
        <f>'Innlegging av opplysninger'!$C$13*((H12+J12+M12+O12)*(1-Data!H12)-(J12+O12)*(1-Data!H12)*1.8/12)</f>
        <v>1233103372.7456498</v>
      </c>
      <c r="U12" s="1">
        <f>Data!I12</f>
        <v>6141.0275276118009</v>
      </c>
      <c r="V12" s="1">
        <f>Data!J12+Data!K12</f>
        <v>55302.550004743069</v>
      </c>
      <c r="W12" s="1">
        <f>Data!L12</f>
        <v>1.6758172722280866</v>
      </c>
      <c r="X12" s="1">
        <f t="shared" si="7"/>
        <v>3704885257.3773303</v>
      </c>
      <c r="Y12" s="100">
        <f t="shared" si="8"/>
        <v>112268.07272727272</v>
      </c>
      <c r="Z12" s="100">
        <f t="shared" si="9"/>
        <v>529814646.13935816</v>
      </c>
      <c r="AA12" s="100">
        <f>'Innlegging av opplysninger'!$B$4*X12</f>
        <v>481635083.45905298</v>
      </c>
      <c r="AB12" s="1"/>
      <c r="AC12" s="1">
        <f>'Innlegging av opplysninger'!$B$5*X12</f>
        <v>485339968.71643031</v>
      </c>
      <c r="AD12" s="1">
        <f>'Innlegging av opplysninger'!$B$5*Y12</f>
        <v>14707.117527272727</v>
      </c>
      <c r="AE12" s="1">
        <f>'Innlegging av opplysninger'!$B$5*Z12</f>
        <v>69405718.644255921</v>
      </c>
      <c r="AF12" s="1">
        <f>'Innlegging av opplysninger'!$B$5*AA12</f>
        <v>63094195.933135942</v>
      </c>
      <c r="AG12" s="1"/>
      <c r="AH12" s="1">
        <f>'Innlegging av opplysninger'!$C$11*SUM(X12:AG12)</f>
        <v>202703470.12747309</v>
      </c>
      <c r="AI12" s="1">
        <f>'Innlegging av opplysninger'!$C$13*(((X12+Z12+AC12+AE12)*Data!M12)+(Z12+AE12)*(1-Data!M12)*1.8/12+Y12+AD12+AA12+AB12+AF12+AG12)</f>
        <v>50706501.556243613</v>
      </c>
      <c r="AJ12" s="1">
        <f>'Innlegging av opplysninger'!$C$13*((X12+Z12+AC12+AE12)*(1-Data!M12)-(Z12+AE12)*(1-Data!M12)*1.8/12)</f>
        <v>226677194.40766689</v>
      </c>
      <c r="AK12" s="83">
        <f t="shared" si="4"/>
        <v>1284657000</v>
      </c>
      <c r="AL12" s="83">
        <f t="shared" si="5"/>
        <v>298171000</v>
      </c>
      <c r="AM12" s="83">
        <f t="shared" si="6"/>
        <v>1459781000</v>
      </c>
      <c r="AN12" s="83"/>
      <c r="AO12" s="83"/>
      <c r="AP12" s="83"/>
      <c r="AQ12" s="83"/>
      <c r="AR12" s="83"/>
      <c r="AS12" s="83"/>
      <c r="AT12" s="83"/>
      <c r="AV12" s="97"/>
      <c r="AZ12" s="98"/>
      <c r="BA12" s="99"/>
      <c r="BB12" s="4"/>
      <c r="BC12" s="3"/>
    </row>
    <row r="13" spans="1:55">
      <c r="A13" t="str">
        <f t="shared" si="0"/>
        <v>0001Administrasjon</v>
      </c>
      <c r="B13" s="6" t="str">
        <f>Data!A13</f>
        <v>0001</v>
      </c>
      <c r="C13" s="7" t="str">
        <f>Data!B13</f>
        <v>0001</v>
      </c>
      <c r="D13" s="7" t="str">
        <f>Data!C13</f>
        <v>Administrasjon</v>
      </c>
      <c r="E13" s="1">
        <f>Data!D13</f>
        <v>1867.7207999999989</v>
      </c>
      <c r="F13" s="1">
        <f>Data!E13+Data!F13</f>
        <v>59271.736746823575</v>
      </c>
      <c r="G13" s="1">
        <f>Data!G13</f>
        <v>0</v>
      </c>
      <c r="H13" s="1">
        <f t="shared" si="1"/>
        <v>1207669697.1727271</v>
      </c>
      <c r="I13" s="1">
        <f t="shared" si="2"/>
        <v>0</v>
      </c>
      <c r="J13" s="1">
        <f t="shared" si="3"/>
        <v>144920363.66072726</v>
      </c>
      <c r="K13" s="1">
        <f>'Innlegging av opplysninger'!$B$4*H13</f>
        <v>156997060.63245451</v>
      </c>
      <c r="L13" s="1"/>
      <c r="M13" s="1">
        <f>'Innlegging av opplysninger'!$B$5*H13</f>
        <v>158204730.32962725</v>
      </c>
      <c r="N13" s="1">
        <f>'Innlegging av opplysninger'!$B$5*I13</f>
        <v>0</v>
      </c>
      <c r="O13" s="1">
        <f>'Innlegging av opplysninger'!$B$5*J13</f>
        <v>18984567.639555272</v>
      </c>
      <c r="P13" s="1">
        <f>'Innlegging av opplysninger'!$B$5*K13</f>
        <v>20566614.942851543</v>
      </c>
      <c r="Q13" s="1"/>
      <c r="R13" s="1">
        <f>'Innlegging av opplysninger'!$C$11*SUM(H13:Q13)</f>
        <v>64879035.306361832</v>
      </c>
      <c r="S13" s="1">
        <f>'Innlegging av opplysninger'!$C$13*(((H13+J13+M13+O13)*Data!H13)+(J13+O13)*(1-Data!H13)*1.8/12+I13+N13+K13+L13+P13+Q13)</f>
        <v>20711587.094744913</v>
      </c>
      <c r="T13" s="1">
        <f>'Innlegging av opplysninger'!$C$13*((H13+J13+M13+O13)*(1-Data!H13)-(J13+O13)*(1-Data!H13)*1.8/12)</f>
        <v>68070250.692908123</v>
      </c>
      <c r="U13" s="1">
        <f>Data!I13</f>
        <v>391.73170000000016</v>
      </c>
      <c r="V13" s="1">
        <f>Data!J13+Data!K13</f>
        <v>63913.984165267546</v>
      </c>
      <c r="W13" s="1">
        <f>Data!L13</f>
        <v>0</v>
      </c>
      <c r="X13" s="1">
        <f t="shared" si="7"/>
        <v>273132367.31818193</v>
      </c>
      <c r="Y13" s="100">
        <f t="shared" si="8"/>
        <v>0</v>
      </c>
      <c r="Z13" s="100">
        <f t="shared" si="9"/>
        <v>39057928.526500016</v>
      </c>
      <c r="AA13" s="100">
        <f>'Innlegging av opplysninger'!$B$4*X13</f>
        <v>35507207.75136365</v>
      </c>
      <c r="AB13" s="1"/>
      <c r="AC13" s="1">
        <f>'Innlegging av opplysninger'!$B$5*X13</f>
        <v>35780340.118681833</v>
      </c>
      <c r="AD13" s="1">
        <f>'Innlegging av opplysninger'!$B$5*Y13</f>
        <v>0</v>
      </c>
      <c r="AE13" s="1">
        <f>'Innlegging av opplysninger'!$B$5*Z13</f>
        <v>5116588.6369715026</v>
      </c>
      <c r="AF13" s="1">
        <f>'Innlegging av opplysninger'!$B$5*AA13</f>
        <v>4651444.2154286383</v>
      </c>
      <c r="AG13" s="1"/>
      <c r="AH13" s="1">
        <f>'Innlegging av opplysninger'!$C$11*SUM(X13:AG13)</f>
        <v>14943343.309550848</v>
      </c>
      <c r="AI13" s="1">
        <f>'Innlegging av opplysninger'!$C$13*(((X13+Z13+AC13+AE13)*Data!M13)+(Z13+AE13)*(1-Data!M13)*1.8/12+Y13+AD13+AA13+AB13+AF13+AG13)</f>
        <v>5731726.4072919386</v>
      </c>
      <c r="AJ13" s="1">
        <f>'Innlegging av opplysninger'!$C$13*((X13+Z13+AC13+AE13)*(1-Data!M13)-(Z13+AE13)*(1-Data!M13)*1.8/12)</f>
        <v>14717059.174198695</v>
      </c>
      <c r="AK13" s="83">
        <f t="shared" si="4"/>
        <v>79822000</v>
      </c>
      <c r="AL13" s="83">
        <f t="shared" si="5"/>
        <v>26443000</v>
      </c>
      <c r="AM13" s="83">
        <f t="shared" si="6"/>
        <v>82787000</v>
      </c>
      <c r="AN13" s="83"/>
      <c r="AO13" s="83"/>
      <c r="AP13" s="83"/>
      <c r="AQ13" s="83"/>
      <c r="AR13" s="83"/>
      <c r="AS13" s="83"/>
      <c r="AT13" s="83"/>
      <c r="AV13" s="97"/>
      <c r="AZ13" s="98"/>
      <c r="BA13" s="99"/>
      <c r="BB13" s="4"/>
      <c r="BC13" s="3"/>
    </row>
    <row r="14" spans="1:55">
      <c r="A14" t="str">
        <f t="shared" si="0"/>
        <v>0001Undervisning</v>
      </c>
      <c r="B14" s="6" t="str">
        <f>Data!A14</f>
        <v>0001</v>
      </c>
      <c r="C14" s="7" t="str">
        <f>Data!B14</f>
        <v>0001</v>
      </c>
      <c r="D14" s="7" t="str">
        <f>Data!C14</f>
        <v>Undervisning</v>
      </c>
      <c r="E14" s="1">
        <f>Data!D14</f>
        <v>26435.169142304498</v>
      </c>
      <c r="F14" s="1">
        <f>Data!E14+Data!F14</f>
        <v>52772.744467052391</v>
      </c>
      <c r="G14" s="1">
        <f>Data!G14</f>
        <v>1.6701515985137043</v>
      </c>
      <c r="H14" s="1">
        <f t="shared" si="1"/>
        <v>15218797375.528841</v>
      </c>
      <c r="I14" s="1">
        <f t="shared" si="2"/>
        <v>481644.4363636364</v>
      </c>
      <c r="J14" s="1">
        <f t="shared" si="3"/>
        <v>1826313482.3958244</v>
      </c>
      <c r="K14" s="1">
        <f>'Innlegging av opplysninger'!$B$4*H14</f>
        <v>1978443658.8187494</v>
      </c>
      <c r="L14" s="1"/>
      <c r="M14" s="1">
        <f>'Innlegging av opplysninger'!$B$5*H14</f>
        <v>1993662456.1942782</v>
      </c>
      <c r="N14" s="1">
        <f>'Innlegging av opplysninger'!$B$5*I14</f>
        <v>63095.421163636369</v>
      </c>
      <c r="O14" s="1">
        <f>'Innlegging av opplysninger'!$B$5*J14</f>
        <v>239247066.19385302</v>
      </c>
      <c r="P14" s="1">
        <f>'Innlegging av opplysninger'!$B$5*K14</f>
        <v>259176119.30525619</v>
      </c>
      <c r="Q14" s="1"/>
      <c r="R14" s="1">
        <f>'Innlegging av opplysninger'!$C$11*SUM(H14:Q14)</f>
        <v>817615026.13518453</v>
      </c>
      <c r="S14" s="1">
        <f>'Innlegging av opplysninger'!$C$13*(((H14+J14+M14+O14)*Data!H14)+(J14+O14)*(1-Data!H14)*1.8/12+I14+N14+K14+L14+P14+Q14)</f>
        <v>174302860.53772891</v>
      </c>
      <c r="T14" s="1">
        <f>'Innlegging av opplysninger'!$C$13*((H14+J14+M14+O14)*(1-Data!H14)-(J14+O14)*(1-Data!H14)*1.8/12)</f>
        <v>944538754.17357612</v>
      </c>
      <c r="U14" s="1">
        <f>Data!I14</f>
        <v>4820.9749276117991</v>
      </c>
      <c r="V14" s="1">
        <f>Data!J14+Data!K14</f>
        <v>54209.176994211426</v>
      </c>
      <c r="W14" s="1">
        <f>Data!L14</f>
        <v>1.7986133780404148</v>
      </c>
      <c r="X14" s="1">
        <f t="shared" si="7"/>
        <v>2850993634.2061486</v>
      </c>
      <c r="Y14" s="100">
        <f t="shared" si="8"/>
        <v>94593.49090909092</v>
      </c>
      <c r="Z14" s="100">
        <f t="shared" si="9"/>
        <v>407705616.5606792</v>
      </c>
      <c r="AA14" s="100">
        <f>'Innlegging av opplysninger'!$B$4*X14</f>
        <v>370629172.44679934</v>
      </c>
      <c r="AB14" s="1"/>
      <c r="AC14" s="1">
        <f>'Innlegging av opplysninger'!$B$5*X14</f>
        <v>373480166.08100551</v>
      </c>
      <c r="AD14" s="1">
        <f>'Innlegging av opplysninger'!$B$5*Y14</f>
        <v>12391.747309090912</v>
      </c>
      <c r="AE14" s="1">
        <f>'Innlegging av opplysninger'!$B$5*Z14</f>
        <v>53409435.769448981</v>
      </c>
      <c r="AF14" s="1">
        <f>'Innlegging av opplysninger'!$B$5*AA14</f>
        <v>48552421.590530716</v>
      </c>
      <c r="AG14" s="1"/>
      <c r="AH14" s="1">
        <f>'Innlegging av opplysninger'!$C$11*SUM(X14:AG14)</f>
        <v>155985342.41192758</v>
      </c>
      <c r="AI14" s="1">
        <f>'Innlegging av opplysninger'!$C$13*(((X14+Z14+AC14+AE14)*Data!M14)+(Z14+AE14)*(1-Data!M14)*1.8/12+Y14+AD14+AA14+AB14+AF14+AG14)</f>
        <v>35416027.672477104</v>
      </c>
      <c r="AJ14" s="1">
        <f>'Innlegging av opplysninger'!$C$13*((X14+Z14+AC14+AE14)*(1-Data!M14)-(Z14+AE14)*(1-Data!M14)*1.8/12)</f>
        <v>178037598.78595006</v>
      </c>
      <c r="AK14" s="83">
        <f t="shared" si="4"/>
        <v>973600000</v>
      </c>
      <c r="AL14" s="83">
        <f t="shared" si="5"/>
        <v>209719000</v>
      </c>
      <c r="AM14" s="83">
        <f t="shared" si="6"/>
        <v>1122576000</v>
      </c>
      <c r="AN14" s="83"/>
      <c r="AO14" s="83"/>
      <c r="AP14" s="83"/>
      <c r="AQ14" s="83"/>
      <c r="AR14" s="83"/>
      <c r="AS14" s="83"/>
      <c r="AT14" s="83"/>
      <c r="AV14" s="97"/>
      <c r="AZ14" s="98"/>
      <c r="BA14" s="99"/>
      <c r="BB14" s="4"/>
      <c r="BC14" s="3"/>
    </row>
    <row r="15" spans="1:55">
      <c r="A15" t="str">
        <f t="shared" si="0"/>
        <v>0001Helse/pleie/omsorg</v>
      </c>
      <c r="B15" s="6" t="str">
        <f>Data!A15</f>
        <v>0001</v>
      </c>
      <c r="C15" s="7" t="str">
        <f>Data!B15</f>
        <v>0001</v>
      </c>
      <c r="D15" s="7" t="str">
        <f>Data!C15</f>
        <v>Helse/pleie/omsorg</v>
      </c>
      <c r="E15" s="1">
        <f>Data!D15</f>
        <v>2767.6601000000073</v>
      </c>
      <c r="F15" s="1">
        <f>Data!E15+Data!F15</f>
        <v>51026.438721527287</v>
      </c>
      <c r="G15" s="1">
        <f>Data!G15</f>
        <v>2.8513616971968405</v>
      </c>
      <c r="H15" s="1">
        <f t="shared" si="1"/>
        <v>1540623692.6690886</v>
      </c>
      <c r="I15" s="1">
        <f t="shared" si="2"/>
        <v>86090.181818181794</v>
      </c>
      <c r="J15" s="1">
        <f t="shared" si="3"/>
        <v>184885173.94210881</v>
      </c>
      <c r="K15" s="1">
        <f>'Innlegging av opplysninger'!$B$4*H15</f>
        <v>200281080.04698151</v>
      </c>
      <c r="L15" s="1"/>
      <c r="M15" s="1">
        <f>'Innlegging av opplysninger'!$B$5*H15</f>
        <v>201821703.73965061</v>
      </c>
      <c r="N15" s="1">
        <f>'Innlegging av opplysninger'!$B$5*I15</f>
        <v>11277.813818181816</v>
      </c>
      <c r="O15" s="1">
        <f>'Innlegging av opplysninger'!$B$5*J15</f>
        <v>24219957.786416255</v>
      </c>
      <c r="P15" s="1">
        <f>'Innlegging av opplysninger'!$B$5*K15</f>
        <v>26236821.486154579</v>
      </c>
      <c r="Q15" s="1"/>
      <c r="R15" s="1">
        <f>'Innlegging av opplysninger'!$C$11*SUM(H15:Q15)</f>
        <v>82770300.311309412</v>
      </c>
      <c r="S15" s="1">
        <f>'Innlegging av opplysninger'!$C$13*(((H15+J15+M15+O15)*Data!H15)+(J15+O15)*(1-Data!H15)*1.8/12+I15+N15+K15+L15+P15+Q15)</f>
        <v>21615863.672091048</v>
      </c>
      <c r="T15" s="1">
        <f>'Innlegging av opplysninger'!$C$13*((H15+J15+M15+O15)*(1-Data!H15)-(J15+O15)*(1-Data!H15)*1.8/12)</f>
        <v>91648757.806542858</v>
      </c>
      <c r="U15" s="1">
        <f>Data!I15</f>
        <v>394.45400000000012</v>
      </c>
      <c r="V15" s="1">
        <f>Data!J15+Data!K15</f>
        <v>50378.221551076473</v>
      </c>
      <c r="W15" s="1">
        <f>Data!L15</f>
        <v>2.1925750531113888</v>
      </c>
      <c r="X15" s="1">
        <f t="shared" si="7"/>
        <v>216784265.49499989</v>
      </c>
      <c r="Y15" s="100">
        <f t="shared" si="8"/>
        <v>9434.9454545454555</v>
      </c>
      <c r="Z15" s="100">
        <f t="shared" si="9"/>
        <v>31001499.162984978</v>
      </c>
      <c r="AA15" s="100">
        <f>'Innlegging av opplysninger'!$B$4*X15</f>
        <v>28181954.514349986</v>
      </c>
      <c r="AB15" s="1"/>
      <c r="AC15" s="1">
        <f>'Innlegging av opplysninger'!$B$5*X15</f>
        <v>28398738.779844984</v>
      </c>
      <c r="AD15" s="1">
        <f>'Innlegging av opplysninger'!$B$5*Y15</f>
        <v>1235.9778545454546</v>
      </c>
      <c r="AE15" s="1">
        <f>'Innlegging av opplysninger'!$B$5*Z15</f>
        <v>4061196.3903510324</v>
      </c>
      <c r="AF15" s="1">
        <f>'Innlegging av opplysninger'!$B$5*AA15</f>
        <v>3691836.0413798485</v>
      </c>
      <c r="AG15" s="1"/>
      <c r="AH15" s="1">
        <f>'Innlegging av opplysninger'!$C$11*SUM(X15:AG15)</f>
        <v>11860946.129674355</v>
      </c>
      <c r="AI15" s="1">
        <f>'Innlegging av opplysninger'!$C$13*(((X15+Z15+AC15+AE15)*Data!M15)+(Z15+AE15)*(1-Data!M15)*1.8/12+Y15+AD15+AA15+AB15+AF15+AG15)</f>
        <v>3210571.6634006286</v>
      </c>
      <c r="AJ15" s="1">
        <f>'Innlegging av opplysninger'!$C$13*((X15+Z15+AC15+AE15)*(1-Data!M15)-(Z15+AE15)*(1-Data!M15)*1.8/12)</f>
        <v>13020196.724574802</v>
      </c>
      <c r="AK15" s="83">
        <f t="shared" si="4"/>
        <v>94631000</v>
      </c>
      <c r="AL15" s="83">
        <f t="shared" si="5"/>
        <v>24826000</v>
      </c>
      <c r="AM15" s="83">
        <f t="shared" si="6"/>
        <v>104669000</v>
      </c>
      <c r="AN15" s="83"/>
      <c r="AO15" s="83"/>
      <c r="AP15" s="83"/>
      <c r="AQ15" s="83"/>
      <c r="AR15" s="83"/>
      <c r="AS15" s="83"/>
      <c r="AT15" s="83"/>
      <c r="AV15" s="97"/>
      <c r="AZ15" s="98"/>
      <c r="BA15" s="99"/>
      <c r="BB15" s="4"/>
      <c r="BC15" s="3"/>
    </row>
    <row r="16" spans="1:55">
      <c r="A16" t="str">
        <f t="shared" si="0"/>
        <v>0001Samferdsel og teknikk</v>
      </c>
      <c r="B16" s="6" t="str">
        <f>Data!A16</f>
        <v>0001</v>
      </c>
      <c r="C16" s="7" t="str">
        <f>Data!B16</f>
        <v>0001</v>
      </c>
      <c r="D16" s="7" t="str">
        <f>Data!C16</f>
        <v>Samferdsel og teknikk</v>
      </c>
      <c r="E16" s="1">
        <f>Data!D16</f>
        <v>2694.9171000000006</v>
      </c>
      <c r="F16" s="1">
        <f>Data!E16+Data!F16</f>
        <v>58461.984902367964</v>
      </c>
      <c r="G16" s="1">
        <f>Data!G16</f>
        <v>8.0902711255941764</v>
      </c>
      <c r="H16" s="1">
        <f t="shared" si="1"/>
        <v>1718729485.2363632</v>
      </c>
      <c r="I16" s="1">
        <f t="shared" si="2"/>
        <v>237846.65454545451</v>
      </c>
      <c r="J16" s="1">
        <f t="shared" si="3"/>
        <v>206276079.82690904</v>
      </c>
      <c r="K16" s="1">
        <f>'Innlegging av opplysninger'!$B$4*H16</f>
        <v>223434833.08072722</v>
      </c>
      <c r="L16" s="1"/>
      <c r="M16" s="1">
        <f>'Innlegging av opplysninger'!$B$5*H16</f>
        <v>225153562.5659636</v>
      </c>
      <c r="N16" s="1">
        <f>'Innlegging av opplysninger'!$B$5*I16</f>
        <v>31157.911745454541</v>
      </c>
      <c r="O16" s="1">
        <f>'Innlegging av opplysninger'!$B$5*J16</f>
        <v>27022166.457325086</v>
      </c>
      <c r="P16" s="1">
        <f>'Innlegging av opplysninger'!$B$5*K16</f>
        <v>29269963.133575268</v>
      </c>
      <c r="Q16" s="1"/>
      <c r="R16" s="1">
        <f>'Innlegging av opplysninger'!$C$11*SUM(H16:Q16)</f>
        <v>92345893.604951873</v>
      </c>
      <c r="S16" s="1">
        <f>'Innlegging av opplysninger'!$C$13*(((H16+J16+M16+O16)*Data!H16)+(J16+O16)*(1-Data!H16)*1.8/12+I16+N16+K16+L16+P16+Q16)</f>
        <v>24542239.021430325</v>
      </c>
      <c r="T16" s="1">
        <f>'Innlegging av opplysninger'!$C$13*((H16+J16+M16+O16)*(1-Data!H16)-(J16+O16)*(1-Data!H16)*1.8/12)</f>
        <v>101825825.91166168</v>
      </c>
      <c r="U16" s="1">
        <f>Data!I16</f>
        <v>379.16690000000006</v>
      </c>
      <c r="V16" s="1">
        <f>Data!J16+Data!K16</f>
        <v>62859.347370907089</v>
      </c>
      <c r="W16" s="1">
        <f>Data!L16</f>
        <v>1.9919987741546004</v>
      </c>
      <c r="X16" s="1">
        <f t="shared" si="7"/>
        <v>260009278.67618173</v>
      </c>
      <c r="Y16" s="100">
        <f t="shared" si="8"/>
        <v>8239.636363636364</v>
      </c>
      <c r="Z16" s="100">
        <f t="shared" si="9"/>
        <v>37182505.118693985</v>
      </c>
      <c r="AA16" s="100">
        <f>'Innlegging av opplysninger'!$B$4*X16</f>
        <v>33801206.227903627</v>
      </c>
      <c r="AB16" s="1"/>
      <c r="AC16" s="1">
        <f>'Innlegging av opplysninger'!$B$5*X16</f>
        <v>34061215.506579809</v>
      </c>
      <c r="AD16" s="1">
        <f>'Innlegging av opplysninger'!$B$5*Y16</f>
        <v>1079.3923636363638</v>
      </c>
      <c r="AE16" s="1">
        <f>'Innlegging av opplysninger'!$B$5*Z16</f>
        <v>4870908.1705489121</v>
      </c>
      <c r="AF16" s="1">
        <f>'Innlegging av opplysninger'!$B$5*AA16</f>
        <v>4427958.0158553757</v>
      </c>
      <c r="AG16" s="1"/>
      <c r="AH16" s="1">
        <f>'Innlegging av opplysninger'!$C$11*SUM(X16:AG16)</f>
        <v>14225770.848290646</v>
      </c>
      <c r="AI16" s="1">
        <f>'Innlegging av opplysninger'!$C$13*(((X16+Z16+AC16+AE16)*Data!M16)+(Z16+AE16)*(1-Data!M16)*1.8/12+Y16+AD16+AA16+AB16+AF16+AG16)</f>
        <v>4616146.7841569111</v>
      </c>
      <c r="AJ16" s="1">
        <f>'Innlegging av opplysninger'!$C$13*((X16+Z16+AC16+AE16)*(1-Data!M16)-(Z16+AE16)*(1-Data!M16)*1.8/12)</f>
        <v>14850697.534556607</v>
      </c>
      <c r="AK16" s="83">
        <f t="shared" si="4"/>
        <v>106572000</v>
      </c>
      <c r="AL16" s="83">
        <f t="shared" si="5"/>
        <v>29158000</v>
      </c>
      <c r="AM16" s="83">
        <f t="shared" si="6"/>
        <v>116677000</v>
      </c>
      <c r="AN16" s="83"/>
      <c r="AO16" s="83"/>
      <c r="AP16" s="83"/>
      <c r="AQ16" s="83"/>
      <c r="AR16" s="83"/>
      <c r="AS16" s="83"/>
      <c r="AT16" s="83"/>
      <c r="AV16" s="97"/>
      <c r="AZ16" s="98"/>
      <c r="BA16" s="99"/>
      <c r="BB16" s="4"/>
      <c r="BC16" s="3"/>
    </row>
    <row r="17" spans="1:55">
      <c r="A17" t="str">
        <f t="shared" si="0"/>
        <v>0001Annet</v>
      </c>
      <c r="B17" s="6" t="str">
        <f>Data!A17</f>
        <v>0001</v>
      </c>
      <c r="C17" s="7" t="str">
        <f>Data!B17</f>
        <v>0001</v>
      </c>
      <c r="D17" s="7" t="str">
        <f>Data!C17</f>
        <v>Annet</v>
      </c>
      <c r="E17" s="1">
        <f>Data!D17</f>
        <v>717.26179999999999</v>
      </c>
      <c r="F17" s="1">
        <f>Data!E17+Data!F17</f>
        <v>57907.478594287386</v>
      </c>
      <c r="G17" s="1">
        <f>Data!G17</f>
        <v>3.5872954617128645</v>
      </c>
      <c r="H17" s="1">
        <f t="shared" si="1"/>
        <v>453107152.6909095</v>
      </c>
      <c r="I17" s="1">
        <f t="shared" si="2"/>
        <v>28069.418181818182</v>
      </c>
      <c r="J17" s="1">
        <f t="shared" si="3"/>
        <v>54376226.653090961</v>
      </c>
      <c r="K17" s="1">
        <f>'Innlegging av opplysninger'!$B$4*H17</f>
        <v>58903929.849818237</v>
      </c>
      <c r="L17" s="1"/>
      <c r="M17" s="1">
        <f>'Innlegging av opplysninger'!$B$5*H17</f>
        <v>59357037.002509147</v>
      </c>
      <c r="N17" s="1">
        <f>'Innlegging av opplysninger'!$B$5*I17</f>
        <v>3677.0937818181819</v>
      </c>
      <c r="O17" s="1">
        <f>'Innlegging av opplysninger'!$B$5*J17</f>
        <v>7123285.6915549161</v>
      </c>
      <c r="P17" s="1">
        <f>'Innlegging av opplysninger'!$B$5*K17</f>
        <v>7716414.8103261897</v>
      </c>
      <c r="Q17" s="1"/>
      <c r="R17" s="1">
        <f>'Innlegging av opplysninger'!$C$11*SUM(H17:Q17)</f>
        <v>24343400.14198656</v>
      </c>
      <c r="S17" s="1">
        <f>'Innlegging av opplysninger'!$C$13*(((H17+J17+M17+O17)*Data!H17)+(J17+O17)*(1-Data!H17)*1.8/12+I17+N17+K17+L17+P17+Q17)</f>
        <v>6292261.6407203218</v>
      </c>
      <c r="T17" s="1">
        <f>'Innlegging av opplysninger'!$C$13*((H17+J17+M17+O17)*(1-Data!H17)-(J17+O17)*(1-Data!H17)*1.8/12)</f>
        <v>27019759.606208649</v>
      </c>
      <c r="U17" s="1">
        <f>Data!I17</f>
        <v>154.70000000000002</v>
      </c>
      <c r="V17" s="1">
        <f>Data!J17+Data!K17</f>
        <v>61604.332498383999</v>
      </c>
      <c r="W17" s="1">
        <f>Data!L17</f>
        <v>0</v>
      </c>
      <c r="X17" s="1">
        <f t="shared" si="7"/>
        <v>103965711.68181823</v>
      </c>
      <c r="Y17" s="100">
        <f t="shared" si="8"/>
        <v>0</v>
      </c>
      <c r="Z17" s="100">
        <f t="shared" si="9"/>
        <v>14867096.770500006</v>
      </c>
      <c r="AA17" s="100">
        <f>'Innlegging av opplysninger'!$B$4*X17</f>
        <v>13515542.51863637</v>
      </c>
      <c r="AB17" s="1"/>
      <c r="AC17" s="1">
        <f>'Innlegging av opplysninger'!$B$5*X17</f>
        <v>13619508.230318189</v>
      </c>
      <c r="AD17" s="1">
        <f>'Innlegging av opplysninger'!$B$5*Y17</f>
        <v>0</v>
      </c>
      <c r="AE17" s="1">
        <f>'Innlegging av opplysninger'!$B$5*Z17</f>
        <v>1947589.6769355009</v>
      </c>
      <c r="AF17" s="1">
        <f>'Innlegging av opplysninger'!$B$5*AA17</f>
        <v>1770536.0699413645</v>
      </c>
      <c r="AG17" s="1"/>
      <c r="AH17" s="1">
        <f>'Innlegging av opplysninger'!$C$11*SUM(X17:AG17)</f>
        <v>5688067.4280296862</v>
      </c>
      <c r="AI17" s="1">
        <f>'Innlegging av opplysninger'!$C$13*(((X17+Z17+AC17+AE17)*Data!M17)+(Z17+AE17)*(1-Data!M17)*1.8/12+Y17+AD17+AA17+AB17+AF17+AG17)</f>
        <v>1732020.8486441919</v>
      </c>
      <c r="AJ17" s="1">
        <f>'Innlegging av opplysninger'!$C$13*((X17+Z17+AC17+AE17)*(1-Data!M17)-(Z17+AE17)*(1-Data!M17)*1.8/12)</f>
        <v>6051650.3686595904</v>
      </c>
      <c r="AK17" s="83">
        <f t="shared" si="4"/>
        <v>30031000</v>
      </c>
      <c r="AL17" s="83">
        <f t="shared" si="5"/>
        <v>8024000</v>
      </c>
      <c r="AM17" s="83">
        <f t="shared" si="6"/>
        <v>33071000</v>
      </c>
      <c r="AN17" s="83"/>
      <c r="AO17" s="83"/>
      <c r="AP17" s="83"/>
      <c r="AQ17" s="83"/>
      <c r="AR17" s="83"/>
      <c r="AS17" s="83"/>
      <c r="AT17" s="83"/>
      <c r="AV17" s="97"/>
      <c r="AZ17" s="98"/>
      <c r="BA17" s="99"/>
      <c r="BB17" s="4"/>
      <c r="BC17" s="3"/>
    </row>
    <row r="18" spans="1:55">
      <c r="A18" t="str">
        <f t="shared" si="0"/>
        <v>0002Alle</v>
      </c>
      <c r="B18" s="6" t="str">
        <f>Data!A18</f>
        <v>0002</v>
      </c>
      <c r="C18" s="7" t="str">
        <f>Data!B18</f>
        <v>0002</v>
      </c>
      <c r="D18" s="7" t="str">
        <f>Data!C18</f>
        <v>Alle</v>
      </c>
      <c r="E18" s="1">
        <f>Data!D18</f>
        <v>327839.47234513663</v>
      </c>
      <c r="F18" s="1">
        <f>Data!E18+Data!F18</f>
        <v>47455.428226583674</v>
      </c>
      <c r="G18" s="1">
        <f>Data!G18</f>
        <v>426.32080555946908</v>
      </c>
      <c r="H18" s="1">
        <f t="shared" si="1"/>
        <v>169721045996.89847</v>
      </c>
      <c r="I18" s="1">
        <f t="shared" si="2"/>
        <v>1524706777.5749447</v>
      </c>
      <c r="J18" s="1">
        <f t="shared" si="3"/>
        <v>20549490332.93681</v>
      </c>
      <c r="K18" s="1">
        <f>'Innlegging av opplysninger'!$B$4*H18</f>
        <v>22063735979.596802</v>
      </c>
      <c r="L18" s="1"/>
      <c r="M18" s="1">
        <f>'Innlegging av opplysninger'!$B$5*H18</f>
        <v>22233457025.5937</v>
      </c>
      <c r="N18" s="1">
        <f>'Innlegging av opplysninger'!$B$5*I18</f>
        <v>199736587.86231777</v>
      </c>
      <c r="O18" s="1">
        <f>'Innlegging av opplysninger'!$B$5*J18</f>
        <v>2691983233.6147223</v>
      </c>
      <c r="P18" s="1">
        <f>'Innlegging av opplysninger'!$B$5*K18</f>
        <v>2890349413.3271813</v>
      </c>
      <c r="Q18" s="1"/>
      <c r="R18" s="1">
        <f>'Innlegging av opplysninger'!$C$11*SUM(H18:Q18)</f>
        <v>9191231203.2013855</v>
      </c>
      <c r="S18" s="1">
        <f>'Innlegging av opplysninger'!$C$13*(((H18+J18+M18+O18)*Data!H18)+(J18+O18)*(1-Data!H18)*1.8/12+I18+N18+K18+L18+P18+Q18)</f>
        <v>1827099686.5236084</v>
      </c>
      <c r="T18" s="1">
        <f>'Innlegging av opplysninger'!$C$13*((H18+J18+M18+O18)*(1-Data!H18)-(J18+O18)*(1-Data!H18)*1.8/12)</f>
        <v>10750374591.541447</v>
      </c>
      <c r="U18" s="1">
        <f>Data!I18</f>
        <v>40954.996045441512</v>
      </c>
      <c r="V18" s="1">
        <f>Data!J18+Data!K18</f>
        <v>49636.566886122841</v>
      </c>
      <c r="W18" s="1">
        <f>Data!L18</f>
        <v>469.9260999833549</v>
      </c>
      <c r="X18" s="1">
        <f t="shared" si="7"/>
        <v>22176713460.332222</v>
      </c>
      <c r="Y18" s="100">
        <f t="shared" si="8"/>
        <v>209954417.08874238</v>
      </c>
      <c r="Z18" s="100">
        <f t="shared" si="9"/>
        <v>3201293506.4711976</v>
      </c>
      <c r="AA18" s="100">
        <f>'Innlegging av opplysninger'!$B$4*X18</f>
        <v>2882972749.8431888</v>
      </c>
      <c r="AB18" s="1"/>
      <c r="AC18" s="1">
        <f>'Innlegging av opplysninger'!$B$5*X18</f>
        <v>2905149463.3035212</v>
      </c>
      <c r="AD18" s="1">
        <f>'Innlegging av opplysninger'!$B$5*Y18</f>
        <v>27504028.638625253</v>
      </c>
      <c r="AE18" s="1">
        <f>'Innlegging av opplysninger'!$B$5*Z18</f>
        <v>419369449.34772688</v>
      </c>
      <c r="AF18" s="1">
        <f>'Innlegging av opplysninger'!$B$5*AA18</f>
        <v>377669430.22945774</v>
      </c>
      <c r="AG18" s="1"/>
      <c r="AH18" s="1">
        <f>'Innlegging av opplysninger'!$C$11*SUM(X18:AG18)</f>
        <v>1223623807.1996779</v>
      </c>
      <c r="AI18" s="1">
        <f>'Innlegging av opplysninger'!$C$13*(((X18+Z18+AC18+AE18)*Data!M18)+(Z18+AE18)*(1-Data!M18)*1.8/12+Y18+AD18+AA18+AB18+AF18+AG18)</f>
        <v>267850687.69427401</v>
      </c>
      <c r="AJ18" s="1">
        <f>'Innlegging av opplysninger'!$C$13*((X18+Z18+AC18+AE18)*(1-Data!M18)-(Z18+AE18)*(1-Data!M18)*1.8/12)</f>
        <v>1406581890.5789697</v>
      </c>
      <c r="AK18" s="83">
        <f t="shared" si="4"/>
        <v>10414855000</v>
      </c>
      <c r="AL18" s="83">
        <f t="shared" si="5"/>
        <v>2094950000</v>
      </c>
      <c r="AM18" s="83">
        <f t="shared" si="6"/>
        <v>12156956000</v>
      </c>
      <c r="AN18" s="83"/>
      <c r="AO18" s="83"/>
      <c r="AP18" s="83"/>
      <c r="AQ18" s="83"/>
      <c r="AR18" s="83"/>
      <c r="AS18" s="83"/>
      <c r="AT18" s="83"/>
      <c r="AV18" s="97"/>
      <c r="AZ18" s="98"/>
      <c r="BA18" s="99"/>
      <c r="BB18" s="4"/>
      <c r="BC18" s="3"/>
    </row>
    <row r="19" spans="1:55">
      <c r="A19" t="str">
        <f t="shared" si="0"/>
        <v>0002Administrasjon</v>
      </c>
      <c r="B19" s="6" t="str">
        <f>Data!A19</f>
        <v>0002</v>
      </c>
      <c r="C19" s="7" t="str">
        <f>Data!B19</f>
        <v>0002</v>
      </c>
      <c r="D19" s="7" t="str">
        <f>Data!C19</f>
        <v>Administrasjon</v>
      </c>
      <c r="E19" s="1">
        <f>Data!D19</f>
        <v>19791.162337353635</v>
      </c>
      <c r="F19" s="1">
        <f>Data!E19+Data!F19</f>
        <v>55725.497732409814</v>
      </c>
      <c r="G19" s="1">
        <f>Data!G19</f>
        <v>11.167500737581911</v>
      </c>
      <c r="H19" s="1">
        <f t="shared" si="1"/>
        <v>12031334966.748594</v>
      </c>
      <c r="I19" s="1">
        <f t="shared" si="2"/>
        <v>2411103.4909090912</v>
      </c>
      <c r="J19" s="1">
        <f t="shared" si="3"/>
        <v>1444049528.4287405</v>
      </c>
      <c r="K19" s="1">
        <f>'Innlegging av opplysninger'!$B$4*H19</f>
        <v>1564073545.6773174</v>
      </c>
      <c r="L19" s="1"/>
      <c r="M19" s="1">
        <f>'Innlegging av opplysninger'!$B$5*H19</f>
        <v>1576104880.6440659</v>
      </c>
      <c r="N19" s="1">
        <f>'Innlegging av opplysninger'!$B$5*I19</f>
        <v>315854.55730909097</v>
      </c>
      <c r="O19" s="1">
        <f>'Innlegging av opplysninger'!$B$5*J19</f>
        <v>189170488.22416502</v>
      </c>
      <c r="P19" s="1">
        <f>'Innlegging av opplysninger'!$B$5*K19</f>
        <v>204893634.48372859</v>
      </c>
      <c r="Q19" s="1"/>
      <c r="R19" s="1">
        <f>'Innlegging av opplysninger'!$C$11*SUM(H19:Q19)</f>
        <v>646469452.08568347</v>
      </c>
      <c r="S19" s="1">
        <f>'Innlegging av opplysninger'!$C$13*(((H19+J19+M19+O19)*Data!H19)+(J19+O19)*(1-Data!H19)*1.8/12+I19+N19+K19+L19+P19+Q19)</f>
        <v>193239526.57179415</v>
      </c>
      <c r="T19" s="1">
        <f>'Innlegging av opplysninger'!$C$13*((H19+J19+M19+O19)*(1-Data!H19)-(J19+O19)*(1-Data!H19)*1.8/12)</f>
        <v>691402881.54545689</v>
      </c>
      <c r="U19" s="1">
        <f>Data!I19</f>
        <v>4061.0399300217323</v>
      </c>
      <c r="V19" s="1">
        <f>Data!J19+Data!K19</f>
        <v>58206.295205198177</v>
      </c>
      <c r="W19" s="1">
        <f>Data!L19</f>
        <v>8.7020247544847162</v>
      </c>
      <c r="X19" s="1">
        <f t="shared" si="7"/>
        <v>2578670061.8939161</v>
      </c>
      <c r="Y19" s="100">
        <f t="shared" si="8"/>
        <v>385519.30909090902</v>
      </c>
      <c r="Z19" s="100">
        <f t="shared" si="9"/>
        <v>368804948.11203003</v>
      </c>
      <c r="AA19" s="100">
        <f>'Innlegging av opplysninger'!$B$4*X19</f>
        <v>335227108.0462091</v>
      </c>
      <c r="AB19" s="1"/>
      <c r="AC19" s="1">
        <f>'Innlegging av opplysninger'!$B$5*X19</f>
        <v>337805778.10810304</v>
      </c>
      <c r="AD19" s="1">
        <f>'Innlegging av opplysninger'!$B$5*Y19</f>
        <v>50503.029490909081</v>
      </c>
      <c r="AE19" s="1">
        <f>'Innlegging av opplysninger'!$B$5*Z19</f>
        <v>48313448.202675939</v>
      </c>
      <c r="AF19" s="1">
        <f>'Innlegging av opplysninger'!$B$5*AA19</f>
        <v>43914751.15405339</v>
      </c>
      <c r="AG19" s="1"/>
      <c r="AH19" s="1">
        <f>'Innlegging av opplysninger'!$C$11*SUM(X19:AG19)</f>
        <v>141100540.4785116</v>
      </c>
      <c r="AI19" s="1">
        <f>'Innlegging av opplysninger'!$C$13*(((X19+Z19+AC19+AE19)*Data!M19)+(Z19+AE19)*(1-Data!M19)*1.8/12+Y19+AD19+AA19+AB19+AF19+AG19)</f>
        <v>46749443.909323759</v>
      </c>
      <c r="AJ19" s="1">
        <f>'Innlegging av opplysninger'!$C$13*((X19+Z19+AC19+AE19)*(1-Data!M19)-(Z19+AE19)*(1-Data!M19)*1.8/12)</f>
        <v>146335506.21916583</v>
      </c>
      <c r="AK19" s="83">
        <f t="shared" si="4"/>
        <v>787570000</v>
      </c>
      <c r="AL19" s="83">
        <f t="shared" si="5"/>
        <v>239989000</v>
      </c>
      <c r="AM19" s="83">
        <f t="shared" si="6"/>
        <v>837738000</v>
      </c>
      <c r="AN19" s="83"/>
      <c r="AO19" s="83"/>
      <c r="AP19" s="83"/>
      <c r="AQ19" s="83"/>
      <c r="AR19" s="83"/>
      <c r="AS19" s="83"/>
      <c r="AT19" s="83"/>
      <c r="AV19" s="97"/>
      <c r="AZ19" s="98"/>
      <c r="BA19" s="99"/>
      <c r="BB19" s="4"/>
      <c r="BC19" s="3"/>
    </row>
    <row r="20" spans="1:55">
      <c r="A20" t="str">
        <f t="shared" si="0"/>
        <v>0002Undervisning</v>
      </c>
      <c r="B20" s="6" t="str">
        <f>Data!A20</f>
        <v>0002</v>
      </c>
      <c r="C20" s="7" t="str">
        <f>Data!B20</f>
        <v>0002</v>
      </c>
      <c r="D20" s="7" t="str">
        <f>Data!C20</f>
        <v>Undervisning</v>
      </c>
      <c r="E20" s="1">
        <f>Data!D20</f>
        <v>96800.723351165507</v>
      </c>
      <c r="F20" s="1">
        <f>Data!E20+Data!F20</f>
        <v>47932.701211307445</v>
      </c>
      <c r="G20" s="1">
        <f>Data!G20</f>
        <v>5.1611092634875826</v>
      </c>
      <c r="H20" s="1">
        <f t="shared" si="1"/>
        <v>50617310721.052887</v>
      </c>
      <c r="I20" s="1">
        <f t="shared" si="2"/>
        <v>5450172.1090908982</v>
      </c>
      <c r="J20" s="1">
        <f t="shared" si="3"/>
        <v>6074731307.1794376</v>
      </c>
      <c r="K20" s="1">
        <f>'Innlegging av opplysninger'!$B$4*H20</f>
        <v>6580250393.7368755</v>
      </c>
      <c r="L20" s="1"/>
      <c r="M20" s="1">
        <f>'Innlegging av opplysninger'!$B$5*H20</f>
        <v>6630867704.4579287</v>
      </c>
      <c r="N20" s="1">
        <f>'Innlegging av opplysninger'!$B$5*I20</f>
        <v>713972.54629090766</v>
      </c>
      <c r="O20" s="1">
        <f>'Innlegging av opplysninger'!$B$5*J20</f>
        <v>795789801.24050641</v>
      </c>
      <c r="P20" s="1">
        <f>'Innlegging av opplysninger'!$B$5*K20</f>
        <v>862012801.57953072</v>
      </c>
      <c r="Q20" s="1"/>
      <c r="R20" s="1">
        <f>'Innlegging av opplysninger'!$C$11*SUM(H20:Q20)</f>
        <v>2719550821.2082973</v>
      </c>
      <c r="S20" s="1">
        <f>'Innlegging av opplysninger'!$C$13*(((H20+J20+M20+O20)*Data!H20)+(J20+O20)*(1-Data!H20)*1.8/12+I20+N20+K20+L20+P20+Q20)</f>
        <v>498023980.23860687</v>
      </c>
      <c r="T20" s="1">
        <f>'Innlegging av opplysninger'!$C$13*((H20+J20+M20+O20)*(1-Data!H20)-(J20+O20)*(1-Data!H20)*1.8/12)</f>
        <v>3223466617.2043257</v>
      </c>
      <c r="U20" s="1">
        <f>Data!I20</f>
        <v>10418.154259978113</v>
      </c>
      <c r="V20" s="1">
        <f>Data!J20+Data!K20</f>
        <v>49804.387051677804</v>
      </c>
      <c r="W20" s="1">
        <f>Data!L20</f>
        <v>5.7349813132950826</v>
      </c>
      <c r="X20" s="1">
        <f t="shared" si="7"/>
        <v>5660397677.7603912</v>
      </c>
      <c r="Y20" s="100">
        <f t="shared" si="8"/>
        <v>651795.49090909131</v>
      </c>
      <c r="Z20" s="100">
        <f t="shared" si="9"/>
        <v>809530074.67493582</v>
      </c>
      <c r="AA20" s="100">
        <f>'Innlegging av opplysninger'!$B$4*X20</f>
        <v>735851698.10885084</v>
      </c>
      <c r="AB20" s="1"/>
      <c r="AC20" s="1">
        <f>'Innlegging av opplysninger'!$B$5*X20</f>
        <v>741512095.78661132</v>
      </c>
      <c r="AD20" s="1">
        <f>'Innlegging av opplysninger'!$B$5*Y20</f>
        <v>85385.209309090962</v>
      </c>
      <c r="AE20" s="1">
        <f>'Innlegging av opplysninger'!$B$5*Z20</f>
        <v>106048439.7824166</v>
      </c>
      <c r="AF20" s="1">
        <f>'Innlegging av opplysninger'!$B$5*AA20</f>
        <v>96396572.452259466</v>
      </c>
      <c r="AG20" s="1"/>
      <c r="AH20" s="1">
        <f>'Innlegging av opplysninger'!$C$11*SUM(X20:AG20)</f>
        <v>309718002.09209585</v>
      </c>
      <c r="AI20" s="1">
        <f>'Innlegging av opplysninger'!$C$13*(((X20+Z20+AC20+AE20)*Data!M20)+(Z20+AE20)*(1-Data!M20)*1.8/12+Y20+AD20+AA20+AB20+AF20+AG20)</f>
        <v>60682125.843984582</v>
      </c>
      <c r="AJ20" s="1">
        <f>'Innlegging av opplysninger'!$C$13*((X20+Z20+AC20+AE20)*(1-Data!M20)-(Z20+AE20)*(1-Data!M20)*1.8/12)</f>
        <v>363142508.59783095</v>
      </c>
      <c r="AK20" s="83">
        <f t="shared" si="4"/>
        <v>3029269000</v>
      </c>
      <c r="AL20" s="83">
        <f t="shared" si="5"/>
        <v>558706000</v>
      </c>
      <c r="AM20" s="83">
        <f t="shared" si="6"/>
        <v>3586609000</v>
      </c>
      <c r="AN20" s="83"/>
      <c r="AO20" s="83"/>
      <c r="AP20" s="83"/>
      <c r="AQ20" s="83"/>
      <c r="AR20" s="83"/>
      <c r="AS20" s="83"/>
      <c r="AT20" s="83"/>
      <c r="AV20" s="97"/>
      <c r="AZ20" s="98"/>
      <c r="BA20" s="99"/>
      <c r="BB20" s="4"/>
      <c r="BC20" s="3"/>
    </row>
    <row r="21" spans="1:55">
      <c r="A21" t="str">
        <f t="shared" si="0"/>
        <v>0002Barnehager</v>
      </c>
      <c r="B21" s="6" t="str">
        <f>Data!A21</f>
        <v>0002</v>
      </c>
      <c r="C21" s="7" t="str">
        <f>Data!B21</f>
        <v>0002</v>
      </c>
      <c r="D21" s="7" t="str">
        <f>Data!C21</f>
        <v>Barnehager</v>
      </c>
      <c r="E21" s="1">
        <f>Data!D21</f>
        <v>38686.483909576389</v>
      </c>
      <c r="F21" s="1">
        <f>Data!E21+Data!F21</f>
        <v>42159.841872400248</v>
      </c>
      <c r="G21" s="1">
        <f>Data!G21</f>
        <v>1.2345745897103144</v>
      </c>
      <c r="H21" s="1">
        <f t="shared" si="1"/>
        <v>17792902300.657059</v>
      </c>
      <c r="I21" s="1">
        <f t="shared" si="2"/>
        <v>521032.90909090848</v>
      </c>
      <c r="J21" s="1">
        <f t="shared" si="3"/>
        <v>2135210800.0279379</v>
      </c>
      <c r="K21" s="1">
        <f>'Innlegging av opplysninger'!$B$4*H21</f>
        <v>2313077299.0854177</v>
      </c>
      <c r="L21" s="1"/>
      <c r="M21" s="1">
        <f>'Innlegging av opplysninger'!$B$5*H21</f>
        <v>2330870201.386075</v>
      </c>
      <c r="N21" s="1">
        <f>'Innlegging av opplysninger'!$B$5*I21</f>
        <v>68255.311090909017</v>
      </c>
      <c r="O21" s="1">
        <f>'Innlegging av opplysninger'!$B$5*J21</f>
        <v>279712614.80365986</v>
      </c>
      <c r="P21" s="1">
        <f>'Innlegging av opplysninger'!$B$5*K21</f>
        <v>303013126.18018973</v>
      </c>
      <c r="Q21" s="1"/>
      <c r="R21" s="1">
        <f>'Innlegging av opplysninger'!$C$11*SUM(H21:Q21)</f>
        <v>955904273.95369995</v>
      </c>
      <c r="S21" s="1">
        <f>'Innlegging av opplysninger'!$C$13*(((H21+J21+M21+O21)*Data!H21)+(J21+O21)*(1-Data!H21)*1.8/12+I21+N21+K21+L21+P21+Q21)</f>
        <v>163145562.44785422</v>
      </c>
      <c r="T21" s="1">
        <f>'Innlegging av opplysninger'!$C$13*((H21+J21+M21+O21)*(1-Data!H21)-(J21+O21)*(1-Data!H21)*1.8/12)</f>
        <v>1144933970.3308928</v>
      </c>
      <c r="U21" s="1">
        <f>Data!I21</f>
        <v>3447.5704797320386</v>
      </c>
      <c r="V21" s="1">
        <f>Data!J21+Data!K21</f>
        <v>44099.179016451119</v>
      </c>
      <c r="W21" s="1">
        <f>Data!L21</f>
        <v>1.842436590446064</v>
      </c>
      <c r="X21" s="1">
        <f t="shared" si="7"/>
        <v>1658563939.1731136</v>
      </c>
      <c r="Y21" s="100">
        <f t="shared" si="8"/>
        <v>69293.7818181818</v>
      </c>
      <c r="Z21" s="100">
        <f t="shared" si="9"/>
        <v>237184552.31255522</v>
      </c>
      <c r="AA21" s="100">
        <f>'Innlegging av opplysninger'!$B$4*X21</f>
        <v>215613312.09250477</v>
      </c>
      <c r="AB21" s="1"/>
      <c r="AC21" s="1">
        <f>'Innlegging av opplysninger'!$B$5*X21</f>
        <v>217271876.0316779</v>
      </c>
      <c r="AD21" s="1">
        <f>'Innlegging av opplysninger'!$B$5*Y21</f>
        <v>9077.4854181818155</v>
      </c>
      <c r="AE21" s="1">
        <f>'Innlegging av opplysninger'!$B$5*Z21</f>
        <v>31071176.352944735</v>
      </c>
      <c r="AF21" s="1">
        <f>'Innlegging av opplysninger'!$B$5*AA21</f>
        <v>28245343.884118125</v>
      </c>
      <c r="AG21" s="1"/>
      <c r="AH21" s="1">
        <f>'Innlegging av opplysninger'!$C$11*SUM(X21:AG21)</f>
        <v>90745085.702337742</v>
      </c>
      <c r="AI21" s="1">
        <f>'Innlegging av opplysninger'!$C$13*(((X21+Z21+AC21+AE21)*Data!M21)+(Z21+AE21)*(1-Data!M21)*1.8/12+Y21+AD21+AA21+AB21+AF21+AG21)</f>
        <v>16464614.045308862</v>
      </c>
      <c r="AJ21" s="1">
        <f>'Innlegging av opplysninger'!$C$13*((X21+Z21+AC21+AE21)*(1-Data!M21)-(Z21+AE21)*(1-Data!M21)*1.8/12)</f>
        <v>107712871.65262698</v>
      </c>
      <c r="AK21" s="83">
        <f t="shared" si="4"/>
        <v>1046649000</v>
      </c>
      <c r="AL21" s="83">
        <f t="shared" si="5"/>
        <v>179610000</v>
      </c>
      <c r="AM21" s="83">
        <f t="shared" si="6"/>
        <v>1252647000</v>
      </c>
      <c r="AN21" s="83"/>
      <c r="AO21" s="83"/>
      <c r="AP21" s="83"/>
      <c r="AQ21" s="83"/>
      <c r="AR21" s="83"/>
      <c r="AS21" s="83"/>
      <c r="AT21" s="83"/>
      <c r="AV21" s="97"/>
      <c r="AZ21" s="98"/>
      <c r="BA21" s="99"/>
      <c r="BB21" s="4"/>
      <c r="BC21" s="3"/>
    </row>
    <row r="22" spans="1:55">
      <c r="A22" t="str">
        <f t="shared" si="0"/>
        <v>0002Helse/pleie/omsorg</v>
      </c>
      <c r="B22" s="6" t="str">
        <f>Data!A22</f>
        <v>0002</v>
      </c>
      <c r="C22" s="7" t="str">
        <f>Data!B22</f>
        <v>0002</v>
      </c>
      <c r="D22" s="7" t="str">
        <f>Data!C22</f>
        <v>Helse/pleie/omsorg</v>
      </c>
      <c r="E22" s="1">
        <f>Data!D22</f>
        <v>141964.34141631145</v>
      </c>
      <c r="F22" s="1">
        <f>Data!E22+Data!F22</f>
        <v>46864.459664708411</v>
      </c>
      <c r="G22" s="1">
        <f>Data!G22</f>
        <v>938.02466897078125</v>
      </c>
      <c r="H22" s="1">
        <f t="shared" si="1"/>
        <v>72579078023.254044</v>
      </c>
      <c r="I22" s="1">
        <f t="shared" si="2"/>
        <v>1452720593.0475328</v>
      </c>
      <c r="J22" s="1">
        <f t="shared" si="3"/>
        <v>8883815833.9561882</v>
      </c>
      <c r="K22" s="1">
        <f>'Innlegging av opplysninger'!$B$4*H22</f>
        <v>9435280143.0230255</v>
      </c>
      <c r="L22" s="1"/>
      <c r="M22" s="1">
        <f>'Innlegging av opplysninger'!$B$5*H22</f>
        <v>9507859221.0462799</v>
      </c>
      <c r="N22" s="1">
        <f>'Innlegging av opplysninger'!$B$5*I22</f>
        <v>190306397.68922681</v>
      </c>
      <c r="O22" s="1">
        <f>'Innlegging av opplysninger'!$B$5*J22</f>
        <v>1163779874.2482607</v>
      </c>
      <c r="P22" s="1">
        <f>'Innlegging av opplysninger'!$B$5*K22</f>
        <v>1236021698.7360163</v>
      </c>
      <c r="Q22" s="1"/>
      <c r="R22" s="1">
        <f>'Innlegging av opplysninger'!$C$11*SUM(H22:Q22)</f>
        <v>3969056747.8300219</v>
      </c>
      <c r="S22" s="1">
        <f>'Innlegging av opplysninger'!$C$13*(((H22+J22+M22+O22)*Data!H22)+(J22+O22)*(1-Data!H22)*1.8/12+I22+N22+K22+L22+P22+Q22)</f>
        <v>787819981.72268403</v>
      </c>
      <c r="T22" s="1">
        <f>'Innlegging av opplysninger'!$C$13*((H22+J22+M22+O22)*(1-Data!H22)-(J22+O22)*(1-Data!H22)*1.8/12)</f>
        <v>4643520831.0973463</v>
      </c>
      <c r="U22" s="1">
        <f>Data!I22</f>
        <v>17976.910193313946</v>
      </c>
      <c r="V22" s="1">
        <f>Data!J22+Data!K22</f>
        <v>48114.561616847459</v>
      </c>
      <c r="W22" s="1">
        <f>Data!L22</f>
        <v>1036.129034198301</v>
      </c>
      <c r="X22" s="1">
        <f t="shared" si="7"/>
        <v>9435830761.9280396</v>
      </c>
      <c r="Y22" s="100">
        <f t="shared" si="8"/>
        <v>203197075.59783241</v>
      </c>
      <c r="Z22" s="100">
        <f t="shared" si="9"/>
        <v>1378380980.7661996</v>
      </c>
      <c r="AA22" s="100">
        <f>'Innlegging av opplysninger'!$B$4*X22</f>
        <v>1226657999.0506451</v>
      </c>
      <c r="AB22" s="1"/>
      <c r="AC22" s="1">
        <f>'Innlegging av opplysninger'!$B$5*X22</f>
        <v>1236093829.8125732</v>
      </c>
      <c r="AD22" s="1">
        <f>'Innlegging av opplysninger'!$B$5*Y22</f>
        <v>26618816.903316047</v>
      </c>
      <c r="AE22" s="1">
        <f>'Innlegging av opplysninger'!$B$5*Z22</f>
        <v>180567908.48037216</v>
      </c>
      <c r="AF22" s="1">
        <f>'Innlegging av opplysninger'!$B$5*AA22</f>
        <v>160692197.87563452</v>
      </c>
      <c r="AG22" s="1"/>
      <c r="AH22" s="1">
        <f>'Innlegging av opplysninger'!$C$11*SUM(X22:AG22)</f>
        <v>526225503.67575526</v>
      </c>
      <c r="AI22" s="1">
        <f>'Innlegging av opplysninger'!$C$13*(((X22+Z22+AC22+AE22)*Data!M22)+(Z22+AE22)*(1-Data!M22)*1.8/12+Y22+AD22+AA22+AB22+AF22+AG22)</f>
        <v>108900170.14252318</v>
      </c>
      <c r="AJ22" s="1">
        <f>'Innlegging av opplysninger'!$C$13*((X22+Z22+AC22+AE22)*(1-Data!M22)-(Z22+AE22)*(1-Data!M22)*1.8/12)</f>
        <v>611197887.51903653</v>
      </c>
      <c r="AK22" s="83">
        <f t="shared" si="4"/>
        <v>4495282000</v>
      </c>
      <c r="AL22" s="83">
        <f t="shared" si="5"/>
        <v>896720000</v>
      </c>
      <c r="AM22" s="83">
        <f t="shared" si="6"/>
        <v>5254719000</v>
      </c>
      <c r="AN22" s="83"/>
      <c r="AO22" s="83"/>
      <c r="AP22" s="83"/>
      <c r="AQ22" s="83"/>
      <c r="AR22" s="83"/>
      <c r="AS22" s="83"/>
      <c r="AT22" s="83"/>
      <c r="AV22" s="97"/>
      <c r="AZ22" s="98"/>
      <c r="BA22" s="99"/>
      <c r="BB22" s="4"/>
      <c r="BC22" s="3"/>
    </row>
    <row r="23" spans="1:55">
      <c r="A23" t="str">
        <f t="shared" si="0"/>
        <v>0002Samferdsel og teknikk</v>
      </c>
      <c r="B23" s="6" t="str">
        <f>Data!A23</f>
        <v>0002</v>
      </c>
      <c r="C23" s="7" t="str">
        <f>Data!B23</f>
        <v>0002</v>
      </c>
      <c r="D23" s="7" t="str">
        <f>Data!C23</f>
        <v>Samferdsel og teknikk</v>
      </c>
      <c r="E23" s="1">
        <f>Data!D23</f>
        <v>18283.296127899564</v>
      </c>
      <c r="F23" s="1">
        <f>Data!E23+Data!F23</f>
        <v>51074.918372307911</v>
      </c>
      <c r="G23" s="1">
        <f>Data!G23</f>
        <v>199.65973749171698</v>
      </c>
      <c r="H23" s="1">
        <f t="shared" si="1"/>
        <v>10187103897.918583</v>
      </c>
      <c r="I23" s="1">
        <f t="shared" si="2"/>
        <v>39822961.149597302</v>
      </c>
      <c r="J23" s="1">
        <f t="shared" si="3"/>
        <v>1227231223.0881815</v>
      </c>
      <c r="K23" s="1">
        <f>'Innlegging av opplysninger'!$B$4*H23</f>
        <v>1324323506.7294159</v>
      </c>
      <c r="L23" s="1"/>
      <c r="M23" s="1">
        <f>'Innlegging av opplysninger'!$B$5*H23</f>
        <v>1334510610.6273344</v>
      </c>
      <c r="N23" s="1">
        <f>'Innlegging av opplysninger'!$B$5*I23</f>
        <v>5216807.9105972471</v>
      </c>
      <c r="O23" s="1">
        <f>'Innlegging av opplysninger'!$B$5*J23</f>
        <v>160767290.2245518</v>
      </c>
      <c r="P23" s="1">
        <f>'Innlegging av opplysninger'!$B$5*K23</f>
        <v>173486379.3815535</v>
      </c>
      <c r="Q23" s="1"/>
      <c r="R23" s="1">
        <f>'Innlegging av opplysninger'!$C$11*SUM(H23:Q23)</f>
        <v>549193581.72713292</v>
      </c>
      <c r="S23" s="1">
        <f>'Innlegging av opplysninger'!$C$13*(((H23+J23+M23+O23)*Data!H23)+(J23+O23)*(1-Data!H23)*1.8/12+I23+N23+K23+L23+P23+Q23)</f>
        <v>116758563.66374469</v>
      </c>
      <c r="T23" s="1">
        <f>'Innlegging av opplysninger'!$C$13*((H23+J23+M23+O23)*(1-Data!H23)-(J23+O23)*(1-Data!H23)*1.8/12)</f>
        <v>634769495.54180562</v>
      </c>
      <c r="U23" s="1">
        <f>Data!I23</f>
        <v>3108.6185085419561</v>
      </c>
      <c r="V23" s="1">
        <f>Data!J23+Data!K23</f>
        <v>52172.605370167628</v>
      </c>
      <c r="W23" s="1">
        <f>Data!L23</f>
        <v>80.863682471575714</v>
      </c>
      <c r="X23" s="1">
        <f t="shared" si="7"/>
        <v>1769287927.5551839</v>
      </c>
      <c r="Y23" s="100">
        <f t="shared" si="8"/>
        <v>2742265.5272727273</v>
      </c>
      <c r="Z23" s="100">
        <f t="shared" si="9"/>
        <v>253400317.61079127</v>
      </c>
      <c r="AA23" s="100">
        <f>'Innlegging av opplysninger'!$B$4*X23</f>
        <v>230007430.58217391</v>
      </c>
      <c r="AB23" s="1"/>
      <c r="AC23" s="1">
        <f>'Innlegging av opplysninger'!$B$5*X23</f>
        <v>231776718.50972909</v>
      </c>
      <c r="AD23" s="1">
        <f>'Innlegging av opplysninger'!$B$5*Y23</f>
        <v>359236.78407272731</v>
      </c>
      <c r="AE23" s="1">
        <f>'Innlegging av opplysninger'!$B$5*Z23</f>
        <v>33195441.607013658</v>
      </c>
      <c r="AF23" s="1">
        <f>'Innlegging av opplysninger'!$B$5*AA23</f>
        <v>30130973.406264786</v>
      </c>
      <c r="AG23" s="1"/>
      <c r="AH23" s="1">
        <f>'Innlegging av opplysninger'!$C$11*SUM(X23:AG23)</f>
        <v>96934211.840135068</v>
      </c>
      <c r="AI23" s="1">
        <f>'Innlegging av opplysninger'!$C$13*(((X23+Z23+AC23+AE23)*Data!M23)+(Z23+AE23)*(1-Data!M23)*1.8/12+Y23+AD23+AA23+AB23+AF23+AG23)</f>
        <v>22713650.32448348</v>
      </c>
      <c r="AJ23" s="1">
        <f>'Innlegging av opplysninger'!$C$13*((X23+Z23+AC23+AE23)*(1-Data!M23)-(Z23+AE23)*(1-Data!M23)*1.8/12)</f>
        <v>109933165.87780662</v>
      </c>
      <c r="AK23" s="83">
        <f t="shared" si="4"/>
        <v>646128000</v>
      </c>
      <c r="AL23" s="83">
        <f t="shared" si="5"/>
        <v>139472000</v>
      </c>
      <c r="AM23" s="83">
        <f t="shared" si="6"/>
        <v>744703000</v>
      </c>
      <c r="AN23" s="83"/>
      <c r="AO23" s="83"/>
      <c r="AP23" s="83"/>
      <c r="AQ23" s="83"/>
      <c r="AR23" s="83"/>
      <c r="AS23" s="83"/>
      <c r="AT23" s="83"/>
      <c r="AV23" s="97"/>
      <c r="AZ23" s="98"/>
      <c r="BA23" s="99"/>
      <c r="BB23" s="4"/>
      <c r="BC23" s="3"/>
    </row>
    <row r="24" spans="1:55">
      <c r="A24" t="str">
        <f t="shared" si="0"/>
        <v>0002Annet</v>
      </c>
      <c r="B24" s="6" t="str">
        <f>Data!A24</f>
        <v>0002</v>
      </c>
      <c r="C24" s="7" t="str">
        <f>Data!B24</f>
        <v>0002</v>
      </c>
      <c r="D24" s="7" t="str">
        <f>Data!C24</f>
        <v>Annet</v>
      </c>
      <c r="E24" s="1">
        <f>Data!D24</f>
        <v>12313.465202923595</v>
      </c>
      <c r="F24" s="1">
        <f>Data!E24+Data!F24</f>
        <v>48487.892305337999</v>
      </c>
      <c r="G24" s="1">
        <f>Data!G24</f>
        <v>177.03523422330599</v>
      </c>
      <c r="H24" s="1">
        <f t="shared" si="1"/>
        <v>6513316087.2533026</v>
      </c>
      <c r="I24" s="1">
        <f t="shared" si="2"/>
        <v>23780914.868728437</v>
      </c>
      <c r="J24" s="1">
        <f t="shared" si="3"/>
        <v>784451640.25464368</v>
      </c>
      <c r="K24" s="1">
        <f>'Innlegging av opplysninger'!$B$4*H24</f>
        <v>846731091.34292936</v>
      </c>
      <c r="L24" s="1"/>
      <c r="M24" s="1">
        <f>'Innlegging av opplysninger'!$B$5*H24</f>
        <v>853244407.4301827</v>
      </c>
      <c r="N24" s="1">
        <f>'Innlegging av opplysninger'!$B$5*I24</f>
        <v>3115299.8478034255</v>
      </c>
      <c r="O24" s="1">
        <f>'Innlegging av opplysninger'!$B$5*J24</f>
        <v>102763164.87335832</v>
      </c>
      <c r="P24" s="1">
        <f>'Innlegging av opplysninger'!$B$5*K24</f>
        <v>110921772.96592376</v>
      </c>
      <c r="Q24" s="1"/>
      <c r="R24" s="1">
        <f>'Innlegging av opplysninger'!$C$11*SUM(H24:Q24)</f>
        <v>351056326.39580113</v>
      </c>
      <c r="S24" s="1">
        <f>'Innlegging av opplysninger'!$C$13*(((H24+J24+M24+O24)*Data!H24)+(J24+O24)*(1-Data!H24)*1.8/12+I24+N24+K24+L24+P24+Q24)</f>
        <v>68039944.104768142</v>
      </c>
      <c r="T24" s="1">
        <f>'Innlegging av opplysninger'!$C$13*((H24+J24+M24+O24)*(1-Data!H24)-(J24+O24)*(1-Data!H24)*1.8/12)</f>
        <v>412352923.59474915</v>
      </c>
      <c r="U24" s="1">
        <f>Data!I24</f>
        <v>1942.7026738552017</v>
      </c>
      <c r="V24" s="1">
        <f>Data!J24+Data!K24</f>
        <v>50675.08172688898</v>
      </c>
      <c r="W24" s="1">
        <f>Data!L24</f>
        <v>137.23639421925841</v>
      </c>
      <c r="X24" s="1">
        <f t="shared" si="7"/>
        <v>1073963092.0217247</v>
      </c>
      <c r="Y24" s="100">
        <f t="shared" si="8"/>
        <v>2908467.3818181804</v>
      </c>
      <c r="Z24" s="100">
        <f t="shared" si="9"/>
        <v>153992632.99470663</v>
      </c>
      <c r="AA24" s="100">
        <f>'Innlegging av opplysninger'!$B$4*X24</f>
        <v>139615201.96282423</v>
      </c>
      <c r="AB24" s="1"/>
      <c r="AC24" s="1">
        <f>'Innlegging av opplysninger'!$B$5*X24</f>
        <v>140689165.05484593</v>
      </c>
      <c r="AD24" s="1">
        <f>'Innlegging av opplysninger'!$B$5*Y24</f>
        <v>381009.22701818164</v>
      </c>
      <c r="AE24" s="1">
        <f>'Innlegging av opplysninger'!$B$5*Z24</f>
        <v>20173034.922306571</v>
      </c>
      <c r="AF24" s="1">
        <f>'Innlegging av opplysninger'!$B$5*AA24</f>
        <v>18289591.457129974</v>
      </c>
      <c r="AG24" s="1"/>
      <c r="AH24" s="1">
        <f>'Innlegging av opplysninger'!$C$11*SUM(X24:AG24)</f>
        <v>58900463.410850227</v>
      </c>
      <c r="AI24" s="1">
        <f>'Innlegging av opplysninger'!$C$13*(((X24+Z24+AC24+AE24)*Data!M24)+(Z24+AE24)*(1-Data!M24)*1.8/12+Y24+AD24+AA24+AB24+AF24+AG24)</f>
        <v>12313397.76101559</v>
      </c>
      <c r="AJ24" s="1">
        <f>'Innlegging av opplysninger'!$C$13*((X24+Z24+AC24+AE24)*(1-Data!M24)-(Z24+AE24)*(1-Data!M24)*1.8/12)</f>
        <v>68287236.380147874</v>
      </c>
      <c r="AK24" s="83">
        <f t="shared" si="4"/>
        <v>409957000</v>
      </c>
      <c r="AL24" s="83">
        <f t="shared" si="5"/>
        <v>80353000</v>
      </c>
      <c r="AM24" s="83">
        <f t="shared" si="6"/>
        <v>480640000</v>
      </c>
      <c r="AN24" s="83"/>
      <c r="AO24" s="83"/>
      <c r="AP24" s="83"/>
      <c r="AQ24" s="83"/>
      <c r="AR24" s="83"/>
      <c r="AS24" s="83"/>
      <c r="AT24" s="83"/>
      <c r="AV24" s="97"/>
      <c r="AZ24" s="98"/>
      <c r="BA24" s="99"/>
      <c r="BB24" s="4"/>
      <c r="BC24" s="3"/>
    </row>
    <row r="25" spans="1:55">
      <c r="A25" t="str">
        <f t="shared" si="0"/>
        <v>0301Alle</v>
      </c>
      <c r="B25" s="6" t="str">
        <f>Data!A25</f>
        <v>0301</v>
      </c>
      <c r="C25" s="7" t="str">
        <f>Data!B25</f>
        <v>Oslo kommune</v>
      </c>
      <c r="D25" s="7" t="str">
        <f>Data!C25</f>
        <v>Alle</v>
      </c>
      <c r="E25" s="1">
        <f>Data!D25</f>
        <v>36292.142621213243</v>
      </c>
      <c r="F25" s="1">
        <f>Data!E25+Data!F25</f>
        <v>51309.811672602656</v>
      </c>
      <c r="G25" s="1">
        <f>Data!G25</f>
        <v>264.81097743355122</v>
      </c>
      <c r="H25" s="1">
        <f t="shared" si="1"/>
        <v>20314287306.432953</v>
      </c>
      <c r="I25" s="1">
        <f t="shared" si="2"/>
        <v>104842448.29834169</v>
      </c>
      <c r="J25" s="1">
        <f t="shared" si="3"/>
        <v>2450295570.5677552</v>
      </c>
      <c r="K25" s="1">
        <f>'Innlegging av opplysninger'!$B$4*H25</f>
        <v>2640857349.8362842</v>
      </c>
      <c r="L25" s="1"/>
      <c r="M25" s="1">
        <f>'Innlegging av opplysninger'!$B$5*H25</f>
        <v>2661171637.1427169</v>
      </c>
      <c r="N25" s="1">
        <f>'Innlegging av opplysninger'!$B$5*I25</f>
        <v>13734360.727082763</v>
      </c>
      <c r="O25" s="1">
        <f>'Innlegging av opplysninger'!$B$5*J25</f>
        <v>320988719.74437594</v>
      </c>
      <c r="P25" s="1">
        <f>'Innlegging av opplysninger'!$B$5*K25</f>
        <v>345952312.82855326</v>
      </c>
      <c r="Q25" s="1"/>
      <c r="R25" s="1">
        <f>'Innlegging av opplysninger'!$C$11*SUM(H25:Q25)</f>
        <v>1096380928.8119662</v>
      </c>
      <c r="S25" s="1">
        <f>'Innlegging av opplysninger'!$C$13*(((H25+J25+M25+O25)*Data!H25)+(J25+O25)*(1-Data!H25)*1.8/12+I25+N25+K25+L25+P25+Q25)</f>
        <v>243157701.62268531</v>
      </c>
      <c r="T25" s="1">
        <f>'Innlegging av opplysninger'!$C$13*((H25+J25+M25+O25)*(1-Data!H25)-(J25+O25)*(1-Data!H25)*1.8/12)</f>
        <v>1257153043.067374</v>
      </c>
      <c r="U25" s="1">
        <f>Data!I25</f>
        <v>3701.5454662570705</v>
      </c>
      <c r="V25" s="1">
        <f>Data!J25+Data!K25</f>
        <v>56208.649566664237</v>
      </c>
      <c r="W25" s="1">
        <f>Data!L25</f>
        <v>291.42732943134479</v>
      </c>
      <c r="X25" s="1">
        <f t="shared" si="7"/>
        <v>2269733148.7409286</v>
      </c>
      <c r="Y25" s="100">
        <f t="shared" si="8"/>
        <v>11767980.109090909</v>
      </c>
      <c r="Z25" s="100">
        <f t="shared" si="9"/>
        <v>326254661.42555273</v>
      </c>
      <c r="AA25" s="100">
        <f>'Innlegging av opplysninger'!$B$4*X25</f>
        <v>295065309.33632076</v>
      </c>
      <c r="AB25" s="1"/>
      <c r="AC25" s="1">
        <f>'Innlegging av opplysninger'!$B$5*X25</f>
        <v>297335042.48506165</v>
      </c>
      <c r="AD25" s="1">
        <f>'Innlegging av opplysninger'!$B$5*Y25</f>
        <v>1541605.3942909092</v>
      </c>
      <c r="AE25" s="1">
        <f>'Innlegging av opplysninger'!$B$5*Z25</f>
        <v>42739360.64674741</v>
      </c>
      <c r="AF25" s="1">
        <f>'Innlegging av opplysninger'!$B$5*AA25</f>
        <v>38653555.52305802</v>
      </c>
      <c r="AG25" s="1"/>
      <c r="AH25" s="1">
        <f>'Innlegging av opplysninger'!$C$11*SUM(X25:AG25)</f>
        <v>124757445.21911995</v>
      </c>
      <c r="AI25" s="1">
        <f>'Innlegging av opplysninger'!$C$13*(((X25+Z25+AC25+AE25)*Data!M25)+(Z25+AE25)*(1-Data!M25)*1.8/12+Y25+AD25+AA25+AB25+AF25+AG25)</f>
        <v>33539554.747955885</v>
      </c>
      <c r="AJ25" s="1">
        <f>'Innlegging av opplysninger'!$C$13*((X25+Z25+AC25+AE25)*(1-Data!M25)-(Z25+AE25)*(1-Data!M25)*1.8/12)</f>
        <v>137181159.76241878</v>
      </c>
      <c r="AK25" s="83">
        <f t="shared" si="4"/>
        <v>1221138000</v>
      </c>
      <c r="AL25" s="83">
        <f t="shared" si="5"/>
        <v>276697000</v>
      </c>
      <c r="AM25" s="83">
        <f t="shared" si="6"/>
        <v>1394334000</v>
      </c>
      <c r="AN25" s="83"/>
      <c r="AO25" s="83"/>
      <c r="AP25" s="83"/>
      <c r="AQ25" s="83"/>
      <c r="AR25" s="83"/>
      <c r="AS25" s="83"/>
      <c r="AT25" s="83"/>
      <c r="AV25" s="97"/>
      <c r="AZ25" s="98"/>
      <c r="BA25" s="99"/>
      <c r="BB25" s="4"/>
      <c r="BC25" s="3"/>
    </row>
    <row r="26" spans="1:55">
      <c r="A26" t="str">
        <f t="shared" si="0"/>
        <v>0301Administrasjon</v>
      </c>
      <c r="B26" s="6" t="str">
        <f>Data!A26</f>
        <v>0301</v>
      </c>
      <c r="C26" s="7" t="str">
        <f>Data!B26</f>
        <v>Oslo kommune</v>
      </c>
      <c r="D26" s="7" t="str">
        <f>Data!C26</f>
        <v>Administrasjon</v>
      </c>
      <c r="E26" s="1">
        <f>Data!D26</f>
        <v>2391.5870000000004</v>
      </c>
      <c r="F26" s="1">
        <f>Data!E26+Data!F26</f>
        <v>65832.876481983287</v>
      </c>
      <c r="G26" s="1">
        <f>Data!G26</f>
        <v>21.416084800594749</v>
      </c>
      <c r="H26" s="1">
        <f t="shared" si="1"/>
        <v>1717582380.7300034</v>
      </c>
      <c r="I26" s="1">
        <f t="shared" si="2"/>
        <v>558746.50909090904</v>
      </c>
      <c r="J26" s="1">
        <f t="shared" si="3"/>
        <v>206176935.2686913</v>
      </c>
      <c r="K26" s="1">
        <f>'Innlegging av opplysninger'!$B$4*H26</f>
        <v>223285709.49490044</v>
      </c>
      <c r="L26" s="1"/>
      <c r="M26" s="1">
        <f>'Innlegging av opplysninger'!$B$5*H26</f>
        <v>225003291.87563044</v>
      </c>
      <c r="N26" s="1">
        <f>'Innlegging av opplysninger'!$B$5*I26</f>
        <v>73195.792690909089</v>
      </c>
      <c r="O26" s="1">
        <f>'Innlegging av opplysninger'!$B$5*J26</f>
        <v>27009178.520198561</v>
      </c>
      <c r="P26" s="1">
        <f>'Innlegging av opplysninger'!$B$5*K26</f>
        <v>29250427.943831958</v>
      </c>
      <c r="Q26" s="1"/>
      <c r="R26" s="1">
        <f>'Innlegging av opplysninger'!$C$11*SUM(H26:Q26)</f>
        <v>92299714.913131416</v>
      </c>
      <c r="S26" s="1">
        <f>'Innlegging av opplysninger'!$C$13*(((H26+J26+M26+O26)*Data!H26)+(J26+O26)*(1-Data!H26)*1.8/12+I26+N26+K26+L26+P26+Q26)</f>
        <v>35451882.996082246</v>
      </c>
      <c r="T26" s="1">
        <f>'Innlegging av opplysninger'!$C$13*((H26+J26+M26+O26)*(1-Data!H26)-(J26+O26)*(1-Data!H26)*1.8/12)</f>
        <v>90852990.042939708</v>
      </c>
      <c r="U26" s="1">
        <f>Data!I26</f>
        <v>375.59270000000004</v>
      </c>
      <c r="V26" s="1">
        <f>Data!J26+Data!K26</f>
        <v>71331.836792000016</v>
      </c>
      <c r="W26" s="1">
        <f>Data!L26</f>
        <v>16.163812555462339</v>
      </c>
      <c r="X26" s="1">
        <f t="shared" si="7"/>
        <v>292273278.29090863</v>
      </c>
      <c r="Y26" s="100">
        <f t="shared" si="8"/>
        <v>66229.2</v>
      </c>
      <c r="Z26" s="100">
        <f t="shared" si="9"/>
        <v>41804549.571199931</v>
      </c>
      <c r="AA26" s="100">
        <f>'Innlegging av opplysninger'!$B$4*X26</f>
        <v>37995526.177818127</v>
      </c>
      <c r="AB26" s="1"/>
      <c r="AC26" s="1">
        <f>'Innlegging av opplysninger'!$B$5*X26</f>
        <v>38287799.456109032</v>
      </c>
      <c r="AD26" s="1">
        <f>'Innlegging av opplysninger'!$B$5*Y26</f>
        <v>8676.0252</v>
      </c>
      <c r="AE26" s="1">
        <f>'Innlegging av opplysninger'!$B$5*Z26</f>
        <v>5476395.9938271912</v>
      </c>
      <c r="AF26" s="1">
        <f>'Innlegging av opplysninger'!$B$5*AA26</f>
        <v>4977413.9292941745</v>
      </c>
      <c r="AG26" s="1"/>
      <c r="AH26" s="1">
        <f>'Innlegging av opplysninger'!$C$11*SUM(X26:AG26)</f>
        <v>15993815.008485569</v>
      </c>
      <c r="AI26" s="1">
        <f>'Innlegging av opplysninger'!$C$13*(((X26+Z26+AC26+AE26)*Data!M26)+(Z26+AE26)*(1-Data!M26)*1.8/12+Y26+AD26+AA26+AB26+AF26+AG26)</f>
        <v>7360476.7316919165</v>
      </c>
      <c r="AJ26" s="1">
        <f>'Innlegging av opplysninger'!$C$13*((X26+Z26+AC26+AE26)*(1-Data!M26)-(Z26+AE26)*(1-Data!M26)*1.8/12)</f>
        <v>14525796.437814653</v>
      </c>
      <c r="AK26" s="83">
        <f t="shared" si="4"/>
        <v>108294000</v>
      </c>
      <c r="AL26" s="83">
        <f t="shared" si="5"/>
        <v>42812000</v>
      </c>
      <c r="AM26" s="83">
        <f t="shared" si="6"/>
        <v>105379000</v>
      </c>
      <c r="AN26" s="83"/>
      <c r="AO26" s="83"/>
      <c r="AP26" s="83"/>
      <c r="AQ26" s="83"/>
      <c r="AR26" s="83"/>
      <c r="AS26" s="83"/>
      <c r="AT26" s="83"/>
      <c r="AV26" s="97"/>
      <c r="AZ26" s="98"/>
      <c r="BA26" s="99"/>
      <c r="BB26" s="4"/>
      <c r="BC26" s="3"/>
    </row>
    <row r="27" spans="1:55">
      <c r="A27" t="str">
        <f t="shared" si="0"/>
        <v>0301Undervisning</v>
      </c>
      <c r="B27" s="6" t="str">
        <f>Data!A27</f>
        <v>0301</v>
      </c>
      <c r="C27" s="7" t="str">
        <f>Data!B27</f>
        <v>Oslo kommune</v>
      </c>
      <c r="D27" s="7" t="str">
        <f>Data!C27</f>
        <v>Undervisning</v>
      </c>
      <c r="E27" s="1">
        <f>Data!D27</f>
        <v>12699.506496892322</v>
      </c>
      <c r="F27" s="1">
        <f>Data!E27+Data!F27</f>
        <v>49026.069459945938</v>
      </c>
      <c r="G27" s="1">
        <f>Data!G27</f>
        <v>27.124539846039983</v>
      </c>
      <c r="H27" s="1">
        <f t="shared" si="1"/>
        <v>6792075137.7128468</v>
      </c>
      <c r="I27" s="1">
        <f t="shared" si="2"/>
        <v>3757835.6727272663</v>
      </c>
      <c r="J27" s="1">
        <f t="shared" si="3"/>
        <v>815499956.80626893</v>
      </c>
      <c r="K27" s="1">
        <f>'Innlegging av opplysninger'!$B$4*H27</f>
        <v>882969767.90267015</v>
      </c>
      <c r="L27" s="1"/>
      <c r="M27" s="1">
        <f>'Innlegging av opplysninger'!$B$5*H27</f>
        <v>889761843.04038298</v>
      </c>
      <c r="N27" s="1">
        <f>'Innlegging av opplysninger'!$B$5*I27</f>
        <v>492276.47312727192</v>
      </c>
      <c r="O27" s="1">
        <f>'Innlegging av opplysninger'!$B$5*J27</f>
        <v>106830494.34162124</v>
      </c>
      <c r="P27" s="1">
        <f>'Innlegging av opplysninger'!$B$5*K27</f>
        <v>115669039.59524979</v>
      </c>
      <c r="Q27" s="1"/>
      <c r="R27" s="1">
        <f>'Innlegging av opplysninger'!$C$11*SUM(H27:Q27)</f>
        <v>365068141.35870594</v>
      </c>
      <c r="S27" s="1">
        <f>'Innlegging av opplysninger'!$C$13*(((H27+J27+M27+O27)*Data!H27)+(J27+O27)*(1-Data!H27)*1.8/12+I27+N27+K27+L27+P27+Q27)</f>
        <v>72968761.613602594</v>
      </c>
      <c r="T27" s="1">
        <f>'Innlegging av opplysninger'!$C$13*((H27+J27+M27+O27)*(1-Data!H27)-(J27+O27)*(1-Data!H27)*1.8/12)</f>
        <v>426598168.66673183</v>
      </c>
      <c r="U27" s="1">
        <f>Data!I27</f>
        <v>1115.0360540311422</v>
      </c>
      <c r="V27" s="1">
        <f>Data!J27+Data!K27</f>
        <v>55328.009716859175</v>
      </c>
      <c r="W27" s="1">
        <f>Data!L27</f>
        <v>32.716412951953885</v>
      </c>
      <c r="X27" s="1">
        <f t="shared" si="7"/>
        <v>673011552.35000002</v>
      </c>
      <c r="Y27" s="100">
        <f t="shared" si="8"/>
        <v>397963.41818181827</v>
      </c>
      <c r="Z27" s="100">
        <f t="shared" si="9"/>
        <v>96297560.754849985</v>
      </c>
      <c r="AA27" s="100">
        <f>'Innlegging av opplysninger'!$B$4*X27</f>
        <v>87491501.805500001</v>
      </c>
      <c r="AB27" s="1"/>
      <c r="AC27" s="1">
        <f>'Innlegging av opplysninger'!$B$5*X27</f>
        <v>88164513.35785</v>
      </c>
      <c r="AD27" s="1">
        <f>'Innlegging av opplysninger'!$B$5*Y27</f>
        <v>52133.207781818193</v>
      </c>
      <c r="AE27" s="1">
        <f>'Innlegging av opplysninger'!$B$5*Z27</f>
        <v>12614980.458885349</v>
      </c>
      <c r="AF27" s="1">
        <f>'Innlegging av opplysninger'!$B$5*AA27</f>
        <v>11461386.736520501</v>
      </c>
      <c r="AG27" s="1"/>
      <c r="AH27" s="1">
        <f>'Innlegging av opplysninger'!$C$11*SUM(X27:AG27)</f>
        <v>36840680.499403641</v>
      </c>
      <c r="AI27" s="1">
        <f>'Innlegging av opplysninger'!$C$13*(((X27+Z27+AC27+AE27)*Data!M27)+(Z27+AE27)*(1-Data!M27)*1.8/12+Y27+AD27+AA27+AB27+AF27+AG27)</f>
        <v>8876116.6690554414</v>
      </c>
      <c r="AJ27" s="1">
        <f>'Innlegging av opplysninger'!$C$13*((X27+Z27+AC27+AE27)*(1-Data!M27)-(Z27+AE27)*(1-Data!M27)*1.8/12)</f>
        <v>41537446.119602174</v>
      </c>
      <c r="AK27" s="83">
        <f t="shared" si="4"/>
        <v>401909000</v>
      </c>
      <c r="AL27" s="83">
        <f t="shared" si="5"/>
        <v>81845000</v>
      </c>
      <c r="AM27" s="83">
        <f t="shared" si="6"/>
        <v>468136000</v>
      </c>
      <c r="AN27" s="83"/>
      <c r="AO27" s="83"/>
      <c r="AP27" s="83"/>
      <c r="AQ27" s="83"/>
      <c r="AR27" s="83"/>
      <c r="AS27" s="83"/>
      <c r="AT27" s="83"/>
      <c r="AV27" s="97"/>
      <c r="AZ27" s="98"/>
      <c r="BA27" s="99"/>
      <c r="BB27" s="4"/>
      <c r="BC27" s="3"/>
    </row>
    <row r="28" spans="1:55">
      <c r="A28" t="str">
        <f t="shared" si="0"/>
        <v>0301Barnehager</v>
      </c>
      <c r="B28" s="6" t="str">
        <f>Data!A28</f>
        <v>0301</v>
      </c>
      <c r="C28" s="7" t="str">
        <f>Data!B28</f>
        <v>Oslo kommune</v>
      </c>
      <c r="D28" s="7" t="str">
        <f>Data!C28</f>
        <v>Barnehager</v>
      </c>
      <c r="E28" s="1">
        <f>Data!D28</f>
        <v>5395.5021115306818</v>
      </c>
      <c r="F28" s="1">
        <f>Data!E28+Data!F28</f>
        <v>45331.176017235826</v>
      </c>
      <c r="G28" s="1">
        <f>Data!G28</f>
        <v>2.2180363852373493</v>
      </c>
      <c r="H28" s="1">
        <f t="shared" si="1"/>
        <v>2668194064.5727077</v>
      </c>
      <c r="I28" s="1">
        <f t="shared" si="2"/>
        <v>130553.67272727271</v>
      </c>
      <c r="J28" s="1">
        <f t="shared" si="3"/>
        <v>320198954.18945217</v>
      </c>
      <c r="K28" s="1">
        <f>'Innlegging av opplysninger'!$B$4*H28</f>
        <v>346865228.39445204</v>
      </c>
      <c r="L28" s="1"/>
      <c r="M28" s="1">
        <f>'Innlegging av opplysninger'!$B$5*H28</f>
        <v>349533422.45902473</v>
      </c>
      <c r="N28" s="1">
        <f>'Innlegging av opplysninger'!$B$5*I28</f>
        <v>17102.531127272727</v>
      </c>
      <c r="O28" s="1">
        <f>'Innlegging av opplysninger'!$B$5*J28</f>
        <v>41946062.998818234</v>
      </c>
      <c r="P28" s="1">
        <f>'Innlegging av opplysninger'!$B$5*K28</f>
        <v>45439344.919673219</v>
      </c>
      <c r="Q28" s="1"/>
      <c r="R28" s="1">
        <f>'Innlegging av opplysninger'!$C$11*SUM(H28:Q28)</f>
        <v>143348339.88204336</v>
      </c>
      <c r="S28" s="1">
        <f>'Innlegging av opplysninger'!$C$13*(((H28+J28+M28+O28)*Data!H28)+(J28+O28)*(1-Data!H28)*1.8/12+I28+N28+K28+L28+P28+Q28)</f>
        <v>25422524.055794742</v>
      </c>
      <c r="T28" s="1">
        <f>'Innlegging av opplysninger'!$C$13*((H28+J28+M28+O28)*(1-Data!H28)-(J28+O28)*(1-Data!H28)*1.8/12)</f>
        <v>170738362.09858039</v>
      </c>
      <c r="U28" s="1">
        <f>Data!I28</f>
        <v>405.7780000000003</v>
      </c>
      <c r="V28" s="1">
        <f>Data!J28+Data!K28</f>
        <v>48508.283640726346</v>
      </c>
      <c r="W28" s="1">
        <f>Data!L28</f>
        <v>2.4644017171951149</v>
      </c>
      <c r="X28" s="1">
        <f t="shared" si="7"/>
        <v>214730119.84545454</v>
      </c>
      <c r="Y28" s="100">
        <f t="shared" si="8"/>
        <v>10909.09090909091</v>
      </c>
      <c r="Z28" s="100">
        <f t="shared" si="9"/>
        <v>30707967.137899999</v>
      </c>
      <c r="AA28" s="100">
        <f>'Innlegging av opplysninger'!$B$4*X28</f>
        <v>27914915.57990909</v>
      </c>
      <c r="AB28" s="1"/>
      <c r="AC28" s="1">
        <f>'Innlegging av opplysninger'!$B$5*X28</f>
        <v>28129645.699754547</v>
      </c>
      <c r="AD28" s="1">
        <f>'Innlegging av opplysninger'!$B$5*Y28</f>
        <v>1429.0909090909092</v>
      </c>
      <c r="AE28" s="1">
        <f>'Innlegging av opplysninger'!$B$5*Z28</f>
        <v>4022743.6950649</v>
      </c>
      <c r="AF28" s="1">
        <f>'Innlegging av opplysninger'!$B$5*AA28</f>
        <v>3656853.9409680911</v>
      </c>
      <c r="AG28" s="1"/>
      <c r="AH28" s="1">
        <f>'Innlegging av opplysninger'!$C$11*SUM(X28:AG28)</f>
        <v>11748634.195073035</v>
      </c>
      <c r="AI28" s="1">
        <f>'Innlegging av opplysninger'!$C$13*(((X28+Z28+AC28+AE28)*Data!M28)+(Z28+AE28)*(1-Data!M28)*1.8/12+Y28+AD28+AA28+AB28+AF28+AG28)</f>
        <v>2315791.3993115649</v>
      </c>
      <c r="AJ28" s="1">
        <f>'Innlegging av opplysninger'!$C$13*((X28+Z28+AC28+AE28)*(1-Data!M28)-(Z28+AE28)*(1-Data!M28)*1.8/12)</f>
        <v>13761286.97289364</v>
      </c>
      <c r="AK28" s="83">
        <f t="shared" si="4"/>
        <v>155097000</v>
      </c>
      <c r="AL28" s="83">
        <f t="shared" si="5"/>
        <v>27738000</v>
      </c>
      <c r="AM28" s="83">
        <f t="shared" si="6"/>
        <v>184500000</v>
      </c>
      <c r="AN28" s="83"/>
      <c r="AO28" s="83"/>
      <c r="AP28" s="83"/>
      <c r="AQ28" s="83"/>
      <c r="AR28" s="83"/>
      <c r="AS28" s="83"/>
      <c r="AT28" s="83"/>
      <c r="AV28" s="97"/>
      <c r="AZ28" s="98"/>
      <c r="BA28" s="99"/>
      <c r="BB28" s="4"/>
      <c r="BC28" s="3"/>
    </row>
    <row r="29" spans="1:55">
      <c r="A29" t="str">
        <f t="shared" si="0"/>
        <v>0301Helse/pleie/omsorg</v>
      </c>
      <c r="B29" s="6" t="str">
        <f>Data!A29</f>
        <v>0301</v>
      </c>
      <c r="C29" s="7" t="str">
        <f>Data!B29</f>
        <v>Oslo kommune</v>
      </c>
      <c r="D29" s="7" t="str">
        <f>Data!C29</f>
        <v>Helse/pleie/omsorg</v>
      </c>
      <c r="E29" s="1">
        <f>Data!D29</f>
        <v>10477.76559676545</v>
      </c>
      <c r="F29" s="1">
        <f>Data!E29+Data!F29</f>
        <v>52407.546536577924</v>
      </c>
      <c r="G29" s="1">
        <f>Data!G29</f>
        <v>725.28114890697032</v>
      </c>
      <c r="H29" s="1">
        <f t="shared" si="1"/>
        <v>5990334415.7655325</v>
      </c>
      <c r="I29" s="1">
        <f t="shared" si="2"/>
        <v>82901736.763636068</v>
      </c>
      <c r="J29" s="1">
        <f t="shared" si="3"/>
        <v>728788338.30350018</v>
      </c>
      <c r="K29" s="1">
        <f>'Innlegging av opplysninger'!$B$4*H29</f>
        <v>778743474.0495193</v>
      </c>
      <c r="L29" s="1"/>
      <c r="M29" s="1">
        <f>'Innlegging av opplysninger'!$B$5*H29</f>
        <v>784733808.46528482</v>
      </c>
      <c r="N29" s="1">
        <f>'Innlegging av opplysninger'!$B$5*I29</f>
        <v>10860127.516036326</v>
      </c>
      <c r="O29" s="1">
        <f>'Innlegging av opplysninger'!$B$5*J29</f>
        <v>95471272.31775853</v>
      </c>
      <c r="P29" s="1">
        <f>'Innlegging av opplysninger'!$B$5*K29</f>
        <v>102015395.10048704</v>
      </c>
      <c r="Q29" s="1"/>
      <c r="R29" s="1">
        <f>'Innlegging av opplysninger'!$C$11*SUM(H29:Q29)</f>
        <v>325806245.59470665</v>
      </c>
      <c r="S29" s="1">
        <f>'Innlegging av opplysninger'!$C$13*(((H29+J29+M29+O29)*Data!H29)+(J29+O29)*(1-Data!H29)*1.8/12+I29+N29+K29+L29+P29+Q29)</f>
        <v>68583566.699109122</v>
      </c>
      <c r="T29" s="1">
        <f>'Innlegging av opplysninger'!$C$13*((H29+J29+M29+O29)*(1-Data!H29)-(J29+O29)*(1-Data!H29)*1.8/12)</f>
        <v>377256558.85154212</v>
      </c>
      <c r="U29" s="1">
        <f>Data!I29</f>
        <v>1150.1470988799367</v>
      </c>
      <c r="V29" s="1">
        <f>Data!J29+Data!K29</f>
        <v>53907.673155790231</v>
      </c>
      <c r="W29" s="1">
        <f>Data!L29</f>
        <v>765.18252391981207</v>
      </c>
      <c r="X29" s="1">
        <f t="shared" si="7"/>
        <v>676382769.68181777</v>
      </c>
      <c r="Y29" s="100">
        <f t="shared" si="8"/>
        <v>9600790.4727272689</v>
      </c>
      <c r="Z29" s="100">
        <f t="shared" si="9"/>
        <v>98095649.10209994</v>
      </c>
      <c r="AA29" s="100">
        <f>'Innlegging av opplysninger'!$B$4*X29</f>
        <v>87929760.058636308</v>
      </c>
      <c r="AB29" s="1"/>
      <c r="AC29" s="1">
        <f>'Innlegging av opplysninger'!$B$5*X29</f>
        <v>88606142.828318134</v>
      </c>
      <c r="AD29" s="1">
        <f>'Innlegging av opplysninger'!$B$5*Y29</f>
        <v>1257703.5519272722</v>
      </c>
      <c r="AE29" s="1">
        <f>'Innlegging av opplysninger'!$B$5*Z29</f>
        <v>12850530.032375094</v>
      </c>
      <c r="AF29" s="1">
        <f>'Innlegging av opplysninger'!$B$5*AA29</f>
        <v>11518798.567681357</v>
      </c>
      <c r="AG29" s="1"/>
      <c r="AH29" s="1">
        <f>'Innlegging av opplysninger'!$C$11*SUM(X29:AG29)</f>
        <v>37477201.483232155</v>
      </c>
      <c r="AI29" s="1">
        <f>'Innlegging av opplysninger'!$C$13*(((X29+Z29+AC29+AE29)*Data!M29)+(Z29+AE29)*(1-Data!M29)*1.8/12+Y29+AD29+AA29+AB29+AF29+AG29)</f>
        <v>8449872.4164979141</v>
      </c>
      <c r="AJ29" s="1">
        <f>'Innlegging av opplysninger'!$C$13*((X29+Z29+AC29+AE29)*(1-Data!M29)-(Z29+AE29)*(1-Data!M29)*1.8/12)</f>
        <v>42834719.086872406</v>
      </c>
      <c r="AK29" s="83">
        <f t="shared" si="4"/>
        <v>363283000</v>
      </c>
      <c r="AL29" s="83">
        <f t="shared" si="5"/>
        <v>77033000</v>
      </c>
      <c r="AM29" s="83">
        <f t="shared" si="6"/>
        <v>420091000</v>
      </c>
      <c r="AN29" s="83"/>
      <c r="AO29" s="83"/>
      <c r="AP29" s="83"/>
      <c r="AQ29" s="83"/>
      <c r="AR29" s="83"/>
      <c r="AS29" s="83"/>
      <c r="AT29" s="83"/>
      <c r="AV29" s="97"/>
      <c r="AZ29" s="98"/>
      <c r="BA29" s="99"/>
      <c r="BB29" s="4"/>
      <c r="BC29" s="3"/>
    </row>
    <row r="30" spans="1:55">
      <c r="A30" t="str">
        <f t="shared" si="0"/>
        <v>0301Samferdsel og teknikk</v>
      </c>
      <c r="B30" s="6" t="str">
        <f>Data!A30</f>
        <v>0301</v>
      </c>
      <c r="C30" s="7" t="str">
        <f>Data!B30</f>
        <v>Oslo kommune</v>
      </c>
      <c r="D30" s="7" t="str">
        <f>Data!C30</f>
        <v>Samferdsel og teknikk</v>
      </c>
      <c r="E30" s="1">
        <f>Data!D30</f>
        <v>2988.8231236575202</v>
      </c>
      <c r="F30" s="1">
        <f>Data!E30+Data!F30</f>
        <v>56155.798567583712</v>
      </c>
      <c r="G30" s="1">
        <f>Data!G30</f>
        <v>292.6056215549637</v>
      </c>
      <c r="H30" s="1">
        <f t="shared" si="1"/>
        <v>1830979083.1227057</v>
      </c>
      <c r="I30" s="1">
        <f t="shared" si="2"/>
        <v>9540506.7034435272</v>
      </c>
      <c r="J30" s="1">
        <f t="shared" si="3"/>
        <v>220862350.77913791</v>
      </c>
      <c r="K30" s="1">
        <f>'Innlegging av opplysninger'!$B$4*H30</f>
        <v>238027280.80595174</v>
      </c>
      <c r="L30" s="1"/>
      <c r="M30" s="1">
        <f>'Innlegging av opplysninger'!$B$5*H30</f>
        <v>239858259.88907444</v>
      </c>
      <c r="N30" s="1">
        <f>'Innlegging av opplysninger'!$B$5*I30</f>
        <v>1249806.3781511022</v>
      </c>
      <c r="O30" s="1">
        <f>'Innlegging av opplysninger'!$B$5*J30</f>
        <v>28932967.952067066</v>
      </c>
      <c r="P30" s="1">
        <f>'Innlegging av opplysninger'!$B$5*K30</f>
        <v>31181573.785579681</v>
      </c>
      <c r="Q30" s="1"/>
      <c r="R30" s="1">
        <f>'Innlegging av opplysninger'!$C$11*SUM(H30:Q30)</f>
        <v>98824009.517812192</v>
      </c>
      <c r="S30" s="1">
        <f>'Innlegging av opplysninger'!$C$13*(((H30+J30+M30+O30)*Data!H30)+(J30+O30)*(1-Data!H30)*1.8/12+I30+N30+K30+L30+P30+Q30)</f>
        <v>25952210.093431916</v>
      </c>
      <c r="T30" s="1">
        <f>'Innlegging av opplysninger'!$C$13*((H30+J30+M30+O30)*(1-Data!H30)-(J30+O30)*(1-Data!H30)*1.8/12)</f>
        <v>109280645.03620584</v>
      </c>
      <c r="U30" s="1">
        <f>Data!I30</f>
        <v>387.45000000000005</v>
      </c>
      <c r="V30" s="1">
        <f>Data!J30+Data!K30</f>
        <v>60968.510204327351</v>
      </c>
      <c r="W30" s="1">
        <f>Data!L30</f>
        <v>130.1860885275519</v>
      </c>
      <c r="X30" s="1">
        <f t="shared" si="7"/>
        <v>257697264.85818145</v>
      </c>
      <c r="Y30" s="100">
        <f t="shared" si="8"/>
        <v>550261.09090909082</v>
      </c>
      <c r="Z30" s="100">
        <f t="shared" si="9"/>
        <v>36929396.210719943</v>
      </c>
      <c r="AA30" s="100">
        <f>'Innlegging av opplysninger'!$B$4*X30</f>
        <v>33500644.43156359</v>
      </c>
      <c r="AB30" s="1"/>
      <c r="AC30" s="1">
        <f>'Innlegging av opplysninger'!$B$5*X30</f>
        <v>33758341.696421772</v>
      </c>
      <c r="AD30" s="1">
        <f>'Innlegging av opplysninger'!$B$5*Y30</f>
        <v>72084.202909090905</v>
      </c>
      <c r="AE30" s="1">
        <f>'Innlegging av opplysninger'!$B$5*Z30</f>
        <v>4837750.9036043128</v>
      </c>
      <c r="AF30" s="1">
        <f>'Innlegging av opplysninger'!$B$5*AA30</f>
        <v>4388584.4205348305</v>
      </c>
      <c r="AG30" s="1"/>
      <c r="AH30" s="1">
        <f>'Innlegging av opplysninger'!$C$11*SUM(X30:AG30)</f>
        <v>14125904.456964079</v>
      </c>
      <c r="AI30" s="1">
        <f>'Innlegging av opplysninger'!$C$13*(((X30+Z30+AC30+AE30)*Data!M30)+(Z30+AE30)*(1-Data!M30)*1.8/12+Y30+AD30+AA30+AB30+AF30+AG30)</f>
        <v>4617753.0582735268</v>
      </c>
      <c r="AJ30" s="1">
        <f>'Innlegging av opplysninger'!$C$13*((X30+Z30+AC30+AE30)*(1-Data!M30)-(Z30+AE30)*(1-Data!M30)*1.8/12)</f>
        <v>14712431.988098364</v>
      </c>
      <c r="AK30" s="83">
        <f t="shared" si="4"/>
        <v>112950000</v>
      </c>
      <c r="AL30" s="83">
        <f t="shared" si="5"/>
        <v>30570000</v>
      </c>
      <c r="AM30" s="83">
        <f t="shared" si="6"/>
        <v>123993000</v>
      </c>
      <c r="AN30" s="83"/>
      <c r="AO30" s="83"/>
      <c r="AP30" s="83"/>
      <c r="AQ30" s="83"/>
      <c r="AR30" s="83"/>
      <c r="AS30" s="83"/>
      <c r="AT30" s="83"/>
      <c r="AV30" s="97"/>
      <c r="AZ30" s="98"/>
      <c r="BA30" s="99"/>
      <c r="BB30" s="4"/>
      <c r="BC30" s="3"/>
    </row>
    <row r="31" spans="1:55">
      <c r="A31" t="str">
        <f t="shared" si="0"/>
        <v>0301Annet</v>
      </c>
      <c r="B31" s="6" t="str">
        <f>Data!A31</f>
        <v>0301</v>
      </c>
      <c r="C31" s="7" t="str">
        <f>Data!B31</f>
        <v>Oslo kommune</v>
      </c>
      <c r="D31" s="7" t="str">
        <f>Data!C31</f>
        <v>Annet</v>
      </c>
      <c r="E31" s="1">
        <f>Data!D31</f>
        <v>2338.9582923668813</v>
      </c>
      <c r="F31" s="1">
        <f>Data!E31+Data!F31</f>
        <v>51541.265603333115</v>
      </c>
      <c r="G31" s="1">
        <f>Data!G31</f>
        <v>311.69060399444805</v>
      </c>
      <c r="H31" s="1">
        <f t="shared" si="1"/>
        <v>1315122224.5309079</v>
      </c>
      <c r="I31" s="1">
        <f t="shared" si="2"/>
        <v>7953068.9767162465</v>
      </c>
      <c r="J31" s="1">
        <f t="shared" si="3"/>
        <v>158769035.2209149</v>
      </c>
      <c r="K31" s="1">
        <f>'Innlegging av opplysninger'!$B$4*H31</f>
        <v>170965889.18901804</v>
      </c>
      <c r="L31" s="1"/>
      <c r="M31" s="1">
        <f>'Innlegging av opplysninger'!$B$5*H31</f>
        <v>172281011.41354895</v>
      </c>
      <c r="N31" s="1">
        <f>'Innlegging av opplysninger'!$B$5*I31</f>
        <v>1041852.0359498283</v>
      </c>
      <c r="O31" s="1">
        <f>'Innlegging av opplysninger'!$B$5*J31</f>
        <v>20798743.613939852</v>
      </c>
      <c r="P31" s="1">
        <f>'Innlegging av opplysninger'!$B$5*K31</f>
        <v>22396531.483761363</v>
      </c>
      <c r="Q31" s="1"/>
      <c r="R31" s="1">
        <f>'Innlegging av opplysninger'!$C$11*SUM(H31:Q31)</f>
        <v>71034477.545660764</v>
      </c>
      <c r="S31" s="1">
        <f>'Innlegging av opplysninger'!$C$13*(((H31+J31+M31+O31)*Data!H31)+(J31+O31)*(1-Data!H31)*1.8/12+I31+N31+K31+L31+P31+Q31)</f>
        <v>14772234.192387145</v>
      </c>
      <c r="T31" s="1">
        <f>'Innlegging av opplysninger'!$C$13*((H31+J31+M31+O31)*(1-Data!H31)-(J31+O31)*(1-Data!H31)*1.8/12)</f>
        <v>82432840.343780205</v>
      </c>
      <c r="U31" s="1">
        <f>Data!I31</f>
        <v>267.54161334598354</v>
      </c>
      <c r="V31" s="1">
        <f>Data!J31+Data!K31</f>
        <v>53325.654635204475</v>
      </c>
      <c r="W31" s="1">
        <f>Data!L31</f>
        <v>391.2193646849417</v>
      </c>
      <c r="X31" s="1">
        <f t="shared" si="7"/>
        <v>155638163.71454543</v>
      </c>
      <c r="Y31" s="100">
        <f t="shared" si="8"/>
        <v>1141826.8363636362</v>
      </c>
      <c r="Z31" s="100">
        <f t="shared" si="9"/>
        <v>22419538.648779996</v>
      </c>
      <c r="AA31" s="100">
        <f>'Innlegging av opplysninger'!$B$4*X31</f>
        <v>20232961.282890905</v>
      </c>
      <c r="AB31" s="1"/>
      <c r="AC31" s="1">
        <f>'Innlegging av opplysninger'!$B$5*X31</f>
        <v>20388599.446605451</v>
      </c>
      <c r="AD31" s="1">
        <f>'Innlegging av opplysninger'!$B$5*Y31</f>
        <v>149579.31556363634</v>
      </c>
      <c r="AE31" s="1">
        <f>'Innlegging av opplysninger'!$B$5*Z31</f>
        <v>2936959.5629901798</v>
      </c>
      <c r="AF31" s="1">
        <f>'Innlegging av opplysninger'!$B$5*AA31</f>
        <v>2650517.9280587086</v>
      </c>
      <c r="AG31" s="1"/>
      <c r="AH31" s="1">
        <f>'Innlegging av opplysninger'!$C$11*SUM(X31:AG31)</f>
        <v>8571209.5759603232</v>
      </c>
      <c r="AI31" s="1">
        <f>'Innlegging av opplysninger'!$C$13*(((X31+Z31+AC31+AE31)*Data!M31)+(Z31+AE31)*(1-Data!M31)*1.8/12+Y31+AD31+AA31+AB31+AF31+AG31)</f>
        <v>1916497.2617557014</v>
      </c>
      <c r="AJ31" s="1">
        <f>'Innlegging av opplysninger'!$C$13*((X31+Z31+AC31+AE31)*(1-Data!M31)-(Z31+AE31)*(1-Data!M31)*1.8/12)</f>
        <v>9812526.3685057908</v>
      </c>
      <c r="AK31" s="83">
        <f t="shared" si="4"/>
        <v>79606000</v>
      </c>
      <c r="AL31" s="83">
        <f t="shared" si="5"/>
        <v>16689000</v>
      </c>
      <c r="AM31" s="83">
        <f t="shared" si="6"/>
        <v>92245000</v>
      </c>
      <c r="AN31" s="83"/>
      <c r="AO31" s="83"/>
      <c r="AP31" s="83"/>
      <c r="AQ31" s="83"/>
      <c r="AR31" s="83"/>
      <c r="AS31" s="83"/>
      <c r="AT31" s="83"/>
      <c r="AV31" s="97"/>
      <c r="AZ31" s="98"/>
      <c r="BA31" s="99"/>
      <c r="BB31" s="4"/>
      <c r="BC31" s="3"/>
    </row>
    <row r="32" spans="1:55">
      <c r="A32" t="str">
        <f t="shared" si="0"/>
        <v>1100Alle</v>
      </c>
      <c r="B32" s="6" t="str">
        <f>Data!A32</f>
        <v>1100</v>
      </c>
      <c r="C32" s="7" t="str">
        <f>Data!B32</f>
        <v>Rogaland fylkeskommune</v>
      </c>
      <c r="D32" s="7" t="str">
        <f>Data!C32</f>
        <v>Alle</v>
      </c>
      <c r="E32" s="1">
        <f>Data!D32</f>
        <v>3735.6826000000092</v>
      </c>
      <c r="F32" s="1">
        <f>Data!E32+Data!F32</f>
        <v>53038.00908335518</v>
      </c>
      <c r="G32" s="1">
        <f>Data!G32</f>
        <v>0</v>
      </c>
      <c r="H32" s="1">
        <f t="shared" si="1"/>
        <v>2161452738.232717</v>
      </c>
      <c r="I32" s="1">
        <f t="shared" si="2"/>
        <v>0</v>
      </c>
      <c r="J32" s="1">
        <f t="shared" si="3"/>
        <v>259374328.58792603</v>
      </c>
      <c r="K32" s="1">
        <f>'Innlegging av opplysninger'!$B$4*H32</f>
        <v>280988855.97025323</v>
      </c>
      <c r="L32" s="1"/>
      <c r="M32" s="1">
        <f>'Innlegging av opplysninger'!$B$5*H32</f>
        <v>283150308.70848596</v>
      </c>
      <c r="N32" s="1">
        <f>'Innlegging av opplysninger'!$B$5*I32</f>
        <v>0</v>
      </c>
      <c r="O32" s="1">
        <f>'Innlegging av opplysninger'!$B$5*J32</f>
        <v>33978037.045018308</v>
      </c>
      <c r="P32" s="1">
        <f>'Innlegging av opplysninger'!$B$5*K32</f>
        <v>36809540.132103175</v>
      </c>
      <c r="Q32" s="1"/>
      <c r="R32" s="1">
        <f>'Innlegging av opplysninger'!$C$11*SUM(H32:Q32)</f>
        <v>116118644.72970714</v>
      </c>
      <c r="S32" s="1">
        <f>'Innlegging av opplysninger'!$C$13*(((H32+J32+M32+O32)*Data!H32)+(J32+O32)*(1-Data!H32)*1.8/12+I32+N32+K32+L32+P32+Q32)</f>
        <v>25855085.982014325</v>
      </c>
      <c r="T32" s="1">
        <f>'Innlegging av opplysninger'!$C$13*((H32+J32+M32+O32)*(1-Data!H32)-(J32+O32)*(1-Data!H32)*1.8/12)</f>
        <v>133044112.06916386</v>
      </c>
      <c r="U32" s="1">
        <f>Data!I32</f>
        <v>478.59730000000036</v>
      </c>
      <c r="V32" s="1">
        <f>Data!J32+Data!K32</f>
        <v>53933.103536800809</v>
      </c>
      <c r="W32" s="1">
        <f>Data!L32</f>
        <v>0</v>
      </c>
      <c r="X32" s="1">
        <f t="shared" si="7"/>
        <v>281588048</v>
      </c>
      <c r="Y32" s="100">
        <f t="shared" si="8"/>
        <v>0</v>
      </c>
      <c r="Z32" s="100">
        <f t="shared" si="9"/>
        <v>40267090.864</v>
      </c>
      <c r="AA32" s="100">
        <f>'Innlegging av opplysninger'!$B$4*X32</f>
        <v>36606446.240000002</v>
      </c>
      <c r="AB32" s="1"/>
      <c r="AC32" s="1">
        <f>'Innlegging av opplysninger'!$B$5*X32</f>
        <v>36888034.288000003</v>
      </c>
      <c r="AD32" s="1">
        <f>'Innlegging av opplysninger'!$B$5*Y32</f>
        <v>0</v>
      </c>
      <c r="AE32" s="1">
        <f>'Innlegging av opplysninger'!$B$5*Z32</f>
        <v>5274988.9031840004</v>
      </c>
      <c r="AF32" s="1">
        <f>'Innlegging av opplysninger'!$B$5*AA32</f>
        <v>4795444.45744</v>
      </c>
      <c r="AG32" s="1"/>
      <c r="AH32" s="1">
        <f>'Innlegging av opplysninger'!$C$11*SUM(X32:AG32)</f>
        <v>15405962.004599713</v>
      </c>
      <c r="AI32" s="1">
        <f>'Innlegging av opplysninger'!$C$13*(((X32+Z32+AC32+AE32)*Data!M32)+(Z32+AE32)*(1-Data!M32)*1.8/12+Y32+AD32+AA32+AB32+AF32+AG32)</f>
        <v>3569442.0442654416</v>
      </c>
      <c r="AJ32" s="1">
        <f>'Innlegging av opplysninger'!$C$13*((X32+Z32+AC32+AE32)*(1-Data!M32)-(Z32+AE32)*(1-Data!M32)*1.8/12)</f>
        <v>17512400.698871009</v>
      </c>
      <c r="AK32" s="83">
        <f t="shared" si="4"/>
        <v>131525000</v>
      </c>
      <c r="AL32" s="83">
        <f t="shared" si="5"/>
        <v>29425000</v>
      </c>
      <c r="AM32" s="83">
        <f t="shared" si="6"/>
        <v>150557000</v>
      </c>
      <c r="AN32" s="83"/>
      <c r="AO32" s="83"/>
      <c r="AP32" s="83"/>
      <c r="AQ32" s="83"/>
      <c r="AR32" s="83"/>
      <c r="AS32" s="83"/>
      <c r="AT32" s="83"/>
      <c r="AV32" s="97"/>
      <c r="AZ32" s="98"/>
      <c r="BA32" s="99"/>
      <c r="BB32" s="4"/>
      <c r="BC32" s="3"/>
    </row>
    <row r="33" spans="1:55">
      <c r="A33" t="str">
        <f t="shared" si="0"/>
        <v>1100Administrasjon</v>
      </c>
      <c r="B33" s="6" t="str">
        <f>Data!A33</f>
        <v>1100</v>
      </c>
      <c r="C33" s="7" t="str">
        <f>Data!B33</f>
        <v>Rogaland fylkeskommune</v>
      </c>
      <c r="D33" s="7" t="str">
        <f>Data!C33</f>
        <v>Administrasjon</v>
      </c>
      <c r="E33" s="1">
        <f>Data!D33</f>
        <v>128.38219999999998</v>
      </c>
      <c r="F33" s="1">
        <f>Data!E33+Data!F33</f>
        <v>55278.446733010263</v>
      </c>
      <c r="G33" s="1">
        <f>Data!G33</f>
        <v>0</v>
      </c>
      <c r="H33" s="1">
        <f t="shared" si="1"/>
        <v>77419293.863636389</v>
      </c>
      <c r="I33" s="1">
        <f t="shared" si="2"/>
        <v>0</v>
      </c>
      <c r="J33" s="1">
        <f t="shared" si="3"/>
        <v>9290315.2636363655</v>
      </c>
      <c r="K33" s="1">
        <f>'Innlegging av opplysninger'!$B$4*H33</f>
        <v>10064508.202272732</v>
      </c>
      <c r="L33" s="1"/>
      <c r="M33" s="1">
        <f>'Innlegging av opplysninger'!$B$5*H33</f>
        <v>10141927.496136367</v>
      </c>
      <c r="N33" s="1">
        <f>'Innlegging av opplysninger'!$B$5*I33</f>
        <v>0</v>
      </c>
      <c r="O33" s="1">
        <f>'Innlegging av opplysninger'!$B$5*J33</f>
        <v>1217031.2995363639</v>
      </c>
      <c r="P33" s="1">
        <f>'Innlegging av opplysninger'!$B$5*K33</f>
        <v>1318450.5744977279</v>
      </c>
      <c r="Q33" s="1"/>
      <c r="R33" s="1">
        <f>'Innlegging av opplysninger'!$C$11*SUM(H33:Q33)</f>
        <v>4159158.0145892058</v>
      </c>
      <c r="S33" s="1">
        <f>'Innlegging av opplysninger'!$C$13*(((H33+J33+M33+O33)*Data!H33)+(J33+O33)*(1-Data!H33)*1.8/12+I33+N33+K33+L33+P33+Q33)</f>
        <v>1166666.1517619023</v>
      </c>
      <c r="T33" s="1">
        <f>'Innlegging av opplysninger'!$C$13*((H33+J33+M33+O33)*(1-Data!H33)-(J33+O33)*(1-Data!H33)*1.8/12)</f>
        <v>4524813.2366233263</v>
      </c>
      <c r="U33" s="1">
        <f>Data!I33</f>
        <v>16.148399999999999</v>
      </c>
      <c r="V33" s="1">
        <f>Data!J33+Data!K33</f>
        <v>61551.251723596972</v>
      </c>
      <c r="W33" s="1">
        <f>Data!L33</f>
        <v>0</v>
      </c>
      <c r="X33" s="1">
        <f t="shared" si="7"/>
        <v>10843137.090909088</v>
      </c>
      <c r="Y33" s="100">
        <f t="shared" si="8"/>
        <v>0</v>
      </c>
      <c r="Z33" s="100">
        <f t="shared" si="9"/>
        <v>1550568.6039999994</v>
      </c>
      <c r="AA33" s="100">
        <f>'Innlegging av opplysninger'!$B$4*X33</f>
        <v>1409607.8218181815</v>
      </c>
      <c r="AB33" s="1"/>
      <c r="AC33" s="1">
        <f>'Innlegging av opplysninger'!$B$5*X33</f>
        <v>1420450.9589090906</v>
      </c>
      <c r="AD33" s="1">
        <f>'Innlegging av opplysninger'!$B$5*Y33</f>
        <v>0</v>
      </c>
      <c r="AE33" s="1">
        <f>'Innlegging av opplysninger'!$B$5*Z33</f>
        <v>203124.48712399992</v>
      </c>
      <c r="AF33" s="1">
        <f>'Innlegging av opplysninger'!$B$5*AA33</f>
        <v>184658.6246581818</v>
      </c>
      <c r="AG33" s="1"/>
      <c r="AH33" s="1">
        <f>'Innlegging av opplysninger'!$C$11*SUM(X33:AG33)</f>
        <v>593238.80832190462</v>
      </c>
      <c r="AI33" s="1">
        <f>'Innlegging av opplysninger'!$C$13*(((X33+Z33+AC33+AE33)*Data!M33)+(Z33+AE33)*(1-Data!M33)*1.8/12+Y33+AD33+AA33+AB33+AF33+AG33)</f>
        <v>220185.06654260575</v>
      </c>
      <c r="AJ33" s="1">
        <f>'Innlegging av opplysninger'!$C$13*((X33+Z33+AC33+AE33)*(1-Data!M33)-(Z33+AE33)*(1-Data!M33)*1.8/12)</f>
        <v>591615.40800315852</v>
      </c>
      <c r="AK33" s="83">
        <f t="shared" si="4"/>
        <v>4752000</v>
      </c>
      <c r="AL33" s="83">
        <f t="shared" si="5"/>
        <v>1387000</v>
      </c>
      <c r="AM33" s="83">
        <f t="shared" si="6"/>
        <v>5116000</v>
      </c>
      <c r="AN33" s="83"/>
      <c r="AO33" s="83"/>
      <c r="AP33" s="83"/>
      <c r="AQ33" s="83"/>
      <c r="AR33" s="83"/>
      <c r="AS33" s="83"/>
      <c r="AT33" s="83"/>
      <c r="AV33" s="97"/>
      <c r="AZ33" s="98"/>
      <c r="BA33" s="99"/>
      <c r="BB33" s="4"/>
      <c r="BC33" s="3"/>
    </row>
    <row r="34" spans="1:55">
      <c r="A34" t="str">
        <f t="shared" si="0"/>
        <v>1100Undervisning</v>
      </c>
      <c r="B34" s="6" t="str">
        <f>Data!A34</f>
        <v>1100</v>
      </c>
      <c r="C34" s="7" t="str">
        <f>Data!B34</f>
        <v>Rogaland fylkeskommune</v>
      </c>
      <c r="D34" s="7" t="str">
        <f>Data!C34</f>
        <v>Undervisning</v>
      </c>
      <c r="E34" s="1">
        <f>Data!D34</f>
        <v>2930.7637000000018</v>
      </c>
      <c r="F34" s="1">
        <f>Data!E34+Data!F34</f>
        <v>52473.439434233507</v>
      </c>
      <c r="G34" s="1">
        <f>Data!G34</f>
        <v>0</v>
      </c>
      <c r="H34" s="1">
        <f t="shared" si="1"/>
        <v>1677679107.360002</v>
      </c>
      <c r="I34" s="1">
        <f t="shared" si="2"/>
        <v>0</v>
      </c>
      <c r="J34" s="1">
        <f t="shared" si="3"/>
        <v>201321492.88320023</v>
      </c>
      <c r="K34" s="1">
        <f>'Innlegging av opplysninger'!$B$4*H34</f>
        <v>218098283.95680028</v>
      </c>
      <c r="L34" s="1"/>
      <c r="M34" s="1">
        <f>'Innlegging av opplysninger'!$B$5*H34</f>
        <v>219775963.06416029</v>
      </c>
      <c r="N34" s="1">
        <f>'Innlegging av opplysninger'!$B$5*I34</f>
        <v>0</v>
      </c>
      <c r="O34" s="1">
        <f>'Innlegging av opplysninger'!$B$5*J34</f>
        <v>26373115.567699231</v>
      </c>
      <c r="P34" s="1">
        <f>'Innlegging av opplysninger'!$B$5*K34</f>
        <v>28570875.198340837</v>
      </c>
      <c r="Q34" s="1"/>
      <c r="R34" s="1">
        <f>'Innlegging av opplysninger'!$C$11*SUM(H34:Q34)</f>
        <v>90129115.845147714</v>
      </c>
      <c r="S34" s="1">
        <f>'Innlegging av opplysninger'!$C$13*(((H34+J34+M34+O34)*Data!H34)+(J34+O34)*(1-Data!H34)*1.8/12+I34+N34+K34+L34+P34+Q34)</f>
        <v>18729400.750751182</v>
      </c>
      <c r="T34" s="1">
        <f>'Innlegging av opplysninger'!$C$13*((H34+J34+M34+O34)*(1-Data!H34)-(J34+O34)*(1-Data!H34)*1.8/12)</f>
        <v>104605178.82681936</v>
      </c>
      <c r="U34" s="1">
        <f>Data!I34</f>
        <v>401.96490000000011</v>
      </c>
      <c r="V34" s="1">
        <f>Data!J34+Data!K34</f>
        <v>53674.931498994069</v>
      </c>
      <c r="W34" s="1">
        <f>Data!L34</f>
        <v>0</v>
      </c>
      <c r="X34" s="1">
        <f t="shared" si="7"/>
        <v>235368419.70000005</v>
      </c>
      <c r="Y34" s="100">
        <f t="shared" si="8"/>
        <v>0</v>
      </c>
      <c r="Z34" s="100">
        <f t="shared" si="9"/>
        <v>33657684.017100006</v>
      </c>
      <c r="AA34" s="100">
        <f>'Innlegging av opplysninger'!$B$4*X34</f>
        <v>30597894.561000008</v>
      </c>
      <c r="AB34" s="1"/>
      <c r="AC34" s="1">
        <f>'Innlegging av opplysninger'!$B$5*X34</f>
        <v>30833262.980700009</v>
      </c>
      <c r="AD34" s="1">
        <f>'Innlegging av opplysninger'!$B$5*Y34</f>
        <v>0</v>
      </c>
      <c r="AE34" s="1">
        <f>'Innlegging av opplysninger'!$B$5*Z34</f>
        <v>4409156.6062401012</v>
      </c>
      <c r="AF34" s="1">
        <f>'Innlegging av opplysninger'!$B$5*AA34</f>
        <v>4008324.1874910011</v>
      </c>
      <c r="AG34" s="1"/>
      <c r="AH34" s="1">
        <f>'Innlegging av opplysninger'!$C$11*SUM(X34:AG34)</f>
        <v>12877240.197996182</v>
      </c>
      <c r="AI34" s="1">
        <f>'Innlegging av opplysninger'!$C$13*(((X34+Z34+AC34+AE34)*Data!M34)+(Z34+AE34)*(1-Data!M34)*1.8/12+Y34+AD34+AA34+AB34+AF34+AG34)</f>
        <v>2791869.601462245</v>
      </c>
      <c r="AJ34" s="1">
        <f>'Innlegging av opplysninger'!$C$13*((X34+Z34+AC34+AE34)*(1-Data!M34)-(Z34+AE34)*(1-Data!M34)*1.8/12)</f>
        <v>14829616.985269373</v>
      </c>
      <c r="AK34" s="83">
        <f t="shared" si="4"/>
        <v>103006000</v>
      </c>
      <c r="AL34" s="83">
        <f t="shared" si="5"/>
        <v>21521000</v>
      </c>
      <c r="AM34" s="83">
        <f t="shared" si="6"/>
        <v>119435000</v>
      </c>
      <c r="AN34" s="83"/>
      <c r="AO34" s="83"/>
      <c r="AP34" s="83"/>
      <c r="AQ34" s="83"/>
      <c r="AR34" s="83"/>
      <c r="AS34" s="83"/>
      <c r="AT34" s="83"/>
      <c r="AV34" s="97"/>
      <c r="AZ34" s="98"/>
      <c r="BA34" s="99"/>
      <c r="BB34" s="4"/>
      <c r="BC34" s="3"/>
    </row>
    <row r="35" spans="1:55">
      <c r="A35" t="str">
        <f t="shared" si="0"/>
        <v>1100Helse/pleie/omsorg</v>
      </c>
      <c r="B35" s="6" t="str">
        <f>Data!A35</f>
        <v>1100</v>
      </c>
      <c r="C35" s="7" t="str">
        <f>Data!B35</f>
        <v>Rogaland fylkeskommune</v>
      </c>
      <c r="D35" s="7" t="str">
        <f>Data!C35</f>
        <v>Helse/pleie/omsorg</v>
      </c>
      <c r="E35" s="1">
        <f>Data!D35</f>
        <v>329.07340000000005</v>
      </c>
      <c r="F35" s="1">
        <f>Data!E35+Data!F35</f>
        <v>53276.332076166967</v>
      </c>
      <c r="G35" s="1">
        <f>Data!G35</f>
        <v>0</v>
      </c>
      <c r="H35" s="1">
        <f t="shared" si="1"/>
        <v>191256258.93636352</v>
      </c>
      <c r="I35" s="1">
        <f t="shared" si="2"/>
        <v>0</v>
      </c>
      <c r="J35" s="1">
        <f t="shared" si="3"/>
        <v>22950751.072363622</v>
      </c>
      <c r="K35" s="1">
        <f>'Innlegging av opplysninger'!$B$4*H35</f>
        <v>24863313.661727257</v>
      </c>
      <c r="L35" s="1"/>
      <c r="M35" s="1">
        <f>'Innlegging av opplysninger'!$B$5*H35</f>
        <v>25054569.920663621</v>
      </c>
      <c r="N35" s="1">
        <f>'Innlegging av opplysninger'!$B$5*I35</f>
        <v>0</v>
      </c>
      <c r="O35" s="1">
        <f>'Innlegging av opplysninger'!$B$5*J35</f>
        <v>3006548.3904796345</v>
      </c>
      <c r="P35" s="1">
        <f>'Innlegging av opplysninger'!$B$5*K35</f>
        <v>3257094.0896862708</v>
      </c>
      <c r="Q35" s="1"/>
      <c r="R35" s="1">
        <f>'Innlegging av opplysninger'!$C$11*SUM(H35:Q35)</f>
        <v>10274764.370708788</v>
      </c>
      <c r="S35" s="1">
        <f>'Innlegging av opplysninger'!$C$13*(((H35+J35+M35+O35)*Data!H35)+(J35+O35)*(1-Data!H35)*1.8/12+I35+N35+K35+L35+P35+Q35)</f>
        <v>3162595.366947216</v>
      </c>
      <c r="T35" s="1">
        <f>'Innlegging av opplysninger'!$C$13*((H35+J35+M35+O35)*(1-Data!H35)-(J35+O35)*(1-Data!H35)*1.8/12)</f>
        <v>10897608.508759545</v>
      </c>
      <c r="U35" s="1">
        <f>Data!I35</f>
        <v>32.184000000000005</v>
      </c>
      <c r="V35" s="1">
        <f>Data!J35+Data!K35</f>
        <v>48552.879096238292</v>
      </c>
      <c r="W35" s="1">
        <f>Data!L35</f>
        <v>0</v>
      </c>
      <c r="X35" s="1">
        <f t="shared" si="7"/>
        <v>17046827.57272727</v>
      </c>
      <c r="Y35" s="100">
        <f t="shared" si="8"/>
        <v>0</v>
      </c>
      <c r="Z35" s="100">
        <f t="shared" si="9"/>
        <v>2437696.3428999996</v>
      </c>
      <c r="AA35" s="100">
        <f>'Innlegging av opplysninger'!$B$4*X35</f>
        <v>2216087.5844545453</v>
      </c>
      <c r="AB35" s="1"/>
      <c r="AC35" s="1">
        <f>'Innlegging av opplysninger'!$B$5*X35</f>
        <v>2233134.4120272724</v>
      </c>
      <c r="AD35" s="1">
        <f>'Innlegging av opplysninger'!$B$5*Y35</f>
        <v>0</v>
      </c>
      <c r="AE35" s="1">
        <f>'Innlegging av opplysninger'!$B$5*Z35</f>
        <v>319338.22091989993</v>
      </c>
      <c r="AF35" s="1">
        <f>'Innlegging av opplysninger'!$B$5*AA35</f>
        <v>290307.47356354544</v>
      </c>
      <c r="AG35" s="1"/>
      <c r="AH35" s="1">
        <f>'Innlegging av opplysninger'!$C$11*SUM(X35:AG35)</f>
        <v>932648.88105051615</v>
      </c>
      <c r="AI35" s="1">
        <f>'Innlegging av opplysninger'!$C$13*(((X35+Z35+AC35+AE35)*Data!M35)+(Z35+AE35)*(1-Data!M35)*1.8/12+Y35+AD35+AA35+AB35+AF35+AG35)</f>
        <v>255311.72249233336</v>
      </c>
      <c r="AJ35" s="1">
        <f>'Innlegging av opplysninger'!$C$13*((X35+Z35+AC35+AE35)*(1-Data!M35)-(Z35+AE35)*(1-Data!M35)*1.8/12)</f>
        <v>1020944.6410504784</v>
      </c>
      <c r="AK35" s="83">
        <f t="shared" si="4"/>
        <v>11207000</v>
      </c>
      <c r="AL35" s="83">
        <f t="shared" si="5"/>
        <v>3418000</v>
      </c>
      <c r="AM35" s="83">
        <f t="shared" si="6"/>
        <v>11919000</v>
      </c>
      <c r="AN35" s="83"/>
      <c r="AO35" s="83"/>
      <c r="AP35" s="83"/>
      <c r="AQ35" s="83"/>
      <c r="AR35" s="83"/>
      <c r="AS35" s="83"/>
      <c r="AT35" s="83"/>
      <c r="AV35" s="97"/>
      <c r="AZ35" s="98"/>
      <c r="BA35" s="99"/>
      <c r="BB35" s="4"/>
      <c r="BC35" s="3"/>
    </row>
    <row r="36" spans="1:55">
      <c r="A36" t="str">
        <f t="shared" si="0"/>
        <v>1100Samferdsel og teknikk</v>
      </c>
      <c r="B36" s="6" t="str">
        <f>Data!A36</f>
        <v>1100</v>
      </c>
      <c r="C36" s="7" t="str">
        <f>Data!B36</f>
        <v>Rogaland fylkeskommune</v>
      </c>
      <c r="D36" s="7" t="str">
        <f>Data!C36</f>
        <v>Samferdsel og teknikk</v>
      </c>
      <c r="E36" s="1">
        <f>Data!D36</f>
        <v>308.15000000000003</v>
      </c>
      <c r="F36" s="1">
        <f>Data!E36+Data!F36</f>
        <v>56489.8196224782</v>
      </c>
      <c r="G36" s="1">
        <f>Data!G36</f>
        <v>0</v>
      </c>
      <c r="H36" s="1">
        <f t="shared" si="1"/>
        <v>189898231.81818175</v>
      </c>
      <c r="I36" s="1">
        <f t="shared" si="2"/>
        <v>0</v>
      </c>
      <c r="J36" s="1">
        <f t="shared" si="3"/>
        <v>22787787.818181809</v>
      </c>
      <c r="K36" s="1">
        <f>'Innlegging av opplysninger'!$B$4*H36</f>
        <v>24686770.136363629</v>
      </c>
      <c r="L36" s="1"/>
      <c r="M36" s="1">
        <f>'Innlegging av opplysninger'!$B$5*H36</f>
        <v>24876668.36818181</v>
      </c>
      <c r="N36" s="1">
        <f>'Innlegging av opplysninger'!$B$5*I36</f>
        <v>0</v>
      </c>
      <c r="O36" s="1">
        <f>'Innlegging av opplysninger'!$B$5*J36</f>
        <v>2985200.2041818169</v>
      </c>
      <c r="P36" s="1">
        <f>'Innlegging av opplysninger'!$B$5*K36</f>
        <v>3233966.8878636356</v>
      </c>
      <c r="Q36" s="1"/>
      <c r="R36" s="1">
        <f>'Innlegging av opplysninger'!$C$11*SUM(H36:Q36)</f>
        <v>10201807.758852268</v>
      </c>
      <c r="S36" s="1">
        <f>'Innlegging av opplysninger'!$C$13*(((H36+J36+M36+O36)*Data!H36)+(J36+O36)*(1-Data!H36)*1.8/12+I36+N36+K36+L36+P36+Q36)</f>
        <v>2435318.7467328431</v>
      </c>
      <c r="T36" s="1">
        <f>'Innlegging av opplysninger'!$C$13*((H36+J36+M36+O36)*(1-Data!H36)-(J36+O36)*(1-Data!H36)*1.8/12)</f>
        <v>11525049.765380789</v>
      </c>
      <c r="U36" s="1">
        <f>Data!I36</f>
        <v>22.3</v>
      </c>
      <c r="V36" s="1">
        <f>Data!J36+Data!K36</f>
        <v>59610.724962630797</v>
      </c>
      <c r="W36" s="1">
        <f>Data!L36</f>
        <v>0</v>
      </c>
      <c r="X36" s="1">
        <f t="shared" si="7"/>
        <v>14501663.636363637</v>
      </c>
      <c r="Y36" s="100">
        <f t="shared" si="8"/>
        <v>0</v>
      </c>
      <c r="Z36" s="100">
        <f t="shared" si="9"/>
        <v>2073737.9</v>
      </c>
      <c r="AA36" s="100">
        <f>'Innlegging av opplysninger'!$B$4*X36</f>
        <v>1885216.2727272729</v>
      </c>
      <c r="AB36" s="1"/>
      <c r="AC36" s="1">
        <f>'Innlegging av opplysninger'!$B$5*X36</f>
        <v>1899717.9363636365</v>
      </c>
      <c r="AD36" s="1">
        <f>'Innlegging av opplysninger'!$B$5*Y36</f>
        <v>0</v>
      </c>
      <c r="AE36" s="1">
        <f>'Innlegging av opplysninger'!$B$5*Z36</f>
        <v>271659.66489999997</v>
      </c>
      <c r="AF36" s="1">
        <f>'Innlegging av opplysninger'!$B$5*AA36</f>
        <v>246963.33172727277</v>
      </c>
      <c r="AG36" s="1"/>
      <c r="AH36" s="1">
        <f>'Innlegging av opplysninger'!$C$11*SUM(X36:AG36)</f>
        <v>793400.43219910923</v>
      </c>
      <c r="AI36" s="1">
        <f>'Innlegging av opplysninger'!$C$13*(((X36+Z36+AC36+AE36)*Data!M36)+(Z36+AE36)*(1-Data!M36)*1.8/12+Y36+AD36+AA36+AB36+AF36+AG36)</f>
        <v>244908.023087832</v>
      </c>
      <c r="AJ36" s="1">
        <f>'Innlegging av opplysninger'!$C$13*((X36+Z36+AC36+AE36)*(1-Data!M36)-(Z36+AE36)*(1-Data!M36)*1.8/12)</f>
        <v>840797.83150042256</v>
      </c>
      <c r="AK36" s="83">
        <f t="shared" si="4"/>
        <v>10995000</v>
      </c>
      <c r="AL36" s="83">
        <f t="shared" si="5"/>
        <v>2680000</v>
      </c>
      <c r="AM36" s="83">
        <f t="shared" si="6"/>
        <v>12366000</v>
      </c>
      <c r="AN36" s="83"/>
      <c r="AO36" s="83"/>
      <c r="AP36" s="83"/>
      <c r="AQ36" s="83"/>
      <c r="AR36" s="83"/>
      <c r="AS36" s="83"/>
      <c r="AT36" s="83"/>
      <c r="AV36" s="97"/>
      <c r="AZ36" s="98"/>
      <c r="BA36" s="99"/>
      <c r="BB36" s="4"/>
      <c r="BC36" s="3"/>
    </row>
    <row r="37" spans="1:55">
      <c r="A37" t="str">
        <f t="shared" si="0"/>
        <v>1100Annet</v>
      </c>
      <c r="B37" s="6" t="str">
        <f>Data!A37</f>
        <v>1100</v>
      </c>
      <c r="C37" s="7" t="str">
        <f>Data!B37</f>
        <v>Rogaland fylkeskommune</v>
      </c>
      <c r="D37" s="7" t="str">
        <f>Data!C37</f>
        <v>Annet</v>
      </c>
      <c r="E37" s="1">
        <f>Data!D37</f>
        <v>39.313299999999998</v>
      </c>
      <c r="F37" s="1">
        <f>Data!E37+Data!F37</f>
        <v>58758.382192964375</v>
      </c>
      <c r="G37" s="1">
        <f>Data!G37</f>
        <v>0</v>
      </c>
      <c r="H37" s="1">
        <f t="shared" si="1"/>
        <v>25199846.254545446</v>
      </c>
      <c r="I37" s="1">
        <f t="shared" si="2"/>
        <v>0</v>
      </c>
      <c r="J37" s="1">
        <f t="shared" si="3"/>
        <v>3023981.5505454536</v>
      </c>
      <c r="K37" s="1">
        <f>'Innlegging av opplysninger'!$B$4*H37</f>
        <v>3275980.0130909081</v>
      </c>
      <c r="L37" s="1"/>
      <c r="M37" s="1">
        <f>'Innlegging av opplysninger'!$B$5*H37</f>
        <v>3301179.8593454538</v>
      </c>
      <c r="N37" s="1">
        <f>'Innlegging av opplysninger'!$B$5*I37</f>
        <v>0</v>
      </c>
      <c r="O37" s="1">
        <f>'Innlegging av opplysninger'!$B$5*J37</f>
        <v>396141.58312145446</v>
      </c>
      <c r="P37" s="1">
        <f>'Innlegging av opplysninger'!$B$5*K37</f>
        <v>429153.38171490899</v>
      </c>
      <c r="Q37" s="1"/>
      <c r="R37" s="1">
        <f>'Innlegging av opplysninger'!$C$11*SUM(H37:Q37)</f>
        <v>1353798.740409818</v>
      </c>
      <c r="S37" s="1">
        <f>'Innlegging av opplysninger'!$C$13*(((H37+J37+M37+O37)*Data!H37)+(J37+O37)*(1-Data!H37)*1.8/12+I37+N37+K37+L37+P37+Q37)</f>
        <v>361104.96582128986</v>
      </c>
      <c r="T37" s="1">
        <f>'Innlegging av opplysninger'!$C$13*((H37+J37+M37+O37)*(1-Data!H37)-(J37+O37)*(1-Data!H37)*1.8/12)</f>
        <v>1491461.7315816188</v>
      </c>
      <c r="U37" s="1">
        <f>Data!I37</f>
        <v>6</v>
      </c>
      <c r="V37" s="1">
        <f>Data!J37+Data!K37</f>
        <v>58483.333333333321</v>
      </c>
      <c r="W37" s="1">
        <f>Data!L37</f>
        <v>0</v>
      </c>
      <c r="X37" s="1">
        <f t="shared" si="7"/>
        <v>3827999.9999999986</v>
      </c>
      <c r="Y37" s="100">
        <f t="shared" si="8"/>
        <v>0</v>
      </c>
      <c r="Z37" s="100">
        <f t="shared" si="9"/>
        <v>547403.99999999977</v>
      </c>
      <c r="AA37" s="100">
        <f>'Innlegging av opplysninger'!$B$4*X37</f>
        <v>497639.99999999983</v>
      </c>
      <c r="AB37" s="1"/>
      <c r="AC37" s="1">
        <f>'Innlegging av opplysninger'!$B$5*X37</f>
        <v>501467.99999999983</v>
      </c>
      <c r="AD37" s="1">
        <f>'Innlegging av opplysninger'!$B$5*Y37</f>
        <v>0</v>
      </c>
      <c r="AE37" s="1">
        <f>'Innlegging av opplysninger'!$B$5*Z37</f>
        <v>71709.92399999997</v>
      </c>
      <c r="AF37" s="1">
        <f>'Innlegging av opplysninger'!$B$5*AA37</f>
        <v>65190.839999999982</v>
      </c>
      <c r="AG37" s="1"/>
      <c r="AH37" s="1">
        <f>'Innlegging av opplysninger'!$C$11*SUM(X37:AG37)</f>
        <v>209433.68503199989</v>
      </c>
      <c r="AI37" s="1">
        <f>'Innlegging av opplysninger'!$C$13*(((X37+Z37+AC37+AE37)*Data!M37)+(Z37+AE37)*(1-Data!M37)*1.8/12+Y37+AD37+AA37+AB37+AF37+AG37)</f>
        <v>57167.630680424707</v>
      </c>
      <c r="AJ37" s="1">
        <f>'Innlegging av opplysninger'!$C$13*((X37+Z37+AC37+AE37)*(1-Data!M37)-(Z37+AE37)*(1-Data!M37)*1.8/12)</f>
        <v>229425.83304757517</v>
      </c>
      <c r="AK37" s="83">
        <f t="shared" si="4"/>
        <v>1563000</v>
      </c>
      <c r="AL37" s="83">
        <f t="shared" si="5"/>
        <v>418000</v>
      </c>
      <c r="AM37" s="83">
        <f t="shared" si="6"/>
        <v>1721000</v>
      </c>
      <c r="AN37" s="83"/>
      <c r="AO37" s="83"/>
      <c r="AP37" s="83"/>
      <c r="AQ37" s="83"/>
      <c r="AR37" s="83"/>
      <c r="AS37" s="83"/>
      <c r="AT37" s="83"/>
      <c r="AV37" s="97"/>
      <c r="AZ37" s="98"/>
      <c r="BA37" s="99"/>
      <c r="BB37" s="4"/>
      <c r="BC37" s="3"/>
    </row>
    <row r="38" spans="1:55">
      <c r="A38" t="str">
        <f t="shared" si="0"/>
        <v>1101Alle</v>
      </c>
      <c r="B38" s="6" t="str">
        <f>Data!A38</f>
        <v>1101</v>
      </c>
      <c r="C38" s="7" t="str">
        <f>Data!B38</f>
        <v>Eigersund kommune</v>
      </c>
      <c r="D38" s="7" t="str">
        <f>Data!C38</f>
        <v>Alle</v>
      </c>
      <c r="E38" s="1">
        <f>Data!D38</f>
        <v>987.03395347191451</v>
      </c>
      <c r="F38" s="1">
        <f>Data!E38+Data!F38</f>
        <v>47188.456011086579</v>
      </c>
      <c r="G38" s="1">
        <f>Data!G38</f>
        <v>466.35723505717891</v>
      </c>
      <c r="H38" s="1">
        <f t="shared" si="1"/>
        <v>508108454.12572706</v>
      </c>
      <c r="I38" s="1">
        <f t="shared" si="2"/>
        <v>5021568.2776223803</v>
      </c>
      <c r="J38" s="1">
        <f t="shared" si="3"/>
        <v>61575602.68840193</v>
      </c>
      <c r="K38" s="1">
        <f>'Innlegging av opplysninger'!$B$4*H38</f>
        <v>66054099.036344521</v>
      </c>
      <c r="L38" s="1"/>
      <c r="M38" s="1">
        <f>'Innlegging av opplysninger'!$B$5*H38</f>
        <v>66562207.490470245</v>
      </c>
      <c r="N38" s="1">
        <f>'Innlegging av opplysninger'!$B$5*I38</f>
        <v>657825.44436853181</v>
      </c>
      <c r="O38" s="1">
        <f>'Innlegging av opplysninger'!$B$5*J38</f>
        <v>8066403.9521806529</v>
      </c>
      <c r="P38" s="1">
        <f>'Innlegging av opplysninger'!$B$5*K38</f>
        <v>8653086.973761132</v>
      </c>
      <c r="Q38" s="1"/>
      <c r="R38" s="1">
        <f>'Innlegging av opplysninger'!$C$11*SUM(H38:Q38)</f>
        <v>27538571.423577301</v>
      </c>
      <c r="S38" s="1">
        <f>'Innlegging av opplysninger'!$C$13*(((H38+J38+M38+O38)*Data!H38)+(J38+O38)*(1-Data!H38)*1.8/12+I38+N38+K38+L38+P38+Q38)</f>
        <v>5360191.6917972043</v>
      </c>
      <c r="T38" s="1">
        <f>'Innlegging av opplysninger'!$C$13*((H38+J38+M38+O38)*(1-Data!H38)-(J38+O38)*(1-Data!H38)*1.8/12)</f>
        <v>32324169.203624368</v>
      </c>
      <c r="U38" s="1">
        <f>Data!I38</f>
        <v>122.33460000000002</v>
      </c>
      <c r="V38" s="1">
        <f>Data!J38+Data!K38</f>
        <v>47372.269054162345</v>
      </c>
      <c r="W38" s="1">
        <f>Data!L38</f>
        <v>673.81713758822116</v>
      </c>
      <c r="X38" s="1">
        <f t="shared" si="7"/>
        <v>63221100.936363593</v>
      </c>
      <c r="Y38" s="100">
        <f t="shared" si="8"/>
        <v>899248.90909090918</v>
      </c>
      <c r="Z38" s="100">
        <f t="shared" si="9"/>
        <v>9169210.0278999917</v>
      </c>
      <c r="AA38" s="100">
        <f>'Innlegging av opplysninger'!$B$4*X38</f>
        <v>8218743.1217272673</v>
      </c>
      <c r="AB38" s="1"/>
      <c r="AC38" s="1">
        <f>'Innlegging av opplysninger'!$B$5*X38</f>
        <v>8281964.2226636307</v>
      </c>
      <c r="AD38" s="1">
        <f>'Innlegging av opplysninger'!$B$5*Y38</f>
        <v>117801.60709090911</v>
      </c>
      <c r="AE38" s="1">
        <f>'Innlegging av opplysninger'!$B$5*Z38</f>
        <v>1201166.5136548989</v>
      </c>
      <c r="AF38" s="1">
        <f>'Innlegging av opplysninger'!$B$5*AA38</f>
        <v>1076655.3489462722</v>
      </c>
      <c r="AG38" s="1"/>
      <c r="AH38" s="1">
        <f>'Innlegging av opplysninger'!$C$11*SUM(X38:AG38)</f>
        <v>3503063.8461226239</v>
      </c>
      <c r="AI38" s="1">
        <f>'Innlegging av opplysninger'!$C$13*(((X38+Z38+AC38+AE38)*Data!M38)+(Z38+AE38)*(1-Data!M38)*1.8/12+Y38+AD38+AA38+AB38+AF38+AG38)</f>
        <v>671296.36305350647</v>
      </c>
      <c r="AJ38" s="1">
        <f>'Innlegging av opplysninger'!$C$13*((X38+Z38+AC38+AE38)*(1-Data!M38)-(Z38+AE38)*(1-Data!M38)*1.8/12)</f>
        <v>4122369.9526932426</v>
      </c>
      <c r="AK38" s="83">
        <f t="shared" si="4"/>
        <v>31042000</v>
      </c>
      <c r="AL38" s="83">
        <f t="shared" si="5"/>
        <v>6031000</v>
      </c>
      <c r="AM38" s="83">
        <f t="shared" si="6"/>
        <v>36447000</v>
      </c>
      <c r="AN38" s="83"/>
      <c r="AO38" s="83"/>
      <c r="AP38" s="83"/>
      <c r="AQ38" s="83"/>
      <c r="AR38" s="83"/>
      <c r="AS38" s="83"/>
      <c r="AT38" s="83"/>
      <c r="AV38" s="97"/>
      <c r="AZ38" s="98"/>
      <c r="BA38" s="99"/>
      <c r="BB38" s="4"/>
      <c r="BC38" s="3"/>
    </row>
    <row r="39" spans="1:55">
      <c r="A39" t="str">
        <f t="shared" si="0"/>
        <v>1101Administrasjon</v>
      </c>
      <c r="B39" s="6" t="str">
        <f>Data!A39</f>
        <v>1101</v>
      </c>
      <c r="C39" s="7" t="str">
        <f>Data!B39</f>
        <v>Eigersund kommune</v>
      </c>
      <c r="D39" s="7" t="str">
        <f>Data!C39</f>
        <v>Administrasjon</v>
      </c>
      <c r="E39" s="1">
        <f>Data!D39</f>
        <v>56.390699999999995</v>
      </c>
      <c r="F39" s="1">
        <f>Data!E39+Data!F39</f>
        <v>57209.100436774155</v>
      </c>
      <c r="G39" s="1">
        <f>Data!G39</f>
        <v>0</v>
      </c>
      <c r="H39" s="1">
        <f t="shared" si="1"/>
        <v>35193395.127272725</v>
      </c>
      <c r="I39" s="1">
        <f t="shared" si="2"/>
        <v>0</v>
      </c>
      <c r="J39" s="1">
        <f t="shared" si="3"/>
        <v>4223207.4152727267</v>
      </c>
      <c r="K39" s="1">
        <f>'Innlegging av opplysninger'!$B$4*H39</f>
        <v>4575141.3665454546</v>
      </c>
      <c r="L39" s="1"/>
      <c r="M39" s="1">
        <f>'Innlegging av opplysninger'!$B$5*H39</f>
        <v>4610334.7616727268</v>
      </c>
      <c r="N39" s="1">
        <f>'Innlegging av opplysninger'!$B$5*I39</f>
        <v>0</v>
      </c>
      <c r="O39" s="1">
        <f>'Innlegging av opplysninger'!$B$5*J39</f>
        <v>553240.17140072724</v>
      </c>
      <c r="P39" s="1">
        <f>'Innlegging av opplysninger'!$B$5*K39</f>
        <v>599343.51901745459</v>
      </c>
      <c r="Q39" s="1"/>
      <c r="R39" s="1">
        <f>'Innlegging av opplysninger'!$C$11*SUM(H39:Q39)</f>
        <v>1890677.1697249091</v>
      </c>
      <c r="S39" s="1">
        <f>'Innlegging av opplysninger'!$C$13*(((H39+J39+M39+O39)*Data!H39)+(J39+O39)*(1-Data!H39)*1.8/12+I39+N39+K39+L39+P39+Q39)</f>
        <v>586355.09896809503</v>
      </c>
      <c r="T39" s="1">
        <f>'Innlegging av opplysninger'!$C$13*((H39+J39+M39+O39)*(1-Data!H39)-(J39+O39)*(1-Data!H39)*1.8/12)</f>
        <v>2000887.3438133593</v>
      </c>
      <c r="U39" s="1">
        <f>Data!I39</f>
        <v>3.7</v>
      </c>
      <c r="V39" s="1">
        <f>Data!J39+Data!K39</f>
        <v>59048.486486486479</v>
      </c>
      <c r="W39" s="1">
        <f>Data!L39</f>
        <v>0</v>
      </c>
      <c r="X39" s="1">
        <f t="shared" si="7"/>
        <v>2383411.6363636362</v>
      </c>
      <c r="Y39" s="100">
        <f t="shared" si="8"/>
        <v>0</v>
      </c>
      <c r="Z39" s="100">
        <f t="shared" si="9"/>
        <v>340827.86399999994</v>
      </c>
      <c r="AA39" s="100">
        <f>'Innlegging av opplysninger'!$B$4*X39</f>
        <v>309843.5127272727</v>
      </c>
      <c r="AB39" s="1"/>
      <c r="AC39" s="1">
        <f>'Innlegging av opplysninger'!$B$5*X39</f>
        <v>312226.92436363635</v>
      </c>
      <c r="AD39" s="1">
        <f>'Innlegging av opplysninger'!$B$5*Y39</f>
        <v>0</v>
      </c>
      <c r="AE39" s="1">
        <f>'Innlegging av opplysninger'!$B$5*Z39</f>
        <v>44648.450183999994</v>
      </c>
      <c r="AF39" s="1">
        <f>'Innlegging av opplysninger'!$B$5*AA39</f>
        <v>40589.500167272723</v>
      </c>
      <c r="AG39" s="1"/>
      <c r="AH39" s="1">
        <f>'Innlegging av opplysninger'!$C$11*SUM(X39:AG39)</f>
        <v>130398.81973662108</v>
      </c>
      <c r="AI39" s="1">
        <f>'Innlegging av opplysninger'!$C$13*(((X39+Z39+AC39+AE39)*Data!M39)+(Z39+AE39)*(1-Data!M39)*1.8/12+Y39+AD39+AA39+AB39+AF39+AG39)</f>
        <v>33254.328759375923</v>
      </c>
      <c r="AJ39" s="1">
        <f>'Innlegging av opplysninger'!$C$13*((X39+Z39+AC39+AE39)*(1-Data!M39)-(Z39+AE39)*(1-Data!M39)*1.8/12)</f>
        <v>145186.1614065266</v>
      </c>
      <c r="AK39" s="83">
        <f t="shared" si="4"/>
        <v>2021000</v>
      </c>
      <c r="AL39" s="83">
        <f t="shared" si="5"/>
        <v>620000</v>
      </c>
      <c r="AM39" s="83">
        <f t="shared" si="6"/>
        <v>2146000</v>
      </c>
      <c r="AN39" s="83"/>
      <c r="AO39" s="83"/>
      <c r="AP39" s="83"/>
      <c r="AQ39" s="83"/>
      <c r="AR39" s="83"/>
      <c r="AS39" s="83"/>
      <c r="AT39" s="83"/>
      <c r="AV39" s="97"/>
      <c r="AZ39" s="98"/>
      <c r="BA39" s="99"/>
      <c r="BB39" s="4"/>
      <c r="BC39" s="3"/>
    </row>
    <row r="40" spans="1:55">
      <c r="A40" t="str">
        <f t="shared" si="0"/>
        <v>1101Undervisning</v>
      </c>
      <c r="B40" s="6" t="str">
        <f>Data!A40</f>
        <v>1101</v>
      </c>
      <c r="C40" s="7" t="str">
        <f>Data!B40</f>
        <v>Eigersund kommune</v>
      </c>
      <c r="D40" s="7" t="str">
        <f>Data!C40</f>
        <v>Undervisning</v>
      </c>
      <c r="E40" s="1">
        <f>Data!D40</f>
        <v>306.05820000000011</v>
      </c>
      <c r="F40" s="1">
        <f>Data!E40+Data!F40</f>
        <v>47583.122279956326</v>
      </c>
      <c r="G40" s="1">
        <f>Data!G40</f>
        <v>0</v>
      </c>
      <c r="H40" s="1">
        <f t="shared" si="1"/>
        <v>158871324.60418183</v>
      </c>
      <c r="I40" s="1">
        <f t="shared" si="2"/>
        <v>0</v>
      </c>
      <c r="J40" s="1">
        <f t="shared" si="3"/>
        <v>19064558.952501819</v>
      </c>
      <c r="K40" s="1">
        <f>'Innlegging av opplysninger'!$B$4*H40</f>
        <v>20653272.198543638</v>
      </c>
      <c r="L40" s="1"/>
      <c r="M40" s="1">
        <f>'Innlegging av opplysninger'!$B$5*H40</f>
        <v>20812143.523147821</v>
      </c>
      <c r="N40" s="1">
        <f>'Innlegging av opplysninger'!$B$5*I40</f>
        <v>0</v>
      </c>
      <c r="O40" s="1">
        <f>'Innlegging av opplysninger'!$B$5*J40</f>
        <v>2497457.2227777382</v>
      </c>
      <c r="P40" s="1">
        <f>'Innlegging av opplysninger'!$B$5*K40</f>
        <v>2705578.6580092167</v>
      </c>
      <c r="Q40" s="1"/>
      <c r="R40" s="1">
        <f>'Innlegging av opplysninger'!$C$11*SUM(H40:Q40)</f>
        <v>8534964.7360481583</v>
      </c>
      <c r="S40" s="1">
        <f>'Innlegging av opplysninger'!$C$13*(((H40+J40+M40+O40)*Data!H40)+(J40+O40)*(1-Data!H40)*1.8/12+I40+N40+K40+L40+P40+Q40)</f>
        <v>1508986.0080538723</v>
      </c>
      <c r="T40" s="1">
        <f>'Innlegging av opplysninger'!$C$13*((H40+J40+M40+O40)*(1-Data!H40)-(J40+O40)*(1-Data!H40)*1.8/12)</f>
        <v>10170439.420222554</v>
      </c>
      <c r="U40" s="1">
        <f>Data!I40</f>
        <v>28.342200000000002</v>
      </c>
      <c r="V40" s="1">
        <f>Data!J40+Data!K40</f>
        <v>47136.399432648126</v>
      </c>
      <c r="W40" s="1">
        <f>Data!L40</f>
        <v>0</v>
      </c>
      <c r="X40" s="1">
        <f t="shared" si="7"/>
        <v>14573991.927272724</v>
      </c>
      <c r="Y40" s="100">
        <f t="shared" si="8"/>
        <v>0</v>
      </c>
      <c r="Z40" s="100">
        <f t="shared" si="9"/>
        <v>2084080.8455999994</v>
      </c>
      <c r="AA40" s="100">
        <f>'Innlegging av opplysninger'!$B$4*X40</f>
        <v>1894618.9505454542</v>
      </c>
      <c r="AB40" s="1"/>
      <c r="AC40" s="1">
        <f>'Innlegging av opplysninger'!$B$5*X40</f>
        <v>1909192.9424727268</v>
      </c>
      <c r="AD40" s="1">
        <f>'Innlegging av opplysninger'!$B$5*Y40</f>
        <v>0</v>
      </c>
      <c r="AE40" s="1">
        <f>'Innlegging av opplysninger'!$B$5*Z40</f>
        <v>273014.59077359992</v>
      </c>
      <c r="AF40" s="1">
        <f>'Innlegging av opplysninger'!$B$5*AA40</f>
        <v>248195.08252145452</v>
      </c>
      <c r="AG40" s="1"/>
      <c r="AH40" s="1">
        <f>'Innlegging av opplysninger'!$C$11*SUM(X40:AG40)</f>
        <v>797357.58488906629</v>
      </c>
      <c r="AI40" s="1">
        <f>'Innlegging av opplysninger'!$C$13*(((X40+Z40+AC40+AE40)*Data!M40)+(Z40+AE40)*(1-Data!M40)*1.8/12+Y40+AD40+AA40+AB40+AF40+AG40)</f>
        <v>137312.77336016585</v>
      </c>
      <c r="AJ40" s="1">
        <f>'Innlegging av opplysninger'!$C$13*((X40+Z40+AC40+AE40)*(1-Data!M40)-(Z40+AE40)*(1-Data!M40)*1.8/12)</f>
        <v>953808.13227750396</v>
      </c>
      <c r="AK40" s="83">
        <f t="shared" si="4"/>
        <v>9332000</v>
      </c>
      <c r="AL40" s="83">
        <f t="shared" si="5"/>
        <v>1646000</v>
      </c>
      <c r="AM40" s="83">
        <f t="shared" si="6"/>
        <v>11124000</v>
      </c>
      <c r="AN40" s="83"/>
      <c r="AO40" s="83"/>
      <c r="AP40" s="83"/>
      <c r="AQ40" s="83"/>
      <c r="AR40" s="83"/>
      <c r="AS40" s="83"/>
      <c r="AT40" s="83"/>
      <c r="AV40" s="97"/>
      <c r="AZ40" s="98"/>
      <c r="BA40" s="99"/>
      <c r="BB40" s="4"/>
      <c r="BC40" s="3"/>
    </row>
    <row r="41" spans="1:55">
      <c r="A41" t="str">
        <f t="shared" si="0"/>
        <v>1101Barnehager</v>
      </c>
      <c r="B41" s="6" t="str">
        <f>Data!A41</f>
        <v>1101</v>
      </c>
      <c r="C41" s="7" t="str">
        <f>Data!B41</f>
        <v>Eigersund kommune</v>
      </c>
      <c r="D41" s="7" t="str">
        <f>Data!C41</f>
        <v>Barnehager</v>
      </c>
      <c r="E41" s="1">
        <f>Data!D41</f>
        <v>102.93529999999996</v>
      </c>
      <c r="F41" s="1">
        <f>Data!E41+Data!F41</f>
        <v>40411.536947642555</v>
      </c>
      <c r="G41" s="1">
        <f>Data!G41</f>
        <v>0</v>
      </c>
      <c r="H41" s="1">
        <f t="shared" si="1"/>
        <v>45379349.227272749</v>
      </c>
      <c r="I41" s="1">
        <f t="shared" si="2"/>
        <v>0</v>
      </c>
      <c r="J41" s="1">
        <f t="shared" si="3"/>
        <v>5445521.90727273</v>
      </c>
      <c r="K41" s="1">
        <f>'Innlegging av opplysninger'!$B$4*H41</f>
        <v>5899315.3995454572</v>
      </c>
      <c r="L41" s="1"/>
      <c r="M41" s="1">
        <f>'Innlegging av opplysninger'!$B$5*H41</f>
        <v>5944694.7487727301</v>
      </c>
      <c r="N41" s="1">
        <f>'Innlegging av opplysninger'!$B$5*I41</f>
        <v>0</v>
      </c>
      <c r="O41" s="1">
        <f>'Innlegging av opplysninger'!$B$5*J41</f>
        <v>713363.36985272763</v>
      </c>
      <c r="P41" s="1">
        <f>'Innlegging av opplysninger'!$B$5*K41</f>
        <v>772810.3173404549</v>
      </c>
      <c r="Q41" s="1"/>
      <c r="R41" s="1">
        <f>'Innlegging av opplysninger'!$C$11*SUM(H41:Q41)</f>
        <v>2437892.0888621602</v>
      </c>
      <c r="S41" s="1">
        <f>'Innlegging av opplysninger'!$C$13*(((H41+J41+M41+O41)*Data!H41)+(J41+O41)*(1-Data!H41)*1.8/12+I41+N41+K41+L41+P41+Q41)</f>
        <v>405012.42393872963</v>
      </c>
      <c r="T41" s="1">
        <f>'Innlegging av opplysninger'!$C$13*((H41+J41+M41+O41)*(1-Data!H41)-(J41+O41)*(1-Data!H41)*1.8/12)</f>
        <v>2931050.4345042259</v>
      </c>
      <c r="U41" s="1">
        <f>Data!I41</f>
        <v>7.8</v>
      </c>
      <c r="V41" s="1">
        <f>Data!J41+Data!K41</f>
        <v>43549.145299145297</v>
      </c>
      <c r="W41" s="1">
        <f>Data!L41</f>
        <v>0</v>
      </c>
      <c r="X41" s="1">
        <f t="shared" si="7"/>
        <v>3705636.3636363633</v>
      </c>
      <c r="Y41" s="100">
        <f t="shared" si="8"/>
        <v>0</v>
      </c>
      <c r="Z41" s="100">
        <f t="shared" si="9"/>
        <v>529905.99999999988</v>
      </c>
      <c r="AA41" s="100">
        <f>'Innlegging av opplysninger'!$B$4*X41</f>
        <v>481732.72727272724</v>
      </c>
      <c r="AB41" s="1"/>
      <c r="AC41" s="1">
        <f>'Innlegging av opplysninger'!$B$5*X41</f>
        <v>485438.36363636359</v>
      </c>
      <c r="AD41" s="1">
        <f>'Innlegging av opplysninger'!$B$5*Y41</f>
        <v>0</v>
      </c>
      <c r="AE41" s="1">
        <f>'Innlegging av opplysninger'!$B$5*Z41</f>
        <v>69417.685999999987</v>
      </c>
      <c r="AF41" s="1">
        <f>'Innlegging av opplysninger'!$B$5*AA41</f>
        <v>63106.987272727267</v>
      </c>
      <c r="AG41" s="1"/>
      <c r="AH41" s="1">
        <f>'Innlegging av opplysninger'!$C$11*SUM(X41:AG41)</f>
        <v>202739.04885709088</v>
      </c>
      <c r="AI41" s="1">
        <f>'Innlegging av opplysninger'!$C$13*(((X41+Z41+AC41+AE41)*Data!M41)+(Z41+AE41)*(1-Data!M41)*1.8/12+Y41+AD41+AA41+AB41+AF41+AG41)</f>
        <v>36634.702543608</v>
      </c>
      <c r="AJ41" s="1">
        <f>'Innlegging av opplysninger'!$C$13*((X41+Z41+AC41+AE41)*(1-Data!M41)-(Z41+AE41)*(1-Data!M41)*1.8/12)</f>
        <v>240797.68010293742</v>
      </c>
      <c r="AK41" s="83">
        <f t="shared" si="4"/>
        <v>2641000</v>
      </c>
      <c r="AL41" s="83">
        <f t="shared" si="5"/>
        <v>442000</v>
      </c>
      <c r="AM41" s="83">
        <f t="shared" si="6"/>
        <v>3172000</v>
      </c>
      <c r="AN41" s="83"/>
      <c r="AO41" s="83"/>
      <c r="AP41" s="83"/>
      <c r="AQ41" s="83"/>
      <c r="AR41" s="83"/>
      <c r="AS41" s="83"/>
      <c r="AT41" s="83"/>
      <c r="AV41" s="97"/>
      <c r="AZ41" s="98"/>
      <c r="BA41" s="99"/>
      <c r="BB41" s="4"/>
      <c r="BC41" s="3"/>
    </row>
    <row r="42" spans="1:55">
      <c r="A42" t="str">
        <f t="shared" si="0"/>
        <v>1101Helse/pleie/omsorg</v>
      </c>
      <c r="B42" s="6" t="str">
        <f>Data!A42</f>
        <v>1101</v>
      </c>
      <c r="C42" s="7" t="str">
        <f>Data!B42</f>
        <v>Eigersund kommune</v>
      </c>
      <c r="D42" s="7" t="str">
        <f>Data!C42</f>
        <v>Helse/pleie/omsorg</v>
      </c>
      <c r="E42" s="1">
        <f>Data!D42</f>
        <v>427.91579999999993</v>
      </c>
      <c r="F42" s="1">
        <f>Data!E42+Data!F42</f>
        <v>46767.641890394494</v>
      </c>
      <c r="G42" s="1">
        <f>Data!G42</f>
        <v>1029.558665513169</v>
      </c>
      <c r="H42" s="1">
        <f t="shared" si="1"/>
        <v>218319413.38518184</v>
      </c>
      <c r="I42" s="1">
        <f t="shared" si="2"/>
        <v>4806157.3090909095</v>
      </c>
      <c r="J42" s="1">
        <f t="shared" si="3"/>
        <v>26775068.48331273</v>
      </c>
      <c r="K42" s="1">
        <f>'Innlegging av opplysninger'!$B$4*H42</f>
        <v>28381523.74007364</v>
      </c>
      <c r="L42" s="1"/>
      <c r="M42" s="1">
        <f>'Innlegging av opplysninger'!$B$5*H42</f>
        <v>28599843.153458823</v>
      </c>
      <c r="N42" s="1">
        <f>'Innlegging av opplysninger'!$B$5*I42</f>
        <v>629606.60749090917</v>
      </c>
      <c r="O42" s="1">
        <f>'Innlegging av opplysninger'!$B$5*J42</f>
        <v>3507533.9713139678</v>
      </c>
      <c r="P42" s="1">
        <f>'Innlegging av opplysninger'!$B$5*K42</f>
        <v>3717979.609949647</v>
      </c>
      <c r="Q42" s="1"/>
      <c r="R42" s="1">
        <f>'Innlegging av opplysninger'!$C$11*SUM(H42:Q42)</f>
        <v>11960010.797875153</v>
      </c>
      <c r="S42" s="1">
        <f>'Innlegging av opplysninger'!$C$13*(((H42+J42+M42+O42)*Data!H42)+(J42+O42)*(1-Data!H42)*1.8/12+I42+N42+K42+L42+P42+Q42)</f>
        <v>2337362.7543813926</v>
      </c>
      <c r="T42" s="1">
        <f>'Innlegging av opplysninger'!$C$13*((H42+J42+M42+O42)*(1-Data!H42)-(J42+O42)*(1-Data!H42)*1.8/12)</f>
        <v>14028967.811131977</v>
      </c>
      <c r="U42" s="1">
        <f>Data!I42</f>
        <v>58.843300000000021</v>
      </c>
      <c r="V42" s="1">
        <f>Data!J42+Data!K42</f>
        <v>47142.44745507701</v>
      </c>
      <c r="W42" s="1">
        <f>Data!L42</f>
        <v>1309.3227266315789</v>
      </c>
      <c r="X42" s="1">
        <f t="shared" si="7"/>
        <v>30262005.581818186</v>
      </c>
      <c r="Y42" s="100">
        <f t="shared" si="8"/>
        <v>840489.49090909096</v>
      </c>
      <c r="Z42" s="100">
        <f t="shared" si="9"/>
        <v>4447656.7954000002</v>
      </c>
      <c r="AA42" s="100">
        <f>'Innlegging av opplysninger'!$B$4*X42</f>
        <v>3934060.7256363644</v>
      </c>
      <c r="AB42" s="1"/>
      <c r="AC42" s="1">
        <f>'Innlegging av opplysninger'!$B$5*X42</f>
        <v>3964322.7312181825</v>
      </c>
      <c r="AD42" s="1">
        <f>'Innlegging av opplysninger'!$B$5*Y42</f>
        <v>110104.12330909092</v>
      </c>
      <c r="AE42" s="1">
        <f>'Innlegging av opplysninger'!$B$5*Z42</f>
        <v>582643.04019740003</v>
      </c>
      <c r="AF42" s="1">
        <f>'Innlegging av opplysninger'!$B$5*AA42</f>
        <v>515361.95505836373</v>
      </c>
      <c r="AG42" s="1"/>
      <c r="AH42" s="1">
        <f>'Innlegging av opplysninger'!$C$11*SUM(X42:AG42)</f>
        <v>1696952.4888547738</v>
      </c>
      <c r="AI42" s="1">
        <f>'Innlegging av opplysninger'!$C$13*(((X42+Z42+AC42+AE42)*Data!M42)+(Z42+AE42)*(1-Data!M42)*1.8/12+Y42+AD42+AA42+AB42+AF42+AG42)</f>
        <v>336784.53082932875</v>
      </c>
      <c r="AJ42" s="1">
        <f>'Innlegging av opplysninger'!$C$13*((X42+Z42+AC42+AE42)*(1-Data!M42)-(Z42+AE42)*(1-Data!M42)*1.8/12)</f>
        <v>1985360.9802350989</v>
      </c>
      <c r="AK42" s="83">
        <f t="shared" si="4"/>
        <v>13657000</v>
      </c>
      <c r="AL42" s="83">
        <f t="shared" si="5"/>
        <v>2674000</v>
      </c>
      <c r="AM42" s="83">
        <f t="shared" si="6"/>
        <v>16014000</v>
      </c>
      <c r="AN42" s="83"/>
      <c r="AO42" s="83"/>
      <c r="AP42" s="83"/>
      <c r="AQ42" s="83"/>
      <c r="AR42" s="83"/>
      <c r="AS42" s="83"/>
      <c r="AT42" s="83"/>
      <c r="AV42" s="97"/>
      <c r="AZ42" s="98"/>
      <c r="BA42" s="99"/>
      <c r="BB42" s="4"/>
      <c r="BC42" s="3"/>
    </row>
    <row r="43" spans="1:55">
      <c r="A43" t="str">
        <f t="shared" si="0"/>
        <v>1101Samferdsel og teknikk</v>
      </c>
      <c r="B43" s="6" t="str">
        <f>Data!A43</f>
        <v>1101</v>
      </c>
      <c r="C43" s="7" t="str">
        <f>Data!B43</f>
        <v>Eigersund kommune</v>
      </c>
      <c r="D43" s="7" t="str">
        <f>Data!C43</f>
        <v>Samferdsel og teknikk</v>
      </c>
      <c r="E43" s="1">
        <f>Data!D43</f>
        <v>64.843453471915069</v>
      </c>
      <c r="F43" s="1">
        <f>Data!E43+Data!F43</f>
        <v>50210.53580852475</v>
      </c>
      <c r="G43" s="1">
        <f>Data!G43</f>
        <v>261.76236057614551</v>
      </c>
      <c r="H43" s="1">
        <f t="shared" si="1"/>
        <v>35518085.918181814</v>
      </c>
      <c r="I43" s="1">
        <f t="shared" si="2"/>
        <v>185166.27762237759</v>
      </c>
      <c r="J43" s="1">
        <f t="shared" si="3"/>
        <v>4284390.2634965032</v>
      </c>
      <c r="K43" s="1">
        <f>'Innlegging av opplysninger'!$B$4*H43</f>
        <v>4617351.1693636356</v>
      </c>
      <c r="L43" s="1"/>
      <c r="M43" s="1">
        <f>'Innlegging av opplysninger'!$B$5*H43</f>
        <v>4652869.2552818181</v>
      </c>
      <c r="N43" s="1">
        <f>'Innlegging av opplysninger'!$B$5*I43</f>
        <v>24256.782368531465</v>
      </c>
      <c r="O43" s="1">
        <f>'Innlegging av opplysninger'!$B$5*J43</f>
        <v>561255.12451804196</v>
      </c>
      <c r="P43" s="1">
        <f>'Innlegging av opplysninger'!$B$5*K43</f>
        <v>604873.00318663626</v>
      </c>
      <c r="Q43" s="1"/>
      <c r="R43" s="1">
        <f>'Innlegging av opplysninger'!$C$11*SUM(H43:Q43)</f>
        <v>1917033.4161727359</v>
      </c>
      <c r="S43" s="1">
        <f>'Innlegging av opplysninger'!$C$13*(((H43+J43+M43+O43)*Data!H43)+(J43+O43)*(1-Data!H43)*1.8/12+I43+N43+K43+L43+P43+Q43)</f>
        <v>363510.43282270076</v>
      </c>
      <c r="T43" s="1">
        <f>'Innlegging av opplysninger'!$C$13*((H43+J43+M43+O43)*(1-Data!H43)-(J43+O43)*(1-Data!H43)*1.8/12)</f>
        <v>2259798.4524663063</v>
      </c>
      <c r="U43" s="1">
        <f>Data!I43</f>
        <v>15.933999999999999</v>
      </c>
      <c r="V43" s="1">
        <f>Data!J43+Data!K43</f>
        <v>49048.950148529351</v>
      </c>
      <c r="W43" s="1">
        <f>Data!L43</f>
        <v>235.05648299234343</v>
      </c>
      <c r="X43" s="1">
        <f t="shared" si="7"/>
        <v>8525956.0545454547</v>
      </c>
      <c r="Y43" s="100">
        <f t="shared" si="8"/>
        <v>40858.800000000003</v>
      </c>
      <c r="Z43" s="100">
        <f t="shared" si="9"/>
        <v>1225054.5242000001</v>
      </c>
      <c r="AA43" s="100">
        <f>'Innlegging av opplysninger'!$B$4*X43</f>
        <v>1108374.2870909092</v>
      </c>
      <c r="AB43" s="1"/>
      <c r="AC43" s="1">
        <f>'Innlegging av opplysninger'!$B$5*X43</f>
        <v>1116900.2431454547</v>
      </c>
      <c r="AD43" s="1">
        <f>'Innlegging av opplysninger'!$B$5*Y43</f>
        <v>5352.5028000000002</v>
      </c>
      <c r="AE43" s="1">
        <f>'Innlegging av opplysninger'!$B$5*Z43</f>
        <v>160482.14267020003</v>
      </c>
      <c r="AF43" s="1">
        <f>'Innlegging av opplysninger'!$B$5*AA43</f>
        <v>145197.03160890911</v>
      </c>
      <c r="AG43" s="1"/>
      <c r="AH43" s="1">
        <f>'Innlegging av opplysninger'!$C$11*SUM(X43:AG43)</f>
        <v>468470.67227031523</v>
      </c>
      <c r="AI43" s="1">
        <f>'Innlegging av opplysninger'!$C$13*(((X43+Z43+AC43+AE43)*Data!M43)+(Z43+AE43)*(1-Data!M43)*1.8/12+Y43+AD43+AA43+AB43+AF43+AG43)</f>
        <v>92628.393113489568</v>
      </c>
      <c r="AJ43" s="1">
        <f>'Innlegging av opplysninger'!$C$13*((X43+Z43+AC43+AE43)*(1-Data!M43)-(Z43+AE43)*(1-Data!M43)*1.8/12)</f>
        <v>548436.73736167862</v>
      </c>
      <c r="AK43" s="83">
        <f t="shared" si="4"/>
        <v>2386000</v>
      </c>
      <c r="AL43" s="83">
        <f t="shared" si="5"/>
        <v>456000</v>
      </c>
      <c r="AM43" s="83">
        <f t="shared" si="6"/>
        <v>2808000</v>
      </c>
      <c r="AN43" s="83"/>
      <c r="AO43" s="83"/>
      <c r="AP43" s="83"/>
      <c r="AQ43" s="83"/>
      <c r="AR43" s="83"/>
      <c r="AS43" s="83"/>
      <c r="AT43" s="83"/>
      <c r="AV43" s="97"/>
      <c r="AZ43" s="98"/>
      <c r="BA43" s="99"/>
      <c r="BB43" s="4"/>
      <c r="BC43" s="3"/>
    </row>
    <row r="44" spans="1:55">
      <c r="A44" t="str">
        <f t="shared" si="0"/>
        <v>1101Annet</v>
      </c>
      <c r="B44" s="6" t="str">
        <f>Data!A44</f>
        <v>1101</v>
      </c>
      <c r="C44" s="7" t="str">
        <f>Data!B44</f>
        <v>Eigersund kommune</v>
      </c>
      <c r="D44" s="7" t="str">
        <f>Data!C44</f>
        <v>Annet</v>
      </c>
      <c r="E44" s="1">
        <f>Data!D44</f>
        <v>28.890499999999999</v>
      </c>
      <c r="F44" s="1">
        <f>Data!E44+Data!F44</f>
        <v>47044.22575471751</v>
      </c>
      <c r="G44" s="1">
        <f>Data!G44</f>
        <v>95.963378965403848</v>
      </c>
      <c r="H44" s="1">
        <f t="shared" si="1"/>
        <v>14826885.863636358</v>
      </c>
      <c r="I44" s="1">
        <f t="shared" si="2"/>
        <v>30244.690909090903</v>
      </c>
      <c r="J44" s="1">
        <f t="shared" si="3"/>
        <v>1782855.6665454537</v>
      </c>
      <c r="K44" s="1">
        <f>'Innlegging av opplysninger'!$B$4*H44</f>
        <v>1927495.1622727267</v>
      </c>
      <c r="L44" s="1"/>
      <c r="M44" s="1">
        <f>'Innlegging av opplysninger'!$B$5*H44</f>
        <v>1942322.048136363</v>
      </c>
      <c r="N44" s="1">
        <f>'Innlegging av opplysninger'!$B$5*I44</f>
        <v>3962.0545090909086</v>
      </c>
      <c r="O44" s="1">
        <f>'Innlegging av opplysninger'!$B$5*J44</f>
        <v>233554.09231745446</v>
      </c>
      <c r="P44" s="1">
        <f>'Innlegging av opplysninger'!$B$5*K44</f>
        <v>252501.8662577272</v>
      </c>
      <c r="Q44" s="1"/>
      <c r="R44" s="1">
        <f>'Innlegging av opplysninger'!$C$11*SUM(H44:Q44)</f>
        <v>797993.21489420219</v>
      </c>
      <c r="S44" s="1">
        <f>'Innlegging av opplysninger'!$C$13*(((H44+J44+M44+O44)*Data!H44)+(J44+O44)*(1-Data!H44)*1.8/12+I44+N44+K44+L44+P44+Q44)</f>
        <v>158712.69349168232</v>
      </c>
      <c r="T44" s="1">
        <f>'Innlegging av opplysninger'!$C$13*((H44+J44+M44+O44)*(1-Data!H44)-(J44+O44)*(1-Data!H44)*1.8/12)</f>
        <v>933278.02162669948</v>
      </c>
      <c r="U44" s="1">
        <f>Data!I44</f>
        <v>7.7150999999999996</v>
      </c>
      <c r="V44" s="1">
        <f>Data!J44+Data!K44</f>
        <v>44794.292037692321</v>
      </c>
      <c r="W44" s="1">
        <f>Data!L44</f>
        <v>212.68551282549805</v>
      </c>
      <c r="X44" s="1">
        <f t="shared" si="7"/>
        <v>3770099.3727272726</v>
      </c>
      <c r="Y44" s="100">
        <f t="shared" si="8"/>
        <v>17900.618181818183</v>
      </c>
      <c r="Z44" s="100">
        <f t="shared" si="9"/>
        <v>541683.99869999988</v>
      </c>
      <c r="AA44" s="100">
        <f>'Innlegging av opplysninger'!$B$4*X44</f>
        <v>490112.91845454543</v>
      </c>
      <c r="AB44" s="1"/>
      <c r="AC44" s="1">
        <f>'Innlegging av opplysninger'!$B$5*X44</f>
        <v>493883.01782727271</v>
      </c>
      <c r="AD44" s="1">
        <f>'Innlegging av opplysninger'!$B$5*Y44</f>
        <v>2344.980981818182</v>
      </c>
      <c r="AE44" s="1">
        <f>'Innlegging av opplysninger'!$B$5*Z44</f>
        <v>70960.60382969999</v>
      </c>
      <c r="AF44" s="1">
        <f>'Innlegging av opplysninger'!$B$5*AA44</f>
        <v>64204.792317545456</v>
      </c>
      <c r="AG44" s="1"/>
      <c r="AH44" s="1">
        <f>'Innlegging av opplysninger'!$C$11*SUM(X44:AG44)</f>
        <v>207145.23151475893</v>
      </c>
      <c r="AI44" s="1">
        <f>'Innlegging av opplysninger'!$C$13*(((X44+Z44+AC44+AE44)*Data!M44)+(Z44+AE44)*(1-Data!M44)*1.8/12+Y44+AD44+AA44+AB44+AF44+AG44)</f>
        <v>34655.920016389478</v>
      </c>
      <c r="AJ44" s="1">
        <f>'Innlegging av opplysninger'!$C$13*((X44+Z44+AC44+AE44)*(1-Data!M44)-(Z44+AE44)*(1-Data!M44)*1.8/12)</f>
        <v>248805.97574064904</v>
      </c>
      <c r="AK44" s="83">
        <f t="shared" si="4"/>
        <v>1005000</v>
      </c>
      <c r="AL44" s="83">
        <f t="shared" si="5"/>
        <v>193000</v>
      </c>
      <c r="AM44" s="83">
        <f t="shared" si="6"/>
        <v>1182000</v>
      </c>
      <c r="AN44" s="83"/>
      <c r="AO44" s="83"/>
      <c r="AP44" s="83"/>
      <c r="AQ44" s="83"/>
      <c r="AR44" s="83"/>
      <c r="AS44" s="83"/>
      <c r="AT44" s="83"/>
      <c r="AV44" s="97"/>
      <c r="AZ44" s="98"/>
      <c r="BA44" s="99"/>
      <c r="BB44" s="4"/>
      <c r="BC44" s="3"/>
    </row>
    <row r="45" spans="1:55">
      <c r="A45" t="str">
        <f t="shared" si="0"/>
        <v>1103Alle</v>
      </c>
      <c r="B45" s="6" t="str">
        <f>Data!A45</f>
        <v>1103</v>
      </c>
      <c r="C45" s="7" t="str">
        <f>Data!B45</f>
        <v>Stavanger kommune</v>
      </c>
      <c r="D45" s="7" t="str">
        <f>Data!C45</f>
        <v>Alle</v>
      </c>
      <c r="E45" s="1">
        <f>Data!D45</f>
        <v>8293.0320601850181</v>
      </c>
      <c r="F45" s="1">
        <f>Data!E45+Data!F45</f>
        <v>47472.959231370107</v>
      </c>
      <c r="G45" s="1">
        <f>Data!G45</f>
        <v>382.84777955255663</v>
      </c>
      <c r="H45" s="1">
        <f t="shared" si="1"/>
        <v>4294852067.9739118</v>
      </c>
      <c r="I45" s="1">
        <f t="shared" si="2"/>
        <v>34636024.472727254</v>
      </c>
      <c r="J45" s="1">
        <f t="shared" si="3"/>
        <v>519538571.0935967</v>
      </c>
      <c r="K45" s="1">
        <f>'Innlegging av opplysninger'!$B$4*H45</f>
        <v>558330768.83660853</v>
      </c>
      <c r="L45" s="1"/>
      <c r="M45" s="1">
        <f>'Innlegging av opplysninger'!$B$5*H45</f>
        <v>562625620.9045825</v>
      </c>
      <c r="N45" s="1">
        <f>'Innlegging av opplysninger'!$B$5*I45</f>
        <v>4537319.2059272705</v>
      </c>
      <c r="O45" s="1">
        <f>'Innlegging av opplysninger'!$B$5*J45</f>
        <v>68059552.813261166</v>
      </c>
      <c r="P45" s="1">
        <f>'Innlegging av opplysninger'!$B$5*K45</f>
        <v>73141330.717595726</v>
      </c>
      <c r="Q45" s="1"/>
      <c r="R45" s="1">
        <f>'Innlegging av opplysninger'!$C$11*SUM(H45:Q45)</f>
        <v>232397407.72869202</v>
      </c>
      <c r="S45" s="1">
        <f>'Innlegging av opplysninger'!$C$13*(((H45+J45+M45+O45)*Data!H45)+(J45+O45)*(1-Data!H45)*1.8/12+I45+N45+K45+L45+P45+Q45)</f>
        <v>47682916.77601067</v>
      </c>
      <c r="T45" s="1">
        <f>'Innlegging av opplysninger'!$C$13*((H45+J45+M45+O45)*(1-Data!H45)-(J45+O45)*(1-Data!H45)*1.8/12)</f>
        <v>270334588.53693628</v>
      </c>
      <c r="U45" s="1">
        <f>Data!I45</f>
        <v>914.38116681614326</v>
      </c>
      <c r="V45" s="1">
        <f>Data!J45+Data!K45</f>
        <v>50399.860719061631</v>
      </c>
      <c r="W45" s="1">
        <f>Data!L45</f>
        <v>390.06319568228361</v>
      </c>
      <c r="X45" s="1">
        <f t="shared" si="7"/>
        <v>502742001.29090917</v>
      </c>
      <c r="Y45" s="100">
        <f t="shared" si="8"/>
        <v>3890906.6181818186</v>
      </c>
      <c r="Z45" s="100">
        <f t="shared" si="9"/>
        <v>72448505.831</v>
      </c>
      <c r="AA45" s="100">
        <f>'Innlegging av opplysninger'!$B$4*X45</f>
        <v>65356460.167818196</v>
      </c>
      <c r="AB45" s="1"/>
      <c r="AC45" s="1">
        <f>'Innlegging av opplysninger'!$B$5*X45</f>
        <v>65859202.169109106</v>
      </c>
      <c r="AD45" s="1">
        <f>'Innlegging av opplysninger'!$B$5*Y45</f>
        <v>509708.76698181825</v>
      </c>
      <c r="AE45" s="1">
        <f>'Innlegging av opplysninger'!$B$5*Z45</f>
        <v>9490754.2638610005</v>
      </c>
      <c r="AF45" s="1">
        <f>'Innlegging av opplysninger'!$B$5*AA45</f>
        <v>8561696.2819841839</v>
      </c>
      <c r="AG45" s="1"/>
      <c r="AH45" s="1">
        <f>'Innlegging av opplysninger'!$C$11*SUM(X45:AG45)</f>
        <v>27696650.944814119</v>
      </c>
      <c r="AI45" s="1">
        <f>'Innlegging av opplysninger'!$C$13*(((X45+Z45+AC45+AE45)*Data!M45)+(Z45+AE45)*(1-Data!M45)*1.8/12+Y45+AD45+AA45+AB45+AF45+AG45)</f>
        <v>6453363.2055352516</v>
      </c>
      <c r="AJ45" s="1">
        <f>'Innlegging av opplysninger'!$C$13*((X45+Z45+AC45+AE45)*(1-Data!M45)-(Z45+AE45)*(1-Data!M45)*1.8/12)</f>
        <v>31447317.034736697</v>
      </c>
      <c r="AK45" s="83">
        <f t="shared" si="4"/>
        <v>260094000</v>
      </c>
      <c r="AL45" s="83">
        <f t="shared" si="5"/>
        <v>54136000</v>
      </c>
      <c r="AM45" s="83">
        <f t="shared" si="6"/>
        <v>301782000</v>
      </c>
      <c r="AN45" s="83"/>
      <c r="AO45" s="83"/>
      <c r="AP45" s="83"/>
      <c r="AQ45" s="83"/>
      <c r="AR45" s="83"/>
      <c r="AS45" s="83"/>
      <c r="AT45" s="83"/>
      <c r="AV45" s="97"/>
      <c r="AZ45" s="98"/>
      <c r="BA45" s="99"/>
      <c r="BB45" s="4"/>
      <c r="BC45" s="3"/>
    </row>
    <row r="46" spans="1:55">
      <c r="A46" t="str">
        <f t="shared" si="0"/>
        <v>1103Administrasjon</v>
      </c>
      <c r="B46" s="6" t="str">
        <f>Data!A46</f>
        <v>1103</v>
      </c>
      <c r="C46" s="7" t="str">
        <f>Data!B46</f>
        <v>Stavanger kommune</v>
      </c>
      <c r="D46" s="7" t="str">
        <f>Data!C46</f>
        <v>Administrasjon</v>
      </c>
      <c r="E46" s="1">
        <f>Data!D46</f>
        <v>612.96140000000003</v>
      </c>
      <c r="F46" s="1">
        <f>Data!E46+Data!F46</f>
        <v>57390.278411767351</v>
      </c>
      <c r="G46" s="1">
        <f>Data!G46</f>
        <v>1.0288739225667389</v>
      </c>
      <c r="H46" s="1">
        <f t="shared" si="1"/>
        <v>383760277.10909116</v>
      </c>
      <c r="I46" s="1">
        <f t="shared" si="2"/>
        <v>6879.927272727271</v>
      </c>
      <c r="J46" s="1">
        <f t="shared" si="3"/>
        <v>46052058.844363667</v>
      </c>
      <c r="K46" s="1">
        <f>'Innlegging av opplysninger'!$B$4*H46</f>
        <v>49888836.02418185</v>
      </c>
      <c r="L46" s="1"/>
      <c r="M46" s="1">
        <f>'Innlegging av opplysninger'!$B$5*H46</f>
        <v>50272596.301290944</v>
      </c>
      <c r="N46" s="1">
        <f>'Innlegging av opplysninger'!$B$5*I46</f>
        <v>901.27047272727259</v>
      </c>
      <c r="O46" s="1">
        <f>'Innlegging av opplysninger'!$B$5*J46</f>
        <v>6032819.7086116411</v>
      </c>
      <c r="P46" s="1">
        <f>'Innlegging av opplysninger'!$B$5*K46</f>
        <v>6535437.5191678228</v>
      </c>
      <c r="Q46" s="1"/>
      <c r="R46" s="1">
        <f>'Innlegging av opplysninger'!$C$11*SUM(H46:Q46)</f>
        <v>20616892.654769193</v>
      </c>
      <c r="S46" s="1">
        <f>'Innlegging av opplysninger'!$C$13*(((H46+J46+M46+O46)*Data!H46)+(J46+O46)*(1-Data!H46)*1.8/12+I46+N46+K46+L46+P46+Q46)</f>
        <v>6435354.7246658457</v>
      </c>
      <c r="T46" s="1">
        <f>'Innlegging av opplysninger'!$C$13*((H46+J46+M46+O46)*(1-Data!H46)-(J46+O46)*(1-Data!H46)*1.8/12)</f>
        <v>21777235.22396569</v>
      </c>
      <c r="U46" s="1">
        <f>Data!I46</f>
        <v>81.445699999999988</v>
      </c>
      <c r="V46" s="1">
        <f>Data!J46+Data!K46</f>
        <v>60120.312541566578</v>
      </c>
      <c r="W46" s="1">
        <f>Data!L46</f>
        <v>0</v>
      </c>
      <c r="X46" s="1">
        <f t="shared" si="7"/>
        <v>53416810.245454565</v>
      </c>
      <c r="Y46" s="100">
        <f t="shared" si="8"/>
        <v>0</v>
      </c>
      <c r="Z46" s="100">
        <f t="shared" si="9"/>
        <v>7638603.8651000019</v>
      </c>
      <c r="AA46" s="100">
        <f>'Innlegging av opplysninger'!$B$4*X46</f>
        <v>6944185.331909094</v>
      </c>
      <c r="AB46" s="1"/>
      <c r="AC46" s="1">
        <f>'Innlegging av opplysninger'!$B$5*X46</f>
        <v>6997602.1421545483</v>
      </c>
      <c r="AD46" s="1">
        <f>'Innlegging av opplysninger'!$B$5*Y46</f>
        <v>0</v>
      </c>
      <c r="AE46" s="1">
        <f>'Innlegging av opplysninger'!$B$5*Z46</f>
        <v>1000657.1063281003</v>
      </c>
      <c r="AF46" s="1">
        <f>'Innlegging av opplysninger'!$B$5*AA46</f>
        <v>909688.27848009137</v>
      </c>
      <c r="AG46" s="1"/>
      <c r="AH46" s="1">
        <f>'Innlegging av opplysninger'!$C$11*SUM(X46:AG46)</f>
        <v>2922486.7848382033</v>
      </c>
      <c r="AI46" s="1">
        <f>'Innlegging av opplysninger'!$C$13*(((X46+Z46+AC46+AE46)*Data!M46)+(Z46+AE46)*(1-Data!M46)*1.8/12+Y46+AD46+AA46+AB46+AF46+AG46)</f>
        <v>1075279.5583205584</v>
      </c>
      <c r="AJ46" s="1">
        <f>'Innlegging av opplysninger'!$C$13*((X46+Z46+AC46+AE46)*(1-Data!M46)-(Z46+AE46)*(1-Data!M46)*1.8/12)</f>
        <v>2923912.8840896143</v>
      </c>
      <c r="AK46" s="83">
        <f t="shared" si="4"/>
        <v>23539000</v>
      </c>
      <c r="AL46" s="83">
        <f t="shared" si="5"/>
        <v>7511000</v>
      </c>
      <c r="AM46" s="83">
        <f t="shared" si="6"/>
        <v>24701000</v>
      </c>
      <c r="AN46" s="83"/>
      <c r="AO46" s="83"/>
      <c r="AP46" s="83"/>
      <c r="AQ46" s="83"/>
      <c r="AR46" s="83"/>
      <c r="AS46" s="83"/>
      <c r="AT46" s="83"/>
      <c r="AV46" s="97"/>
      <c r="AZ46" s="98"/>
      <c r="BA46" s="99"/>
      <c r="BB46" s="4"/>
      <c r="BC46" s="3"/>
    </row>
    <row r="47" spans="1:55">
      <c r="A47" t="str">
        <f t="shared" si="0"/>
        <v>1103Undervisning</v>
      </c>
      <c r="B47" s="6" t="str">
        <f>Data!A47</f>
        <v>1103</v>
      </c>
      <c r="C47" s="7" t="str">
        <f>Data!B47</f>
        <v>Stavanger kommune</v>
      </c>
      <c r="D47" s="7" t="str">
        <f>Data!C47</f>
        <v>Undervisning</v>
      </c>
      <c r="E47" s="1">
        <f>Data!D47</f>
        <v>2444.6929837528596</v>
      </c>
      <c r="F47" s="1">
        <f>Data!E47+Data!F47</f>
        <v>48587.672473277875</v>
      </c>
      <c r="G47" s="1">
        <f>Data!G47</f>
        <v>4.3756005646070885E-2</v>
      </c>
      <c r="H47" s="1">
        <f t="shared" si="1"/>
        <v>1295803003.5524111</v>
      </c>
      <c r="I47" s="1">
        <f t="shared" si="2"/>
        <v>1166.9454545454546</v>
      </c>
      <c r="J47" s="1">
        <f t="shared" si="3"/>
        <v>155496500.45974389</v>
      </c>
      <c r="K47" s="1">
        <f>'Innlegging av opplysninger'!$B$4*H47</f>
        <v>168454390.46181345</v>
      </c>
      <c r="L47" s="1"/>
      <c r="M47" s="1">
        <f>'Innlegging av opplysninger'!$B$5*H47</f>
        <v>169750193.46536586</v>
      </c>
      <c r="N47" s="1">
        <f>'Innlegging av opplysninger'!$B$5*I47</f>
        <v>152.86985454545456</v>
      </c>
      <c r="O47" s="1">
        <f>'Innlegging av opplysninger'!$B$5*J47</f>
        <v>20370041.560226452</v>
      </c>
      <c r="P47" s="1">
        <f>'Innlegging av opplysninger'!$B$5*K47</f>
        <v>22067525.150497563</v>
      </c>
      <c r="Q47" s="1"/>
      <c r="R47" s="1">
        <f>'Innlegging av opplysninger'!$C$11*SUM(H47:Q47)</f>
        <v>69613833.029683962</v>
      </c>
      <c r="S47" s="1">
        <f>'Innlegging av opplysninger'!$C$13*(((H47+J47+M47+O47)*Data!H47)+(J47+O47)*(1-Data!H47)*1.8/12+I47+N47+K47+L47+P47+Q47)</f>
        <v>13364700.270592196</v>
      </c>
      <c r="T47" s="1">
        <f>'Innlegging av opplysninger'!$C$13*((H47+J47+M47+O47)*(1-Data!H47)-(J47+O47)*(1-Data!H47)*1.8/12)</f>
        <v>81896334.401606917</v>
      </c>
      <c r="U47" s="1">
        <f>Data!I47</f>
        <v>252.89980000000006</v>
      </c>
      <c r="V47" s="1">
        <f>Data!J47+Data!K47</f>
        <v>52389.279917711785</v>
      </c>
      <c r="W47" s="1">
        <f>Data!L47</f>
        <v>0</v>
      </c>
      <c r="X47" s="1">
        <f t="shared" si="7"/>
        <v>144537146.32727268</v>
      </c>
      <c r="Y47" s="100">
        <f t="shared" si="8"/>
        <v>0</v>
      </c>
      <c r="Z47" s="100">
        <f t="shared" si="9"/>
        <v>20668811.924799994</v>
      </c>
      <c r="AA47" s="100">
        <f>'Innlegging av opplysninger'!$B$4*X47</f>
        <v>18789829.022545449</v>
      </c>
      <c r="AB47" s="1"/>
      <c r="AC47" s="1">
        <f>'Innlegging av opplysninger'!$B$5*X47</f>
        <v>18934366.168872721</v>
      </c>
      <c r="AD47" s="1">
        <f>'Innlegging av opplysninger'!$B$5*Y47</f>
        <v>0</v>
      </c>
      <c r="AE47" s="1">
        <f>'Innlegging av opplysninger'!$B$5*Z47</f>
        <v>2707614.3621487995</v>
      </c>
      <c r="AF47" s="1">
        <f>'Innlegging av opplysninger'!$B$5*AA47</f>
        <v>2461467.6019534539</v>
      </c>
      <c r="AG47" s="1"/>
      <c r="AH47" s="1">
        <f>'Innlegging av opplysninger'!$C$11*SUM(X47:AG47)</f>
        <v>7907770.9454885377</v>
      </c>
      <c r="AI47" s="1">
        <f>'Innlegging av opplysninger'!$C$13*(((X47+Z47+AC47+AE47)*Data!M47)+(Z47+AE47)*(1-Data!M47)*1.8/12+Y47+AD47+AA47+AB47+AF47+AG47)</f>
        <v>1771439.2719736767</v>
      </c>
      <c r="AJ47" s="1">
        <f>'Innlegging av opplysninger'!$C$13*((X47+Z47+AC47+AE47)*(1-Data!M47)-(Z47+AE47)*(1-Data!M47)*1.8/12)</f>
        <v>9049720.9692211635</v>
      </c>
      <c r="AK47" s="83">
        <f t="shared" si="4"/>
        <v>77522000</v>
      </c>
      <c r="AL47" s="83">
        <f t="shared" si="5"/>
        <v>15136000</v>
      </c>
      <c r="AM47" s="83">
        <f t="shared" si="6"/>
        <v>90946000</v>
      </c>
      <c r="AN47" s="83"/>
      <c r="AO47" s="83"/>
      <c r="AP47" s="83"/>
      <c r="AQ47" s="83"/>
      <c r="AR47" s="83"/>
      <c r="AS47" s="83"/>
      <c r="AT47" s="83"/>
      <c r="AV47" s="97"/>
      <c r="AZ47" s="98"/>
      <c r="BA47" s="99"/>
      <c r="BB47" s="4"/>
      <c r="BC47" s="3"/>
    </row>
    <row r="48" spans="1:55">
      <c r="A48" t="str">
        <f t="shared" si="0"/>
        <v>1103Barnehager</v>
      </c>
      <c r="B48" s="6" t="str">
        <f>Data!A48</f>
        <v>1103</v>
      </c>
      <c r="C48" s="7" t="str">
        <f>Data!B48</f>
        <v>Stavanger kommune</v>
      </c>
      <c r="D48" s="7" t="str">
        <f>Data!C48</f>
        <v>Barnehager</v>
      </c>
      <c r="E48" s="1">
        <f>Data!D48</f>
        <v>1346.1195507671057</v>
      </c>
      <c r="F48" s="1">
        <f>Data!E48+Data!F48</f>
        <v>42242.101704781257</v>
      </c>
      <c r="G48" s="1">
        <f>Data!G48</f>
        <v>0</v>
      </c>
      <c r="H48" s="1">
        <f t="shared" si="1"/>
        <v>620322752.40325677</v>
      </c>
      <c r="I48" s="1">
        <f t="shared" si="2"/>
        <v>0</v>
      </c>
      <c r="J48" s="1">
        <f t="shared" si="3"/>
        <v>74438730.288390815</v>
      </c>
      <c r="K48" s="1">
        <f>'Innlegging av opplysninger'!$B$4*H48</f>
        <v>80641957.812423378</v>
      </c>
      <c r="L48" s="1"/>
      <c r="M48" s="1">
        <f>'Innlegging av opplysninger'!$B$5*H48</f>
        <v>81262280.564826638</v>
      </c>
      <c r="N48" s="1">
        <f>'Innlegging av opplysninger'!$B$5*I48</f>
        <v>0</v>
      </c>
      <c r="O48" s="1">
        <f>'Innlegging av opplysninger'!$B$5*J48</f>
        <v>9751473.6677791979</v>
      </c>
      <c r="P48" s="1">
        <f>'Innlegging av opplysninger'!$B$5*K48</f>
        <v>10564096.473427463</v>
      </c>
      <c r="Q48" s="1"/>
      <c r="R48" s="1">
        <f>'Innlegging av opplysninger'!$C$11*SUM(H48:Q48)</f>
        <v>33325289.065983955</v>
      </c>
      <c r="S48" s="1">
        <f>'Innlegging av opplysninger'!$C$13*(((H48+J48+M48+O48)*Data!H48)+(J48+O48)*(1-Data!H48)*1.8/12+I48+N48+K48+L48+P48+Q48)</f>
        <v>5914838.8969943682</v>
      </c>
      <c r="T48" s="1">
        <f>'Innlegging av opplysninger'!$C$13*((H48+J48+M48+O48)*(1-Data!H48)-(J48+O48)*(1-Data!H48)*1.8/12)</f>
        <v>39688188.245931052</v>
      </c>
      <c r="U48" s="1">
        <f>Data!I48</f>
        <v>108.15839999999999</v>
      </c>
      <c r="V48" s="1">
        <f>Data!J48+Data!K48</f>
        <v>44334.396557887936</v>
      </c>
      <c r="W48" s="1">
        <f>Data!L48</f>
        <v>0</v>
      </c>
      <c r="X48" s="1">
        <f t="shared" si="7"/>
        <v>52310589.781818174</v>
      </c>
      <c r="Y48" s="100">
        <f t="shared" si="8"/>
        <v>0</v>
      </c>
      <c r="Z48" s="100">
        <f t="shared" si="9"/>
        <v>7480414.3387999982</v>
      </c>
      <c r="AA48" s="100">
        <f>'Innlegging av opplysninger'!$B$4*X48</f>
        <v>6800376.6716363626</v>
      </c>
      <c r="AB48" s="1"/>
      <c r="AC48" s="1">
        <f>'Innlegging av opplysninger'!$B$5*X48</f>
        <v>6852687.2614181815</v>
      </c>
      <c r="AD48" s="1">
        <f>'Innlegging av opplysninger'!$B$5*Y48</f>
        <v>0</v>
      </c>
      <c r="AE48" s="1">
        <f>'Innlegging av opplysninger'!$B$5*Z48</f>
        <v>979934.27838279982</v>
      </c>
      <c r="AF48" s="1">
        <f>'Innlegging av opplysninger'!$B$5*AA48</f>
        <v>890849.34398436348</v>
      </c>
      <c r="AG48" s="1"/>
      <c r="AH48" s="1">
        <f>'Innlegging av opplysninger'!$C$11*SUM(X48:AG48)</f>
        <v>2861964.3636895153</v>
      </c>
      <c r="AI48" s="1">
        <f>'Innlegging av opplysninger'!$C$13*(((X48+Z48+AC48+AE48)*Data!M48)+(Z48+AE48)*(1-Data!M48)*1.8/12+Y48+AD48+AA48+AB48+AF48+AG48)</f>
        <v>552760.56667398324</v>
      </c>
      <c r="AJ48" s="1">
        <f>'Innlegging av opplysninger'!$C$13*((X48+Z48+AC48+AE48)*(1-Data!M48)-(Z48+AE48)*(1-Data!M48)*1.8/12)</f>
        <v>3363611.72048009</v>
      </c>
      <c r="AK48" s="83">
        <f t="shared" si="4"/>
        <v>36187000</v>
      </c>
      <c r="AL48" s="83">
        <f t="shared" si="5"/>
        <v>6468000</v>
      </c>
      <c r="AM48" s="83">
        <f t="shared" si="6"/>
        <v>43052000</v>
      </c>
      <c r="AN48" s="83"/>
      <c r="AO48" s="83"/>
      <c r="AP48" s="83"/>
      <c r="AQ48" s="83"/>
      <c r="AR48" s="83"/>
      <c r="AS48" s="83"/>
      <c r="AT48" s="83"/>
      <c r="AV48" s="97"/>
      <c r="AZ48" s="98"/>
      <c r="BA48" s="99"/>
      <c r="BB48" s="4"/>
      <c r="BC48" s="3"/>
    </row>
    <row r="49" spans="1:55">
      <c r="A49" t="str">
        <f t="shared" si="0"/>
        <v>1103Helse/pleie/omsorg</v>
      </c>
      <c r="B49" s="6" t="str">
        <f>Data!A49</f>
        <v>1103</v>
      </c>
      <c r="C49" s="7" t="str">
        <f>Data!B49</f>
        <v>Stavanger kommune</v>
      </c>
      <c r="D49" s="7" t="str">
        <f>Data!C49</f>
        <v>Helse/pleie/omsorg</v>
      </c>
      <c r="E49" s="1">
        <f>Data!D49</f>
        <v>3248.5240256650154</v>
      </c>
      <c r="F49" s="1">
        <f>Data!E49+Data!F49</f>
        <v>46643.543470683326</v>
      </c>
      <c r="G49" s="1">
        <f>Data!G49</f>
        <v>975.06185115918026</v>
      </c>
      <c r="H49" s="1">
        <f t="shared" si="1"/>
        <v>1652974599.3454399</v>
      </c>
      <c r="I49" s="1">
        <f t="shared" si="2"/>
        <v>34554674.727272749</v>
      </c>
      <c r="J49" s="1">
        <f t="shared" si="3"/>
        <v>202503512.88872552</v>
      </c>
      <c r="K49" s="1">
        <f>'Innlegging av opplysninger'!$B$4*H49</f>
        <v>214886697.91490719</v>
      </c>
      <c r="L49" s="1"/>
      <c r="M49" s="1">
        <f>'Innlegging av opplysninger'!$B$5*H49</f>
        <v>216539672.51425263</v>
      </c>
      <c r="N49" s="1">
        <f>'Innlegging av opplysninger'!$B$5*I49</f>
        <v>4526662.3892727299</v>
      </c>
      <c r="O49" s="1">
        <f>'Innlegging av opplysninger'!$B$5*J49</f>
        <v>26527960.188423045</v>
      </c>
      <c r="P49" s="1">
        <f>'Innlegging av opplysninger'!$B$5*K49</f>
        <v>28150157.426852841</v>
      </c>
      <c r="Q49" s="1"/>
      <c r="R49" s="1">
        <f>'Innlegging av opplysninger'!$C$11*SUM(H49:Q49)</f>
        <v>90465229.621015564</v>
      </c>
      <c r="S49" s="1">
        <f>'Innlegging av opplysninger'!$C$13*(((H49+J49+M49+O49)*Data!H49)+(J49+O49)*(1-Data!H49)*1.8/12+I49+N49+K49+L49+P49+Q49)</f>
        <v>18012629.869393576</v>
      </c>
      <c r="T49" s="1">
        <f>'Innlegging av opplysninger'!$C$13*((H49+J49+M49+O49)*(1-Data!H49)-(J49+O49)*(1-Data!H49)*1.8/12)</f>
        <v>105781894.87515405</v>
      </c>
      <c r="U49" s="1">
        <f>Data!I49</f>
        <v>345.78916681614351</v>
      </c>
      <c r="V49" s="1">
        <f>Data!J49+Data!K49</f>
        <v>48115.115577096592</v>
      </c>
      <c r="W49" s="1">
        <f>Data!L49</f>
        <v>1026.6356614600186</v>
      </c>
      <c r="X49" s="1">
        <f t="shared" si="7"/>
        <v>181502026.10909101</v>
      </c>
      <c r="Y49" s="100">
        <f t="shared" si="8"/>
        <v>3872721.7090909109</v>
      </c>
      <c r="Z49" s="100">
        <f t="shared" si="9"/>
        <v>26508588.938000016</v>
      </c>
      <c r="AA49" s="100">
        <f>'Innlegging av opplysninger'!$B$4*X49</f>
        <v>23595263.394181833</v>
      </c>
      <c r="AB49" s="1"/>
      <c r="AC49" s="1">
        <f>'Innlegging av opplysninger'!$B$5*X49</f>
        <v>23776765.420290925</v>
      </c>
      <c r="AD49" s="1">
        <f>'Innlegging av opplysninger'!$B$5*Y49</f>
        <v>507326.54389090935</v>
      </c>
      <c r="AE49" s="1">
        <f>'Innlegging av opplysninger'!$B$5*Z49</f>
        <v>3472625.1508780024</v>
      </c>
      <c r="AF49" s="1">
        <f>'Innlegging av opplysninger'!$B$5*AA49</f>
        <v>3090979.5046378202</v>
      </c>
      <c r="AG49" s="1"/>
      <c r="AH49" s="1">
        <f>'Innlegging av opplysninger'!$C$11*SUM(X49:AG49)</f>
        <v>10120399.277262336</v>
      </c>
      <c r="AI49" s="1">
        <f>'Innlegging av opplysninger'!$C$13*(((X49+Z49+AC49+AE49)*Data!M49)+(Z49+AE49)*(1-Data!M49)*1.8/12+Y49+AD49+AA49+AB49+AF49+AG49)</f>
        <v>2047631.0695909164</v>
      </c>
      <c r="AJ49" s="1">
        <f>'Innlegging av opplysninger'!$C$13*((X49+Z49+AC49+AE49)*(1-Data!M49)-(Z49+AE49)*(1-Data!M49)*1.8/12)</f>
        <v>11801336.362452278</v>
      </c>
      <c r="AK49" s="83">
        <f t="shared" si="4"/>
        <v>100586000</v>
      </c>
      <c r="AL49" s="83">
        <f t="shared" si="5"/>
        <v>20060000</v>
      </c>
      <c r="AM49" s="83">
        <f t="shared" si="6"/>
        <v>117583000</v>
      </c>
      <c r="AN49" s="83"/>
      <c r="AO49" s="83"/>
      <c r="AP49" s="83"/>
      <c r="AQ49" s="83"/>
      <c r="AR49" s="83"/>
      <c r="AS49" s="83"/>
      <c r="AT49" s="83"/>
      <c r="AV49" s="97"/>
      <c r="AZ49" s="98"/>
      <c r="BA49" s="99"/>
      <c r="BB49" s="4"/>
      <c r="BC49" s="3"/>
    </row>
    <row r="50" spans="1:55">
      <c r="A50" t="str">
        <f t="shared" si="0"/>
        <v>1103Samferdsel og teknikk</v>
      </c>
      <c r="B50" s="6" t="str">
        <f>Data!A50</f>
        <v>1103</v>
      </c>
      <c r="C50" s="7" t="str">
        <f>Data!B50</f>
        <v>Stavanger kommune</v>
      </c>
      <c r="D50" s="7" t="str">
        <f>Data!C50</f>
        <v>Samferdsel og teknikk</v>
      </c>
      <c r="E50" s="1">
        <f>Data!D50</f>
        <v>420.49480000000005</v>
      </c>
      <c r="F50" s="1">
        <f>Data!E50+Data!F50</f>
        <v>49391.351967967254</v>
      </c>
      <c r="G50" s="1">
        <f>Data!G50</f>
        <v>10.206214202886693</v>
      </c>
      <c r="H50" s="1">
        <f t="shared" si="1"/>
        <v>226568800.0090909</v>
      </c>
      <c r="I50" s="1">
        <f t="shared" si="2"/>
        <v>46818.109090909093</v>
      </c>
      <c r="J50" s="1">
        <f t="shared" si="3"/>
        <v>27193874.174181815</v>
      </c>
      <c r="K50" s="1">
        <f>'Innlegging av opplysninger'!$B$4*H50</f>
        <v>29453944.001181819</v>
      </c>
      <c r="L50" s="1"/>
      <c r="M50" s="1">
        <f>'Innlegging av opplysninger'!$B$5*H50</f>
        <v>29680512.801190909</v>
      </c>
      <c r="N50" s="1">
        <f>'Innlegging av opplysninger'!$B$5*I50</f>
        <v>6133.1722909090913</v>
      </c>
      <c r="O50" s="1">
        <f>'Innlegging av opplysninger'!$B$5*J50</f>
        <v>3562397.5168178179</v>
      </c>
      <c r="P50" s="1">
        <f>'Innlegging av opplysninger'!$B$5*K50</f>
        <v>3858466.6641548183</v>
      </c>
      <c r="Q50" s="1"/>
      <c r="R50" s="1">
        <f>'Innlegging av opplysninger'!$C$11*SUM(H50:Q50)</f>
        <v>12174095.965023996</v>
      </c>
      <c r="S50" s="1">
        <f>'Innlegging av opplysninger'!$C$13*(((H50+J50+M50+O50)*Data!H50)+(J50+O50)*(1-Data!H50)*1.8/12+I50+N50+K50+L50+P50+Q50)</f>
        <v>2772169.0820814911</v>
      </c>
      <c r="T50" s="1">
        <f>'Innlegging av opplysninger'!$C$13*((H50+J50+M50+O50)*(1-Data!H50)-(J50+O50)*(1-Data!H50)*1.8/12)</f>
        <v>13887120.133214504</v>
      </c>
      <c r="U50" s="1">
        <f>Data!I50</f>
        <v>78.7333</v>
      </c>
      <c r="V50" s="1">
        <f>Data!J50+Data!K50</f>
        <v>52584.936456366006</v>
      </c>
      <c r="W50" s="1">
        <f>Data!L50</f>
        <v>15.646619664106545</v>
      </c>
      <c r="X50" s="1">
        <f t="shared" si="7"/>
        <v>45165660.845454559</v>
      </c>
      <c r="Y50" s="100">
        <f t="shared" si="8"/>
        <v>13439.018181818179</v>
      </c>
      <c r="Z50" s="100">
        <f t="shared" si="9"/>
        <v>6460611.2805000013</v>
      </c>
      <c r="AA50" s="100">
        <f>'Innlegging av opplysninger'!$B$4*X50</f>
        <v>5871535.9099090928</v>
      </c>
      <c r="AB50" s="1"/>
      <c r="AC50" s="1">
        <f>'Innlegging av opplysninger'!$B$5*X50</f>
        <v>5916701.5707545476</v>
      </c>
      <c r="AD50" s="1">
        <f>'Innlegging av opplysninger'!$B$5*Y50</f>
        <v>1760.5113818181815</v>
      </c>
      <c r="AE50" s="1">
        <f>'Innlegging av opplysninger'!$B$5*Z50</f>
        <v>846340.07774550025</v>
      </c>
      <c r="AF50" s="1">
        <f>'Innlegging av opplysninger'!$B$5*AA50</f>
        <v>769171.20419809117</v>
      </c>
      <c r="AG50" s="1"/>
      <c r="AH50" s="1">
        <f>'Innlegging av opplysninger'!$C$11*SUM(X50:AG50)</f>
        <v>2471718.3758887663</v>
      </c>
      <c r="AI50" s="1">
        <f>'Innlegging av opplysninger'!$C$13*(((X50+Z50+AC50+AE50)*Data!M50)+(Z50+AE50)*(1-Data!M50)*1.8/12+Y50+AD50+AA50+AB50+AF50+AG50)</f>
        <v>677127.91623831179</v>
      </c>
      <c r="AJ50" s="1">
        <f>'Innlegging av opplysninger'!$C$13*((X50+Z50+AC50+AE50)*(1-Data!M50)-(Z50+AE50)*(1-Data!M50)*1.8/12)</f>
        <v>2705223.5455042101</v>
      </c>
      <c r="AK50" s="83">
        <f t="shared" si="4"/>
        <v>14646000</v>
      </c>
      <c r="AL50" s="83">
        <f t="shared" si="5"/>
        <v>3449000</v>
      </c>
      <c r="AM50" s="83">
        <f t="shared" si="6"/>
        <v>16592000</v>
      </c>
      <c r="AN50" s="83"/>
      <c r="AO50" s="83"/>
      <c r="AP50" s="83"/>
      <c r="AQ50" s="83"/>
      <c r="AR50" s="83"/>
      <c r="AS50" s="83"/>
      <c r="AT50" s="83"/>
      <c r="AV50" s="97"/>
      <c r="AZ50" s="98"/>
      <c r="BA50" s="99"/>
      <c r="BB50" s="4"/>
      <c r="BC50" s="3"/>
    </row>
    <row r="51" spans="1:55">
      <c r="A51" t="str">
        <f t="shared" si="0"/>
        <v>1103Annet</v>
      </c>
      <c r="B51" s="6" t="str">
        <f>Data!A51</f>
        <v>1103</v>
      </c>
      <c r="C51" s="7" t="str">
        <f>Data!B51</f>
        <v>Stavanger kommune</v>
      </c>
      <c r="D51" s="7" t="str">
        <f>Data!C51</f>
        <v>Annet</v>
      </c>
      <c r="E51" s="1">
        <f>Data!D51</f>
        <v>220.23929999999999</v>
      </c>
      <c r="F51" s="1">
        <f>Data!E51+Data!F51</f>
        <v>48040.509841643521</v>
      </c>
      <c r="G51" s="1">
        <f>Data!G51</f>
        <v>11.023327807525721</v>
      </c>
      <c r="H51" s="1">
        <f t="shared" si="1"/>
        <v>115422635.55454558</v>
      </c>
      <c r="I51" s="1">
        <f t="shared" si="2"/>
        <v>26484.763636363627</v>
      </c>
      <c r="J51" s="1">
        <f t="shared" si="3"/>
        <v>13853894.438181832</v>
      </c>
      <c r="K51" s="1">
        <f>'Innlegging av opplysninger'!$B$4*H51</f>
        <v>15004942.622090926</v>
      </c>
      <c r="L51" s="1"/>
      <c r="M51" s="1">
        <f>'Innlegging av opplysninger'!$B$5*H51</f>
        <v>15120365.257645471</v>
      </c>
      <c r="N51" s="1">
        <f>'Innlegging av opplysninger'!$B$5*I51</f>
        <v>3469.5040363636354</v>
      </c>
      <c r="O51" s="1">
        <f>'Innlegging av opplysninger'!$B$5*J51</f>
        <v>1814860.1714018201</v>
      </c>
      <c r="P51" s="1">
        <f>'Innlegging av opplysninger'!$B$5*K51</f>
        <v>1965647.4834939113</v>
      </c>
      <c r="Q51" s="1"/>
      <c r="R51" s="1">
        <f>'Innlegging av opplysninger'!$C$11*SUM(H51:Q51)</f>
        <v>6202067.3922112267</v>
      </c>
      <c r="S51" s="1">
        <f>'Innlegging av opplysninger'!$C$13*(((H51+J51+M51+O51)*Data!H51)+(J51+O51)*(1-Data!H51)*1.8/12+I51+N51+K51+L51+P51+Q51)</f>
        <v>1180117.4007298015</v>
      </c>
      <c r="T51" s="1">
        <f>'Innlegging av opplysninger'!$C$13*((H51+J51+M51+O51)*(1-Data!H51)-(J51+O51)*(1-Data!H51)*1.8/12)</f>
        <v>7306922.1886118762</v>
      </c>
      <c r="U51" s="1">
        <f>Data!I51</f>
        <v>47.354800000000004</v>
      </c>
      <c r="V51" s="1">
        <f>Data!J51+Data!K51</f>
        <v>49961.047208167569</v>
      </c>
      <c r="W51" s="1">
        <f>Data!L51</f>
        <v>9.1868194987625333</v>
      </c>
      <c r="X51" s="1">
        <f t="shared" si="7"/>
        <v>25809767.981818188</v>
      </c>
      <c r="Y51" s="100">
        <f t="shared" si="8"/>
        <v>4745.8909090909092</v>
      </c>
      <c r="Z51" s="100">
        <f t="shared" si="9"/>
        <v>3691475.4838000005</v>
      </c>
      <c r="AA51" s="100">
        <f>'Innlegging av opplysninger'!$B$4*X51</f>
        <v>3355269.8376363646</v>
      </c>
      <c r="AB51" s="1"/>
      <c r="AC51" s="1">
        <f>'Innlegging av opplysninger'!$B$5*X51</f>
        <v>3381079.6056181826</v>
      </c>
      <c r="AD51" s="1">
        <f>'Innlegging av opplysninger'!$B$5*Y51</f>
        <v>621.71170909090915</v>
      </c>
      <c r="AE51" s="1">
        <f>'Innlegging av opplysninger'!$B$5*Z51</f>
        <v>483583.28837780008</v>
      </c>
      <c r="AF51" s="1">
        <f>'Innlegging av opplysninger'!$B$5*AA51</f>
        <v>439540.34873036377</v>
      </c>
      <c r="AG51" s="1"/>
      <c r="AH51" s="1">
        <f>'Innlegging av opplysninger'!$C$11*SUM(X51:AG51)</f>
        <v>1412311.197646765</v>
      </c>
      <c r="AI51" s="1">
        <f>'Innlegging av opplysninger'!$C$13*(((X51+Z51+AC51+AE51)*Data!M51)+(Z51+AE51)*(1-Data!M51)*1.8/12+Y51+AD51+AA51+AB51+AF51+AG51)</f>
        <v>328133.55565209582</v>
      </c>
      <c r="AJ51" s="1">
        <f>'Innlegging av opplysninger'!$C$13*((X51+Z51+AC51+AE51)*(1-Data!M51)-(Z51+AE51)*(1-Data!M51)*1.8/12)</f>
        <v>1604502.820075056</v>
      </c>
      <c r="AK51" s="83">
        <f t="shared" si="4"/>
        <v>7614000</v>
      </c>
      <c r="AL51" s="83">
        <f t="shared" si="5"/>
        <v>1508000</v>
      </c>
      <c r="AM51" s="83">
        <f t="shared" si="6"/>
        <v>8911000</v>
      </c>
      <c r="AN51" s="83"/>
      <c r="AO51" s="83"/>
      <c r="AP51" s="83"/>
      <c r="AQ51" s="83"/>
      <c r="AR51" s="83"/>
      <c r="AS51" s="83"/>
      <c r="AT51" s="83"/>
      <c r="AV51" s="97"/>
      <c r="AZ51" s="98"/>
      <c r="BA51" s="99"/>
      <c r="BB51" s="4"/>
      <c r="BC51" s="3"/>
    </row>
    <row r="52" spans="1:55">
      <c r="A52" t="str">
        <f t="shared" si="0"/>
        <v>1106Alle</v>
      </c>
      <c r="B52" s="6" t="str">
        <f>Data!A52</f>
        <v>1106</v>
      </c>
      <c r="C52" s="7" t="str">
        <f>Data!B52</f>
        <v>Haugesund kommune</v>
      </c>
      <c r="D52" s="7" t="str">
        <f>Data!C52</f>
        <v>Alle</v>
      </c>
      <c r="E52" s="1">
        <f>Data!D52</f>
        <v>1984.0139912765424</v>
      </c>
      <c r="F52" s="1">
        <f>Data!E52+Data!F52</f>
        <v>47481.552859732241</v>
      </c>
      <c r="G52" s="1">
        <f>Data!G52</f>
        <v>430.17660346783202</v>
      </c>
      <c r="H52" s="1">
        <f t="shared" si="1"/>
        <v>1027680711.2863144</v>
      </c>
      <c r="I52" s="1">
        <f t="shared" si="2"/>
        <v>9310651.6363636348</v>
      </c>
      <c r="J52" s="1">
        <f t="shared" si="3"/>
        <v>124438963.55072135</v>
      </c>
      <c r="K52" s="1">
        <f>'Innlegging av opplysninger'!$B$4*H52</f>
        <v>133598492.46722087</v>
      </c>
      <c r="L52" s="1"/>
      <c r="M52" s="1">
        <f>'Innlegging av opplysninger'!$B$5*H52</f>
        <v>134626173.17850718</v>
      </c>
      <c r="N52" s="1">
        <f>'Innlegging av opplysninger'!$B$5*I52</f>
        <v>1219695.3643636361</v>
      </c>
      <c r="O52" s="1">
        <f>'Innlegging av opplysninger'!$B$5*J52</f>
        <v>16301504.225144498</v>
      </c>
      <c r="P52" s="1">
        <f>'Innlegging av opplysninger'!$B$5*K52</f>
        <v>17501402.513205934</v>
      </c>
      <c r="Q52" s="1"/>
      <c r="R52" s="1">
        <f>'Innlegging av opplysninger'!$C$11*SUM(H52:Q52)</f>
        <v>55657748.580429971</v>
      </c>
      <c r="S52" s="1">
        <f>'Innlegging av opplysninger'!$C$13*(((H52+J52+M52+O52)*Data!H52)+(J52+O52)*(1-Data!H52)*1.8/12+I52+N52+K52+L52+P52+Q52)</f>
        <v>10905636.511617251</v>
      </c>
      <c r="T52" s="1">
        <f>'Innlegging av opplysninger'!$C$13*((H52+J52+M52+O52)*(1-Data!H52)-(J52+O52)*(1-Data!H52)*1.8/12)</f>
        <v>65257598.387918487</v>
      </c>
      <c r="U52" s="1">
        <f>Data!I52</f>
        <v>237.02224320723809</v>
      </c>
      <c r="V52" s="1">
        <f>Data!J52+Data!K52</f>
        <v>48132.565442497718</v>
      </c>
      <c r="W52" s="1">
        <f>Data!L52</f>
        <v>483.84205823134283</v>
      </c>
      <c r="X52" s="1">
        <f t="shared" si="7"/>
        <v>124456239.62727268</v>
      </c>
      <c r="Y52" s="100">
        <f t="shared" si="8"/>
        <v>1251069.0545454544</v>
      </c>
      <c r="Z52" s="100">
        <f t="shared" si="9"/>
        <v>17976145.141499992</v>
      </c>
      <c r="AA52" s="100">
        <f>'Innlegging av opplysninger'!$B$4*X52</f>
        <v>16179311.151545448</v>
      </c>
      <c r="AB52" s="1"/>
      <c r="AC52" s="1">
        <f>'Innlegging av opplysninger'!$B$5*X52</f>
        <v>16303767.391172722</v>
      </c>
      <c r="AD52" s="1">
        <f>'Innlegging av opplysninger'!$B$5*Y52</f>
        <v>163890.04614545454</v>
      </c>
      <c r="AE52" s="1">
        <f>'Innlegging av opplysninger'!$B$5*Z52</f>
        <v>2354875.0135364989</v>
      </c>
      <c r="AF52" s="1">
        <f>'Innlegging av opplysninger'!$B$5*AA52</f>
        <v>2119489.7608524538</v>
      </c>
      <c r="AG52" s="1"/>
      <c r="AH52" s="1">
        <f>'Innlegging av opplysninger'!$C$11*SUM(X52:AG52)</f>
        <v>6870581.9130896879</v>
      </c>
      <c r="AI52" s="1">
        <f>'Innlegging av opplysninger'!$C$13*(((X52+Z52+AC52+AE52)*Data!M52)+(Z52+AE52)*(1-Data!M52)*1.8/12+Y52+AD52+AA52+AB52+AF52+AG52)</f>
        <v>1389241.3307724674</v>
      </c>
      <c r="AJ52" s="1">
        <f>'Innlegging av opplysninger'!$C$13*((X52+Z52+AC52+AE52)*(1-Data!M52)-(Z52+AE52)*(1-Data!M52)*1.8/12)</f>
        <v>8012607.6029292084</v>
      </c>
      <c r="AK52" s="83">
        <f t="shared" si="4"/>
        <v>62528000</v>
      </c>
      <c r="AL52" s="83">
        <f t="shared" si="5"/>
        <v>12295000</v>
      </c>
      <c r="AM52" s="83">
        <f t="shared" si="6"/>
        <v>73270000</v>
      </c>
      <c r="AN52" s="83"/>
      <c r="AO52" s="83"/>
      <c r="AP52" s="83"/>
      <c r="AQ52" s="83"/>
      <c r="AR52" s="83"/>
      <c r="AS52" s="83"/>
      <c r="AT52" s="83"/>
      <c r="AV52" s="97"/>
      <c r="AZ52" s="98"/>
      <c r="BA52" s="99"/>
      <c r="BB52" s="4"/>
      <c r="BC52" s="3"/>
    </row>
    <row r="53" spans="1:55">
      <c r="A53" t="str">
        <f t="shared" si="0"/>
        <v>1106Administrasjon</v>
      </c>
      <c r="B53" s="6" t="str">
        <f>Data!A53</f>
        <v>1106</v>
      </c>
      <c r="C53" s="7" t="str">
        <f>Data!B53</f>
        <v>Haugesund kommune</v>
      </c>
      <c r="D53" s="7" t="str">
        <f>Data!C53</f>
        <v>Administrasjon</v>
      </c>
      <c r="E53" s="1">
        <f>Data!D53</f>
        <v>95.870299999999986</v>
      </c>
      <c r="F53" s="1">
        <f>Data!E53+Data!F53</f>
        <v>52755.77552867432</v>
      </c>
      <c r="G53" s="1">
        <f>Data!G53</f>
        <v>16.884061070008126</v>
      </c>
      <c r="H53" s="1">
        <f t="shared" si="1"/>
        <v>55175040.290909074</v>
      </c>
      <c r="I53" s="1">
        <f t="shared" si="2"/>
        <v>17658.327272727271</v>
      </c>
      <c r="J53" s="1">
        <f t="shared" si="3"/>
        <v>6623123.8341818163</v>
      </c>
      <c r="K53" s="1">
        <f>'Innlegging av opplysninger'!$B$4*H53</f>
        <v>7172755.2378181797</v>
      </c>
      <c r="L53" s="1"/>
      <c r="M53" s="1">
        <f>'Innlegging av opplysninger'!$B$5*H53</f>
        <v>7227930.2781090895</v>
      </c>
      <c r="N53" s="1">
        <f>'Innlegging av opplysninger'!$B$5*I53</f>
        <v>2313.2408727272727</v>
      </c>
      <c r="O53" s="1">
        <f>'Innlegging av opplysninger'!$B$5*J53</f>
        <v>867629.22227781801</v>
      </c>
      <c r="P53" s="1">
        <f>'Innlegging av opplysninger'!$B$5*K53</f>
        <v>939630.9361541816</v>
      </c>
      <c r="Q53" s="1"/>
      <c r="R53" s="1">
        <f>'Innlegging av opplysninger'!$C$11*SUM(H53:Q53)</f>
        <v>2964991.0919686332</v>
      </c>
      <c r="S53" s="1">
        <f>'Innlegging av opplysninger'!$C$13*(((H53+J53+M53+O53)*Data!H53)+(J53+O53)*(1-Data!H53)*1.8/12+I53+N53+K53+L53+P53+Q53)</f>
        <v>838291.94265070593</v>
      </c>
      <c r="T53" s="1">
        <f>'Innlegging av opplysninger'!$C$13*((H53+J53+M53+O53)*(1-Data!H53)-(J53+O53)*(1-Data!H53)*1.8/12)</f>
        <v>3219064.2884642663</v>
      </c>
      <c r="U53" s="1">
        <f>Data!I53</f>
        <v>13.7</v>
      </c>
      <c r="V53" s="1">
        <f>Data!J53+Data!K53</f>
        <v>51559.160583941608</v>
      </c>
      <c r="W53" s="1">
        <f>Data!L53</f>
        <v>0</v>
      </c>
      <c r="X53" s="1">
        <f t="shared" si="7"/>
        <v>7705750.9090909092</v>
      </c>
      <c r="Y53" s="100">
        <f t="shared" si="8"/>
        <v>0</v>
      </c>
      <c r="Z53" s="100">
        <f t="shared" si="9"/>
        <v>1101922.3799999999</v>
      </c>
      <c r="AA53" s="100">
        <f>'Innlegging av opplysninger'!$B$4*X53</f>
        <v>1001747.6181818183</v>
      </c>
      <c r="AB53" s="1"/>
      <c r="AC53" s="1">
        <f>'Innlegging av opplysninger'!$B$5*X53</f>
        <v>1009453.3690909091</v>
      </c>
      <c r="AD53" s="1">
        <f>'Innlegging av opplysninger'!$B$5*Y53</f>
        <v>0</v>
      </c>
      <c r="AE53" s="1">
        <f>'Innlegging av opplysninger'!$B$5*Z53</f>
        <v>144351.83177999998</v>
      </c>
      <c r="AF53" s="1">
        <f>'Innlegging av opplysninger'!$B$5*AA53</f>
        <v>131228.93798181819</v>
      </c>
      <c r="AG53" s="1"/>
      <c r="AH53" s="1">
        <f>'Innlegging av opplysninger'!$C$11*SUM(X53:AG53)</f>
        <v>421589.29175276728</v>
      </c>
      <c r="AI53" s="1">
        <f>'Innlegging av opplysninger'!$C$13*(((X53+Z53+AC53+AE53)*Data!M53)+(Z53+AE53)*(1-Data!M53)*1.8/12+Y53+AD53+AA53+AB53+AF53+AG53)</f>
        <v>101493.21243063601</v>
      </c>
      <c r="AJ53" s="1">
        <f>'Innlegging av opplysninger'!$C$13*((X53+Z53+AC53+AE53)*(1-Data!M53)-(Z53+AE53)*(1-Data!M53)*1.8/12)</f>
        <v>475418.44996788766</v>
      </c>
      <c r="AK53" s="83">
        <f t="shared" si="4"/>
        <v>3387000</v>
      </c>
      <c r="AL53" s="83">
        <f t="shared" si="5"/>
        <v>940000</v>
      </c>
      <c r="AM53" s="83">
        <f t="shared" si="6"/>
        <v>3694000</v>
      </c>
      <c r="AN53" s="83"/>
      <c r="AO53" s="83"/>
      <c r="AP53" s="83"/>
      <c r="AQ53" s="83"/>
      <c r="AR53" s="83"/>
      <c r="AS53" s="83"/>
      <c r="AT53" s="83"/>
      <c r="AV53" s="97"/>
      <c r="AZ53" s="98"/>
      <c r="BA53" s="99"/>
      <c r="BB53" s="4"/>
      <c r="BC53" s="3"/>
    </row>
    <row r="54" spans="1:55">
      <c r="A54" t="str">
        <f t="shared" si="0"/>
        <v>1106Undervisning</v>
      </c>
      <c r="B54" s="6" t="str">
        <f>Data!A54</f>
        <v>1106</v>
      </c>
      <c r="C54" s="7" t="str">
        <f>Data!B54</f>
        <v>Haugesund kommune</v>
      </c>
      <c r="D54" s="7" t="str">
        <f>Data!C54</f>
        <v>Undervisning</v>
      </c>
      <c r="E54" s="1">
        <f>Data!D54</f>
        <v>541.82869469005743</v>
      </c>
      <c r="F54" s="1">
        <f>Data!E54+Data!F54</f>
        <v>49311.900213583358</v>
      </c>
      <c r="G54" s="1">
        <f>Data!G54</f>
        <v>1.6887625350359479</v>
      </c>
      <c r="H54" s="1">
        <f t="shared" si="1"/>
        <v>291475663.91358805</v>
      </c>
      <c r="I54" s="1">
        <f t="shared" si="2"/>
        <v>9982.0363636363636</v>
      </c>
      <c r="J54" s="1">
        <f t="shared" si="3"/>
        <v>34978277.513994202</v>
      </c>
      <c r="K54" s="1">
        <f>'Innlegging av opplysninger'!$B$4*H54</f>
        <v>37891836.308766447</v>
      </c>
      <c r="L54" s="1"/>
      <c r="M54" s="1">
        <f>'Innlegging av opplysninger'!$B$5*H54</f>
        <v>38183311.972680032</v>
      </c>
      <c r="N54" s="1">
        <f>'Innlegging av opplysninger'!$B$5*I54</f>
        <v>1307.6467636363636</v>
      </c>
      <c r="O54" s="1">
        <f>'Innlegging av opplysninger'!$B$5*J54</f>
        <v>4582154.3543332405</v>
      </c>
      <c r="P54" s="1">
        <f>'Innlegging av opplysninger'!$B$5*K54</f>
        <v>4963830.5564484047</v>
      </c>
      <c r="Q54" s="1"/>
      <c r="R54" s="1">
        <f>'Innlegging av opplysninger'!$C$11*SUM(H54:Q54)</f>
        <v>15659281.84351163</v>
      </c>
      <c r="S54" s="1">
        <f>'Innlegging av opplysninger'!$C$13*(((H54+J54+M54+O54)*Data!H54)+(J54+O54)*(1-Data!H54)*1.8/12+I54+N54+K54+L54+P54+Q54)</f>
        <v>2856657.9451915617</v>
      </c>
      <c r="T54" s="1">
        <f>'Innlegging av opplysninger'!$C$13*((H54+J54+M54+O54)*(1-Data!H54)-(J54+O54)*(1-Data!H54)*1.8/12)</f>
        <v>18571832.998561192</v>
      </c>
      <c r="U54" s="1">
        <f>Data!I54</f>
        <v>67.110499999999973</v>
      </c>
      <c r="V54" s="1">
        <f>Data!J54+Data!K54</f>
        <v>50039.46499926738</v>
      </c>
      <c r="W54" s="1">
        <f>Data!L54</f>
        <v>4.3046915162306956</v>
      </c>
      <c r="X54" s="1">
        <f t="shared" si="7"/>
        <v>36634620.172727257</v>
      </c>
      <c r="Y54" s="100">
        <f t="shared" si="8"/>
        <v>3151.5272727272727</v>
      </c>
      <c r="Z54" s="100">
        <f t="shared" si="9"/>
        <v>5239201.3530999972</v>
      </c>
      <c r="AA54" s="100">
        <f>'Innlegging av opplysninger'!$B$4*X54</f>
        <v>4762500.6224545436</v>
      </c>
      <c r="AB54" s="1"/>
      <c r="AC54" s="1">
        <f>'Innlegging av opplysninger'!$B$5*X54</f>
        <v>4799135.2426272705</v>
      </c>
      <c r="AD54" s="1">
        <f>'Innlegging av opplysninger'!$B$5*Y54</f>
        <v>412.85007272727273</v>
      </c>
      <c r="AE54" s="1">
        <f>'Innlegging av opplysninger'!$B$5*Z54</f>
        <v>686335.3772560996</v>
      </c>
      <c r="AF54" s="1">
        <f>'Innlegging av opplysninger'!$B$5*AA54</f>
        <v>623887.58154154522</v>
      </c>
      <c r="AG54" s="1"/>
      <c r="AH54" s="1">
        <f>'Innlegging av opplysninger'!$C$11*SUM(X54:AG54)</f>
        <v>2004471.2996279823</v>
      </c>
      <c r="AI54" s="1">
        <f>'Innlegging av opplysninger'!$C$13*(((X54+Z54+AC54+AE54)*Data!M54)+(Z54+AE54)*(1-Data!M54)*1.8/12+Y54+AD54+AA54+AB54+AF54+AG54)</f>
        <v>428719.8116249555</v>
      </c>
      <c r="AJ54" s="1">
        <f>'Innlegging av opplysninger'!$C$13*((X54+Z54+AC54+AE54)*(1-Data!M54)-(Z54+AE54)*(1-Data!M54)*1.8/12)</f>
        <v>2314240.9141817573</v>
      </c>
      <c r="AK54" s="83">
        <f t="shared" si="4"/>
        <v>17664000</v>
      </c>
      <c r="AL54" s="83">
        <f t="shared" si="5"/>
        <v>3285000</v>
      </c>
      <c r="AM54" s="83">
        <f t="shared" si="6"/>
        <v>20886000</v>
      </c>
      <c r="AN54" s="83"/>
      <c r="AO54" s="83"/>
      <c r="AP54" s="83"/>
      <c r="AQ54" s="83"/>
      <c r="AR54" s="83"/>
      <c r="AS54" s="83"/>
      <c r="AT54" s="83"/>
      <c r="AV54" s="97"/>
      <c r="AZ54" s="98"/>
      <c r="BA54" s="99"/>
      <c r="BB54" s="4"/>
      <c r="BC54" s="3"/>
    </row>
    <row r="55" spans="1:55">
      <c r="A55" t="str">
        <f t="shared" si="0"/>
        <v>1106Barnehager</v>
      </c>
      <c r="B55" s="6" t="str">
        <f>Data!A55</f>
        <v>1106</v>
      </c>
      <c r="C55" s="7" t="str">
        <f>Data!B55</f>
        <v>Haugesund kommune</v>
      </c>
      <c r="D55" s="7" t="str">
        <f>Data!C55</f>
        <v>Barnehager</v>
      </c>
      <c r="E55" s="1">
        <f>Data!D55</f>
        <v>109.41169999999998</v>
      </c>
      <c r="F55" s="1">
        <f>Data!E55+Data!F55</f>
        <v>42467.749838454205</v>
      </c>
      <c r="G55" s="1">
        <f>Data!G55</f>
        <v>0</v>
      </c>
      <c r="H55" s="1">
        <f t="shared" si="1"/>
        <v>50688749.5090909</v>
      </c>
      <c r="I55" s="1">
        <f t="shared" si="2"/>
        <v>0</v>
      </c>
      <c r="J55" s="1">
        <f t="shared" si="3"/>
        <v>6082649.9410909079</v>
      </c>
      <c r="K55" s="1">
        <f>'Innlegging av opplysninger'!$B$4*H55</f>
        <v>6589537.4361818172</v>
      </c>
      <c r="L55" s="1"/>
      <c r="M55" s="1">
        <f>'Innlegging av opplysninger'!$B$5*H55</f>
        <v>6640226.1856909078</v>
      </c>
      <c r="N55" s="1">
        <f>'Innlegging av opplysninger'!$B$5*I55</f>
        <v>0</v>
      </c>
      <c r="O55" s="1">
        <f>'Innlegging av opplysninger'!$B$5*J55</f>
        <v>796827.14228290902</v>
      </c>
      <c r="P55" s="1">
        <f>'Innlegging av opplysninger'!$B$5*K55</f>
        <v>863229.40413981804</v>
      </c>
      <c r="Q55" s="1"/>
      <c r="R55" s="1">
        <f>'Innlegging av opplysninger'!$C$11*SUM(H55:Q55)</f>
        <v>2723126.3455021358</v>
      </c>
      <c r="S55" s="1">
        <f>'Innlegging av opplysninger'!$C$13*(((H55+J55+M55+O55)*Data!H55)+(J55+O55)*(1-Data!H55)*1.8/12+I55+N55+K55+L55+P55+Q55)</f>
        <v>464611.69900791359</v>
      </c>
      <c r="T55" s="1">
        <f>'Innlegging av opplysninger'!$C$13*((H55+J55+M55+O55)*(1-Data!H55)-(J55+O55)*(1-Data!H55)*1.8/12)</f>
        <v>3261771.7211529044</v>
      </c>
      <c r="U55" s="1">
        <f>Data!I55</f>
        <v>13.673300000000001</v>
      </c>
      <c r="V55" s="1">
        <f>Data!J55+Data!K55</f>
        <v>45393.386015080483</v>
      </c>
      <c r="W55" s="1">
        <f>Data!L55</f>
        <v>0</v>
      </c>
      <c r="X55" s="1">
        <f t="shared" si="7"/>
        <v>6771026.0181818176</v>
      </c>
      <c r="Y55" s="100">
        <f t="shared" si="8"/>
        <v>0</v>
      </c>
      <c r="Z55" s="100">
        <f t="shared" si="9"/>
        <v>968256.72059999988</v>
      </c>
      <c r="AA55" s="100">
        <f>'Innlegging av opplysninger'!$B$4*X55</f>
        <v>880233.38236363628</v>
      </c>
      <c r="AB55" s="1"/>
      <c r="AC55" s="1">
        <f>'Innlegging av opplysninger'!$B$5*X55</f>
        <v>887004.4083818181</v>
      </c>
      <c r="AD55" s="1">
        <f>'Innlegging av opplysninger'!$B$5*Y55</f>
        <v>0</v>
      </c>
      <c r="AE55" s="1">
        <f>'Innlegging av opplysninger'!$B$5*Z55</f>
        <v>126841.63039859998</v>
      </c>
      <c r="AF55" s="1">
        <f>'Innlegging av opplysninger'!$B$5*AA55</f>
        <v>115310.57308963635</v>
      </c>
      <c r="AG55" s="1"/>
      <c r="AH55" s="1">
        <f>'Innlegging av opplysninger'!$C$11*SUM(X55:AG55)</f>
        <v>370449.5638545893</v>
      </c>
      <c r="AI55" s="1">
        <f>'Innlegging av opplysninger'!$C$13*(((X55+Z55+AC55+AE55)*Data!M55)+(Z55+AE55)*(1-Data!M55)*1.8/12+Y55+AD55+AA55+AB55+AF55+AG55)</f>
        <v>68613.652686571615</v>
      </c>
      <c r="AJ55" s="1">
        <f>'Innlegging av opplysninger'!$C$13*((X55+Z55+AC55+AE55)*(1-Data!M55)-(Z55+AE55)*(1-Data!M55)*1.8/12)</f>
        <v>438317.32943023473</v>
      </c>
      <c r="AK55" s="83">
        <f t="shared" si="4"/>
        <v>3094000</v>
      </c>
      <c r="AL55" s="83">
        <f t="shared" si="5"/>
        <v>533000</v>
      </c>
      <c r="AM55" s="83">
        <f t="shared" si="6"/>
        <v>3700000</v>
      </c>
      <c r="AN55" s="83"/>
      <c r="AO55" s="83"/>
      <c r="AP55" s="83"/>
      <c r="AQ55" s="83"/>
      <c r="AR55" s="83"/>
      <c r="AS55" s="83"/>
      <c r="AT55" s="83"/>
      <c r="AV55" s="97"/>
      <c r="AZ55" s="98"/>
      <c r="BA55" s="99"/>
      <c r="BB55" s="4"/>
      <c r="BC55" s="3"/>
    </row>
    <row r="56" spans="1:55">
      <c r="A56" t="str">
        <f t="shared" si="0"/>
        <v>1106Helse/pleie/omsorg</v>
      </c>
      <c r="B56" s="6" t="str">
        <f>Data!A56</f>
        <v>1106</v>
      </c>
      <c r="C56" s="7" t="str">
        <f>Data!B56</f>
        <v>Haugesund kommune</v>
      </c>
      <c r="D56" s="7" t="str">
        <f>Data!C56</f>
        <v>Helse/pleie/omsorg</v>
      </c>
      <c r="E56" s="1">
        <f>Data!D56</f>
        <v>1014.877181819032</v>
      </c>
      <c r="F56" s="1">
        <f>Data!E56+Data!F56</f>
        <v>46724.827309487038</v>
      </c>
      <c r="G56" s="1">
        <f>Data!G56</f>
        <v>784.156274529293</v>
      </c>
      <c r="H56" s="1">
        <f t="shared" si="1"/>
        <v>517308666.11817974</v>
      </c>
      <c r="I56" s="1">
        <f t="shared" si="2"/>
        <v>8681697.9272727259</v>
      </c>
      <c r="J56" s="1">
        <f t="shared" si="3"/>
        <v>63118843.685454294</v>
      </c>
      <c r="K56" s="1">
        <f>'Innlegging av opplysninger'!$B$4*H56</f>
        <v>67250126.595363364</v>
      </c>
      <c r="L56" s="1"/>
      <c r="M56" s="1">
        <f>'Innlegging av opplysninger'!$B$5*H56</f>
        <v>67767435.261481553</v>
      </c>
      <c r="N56" s="1">
        <f>'Innlegging av opplysninger'!$B$5*I56</f>
        <v>1137302.4284727271</v>
      </c>
      <c r="O56" s="1">
        <f>'Innlegging av opplysninger'!$B$5*J56</f>
        <v>8268568.522794513</v>
      </c>
      <c r="P56" s="1">
        <f>'Innlegging av opplysninger'!$B$5*K56</f>
        <v>8809766.5839926004</v>
      </c>
      <c r="Q56" s="1"/>
      <c r="R56" s="1">
        <f>'Innlegging av opplysninger'!$C$11*SUM(H56:Q56)</f>
        <v>28209011.470674437</v>
      </c>
      <c r="S56" s="1">
        <f>'Innlegging av opplysninger'!$C$13*(((H56+J56+M56+O56)*Data!H56)+(J56+O56)*(1-Data!H56)*1.8/12+I56+N56+K56+L56+P56+Q56)</f>
        <v>5593464.935687975</v>
      </c>
      <c r="T56" s="1">
        <f>'Innlegging av opplysninger'!$C$13*((H56+J56+M56+O56)*(1-Data!H56)-(J56+O56)*(1-Data!H56)*1.8/12)</f>
        <v>33008340.234708618</v>
      </c>
      <c r="U56" s="1">
        <f>Data!I56</f>
        <v>120.04192915142224</v>
      </c>
      <c r="V56" s="1">
        <f>Data!J56+Data!K56</f>
        <v>47400.225038502045</v>
      </c>
      <c r="W56" s="1">
        <f>Data!L56</f>
        <v>942.74817807407089</v>
      </c>
      <c r="X56" s="1">
        <f t="shared" si="7"/>
        <v>62072884.972727269</v>
      </c>
      <c r="Y56" s="100">
        <f t="shared" si="8"/>
        <v>1234574.290909091</v>
      </c>
      <c r="Z56" s="100">
        <f t="shared" si="9"/>
        <v>9052966.6746999994</v>
      </c>
      <c r="AA56" s="100">
        <f>'Innlegging av opplysninger'!$B$4*X56</f>
        <v>8069475.0464545451</v>
      </c>
      <c r="AB56" s="1"/>
      <c r="AC56" s="1">
        <f>'Innlegging av opplysninger'!$B$5*X56</f>
        <v>8131547.931427273</v>
      </c>
      <c r="AD56" s="1">
        <f>'Innlegging av opplysninger'!$B$5*Y56</f>
        <v>161729.23210909092</v>
      </c>
      <c r="AE56" s="1">
        <f>'Innlegging av opplysninger'!$B$5*Z56</f>
        <v>1185938.6343856999</v>
      </c>
      <c r="AF56" s="1">
        <f>'Innlegging av opplysninger'!$B$5*AA56</f>
        <v>1057101.2310855454</v>
      </c>
      <c r="AG56" s="1"/>
      <c r="AH56" s="1">
        <f>'Innlegging av opplysninger'!$C$11*SUM(X56:AG56)</f>
        <v>3456716.284524343</v>
      </c>
      <c r="AI56" s="1">
        <f>'Innlegging av opplysninger'!$C$13*(((X56+Z56+AC56+AE56)*Data!M56)+(Z56+AE56)*(1-Data!M56)*1.8/12+Y56+AD56+AA56+AB56+AF56+AG56)</f>
        <v>682043.09034247382</v>
      </c>
      <c r="AJ56" s="1">
        <f>'Innlegging av opplysninger'!$C$13*((X56+Z56+AC56+AE56)*(1-Data!M56)-(Z56+AE56)*(1-Data!M56)*1.8/12)</f>
        <v>4048200.2463750485</v>
      </c>
      <c r="AK56" s="83">
        <f t="shared" si="4"/>
        <v>31666000</v>
      </c>
      <c r="AL56" s="83">
        <f t="shared" si="5"/>
        <v>6276000</v>
      </c>
      <c r="AM56" s="83">
        <f t="shared" si="6"/>
        <v>37057000</v>
      </c>
      <c r="AN56" s="83"/>
      <c r="AO56" s="83"/>
      <c r="AP56" s="83"/>
      <c r="AQ56" s="83"/>
      <c r="AR56" s="83"/>
      <c r="AS56" s="83"/>
      <c r="AT56" s="83"/>
      <c r="AV56" s="97"/>
      <c r="AZ56" s="98"/>
      <c r="BA56" s="99"/>
      <c r="BB56" s="4"/>
      <c r="BC56" s="3"/>
    </row>
    <row r="57" spans="1:55">
      <c r="A57" t="str">
        <f t="shared" si="0"/>
        <v>1106Samferdsel og teknikk</v>
      </c>
      <c r="B57" s="6" t="str">
        <f>Data!A57</f>
        <v>1106</v>
      </c>
      <c r="C57" s="7" t="str">
        <f>Data!B57</f>
        <v>Haugesund kommune</v>
      </c>
      <c r="D57" s="7" t="str">
        <f>Data!C57</f>
        <v>Samferdsel og teknikk</v>
      </c>
      <c r="E57" s="1">
        <f>Data!D57</f>
        <v>160.89890000000003</v>
      </c>
      <c r="F57" s="1">
        <f>Data!E57+Data!F57</f>
        <v>47227.250036099264</v>
      </c>
      <c r="G57" s="1">
        <f>Data!G57</f>
        <v>297.14423156404416</v>
      </c>
      <c r="H57" s="1">
        <f t="shared" si="1"/>
        <v>82896137.245454535</v>
      </c>
      <c r="I57" s="1">
        <f t="shared" si="2"/>
        <v>521565.59999999986</v>
      </c>
      <c r="J57" s="1">
        <f t="shared" si="3"/>
        <v>10010124.341454543</v>
      </c>
      <c r="K57" s="1">
        <f>'Innlegging av opplysninger'!$B$4*H57</f>
        <v>10776497.84190909</v>
      </c>
      <c r="L57" s="1"/>
      <c r="M57" s="1">
        <f>'Innlegging av opplysninger'!$B$5*H57</f>
        <v>10859393.979154544</v>
      </c>
      <c r="N57" s="1">
        <f>'Innlegging av opplysninger'!$B$5*I57</f>
        <v>68325.093599999978</v>
      </c>
      <c r="O57" s="1">
        <f>'Innlegging av opplysninger'!$B$5*J57</f>
        <v>1311326.2887305452</v>
      </c>
      <c r="P57" s="1">
        <f>'Innlegging av opplysninger'!$B$5*K57</f>
        <v>1411721.2172900909</v>
      </c>
      <c r="Q57" s="1"/>
      <c r="R57" s="1">
        <f>'Innlegging av opplysninger'!$C$11*SUM(H57:Q57)</f>
        <v>4478493.481088547</v>
      </c>
      <c r="S57" s="1">
        <f>'Innlegging av opplysninger'!$C$13*(((H57+J57+M57+O57)*Data!H57)+(J57+O57)*(1-Data!H57)*1.8/12+I57+N57+K57+L57+P57+Q57)</f>
        <v>844520.95143506723</v>
      </c>
      <c r="T57" s="1">
        <f>'Innlegging av opplysninger'!$C$13*((H57+J57+M57+O57)*(1-Data!H57)-(J57+O57)*(1-Data!H57)*1.8/12)</f>
        <v>5283943.8121597869</v>
      </c>
      <c r="U57" s="1">
        <f>Data!I57</f>
        <v>16.45</v>
      </c>
      <c r="V57" s="1">
        <f>Data!J57+Data!K57</f>
        <v>46648.232218844991</v>
      </c>
      <c r="W57" s="1">
        <f>Data!L57</f>
        <v>0</v>
      </c>
      <c r="X57" s="1">
        <f t="shared" si="7"/>
        <v>8371237.3090909095</v>
      </c>
      <c r="Y57" s="100">
        <f t="shared" si="8"/>
        <v>0</v>
      </c>
      <c r="Z57" s="100">
        <f t="shared" si="9"/>
        <v>1197086.9351999999</v>
      </c>
      <c r="AA57" s="100">
        <f>'Innlegging av opplysninger'!$B$4*X57</f>
        <v>1088260.8501818182</v>
      </c>
      <c r="AB57" s="1"/>
      <c r="AC57" s="1">
        <f>'Innlegging av opplysninger'!$B$5*X57</f>
        <v>1096632.0874909093</v>
      </c>
      <c r="AD57" s="1">
        <f>'Innlegging av opplysninger'!$B$5*Y57</f>
        <v>0</v>
      </c>
      <c r="AE57" s="1">
        <f>'Innlegging av opplysninger'!$B$5*Z57</f>
        <v>156818.3885112</v>
      </c>
      <c r="AF57" s="1">
        <f>'Innlegging av opplysninger'!$B$5*AA57</f>
        <v>142562.17137381819</v>
      </c>
      <c r="AG57" s="1"/>
      <c r="AH57" s="1">
        <f>'Innlegging av opplysninger'!$C$11*SUM(X57:AG57)</f>
        <v>457998.71419024881</v>
      </c>
      <c r="AI57" s="1">
        <f>'Innlegging av opplysninger'!$C$13*(((X57+Z57+AC57+AE57)*Data!M57)+(Z57+AE57)*(1-Data!M57)*1.8/12+Y57+AD57+AA57+AB57+AF57+AG57)</f>
        <v>81628.59578422195</v>
      </c>
      <c r="AJ57" s="1">
        <f>'Innlegging av opplysninger'!$C$13*((X57+Z57+AC57+AE57)*(1-Data!M57)-(Z57+AE57)*(1-Data!M57)*1.8/12)</f>
        <v>545106.48679190793</v>
      </c>
      <c r="AK57" s="83">
        <f t="shared" si="4"/>
        <v>4936000</v>
      </c>
      <c r="AL57" s="83">
        <f t="shared" si="5"/>
        <v>926000</v>
      </c>
      <c r="AM57" s="83">
        <f t="shared" si="6"/>
        <v>5829000</v>
      </c>
      <c r="AN57" s="83"/>
      <c r="AO57" s="83"/>
      <c r="AP57" s="83"/>
      <c r="AQ57" s="83"/>
      <c r="AR57" s="83"/>
      <c r="AS57" s="83"/>
      <c r="AT57" s="83"/>
      <c r="AV57" s="97"/>
      <c r="AZ57" s="98"/>
      <c r="BA57" s="99"/>
      <c r="BB57" s="4"/>
      <c r="BC57" s="3"/>
    </row>
    <row r="58" spans="1:55">
      <c r="A58" t="str">
        <f t="shared" si="0"/>
        <v>1106Annet</v>
      </c>
      <c r="B58" s="6" t="str">
        <f>Data!A58</f>
        <v>1106</v>
      </c>
      <c r="C58" s="7" t="str">
        <f>Data!B58</f>
        <v>Haugesund kommune</v>
      </c>
      <c r="D58" s="7" t="str">
        <f>Data!C58</f>
        <v>Annet</v>
      </c>
      <c r="E58" s="1">
        <f>Data!D58</f>
        <v>61.127214767454255</v>
      </c>
      <c r="F58" s="1">
        <f>Data!E58+Data!F58</f>
        <v>45192.772368402308</v>
      </c>
      <c r="G58" s="1">
        <f>Data!G58</f>
        <v>119.5901044700003</v>
      </c>
      <c r="H58" s="1">
        <f t="shared" si="1"/>
        <v>30136454.209090911</v>
      </c>
      <c r="I58" s="1">
        <f t="shared" si="2"/>
        <v>79747.745454545438</v>
      </c>
      <c r="J58" s="1">
        <f t="shared" si="3"/>
        <v>3625944.2345454548</v>
      </c>
      <c r="K58" s="1">
        <f>'Innlegging av opplysninger'!$B$4*H58</f>
        <v>3917739.0471818186</v>
      </c>
      <c r="L58" s="1"/>
      <c r="M58" s="1">
        <f>'Innlegging av opplysninger'!$B$5*H58</f>
        <v>3947875.5013909093</v>
      </c>
      <c r="N58" s="1">
        <f>'Innlegging av opplysninger'!$B$5*I58</f>
        <v>10446.954654545452</v>
      </c>
      <c r="O58" s="1">
        <f>'Innlegging av opplysninger'!$B$5*J58</f>
        <v>474998.69472545461</v>
      </c>
      <c r="P58" s="1">
        <f>'Innlegging av opplysninger'!$B$5*K58</f>
        <v>513223.81518081826</v>
      </c>
      <c r="Q58" s="1"/>
      <c r="R58" s="1">
        <f>'Innlegging av opplysninger'!$C$11*SUM(H58:Q58)</f>
        <v>1622844.3476845296</v>
      </c>
      <c r="S58" s="1">
        <f>'Innlegging av opplysninger'!$C$13*(((H58+J58+M58+O58)*Data!H58)+(J58+O58)*(1-Data!H58)*1.8/12+I58+N58+K58+L58+P58+Q58)</f>
        <v>307873.9111912956</v>
      </c>
      <c r="T58" s="1">
        <f>'Innlegging av opplysninger'!$C$13*((H58+J58+M58+O58)*(1-Data!H58)-(J58+O58)*(1-Data!H58)*1.8/12)</f>
        <v>1912860.459324376</v>
      </c>
      <c r="U58" s="1">
        <f>Data!I58</f>
        <v>6.0465140558158481</v>
      </c>
      <c r="V58" s="1">
        <f>Data!J58+Data!K58</f>
        <v>43975.64503758619</v>
      </c>
      <c r="W58" s="1">
        <f>Data!L58</f>
        <v>202.28680338938943</v>
      </c>
      <c r="X58" s="1">
        <f t="shared" si="7"/>
        <v>2900720.2454545451</v>
      </c>
      <c r="Y58" s="100">
        <f t="shared" si="8"/>
        <v>13343.236363636364</v>
      </c>
      <c r="Z58" s="100">
        <f t="shared" si="9"/>
        <v>416711.07789999992</v>
      </c>
      <c r="AA58" s="100">
        <f>'Innlegging av opplysninger'!$B$4*X58</f>
        <v>377093.63190909091</v>
      </c>
      <c r="AB58" s="1"/>
      <c r="AC58" s="1">
        <f>'Innlegging av opplysninger'!$B$5*X58</f>
        <v>379994.35215454543</v>
      </c>
      <c r="AD58" s="1">
        <f>'Innlegging av opplysninger'!$B$5*Y58</f>
        <v>1747.9639636363638</v>
      </c>
      <c r="AE58" s="1">
        <f>'Innlegging av opplysninger'!$B$5*Z58</f>
        <v>54589.151204899994</v>
      </c>
      <c r="AF58" s="1">
        <f>'Innlegging av opplysninger'!$B$5*AA58</f>
        <v>49399.265780090915</v>
      </c>
      <c r="AG58" s="1"/>
      <c r="AH58" s="1">
        <f>'Innlegging av opplysninger'!$C$11*SUM(X58:AG58)</f>
        <v>159356.7591397569</v>
      </c>
      <c r="AI58" s="1">
        <f>'Innlegging av opplysninger'!$C$13*(((X58+Z58+AC58+AE58)*Data!M58)+(Z58+AE58)*(1-Data!M58)*1.8/12+Y58+AD58+AA58+AB58+AF58+AG58)</f>
        <v>26638.514883873857</v>
      </c>
      <c r="AJ58" s="1">
        <f>'Innlegging av opplysninger'!$C$13*((X58+Z58+AC58+AE58)*(1-Data!M58)-(Z58+AE58)*(1-Data!M58)*1.8/12)</f>
        <v>191428.62920210927</v>
      </c>
      <c r="AK58" s="83">
        <f t="shared" si="4"/>
        <v>1782000</v>
      </c>
      <c r="AL58" s="83">
        <f t="shared" si="5"/>
        <v>335000</v>
      </c>
      <c r="AM58" s="83">
        <f t="shared" si="6"/>
        <v>2104000</v>
      </c>
      <c r="AN58" s="83"/>
      <c r="AO58" s="83"/>
      <c r="AP58" s="83"/>
      <c r="AQ58" s="83"/>
      <c r="AR58" s="83"/>
      <c r="AS58" s="83"/>
      <c r="AT58" s="83"/>
      <c r="AV58" s="97"/>
      <c r="AZ58" s="98"/>
      <c r="BA58" s="99"/>
      <c r="BB58" s="4"/>
      <c r="BC58" s="3"/>
    </row>
    <row r="59" spans="1:55">
      <c r="A59" t="str">
        <f t="shared" si="0"/>
        <v>1108Alle</v>
      </c>
      <c r="B59" s="6" t="str">
        <f>Data!A59</f>
        <v>1108</v>
      </c>
      <c r="C59" s="7" t="str">
        <f>Data!B59</f>
        <v>Sandnes kommune</v>
      </c>
      <c r="D59" s="7" t="str">
        <f>Data!C59</f>
        <v>Alle</v>
      </c>
      <c r="E59" s="1">
        <f>Data!D59</f>
        <v>4511.6935083571852</v>
      </c>
      <c r="F59" s="1">
        <f>Data!E59+Data!F59</f>
        <v>47640.035250890542</v>
      </c>
      <c r="G59" s="1">
        <f>Data!G59</f>
        <v>371.92891247858995</v>
      </c>
      <c r="H59" s="1">
        <f t="shared" si="1"/>
        <v>2344769866.6838217</v>
      </c>
      <c r="I59" s="1">
        <f t="shared" si="2"/>
        <v>18305773.745454565</v>
      </c>
      <c r="J59" s="1">
        <f t="shared" si="3"/>
        <v>283569076.85151315</v>
      </c>
      <c r="K59" s="1">
        <f>'Innlegging av opplysninger'!$B$4*H59</f>
        <v>304820082.66889685</v>
      </c>
      <c r="L59" s="1"/>
      <c r="M59" s="1">
        <f>'Innlegging av opplysninger'!$B$5*H59</f>
        <v>307164852.53558064</v>
      </c>
      <c r="N59" s="1">
        <f>'Innlegging av opplysninger'!$B$5*I59</f>
        <v>2398056.3606545483</v>
      </c>
      <c r="O59" s="1">
        <f>'Innlegging av opplysninger'!$B$5*J59</f>
        <v>37147549.067548223</v>
      </c>
      <c r="P59" s="1">
        <f>'Innlegging av opplysninger'!$B$5*K59</f>
        <v>39931430.829625487</v>
      </c>
      <c r="Q59" s="1"/>
      <c r="R59" s="1">
        <f>'Innlegging av opplysninger'!$C$11*SUM(H59:Q59)</f>
        <v>126848054.1722376</v>
      </c>
      <c r="S59" s="1">
        <f>'Innlegging av opplysninger'!$C$13*(((H59+J59+M59+O59)*Data!H59)+(J59+O59)*(1-Data!H59)*1.8/12+I59+N59+K59+L59+P59+Q59)</f>
        <v>24793325.794074118</v>
      </c>
      <c r="T59" s="1">
        <f>'Innlegging av opplysninger'!$C$13*((H59+J59+M59+O59)*(1-Data!H59)-(J59+O59)*(1-Data!H59)*1.8/12)</f>
        <v>148788222.02056682</v>
      </c>
      <c r="U59" s="1">
        <f>Data!I59</f>
        <v>497.13700178358613</v>
      </c>
      <c r="V59" s="1">
        <f>Data!J59+Data!K59</f>
        <v>50184.481395001072</v>
      </c>
      <c r="W59" s="1">
        <f>Data!L59</f>
        <v>476.28186827878488</v>
      </c>
      <c r="X59" s="1">
        <f t="shared" si="7"/>
        <v>272166137.63754535</v>
      </c>
      <c r="Y59" s="100">
        <f t="shared" si="8"/>
        <v>2583025.5272727273</v>
      </c>
      <c r="Z59" s="100">
        <f t="shared" si="9"/>
        <v>39289130.332568981</v>
      </c>
      <c r="AA59" s="100">
        <f>'Innlegging av opplysninger'!$B$4*X59</f>
        <v>35381597.892880894</v>
      </c>
      <c r="AB59" s="1"/>
      <c r="AC59" s="1">
        <f>'Innlegging av opplysninger'!$B$5*X59</f>
        <v>35653764.030518442</v>
      </c>
      <c r="AD59" s="1">
        <f>'Innlegging av opplysninger'!$B$5*Y59</f>
        <v>338376.34407272731</v>
      </c>
      <c r="AE59" s="1">
        <f>'Innlegging av opplysninger'!$B$5*Z59</f>
        <v>5146876.0735665364</v>
      </c>
      <c r="AF59" s="1">
        <f>'Innlegging av opplysninger'!$B$5*AA59</f>
        <v>4634989.3239673972</v>
      </c>
      <c r="AG59" s="1"/>
      <c r="AH59" s="1">
        <f>'Innlegging av opplysninger'!$C$11*SUM(X59:AG59)</f>
        <v>15017368.092170935</v>
      </c>
      <c r="AI59" s="1">
        <f>'Innlegging av opplysninger'!$C$13*(((X59+Z59+AC59+AE59)*Data!M59)+(Z59+AE59)*(1-Data!M59)*1.8/12+Y59+AD59+AA59+AB59+AF59+AG59)</f>
        <v>3322670.530863218</v>
      </c>
      <c r="AJ59" s="1">
        <f>'Innlegging av opplysninger'!$C$13*((X59+Z59+AC59+AE59)*(1-Data!M59)-(Z59+AE59)*(1-Data!M59)*1.8/12)</f>
        <v>17227412.121581219</v>
      </c>
      <c r="AK59" s="83">
        <f t="shared" si="4"/>
        <v>141865000</v>
      </c>
      <c r="AL59" s="83">
        <f t="shared" si="5"/>
        <v>28116000</v>
      </c>
      <c r="AM59" s="83">
        <f t="shared" si="6"/>
        <v>166016000</v>
      </c>
      <c r="AN59" s="83"/>
      <c r="AO59" s="83"/>
      <c r="AP59" s="83"/>
      <c r="AQ59" s="83"/>
      <c r="AR59" s="83"/>
      <c r="AS59" s="83"/>
      <c r="AT59" s="83"/>
      <c r="AV59" s="97"/>
      <c r="AZ59" s="98"/>
      <c r="BA59" s="99"/>
      <c r="BB59" s="4"/>
      <c r="BC59" s="3"/>
    </row>
    <row r="60" spans="1:55">
      <c r="A60" t="str">
        <f t="shared" si="0"/>
        <v>1108Administrasjon</v>
      </c>
      <c r="B60" s="6" t="str">
        <f>Data!A60</f>
        <v>1108</v>
      </c>
      <c r="C60" s="7" t="str">
        <f>Data!B60</f>
        <v>Sandnes kommune</v>
      </c>
      <c r="D60" s="7" t="str">
        <f>Data!C60</f>
        <v>Administrasjon</v>
      </c>
      <c r="E60" s="1">
        <f>Data!D60</f>
        <v>246.16</v>
      </c>
      <c r="F60" s="1">
        <f>Data!E60+Data!F60</f>
        <v>56726.254496736547</v>
      </c>
      <c r="G60" s="1">
        <f>Data!G60</f>
        <v>13.484156646083848</v>
      </c>
      <c r="H60" s="1">
        <f t="shared" si="1"/>
        <v>152331652.43909091</v>
      </c>
      <c r="I60" s="1">
        <f t="shared" si="2"/>
        <v>36210.109090909093</v>
      </c>
      <c r="J60" s="1">
        <f t="shared" si="3"/>
        <v>18284143.505781814</v>
      </c>
      <c r="K60" s="1">
        <f>'Innlegging av opplysninger'!$B$4*H60</f>
        <v>19803114.81708182</v>
      </c>
      <c r="L60" s="1"/>
      <c r="M60" s="1">
        <f>'Innlegging av opplysninger'!$B$5*H60</f>
        <v>19955446.469520908</v>
      </c>
      <c r="N60" s="1">
        <f>'Innlegging av opplysninger'!$B$5*I60</f>
        <v>4743.5242909090912</v>
      </c>
      <c r="O60" s="1">
        <f>'Innlegging av opplysninger'!$B$5*J60</f>
        <v>2395222.7992574177</v>
      </c>
      <c r="P60" s="1">
        <f>'Innlegging av opplysninger'!$B$5*K60</f>
        <v>2594208.0410377188</v>
      </c>
      <c r="Q60" s="1"/>
      <c r="R60" s="1">
        <f>'Innlegging av opplysninger'!$C$11*SUM(H60:Q60)</f>
        <v>8185380.1847957894</v>
      </c>
      <c r="S60" s="1">
        <f>'Innlegging av opplysninger'!$C$13*(((H60+J60+M60+O60)*Data!H60)+(J60+O60)*(1-Data!H60)*1.8/12+I60+N60+K60+L60+P60+Q60)</f>
        <v>2542282.5213370435</v>
      </c>
      <c r="T60" s="1">
        <f>'Innlegging av opplysninger'!$C$13*((H60+J60+M60+O60)*(1-Data!H60)-(J60+O60)*(1-Data!H60)*1.8/12)</f>
        <v>8658764.0473308824</v>
      </c>
      <c r="U60" s="1">
        <f>Data!I60</f>
        <v>44.503399999999999</v>
      </c>
      <c r="V60" s="1">
        <f>Data!J60+Data!K60</f>
        <v>59615.064878938094</v>
      </c>
      <c r="W60" s="1">
        <f>Data!L60</f>
        <v>4.3971921246466561</v>
      </c>
      <c r="X60" s="1">
        <f t="shared" si="7"/>
        <v>28942615.399999999</v>
      </c>
      <c r="Y60" s="100">
        <f t="shared" si="8"/>
        <v>2134.7999999999997</v>
      </c>
      <c r="Z60" s="100">
        <f t="shared" si="9"/>
        <v>4139099.2785999994</v>
      </c>
      <c r="AA60" s="100">
        <f>'Innlegging av opplysninger'!$B$4*X60</f>
        <v>3762540.0019999999</v>
      </c>
      <c r="AB60" s="1"/>
      <c r="AC60" s="1">
        <f>'Innlegging av opplysninger'!$B$5*X60</f>
        <v>3791482.6173999999</v>
      </c>
      <c r="AD60" s="1">
        <f>'Innlegging av opplysninger'!$B$5*Y60</f>
        <v>279.65879999999999</v>
      </c>
      <c r="AE60" s="1">
        <f>'Innlegging av opplysninger'!$B$5*Z60</f>
        <v>542222.00549659994</v>
      </c>
      <c r="AF60" s="1">
        <f>'Innlegging av opplysninger'!$B$5*AA60</f>
        <v>492892.74026200001</v>
      </c>
      <c r="AG60" s="1"/>
      <c r="AH60" s="1">
        <f>'Innlegging av opplysninger'!$C$11*SUM(X60:AG60)</f>
        <v>1583584.1270972267</v>
      </c>
      <c r="AI60" s="1">
        <f>'Innlegging av opplysninger'!$C$13*(((X60+Z60+AC60+AE60)*Data!M60)+(Z60+AE60)*(1-Data!M60)*1.8/12+Y60+AD60+AA60+AB60+AF60+AG60)</f>
        <v>545710.04509751184</v>
      </c>
      <c r="AJ60" s="1">
        <f>'Innlegging av opplysninger'!$C$13*((X60+Z60+AC60+AE60)*(1-Data!M60)-(Z60+AE60)*(1-Data!M60)*1.8/12)</f>
        <v>1621299.8130355349</v>
      </c>
      <c r="AK60" s="83">
        <f t="shared" si="4"/>
        <v>9769000</v>
      </c>
      <c r="AL60" s="83">
        <f t="shared" si="5"/>
        <v>3088000</v>
      </c>
      <c r="AM60" s="83">
        <f t="shared" si="6"/>
        <v>10280000</v>
      </c>
      <c r="AN60" s="83"/>
      <c r="AO60" s="83"/>
      <c r="AP60" s="83"/>
      <c r="AQ60" s="83"/>
      <c r="AR60" s="83"/>
      <c r="AS60" s="83"/>
      <c r="AT60" s="83"/>
      <c r="AV60" s="97"/>
      <c r="AZ60" s="98"/>
      <c r="BA60" s="99"/>
      <c r="BB60" s="4"/>
      <c r="BC60" s="3"/>
    </row>
    <row r="61" spans="1:55">
      <c r="A61" t="str">
        <f t="shared" si="0"/>
        <v>1108Undervisning</v>
      </c>
      <c r="B61" s="6" t="str">
        <f>Data!A61</f>
        <v>1108</v>
      </c>
      <c r="C61" s="7" t="str">
        <f>Data!B61</f>
        <v>Sandnes kommune</v>
      </c>
      <c r="D61" s="7" t="str">
        <f>Data!C61</f>
        <v>Undervisning</v>
      </c>
      <c r="E61" s="1">
        <f>Data!D61</f>
        <v>1540.9584546171125</v>
      </c>
      <c r="F61" s="1">
        <f>Data!E61+Data!F61</f>
        <v>48286.867237334925</v>
      </c>
      <c r="G61" s="1">
        <f>Data!G61</f>
        <v>0.66923932758215954</v>
      </c>
      <c r="H61" s="1">
        <f t="shared" si="1"/>
        <v>811724250.72376692</v>
      </c>
      <c r="I61" s="1">
        <f t="shared" si="2"/>
        <v>11250.218181818182</v>
      </c>
      <c r="J61" s="1">
        <f t="shared" si="3"/>
        <v>97408260.113033846</v>
      </c>
      <c r="K61" s="1">
        <f>'Innlegging av opplysninger'!$B$4*H61</f>
        <v>105524152.5940897</v>
      </c>
      <c r="L61" s="1"/>
      <c r="M61" s="1">
        <f>'Innlegging av opplysninger'!$B$5*H61</f>
        <v>106335876.84481347</v>
      </c>
      <c r="N61" s="1">
        <f>'Innlegging av opplysninger'!$B$5*I61</f>
        <v>1473.7785818181819</v>
      </c>
      <c r="O61" s="1">
        <f>'Innlegging av opplysninger'!$B$5*J61</f>
        <v>12760482.074807435</v>
      </c>
      <c r="P61" s="1">
        <f>'Innlegging av opplysninger'!$B$5*K61</f>
        <v>13823663.989825752</v>
      </c>
      <c r="Q61" s="1"/>
      <c r="R61" s="1">
        <f>'Innlegging av opplysninger'!$C$11*SUM(H61:Q61)</f>
        <v>43608397.592809834</v>
      </c>
      <c r="S61" s="1">
        <f>'Innlegging av opplysninger'!$C$13*(((H61+J61+M61+O61)*Data!H61)+(J61+O61)*(1-Data!H61)*1.8/12+I61+N61+K61+L61+P61+Q61)</f>
        <v>7866485.3421447258</v>
      </c>
      <c r="T61" s="1">
        <f>'Innlegging av opplysninger'!$C$13*((H61+J61+M61+O61)*(1-Data!H61)-(J61+O61)*(1-Data!H61)*1.8/12)</f>
        <v>51808163.995384507</v>
      </c>
      <c r="U61" s="1">
        <f>Data!I61</f>
        <v>126.59880178358561</v>
      </c>
      <c r="V61" s="1">
        <f>Data!J61+Data!K61</f>
        <v>50180.998575140999</v>
      </c>
      <c r="W61" s="1">
        <f>Data!L61</f>
        <v>1.2601225110543197</v>
      </c>
      <c r="X61" s="1">
        <f t="shared" si="7"/>
        <v>69303865.00272727</v>
      </c>
      <c r="Y61" s="100">
        <f t="shared" si="8"/>
        <v>1740.3272727272727</v>
      </c>
      <c r="Z61" s="100">
        <f t="shared" si="9"/>
        <v>9910701.5621899981</v>
      </c>
      <c r="AA61" s="100">
        <f>'Innlegging av opplysninger'!$B$4*X61</f>
        <v>9009502.4503545463</v>
      </c>
      <c r="AB61" s="1"/>
      <c r="AC61" s="1">
        <f>'Innlegging av opplysninger'!$B$5*X61</f>
        <v>9078806.3153572734</v>
      </c>
      <c r="AD61" s="1">
        <f>'Innlegging av opplysninger'!$B$5*Y61</f>
        <v>227.98287272727273</v>
      </c>
      <c r="AE61" s="1">
        <f>'Innlegging av opplysninger'!$B$5*Z61</f>
        <v>1298301.9046468898</v>
      </c>
      <c r="AF61" s="1">
        <f>'Innlegging av opplysninger'!$B$5*AA61</f>
        <v>1180244.8209964456</v>
      </c>
      <c r="AG61" s="1"/>
      <c r="AH61" s="1">
        <f>'Innlegging av opplysninger'!$C$11*SUM(X61:AG61)</f>
        <v>3791768.8339238791</v>
      </c>
      <c r="AI61" s="1">
        <f>'Innlegging av opplysninger'!$C$13*(((X61+Z61+AC61+AE61)*Data!M61)+(Z61+AE61)*(1-Data!M61)*1.8/12+Y61+AD61+AA61+AB61+AF61+AG61)</f>
        <v>762954.42673193023</v>
      </c>
      <c r="AJ61" s="1">
        <f>'Innlegging av opplysninger'!$C$13*((X61+Z61+AC61+AE61)*(1-Data!M61)-(Z61+AE61)*(1-Data!M61)*1.8/12)</f>
        <v>4425781.8723217994</v>
      </c>
      <c r="AK61" s="83">
        <f t="shared" si="4"/>
        <v>47400000</v>
      </c>
      <c r="AL61" s="83">
        <f t="shared" si="5"/>
        <v>8629000</v>
      </c>
      <c r="AM61" s="83">
        <f t="shared" si="6"/>
        <v>56234000</v>
      </c>
      <c r="AN61" s="83"/>
      <c r="AO61" s="83"/>
      <c r="AP61" s="83"/>
      <c r="AQ61" s="83"/>
      <c r="AR61" s="83"/>
      <c r="AS61" s="83"/>
      <c r="AT61" s="83"/>
      <c r="AV61" s="97"/>
      <c r="AZ61" s="98"/>
      <c r="BA61" s="99"/>
      <c r="BB61" s="4"/>
      <c r="BC61" s="3"/>
    </row>
    <row r="62" spans="1:55">
      <c r="A62" t="str">
        <f t="shared" si="0"/>
        <v>1108Barnehager</v>
      </c>
      <c r="B62" s="6" t="str">
        <f>Data!A62</f>
        <v>1108</v>
      </c>
      <c r="C62" s="7" t="str">
        <f>Data!B62</f>
        <v>Sandnes kommune</v>
      </c>
      <c r="D62" s="7" t="str">
        <f>Data!C62</f>
        <v>Barnehager</v>
      </c>
      <c r="E62" s="1">
        <f>Data!D62</f>
        <v>662.73249172527858</v>
      </c>
      <c r="F62" s="1">
        <f>Data!E62+Data!F62</f>
        <v>42085.626351673331</v>
      </c>
      <c r="G62" s="1">
        <f>Data!G62</f>
        <v>0.15036232755177448</v>
      </c>
      <c r="H62" s="1">
        <f t="shared" si="1"/>
        <v>304271040.19487464</v>
      </c>
      <c r="I62" s="1">
        <f t="shared" si="2"/>
        <v>1087.090909090909</v>
      </c>
      <c r="J62" s="1">
        <f t="shared" si="3"/>
        <v>36512655.274294041</v>
      </c>
      <c r="K62" s="1">
        <f>'Innlegging av opplysninger'!$B$4*H62</f>
        <v>39555235.225333706</v>
      </c>
      <c r="L62" s="1"/>
      <c r="M62" s="1">
        <f>'Innlegging av opplysninger'!$B$5*H62</f>
        <v>39859506.265528582</v>
      </c>
      <c r="N62" s="1">
        <f>'Innlegging av opplysninger'!$B$5*I62</f>
        <v>142.40890909090908</v>
      </c>
      <c r="O62" s="1">
        <f>'Innlegging av opplysninger'!$B$5*J62</f>
        <v>4783157.8409325192</v>
      </c>
      <c r="P62" s="1">
        <f>'Innlegging av opplysninger'!$B$5*K62</f>
        <v>5181735.8145187153</v>
      </c>
      <c r="Q62" s="1"/>
      <c r="R62" s="1">
        <f>'Innlegging av opplysninger'!$C$11*SUM(H62:Q62)</f>
        <v>16346253.28438141</v>
      </c>
      <c r="S62" s="1">
        <f>'Innlegging av opplysninger'!$C$13*(((H62+J62+M62+O62)*Data!H62)+(J62+O62)*(1-Data!H62)*1.8/12+I62+N62+K62+L62+P62+Q62)</f>
        <v>2770380.8170946869</v>
      </c>
      <c r="T62" s="1">
        <f>'Innlegging av opplysninger'!$C$13*((H62+J62+M62+O62)*(1-Data!H62)-(J62+O62)*(1-Data!H62)*1.8/12)</f>
        <v>19598176.308900934</v>
      </c>
      <c r="U62" s="1">
        <f>Data!I62</f>
        <v>62.3705</v>
      </c>
      <c r="V62" s="1">
        <f>Data!J62+Data!K62</f>
        <v>43770.832591796861</v>
      </c>
      <c r="W62" s="1">
        <f>Data!L62</f>
        <v>1.7280605414418675</v>
      </c>
      <c r="X62" s="1">
        <f t="shared" si="7"/>
        <v>29781913.245454535</v>
      </c>
      <c r="Y62" s="100">
        <f t="shared" si="8"/>
        <v>1175.7818181818179</v>
      </c>
      <c r="Z62" s="100">
        <f t="shared" si="9"/>
        <v>4258981.730899998</v>
      </c>
      <c r="AA62" s="100">
        <f>'Innlegging av opplysninger'!$B$4*X62</f>
        <v>3871648.7219090895</v>
      </c>
      <c r="AB62" s="1"/>
      <c r="AC62" s="1">
        <f>'Innlegging av opplysninger'!$B$5*X62</f>
        <v>3901430.6351545444</v>
      </c>
      <c r="AD62" s="1">
        <f>'Innlegging av opplysninger'!$B$5*Y62</f>
        <v>154.02741818181815</v>
      </c>
      <c r="AE62" s="1">
        <f>'Innlegging av opplysninger'!$B$5*Z62</f>
        <v>557926.60674789979</v>
      </c>
      <c r="AF62" s="1">
        <f>'Innlegging av opplysninger'!$B$5*AA62</f>
        <v>507185.98257009074</v>
      </c>
      <c r="AG62" s="1"/>
      <c r="AH62" s="1">
        <f>'Innlegging av opplysninger'!$C$11*SUM(X62:AG62)</f>
        <v>1629455.8358149559</v>
      </c>
      <c r="AI62" s="1">
        <f>'Innlegging av opplysninger'!$C$13*(((X62+Z62+AC62+AE62)*Data!M62)+(Z62+AE62)*(1-Data!M62)*1.8/12+Y62+AD62+AA62+AB62+AF62+AG62)</f>
        <v>303672.826100468</v>
      </c>
      <c r="AJ62" s="1">
        <f>'Innlegging av opplysninger'!$C$13*((X62+Z62+AC62+AE62)*(1-Data!M62)-(Z62+AE62)*(1-Data!M62)*1.8/12)</f>
        <v>1926108.8439621031</v>
      </c>
      <c r="AK62" s="83">
        <f t="shared" si="4"/>
        <v>17976000</v>
      </c>
      <c r="AL62" s="83">
        <f t="shared" si="5"/>
        <v>3074000</v>
      </c>
      <c r="AM62" s="83">
        <f t="shared" si="6"/>
        <v>21524000</v>
      </c>
      <c r="AN62" s="83"/>
      <c r="AO62" s="83"/>
      <c r="AP62" s="83"/>
      <c r="AQ62" s="83"/>
      <c r="AR62" s="83"/>
      <c r="AS62" s="83"/>
      <c r="AT62" s="83"/>
      <c r="AV62" s="97"/>
      <c r="AZ62" s="98"/>
      <c r="BA62" s="99"/>
      <c r="BB62" s="4"/>
      <c r="BC62" s="3"/>
    </row>
    <row r="63" spans="1:55">
      <c r="A63" t="str">
        <f t="shared" si="0"/>
        <v>1108Helse/pleie/omsorg</v>
      </c>
      <c r="B63" s="6" t="str">
        <f>Data!A63</f>
        <v>1108</v>
      </c>
      <c r="C63" s="7" t="str">
        <f>Data!B63</f>
        <v>Sandnes kommune</v>
      </c>
      <c r="D63" s="7" t="str">
        <f>Data!C63</f>
        <v>Helse/pleie/omsorg</v>
      </c>
      <c r="E63" s="1">
        <f>Data!D63</f>
        <v>1725.2095620147652</v>
      </c>
      <c r="F63" s="1">
        <f>Data!E63+Data!F63</f>
        <v>47747.97773839665</v>
      </c>
      <c r="G63" s="1">
        <f>Data!G63</f>
        <v>962.15423131638909</v>
      </c>
      <c r="H63" s="1">
        <f t="shared" si="1"/>
        <v>898639284.66709137</v>
      </c>
      <c r="I63" s="1">
        <f t="shared" si="2"/>
        <v>18108192.872727279</v>
      </c>
      <c r="J63" s="1">
        <f t="shared" si="3"/>
        <v>110009697.30477823</v>
      </c>
      <c r="K63" s="1">
        <f>'Innlegging av opplysninger'!$B$4*H63</f>
        <v>116823107.00672188</v>
      </c>
      <c r="L63" s="1"/>
      <c r="M63" s="1">
        <f>'Innlegging av opplysninger'!$B$5*H63</f>
        <v>117721746.29138897</v>
      </c>
      <c r="N63" s="1">
        <f>'Innlegging av opplysninger'!$B$5*I63</f>
        <v>2372173.2663272736</v>
      </c>
      <c r="O63" s="1">
        <f>'Innlegging av opplysninger'!$B$5*J63</f>
        <v>14411270.34692595</v>
      </c>
      <c r="P63" s="1">
        <f>'Innlegging av opplysninger'!$B$5*K63</f>
        <v>15303827.017880568</v>
      </c>
      <c r="Q63" s="1"/>
      <c r="R63" s="1">
        <f>'Innlegging av opplysninger'!$C$11*SUM(H63:Q63)</f>
        <v>49148793.35340599</v>
      </c>
      <c r="S63" s="1">
        <f>'Innlegging av opplysninger'!$C$13*(((H63+J63+M63+O63)*Data!H63)+(J63+O63)*(1-Data!H63)*1.8/12+I63+N63+K63+L63+P63+Q63)</f>
        <v>9622697.7048502471</v>
      </c>
      <c r="T63" s="1">
        <f>'Innlegging av opplysninger'!$C$13*((H63+J63+M63+O63)*(1-Data!H63)-(J63+O63)*(1-Data!H63)*1.8/12)</f>
        <v>57633545.831389502</v>
      </c>
      <c r="U63" s="1">
        <f>Data!I63</f>
        <v>200.98869999999994</v>
      </c>
      <c r="V63" s="1">
        <f>Data!J63+Data!K63</f>
        <v>49084.84118489414</v>
      </c>
      <c r="W63" s="1">
        <f>Data!L63</f>
        <v>1163.6325823292559</v>
      </c>
      <c r="X63" s="1">
        <f t="shared" si="7"/>
        <v>107623619.1213636</v>
      </c>
      <c r="Y63" s="100">
        <f t="shared" si="8"/>
        <v>2551385.4545454546</v>
      </c>
      <c r="Z63" s="100">
        <f t="shared" si="9"/>
        <v>15755025.654354993</v>
      </c>
      <c r="AA63" s="100">
        <f>'Innlegging av opplysninger'!$B$4*X63</f>
        <v>13991070.485777268</v>
      </c>
      <c r="AB63" s="1"/>
      <c r="AC63" s="1">
        <f>'Innlegging av opplysninger'!$B$5*X63</f>
        <v>14098694.104898632</v>
      </c>
      <c r="AD63" s="1">
        <f>'Innlegging av opplysninger'!$B$5*Y63</f>
        <v>334231.49454545457</v>
      </c>
      <c r="AE63" s="1">
        <f>'Innlegging av opplysninger'!$B$5*Z63</f>
        <v>2063908.3607205043</v>
      </c>
      <c r="AF63" s="1">
        <f>'Innlegging av opplysninger'!$B$5*AA63</f>
        <v>1832830.2336368223</v>
      </c>
      <c r="AG63" s="1"/>
      <c r="AH63" s="1">
        <f>'Innlegging av opplysninger'!$C$11*SUM(X63:AG63)</f>
        <v>6013529.066574024</v>
      </c>
      <c r="AI63" s="1">
        <f>'Innlegging av opplysninger'!$C$13*(((X63+Z63+AC63+AE63)*Data!M63)+(Z63+AE63)*(1-Data!M63)*1.8/12+Y63+AD63+AA63+AB63+AF63+AG63)</f>
        <v>1221840.3349402992</v>
      </c>
      <c r="AJ63" s="1">
        <f>'Innlegging av opplysninger'!$C$13*((X63+Z63+AC63+AE63)*(1-Data!M63)-(Z63+AE63)*(1-Data!M63)*1.8/12)</f>
        <v>7007199.4403715208</v>
      </c>
      <c r="AK63" s="83">
        <f t="shared" si="4"/>
        <v>55162000</v>
      </c>
      <c r="AL63" s="83">
        <f t="shared" si="5"/>
        <v>10845000</v>
      </c>
      <c r="AM63" s="83">
        <f t="shared" si="6"/>
        <v>64641000</v>
      </c>
      <c r="AN63" s="83"/>
      <c r="AO63" s="83"/>
      <c r="AP63" s="83"/>
      <c r="AQ63" s="83"/>
      <c r="AR63" s="83"/>
      <c r="AS63" s="83"/>
      <c r="AT63" s="83"/>
      <c r="AV63" s="97"/>
      <c r="AZ63" s="98"/>
      <c r="BA63" s="99"/>
      <c r="BB63" s="4"/>
      <c r="BC63" s="3"/>
    </row>
    <row r="64" spans="1:55">
      <c r="A64" t="str">
        <f t="shared" si="0"/>
        <v>1108Samferdsel og teknikk</v>
      </c>
      <c r="B64" s="6" t="str">
        <f>Data!A64</f>
        <v>1108</v>
      </c>
      <c r="C64" s="7" t="str">
        <f>Data!B64</f>
        <v>Sandnes kommune</v>
      </c>
      <c r="D64" s="7" t="str">
        <f>Data!C64</f>
        <v>Samferdsel og teknikk</v>
      </c>
      <c r="E64" s="1">
        <f>Data!D64</f>
        <v>233.80260000000007</v>
      </c>
      <c r="F64" s="1">
        <f>Data!E64+Data!F64</f>
        <v>48512.078599247128</v>
      </c>
      <c r="G64" s="1">
        <f>Data!G64</f>
        <v>58.225400401877472</v>
      </c>
      <c r="H64" s="1">
        <f t="shared" si="1"/>
        <v>123733637.54081824</v>
      </c>
      <c r="I64" s="1">
        <f t="shared" si="2"/>
        <v>148508.18181818182</v>
      </c>
      <c r="J64" s="1">
        <f t="shared" si="3"/>
        <v>14865857.486716371</v>
      </c>
      <c r="K64" s="1">
        <f>'Innlegging av opplysninger'!$B$4*H64</f>
        <v>16085372.880306372</v>
      </c>
      <c r="L64" s="1"/>
      <c r="M64" s="1">
        <f>'Innlegging av opplysninger'!$B$5*H64</f>
        <v>16209106.517847192</v>
      </c>
      <c r="N64" s="1">
        <f>'Innlegging av opplysninger'!$B$5*I64</f>
        <v>19454.571818181819</v>
      </c>
      <c r="O64" s="1">
        <f>'Innlegging av opplysninger'!$B$5*J64</f>
        <v>1947427.3307598447</v>
      </c>
      <c r="P64" s="1">
        <f>'Innlegging av opplysninger'!$B$5*K64</f>
        <v>2107183.8473201348</v>
      </c>
      <c r="Q64" s="1"/>
      <c r="R64" s="1">
        <f>'Innlegging av opplysninger'!$C$11*SUM(H64:Q64)</f>
        <v>6654428.837581371</v>
      </c>
      <c r="S64" s="1">
        <f>'Innlegging av opplysninger'!$C$13*(((H64+J64+M64+O64)*Data!H64)+(J64+O64)*(1-Data!H64)*1.8/12+I64+N64+K64+L64+P64+Q64)</f>
        <v>1448199.8465057882</v>
      </c>
      <c r="T64" s="1">
        <f>'Innlegging av opplysninger'!$C$13*((H64+J64+M64+O64)*(1-Data!H64)-(J64+O64)*(1-Data!H64)*1.8/12)</f>
        <v>7657860.6680792468</v>
      </c>
      <c r="U64" s="1">
        <f>Data!I64</f>
        <v>47.167699999999996</v>
      </c>
      <c r="V64" s="1">
        <f>Data!J64+Data!K64</f>
        <v>54258.560946367972</v>
      </c>
      <c r="W64" s="1">
        <f>Data!L64</f>
        <v>51.673920924700596</v>
      </c>
      <c r="X64" s="1">
        <f t="shared" si="7"/>
        <v>27919107.54709091</v>
      </c>
      <c r="Y64" s="100">
        <f t="shared" si="8"/>
        <v>26589.163636363632</v>
      </c>
      <c r="Z64" s="100">
        <f t="shared" si="9"/>
        <v>3996234.6296339999</v>
      </c>
      <c r="AA64" s="100">
        <f>'Innlegging av opplysninger'!$B$4*X64</f>
        <v>3629483.9811218185</v>
      </c>
      <c r="AB64" s="1"/>
      <c r="AC64" s="1">
        <f>'Innlegging av opplysninger'!$B$5*X64</f>
        <v>3657403.0886689094</v>
      </c>
      <c r="AD64" s="1">
        <f>'Innlegging av opplysninger'!$B$5*Y64</f>
        <v>3483.1804363636361</v>
      </c>
      <c r="AE64" s="1">
        <f>'Innlegging av opplysninger'!$B$5*Z64</f>
        <v>523506.736482054</v>
      </c>
      <c r="AF64" s="1">
        <f>'Innlegging av opplysninger'!$B$5*AA64</f>
        <v>475462.40152695827</v>
      </c>
      <c r="AG64" s="1"/>
      <c r="AH64" s="1">
        <f>'Innlegging av opplysninger'!$C$11*SUM(X64:AG64)</f>
        <v>1528788.2876867005</v>
      </c>
      <c r="AI64" s="1">
        <f>'Innlegging av opplysninger'!$C$13*(((X64+Z64+AC64+AE64)*Data!M64)+(Z64+AE64)*(1-Data!M64)*1.8/12+Y64+AD64+AA64+AB64+AF64+AG64)</f>
        <v>389088.45514979522</v>
      </c>
      <c r="AJ64" s="1">
        <f>'Innlegging av opplysninger'!$C$13*((X64+Z64+AC64+AE64)*(1-Data!M64)-(Z64+AE64)*(1-Data!M64)*1.8/12)</f>
        <v>1702937.6227372685</v>
      </c>
      <c r="AK64" s="83">
        <f t="shared" si="4"/>
        <v>8183000</v>
      </c>
      <c r="AL64" s="83">
        <f t="shared" si="5"/>
        <v>1837000</v>
      </c>
      <c r="AM64" s="83">
        <f t="shared" si="6"/>
        <v>9361000</v>
      </c>
      <c r="AN64" s="83"/>
      <c r="AO64" s="83"/>
      <c r="AP64" s="83"/>
      <c r="AQ64" s="83"/>
      <c r="AR64" s="83"/>
      <c r="AS64" s="83"/>
      <c r="AT64" s="83"/>
      <c r="AV64" s="97"/>
      <c r="AZ64" s="98"/>
      <c r="BA64" s="99"/>
      <c r="BB64" s="4"/>
      <c r="BC64" s="3"/>
    </row>
    <row r="65" spans="1:55">
      <c r="A65" t="str">
        <f t="shared" si="0"/>
        <v>1108Annet</v>
      </c>
      <c r="B65" s="6" t="str">
        <f>Data!A65</f>
        <v>1108</v>
      </c>
      <c r="C65" s="7" t="str">
        <f>Data!B65</f>
        <v>Sandnes kommune</v>
      </c>
      <c r="D65" s="7" t="str">
        <f>Data!C65</f>
        <v>Annet</v>
      </c>
      <c r="E65" s="1">
        <f>Data!D65</f>
        <v>102.8304</v>
      </c>
      <c r="F65" s="1">
        <f>Data!E65+Data!F65</f>
        <v>48199.917234267959</v>
      </c>
      <c r="G65" s="1">
        <f>Data!G65</f>
        <v>0.46824674415347989</v>
      </c>
      <c r="H65" s="1">
        <f t="shared" si="1"/>
        <v>54070001.118181825</v>
      </c>
      <c r="I65" s="1">
        <f t="shared" si="2"/>
        <v>525.27272727272725</v>
      </c>
      <c r="J65" s="1">
        <f t="shared" si="3"/>
        <v>6488463.1669090912</v>
      </c>
      <c r="K65" s="1">
        <f>'Innlegging av opplysninger'!$B$4*H65</f>
        <v>7029100.1453636372</v>
      </c>
      <c r="L65" s="1"/>
      <c r="M65" s="1">
        <f>'Innlegging av opplysninger'!$B$5*H65</f>
        <v>7083170.1464818195</v>
      </c>
      <c r="N65" s="1">
        <f>'Innlegging av opplysninger'!$B$5*I65</f>
        <v>68.810727272727277</v>
      </c>
      <c r="O65" s="1">
        <f>'Innlegging av opplysninger'!$B$5*J65</f>
        <v>849988.67486509099</v>
      </c>
      <c r="P65" s="1">
        <f>'Innlegging av opplysninger'!$B$5*K65</f>
        <v>920812.11904263648</v>
      </c>
      <c r="Q65" s="1"/>
      <c r="R65" s="1">
        <f>'Innlegging av opplysninger'!$C$11*SUM(H65:Q65)</f>
        <v>2904800.9192633484</v>
      </c>
      <c r="S65" s="1">
        <f>'Innlegging av opplysninger'!$C$13*(((H65+J65+M65+O65)*Data!H65)+(J65+O65)*(1-Data!H65)*1.8/12+I65+N65+K65+L65+P65+Q65)</f>
        <v>542307.49669540569</v>
      </c>
      <c r="T65" s="1">
        <f>'Innlegging av opplysninger'!$C$13*((H65+J65+M65+O65)*(1-Data!H65)-(J65+O65)*(1-Data!H65)*1.8/12)</f>
        <v>3432683.2349281241</v>
      </c>
      <c r="U65" s="1">
        <f>Data!I65</f>
        <v>15.507900000000001</v>
      </c>
      <c r="V65" s="1">
        <f>Data!J65+Data!K65</f>
        <v>50804.853510146422</v>
      </c>
      <c r="W65" s="1">
        <f>Data!L65</f>
        <v>0</v>
      </c>
      <c r="X65" s="1">
        <f t="shared" si="7"/>
        <v>8595017.3209090885</v>
      </c>
      <c r="Y65" s="100">
        <f t="shared" si="8"/>
        <v>0</v>
      </c>
      <c r="Z65" s="100">
        <f t="shared" si="9"/>
        <v>1229087.4768899996</v>
      </c>
      <c r="AA65" s="100">
        <f>'Innlegging av opplysninger'!$B$4*X65</f>
        <v>1117352.2517181817</v>
      </c>
      <c r="AB65" s="1"/>
      <c r="AC65" s="1">
        <f>'Innlegging av opplysninger'!$B$5*X65</f>
        <v>1125947.2690390907</v>
      </c>
      <c r="AD65" s="1">
        <f>'Innlegging av opplysninger'!$B$5*Y65</f>
        <v>0</v>
      </c>
      <c r="AE65" s="1">
        <f>'Innlegging av opplysninger'!$B$5*Z65</f>
        <v>161010.45947258995</v>
      </c>
      <c r="AF65" s="1">
        <f>'Innlegging av opplysninger'!$B$5*AA65</f>
        <v>146373.14497508181</v>
      </c>
      <c r="AG65" s="1"/>
      <c r="AH65" s="1">
        <f>'Innlegging av opplysninger'!$C$11*SUM(X65:AG65)</f>
        <v>470241.94107415318</v>
      </c>
      <c r="AI65" s="1">
        <f>'Innlegging av opplysninger'!$C$13*(((X65+Z65+AC65+AE65)*Data!M65)+(Z65+AE65)*(1-Data!M65)*1.8/12+Y65+AD65+AA65+AB65+AF65+AG65)</f>
        <v>98939.673988962997</v>
      </c>
      <c r="AJ65" s="1">
        <f>'Innlegging av opplysninger'!$C$13*((X65+Z65+AC65+AE65)*(1-Data!M65)-(Z65+AE65)*(1-Data!M65)*1.8/12)</f>
        <v>544549.29800724657</v>
      </c>
      <c r="AK65" s="83">
        <f t="shared" si="4"/>
        <v>3375000</v>
      </c>
      <c r="AL65" s="83">
        <f t="shared" si="5"/>
        <v>641000</v>
      </c>
      <c r="AM65" s="83">
        <f t="shared" si="6"/>
        <v>3977000</v>
      </c>
      <c r="AN65" s="83"/>
      <c r="AO65" s="83"/>
      <c r="AP65" s="83"/>
      <c r="AQ65" s="83"/>
      <c r="AR65" s="83"/>
      <c r="AS65" s="83"/>
      <c r="AT65" s="83"/>
      <c r="AV65" s="97"/>
      <c r="AZ65" s="98"/>
      <c r="BA65" s="99"/>
      <c r="BB65" s="4"/>
      <c r="BC65" s="3"/>
    </row>
    <row r="66" spans="1:55">
      <c r="A66" t="str">
        <f t="shared" si="0"/>
        <v>1111Alle</v>
      </c>
      <c r="B66" s="6" t="str">
        <f>Data!A66</f>
        <v>1111</v>
      </c>
      <c r="C66" s="7" t="str">
        <f>Data!B66</f>
        <v>Sokndal kommune</v>
      </c>
      <c r="D66" s="7" t="str">
        <f>Data!C66</f>
        <v>Alle</v>
      </c>
      <c r="E66" s="1">
        <f>Data!D66</f>
        <v>205.29699999999988</v>
      </c>
      <c r="F66" s="1">
        <f>Data!E66+Data!F66</f>
        <v>46235.052398070453</v>
      </c>
      <c r="G66" s="1">
        <f>Data!G66</f>
        <v>548.71400945946641</v>
      </c>
      <c r="H66" s="1">
        <f t="shared" si="1"/>
        <v>103548191.47818178</v>
      </c>
      <c r="I66" s="1">
        <f t="shared" si="2"/>
        <v>1228901.8909090909</v>
      </c>
      <c r="J66" s="1">
        <f t="shared" si="3"/>
        <v>12573251.204290904</v>
      </c>
      <c r="K66" s="1">
        <f>'Innlegging av opplysninger'!$B$4*H66</f>
        <v>13461264.892163632</v>
      </c>
      <c r="L66" s="1"/>
      <c r="M66" s="1">
        <f>'Innlegging av opplysninger'!$B$5*H66</f>
        <v>13564813.083641814</v>
      </c>
      <c r="N66" s="1">
        <f>'Innlegging av opplysninger'!$B$5*I66</f>
        <v>160986.1477090909</v>
      </c>
      <c r="O66" s="1">
        <f>'Innlegging av opplysninger'!$B$5*J66</f>
        <v>1647095.9077621086</v>
      </c>
      <c r="P66" s="1">
        <f>'Innlegging av opplysninger'!$B$5*K66</f>
        <v>1763425.7008734359</v>
      </c>
      <c r="Q66" s="1"/>
      <c r="R66" s="1">
        <f>'Innlegging av opplysninger'!$C$11*SUM(H66:Q66)</f>
        <v>5622021.3516102117</v>
      </c>
      <c r="S66" s="1">
        <f>'Innlegging av opplysninger'!$C$13*(((H66+J66+M66+O66)*Data!H66)+(J66+O66)*(1-Data!H66)*1.8/12+I66+N66+K66+L66+P66+Q66)</f>
        <v>1064476.7391826205</v>
      </c>
      <c r="T66" s="1">
        <f>'Innlegging av opplysninger'!$C$13*((H66+J66+M66+O66)*(1-Data!H66)-(J66+O66)*(1-Data!H66)*1.8/12)</f>
        <v>6628815.6367050353</v>
      </c>
      <c r="U66" s="1">
        <f>Data!I66</f>
        <v>24.186700000000005</v>
      </c>
      <c r="V66" s="1">
        <f>Data!J66+Data!K66</f>
        <v>48075.187879426849</v>
      </c>
      <c r="W66" s="1">
        <f>Data!L66</f>
        <v>770.5019700910002</v>
      </c>
      <c r="X66" s="1">
        <f t="shared" si="7"/>
        <v>12684874.327454548</v>
      </c>
      <c r="Y66" s="100">
        <f t="shared" si="8"/>
        <v>203300.72727272726</v>
      </c>
      <c r="Z66" s="100">
        <f t="shared" si="9"/>
        <v>1843009.0328260001</v>
      </c>
      <c r="AA66" s="100">
        <f>'Innlegging av opplysninger'!$B$4*X66</f>
        <v>1649033.6625690914</v>
      </c>
      <c r="AB66" s="1"/>
      <c r="AC66" s="1">
        <f>'Innlegging av opplysninger'!$B$5*X66</f>
        <v>1661718.5368965459</v>
      </c>
      <c r="AD66" s="1">
        <f>'Innlegging av opplysninger'!$B$5*Y66</f>
        <v>26632.395272727274</v>
      </c>
      <c r="AE66" s="1">
        <f>'Innlegging av opplysninger'!$B$5*Z66</f>
        <v>241434.18330020603</v>
      </c>
      <c r="AF66" s="1">
        <f>'Innlegging av opplysninger'!$B$5*AA66</f>
        <v>216023.40979655099</v>
      </c>
      <c r="AG66" s="1"/>
      <c r="AH66" s="1">
        <f>'Innlegging av opplysninger'!$C$11*SUM(X66:AG66)</f>
        <v>703988.99846475909</v>
      </c>
      <c r="AI66" s="1">
        <f>'Innlegging av opplysninger'!$C$13*(((X66+Z66+AC66+AE66)*Data!M66)+(Z66+AE66)*(1-Data!M66)*1.8/12+Y66+AD66+AA66+AB66+AF66+AG66)</f>
        <v>126239.67209478801</v>
      </c>
      <c r="AJ66" s="1">
        <f>'Innlegging av opplysninger'!$C$13*((X66+Z66+AC66+AE66)*(1-Data!M66)-(Z66+AE66)*(1-Data!M66)*1.8/12)</f>
        <v>837113.6942254086</v>
      </c>
      <c r="AK66" s="83">
        <f t="shared" si="4"/>
        <v>6326000</v>
      </c>
      <c r="AL66" s="83">
        <f t="shared" si="5"/>
        <v>1191000</v>
      </c>
      <c r="AM66" s="83">
        <f t="shared" si="6"/>
        <v>7466000</v>
      </c>
      <c r="AN66" s="83"/>
      <c r="AO66" s="83"/>
      <c r="AP66" s="83"/>
      <c r="AQ66" s="83"/>
      <c r="AR66" s="83"/>
      <c r="AS66" s="83"/>
      <c r="AT66" s="83"/>
      <c r="AV66" s="97"/>
      <c r="AZ66" s="98"/>
      <c r="BA66" s="99"/>
      <c r="BB66" s="4"/>
      <c r="BC66" s="3"/>
    </row>
    <row r="67" spans="1:55">
      <c r="A67" t="str">
        <f t="shared" si="0"/>
        <v>1111Administrasjon</v>
      </c>
      <c r="B67" s="6" t="str">
        <f>Data!A67</f>
        <v>1111</v>
      </c>
      <c r="C67" s="7" t="str">
        <f>Data!B67</f>
        <v>Sokndal kommune</v>
      </c>
      <c r="D67" s="7" t="str">
        <f>Data!C67</f>
        <v>Administrasjon</v>
      </c>
      <c r="E67" s="1">
        <f>Data!D67</f>
        <v>22.489699999999999</v>
      </c>
      <c r="F67" s="1">
        <f>Data!E67+Data!F67</f>
        <v>50701.306227591595</v>
      </c>
      <c r="G67" s="1">
        <f>Data!G67</f>
        <v>66.850158072362021</v>
      </c>
      <c r="H67" s="1">
        <f t="shared" si="1"/>
        <v>12439169.09090909</v>
      </c>
      <c r="I67" s="1">
        <f t="shared" si="2"/>
        <v>16401.163636363639</v>
      </c>
      <c r="J67" s="1">
        <f t="shared" si="3"/>
        <v>1494668.4305454544</v>
      </c>
      <c r="K67" s="1">
        <f>'Innlegging av opplysninger'!$B$4*H67</f>
        <v>1617091.9818181817</v>
      </c>
      <c r="L67" s="1"/>
      <c r="M67" s="1">
        <f>'Innlegging av opplysninger'!$B$5*H67</f>
        <v>1629531.1509090909</v>
      </c>
      <c r="N67" s="1">
        <f>'Innlegging av opplysninger'!$B$5*I67</f>
        <v>2148.5524363636368</v>
      </c>
      <c r="O67" s="1">
        <f>'Innlegging av opplysninger'!$B$5*J67</f>
        <v>195801.56440145453</v>
      </c>
      <c r="P67" s="1">
        <f>'Innlegging av opplysninger'!$B$5*K67</f>
        <v>211839.0496181818</v>
      </c>
      <c r="Q67" s="1"/>
      <c r="R67" s="1">
        <f>'Innlegging av opplysninger'!$C$11*SUM(H67:Q67)</f>
        <v>669052.73740241886</v>
      </c>
      <c r="S67" s="1">
        <f>'Innlegging av opplysninger'!$C$13*(((H67+J67+M67+O67)*Data!H67)+(J67+O67)*(1-Data!H67)*1.8/12+I67+N67+K67+L67+P67+Q67)</f>
        <v>185966.81097080361</v>
      </c>
      <c r="T67" s="1">
        <f>'Innlegging av opplysninger'!$C$13*((H67+J67+M67+O67)*(1-Data!H67)-(J67+O67)*(1-Data!H67)*1.8/12)</f>
        <v>729579.0402114538</v>
      </c>
      <c r="U67" s="1">
        <f>Data!I67</f>
        <v>0.75</v>
      </c>
      <c r="V67" s="1">
        <f>Data!J67+Data!K67</f>
        <v>50909</v>
      </c>
      <c r="W67" s="1">
        <f>Data!L67</f>
        <v>0</v>
      </c>
      <c r="X67" s="1">
        <f t="shared" si="7"/>
        <v>416528.18181818177</v>
      </c>
      <c r="Y67" s="100">
        <f t="shared" si="8"/>
        <v>0</v>
      </c>
      <c r="Z67" s="100">
        <f t="shared" si="9"/>
        <v>59563.529999999984</v>
      </c>
      <c r="AA67" s="100">
        <f>'Innlegging av opplysninger'!$B$4*X67</f>
        <v>54148.663636363628</v>
      </c>
      <c r="AB67" s="1"/>
      <c r="AC67" s="1">
        <f>'Innlegging av opplysninger'!$B$5*X67</f>
        <v>54565.191818181811</v>
      </c>
      <c r="AD67" s="1">
        <f>'Innlegging av opplysninger'!$B$5*Y67</f>
        <v>0</v>
      </c>
      <c r="AE67" s="1">
        <f>'Innlegging av opplysninger'!$B$5*Z67</f>
        <v>7802.8224299999983</v>
      </c>
      <c r="AF67" s="1">
        <f>'Innlegging av opplysninger'!$B$5*AA67</f>
        <v>7093.4749363636356</v>
      </c>
      <c r="AG67" s="1"/>
      <c r="AH67" s="1">
        <f>'Innlegging av opplysninger'!$C$11*SUM(X67:AG67)</f>
        <v>22788.670856285447</v>
      </c>
      <c r="AI67" s="1">
        <f>'Innlegging av opplysninger'!$C$13*(((X67+Z67+AC67+AE67)*Data!M67)+(Z67+AE67)*(1-Data!M67)*1.8/12+Y67+AD67+AA67+AB67+AF67+AG67)</f>
        <v>3710.0487547358171</v>
      </c>
      <c r="AJ67" s="1">
        <f>'Innlegging av opplysninger'!$C$13*((X67+Z67+AC67+AE67)*(1-Data!M67)-(Z67+AE67)*(1-Data!M67)*1.8/12)</f>
        <v>27474.448206496902</v>
      </c>
      <c r="AK67" s="83">
        <f t="shared" si="4"/>
        <v>692000</v>
      </c>
      <c r="AL67" s="83">
        <f t="shared" si="5"/>
        <v>190000</v>
      </c>
      <c r="AM67" s="83">
        <f t="shared" si="6"/>
        <v>757000</v>
      </c>
      <c r="AN67" s="83"/>
      <c r="AO67" s="83"/>
      <c r="AP67" s="83"/>
      <c r="AQ67" s="83"/>
      <c r="AR67" s="83"/>
      <c r="AS67" s="83"/>
      <c r="AT67" s="83"/>
      <c r="AV67" s="97"/>
      <c r="AZ67" s="98"/>
      <c r="BA67" s="99"/>
      <c r="BB67" s="4"/>
      <c r="BC67" s="3"/>
    </row>
    <row r="68" spans="1:55">
      <c r="A68" t="str">
        <f t="shared" si="0"/>
        <v>1111Undervisning</v>
      </c>
      <c r="B68" s="6" t="str">
        <f>Data!A68</f>
        <v>1111</v>
      </c>
      <c r="C68" s="7" t="str">
        <f>Data!B68</f>
        <v>Sokndal kommune</v>
      </c>
      <c r="D68" s="7" t="str">
        <f>Data!C68</f>
        <v>Undervisning</v>
      </c>
      <c r="E68" s="1">
        <f>Data!D68</f>
        <v>62.634699999999981</v>
      </c>
      <c r="F68" s="1">
        <f>Data!E68+Data!F68</f>
        <v>47674.447303039167</v>
      </c>
      <c r="G68" s="1">
        <f>Data!G68</f>
        <v>0</v>
      </c>
      <c r="H68" s="1">
        <f t="shared" si="1"/>
        <v>32575360.412636358</v>
      </c>
      <c r="I68" s="1">
        <f t="shared" si="2"/>
        <v>0</v>
      </c>
      <c r="J68" s="1">
        <f t="shared" si="3"/>
        <v>3909043.2495163628</v>
      </c>
      <c r="K68" s="1">
        <f>'Innlegging av opplysninger'!$B$4*H68</f>
        <v>4234796.8536427263</v>
      </c>
      <c r="L68" s="1"/>
      <c r="M68" s="1">
        <f>'Innlegging av opplysninger'!$B$5*H68</f>
        <v>4267372.2140553631</v>
      </c>
      <c r="N68" s="1">
        <f>'Innlegging av opplysninger'!$B$5*I68</f>
        <v>0</v>
      </c>
      <c r="O68" s="1">
        <f>'Innlegging av opplysninger'!$B$5*J68</f>
        <v>512084.66568664357</v>
      </c>
      <c r="P68" s="1">
        <f>'Innlegging av opplysninger'!$B$5*K68</f>
        <v>554758.38782719721</v>
      </c>
      <c r="Q68" s="1"/>
      <c r="R68" s="1">
        <f>'Innlegging av opplysninger'!$C$11*SUM(H68:Q68)</f>
        <v>1750029.7997678567</v>
      </c>
      <c r="S68" s="1">
        <f>'Innlegging av opplysninger'!$C$13*(((H68+J68+M68+O68)*Data!H68)+(J68+O68)*(1-Data!H68)*1.8/12+I68+N68+K68+L68+P68+Q68)</f>
        <v>295407.35379080125</v>
      </c>
      <c r="T68" s="1">
        <f>'Innlegging av opplysninger'!$C$13*((H68+J68+M68+O68)*(1-Data!H68)-(J68+O68)*(1-Data!H68)*1.8/12)</f>
        <v>2099370.2669441602</v>
      </c>
      <c r="U68" s="1">
        <f>Data!I68</f>
        <v>7.1656000000000004</v>
      </c>
      <c r="V68" s="1">
        <f>Data!J68+Data!K68</f>
        <v>50565.957758829223</v>
      </c>
      <c r="W68" s="1">
        <f>Data!L68</f>
        <v>0</v>
      </c>
      <c r="X68" s="1">
        <f t="shared" si="7"/>
        <v>3952750.1118181823</v>
      </c>
      <c r="Y68" s="100">
        <f t="shared" si="8"/>
        <v>0</v>
      </c>
      <c r="Z68" s="100">
        <f t="shared" si="9"/>
        <v>565243.26598999999</v>
      </c>
      <c r="AA68" s="100">
        <f>'Innlegging av opplysninger'!$B$4*X68</f>
        <v>513857.51453636371</v>
      </c>
      <c r="AB68" s="1"/>
      <c r="AC68" s="1">
        <f>'Innlegging av opplysninger'!$B$5*X68</f>
        <v>517810.26464818191</v>
      </c>
      <c r="AD68" s="1">
        <f>'Innlegging av opplysninger'!$B$5*Y68</f>
        <v>0</v>
      </c>
      <c r="AE68" s="1">
        <f>'Innlegging av opplysninger'!$B$5*Z68</f>
        <v>74046.867844690001</v>
      </c>
      <c r="AF68" s="1">
        <f>'Innlegging av opplysninger'!$B$5*AA68</f>
        <v>67315.334404263645</v>
      </c>
      <c r="AG68" s="1"/>
      <c r="AH68" s="1">
        <f>'Innlegging av opplysninger'!$C$11*SUM(X68:AG68)</f>
        <v>216258.8876511839</v>
      </c>
      <c r="AI68" s="1">
        <f>'Innlegging av opplysninger'!$C$13*(((X68+Z68+AC68+AE68)*Data!M68)+(Z68+AE68)*(1-Data!M68)*1.8/12+Y68+AD68+AA68+AB68+AF68+AG68)</f>
        <v>36247.17011530084</v>
      </c>
      <c r="AJ68" s="1">
        <f>'Innlegging av opplysninger'!$C$13*((X68+Z68+AC68+AE68)*(1-Data!M68)-(Z68+AE68)*(1-Data!M68)*1.8/12)</f>
        <v>259686.04456526661</v>
      </c>
      <c r="AK68" s="83">
        <f t="shared" si="4"/>
        <v>1966000</v>
      </c>
      <c r="AL68" s="83">
        <f t="shared" si="5"/>
        <v>332000</v>
      </c>
      <c r="AM68" s="83">
        <f t="shared" si="6"/>
        <v>2359000</v>
      </c>
      <c r="AN68" s="83"/>
      <c r="AO68" s="83"/>
      <c r="AP68" s="83"/>
      <c r="AQ68" s="83"/>
      <c r="AR68" s="83"/>
      <c r="AS68" s="83"/>
      <c r="AT68" s="83"/>
      <c r="AV68" s="97"/>
      <c r="AZ68" s="98"/>
      <c r="BA68" s="99"/>
      <c r="BB68" s="4"/>
      <c r="BC68" s="3"/>
    </row>
    <row r="69" spans="1:55">
      <c r="A69" t="str">
        <f t="shared" si="0"/>
        <v>1111Barnehager</v>
      </c>
      <c r="B69" s="6" t="str">
        <f>Data!A69</f>
        <v>1111</v>
      </c>
      <c r="C69" s="7" t="str">
        <f>Data!B69</f>
        <v>Sokndal kommune</v>
      </c>
      <c r="D69" s="7" t="str">
        <f>Data!C69</f>
        <v>Barnehager</v>
      </c>
      <c r="E69" s="1">
        <f>Data!D69</f>
        <v>9.2914999999999992</v>
      </c>
      <c r="F69" s="1">
        <f>Data!E69+Data!F69</f>
        <v>0</v>
      </c>
      <c r="G69" s="1">
        <f>Data!G69</f>
        <v>0</v>
      </c>
      <c r="H69" s="1">
        <f t="shared" si="1"/>
        <v>0</v>
      </c>
      <c r="I69" s="1">
        <f t="shared" si="2"/>
        <v>0</v>
      </c>
      <c r="J69" s="1">
        <f t="shared" si="3"/>
        <v>0</v>
      </c>
      <c r="K69" s="1">
        <f>'Innlegging av opplysninger'!$B$4*H69</f>
        <v>0</v>
      </c>
      <c r="L69" s="1"/>
      <c r="M69" s="1">
        <f>'Innlegging av opplysninger'!$B$5*H69</f>
        <v>0</v>
      </c>
      <c r="N69" s="1">
        <f>'Innlegging av opplysninger'!$B$5*I69</f>
        <v>0</v>
      </c>
      <c r="O69" s="1">
        <f>'Innlegging av opplysninger'!$B$5*J69</f>
        <v>0</v>
      </c>
      <c r="P69" s="1">
        <f>'Innlegging av opplysninger'!$B$5*K69</f>
        <v>0</v>
      </c>
      <c r="Q69" s="1"/>
      <c r="R69" s="1">
        <f>'Innlegging av opplysninger'!$C$11*SUM(H69:Q69)</f>
        <v>0</v>
      </c>
      <c r="S69" s="1">
        <f>'Innlegging av opplysninger'!$C$13*(((H69+J69+M69+O69)*Data!H69)+(J69+O69)*(1-Data!H69)*1.8/12+I69+N69+K69+L69+P69+Q69)</f>
        <v>0</v>
      </c>
      <c r="T69" s="1">
        <f>'Innlegging av opplysninger'!$C$13*((H69+J69+M69+O69)*(1-Data!H69)-(J69+O69)*(1-Data!H69)*1.8/12)</f>
        <v>0</v>
      </c>
      <c r="U69" s="1">
        <f>Data!I69</f>
        <v>0</v>
      </c>
      <c r="V69" s="1">
        <f>Data!J69+Data!K69</f>
        <v>0</v>
      </c>
      <c r="W69" s="1">
        <f>Data!L69</f>
        <v>0</v>
      </c>
      <c r="X69" s="1">
        <f t="shared" si="7"/>
        <v>0</v>
      </c>
      <c r="Y69" s="100">
        <f t="shared" si="8"/>
        <v>0</v>
      </c>
      <c r="Z69" s="100">
        <f t="shared" si="9"/>
        <v>0</v>
      </c>
      <c r="AA69" s="100">
        <f>'Innlegging av opplysninger'!$B$4*X69</f>
        <v>0</v>
      </c>
      <c r="AB69" s="1"/>
      <c r="AC69" s="1">
        <f>'Innlegging av opplysninger'!$B$5*X69</f>
        <v>0</v>
      </c>
      <c r="AD69" s="1">
        <f>'Innlegging av opplysninger'!$B$5*Y69</f>
        <v>0</v>
      </c>
      <c r="AE69" s="1">
        <f>'Innlegging av opplysninger'!$B$5*Z69</f>
        <v>0</v>
      </c>
      <c r="AF69" s="1">
        <f>'Innlegging av opplysninger'!$B$5*AA69</f>
        <v>0</v>
      </c>
      <c r="AG69" s="1"/>
      <c r="AH69" s="1">
        <f>'Innlegging av opplysninger'!$C$11*SUM(X69:AG69)</f>
        <v>0</v>
      </c>
      <c r="AI69" s="1">
        <f>'Innlegging av opplysninger'!$C$13*(((X69+Z69+AC69+AE69)*Data!M69)+(Z69+AE69)*(1-Data!M69)*1.8/12+Y69+AD69+AA69+AB69+AF69+AG69)</f>
        <v>0</v>
      </c>
      <c r="AJ69" s="1">
        <f>'Innlegging av opplysninger'!$C$13*((X69+Z69+AC69+AE69)*(1-Data!M69)-(Z69+AE69)*(1-Data!M69)*1.8/12)</f>
        <v>0</v>
      </c>
      <c r="AK69" s="83">
        <f t="shared" si="4"/>
        <v>0</v>
      </c>
      <c r="AL69" s="83">
        <f t="shared" si="5"/>
        <v>0</v>
      </c>
      <c r="AM69" s="83">
        <f t="shared" si="6"/>
        <v>0</v>
      </c>
      <c r="AN69" s="83"/>
      <c r="AO69" s="83"/>
      <c r="AP69" s="83"/>
      <c r="AQ69" s="83"/>
      <c r="AR69" s="83"/>
      <c r="AS69" s="83"/>
      <c r="AT69" s="83"/>
      <c r="AV69" s="97"/>
      <c r="AZ69" s="98"/>
      <c r="BA69" s="99"/>
      <c r="BB69" s="4"/>
      <c r="BC69" s="3"/>
    </row>
    <row r="70" spans="1:55">
      <c r="A70" t="str">
        <f t="shared" ref="A70:A133" si="10">CONCATENATE(B70,D70)</f>
        <v>1111Helse/pleie/omsorg</v>
      </c>
      <c r="B70" s="6" t="str">
        <f>Data!A70</f>
        <v>1111</v>
      </c>
      <c r="C70" s="7" t="str">
        <f>Data!B70</f>
        <v>Sokndal kommune</v>
      </c>
      <c r="D70" s="7" t="str">
        <f>Data!C70</f>
        <v>Helse/pleie/omsorg</v>
      </c>
      <c r="E70" s="1">
        <f>Data!D70</f>
        <v>102.08110000000003</v>
      </c>
      <c r="F70" s="1">
        <f>Data!E70+Data!F70</f>
        <v>44435.272077054411</v>
      </c>
      <c r="G70" s="1">
        <f>Data!G70</f>
        <v>1079.4001044267732</v>
      </c>
      <c r="H70" s="1">
        <f t="shared" ref="H70:H133" si="11">F70*(11-1/11)*E70</f>
        <v>49483652.208272733</v>
      </c>
      <c r="I70" s="1">
        <f t="shared" ref="I70:I133" si="12">G70*(11-1/11)*E70</f>
        <v>1202032.909090908</v>
      </c>
      <c r="J70" s="1">
        <f t="shared" ref="J70:J133" si="13">(H70+I70)*0.12</f>
        <v>6082282.2140836362</v>
      </c>
      <c r="K70" s="1">
        <f>'Innlegging av opplysninger'!$B$4*H70</f>
        <v>6432874.7870754553</v>
      </c>
      <c r="L70" s="1"/>
      <c r="M70" s="1">
        <f>'Innlegging av opplysninger'!$B$5*H70</f>
        <v>6482358.4392837286</v>
      </c>
      <c r="N70" s="1">
        <f>'Innlegging av opplysninger'!$B$5*I70</f>
        <v>157466.31109090894</v>
      </c>
      <c r="O70" s="1">
        <f>'Innlegging av opplysninger'!$B$5*J70</f>
        <v>796778.97004495643</v>
      </c>
      <c r="P70" s="1">
        <f>'Innlegging av opplysninger'!$B$5*K70</f>
        <v>842706.5971068847</v>
      </c>
      <c r="Q70" s="1"/>
      <c r="R70" s="1">
        <f>'Innlegging av opplysninger'!$C$11*SUM(H70:Q70)</f>
        <v>2716245.7925698706</v>
      </c>
      <c r="S70" s="1">
        <f>'Innlegging av opplysninger'!$C$13*(((H70+J70+M70+O70)*Data!H70)+(J70+O70)*(1-Data!H70)*1.8/12+I70+N70+K70+L70+P70+Q70)</f>
        <v>503616.12480151566</v>
      </c>
      <c r="T70" s="1">
        <f>'Innlegging av opplysninger'!$C$13*((H70+J70+M70+O70)*(1-Data!H70)-(J70+O70)*(1-Data!H70)*1.8/12)</f>
        <v>3213351.8018730427</v>
      </c>
      <c r="U70" s="1">
        <f>Data!I70</f>
        <v>13.891100000000002</v>
      </c>
      <c r="V70" s="1">
        <f>Data!J70+Data!K70</f>
        <v>47217.192046226235</v>
      </c>
      <c r="W70" s="1">
        <f>Data!L70</f>
        <v>1341.5712218614797</v>
      </c>
      <c r="X70" s="1">
        <f t="shared" si="7"/>
        <v>7155258.9429090898</v>
      </c>
      <c r="Y70" s="100">
        <f t="shared" si="8"/>
        <v>203300.72727272726</v>
      </c>
      <c r="Z70" s="100">
        <f t="shared" si="9"/>
        <v>1052274.0328359997</v>
      </c>
      <c r="AA70" s="100">
        <f>'Innlegging av opplysninger'!$B$4*X70</f>
        <v>930183.66257818171</v>
      </c>
      <c r="AB70" s="1"/>
      <c r="AC70" s="1">
        <f>'Innlegging av opplysninger'!$B$5*X70</f>
        <v>937338.92152109079</v>
      </c>
      <c r="AD70" s="1">
        <f>'Innlegging av opplysninger'!$B$5*Y70</f>
        <v>26632.395272727274</v>
      </c>
      <c r="AE70" s="1">
        <f>'Innlegging av opplysninger'!$B$5*Z70</f>
        <v>137847.89830151596</v>
      </c>
      <c r="AF70" s="1">
        <f>'Innlegging av opplysninger'!$B$5*AA70</f>
        <v>121854.05979774181</v>
      </c>
      <c r="AG70" s="1"/>
      <c r="AH70" s="1">
        <f>'Innlegging av opplysninger'!$C$11*SUM(X70:AG70)</f>
        <v>401458.24433858483</v>
      </c>
      <c r="AI70" s="1">
        <f>'Innlegging av opplysninger'!$C$13*(((X70+Z70+AC70+AE70)*Data!M70)+(Z70+AE70)*(1-Data!M70)*1.8/12+Y70+AD70+AA70+AB70+AF70+AG70)</f>
        <v>75945.434998784272</v>
      </c>
      <c r="AJ70" s="1">
        <f>'Innlegging av opplysninger'!$C$13*((X70+Z70+AC70+AE70)*(1-Data!M70)-(Z70+AE70)*(1-Data!M70)*1.8/12)</f>
        <v>473418.47830664751</v>
      </c>
      <c r="AK70" s="83">
        <f t="shared" ref="AK70:AK133" si="14">ROUND(AH70+R70,-3)</f>
        <v>3118000</v>
      </c>
      <c r="AL70" s="83">
        <f t="shared" ref="AL70:AL133" si="15">ROUND(AI70+S70,-3)</f>
        <v>580000</v>
      </c>
      <c r="AM70" s="83">
        <f t="shared" ref="AM70:AM133" si="16">ROUND(AJ70+T70,-3)</f>
        <v>3687000</v>
      </c>
      <c r="AN70" s="83"/>
      <c r="AO70" s="83"/>
      <c r="AP70" s="83"/>
      <c r="AQ70" s="83"/>
      <c r="AR70" s="83"/>
      <c r="AS70" s="83"/>
      <c r="AT70" s="83"/>
      <c r="AV70" s="97"/>
      <c r="AZ70" s="98"/>
      <c r="BA70" s="99"/>
      <c r="BB70" s="4"/>
      <c r="BC70" s="3"/>
    </row>
    <row r="71" spans="1:55">
      <c r="A71" t="str">
        <f t="shared" si="10"/>
        <v>1111Samferdsel og teknikk</v>
      </c>
      <c r="B71" s="6" t="str">
        <f>Data!A71</f>
        <v>1111</v>
      </c>
      <c r="C71" s="7" t="str">
        <f>Data!B71</f>
        <v>Sokndal kommune</v>
      </c>
      <c r="D71" s="7" t="str">
        <f>Data!C71</f>
        <v>Samferdsel og teknikk</v>
      </c>
      <c r="E71" s="1">
        <f>Data!D71</f>
        <v>7.3999999999999977</v>
      </c>
      <c r="F71" s="1">
        <f>Data!E71+Data!F71</f>
        <v>0</v>
      </c>
      <c r="G71" s="1">
        <f>Data!G71</f>
        <v>0</v>
      </c>
      <c r="H71" s="1">
        <f t="shared" si="11"/>
        <v>0</v>
      </c>
      <c r="I71" s="1">
        <f t="shared" si="12"/>
        <v>0</v>
      </c>
      <c r="J71" s="1">
        <f t="shared" si="13"/>
        <v>0</v>
      </c>
      <c r="K71" s="1">
        <f>'Innlegging av opplysninger'!$B$4*H71</f>
        <v>0</v>
      </c>
      <c r="L71" s="1"/>
      <c r="M71" s="1">
        <f>'Innlegging av opplysninger'!$B$5*H71</f>
        <v>0</v>
      </c>
      <c r="N71" s="1">
        <f>'Innlegging av opplysninger'!$B$5*I71</f>
        <v>0</v>
      </c>
      <c r="O71" s="1">
        <f>'Innlegging av opplysninger'!$B$5*J71</f>
        <v>0</v>
      </c>
      <c r="P71" s="1">
        <f>'Innlegging av opplysninger'!$B$5*K71</f>
        <v>0</v>
      </c>
      <c r="Q71" s="1"/>
      <c r="R71" s="1">
        <f>'Innlegging av opplysninger'!$C$11*SUM(H71:Q71)</f>
        <v>0</v>
      </c>
      <c r="S71" s="1">
        <f>'Innlegging av opplysninger'!$C$13*(((H71+J71+M71+O71)*Data!H71)+(J71+O71)*(1-Data!H71)*1.8/12+I71+N71+K71+L71+P71+Q71)</f>
        <v>0</v>
      </c>
      <c r="T71" s="1">
        <f>'Innlegging av opplysninger'!$C$13*((H71+J71+M71+O71)*(1-Data!H71)-(J71+O71)*(1-Data!H71)*1.8/12)</f>
        <v>0</v>
      </c>
      <c r="U71" s="1">
        <f>Data!I71</f>
        <v>0</v>
      </c>
      <c r="V71" s="1">
        <f>Data!J71+Data!K71</f>
        <v>0</v>
      </c>
      <c r="W71" s="1">
        <f>Data!L71</f>
        <v>0</v>
      </c>
      <c r="X71" s="1">
        <f t="shared" ref="X71:X134" si="17">V71*(11-1/11)*U71</f>
        <v>0</v>
      </c>
      <c r="Y71" s="100">
        <f t="shared" ref="Y71:Y134" si="18">W71*(11-1/11)*U71</f>
        <v>0</v>
      </c>
      <c r="Z71" s="100">
        <f t="shared" ref="Z71:Z134" si="19">(X71+Y71)*0.143</f>
        <v>0</v>
      </c>
      <c r="AA71" s="100">
        <f>'Innlegging av opplysninger'!$B$4*X71</f>
        <v>0</v>
      </c>
      <c r="AB71" s="1"/>
      <c r="AC71" s="1">
        <f>'Innlegging av opplysninger'!$B$5*X71</f>
        <v>0</v>
      </c>
      <c r="AD71" s="1">
        <f>'Innlegging av opplysninger'!$B$5*Y71</f>
        <v>0</v>
      </c>
      <c r="AE71" s="1">
        <f>'Innlegging av opplysninger'!$B$5*Z71</f>
        <v>0</v>
      </c>
      <c r="AF71" s="1">
        <f>'Innlegging av opplysninger'!$B$5*AA71</f>
        <v>0</v>
      </c>
      <c r="AG71" s="1"/>
      <c r="AH71" s="1">
        <f>'Innlegging av opplysninger'!$C$11*SUM(X71:AG71)</f>
        <v>0</v>
      </c>
      <c r="AI71" s="1">
        <f>'Innlegging av opplysninger'!$C$13*(((X71+Z71+AC71+AE71)*Data!M71)+(Z71+AE71)*(1-Data!M71)*1.8/12+Y71+AD71+AA71+AB71+AF71+AG71)</f>
        <v>0</v>
      </c>
      <c r="AJ71" s="1">
        <f>'Innlegging av opplysninger'!$C$13*((X71+Z71+AC71+AE71)*(1-Data!M71)-(Z71+AE71)*(1-Data!M71)*1.8/12)</f>
        <v>0</v>
      </c>
      <c r="AK71" s="83">
        <f t="shared" si="14"/>
        <v>0</v>
      </c>
      <c r="AL71" s="83">
        <f t="shared" si="15"/>
        <v>0</v>
      </c>
      <c r="AM71" s="83">
        <f t="shared" si="16"/>
        <v>0</v>
      </c>
      <c r="AN71" s="83"/>
      <c r="AO71" s="83"/>
      <c r="AP71" s="83"/>
      <c r="AQ71" s="83"/>
      <c r="AR71" s="83"/>
      <c r="AS71" s="83"/>
      <c r="AT71" s="83"/>
      <c r="AV71" s="97"/>
      <c r="AZ71" s="98"/>
      <c r="BA71" s="99"/>
      <c r="BB71" s="4"/>
      <c r="BC71" s="3"/>
    </row>
    <row r="72" spans="1:55">
      <c r="A72" t="str">
        <f t="shared" si="10"/>
        <v>1111Annet</v>
      </c>
      <c r="B72" s="6" t="str">
        <f>Data!A72</f>
        <v>1111</v>
      </c>
      <c r="C72" s="7" t="str">
        <f>Data!B72</f>
        <v>Sokndal kommune</v>
      </c>
      <c r="D72" s="7" t="str">
        <f>Data!C72</f>
        <v>Annet</v>
      </c>
      <c r="E72" s="1">
        <f>Data!D72</f>
        <v>1.4</v>
      </c>
      <c r="F72" s="1">
        <f>Data!E72+Data!F72</f>
        <v>0</v>
      </c>
      <c r="G72" s="1">
        <f>Data!G72</f>
        <v>0</v>
      </c>
      <c r="H72" s="1">
        <f t="shared" si="11"/>
        <v>0</v>
      </c>
      <c r="I72" s="1">
        <f t="shared" si="12"/>
        <v>0</v>
      </c>
      <c r="J72" s="1">
        <f t="shared" si="13"/>
        <v>0</v>
      </c>
      <c r="K72" s="1">
        <f>'Innlegging av opplysninger'!$B$4*H72</f>
        <v>0</v>
      </c>
      <c r="L72" s="1"/>
      <c r="M72" s="1">
        <f>'Innlegging av opplysninger'!$B$5*H72</f>
        <v>0</v>
      </c>
      <c r="N72" s="1">
        <f>'Innlegging av opplysninger'!$B$5*I72</f>
        <v>0</v>
      </c>
      <c r="O72" s="1">
        <f>'Innlegging av opplysninger'!$B$5*J72</f>
        <v>0</v>
      </c>
      <c r="P72" s="1">
        <f>'Innlegging av opplysninger'!$B$5*K72</f>
        <v>0</v>
      </c>
      <c r="Q72" s="1"/>
      <c r="R72" s="1">
        <f>'Innlegging av opplysninger'!$C$11*SUM(H72:Q72)</f>
        <v>0</v>
      </c>
      <c r="S72" s="1">
        <f>'Innlegging av opplysninger'!$C$13*(((H72+J72+M72+O72)*Data!H72)+(J72+O72)*(1-Data!H72)*1.8/12+I72+N72+K72+L72+P72+Q72)</f>
        <v>0</v>
      </c>
      <c r="T72" s="1">
        <f>'Innlegging av opplysninger'!$C$13*((H72+J72+M72+O72)*(1-Data!H72)-(J72+O72)*(1-Data!H72)*1.8/12)</f>
        <v>0</v>
      </c>
      <c r="U72" s="1">
        <f>Data!I72</f>
        <v>0</v>
      </c>
      <c r="V72" s="1">
        <f>Data!J72+Data!K72</f>
        <v>0</v>
      </c>
      <c r="W72" s="1">
        <f>Data!L72</f>
        <v>0</v>
      </c>
      <c r="X72" s="1">
        <f t="shared" si="17"/>
        <v>0</v>
      </c>
      <c r="Y72" s="100">
        <f t="shared" si="18"/>
        <v>0</v>
      </c>
      <c r="Z72" s="100">
        <f t="shared" si="19"/>
        <v>0</v>
      </c>
      <c r="AA72" s="100">
        <f>'Innlegging av opplysninger'!$B$4*X72</f>
        <v>0</v>
      </c>
      <c r="AB72" s="1"/>
      <c r="AC72" s="1">
        <f>'Innlegging av opplysninger'!$B$5*X72</f>
        <v>0</v>
      </c>
      <c r="AD72" s="1">
        <f>'Innlegging av opplysninger'!$B$5*Y72</f>
        <v>0</v>
      </c>
      <c r="AE72" s="1">
        <f>'Innlegging av opplysninger'!$B$5*Z72</f>
        <v>0</v>
      </c>
      <c r="AF72" s="1">
        <f>'Innlegging av opplysninger'!$B$5*AA72</f>
        <v>0</v>
      </c>
      <c r="AG72" s="1"/>
      <c r="AH72" s="1">
        <f>'Innlegging av opplysninger'!$C$11*SUM(X72:AG72)</f>
        <v>0</v>
      </c>
      <c r="AI72" s="1">
        <f>'Innlegging av opplysninger'!$C$13*(((X72+Z72+AC72+AE72)*Data!M72)+(Z72+AE72)*(1-Data!M72)*1.8/12+Y72+AD72+AA72+AB72+AF72+AG72)</f>
        <v>0</v>
      </c>
      <c r="AJ72" s="1">
        <f>'Innlegging av opplysninger'!$C$13*((X72+Z72+AC72+AE72)*(1-Data!M72)-(Z72+AE72)*(1-Data!M72)*1.8/12)</f>
        <v>0</v>
      </c>
      <c r="AK72" s="83">
        <f t="shared" si="14"/>
        <v>0</v>
      </c>
      <c r="AL72" s="83">
        <f t="shared" si="15"/>
        <v>0</v>
      </c>
      <c r="AM72" s="83">
        <f t="shared" si="16"/>
        <v>0</v>
      </c>
      <c r="AN72" s="83"/>
      <c r="AO72" s="83"/>
      <c r="AP72" s="83"/>
      <c r="AQ72" s="83"/>
      <c r="AR72" s="83"/>
      <c r="AS72" s="83"/>
      <c r="AT72" s="83"/>
      <c r="AV72" s="97"/>
      <c r="AZ72" s="98"/>
      <c r="BA72" s="99"/>
      <c r="BB72" s="4"/>
      <c r="BC72" s="3"/>
    </row>
    <row r="73" spans="1:55">
      <c r="A73" t="str">
        <f t="shared" si="10"/>
        <v>1112Alle</v>
      </c>
      <c r="B73" s="6" t="str">
        <f>Data!A73</f>
        <v>1112</v>
      </c>
      <c r="C73" s="7" t="str">
        <f>Data!B73</f>
        <v>Lund kommune</v>
      </c>
      <c r="D73" s="7" t="str">
        <f>Data!C73</f>
        <v>Alle</v>
      </c>
      <c r="E73" s="1">
        <f>Data!D73</f>
        <v>209.57181020710505</v>
      </c>
      <c r="F73" s="1">
        <f>Data!E73+Data!F73</f>
        <v>45417.77978040278</v>
      </c>
      <c r="G73" s="1">
        <f>Data!G73</f>
        <v>361.8258100889812</v>
      </c>
      <c r="H73" s="1">
        <f t="shared" si="11"/>
        <v>103835850.80909088</v>
      </c>
      <c r="I73" s="1">
        <f t="shared" si="12"/>
        <v>827219.89090909087</v>
      </c>
      <c r="J73" s="1">
        <f t="shared" si="13"/>
        <v>12559568.483999996</v>
      </c>
      <c r="K73" s="1">
        <f>'Innlegging av opplysninger'!$B$4*H73</f>
        <v>13498660.605181815</v>
      </c>
      <c r="L73" s="1"/>
      <c r="M73" s="1">
        <f>'Innlegging av opplysninger'!$B$5*H73</f>
        <v>13602496.455990907</v>
      </c>
      <c r="N73" s="1">
        <f>'Innlegging av opplysninger'!$B$5*I73</f>
        <v>108365.80570909091</v>
      </c>
      <c r="O73" s="1">
        <f>'Innlegging av opplysninger'!$B$5*J73</f>
        <v>1645303.4714039995</v>
      </c>
      <c r="P73" s="1">
        <f>'Innlegging av opplysninger'!$B$5*K73</f>
        <v>1768324.5392788178</v>
      </c>
      <c r="Q73" s="1"/>
      <c r="R73" s="1">
        <f>'Innlegging av opplysninger'!$C$11*SUM(H73:Q73)</f>
        <v>5618140.022339453</v>
      </c>
      <c r="S73" s="1">
        <f>'Innlegging av opplysninger'!$C$13*(((H73+J73+M73+O73)*Data!H73)+(J73+O73)*(1-Data!H73)*1.8/12+I73+N73+K73+L73+P73+Q73)</f>
        <v>1036033.3757821005</v>
      </c>
      <c r="T73" s="1">
        <f>'Innlegging av opplysninger'!$C$13*((H73+J73+M73+O73)*(1-Data!H73)-(J73+O73)*(1-Data!H73)*1.8/12)</f>
        <v>6651947.7074192595</v>
      </c>
      <c r="U73" s="1">
        <f>Data!I73</f>
        <v>27.673800000000004</v>
      </c>
      <c r="V73" s="1">
        <f>Data!J73+Data!K73</f>
        <v>49639.154573399137</v>
      </c>
      <c r="W73" s="1">
        <f>Data!L73</f>
        <v>445.84047004748169</v>
      </c>
      <c r="X73" s="1">
        <f t="shared" si="17"/>
        <v>14985862.209090907</v>
      </c>
      <c r="Y73" s="100">
        <f t="shared" si="18"/>
        <v>134597.45454545453</v>
      </c>
      <c r="Z73" s="100">
        <f t="shared" si="19"/>
        <v>2162225.7318999995</v>
      </c>
      <c r="AA73" s="100">
        <f>'Innlegging av opplysninger'!$B$4*X73</f>
        <v>1948162.087181818</v>
      </c>
      <c r="AB73" s="1"/>
      <c r="AC73" s="1">
        <f>'Innlegging av opplysninger'!$B$5*X73</f>
        <v>1963147.9493909089</v>
      </c>
      <c r="AD73" s="1">
        <f>'Innlegging av opplysninger'!$B$5*Y73</f>
        <v>17632.266545454546</v>
      </c>
      <c r="AE73" s="1">
        <f>'Innlegging av opplysninger'!$B$5*Z73</f>
        <v>283251.57087889995</v>
      </c>
      <c r="AF73" s="1">
        <f>'Innlegging av opplysninger'!$B$5*AA73</f>
        <v>255209.23342081817</v>
      </c>
      <c r="AG73" s="1"/>
      <c r="AH73" s="1">
        <f>'Innlegging av opplysninger'!$C$11*SUM(X73:AG73)</f>
        <v>826503.3631122621</v>
      </c>
      <c r="AI73" s="1">
        <f>'Innlegging av opplysninger'!$C$13*(((X73+Z73+AC73+AE73)*Data!M73)+(Z73+AE73)*(1-Data!M73)*1.8/12+Y73+AD73+AA73+AB73+AF73+AG73)</f>
        <v>166729.71081723459</v>
      </c>
      <c r="AJ73" s="1">
        <f>'Innlegging av opplysninger'!$C$13*((X73+Z73+AC73+AE73)*(1-Data!M73)-(Z73+AE73)*(1-Data!M73)*1.8/12)</f>
        <v>964274.89133638714</v>
      </c>
      <c r="AK73" s="83">
        <f t="shared" si="14"/>
        <v>6445000</v>
      </c>
      <c r="AL73" s="83">
        <f t="shared" si="15"/>
        <v>1203000</v>
      </c>
      <c r="AM73" s="83">
        <f t="shared" si="16"/>
        <v>7616000</v>
      </c>
      <c r="AN73" s="83"/>
      <c r="AO73" s="83"/>
      <c r="AP73" s="83"/>
      <c r="AQ73" s="83"/>
      <c r="AR73" s="83"/>
      <c r="AS73" s="83"/>
      <c r="AT73" s="83"/>
      <c r="AV73" s="97"/>
      <c r="AZ73" s="98"/>
      <c r="BA73" s="99"/>
      <c r="BB73" s="4"/>
      <c r="BC73" s="3"/>
    </row>
    <row r="74" spans="1:55">
      <c r="A74" t="str">
        <f t="shared" si="10"/>
        <v>1112Administrasjon</v>
      </c>
      <c r="B74" s="6" t="str">
        <f>Data!A74</f>
        <v>1112</v>
      </c>
      <c r="C74" s="7" t="str">
        <f>Data!B74</f>
        <v>Lund kommune</v>
      </c>
      <c r="D74" s="7" t="str">
        <f>Data!C74</f>
        <v>Administrasjon</v>
      </c>
      <c r="E74" s="1">
        <f>Data!D74</f>
        <v>26.346499999999999</v>
      </c>
      <c r="F74" s="1">
        <f>Data!E74+Data!F74</f>
        <v>47581.4835303867</v>
      </c>
      <c r="G74" s="1">
        <f>Data!G74</f>
        <v>0</v>
      </c>
      <c r="H74" s="1">
        <f t="shared" si="11"/>
        <v>13675696.972727271</v>
      </c>
      <c r="I74" s="1">
        <f t="shared" si="12"/>
        <v>0</v>
      </c>
      <c r="J74" s="1">
        <f t="shared" si="13"/>
        <v>1641083.6367272725</v>
      </c>
      <c r="K74" s="1">
        <f>'Innlegging av opplysninger'!$B$4*H74</f>
        <v>1777840.6064545452</v>
      </c>
      <c r="L74" s="1"/>
      <c r="M74" s="1">
        <f>'Innlegging av opplysninger'!$B$5*H74</f>
        <v>1791516.3034272725</v>
      </c>
      <c r="N74" s="1">
        <f>'Innlegging av opplysninger'!$B$5*I74</f>
        <v>0</v>
      </c>
      <c r="O74" s="1">
        <f>'Innlegging av opplysninger'!$B$5*J74</f>
        <v>214981.95641127272</v>
      </c>
      <c r="P74" s="1">
        <f>'Innlegging av opplysninger'!$B$5*K74</f>
        <v>232897.11944554542</v>
      </c>
      <c r="Q74" s="1"/>
      <c r="R74" s="1">
        <f>'Innlegging av opplysninger'!$C$11*SUM(H74:Q74)</f>
        <v>734692.63061734056</v>
      </c>
      <c r="S74" s="1">
        <f>'Innlegging av opplysninger'!$C$13*(((H74+J74+M74+O74)*Data!H74)+(J74+O74)*(1-Data!H74)*1.8/12+I74+N74+K74+L74+P74+Q74)</f>
        <v>184063.90822833986</v>
      </c>
      <c r="T74" s="1">
        <f>'Innlegging av opplysninger'!$C$13*((H74+J74+M74+O74)*(1-Data!H74)-(J74+O74)*(1-Data!H74)*1.8/12)</f>
        <v>821304.95472170529</v>
      </c>
      <c r="U74" s="1">
        <f>Data!I74</f>
        <v>8.3000000000000007</v>
      </c>
      <c r="V74" s="1">
        <f>Data!J74+Data!K74</f>
        <v>53100.983935742966</v>
      </c>
      <c r="W74" s="1">
        <f>Data!L74</f>
        <v>0</v>
      </c>
      <c r="X74" s="1">
        <f t="shared" si="17"/>
        <v>4808052.7272727266</v>
      </c>
      <c r="Y74" s="100">
        <f t="shared" si="18"/>
        <v>0</v>
      </c>
      <c r="Z74" s="100">
        <f t="shared" si="19"/>
        <v>687551.5399999998</v>
      </c>
      <c r="AA74" s="100">
        <f>'Innlegging av opplysninger'!$B$4*X74</f>
        <v>625046.85454545449</v>
      </c>
      <c r="AB74" s="1"/>
      <c r="AC74" s="1">
        <f>'Innlegging av opplysninger'!$B$5*X74</f>
        <v>629854.90727272723</v>
      </c>
      <c r="AD74" s="1">
        <f>'Innlegging av opplysninger'!$B$5*Y74</f>
        <v>0</v>
      </c>
      <c r="AE74" s="1">
        <f>'Innlegging av opplysninger'!$B$5*Z74</f>
        <v>90069.251739999978</v>
      </c>
      <c r="AF74" s="1">
        <f>'Innlegging av opplysninger'!$B$5*AA74</f>
        <v>81881.137945454539</v>
      </c>
      <c r="AG74" s="1"/>
      <c r="AH74" s="1">
        <f>'Innlegging av opplysninger'!$C$11*SUM(X74:AG74)</f>
        <v>263053.34391350177</v>
      </c>
      <c r="AI74" s="1">
        <f>'Innlegging av opplysninger'!$C$13*(((X74+Z74+AC74+AE74)*Data!M74)+(Z74+AE74)*(1-Data!M74)*1.8/12+Y74+AD74+AA74+AB74+AF74+AG74)</f>
        <v>67964.960908614536</v>
      </c>
      <c r="AJ74" s="1">
        <f>'Innlegging av opplysninger'!$C$13*((X74+Z74+AC74+AE74)*(1-Data!M74)-(Z74+AE74)*(1-Data!M74)*1.8/12)</f>
        <v>292002.77286775631</v>
      </c>
      <c r="AK74" s="83">
        <f t="shared" si="14"/>
        <v>998000</v>
      </c>
      <c r="AL74" s="83">
        <f t="shared" si="15"/>
        <v>252000</v>
      </c>
      <c r="AM74" s="83">
        <f t="shared" si="16"/>
        <v>1113000</v>
      </c>
      <c r="AN74" s="83"/>
      <c r="AO74" s="83"/>
      <c r="AP74" s="83"/>
      <c r="AQ74" s="83"/>
      <c r="AR74" s="83"/>
      <c r="AS74" s="83"/>
      <c r="AT74" s="83"/>
      <c r="AV74" s="97"/>
      <c r="AZ74" s="98"/>
      <c r="BA74" s="99"/>
      <c r="BB74" s="4"/>
      <c r="BC74" s="3"/>
    </row>
    <row r="75" spans="1:55">
      <c r="A75" t="str">
        <f t="shared" si="10"/>
        <v>1112Undervisning</v>
      </c>
      <c r="B75" s="6" t="str">
        <f>Data!A75</f>
        <v>1112</v>
      </c>
      <c r="C75" s="7" t="str">
        <f>Data!B75</f>
        <v>Lund kommune</v>
      </c>
      <c r="D75" s="7" t="str">
        <f>Data!C75</f>
        <v>Undervisning</v>
      </c>
      <c r="E75" s="1">
        <f>Data!D75</f>
        <v>69.88060000000003</v>
      </c>
      <c r="F75" s="1">
        <f>Data!E75+Data!F75</f>
        <v>47153.661090011621</v>
      </c>
      <c r="G75" s="1">
        <f>Data!G75</f>
        <v>8.9365288792597646</v>
      </c>
      <c r="H75" s="1">
        <f t="shared" si="11"/>
        <v>35946830.500000007</v>
      </c>
      <c r="I75" s="1">
        <f t="shared" si="12"/>
        <v>6812.6181818181831</v>
      </c>
      <c r="J75" s="1">
        <f t="shared" si="13"/>
        <v>4314437.174181819</v>
      </c>
      <c r="K75" s="1">
        <f>'Innlegging av opplysninger'!$B$4*H75</f>
        <v>4673087.9650000008</v>
      </c>
      <c r="L75" s="1"/>
      <c r="M75" s="1">
        <f>'Innlegging av opplysninger'!$B$5*H75</f>
        <v>4709034.7955000009</v>
      </c>
      <c r="N75" s="1">
        <f>'Innlegging av opplysninger'!$B$5*I75</f>
        <v>892.45298181818202</v>
      </c>
      <c r="O75" s="1">
        <f>'Innlegging av opplysninger'!$B$5*J75</f>
        <v>565191.26981781831</v>
      </c>
      <c r="P75" s="1">
        <f>'Innlegging av opplysninger'!$B$5*K75</f>
        <v>612174.52341500018</v>
      </c>
      <c r="Q75" s="1"/>
      <c r="R75" s="1">
        <f>'Innlegging av opplysninger'!$C$11*SUM(H75:Q75)</f>
        <v>1931481.5293649747</v>
      </c>
      <c r="S75" s="1">
        <f>'Innlegging av opplysninger'!$C$13*(((H75+J75+M75+O75)*Data!H75)+(J75+O75)*(1-Data!H75)*1.8/12+I75+N75+K75+L75+P75+Q75)</f>
        <v>323900.4193623031</v>
      </c>
      <c r="T75" s="1">
        <f>'Innlegging av opplysninger'!$C$13*((H75+J75+M75+O75)*(1-Data!H75)-(J75+O75)*(1-Data!H75)*1.8/12)</f>
        <v>2319179.5681897677</v>
      </c>
      <c r="U75" s="1">
        <f>Data!I75</f>
        <v>7.1727999999999996</v>
      </c>
      <c r="V75" s="1">
        <f>Data!J75+Data!K75</f>
        <v>49679.938680385167</v>
      </c>
      <c r="W75" s="1">
        <f>Data!L75</f>
        <v>8.4904082087887573</v>
      </c>
      <c r="X75" s="1">
        <f t="shared" si="17"/>
        <v>3887391.9727272731</v>
      </c>
      <c r="Y75" s="100">
        <f t="shared" si="18"/>
        <v>664.36363636363626</v>
      </c>
      <c r="Z75" s="100">
        <f t="shared" si="19"/>
        <v>555992.05610000005</v>
      </c>
      <c r="AA75" s="100">
        <f>'Innlegging av opplysninger'!$B$4*X75</f>
        <v>505360.95645454555</v>
      </c>
      <c r="AB75" s="1"/>
      <c r="AC75" s="1">
        <f>'Innlegging av opplysninger'!$B$5*X75</f>
        <v>509248.34842727281</v>
      </c>
      <c r="AD75" s="1">
        <f>'Innlegging av opplysninger'!$B$5*Y75</f>
        <v>87.031636363636352</v>
      </c>
      <c r="AE75" s="1">
        <f>'Innlegging av opplysninger'!$B$5*Z75</f>
        <v>72834.959349100012</v>
      </c>
      <c r="AF75" s="1">
        <f>'Innlegging av opplysninger'!$B$5*AA75</f>
        <v>66202.285295545473</v>
      </c>
      <c r="AG75" s="1"/>
      <c r="AH75" s="1">
        <f>'Innlegging av opplysninger'!$C$11*SUM(X75:AG75)</f>
        <v>212715.71499780563</v>
      </c>
      <c r="AI75" s="1">
        <f>'Innlegging av opplysninger'!$C$13*(((X75+Z75+AC75+AE75)*Data!M75)+(Z75+AE75)*(1-Data!M75)*1.8/12+Y75+AD75+AA75+AB75+AF75+AG75)</f>
        <v>34665.211845689526</v>
      </c>
      <c r="AJ75" s="1">
        <f>'Innlegging av opplysninger'!$C$13*((X75+Z75+AC75+AE75)*(1-Data!M75)-(Z75+AE75)*(1-Data!M75)*1.8/12)</f>
        <v>256419.45078288656</v>
      </c>
      <c r="AK75" s="83">
        <f t="shared" si="14"/>
        <v>2144000</v>
      </c>
      <c r="AL75" s="83">
        <f t="shared" si="15"/>
        <v>359000</v>
      </c>
      <c r="AM75" s="83">
        <f t="shared" si="16"/>
        <v>2576000</v>
      </c>
      <c r="AN75" s="83"/>
      <c r="AO75" s="83"/>
      <c r="AP75" s="83"/>
      <c r="AQ75" s="83"/>
      <c r="AR75" s="83"/>
      <c r="AS75" s="83"/>
      <c r="AT75" s="83"/>
      <c r="AV75" s="97"/>
      <c r="AZ75" s="98"/>
      <c r="BA75" s="99"/>
      <c r="BB75" s="4"/>
      <c r="BC75" s="3"/>
    </row>
    <row r="76" spans="1:55">
      <c r="A76" t="str">
        <f t="shared" si="10"/>
        <v>1112Barnehager</v>
      </c>
      <c r="B76" s="6" t="str">
        <f>Data!A76</f>
        <v>1112</v>
      </c>
      <c r="C76" s="7" t="str">
        <f>Data!B76</f>
        <v>Lund kommune</v>
      </c>
      <c r="D76" s="7" t="str">
        <f>Data!C76</f>
        <v>Barnehager</v>
      </c>
      <c r="E76" s="1">
        <f>Data!D76</f>
        <v>19.100000000000005</v>
      </c>
      <c r="F76" s="1">
        <f>Data!E76+Data!F76</f>
        <v>0</v>
      </c>
      <c r="G76" s="1">
        <f>Data!G76</f>
        <v>0</v>
      </c>
      <c r="H76" s="1">
        <f t="shared" si="11"/>
        <v>0</v>
      </c>
      <c r="I76" s="1">
        <f t="shared" si="12"/>
        <v>0</v>
      </c>
      <c r="J76" s="1">
        <f t="shared" si="13"/>
        <v>0</v>
      </c>
      <c r="K76" s="1">
        <f>'Innlegging av opplysninger'!$B$4*H76</f>
        <v>0</v>
      </c>
      <c r="L76" s="1"/>
      <c r="M76" s="1">
        <f>'Innlegging av opplysninger'!$B$5*H76</f>
        <v>0</v>
      </c>
      <c r="N76" s="1">
        <f>'Innlegging av opplysninger'!$B$5*I76</f>
        <v>0</v>
      </c>
      <c r="O76" s="1">
        <f>'Innlegging av opplysninger'!$B$5*J76</f>
        <v>0</v>
      </c>
      <c r="P76" s="1">
        <f>'Innlegging av opplysninger'!$B$5*K76</f>
        <v>0</v>
      </c>
      <c r="Q76" s="1"/>
      <c r="R76" s="1">
        <f>'Innlegging av opplysninger'!$C$11*SUM(H76:Q76)</f>
        <v>0</v>
      </c>
      <c r="S76" s="1">
        <f>'Innlegging av opplysninger'!$C$13*(((H76+J76+M76+O76)*Data!H76)+(J76+O76)*(1-Data!H76)*1.8/12+I76+N76+K76+L76+P76+Q76)</f>
        <v>0</v>
      </c>
      <c r="T76" s="1">
        <f>'Innlegging av opplysninger'!$C$13*((H76+J76+M76+O76)*(1-Data!H76)-(J76+O76)*(1-Data!H76)*1.8/12)</f>
        <v>0</v>
      </c>
      <c r="U76" s="1">
        <f>Data!I76</f>
        <v>0</v>
      </c>
      <c r="V76" s="1">
        <f>Data!J76+Data!K76</f>
        <v>0</v>
      </c>
      <c r="W76" s="1">
        <f>Data!L76</f>
        <v>0</v>
      </c>
      <c r="X76" s="1">
        <f t="shared" si="17"/>
        <v>0</v>
      </c>
      <c r="Y76" s="100">
        <f t="shared" si="18"/>
        <v>0</v>
      </c>
      <c r="Z76" s="100">
        <f t="shared" si="19"/>
        <v>0</v>
      </c>
      <c r="AA76" s="100">
        <f>'Innlegging av opplysninger'!$B$4*X76</f>
        <v>0</v>
      </c>
      <c r="AB76" s="1"/>
      <c r="AC76" s="1">
        <f>'Innlegging av opplysninger'!$B$5*X76</f>
        <v>0</v>
      </c>
      <c r="AD76" s="1">
        <f>'Innlegging av opplysninger'!$B$5*Y76</f>
        <v>0</v>
      </c>
      <c r="AE76" s="1">
        <f>'Innlegging av opplysninger'!$B$5*Z76</f>
        <v>0</v>
      </c>
      <c r="AF76" s="1">
        <f>'Innlegging av opplysninger'!$B$5*AA76</f>
        <v>0</v>
      </c>
      <c r="AG76" s="1"/>
      <c r="AH76" s="1">
        <f>'Innlegging av opplysninger'!$C$11*SUM(X76:AG76)</f>
        <v>0</v>
      </c>
      <c r="AI76" s="1">
        <f>'Innlegging av opplysninger'!$C$13*(((X76+Z76+AC76+AE76)*Data!M76)+(Z76+AE76)*(1-Data!M76)*1.8/12+Y76+AD76+AA76+AB76+AF76+AG76)</f>
        <v>0</v>
      </c>
      <c r="AJ76" s="1">
        <f>'Innlegging av opplysninger'!$C$13*((X76+Z76+AC76+AE76)*(1-Data!M76)-(Z76+AE76)*(1-Data!M76)*1.8/12)</f>
        <v>0</v>
      </c>
      <c r="AK76" s="83">
        <f t="shared" si="14"/>
        <v>0</v>
      </c>
      <c r="AL76" s="83">
        <f t="shared" si="15"/>
        <v>0</v>
      </c>
      <c r="AM76" s="83">
        <f t="shared" si="16"/>
        <v>0</v>
      </c>
      <c r="AN76" s="83"/>
      <c r="AO76" s="83"/>
      <c r="AP76" s="83"/>
      <c r="AQ76" s="83"/>
      <c r="AR76" s="83"/>
      <c r="AS76" s="83"/>
      <c r="AT76" s="83"/>
      <c r="AV76" s="97"/>
      <c r="AZ76" s="98"/>
      <c r="BA76" s="99"/>
      <c r="BB76" s="4"/>
      <c r="BC76" s="3"/>
    </row>
    <row r="77" spans="1:55">
      <c r="A77" t="str">
        <f t="shared" si="10"/>
        <v>1112Helse/pleie/omsorg</v>
      </c>
      <c r="B77" s="6" t="str">
        <f>Data!A77</f>
        <v>1112</v>
      </c>
      <c r="C77" s="7" t="str">
        <f>Data!B77</f>
        <v>Lund kommune</v>
      </c>
      <c r="D77" s="7" t="str">
        <f>Data!C77</f>
        <v>Helse/pleie/omsorg</v>
      </c>
      <c r="E77" s="1">
        <f>Data!D77</f>
        <v>88.362310207105025</v>
      </c>
      <c r="F77" s="1">
        <f>Data!E77+Data!F77</f>
        <v>44258.701900170636</v>
      </c>
      <c r="G77" s="1">
        <f>Data!G77</f>
        <v>851.08684713805746</v>
      </c>
      <c r="H77" s="1">
        <f t="shared" si="11"/>
        <v>42663285.236363627</v>
      </c>
      <c r="I77" s="1">
        <f t="shared" si="12"/>
        <v>820407.27272727271</v>
      </c>
      <c r="J77" s="1">
        <f t="shared" si="13"/>
        <v>5218043.1010909081</v>
      </c>
      <c r="K77" s="1">
        <f>'Innlegging av opplysninger'!$B$4*H77</f>
        <v>5546227.0807272717</v>
      </c>
      <c r="L77" s="1"/>
      <c r="M77" s="1">
        <f>'Innlegging av opplysninger'!$B$5*H77</f>
        <v>5588890.365963635</v>
      </c>
      <c r="N77" s="1">
        <f>'Innlegging av opplysninger'!$B$5*I77</f>
        <v>107473.35272727272</v>
      </c>
      <c r="O77" s="1">
        <f>'Innlegging av opplysninger'!$B$5*J77</f>
        <v>683563.64624290902</v>
      </c>
      <c r="P77" s="1">
        <f>'Innlegging av opplysninger'!$B$5*K77</f>
        <v>726555.74757527257</v>
      </c>
      <c r="Q77" s="1"/>
      <c r="R77" s="1">
        <f>'Innlegging av opplysninger'!$C$11*SUM(H77:Q77)</f>
        <v>2331468.9405298904</v>
      </c>
      <c r="S77" s="1">
        <f>'Innlegging av opplysninger'!$C$13*(((H77+J77+M77+O77)*Data!H77)+(J77+O77)*(1-Data!H77)*1.8/12+I77+N77+K77+L77+P77+Q77)</f>
        <v>427487.20498168049</v>
      </c>
      <c r="T77" s="1">
        <f>'Innlegging av opplysninger'!$C$13*((H77+J77+M77+O77)*(1-Data!H77)-(J77+O77)*(1-Data!H77)*1.8/12)</f>
        <v>2762943.9767960645</v>
      </c>
      <c r="U77" s="1">
        <f>Data!I77</f>
        <v>10.501000000000001</v>
      </c>
      <c r="V77" s="1">
        <f>Data!J77+Data!K77</f>
        <v>47925.207599276255</v>
      </c>
      <c r="W77" s="1">
        <f>Data!L77</f>
        <v>1169.1457956385107</v>
      </c>
      <c r="X77" s="1">
        <f t="shared" si="17"/>
        <v>5490137.5090909088</v>
      </c>
      <c r="Y77" s="100">
        <f t="shared" si="18"/>
        <v>133933.09090909094</v>
      </c>
      <c r="Z77" s="100">
        <f t="shared" si="19"/>
        <v>804242.09579999989</v>
      </c>
      <c r="AA77" s="100">
        <f>'Innlegging av opplysninger'!$B$4*X77</f>
        <v>713717.8761818182</v>
      </c>
      <c r="AB77" s="1"/>
      <c r="AC77" s="1">
        <f>'Innlegging av opplysninger'!$B$5*X77</f>
        <v>719208.01369090914</v>
      </c>
      <c r="AD77" s="1">
        <f>'Innlegging av opplysninger'!$B$5*Y77</f>
        <v>17545.234909090916</v>
      </c>
      <c r="AE77" s="1">
        <f>'Innlegging av opplysninger'!$B$5*Z77</f>
        <v>105355.71454979999</v>
      </c>
      <c r="AF77" s="1">
        <f>'Innlegging av opplysninger'!$B$5*AA77</f>
        <v>93497.041779818188</v>
      </c>
      <c r="AG77" s="1"/>
      <c r="AH77" s="1">
        <f>'Innlegging av opplysninger'!$C$11*SUM(X77:AG77)</f>
        <v>306950.18992263463</v>
      </c>
      <c r="AI77" s="1">
        <f>'Innlegging av opplysninger'!$C$13*(((X77+Z77+AC77+AE77)*Data!M77)+(Z77+AE77)*(1-Data!M77)*1.8/12+Y77+AD77+AA77+AB77+AF77+AG77)</f>
        <v>56946.911597278988</v>
      </c>
      <c r="AJ77" s="1">
        <f>'Innlegging av opplysninger'!$C$13*((X77+Z77+AC77+AE77)*(1-Data!M77)-(Z77+AE77)*(1-Data!M77)*1.8/12)</f>
        <v>363090.1904021157</v>
      </c>
      <c r="AK77" s="83">
        <f t="shared" si="14"/>
        <v>2638000</v>
      </c>
      <c r="AL77" s="83">
        <f t="shared" si="15"/>
        <v>484000</v>
      </c>
      <c r="AM77" s="83">
        <f t="shared" si="16"/>
        <v>3126000</v>
      </c>
      <c r="AN77" s="83"/>
      <c r="AO77" s="83"/>
      <c r="AP77" s="83"/>
      <c r="AQ77" s="83"/>
      <c r="AR77" s="83"/>
      <c r="AS77" s="83"/>
      <c r="AT77" s="83"/>
      <c r="AV77" s="97"/>
      <c r="AZ77" s="98"/>
      <c r="BA77" s="99"/>
      <c r="BB77" s="4"/>
      <c r="BC77" s="3"/>
    </row>
    <row r="78" spans="1:55">
      <c r="A78" t="str">
        <f t="shared" si="10"/>
        <v>1112Samferdsel og teknikk</v>
      </c>
      <c r="B78" s="6" t="str">
        <f>Data!A78</f>
        <v>1112</v>
      </c>
      <c r="C78" s="7" t="str">
        <f>Data!B78</f>
        <v>Lund kommune</v>
      </c>
      <c r="D78" s="7" t="str">
        <f>Data!C78</f>
        <v>Samferdsel og teknikk</v>
      </c>
      <c r="E78" s="1">
        <f>Data!D78</f>
        <v>3.7261000000000011</v>
      </c>
      <c r="F78" s="1">
        <f>Data!E78+Data!F78</f>
        <v>0</v>
      </c>
      <c r="G78" s="1">
        <f>Data!G78</f>
        <v>0</v>
      </c>
      <c r="H78" s="1">
        <f t="shared" si="11"/>
        <v>0</v>
      </c>
      <c r="I78" s="1">
        <f t="shared" si="12"/>
        <v>0</v>
      </c>
      <c r="J78" s="1">
        <f t="shared" si="13"/>
        <v>0</v>
      </c>
      <c r="K78" s="1">
        <f>'Innlegging av opplysninger'!$B$4*H78</f>
        <v>0</v>
      </c>
      <c r="L78" s="1"/>
      <c r="M78" s="1">
        <f>'Innlegging av opplysninger'!$B$5*H78</f>
        <v>0</v>
      </c>
      <c r="N78" s="1">
        <f>'Innlegging av opplysninger'!$B$5*I78</f>
        <v>0</v>
      </c>
      <c r="O78" s="1">
        <f>'Innlegging av opplysninger'!$B$5*J78</f>
        <v>0</v>
      </c>
      <c r="P78" s="1">
        <f>'Innlegging av opplysninger'!$B$5*K78</f>
        <v>0</v>
      </c>
      <c r="Q78" s="1"/>
      <c r="R78" s="1">
        <f>'Innlegging av opplysninger'!$C$11*SUM(H78:Q78)</f>
        <v>0</v>
      </c>
      <c r="S78" s="1">
        <f>'Innlegging av opplysninger'!$C$13*(((H78+J78+M78+O78)*Data!H78)+(J78+O78)*(1-Data!H78)*1.8/12+I78+N78+K78+L78+P78+Q78)</f>
        <v>0</v>
      </c>
      <c r="T78" s="1">
        <f>'Innlegging av opplysninger'!$C$13*((H78+J78+M78+O78)*(1-Data!H78)-(J78+O78)*(1-Data!H78)*1.8/12)</f>
        <v>0</v>
      </c>
      <c r="U78" s="1">
        <f>Data!I78</f>
        <v>0</v>
      </c>
      <c r="V78" s="1">
        <f>Data!J78+Data!K78</f>
        <v>0</v>
      </c>
      <c r="W78" s="1">
        <f>Data!L78</f>
        <v>0</v>
      </c>
      <c r="X78" s="1">
        <f t="shared" si="17"/>
        <v>0</v>
      </c>
      <c r="Y78" s="100">
        <f t="shared" si="18"/>
        <v>0</v>
      </c>
      <c r="Z78" s="100">
        <f t="shared" si="19"/>
        <v>0</v>
      </c>
      <c r="AA78" s="100">
        <f>'Innlegging av opplysninger'!$B$4*X78</f>
        <v>0</v>
      </c>
      <c r="AB78" s="1"/>
      <c r="AC78" s="1">
        <f>'Innlegging av opplysninger'!$B$5*X78</f>
        <v>0</v>
      </c>
      <c r="AD78" s="1">
        <f>'Innlegging av opplysninger'!$B$5*Y78</f>
        <v>0</v>
      </c>
      <c r="AE78" s="1">
        <f>'Innlegging av opplysninger'!$B$5*Z78</f>
        <v>0</v>
      </c>
      <c r="AF78" s="1">
        <f>'Innlegging av opplysninger'!$B$5*AA78</f>
        <v>0</v>
      </c>
      <c r="AG78" s="1"/>
      <c r="AH78" s="1">
        <f>'Innlegging av opplysninger'!$C$11*SUM(X78:AG78)</f>
        <v>0</v>
      </c>
      <c r="AI78" s="1">
        <f>'Innlegging av opplysninger'!$C$13*(((X78+Z78+AC78+AE78)*Data!M78)+(Z78+AE78)*(1-Data!M78)*1.8/12+Y78+AD78+AA78+AB78+AF78+AG78)</f>
        <v>0</v>
      </c>
      <c r="AJ78" s="1">
        <f>'Innlegging av opplysninger'!$C$13*((X78+Z78+AC78+AE78)*(1-Data!M78)-(Z78+AE78)*(1-Data!M78)*1.8/12)</f>
        <v>0</v>
      </c>
      <c r="AK78" s="83">
        <f t="shared" si="14"/>
        <v>0</v>
      </c>
      <c r="AL78" s="83">
        <f t="shared" si="15"/>
        <v>0</v>
      </c>
      <c r="AM78" s="83">
        <f t="shared" si="16"/>
        <v>0</v>
      </c>
      <c r="AN78" s="83"/>
      <c r="AO78" s="83"/>
      <c r="AP78" s="83"/>
      <c r="AQ78" s="83"/>
      <c r="AR78" s="83"/>
      <c r="AS78" s="83"/>
      <c r="AT78" s="83"/>
      <c r="AV78" s="97"/>
      <c r="AZ78" s="98"/>
      <c r="BA78" s="99"/>
      <c r="BB78" s="4"/>
      <c r="BC78" s="3"/>
    </row>
    <row r="79" spans="1:55">
      <c r="A79" t="str">
        <f t="shared" si="10"/>
        <v>1112Annet</v>
      </c>
      <c r="B79" s="6" t="str">
        <f>Data!A79</f>
        <v>1112</v>
      </c>
      <c r="C79" s="7" t="str">
        <f>Data!B79</f>
        <v>Lund kommune</v>
      </c>
      <c r="D79" s="7" t="str">
        <f>Data!C79</f>
        <v>Annet</v>
      </c>
      <c r="E79" s="1">
        <f>Data!D79</f>
        <v>2.1562999999999999</v>
      </c>
      <c r="F79" s="1">
        <f>Data!E79+Data!F79</f>
        <v>0</v>
      </c>
      <c r="G79" s="1">
        <f>Data!G79</f>
        <v>0</v>
      </c>
      <c r="H79" s="1">
        <f t="shared" si="11"/>
        <v>0</v>
      </c>
      <c r="I79" s="1">
        <f t="shared" si="12"/>
        <v>0</v>
      </c>
      <c r="J79" s="1">
        <f t="shared" si="13"/>
        <v>0</v>
      </c>
      <c r="K79" s="1">
        <f>'Innlegging av opplysninger'!$B$4*H79</f>
        <v>0</v>
      </c>
      <c r="L79" s="1"/>
      <c r="M79" s="1">
        <f>'Innlegging av opplysninger'!$B$5*H79</f>
        <v>0</v>
      </c>
      <c r="N79" s="1">
        <f>'Innlegging av opplysninger'!$B$5*I79</f>
        <v>0</v>
      </c>
      <c r="O79" s="1">
        <f>'Innlegging av opplysninger'!$B$5*J79</f>
        <v>0</v>
      </c>
      <c r="P79" s="1">
        <f>'Innlegging av opplysninger'!$B$5*K79</f>
        <v>0</v>
      </c>
      <c r="Q79" s="1"/>
      <c r="R79" s="1">
        <f>'Innlegging av opplysninger'!$C$11*SUM(H79:Q79)</f>
        <v>0</v>
      </c>
      <c r="S79" s="1">
        <f>'Innlegging av opplysninger'!$C$13*(((H79+J79+M79+O79)*Data!H79)+(J79+O79)*(1-Data!H79)*1.8/12+I79+N79+K79+L79+P79+Q79)</f>
        <v>0</v>
      </c>
      <c r="T79" s="1">
        <f>'Innlegging av opplysninger'!$C$13*((H79+J79+M79+O79)*(1-Data!H79)-(J79+O79)*(1-Data!H79)*1.8/12)</f>
        <v>0</v>
      </c>
      <c r="U79" s="1">
        <f>Data!I79</f>
        <v>0</v>
      </c>
      <c r="V79" s="1">
        <f>Data!J79+Data!K79</f>
        <v>0</v>
      </c>
      <c r="W79" s="1">
        <f>Data!L79</f>
        <v>0</v>
      </c>
      <c r="X79" s="1">
        <f t="shared" si="17"/>
        <v>0</v>
      </c>
      <c r="Y79" s="100">
        <f t="shared" si="18"/>
        <v>0</v>
      </c>
      <c r="Z79" s="100">
        <f t="shared" si="19"/>
        <v>0</v>
      </c>
      <c r="AA79" s="100">
        <f>'Innlegging av opplysninger'!$B$4*X79</f>
        <v>0</v>
      </c>
      <c r="AB79" s="1"/>
      <c r="AC79" s="1">
        <f>'Innlegging av opplysninger'!$B$5*X79</f>
        <v>0</v>
      </c>
      <c r="AD79" s="1">
        <f>'Innlegging av opplysninger'!$B$5*Y79</f>
        <v>0</v>
      </c>
      <c r="AE79" s="1">
        <f>'Innlegging av opplysninger'!$B$5*Z79</f>
        <v>0</v>
      </c>
      <c r="AF79" s="1">
        <f>'Innlegging av opplysninger'!$B$5*AA79</f>
        <v>0</v>
      </c>
      <c r="AG79" s="1"/>
      <c r="AH79" s="1">
        <f>'Innlegging av opplysninger'!$C$11*SUM(X79:AG79)</f>
        <v>0</v>
      </c>
      <c r="AI79" s="1">
        <f>'Innlegging av opplysninger'!$C$13*(((X79+Z79+AC79+AE79)*Data!M79)+(Z79+AE79)*(1-Data!M79)*1.8/12+Y79+AD79+AA79+AB79+AF79+AG79)</f>
        <v>0</v>
      </c>
      <c r="AJ79" s="1">
        <f>'Innlegging av opplysninger'!$C$13*((X79+Z79+AC79+AE79)*(1-Data!M79)-(Z79+AE79)*(1-Data!M79)*1.8/12)</f>
        <v>0</v>
      </c>
      <c r="AK79" s="83">
        <f t="shared" si="14"/>
        <v>0</v>
      </c>
      <c r="AL79" s="83">
        <f t="shared" si="15"/>
        <v>0</v>
      </c>
      <c r="AM79" s="83">
        <f t="shared" si="16"/>
        <v>0</v>
      </c>
      <c r="AN79" s="83"/>
      <c r="AO79" s="83"/>
      <c r="AP79" s="83"/>
      <c r="AQ79" s="83"/>
      <c r="AR79" s="83"/>
      <c r="AS79" s="83"/>
      <c r="AT79" s="83"/>
      <c r="AV79" s="97"/>
      <c r="AZ79" s="98"/>
      <c r="BA79" s="99"/>
      <c r="BB79" s="4"/>
      <c r="BC79" s="3"/>
    </row>
    <row r="80" spans="1:55">
      <c r="A80" t="str">
        <f t="shared" si="10"/>
        <v>1114Alle</v>
      </c>
      <c r="B80" s="6" t="str">
        <f>Data!A80</f>
        <v>1114</v>
      </c>
      <c r="C80" s="7" t="str">
        <f>Data!B80</f>
        <v>Bjerkreim kommune</v>
      </c>
      <c r="D80" s="7" t="str">
        <f>Data!C80</f>
        <v>Alle</v>
      </c>
      <c r="E80" s="1">
        <f>Data!D80</f>
        <v>175.16479999999996</v>
      </c>
      <c r="F80" s="1">
        <f>Data!E80+Data!F80</f>
        <v>49219.871679412761</v>
      </c>
      <c r="G80" s="1">
        <f>Data!G80</f>
        <v>388.03384013226395</v>
      </c>
      <c r="H80" s="1">
        <f t="shared" si="11"/>
        <v>94053697.949999973</v>
      </c>
      <c r="I80" s="1">
        <f t="shared" si="12"/>
        <v>741489.4909090905</v>
      </c>
      <c r="J80" s="1">
        <f t="shared" si="13"/>
        <v>11375422.492909087</v>
      </c>
      <c r="K80" s="1">
        <f>'Innlegging av opplysninger'!$B$4*H80</f>
        <v>12226980.733499996</v>
      </c>
      <c r="L80" s="1"/>
      <c r="M80" s="1">
        <f>'Innlegging av opplysninger'!$B$5*H80</f>
        <v>12321034.431449996</v>
      </c>
      <c r="N80" s="1">
        <f>'Innlegging av opplysninger'!$B$5*I80</f>
        <v>97135.123309090864</v>
      </c>
      <c r="O80" s="1">
        <f>'Innlegging av opplysninger'!$B$5*J80</f>
        <v>1490180.3465710904</v>
      </c>
      <c r="P80" s="1">
        <f>'Innlegging av opplysninger'!$B$5*K80</f>
        <v>1601734.4760884997</v>
      </c>
      <c r="Q80" s="1"/>
      <c r="R80" s="1">
        <f>'Innlegging av opplysninger'!$C$11*SUM(H80:Q80)</f>
        <v>5088491.6516999984</v>
      </c>
      <c r="S80" s="1">
        <f>'Innlegging av opplysninger'!$C$13*(((H80+J80+M80+O80)*Data!H80)+(J80+O80)*(1-Data!H80)*1.8/12+I80+N80+K80+L80+P80+Q80)</f>
        <v>1039499.5260331737</v>
      </c>
      <c r="T80" s="1">
        <f>'Innlegging av opplysninger'!$C$13*((H80+J80+M80+O80)*(1-Data!H80)-(J80+O80)*(1-Data!H80)*1.8/12)</f>
        <v>5923699.5762931397</v>
      </c>
      <c r="U80" s="1">
        <f>Data!I80</f>
        <v>23.958500000000001</v>
      </c>
      <c r="V80" s="1">
        <f>Data!J80+Data!K80</f>
        <v>50500.113302168349</v>
      </c>
      <c r="W80" s="1">
        <f>Data!L80</f>
        <v>415.66667362314001</v>
      </c>
      <c r="X80" s="1">
        <f t="shared" si="17"/>
        <v>13198985.067818187</v>
      </c>
      <c r="Y80" s="100">
        <f t="shared" si="18"/>
        <v>108640.90909090907</v>
      </c>
      <c r="Z80" s="100">
        <f t="shared" si="19"/>
        <v>1902990.5146980004</v>
      </c>
      <c r="AA80" s="100">
        <f>'Innlegging av opplysninger'!$B$4*X80</f>
        <v>1715868.0588163645</v>
      </c>
      <c r="AB80" s="1"/>
      <c r="AC80" s="1">
        <f>'Innlegging av opplysninger'!$B$5*X80</f>
        <v>1729067.0438841826</v>
      </c>
      <c r="AD80" s="1">
        <f>'Innlegging av opplysninger'!$B$5*Y80</f>
        <v>14231.959090909089</v>
      </c>
      <c r="AE80" s="1">
        <f>'Innlegging av opplysninger'!$B$5*Z80</f>
        <v>249291.75742543806</v>
      </c>
      <c r="AF80" s="1">
        <f>'Innlegging av opplysninger'!$B$5*AA80</f>
        <v>224778.71570494375</v>
      </c>
      <c r="AG80" s="1"/>
      <c r="AH80" s="1">
        <f>'Innlegging av opplysninger'!$C$11*SUM(X80:AG80)</f>
        <v>727466.45300809969</v>
      </c>
      <c r="AI80" s="1">
        <f>'Innlegging av opplysninger'!$C$13*(((X80+Z80+AC80+AE80)*Data!M80)+(Z80+AE80)*(1-Data!M80)*1.8/12+Y80+AD80+AA80+AB80+AF80+AG80)</f>
        <v>154115.02346214172</v>
      </c>
      <c r="AJ80" s="1">
        <f>'Innlegging av opplysninger'!$C$13*((X80+Z80+AC80+AE80)*(1-Data!M80)-(Z80+AE80)*(1-Data!M80)*1.8/12)</f>
        <v>841365.38591736287</v>
      </c>
      <c r="AK80" s="83">
        <f t="shared" si="14"/>
        <v>5816000</v>
      </c>
      <c r="AL80" s="83">
        <f t="shared" si="15"/>
        <v>1194000</v>
      </c>
      <c r="AM80" s="83">
        <f t="shared" si="16"/>
        <v>6765000</v>
      </c>
      <c r="AN80" s="83"/>
      <c r="AO80" s="83"/>
      <c r="AP80" s="83"/>
      <c r="AQ80" s="83"/>
      <c r="AR80" s="83"/>
      <c r="AS80" s="83"/>
      <c r="AT80" s="83"/>
      <c r="AV80" s="97"/>
      <c r="AZ80" s="98"/>
      <c r="BA80" s="99"/>
      <c r="BB80" s="4"/>
      <c r="BC80" s="3"/>
    </row>
    <row r="81" spans="1:55">
      <c r="A81" t="str">
        <f t="shared" si="10"/>
        <v>1114Administrasjon</v>
      </c>
      <c r="B81" s="6" t="str">
        <f>Data!A81</f>
        <v>1114</v>
      </c>
      <c r="C81" s="7" t="str">
        <f>Data!B81</f>
        <v>Bjerkreim kommune</v>
      </c>
      <c r="D81" s="7" t="str">
        <f>Data!C81</f>
        <v>Administrasjon</v>
      </c>
      <c r="E81" s="1">
        <f>Data!D81</f>
        <v>17.200200000000002</v>
      </c>
      <c r="F81" s="1">
        <f>Data!E81+Data!F81</f>
        <v>60997.413208373531</v>
      </c>
      <c r="G81" s="1">
        <f>Data!G81</f>
        <v>0</v>
      </c>
      <c r="H81" s="1">
        <f t="shared" si="11"/>
        <v>11445465.890909089</v>
      </c>
      <c r="I81" s="1">
        <f t="shared" si="12"/>
        <v>0</v>
      </c>
      <c r="J81" s="1">
        <f t="shared" si="13"/>
        <v>1373455.9069090907</v>
      </c>
      <c r="K81" s="1">
        <f>'Innlegging av opplysninger'!$B$4*H81</f>
        <v>1487910.5658181815</v>
      </c>
      <c r="L81" s="1"/>
      <c r="M81" s="1">
        <f>'Innlegging av opplysninger'!$B$5*H81</f>
        <v>1499356.0317090908</v>
      </c>
      <c r="N81" s="1">
        <f>'Innlegging av opplysninger'!$B$5*I81</f>
        <v>0</v>
      </c>
      <c r="O81" s="1">
        <f>'Innlegging av opplysninger'!$B$5*J81</f>
        <v>179922.72380509088</v>
      </c>
      <c r="P81" s="1">
        <f>'Innlegging av opplysninger'!$B$5*K81</f>
        <v>194916.28412218179</v>
      </c>
      <c r="Q81" s="1"/>
      <c r="R81" s="1">
        <f>'Innlegging av opplysninger'!$C$11*SUM(H81:Q81)</f>
        <v>614879.04132436356</v>
      </c>
      <c r="S81" s="1">
        <f>'Innlegging av opplysninger'!$C$13*(((H81+J81+M81+O81)*Data!H81)+(J81+O81)*(1-Data!H81)*1.8/12+I81+N81+K81+L81+P81+Q81)</f>
        <v>223520.55202720407</v>
      </c>
      <c r="T81" s="1">
        <f>'Innlegging av opplysninger'!$C$13*((H81+J81+M81+O81)*(1-Data!H81)-(J81+O81)*(1-Data!H81)*1.8/12)</f>
        <v>617892.87294297747</v>
      </c>
      <c r="U81" s="1">
        <f>Data!I81</f>
        <v>2.6</v>
      </c>
      <c r="V81" s="1">
        <f>Data!J81+Data!K81</f>
        <v>57073.717948717953</v>
      </c>
      <c r="W81" s="1">
        <f>Data!L81</f>
        <v>0</v>
      </c>
      <c r="X81" s="1">
        <f t="shared" si="17"/>
        <v>1618818.1818181819</v>
      </c>
      <c r="Y81" s="100">
        <f t="shared" si="18"/>
        <v>0</v>
      </c>
      <c r="Z81" s="100">
        <f t="shared" si="19"/>
        <v>231491</v>
      </c>
      <c r="AA81" s="100">
        <f>'Innlegging av opplysninger'!$B$4*X81</f>
        <v>210446.36363636365</v>
      </c>
      <c r="AB81" s="1"/>
      <c r="AC81" s="1">
        <f>'Innlegging av opplysninger'!$B$5*X81</f>
        <v>212065.18181818182</v>
      </c>
      <c r="AD81" s="1">
        <f>'Innlegging av opplysninger'!$B$5*Y81</f>
        <v>0</v>
      </c>
      <c r="AE81" s="1">
        <f>'Innlegging av opplysninger'!$B$5*Z81</f>
        <v>30325.321</v>
      </c>
      <c r="AF81" s="1">
        <f>'Innlegging av opplysninger'!$B$5*AA81</f>
        <v>27568.47363636364</v>
      </c>
      <c r="AG81" s="1"/>
      <c r="AH81" s="1">
        <f>'Innlegging av opplysninger'!$C$11*SUM(X81:AG81)</f>
        <v>88567.151832545438</v>
      </c>
      <c r="AI81" s="1">
        <f>'Innlegging av opplysninger'!$C$13*(((X81+Z81+AC81+AE81)*Data!M81)+(Z81+AE81)*(1-Data!M81)*1.8/12+Y81+AD81+AA81+AB81+AF81+AG81)</f>
        <v>30197.793382351636</v>
      </c>
      <c r="AJ81" s="1">
        <f>'Innlegging av opplysninger'!$C$13*((X81+Z81+AC81+AE81)*(1-Data!M81)-(Z81+AE81)*(1-Data!M81)*1.8/12)</f>
        <v>90999.361756921091</v>
      </c>
      <c r="AK81" s="83">
        <f t="shared" si="14"/>
        <v>703000</v>
      </c>
      <c r="AL81" s="83">
        <f t="shared" si="15"/>
        <v>254000</v>
      </c>
      <c r="AM81" s="83">
        <f t="shared" si="16"/>
        <v>709000</v>
      </c>
      <c r="AN81" s="83"/>
      <c r="AO81" s="83"/>
      <c r="AP81" s="83"/>
      <c r="AQ81" s="83"/>
      <c r="AR81" s="83"/>
      <c r="AS81" s="83"/>
      <c r="AT81" s="83"/>
      <c r="AV81" s="97"/>
      <c r="AZ81" s="98"/>
      <c r="BA81" s="99"/>
      <c r="BB81" s="4"/>
      <c r="BC81" s="3"/>
    </row>
    <row r="82" spans="1:55">
      <c r="A82" t="str">
        <f t="shared" si="10"/>
        <v>1114Undervisning</v>
      </c>
      <c r="B82" s="6" t="str">
        <f>Data!A82</f>
        <v>1114</v>
      </c>
      <c r="C82" s="7" t="str">
        <f>Data!B82</f>
        <v>Bjerkreim kommune</v>
      </c>
      <c r="D82" s="7" t="str">
        <f>Data!C82</f>
        <v>Undervisning</v>
      </c>
      <c r="E82" s="1">
        <f>Data!D82</f>
        <v>73.632499999999979</v>
      </c>
      <c r="F82" s="1">
        <f>Data!E82+Data!F82</f>
        <v>48283.725585395958</v>
      </c>
      <c r="G82" s="1">
        <f>Data!G82</f>
        <v>1.6378637150714701</v>
      </c>
      <c r="H82" s="1">
        <f t="shared" si="11"/>
        <v>38784560.990909085</v>
      </c>
      <c r="I82" s="1">
        <f t="shared" si="12"/>
        <v>1315.6363636363635</v>
      </c>
      <c r="J82" s="1">
        <f t="shared" si="13"/>
        <v>4654305.195272726</v>
      </c>
      <c r="K82" s="1">
        <f>'Innlegging av opplysninger'!$B$4*H82</f>
        <v>5041992.9288181812</v>
      </c>
      <c r="L82" s="1"/>
      <c r="M82" s="1">
        <f>'Innlegging av opplysninger'!$B$5*H82</f>
        <v>5080777.4898090903</v>
      </c>
      <c r="N82" s="1">
        <f>'Innlegging av opplysninger'!$B$5*I82</f>
        <v>172.34836363636362</v>
      </c>
      <c r="O82" s="1">
        <f>'Innlegging av opplysninger'!$B$5*J82</f>
        <v>609713.9805807271</v>
      </c>
      <c r="P82" s="1">
        <f>'Innlegging av opplysninger'!$B$5*K82</f>
        <v>660501.07367518172</v>
      </c>
      <c r="Q82" s="1"/>
      <c r="R82" s="1">
        <f>'Innlegging av opplysninger'!$C$11*SUM(H82:Q82)</f>
        <v>2083666.9064641057</v>
      </c>
      <c r="S82" s="1">
        <f>'Innlegging av opplysninger'!$C$13*(((H82+J82+M82+O82)*Data!H82)+(J82+O82)*(1-Data!H82)*1.8/12+I82+N82+K82+L82+P82+Q82)</f>
        <v>369168.46092892787</v>
      </c>
      <c r="T82" s="1">
        <f>'Innlegging av opplysninger'!$C$13*((H82+J82+M82+O82)*(1-Data!H82)-(J82+O82)*(1-Data!H82)*1.8/12)</f>
        <v>2482165.2005482698</v>
      </c>
      <c r="U82" s="1">
        <f>Data!I82</f>
        <v>11.8932</v>
      </c>
      <c r="V82" s="1">
        <f>Data!J82+Data!K82</f>
        <v>51378.007005403648</v>
      </c>
      <c r="W82" s="1">
        <f>Data!L82</f>
        <v>0</v>
      </c>
      <c r="X82" s="1">
        <f t="shared" si="17"/>
        <v>6665988.1409090897</v>
      </c>
      <c r="Y82" s="100">
        <f t="shared" si="18"/>
        <v>0</v>
      </c>
      <c r="Z82" s="100">
        <f t="shared" si="19"/>
        <v>953236.30414999975</v>
      </c>
      <c r="AA82" s="100">
        <f>'Innlegging av opplysninger'!$B$4*X82</f>
        <v>866578.45831818169</v>
      </c>
      <c r="AB82" s="1"/>
      <c r="AC82" s="1">
        <f>'Innlegging av opplysninger'!$B$5*X82</f>
        <v>873244.4464590908</v>
      </c>
      <c r="AD82" s="1">
        <f>'Innlegging av opplysninger'!$B$5*Y82</f>
        <v>0</v>
      </c>
      <c r="AE82" s="1">
        <f>'Innlegging av opplysninger'!$B$5*Z82</f>
        <v>124873.95584364998</v>
      </c>
      <c r="AF82" s="1">
        <f>'Innlegging av opplysninger'!$B$5*AA82</f>
        <v>113521.77803968181</v>
      </c>
      <c r="AG82" s="1"/>
      <c r="AH82" s="1">
        <f>'Innlegging av opplysninger'!$C$11*SUM(X82:AG82)</f>
        <v>364702.83718134835</v>
      </c>
      <c r="AI82" s="1">
        <f>'Innlegging av opplysninger'!$C$13*(((X82+Z82+AC82+AE82)*Data!M82)+(Z82+AE82)*(1-Data!M82)*1.8/12+Y82+AD82+AA82+AB82+AF82+AG82)</f>
        <v>63930.550756403005</v>
      </c>
      <c r="AJ82" s="1">
        <f>'Innlegging av opplysninger'!$C$13*((X82+Z82+AC82+AE82)*(1-Data!M82)-(Z82+AE82)*(1-Data!M82)*1.8/12)</f>
        <v>435136.48959702096</v>
      </c>
      <c r="AK82" s="83">
        <f t="shared" si="14"/>
        <v>2448000</v>
      </c>
      <c r="AL82" s="83">
        <f t="shared" si="15"/>
        <v>433000</v>
      </c>
      <c r="AM82" s="83">
        <f t="shared" si="16"/>
        <v>2917000</v>
      </c>
      <c r="AN82" s="83"/>
      <c r="AO82" s="83"/>
      <c r="AP82" s="83"/>
      <c r="AQ82" s="83"/>
      <c r="AR82" s="83"/>
      <c r="AS82" s="83"/>
      <c r="AT82" s="83"/>
      <c r="AV82" s="97"/>
      <c r="AZ82" s="98"/>
      <c r="BA82" s="99"/>
      <c r="BB82" s="4"/>
      <c r="BC82" s="3"/>
    </row>
    <row r="83" spans="1:55">
      <c r="A83" t="str">
        <f t="shared" si="10"/>
        <v>1114Barnehager</v>
      </c>
      <c r="B83" s="6" t="str">
        <f>Data!A83</f>
        <v>1114</v>
      </c>
      <c r="C83" s="7" t="str">
        <f>Data!B83</f>
        <v>Bjerkreim kommune</v>
      </c>
      <c r="D83" s="7" t="str">
        <f>Data!C83</f>
        <v>Barnehager</v>
      </c>
      <c r="E83" s="1">
        <f>Data!D83</f>
        <v>18.038700000000002</v>
      </c>
      <c r="F83" s="1">
        <f>Data!E83+Data!F83</f>
        <v>43382.567606959848</v>
      </c>
      <c r="G83" s="1">
        <f>Data!G83</f>
        <v>0</v>
      </c>
      <c r="H83" s="1">
        <f t="shared" si="11"/>
        <v>8537074.0613636356</v>
      </c>
      <c r="I83" s="1">
        <f t="shared" si="12"/>
        <v>0</v>
      </c>
      <c r="J83" s="1">
        <f t="shared" si="13"/>
        <v>1024448.8873636363</v>
      </c>
      <c r="K83" s="1">
        <f>'Innlegging av opplysninger'!$B$4*H83</f>
        <v>1109819.6279772727</v>
      </c>
      <c r="L83" s="1"/>
      <c r="M83" s="1">
        <f>'Innlegging av opplysninger'!$B$5*H83</f>
        <v>1118356.7020386362</v>
      </c>
      <c r="N83" s="1">
        <f>'Innlegging av opplysninger'!$B$5*I83</f>
        <v>0</v>
      </c>
      <c r="O83" s="1">
        <f>'Innlegging av opplysninger'!$B$5*J83</f>
        <v>134202.80424463635</v>
      </c>
      <c r="P83" s="1">
        <f>'Innlegging av opplysninger'!$B$5*K83</f>
        <v>145386.37126502272</v>
      </c>
      <c r="Q83" s="1"/>
      <c r="R83" s="1">
        <f>'Innlegging av opplysninger'!$C$11*SUM(H83:Q83)</f>
        <v>458632.96126160788</v>
      </c>
      <c r="S83" s="1">
        <f>'Innlegging av opplysninger'!$C$13*(((H83+J83+M83+O83)*Data!H83)+(J83+O83)*(1-Data!H83)*1.8/12+I83+N83+K83+L83+P83+Q83)</f>
        <v>74308.195155143883</v>
      </c>
      <c r="T83" s="1">
        <f>'Innlegging av opplysninger'!$C$13*((H83+J83+M83+O83)*(1-Data!H83)-(J83+O83)*(1-Data!H83)*1.8/12)</f>
        <v>553294.80446600378</v>
      </c>
      <c r="U83" s="1">
        <f>Data!I83</f>
        <v>1.4</v>
      </c>
      <c r="V83" s="1">
        <f>Data!J83+Data!K83</f>
        <v>38358.333333333336</v>
      </c>
      <c r="W83" s="1">
        <f>Data!L83</f>
        <v>0</v>
      </c>
      <c r="X83" s="1">
        <f t="shared" si="17"/>
        <v>585836.36363636365</v>
      </c>
      <c r="Y83" s="100">
        <f t="shared" si="18"/>
        <v>0</v>
      </c>
      <c r="Z83" s="100">
        <f t="shared" si="19"/>
        <v>83774.599999999991</v>
      </c>
      <c r="AA83" s="100">
        <f>'Innlegging av opplysninger'!$B$4*X83</f>
        <v>76158.727272727279</v>
      </c>
      <c r="AB83" s="1"/>
      <c r="AC83" s="1">
        <f>'Innlegging av opplysninger'!$B$5*X83</f>
        <v>76744.563636363644</v>
      </c>
      <c r="AD83" s="1">
        <f>'Innlegging av opplysninger'!$B$5*Y83</f>
        <v>0</v>
      </c>
      <c r="AE83" s="1">
        <f>'Innlegging av opplysninger'!$B$5*Z83</f>
        <v>10974.472599999999</v>
      </c>
      <c r="AF83" s="1">
        <f>'Innlegging av opplysninger'!$B$5*AA83</f>
        <v>9976.7932727272746</v>
      </c>
      <c r="AG83" s="1"/>
      <c r="AH83" s="1">
        <f>'Innlegging av opplysninger'!$C$11*SUM(X83:AG83)</f>
        <v>32051.689775890907</v>
      </c>
      <c r="AI83" s="1">
        <f>'Innlegging av opplysninger'!$C$13*(((X83+Z83+AC83+AE83)*Data!M83)+(Z83+AE83)*(1-Data!M83)*1.8/12+Y83+AD83+AA83+AB83+AF83+AG83)</f>
        <v>5218.0898346436361</v>
      </c>
      <c r="AJ83" s="1">
        <f>'Innlegging av opplysninger'!$C$13*((X83+Z83+AC83+AE83)*(1-Data!M83)-(Z83+AE83)*(1-Data!M83)*1.8/12)</f>
        <v>38642.117227101815</v>
      </c>
      <c r="AK83" s="83">
        <f t="shared" si="14"/>
        <v>491000</v>
      </c>
      <c r="AL83" s="83">
        <f t="shared" si="15"/>
        <v>80000</v>
      </c>
      <c r="AM83" s="83">
        <f t="shared" si="16"/>
        <v>592000</v>
      </c>
      <c r="AN83" s="83"/>
      <c r="AO83" s="83"/>
      <c r="AP83" s="83"/>
      <c r="AQ83" s="83"/>
      <c r="AR83" s="83"/>
      <c r="AS83" s="83"/>
      <c r="AT83" s="83"/>
      <c r="AV83" s="97"/>
      <c r="AZ83" s="98"/>
      <c r="BA83" s="99"/>
      <c r="BB83" s="4"/>
      <c r="BC83" s="3"/>
    </row>
    <row r="84" spans="1:55">
      <c r="A84" t="str">
        <f t="shared" si="10"/>
        <v>1114Helse/pleie/omsorg</v>
      </c>
      <c r="B84" s="6" t="str">
        <f>Data!A84</f>
        <v>1114</v>
      </c>
      <c r="C84" s="7" t="str">
        <f>Data!B84</f>
        <v>Bjerkreim kommune</v>
      </c>
      <c r="D84" s="7" t="str">
        <f>Data!C84</f>
        <v>Helse/pleie/omsorg</v>
      </c>
      <c r="E84" s="1">
        <f>Data!D84</f>
        <v>56.259900000000023</v>
      </c>
      <c r="F84" s="1">
        <f>Data!E84+Data!F84</f>
        <v>49176.464657035147</v>
      </c>
      <c r="G84" s="1">
        <f>Data!G84</f>
        <v>1205.9969889743843</v>
      </c>
      <c r="H84" s="1">
        <f t="shared" si="11"/>
        <v>30181778.006818172</v>
      </c>
      <c r="I84" s="1">
        <f t="shared" si="12"/>
        <v>740173.85454545438</v>
      </c>
      <c r="J84" s="1">
        <f t="shared" si="13"/>
        <v>3710634.2233636351</v>
      </c>
      <c r="K84" s="1">
        <f>'Innlegging av opplysninger'!$B$4*H84</f>
        <v>3923631.1408863626</v>
      </c>
      <c r="L84" s="1"/>
      <c r="M84" s="1">
        <f>'Innlegging av opplysninger'!$B$5*H84</f>
        <v>3953812.9188931808</v>
      </c>
      <c r="N84" s="1">
        <f>'Innlegging av opplysninger'!$B$5*I84</f>
        <v>96962.774945454526</v>
      </c>
      <c r="O84" s="1">
        <f>'Innlegging av opplysninger'!$B$5*J84</f>
        <v>486093.08326063619</v>
      </c>
      <c r="P84" s="1">
        <f>'Innlegging av opplysninger'!$B$5*K84</f>
        <v>513995.67945611355</v>
      </c>
      <c r="Q84" s="1"/>
      <c r="R84" s="1">
        <f>'Innlegging av opplysninger'!$C$11*SUM(H84:Q84)</f>
        <v>1657069.103922422</v>
      </c>
      <c r="S84" s="1">
        <f>'Innlegging av opplysninger'!$C$13*(((H84+J84+M84+O84)*Data!H84)+(J84+O84)*(1-Data!H84)*1.8/12+I84+N84+K84+L84+P84+Q84)</f>
        <v>321867.89582442265</v>
      </c>
      <c r="T84" s="1">
        <f>'Innlegging av opplysninger'!$C$13*((H84+J84+M84+O84)*(1-Data!H84)-(J84+O84)*(1-Data!H84)*1.8/12)</f>
        <v>1945700.3516483654</v>
      </c>
      <c r="U84" s="1">
        <f>Data!I84</f>
        <v>7.1456</v>
      </c>
      <c r="V84" s="1">
        <f>Data!J84+Data!K84</f>
        <v>50183.447151627101</v>
      </c>
      <c r="W84" s="1">
        <f>Data!L84</f>
        <v>1393.6898231079265</v>
      </c>
      <c r="X84" s="1">
        <f t="shared" si="17"/>
        <v>3911900.0723636355</v>
      </c>
      <c r="Y84" s="100">
        <f t="shared" si="18"/>
        <v>108640.90909090907</v>
      </c>
      <c r="Z84" s="100">
        <f t="shared" si="19"/>
        <v>574937.36034799984</v>
      </c>
      <c r="AA84" s="100">
        <f>'Innlegging av opplysninger'!$B$4*X84</f>
        <v>508547.00940727262</v>
      </c>
      <c r="AB84" s="1"/>
      <c r="AC84" s="1">
        <f>'Innlegging av opplysninger'!$B$5*X84</f>
        <v>512458.90947963629</v>
      </c>
      <c r="AD84" s="1">
        <f>'Innlegging av opplysninger'!$B$5*Y84</f>
        <v>14231.959090909089</v>
      </c>
      <c r="AE84" s="1">
        <f>'Innlegging av opplysninger'!$B$5*Z84</f>
        <v>75316.794205587983</v>
      </c>
      <c r="AF84" s="1">
        <f>'Innlegging av opplysninger'!$B$5*AA84</f>
        <v>66619.658232352711</v>
      </c>
      <c r="AG84" s="1"/>
      <c r="AH84" s="1">
        <f>'Innlegging av opplysninger'!$C$11*SUM(X84:AG84)</f>
        <v>219360.80154429557</v>
      </c>
      <c r="AI84" s="1">
        <f>'Innlegging av opplysninger'!$C$13*(((X84+Z84+AC84+AE84)*Data!M84)+(Z84+AE84)*(1-Data!M84)*1.8/12+Y84+AD84+AA84+AB84+AF84+AG84)</f>
        <v>51061.628899493444</v>
      </c>
      <c r="AJ84" s="1">
        <f>'Innlegging av opplysninger'!$C$13*((X84+Z84+AC84+AE84)*(1-Data!M84)-(Z84+AE84)*(1-Data!M84)*1.8/12)</f>
        <v>249116.31005585837</v>
      </c>
      <c r="AK84" s="83">
        <f t="shared" si="14"/>
        <v>1876000</v>
      </c>
      <c r="AL84" s="83">
        <f t="shared" si="15"/>
        <v>373000</v>
      </c>
      <c r="AM84" s="83">
        <f t="shared" si="16"/>
        <v>2195000</v>
      </c>
      <c r="AN84" s="83"/>
      <c r="AO84" s="83"/>
      <c r="AP84" s="83"/>
      <c r="AQ84" s="83"/>
      <c r="AR84" s="83"/>
      <c r="AS84" s="83"/>
      <c r="AT84" s="83"/>
      <c r="AV84" s="97"/>
      <c r="AZ84" s="98"/>
      <c r="BA84" s="99"/>
      <c r="BB84" s="4"/>
      <c r="BC84" s="3"/>
    </row>
    <row r="85" spans="1:55">
      <c r="A85" t="str">
        <f t="shared" si="10"/>
        <v>1114Samferdsel og teknikk</v>
      </c>
      <c r="B85" s="6" t="str">
        <f>Data!A85</f>
        <v>1114</v>
      </c>
      <c r="C85" s="7" t="str">
        <f>Data!B85</f>
        <v>Bjerkreim kommune</v>
      </c>
      <c r="D85" s="7" t="str">
        <f>Data!C85</f>
        <v>Samferdsel og teknikk</v>
      </c>
      <c r="E85" s="1">
        <f>Data!D85</f>
        <v>5.0999999999999996</v>
      </c>
      <c r="F85" s="1">
        <f>Data!E85+Data!F85</f>
        <v>0</v>
      </c>
      <c r="G85" s="1">
        <f>Data!G85</f>
        <v>0</v>
      </c>
      <c r="H85" s="1">
        <f t="shared" si="11"/>
        <v>0</v>
      </c>
      <c r="I85" s="1">
        <f t="shared" si="12"/>
        <v>0</v>
      </c>
      <c r="J85" s="1">
        <f t="shared" si="13"/>
        <v>0</v>
      </c>
      <c r="K85" s="1">
        <f>'Innlegging av opplysninger'!$B$4*H85</f>
        <v>0</v>
      </c>
      <c r="L85" s="1"/>
      <c r="M85" s="1">
        <f>'Innlegging av opplysninger'!$B$5*H85</f>
        <v>0</v>
      </c>
      <c r="N85" s="1">
        <f>'Innlegging av opplysninger'!$B$5*I85</f>
        <v>0</v>
      </c>
      <c r="O85" s="1">
        <f>'Innlegging av opplysninger'!$B$5*J85</f>
        <v>0</v>
      </c>
      <c r="P85" s="1">
        <f>'Innlegging av opplysninger'!$B$5*K85</f>
        <v>0</v>
      </c>
      <c r="Q85" s="1"/>
      <c r="R85" s="1">
        <f>'Innlegging av opplysninger'!$C$11*SUM(H85:Q85)</f>
        <v>0</v>
      </c>
      <c r="S85" s="1">
        <f>'Innlegging av opplysninger'!$C$13*(((H85+J85+M85+O85)*Data!H85)+(J85+O85)*(1-Data!H85)*1.8/12+I85+N85+K85+L85+P85+Q85)</f>
        <v>0</v>
      </c>
      <c r="T85" s="1">
        <f>'Innlegging av opplysninger'!$C$13*((H85+J85+M85+O85)*(1-Data!H85)-(J85+O85)*(1-Data!H85)*1.8/12)</f>
        <v>0</v>
      </c>
      <c r="U85" s="1">
        <f>Data!I85</f>
        <v>0</v>
      </c>
      <c r="V85" s="1">
        <f>Data!J85+Data!K85</f>
        <v>0</v>
      </c>
      <c r="W85" s="1">
        <f>Data!L85</f>
        <v>0</v>
      </c>
      <c r="X85" s="1">
        <f t="shared" si="17"/>
        <v>0</v>
      </c>
      <c r="Y85" s="100">
        <f t="shared" si="18"/>
        <v>0</v>
      </c>
      <c r="Z85" s="100">
        <f t="shared" si="19"/>
        <v>0</v>
      </c>
      <c r="AA85" s="100">
        <f>'Innlegging av opplysninger'!$B$4*X85</f>
        <v>0</v>
      </c>
      <c r="AB85" s="1"/>
      <c r="AC85" s="1">
        <f>'Innlegging av opplysninger'!$B$5*X85</f>
        <v>0</v>
      </c>
      <c r="AD85" s="1">
        <f>'Innlegging av opplysninger'!$B$5*Y85</f>
        <v>0</v>
      </c>
      <c r="AE85" s="1">
        <f>'Innlegging av opplysninger'!$B$5*Z85</f>
        <v>0</v>
      </c>
      <c r="AF85" s="1">
        <f>'Innlegging av opplysninger'!$B$5*AA85</f>
        <v>0</v>
      </c>
      <c r="AG85" s="1"/>
      <c r="AH85" s="1">
        <f>'Innlegging av opplysninger'!$C$11*SUM(X85:AG85)</f>
        <v>0</v>
      </c>
      <c r="AI85" s="1">
        <f>'Innlegging av opplysninger'!$C$13*(((X85+Z85+AC85+AE85)*Data!M85)+(Z85+AE85)*(1-Data!M85)*1.8/12+Y85+AD85+AA85+AB85+AF85+AG85)</f>
        <v>0</v>
      </c>
      <c r="AJ85" s="1">
        <f>'Innlegging av opplysninger'!$C$13*((X85+Z85+AC85+AE85)*(1-Data!M85)-(Z85+AE85)*(1-Data!M85)*1.8/12)</f>
        <v>0</v>
      </c>
      <c r="AK85" s="83">
        <f t="shared" si="14"/>
        <v>0</v>
      </c>
      <c r="AL85" s="83">
        <f t="shared" si="15"/>
        <v>0</v>
      </c>
      <c r="AM85" s="83">
        <f t="shared" si="16"/>
        <v>0</v>
      </c>
      <c r="AN85" s="83"/>
      <c r="AO85" s="83"/>
      <c r="AP85" s="83"/>
      <c r="AQ85" s="83"/>
      <c r="AR85" s="83"/>
      <c r="AS85" s="83"/>
      <c r="AT85" s="83"/>
      <c r="AV85" s="97"/>
      <c r="AZ85" s="98"/>
      <c r="BA85" s="99"/>
      <c r="BB85" s="4"/>
      <c r="BC85" s="3"/>
    </row>
    <row r="86" spans="1:55">
      <c r="A86" t="str">
        <f t="shared" si="10"/>
        <v>1114Annet</v>
      </c>
      <c r="B86" s="6" t="str">
        <f>Data!A86</f>
        <v>1114</v>
      </c>
      <c r="C86" s="7" t="str">
        <f>Data!B86</f>
        <v>Bjerkreim kommune</v>
      </c>
      <c r="D86" s="7" t="str">
        <f>Data!C86</f>
        <v>Annet</v>
      </c>
      <c r="E86" s="1">
        <f>Data!D86</f>
        <v>4.9334999999999996</v>
      </c>
      <c r="F86" s="1">
        <f>Data!E86+Data!F86</f>
        <v>0</v>
      </c>
      <c r="G86" s="1">
        <f>Data!G86</f>
        <v>0</v>
      </c>
      <c r="H86" s="1">
        <f t="shared" si="11"/>
        <v>0</v>
      </c>
      <c r="I86" s="1">
        <f t="shared" si="12"/>
        <v>0</v>
      </c>
      <c r="J86" s="1">
        <f t="shared" si="13"/>
        <v>0</v>
      </c>
      <c r="K86" s="1">
        <f>'Innlegging av opplysninger'!$B$4*H86</f>
        <v>0</v>
      </c>
      <c r="L86" s="1"/>
      <c r="M86" s="1">
        <f>'Innlegging av opplysninger'!$B$5*H86</f>
        <v>0</v>
      </c>
      <c r="N86" s="1">
        <f>'Innlegging av opplysninger'!$B$5*I86</f>
        <v>0</v>
      </c>
      <c r="O86" s="1">
        <f>'Innlegging av opplysninger'!$B$5*J86</f>
        <v>0</v>
      </c>
      <c r="P86" s="1">
        <f>'Innlegging av opplysninger'!$B$5*K86</f>
        <v>0</v>
      </c>
      <c r="Q86" s="1"/>
      <c r="R86" s="1">
        <f>'Innlegging av opplysninger'!$C$11*SUM(H86:Q86)</f>
        <v>0</v>
      </c>
      <c r="S86" s="1">
        <f>'Innlegging av opplysninger'!$C$13*(((H86+J86+M86+O86)*Data!H86)+(J86+O86)*(1-Data!H86)*1.8/12+I86+N86+K86+L86+P86+Q86)</f>
        <v>0</v>
      </c>
      <c r="T86" s="1">
        <f>'Innlegging av opplysninger'!$C$13*((H86+J86+M86+O86)*(1-Data!H86)-(J86+O86)*(1-Data!H86)*1.8/12)</f>
        <v>0</v>
      </c>
      <c r="U86" s="1">
        <f>Data!I86</f>
        <v>0</v>
      </c>
      <c r="V86" s="1">
        <f>Data!J86+Data!K86</f>
        <v>0</v>
      </c>
      <c r="W86" s="1">
        <f>Data!L86</f>
        <v>0</v>
      </c>
      <c r="X86" s="1">
        <f t="shared" si="17"/>
        <v>0</v>
      </c>
      <c r="Y86" s="100">
        <f t="shared" si="18"/>
        <v>0</v>
      </c>
      <c r="Z86" s="100">
        <f t="shared" si="19"/>
        <v>0</v>
      </c>
      <c r="AA86" s="100">
        <f>'Innlegging av opplysninger'!$B$4*X86</f>
        <v>0</v>
      </c>
      <c r="AB86" s="1"/>
      <c r="AC86" s="1">
        <f>'Innlegging av opplysninger'!$B$5*X86</f>
        <v>0</v>
      </c>
      <c r="AD86" s="1">
        <f>'Innlegging av opplysninger'!$B$5*Y86</f>
        <v>0</v>
      </c>
      <c r="AE86" s="1">
        <f>'Innlegging av opplysninger'!$B$5*Z86</f>
        <v>0</v>
      </c>
      <c r="AF86" s="1">
        <f>'Innlegging av opplysninger'!$B$5*AA86</f>
        <v>0</v>
      </c>
      <c r="AG86" s="1"/>
      <c r="AH86" s="1">
        <f>'Innlegging av opplysninger'!$C$11*SUM(X86:AG86)</f>
        <v>0</v>
      </c>
      <c r="AI86" s="1">
        <f>'Innlegging av opplysninger'!$C$13*(((X86+Z86+AC86+AE86)*Data!M86)+(Z86+AE86)*(1-Data!M86)*1.8/12+Y86+AD86+AA86+AB86+AF86+AG86)</f>
        <v>0</v>
      </c>
      <c r="AJ86" s="1">
        <f>'Innlegging av opplysninger'!$C$13*((X86+Z86+AC86+AE86)*(1-Data!M86)-(Z86+AE86)*(1-Data!M86)*1.8/12)</f>
        <v>0</v>
      </c>
      <c r="AK86" s="83">
        <f t="shared" si="14"/>
        <v>0</v>
      </c>
      <c r="AL86" s="83">
        <f t="shared" si="15"/>
        <v>0</v>
      </c>
      <c r="AM86" s="83">
        <f t="shared" si="16"/>
        <v>0</v>
      </c>
      <c r="AN86" s="83"/>
      <c r="AO86" s="83"/>
      <c r="AP86" s="83"/>
      <c r="AQ86" s="83"/>
      <c r="AR86" s="83"/>
      <c r="AS86" s="83"/>
      <c r="AT86" s="83"/>
      <c r="AV86" s="97"/>
      <c r="AZ86" s="98"/>
      <c r="BA86" s="99"/>
      <c r="BB86" s="4"/>
      <c r="BC86" s="3"/>
    </row>
    <row r="87" spans="1:55">
      <c r="A87" t="str">
        <f t="shared" si="10"/>
        <v>1119Alle</v>
      </c>
      <c r="B87" s="6" t="str">
        <f>Data!A87</f>
        <v>1119</v>
      </c>
      <c r="C87" s="7" t="str">
        <f>Data!B87</f>
        <v>Hå kommune</v>
      </c>
      <c r="D87" s="7" t="str">
        <f>Data!C87</f>
        <v>Alle</v>
      </c>
      <c r="E87" s="1">
        <f>Data!D87</f>
        <v>1242.9204000000007</v>
      </c>
      <c r="F87" s="1">
        <f>Data!E87+Data!F87</f>
        <v>48197.138252973877</v>
      </c>
      <c r="G87" s="1">
        <f>Data!G87</f>
        <v>381.14263793562293</v>
      </c>
      <c r="H87" s="1">
        <f t="shared" si="11"/>
        <v>653511342.06809032</v>
      </c>
      <c r="I87" s="1">
        <f t="shared" si="12"/>
        <v>5167963.1999999983</v>
      </c>
      <c r="J87" s="1">
        <f t="shared" si="13"/>
        <v>79041516.632170841</v>
      </c>
      <c r="K87" s="1">
        <f>'Innlegging av opplysninger'!$B$4*H87</f>
        <v>84956474.468851745</v>
      </c>
      <c r="L87" s="1"/>
      <c r="M87" s="1">
        <f>'Innlegging av opplysninger'!$B$5*H87</f>
        <v>85609985.810919836</v>
      </c>
      <c r="N87" s="1">
        <f>'Innlegging av opplysninger'!$B$5*I87</f>
        <v>677003.17919999978</v>
      </c>
      <c r="O87" s="1">
        <f>'Innlegging av opplysninger'!$B$5*J87</f>
        <v>10354438.678814381</v>
      </c>
      <c r="P87" s="1">
        <f>'Innlegging av opplysninger'!$B$5*K87</f>
        <v>11129298.155419579</v>
      </c>
      <c r="Q87" s="1"/>
      <c r="R87" s="1">
        <f>'Innlegging av opplysninger'!$C$11*SUM(H87:Q87)</f>
        <v>35357024.843351744</v>
      </c>
      <c r="S87" s="1">
        <f>'Innlegging av opplysninger'!$C$13*(((H87+J87+M87+O87)*Data!H87)+(J87+O87)*(1-Data!H87)*1.8/12+I87+N87+K87+L87+P87+Q87)</f>
        <v>7296854.5311734108</v>
      </c>
      <c r="T87" s="1">
        <f>'Innlegging av opplysninger'!$C$13*((H87+J87+M87+O87)*(1-Data!H87)-(J87+O87)*(1-Data!H87)*1.8/12)</f>
        <v>41086442.622886851</v>
      </c>
      <c r="U87" s="1">
        <f>Data!I87</f>
        <v>119.319</v>
      </c>
      <c r="V87" s="1">
        <f>Data!J87+Data!K87</f>
        <v>50579.837295401376</v>
      </c>
      <c r="W87" s="1">
        <f>Data!L87</f>
        <v>498.51029592939938</v>
      </c>
      <c r="X87" s="1">
        <f t="shared" si="17"/>
        <v>65837842.977272689</v>
      </c>
      <c r="Y87" s="100">
        <f t="shared" si="18"/>
        <v>648891.81818181812</v>
      </c>
      <c r="Z87" s="100">
        <f t="shared" si="19"/>
        <v>9507603.0757499933</v>
      </c>
      <c r="AA87" s="100">
        <f>'Innlegging av opplysninger'!$B$4*X87</f>
        <v>8558919.5870454498</v>
      </c>
      <c r="AB87" s="1"/>
      <c r="AC87" s="1">
        <f>'Innlegging av opplysninger'!$B$5*X87</f>
        <v>8624757.4300227221</v>
      </c>
      <c r="AD87" s="1">
        <f>'Innlegging av opplysninger'!$B$5*Y87</f>
        <v>85004.828181818171</v>
      </c>
      <c r="AE87" s="1">
        <f>'Innlegging av opplysninger'!$B$5*Z87</f>
        <v>1245496.0029232493</v>
      </c>
      <c r="AF87" s="1">
        <f>'Innlegging av opplysninger'!$B$5*AA87</f>
        <v>1121218.4659029539</v>
      </c>
      <c r="AG87" s="1"/>
      <c r="AH87" s="1">
        <f>'Innlegging av opplysninger'!$C$11*SUM(X87:AG87)</f>
        <v>3633929.8990406659</v>
      </c>
      <c r="AI87" s="1">
        <f>'Innlegging av opplysninger'!$C$13*(((X87+Z87+AC87+AE87)*Data!M87)+(Z87+AE87)*(1-Data!M87)*1.8/12+Y87+AD87+AA87+AB87+AF87+AG87)</f>
        <v>821361.82663654268</v>
      </c>
      <c r="AJ87" s="1">
        <f>'Innlegging av opplysninger'!$C$13*((X87+Z87+AC87+AE87)*(1-Data!M87)-(Z87+AE87)*(1-Data!M87)*1.8/12)</f>
        <v>4151384.3509980533</v>
      </c>
      <c r="AK87" s="83">
        <f t="shared" si="14"/>
        <v>38991000</v>
      </c>
      <c r="AL87" s="83">
        <f t="shared" si="15"/>
        <v>8118000</v>
      </c>
      <c r="AM87" s="83">
        <f t="shared" si="16"/>
        <v>45238000</v>
      </c>
      <c r="AN87" s="83"/>
      <c r="AO87" s="83"/>
      <c r="AP87" s="83"/>
      <c r="AQ87" s="83"/>
      <c r="AR87" s="83"/>
      <c r="AS87" s="83"/>
      <c r="AT87" s="83"/>
      <c r="AV87" s="97"/>
      <c r="AZ87" s="98"/>
      <c r="BA87" s="99"/>
      <c r="BB87" s="4"/>
      <c r="BC87" s="3"/>
    </row>
    <row r="88" spans="1:55">
      <c r="A88" t="str">
        <f t="shared" si="10"/>
        <v>1119Administrasjon</v>
      </c>
      <c r="B88" s="6" t="str">
        <f>Data!A88</f>
        <v>1119</v>
      </c>
      <c r="C88" s="7" t="str">
        <f>Data!B88</f>
        <v>Hå kommune</v>
      </c>
      <c r="D88" s="7" t="str">
        <f>Data!C88</f>
        <v>Administrasjon</v>
      </c>
      <c r="E88" s="1">
        <f>Data!D88</f>
        <v>64.369</v>
      </c>
      <c r="F88" s="1">
        <f>Data!E88+Data!F88</f>
        <v>56698.77391912257</v>
      </c>
      <c r="G88" s="1">
        <f>Data!G88</f>
        <v>38.063664186176574</v>
      </c>
      <c r="H88" s="1">
        <f t="shared" si="11"/>
        <v>39814291.400727272</v>
      </c>
      <c r="I88" s="1">
        <f t="shared" si="12"/>
        <v>26728.581818181814</v>
      </c>
      <c r="J88" s="1">
        <f t="shared" si="13"/>
        <v>4780922.397905454</v>
      </c>
      <c r="K88" s="1">
        <f>'Innlegging av opplysninger'!$B$4*H88</f>
        <v>5175857.8820945453</v>
      </c>
      <c r="L88" s="1"/>
      <c r="M88" s="1">
        <f>'Innlegging av opplysninger'!$B$5*H88</f>
        <v>5215672.1734952731</v>
      </c>
      <c r="N88" s="1">
        <f>'Innlegging av opplysninger'!$B$5*I88</f>
        <v>3501.4442181818176</v>
      </c>
      <c r="O88" s="1">
        <f>'Innlegging av opplysninger'!$B$5*J88</f>
        <v>626300.83412561449</v>
      </c>
      <c r="P88" s="1">
        <f>'Innlegging av opplysninger'!$B$5*K88</f>
        <v>678037.38255438546</v>
      </c>
      <c r="Q88" s="1"/>
      <c r="R88" s="1">
        <f>'Innlegging av opplysninger'!$C$11*SUM(H88:Q88)</f>
        <v>2140209.859683678</v>
      </c>
      <c r="S88" s="1">
        <f>'Innlegging av opplysninger'!$C$13*(((H88+J88+M88+O88)*Data!H88)+(J88+O88)*(1-Data!H88)*1.8/12+I88+N88+K88+L88+P88+Q88)</f>
        <v>673325.72741435969</v>
      </c>
      <c r="T88" s="1">
        <f>'Innlegging av opplysninger'!$C$13*((H88+J88+M88+O88)*(1-Data!H88)-(J88+O88)*(1-Data!H88)*1.8/12)</f>
        <v>2255382.5016264636</v>
      </c>
      <c r="U88" s="1">
        <f>Data!I88</f>
        <v>12.333300000000001</v>
      </c>
      <c r="V88" s="1">
        <f>Data!J88+Data!K88</f>
        <v>52651.814464363415</v>
      </c>
      <c r="W88" s="1">
        <f>Data!L88</f>
        <v>36.285503474333716</v>
      </c>
      <c r="X88" s="1">
        <f t="shared" si="17"/>
        <v>7084043.1636363631</v>
      </c>
      <c r="Y88" s="100">
        <f t="shared" si="18"/>
        <v>4882.0363636363636</v>
      </c>
      <c r="Z88" s="100">
        <f t="shared" si="19"/>
        <v>1013716.3035999998</v>
      </c>
      <c r="AA88" s="100">
        <f>'Innlegging av opplysninger'!$B$4*X88</f>
        <v>920925.61127272726</v>
      </c>
      <c r="AB88" s="1"/>
      <c r="AC88" s="1">
        <f>'Innlegging av opplysninger'!$B$5*X88</f>
        <v>928009.65443636361</v>
      </c>
      <c r="AD88" s="1">
        <f>'Innlegging av opplysninger'!$B$5*Y88</f>
        <v>639.54676363636361</v>
      </c>
      <c r="AE88" s="1">
        <f>'Innlegging av opplysninger'!$B$5*Z88</f>
        <v>132796.83577159996</v>
      </c>
      <c r="AF88" s="1">
        <f>'Innlegging av opplysninger'!$B$5*AA88</f>
        <v>120641.25507672728</v>
      </c>
      <c r="AG88" s="1"/>
      <c r="AH88" s="1">
        <f>'Innlegging av opplysninger'!$C$11*SUM(X88:AG88)</f>
        <v>387814.867463</v>
      </c>
      <c r="AI88" s="1">
        <f>'Innlegging av opplysninger'!$C$13*(((X88+Z88+AC88+AE88)*Data!M88)+(Z88+AE88)*(1-Data!M88)*1.8/12+Y88+AD88+AA88+AB88+AF88+AG88)</f>
        <v>107141.65712012321</v>
      </c>
      <c r="AJ88" s="1">
        <f>'Innlegging av opplysninger'!$C$13*((X88+Z88+AC88+AE88)*(1-Data!M88)-(Z88+AE88)*(1-Data!M88)*1.8/12)</f>
        <v>423552.37203977152</v>
      </c>
      <c r="AK88" s="83">
        <f t="shared" si="14"/>
        <v>2528000</v>
      </c>
      <c r="AL88" s="83">
        <f t="shared" si="15"/>
        <v>780000</v>
      </c>
      <c r="AM88" s="83">
        <f t="shared" si="16"/>
        <v>2679000</v>
      </c>
      <c r="AN88" s="83"/>
      <c r="AO88" s="83"/>
      <c r="AP88" s="83"/>
      <c r="AQ88" s="83"/>
      <c r="AR88" s="83"/>
      <c r="AS88" s="83"/>
      <c r="AT88" s="83"/>
      <c r="AV88" s="97"/>
      <c r="AZ88" s="98"/>
      <c r="BA88" s="99"/>
      <c r="BB88" s="4"/>
      <c r="BC88" s="3"/>
    </row>
    <row r="89" spans="1:55">
      <c r="A89" t="str">
        <f t="shared" si="10"/>
        <v>1119Undervisning</v>
      </c>
      <c r="B89" s="6" t="str">
        <f>Data!A89</f>
        <v>1119</v>
      </c>
      <c r="C89" s="7" t="str">
        <f>Data!B89</f>
        <v>Hå kommune</v>
      </c>
      <c r="D89" s="7" t="str">
        <f>Data!C89</f>
        <v>Undervisning</v>
      </c>
      <c r="E89" s="1">
        <f>Data!D89</f>
        <v>366.47240000000039</v>
      </c>
      <c r="F89" s="1">
        <f>Data!E89+Data!F89</f>
        <v>47753.830246083984</v>
      </c>
      <c r="G89" s="1">
        <f>Data!G89</f>
        <v>0.46879383004013353</v>
      </c>
      <c r="H89" s="1">
        <f t="shared" si="11"/>
        <v>190914117.59427279</v>
      </c>
      <c r="I89" s="1">
        <f t="shared" si="12"/>
        <v>1874.1818181818182</v>
      </c>
      <c r="J89" s="1">
        <f t="shared" si="13"/>
        <v>22909919.013130918</v>
      </c>
      <c r="K89" s="1">
        <f>'Innlegging av opplysninger'!$B$4*H89</f>
        <v>24818835.287255462</v>
      </c>
      <c r="L89" s="1"/>
      <c r="M89" s="1">
        <f>'Innlegging av opplysninger'!$B$5*H89</f>
        <v>25009749.404849738</v>
      </c>
      <c r="N89" s="1">
        <f>'Innlegging av opplysninger'!$B$5*I89</f>
        <v>245.5178181818182</v>
      </c>
      <c r="O89" s="1">
        <f>'Innlegging av opplysninger'!$B$5*J89</f>
        <v>3001199.3907201504</v>
      </c>
      <c r="P89" s="1">
        <f>'Innlegging av opplysninger'!$B$5*K89</f>
        <v>3251267.4226304656</v>
      </c>
      <c r="Q89" s="1"/>
      <c r="R89" s="1">
        <f>'Innlegging av opplysninger'!$C$11*SUM(H89:Q89)</f>
        <v>10256473.896874843</v>
      </c>
      <c r="S89" s="1">
        <f>'Innlegging av opplysninger'!$C$13*(((H89+J89+M89+O89)*Data!H89)+(J89+O89)*(1-Data!H89)*1.8/12+I89+N89+K89+L89+P89+Q89)</f>
        <v>1869509.0396504493</v>
      </c>
      <c r="T89" s="1">
        <f>'Innlegging av opplysninger'!$C$13*((H89+J89+M89+O89)*(1-Data!H89)-(J89+O89)*(1-Data!H89)*1.8/12)</f>
        <v>12165665.766599335</v>
      </c>
      <c r="U89" s="1">
        <f>Data!I89</f>
        <v>25.440900000000003</v>
      </c>
      <c r="V89" s="1">
        <f>Data!J89+Data!K89</f>
        <v>48964.911644897264</v>
      </c>
      <c r="W89" s="1">
        <f>Data!L89</f>
        <v>0</v>
      </c>
      <c r="X89" s="1">
        <f t="shared" si="17"/>
        <v>13589579.134545457</v>
      </c>
      <c r="Y89" s="100">
        <f t="shared" si="18"/>
        <v>0</v>
      </c>
      <c r="Z89" s="100">
        <f t="shared" si="19"/>
        <v>1943309.8162400001</v>
      </c>
      <c r="AA89" s="100">
        <f>'Innlegging av opplysninger'!$B$4*X89</f>
        <v>1766645.2874909095</v>
      </c>
      <c r="AB89" s="1"/>
      <c r="AC89" s="1">
        <f>'Innlegging av opplysninger'!$B$5*X89</f>
        <v>1780234.866625455</v>
      </c>
      <c r="AD89" s="1">
        <f>'Innlegging av opplysninger'!$B$5*Y89</f>
        <v>0</v>
      </c>
      <c r="AE89" s="1">
        <f>'Innlegging av opplysninger'!$B$5*Z89</f>
        <v>254573.58592744003</v>
      </c>
      <c r="AF89" s="1">
        <f>'Innlegging av opplysninger'!$B$5*AA89</f>
        <v>231430.53266130915</v>
      </c>
      <c r="AG89" s="1"/>
      <c r="AH89" s="1">
        <f>'Innlegging av opplysninger'!$C$11*SUM(X89:AG89)</f>
        <v>743499.38249264169</v>
      </c>
      <c r="AI89" s="1">
        <f>'Innlegging av opplysninger'!$C$13*(((X89+Z89+AC89+AE89)*Data!M89)+(Z89+AE89)*(1-Data!M89)*1.8/12+Y89+AD89+AA89+AB89+AF89+AG89)</f>
        <v>142356.15216499133</v>
      </c>
      <c r="AJ89" s="1">
        <f>'Innlegging av opplysninger'!$C$13*((X89+Z89+AC89+AE89)*(1-Data!M89)-(Z89+AE89)*(1-Data!M89)*1.8/12)</f>
        <v>875064.05545651831</v>
      </c>
      <c r="AK89" s="83">
        <f t="shared" si="14"/>
        <v>11000000</v>
      </c>
      <c r="AL89" s="83">
        <f t="shared" si="15"/>
        <v>2012000</v>
      </c>
      <c r="AM89" s="83">
        <f t="shared" si="16"/>
        <v>13041000</v>
      </c>
      <c r="AN89" s="83"/>
      <c r="AO89" s="83"/>
      <c r="AP89" s="83"/>
      <c r="AQ89" s="83"/>
      <c r="AR89" s="83"/>
      <c r="AS89" s="83"/>
      <c r="AT89" s="83"/>
      <c r="AV89" s="97"/>
      <c r="AZ89" s="98"/>
      <c r="BA89" s="99"/>
      <c r="BB89" s="4"/>
      <c r="BC89" s="3"/>
    </row>
    <row r="90" spans="1:55">
      <c r="A90" t="str">
        <f t="shared" si="10"/>
        <v>1119Barnehager</v>
      </c>
      <c r="B90" s="6" t="str">
        <f>Data!A90</f>
        <v>1119</v>
      </c>
      <c r="C90" s="7" t="str">
        <f>Data!B90</f>
        <v>Hå kommune</v>
      </c>
      <c r="D90" s="7" t="str">
        <f>Data!C90</f>
        <v>Barnehager</v>
      </c>
      <c r="E90" s="1">
        <f>Data!D90</f>
        <v>241.49800000000002</v>
      </c>
      <c r="F90" s="1">
        <f>Data!E90+Data!F90</f>
        <v>41757.456545533831</v>
      </c>
      <c r="G90" s="1">
        <f>Data!G90</f>
        <v>0</v>
      </c>
      <c r="H90" s="1">
        <f t="shared" si="11"/>
        <v>110011006.26363632</v>
      </c>
      <c r="I90" s="1">
        <f t="shared" si="12"/>
        <v>0</v>
      </c>
      <c r="J90" s="1">
        <f t="shared" si="13"/>
        <v>13201320.751636358</v>
      </c>
      <c r="K90" s="1">
        <f>'Innlegging av opplysninger'!$B$4*H90</f>
        <v>14301430.814272722</v>
      </c>
      <c r="L90" s="1"/>
      <c r="M90" s="1">
        <f>'Innlegging av opplysninger'!$B$5*H90</f>
        <v>14411441.820536358</v>
      </c>
      <c r="N90" s="1">
        <f>'Innlegging av opplysninger'!$B$5*I90</f>
        <v>0</v>
      </c>
      <c r="O90" s="1">
        <f>'Innlegging av opplysninger'!$B$5*J90</f>
        <v>1729373.0184643629</v>
      </c>
      <c r="P90" s="1">
        <f>'Innlegging av opplysninger'!$B$5*K90</f>
        <v>1873487.4366697266</v>
      </c>
      <c r="Q90" s="1"/>
      <c r="R90" s="1">
        <f>'Innlegging av opplysninger'!$C$11*SUM(H90:Q90)</f>
        <v>5910066.2839982016</v>
      </c>
      <c r="S90" s="1">
        <f>'Innlegging av opplysninger'!$C$13*(((H90+J90+M90+O90)*Data!H90)+(J90+O90)*(1-Data!H90)*1.8/12+I90+N90+K90+L90+P90+Q90)</f>
        <v>996185.71101992368</v>
      </c>
      <c r="T90" s="1">
        <f>'Innlegging av opplysninger'!$C$13*((H90+J90+M90+O90)*(1-Data!H90)-(J90+O90)*(1-Data!H90)*1.8/12)</f>
        <v>7091273.4144512983</v>
      </c>
      <c r="U90" s="1">
        <f>Data!I90</f>
        <v>15.167699999999998</v>
      </c>
      <c r="V90" s="1">
        <f>Data!J90+Data!K90</f>
        <v>44732.368673782672</v>
      </c>
      <c r="W90" s="1">
        <f>Data!L90</f>
        <v>0</v>
      </c>
      <c r="X90" s="1">
        <f t="shared" si="17"/>
        <v>7401677.9818181815</v>
      </c>
      <c r="Y90" s="100">
        <f t="shared" si="18"/>
        <v>0</v>
      </c>
      <c r="Z90" s="100">
        <f t="shared" si="19"/>
        <v>1058439.9513999999</v>
      </c>
      <c r="AA90" s="100">
        <f>'Innlegging av opplysninger'!$B$4*X90</f>
        <v>962218.13763636362</v>
      </c>
      <c r="AB90" s="1"/>
      <c r="AC90" s="1">
        <f>'Innlegging av opplysninger'!$B$5*X90</f>
        <v>969619.81561818183</v>
      </c>
      <c r="AD90" s="1">
        <f>'Innlegging av opplysninger'!$B$5*Y90</f>
        <v>0</v>
      </c>
      <c r="AE90" s="1">
        <f>'Innlegging av opplysninger'!$B$5*Z90</f>
        <v>138655.63363339999</v>
      </c>
      <c r="AF90" s="1">
        <f>'Innlegging av opplysninger'!$B$5*AA90</f>
        <v>126050.57603036363</v>
      </c>
      <c r="AG90" s="1"/>
      <c r="AH90" s="1">
        <f>'Innlegging av opplysninger'!$C$11*SUM(X90:AG90)</f>
        <v>404953.15965318662</v>
      </c>
      <c r="AI90" s="1">
        <f>'Innlegging av opplysninger'!$C$13*(((X90+Z90+AC90+AE90)*Data!M90)+(Z90+AE90)*(1-Data!M90)*1.8/12+Y90+AD90+AA90+AB90+AF90+AG90)</f>
        <v>77705.123231585239</v>
      </c>
      <c r="AJ90" s="1">
        <f>'Innlegging av opplysninger'!$C$13*((X90+Z90+AC90+AE90)*(1-Data!M90)-(Z90+AE90)*(1-Data!M90)*1.8/12)</f>
        <v>476441.30576751224</v>
      </c>
      <c r="AK90" s="83">
        <f t="shared" si="14"/>
        <v>6315000</v>
      </c>
      <c r="AL90" s="83">
        <f t="shared" si="15"/>
        <v>1074000</v>
      </c>
      <c r="AM90" s="83">
        <f t="shared" si="16"/>
        <v>7568000</v>
      </c>
      <c r="AN90" s="83"/>
      <c r="AO90" s="83"/>
      <c r="AP90" s="83"/>
      <c r="AQ90" s="83"/>
      <c r="AR90" s="83"/>
      <c r="AS90" s="83"/>
      <c r="AT90" s="83"/>
      <c r="AV90" s="97"/>
      <c r="AZ90" s="98"/>
      <c r="BA90" s="99"/>
      <c r="BB90" s="4"/>
      <c r="BC90" s="3"/>
    </row>
    <row r="91" spans="1:55">
      <c r="A91" t="str">
        <f t="shared" si="10"/>
        <v>1119Helse/pleie/omsorg</v>
      </c>
      <c r="B91" s="6" t="str">
        <f>Data!A91</f>
        <v>1119</v>
      </c>
      <c r="C91" s="7" t="str">
        <f>Data!B91</f>
        <v>Hå kommune</v>
      </c>
      <c r="D91" s="7" t="str">
        <f>Data!C91</f>
        <v>Helse/pleie/omsorg</v>
      </c>
      <c r="E91" s="1">
        <f>Data!D91</f>
        <v>496.56270000000092</v>
      </c>
      <c r="F91" s="1">
        <f>Data!E91+Data!F91</f>
        <v>49719.575792744705</v>
      </c>
      <c r="G91" s="1">
        <f>Data!G91</f>
        <v>933.192162842676</v>
      </c>
      <c r="H91" s="1">
        <f t="shared" si="11"/>
        <v>269333310.52909088</v>
      </c>
      <c r="I91" s="1">
        <f t="shared" si="12"/>
        <v>5055146.3999999957</v>
      </c>
      <c r="J91" s="1">
        <f t="shared" si="13"/>
        <v>32926614.8314909</v>
      </c>
      <c r="K91" s="1">
        <f>'Innlegging av opplysninger'!$B$4*H91</f>
        <v>35013330.368781812</v>
      </c>
      <c r="L91" s="1"/>
      <c r="M91" s="1">
        <f>'Innlegging av opplysninger'!$B$5*H91</f>
        <v>35282663.67931091</v>
      </c>
      <c r="N91" s="1">
        <f>'Innlegging av opplysninger'!$B$5*I91</f>
        <v>662224.17839999951</v>
      </c>
      <c r="O91" s="1">
        <f>'Innlegging av opplysninger'!$B$5*J91</f>
        <v>4313386.5429253085</v>
      </c>
      <c r="P91" s="1">
        <f>'Innlegging av opplysninger'!$B$5*K91</f>
        <v>4586746.2783104172</v>
      </c>
      <c r="Q91" s="1"/>
      <c r="R91" s="1">
        <f>'Innlegging av opplysninger'!$C$11*SUM(H91:Q91)</f>
        <v>14712590.066715786</v>
      </c>
      <c r="S91" s="1">
        <f>'Innlegging av opplysninger'!$C$13*(((H91+J91+M91+O91)*Data!H91)+(J91+O91)*(1-Data!H91)*1.8/12+I91+N91+K91+L91+P91+Q91)</f>
        <v>3236512.7504438274</v>
      </c>
      <c r="T91" s="1">
        <f>'Innlegging av opplysninger'!$C$13*((H91+J91+M91+O91)*(1-Data!H91)-(J91+O91)*(1-Data!H91)*1.8/12)</f>
        <v>16896505.235588305</v>
      </c>
      <c r="U91" s="1">
        <f>Data!I91</f>
        <v>54.510399999999997</v>
      </c>
      <c r="V91" s="1">
        <f>Data!J91+Data!K91</f>
        <v>50943.532437540969</v>
      </c>
      <c r="W91" s="1">
        <f>Data!L91</f>
        <v>1082.9902183803458</v>
      </c>
      <c r="X91" s="1">
        <f t="shared" si="17"/>
        <v>30294025.424545452</v>
      </c>
      <c r="Y91" s="100">
        <f t="shared" si="18"/>
        <v>644009.78181818186</v>
      </c>
      <c r="Z91" s="100">
        <f t="shared" si="19"/>
        <v>4424139.0345099987</v>
      </c>
      <c r="AA91" s="100">
        <f>'Innlegging av opplysninger'!$B$4*X91</f>
        <v>3938223.3051909087</v>
      </c>
      <c r="AB91" s="1"/>
      <c r="AC91" s="1">
        <f>'Innlegging av opplysninger'!$B$5*X91</f>
        <v>3968517.3306154544</v>
      </c>
      <c r="AD91" s="1">
        <f>'Innlegging av opplysninger'!$B$5*Y91</f>
        <v>84365.281418181825</v>
      </c>
      <c r="AE91" s="1">
        <f>'Innlegging av opplysninger'!$B$5*Z91</f>
        <v>579562.21352080989</v>
      </c>
      <c r="AF91" s="1">
        <f>'Innlegging av opplysninger'!$B$5*AA91</f>
        <v>515907.25298000907</v>
      </c>
      <c r="AG91" s="1"/>
      <c r="AH91" s="1">
        <f>'Innlegging av opplysninger'!$C$11*SUM(X91:AG91)</f>
        <v>1689052.4857347617</v>
      </c>
      <c r="AI91" s="1">
        <f>'Innlegging av opplysninger'!$C$13*(((X91+Z91+AC91+AE91)*Data!M91)+(Z91+AE91)*(1-Data!M91)*1.8/12+Y91+AD91+AA91+AB91+AF91+AG91)</f>
        <v>385050.3496343249</v>
      </c>
      <c r="AJ91" s="1">
        <f>'Innlegging av opplysninger'!$C$13*((X91+Z91+AC91+AE91)*(1-Data!M91)-(Z91+AE91)*(1-Data!M91)*1.8/12)</f>
        <v>1926284.6308448231</v>
      </c>
      <c r="AK91" s="83">
        <f t="shared" si="14"/>
        <v>16402000</v>
      </c>
      <c r="AL91" s="83">
        <f t="shared" si="15"/>
        <v>3622000</v>
      </c>
      <c r="AM91" s="83">
        <f t="shared" si="16"/>
        <v>18823000</v>
      </c>
      <c r="AN91" s="83"/>
      <c r="AO91" s="83"/>
      <c r="AP91" s="83"/>
      <c r="AQ91" s="83"/>
      <c r="AR91" s="83"/>
      <c r="AS91" s="83"/>
      <c r="AT91" s="83"/>
      <c r="AV91" s="97"/>
      <c r="AZ91" s="98"/>
      <c r="BA91" s="99"/>
      <c r="BB91" s="4"/>
      <c r="BC91" s="3"/>
    </row>
    <row r="92" spans="1:55">
      <c r="A92" t="str">
        <f t="shared" si="10"/>
        <v>1119Samferdsel og teknikk</v>
      </c>
      <c r="B92" s="6" t="str">
        <f>Data!A92</f>
        <v>1119</v>
      </c>
      <c r="C92" s="7" t="str">
        <f>Data!B92</f>
        <v>Hå kommune</v>
      </c>
      <c r="D92" s="7" t="str">
        <f>Data!C92</f>
        <v>Samferdsel og teknikk</v>
      </c>
      <c r="E92" s="1">
        <f>Data!D92</f>
        <v>33.872</v>
      </c>
      <c r="F92" s="1">
        <f>Data!E92+Data!F92</f>
        <v>63550.207767477565</v>
      </c>
      <c r="G92" s="1">
        <f>Data!G92</f>
        <v>37.35297590930562</v>
      </c>
      <c r="H92" s="1">
        <f t="shared" si="11"/>
        <v>23482610.59090909</v>
      </c>
      <c r="I92" s="1">
        <f t="shared" si="12"/>
        <v>13802.399999999998</v>
      </c>
      <c r="J92" s="1">
        <f t="shared" si="13"/>
        <v>2819569.5589090907</v>
      </c>
      <c r="K92" s="1">
        <f>'Innlegging av opplysninger'!$B$4*H92</f>
        <v>3052739.3768181819</v>
      </c>
      <c r="L92" s="1"/>
      <c r="M92" s="1">
        <f>'Innlegging av opplysninger'!$B$5*H92</f>
        <v>3076221.9874090911</v>
      </c>
      <c r="N92" s="1">
        <f>'Innlegging av opplysninger'!$B$5*I92</f>
        <v>1808.1143999999997</v>
      </c>
      <c r="O92" s="1">
        <f>'Innlegging av opplysninger'!$B$5*J92</f>
        <v>369363.61221709091</v>
      </c>
      <c r="P92" s="1">
        <f>'Innlegging av opplysninger'!$B$5*K92</f>
        <v>399908.85836318188</v>
      </c>
      <c r="Q92" s="1"/>
      <c r="R92" s="1">
        <f>'Innlegging av opplysninger'!$C$11*SUM(H92:Q92)</f>
        <v>1262208.9309629775</v>
      </c>
      <c r="S92" s="1">
        <f>'Innlegging av opplysninger'!$C$13*(((H92+J92+M92+O92)*Data!H92)+(J92+O92)*(1-Data!H92)*1.8/12+I92+N92+K92+L92+P92+Q92)</f>
        <v>330989.31078265334</v>
      </c>
      <c r="T92" s="1">
        <f>'Innlegging av opplysninger'!$C$13*((H92+J92+M92+O92)*(1-Data!H92)-(J92+O92)*(1-Data!H92)*1.8/12)</f>
        <v>1396243.9631666844</v>
      </c>
      <c r="U92" s="1">
        <f>Data!I92</f>
        <v>2</v>
      </c>
      <c r="V92" s="1">
        <f>Data!J92+Data!K92</f>
        <v>72166.666666666672</v>
      </c>
      <c r="W92" s="1">
        <f>Data!L92</f>
        <v>0</v>
      </c>
      <c r="X92" s="1">
        <f t="shared" si="17"/>
        <v>1574545.4545454546</v>
      </c>
      <c r="Y92" s="100">
        <f t="shared" si="18"/>
        <v>0</v>
      </c>
      <c r="Z92" s="100">
        <f t="shared" si="19"/>
        <v>225160</v>
      </c>
      <c r="AA92" s="100">
        <f>'Innlegging av opplysninger'!$B$4*X92</f>
        <v>204690.90909090912</v>
      </c>
      <c r="AB92" s="1"/>
      <c r="AC92" s="1">
        <f>'Innlegging av opplysninger'!$B$5*X92</f>
        <v>206265.45454545456</v>
      </c>
      <c r="AD92" s="1">
        <f>'Innlegging av opplysninger'!$B$5*Y92</f>
        <v>0</v>
      </c>
      <c r="AE92" s="1">
        <f>'Innlegging av opplysninger'!$B$5*Z92</f>
        <v>29495.960000000003</v>
      </c>
      <c r="AF92" s="1">
        <f>'Innlegging av opplysninger'!$B$5*AA92</f>
        <v>26814.509090909094</v>
      </c>
      <c r="AG92" s="1"/>
      <c r="AH92" s="1">
        <f>'Innlegging av opplysninger'!$C$11*SUM(X92:AG92)</f>
        <v>86144.946916363653</v>
      </c>
      <c r="AI92" s="1">
        <f>'Innlegging av opplysninger'!$C$13*(((X92+Z92+AC92+AE92)*Data!M92)+(Z92+AE92)*(1-Data!M92)*1.8/12+Y92+AD92+AA92+AB92+AF92+AG92)</f>
        <v>37667.035482194187</v>
      </c>
      <c r="AJ92" s="1">
        <f>'Innlegging av opplysninger'!$C$13*((X92+Z92+AC92+AE92)*(1-Data!M92)-(Z92+AE92)*(1-Data!M92)*1.8/12)</f>
        <v>80215.523455987641</v>
      </c>
      <c r="AK92" s="83">
        <f t="shared" si="14"/>
        <v>1348000</v>
      </c>
      <c r="AL92" s="83">
        <f t="shared" si="15"/>
        <v>369000</v>
      </c>
      <c r="AM92" s="83">
        <f t="shared" si="16"/>
        <v>1476000</v>
      </c>
      <c r="AN92" s="83"/>
      <c r="AO92" s="83"/>
      <c r="AP92" s="83"/>
      <c r="AQ92" s="83"/>
      <c r="AR92" s="83"/>
      <c r="AS92" s="83"/>
      <c r="AT92" s="83"/>
      <c r="AV92" s="97"/>
      <c r="AZ92" s="98"/>
      <c r="BA92" s="99"/>
      <c r="BB92" s="4"/>
      <c r="BC92" s="3"/>
    </row>
    <row r="93" spans="1:55">
      <c r="A93" t="str">
        <f t="shared" si="10"/>
        <v>1119Annet</v>
      </c>
      <c r="B93" s="6" t="str">
        <f>Data!A93</f>
        <v>1119</v>
      </c>
      <c r="C93" s="7" t="str">
        <f>Data!B93</f>
        <v>Hå kommune</v>
      </c>
      <c r="D93" s="7" t="str">
        <f>Data!C93</f>
        <v>Annet</v>
      </c>
      <c r="E93" s="1">
        <f>Data!D93</f>
        <v>40.146299999999989</v>
      </c>
      <c r="F93" s="1">
        <f>Data!E93+Data!F93</f>
        <v>45565.855920304828</v>
      </c>
      <c r="G93" s="1">
        <f>Data!G93</f>
        <v>160.77197649596604</v>
      </c>
      <c r="H93" s="1">
        <f t="shared" si="11"/>
        <v>19956005.689454541</v>
      </c>
      <c r="I93" s="1">
        <f t="shared" si="12"/>
        <v>70411.636363636368</v>
      </c>
      <c r="J93" s="1">
        <f t="shared" si="13"/>
        <v>2403170.0790981813</v>
      </c>
      <c r="K93" s="1">
        <f>'Innlegging av opplysninger'!$B$4*H93</f>
        <v>2594280.7396290903</v>
      </c>
      <c r="L93" s="1"/>
      <c r="M93" s="1">
        <f>'Innlegging av opplysninger'!$B$5*H93</f>
        <v>2614236.745318545</v>
      </c>
      <c r="N93" s="1">
        <f>'Innlegging av opplysninger'!$B$5*I93</f>
        <v>9223.9243636363644</v>
      </c>
      <c r="O93" s="1">
        <f>'Innlegging av opplysninger'!$B$5*J93</f>
        <v>314815.28036186175</v>
      </c>
      <c r="P93" s="1">
        <f>'Innlegging av opplysninger'!$B$5*K93</f>
        <v>339850.77689141082</v>
      </c>
      <c r="Q93" s="1"/>
      <c r="R93" s="1">
        <f>'Innlegging av opplysninger'!$C$11*SUM(H93:Q93)</f>
        <v>1075475.8051162742</v>
      </c>
      <c r="S93" s="1">
        <f>'Innlegging av opplysninger'!$C$13*(((H93+J93+M93+O93)*Data!H93)+(J93+O93)*(1-Data!H93)*1.8/12+I93+N93+K93+L93+P93+Q93)</f>
        <v>190435.46682492335</v>
      </c>
      <c r="T93" s="1">
        <f>'Innlegging av opplysninger'!$C$13*((H93+J93+M93+O93)*(1-Data!H93)-(J93+O93)*(1-Data!H93)*1.8/12)</f>
        <v>1281268.2664920834</v>
      </c>
      <c r="U93" s="1">
        <f>Data!I93</f>
        <v>9.8667000000000016</v>
      </c>
      <c r="V93" s="1">
        <f>Data!J93+Data!K93</f>
        <v>54757.999128381314</v>
      </c>
      <c r="W93" s="1">
        <f>Data!L93</f>
        <v>0</v>
      </c>
      <c r="X93" s="1">
        <f t="shared" si="17"/>
        <v>5893971.8181818174</v>
      </c>
      <c r="Y93" s="100">
        <f t="shared" si="18"/>
        <v>0</v>
      </c>
      <c r="Z93" s="100">
        <f t="shared" si="19"/>
        <v>842837.96999999986</v>
      </c>
      <c r="AA93" s="100">
        <f>'Innlegging av opplysninger'!$B$4*X93</f>
        <v>766216.33636363631</v>
      </c>
      <c r="AB93" s="1"/>
      <c r="AC93" s="1">
        <f>'Innlegging av opplysninger'!$B$5*X93</f>
        <v>772110.30818181811</v>
      </c>
      <c r="AD93" s="1">
        <f>'Innlegging av opplysninger'!$B$5*Y93</f>
        <v>0</v>
      </c>
      <c r="AE93" s="1">
        <f>'Innlegging av opplysninger'!$B$5*Z93</f>
        <v>110411.77406999998</v>
      </c>
      <c r="AF93" s="1">
        <f>'Innlegging av opplysninger'!$B$5*AA93</f>
        <v>100374.34006363637</v>
      </c>
      <c r="AG93" s="1"/>
      <c r="AH93" s="1">
        <f>'Innlegging av opplysninger'!$C$11*SUM(X93:AG93)</f>
        <v>322465.05678071454</v>
      </c>
      <c r="AI93" s="1">
        <f>'Innlegging av opplysninger'!$C$13*(((X93+Z93+AC93+AE93)*Data!M93)+(Z93+AE93)*(1-Data!M93)*1.8/12+Y93+AD93+AA93+AB93+AF93+AG93)</f>
        <v>71411.605220528189</v>
      </c>
      <c r="AJ93" s="1">
        <f>'Innlegging av opplysninger'!$C$13*((X93+Z93+AC93+AE93)*(1-Data!M93)-(Z93+AE93)*(1-Data!M93)*1.8/12)</f>
        <v>369856.36721623904</v>
      </c>
      <c r="AK93" s="83">
        <f t="shared" si="14"/>
        <v>1398000</v>
      </c>
      <c r="AL93" s="83">
        <f t="shared" si="15"/>
        <v>262000</v>
      </c>
      <c r="AM93" s="83">
        <f t="shared" si="16"/>
        <v>1651000</v>
      </c>
      <c r="AN93" s="83"/>
      <c r="AO93" s="83"/>
      <c r="AP93" s="83"/>
      <c r="AQ93" s="83"/>
      <c r="AR93" s="83"/>
      <c r="AS93" s="83"/>
      <c r="AT93" s="83"/>
      <c r="AV93" s="97"/>
      <c r="AZ93" s="98"/>
      <c r="BA93" s="99"/>
      <c r="BB93" s="4"/>
      <c r="BC93" s="3"/>
    </row>
    <row r="94" spans="1:55">
      <c r="A94" t="str">
        <f t="shared" si="10"/>
        <v>1120Alle</v>
      </c>
      <c r="B94" s="6" t="str">
        <f>Data!A94</f>
        <v>1120</v>
      </c>
      <c r="C94" s="7" t="str">
        <f>Data!B94</f>
        <v>Klepp kommune</v>
      </c>
      <c r="D94" s="7" t="str">
        <f>Data!C94</f>
        <v>Alle</v>
      </c>
      <c r="E94" s="1">
        <f>Data!D94</f>
        <v>1141.0650999999991</v>
      </c>
      <c r="F94" s="1">
        <f>Data!E94+Data!F94</f>
        <v>46455.014585955738</v>
      </c>
      <c r="G94" s="1">
        <f>Data!G94</f>
        <v>369.45843843616001</v>
      </c>
      <c r="H94" s="1">
        <f t="shared" si="11"/>
        <v>578271227.6075455</v>
      </c>
      <c r="I94" s="1">
        <f t="shared" si="12"/>
        <v>4599012.3272727318</v>
      </c>
      <c r="J94" s="1">
        <f t="shared" si="13"/>
        <v>69944428.792178184</v>
      </c>
      <c r="K94" s="1">
        <f>'Innlegging av opplysninger'!$B$4*H94</f>
        <v>75175259.588980913</v>
      </c>
      <c r="L94" s="1"/>
      <c r="M94" s="1">
        <f>'Innlegging av opplysninger'!$B$5*H94</f>
        <v>75753530.816588461</v>
      </c>
      <c r="N94" s="1">
        <f>'Innlegging av opplysninger'!$B$5*I94</f>
        <v>602470.61487272789</v>
      </c>
      <c r="O94" s="1">
        <f>'Innlegging av opplysninger'!$B$5*J94</f>
        <v>9162720.1717753429</v>
      </c>
      <c r="P94" s="1">
        <f>'Innlegging av opplysninger'!$B$5*K94</f>
        <v>9847959.0061565004</v>
      </c>
      <c r="Q94" s="1"/>
      <c r="R94" s="1">
        <f>'Innlegging av opplysninger'!$C$11*SUM(H94:Q94)</f>
        <v>31287551.139164068</v>
      </c>
      <c r="S94" s="1">
        <f>'Innlegging av opplysninger'!$C$13*(((H94+J94+M94+O94)*Data!H94)+(J94+O94)*(1-Data!H94)*1.8/12+I94+N94+K94+L94+P94+Q94)</f>
        <v>5858346.1923130564</v>
      </c>
      <c r="T94" s="1">
        <f>'Innlegging av opplysninger'!$C$13*((H94+J94+M94+O94)*(1-Data!H94)-(J94+O94)*(1-Data!H94)*1.8/12)</f>
        <v>36956197.471806198</v>
      </c>
      <c r="U94" s="1">
        <f>Data!I94</f>
        <v>111.81599999999996</v>
      </c>
      <c r="V94" s="1">
        <f>Data!J94+Data!K94</f>
        <v>49801.444492216397</v>
      </c>
      <c r="W94" s="1">
        <f>Data!L94</f>
        <v>368.8481970379911</v>
      </c>
      <c r="X94" s="1">
        <f t="shared" si="17"/>
        <v>60748345.280090906</v>
      </c>
      <c r="Y94" s="100">
        <f t="shared" si="18"/>
        <v>449925.05454545451</v>
      </c>
      <c r="Z94" s="100">
        <f t="shared" si="19"/>
        <v>8751352.657852998</v>
      </c>
      <c r="AA94" s="100">
        <f>'Innlegging av opplysninger'!$B$4*X94</f>
        <v>7897284.8864118177</v>
      </c>
      <c r="AB94" s="1"/>
      <c r="AC94" s="1">
        <f>'Innlegging av opplysninger'!$B$5*X94</f>
        <v>7958033.231691909</v>
      </c>
      <c r="AD94" s="1">
        <f>'Innlegging av opplysninger'!$B$5*Y94</f>
        <v>58940.182145454542</v>
      </c>
      <c r="AE94" s="1">
        <f>'Innlegging av opplysninger'!$B$5*Z94</f>
        <v>1146427.1981787428</v>
      </c>
      <c r="AF94" s="1">
        <f>'Innlegging av opplysninger'!$B$5*AA94</f>
        <v>1034544.3201199481</v>
      </c>
      <c r="AG94" s="1"/>
      <c r="AH94" s="1">
        <f>'Innlegging av opplysninger'!$C$11*SUM(X94:AG94)</f>
        <v>3345704.4068194143</v>
      </c>
      <c r="AI94" s="1">
        <f>'Innlegging av opplysninger'!$C$13*(((X94+Z94+AC94+AE94)*Data!M94)+(Z94+AE94)*(1-Data!M94)*1.8/12+Y94+AD94+AA94+AB94+AF94+AG94)</f>
        <v>668593.09274209314</v>
      </c>
      <c r="AJ94" s="1">
        <f>'Innlegging av opplysninger'!$C$13*((X94+Z94+AC94+AE94)*(1-Data!M94)-(Z94+AE94)*(1-Data!M94)*1.8/12)</f>
        <v>3909739.2534318427</v>
      </c>
      <c r="AK94" s="83">
        <f t="shared" si="14"/>
        <v>34633000</v>
      </c>
      <c r="AL94" s="83">
        <f t="shared" si="15"/>
        <v>6527000</v>
      </c>
      <c r="AM94" s="83">
        <f t="shared" si="16"/>
        <v>40866000</v>
      </c>
      <c r="AN94" s="83"/>
      <c r="AO94" s="83"/>
      <c r="AP94" s="83"/>
      <c r="AQ94" s="83"/>
      <c r="AR94" s="83"/>
      <c r="AS94" s="83"/>
      <c r="AT94" s="83"/>
      <c r="AV94" s="97"/>
      <c r="AZ94" s="98"/>
      <c r="BA94" s="99"/>
      <c r="BB94" s="4"/>
      <c r="BC94" s="3"/>
    </row>
    <row r="95" spans="1:55">
      <c r="A95" t="str">
        <f t="shared" si="10"/>
        <v>1120Administrasjon</v>
      </c>
      <c r="B95" s="6" t="str">
        <f>Data!A95</f>
        <v>1120</v>
      </c>
      <c r="C95" s="7" t="str">
        <f>Data!B95</f>
        <v>Klepp kommune</v>
      </c>
      <c r="D95" s="7" t="str">
        <f>Data!C95</f>
        <v>Administrasjon</v>
      </c>
      <c r="E95" s="1">
        <f>Data!D95</f>
        <v>40.15</v>
      </c>
      <c r="F95" s="1">
        <f>Data!E95+Data!F95</f>
        <v>59838.067662930684</v>
      </c>
      <c r="G95" s="1">
        <f>Data!G95</f>
        <v>0</v>
      </c>
      <c r="H95" s="1">
        <f t="shared" si="11"/>
        <v>26209073.636363637</v>
      </c>
      <c r="I95" s="1">
        <f t="shared" si="12"/>
        <v>0</v>
      </c>
      <c r="J95" s="1">
        <f t="shared" si="13"/>
        <v>3145088.8363636364</v>
      </c>
      <c r="K95" s="1">
        <f>'Innlegging av opplysninger'!$B$4*H95</f>
        <v>3407179.5727272728</v>
      </c>
      <c r="L95" s="1"/>
      <c r="M95" s="1">
        <f>'Innlegging av opplysninger'!$B$5*H95</f>
        <v>3433388.6463636365</v>
      </c>
      <c r="N95" s="1">
        <f>'Innlegging av opplysninger'!$B$5*I95</f>
        <v>0</v>
      </c>
      <c r="O95" s="1">
        <f>'Innlegging av opplysninger'!$B$5*J95</f>
        <v>412006.63756363641</v>
      </c>
      <c r="P95" s="1">
        <f>'Innlegging av opplysninger'!$B$5*K95</f>
        <v>446340.52402727277</v>
      </c>
      <c r="Q95" s="1"/>
      <c r="R95" s="1">
        <f>'Innlegging av opplysninger'!$C$11*SUM(H95:Q95)</f>
        <v>1408016.9584295456</v>
      </c>
      <c r="S95" s="1">
        <f>'Innlegging av opplysninger'!$C$13*(((H95+J95+M95+O95)*Data!H95)+(J95+O95)*(1-Data!H95)*1.8/12+I95+N95+K95+L95+P95+Q95)</f>
        <v>444389.38292679266</v>
      </c>
      <c r="T95" s="1">
        <f>'Innlegging av opplysninger'!$C$13*((H95+J95+M95+O95)*(1-Data!H95)-(J95+O95)*(1-Data!H95)*1.8/12)</f>
        <v>1482370.6654504798</v>
      </c>
      <c r="U95" s="1">
        <f>Data!I95</f>
        <v>8.6</v>
      </c>
      <c r="V95" s="1">
        <f>Data!J95+Data!K95</f>
        <v>57057.364341085275</v>
      </c>
      <c r="W95" s="1">
        <f>Data!L95</f>
        <v>64.582558139534882</v>
      </c>
      <c r="X95" s="1">
        <f t="shared" si="17"/>
        <v>5353018.1818181816</v>
      </c>
      <c r="Y95" s="100">
        <f t="shared" si="18"/>
        <v>6059.0181818181809</v>
      </c>
      <c r="Z95" s="100">
        <f t="shared" si="19"/>
        <v>766348.03960000002</v>
      </c>
      <c r="AA95" s="100">
        <f>'Innlegging av opplysninger'!$B$4*X95</f>
        <v>695892.36363636365</v>
      </c>
      <c r="AB95" s="1"/>
      <c r="AC95" s="1">
        <f>'Innlegging av opplysninger'!$B$5*X95</f>
        <v>701245.38181818184</v>
      </c>
      <c r="AD95" s="1">
        <f>'Innlegging av opplysninger'!$B$5*Y95</f>
        <v>793.73138181818172</v>
      </c>
      <c r="AE95" s="1">
        <f>'Innlegging av opplysninger'!$B$5*Z95</f>
        <v>100391.59318760001</v>
      </c>
      <c r="AF95" s="1">
        <f>'Innlegging av opplysninger'!$B$5*AA95</f>
        <v>91161.89963636364</v>
      </c>
      <c r="AG95" s="1"/>
      <c r="AH95" s="1">
        <f>'Innlegging av opplysninger'!$C$11*SUM(X95:AG95)</f>
        <v>293166.5879518924</v>
      </c>
      <c r="AI95" s="1">
        <f>'Innlegging av opplysninger'!$C$13*(((X95+Z95+AC95+AE95)*Data!M95)+(Z95+AE95)*(1-Data!M95)*1.8/12+Y95+AD95+AA95+AB95+AF95+AG95)</f>
        <v>91068.153601467551</v>
      </c>
      <c r="AJ95" s="1">
        <f>'Innlegging av opplysninger'!$C$13*((X95+Z95+AC95+AE95)*(1-Data!M95)-(Z95+AE95)*(1-Data!M95)*1.8/12)</f>
        <v>310107.17728006945</v>
      </c>
      <c r="AK95" s="83">
        <f t="shared" si="14"/>
        <v>1701000</v>
      </c>
      <c r="AL95" s="83">
        <f t="shared" si="15"/>
        <v>535000</v>
      </c>
      <c r="AM95" s="83">
        <f t="shared" si="16"/>
        <v>1792000</v>
      </c>
      <c r="AN95" s="83"/>
      <c r="AO95" s="83"/>
      <c r="AP95" s="83"/>
      <c r="AQ95" s="83"/>
      <c r="AR95" s="83"/>
      <c r="AS95" s="83"/>
      <c r="AT95" s="83"/>
      <c r="AV95" s="97"/>
      <c r="AZ95" s="98"/>
      <c r="BA95" s="99"/>
      <c r="BB95" s="4"/>
      <c r="BC95" s="3"/>
    </row>
    <row r="96" spans="1:55">
      <c r="A96" t="str">
        <f t="shared" si="10"/>
        <v>1120Undervisning</v>
      </c>
      <c r="B96" s="6" t="str">
        <f>Data!A96</f>
        <v>1120</v>
      </c>
      <c r="C96" s="7" t="str">
        <f>Data!B96</f>
        <v>Klepp kommune</v>
      </c>
      <c r="D96" s="7" t="str">
        <f>Data!C96</f>
        <v>Undervisning</v>
      </c>
      <c r="E96" s="1">
        <f>Data!D96</f>
        <v>392.37519999999995</v>
      </c>
      <c r="F96" s="1">
        <f>Data!E96+Data!F96</f>
        <v>47497.099630510995</v>
      </c>
      <c r="G96" s="1">
        <f>Data!G96</f>
        <v>1.630301813162504</v>
      </c>
      <c r="H96" s="1">
        <f t="shared" si="11"/>
        <v>203309279.63936371</v>
      </c>
      <c r="I96" s="1">
        <f t="shared" si="12"/>
        <v>6978.4363636363632</v>
      </c>
      <c r="J96" s="1">
        <f t="shared" si="13"/>
        <v>24397950.96908728</v>
      </c>
      <c r="K96" s="1">
        <f>'Innlegging av opplysninger'!$B$4*H96</f>
        <v>26430206.353117283</v>
      </c>
      <c r="L96" s="1"/>
      <c r="M96" s="1">
        <f>'Innlegging av opplysninger'!$B$5*H96</f>
        <v>26633515.632756647</v>
      </c>
      <c r="N96" s="1">
        <f>'Innlegging av opplysninger'!$B$5*I96</f>
        <v>914.17516363636366</v>
      </c>
      <c r="O96" s="1">
        <f>'Innlegging av opplysninger'!$B$5*J96</f>
        <v>3196131.5769504337</v>
      </c>
      <c r="P96" s="1">
        <f>'Innlegging av opplysninger'!$B$5*K96</f>
        <v>3462357.0322583644</v>
      </c>
      <c r="Q96" s="1"/>
      <c r="R96" s="1">
        <f>'Innlegging av opplysninger'!$C$11*SUM(H96:Q96)</f>
        <v>10922618.684972316</v>
      </c>
      <c r="S96" s="1">
        <f>'Innlegging av opplysninger'!$C$13*(((H96+J96+M96+O96)*Data!H96)+(J96+O96)*(1-Data!H96)*1.8/12+I96+N96+K96+L96+P96+Q96)</f>
        <v>1913592.0666690804</v>
      </c>
      <c r="T96" s="1">
        <f>'Innlegging av opplysninger'!$C$13*((H96+J96+M96+O96)*(1-Data!H96)-(J96+O96)*(1-Data!H96)*1.8/12)</f>
        <v>13033149.291714091</v>
      </c>
      <c r="U96" s="1">
        <f>Data!I96</f>
        <v>37.717399999999998</v>
      </c>
      <c r="V96" s="1">
        <f>Data!J96+Data!K96</f>
        <v>50678.649725988544</v>
      </c>
      <c r="W96" s="1">
        <f>Data!L96</f>
        <v>0</v>
      </c>
      <c r="X96" s="1">
        <f t="shared" si="17"/>
        <v>20852366.216454547</v>
      </c>
      <c r="Y96" s="100">
        <f t="shared" si="18"/>
        <v>0</v>
      </c>
      <c r="Z96" s="100">
        <f t="shared" si="19"/>
        <v>2981888.3689529998</v>
      </c>
      <c r="AA96" s="100">
        <f>'Innlegging av opplysninger'!$B$4*X96</f>
        <v>2710807.6081390912</v>
      </c>
      <c r="AB96" s="1"/>
      <c r="AC96" s="1">
        <f>'Innlegging av opplysninger'!$B$5*X96</f>
        <v>2731659.9743555458</v>
      </c>
      <c r="AD96" s="1">
        <f>'Innlegging av opplysninger'!$B$5*Y96</f>
        <v>0</v>
      </c>
      <c r="AE96" s="1">
        <f>'Innlegging av opplysninger'!$B$5*Z96</f>
        <v>390627.37633284298</v>
      </c>
      <c r="AF96" s="1">
        <f>'Innlegging av opplysninger'!$B$5*AA96</f>
        <v>355115.79666622094</v>
      </c>
      <c r="AG96" s="1"/>
      <c r="AH96" s="1">
        <f>'Innlegging av opplysninger'!$C$11*SUM(X96:AG96)</f>
        <v>1140853.6829542473</v>
      </c>
      <c r="AI96" s="1">
        <f>'Innlegging av opplysninger'!$C$13*(((X96+Z96+AC96+AE96)*Data!M96)+(Z96+AE96)*(1-Data!M96)*1.8/12+Y96+AD96+AA96+AB96+AF96+AG96)</f>
        <v>211087.33489625159</v>
      </c>
      <c r="AJ96" s="1">
        <f>'Innlegging av opplysninger'!$C$13*((X96+Z96+AC96+AE96)*(1-Data!M96)-(Z96+AE96)*(1-Data!M96)*1.8/12)</f>
        <v>1350080.862830613</v>
      </c>
      <c r="AK96" s="83">
        <f t="shared" si="14"/>
        <v>12063000</v>
      </c>
      <c r="AL96" s="83">
        <f t="shared" si="15"/>
        <v>2125000</v>
      </c>
      <c r="AM96" s="83">
        <f t="shared" si="16"/>
        <v>14383000</v>
      </c>
      <c r="AN96" s="83"/>
      <c r="AO96" s="83"/>
      <c r="AP96" s="83"/>
      <c r="AQ96" s="83"/>
      <c r="AR96" s="83"/>
      <c r="AS96" s="83"/>
      <c r="AT96" s="83"/>
      <c r="AV96" s="97"/>
      <c r="AZ96" s="98"/>
      <c r="BA96" s="99"/>
      <c r="BB96" s="4"/>
      <c r="BC96" s="3"/>
    </row>
    <row r="97" spans="1:55">
      <c r="A97" t="str">
        <f t="shared" si="10"/>
        <v>1120Barnehager</v>
      </c>
      <c r="B97" s="6" t="str">
        <f>Data!A97</f>
        <v>1120</v>
      </c>
      <c r="C97" s="7" t="str">
        <f>Data!B97</f>
        <v>Klepp kommune</v>
      </c>
      <c r="D97" s="7" t="str">
        <f>Data!C97</f>
        <v>Barnehager</v>
      </c>
      <c r="E97" s="1">
        <f>Data!D97</f>
        <v>212.10930000000013</v>
      </c>
      <c r="F97" s="1">
        <f>Data!E97+Data!F97</f>
        <v>41741.599696477198</v>
      </c>
      <c r="G97" s="1">
        <f>Data!G97</f>
        <v>0</v>
      </c>
      <c r="H97" s="1">
        <f t="shared" si="11"/>
        <v>96586707.190909058</v>
      </c>
      <c r="I97" s="1">
        <f t="shared" si="12"/>
        <v>0</v>
      </c>
      <c r="J97" s="1">
        <f t="shared" si="13"/>
        <v>11590404.862909086</v>
      </c>
      <c r="K97" s="1">
        <f>'Innlegging av opplysninger'!$B$4*H97</f>
        <v>12556271.934818178</v>
      </c>
      <c r="L97" s="1"/>
      <c r="M97" s="1">
        <f>'Innlegging av opplysninger'!$B$5*H97</f>
        <v>12652858.642009087</v>
      </c>
      <c r="N97" s="1">
        <f>'Innlegging av opplysninger'!$B$5*I97</f>
        <v>0</v>
      </c>
      <c r="O97" s="1">
        <f>'Innlegging av opplysninger'!$B$5*J97</f>
        <v>1518343.0370410904</v>
      </c>
      <c r="P97" s="1">
        <f>'Innlegging av opplysninger'!$B$5*K97</f>
        <v>1644871.6234611815</v>
      </c>
      <c r="Q97" s="1"/>
      <c r="R97" s="1">
        <f>'Innlegging av opplysninger'!$C$11*SUM(H97:Q97)</f>
        <v>5188879.3770636115</v>
      </c>
      <c r="S97" s="1">
        <f>'Innlegging av opplysninger'!$C$13*(((H97+J97+M97+O97)*Data!H97)+(J97+O97)*(1-Data!H97)*1.8/12+I97+N97+K97+L97+P97+Q97)</f>
        <v>877170.26823253813</v>
      </c>
      <c r="T97" s="1">
        <f>'Innlegging av opplysninger'!$C$13*((H97+J97+M97+O97)*(1-Data!H97)-(J97+O97)*(1-Data!H97)*1.8/12)</f>
        <v>6223401.5109071406</v>
      </c>
      <c r="U97" s="1">
        <f>Data!I97</f>
        <v>9.6523000000000003</v>
      </c>
      <c r="V97" s="1">
        <f>Data!J97+Data!K97</f>
        <v>43222.75709761749</v>
      </c>
      <c r="W97" s="1">
        <f>Data!L97</f>
        <v>0</v>
      </c>
      <c r="X97" s="1">
        <f t="shared" si="17"/>
        <v>4551262.0181818176</v>
      </c>
      <c r="Y97" s="100">
        <f t="shared" si="18"/>
        <v>0</v>
      </c>
      <c r="Z97" s="100">
        <f t="shared" si="19"/>
        <v>650830.46859999991</v>
      </c>
      <c r="AA97" s="100">
        <f>'Innlegging av opplysninger'!$B$4*X97</f>
        <v>591664.06236363633</v>
      </c>
      <c r="AB97" s="1"/>
      <c r="AC97" s="1">
        <f>'Innlegging av opplysninger'!$B$5*X97</f>
        <v>596215.32438181818</v>
      </c>
      <c r="AD97" s="1">
        <f>'Innlegging av opplysninger'!$B$5*Y97</f>
        <v>0</v>
      </c>
      <c r="AE97" s="1">
        <f>'Innlegging av opplysninger'!$B$5*Z97</f>
        <v>85258.791386599987</v>
      </c>
      <c r="AF97" s="1">
        <f>'Innlegging av opplysninger'!$B$5*AA97</f>
        <v>77507.99216963636</v>
      </c>
      <c r="AG97" s="1"/>
      <c r="AH97" s="1">
        <f>'Innlegging av opplysninger'!$C$11*SUM(X97:AG97)</f>
        <v>249004.06896917333</v>
      </c>
      <c r="AI97" s="1">
        <f>'Innlegging av opplysninger'!$C$13*(((X97+Z97+AC97+AE97)*Data!M97)+(Z97+AE97)*(1-Data!M97)*1.8/12+Y97+AD97+AA97+AB97+AF97+AG97)</f>
        <v>45863.38222442312</v>
      </c>
      <c r="AJ97" s="1">
        <f>'Innlegging av opplysninger'!$C$13*((X97+Z97+AC97+AE97)*(1-Data!M97)-(Z97+AE97)*(1-Data!M97)*1.8/12)</f>
        <v>294879.0279439193</v>
      </c>
      <c r="AK97" s="83">
        <f t="shared" si="14"/>
        <v>5438000</v>
      </c>
      <c r="AL97" s="83">
        <f t="shared" si="15"/>
        <v>923000</v>
      </c>
      <c r="AM97" s="83">
        <f t="shared" si="16"/>
        <v>6518000</v>
      </c>
      <c r="AN97" s="83"/>
      <c r="AO97" s="83"/>
      <c r="AP97" s="83"/>
      <c r="AQ97" s="83"/>
      <c r="AR97" s="83"/>
      <c r="AS97" s="83"/>
      <c r="AT97" s="83"/>
      <c r="AV97" s="97"/>
      <c r="AZ97" s="98"/>
      <c r="BA97" s="99"/>
      <c r="BB97" s="4"/>
      <c r="BC97" s="3"/>
    </row>
    <row r="98" spans="1:55">
      <c r="A98" t="str">
        <f t="shared" si="10"/>
        <v>1120Helse/pleie/omsorg</v>
      </c>
      <c r="B98" s="6" t="str">
        <f>Data!A98</f>
        <v>1120</v>
      </c>
      <c r="C98" s="7" t="str">
        <f>Data!B98</f>
        <v>Klepp kommune</v>
      </c>
      <c r="D98" s="7" t="str">
        <f>Data!C98</f>
        <v>Helse/pleie/omsorg</v>
      </c>
      <c r="E98" s="1">
        <f>Data!D98</f>
        <v>435.82670000000013</v>
      </c>
      <c r="F98" s="1">
        <f>Data!E98+Data!F98</f>
        <v>46505.44223674995</v>
      </c>
      <c r="G98" s="1">
        <f>Data!G98</f>
        <v>963.43516815284624</v>
      </c>
      <c r="H98" s="1">
        <f t="shared" si="11"/>
        <v>221108873.69545478</v>
      </c>
      <c r="I98" s="1">
        <f t="shared" si="12"/>
        <v>4580626.5818181839</v>
      </c>
      <c r="J98" s="1">
        <f t="shared" si="13"/>
        <v>27082740.033272754</v>
      </c>
      <c r="K98" s="1">
        <f>'Innlegging av opplysninger'!$B$4*H98</f>
        <v>28744153.580409121</v>
      </c>
      <c r="L98" s="1"/>
      <c r="M98" s="1">
        <f>'Innlegging av opplysninger'!$B$5*H98</f>
        <v>28965262.454104576</v>
      </c>
      <c r="N98" s="1">
        <f>'Innlegging av opplysninger'!$B$5*I98</f>
        <v>600062.08221818216</v>
      </c>
      <c r="O98" s="1">
        <f>'Innlegging av opplysninger'!$B$5*J98</f>
        <v>3547838.9443587312</v>
      </c>
      <c r="P98" s="1">
        <f>'Innlegging av opplysninger'!$B$5*K98</f>
        <v>3765484.1190335951</v>
      </c>
      <c r="Q98" s="1"/>
      <c r="R98" s="1">
        <f>'Innlegging av opplysninger'!$C$11*SUM(H98:Q98)</f>
        <v>12099011.576645456</v>
      </c>
      <c r="S98" s="1">
        <f>'Innlegging av opplysninger'!$C$13*(((H98+J98+M98+O98)*Data!H98)+(J98+O98)*(1-Data!H98)*1.8/12+I98+N98+K98+L98+P98+Q98)</f>
        <v>2308562.4210478622</v>
      </c>
      <c r="T98" s="1">
        <f>'Innlegging av opplysninger'!$C$13*((H98+J98+M98+O98)*(1-Data!H98)-(J98+O98)*(1-Data!H98)*1.8/12)</f>
        <v>14247979.736466972</v>
      </c>
      <c r="U98" s="1">
        <f>Data!I98</f>
        <v>43.44130000000002</v>
      </c>
      <c r="V98" s="1">
        <f>Data!J98+Data!K98</f>
        <v>48620.591023595807</v>
      </c>
      <c r="W98" s="1">
        <f>Data!L98</f>
        <v>936.61377537044223</v>
      </c>
      <c r="X98" s="1">
        <f t="shared" si="17"/>
        <v>23041545.609090913</v>
      </c>
      <c r="Y98" s="100">
        <f t="shared" si="18"/>
        <v>443866.03636363643</v>
      </c>
      <c r="Z98" s="100">
        <f t="shared" si="19"/>
        <v>3358413.8653000002</v>
      </c>
      <c r="AA98" s="100">
        <f>'Innlegging av opplysninger'!$B$4*X98</f>
        <v>2995400.9291818189</v>
      </c>
      <c r="AB98" s="1"/>
      <c r="AC98" s="1">
        <f>'Innlegging av opplysninger'!$B$5*X98</f>
        <v>3018442.4747909098</v>
      </c>
      <c r="AD98" s="1">
        <f>'Innlegging av opplysninger'!$B$5*Y98</f>
        <v>58146.450763636378</v>
      </c>
      <c r="AE98" s="1">
        <f>'Innlegging av opplysninger'!$B$5*Z98</f>
        <v>439952.21635430004</v>
      </c>
      <c r="AF98" s="1">
        <f>'Innlegging av opplysninger'!$B$5*AA98</f>
        <v>392397.52172281826</v>
      </c>
      <c r="AG98" s="1"/>
      <c r="AH98" s="1">
        <f>'Innlegging av opplysninger'!$C$11*SUM(X98:AG98)</f>
        <v>1282430.2739355848</v>
      </c>
      <c r="AI98" s="1">
        <f>'Innlegging av opplysninger'!$C$13*(((X98+Z98+AC98+AE98)*Data!M98)+(Z98+AE98)*(1-Data!M98)*1.8/12+Y98+AD98+AA98+AB98+AF98+AG98)</f>
        <v>239469.52611431474</v>
      </c>
      <c r="AJ98" s="1">
        <f>'Innlegging av opplysninger'!$C$13*((X98+Z98+AC98+AE98)*(1-Data!M98)-(Z98+AE98)*(1-Data!M98)*1.8/12)</f>
        <v>1515435.0592712227</v>
      </c>
      <c r="AK98" s="83">
        <f t="shared" si="14"/>
        <v>13381000</v>
      </c>
      <c r="AL98" s="83">
        <f t="shared" si="15"/>
        <v>2548000</v>
      </c>
      <c r="AM98" s="83">
        <f t="shared" si="16"/>
        <v>15763000</v>
      </c>
      <c r="AN98" s="83"/>
      <c r="AO98" s="83"/>
      <c r="AP98" s="83"/>
      <c r="AQ98" s="83"/>
      <c r="AR98" s="83"/>
      <c r="AS98" s="83"/>
      <c r="AT98" s="83"/>
      <c r="AV98" s="97"/>
      <c r="AZ98" s="98"/>
      <c r="BA98" s="99"/>
      <c r="BB98" s="4"/>
      <c r="BC98" s="3"/>
    </row>
    <row r="99" spans="1:55">
      <c r="A99" t="str">
        <f t="shared" si="10"/>
        <v>1120Samferdsel og teknikk</v>
      </c>
      <c r="B99" s="6" t="str">
        <f>Data!A99</f>
        <v>1120</v>
      </c>
      <c r="C99" s="7" t="str">
        <f>Data!B99</f>
        <v>Klepp kommune</v>
      </c>
      <c r="D99" s="7" t="str">
        <f>Data!C99</f>
        <v>Samferdsel og teknikk</v>
      </c>
      <c r="E99" s="1">
        <f>Data!D99</f>
        <v>39.063899999999997</v>
      </c>
      <c r="F99" s="1">
        <f>Data!E99+Data!F99</f>
        <v>46232.837457772199</v>
      </c>
      <c r="G99" s="1">
        <f>Data!G99</f>
        <v>21.888495516320695</v>
      </c>
      <c r="H99" s="1">
        <f t="shared" si="11"/>
        <v>19702199.336363643</v>
      </c>
      <c r="I99" s="1">
        <f t="shared" si="12"/>
        <v>9327.8181818181802</v>
      </c>
      <c r="J99" s="1">
        <f t="shared" si="13"/>
        <v>2365383.2585454551</v>
      </c>
      <c r="K99" s="1">
        <f>'Innlegging av opplysninger'!$B$4*H99</f>
        <v>2561285.9137272737</v>
      </c>
      <c r="L99" s="1"/>
      <c r="M99" s="1">
        <f>'Innlegging av opplysninger'!$B$5*H99</f>
        <v>2580988.1130636372</v>
      </c>
      <c r="N99" s="1">
        <f>'Innlegging av opplysninger'!$B$5*I99</f>
        <v>1221.9441818181817</v>
      </c>
      <c r="O99" s="1">
        <f>'Innlegging av opplysninger'!$B$5*J99</f>
        <v>309865.20686945465</v>
      </c>
      <c r="P99" s="1">
        <f>'Innlegging av opplysninger'!$B$5*K99</f>
        <v>335528.45469827286</v>
      </c>
      <c r="Q99" s="1"/>
      <c r="R99" s="1">
        <f>'Innlegging av opplysninger'!$C$11*SUM(H99:Q99)</f>
        <v>1058900.4017339919</v>
      </c>
      <c r="S99" s="1">
        <f>'Innlegging av opplysninger'!$C$13*(((H99+J99+M99+O99)*Data!H99)+(J99+O99)*(1-Data!H99)*1.8/12+I99+N99+K99+L99+P99+Q99)</f>
        <v>198475.58210937292</v>
      </c>
      <c r="T99" s="1">
        <f>'Innlegging av opplysninger'!$C$13*((H99+J99+M99+O99)*(1-Data!H99)-(J99+O99)*(1-Data!H99)*1.8/12)</f>
        <v>1250546.0202634584</v>
      </c>
      <c r="U99" s="1">
        <f>Data!I99</f>
        <v>8.7999999999999989</v>
      </c>
      <c r="V99" s="1">
        <f>Data!J99+Data!K99</f>
        <v>49434.878787878799</v>
      </c>
      <c r="W99" s="1">
        <f>Data!L99</f>
        <v>0</v>
      </c>
      <c r="X99" s="1">
        <f t="shared" si="17"/>
        <v>4745748.3636363642</v>
      </c>
      <c r="Y99" s="100">
        <f t="shared" si="18"/>
        <v>0</v>
      </c>
      <c r="Z99" s="100">
        <f t="shared" si="19"/>
        <v>678642.01600000006</v>
      </c>
      <c r="AA99" s="100">
        <f>'Innlegging av opplysninger'!$B$4*X99</f>
        <v>616947.28727272735</v>
      </c>
      <c r="AB99" s="1"/>
      <c r="AC99" s="1">
        <f>'Innlegging av opplysninger'!$B$5*X99</f>
        <v>621693.03563636378</v>
      </c>
      <c r="AD99" s="1">
        <f>'Innlegging av opplysninger'!$B$5*Y99</f>
        <v>0</v>
      </c>
      <c r="AE99" s="1">
        <f>'Innlegging av opplysninger'!$B$5*Z99</f>
        <v>88902.10409600001</v>
      </c>
      <c r="AF99" s="1">
        <f>'Innlegging av opplysninger'!$B$5*AA99</f>
        <v>80820.094632727283</v>
      </c>
      <c r="AG99" s="1"/>
      <c r="AH99" s="1">
        <f>'Innlegging av opplysninger'!$C$11*SUM(X99:AG99)</f>
        <v>259644.6102484189</v>
      </c>
      <c r="AI99" s="1">
        <f>'Innlegging av opplysninger'!$C$13*(((X99+Z99+AC99+AE99)*Data!M99)+(Z99+AE99)*(1-Data!M99)*1.8/12+Y99+AD99+AA99+AB99+AF99+AG99)</f>
        <v>50889.111837564007</v>
      </c>
      <c r="AJ99" s="1">
        <f>'Innlegging av opplysninger'!$C$13*((X99+Z99+AC99+AE99)*(1-Data!M99)-(Z99+AE99)*(1-Data!M99)*1.8/12)</f>
        <v>304414.03902869346</v>
      </c>
      <c r="AK99" s="83">
        <f t="shared" si="14"/>
        <v>1319000</v>
      </c>
      <c r="AL99" s="83">
        <f t="shared" si="15"/>
        <v>249000</v>
      </c>
      <c r="AM99" s="83">
        <f t="shared" si="16"/>
        <v>1555000</v>
      </c>
      <c r="AN99" s="83"/>
      <c r="AO99" s="83"/>
      <c r="AP99" s="83"/>
      <c r="AQ99" s="83"/>
      <c r="AR99" s="83"/>
      <c r="AS99" s="83"/>
      <c r="AT99" s="83"/>
      <c r="AV99" s="97"/>
      <c r="AZ99" s="98"/>
      <c r="BA99" s="99"/>
      <c r="BB99" s="4"/>
      <c r="BC99" s="3"/>
    </row>
    <row r="100" spans="1:55">
      <c r="A100" t="str">
        <f t="shared" si="10"/>
        <v>1120Annet</v>
      </c>
      <c r="B100" s="6" t="str">
        <f>Data!A100</f>
        <v>1120</v>
      </c>
      <c r="C100" s="7" t="str">
        <f>Data!B100</f>
        <v>Klepp kommune</v>
      </c>
      <c r="D100" s="7" t="str">
        <f>Data!C100</f>
        <v>Annet</v>
      </c>
      <c r="E100" s="1">
        <f>Data!D100</f>
        <v>21.539999999999996</v>
      </c>
      <c r="F100" s="1">
        <f>Data!E100+Data!F100</f>
        <v>48323.2881460848</v>
      </c>
      <c r="G100" s="1">
        <f>Data!G100</f>
        <v>8.8495821727019521</v>
      </c>
      <c r="H100" s="1">
        <f t="shared" si="11"/>
        <v>11355094.109090906</v>
      </c>
      <c r="I100" s="1">
        <f t="shared" si="12"/>
        <v>2079.4909090909091</v>
      </c>
      <c r="J100" s="1">
        <f t="shared" si="13"/>
        <v>1362860.8319999995</v>
      </c>
      <c r="K100" s="1">
        <f>'Innlegging av opplysninger'!$B$4*H100</f>
        <v>1476162.2341818179</v>
      </c>
      <c r="L100" s="1"/>
      <c r="M100" s="1">
        <f>'Innlegging av opplysninger'!$B$5*H100</f>
        <v>1487517.3282909086</v>
      </c>
      <c r="N100" s="1">
        <f>'Innlegging av opplysninger'!$B$5*I100</f>
        <v>272.41330909090908</v>
      </c>
      <c r="O100" s="1">
        <f>'Innlegging av opplysninger'!$B$5*J100</f>
        <v>178534.76899199994</v>
      </c>
      <c r="P100" s="1">
        <f>'Innlegging av opplysninger'!$B$5*K100</f>
        <v>193377.25267781815</v>
      </c>
      <c r="Q100" s="1"/>
      <c r="R100" s="1">
        <f>'Innlegging av opplysninger'!$C$11*SUM(H100:Q100)</f>
        <v>610124.14031916205</v>
      </c>
      <c r="S100" s="1">
        <f>'Innlegging av opplysninger'!$C$13*(((H100+J100+M100+O100)*Data!H100)+(J100+O100)*(1-Data!H100)*1.8/12+I100+N100+K100+L100+P100+Q100)</f>
        <v>115964.11563375848</v>
      </c>
      <c r="T100" s="1">
        <f>'Innlegging av opplysninger'!$C$13*((H100+J100+M100+O100)*(1-Data!H100)-(J100+O100)*(1-Data!H100)*1.8/12)</f>
        <v>718942.60269772622</v>
      </c>
      <c r="U100" s="1">
        <f>Data!I100</f>
        <v>3.6050000000000004</v>
      </c>
      <c r="V100" s="1">
        <f>Data!J100+Data!K100</f>
        <v>56052.828941285239</v>
      </c>
      <c r="W100" s="1">
        <f>Data!L100</f>
        <v>0</v>
      </c>
      <c r="X100" s="1">
        <f t="shared" si="17"/>
        <v>2204404.8909090906</v>
      </c>
      <c r="Y100" s="100">
        <f t="shared" si="18"/>
        <v>0</v>
      </c>
      <c r="Z100" s="100">
        <f t="shared" si="19"/>
        <v>315229.89939999994</v>
      </c>
      <c r="AA100" s="100">
        <f>'Innlegging av opplysninger'!$B$4*X100</f>
        <v>286572.63581818179</v>
      </c>
      <c r="AB100" s="1"/>
      <c r="AC100" s="1">
        <f>'Innlegging av opplysninger'!$B$5*X100</f>
        <v>288777.04070909088</v>
      </c>
      <c r="AD100" s="1">
        <f>'Innlegging av opplysninger'!$B$5*Y100</f>
        <v>0</v>
      </c>
      <c r="AE100" s="1">
        <f>'Innlegging av opplysninger'!$B$5*Z100</f>
        <v>41295.116821399992</v>
      </c>
      <c r="AF100" s="1">
        <f>'Innlegging av opplysninger'!$B$5*AA100</f>
        <v>37541.015292181815</v>
      </c>
      <c r="AG100" s="1"/>
      <c r="AH100" s="1">
        <f>'Innlegging av opplysninger'!$C$11*SUM(X100:AG100)</f>
        <v>120605.18276009792</v>
      </c>
      <c r="AI100" s="1">
        <f>'Innlegging av opplysninger'!$C$13*(((X100+Z100+AC100+AE100)*Data!M100)+(Z100+AE100)*(1-Data!M100)*1.8/12+Y100+AD100+AA100+AB100+AF100+AG100)</f>
        <v>30156.052942889066</v>
      </c>
      <c r="AJ100" s="1">
        <f>'Innlegging av opplysninger'!$C$13*((X100+Z100+AC100+AE100)*(1-Data!M100)-(Z100+AE100)*(1-Data!M100)*1.8/12)</f>
        <v>134882.61820250805</v>
      </c>
      <c r="AK100" s="83">
        <f t="shared" si="14"/>
        <v>731000</v>
      </c>
      <c r="AL100" s="83">
        <f t="shared" si="15"/>
        <v>146000</v>
      </c>
      <c r="AM100" s="83">
        <f t="shared" si="16"/>
        <v>854000</v>
      </c>
      <c r="AN100" s="83"/>
      <c r="AO100" s="83"/>
      <c r="AP100" s="83"/>
      <c r="AQ100" s="83"/>
      <c r="AR100" s="83"/>
      <c r="AS100" s="83"/>
      <c r="AT100" s="83"/>
      <c r="AV100" s="97"/>
      <c r="AZ100" s="98"/>
      <c r="BA100" s="99"/>
      <c r="BB100" s="4"/>
      <c r="BC100" s="3"/>
    </row>
    <row r="101" spans="1:55">
      <c r="A101" t="str">
        <f t="shared" si="10"/>
        <v>1121Alle</v>
      </c>
      <c r="B101" s="6" t="str">
        <f>Data!A101</f>
        <v>1121</v>
      </c>
      <c r="C101" s="7" t="str">
        <f>Data!B101</f>
        <v>Time kommune</v>
      </c>
      <c r="D101" s="7" t="str">
        <f>Data!C101</f>
        <v>Alle</v>
      </c>
      <c r="E101" s="1">
        <f>Data!D101</f>
        <v>1145.7339999999983</v>
      </c>
      <c r="F101" s="1">
        <f>Data!E101+Data!F101</f>
        <v>48383.086091245248</v>
      </c>
      <c r="G101" s="1">
        <f>Data!G101</f>
        <v>422.93019147550859</v>
      </c>
      <c r="H101" s="1">
        <f t="shared" si="11"/>
        <v>604736146.4690913</v>
      </c>
      <c r="I101" s="1">
        <f t="shared" si="12"/>
        <v>5286169.0909090871</v>
      </c>
      <c r="J101" s="1">
        <f t="shared" si="13"/>
        <v>73202677.867200047</v>
      </c>
      <c r="K101" s="1">
        <f>'Innlegging av opplysninger'!$B$4*H101</f>
        <v>78615699.040981874</v>
      </c>
      <c r="L101" s="1"/>
      <c r="M101" s="1">
        <f>'Innlegging av opplysninger'!$B$5*H101</f>
        <v>79220435.18745096</v>
      </c>
      <c r="N101" s="1">
        <f>'Innlegging av opplysninger'!$B$5*I101</f>
        <v>692488.15090909041</v>
      </c>
      <c r="O101" s="1">
        <f>'Innlegging av opplysninger'!$B$5*J101</f>
        <v>9589550.8006032072</v>
      </c>
      <c r="P101" s="1">
        <f>'Innlegging av opplysninger'!$B$5*K101</f>
        <v>10298656.574368626</v>
      </c>
      <c r="Q101" s="1"/>
      <c r="R101" s="1">
        <f>'Innlegging av opplysninger'!$C$11*SUM(H101:Q101)</f>
        <v>32742389.280897535</v>
      </c>
      <c r="S101" s="1">
        <f>'Innlegging av opplysninger'!$C$13*(((H101+J101+M101+O101)*Data!H101)+(J101+O101)*(1-Data!H101)*1.8/12+I101+N101+K101+L101+P101+Q101)</f>
        <v>6546255.5870827725</v>
      </c>
      <c r="T101" s="1">
        <f>'Innlegging av opplysninger'!$C$13*((H101+J101+M101+O101)*(1-Data!H101)-(J101+O101)*(1-Data!H101)*1.8/12)</f>
        <v>38259119.218355954</v>
      </c>
      <c r="U101" s="1">
        <f>Data!I101</f>
        <v>118.4689</v>
      </c>
      <c r="V101" s="1">
        <f>Data!J101+Data!K101</f>
        <v>49081.619171852974</v>
      </c>
      <c r="W101" s="1">
        <f>Data!L101</f>
        <v>346.23804222036318</v>
      </c>
      <c r="X101" s="1">
        <f t="shared" si="17"/>
        <v>63432495.638272718</v>
      </c>
      <c r="Y101" s="100">
        <f t="shared" si="18"/>
        <v>447473.8909090907</v>
      </c>
      <c r="Z101" s="100">
        <f t="shared" si="19"/>
        <v>9134835.642672997</v>
      </c>
      <c r="AA101" s="100">
        <f>'Innlegging av opplysninger'!$B$4*X101</f>
        <v>8246224.4329754533</v>
      </c>
      <c r="AB101" s="1"/>
      <c r="AC101" s="1">
        <f>'Innlegging av opplysninger'!$B$5*X101</f>
        <v>8309656.928613726</v>
      </c>
      <c r="AD101" s="1">
        <f>'Innlegging av opplysninger'!$B$5*Y101</f>
        <v>58619.079709090882</v>
      </c>
      <c r="AE101" s="1">
        <f>'Innlegging av opplysninger'!$B$5*Z101</f>
        <v>1196663.4691901626</v>
      </c>
      <c r="AF101" s="1">
        <f>'Innlegging av opplysninger'!$B$5*AA101</f>
        <v>1080255.4007197844</v>
      </c>
      <c r="AG101" s="1"/>
      <c r="AH101" s="1">
        <f>'Innlegging av opplysninger'!$C$11*SUM(X101:AG101)</f>
        <v>3492436.5303563955</v>
      </c>
      <c r="AI101" s="1">
        <f>'Innlegging av opplysninger'!$C$13*(((X101+Z101+AC101+AE101)*Data!M101)+(Z101+AE101)*(1-Data!M101)*1.8/12+Y101+AD101+AA101+AB101+AF101+AG101)</f>
        <v>750251.65428044857</v>
      </c>
      <c r="AJ101" s="1">
        <f>'Innlegging av opplysninger'!$C$13*((X101+Z101+AC101+AE101)*(1-Data!M101)-(Z101+AE101)*(1-Data!M101)*1.8/12)</f>
        <v>4028872.0188388289</v>
      </c>
      <c r="AK101" s="83">
        <f t="shared" si="14"/>
        <v>36235000</v>
      </c>
      <c r="AL101" s="83">
        <f t="shared" si="15"/>
        <v>7297000</v>
      </c>
      <c r="AM101" s="83">
        <f t="shared" si="16"/>
        <v>42288000</v>
      </c>
      <c r="AN101" s="83"/>
      <c r="AO101" s="83"/>
      <c r="AP101" s="83"/>
      <c r="AQ101" s="83"/>
      <c r="AR101" s="83"/>
      <c r="AS101" s="83"/>
      <c r="AT101" s="83"/>
      <c r="AV101" s="97"/>
      <c r="AZ101" s="98"/>
      <c r="BA101" s="99"/>
      <c r="BB101" s="4"/>
      <c r="BC101" s="3"/>
    </row>
    <row r="102" spans="1:55">
      <c r="A102" t="str">
        <f t="shared" si="10"/>
        <v>1121Administrasjon</v>
      </c>
      <c r="B102" s="6" t="str">
        <f>Data!A102</f>
        <v>1121</v>
      </c>
      <c r="C102" s="7" t="str">
        <f>Data!B102</f>
        <v>Time kommune</v>
      </c>
      <c r="D102" s="7" t="str">
        <f>Data!C102</f>
        <v>Administrasjon</v>
      </c>
      <c r="E102" s="1">
        <f>Data!D102</f>
        <v>40.78</v>
      </c>
      <c r="F102" s="1">
        <f>Data!E102+Data!F102</f>
        <v>63031.07528200098</v>
      </c>
      <c r="G102" s="1">
        <f>Data!G102</f>
        <v>3.540461010299166</v>
      </c>
      <c r="H102" s="1">
        <f t="shared" si="11"/>
        <v>28040806.363636363</v>
      </c>
      <c r="I102" s="1">
        <f t="shared" si="12"/>
        <v>1575.0545454545452</v>
      </c>
      <c r="J102" s="1">
        <f t="shared" si="13"/>
        <v>3365085.7701818179</v>
      </c>
      <c r="K102" s="1">
        <f>'Innlegging av opplysninger'!$B$4*H102</f>
        <v>3645304.8272727272</v>
      </c>
      <c r="L102" s="1"/>
      <c r="M102" s="1">
        <f>'Innlegging av opplysninger'!$B$5*H102</f>
        <v>3673345.6336363638</v>
      </c>
      <c r="N102" s="1">
        <f>'Innlegging av opplysninger'!$B$5*I102</f>
        <v>206.33214545454544</v>
      </c>
      <c r="O102" s="1">
        <f>'Innlegging av opplysninger'!$B$5*J102</f>
        <v>440826.23589381814</v>
      </c>
      <c r="P102" s="1">
        <f>'Innlegging av opplysninger'!$B$5*K102</f>
        <v>477534.93237272726</v>
      </c>
      <c r="Q102" s="1"/>
      <c r="R102" s="1">
        <f>'Innlegging av opplysninger'!$C$11*SUM(H102:Q102)</f>
        <v>1506498.0356880194</v>
      </c>
      <c r="S102" s="1">
        <f>'Innlegging av opplysninger'!$C$13*(((H102+J102+M102+O102)*Data!H102)+(J102+O102)*(1-Data!H102)*1.8/12+I102+N102+K102+L102+P102+Q102)</f>
        <v>513411.18353308074</v>
      </c>
      <c r="T102" s="1">
        <f>'Innlegging av opplysninger'!$C$13*((H102+J102+M102+O102)*(1-Data!H102)-(J102+O102)*(1-Data!H102)*1.8/12)</f>
        <v>1548112.4442505245</v>
      </c>
      <c r="U102" s="1">
        <f>Data!I102</f>
        <v>15</v>
      </c>
      <c r="V102" s="1">
        <f>Data!J102+Data!K102</f>
        <v>59822.777777777774</v>
      </c>
      <c r="W102" s="1">
        <f>Data!L102</f>
        <v>0</v>
      </c>
      <c r="X102" s="1">
        <f t="shared" si="17"/>
        <v>9789181.8181818165</v>
      </c>
      <c r="Y102" s="100">
        <f t="shared" si="18"/>
        <v>0</v>
      </c>
      <c r="Z102" s="100">
        <f t="shared" si="19"/>
        <v>1399852.9999999995</v>
      </c>
      <c r="AA102" s="100">
        <f>'Innlegging av opplysninger'!$B$4*X102</f>
        <v>1272593.6363636362</v>
      </c>
      <c r="AB102" s="1"/>
      <c r="AC102" s="1">
        <f>'Innlegging av opplysninger'!$B$5*X102</f>
        <v>1282382.8181818181</v>
      </c>
      <c r="AD102" s="1">
        <f>'Innlegging av opplysninger'!$B$5*Y102</f>
        <v>0</v>
      </c>
      <c r="AE102" s="1">
        <f>'Innlegging av opplysninger'!$B$5*Z102</f>
        <v>183380.74299999996</v>
      </c>
      <c r="AF102" s="1">
        <f>'Innlegging av opplysninger'!$B$5*AA102</f>
        <v>166709.76636363636</v>
      </c>
      <c r="AG102" s="1"/>
      <c r="AH102" s="1">
        <f>'Innlegging av opplysninger'!$C$11*SUM(X102:AG102)</f>
        <v>535575.86771945446</v>
      </c>
      <c r="AI102" s="1">
        <f>'Innlegging av opplysninger'!$C$13*(((X102+Z102+AC102+AE102)*Data!M102)+(Z102+AE102)*(1-Data!M102)*1.8/12+Y102+AD102+AA102+AB102+AF102+AG102)</f>
        <v>162514.24717708581</v>
      </c>
      <c r="AJ102" s="1">
        <f>'Innlegging av opplysninger'!$C$13*((X102+Z102+AC102+AE102)*(1-Data!M102)-(Z102+AE102)*(1-Data!M102)*1.8/12)</f>
        <v>570379.04549164139</v>
      </c>
      <c r="AK102" s="83">
        <f t="shared" si="14"/>
        <v>2042000</v>
      </c>
      <c r="AL102" s="83">
        <f t="shared" si="15"/>
        <v>676000</v>
      </c>
      <c r="AM102" s="83">
        <f t="shared" si="16"/>
        <v>2118000</v>
      </c>
      <c r="AN102" s="83"/>
      <c r="AO102" s="83"/>
      <c r="AP102" s="83"/>
      <c r="AQ102" s="83"/>
      <c r="AR102" s="83"/>
      <c r="AS102" s="83"/>
      <c r="AT102" s="83"/>
      <c r="AV102" s="97"/>
      <c r="AZ102" s="98"/>
      <c r="BA102" s="99"/>
      <c r="BB102" s="4"/>
      <c r="BC102" s="3"/>
    </row>
    <row r="103" spans="1:55">
      <c r="A103" t="str">
        <f t="shared" si="10"/>
        <v>1121Undervisning</v>
      </c>
      <c r="B103" s="6" t="str">
        <f>Data!A103</f>
        <v>1121</v>
      </c>
      <c r="C103" s="7" t="str">
        <f>Data!B103</f>
        <v>Time kommune</v>
      </c>
      <c r="D103" s="7" t="str">
        <f>Data!C103</f>
        <v>Undervisning</v>
      </c>
      <c r="E103" s="1">
        <f>Data!D103</f>
        <v>413.40640000000013</v>
      </c>
      <c r="F103" s="1">
        <f>Data!E103+Data!F103</f>
        <v>48614.640393186193</v>
      </c>
      <c r="G103" s="1">
        <f>Data!G103</f>
        <v>6.8882339509015802</v>
      </c>
      <c r="H103" s="1">
        <f t="shared" si="11"/>
        <v>219246583.33354574</v>
      </c>
      <c r="I103" s="1">
        <f t="shared" si="12"/>
        <v>31065.163636363632</v>
      </c>
      <c r="J103" s="1">
        <f t="shared" si="13"/>
        <v>26313317.819661852</v>
      </c>
      <c r="K103" s="1">
        <f>'Innlegging av opplysninger'!$B$4*H103</f>
        <v>28502055.833360948</v>
      </c>
      <c r="L103" s="1"/>
      <c r="M103" s="1">
        <f>'Innlegging av opplysninger'!$B$5*H103</f>
        <v>28721302.416694492</v>
      </c>
      <c r="N103" s="1">
        <f>'Innlegging av opplysninger'!$B$5*I103</f>
        <v>4069.5364363636359</v>
      </c>
      <c r="O103" s="1">
        <f>'Innlegging av opplysninger'!$B$5*J103</f>
        <v>3447044.6343757026</v>
      </c>
      <c r="P103" s="1">
        <f>'Innlegging av opplysninger'!$B$5*K103</f>
        <v>3733769.3141702842</v>
      </c>
      <c r="Q103" s="1"/>
      <c r="R103" s="1">
        <f>'Innlegging av opplysninger'!$C$11*SUM(H103:Q103)</f>
        <v>11779969.905971508</v>
      </c>
      <c r="S103" s="1">
        <f>'Innlegging av opplysninger'!$C$13*(((H103+J103+M103+O103)*Data!H103)+(J103+O103)*(1-Data!H103)*1.8/12+I103+N103+K103+L103+P103+Q103)</f>
        <v>2171791.2282335786</v>
      </c>
      <c r="T103" s="1">
        <f>'Innlegging av opplysninger'!$C$13*((H103+J103+M103+O103)*(1-Data!H103)-(J103+O103)*(1-Data!H103)*1.8/12)</f>
        <v>13948167.59046427</v>
      </c>
      <c r="U103" s="1">
        <f>Data!I103</f>
        <v>38.432900000000004</v>
      </c>
      <c r="V103" s="1">
        <f>Data!J103+Data!K103</f>
        <v>47886.064729047226</v>
      </c>
      <c r="W103" s="1">
        <f>Data!L103</f>
        <v>0</v>
      </c>
      <c r="X103" s="1">
        <f t="shared" si="17"/>
        <v>20077094.586818174</v>
      </c>
      <c r="Y103" s="100">
        <f t="shared" si="18"/>
        <v>0</v>
      </c>
      <c r="Z103" s="100">
        <f t="shared" si="19"/>
        <v>2871024.5259149987</v>
      </c>
      <c r="AA103" s="100">
        <f>'Innlegging av opplysninger'!$B$4*X103</f>
        <v>2610022.2962863627</v>
      </c>
      <c r="AB103" s="1"/>
      <c r="AC103" s="1">
        <f>'Innlegging av opplysninger'!$B$5*X103</f>
        <v>2630099.3908731807</v>
      </c>
      <c r="AD103" s="1">
        <f>'Innlegging av opplysninger'!$B$5*Y103</f>
        <v>0</v>
      </c>
      <c r="AE103" s="1">
        <f>'Innlegging av opplysninger'!$B$5*Z103</f>
        <v>376104.21289486485</v>
      </c>
      <c r="AF103" s="1">
        <f>'Innlegging av opplysninger'!$B$5*AA103</f>
        <v>341912.92081351351</v>
      </c>
      <c r="AG103" s="1"/>
      <c r="AH103" s="1">
        <f>'Innlegging av opplysninger'!$C$11*SUM(X103:AG103)</f>
        <v>1098437.8014768416</v>
      </c>
      <c r="AI103" s="1">
        <f>'Innlegging av opplysninger'!$C$13*(((X103+Z103+AC103+AE103)*Data!M103)+(Z103+AE103)*(1-Data!M103)*1.8/12+Y103+AD103+AA103+AB103+AF103+AG103)</f>
        <v>211825.16401845936</v>
      </c>
      <c r="AJ103" s="1">
        <f>'Innlegging av opplysninger'!$C$13*((X103+Z103+AC103+AE103)*(1-Data!M103)-(Z103+AE103)*(1-Data!M103)*1.8/12)</f>
        <v>1291300.2485287972</v>
      </c>
      <c r="AK103" s="83">
        <f t="shared" si="14"/>
        <v>12878000</v>
      </c>
      <c r="AL103" s="83">
        <f t="shared" si="15"/>
        <v>2384000</v>
      </c>
      <c r="AM103" s="83">
        <f t="shared" si="16"/>
        <v>15239000</v>
      </c>
      <c r="AN103" s="83"/>
      <c r="AO103" s="83"/>
      <c r="AP103" s="83"/>
      <c r="AQ103" s="83"/>
      <c r="AR103" s="83"/>
      <c r="AS103" s="83"/>
      <c r="AT103" s="83"/>
      <c r="AV103" s="97"/>
      <c r="AZ103" s="98"/>
      <c r="BA103" s="99"/>
      <c r="BB103" s="4"/>
      <c r="BC103" s="3"/>
    </row>
    <row r="104" spans="1:55">
      <c r="A104" t="str">
        <f t="shared" si="10"/>
        <v>1121Barnehager</v>
      </c>
      <c r="B104" s="6" t="str">
        <f>Data!A104</f>
        <v>1121</v>
      </c>
      <c r="C104" s="7" t="str">
        <f>Data!B104</f>
        <v>Time kommune</v>
      </c>
      <c r="D104" s="7" t="str">
        <f>Data!C104</f>
        <v>Barnehager</v>
      </c>
      <c r="E104" s="1">
        <f>Data!D104</f>
        <v>154.9383</v>
      </c>
      <c r="F104" s="1">
        <f>Data!E104+Data!F104</f>
        <v>43124.552558448529</v>
      </c>
      <c r="G104" s="1">
        <f>Data!G104</f>
        <v>0</v>
      </c>
      <c r="H104" s="1">
        <f t="shared" si="11"/>
        <v>72890671.218181804</v>
      </c>
      <c r="I104" s="1">
        <f t="shared" si="12"/>
        <v>0</v>
      </c>
      <c r="J104" s="1">
        <f t="shared" si="13"/>
        <v>8746880.5461818166</v>
      </c>
      <c r="K104" s="1">
        <f>'Innlegging av opplysninger'!$B$4*H104</f>
        <v>9475787.2583636343</v>
      </c>
      <c r="L104" s="1"/>
      <c r="M104" s="1">
        <f>'Innlegging av opplysninger'!$B$5*H104</f>
        <v>9548677.9295818172</v>
      </c>
      <c r="N104" s="1">
        <f>'Innlegging av opplysninger'!$B$5*I104</f>
        <v>0</v>
      </c>
      <c r="O104" s="1">
        <f>'Innlegging av opplysninger'!$B$5*J104</f>
        <v>1145841.3515498179</v>
      </c>
      <c r="P104" s="1">
        <f>'Innlegging av opplysninger'!$B$5*K104</f>
        <v>1241328.1308456361</v>
      </c>
      <c r="Q104" s="1"/>
      <c r="R104" s="1">
        <f>'Innlegging av opplysninger'!$C$11*SUM(H104:Q104)</f>
        <v>3915869.0845187721</v>
      </c>
      <c r="S104" s="1">
        <f>'Innlegging av opplysninger'!$C$13*(((H104+J104+M104+O104)*Data!H104)+(J104+O104)*(1-Data!H104)*1.8/12+I104+N104+K104+L104+P104+Q104)</f>
        <v>667108.57714610512</v>
      </c>
      <c r="T104" s="1">
        <f>'Innlegging av opplysninger'!$C$13*((H104+J104+M104+O104)*(1-Data!H104)-(J104+O104)*(1-Data!H104)*1.8/12)</f>
        <v>4691449.1174585298</v>
      </c>
      <c r="U104" s="1">
        <f>Data!I104</f>
        <v>16.750700000000002</v>
      </c>
      <c r="V104" s="1">
        <f>Data!J104+Data!K104</f>
        <v>40248.220372879929</v>
      </c>
      <c r="W104" s="1">
        <f>Data!L104</f>
        <v>0</v>
      </c>
      <c r="X104" s="1">
        <f t="shared" si="17"/>
        <v>7354754.8909090897</v>
      </c>
      <c r="Y104" s="100">
        <f t="shared" si="18"/>
        <v>0</v>
      </c>
      <c r="Z104" s="100">
        <f t="shared" si="19"/>
        <v>1051729.9493999998</v>
      </c>
      <c r="AA104" s="100">
        <f>'Innlegging av opplysninger'!$B$4*X104</f>
        <v>956118.13581818168</v>
      </c>
      <c r="AB104" s="1"/>
      <c r="AC104" s="1">
        <f>'Innlegging av opplysninger'!$B$5*X104</f>
        <v>963472.89070909075</v>
      </c>
      <c r="AD104" s="1">
        <f>'Innlegging av opplysninger'!$B$5*Y104</f>
        <v>0</v>
      </c>
      <c r="AE104" s="1">
        <f>'Innlegging av opplysninger'!$B$5*Z104</f>
        <v>137776.62337139997</v>
      </c>
      <c r="AF104" s="1">
        <f>'Innlegging av opplysninger'!$B$5*AA104</f>
        <v>125251.47579218181</v>
      </c>
      <c r="AG104" s="1"/>
      <c r="AH104" s="1">
        <f>'Innlegging av opplysninger'!$C$11*SUM(X104:AG104)</f>
        <v>402385.95070799789</v>
      </c>
      <c r="AI104" s="1">
        <f>'Innlegging av opplysninger'!$C$13*(((X104+Z104+AC104+AE104)*Data!M104)+(Z104+AE104)*(1-Data!M104)*1.8/12+Y104+AD104+AA104+AB104+AF104+AG104)</f>
        <v>65509.371071355832</v>
      </c>
      <c r="AJ104" s="1">
        <f>'Innlegging av opplysninger'!$C$13*((X104+Z104+AC104+AE104)*(1-Data!M104)-(Z104+AE104)*(1-Data!M104)*1.8/12)</f>
        <v>485124.03516064124</v>
      </c>
      <c r="AK104" s="83">
        <f t="shared" si="14"/>
        <v>4318000</v>
      </c>
      <c r="AL104" s="83">
        <f t="shared" si="15"/>
        <v>733000</v>
      </c>
      <c r="AM104" s="83">
        <f t="shared" si="16"/>
        <v>5177000</v>
      </c>
      <c r="AN104" s="83"/>
      <c r="AO104" s="83"/>
      <c r="AP104" s="83"/>
      <c r="AQ104" s="83"/>
      <c r="AR104" s="83"/>
      <c r="AS104" s="83"/>
      <c r="AT104" s="83"/>
      <c r="AV104" s="97"/>
      <c r="AZ104" s="98"/>
      <c r="BA104" s="99"/>
      <c r="BB104" s="4"/>
      <c r="BC104" s="3"/>
    </row>
    <row r="105" spans="1:55">
      <c r="A105" t="str">
        <f t="shared" si="10"/>
        <v>1121Helse/pleie/omsorg</v>
      </c>
      <c r="B105" s="6" t="str">
        <f>Data!A105</f>
        <v>1121</v>
      </c>
      <c r="C105" s="7" t="str">
        <f>Data!B105</f>
        <v>Time kommune</v>
      </c>
      <c r="D105" s="7" t="str">
        <f>Data!C105</f>
        <v>Helse/pleie/omsorg</v>
      </c>
      <c r="E105" s="1">
        <f>Data!D105</f>
        <v>463.83669999999961</v>
      </c>
      <c r="F105" s="1">
        <f>Data!E105+Data!F105</f>
        <v>48446.959960818858</v>
      </c>
      <c r="G105" s="1">
        <f>Data!G105</f>
        <v>1020.2546930848738</v>
      </c>
      <c r="H105" s="1">
        <f t="shared" si="11"/>
        <v>245143396.7264545</v>
      </c>
      <c r="I105" s="1">
        <f t="shared" si="12"/>
        <v>5162526.2181818206</v>
      </c>
      <c r="J105" s="1">
        <f t="shared" si="13"/>
        <v>30036710.753356356</v>
      </c>
      <c r="K105" s="1">
        <f>'Innlegging av opplysninger'!$B$4*H105</f>
        <v>31868641.574439086</v>
      </c>
      <c r="L105" s="1"/>
      <c r="M105" s="1">
        <f>'Innlegging av opplysninger'!$B$5*H105</f>
        <v>32113784.971165542</v>
      </c>
      <c r="N105" s="1">
        <f>'Innlegging av opplysninger'!$B$5*I105</f>
        <v>676290.93458181852</v>
      </c>
      <c r="O105" s="1">
        <f>'Innlegging av opplysninger'!$B$5*J105</f>
        <v>3934809.108689683</v>
      </c>
      <c r="P105" s="1">
        <f>'Innlegging av opplysninger'!$B$5*K105</f>
        <v>4174792.0462515205</v>
      </c>
      <c r="Q105" s="1"/>
      <c r="R105" s="1">
        <f>'Innlegging av opplysninger'!$C$11*SUM(H105:Q105)</f>
        <v>13418216.188658573</v>
      </c>
      <c r="S105" s="1">
        <f>'Innlegging av opplysninger'!$C$13*(((H105+J105+M105+O105)*Data!H105)+(J105+O105)*(1-Data!H105)*1.8/12+I105+N105+K105+L105+P105+Q105)</f>
        <v>2722780.4568236889</v>
      </c>
      <c r="T105" s="1">
        <f>'Innlegging av opplysninger'!$C$13*((H105+J105+M105+O105)*(1-Data!H105)-(J105+O105)*(1-Data!H105)*1.8/12)</f>
        <v>15638989.064498568</v>
      </c>
      <c r="U105" s="1">
        <f>Data!I105</f>
        <v>36.264400000000009</v>
      </c>
      <c r="V105" s="1">
        <f>Data!J105+Data!K105</f>
        <v>48182.081937565948</v>
      </c>
      <c r="W105" s="1">
        <f>Data!L105</f>
        <v>1089.0280826375174</v>
      </c>
      <c r="X105" s="1">
        <f t="shared" si="17"/>
        <v>19061392.278727278</v>
      </c>
      <c r="Y105" s="100">
        <f t="shared" si="18"/>
        <v>430832.18181818171</v>
      </c>
      <c r="Z105" s="100">
        <f t="shared" si="19"/>
        <v>2787388.097858001</v>
      </c>
      <c r="AA105" s="100">
        <f>'Innlegging av opplysninger'!$B$4*X105</f>
        <v>2477980.9962345464</v>
      </c>
      <c r="AB105" s="1"/>
      <c r="AC105" s="1">
        <f>'Innlegging av opplysninger'!$B$5*X105</f>
        <v>2497042.3885132736</v>
      </c>
      <c r="AD105" s="1">
        <f>'Innlegging av opplysninger'!$B$5*Y105</f>
        <v>56439.015818181804</v>
      </c>
      <c r="AE105" s="1">
        <f>'Innlegging av opplysninger'!$B$5*Z105</f>
        <v>365147.84081939817</v>
      </c>
      <c r="AF105" s="1">
        <f>'Innlegging av opplysninger'!$B$5*AA105</f>
        <v>324615.51050672558</v>
      </c>
      <c r="AG105" s="1"/>
      <c r="AH105" s="1">
        <f>'Innlegging av opplysninger'!$C$11*SUM(X105:AG105)</f>
        <v>1064031.8557912325</v>
      </c>
      <c r="AI105" s="1">
        <f>'Innlegging av opplysninger'!$C$13*(((X105+Z105+AC105+AE105)*Data!M105)+(Z105+AE105)*(1-Data!M105)*1.8/12+Y105+AD105+AA105+AB105+AF105+AG105)</f>
        <v>208078.96205999155</v>
      </c>
      <c r="AJ105" s="1">
        <f>'Innlegging av opplysninger'!$C$13*((X105+Z105+AC105+AE105)*(1-Data!M105)-(Z105+AE105)*(1-Data!M105)*1.8/12)</f>
        <v>1247964.630075379</v>
      </c>
      <c r="AK105" s="83">
        <f t="shared" si="14"/>
        <v>14482000</v>
      </c>
      <c r="AL105" s="83">
        <f t="shared" si="15"/>
        <v>2931000</v>
      </c>
      <c r="AM105" s="83">
        <f t="shared" si="16"/>
        <v>16887000</v>
      </c>
      <c r="AN105" s="83"/>
      <c r="AO105" s="83"/>
      <c r="AP105" s="83"/>
      <c r="AQ105" s="83"/>
      <c r="AR105" s="83"/>
      <c r="AS105" s="83"/>
      <c r="AT105" s="83"/>
      <c r="AV105" s="97"/>
      <c r="AZ105" s="98"/>
      <c r="BA105" s="99"/>
      <c r="BB105" s="4"/>
      <c r="BC105" s="3"/>
    </row>
    <row r="106" spans="1:55">
      <c r="A106" t="str">
        <f t="shared" si="10"/>
        <v>1121Samferdsel og teknikk</v>
      </c>
      <c r="B106" s="6" t="str">
        <f>Data!A106</f>
        <v>1121</v>
      </c>
      <c r="C106" s="7" t="str">
        <f>Data!B106</f>
        <v>Time kommune</v>
      </c>
      <c r="D106" s="7" t="str">
        <f>Data!C106</f>
        <v>Samferdsel og teknikk</v>
      </c>
      <c r="E106" s="1">
        <f>Data!D106</f>
        <v>44.763299999999994</v>
      </c>
      <c r="F106" s="1">
        <f>Data!E106+Data!F106</f>
        <v>52744.974268355261</v>
      </c>
      <c r="G106" s="1">
        <f>Data!G106</f>
        <v>4.171944427689648</v>
      </c>
      <c r="H106" s="1">
        <f t="shared" si="11"/>
        <v>25756790.254545454</v>
      </c>
      <c r="I106" s="1">
        <f t="shared" si="12"/>
        <v>2037.2727272727273</v>
      </c>
      <c r="J106" s="1">
        <f t="shared" si="13"/>
        <v>3091059.3032727269</v>
      </c>
      <c r="K106" s="1">
        <f>'Innlegging av opplysninger'!$B$4*H106</f>
        <v>3348382.7330909092</v>
      </c>
      <c r="L106" s="1"/>
      <c r="M106" s="1">
        <f>'Innlegging av opplysninger'!$B$5*H106</f>
        <v>3374139.5233454546</v>
      </c>
      <c r="N106" s="1">
        <f>'Innlegging av opplysninger'!$B$5*I106</f>
        <v>266.88272727272727</v>
      </c>
      <c r="O106" s="1">
        <f>'Innlegging av opplysninger'!$B$5*J106</f>
        <v>404928.76872872724</v>
      </c>
      <c r="P106" s="1">
        <f>'Innlegging av opplysninger'!$B$5*K106</f>
        <v>438638.13803490915</v>
      </c>
      <c r="Q106" s="1"/>
      <c r="R106" s="1">
        <f>'Innlegging av opplysninger'!$C$11*SUM(H106:Q106)</f>
        <v>1383817.2293059635</v>
      </c>
      <c r="S106" s="1">
        <f>'Innlegging av opplysninger'!$C$13*(((H106+J106+M106+O106)*Data!H106)+(J106+O106)*(1-Data!H106)*1.8/12+I106+N106+K106+L106+P106+Q106)</f>
        <v>328852.99549536075</v>
      </c>
      <c r="T106" s="1">
        <f>'Innlegging av opplysninger'!$C$13*((H106+J106+M106+O106)*(1-Data!H106)-(J106+O106)*(1-Data!H106)*1.8/12)</f>
        <v>1564791.634081221</v>
      </c>
      <c r="U106" s="1">
        <f>Data!I106</f>
        <v>7.7</v>
      </c>
      <c r="V106" s="1">
        <f>Data!J106+Data!K106</f>
        <v>55029.047619047618</v>
      </c>
      <c r="W106" s="1">
        <f>Data!L106</f>
        <v>198.11558441558441</v>
      </c>
      <c r="X106" s="1">
        <f t="shared" si="17"/>
        <v>4622440</v>
      </c>
      <c r="Y106" s="100">
        <f t="shared" si="18"/>
        <v>16641.709090909091</v>
      </c>
      <c r="Z106" s="100">
        <f t="shared" si="19"/>
        <v>663388.68439999991</v>
      </c>
      <c r="AA106" s="100">
        <f>'Innlegging av opplysninger'!$B$4*X106</f>
        <v>600917.20000000007</v>
      </c>
      <c r="AB106" s="1"/>
      <c r="AC106" s="1">
        <f>'Innlegging av opplysninger'!$B$5*X106</f>
        <v>605539.64</v>
      </c>
      <c r="AD106" s="1">
        <f>'Innlegging av opplysninger'!$B$5*Y106</f>
        <v>2180.0638909090912</v>
      </c>
      <c r="AE106" s="1">
        <f>'Innlegging av opplysninger'!$B$5*Z106</f>
        <v>86903.917656399994</v>
      </c>
      <c r="AF106" s="1">
        <f>'Innlegging av opplysninger'!$B$5*AA106</f>
        <v>78720.153200000015</v>
      </c>
      <c r="AG106" s="1"/>
      <c r="AH106" s="1">
        <f>'Innlegging av opplysninger'!$C$11*SUM(X106:AG106)</f>
        <v>253715.79199305223</v>
      </c>
      <c r="AI106" s="1">
        <f>'Innlegging av opplysninger'!$C$13*(((X106+Z106+AC106+AE106)*Data!M106)+(Z106+AE106)*(1-Data!M106)*1.8/12+Y106+AD106+AA106+AB106+AF106+AG106)</f>
        <v>67300.113145479118</v>
      </c>
      <c r="AJ106" s="1">
        <f>'Innlegging av opplysninger'!$C$13*((X106+Z106+AC106+AE106)*(1-Data!M106)-(Z106+AE106)*(1-Data!M106)*1.8/12)</f>
        <v>279889.91800290818</v>
      </c>
      <c r="AK106" s="83">
        <f t="shared" si="14"/>
        <v>1638000</v>
      </c>
      <c r="AL106" s="83">
        <f t="shared" si="15"/>
        <v>396000</v>
      </c>
      <c r="AM106" s="83">
        <f t="shared" si="16"/>
        <v>1845000</v>
      </c>
      <c r="AN106" s="83"/>
      <c r="AO106" s="83"/>
      <c r="AP106" s="83"/>
      <c r="AQ106" s="83"/>
      <c r="AR106" s="83"/>
      <c r="AS106" s="83"/>
      <c r="AT106" s="83"/>
      <c r="AV106" s="97"/>
      <c r="AZ106" s="98"/>
      <c r="BA106" s="99"/>
      <c r="BB106" s="4"/>
      <c r="BC106" s="3"/>
    </row>
    <row r="107" spans="1:55">
      <c r="A107" t="str">
        <f t="shared" si="10"/>
        <v>1121Annet</v>
      </c>
      <c r="B107" s="6" t="str">
        <f>Data!A107</f>
        <v>1121</v>
      </c>
      <c r="C107" s="7" t="str">
        <f>Data!B107</f>
        <v>Time kommune</v>
      </c>
      <c r="D107" s="7" t="str">
        <f>Data!C107</f>
        <v>Annet</v>
      </c>
      <c r="E107" s="1">
        <f>Data!D107</f>
        <v>28.009300000000003</v>
      </c>
      <c r="F107" s="1">
        <f>Data!E107+Data!F107</f>
        <v>44698.512131089788</v>
      </c>
      <c r="G107" s="1">
        <f>Data!G107</f>
        <v>291.15900790094713</v>
      </c>
      <c r="H107" s="1">
        <f t="shared" si="11"/>
        <v>13657898.572727272</v>
      </c>
      <c r="I107" s="1">
        <f t="shared" si="12"/>
        <v>88965.381818181806</v>
      </c>
      <c r="J107" s="1">
        <f t="shared" si="13"/>
        <v>1649623.6745454543</v>
      </c>
      <c r="K107" s="1">
        <f>'Innlegging av opplysninger'!$B$4*H107</f>
        <v>1775526.8144545455</v>
      </c>
      <c r="L107" s="1"/>
      <c r="M107" s="1">
        <f>'Innlegging av opplysninger'!$B$5*H107</f>
        <v>1789184.7130272728</v>
      </c>
      <c r="N107" s="1">
        <f>'Innlegging av opplysninger'!$B$5*I107</f>
        <v>11654.465018181818</v>
      </c>
      <c r="O107" s="1">
        <f>'Innlegging av opplysninger'!$B$5*J107</f>
        <v>216100.70136545453</v>
      </c>
      <c r="P107" s="1">
        <f>'Innlegging av opplysninger'!$B$5*K107</f>
        <v>232594.01269354546</v>
      </c>
      <c r="Q107" s="1"/>
      <c r="R107" s="1">
        <f>'Innlegging av opplysninger'!$C$11*SUM(H107:Q107)</f>
        <v>738018.83675469656</v>
      </c>
      <c r="S107" s="1">
        <f>'Innlegging av opplysninger'!$C$13*(((H107+J107+M107+O107)*Data!H107)+(J107+O107)*(1-Data!H107)*1.8/12+I107+N107+K107+L107+P107+Q107)</f>
        <v>142091.11670542444</v>
      </c>
      <c r="T107" s="1">
        <f>'Innlegging av opplysninger'!$C$13*((H107+J107+M107+O107)*(1-Data!H107)-(J107+O107)*(1-Data!H107)*1.8/12)</f>
        <v>867829.39674837072</v>
      </c>
      <c r="U107" s="1">
        <f>Data!I107</f>
        <v>4.3209</v>
      </c>
      <c r="V107" s="1">
        <f>Data!J107+Data!K107</f>
        <v>53622.996559358777</v>
      </c>
      <c r="W107" s="1">
        <f>Data!L107</f>
        <v>0</v>
      </c>
      <c r="X107" s="1">
        <f t="shared" si="17"/>
        <v>2527632.0636363635</v>
      </c>
      <c r="Y107" s="100">
        <f t="shared" si="18"/>
        <v>0</v>
      </c>
      <c r="Z107" s="100">
        <f t="shared" si="19"/>
        <v>361451.38509999996</v>
      </c>
      <c r="AA107" s="100">
        <f>'Innlegging av opplysninger'!$B$4*X107</f>
        <v>328592.16827272729</v>
      </c>
      <c r="AB107" s="1"/>
      <c r="AC107" s="1">
        <f>'Innlegging av opplysninger'!$B$5*X107</f>
        <v>331119.80033636361</v>
      </c>
      <c r="AD107" s="1">
        <f>'Innlegging av opplysninger'!$B$5*Y107</f>
        <v>0</v>
      </c>
      <c r="AE107" s="1">
        <f>'Innlegging av opplysninger'!$B$5*Z107</f>
        <v>47350.131448099994</v>
      </c>
      <c r="AF107" s="1">
        <f>'Innlegging av opplysninger'!$B$5*AA107</f>
        <v>43045.574043727276</v>
      </c>
      <c r="AG107" s="1"/>
      <c r="AH107" s="1">
        <f>'Innlegging av opplysninger'!$C$11*SUM(X107:AG107)</f>
        <v>138289.26266781671</v>
      </c>
      <c r="AI107" s="1">
        <f>'Innlegging av opplysninger'!$C$13*(((X107+Z107+AC107+AE107)*Data!M107)+(Z107+AE107)*(1-Data!M107)*1.8/12+Y107+AD107+AA107+AB107+AF107+AG107)</f>
        <v>34942.949916270445</v>
      </c>
      <c r="AJ107" s="1">
        <f>'Innlegging av opplysninger'!$C$13*((X107+Z107+AC107+AE107)*(1-Data!M107)-(Z107+AE107)*(1-Data!M107)*1.8/12)</f>
        <v>154294.98847126821</v>
      </c>
      <c r="AK107" s="83">
        <f t="shared" si="14"/>
        <v>876000</v>
      </c>
      <c r="AL107" s="83">
        <f t="shared" si="15"/>
        <v>177000</v>
      </c>
      <c r="AM107" s="83">
        <f t="shared" si="16"/>
        <v>1022000</v>
      </c>
      <c r="AN107" s="83"/>
      <c r="AO107" s="83"/>
      <c r="AP107" s="83"/>
      <c r="AQ107" s="83"/>
      <c r="AR107" s="83"/>
      <c r="AS107" s="83"/>
      <c r="AT107" s="83"/>
      <c r="AV107" s="97"/>
      <c r="AZ107" s="98"/>
      <c r="BA107" s="99"/>
      <c r="BB107" s="4"/>
      <c r="BC107" s="3"/>
    </row>
    <row r="108" spans="1:55">
      <c r="A108" t="str">
        <f t="shared" si="10"/>
        <v>1122Alle</v>
      </c>
      <c r="B108" s="6" t="str">
        <f>Data!A108</f>
        <v>1122</v>
      </c>
      <c r="C108" s="7" t="str">
        <f>Data!B108</f>
        <v>Gjesdal kommune</v>
      </c>
      <c r="D108" s="7" t="str">
        <f>Data!C108</f>
        <v>Alle</v>
      </c>
      <c r="E108" s="1">
        <f>Data!D108</f>
        <v>818.61219193054023</v>
      </c>
      <c r="F108" s="1">
        <f>Data!E108+Data!F108</f>
        <v>47231.326897479172</v>
      </c>
      <c r="G108" s="1">
        <f>Data!G108</f>
        <v>298.40172478243147</v>
      </c>
      <c r="H108" s="1">
        <f t="shared" si="11"/>
        <v>421790618.61090875</v>
      </c>
      <c r="I108" s="1">
        <f t="shared" si="12"/>
        <v>2664821.3454545457</v>
      </c>
      <c r="J108" s="1">
        <f t="shared" si="13"/>
        <v>50934652.794763595</v>
      </c>
      <c r="K108" s="1">
        <f>'Innlegging av opplysninger'!$B$4*H108</f>
        <v>54832780.419418141</v>
      </c>
      <c r="L108" s="1"/>
      <c r="M108" s="1">
        <f>'Innlegging av opplysninger'!$B$5*H108</f>
        <v>55254571.038029045</v>
      </c>
      <c r="N108" s="1">
        <f>'Innlegging av opplysninger'!$B$5*I108</f>
        <v>349091.5962545455</v>
      </c>
      <c r="O108" s="1">
        <f>'Innlegging av opplysninger'!$B$5*J108</f>
        <v>6672439.516114031</v>
      </c>
      <c r="P108" s="1">
        <f>'Innlegging av opplysninger'!$B$5*K108</f>
        <v>7183094.2349437764</v>
      </c>
      <c r="Q108" s="1"/>
      <c r="R108" s="1">
        <f>'Innlegging av opplysninger'!$C$11*SUM(H108:Q108)</f>
        <v>22787918.643123683</v>
      </c>
      <c r="S108" s="1">
        <f>'Innlegging av opplysninger'!$C$13*(((H108+J108+M108+O108)*Data!H108)+(J108+O108)*(1-Data!H108)*1.8/12+I108+N108+K108+L108+P108+Q108)</f>
        <v>4317962.7921301937</v>
      </c>
      <c r="T108" s="1">
        <f>'Innlegging av opplysninger'!$C$13*((H108+J108+M108+O108)*(1-Data!H108)-(J108+O108)*(1-Data!H108)*1.8/12)</f>
        <v>26865504.824775901</v>
      </c>
      <c r="U108" s="1">
        <f>Data!I108</f>
        <v>75.705220429009202</v>
      </c>
      <c r="V108" s="1">
        <f>Data!J108+Data!K108</f>
        <v>49414.212243015521</v>
      </c>
      <c r="W108" s="1">
        <f>Data!L108</f>
        <v>302.84146681137997</v>
      </c>
      <c r="X108" s="1">
        <f t="shared" si="17"/>
        <v>40809969.056545474</v>
      </c>
      <c r="Y108" s="100">
        <f t="shared" si="18"/>
        <v>250109.2363636363</v>
      </c>
      <c r="Z108" s="100">
        <f t="shared" si="19"/>
        <v>5871591.1958860019</v>
      </c>
      <c r="AA108" s="100">
        <f>'Innlegging av opplysninger'!$B$4*X108</f>
        <v>5305295.9773509121</v>
      </c>
      <c r="AB108" s="1"/>
      <c r="AC108" s="1">
        <f>'Innlegging av opplysninger'!$B$5*X108</f>
        <v>5346105.9464074569</v>
      </c>
      <c r="AD108" s="1">
        <f>'Innlegging av opplysninger'!$B$5*Y108</f>
        <v>32764.309963636355</v>
      </c>
      <c r="AE108" s="1">
        <f>'Innlegging av opplysninger'!$B$5*Z108</f>
        <v>769178.44666106626</v>
      </c>
      <c r="AF108" s="1">
        <f>'Innlegging av opplysninger'!$B$5*AA108</f>
        <v>694993.77303296956</v>
      </c>
      <c r="AG108" s="1"/>
      <c r="AH108" s="1">
        <f>'Innlegging av opplysninger'!$C$11*SUM(X108:AG108)</f>
        <v>2245040.3018040238</v>
      </c>
      <c r="AI108" s="1">
        <f>'Innlegging av opplysninger'!$C$13*(((X108+Z108+AC108+AE108)*Data!M108)+(Z108+AE108)*(1-Data!M108)*1.8/12+Y108+AD108+AA108+AB108+AF108+AG108)</f>
        <v>490665.20363998105</v>
      </c>
      <c r="AJ108" s="1">
        <f>'Innlegging av opplysninger'!$C$13*((X108+Z108+AC108+AE108)*(1-Data!M108)-(Z108+AE108)*(1-Data!M108)*1.8/12)</f>
        <v>2581495.209354999</v>
      </c>
      <c r="AK108" s="83">
        <f t="shared" si="14"/>
        <v>25033000</v>
      </c>
      <c r="AL108" s="83">
        <f t="shared" si="15"/>
        <v>4809000</v>
      </c>
      <c r="AM108" s="83">
        <f t="shared" si="16"/>
        <v>29447000</v>
      </c>
      <c r="AN108" s="83"/>
      <c r="AO108" s="83"/>
      <c r="AP108" s="83"/>
      <c r="AQ108" s="83"/>
      <c r="AR108" s="83"/>
      <c r="AS108" s="83"/>
      <c r="AT108" s="83"/>
      <c r="AV108" s="97"/>
      <c r="AZ108" s="98"/>
      <c r="BA108" s="99"/>
      <c r="BB108" s="4"/>
      <c r="BC108" s="3"/>
    </row>
    <row r="109" spans="1:55">
      <c r="A109" t="str">
        <f t="shared" si="10"/>
        <v>1122Administrasjon</v>
      </c>
      <c r="B109" s="6" t="str">
        <f>Data!A109</f>
        <v>1122</v>
      </c>
      <c r="C109" s="7" t="str">
        <f>Data!B109</f>
        <v>Gjesdal kommune</v>
      </c>
      <c r="D109" s="7" t="str">
        <f>Data!C109</f>
        <v>Administrasjon</v>
      </c>
      <c r="E109" s="1">
        <f>Data!D109</f>
        <v>36.830000000000005</v>
      </c>
      <c r="F109" s="1">
        <f>Data!E109+Data!F109</f>
        <v>56221.422753190323</v>
      </c>
      <c r="G109" s="1">
        <f>Data!G109</f>
        <v>0</v>
      </c>
      <c r="H109" s="1">
        <f t="shared" si="11"/>
        <v>22588745.454545453</v>
      </c>
      <c r="I109" s="1">
        <f t="shared" si="12"/>
        <v>0</v>
      </c>
      <c r="J109" s="1">
        <f t="shared" si="13"/>
        <v>2710649.4545454541</v>
      </c>
      <c r="K109" s="1">
        <f>'Innlegging av opplysninger'!$B$4*H109</f>
        <v>2936536.9090909092</v>
      </c>
      <c r="L109" s="1"/>
      <c r="M109" s="1">
        <f>'Innlegging av opplysninger'!$B$5*H109</f>
        <v>2959125.6545454543</v>
      </c>
      <c r="N109" s="1">
        <f>'Innlegging av opplysninger'!$B$5*I109</f>
        <v>0</v>
      </c>
      <c r="O109" s="1">
        <f>'Innlegging av opplysninger'!$B$5*J109</f>
        <v>355095.07854545448</v>
      </c>
      <c r="P109" s="1">
        <f>'Innlegging av opplysninger'!$B$5*K109</f>
        <v>384686.3350909091</v>
      </c>
      <c r="Q109" s="1"/>
      <c r="R109" s="1">
        <f>'Innlegging av opplysninger'!$C$11*SUM(H109:Q109)</f>
        <v>1213523.8776818181</v>
      </c>
      <c r="S109" s="1">
        <f>'Innlegging av opplysninger'!$C$13*(((H109+J109+M109+O109)*Data!H109)+(J109+O109)*(1-Data!H109)*1.8/12+I109+N109+K109+L109+P109+Q109)</f>
        <v>354430.53681983997</v>
      </c>
      <c r="T109" s="1">
        <f>'Innlegging av opplysninger'!$C$13*((H109+J109+M109+O109)*(1-Data!H109)-(J109+O109)*(1-Data!H109)*1.8/12)</f>
        <v>1306181.0852710688</v>
      </c>
      <c r="U109" s="1">
        <f>Data!I109</f>
        <v>5.2277000000000005</v>
      </c>
      <c r="V109" s="1">
        <f>Data!J109+Data!K109</f>
        <v>75030.567936186068</v>
      </c>
      <c r="W109" s="1">
        <f>Data!L109</f>
        <v>0</v>
      </c>
      <c r="X109" s="1">
        <f t="shared" si="17"/>
        <v>4278952.3636363624</v>
      </c>
      <c r="Y109" s="100">
        <f t="shared" si="18"/>
        <v>0</v>
      </c>
      <c r="Z109" s="100">
        <f t="shared" si="19"/>
        <v>611890.18799999973</v>
      </c>
      <c r="AA109" s="100">
        <f>'Innlegging av opplysninger'!$B$4*X109</f>
        <v>556263.80727272714</v>
      </c>
      <c r="AB109" s="1"/>
      <c r="AC109" s="1">
        <f>'Innlegging av opplysninger'!$B$5*X109</f>
        <v>560542.75963636348</v>
      </c>
      <c r="AD109" s="1">
        <f>'Innlegging av opplysninger'!$B$5*Y109</f>
        <v>0</v>
      </c>
      <c r="AE109" s="1">
        <f>'Innlegging av opplysninger'!$B$5*Z109</f>
        <v>80157.614627999967</v>
      </c>
      <c r="AF109" s="1">
        <f>'Innlegging av opplysninger'!$B$5*AA109</f>
        <v>72870.558752727258</v>
      </c>
      <c r="AG109" s="1"/>
      <c r="AH109" s="1">
        <f>'Innlegging av opplysninger'!$C$11*SUM(X109:AG109)</f>
        <v>234105.73709319482</v>
      </c>
      <c r="AI109" s="1">
        <f>'Innlegging av opplysninger'!$C$13*(((X109+Z109+AC109+AE109)*Data!M109)+(Z109+AE109)*(1-Data!M109)*1.8/12+Y109+AD109+AA109+AB109+AF109+AG109)</f>
        <v>109799.95064766958</v>
      </c>
      <c r="AJ109" s="1">
        <f>'Innlegging av opplysninger'!$C$13*((X109+Z109+AC109+AE109)*(1-Data!M109)-(Z109+AE109)*(1-Data!M109)*1.8/12)</f>
        <v>210555.26853249178</v>
      </c>
      <c r="AK109" s="83">
        <f t="shared" si="14"/>
        <v>1448000</v>
      </c>
      <c r="AL109" s="83">
        <f t="shared" si="15"/>
        <v>464000</v>
      </c>
      <c r="AM109" s="83">
        <f t="shared" si="16"/>
        <v>1517000</v>
      </c>
      <c r="AN109" s="83"/>
      <c r="AO109" s="83"/>
      <c r="AP109" s="83"/>
      <c r="AQ109" s="83"/>
      <c r="AR109" s="83"/>
      <c r="AS109" s="83"/>
      <c r="AT109" s="83"/>
      <c r="AV109" s="97"/>
      <c r="AZ109" s="98"/>
      <c r="BA109" s="99"/>
      <c r="BB109" s="4"/>
      <c r="BC109" s="3"/>
    </row>
    <row r="110" spans="1:55">
      <c r="A110" t="str">
        <f t="shared" si="10"/>
        <v>1122Undervisning</v>
      </c>
      <c r="B110" s="6" t="str">
        <f>Data!A110</f>
        <v>1122</v>
      </c>
      <c r="C110" s="7" t="str">
        <f>Data!B110</f>
        <v>Gjesdal kommune</v>
      </c>
      <c r="D110" s="7" t="str">
        <f>Data!C110</f>
        <v>Undervisning</v>
      </c>
      <c r="E110" s="1">
        <f>Data!D110</f>
        <v>268.14370000000008</v>
      </c>
      <c r="F110" s="1">
        <f>Data!E110+Data!F110</f>
        <v>48103.924719531657</v>
      </c>
      <c r="G110" s="1">
        <f>Data!G110</f>
        <v>0</v>
      </c>
      <c r="H110" s="1">
        <f t="shared" si="11"/>
        <v>140713793.00527292</v>
      </c>
      <c r="I110" s="1">
        <f t="shared" si="12"/>
        <v>0</v>
      </c>
      <c r="J110" s="1">
        <f t="shared" si="13"/>
        <v>16885655.160632752</v>
      </c>
      <c r="K110" s="1">
        <f>'Innlegging av opplysninger'!$B$4*H110</f>
        <v>18292793.090685479</v>
      </c>
      <c r="L110" s="1"/>
      <c r="M110" s="1">
        <f>'Innlegging av opplysninger'!$B$5*H110</f>
        <v>18433506.883690752</v>
      </c>
      <c r="N110" s="1">
        <f>'Innlegging av opplysninger'!$B$5*I110</f>
        <v>0</v>
      </c>
      <c r="O110" s="1">
        <f>'Innlegging av opplysninger'!$B$5*J110</f>
        <v>2212020.8260428905</v>
      </c>
      <c r="P110" s="1">
        <f>'Innlegging av opplysninger'!$B$5*K110</f>
        <v>2396355.8948797979</v>
      </c>
      <c r="Q110" s="1"/>
      <c r="R110" s="1">
        <f>'Innlegging av opplysninger'!$C$11*SUM(H110:Q110)</f>
        <v>7559496.744725774</v>
      </c>
      <c r="S110" s="1">
        <f>'Innlegging av opplysninger'!$C$13*(((H110+J110+M110+O110)*Data!H110)+(J110+O110)*(1-Data!H110)*1.8/12+I110+N110+K110+L110+P110+Q110)</f>
        <v>1341234.7431002136</v>
      </c>
      <c r="T110" s="1">
        <f>'Innlegging av opplysninger'!$C$13*((H110+J110+M110+O110)*(1-Data!H110)-(J110+O110)*(1-Data!H110)*1.8/12)</f>
        <v>9003339.7496824246</v>
      </c>
      <c r="U110" s="1">
        <f>Data!I110</f>
        <v>29.915800000000004</v>
      </c>
      <c r="V110" s="1">
        <f>Data!J110+Data!K110</f>
        <v>49310.510527881568</v>
      </c>
      <c r="W110" s="1">
        <f>Data!L110</f>
        <v>0</v>
      </c>
      <c r="X110" s="1">
        <f t="shared" si="17"/>
        <v>16092691.318363629</v>
      </c>
      <c r="Y110" s="100">
        <f t="shared" si="18"/>
        <v>0</v>
      </c>
      <c r="Z110" s="100">
        <f t="shared" si="19"/>
        <v>2301254.8585259989</v>
      </c>
      <c r="AA110" s="100">
        <f>'Innlegging av opplysninger'!$B$4*X110</f>
        <v>2092049.8713872719</v>
      </c>
      <c r="AB110" s="1"/>
      <c r="AC110" s="1">
        <f>'Innlegging av opplysninger'!$B$5*X110</f>
        <v>2108142.5627056356</v>
      </c>
      <c r="AD110" s="1">
        <f>'Innlegging av opplysninger'!$B$5*Y110</f>
        <v>0</v>
      </c>
      <c r="AE110" s="1">
        <f>'Innlegging av opplysninger'!$B$5*Z110</f>
        <v>301464.38646690588</v>
      </c>
      <c r="AF110" s="1">
        <f>'Innlegging av opplysninger'!$B$5*AA110</f>
        <v>274058.53315173264</v>
      </c>
      <c r="AG110" s="1"/>
      <c r="AH110" s="1">
        <f>'Innlegging av opplysninger'!$C$11*SUM(X110:AG110)</f>
        <v>880447.13816284458</v>
      </c>
      <c r="AI110" s="1">
        <f>'Innlegging av opplysninger'!$C$13*(((X110+Z110+AC110+AE110)*Data!M110)+(Z110+AE110)*(1-Data!M110)*1.8/12+Y110+AD110+AA110+AB110+AF110+AG110)</f>
        <v>156319.89295145287</v>
      </c>
      <c r="AJ110" s="1">
        <f>'Innlegging av opplysninger'!$C$13*((X110+Z110+AC110+AE110)*(1-Data!M110)-(Z110+AE110)*(1-Data!M110)*1.8/12)</f>
        <v>1048502.5066398081</v>
      </c>
      <c r="AK110" s="83">
        <f t="shared" si="14"/>
        <v>8440000</v>
      </c>
      <c r="AL110" s="83">
        <f t="shared" si="15"/>
        <v>1498000</v>
      </c>
      <c r="AM110" s="83">
        <f t="shared" si="16"/>
        <v>10052000</v>
      </c>
      <c r="AN110" s="83"/>
      <c r="AO110" s="83"/>
      <c r="AP110" s="83"/>
      <c r="AQ110" s="83"/>
      <c r="AR110" s="83"/>
      <c r="AS110" s="83"/>
      <c r="AT110" s="83"/>
      <c r="AV110" s="97"/>
      <c r="AZ110" s="98"/>
      <c r="BA110" s="99"/>
      <c r="BB110" s="4"/>
      <c r="BC110" s="3"/>
    </row>
    <row r="111" spans="1:55">
      <c r="A111" t="str">
        <f t="shared" si="10"/>
        <v>1122Barnehager</v>
      </c>
      <c r="B111" s="6" t="str">
        <f>Data!A111</f>
        <v>1122</v>
      </c>
      <c r="C111" s="7" t="str">
        <f>Data!B111</f>
        <v>Gjesdal kommune</v>
      </c>
      <c r="D111" s="7" t="str">
        <f>Data!C111</f>
        <v>Barnehager</v>
      </c>
      <c r="E111" s="1">
        <f>Data!D111</f>
        <v>159.86999999999992</v>
      </c>
      <c r="F111" s="1">
        <f>Data!E111+Data!F111</f>
        <v>42509.284679218559</v>
      </c>
      <c r="G111" s="1">
        <f>Data!G111</f>
        <v>0</v>
      </c>
      <c r="H111" s="1">
        <f t="shared" si="11"/>
        <v>74137738.272727281</v>
      </c>
      <c r="I111" s="1">
        <f t="shared" si="12"/>
        <v>0</v>
      </c>
      <c r="J111" s="1">
        <f t="shared" si="13"/>
        <v>8896528.5927272737</v>
      </c>
      <c r="K111" s="1">
        <f>'Innlegging av opplysninger'!$B$4*H111</f>
        <v>9637905.9754545465</v>
      </c>
      <c r="L111" s="1"/>
      <c r="M111" s="1">
        <f>'Innlegging av opplysninger'!$B$5*H111</f>
        <v>9712043.7137272749</v>
      </c>
      <c r="N111" s="1">
        <f>'Innlegging av opplysninger'!$B$5*I111</f>
        <v>0</v>
      </c>
      <c r="O111" s="1">
        <f>'Innlegging av opplysninger'!$B$5*J111</f>
        <v>1165445.2456472728</v>
      </c>
      <c r="P111" s="1">
        <f>'Innlegging av opplysninger'!$B$5*K111</f>
        <v>1262565.6827845457</v>
      </c>
      <c r="Q111" s="1"/>
      <c r="R111" s="1">
        <f>'Innlegging av opplysninger'!$C$11*SUM(H111:Q111)</f>
        <v>3982864.6443565907</v>
      </c>
      <c r="S111" s="1">
        <f>'Innlegging av opplysninger'!$C$13*(((H111+J111+M111+O111)*Data!H111)+(J111+O111)*(1-Data!H111)*1.8/12+I111+N111+K111+L111+P111+Q111)</f>
        <v>655785.3578134561</v>
      </c>
      <c r="T111" s="1">
        <f>'Innlegging av opplysninger'!$C$13*((H111+J111+M111+O111)*(1-Data!H111)-(J111+O111)*(1-Data!H111)*1.8/12)</f>
        <v>4794450.4713060893</v>
      </c>
      <c r="U111" s="1">
        <f>Data!I111</f>
        <v>15.6</v>
      </c>
      <c r="V111" s="1">
        <f>Data!J111+Data!K111</f>
        <v>43908.36538461539</v>
      </c>
      <c r="W111" s="1">
        <f>Data!L111</f>
        <v>0</v>
      </c>
      <c r="X111" s="1">
        <f t="shared" si="17"/>
        <v>7472405.4545454551</v>
      </c>
      <c r="Y111" s="100">
        <f t="shared" si="18"/>
        <v>0</v>
      </c>
      <c r="Z111" s="100">
        <f t="shared" si="19"/>
        <v>1068553.98</v>
      </c>
      <c r="AA111" s="100">
        <f>'Innlegging av opplysninger'!$B$4*X111</f>
        <v>971412.70909090922</v>
      </c>
      <c r="AB111" s="1"/>
      <c r="AC111" s="1">
        <f>'Innlegging av opplysninger'!$B$5*X111</f>
        <v>978885.11454545462</v>
      </c>
      <c r="AD111" s="1">
        <f>'Innlegging av opplysninger'!$B$5*Y111</f>
        <v>0</v>
      </c>
      <c r="AE111" s="1">
        <f>'Innlegging av opplysninger'!$B$5*Z111</f>
        <v>139980.57138000001</v>
      </c>
      <c r="AF111" s="1">
        <f>'Innlegging av opplysninger'!$B$5*AA111</f>
        <v>127255.06489090911</v>
      </c>
      <c r="AG111" s="1"/>
      <c r="AH111" s="1">
        <f>'Innlegging av opplysninger'!$C$11*SUM(X111:AG111)</f>
        <v>408822.72998920374</v>
      </c>
      <c r="AI111" s="1">
        <f>'Innlegging av opplysninger'!$C$13*(((X111+Z111+AC111+AE111)*Data!M111)+(Z111+AE111)*(1-Data!M111)*1.8/12+Y111+AD111+AA111+AB111+AF111+AG111)</f>
        <v>75979.705293648003</v>
      </c>
      <c r="AJ111" s="1">
        <f>'Innlegging av opplysninger'!$C$13*((X111+Z111+AC111+AE111)*(1-Data!M111)-(Z111+AE111)*(1-Data!M111)*1.8/12)</f>
        <v>483461.92521789396</v>
      </c>
      <c r="AK111" s="83">
        <f t="shared" si="14"/>
        <v>4392000</v>
      </c>
      <c r="AL111" s="83">
        <f t="shared" si="15"/>
        <v>732000</v>
      </c>
      <c r="AM111" s="83">
        <f t="shared" si="16"/>
        <v>5278000</v>
      </c>
      <c r="AN111" s="83"/>
      <c r="AO111" s="83"/>
      <c r="AP111" s="83"/>
      <c r="AQ111" s="83"/>
      <c r="AR111" s="83"/>
      <c r="AS111" s="83"/>
      <c r="AT111" s="83"/>
      <c r="AV111" s="97"/>
      <c r="AZ111" s="98"/>
      <c r="BA111" s="99"/>
      <c r="BB111" s="4"/>
      <c r="BC111" s="3"/>
    </row>
    <row r="112" spans="1:55">
      <c r="A112" t="str">
        <f t="shared" si="10"/>
        <v>1122Helse/pleie/omsorg</v>
      </c>
      <c r="B112" s="6" t="str">
        <f>Data!A112</f>
        <v>1122</v>
      </c>
      <c r="C112" s="7" t="str">
        <f>Data!B112</f>
        <v>Gjesdal kommune</v>
      </c>
      <c r="D112" s="7" t="str">
        <f>Data!C112</f>
        <v>Helse/pleie/omsorg</v>
      </c>
      <c r="E112" s="1">
        <f>Data!D112</f>
        <v>298.95099193054136</v>
      </c>
      <c r="F112" s="1">
        <f>Data!E112+Data!F112</f>
        <v>47759.842126009782</v>
      </c>
      <c r="G112" s="1">
        <f>Data!G112</f>
        <v>817.10814345367737</v>
      </c>
      <c r="H112" s="1">
        <f t="shared" si="11"/>
        <v>155758387.39654559</v>
      </c>
      <c r="I112" s="1">
        <f t="shared" si="12"/>
        <v>2664821.3454545448</v>
      </c>
      <c r="J112" s="1">
        <f t="shared" si="13"/>
        <v>19010785.049040016</v>
      </c>
      <c r="K112" s="1">
        <f>'Innlegging av opplysninger'!$B$4*H112</f>
        <v>20248590.361550927</v>
      </c>
      <c r="L112" s="1"/>
      <c r="M112" s="1">
        <f>'Innlegging av opplysninger'!$B$5*H112</f>
        <v>20404348.748947471</v>
      </c>
      <c r="N112" s="1">
        <f>'Innlegging av opplysninger'!$B$5*I112</f>
        <v>349091.59625454538</v>
      </c>
      <c r="O112" s="1">
        <f>'Innlegging av opplysninger'!$B$5*J112</f>
        <v>2490412.8414242421</v>
      </c>
      <c r="P112" s="1">
        <f>'Innlegging av opplysninger'!$B$5*K112</f>
        <v>2652565.3373631714</v>
      </c>
      <c r="Q112" s="1"/>
      <c r="R112" s="1">
        <f>'Innlegging av opplysninger'!$C$11*SUM(H112:Q112)</f>
        <v>8496002.1017100606</v>
      </c>
      <c r="S112" s="1">
        <f>'Innlegging av opplysninger'!$C$13*(((H112+J112+M112+O112)*Data!H112)+(J112+O112)*(1-Data!H112)*1.8/12+I112+N112+K112+L112+P112+Q112)</f>
        <v>1675889.8180033374</v>
      </c>
      <c r="T112" s="1">
        <f>'Innlegging av opplysninger'!$C$13*((H112+J112+M112+O112)*(1-Data!H112)-(J112+O112)*(1-Data!H112)*1.8/12)</f>
        <v>9950218.3211788498</v>
      </c>
      <c r="U112" s="1">
        <f>Data!I112</f>
        <v>16.361720429009193</v>
      </c>
      <c r="V112" s="1">
        <f>Data!J112+Data!K112</f>
        <v>46469.021761222481</v>
      </c>
      <c r="W112" s="1">
        <f>Data!L112</f>
        <v>1401.2389528029819</v>
      </c>
      <c r="X112" s="1">
        <f t="shared" si="17"/>
        <v>8294325.1927272705</v>
      </c>
      <c r="Y112" s="100">
        <f t="shared" si="18"/>
        <v>250109.2363636363</v>
      </c>
      <c r="Z112" s="100">
        <f t="shared" si="19"/>
        <v>1221854.1233599994</v>
      </c>
      <c r="AA112" s="100">
        <f>'Innlegging av opplysninger'!$B$4*X112</f>
        <v>1078262.2750545451</v>
      </c>
      <c r="AB112" s="1"/>
      <c r="AC112" s="1">
        <f>'Innlegging av opplysninger'!$B$5*X112</f>
        <v>1086556.6002472725</v>
      </c>
      <c r="AD112" s="1">
        <f>'Innlegging av opplysninger'!$B$5*Y112</f>
        <v>32764.309963636355</v>
      </c>
      <c r="AE112" s="1">
        <f>'Innlegging av opplysninger'!$B$5*Z112</f>
        <v>160062.89016015994</v>
      </c>
      <c r="AF112" s="1">
        <f>'Innlegging av opplysninger'!$B$5*AA112</f>
        <v>141252.35803214542</v>
      </c>
      <c r="AG112" s="1"/>
      <c r="AH112" s="1">
        <f>'Innlegging av opplysninger'!$C$11*SUM(X112:AG112)</f>
        <v>466077.10546452925</v>
      </c>
      <c r="AI112" s="1">
        <f>'Innlegging av opplysninger'!$C$13*(((X112+Z112+AC112+AE112)*Data!M112)+(Z112+AE112)*(1-Data!M112)*1.8/12+Y112+AD112+AA112+AB112+AF112+AG112)</f>
        <v>88956.52414749423</v>
      </c>
      <c r="AJ112" s="1">
        <f>'Innlegging av opplysninger'!$C$13*((X112+Z112+AC112+AE112)*(1-Data!M112)-(Z112+AE112)*(1-Data!M112)*1.8/12)</f>
        <v>548833.19911975635</v>
      </c>
      <c r="AK112" s="83">
        <f t="shared" si="14"/>
        <v>8962000</v>
      </c>
      <c r="AL112" s="83">
        <f t="shared" si="15"/>
        <v>1765000</v>
      </c>
      <c r="AM112" s="83">
        <f t="shared" si="16"/>
        <v>10499000</v>
      </c>
      <c r="AN112" s="83"/>
      <c r="AO112" s="83"/>
      <c r="AP112" s="83"/>
      <c r="AQ112" s="83"/>
      <c r="AR112" s="83"/>
      <c r="AS112" s="83"/>
      <c r="AT112" s="83"/>
      <c r="AV112" s="97"/>
      <c r="AZ112" s="98"/>
      <c r="BA112" s="99"/>
      <c r="BB112" s="4"/>
      <c r="BC112" s="3"/>
    </row>
    <row r="113" spans="1:55">
      <c r="A113" t="str">
        <f t="shared" si="10"/>
        <v>1122Samferdsel og teknikk</v>
      </c>
      <c r="B113" s="6" t="str">
        <f>Data!A113</f>
        <v>1122</v>
      </c>
      <c r="C113" s="7" t="str">
        <f>Data!B113</f>
        <v>Gjesdal kommune</v>
      </c>
      <c r="D113" s="7" t="str">
        <f>Data!C113</f>
        <v>Samferdsel og teknikk</v>
      </c>
      <c r="E113" s="1">
        <f>Data!D113</f>
        <v>36.143100000000004</v>
      </c>
      <c r="F113" s="1">
        <f>Data!E113+Data!F113</f>
        <v>47496.081617238131</v>
      </c>
      <c r="G113" s="1">
        <f>Data!G113</f>
        <v>0</v>
      </c>
      <c r="H113" s="1">
        <f t="shared" si="11"/>
        <v>18727152.299999993</v>
      </c>
      <c r="I113" s="1">
        <f t="shared" si="12"/>
        <v>0</v>
      </c>
      <c r="J113" s="1">
        <f t="shared" si="13"/>
        <v>2247258.2759999991</v>
      </c>
      <c r="K113" s="1">
        <f>'Innlegging av opplysninger'!$B$4*H113</f>
        <v>2434529.7989999992</v>
      </c>
      <c r="L113" s="1"/>
      <c r="M113" s="1">
        <f>'Innlegging av opplysninger'!$B$5*H113</f>
        <v>2453256.9512999994</v>
      </c>
      <c r="N113" s="1">
        <f>'Innlegging av opplysninger'!$B$5*I113</f>
        <v>0</v>
      </c>
      <c r="O113" s="1">
        <f>'Innlegging av opplysninger'!$B$5*J113</f>
        <v>294390.83415599988</v>
      </c>
      <c r="P113" s="1">
        <f>'Innlegging av opplysninger'!$B$5*K113</f>
        <v>318923.4036689999</v>
      </c>
      <c r="Q113" s="1"/>
      <c r="R113" s="1">
        <f>'Innlegging av opplysninger'!$C$11*SUM(H113:Q113)</f>
        <v>1006069.4394367496</v>
      </c>
      <c r="S113" s="1">
        <f>'Innlegging av opplysninger'!$C$13*(((H113+J113+M113+O113)*Data!H113)+(J113+O113)*(1-Data!H113)*1.8/12+I113+N113+K113+L113+P113+Q113)</f>
        <v>187899.48082638145</v>
      </c>
      <c r="T113" s="1">
        <f>'Innlegging av opplysninger'!$C$13*((H113+J113+M113+O113)*(1-Data!H113)-(J113+O113)*(1-Data!H113)*1.8/12)</f>
        <v>1188827.1205081178</v>
      </c>
      <c r="U113" s="1">
        <f>Data!I113</f>
        <v>7</v>
      </c>
      <c r="V113" s="1">
        <f>Data!J113+Data!K113</f>
        <v>52522.619047619053</v>
      </c>
      <c r="W113" s="1">
        <f>Data!L113</f>
        <v>0</v>
      </c>
      <c r="X113" s="1">
        <f t="shared" si="17"/>
        <v>4010818.1818181816</v>
      </c>
      <c r="Y113" s="100">
        <f t="shared" si="18"/>
        <v>0</v>
      </c>
      <c r="Z113" s="100">
        <f t="shared" si="19"/>
        <v>573546.99999999988</v>
      </c>
      <c r="AA113" s="100">
        <f>'Innlegging av opplysninger'!$B$4*X113</f>
        <v>521406.36363636365</v>
      </c>
      <c r="AB113" s="1"/>
      <c r="AC113" s="1">
        <f>'Innlegging av opplysninger'!$B$5*X113</f>
        <v>525417.18181818177</v>
      </c>
      <c r="AD113" s="1">
        <f>'Innlegging av opplysninger'!$B$5*Y113</f>
        <v>0</v>
      </c>
      <c r="AE113" s="1">
        <f>'Innlegging av opplysninger'!$B$5*Z113</f>
        <v>75134.656999999992</v>
      </c>
      <c r="AF113" s="1">
        <f>'Innlegging av opplysninger'!$B$5*AA113</f>
        <v>68304.233636363642</v>
      </c>
      <c r="AG113" s="1"/>
      <c r="AH113" s="1">
        <f>'Innlegging av opplysninger'!$C$11*SUM(X113:AG113)</f>
        <v>219435.84948054541</v>
      </c>
      <c r="AI113" s="1">
        <f>'Innlegging av opplysninger'!$C$13*(((X113+Z113+AC113+AE113)*Data!M113)+(Z113+AE113)*(1-Data!M113)*1.8/12+Y113+AD113+AA113+AB113+AF113+AG113)</f>
        <v>53649.280759790163</v>
      </c>
      <c r="AJ113" s="1">
        <f>'Innlegging av opplysninger'!$C$13*((X113+Z113+AC113+AE113)*(1-Data!M113)-(Z113+AE113)*(1-Data!M113)*1.8/12)</f>
        <v>246631.3553714825</v>
      </c>
      <c r="AK113" s="83">
        <f t="shared" si="14"/>
        <v>1226000</v>
      </c>
      <c r="AL113" s="83">
        <f t="shared" si="15"/>
        <v>242000</v>
      </c>
      <c r="AM113" s="83">
        <f t="shared" si="16"/>
        <v>1435000</v>
      </c>
      <c r="AN113" s="83"/>
      <c r="AO113" s="83"/>
      <c r="AP113" s="83"/>
      <c r="AQ113" s="83"/>
      <c r="AR113" s="83"/>
      <c r="AS113" s="83"/>
      <c r="AT113" s="83"/>
      <c r="AV113" s="97"/>
      <c r="AZ113" s="98"/>
      <c r="BA113" s="99"/>
      <c r="BB113" s="4"/>
      <c r="BC113" s="3"/>
    </row>
    <row r="114" spans="1:55">
      <c r="A114" t="str">
        <f t="shared" si="10"/>
        <v>1122Annet</v>
      </c>
      <c r="B114" s="6" t="str">
        <f>Data!A114</f>
        <v>1122</v>
      </c>
      <c r="C114" s="7" t="str">
        <f>Data!B114</f>
        <v>Gjesdal kommune</v>
      </c>
      <c r="D114" s="7" t="str">
        <f>Data!C114</f>
        <v>Annet</v>
      </c>
      <c r="E114" s="1">
        <f>Data!D114</f>
        <v>18.674399999999995</v>
      </c>
      <c r="F114" s="1">
        <f>Data!E114+Data!F114</f>
        <v>48423.163974924697</v>
      </c>
      <c r="G114" s="1">
        <f>Data!G114</f>
        <v>0</v>
      </c>
      <c r="H114" s="1">
        <f t="shared" si="11"/>
        <v>9864802.1818181835</v>
      </c>
      <c r="I114" s="1">
        <f t="shared" si="12"/>
        <v>0</v>
      </c>
      <c r="J114" s="1">
        <f t="shared" si="13"/>
        <v>1183776.261818182</v>
      </c>
      <c r="K114" s="1">
        <f>'Innlegging av opplysninger'!$B$4*H114</f>
        <v>1282424.2836363639</v>
      </c>
      <c r="L114" s="1"/>
      <c r="M114" s="1">
        <f>'Innlegging av opplysninger'!$B$5*H114</f>
        <v>1292289.085818182</v>
      </c>
      <c r="N114" s="1">
        <f>'Innlegging av opplysninger'!$B$5*I114</f>
        <v>0</v>
      </c>
      <c r="O114" s="1">
        <f>'Innlegging av opplysninger'!$B$5*J114</f>
        <v>155074.69029818184</v>
      </c>
      <c r="P114" s="1">
        <f>'Innlegging av opplysninger'!$B$5*K114</f>
        <v>167997.58115636368</v>
      </c>
      <c r="Q114" s="1"/>
      <c r="R114" s="1">
        <f>'Innlegging av opplysninger'!$C$11*SUM(H114:Q114)</f>
        <v>529961.83521272731</v>
      </c>
      <c r="S114" s="1">
        <f>'Innlegging av opplysninger'!$C$13*(((H114+J114+M114+O114)*Data!H114)+(J114+O114)*(1-Data!H114)*1.8/12+I114+N114+K114+L114+P114+Q114)</f>
        <v>102692.10322550402</v>
      </c>
      <c r="T114" s="1">
        <f>'Innlegging av opplysninger'!$C$13*((H114+J114+M114+O114)*(1-Data!H114)-(J114+O114)*(1-Data!H114)*1.8/12)</f>
        <v>622518.82917085965</v>
      </c>
      <c r="U114" s="1">
        <f>Data!I114</f>
        <v>1.6</v>
      </c>
      <c r="V114" s="1">
        <f>Data!J114+Data!K114</f>
        <v>37856.989583333336</v>
      </c>
      <c r="W114" s="1">
        <f>Data!L114</f>
        <v>0</v>
      </c>
      <c r="X114" s="1">
        <f t="shared" si="17"/>
        <v>660776.54545454541</v>
      </c>
      <c r="Y114" s="100">
        <f t="shared" si="18"/>
        <v>0</v>
      </c>
      <c r="Z114" s="100">
        <f t="shared" si="19"/>
        <v>94491.045999999988</v>
      </c>
      <c r="AA114" s="100">
        <f>'Innlegging av opplysninger'!$B$4*X114</f>
        <v>85900.950909090912</v>
      </c>
      <c r="AB114" s="1"/>
      <c r="AC114" s="1">
        <f>'Innlegging av opplysninger'!$B$5*X114</f>
        <v>86561.727454545457</v>
      </c>
      <c r="AD114" s="1">
        <f>'Innlegging av opplysninger'!$B$5*Y114</f>
        <v>0</v>
      </c>
      <c r="AE114" s="1">
        <f>'Innlegging av opplysninger'!$B$5*Z114</f>
        <v>12378.327025999999</v>
      </c>
      <c r="AF114" s="1">
        <f>'Innlegging av opplysninger'!$B$5*AA114</f>
        <v>11253.024569090911</v>
      </c>
      <c r="AG114" s="1"/>
      <c r="AH114" s="1">
        <f>'Innlegging av opplysninger'!$C$11*SUM(X114:AG114)</f>
        <v>36151.741613704362</v>
      </c>
      <c r="AI114" s="1">
        <f>'Innlegging av opplysninger'!$C$13*(((X114+Z114+AC114+AE114)*Data!M114)+(Z114+AE114)*(1-Data!M114)*1.8/12+Y114+AD114+AA114+AB114+AF114+AG114)</f>
        <v>5885.5878344682542</v>
      </c>
      <c r="AJ114" s="1">
        <f>'Innlegging av opplysninger'!$C$13*((X114+Z114+AC114+AE114)*(1-Data!M114)-(Z114+AE114)*(1-Data!M114)*1.8/12)</f>
        <v>43585.216479021925</v>
      </c>
      <c r="AK114" s="83">
        <f t="shared" si="14"/>
        <v>566000</v>
      </c>
      <c r="AL114" s="83">
        <f t="shared" si="15"/>
        <v>109000</v>
      </c>
      <c r="AM114" s="83">
        <f t="shared" si="16"/>
        <v>666000</v>
      </c>
      <c r="AN114" s="83"/>
      <c r="AO114" s="83"/>
      <c r="AP114" s="83"/>
      <c r="AQ114" s="83"/>
      <c r="AR114" s="83"/>
      <c r="AS114" s="83"/>
      <c r="AT114" s="83"/>
      <c r="AV114" s="97"/>
      <c r="AZ114" s="98"/>
      <c r="BA114" s="99"/>
      <c r="BB114" s="4"/>
      <c r="BC114" s="3"/>
    </row>
    <row r="115" spans="1:55">
      <c r="A115" t="str">
        <f t="shared" si="10"/>
        <v>1124Alle</v>
      </c>
      <c r="B115" s="6" t="str">
        <f>Data!A115</f>
        <v>1124</v>
      </c>
      <c r="C115" s="7" t="str">
        <f>Data!B115</f>
        <v>Sola kommune</v>
      </c>
      <c r="D115" s="7" t="str">
        <f>Data!C115</f>
        <v>Alle</v>
      </c>
      <c r="E115" s="1">
        <f>Data!D115</f>
        <v>1481.196299999998</v>
      </c>
      <c r="F115" s="1">
        <f>Data!E115+Data!F115</f>
        <v>48610.596811841671</v>
      </c>
      <c r="G115" s="1">
        <f>Data!G115</f>
        <v>424.23158902030832</v>
      </c>
      <c r="H115" s="1">
        <f t="shared" si="11"/>
        <v>785474576.05627179</v>
      </c>
      <c r="I115" s="1">
        <f t="shared" si="12"/>
        <v>6854948.2909090957</v>
      </c>
      <c r="J115" s="1">
        <f t="shared" si="13"/>
        <v>95079542.921661705</v>
      </c>
      <c r="K115" s="1">
        <f>'Innlegging av opplysninger'!$B$4*H115</f>
        <v>102111694.88731533</v>
      </c>
      <c r="L115" s="1"/>
      <c r="M115" s="1">
        <f>'Innlegging av opplysninger'!$B$5*H115</f>
        <v>102897169.4633716</v>
      </c>
      <c r="N115" s="1">
        <f>'Innlegging av opplysninger'!$B$5*I115</f>
        <v>897998.22610909154</v>
      </c>
      <c r="O115" s="1">
        <f>'Innlegging av opplysninger'!$B$5*J115</f>
        <v>12455420.122737683</v>
      </c>
      <c r="P115" s="1">
        <f>'Innlegging av opplysninger'!$B$5*K115</f>
        <v>13376632.03023831</v>
      </c>
      <c r="Q115" s="1"/>
      <c r="R115" s="1">
        <f>'Innlegging av opplysninger'!$C$11*SUM(H115:Q115)</f>
        <v>42527623.315947354</v>
      </c>
      <c r="S115" s="1">
        <f>'Innlegging av opplysninger'!$C$13*(((H115+J115+M115+O115)*Data!H115)+(J115+O115)*(1-Data!H115)*1.8/12+I115+N115+K115+L115+P115+Q115)</f>
        <v>8450524.4658601526</v>
      </c>
      <c r="T115" s="1">
        <f>'Innlegging av opplysninger'!$C$13*((H115+J115+M115+O115)*(1-Data!H115)-(J115+O115)*(1-Data!H115)*1.8/12)</f>
        <v>49745170.598067798</v>
      </c>
      <c r="U115" s="1">
        <f>Data!I115</f>
        <v>179.99609999999998</v>
      </c>
      <c r="V115" s="1">
        <f>Data!J115+Data!K115</f>
        <v>52256.267683484984</v>
      </c>
      <c r="W115" s="1">
        <f>Data!L115</f>
        <v>419.18847130576728</v>
      </c>
      <c r="X115" s="1">
        <f t="shared" si="17"/>
        <v>102610084.18454541</v>
      </c>
      <c r="Y115" s="100">
        <f t="shared" si="18"/>
        <v>823115.89090909099</v>
      </c>
      <c r="Z115" s="100">
        <f t="shared" si="19"/>
        <v>14790947.610789992</v>
      </c>
      <c r="AA115" s="100">
        <f>'Innlegging av opplysninger'!$B$4*X115</f>
        <v>13339310.943990905</v>
      </c>
      <c r="AB115" s="1"/>
      <c r="AC115" s="1">
        <f>'Innlegging av opplysninger'!$B$5*X115</f>
        <v>13441921.028175449</v>
      </c>
      <c r="AD115" s="1">
        <f>'Innlegging av opplysninger'!$B$5*Y115</f>
        <v>107828.18170909092</v>
      </c>
      <c r="AE115" s="1">
        <f>'Innlegging av opplysninger'!$B$5*Z115</f>
        <v>1937614.1370134889</v>
      </c>
      <c r="AF115" s="1">
        <f>'Innlegging av opplysninger'!$B$5*AA115</f>
        <v>1747449.7336628085</v>
      </c>
      <c r="AG115" s="1"/>
      <c r="AH115" s="1">
        <f>'Innlegging av opplysninger'!$C$11*SUM(X115:AG115)</f>
        <v>5654334.3250102568</v>
      </c>
      <c r="AI115" s="1">
        <f>'Innlegging av opplysninger'!$C$13*(((X115+Z115+AC115+AE115)*Data!M115)+(Z115+AE115)*(1-Data!M115)*1.8/12+Y115+AD115+AA115+AB115+AF115+AG115)</f>
        <v>1250359.4376304985</v>
      </c>
      <c r="AJ115" s="1">
        <f>'Innlegging av opplysninger'!$C$13*((X115+Z115+AC115+AE115)*(1-Data!M115)-(Z115+AE115)*(1-Data!M115)*1.8/12)</f>
        <v>6487150.691330906</v>
      </c>
      <c r="AK115" s="83">
        <f t="shared" si="14"/>
        <v>48182000</v>
      </c>
      <c r="AL115" s="83">
        <f t="shared" si="15"/>
        <v>9701000</v>
      </c>
      <c r="AM115" s="83">
        <f t="shared" si="16"/>
        <v>56232000</v>
      </c>
      <c r="AN115" s="83"/>
      <c r="AO115" s="83"/>
      <c r="AP115" s="83"/>
      <c r="AQ115" s="83"/>
      <c r="AR115" s="83"/>
      <c r="AS115" s="83"/>
      <c r="AT115" s="83"/>
      <c r="AV115" s="97"/>
      <c r="AZ115" s="98"/>
      <c r="BA115" s="99"/>
      <c r="BB115" s="4"/>
      <c r="BC115" s="3"/>
    </row>
    <row r="116" spans="1:55">
      <c r="A116" t="str">
        <f t="shared" si="10"/>
        <v>1124Administrasjon</v>
      </c>
      <c r="B116" s="6" t="str">
        <f>Data!A116</f>
        <v>1124</v>
      </c>
      <c r="C116" s="7" t="str">
        <f>Data!B116</f>
        <v>Sola kommune</v>
      </c>
      <c r="D116" s="7" t="str">
        <f>Data!C116</f>
        <v>Administrasjon</v>
      </c>
      <c r="E116" s="1">
        <f>Data!D116</f>
        <v>80.325500000000005</v>
      </c>
      <c r="F116" s="1">
        <f>Data!E116+Data!F116</f>
        <v>59976.398891593155</v>
      </c>
      <c r="G116" s="1">
        <f>Data!G116</f>
        <v>10.320508431320066</v>
      </c>
      <c r="H116" s="1">
        <f t="shared" si="11"/>
        <v>52556009.772727266</v>
      </c>
      <c r="I116" s="1">
        <f t="shared" si="12"/>
        <v>9043.636363636364</v>
      </c>
      <c r="J116" s="1">
        <f t="shared" si="13"/>
        <v>6307806.4090909073</v>
      </c>
      <c r="K116" s="1">
        <f>'Innlegging av opplysninger'!$B$4*H116</f>
        <v>6832281.2704545446</v>
      </c>
      <c r="L116" s="1"/>
      <c r="M116" s="1">
        <f>'Innlegging av opplysninger'!$B$5*H116</f>
        <v>6884837.2802272718</v>
      </c>
      <c r="N116" s="1">
        <f>'Innlegging av opplysninger'!$B$5*I116</f>
        <v>1184.7163636363637</v>
      </c>
      <c r="O116" s="1">
        <f>'Innlegging av opplysninger'!$B$5*J116</f>
        <v>826322.63959090889</v>
      </c>
      <c r="P116" s="1">
        <f>'Innlegging av opplysninger'!$B$5*K116</f>
        <v>895028.84642954543</v>
      </c>
      <c r="Q116" s="1"/>
      <c r="R116" s="1">
        <f>'Innlegging av opplysninger'!$C$11*SUM(H116:Q116)</f>
        <v>2823875.5537074129</v>
      </c>
      <c r="S116" s="1">
        <f>'Innlegging av opplysninger'!$C$13*(((H116+J116+M116+O116)*Data!H116)+(J116+O116)*(1-Data!H116)*1.8/12+I116+N116+K116+L116+P116+Q116)</f>
        <v>908720.77194760961</v>
      </c>
      <c r="T116" s="1">
        <f>'Innlegging av opplysninger'!$C$13*((H116+J116+M116+O116)*(1-Data!H116)-(J116+O116)*(1-Data!H116)*1.8/12)</f>
        <v>2955529.9857572718</v>
      </c>
      <c r="U116" s="1">
        <f>Data!I116</f>
        <v>20.666</v>
      </c>
      <c r="V116" s="1">
        <f>Data!J116+Data!K116</f>
        <v>61674.371753927546</v>
      </c>
      <c r="W116" s="1">
        <f>Data!L116</f>
        <v>0</v>
      </c>
      <c r="X116" s="1">
        <f t="shared" si="17"/>
        <v>13904318.909090908</v>
      </c>
      <c r="Y116" s="100">
        <f t="shared" si="18"/>
        <v>0</v>
      </c>
      <c r="Z116" s="100">
        <f t="shared" si="19"/>
        <v>1988317.6039999998</v>
      </c>
      <c r="AA116" s="100">
        <f>'Innlegging av opplysninger'!$B$4*X116</f>
        <v>1807561.4581818182</v>
      </c>
      <c r="AB116" s="1"/>
      <c r="AC116" s="1">
        <f>'Innlegging av opplysninger'!$B$5*X116</f>
        <v>1821465.777090909</v>
      </c>
      <c r="AD116" s="1">
        <f>'Innlegging av opplysninger'!$B$5*Y116</f>
        <v>0</v>
      </c>
      <c r="AE116" s="1">
        <f>'Innlegging av opplysninger'!$B$5*Z116</f>
        <v>260469.60612399998</v>
      </c>
      <c r="AF116" s="1">
        <f>'Innlegging av opplysninger'!$B$5*AA116</f>
        <v>236790.55102181819</v>
      </c>
      <c r="AG116" s="1"/>
      <c r="AH116" s="1">
        <f>'Innlegging av opplysninger'!$C$11*SUM(X116:AG116)</f>
        <v>760719.10840935924</v>
      </c>
      <c r="AI116" s="1">
        <f>'Innlegging av opplysninger'!$C$13*(((X116+Z116+AC116+AE116)*Data!M116)+(Z116+AE116)*(1-Data!M116)*1.8/12+Y116+AD116+AA116+AB116+AF116+AG116)</f>
        <v>256573.18096974006</v>
      </c>
      <c r="AJ116" s="1">
        <f>'Innlegging av opplysninger'!$C$13*((X116+Z116+AC116+AE116)*(1-Data!M116)-(Z116+AE116)*(1-Data!M116)*1.8/12)</f>
        <v>784410.86211675126</v>
      </c>
      <c r="AK116" s="83">
        <f t="shared" si="14"/>
        <v>3585000</v>
      </c>
      <c r="AL116" s="83">
        <f t="shared" si="15"/>
        <v>1165000</v>
      </c>
      <c r="AM116" s="83">
        <f t="shared" si="16"/>
        <v>3740000</v>
      </c>
      <c r="AN116" s="83"/>
      <c r="AO116" s="83"/>
      <c r="AP116" s="83"/>
      <c r="AQ116" s="83"/>
      <c r="AR116" s="83"/>
      <c r="AS116" s="83"/>
      <c r="AT116" s="83"/>
      <c r="AV116" s="97"/>
      <c r="AZ116" s="98"/>
      <c r="BA116" s="99"/>
      <c r="BB116" s="4"/>
      <c r="BC116" s="3"/>
    </row>
    <row r="117" spans="1:55">
      <c r="A117" t="str">
        <f t="shared" si="10"/>
        <v>1124Undervisning</v>
      </c>
      <c r="B117" s="6" t="str">
        <f>Data!A117</f>
        <v>1124</v>
      </c>
      <c r="C117" s="7" t="str">
        <f>Data!B117</f>
        <v>Sola kommune</v>
      </c>
      <c r="D117" s="7" t="str">
        <f>Data!C117</f>
        <v>Undervisning</v>
      </c>
      <c r="E117" s="1">
        <f>Data!D117</f>
        <v>529.39850000000035</v>
      </c>
      <c r="F117" s="1">
        <f>Data!E117+Data!F117</f>
        <v>49811.147601476026</v>
      </c>
      <c r="G117" s="1">
        <f>Data!G117</f>
        <v>1.1286205004358714</v>
      </c>
      <c r="H117" s="1">
        <f t="shared" si="11"/>
        <v>287672147.1654548</v>
      </c>
      <c r="I117" s="1">
        <f t="shared" si="12"/>
        <v>6518.0727272727272</v>
      </c>
      <c r="J117" s="1">
        <f t="shared" si="13"/>
        <v>34521439.828581847</v>
      </c>
      <c r="K117" s="1">
        <f>'Innlegging av opplysninger'!$B$4*H117</f>
        <v>37397379.131509125</v>
      </c>
      <c r="L117" s="1"/>
      <c r="M117" s="1">
        <f>'Innlegging av opplysninger'!$B$5*H117</f>
        <v>37685051.27867458</v>
      </c>
      <c r="N117" s="1">
        <f>'Innlegging av opplysninger'!$B$5*I117</f>
        <v>853.86752727272733</v>
      </c>
      <c r="O117" s="1">
        <f>'Innlegging av opplysninger'!$B$5*J117</f>
        <v>4522308.6175442226</v>
      </c>
      <c r="P117" s="1">
        <f>'Innlegging av opplysninger'!$B$5*K117</f>
        <v>4899056.6662276955</v>
      </c>
      <c r="Q117" s="1"/>
      <c r="R117" s="1">
        <f>'Innlegging av opplysninger'!$C$11*SUM(H117:Q117)</f>
        <v>15454780.67587338</v>
      </c>
      <c r="S117" s="1">
        <f>'Innlegging av opplysninger'!$C$13*(((H117+J117+M117+O117)*Data!H117)+(J117+O117)*(1-Data!H117)*1.8/12+I117+N117+K117+L117+P117+Q117)</f>
        <v>2922437.4694814575</v>
      </c>
      <c r="T117" s="1">
        <f>'Innlegging av opplysninger'!$C$13*((H117+J117+M117+O117)*(1-Data!H117)-(J117+O117)*(1-Data!H117)*1.8/12)</f>
        <v>18226209.771187376</v>
      </c>
      <c r="U117" s="1">
        <f>Data!I117</f>
        <v>55.2425</v>
      </c>
      <c r="V117" s="1">
        <f>Data!J117+Data!K117</f>
        <v>53582.768102759022</v>
      </c>
      <c r="W117" s="1">
        <f>Data!L117</f>
        <v>0</v>
      </c>
      <c r="X117" s="1">
        <f t="shared" si="17"/>
        <v>32291411.639090892</v>
      </c>
      <c r="Y117" s="100">
        <f t="shared" si="18"/>
        <v>0</v>
      </c>
      <c r="Z117" s="100">
        <f t="shared" si="19"/>
        <v>4617671.864389997</v>
      </c>
      <c r="AA117" s="100">
        <f>'Innlegging av opplysninger'!$B$4*X117</f>
        <v>4197883.513081816</v>
      </c>
      <c r="AB117" s="1"/>
      <c r="AC117" s="1">
        <f>'Innlegging av opplysninger'!$B$5*X117</f>
        <v>4230174.9247209067</v>
      </c>
      <c r="AD117" s="1">
        <f>'Innlegging av opplysninger'!$B$5*Y117</f>
        <v>0</v>
      </c>
      <c r="AE117" s="1">
        <f>'Innlegging av opplysninger'!$B$5*Z117</f>
        <v>604915.01423508965</v>
      </c>
      <c r="AF117" s="1">
        <f>'Innlegging av opplysninger'!$B$5*AA117</f>
        <v>549922.74021371792</v>
      </c>
      <c r="AG117" s="1"/>
      <c r="AH117" s="1">
        <f>'Innlegging av opplysninger'!$C$11*SUM(X117:AG117)</f>
        <v>1766695.2284378316</v>
      </c>
      <c r="AI117" s="1">
        <f>'Innlegging av opplysninger'!$C$13*(((X117+Z117+AC117+AE117)*Data!M117)+(Z117+AE117)*(1-Data!M117)*1.8/12+Y117+AD117+AA117+AB117+AF117+AG117)</f>
        <v>364728.66341189086</v>
      </c>
      <c r="AJ117" s="1">
        <f>'Innlegging av opplysninger'!$C$13*((X117+Z117+AC117+AE117)*(1-Data!M117)-(Z117+AE117)*(1-Data!M117)*1.8/12)</f>
        <v>2052854.2807661945</v>
      </c>
      <c r="AK117" s="83">
        <f t="shared" si="14"/>
        <v>17221000</v>
      </c>
      <c r="AL117" s="83">
        <f t="shared" si="15"/>
        <v>3287000</v>
      </c>
      <c r="AM117" s="83">
        <f t="shared" si="16"/>
        <v>20279000</v>
      </c>
      <c r="AN117" s="83"/>
      <c r="AO117" s="83"/>
      <c r="AP117" s="83"/>
      <c r="AQ117" s="83"/>
      <c r="AR117" s="83"/>
      <c r="AS117" s="83"/>
      <c r="AT117" s="83"/>
      <c r="AV117" s="97"/>
      <c r="AZ117" s="98"/>
      <c r="BA117" s="99"/>
      <c r="BB117" s="4"/>
      <c r="BC117" s="3"/>
    </row>
    <row r="118" spans="1:55">
      <c r="A118" t="str">
        <f t="shared" si="10"/>
        <v>1124Barnehager</v>
      </c>
      <c r="B118" s="6" t="str">
        <f>Data!A118</f>
        <v>1124</v>
      </c>
      <c r="C118" s="7" t="str">
        <f>Data!B118</f>
        <v>Sola kommune</v>
      </c>
      <c r="D118" s="7" t="str">
        <f>Data!C118</f>
        <v>Barnehager</v>
      </c>
      <c r="E118" s="1">
        <f>Data!D118</f>
        <v>204.1054</v>
      </c>
      <c r="F118" s="1">
        <f>Data!E118+Data!F118</f>
        <v>43036.498822013884</v>
      </c>
      <c r="G118" s="1">
        <f>Data!G118</f>
        <v>0</v>
      </c>
      <c r="H118" s="1">
        <f t="shared" si="11"/>
        <v>95825256.072727337</v>
      </c>
      <c r="I118" s="1">
        <f t="shared" si="12"/>
        <v>0</v>
      </c>
      <c r="J118" s="1">
        <f t="shared" si="13"/>
        <v>11499030.728727279</v>
      </c>
      <c r="K118" s="1">
        <f>'Innlegging av opplysninger'!$B$4*H118</f>
        <v>12457283.289454555</v>
      </c>
      <c r="L118" s="1"/>
      <c r="M118" s="1">
        <f>'Innlegging av opplysninger'!$B$5*H118</f>
        <v>12553108.545527281</v>
      </c>
      <c r="N118" s="1">
        <f>'Innlegging av opplysninger'!$B$5*I118</f>
        <v>0</v>
      </c>
      <c r="O118" s="1">
        <f>'Innlegging av opplysninger'!$B$5*J118</f>
        <v>1506373.0254632737</v>
      </c>
      <c r="P118" s="1">
        <f>'Innlegging av opplysninger'!$B$5*K118</f>
        <v>1631904.1109185468</v>
      </c>
      <c r="Q118" s="1"/>
      <c r="R118" s="1">
        <f>'Innlegging av opplysninger'!$C$11*SUM(H118:Q118)</f>
        <v>5147972.319367094</v>
      </c>
      <c r="S118" s="1">
        <f>'Innlegging av opplysninger'!$C$13*(((H118+J118+M118+O118)*Data!H118)+(J118+O118)*(1-Data!H118)*1.8/12+I118+N118+K118+L118+P118+Q118)</f>
        <v>884612.8346559566</v>
      </c>
      <c r="T118" s="1">
        <f>'Innlegging av opplysninger'!$C$13*((H118+J118+M118+O118)*(1-Data!H118)-(J118+O118)*(1-Data!H118)*1.8/12)</f>
        <v>6159980.8655305933</v>
      </c>
      <c r="U118" s="1">
        <f>Data!I118</f>
        <v>20.0962</v>
      </c>
      <c r="V118" s="1">
        <f>Data!J118+Data!K118</f>
        <v>44858.397275770214</v>
      </c>
      <c r="W118" s="1">
        <f>Data!L118</f>
        <v>0</v>
      </c>
      <c r="X118" s="1">
        <f t="shared" si="17"/>
        <v>9834363.5272727273</v>
      </c>
      <c r="Y118" s="100">
        <f t="shared" si="18"/>
        <v>0</v>
      </c>
      <c r="Z118" s="100">
        <f t="shared" si="19"/>
        <v>1406313.9844</v>
      </c>
      <c r="AA118" s="100">
        <f>'Innlegging av opplysninger'!$B$4*X118</f>
        <v>1278467.2585454546</v>
      </c>
      <c r="AB118" s="1"/>
      <c r="AC118" s="1">
        <f>'Innlegging av opplysninger'!$B$5*X118</f>
        <v>1288301.6220727274</v>
      </c>
      <c r="AD118" s="1">
        <f>'Innlegging av opplysninger'!$B$5*Y118</f>
        <v>0</v>
      </c>
      <c r="AE118" s="1">
        <f>'Innlegging av opplysninger'!$B$5*Z118</f>
        <v>184227.1319564</v>
      </c>
      <c r="AF118" s="1">
        <f>'Innlegging av opplysninger'!$B$5*AA118</f>
        <v>167479.21086945455</v>
      </c>
      <c r="AG118" s="1"/>
      <c r="AH118" s="1">
        <f>'Innlegging av opplysninger'!$C$11*SUM(X118:AG118)</f>
        <v>538047.80393443699</v>
      </c>
      <c r="AI118" s="1">
        <f>'Innlegging av opplysninger'!$C$13*(((X118+Z118+AC118+AE118)*Data!M118)+(Z118+AE118)*(1-Data!M118)*1.8/12+Y118+AD118+AA118+AB118+AF118+AG118)</f>
        <v>96801.198078673915</v>
      </c>
      <c r="AJ118" s="1">
        <f>'Innlegging av opplysninger'!$C$13*((X118+Z118+AC118+AE118)*(1-Data!M118)-(Z118+AE118)*(1-Data!M118)*1.8/12)</f>
        <v>639474.74414739769</v>
      </c>
      <c r="AK118" s="83">
        <f t="shared" si="14"/>
        <v>5686000</v>
      </c>
      <c r="AL118" s="83">
        <f t="shared" si="15"/>
        <v>981000</v>
      </c>
      <c r="AM118" s="83">
        <f t="shared" si="16"/>
        <v>6799000</v>
      </c>
      <c r="AN118" s="83"/>
      <c r="AO118" s="83"/>
      <c r="AP118" s="83"/>
      <c r="AQ118" s="83"/>
      <c r="AR118" s="83"/>
      <c r="AS118" s="83"/>
      <c r="AT118" s="83"/>
      <c r="AV118" s="97"/>
      <c r="AZ118" s="98"/>
      <c r="BA118" s="99"/>
      <c r="BB118" s="4"/>
      <c r="BC118" s="3"/>
    </row>
    <row r="119" spans="1:55">
      <c r="A119" t="str">
        <f t="shared" si="10"/>
        <v>1124Helse/pleie/omsorg</v>
      </c>
      <c r="B119" s="6" t="str">
        <f>Data!A119</f>
        <v>1124</v>
      </c>
      <c r="C119" s="7" t="str">
        <f>Data!B119</f>
        <v>Sola kommune</v>
      </c>
      <c r="D119" s="7" t="str">
        <f>Data!C119</f>
        <v>Helse/pleie/omsorg</v>
      </c>
      <c r="E119" s="1">
        <f>Data!D119</f>
        <v>537.85190000000068</v>
      </c>
      <c r="F119" s="1">
        <f>Data!E119+Data!F119</f>
        <v>47780.981141571327</v>
      </c>
      <c r="G119" s="1">
        <f>Data!G119</f>
        <v>1147.1522551096291</v>
      </c>
      <c r="H119" s="1">
        <f t="shared" si="11"/>
        <v>280353725.35481822</v>
      </c>
      <c r="I119" s="1">
        <f t="shared" si="12"/>
        <v>6730887.4909090847</v>
      </c>
      <c r="J119" s="1">
        <f t="shared" si="13"/>
        <v>34450153.541487277</v>
      </c>
      <c r="K119" s="1">
        <f>'Innlegging av opplysninger'!$B$4*H119</f>
        <v>36445984.296126373</v>
      </c>
      <c r="L119" s="1"/>
      <c r="M119" s="1">
        <f>'Innlegging av opplysninger'!$B$5*H119</f>
        <v>36726338.021481186</v>
      </c>
      <c r="N119" s="1">
        <f>'Innlegging av opplysninger'!$B$5*I119</f>
        <v>881746.26130909007</v>
      </c>
      <c r="O119" s="1">
        <f>'Innlegging av opplysninger'!$B$5*J119</f>
        <v>4512970.1139348336</v>
      </c>
      <c r="P119" s="1">
        <f>'Innlegging av opplysninger'!$B$5*K119</f>
        <v>4774423.9427925553</v>
      </c>
      <c r="Q119" s="1"/>
      <c r="R119" s="1">
        <f>'Innlegging av opplysninger'!$C$11*SUM(H119:Q119)</f>
        <v>15385296.702868627</v>
      </c>
      <c r="S119" s="1">
        <f>'Innlegging av opplysninger'!$C$13*(((H119+J119+M119+O119)*Data!H119)+(J119+O119)*(1-Data!H119)*1.8/12+I119+N119+K119+L119+P119+Q119)</f>
        <v>3006303.9503432875</v>
      </c>
      <c r="T119" s="1">
        <f>'Innlegging av opplysninger'!$C$13*((H119+J119+M119+O119)*(1-Data!H119)-(J119+O119)*(1-Data!H119)*1.8/12)</f>
        <v>18047259.958845358</v>
      </c>
      <c r="U119" s="1">
        <f>Data!I119</f>
        <v>65.186800000000005</v>
      </c>
      <c r="V119" s="1">
        <f>Data!J119+Data!K119</f>
        <v>49527.660456820486</v>
      </c>
      <c r="W119" s="1">
        <f>Data!L119</f>
        <v>1129.8696975461289</v>
      </c>
      <c r="X119" s="1">
        <f t="shared" si="17"/>
        <v>35220542.145454533</v>
      </c>
      <c r="Y119" s="100">
        <f t="shared" si="18"/>
        <v>803482.79999999993</v>
      </c>
      <c r="Z119" s="100">
        <f t="shared" si="19"/>
        <v>5151435.5671999976</v>
      </c>
      <c r="AA119" s="100">
        <f>'Innlegging av opplysninger'!$B$4*X119</f>
        <v>4578670.4789090892</v>
      </c>
      <c r="AB119" s="1"/>
      <c r="AC119" s="1">
        <f>'Innlegging av opplysninger'!$B$5*X119</f>
        <v>4613891.0210545445</v>
      </c>
      <c r="AD119" s="1">
        <f>'Innlegging av opplysninger'!$B$5*Y119</f>
        <v>105256.24679999999</v>
      </c>
      <c r="AE119" s="1">
        <f>'Innlegging av opplysninger'!$B$5*Z119</f>
        <v>674838.05930319976</v>
      </c>
      <c r="AF119" s="1">
        <f>'Innlegging av opplysninger'!$B$5*AA119</f>
        <v>599805.83273709076</v>
      </c>
      <c r="AG119" s="1"/>
      <c r="AH119" s="1">
        <f>'Innlegging av opplysninger'!$C$11*SUM(X119:AG119)</f>
        <v>1966421.0417554211</v>
      </c>
      <c r="AI119" s="1">
        <f>'Innlegging av opplysninger'!$C$13*(((X119+Z119+AC119+AE119)*Data!M119)+(Z119+AE119)*(1-Data!M119)*1.8/12+Y119+AD119+AA119+AB119+AF119+AG119)</f>
        <v>400686.54687874578</v>
      </c>
      <c r="AJ119" s="1">
        <f>'Innlegging av opplysninger'!$C$13*((X119+Z119+AC119+AE119)*(1-Data!M119)-(Z119+AE119)*(1-Data!M119)*1.8/12)</f>
        <v>2290205.4049970936</v>
      </c>
      <c r="AK119" s="83">
        <f t="shared" si="14"/>
        <v>17352000</v>
      </c>
      <c r="AL119" s="83">
        <f t="shared" si="15"/>
        <v>3407000</v>
      </c>
      <c r="AM119" s="83">
        <f t="shared" si="16"/>
        <v>20337000</v>
      </c>
      <c r="AN119" s="83"/>
      <c r="AO119" s="83"/>
      <c r="AP119" s="83"/>
      <c r="AQ119" s="83"/>
      <c r="AR119" s="83"/>
      <c r="AS119" s="83"/>
      <c r="AT119" s="83"/>
      <c r="AV119" s="97"/>
      <c r="AZ119" s="98"/>
      <c r="BA119" s="99"/>
      <c r="BB119" s="4"/>
      <c r="BC119" s="3"/>
    </row>
    <row r="120" spans="1:55">
      <c r="A120" t="str">
        <f t="shared" si="10"/>
        <v>1124Samferdsel og teknikk</v>
      </c>
      <c r="B120" s="6" t="str">
        <f>Data!A120</f>
        <v>1124</v>
      </c>
      <c r="C120" s="7" t="str">
        <f>Data!B120</f>
        <v>Sola kommune</v>
      </c>
      <c r="D120" s="7" t="str">
        <f>Data!C120</f>
        <v>Samferdsel og teknikk</v>
      </c>
      <c r="E120" s="1">
        <f>Data!D120</f>
        <v>57.770700000000005</v>
      </c>
      <c r="F120" s="1">
        <f>Data!E120+Data!F120</f>
        <v>53641.627387816545</v>
      </c>
      <c r="G120" s="1">
        <f>Data!G120</f>
        <v>46.224816386161145</v>
      </c>
      <c r="H120" s="1">
        <f t="shared" si="11"/>
        <v>33806338.509090908</v>
      </c>
      <c r="I120" s="1">
        <f t="shared" si="12"/>
        <v>29132.072727272724</v>
      </c>
      <c r="J120" s="1">
        <f t="shared" si="13"/>
        <v>4060256.4698181814</v>
      </c>
      <c r="K120" s="1">
        <f>'Innlegging av opplysninger'!$B$4*H120</f>
        <v>4394824.0061818184</v>
      </c>
      <c r="L120" s="1"/>
      <c r="M120" s="1">
        <f>'Innlegging av opplysninger'!$B$5*H120</f>
        <v>4428630.3446909087</v>
      </c>
      <c r="N120" s="1">
        <f>'Innlegging av opplysninger'!$B$5*I120</f>
        <v>3816.3015272727271</v>
      </c>
      <c r="O120" s="1">
        <f>'Innlegging av opplysninger'!$B$5*J120</f>
        <v>531893.59754618176</v>
      </c>
      <c r="P120" s="1">
        <f>'Innlegging av opplysninger'!$B$5*K120</f>
        <v>575721.94480981829</v>
      </c>
      <c r="Q120" s="1"/>
      <c r="R120" s="1">
        <f>'Innlegging av opplysninger'!$C$11*SUM(H120:Q120)</f>
        <v>1817563.3033629097</v>
      </c>
      <c r="S120" s="1">
        <f>'Innlegging av opplysninger'!$C$13*(((H120+J120+M120+O120)*Data!H120)+(J120+O120)*(1-Data!H120)*1.8/12+I120+N120+K120+L120+P120+Q120)</f>
        <v>375023.28608009382</v>
      </c>
      <c r="T120" s="1">
        <f>'Innlegging av opplysninger'!$C$13*((H120+J120+M120+O120)*(1-Data!H120)-(J120+O120)*(1-Data!H120)*1.8/12)</f>
        <v>2112168.6027323091</v>
      </c>
      <c r="U120" s="1">
        <f>Data!I120</f>
        <v>13.304599999999999</v>
      </c>
      <c r="V120" s="1">
        <f>Data!J120+Data!K120</f>
        <v>58109.85323371867</v>
      </c>
      <c r="W120" s="1">
        <f>Data!L120</f>
        <v>65.497647430212112</v>
      </c>
      <c r="X120" s="1">
        <f t="shared" si="17"/>
        <v>8434127.4909090903</v>
      </c>
      <c r="Y120" s="100">
        <f t="shared" si="18"/>
        <v>9506.3999999999978</v>
      </c>
      <c r="Z120" s="100">
        <f t="shared" si="19"/>
        <v>1207439.6464</v>
      </c>
      <c r="AA120" s="100">
        <f>'Innlegging av opplysninger'!$B$4*X120</f>
        <v>1096436.5738181819</v>
      </c>
      <c r="AB120" s="1"/>
      <c r="AC120" s="1">
        <f>'Innlegging av opplysninger'!$B$5*X120</f>
        <v>1104870.7013090909</v>
      </c>
      <c r="AD120" s="1">
        <f>'Innlegging av opplysninger'!$B$5*Y120</f>
        <v>1245.3383999999999</v>
      </c>
      <c r="AE120" s="1">
        <f>'Innlegging av opplysninger'!$B$5*Z120</f>
        <v>158174.59367840001</v>
      </c>
      <c r="AF120" s="1">
        <f>'Innlegging av opplysninger'!$B$5*AA120</f>
        <v>143633.19117018182</v>
      </c>
      <c r="AG120" s="1"/>
      <c r="AH120" s="1">
        <f>'Innlegging av opplysninger'!$C$11*SUM(X120:AG120)</f>
        <v>461906.48955602798</v>
      </c>
      <c r="AI120" s="1">
        <f>'Innlegging av opplysninger'!$C$13*(((X120+Z120+AC120+AE120)*Data!M120)+(Z120+AE120)*(1-Data!M120)*1.8/12+Y120+AD120+AA120+AB120+AF120+AG120)</f>
        <v>100662.32618509888</v>
      </c>
      <c r="AJ120" s="1">
        <f>'Innlegging av opplysninger'!$C$13*((X120+Z120+AC120+AE120)*(1-Data!M120)-(Z120+AE120)*(1-Data!M120)*1.8/12)</f>
        <v>531420.23847051815</v>
      </c>
      <c r="AK120" s="83">
        <f t="shared" si="14"/>
        <v>2279000</v>
      </c>
      <c r="AL120" s="83">
        <f t="shared" si="15"/>
        <v>476000</v>
      </c>
      <c r="AM120" s="83">
        <f t="shared" si="16"/>
        <v>2644000</v>
      </c>
      <c r="AN120" s="83"/>
      <c r="AO120" s="83"/>
      <c r="AP120" s="83"/>
      <c r="AQ120" s="83"/>
      <c r="AR120" s="83"/>
      <c r="AS120" s="83"/>
      <c r="AT120" s="83"/>
      <c r="AV120" s="97"/>
      <c r="AZ120" s="98"/>
      <c r="BA120" s="99"/>
      <c r="BB120" s="4"/>
      <c r="BC120" s="3"/>
    </row>
    <row r="121" spans="1:55">
      <c r="A121" t="str">
        <f t="shared" si="10"/>
        <v>1124Annet</v>
      </c>
      <c r="B121" s="6" t="str">
        <f>Data!A121</f>
        <v>1124</v>
      </c>
      <c r="C121" s="7" t="str">
        <f>Data!B121</f>
        <v>Sola kommune</v>
      </c>
      <c r="D121" s="7" t="str">
        <f>Data!C121</f>
        <v>Annet</v>
      </c>
      <c r="E121" s="1">
        <f>Data!D121</f>
        <v>71.744299999999996</v>
      </c>
      <c r="F121" s="1">
        <f>Data!E121+Data!F121</f>
        <v>45052.602436244648</v>
      </c>
      <c r="G121" s="1">
        <f>Data!G121</f>
        <v>101.40610473584664</v>
      </c>
      <c r="H121" s="1">
        <f t="shared" si="11"/>
        <v>35261099.181454547</v>
      </c>
      <c r="I121" s="1">
        <f t="shared" si="12"/>
        <v>79367.018181818188</v>
      </c>
      <c r="J121" s="1">
        <f t="shared" si="13"/>
        <v>4240855.943956363</v>
      </c>
      <c r="K121" s="1">
        <f>'Innlegging av opplysninger'!$B$4*H121</f>
        <v>4583942.8935890915</v>
      </c>
      <c r="L121" s="1"/>
      <c r="M121" s="1">
        <f>'Innlegging av opplysninger'!$B$5*H121</f>
        <v>4619203.9927705461</v>
      </c>
      <c r="N121" s="1">
        <f>'Innlegging av opplysninger'!$B$5*I121</f>
        <v>10397.079381818183</v>
      </c>
      <c r="O121" s="1">
        <f>'Innlegging av opplysninger'!$B$5*J121</f>
        <v>555552.12865828362</v>
      </c>
      <c r="P121" s="1">
        <f>'Innlegging av opplysninger'!$B$5*K121</f>
        <v>600496.51906017098</v>
      </c>
      <c r="Q121" s="1"/>
      <c r="R121" s="1">
        <f>'Innlegging av opplysninger'!$C$11*SUM(H121:Q121)</f>
        <v>1898134.7607680003</v>
      </c>
      <c r="S121" s="1">
        <f>'Innlegging av opplysninger'!$C$13*(((H121+J121+M121+O121)*Data!H121)+(J121+O121)*(1-Data!H121)*1.8/12+I121+N121+K121+L121+P121+Q121)</f>
        <v>352839.5304542277</v>
      </c>
      <c r="T121" s="1">
        <f>'Innlegging av opplysninger'!$C$13*((H121+J121+M121+O121)*(1-Data!H121)-(J121+O121)*(1-Data!H121)*1.8/12)</f>
        <v>2244608.0369125097</v>
      </c>
      <c r="U121" s="1">
        <f>Data!I121</f>
        <v>5.5</v>
      </c>
      <c r="V121" s="1">
        <f>Data!J121+Data!K121</f>
        <v>48755.341212121202</v>
      </c>
      <c r="W121" s="1">
        <f>Data!L121</f>
        <v>168.77818181818182</v>
      </c>
      <c r="X121" s="1">
        <f t="shared" si="17"/>
        <v>2925320.4727272717</v>
      </c>
      <c r="Y121" s="100">
        <f t="shared" si="18"/>
        <v>10126.690909090908</v>
      </c>
      <c r="Z121" s="100">
        <f t="shared" si="19"/>
        <v>419768.9443999998</v>
      </c>
      <c r="AA121" s="100">
        <f>'Innlegging av opplysninger'!$B$4*X121</f>
        <v>380291.66145454533</v>
      </c>
      <c r="AB121" s="1"/>
      <c r="AC121" s="1">
        <f>'Innlegging av opplysninger'!$B$5*X121</f>
        <v>383216.98192727263</v>
      </c>
      <c r="AD121" s="1">
        <f>'Innlegging av opplysninger'!$B$5*Y121</f>
        <v>1326.596509090909</v>
      </c>
      <c r="AE121" s="1">
        <f>'Innlegging av opplysninger'!$B$5*Z121</f>
        <v>54989.731716399976</v>
      </c>
      <c r="AF121" s="1">
        <f>'Innlegging av opplysninger'!$B$5*AA121</f>
        <v>49818.207650545439</v>
      </c>
      <c r="AG121" s="1"/>
      <c r="AH121" s="1">
        <f>'Innlegging av opplysninger'!$C$11*SUM(X121:AG121)</f>
        <v>160544.65291718027</v>
      </c>
      <c r="AI121" s="1">
        <f>'Innlegging av opplysninger'!$C$13*(((X121+Z121+AC121+AE121)*Data!M121)+(Z121+AE121)*(1-Data!M121)*1.8/12+Y121+AD121+AA121+AB121+AF121+AG121)</f>
        <v>30758.312587309996</v>
      </c>
      <c r="AJ121" s="1">
        <f>'Innlegging av opplysninger'!$C$13*((X121+Z121+AC121+AE121)*(1-Data!M121)-(Z121+AE121)*(1-Data!M121)*1.8/12)</f>
        <v>188934.37035198926</v>
      </c>
      <c r="AK121" s="83">
        <f t="shared" si="14"/>
        <v>2059000</v>
      </c>
      <c r="AL121" s="83">
        <f t="shared" si="15"/>
        <v>384000</v>
      </c>
      <c r="AM121" s="83">
        <f t="shared" si="16"/>
        <v>2434000</v>
      </c>
      <c r="AN121" s="83"/>
      <c r="AO121" s="83"/>
      <c r="AP121" s="83"/>
      <c r="AQ121" s="83"/>
      <c r="AR121" s="83"/>
      <c r="AS121" s="83"/>
      <c r="AT121" s="83"/>
      <c r="AV121" s="97"/>
      <c r="AZ121" s="98"/>
      <c r="BA121" s="99"/>
      <c r="BB121" s="4"/>
      <c r="BC121" s="3"/>
    </row>
    <row r="122" spans="1:55">
      <c r="A122" t="str">
        <f t="shared" si="10"/>
        <v>1127Alle</v>
      </c>
      <c r="B122" s="6" t="str">
        <f>Data!A122</f>
        <v>1127</v>
      </c>
      <c r="C122" s="7" t="str">
        <f>Data!B122</f>
        <v>Randaberg kommune</v>
      </c>
      <c r="D122" s="7" t="str">
        <f>Data!C122</f>
        <v>Alle</v>
      </c>
      <c r="E122" s="1">
        <f>Data!D122</f>
        <v>737.73869999999988</v>
      </c>
      <c r="F122" s="1">
        <f>Data!E122+Data!F122</f>
        <v>47079.995745297951</v>
      </c>
      <c r="G122" s="1">
        <f>Data!G122</f>
        <v>436.23651572026819</v>
      </c>
      <c r="H122" s="1">
        <f t="shared" si="11"/>
        <v>378902562.07790875</v>
      </c>
      <c r="I122" s="1">
        <f t="shared" si="12"/>
        <v>3510857.0181818195</v>
      </c>
      <c r="J122" s="1">
        <f t="shared" si="13"/>
        <v>45889610.291530862</v>
      </c>
      <c r="K122" s="1">
        <f>'Innlegging av opplysninger'!$B$4*H122</f>
        <v>49257333.070128143</v>
      </c>
      <c r="L122" s="1"/>
      <c r="M122" s="1">
        <f>'Innlegging av opplysninger'!$B$5*H122</f>
        <v>49636235.632206053</v>
      </c>
      <c r="N122" s="1">
        <f>'Innlegging av opplysninger'!$B$5*I122</f>
        <v>459922.26938181836</v>
      </c>
      <c r="O122" s="1">
        <f>'Innlegging av opplysninger'!$B$5*J122</f>
        <v>6011538.9481905429</v>
      </c>
      <c r="P122" s="1">
        <f>'Innlegging av opplysninger'!$B$5*K122</f>
        <v>6452710.6321867872</v>
      </c>
      <c r="Q122" s="1"/>
      <c r="R122" s="1">
        <f>'Innlegging av opplysninger'!$C$11*SUM(H122:Q122)</f>
        <v>20524589.25770916</v>
      </c>
      <c r="S122" s="1">
        <f>'Innlegging av opplysninger'!$C$13*(((H122+J122+M122+O122)*Data!H122)+(J122+O122)*(1-Data!H122)*1.8/12+I122+N122+K122+L122+P122+Q122)</f>
        <v>3977259.1535205264</v>
      </c>
      <c r="T122" s="1">
        <f>'Innlegging av opplysninger'!$C$13*((H122+J122+M122+O122)*(1-Data!H122)-(J122+O122)*(1-Data!H122)*1.8/12)</f>
        <v>24109020.883344643</v>
      </c>
      <c r="U122" s="1">
        <f>Data!I122</f>
        <v>67.991800000000026</v>
      </c>
      <c r="V122" s="1">
        <f>Data!J122+Data!K122</f>
        <v>46378.168528533344</v>
      </c>
      <c r="W122" s="1">
        <f>Data!L122</f>
        <v>447.87739109716159</v>
      </c>
      <c r="X122" s="1">
        <f t="shared" si="17"/>
        <v>34400019.915909104</v>
      </c>
      <c r="Y122" s="100">
        <f t="shared" si="18"/>
        <v>332203.52727272728</v>
      </c>
      <c r="Z122" s="100">
        <f t="shared" si="19"/>
        <v>4966707.9523750013</v>
      </c>
      <c r="AA122" s="100">
        <f>'Innlegging av opplysninger'!$B$4*X122</f>
        <v>4472002.5890681837</v>
      </c>
      <c r="AB122" s="1"/>
      <c r="AC122" s="1">
        <f>'Innlegging av opplysninger'!$B$5*X122</f>
        <v>4506402.6089840932</v>
      </c>
      <c r="AD122" s="1">
        <f>'Innlegging av opplysninger'!$B$5*Y122</f>
        <v>43518.662072727275</v>
      </c>
      <c r="AE122" s="1">
        <f>'Innlegging av opplysninger'!$B$5*Z122</f>
        <v>650638.74176112516</v>
      </c>
      <c r="AF122" s="1">
        <f>'Innlegging av opplysninger'!$B$5*AA122</f>
        <v>585832.33916793205</v>
      </c>
      <c r="AG122" s="1"/>
      <c r="AH122" s="1">
        <f>'Innlegging av opplysninger'!$C$11*SUM(X122:AG122)</f>
        <v>1898378.4007912136</v>
      </c>
      <c r="AI122" s="1">
        <f>'Innlegging av opplysninger'!$C$13*(((X122+Z122+AC122+AE122)*Data!M122)+(Z122+AE122)*(1-Data!M122)*1.8/12+Y122+AD122+AA122+AB122+AF122+AG122)</f>
        <v>341068.09898728918</v>
      </c>
      <c r="AJ122" s="1">
        <f>'Innlegging av opplysninger'!$C$13*((X122+Z122+AC122+AE122)*(1-Data!M122)-(Z122+AE122)*(1-Data!M122)*1.8/12)</f>
        <v>2256712.8705164772</v>
      </c>
      <c r="AK122" s="83">
        <f t="shared" si="14"/>
        <v>22423000</v>
      </c>
      <c r="AL122" s="83">
        <f t="shared" si="15"/>
        <v>4318000</v>
      </c>
      <c r="AM122" s="83">
        <f t="shared" si="16"/>
        <v>26366000</v>
      </c>
      <c r="AN122" s="83"/>
      <c r="AO122" s="83"/>
      <c r="AP122" s="83"/>
      <c r="AQ122" s="83"/>
      <c r="AR122" s="83"/>
      <c r="AS122" s="83"/>
      <c r="AT122" s="83"/>
      <c r="AV122" s="97"/>
      <c r="AZ122" s="98"/>
      <c r="BA122" s="99"/>
      <c r="BB122" s="4"/>
      <c r="BC122" s="3"/>
    </row>
    <row r="123" spans="1:55">
      <c r="A123" t="str">
        <f t="shared" si="10"/>
        <v>1127Administrasjon</v>
      </c>
      <c r="B123" s="6" t="str">
        <f>Data!A123</f>
        <v>1127</v>
      </c>
      <c r="C123" s="7" t="str">
        <f>Data!B123</f>
        <v>Randaberg kommune</v>
      </c>
      <c r="D123" s="7" t="str">
        <f>Data!C123</f>
        <v>Administrasjon</v>
      </c>
      <c r="E123" s="1">
        <f>Data!D123</f>
        <v>42.41</v>
      </c>
      <c r="F123" s="1">
        <f>Data!E123+Data!F123</f>
        <v>55477.104220702669</v>
      </c>
      <c r="G123" s="1">
        <f>Data!G123</f>
        <v>0</v>
      </c>
      <c r="H123" s="1">
        <f t="shared" si="11"/>
        <v>25666734.436363634</v>
      </c>
      <c r="I123" s="1">
        <f t="shared" si="12"/>
        <v>0</v>
      </c>
      <c r="J123" s="1">
        <f t="shared" si="13"/>
        <v>3080008.132363636</v>
      </c>
      <c r="K123" s="1">
        <f>'Innlegging av opplysninger'!$B$4*H123</f>
        <v>3336675.4767272724</v>
      </c>
      <c r="L123" s="1"/>
      <c r="M123" s="1">
        <f>'Innlegging av opplysninger'!$B$5*H123</f>
        <v>3362342.2111636363</v>
      </c>
      <c r="N123" s="1">
        <f>'Innlegging av opplysninger'!$B$5*I123</f>
        <v>0</v>
      </c>
      <c r="O123" s="1">
        <f>'Innlegging av opplysninger'!$B$5*J123</f>
        <v>403481.06533963635</v>
      </c>
      <c r="P123" s="1">
        <f>'Innlegging av opplysninger'!$B$5*K123</f>
        <v>437104.48745127273</v>
      </c>
      <c r="Q123" s="1"/>
      <c r="R123" s="1">
        <f>'Innlegging av opplysninger'!$C$11*SUM(H123:Q123)</f>
        <v>1378881.1407575454</v>
      </c>
      <c r="S123" s="1">
        <f>'Innlegging av opplysninger'!$C$13*(((H123+J123+M123+O123)*Data!H123)+(J123+O123)*(1-Data!H123)*1.8/12+I123+N123+K123+L123+P123+Q123)</f>
        <v>397277.77466782078</v>
      </c>
      <c r="T123" s="1">
        <f>'Innlegging av opplysninger'!$C$13*((H123+J123+M123+O123)*(1-Data!H123)-(J123+O123)*(1-Data!H123)*1.8/12)</f>
        <v>1489612.2074214516</v>
      </c>
      <c r="U123" s="1">
        <f>Data!I123</f>
        <v>6.2544000000000004</v>
      </c>
      <c r="V123" s="1">
        <f>Data!J123+Data!K123</f>
        <v>46149.21015605014</v>
      </c>
      <c r="W123" s="1">
        <f>Data!L123</f>
        <v>0</v>
      </c>
      <c r="X123" s="1">
        <f t="shared" si="17"/>
        <v>3148752.2181818183</v>
      </c>
      <c r="Y123" s="100">
        <f t="shared" si="18"/>
        <v>0</v>
      </c>
      <c r="Z123" s="100">
        <f t="shared" si="19"/>
        <v>450271.56719999999</v>
      </c>
      <c r="AA123" s="100">
        <f>'Innlegging av opplysninger'!$B$4*X123</f>
        <v>409337.78836363641</v>
      </c>
      <c r="AB123" s="1"/>
      <c r="AC123" s="1">
        <f>'Innlegging av opplysninger'!$B$5*X123</f>
        <v>412486.5405818182</v>
      </c>
      <c r="AD123" s="1">
        <f>'Innlegging av opplysninger'!$B$5*Y123</f>
        <v>0</v>
      </c>
      <c r="AE123" s="1">
        <f>'Innlegging av opplysninger'!$B$5*Z123</f>
        <v>58985.575303199999</v>
      </c>
      <c r="AF123" s="1">
        <f>'Innlegging av opplysninger'!$B$5*AA123</f>
        <v>53623.250275636376</v>
      </c>
      <c r="AG123" s="1"/>
      <c r="AH123" s="1">
        <f>'Innlegging av opplysninger'!$C$11*SUM(X123:AG123)</f>
        <v>172271.3637164321</v>
      </c>
      <c r="AI123" s="1">
        <f>'Innlegging av opplysninger'!$C$13*(((X123+Z123+AC123+AE123)*Data!M123)+(Z123+AE123)*(1-Data!M123)*1.8/12+Y123+AD123+AA123+AB123+AF123+AG123)</f>
        <v>28201.367020018777</v>
      </c>
      <c r="AJ123" s="1">
        <f>'Innlegging av opplysninger'!$C$13*((X123+Z123+AC123+AE123)*(1-Data!M123)-(Z123+AE123)*(1-Data!M123)*1.8/12)</f>
        <v>207538.3938550989</v>
      </c>
      <c r="AK123" s="83">
        <f t="shared" si="14"/>
        <v>1551000</v>
      </c>
      <c r="AL123" s="83">
        <f t="shared" si="15"/>
        <v>425000</v>
      </c>
      <c r="AM123" s="83">
        <f t="shared" si="16"/>
        <v>1697000</v>
      </c>
      <c r="AN123" s="83"/>
      <c r="AO123" s="83"/>
      <c r="AP123" s="83"/>
      <c r="AQ123" s="83"/>
      <c r="AR123" s="83"/>
      <c r="AS123" s="83"/>
      <c r="AT123" s="83"/>
      <c r="AV123" s="97"/>
      <c r="AZ123" s="98"/>
      <c r="BA123" s="99"/>
      <c r="BB123" s="4"/>
      <c r="BC123" s="3"/>
    </row>
    <row r="124" spans="1:55">
      <c r="A124" t="str">
        <f t="shared" si="10"/>
        <v>1127Undervisning</v>
      </c>
      <c r="B124" s="6" t="str">
        <f>Data!A124</f>
        <v>1127</v>
      </c>
      <c r="C124" s="7" t="str">
        <f>Data!B124</f>
        <v>Randaberg kommune</v>
      </c>
      <c r="D124" s="7" t="str">
        <f>Data!C124</f>
        <v>Undervisning</v>
      </c>
      <c r="E124" s="1">
        <f>Data!D124</f>
        <v>218.00650000000007</v>
      </c>
      <c r="F124" s="1">
        <f>Data!E124+Data!F124</f>
        <v>48015.627240472168</v>
      </c>
      <c r="G124" s="1">
        <f>Data!G124</f>
        <v>0</v>
      </c>
      <c r="H124" s="1">
        <f t="shared" si="11"/>
        <v>114193296.43636362</v>
      </c>
      <c r="I124" s="1">
        <f t="shared" si="12"/>
        <v>0</v>
      </c>
      <c r="J124" s="1">
        <f t="shared" si="13"/>
        <v>13703195.572363634</v>
      </c>
      <c r="K124" s="1">
        <f>'Innlegging av opplysninger'!$B$4*H124</f>
        <v>14845128.536727272</v>
      </c>
      <c r="L124" s="1"/>
      <c r="M124" s="1">
        <f>'Innlegging av opplysninger'!$B$5*H124</f>
        <v>14959321.833163636</v>
      </c>
      <c r="N124" s="1">
        <f>'Innlegging av opplysninger'!$B$5*I124</f>
        <v>0</v>
      </c>
      <c r="O124" s="1">
        <f>'Innlegging av opplysninger'!$B$5*J124</f>
        <v>1795118.619979636</v>
      </c>
      <c r="P124" s="1">
        <f>'Innlegging av opplysninger'!$B$5*K124</f>
        <v>1944711.8383112727</v>
      </c>
      <c r="Q124" s="1"/>
      <c r="R124" s="1">
        <f>'Innlegging av opplysninger'!$C$11*SUM(H124:Q124)</f>
        <v>6134749.3678025464</v>
      </c>
      <c r="S124" s="1">
        <f>'Innlegging av opplysninger'!$C$13*(((H124+J124+M124+O124)*Data!H124)+(J124+O124)*(1-Data!H124)*1.8/12+I124+N124+K124+L124+P124+Q124)</f>
        <v>1107626.7546313859</v>
      </c>
      <c r="T124" s="1">
        <f>'Innlegging av opplysninger'!$C$13*((H124+J124+M124+O124)*(1-Data!H124)-(J124+O124)*(1-Data!H124)*1.8/12)</f>
        <v>7287293.4328878876</v>
      </c>
      <c r="U124" s="1">
        <f>Data!I124</f>
        <v>24.124599999999994</v>
      </c>
      <c r="V124" s="1">
        <f>Data!J124+Data!K124</f>
        <v>47545.870674194266</v>
      </c>
      <c r="W124" s="1">
        <f>Data!L124</f>
        <v>0</v>
      </c>
      <c r="X124" s="1">
        <f t="shared" si="17"/>
        <v>12513001.218181817</v>
      </c>
      <c r="Y124" s="100">
        <f t="shared" si="18"/>
        <v>0</v>
      </c>
      <c r="Z124" s="100">
        <f t="shared" si="19"/>
        <v>1789359.1741999998</v>
      </c>
      <c r="AA124" s="100">
        <f>'Innlegging av opplysninger'!$B$4*X124</f>
        <v>1626690.1583636364</v>
      </c>
      <c r="AB124" s="1"/>
      <c r="AC124" s="1">
        <f>'Innlegging av opplysninger'!$B$5*X124</f>
        <v>1639203.1595818182</v>
      </c>
      <c r="AD124" s="1">
        <f>'Innlegging av opplysninger'!$B$5*Y124</f>
        <v>0</v>
      </c>
      <c r="AE124" s="1">
        <f>'Innlegging av opplysninger'!$B$5*Z124</f>
        <v>234406.05182019997</v>
      </c>
      <c r="AF124" s="1">
        <f>'Innlegging av opplysninger'!$B$5*AA124</f>
        <v>213096.41074563636</v>
      </c>
      <c r="AG124" s="1"/>
      <c r="AH124" s="1">
        <f>'Innlegging av opplysninger'!$C$11*SUM(X124:AG124)</f>
        <v>684598.73456993804</v>
      </c>
      <c r="AI124" s="1">
        <f>'Innlegging av opplysninger'!$C$13*(((X124+Z124+AC124+AE124)*Data!M124)+(Z124+AE124)*(1-Data!M124)*1.8/12+Y124+AD124+AA124+AB124+AF124+AG124)</f>
        <v>120173.68583542653</v>
      </c>
      <c r="AJ124" s="1">
        <f>'Innlegging av opplysninger'!$C$13*((X124+Z124+AC124+AE124)*(1-Data!M124)-(Z124+AE124)*(1-Data!M124)*1.8/12)</f>
        <v>816645.63515501504</v>
      </c>
      <c r="AK124" s="83">
        <f t="shared" si="14"/>
        <v>6819000</v>
      </c>
      <c r="AL124" s="83">
        <f t="shared" si="15"/>
        <v>1228000</v>
      </c>
      <c r="AM124" s="83">
        <f t="shared" si="16"/>
        <v>8104000</v>
      </c>
      <c r="AN124" s="83"/>
      <c r="AO124" s="83"/>
      <c r="AP124" s="83"/>
      <c r="AQ124" s="83"/>
      <c r="AR124" s="83"/>
      <c r="AS124" s="83"/>
      <c r="AT124" s="83"/>
      <c r="AV124" s="97"/>
      <c r="AZ124" s="98"/>
      <c r="BA124" s="99"/>
      <c r="BB124" s="4"/>
      <c r="BC124" s="3"/>
    </row>
    <row r="125" spans="1:55">
      <c r="A125" t="str">
        <f t="shared" si="10"/>
        <v>1127Barnehager</v>
      </c>
      <c r="B125" s="6" t="str">
        <f>Data!A125</f>
        <v>1127</v>
      </c>
      <c r="C125" s="7" t="str">
        <f>Data!B125</f>
        <v>Randaberg kommune</v>
      </c>
      <c r="D125" s="7" t="str">
        <f>Data!C125</f>
        <v>Barnehager</v>
      </c>
      <c r="E125" s="1">
        <f>Data!D125</f>
        <v>112.06399999999996</v>
      </c>
      <c r="F125" s="1">
        <f>Data!E125+Data!F125</f>
        <v>42517.41701914381</v>
      </c>
      <c r="G125" s="1">
        <f>Data!G125</f>
        <v>0.73681110793832116</v>
      </c>
      <c r="H125" s="1">
        <f t="shared" si="11"/>
        <v>51978238.04545451</v>
      </c>
      <c r="I125" s="1">
        <f t="shared" si="12"/>
        <v>900.76363636363635</v>
      </c>
      <c r="J125" s="1">
        <f t="shared" si="13"/>
        <v>6237496.6570909051</v>
      </c>
      <c r="K125" s="1">
        <f>'Innlegging av opplysninger'!$B$4*H125</f>
        <v>6757170.9459090866</v>
      </c>
      <c r="L125" s="1"/>
      <c r="M125" s="1">
        <f>'Innlegging av opplysninger'!$B$5*H125</f>
        <v>6809149.1839545406</v>
      </c>
      <c r="N125" s="1">
        <f>'Innlegging av opplysninger'!$B$5*I125</f>
        <v>118.00003636363637</v>
      </c>
      <c r="O125" s="1">
        <f>'Innlegging av opplysninger'!$B$5*J125</f>
        <v>817112.06207890855</v>
      </c>
      <c r="P125" s="1">
        <f>'Innlegging av opplysninger'!$B$5*K125</f>
        <v>885189.39391409035</v>
      </c>
      <c r="Q125" s="1"/>
      <c r="R125" s="1">
        <f>'Innlegging av opplysninger'!$C$11*SUM(H125:Q125)</f>
        <v>2792444.2519788407</v>
      </c>
      <c r="S125" s="1">
        <f>'Innlegging av opplysninger'!$C$13*(((H125+J125+M125+O125)*Data!H125)+(J125+O125)*(1-Data!H125)*1.8/12+I125+N125+K125+L125+P125+Q125)</f>
        <v>463373.60918675602</v>
      </c>
      <c r="T125" s="1">
        <f>'Innlegging av opplysninger'!$C$13*((H125+J125+M125+O125)*(1-Data!H125)-(J125+O125)*(1-Data!H125)*1.8/12)</f>
        <v>3357865.8935211315</v>
      </c>
      <c r="U125" s="1">
        <f>Data!I125</f>
        <v>8.1999999999999993</v>
      </c>
      <c r="V125" s="1">
        <f>Data!J125+Data!K125</f>
        <v>45704.157723577235</v>
      </c>
      <c r="W125" s="1">
        <f>Data!L125</f>
        <v>0</v>
      </c>
      <c r="X125" s="1">
        <f t="shared" si="17"/>
        <v>4088444.6545454538</v>
      </c>
      <c r="Y125" s="100">
        <f t="shared" si="18"/>
        <v>0</v>
      </c>
      <c r="Z125" s="100">
        <f t="shared" si="19"/>
        <v>584647.58559999987</v>
      </c>
      <c r="AA125" s="100">
        <f>'Innlegging av opplysninger'!$B$4*X125</f>
        <v>531497.80509090901</v>
      </c>
      <c r="AB125" s="1"/>
      <c r="AC125" s="1">
        <f>'Innlegging av opplysninger'!$B$5*X125</f>
        <v>535586.24974545452</v>
      </c>
      <c r="AD125" s="1">
        <f>'Innlegging av opplysninger'!$B$5*Y125</f>
        <v>0</v>
      </c>
      <c r="AE125" s="1">
        <f>'Innlegging av opplysninger'!$B$5*Z125</f>
        <v>76588.83371359999</v>
      </c>
      <c r="AF125" s="1">
        <f>'Innlegging av opplysninger'!$B$5*AA125</f>
        <v>69626.212466909084</v>
      </c>
      <c r="AG125" s="1"/>
      <c r="AH125" s="1">
        <f>'Innlegging av opplysninger'!$C$11*SUM(X125:AG125)</f>
        <v>223682.87096416845</v>
      </c>
      <c r="AI125" s="1">
        <f>'Innlegging av opplysninger'!$C$13*(((X125+Z125+AC125+AE125)*Data!M125)+(Z125+AE125)*(1-Data!M125)*1.8/12+Y125+AD125+AA125+AB125+AF125+AG125)</f>
        <v>38037.404497240612</v>
      </c>
      <c r="AJ125" s="1">
        <f>'Innlegging av opplysninger'!$C$13*((X125+Z125+AC125+AE125)*(1-Data!M125)-(Z125+AE125)*(1-Data!M125)*1.8/12)</f>
        <v>268054.94524320035</v>
      </c>
      <c r="AK125" s="83">
        <f t="shared" si="14"/>
        <v>3016000</v>
      </c>
      <c r="AL125" s="83">
        <f t="shared" si="15"/>
        <v>501000</v>
      </c>
      <c r="AM125" s="83">
        <f t="shared" si="16"/>
        <v>3626000</v>
      </c>
      <c r="AN125" s="83"/>
      <c r="AO125" s="83"/>
      <c r="AP125" s="83"/>
      <c r="AQ125" s="83"/>
      <c r="AR125" s="83"/>
      <c r="AS125" s="83"/>
      <c r="AT125" s="83"/>
      <c r="AV125" s="97"/>
      <c r="AZ125" s="98"/>
      <c r="BA125" s="99"/>
      <c r="BB125" s="4"/>
      <c r="BC125" s="3"/>
    </row>
    <row r="126" spans="1:55">
      <c r="A126" t="str">
        <f t="shared" si="10"/>
        <v>1127Helse/pleie/omsorg</v>
      </c>
      <c r="B126" s="6" t="str">
        <f>Data!A126</f>
        <v>1127</v>
      </c>
      <c r="C126" s="7" t="str">
        <f>Data!B126</f>
        <v>Randaberg kommune</v>
      </c>
      <c r="D126" s="7" t="str">
        <f>Data!C126</f>
        <v>Helse/pleie/omsorg</v>
      </c>
      <c r="E126" s="1">
        <f>Data!D126</f>
        <v>309.19640000000015</v>
      </c>
      <c r="F126" s="1">
        <f>Data!E126+Data!F126</f>
        <v>46866.419055897757</v>
      </c>
      <c r="G126" s="1">
        <f>Data!G126</f>
        <v>1038.9151037981035</v>
      </c>
      <c r="H126" s="1">
        <f t="shared" si="11"/>
        <v>158082851.4869999</v>
      </c>
      <c r="I126" s="1">
        <f t="shared" si="12"/>
        <v>3504314.2909090915</v>
      </c>
      <c r="J126" s="1">
        <f t="shared" si="13"/>
        <v>19390459.893349078</v>
      </c>
      <c r="K126" s="1">
        <f>'Innlegging av opplysninger'!$B$4*H126</f>
        <v>20550770.693309989</v>
      </c>
      <c r="L126" s="1"/>
      <c r="M126" s="1">
        <f>'Innlegging av opplysninger'!$B$5*H126</f>
        <v>20708853.544796988</v>
      </c>
      <c r="N126" s="1">
        <f>'Innlegging av opplysninger'!$B$5*I126</f>
        <v>459065.17210909101</v>
      </c>
      <c r="O126" s="1">
        <f>'Innlegging av opplysninger'!$B$5*J126</f>
        <v>2540150.2460287292</v>
      </c>
      <c r="P126" s="1">
        <f>'Innlegging av opplysninger'!$B$5*K126</f>
        <v>2692150.9608236086</v>
      </c>
      <c r="Q126" s="1"/>
      <c r="R126" s="1">
        <f>'Innlegging av opplysninger'!$C$11*SUM(H126:Q126)</f>
        <v>8661287.4189564064</v>
      </c>
      <c r="S126" s="1">
        <f>'Innlegging av opplysninger'!$C$13*(((H126+J126+M126+O126)*Data!H126)+(J126+O126)*(1-Data!H126)*1.8/12+I126+N126+K126+L126+P126+Q126)</f>
        <v>1704721.667198339</v>
      </c>
      <c r="T126" s="1">
        <f>'Innlegging av opplysninger'!$C$13*((H126+J126+M126+O126)*(1-Data!H126)-(J126+O126)*(1-Data!H126)*1.8/12)</f>
        <v>10147566.379794639</v>
      </c>
      <c r="U126" s="1">
        <f>Data!I126</f>
        <v>24.694299999999998</v>
      </c>
      <c r="V126" s="1">
        <f>Data!J126+Data!K126</f>
        <v>45797.51908841313</v>
      </c>
      <c r="W126" s="1">
        <f>Data!L126</f>
        <v>1233.1586641451672</v>
      </c>
      <c r="X126" s="1">
        <f t="shared" si="17"/>
        <v>12337501.915909093</v>
      </c>
      <c r="Y126" s="100">
        <f t="shared" si="18"/>
        <v>332203.52727272728</v>
      </c>
      <c r="Z126" s="100">
        <f t="shared" si="19"/>
        <v>1811767.8783750001</v>
      </c>
      <c r="AA126" s="100">
        <f>'Innlegging av opplysninger'!$B$4*X126</f>
        <v>1603875.2490681822</v>
      </c>
      <c r="AB126" s="1"/>
      <c r="AC126" s="1">
        <f>'Innlegging av opplysninger'!$B$5*X126</f>
        <v>1616212.7509840913</v>
      </c>
      <c r="AD126" s="1">
        <f>'Innlegging av opplysninger'!$B$5*Y126</f>
        <v>43518.662072727275</v>
      </c>
      <c r="AE126" s="1">
        <f>'Innlegging av opplysninger'!$B$5*Z126</f>
        <v>237341.59206712502</v>
      </c>
      <c r="AF126" s="1">
        <f>'Innlegging av opplysninger'!$B$5*AA126</f>
        <v>210107.65762793188</v>
      </c>
      <c r="AG126" s="1"/>
      <c r="AH126" s="1">
        <f>'Innlegging av opplysninger'!$C$11*SUM(X126:AG126)</f>
        <v>691316.11086832138</v>
      </c>
      <c r="AI126" s="1">
        <f>'Innlegging av opplysninger'!$C$13*(((X126+Z126+AC126+AE126)*Data!M126)+(Z126+AE126)*(1-Data!M126)*1.8/12+Y126+AD126+AA126+AB126+AF126+AG126)</f>
        <v>131712.57430312087</v>
      </c>
      <c r="AJ126" s="1">
        <f>'Innlegging av opplysninger'!$C$13*((X126+Z126+AC126+AE126)*(1-Data!M126)-(Z126+AE126)*(1-Data!M126)*1.8/12)</f>
        <v>814298.94583247672</v>
      </c>
      <c r="AK126" s="83">
        <f t="shared" si="14"/>
        <v>9353000</v>
      </c>
      <c r="AL126" s="83">
        <f t="shared" si="15"/>
        <v>1836000</v>
      </c>
      <c r="AM126" s="83">
        <f t="shared" si="16"/>
        <v>10962000</v>
      </c>
      <c r="AN126" s="83"/>
      <c r="AO126" s="83"/>
      <c r="AP126" s="83"/>
      <c r="AQ126" s="83"/>
      <c r="AR126" s="83"/>
      <c r="AS126" s="83"/>
      <c r="AT126" s="83"/>
      <c r="AV126" s="97"/>
      <c r="AZ126" s="98"/>
      <c r="BA126" s="99"/>
      <c r="BB126" s="4"/>
      <c r="BC126" s="3"/>
    </row>
    <row r="127" spans="1:55">
      <c r="A127" t="str">
        <f t="shared" si="10"/>
        <v>1127Samferdsel og teknikk</v>
      </c>
      <c r="B127" s="6" t="str">
        <f>Data!A127</f>
        <v>1127</v>
      </c>
      <c r="C127" s="7" t="str">
        <f>Data!B127</f>
        <v>Randaberg kommune</v>
      </c>
      <c r="D127" s="7" t="str">
        <f>Data!C127</f>
        <v>Samferdsel og teknikk</v>
      </c>
      <c r="E127" s="1">
        <f>Data!D127</f>
        <v>32.999899999999997</v>
      </c>
      <c r="F127" s="1">
        <f>Data!E127+Data!F127</f>
        <v>48080.126505433858</v>
      </c>
      <c r="G127" s="1">
        <f>Data!G127</f>
        <v>15.67216870354153</v>
      </c>
      <c r="H127" s="1">
        <f t="shared" si="11"/>
        <v>17308793.090909086</v>
      </c>
      <c r="I127" s="1">
        <f t="shared" si="12"/>
        <v>5641.9636363636373</v>
      </c>
      <c r="J127" s="1">
        <f t="shared" si="13"/>
        <v>2077732.206545454</v>
      </c>
      <c r="K127" s="1">
        <f>'Innlegging av opplysninger'!$B$4*H127</f>
        <v>2250143.1018181811</v>
      </c>
      <c r="L127" s="1"/>
      <c r="M127" s="1">
        <f>'Innlegging av opplysninger'!$B$5*H127</f>
        <v>2267451.8949090904</v>
      </c>
      <c r="N127" s="1">
        <f>'Innlegging av opplysninger'!$B$5*I127</f>
        <v>739.09723636363651</v>
      </c>
      <c r="O127" s="1">
        <f>'Innlegging av opplysninger'!$B$5*J127</f>
        <v>272182.91905745451</v>
      </c>
      <c r="P127" s="1">
        <f>'Innlegging av opplysninger'!$B$5*K127</f>
        <v>294768.74633818172</v>
      </c>
      <c r="Q127" s="1"/>
      <c r="R127" s="1">
        <f>'Innlegging av opplysninger'!$C$11*SUM(H127:Q127)</f>
        <v>930143.21477710677</v>
      </c>
      <c r="S127" s="1">
        <f>'Innlegging av opplysninger'!$C$13*(((H127+J127+M127+O127)*Data!H127)+(J127+O127)*(1-Data!H127)*1.8/12+I127+N127+K127+L127+P127+Q127)</f>
        <v>196286.61998161377</v>
      </c>
      <c r="T127" s="1">
        <f>'Innlegging av opplysninger'!$C$13*((H127+J127+M127+O127)*(1-Data!H127)-(J127+O127)*(1-Data!H127)*1.8/12)</f>
        <v>1076540.9370817954</v>
      </c>
      <c r="U127" s="1">
        <f>Data!I127</f>
        <v>4</v>
      </c>
      <c r="V127" s="1">
        <f>Data!J127+Data!K127</f>
        <v>45681.9375</v>
      </c>
      <c r="W127" s="1">
        <f>Data!L127</f>
        <v>0</v>
      </c>
      <c r="X127" s="1">
        <f t="shared" si="17"/>
        <v>1993393.6363636362</v>
      </c>
      <c r="Y127" s="100">
        <f t="shared" si="18"/>
        <v>0</v>
      </c>
      <c r="Z127" s="100">
        <f t="shared" si="19"/>
        <v>285055.28999999998</v>
      </c>
      <c r="AA127" s="100">
        <f>'Innlegging av opplysninger'!$B$4*X127</f>
        <v>259141.17272727273</v>
      </c>
      <c r="AB127" s="1"/>
      <c r="AC127" s="1">
        <f>'Innlegging av opplysninger'!$B$5*X127</f>
        <v>261134.56636363635</v>
      </c>
      <c r="AD127" s="1">
        <f>'Innlegging av opplysninger'!$B$5*Y127</f>
        <v>0</v>
      </c>
      <c r="AE127" s="1">
        <f>'Innlegging av opplysninger'!$B$5*Z127</f>
        <v>37342.242989999999</v>
      </c>
      <c r="AF127" s="1">
        <f>'Innlegging av opplysninger'!$B$5*AA127</f>
        <v>33947.493627272728</v>
      </c>
      <c r="AG127" s="1"/>
      <c r="AH127" s="1">
        <f>'Innlegging av opplysninger'!$C$11*SUM(X127:AG127)</f>
        <v>109060.54727872909</v>
      </c>
      <c r="AI127" s="1">
        <f>'Innlegging av opplysninger'!$C$13*(((X127+Z127+AC127+AE127)*Data!M127)+(Z127+AE127)*(1-Data!M127)*1.8/12+Y127+AD127+AA127+AB127+AF127+AG127)</f>
        <v>20092.415344517452</v>
      </c>
      <c r="AJ127" s="1">
        <f>'Innlegging av opplysninger'!$C$13*((X127+Z127+AC127+AE127)*(1-Data!M127)-(Z127+AE127)*(1-Data!M127)*1.8/12)</f>
        <v>129148.33356321709</v>
      </c>
      <c r="AK127" s="83">
        <f t="shared" si="14"/>
        <v>1039000</v>
      </c>
      <c r="AL127" s="83">
        <f t="shared" si="15"/>
        <v>216000</v>
      </c>
      <c r="AM127" s="83">
        <f t="shared" si="16"/>
        <v>1206000</v>
      </c>
      <c r="AN127" s="83"/>
      <c r="AO127" s="83"/>
      <c r="AP127" s="83"/>
      <c r="AQ127" s="83"/>
      <c r="AR127" s="83"/>
      <c r="AS127" s="83"/>
      <c r="AT127" s="83"/>
      <c r="AV127" s="97"/>
      <c r="AZ127" s="98"/>
      <c r="BA127" s="99"/>
      <c r="BB127" s="4"/>
      <c r="BC127" s="3"/>
    </row>
    <row r="128" spans="1:55">
      <c r="A128" t="str">
        <f t="shared" si="10"/>
        <v>1127Annet</v>
      </c>
      <c r="B128" s="6" t="str">
        <f>Data!A128</f>
        <v>1127</v>
      </c>
      <c r="C128" s="7" t="str">
        <f>Data!B128</f>
        <v>Randaberg kommune</v>
      </c>
      <c r="D128" s="7" t="str">
        <f>Data!C128</f>
        <v>Annet</v>
      </c>
      <c r="E128" s="1">
        <f>Data!D128</f>
        <v>23.061900000000001</v>
      </c>
      <c r="F128" s="1">
        <f>Data!E128+Data!F128</f>
        <v>46396.558248308553</v>
      </c>
      <c r="G128" s="1">
        <f>Data!G128</f>
        <v>0</v>
      </c>
      <c r="H128" s="1">
        <f t="shared" si="11"/>
        <v>11672648.581818186</v>
      </c>
      <c r="I128" s="1">
        <f t="shared" si="12"/>
        <v>0</v>
      </c>
      <c r="J128" s="1">
        <f t="shared" si="13"/>
        <v>1400717.8298181822</v>
      </c>
      <c r="K128" s="1">
        <f>'Innlegging av opplysninger'!$B$4*H128</f>
        <v>1517444.3156363643</v>
      </c>
      <c r="L128" s="1"/>
      <c r="M128" s="1">
        <f>'Innlegging av opplysninger'!$B$5*H128</f>
        <v>1529116.9642181825</v>
      </c>
      <c r="N128" s="1">
        <f>'Innlegging av opplysninger'!$B$5*I128</f>
        <v>0</v>
      </c>
      <c r="O128" s="1">
        <f>'Innlegging av opplysninger'!$B$5*J128</f>
        <v>183494.03570618186</v>
      </c>
      <c r="P128" s="1">
        <f>'Innlegging av opplysninger'!$B$5*K128</f>
        <v>198785.20534836373</v>
      </c>
      <c r="Q128" s="1"/>
      <c r="R128" s="1">
        <f>'Innlegging av opplysninger'!$C$11*SUM(H128:Q128)</f>
        <v>627083.86343672744</v>
      </c>
      <c r="S128" s="1">
        <f>'Innlegging av opplysninger'!$C$13*(((H128+J128+M128+O128)*Data!H128)+(J128+O128)*(1-Data!H128)*1.8/12+I128+N128+K128+L128+P128+Q128)</f>
        <v>107815.73323137952</v>
      </c>
      <c r="T128" s="1">
        <f>'Innlegging av opplysninger'!$C$13*((H128+J128+M128+O128)*(1-Data!H128)-(J128+O128)*(1-Data!H128)*1.8/12)</f>
        <v>750299.02726098429</v>
      </c>
      <c r="U128" s="1">
        <f>Data!I128</f>
        <v>0.71849999999999992</v>
      </c>
      <c r="V128" s="1">
        <f>Data!J128+Data!K128</f>
        <v>40688.807701229416</v>
      </c>
      <c r="W128" s="1">
        <f>Data!L128</f>
        <v>0</v>
      </c>
      <c r="X128" s="1">
        <f t="shared" si="17"/>
        <v>318926.27272727271</v>
      </c>
      <c r="Y128" s="100">
        <f t="shared" si="18"/>
        <v>0</v>
      </c>
      <c r="Z128" s="100">
        <f t="shared" si="19"/>
        <v>45606.456999999995</v>
      </c>
      <c r="AA128" s="100">
        <f>'Innlegging av opplysninger'!$B$4*X128</f>
        <v>41460.415454545451</v>
      </c>
      <c r="AB128" s="1"/>
      <c r="AC128" s="1">
        <f>'Innlegging av opplysninger'!$B$5*X128</f>
        <v>41779.341727272724</v>
      </c>
      <c r="AD128" s="1">
        <f>'Innlegging av opplysninger'!$B$5*Y128</f>
        <v>0</v>
      </c>
      <c r="AE128" s="1">
        <f>'Innlegging av opplysninger'!$B$5*Z128</f>
        <v>5974.4458669999995</v>
      </c>
      <c r="AF128" s="1">
        <f>'Innlegging av opplysninger'!$B$5*AA128</f>
        <v>5431.3144245454541</v>
      </c>
      <c r="AG128" s="1"/>
      <c r="AH128" s="1">
        <f>'Innlegging av opplysninger'!$C$11*SUM(X128:AG128)</f>
        <v>17448.773393624178</v>
      </c>
      <c r="AI128" s="1">
        <f>'Innlegging av opplysninger'!$C$13*(((X128+Z128+AC128+AE128)*Data!M128)+(Z128+AE128)*(1-Data!M128)*1.8/12+Y128+AD128+AA128+AB128+AF128+AG128)</f>
        <v>2840.7009960753271</v>
      </c>
      <c r="AJ128" s="1">
        <f>'Innlegging av opplysninger'!$C$13*((X128+Z128+AC128+AE128)*(1-Data!M128)-(Z128+AE128)*(1-Data!M128)*1.8/12)</f>
        <v>21036.567858357757</v>
      </c>
      <c r="AK128" s="83">
        <f t="shared" si="14"/>
        <v>645000</v>
      </c>
      <c r="AL128" s="83">
        <f t="shared" si="15"/>
        <v>111000</v>
      </c>
      <c r="AM128" s="83">
        <f t="shared" si="16"/>
        <v>771000</v>
      </c>
      <c r="AN128" s="83"/>
      <c r="AO128" s="83"/>
      <c r="AP128" s="83"/>
      <c r="AQ128" s="83"/>
      <c r="AR128" s="83"/>
      <c r="AS128" s="83"/>
      <c r="AT128" s="83"/>
      <c r="AV128" s="97"/>
      <c r="AZ128" s="98"/>
      <c r="BA128" s="99"/>
      <c r="BB128" s="4"/>
      <c r="BC128" s="3"/>
    </row>
    <row r="129" spans="1:55">
      <c r="A129" t="str">
        <f t="shared" si="10"/>
        <v>1130Alle</v>
      </c>
      <c r="B129" s="6" t="str">
        <f>Data!A129</f>
        <v>1130</v>
      </c>
      <c r="C129" s="7" t="str">
        <f>Data!B129</f>
        <v>Strand kommune</v>
      </c>
      <c r="D129" s="7" t="str">
        <f>Data!C129</f>
        <v>Alle</v>
      </c>
      <c r="E129" s="1">
        <f>Data!D129</f>
        <v>709.14229999999952</v>
      </c>
      <c r="F129" s="1">
        <f>Data!E129+Data!F129</f>
        <v>47669.099073568636</v>
      </c>
      <c r="G129" s="1">
        <f>Data!G129</f>
        <v>457.21659813552276</v>
      </c>
      <c r="H129" s="1">
        <f t="shared" si="11"/>
        <v>368772813.33772695</v>
      </c>
      <c r="I129" s="1">
        <f t="shared" si="12"/>
        <v>3537072.3272727286</v>
      </c>
      <c r="J129" s="1">
        <f t="shared" si="13"/>
        <v>44677186.279799961</v>
      </c>
      <c r="K129" s="1">
        <f>'Innlegging av opplysninger'!$B$4*H129</f>
        <v>47940465.733904503</v>
      </c>
      <c r="L129" s="1"/>
      <c r="M129" s="1">
        <f>'Innlegging av opplysninger'!$B$5*H129</f>
        <v>48309238.547242232</v>
      </c>
      <c r="N129" s="1">
        <f>'Innlegging av opplysninger'!$B$5*I129</f>
        <v>463356.47487272747</v>
      </c>
      <c r="O129" s="1">
        <f>'Innlegging av opplysninger'!$B$5*J129</f>
        <v>5852711.4026537947</v>
      </c>
      <c r="P129" s="1">
        <f>'Innlegging av opplysninger'!$B$5*K129</f>
        <v>6280201.0111414902</v>
      </c>
      <c r="Q129" s="1"/>
      <c r="R129" s="1">
        <f>'Innlegging av opplysninger'!$C$11*SUM(H129:Q129)</f>
        <v>19981655.714355342</v>
      </c>
      <c r="S129" s="1">
        <f>'Innlegging av opplysninger'!$C$13*(((H129+J129+M129+O129)*Data!H129)+(J129+O129)*(1-Data!H129)*1.8/12+I129+N129+K129+L129+P129+Q129)</f>
        <v>3982592.0384904672</v>
      </c>
      <c r="T129" s="1">
        <f>'Innlegging av opplysninger'!$C$13*((H129+J129+M129+O129)*(1-Data!H129)-(J129+O129)*(1-Data!H129)*1.8/12)</f>
        <v>23360726.307469476</v>
      </c>
      <c r="U129" s="1">
        <f>Data!I129</f>
        <v>66.680900000000008</v>
      </c>
      <c r="V129" s="1">
        <f>Data!J129+Data!K129</f>
        <v>48204.46635630793</v>
      </c>
      <c r="W129" s="1">
        <f>Data!L129</f>
        <v>393.49888798741466</v>
      </c>
      <c r="X129" s="1">
        <f t="shared" si="17"/>
        <v>35065278.552636363</v>
      </c>
      <c r="Y129" s="100">
        <f t="shared" si="18"/>
        <v>286242.10909090907</v>
      </c>
      <c r="Z129" s="100">
        <f t="shared" si="19"/>
        <v>5055267.4546269998</v>
      </c>
      <c r="AA129" s="100">
        <f>'Innlegging av opplysninger'!$B$4*X129</f>
        <v>4558486.2118427269</v>
      </c>
      <c r="AB129" s="1"/>
      <c r="AC129" s="1">
        <f>'Innlegging av opplysninger'!$B$5*X129</f>
        <v>4593551.4903953634</v>
      </c>
      <c r="AD129" s="1">
        <f>'Innlegging av opplysninger'!$B$5*Y129</f>
        <v>37497.716290909091</v>
      </c>
      <c r="AE129" s="1">
        <f>'Innlegging av opplysninger'!$B$5*Z129</f>
        <v>662240.03655613703</v>
      </c>
      <c r="AF129" s="1">
        <f>'Innlegging av opplysninger'!$B$5*AA129</f>
        <v>597161.69375139719</v>
      </c>
      <c r="AG129" s="1"/>
      <c r="AH129" s="1">
        <f>'Innlegging av opplysninger'!$C$11*SUM(X129:AG129)</f>
        <v>1932517.5600772507</v>
      </c>
      <c r="AI129" s="1">
        <f>'Innlegging av opplysninger'!$C$13*(((X129+Z129+AC129+AE129)*Data!M129)+(Z129+AE129)*(1-Data!M129)*1.8/12+Y129+AD129+AA129+AB129+AF129+AG129)</f>
        <v>408340.6990328501</v>
      </c>
      <c r="AJ129" s="1">
        <f>'Innlegging av opplysninger'!$C$13*((X129+Z129+AC129+AE129)*(1-Data!M129)-(Z129+AE129)*(1-Data!M129)*1.8/12)</f>
        <v>2236157.0147570721</v>
      </c>
      <c r="AK129" s="83">
        <f t="shared" si="14"/>
        <v>21914000</v>
      </c>
      <c r="AL129" s="83">
        <f t="shared" si="15"/>
        <v>4391000</v>
      </c>
      <c r="AM129" s="83">
        <f t="shared" si="16"/>
        <v>25597000</v>
      </c>
      <c r="AN129" s="83"/>
      <c r="AO129" s="83"/>
      <c r="AP129" s="83"/>
      <c r="AQ129" s="83"/>
      <c r="AR129" s="83"/>
      <c r="AS129" s="83"/>
      <c r="AT129" s="83"/>
      <c r="AV129" s="97"/>
      <c r="AZ129" s="98"/>
      <c r="BA129" s="99"/>
      <c r="BB129" s="4"/>
      <c r="BC129" s="3"/>
    </row>
    <row r="130" spans="1:55">
      <c r="A130" t="str">
        <f t="shared" si="10"/>
        <v>1130Administrasjon</v>
      </c>
      <c r="B130" s="6" t="str">
        <f>Data!A130</f>
        <v>1130</v>
      </c>
      <c r="C130" s="7" t="str">
        <f>Data!B130</f>
        <v>Strand kommune</v>
      </c>
      <c r="D130" s="7" t="str">
        <f>Data!C130</f>
        <v>Administrasjon</v>
      </c>
      <c r="E130" s="1">
        <f>Data!D130</f>
        <v>40.01</v>
      </c>
      <c r="F130" s="1">
        <f>Data!E130+Data!F130</f>
        <v>54469.382216945778</v>
      </c>
      <c r="G130" s="1">
        <f>Data!G130</f>
        <v>0</v>
      </c>
      <c r="H130" s="1">
        <f t="shared" si="11"/>
        <v>23774399.809090912</v>
      </c>
      <c r="I130" s="1">
        <f t="shared" si="12"/>
        <v>0</v>
      </c>
      <c r="J130" s="1">
        <f t="shared" si="13"/>
        <v>2852927.9770909091</v>
      </c>
      <c r="K130" s="1">
        <f>'Innlegging av opplysninger'!$B$4*H130</f>
        <v>3090671.9751818189</v>
      </c>
      <c r="L130" s="1"/>
      <c r="M130" s="1">
        <f>'Innlegging av opplysninger'!$B$5*H130</f>
        <v>3114446.3749909098</v>
      </c>
      <c r="N130" s="1">
        <f>'Innlegging av opplysninger'!$B$5*I130</f>
        <v>0</v>
      </c>
      <c r="O130" s="1">
        <f>'Innlegging av opplysninger'!$B$5*J130</f>
        <v>373733.56499890913</v>
      </c>
      <c r="P130" s="1">
        <f>'Innlegging av opplysninger'!$B$5*K130</f>
        <v>404878.02874881832</v>
      </c>
      <c r="Q130" s="1"/>
      <c r="R130" s="1">
        <f>'Innlegging av opplysninger'!$C$11*SUM(H130:Q130)</f>
        <v>1277220.1937438867</v>
      </c>
      <c r="S130" s="1">
        <f>'Innlegging av opplysninger'!$C$13*(((H130+J130+M130+O130)*Data!H130)+(J130+O130)*(1-Data!H130)*1.8/12+I130+N130+K130+L130+P130+Q130)</f>
        <v>360309.31306611199</v>
      </c>
      <c r="T130" s="1">
        <f>'Innlegging av opplysninger'!$C$13*((H130+J130+M130+O130)*(1-Data!H130)-(J130+O130)*(1-Data!H130)*1.8/12)</f>
        <v>1387465.6888992065</v>
      </c>
      <c r="U130" s="1">
        <f>Data!I130</f>
        <v>4.8167</v>
      </c>
      <c r="V130" s="1">
        <f>Data!J130+Data!K130</f>
        <v>69449.778771427184</v>
      </c>
      <c r="W130" s="1">
        <f>Data!L130</f>
        <v>0</v>
      </c>
      <c r="X130" s="1">
        <f t="shared" si="17"/>
        <v>3649295.448090909</v>
      </c>
      <c r="Y130" s="100">
        <f t="shared" si="18"/>
        <v>0</v>
      </c>
      <c r="Z130" s="100">
        <f t="shared" si="19"/>
        <v>521849.24907699996</v>
      </c>
      <c r="AA130" s="100">
        <f>'Innlegging av opplysninger'!$B$4*X130</f>
        <v>474408.40825181821</v>
      </c>
      <c r="AB130" s="1"/>
      <c r="AC130" s="1">
        <f>'Innlegging av opplysninger'!$B$5*X130</f>
        <v>478057.70369990909</v>
      </c>
      <c r="AD130" s="1">
        <f>'Innlegging av opplysninger'!$B$5*Y130</f>
        <v>0</v>
      </c>
      <c r="AE130" s="1">
        <f>'Innlegging av opplysninger'!$B$5*Z130</f>
        <v>68362.251629086997</v>
      </c>
      <c r="AF130" s="1">
        <f>'Innlegging av opplysninger'!$B$5*AA130</f>
        <v>62147.50148098819</v>
      </c>
      <c r="AG130" s="1"/>
      <c r="AH130" s="1">
        <f>'Innlegging av opplysninger'!$C$11*SUM(X130:AG130)</f>
        <v>199656.58136472903</v>
      </c>
      <c r="AI130" s="1">
        <f>'Innlegging av opplysninger'!$C$13*(((X130+Z130+AC130+AE130)*Data!M130)+(Z130+AE130)*(1-Data!M130)*1.8/12+Y130+AD130+AA130+AB130+AF130+AG130)</f>
        <v>95155.732487309768</v>
      </c>
      <c r="AJ130" s="1">
        <f>'Innlegging av opplysninger'!$C$13*((X130+Z130+AC130+AE130)*(1-Data!M130)-(Z130+AE130)*(1-Data!M130)*1.8/12)</f>
        <v>178058.53674863523</v>
      </c>
      <c r="AK130" s="83">
        <f t="shared" si="14"/>
        <v>1477000</v>
      </c>
      <c r="AL130" s="83">
        <f t="shared" si="15"/>
        <v>455000</v>
      </c>
      <c r="AM130" s="83">
        <f t="shared" si="16"/>
        <v>1566000</v>
      </c>
      <c r="AN130" s="83"/>
      <c r="AO130" s="83"/>
      <c r="AP130" s="83"/>
      <c r="AQ130" s="83"/>
      <c r="AR130" s="83"/>
      <c r="AS130" s="83"/>
      <c r="AT130" s="83"/>
      <c r="AV130" s="97"/>
      <c r="AZ130" s="98"/>
      <c r="BA130" s="99"/>
      <c r="BB130" s="4"/>
      <c r="BC130" s="3"/>
    </row>
    <row r="131" spans="1:55">
      <c r="A131" t="str">
        <f t="shared" si="10"/>
        <v>1130Undervisning</v>
      </c>
      <c r="B131" s="6" t="str">
        <f>Data!A131</f>
        <v>1130</v>
      </c>
      <c r="C131" s="7" t="str">
        <f>Data!B131</f>
        <v>Strand kommune</v>
      </c>
      <c r="D131" s="7" t="str">
        <f>Data!C131</f>
        <v>Undervisning</v>
      </c>
      <c r="E131" s="1">
        <f>Data!D131</f>
        <v>242.91980000000001</v>
      </c>
      <c r="F131" s="1">
        <f>Data!E131+Data!F131</f>
        <v>47579.409313107994</v>
      </c>
      <c r="G131" s="1">
        <f>Data!G131</f>
        <v>0</v>
      </c>
      <c r="H131" s="1">
        <f t="shared" si="11"/>
        <v>126087061.03045452</v>
      </c>
      <c r="I131" s="1">
        <f t="shared" si="12"/>
        <v>0</v>
      </c>
      <c r="J131" s="1">
        <f t="shared" si="13"/>
        <v>15130447.323654542</v>
      </c>
      <c r="K131" s="1">
        <f>'Innlegging av opplysninger'!$B$4*H131</f>
        <v>16391317.933959087</v>
      </c>
      <c r="L131" s="1"/>
      <c r="M131" s="1">
        <f>'Innlegging av opplysninger'!$B$5*H131</f>
        <v>16517404.994989542</v>
      </c>
      <c r="N131" s="1">
        <f>'Innlegging av opplysninger'!$B$5*I131</f>
        <v>0</v>
      </c>
      <c r="O131" s="1">
        <f>'Innlegging av opplysninger'!$B$5*J131</f>
        <v>1982088.599398745</v>
      </c>
      <c r="P131" s="1">
        <f>'Innlegging av opplysninger'!$B$5*K131</f>
        <v>2147262.6493486403</v>
      </c>
      <c r="Q131" s="1"/>
      <c r="R131" s="1">
        <f>'Innlegging av opplysninger'!$C$11*SUM(H131:Q131)</f>
        <v>6773712.136208592</v>
      </c>
      <c r="S131" s="1">
        <f>'Innlegging av opplysninger'!$C$13*(((H131+J131+M131+O131)*Data!H131)+(J131+O131)*(1-Data!H131)*1.8/12+I131+N131+K131+L131+P131+Q131)</f>
        <v>1233591.8009544769</v>
      </c>
      <c r="T131" s="1">
        <f>'Innlegging av opplysninger'!$C$13*((H131+J131+M131+O131)*(1-Data!H131)-(J131+O131)*(1-Data!H131)*1.8/12)</f>
        <v>8035698.4906993862</v>
      </c>
      <c r="U131" s="1">
        <f>Data!I131</f>
        <v>24.552000000000003</v>
      </c>
      <c r="V131" s="1">
        <f>Data!J131+Data!K131</f>
        <v>48635.631414956006</v>
      </c>
      <c r="W131" s="1">
        <f>Data!L131</f>
        <v>0</v>
      </c>
      <c r="X131" s="1">
        <f t="shared" si="17"/>
        <v>13026567.518181816</v>
      </c>
      <c r="Y131" s="100">
        <f t="shared" si="18"/>
        <v>0</v>
      </c>
      <c r="Z131" s="100">
        <f t="shared" si="19"/>
        <v>1862799.1550999994</v>
      </c>
      <c r="AA131" s="100">
        <f>'Innlegging av opplysninger'!$B$4*X131</f>
        <v>1693453.7773636361</v>
      </c>
      <c r="AB131" s="1"/>
      <c r="AC131" s="1">
        <f>'Innlegging av opplysninger'!$B$5*X131</f>
        <v>1706480.3448818179</v>
      </c>
      <c r="AD131" s="1">
        <f>'Innlegging av opplysninger'!$B$5*Y131</f>
        <v>0</v>
      </c>
      <c r="AE131" s="1">
        <f>'Innlegging av opplysninger'!$B$5*Z131</f>
        <v>244026.68931809993</v>
      </c>
      <c r="AF131" s="1">
        <f>'Innlegging av opplysninger'!$B$5*AA131</f>
        <v>221842.44483463632</v>
      </c>
      <c r="AG131" s="1"/>
      <c r="AH131" s="1">
        <f>'Innlegging av opplysninger'!$C$11*SUM(X131:AG131)</f>
        <v>712696.45732784003</v>
      </c>
      <c r="AI131" s="1">
        <f>'Innlegging av opplysninger'!$C$13*(((X131+Z131+AC131+AE131)*Data!M131)+(Z131+AE131)*(1-Data!M131)*1.8/12+Y131+AD131+AA131+AB131+AF131+AG131)</f>
        <v>127588.93323134843</v>
      </c>
      <c r="AJ131" s="1">
        <f>'Innlegging av opplysninger'!$C$13*((X131+Z131+AC131+AE131)*(1-Data!M131)-(Z131+AE131)*(1-Data!M131)*1.8/12)</f>
        <v>847679.90311201161</v>
      </c>
      <c r="AK131" s="83">
        <f t="shared" si="14"/>
        <v>7486000</v>
      </c>
      <c r="AL131" s="83">
        <f t="shared" si="15"/>
        <v>1361000</v>
      </c>
      <c r="AM131" s="83">
        <f t="shared" si="16"/>
        <v>8883000</v>
      </c>
      <c r="AN131" s="83"/>
      <c r="AO131" s="83"/>
      <c r="AP131" s="83"/>
      <c r="AQ131" s="83"/>
      <c r="AR131" s="83"/>
      <c r="AS131" s="83"/>
      <c r="AT131" s="83"/>
      <c r="AV131" s="97"/>
      <c r="AZ131" s="98"/>
      <c r="BA131" s="99"/>
      <c r="BB131" s="4"/>
      <c r="BC131" s="3"/>
    </row>
    <row r="132" spans="1:55">
      <c r="A132" t="str">
        <f t="shared" si="10"/>
        <v>1130Barnehager</v>
      </c>
      <c r="B132" s="6" t="str">
        <f>Data!A132</f>
        <v>1130</v>
      </c>
      <c r="C132" s="7" t="str">
        <f>Data!B132</f>
        <v>Strand kommune</v>
      </c>
      <c r="D132" s="7" t="str">
        <f>Data!C132</f>
        <v>Barnehager</v>
      </c>
      <c r="E132" s="1">
        <f>Data!D132</f>
        <v>65.992199999999997</v>
      </c>
      <c r="F132" s="1">
        <f>Data!E132+Data!F132</f>
        <v>42799.051099978504</v>
      </c>
      <c r="G132" s="1">
        <f>Data!G132</f>
        <v>3.102942468958453</v>
      </c>
      <c r="H132" s="1">
        <f t="shared" si="11"/>
        <v>30811674.981818192</v>
      </c>
      <c r="I132" s="1">
        <f t="shared" si="12"/>
        <v>2233.8545454545456</v>
      </c>
      <c r="J132" s="1">
        <f t="shared" si="13"/>
        <v>3697669.0603636377</v>
      </c>
      <c r="K132" s="1">
        <f>'Innlegging av opplysninger'!$B$4*H132</f>
        <v>4005517.7476363652</v>
      </c>
      <c r="L132" s="1"/>
      <c r="M132" s="1">
        <f>'Innlegging av opplysninger'!$B$5*H132</f>
        <v>4036329.4226181833</v>
      </c>
      <c r="N132" s="1">
        <f>'Innlegging av opplysninger'!$B$5*I132</f>
        <v>292.63494545454546</v>
      </c>
      <c r="O132" s="1">
        <f>'Innlegging av opplysninger'!$B$5*J132</f>
        <v>484394.64690763655</v>
      </c>
      <c r="P132" s="1">
        <f>'Innlegging av opplysninger'!$B$5*K132</f>
        <v>524722.82494036388</v>
      </c>
      <c r="Q132" s="1"/>
      <c r="R132" s="1">
        <f>'Innlegging av opplysninger'!$C$11*SUM(H132:Q132)</f>
        <v>1655387.7366034605</v>
      </c>
      <c r="S132" s="1">
        <f>'Innlegging av opplysninger'!$C$13*(((H132+J132+M132+O132)*Data!H132)+(J132+O132)*(1-Data!H132)*1.8/12+I132+N132+K132+L132+P132+Q132)</f>
        <v>280533.12909888924</v>
      </c>
      <c r="T132" s="1">
        <f>'Innlegging av opplysninger'!$C$13*((H132+J132+M132+O132)*(1-Data!H132)-(J132+O132)*(1-Data!H132)*1.8/12)</f>
        <v>1984734.2999374252</v>
      </c>
      <c r="U132" s="1">
        <f>Data!I132</f>
        <v>7.5816999999999997</v>
      </c>
      <c r="V132" s="1">
        <f>Data!J132+Data!K132</f>
        <v>41730.174136407404</v>
      </c>
      <c r="W132" s="1">
        <f>Data!L132</f>
        <v>0</v>
      </c>
      <c r="X132" s="1">
        <f t="shared" si="17"/>
        <v>3451479.9409090905</v>
      </c>
      <c r="Y132" s="100">
        <f t="shared" si="18"/>
        <v>0</v>
      </c>
      <c r="Z132" s="100">
        <f t="shared" si="19"/>
        <v>493561.63154999987</v>
      </c>
      <c r="AA132" s="100">
        <f>'Innlegging av opplysninger'!$B$4*X132</f>
        <v>448692.39231818175</v>
      </c>
      <c r="AB132" s="1"/>
      <c r="AC132" s="1">
        <f>'Innlegging av opplysninger'!$B$5*X132</f>
        <v>452143.87225909089</v>
      </c>
      <c r="AD132" s="1">
        <f>'Innlegging av opplysninger'!$B$5*Y132</f>
        <v>0</v>
      </c>
      <c r="AE132" s="1">
        <f>'Innlegging av opplysninger'!$B$5*Z132</f>
        <v>64656.573733049983</v>
      </c>
      <c r="AF132" s="1">
        <f>'Innlegging av opplysninger'!$B$5*AA132</f>
        <v>58778.703393681812</v>
      </c>
      <c r="AG132" s="1"/>
      <c r="AH132" s="1">
        <f>'Innlegging av opplysninger'!$C$11*SUM(X132:AG132)</f>
        <v>188833.89833819761</v>
      </c>
      <c r="AI132" s="1">
        <f>'Innlegging av opplysninger'!$C$13*(((X132+Z132+AC132+AE132)*Data!M132)+(Z132+AE132)*(1-Data!M132)*1.8/12+Y132+AD132+AA132+AB132+AF132+AG132)</f>
        <v>30742.598978224694</v>
      </c>
      <c r="AJ132" s="1">
        <f>'Innlegging av opplysninger'!$C$13*((X132+Z132+AC132+AE132)*(1-Data!M132)-(Z132+AE132)*(1-Data!M132)*1.8/12)</f>
        <v>227661.68295825625</v>
      </c>
      <c r="AK132" s="83">
        <f t="shared" si="14"/>
        <v>1844000</v>
      </c>
      <c r="AL132" s="83">
        <f t="shared" si="15"/>
        <v>311000</v>
      </c>
      <c r="AM132" s="83">
        <f t="shared" si="16"/>
        <v>2212000</v>
      </c>
      <c r="AN132" s="83"/>
      <c r="AO132" s="83"/>
      <c r="AP132" s="83"/>
      <c r="AQ132" s="83"/>
      <c r="AR132" s="83"/>
      <c r="AS132" s="83"/>
      <c r="AT132" s="83"/>
      <c r="AV132" s="97"/>
      <c r="AZ132" s="98"/>
      <c r="BA132" s="99"/>
      <c r="BB132" s="4"/>
      <c r="BC132" s="3"/>
    </row>
    <row r="133" spans="1:55">
      <c r="A133" t="str">
        <f t="shared" si="10"/>
        <v>1130Helse/pleie/omsorg</v>
      </c>
      <c r="B133" s="6" t="str">
        <f>Data!A133</f>
        <v>1130</v>
      </c>
      <c r="C133" s="7" t="str">
        <f>Data!B133</f>
        <v>Strand kommune</v>
      </c>
      <c r="D133" s="7" t="str">
        <f>Data!C133</f>
        <v>Helse/pleie/omsorg</v>
      </c>
      <c r="E133" s="1">
        <f>Data!D133</f>
        <v>319.17580000000038</v>
      </c>
      <c r="F133" s="1">
        <f>Data!E133+Data!F133</f>
        <v>47674.850418901857</v>
      </c>
      <c r="G133" s="1">
        <f>Data!G133</f>
        <v>1015.1987086740279</v>
      </c>
      <c r="H133" s="1">
        <f t="shared" si="11"/>
        <v>165999911.15272748</v>
      </c>
      <c r="I133" s="1">
        <f t="shared" si="12"/>
        <v>3534838.4727272745</v>
      </c>
      <c r="J133" s="1">
        <f t="shared" si="13"/>
        <v>20344169.95505457</v>
      </c>
      <c r="K133" s="1">
        <f>'Innlegging av opplysninger'!$B$4*H133</f>
        <v>21579988.449854575</v>
      </c>
      <c r="L133" s="1"/>
      <c r="M133" s="1">
        <f>'Innlegging av opplysninger'!$B$5*H133</f>
        <v>21745988.361007303</v>
      </c>
      <c r="N133" s="1">
        <f>'Innlegging av opplysninger'!$B$5*I133</f>
        <v>463063.83992727299</v>
      </c>
      <c r="O133" s="1">
        <f>'Innlegging av opplysninger'!$B$5*J133</f>
        <v>2665086.2641121489</v>
      </c>
      <c r="P133" s="1">
        <f>'Innlegging av opplysninger'!$B$5*K133</f>
        <v>2826978.4869309496</v>
      </c>
      <c r="Q133" s="1"/>
      <c r="R133" s="1">
        <f>'Innlegging av opplysninger'!$C$11*SUM(H133:Q133)</f>
        <v>9088080.9493289795</v>
      </c>
      <c r="S133" s="1">
        <f>'Innlegging av opplysninger'!$C$13*(((H133+J133+M133+O133)*Data!H133)+(J133+O133)*(1-Data!H133)*1.8/12+I133+N133+K133+L133+P133+Q133)</f>
        <v>1845708.3802676075</v>
      </c>
      <c r="T133" s="1">
        <f>'Innlegging av opplysninger'!$C$13*((H133+J133+M133+O133)*(1-Data!H133)-(J133+O133)*(1-Data!H133)*1.8/12)</f>
        <v>10590612.918814154</v>
      </c>
      <c r="U133" s="1">
        <f>Data!I133</f>
        <v>25.585499999999996</v>
      </c>
      <c r="V133" s="1">
        <f>Data!J133+Data!K133</f>
        <v>46657.423768671069</v>
      </c>
      <c r="W133" s="1">
        <f>Data!L133</f>
        <v>1025.5363389419792</v>
      </c>
      <c r="X133" s="1">
        <f t="shared" si="17"/>
        <v>13022765.627272729</v>
      </c>
      <c r="Y133" s="100">
        <f t="shared" si="18"/>
        <v>286242.10909090913</v>
      </c>
      <c r="Z133" s="100">
        <f t="shared" si="19"/>
        <v>1903188.1063000001</v>
      </c>
      <c r="AA133" s="100">
        <f>'Innlegging av opplysninger'!$B$4*X133</f>
        <v>1692959.5315454549</v>
      </c>
      <c r="AB133" s="1"/>
      <c r="AC133" s="1">
        <f>'Innlegging av opplysninger'!$B$5*X133</f>
        <v>1705982.2971727275</v>
      </c>
      <c r="AD133" s="1">
        <f>'Innlegging av opplysninger'!$B$5*Y133</f>
        <v>37497.716290909098</v>
      </c>
      <c r="AE133" s="1">
        <f>'Innlegging av opplysninger'!$B$5*Z133</f>
        <v>249317.64192530003</v>
      </c>
      <c r="AF133" s="1">
        <f>'Innlegging av opplysninger'!$B$5*AA133</f>
        <v>221777.69863245459</v>
      </c>
      <c r="AG133" s="1"/>
      <c r="AH133" s="1">
        <f>'Innlegging av opplysninger'!$C$11*SUM(X133:AG133)</f>
        <v>726549.76767275867</v>
      </c>
      <c r="AI133" s="1">
        <f>'Innlegging av opplysninger'!$C$13*(((X133+Z133+AC133+AE133)*Data!M133)+(Z133+AE133)*(1-Data!M133)*1.8/12+Y133+AD133+AA133+AB133+AF133+AG133)</f>
        <v>137736.00307274892</v>
      </c>
      <c r="AJ133" s="1">
        <f>'Innlegging av opplysninger'!$C$13*((X133+Z133+AC133+AE133)*(1-Data!M133)-(Z133+AE133)*(1-Data!M133)*1.8/12)</f>
        <v>856489.99479523615</v>
      </c>
      <c r="AK133" s="83">
        <f t="shared" si="14"/>
        <v>9815000</v>
      </c>
      <c r="AL133" s="83">
        <f t="shared" si="15"/>
        <v>1983000</v>
      </c>
      <c r="AM133" s="83">
        <f t="shared" si="16"/>
        <v>11447000</v>
      </c>
      <c r="AN133" s="83"/>
      <c r="AO133" s="83"/>
      <c r="AP133" s="83"/>
      <c r="AQ133" s="83"/>
      <c r="AR133" s="83"/>
      <c r="AS133" s="83"/>
      <c r="AT133" s="83"/>
      <c r="AV133" s="97"/>
      <c r="AZ133" s="98"/>
      <c r="BA133" s="99"/>
      <c r="BB133" s="4"/>
      <c r="BC133" s="3"/>
    </row>
    <row r="134" spans="1:55">
      <c r="A134" t="str">
        <f t="shared" ref="A134:A197" si="20">CONCATENATE(B134,D134)</f>
        <v>1130Samferdsel og teknikk</v>
      </c>
      <c r="B134" s="6" t="str">
        <f>Data!A134</f>
        <v>1130</v>
      </c>
      <c r="C134" s="7" t="str">
        <f>Data!B134</f>
        <v>Strand kommune</v>
      </c>
      <c r="D134" s="7" t="str">
        <f>Data!C134</f>
        <v>Samferdsel og teknikk</v>
      </c>
      <c r="E134" s="1">
        <f>Data!D134</f>
        <v>20.75</v>
      </c>
      <c r="F134" s="1">
        <f>Data!E134+Data!F134</f>
        <v>50632.113253012052</v>
      </c>
      <c r="G134" s="1">
        <f>Data!G134</f>
        <v>0</v>
      </c>
      <c r="H134" s="1">
        <f t="shared" ref="H134:H197" si="21">F134*(11-1/11)*E134</f>
        <v>11461269.272727273</v>
      </c>
      <c r="I134" s="1">
        <f t="shared" ref="I134:I197" si="22">G134*(11-1/11)*E134</f>
        <v>0</v>
      </c>
      <c r="J134" s="1">
        <f t="shared" ref="J134:J197" si="23">(H134+I134)*0.12</f>
        <v>1375352.3127272727</v>
      </c>
      <c r="K134" s="1">
        <f>'Innlegging av opplysninger'!$B$4*H134</f>
        <v>1489965.0054545456</v>
      </c>
      <c r="L134" s="1"/>
      <c r="M134" s="1">
        <f>'Innlegging av opplysninger'!$B$5*H134</f>
        <v>1501426.2747272728</v>
      </c>
      <c r="N134" s="1">
        <f>'Innlegging av opplysninger'!$B$5*I134</f>
        <v>0</v>
      </c>
      <c r="O134" s="1">
        <f>'Innlegging av opplysninger'!$B$5*J134</f>
        <v>180171.15296727273</v>
      </c>
      <c r="P134" s="1">
        <f>'Innlegging av opplysninger'!$B$5*K134</f>
        <v>195185.4157145455</v>
      </c>
      <c r="Q134" s="1"/>
      <c r="R134" s="1">
        <f>'Innlegging av opplysninger'!$C$11*SUM(H134:Q134)</f>
        <v>615728.03850409086</v>
      </c>
      <c r="S134" s="1">
        <f>'Innlegging av opplysninger'!$C$13*(((H134+J134+M134+O134)*Data!H134)+(J134+O134)*(1-Data!H134)*1.8/12+I134+N134+K134+L134+P134+Q134)</f>
        <v>135758.78090753022</v>
      </c>
      <c r="T134" s="1">
        <f>'Innlegging av opplysninger'!$C$13*((H134+J134+M134+O134)*(1-Data!H134)-(J134+O134)*(1-Data!H134)*1.8/12)</f>
        <v>706816.42967701529</v>
      </c>
      <c r="U134" s="1">
        <f>Data!I134</f>
        <v>1</v>
      </c>
      <c r="V134" s="1">
        <f>Data!J134+Data!K134</f>
        <v>40291.666666666664</v>
      </c>
      <c r="W134" s="1">
        <f>Data!L134</f>
        <v>0</v>
      </c>
      <c r="X134" s="1">
        <f t="shared" si="17"/>
        <v>439545.45454545447</v>
      </c>
      <c r="Y134" s="100">
        <f t="shared" si="18"/>
        <v>0</v>
      </c>
      <c r="Z134" s="100">
        <f t="shared" si="19"/>
        <v>62854.999999999985</v>
      </c>
      <c r="AA134" s="100">
        <f>'Innlegging av opplysninger'!$B$4*X134</f>
        <v>57140.909090909081</v>
      </c>
      <c r="AB134" s="1"/>
      <c r="AC134" s="1">
        <f>'Innlegging av opplysninger'!$B$5*X134</f>
        <v>57580.454545454537</v>
      </c>
      <c r="AD134" s="1">
        <f>'Innlegging av opplysninger'!$B$5*Y134</f>
        <v>0</v>
      </c>
      <c r="AE134" s="1">
        <f>'Innlegging av opplysninger'!$B$5*Z134</f>
        <v>8234.0049999999992</v>
      </c>
      <c r="AF134" s="1">
        <f>'Innlegging av opplysninger'!$B$5*AA134</f>
        <v>7485.4590909090903</v>
      </c>
      <c r="AG134" s="1"/>
      <c r="AH134" s="1">
        <f>'Innlegging av opplysninger'!$C$11*SUM(X134:AG134)</f>
        <v>24047.968726363633</v>
      </c>
      <c r="AI134" s="1">
        <f>'Innlegging av opplysninger'!$C$13*(((X134+Z134+AC134+AE134)*Data!M134)+(Z134+AE134)*(1-Data!M134)*1.8/12+Y134+AD134+AA134+AB134+AF134+AG134)</f>
        <v>3915.065384454545</v>
      </c>
      <c r="AJ134" s="1">
        <f>'Innlegging av opplysninger'!$C$13*((X134+Z134+AC134+AE134)*(1-Data!M134)-(Z134+AE134)*(1-Data!M134)*1.8/12)</f>
        <v>28992.68129372727</v>
      </c>
      <c r="AK134" s="83">
        <f t="shared" ref="AK134:AK197" si="24">ROUND(AH134+R134,-3)</f>
        <v>640000</v>
      </c>
      <c r="AL134" s="83">
        <f t="shared" ref="AL134:AL197" si="25">ROUND(AI134+S134,-3)</f>
        <v>140000</v>
      </c>
      <c r="AM134" s="83">
        <f t="shared" ref="AM134:AM197" si="26">ROUND(AJ134+T134,-3)</f>
        <v>736000</v>
      </c>
      <c r="AN134" s="83"/>
      <c r="AO134" s="83"/>
      <c r="AP134" s="83"/>
      <c r="AQ134" s="83"/>
      <c r="AR134" s="83"/>
      <c r="AS134" s="83"/>
      <c r="AT134" s="83"/>
      <c r="AV134" s="97"/>
      <c r="AZ134" s="98"/>
      <c r="BA134" s="99"/>
      <c r="BB134" s="4"/>
      <c r="BC134" s="3"/>
    </row>
    <row r="135" spans="1:55">
      <c r="A135" t="str">
        <f t="shared" si="20"/>
        <v>1130Annet</v>
      </c>
      <c r="B135" s="6" t="str">
        <f>Data!A135</f>
        <v>1130</v>
      </c>
      <c r="C135" s="7" t="str">
        <f>Data!B135</f>
        <v>Strand kommune</v>
      </c>
      <c r="D135" s="7" t="str">
        <f>Data!C135</f>
        <v>Annet</v>
      </c>
      <c r="E135" s="1">
        <f>Data!D135</f>
        <v>20.294499999999999</v>
      </c>
      <c r="F135" s="1">
        <f>Data!E135+Data!F135</f>
        <v>48052.209547742816</v>
      </c>
      <c r="G135" s="1">
        <f>Data!G135</f>
        <v>0</v>
      </c>
      <c r="H135" s="1">
        <f t="shared" si="21"/>
        <v>10638497.090909088</v>
      </c>
      <c r="I135" s="1">
        <f t="shared" si="22"/>
        <v>0</v>
      </c>
      <c r="J135" s="1">
        <f t="shared" si="23"/>
        <v>1276619.6509090904</v>
      </c>
      <c r="K135" s="1">
        <f>'Innlegging av opplysninger'!$B$4*H135</f>
        <v>1383004.6218181816</v>
      </c>
      <c r="L135" s="1"/>
      <c r="M135" s="1">
        <f>'Innlegging av opplysninger'!$B$5*H135</f>
        <v>1393643.1189090905</v>
      </c>
      <c r="N135" s="1">
        <f>'Innlegging av opplysninger'!$B$5*I135</f>
        <v>0</v>
      </c>
      <c r="O135" s="1">
        <f>'Innlegging av opplysninger'!$B$5*J135</f>
        <v>167237.17426909084</v>
      </c>
      <c r="P135" s="1">
        <f>'Innlegging av opplysninger'!$B$5*K135</f>
        <v>181173.60545818179</v>
      </c>
      <c r="Q135" s="1"/>
      <c r="R135" s="1">
        <f>'Innlegging av opplysninger'!$C$11*SUM(H135:Q135)</f>
        <v>571526.65996636346</v>
      </c>
      <c r="S135" s="1">
        <f>'Innlegging av opplysninger'!$C$13*(((H135+J135+M135+O135)*Data!H135)+(J135+O135)*(1-Data!H135)*1.8/12+I135+N135+K135+L135+P135+Q135)</f>
        <v>126565.28985881888</v>
      </c>
      <c r="T135" s="1">
        <f>'Innlegging av opplysninger'!$C$13*((H135+J135+M135+O135)*(1-Data!H135)-(J135+O135)*(1-Data!H135)*1.8/12)</f>
        <v>655523.82377936284</v>
      </c>
      <c r="U135" s="1">
        <f>Data!I135</f>
        <v>3.145</v>
      </c>
      <c r="V135" s="1">
        <f>Data!J135+Data!K135</f>
        <v>43009.724960254367</v>
      </c>
      <c r="W135" s="1">
        <f>Data!L135</f>
        <v>0</v>
      </c>
      <c r="X135" s="1">
        <f t="shared" ref="X135:X198" si="27">V135*(11-1/11)*U135</f>
        <v>1475624.5636363635</v>
      </c>
      <c r="Y135" s="100">
        <f t="shared" ref="Y135:Y198" si="28">W135*(11-1/11)*U135</f>
        <v>0</v>
      </c>
      <c r="Z135" s="100">
        <f t="shared" ref="Z135:Z198" si="29">(X135+Y135)*0.143</f>
        <v>211014.31259999995</v>
      </c>
      <c r="AA135" s="100">
        <f>'Innlegging av opplysninger'!$B$4*X135</f>
        <v>191831.19327272725</v>
      </c>
      <c r="AB135" s="1"/>
      <c r="AC135" s="1">
        <f>'Innlegging av opplysninger'!$B$5*X135</f>
        <v>193306.81783636363</v>
      </c>
      <c r="AD135" s="1">
        <f>'Innlegging av opplysninger'!$B$5*Y135</f>
        <v>0</v>
      </c>
      <c r="AE135" s="1">
        <f>'Innlegging av opplysninger'!$B$5*Z135</f>
        <v>27642.874950599995</v>
      </c>
      <c r="AF135" s="1">
        <f>'Innlegging av opplysninger'!$B$5*AA135</f>
        <v>25129.886318727269</v>
      </c>
      <c r="AG135" s="1"/>
      <c r="AH135" s="1">
        <f>'Innlegging av opplysninger'!$C$11*SUM(X135:AG135)</f>
        <v>80732.886647361694</v>
      </c>
      <c r="AI135" s="1">
        <f>'Innlegging av opplysninger'!$C$13*(((X135+Z135+AC135+AE135)*Data!M135)+(Z135+AE135)*(1-Data!M135)*1.8/12+Y135+AD135+AA135+AB135+AF135+AG135)</f>
        <v>13143.502201650314</v>
      </c>
      <c r="AJ135" s="1">
        <f>'Innlegging av opplysninger'!$C$13*((X135+Z135+AC135+AE135)*(1-Data!M135)-(Z135+AE135)*(1-Data!M135)*1.8/12)</f>
        <v>97333.07952631831</v>
      </c>
      <c r="AK135" s="83">
        <f t="shared" si="24"/>
        <v>652000</v>
      </c>
      <c r="AL135" s="83">
        <f t="shared" si="25"/>
        <v>140000</v>
      </c>
      <c r="AM135" s="83">
        <f t="shared" si="26"/>
        <v>753000</v>
      </c>
      <c r="AN135" s="83"/>
      <c r="AO135" s="83"/>
      <c r="AP135" s="83"/>
      <c r="AQ135" s="83"/>
      <c r="AR135" s="83"/>
      <c r="AS135" s="83"/>
      <c r="AT135" s="83"/>
      <c r="AV135" s="97"/>
      <c r="AZ135" s="98"/>
      <c r="BA135" s="99"/>
      <c r="BB135" s="4"/>
      <c r="BC135" s="3"/>
    </row>
    <row r="136" spans="1:55">
      <c r="A136" t="str">
        <f t="shared" si="20"/>
        <v>1133Alle</v>
      </c>
      <c r="B136" s="6" t="str">
        <f>Data!A136</f>
        <v>1133</v>
      </c>
      <c r="C136" s="7" t="str">
        <f>Data!B136</f>
        <v>Hjelmeland kommune</v>
      </c>
      <c r="D136" s="7" t="str">
        <f>Data!C136</f>
        <v>Alle</v>
      </c>
      <c r="E136" s="1">
        <f>Data!D136</f>
        <v>224.12929999999997</v>
      </c>
      <c r="F136" s="1">
        <f>Data!E136+Data!F136</f>
        <v>49305.131427855849</v>
      </c>
      <c r="G136" s="1">
        <f>Data!G136</f>
        <v>282.05013802300726</v>
      </c>
      <c r="H136" s="1">
        <f t="shared" si="21"/>
        <v>120553359.19999996</v>
      </c>
      <c r="I136" s="1">
        <f t="shared" si="22"/>
        <v>689625.818181818</v>
      </c>
      <c r="J136" s="1">
        <f t="shared" si="23"/>
        <v>14549158.202181812</v>
      </c>
      <c r="K136" s="1">
        <f>'Innlegging av opplysninger'!$B$4*H136</f>
        <v>15671936.695999995</v>
      </c>
      <c r="L136" s="1"/>
      <c r="M136" s="1">
        <f>'Innlegging av opplysninger'!$B$5*H136</f>
        <v>15792490.055199996</v>
      </c>
      <c r="N136" s="1">
        <f>'Innlegging av opplysninger'!$B$5*I136</f>
        <v>90340.982181818166</v>
      </c>
      <c r="O136" s="1">
        <f>'Innlegging av opplysninger'!$B$5*J136</f>
        <v>1905939.7244858176</v>
      </c>
      <c r="P136" s="1">
        <f>'Innlegging av opplysninger'!$B$5*K136</f>
        <v>2053023.7071759994</v>
      </c>
      <c r="Q136" s="1"/>
      <c r="R136" s="1">
        <f>'Innlegging av opplysninger'!$C$11*SUM(H136:Q136)</f>
        <v>6509623.2266454734</v>
      </c>
      <c r="S136" s="1">
        <f>'Innlegging av opplysninger'!$C$13*(((H136+J136+M136+O136)*Data!H136)+(J136+O136)*(1-Data!H136)*1.8/12+I136+N136+K136+L136+P136+Q136)</f>
        <v>1287752.300427485</v>
      </c>
      <c r="T136" s="1">
        <f>'Innlegging av opplysninger'!$C$13*((H136+J136+M136+O136)*(1-Data!H136)-(J136+O136)*(1-Data!H136)*1.8/12)</f>
        <v>7620153.1676136898</v>
      </c>
      <c r="U136" s="1">
        <f>Data!I136</f>
        <v>41.144300000000015</v>
      </c>
      <c r="V136" s="1">
        <f>Data!J136+Data!K136</f>
        <v>54392.197886462993</v>
      </c>
      <c r="W136" s="1">
        <f>Data!L136</f>
        <v>479.88567067613229</v>
      </c>
      <c r="X136" s="1">
        <f t="shared" si="27"/>
        <v>24413769.900000002</v>
      </c>
      <c r="Y136" s="100">
        <f t="shared" si="28"/>
        <v>215395.19999999995</v>
      </c>
      <c r="Z136" s="100">
        <f t="shared" si="29"/>
        <v>3521970.6093000001</v>
      </c>
      <c r="AA136" s="100">
        <f>'Innlegging av opplysninger'!$B$4*X136</f>
        <v>3173790.0870000003</v>
      </c>
      <c r="AB136" s="1"/>
      <c r="AC136" s="1">
        <f>'Innlegging av opplysninger'!$B$5*X136</f>
        <v>3198203.8569000005</v>
      </c>
      <c r="AD136" s="1">
        <f>'Innlegging av opplysninger'!$B$5*Y136</f>
        <v>28216.771199999996</v>
      </c>
      <c r="AE136" s="1">
        <f>'Innlegging av opplysninger'!$B$5*Z136</f>
        <v>461378.14981830004</v>
      </c>
      <c r="AF136" s="1">
        <f>'Innlegging av opplysninger'!$B$5*AA136</f>
        <v>415766.50139700004</v>
      </c>
      <c r="AG136" s="1"/>
      <c r="AH136" s="1">
        <f>'Innlegging av opplysninger'!$C$11*SUM(X136:AG136)</f>
        <v>1346282.6608733814</v>
      </c>
      <c r="AI136" s="1">
        <f>'Innlegging av opplysninger'!$C$13*(((X136+Z136+AC136+AE136)*Data!M136)+(Z136+AE136)*(1-Data!M136)*1.8/12+Y136+AD136+AA136+AB136+AF136+AG136)</f>
        <v>351751.83566089638</v>
      </c>
      <c r="AJ136" s="1">
        <f>'Innlegging av opplysninger'!$C$13*((X136+Z136+AC136+AE136)*(1-Data!M136)-(Z136+AE136)*(1-Data!M136)*1.8/12)</f>
        <v>1490529.7002710991</v>
      </c>
      <c r="AK136" s="83">
        <f t="shared" si="24"/>
        <v>7856000</v>
      </c>
      <c r="AL136" s="83">
        <f t="shared" si="25"/>
        <v>1640000</v>
      </c>
      <c r="AM136" s="83">
        <f t="shared" si="26"/>
        <v>9111000</v>
      </c>
      <c r="AN136" s="83"/>
      <c r="AO136" s="83"/>
      <c r="AP136" s="83"/>
      <c r="AQ136" s="83"/>
      <c r="AR136" s="83"/>
      <c r="AS136" s="83"/>
      <c r="AT136" s="83"/>
      <c r="AV136" s="97"/>
      <c r="AZ136" s="98"/>
      <c r="BA136" s="99"/>
      <c r="BB136" s="4"/>
      <c r="BC136" s="3"/>
    </row>
    <row r="137" spans="1:55">
      <c r="A137" t="str">
        <f t="shared" si="20"/>
        <v>1133Administrasjon</v>
      </c>
      <c r="B137" s="6" t="str">
        <f>Data!A137</f>
        <v>1133</v>
      </c>
      <c r="C137" s="7" t="str">
        <f>Data!B137</f>
        <v>Hjelmeland kommune</v>
      </c>
      <c r="D137" s="7" t="str">
        <f>Data!C137</f>
        <v>Administrasjon</v>
      </c>
      <c r="E137" s="1">
        <f>Data!D137</f>
        <v>29.328500000000002</v>
      </c>
      <c r="F137" s="1">
        <f>Data!E137+Data!F137</f>
        <v>46320.263878707279</v>
      </c>
      <c r="G137" s="1">
        <f>Data!G137</f>
        <v>0</v>
      </c>
      <c r="H137" s="1">
        <f t="shared" si="21"/>
        <v>14820042.099999998</v>
      </c>
      <c r="I137" s="1">
        <f t="shared" si="22"/>
        <v>0</v>
      </c>
      <c r="J137" s="1">
        <f t="shared" si="23"/>
        <v>1778405.0519999997</v>
      </c>
      <c r="K137" s="1">
        <f>'Innlegging av opplysninger'!$B$4*H137</f>
        <v>1926605.4729999998</v>
      </c>
      <c r="L137" s="1"/>
      <c r="M137" s="1">
        <f>'Innlegging av opplysninger'!$B$5*H137</f>
        <v>1941425.5150999997</v>
      </c>
      <c r="N137" s="1">
        <f>'Innlegging av opplysninger'!$B$5*I137</f>
        <v>0</v>
      </c>
      <c r="O137" s="1">
        <f>'Innlegging av opplysninger'!$B$5*J137</f>
        <v>232971.06181199997</v>
      </c>
      <c r="P137" s="1">
        <f>'Innlegging av opplysninger'!$B$5*K137</f>
        <v>252385.31696299999</v>
      </c>
      <c r="Q137" s="1"/>
      <c r="R137" s="1">
        <f>'Innlegging av opplysninger'!$C$11*SUM(H137:Q137)</f>
        <v>796169.71171724971</v>
      </c>
      <c r="S137" s="1">
        <f>'Innlegging av opplysninger'!$C$13*(((H137+J137+M137+O137)*Data!H137)+(J137+O137)*(1-Data!H137)*1.8/12+I137+N137+K137+L137+P137+Q137)</f>
        <v>189454.38382596956</v>
      </c>
      <c r="T137" s="1">
        <f>'Innlegging av opplysninger'!$C$13*((H137+J137+M137+O137)*(1-Data!H137)-(J137+O137)*(1-Data!H137)*1.8/12)</f>
        <v>900041.01115553</v>
      </c>
      <c r="U137" s="1">
        <f>Data!I137</f>
        <v>11.2515</v>
      </c>
      <c r="V137" s="1">
        <f>Data!J137+Data!K137</f>
        <v>57986.387000251816</v>
      </c>
      <c r="W137" s="1">
        <f>Data!L137</f>
        <v>0</v>
      </c>
      <c r="X137" s="1">
        <f t="shared" si="27"/>
        <v>7117459.9999999991</v>
      </c>
      <c r="Y137" s="100">
        <f t="shared" si="28"/>
        <v>0</v>
      </c>
      <c r="Z137" s="100">
        <f t="shared" si="29"/>
        <v>1017796.7799999998</v>
      </c>
      <c r="AA137" s="100">
        <f>'Innlegging av opplysninger'!$B$4*X137</f>
        <v>925269.79999999993</v>
      </c>
      <c r="AB137" s="1"/>
      <c r="AC137" s="1">
        <f>'Innlegging av opplysninger'!$B$5*X137</f>
        <v>932387.25999999989</v>
      </c>
      <c r="AD137" s="1">
        <f>'Innlegging av opplysninger'!$B$5*Y137</f>
        <v>0</v>
      </c>
      <c r="AE137" s="1">
        <f>'Innlegging av opplysninger'!$B$5*Z137</f>
        <v>133331.37817999997</v>
      </c>
      <c r="AF137" s="1">
        <f>'Innlegging av opplysninger'!$B$5*AA137</f>
        <v>121210.3438</v>
      </c>
      <c r="AG137" s="1"/>
      <c r="AH137" s="1">
        <f>'Innlegging av opplysninger'!$C$11*SUM(X137:AG137)</f>
        <v>389403.31135524</v>
      </c>
      <c r="AI137" s="1">
        <f>'Innlegging av opplysninger'!$C$13*(((X137+Z137+AC137+AE137)*Data!M137)+(Z137+AE137)*(1-Data!M137)*1.8/12+Y137+AD137+AA137+AB137+AF137+AG137)</f>
        <v>140563.07141354398</v>
      </c>
      <c r="AJ137" s="1">
        <f>'Innlegging av opplysninger'!$C$13*((X137+Z137+AC137+AE137)*(1-Data!M137)-(Z137+AE137)*(1-Data!M137)*1.8/12)</f>
        <v>392304.61780941591</v>
      </c>
      <c r="AK137" s="83">
        <f t="shared" si="24"/>
        <v>1186000</v>
      </c>
      <c r="AL137" s="83">
        <f t="shared" si="25"/>
        <v>330000</v>
      </c>
      <c r="AM137" s="83">
        <f t="shared" si="26"/>
        <v>1292000</v>
      </c>
      <c r="AN137" s="83"/>
      <c r="AO137" s="83"/>
      <c r="AP137" s="83"/>
      <c r="AQ137" s="83"/>
      <c r="AR137" s="83"/>
      <c r="AS137" s="83"/>
      <c r="AT137" s="83"/>
      <c r="AV137" s="97"/>
      <c r="AZ137" s="98"/>
      <c r="BA137" s="99"/>
      <c r="BB137" s="4"/>
      <c r="BC137" s="3"/>
    </row>
    <row r="138" spans="1:55">
      <c r="A138" t="str">
        <f t="shared" si="20"/>
        <v>1133Undervisning</v>
      </c>
      <c r="B138" s="6" t="str">
        <f>Data!A138</f>
        <v>1133</v>
      </c>
      <c r="C138" s="7" t="str">
        <f>Data!B138</f>
        <v>Hjelmeland kommune</v>
      </c>
      <c r="D138" s="7" t="str">
        <f>Data!C138</f>
        <v>Undervisning</v>
      </c>
      <c r="E138" s="1">
        <f>Data!D138</f>
        <v>62.774599999999992</v>
      </c>
      <c r="F138" s="1">
        <f>Data!E138+Data!F138</f>
        <v>50108.951417717792</v>
      </c>
      <c r="G138" s="1">
        <f>Data!G138</f>
        <v>0</v>
      </c>
      <c r="H138" s="1">
        <f t="shared" si="21"/>
        <v>34315302.345454544</v>
      </c>
      <c r="I138" s="1">
        <f t="shared" si="22"/>
        <v>0</v>
      </c>
      <c r="J138" s="1">
        <f t="shared" si="23"/>
        <v>4117836.281454545</v>
      </c>
      <c r="K138" s="1">
        <f>'Innlegging av opplysninger'!$B$4*H138</f>
        <v>4460989.3049090905</v>
      </c>
      <c r="L138" s="1"/>
      <c r="M138" s="1">
        <f>'Innlegging av opplysninger'!$B$5*H138</f>
        <v>4495304.6072545452</v>
      </c>
      <c r="N138" s="1">
        <f>'Innlegging av opplysninger'!$B$5*I138</f>
        <v>0</v>
      </c>
      <c r="O138" s="1">
        <f>'Innlegging av opplysninger'!$B$5*J138</f>
        <v>539436.55287054542</v>
      </c>
      <c r="P138" s="1">
        <f>'Innlegging av opplysninger'!$B$5*K138</f>
        <v>584389.59894309088</v>
      </c>
      <c r="Q138" s="1"/>
      <c r="R138" s="1">
        <f>'Innlegging av opplysninger'!$C$11*SUM(H138:Q138)</f>
        <v>1843503.8302536814</v>
      </c>
      <c r="S138" s="1">
        <f>'Innlegging av opplysninger'!$C$13*(((H138+J138+M138+O138)*Data!H138)+(J138+O138)*(1-Data!H138)*1.8/12+I138+N138+K138+L138+P138+Q138)</f>
        <v>335416.84615036187</v>
      </c>
      <c r="T138" s="1">
        <f>'Innlegging av opplysninger'!$C$13*((H138+J138+M138+O138)*(1-Data!H138)-(J138+O138)*(1-Data!H138)*1.8/12)</f>
        <v>2187272.6057757288</v>
      </c>
      <c r="U138" s="1">
        <f>Data!I138</f>
        <v>8.9768999999999988</v>
      </c>
      <c r="V138" s="1">
        <f>Data!J138+Data!K138</f>
        <v>54954.040091791161</v>
      </c>
      <c r="W138" s="1">
        <f>Data!L138</f>
        <v>0</v>
      </c>
      <c r="X138" s="1">
        <f t="shared" si="27"/>
        <v>5381639.1545454543</v>
      </c>
      <c r="Y138" s="100">
        <f t="shared" si="28"/>
        <v>0</v>
      </c>
      <c r="Z138" s="100">
        <f t="shared" si="29"/>
        <v>769574.39909999992</v>
      </c>
      <c r="AA138" s="100">
        <f>'Innlegging av opplysninger'!$B$4*X138</f>
        <v>699613.09009090904</v>
      </c>
      <c r="AB138" s="1"/>
      <c r="AC138" s="1">
        <f>'Innlegging av opplysninger'!$B$5*X138</f>
        <v>704994.72924545454</v>
      </c>
      <c r="AD138" s="1">
        <f>'Innlegging av opplysninger'!$B$5*Y138</f>
        <v>0</v>
      </c>
      <c r="AE138" s="1">
        <f>'Innlegging av opplysninger'!$B$5*Z138</f>
        <v>100814.24628209999</v>
      </c>
      <c r="AF138" s="1">
        <f>'Innlegging av opplysninger'!$B$5*AA138</f>
        <v>91649.314801909088</v>
      </c>
      <c r="AG138" s="1"/>
      <c r="AH138" s="1">
        <f>'Innlegging av opplysninger'!$C$11*SUM(X138:AG138)</f>
        <v>294434.82749450143</v>
      </c>
      <c r="AI138" s="1">
        <f>'Innlegging av opplysninger'!$C$13*(((X138+Z138+AC138+AE138)*Data!M138)+(Z138+AE138)*(1-Data!M138)*1.8/12+Y138+AD138+AA138+AB138+AF138+AG138)</f>
        <v>58927.19013763855</v>
      </c>
      <c r="AJ138" s="1">
        <f>'Innlegging av opplysninger'!$C$13*((X138+Z138+AC138+AE138)*(1-Data!M138)-(Z138+AE138)*(1-Data!M138)*1.8/12)</f>
        <v>343983.62643378443</v>
      </c>
      <c r="AK138" s="83">
        <f t="shared" si="24"/>
        <v>2138000</v>
      </c>
      <c r="AL138" s="83">
        <f t="shared" si="25"/>
        <v>394000</v>
      </c>
      <c r="AM138" s="83">
        <f t="shared" si="26"/>
        <v>2531000</v>
      </c>
      <c r="AN138" s="83"/>
      <c r="AO138" s="83"/>
      <c r="AP138" s="83"/>
      <c r="AQ138" s="83"/>
      <c r="AR138" s="83"/>
      <c r="AS138" s="83"/>
      <c r="AT138" s="83"/>
      <c r="AV138" s="97"/>
      <c r="AZ138" s="98"/>
      <c r="BA138" s="99"/>
      <c r="BB138" s="4"/>
      <c r="BC138" s="3"/>
    </row>
    <row r="139" spans="1:55">
      <c r="A139" t="str">
        <f t="shared" si="20"/>
        <v>1133Barnehager</v>
      </c>
      <c r="B139" s="6" t="str">
        <f>Data!A139</f>
        <v>1133</v>
      </c>
      <c r="C139" s="7" t="str">
        <f>Data!B139</f>
        <v>Hjelmeland kommune</v>
      </c>
      <c r="D139" s="7" t="str">
        <f>Data!C139</f>
        <v>Barnehager</v>
      </c>
      <c r="E139" s="1">
        <f>Data!D139</f>
        <v>34.887700000000009</v>
      </c>
      <c r="F139" s="1">
        <f>Data!E139+Data!F139</f>
        <v>45006.205123868873</v>
      </c>
      <c r="G139" s="1">
        <f>Data!G139</f>
        <v>0</v>
      </c>
      <c r="H139" s="1">
        <f t="shared" si="21"/>
        <v>17129050.718181822</v>
      </c>
      <c r="I139" s="1">
        <f t="shared" si="22"/>
        <v>0</v>
      </c>
      <c r="J139" s="1">
        <f t="shared" si="23"/>
        <v>2055486.0861818185</v>
      </c>
      <c r="K139" s="1">
        <f>'Innlegging av opplysninger'!$B$4*H139</f>
        <v>2226776.5933636371</v>
      </c>
      <c r="L139" s="1"/>
      <c r="M139" s="1">
        <f>'Innlegging av opplysninger'!$B$5*H139</f>
        <v>2243905.6440818189</v>
      </c>
      <c r="N139" s="1">
        <f>'Innlegging av opplysninger'!$B$5*I139</f>
        <v>0</v>
      </c>
      <c r="O139" s="1">
        <f>'Innlegging av opplysninger'!$B$5*J139</f>
        <v>269268.67728981824</v>
      </c>
      <c r="P139" s="1">
        <f>'Innlegging av opplysninger'!$B$5*K139</f>
        <v>291707.73373063648</v>
      </c>
      <c r="Q139" s="1"/>
      <c r="R139" s="1">
        <f>'Innlegging av opplysninger'!$C$11*SUM(H139:Q139)</f>
        <v>920215.42720752303</v>
      </c>
      <c r="S139" s="1">
        <f>'Innlegging av opplysninger'!$C$13*(((H139+J139+M139+O139)*Data!H139)+(J139+O139)*(1-Data!H139)*1.8/12+I139+N139+K139+L139+P139+Q139)</f>
        <v>159824.23434755919</v>
      </c>
      <c r="T139" s="1">
        <f>'Innlegging av opplysninger'!$C$13*((H139+J139+M139+O139)*(1-Data!H139)-(J139+O139)*(1-Data!H139)*1.8/12)</f>
        <v>1099417.9291995775</v>
      </c>
      <c r="U139" s="1">
        <f>Data!I139</f>
        <v>3.6</v>
      </c>
      <c r="V139" s="1">
        <f>Data!J139+Data!K139</f>
        <v>47080.185185185175</v>
      </c>
      <c r="W139" s="1">
        <f>Data!L139</f>
        <v>0</v>
      </c>
      <c r="X139" s="1">
        <f t="shared" si="27"/>
        <v>1848967.2727272722</v>
      </c>
      <c r="Y139" s="100">
        <f t="shared" si="28"/>
        <v>0</v>
      </c>
      <c r="Z139" s="100">
        <f t="shared" si="29"/>
        <v>264402.31999999989</v>
      </c>
      <c r="AA139" s="100">
        <f>'Innlegging av opplysninger'!$B$4*X139</f>
        <v>240365.74545454539</v>
      </c>
      <c r="AB139" s="1"/>
      <c r="AC139" s="1">
        <f>'Innlegging av opplysninger'!$B$5*X139</f>
        <v>242214.71272727268</v>
      </c>
      <c r="AD139" s="1">
        <f>'Innlegging av opplysninger'!$B$5*Y139</f>
        <v>0</v>
      </c>
      <c r="AE139" s="1">
        <f>'Innlegging av opplysninger'!$B$5*Z139</f>
        <v>34636.703919999985</v>
      </c>
      <c r="AF139" s="1">
        <f>'Innlegging av opplysninger'!$B$5*AA139</f>
        <v>31487.912654545449</v>
      </c>
      <c r="AG139" s="1"/>
      <c r="AH139" s="1">
        <f>'Innlegging av opplysninger'!$C$11*SUM(X139:AG139)</f>
        <v>101158.83736437817</v>
      </c>
      <c r="AI139" s="1">
        <f>'Innlegging av opplysninger'!$C$13*(((X139+Z139+AC139+AE139)*Data!M139)+(Z139+AE139)*(1-Data!M139)*1.8/12+Y139+AD139+AA139+AB139+AF139+AG139)</f>
        <v>22227.974436195269</v>
      </c>
      <c r="AJ139" s="1">
        <f>'Innlegging av opplysninger'!$C$13*((X139+Z139+AC139+AE139)*(1-Data!M139)-(Z139+AE139)*(1-Data!M139)*1.8/12)</f>
        <v>116199.90827295379</v>
      </c>
      <c r="AK139" s="83">
        <f t="shared" si="24"/>
        <v>1021000</v>
      </c>
      <c r="AL139" s="83">
        <f t="shared" si="25"/>
        <v>182000</v>
      </c>
      <c r="AM139" s="83">
        <f t="shared" si="26"/>
        <v>1216000</v>
      </c>
      <c r="AN139" s="83"/>
      <c r="AO139" s="83"/>
      <c r="AP139" s="83"/>
      <c r="AQ139" s="83"/>
      <c r="AR139" s="83"/>
      <c r="AS139" s="83"/>
      <c r="AT139" s="83"/>
      <c r="AV139" s="97"/>
      <c r="AZ139" s="98"/>
      <c r="BA139" s="99"/>
      <c r="BB139" s="4"/>
      <c r="BC139" s="3"/>
    </row>
    <row r="140" spans="1:55">
      <c r="A140" t="str">
        <f t="shared" si="20"/>
        <v>1133Helse/pleie/omsorg</v>
      </c>
      <c r="B140" s="6" t="str">
        <f>Data!A140</f>
        <v>1133</v>
      </c>
      <c r="C140" s="7" t="str">
        <f>Data!B140</f>
        <v>Hjelmeland kommune</v>
      </c>
      <c r="D140" s="7" t="str">
        <f>Data!C140</f>
        <v>Helse/pleie/omsorg</v>
      </c>
      <c r="E140" s="1">
        <f>Data!D140</f>
        <v>82.787299999999988</v>
      </c>
      <c r="F140" s="1">
        <f>Data!E140+Data!F140</f>
        <v>49928.616124292821</v>
      </c>
      <c r="G140" s="1">
        <f>Data!G140</f>
        <v>763.5917586393083</v>
      </c>
      <c r="H140" s="1">
        <f t="shared" si="21"/>
        <v>45092239.872727267</v>
      </c>
      <c r="I140" s="1">
        <f t="shared" si="22"/>
        <v>689625.81818181812</v>
      </c>
      <c r="J140" s="1">
        <f t="shared" si="23"/>
        <v>5493823.8829090903</v>
      </c>
      <c r="K140" s="1">
        <f>'Innlegging av opplysninger'!$B$4*H140</f>
        <v>5861991.1834545452</v>
      </c>
      <c r="L140" s="1"/>
      <c r="M140" s="1">
        <f>'Innlegging av opplysninger'!$B$5*H140</f>
        <v>5907083.4233272718</v>
      </c>
      <c r="N140" s="1">
        <f>'Innlegging av opplysninger'!$B$5*I140</f>
        <v>90340.982181818181</v>
      </c>
      <c r="O140" s="1">
        <f>'Innlegging av opplysninger'!$B$5*J140</f>
        <v>719690.9286610909</v>
      </c>
      <c r="P140" s="1">
        <f>'Innlegging av opplysninger'!$B$5*K140</f>
        <v>767920.84503254551</v>
      </c>
      <c r="Q140" s="1"/>
      <c r="R140" s="1">
        <f>'Innlegging av opplysninger'!$C$11*SUM(H140:Q140)</f>
        <v>2455663.2435860671</v>
      </c>
      <c r="S140" s="1">
        <f>'Innlegging av opplysninger'!$C$13*(((H140+J140+M140+O140)*Data!H140)+(J140+O140)*(1-Data!H140)*1.8/12+I140+N140+K140+L140+P140+Q140)</f>
        <v>513437.81252587889</v>
      </c>
      <c r="T140" s="1">
        <f>'Innlegging av opplysninger'!$C$13*((H140+J140+M140+O140)*(1-Data!H140)-(J140+O140)*(1-Data!H140)*1.8/12)</f>
        <v>2846943.4681708445</v>
      </c>
      <c r="U140" s="1">
        <f>Data!I140</f>
        <v>15.069700000000003</v>
      </c>
      <c r="V140" s="1">
        <f>Data!J140+Data!K140</f>
        <v>50931.891367003533</v>
      </c>
      <c r="W140" s="1">
        <f>Data!L140</f>
        <v>1310.2158636203769</v>
      </c>
      <c r="X140" s="1">
        <f t="shared" si="27"/>
        <v>8373036.2545454539</v>
      </c>
      <c r="Y140" s="100">
        <f t="shared" si="28"/>
        <v>215395.19999999995</v>
      </c>
      <c r="Z140" s="100">
        <f t="shared" si="29"/>
        <v>1228145.6979999996</v>
      </c>
      <c r="AA140" s="100">
        <f>'Innlegging av opplysninger'!$B$4*X140</f>
        <v>1088494.7130909089</v>
      </c>
      <c r="AB140" s="1"/>
      <c r="AC140" s="1">
        <f>'Innlegging av opplysninger'!$B$5*X140</f>
        <v>1096867.7493454546</v>
      </c>
      <c r="AD140" s="1">
        <f>'Innlegging av opplysninger'!$B$5*Y140</f>
        <v>28216.771199999996</v>
      </c>
      <c r="AE140" s="1">
        <f>'Innlegging av opplysninger'!$B$5*Z140</f>
        <v>160887.08643799997</v>
      </c>
      <c r="AF140" s="1">
        <f>'Innlegging av opplysninger'!$B$5*AA140</f>
        <v>142592.80741490907</v>
      </c>
      <c r="AG140" s="1"/>
      <c r="AH140" s="1">
        <f>'Innlegging av opplysninger'!$C$11*SUM(X140:AG140)</f>
        <v>468678.17864131957</v>
      </c>
      <c r="AI140" s="1">
        <f>'Innlegging av opplysninger'!$C$13*(((X140+Z140+AC140+AE140)*Data!M140)+(Z140+AE140)*(1-Data!M140)*1.8/12+Y140+AD140+AA140+AB140+AF140+AG140)</f>
        <v>95586.579211548524</v>
      </c>
      <c r="AJ140" s="1">
        <f>'Innlegging av opplysninger'!$C$13*((X140+Z140+AC140+AE140)*(1-Data!M140)-(Z140+AE140)*(1-Data!M140)*1.8/12)</f>
        <v>545762.50735025713</v>
      </c>
      <c r="AK140" s="83">
        <f t="shared" si="24"/>
        <v>2924000</v>
      </c>
      <c r="AL140" s="83">
        <f t="shared" si="25"/>
        <v>609000</v>
      </c>
      <c r="AM140" s="83">
        <f t="shared" si="26"/>
        <v>3393000</v>
      </c>
      <c r="AN140" s="83"/>
      <c r="AO140" s="83"/>
      <c r="AP140" s="83"/>
      <c r="AQ140" s="83"/>
      <c r="AR140" s="83"/>
      <c r="AS140" s="83"/>
      <c r="AT140" s="83"/>
      <c r="AV140" s="97"/>
      <c r="AZ140" s="98"/>
      <c r="BA140" s="99"/>
      <c r="BB140" s="4"/>
      <c r="BC140" s="3"/>
    </row>
    <row r="141" spans="1:55">
      <c r="A141" t="str">
        <f t="shared" si="20"/>
        <v>1133Samferdsel og teknikk</v>
      </c>
      <c r="B141" s="6" t="str">
        <f>Data!A141</f>
        <v>1133</v>
      </c>
      <c r="C141" s="7" t="str">
        <f>Data!B141</f>
        <v>Hjelmeland kommune</v>
      </c>
      <c r="D141" s="7" t="str">
        <f>Data!C141</f>
        <v>Samferdsel og teknikk</v>
      </c>
      <c r="E141" s="1">
        <f>Data!D141</f>
        <v>6.9850000000000012</v>
      </c>
      <c r="F141" s="1">
        <f>Data!E141+Data!F141</f>
        <v>0</v>
      </c>
      <c r="G141" s="1">
        <f>Data!G141</f>
        <v>0</v>
      </c>
      <c r="H141" s="1">
        <f t="shared" si="21"/>
        <v>0</v>
      </c>
      <c r="I141" s="1">
        <f t="shared" si="22"/>
        <v>0</v>
      </c>
      <c r="J141" s="1">
        <f t="shared" si="23"/>
        <v>0</v>
      </c>
      <c r="K141" s="1">
        <f>'Innlegging av opplysninger'!$B$4*H141</f>
        <v>0</v>
      </c>
      <c r="L141" s="1"/>
      <c r="M141" s="1">
        <f>'Innlegging av opplysninger'!$B$5*H141</f>
        <v>0</v>
      </c>
      <c r="N141" s="1">
        <f>'Innlegging av opplysninger'!$B$5*I141</f>
        <v>0</v>
      </c>
      <c r="O141" s="1">
        <f>'Innlegging av opplysninger'!$B$5*J141</f>
        <v>0</v>
      </c>
      <c r="P141" s="1">
        <f>'Innlegging av opplysninger'!$B$5*K141</f>
        <v>0</v>
      </c>
      <c r="Q141" s="1"/>
      <c r="R141" s="1">
        <f>'Innlegging av opplysninger'!$C$11*SUM(H141:Q141)</f>
        <v>0</v>
      </c>
      <c r="S141" s="1">
        <f>'Innlegging av opplysninger'!$C$13*(((H141+J141+M141+O141)*Data!H141)+(J141+O141)*(1-Data!H141)*1.8/12+I141+N141+K141+L141+P141+Q141)</f>
        <v>0</v>
      </c>
      <c r="T141" s="1">
        <f>'Innlegging av opplysninger'!$C$13*((H141+J141+M141+O141)*(1-Data!H141)-(J141+O141)*(1-Data!H141)*1.8/12)</f>
        <v>0</v>
      </c>
      <c r="U141" s="1">
        <f>Data!I141</f>
        <v>0</v>
      </c>
      <c r="V141" s="1">
        <f>Data!J141+Data!K141</f>
        <v>0</v>
      </c>
      <c r="W141" s="1">
        <f>Data!L141</f>
        <v>0</v>
      </c>
      <c r="X141" s="1">
        <f t="shared" si="27"/>
        <v>0</v>
      </c>
      <c r="Y141" s="100">
        <f t="shared" si="28"/>
        <v>0</v>
      </c>
      <c r="Z141" s="100">
        <f t="shared" si="29"/>
        <v>0</v>
      </c>
      <c r="AA141" s="100">
        <f>'Innlegging av opplysninger'!$B$4*X141</f>
        <v>0</v>
      </c>
      <c r="AB141" s="1"/>
      <c r="AC141" s="1">
        <f>'Innlegging av opplysninger'!$B$5*X141</f>
        <v>0</v>
      </c>
      <c r="AD141" s="1">
        <f>'Innlegging av opplysninger'!$B$5*Y141</f>
        <v>0</v>
      </c>
      <c r="AE141" s="1">
        <f>'Innlegging av opplysninger'!$B$5*Z141</f>
        <v>0</v>
      </c>
      <c r="AF141" s="1">
        <f>'Innlegging av opplysninger'!$B$5*AA141</f>
        <v>0</v>
      </c>
      <c r="AG141" s="1"/>
      <c r="AH141" s="1">
        <f>'Innlegging av opplysninger'!$C$11*SUM(X141:AG141)</f>
        <v>0</v>
      </c>
      <c r="AI141" s="1">
        <f>'Innlegging av opplysninger'!$C$13*(((X141+Z141+AC141+AE141)*Data!M141)+(Z141+AE141)*(1-Data!M141)*1.8/12+Y141+AD141+AA141+AB141+AF141+AG141)</f>
        <v>0</v>
      </c>
      <c r="AJ141" s="1">
        <f>'Innlegging av opplysninger'!$C$13*((X141+Z141+AC141+AE141)*(1-Data!M141)-(Z141+AE141)*(1-Data!M141)*1.8/12)</f>
        <v>0</v>
      </c>
      <c r="AK141" s="83">
        <f t="shared" si="24"/>
        <v>0</v>
      </c>
      <c r="AL141" s="83">
        <f t="shared" si="25"/>
        <v>0</v>
      </c>
      <c r="AM141" s="83">
        <f t="shared" si="26"/>
        <v>0</v>
      </c>
      <c r="AN141" s="83"/>
      <c r="AO141" s="83"/>
      <c r="AP141" s="83"/>
      <c r="AQ141" s="83"/>
      <c r="AR141" s="83"/>
      <c r="AS141" s="83"/>
      <c r="AT141" s="83"/>
      <c r="AV141" s="97"/>
      <c r="AZ141" s="98"/>
      <c r="BA141" s="99"/>
      <c r="BB141" s="4"/>
      <c r="BC141" s="3"/>
    </row>
    <row r="142" spans="1:55">
      <c r="A142" t="str">
        <f t="shared" si="20"/>
        <v>1133Annet</v>
      </c>
      <c r="B142" s="6" t="str">
        <f>Data!A142</f>
        <v>1133</v>
      </c>
      <c r="C142" s="7" t="str">
        <f>Data!B142</f>
        <v>Hjelmeland kommune</v>
      </c>
      <c r="D142" s="7" t="str">
        <f>Data!C142</f>
        <v>Annet</v>
      </c>
      <c r="E142" s="1">
        <f>Data!D142</f>
        <v>7.3662000000000001</v>
      </c>
      <c r="F142" s="1">
        <f>Data!E142+Data!F142</f>
        <v>0</v>
      </c>
      <c r="G142" s="1">
        <f>Data!G142</f>
        <v>0</v>
      </c>
      <c r="H142" s="1">
        <f t="shared" si="21"/>
        <v>0</v>
      </c>
      <c r="I142" s="1">
        <f t="shared" si="22"/>
        <v>0</v>
      </c>
      <c r="J142" s="1">
        <f t="shared" si="23"/>
        <v>0</v>
      </c>
      <c r="K142" s="1">
        <f>'Innlegging av opplysninger'!$B$4*H142</f>
        <v>0</v>
      </c>
      <c r="L142" s="1"/>
      <c r="M142" s="1">
        <f>'Innlegging av opplysninger'!$B$5*H142</f>
        <v>0</v>
      </c>
      <c r="N142" s="1">
        <f>'Innlegging av opplysninger'!$B$5*I142</f>
        <v>0</v>
      </c>
      <c r="O142" s="1">
        <f>'Innlegging av opplysninger'!$B$5*J142</f>
        <v>0</v>
      </c>
      <c r="P142" s="1">
        <f>'Innlegging av opplysninger'!$B$5*K142</f>
        <v>0</v>
      </c>
      <c r="Q142" s="1"/>
      <c r="R142" s="1">
        <f>'Innlegging av opplysninger'!$C$11*SUM(H142:Q142)</f>
        <v>0</v>
      </c>
      <c r="S142" s="1">
        <f>'Innlegging av opplysninger'!$C$13*(((H142+J142+M142+O142)*Data!H142)+(J142+O142)*(1-Data!H142)*1.8/12+I142+N142+K142+L142+P142+Q142)</f>
        <v>0</v>
      </c>
      <c r="T142" s="1">
        <f>'Innlegging av opplysninger'!$C$13*((H142+J142+M142+O142)*(1-Data!H142)-(J142+O142)*(1-Data!H142)*1.8/12)</f>
        <v>0</v>
      </c>
      <c r="U142" s="1">
        <f>Data!I142</f>
        <v>0</v>
      </c>
      <c r="V142" s="1">
        <f>Data!J142+Data!K142</f>
        <v>0</v>
      </c>
      <c r="W142" s="1">
        <f>Data!L142</f>
        <v>0</v>
      </c>
      <c r="X142" s="1">
        <f t="shared" si="27"/>
        <v>0</v>
      </c>
      <c r="Y142" s="100">
        <f t="shared" si="28"/>
        <v>0</v>
      </c>
      <c r="Z142" s="100">
        <f t="shared" si="29"/>
        <v>0</v>
      </c>
      <c r="AA142" s="100">
        <f>'Innlegging av opplysninger'!$B$4*X142</f>
        <v>0</v>
      </c>
      <c r="AB142" s="1"/>
      <c r="AC142" s="1">
        <f>'Innlegging av opplysninger'!$B$5*X142</f>
        <v>0</v>
      </c>
      <c r="AD142" s="1">
        <f>'Innlegging av opplysninger'!$B$5*Y142</f>
        <v>0</v>
      </c>
      <c r="AE142" s="1">
        <f>'Innlegging av opplysninger'!$B$5*Z142</f>
        <v>0</v>
      </c>
      <c r="AF142" s="1">
        <f>'Innlegging av opplysninger'!$B$5*AA142</f>
        <v>0</v>
      </c>
      <c r="AG142" s="1"/>
      <c r="AH142" s="1">
        <f>'Innlegging av opplysninger'!$C$11*SUM(X142:AG142)</f>
        <v>0</v>
      </c>
      <c r="AI142" s="1">
        <f>'Innlegging av opplysninger'!$C$13*(((X142+Z142+AC142+AE142)*Data!M142)+(Z142+AE142)*(1-Data!M142)*1.8/12+Y142+AD142+AA142+AB142+AF142+AG142)</f>
        <v>0</v>
      </c>
      <c r="AJ142" s="1">
        <f>'Innlegging av opplysninger'!$C$13*((X142+Z142+AC142+AE142)*(1-Data!M142)-(Z142+AE142)*(1-Data!M142)*1.8/12)</f>
        <v>0</v>
      </c>
      <c r="AK142" s="83">
        <f t="shared" si="24"/>
        <v>0</v>
      </c>
      <c r="AL142" s="83">
        <f t="shared" si="25"/>
        <v>0</v>
      </c>
      <c r="AM142" s="83">
        <f t="shared" si="26"/>
        <v>0</v>
      </c>
      <c r="AN142" s="83"/>
      <c r="AO142" s="83"/>
      <c r="AP142" s="83"/>
      <c r="AQ142" s="83"/>
      <c r="AR142" s="83"/>
      <c r="AS142" s="83"/>
      <c r="AT142" s="83"/>
      <c r="AV142" s="97"/>
      <c r="AZ142" s="98"/>
      <c r="BA142" s="99"/>
      <c r="BB142" s="4"/>
      <c r="BC142" s="3"/>
    </row>
    <row r="143" spans="1:55">
      <c r="A143" t="str">
        <f t="shared" si="20"/>
        <v>1134Alle</v>
      </c>
      <c r="B143" s="6" t="str">
        <f>Data!A143</f>
        <v>1134</v>
      </c>
      <c r="C143" s="7" t="str">
        <f>Data!B143</f>
        <v>Suldal kommune</v>
      </c>
      <c r="D143" s="7" t="str">
        <f>Data!C143</f>
        <v>Alle</v>
      </c>
      <c r="E143" s="1">
        <f>Data!D143</f>
        <v>360.90099623609922</v>
      </c>
      <c r="F143" s="1">
        <f>Data!E143+Data!F143</f>
        <v>48702.818256634302</v>
      </c>
      <c r="G143" s="1">
        <f>Data!G143</f>
        <v>451.09623331019151</v>
      </c>
      <c r="H143" s="1">
        <f t="shared" si="21"/>
        <v>191747952.30899999</v>
      </c>
      <c r="I143" s="1">
        <f t="shared" si="22"/>
        <v>1776011.7818181813</v>
      </c>
      <c r="J143" s="1">
        <f t="shared" si="23"/>
        <v>23222875.69089818</v>
      </c>
      <c r="K143" s="1">
        <f>'Innlegging av opplysninger'!$B$4*H143</f>
        <v>24927233.800170001</v>
      </c>
      <c r="L143" s="1"/>
      <c r="M143" s="1">
        <f>'Innlegging av opplysninger'!$B$5*H143</f>
        <v>25118981.752478998</v>
      </c>
      <c r="N143" s="1">
        <f>'Innlegging av opplysninger'!$B$5*I143</f>
        <v>232657.54341818177</v>
      </c>
      <c r="O143" s="1">
        <f>'Innlegging av opplysninger'!$B$5*J143</f>
        <v>3042196.7155076619</v>
      </c>
      <c r="P143" s="1">
        <f>'Innlegging av opplysninger'!$B$5*K143</f>
        <v>3265467.6278222702</v>
      </c>
      <c r="Q143" s="1"/>
      <c r="R143" s="1">
        <f>'Innlegging av opplysninger'!$C$11*SUM(H143:Q143)</f>
        <v>10386668.33440231</v>
      </c>
      <c r="S143" s="1">
        <f>'Innlegging av opplysninger'!$C$13*(((H143+J143+M143+O143)*Data!H143)+(J143+O143)*(1-Data!H143)*1.8/12+I143+N143+K143+L143+P143+Q143)</f>
        <v>2045567.0747445393</v>
      </c>
      <c r="T143" s="1">
        <f>'Innlegging av opplysninger'!$C$13*((H143+J143+M143+O143)*(1-Data!H143)-(J143+O143)*(1-Data!H143)*1.8/12)</f>
        <v>12167768.540753359</v>
      </c>
      <c r="U143" s="1">
        <f>Data!I143</f>
        <v>49.924799999999998</v>
      </c>
      <c r="V143" s="1">
        <f>Data!J143+Data!K143</f>
        <v>48230.785434627018</v>
      </c>
      <c r="W143" s="1">
        <f>Data!L143</f>
        <v>372.68291510431698</v>
      </c>
      <c r="X143" s="1">
        <f t="shared" si="27"/>
        <v>26268134.363636363</v>
      </c>
      <c r="Y143" s="100">
        <f t="shared" si="28"/>
        <v>202975.85454545455</v>
      </c>
      <c r="Z143" s="100">
        <f t="shared" si="29"/>
        <v>3785368.7611999996</v>
      </c>
      <c r="AA143" s="100">
        <f>'Innlegging av opplysninger'!$B$4*X143</f>
        <v>3414857.4672727273</v>
      </c>
      <c r="AB143" s="1"/>
      <c r="AC143" s="1">
        <f>'Innlegging av opplysninger'!$B$5*X143</f>
        <v>3441125.6016363637</v>
      </c>
      <c r="AD143" s="1">
        <f>'Innlegging av opplysninger'!$B$5*Y143</f>
        <v>26589.836945454546</v>
      </c>
      <c r="AE143" s="1">
        <f>'Innlegging av opplysninger'!$B$5*Z143</f>
        <v>495883.30771719996</v>
      </c>
      <c r="AF143" s="1">
        <f>'Innlegging av opplysninger'!$B$5*AA143</f>
        <v>447346.32821272727</v>
      </c>
      <c r="AG143" s="1"/>
      <c r="AH143" s="1">
        <f>'Innlegging av opplysninger'!$C$11*SUM(X143:AG143)</f>
        <v>1447126.697804319</v>
      </c>
      <c r="AI143" s="1">
        <f>'Innlegging av opplysninger'!$C$13*(((X143+Z143+AC143+AE143)*Data!M143)+(Z143+AE143)*(1-Data!M143)*1.8/12+Y143+AD143+AA143+AB143+AF143+AG143)</f>
        <v>273190.98246312654</v>
      </c>
      <c r="AJ143" s="1">
        <f>'Innlegging av opplysninger'!$C$13*((X143+Z143+AC143+AE143)*(1-Data!M143)-(Z143+AE143)*(1-Data!M143)*1.8/12)</f>
        <v>1707087.6566375203</v>
      </c>
      <c r="AK143" s="83">
        <f t="shared" si="24"/>
        <v>11834000</v>
      </c>
      <c r="AL143" s="83">
        <f t="shared" si="25"/>
        <v>2319000</v>
      </c>
      <c r="AM143" s="83">
        <f t="shared" si="26"/>
        <v>13875000</v>
      </c>
      <c r="AN143" s="83"/>
      <c r="AO143" s="83"/>
      <c r="AP143" s="83"/>
      <c r="AQ143" s="83"/>
      <c r="AR143" s="83"/>
      <c r="AS143" s="83"/>
      <c r="AT143" s="83"/>
      <c r="AV143" s="97"/>
      <c r="AZ143" s="98"/>
      <c r="BA143" s="99"/>
      <c r="BB143" s="4"/>
      <c r="BC143" s="3"/>
    </row>
    <row r="144" spans="1:55">
      <c r="A144" t="str">
        <f t="shared" si="20"/>
        <v>1134Administrasjon</v>
      </c>
      <c r="B144" s="6" t="str">
        <f>Data!A144</f>
        <v>1134</v>
      </c>
      <c r="C144" s="7" t="str">
        <f>Data!B144</f>
        <v>Suldal kommune</v>
      </c>
      <c r="D144" s="7" t="str">
        <f>Data!C144</f>
        <v>Administrasjon</v>
      </c>
      <c r="E144" s="1">
        <f>Data!D144</f>
        <v>25.419</v>
      </c>
      <c r="F144" s="1">
        <f>Data!E144+Data!F144</f>
        <v>56991.915168443549</v>
      </c>
      <c r="G144" s="1">
        <f>Data!G144</f>
        <v>0</v>
      </c>
      <c r="H144" s="1">
        <f t="shared" si="21"/>
        <v>15803754.454545451</v>
      </c>
      <c r="I144" s="1">
        <f t="shared" si="22"/>
        <v>0</v>
      </c>
      <c r="J144" s="1">
        <f t="shared" si="23"/>
        <v>1896450.5345454542</v>
      </c>
      <c r="K144" s="1">
        <f>'Innlegging av opplysninger'!$B$4*H144</f>
        <v>2054488.0790909086</v>
      </c>
      <c r="L144" s="1"/>
      <c r="M144" s="1">
        <f>'Innlegging av opplysninger'!$B$5*H144</f>
        <v>2070291.8335454543</v>
      </c>
      <c r="N144" s="1">
        <f>'Innlegging av opplysninger'!$B$5*I144</f>
        <v>0</v>
      </c>
      <c r="O144" s="1">
        <f>'Innlegging av opplysninger'!$B$5*J144</f>
        <v>248435.02002545452</v>
      </c>
      <c r="P144" s="1">
        <f>'Innlegging av opplysninger'!$B$5*K144</f>
        <v>269137.93836090906</v>
      </c>
      <c r="Q144" s="1"/>
      <c r="R144" s="1">
        <f>'Innlegging av opplysninger'!$C$11*SUM(H144:Q144)</f>
        <v>849017.19868431799</v>
      </c>
      <c r="S144" s="1">
        <f>'Innlegging av opplysninger'!$C$13*(((H144+J144+M144+O144)*Data!H144)+(J144+O144)*(1-Data!H144)*1.8/12+I144+N144+K144+L144+P144+Q144)</f>
        <v>231438.90636507486</v>
      </c>
      <c r="T144" s="1">
        <f>'Innlegging av opplysninger'!$C$13*((H144+J144+M144+O144)*(1-Data!H144)-(J144+O144)*(1-Data!H144)*1.8/12)</f>
        <v>930374.10236083379</v>
      </c>
      <c r="U144" s="1">
        <f>Data!I144</f>
        <v>3.4</v>
      </c>
      <c r="V144" s="1">
        <f>Data!J144+Data!K144</f>
        <v>59046.960784313735</v>
      </c>
      <c r="W144" s="1">
        <f>Data!L144</f>
        <v>0</v>
      </c>
      <c r="X144" s="1">
        <f t="shared" si="27"/>
        <v>2190105.4545454546</v>
      </c>
      <c r="Y144" s="100">
        <f t="shared" si="28"/>
        <v>0</v>
      </c>
      <c r="Z144" s="100">
        <f t="shared" si="29"/>
        <v>313185.07999999996</v>
      </c>
      <c r="AA144" s="100">
        <f>'Innlegging av opplysninger'!$B$4*X144</f>
        <v>284713.70909090911</v>
      </c>
      <c r="AB144" s="1"/>
      <c r="AC144" s="1">
        <f>'Innlegging av opplysninger'!$B$5*X144</f>
        <v>286903.81454545457</v>
      </c>
      <c r="AD144" s="1">
        <f>'Innlegging av opplysninger'!$B$5*Y144</f>
        <v>0</v>
      </c>
      <c r="AE144" s="1">
        <f>'Innlegging av opplysninger'!$B$5*Z144</f>
        <v>41027.245479999998</v>
      </c>
      <c r="AF144" s="1">
        <f>'Innlegging av opplysninger'!$B$5*AA144</f>
        <v>37297.495890909093</v>
      </c>
      <c r="AG144" s="1"/>
      <c r="AH144" s="1">
        <f>'Innlegging av opplysninger'!$C$11*SUM(X144:AG144)</f>
        <v>119822.84638300362</v>
      </c>
      <c r="AI144" s="1">
        <f>'Innlegging av opplysninger'!$C$13*(((X144+Z144+AC144+AE144)*Data!M144)+(Z144+AE144)*(1-Data!M144)*1.8/12+Y144+AD144+AA144+AB144+AF144+AG144)</f>
        <v>33315.510580361457</v>
      </c>
      <c r="AJ144" s="1">
        <f>'Innlegging av opplysninger'!$C$13*((X144+Z144+AC144+AE144)*(1-Data!M144)-(Z144+AE144)*(1-Data!M144)*1.8/12)</f>
        <v>130652.59499638036</v>
      </c>
      <c r="AK144" s="83">
        <f t="shared" si="24"/>
        <v>969000</v>
      </c>
      <c r="AL144" s="83">
        <f t="shared" si="25"/>
        <v>265000</v>
      </c>
      <c r="AM144" s="83">
        <f t="shared" si="26"/>
        <v>1061000</v>
      </c>
      <c r="AN144" s="83"/>
      <c r="AO144" s="83"/>
      <c r="AP144" s="83"/>
      <c r="AQ144" s="83"/>
      <c r="AR144" s="83"/>
      <c r="AS144" s="83"/>
      <c r="AT144" s="83"/>
      <c r="AV144" s="97"/>
      <c r="AZ144" s="98"/>
      <c r="BA144" s="99"/>
      <c r="BB144" s="4"/>
      <c r="BC144" s="3"/>
    </row>
    <row r="145" spans="1:55">
      <c r="A145" t="str">
        <f t="shared" si="20"/>
        <v>1134Undervisning</v>
      </c>
      <c r="B145" s="6" t="str">
        <f>Data!A145</f>
        <v>1134</v>
      </c>
      <c r="C145" s="7" t="str">
        <f>Data!B145</f>
        <v>Suldal kommune</v>
      </c>
      <c r="D145" s="7" t="str">
        <f>Data!C145</f>
        <v>Undervisning</v>
      </c>
      <c r="E145" s="1">
        <f>Data!D145</f>
        <v>106.78770000000002</v>
      </c>
      <c r="F145" s="1">
        <f>Data!E145+Data!F145</f>
        <v>48323.275495835791</v>
      </c>
      <c r="G145" s="1">
        <f>Data!G145</f>
        <v>0</v>
      </c>
      <c r="H145" s="1">
        <f t="shared" si="21"/>
        <v>56294524.872727245</v>
      </c>
      <c r="I145" s="1">
        <f t="shared" si="22"/>
        <v>0</v>
      </c>
      <c r="J145" s="1">
        <f t="shared" si="23"/>
        <v>6755342.984727269</v>
      </c>
      <c r="K145" s="1">
        <f>'Innlegging av opplysninger'!$B$4*H145</f>
        <v>7318288.2334545422</v>
      </c>
      <c r="L145" s="1"/>
      <c r="M145" s="1">
        <f>'Innlegging av opplysninger'!$B$5*H145</f>
        <v>7374582.758327269</v>
      </c>
      <c r="N145" s="1">
        <f>'Innlegging av opplysninger'!$B$5*I145</f>
        <v>0</v>
      </c>
      <c r="O145" s="1">
        <f>'Innlegging av opplysninger'!$B$5*J145</f>
        <v>884949.93099927227</v>
      </c>
      <c r="P145" s="1">
        <f>'Innlegging av opplysninger'!$B$5*K145</f>
        <v>958695.7585825451</v>
      </c>
      <c r="Q145" s="1"/>
      <c r="R145" s="1">
        <f>'Innlegging av opplysninger'!$C$11*SUM(H145:Q145)</f>
        <v>3024282.6124750902</v>
      </c>
      <c r="S145" s="1">
        <f>'Innlegging av opplysninger'!$C$13*(((H145+J145+M145+O145)*Data!H145)+(J145+O145)*(1-Data!H145)*1.8/12+I145+N145+K145+L145+P145+Q145)</f>
        <v>521012.4364780719</v>
      </c>
      <c r="T145" s="1">
        <f>'Innlegging av opplysninger'!$C$13*((H145+J145+M145+O145)*(1-Data!H145)-(J145+O145)*(1-Data!H145)*1.8/12)</f>
        <v>3617479.5595404715</v>
      </c>
      <c r="U145" s="1">
        <f>Data!I145</f>
        <v>18.999999999999996</v>
      </c>
      <c r="V145" s="1">
        <f>Data!J145+Data!K145</f>
        <v>49761.59561403509</v>
      </c>
      <c r="W145" s="1">
        <f>Data!L145</f>
        <v>0</v>
      </c>
      <c r="X145" s="1">
        <f t="shared" si="27"/>
        <v>10314221.636363633</v>
      </c>
      <c r="Y145" s="100">
        <f t="shared" si="28"/>
        <v>0</v>
      </c>
      <c r="Z145" s="100">
        <f t="shared" si="29"/>
        <v>1474933.6939999994</v>
      </c>
      <c r="AA145" s="100">
        <f>'Innlegging av opplysninger'!$B$4*X145</f>
        <v>1340848.8127272723</v>
      </c>
      <c r="AB145" s="1"/>
      <c r="AC145" s="1">
        <f>'Innlegging av opplysninger'!$B$5*X145</f>
        <v>1351163.034363636</v>
      </c>
      <c r="AD145" s="1">
        <f>'Innlegging av opplysninger'!$B$5*Y145</f>
        <v>0</v>
      </c>
      <c r="AE145" s="1">
        <f>'Innlegging av opplysninger'!$B$5*Z145</f>
        <v>193216.31391399994</v>
      </c>
      <c r="AF145" s="1">
        <f>'Innlegging av opplysninger'!$B$5*AA145</f>
        <v>175651.19446727267</v>
      </c>
      <c r="AG145" s="1"/>
      <c r="AH145" s="1">
        <f>'Innlegging av opplysninger'!$C$11*SUM(X145:AG145)</f>
        <v>564301.31806176098</v>
      </c>
      <c r="AI145" s="1">
        <f>'Innlegging av opplysninger'!$C$13*(((X145+Z145+AC145+AE145)*Data!M145)+(Z145+AE145)*(1-Data!M145)*1.8/12+Y145+AD145+AA145+AB145+AF145+AG145)</f>
        <v>97552.255897777155</v>
      </c>
      <c r="AJ145" s="1">
        <f>'Innlegging av opplysninger'!$C$13*((X145+Z145+AC145+AE145)*(1-Data!M145)-(Z145+AE145)*(1-Data!M145)*1.8/12)</f>
        <v>674649.54776568513</v>
      </c>
      <c r="AK145" s="83">
        <f t="shared" si="24"/>
        <v>3589000</v>
      </c>
      <c r="AL145" s="83">
        <f t="shared" si="25"/>
        <v>619000</v>
      </c>
      <c r="AM145" s="83">
        <f t="shared" si="26"/>
        <v>4292000</v>
      </c>
      <c r="AN145" s="83"/>
      <c r="AO145" s="83"/>
      <c r="AP145" s="83"/>
      <c r="AQ145" s="83"/>
      <c r="AR145" s="83"/>
      <c r="AS145" s="83"/>
      <c r="AT145" s="83"/>
      <c r="AV145" s="97"/>
      <c r="AZ145" s="98"/>
      <c r="BA145" s="99"/>
      <c r="BB145" s="4"/>
      <c r="BC145" s="3"/>
    </row>
    <row r="146" spans="1:55">
      <c r="A146" t="str">
        <f t="shared" si="20"/>
        <v>1134Barnehager</v>
      </c>
      <c r="B146" s="6" t="str">
        <f>Data!A146</f>
        <v>1134</v>
      </c>
      <c r="C146" s="7" t="str">
        <f>Data!B146</f>
        <v>Suldal kommune</v>
      </c>
      <c r="D146" s="7" t="str">
        <f>Data!C146</f>
        <v>Barnehager</v>
      </c>
      <c r="E146" s="1">
        <f>Data!D146</f>
        <v>38.407699999999998</v>
      </c>
      <c r="F146" s="1">
        <f>Data!E146+Data!F146</f>
        <v>44215.111401272843</v>
      </c>
      <c r="G146" s="1">
        <f>Data!G146</f>
        <v>0</v>
      </c>
      <c r="H146" s="1">
        <f t="shared" si="21"/>
        <v>18525826.190909091</v>
      </c>
      <c r="I146" s="1">
        <f t="shared" si="22"/>
        <v>0</v>
      </c>
      <c r="J146" s="1">
        <f t="shared" si="23"/>
        <v>2223099.142909091</v>
      </c>
      <c r="K146" s="1">
        <f>'Innlegging av opplysninger'!$B$4*H146</f>
        <v>2408357.4048181819</v>
      </c>
      <c r="L146" s="1"/>
      <c r="M146" s="1">
        <f>'Innlegging av opplysninger'!$B$5*H146</f>
        <v>2426883.2310090913</v>
      </c>
      <c r="N146" s="1">
        <f>'Innlegging av opplysninger'!$B$5*I146</f>
        <v>0</v>
      </c>
      <c r="O146" s="1">
        <f>'Innlegging av opplysninger'!$B$5*J146</f>
        <v>291225.9877210909</v>
      </c>
      <c r="P146" s="1">
        <f>'Innlegging av opplysninger'!$B$5*K146</f>
        <v>315494.82003118185</v>
      </c>
      <c r="Q146" s="1"/>
      <c r="R146" s="1">
        <f>'Innlegging av opplysninger'!$C$11*SUM(H146:Q146)</f>
        <v>995253.69754111359</v>
      </c>
      <c r="S146" s="1">
        <f>'Innlegging av opplysninger'!$C$13*(((H146+J146+M146+O146)*Data!H146)+(J146+O146)*(1-Data!H146)*1.8/12+I146+N146+K146+L146+P146+Q146)</f>
        <v>166629.93604874052</v>
      </c>
      <c r="T146" s="1">
        <f>'Innlegging av opplysninger'!$C$13*((H146+J146+M146+O146)*(1-Data!H146)-(J146+O146)*(1-Data!H146)*1.8/12)</f>
        <v>1195296.1763759414</v>
      </c>
      <c r="U146" s="1">
        <f>Data!I146</f>
        <v>6.25</v>
      </c>
      <c r="V146" s="1">
        <f>Data!J146+Data!K146</f>
        <v>42560.293333333335</v>
      </c>
      <c r="W146" s="1">
        <f>Data!L146</f>
        <v>0</v>
      </c>
      <c r="X146" s="1">
        <f t="shared" si="27"/>
        <v>2901838.1818181816</v>
      </c>
      <c r="Y146" s="100">
        <f t="shared" si="28"/>
        <v>0</v>
      </c>
      <c r="Z146" s="100">
        <f t="shared" si="29"/>
        <v>414962.85999999993</v>
      </c>
      <c r="AA146" s="100">
        <f>'Innlegging av opplysninger'!$B$4*X146</f>
        <v>377238.96363636362</v>
      </c>
      <c r="AB146" s="1"/>
      <c r="AC146" s="1">
        <f>'Innlegging av opplysninger'!$B$5*X146</f>
        <v>380140.80181818182</v>
      </c>
      <c r="AD146" s="1">
        <f>'Innlegging av opplysninger'!$B$5*Y146</f>
        <v>0</v>
      </c>
      <c r="AE146" s="1">
        <f>'Innlegging av opplysninger'!$B$5*Z146</f>
        <v>54360.134659999996</v>
      </c>
      <c r="AF146" s="1">
        <f>'Innlegging av opplysninger'!$B$5*AA146</f>
        <v>49418.304236363634</v>
      </c>
      <c r="AG146" s="1"/>
      <c r="AH146" s="1">
        <f>'Innlegging av opplysninger'!$C$11*SUM(X146:AG146)</f>
        <v>158762.45135442543</v>
      </c>
      <c r="AI146" s="1">
        <f>'Innlegging av opplysninger'!$C$13*(((X146+Z146+AC146+AE146)*Data!M146)+(Z146+AE146)*(1-Data!M146)*1.8/12+Y146+AD146+AA146+AB146+AF146+AG146)</f>
        <v>25846.897287729815</v>
      </c>
      <c r="AJ146" s="1">
        <f>'Innlegging av opplysninger'!$C$13*((X146+Z146+AC146+AE146)*(1-Data!M146)-(Z146+AE146)*(1-Data!M146)*1.8/12)</f>
        <v>191406.98351306288</v>
      </c>
      <c r="AK146" s="83">
        <f t="shared" si="24"/>
        <v>1154000</v>
      </c>
      <c r="AL146" s="83">
        <f t="shared" si="25"/>
        <v>192000</v>
      </c>
      <c r="AM146" s="83">
        <f t="shared" si="26"/>
        <v>1387000</v>
      </c>
      <c r="AN146" s="83"/>
      <c r="AO146" s="83"/>
      <c r="AP146" s="83"/>
      <c r="AQ146" s="83"/>
      <c r="AR146" s="83"/>
      <c r="AS146" s="83"/>
      <c r="AT146" s="83"/>
      <c r="AV146" s="97"/>
      <c r="AZ146" s="98"/>
      <c r="BA146" s="99"/>
      <c r="BB146" s="4"/>
      <c r="BC146" s="3"/>
    </row>
    <row r="147" spans="1:55">
      <c r="A147" t="str">
        <f t="shared" si="20"/>
        <v>1134Helse/pleie/omsorg</v>
      </c>
      <c r="B147" s="6" t="str">
        <f>Data!A147</f>
        <v>1134</v>
      </c>
      <c r="C147" s="7" t="str">
        <f>Data!B147</f>
        <v>Suldal kommune</v>
      </c>
      <c r="D147" s="7" t="str">
        <f>Data!C147</f>
        <v>Helse/pleie/omsorg</v>
      </c>
      <c r="E147" s="1">
        <f>Data!D147</f>
        <v>157.79899999999989</v>
      </c>
      <c r="F147" s="1">
        <f>Data!E147+Data!F147</f>
        <v>48753.263281083338</v>
      </c>
      <c r="G147" s="1">
        <f>Data!G147</f>
        <v>1027.2117694028495</v>
      </c>
      <c r="H147" s="1">
        <f t="shared" si="21"/>
        <v>83925994.827181786</v>
      </c>
      <c r="I147" s="1">
        <f t="shared" si="22"/>
        <v>1768287.1636363652</v>
      </c>
      <c r="J147" s="1">
        <f t="shared" si="23"/>
        <v>10283313.838898178</v>
      </c>
      <c r="K147" s="1">
        <f>'Innlegging av opplysninger'!$B$4*H147</f>
        <v>10910379.327533633</v>
      </c>
      <c r="L147" s="1"/>
      <c r="M147" s="1">
        <f>'Innlegging av opplysninger'!$B$5*H147</f>
        <v>10994305.322360814</v>
      </c>
      <c r="N147" s="1">
        <f>'Innlegging av opplysninger'!$B$5*I147</f>
        <v>231645.61843636385</v>
      </c>
      <c r="O147" s="1">
        <f>'Innlegging av opplysninger'!$B$5*J147</f>
        <v>1347114.1128956615</v>
      </c>
      <c r="P147" s="1">
        <f>'Innlegging av opplysninger'!$B$5*K147</f>
        <v>1429259.691906906</v>
      </c>
      <c r="Q147" s="1"/>
      <c r="R147" s="1">
        <f>'Innlegging av opplysninger'!$C$11*SUM(H147:Q147)</f>
        <v>4593831.3963082889</v>
      </c>
      <c r="S147" s="1">
        <f>'Innlegging av opplysninger'!$C$13*(((H147+J147+M147+O147)*Data!H147)+(J147+O147)*(1-Data!H147)*1.8/12+I147+N147+K147+L147+P147+Q147)</f>
        <v>966813.12261065142</v>
      </c>
      <c r="T147" s="1">
        <f>'Innlegging av opplysninger'!$C$13*((H147+J147+M147+O147)*(1-Data!H147)-(J147+O147)*(1-Data!H147)*1.8/12)</f>
        <v>5319482.4723375337</v>
      </c>
      <c r="U147" s="1">
        <f>Data!I147</f>
        <v>15.201799999999997</v>
      </c>
      <c r="V147" s="1">
        <f>Data!J147+Data!K147</f>
        <v>49024.275195481248</v>
      </c>
      <c r="W147" s="1">
        <f>Data!L147</f>
        <v>1212.1518504387641</v>
      </c>
      <c r="X147" s="1">
        <f t="shared" si="27"/>
        <v>8130078.836363635</v>
      </c>
      <c r="Y147" s="100">
        <f t="shared" si="28"/>
        <v>201020.61818181816</v>
      </c>
      <c r="Z147" s="100">
        <f t="shared" si="29"/>
        <v>1191347.2219999996</v>
      </c>
      <c r="AA147" s="100">
        <f>'Innlegging av opplysninger'!$B$4*X147</f>
        <v>1056910.2487272725</v>
      </c>
      <c r="AB147" s="1"/>
      <c r="AC147" s="1">
        <f>'Innlegging av opplysninger'!$B$5*X147</f>
        <v>1065040.3275636362</v>
      </c>
      <c r="AD147" s="1">
        <f>'Innlegging av opplysninger'!$B$5*Y147</f>
        <v>26333.70098181818</v>
      </c>
      <c r="AE147" s="1">
        <f>'Innlegging av opplysninger'!$B$5*Z147</f>
        <v>156066.48608199996</v>
      </c>
      <c r="AF147" s="1">
        <f>'Innlegging av opplysninger'!$B$5*AA147</f>
        <v>138455.24258327272</v>
      </c>
      <c r="AG147" s="1"/>
      <c r="AH147" s="1">
        <f>'Innlegging av opplysninger'!$C$11*SUM(X147:AG147)</f>
        <v>454679.60193437123</v>
      </c>
      <c r="AI147" s="1">
        <f>'Innlegging av opplysninger'!$C$13*(((X147+Z147+AC147+AE147)*Data!M147)+(Z147+AE147)*(1-Data!M147)*1.8/12+Y147+AD147+AA147+AB147+AF147+AG147)</f>
        <v>92023.219165756498</v>
      </c>
      <c r="AJ147" s="1">
        <f>'Innlegging av opplysninger'!$C$13*((X147+Z147+AC147+AE147)*(1-Data!M147)-(Z147+AE147)*(1-Data!M147)*1.8/12)</f>
        <v>530169.92032338306</v>
      </c>
      <c r="AK147" s="83">
        <f t="shared" si="24"/>
        <v>5049000</v>
      </c>
      <c r="AL147" s="83">
        <f t="shared" si="25"/>
        <v>1059000</v>
      </c>
      <c r="AM147" s="83">
        <f t="shared" si="26"/>
        <v>5850000</v>
      </c>
      <c r="AN147" s="83"/>
      <c r="AO147" s="83"/>
      <c r="AP147" s="83"/>
      <c r="AQ147" s="83"/>
      <c r="AR147" s="83"/>
      <c r="AS147" s="83"/>
      <c r="AT147" s="83"/>
      <c r="AV147" s="97"/>
      <c r="AZ147" s="98"/>
      <c r="BA147" s="99"/>
      <c r="BB147" s="4"/>
      <c r="BC147" s="3"/>
    </row>
    <row r="148" spans="1:55">
      <c r="A148" t="str">
        <f t="shared" si="20"/>
        <v>1134Samferdsel og teknikk</v>
      </c>
      <c r="B148" s="6" t="str">
        <f>Data!A148</f>
        <v>1134</v>
      </c>
      <c r="C148" s="7" t="str">
        <f>Data!B148</f>
        <v>Suldal kommune</v>
      </c>
      <c r="D148" s="7" t="str">
        <f>Data!C148</f>
        <v>Samferdsel og teknikk</v>
      </c>
      <c r="E148" s="1">
        <f>Data!D148</f>
        <v>19.759999999999998</v>
      </c>
      <c r="F148" s="1">
        <f>Data!E148+Data!F148</f>
        <v>47862.877867746305</v>
      </c>
      <c r="G148" s="1">
        <f>Data!G148</f>
        <v>35.834514170040492</v>
      </c>
      <c r="H148" s="1">
        <f t="shared" si="21"/>
        <v>10317496.000000002</v>
      </c>
      <c r="I148" s="1">
        <f t="shared" si="22"/>
        <v>7724.6181818181822</v>
      </c>
      <c r="J148" s="1">
        <f t="shared" si="23"/>
        <v>1239026.4741818185</v>
      </c>
      <c r="K148" s="1">
        <f>'Innlegging av opplysninger'!$B$4*H148</f>
        <v>1341274.4800000002</v>
      </c>
      <c r="L148" s="1"/>
      <c r="M148" s="1">
        <f>'Innlegging av opplysninger'!$B$5*H148</f>
        <v>1351591.9760000003</v>
      </c>
      <c r="N148" s="1">
        <f>'Innlegging av opplysninger'!$B$5*I148</f>
        <v>1011.9249818181819</v>
      </c>
      <c r="O148" s="1">
        <f>'Innlegging av opplysninger'!$B$5*J148</f>
        <v>162312.46811781824</v>
      </c>
      <c r="P148" s="1">
        <f>'Innlegging av opplysninger'!$B$5*K148</f>
        <v>175706.95688000004</v>
      </c>
      <c r="Q148" s="1"/>
      <c r="R148" s="1">
        <f>'Innlegging av opplysninger'!$C$11*SUM(H148:Q148)</f>
        <v>554653.5061370444</v>
      </c>
      <c r="S148" s="1">
        <f>'Innlegging av opplysninger'!$C$13*(((H148+J148+M148+O148)*Data!H148)+(J148+O148)*(1-Data!H148)*1.8/12+I148+N148+K148+L148+P148+Q148)</f>
        <v>98027.350409893072</v>
      </c>
      <c r="T148" s="1">
        <f>'Innlegging av opplysninger'!$C$13*((H148+J148+M148+O148)*(1-Data!H148)-(J148+O148)*(1-Data!H148)*1.8/12)</f>
        <v>660972.18430395715</v>
      </c>
      <c r="U148" s="1">
        <f>Data!I148</f>
        <v>2.7</v>
      </c>
      <c r="V148" s="1">
        <f>Data!J148+Data!K148</f>
        <v>40335.617283950618</v>
      </c>
      <c r="W148" s="1">
        <f>Data!L148</f>
        <v>66.381481481481472</v>
      </c>
      <c r="X148" s="1">
        <f t="shared" si="27"/>
        <v>1188067.2727272727</v>
      </c>
      <c r="Y148" s="100">
        <f t="shared" si="28"/>
        <v>1955.2363636363634</v>
      </c>
      <c r="Z148" s="100">
        <f t="shared" si="29"/>
        <v>170173.21879999997</v>
      </c>
      <c r="AA148" s="100">
        <f>'Innlegging av opplysninger'!$B$4*X148</f>
        <v>154448.74545454545</v>
      </c>
      <c r="AB148" s="1"/>
      <c r="AC148" s="1">
        <f>'Innlegging av opplysninger'!$B$5*X148</f>
        <v>155636.81272727274</v>
      </c>
      <c r="AD148" s="1">
        <f>'Innlegging av opplysninger'!$B$5*Y148</f>
        <v>256.13596363636361</v>
      </c>
      <c r="AE148" s="1">
        <f>'Innlegging av opplysninger'!$B$5*Z148</f>
        <v>22292.691662799996</v>
      </c>
      <c r="AF148" s="1">
        <f>'Innlegging av opplysninger'!$B$5*AA148</f>
        <v>20232.785654545456</v>
      </c>
      <c r="AG148" s="1"/>
      <c r="AH148" s="1">
        <f>'Innlegging av opplysninger'!$C$11*SUM(X148:AG148)</f>
        <v>65096.390175440945</v>
      </c>
      <c r="AI148" s="1">
        <f>'Innlegging av opplysninger'!$C$13*(((X148+Z148+AC148+AE148)*Data!M148)+(Z148+AE148)*(1-Data!M148)*1.8/12+Y148+AD148+AA148+AB148+AF148+AG148)</f>
        <v>10699.665080300747</v>
      </c>
      <c r="AJ148" s="1">
        <f>'Innlegging av opplysninger'!$C$13*((X148+Z148+AC148+AE148)*(1-Data!M148)-(Z148+AE148)*(1-Data!M148)*1.8/12)</f>
        <v>78379.605686092109</v>
      </c>
      <c r="AK148" s="83">
        <f t="shared" si="24"/>
        <v>620000</v>
      </c>
      <c r="AL148" s="83">
        <f t="shared" si="25"/>
        <v>109000</v>
      </c>
      <c r="AM148" s="83">
        <f t="shared" si="26"/>
        <v>739000</v>
      </c>
      <c r="AN148" s="83"/>
      <c r="AO148" s="83"/>
      <c r="AP148" s="83"/>
      <c r="AQ148" s="83"/>
      <c r="AR148" s="83"/>
      <c r="AS148" s="83"/>
      <c r="AT148" s="83"/>
      <c r="AV148" s="97"/>
      <c r="AZ148" s="98"/>
      <c r="BA148" s="99"/>
      <c r="BB148" s="4"/>
      <c r="BC148" s="3"/>
    </row>
    <row r="149" spans="1:55">
      <c r="A149" t="str">
        <f t="shared" si="20"/>
        <v>1134Annet</v>
      </c>
      <c r="B149" s="6" t="str">
        <f>Data!A149</f>
        <v>1134</v>
      </c>
      <c r="C149" s="7" t="str">
        <f>Data!B149</f>
        <v>Suldal kommune</v>
      </c>
      <c r="D149" s="7" t="str">
        <f>Data!C149</f>
        <v>Annet</v>
      </c>
      <c r="E149" s="1">
        <f>Data!D149</f>
        <v>12.727596236099231</v>
      </c>
      <c r="F149" s="1">
        <f>Data!E149+Data!F149</f>
        <v>49553.685155239036</v>
      </c>
      <c r="G149" s="1">
        <f>Data!G149</f>
        <v>0</v>
      </c>
      <c r="H149" s="1">
        <f t="shared" si="21"/>
        <v>6880355.9636363639</v>
      </c>
      <c r="I149" s="1">
        <f t="shared" si="22"/>
        <v>0</v>
      </c>
      <c r="J149" s="1">
        <f t="shared" si="23"/>
        <v>825642.7156363636</v>
      </c>
      <c r="K149" s="1">
        <f>'Innlegging av opplysninger'!$B$4*H149</f>
        <v>894446.27527272736</v>
      </c>
      <c r="L149" s="1"/>
      <c r="M149" s="1">
        <f>'Innlegging av opplysninger'!$B$5*H149</f>
        <v>901326.63123636367</v>
      </c>
      <c r="N149" s="1">
        <f>'Innlegging av opplysninger'!$B$5*I149</f>
        <v>0</v>
      </c>
      <c r="O149" s="1">
        <f>'Innlegging av opplysninger'!$B$5*J149</f>
        <v>108159.19574836364</v>
      </c>
      <c r="P149" s="1">
        <f>'Innlegging av opplysninger'!$B$5*K149</f>
        <v>117172.4620607273</v>
      </c>
      <c r="Q149" s="1"/>
      <c r="R149" s="1">
        <f>'Innlegging av opplysninger'!$C$11*SUM(H149:Q149)</f>
        <v>369629.92325645458</v>
      </c>
      <c r="S149" s="1">
        <f>'Innlegging av opplysninger'!$C$13*(((H149+J149+M149+O149)*Data!H149)+(J149+O149)*(1-Data!H149)*1.8/12+I149+N149+K149+L149+P149+Q149)</f>
        <v>61668.274498952713</v>
      </c>
      <c r="T149" s="1">
        <f>'Innlegging av opplysninger'!$C$13*((H149+J149+M149+O149)*(1-Data!H149)-(J149+O149)*(1-Data!H149)*1.8/12)</f>
        <v>444141.09416777454</v>
      </c>
      <c r="U149" s="1">
        <f>Data!I149</f>
        <v>3.3730000000000002</v>
      </c>
      <c r="V149" s="1">
        <f>Data!J149+Data!K149</f>
        <v>41955.857298151983</v>
      </c>
      <c r="W149" s="1">
        <f>Data!L149</f>
        <v>0</v>
      </c>
      <c r="X149" s="1">
        <f t="shared" si="27"/>
        <v>1543822.9818181817</v>
      </c>
      <c r="Y149" s="100">
        <f t="shared" si="28"/>
        <v>0</v>
      </c>
      <c r="Z149" s="100">
        <f t="shared" si="29"/>
        <v>220766.68639999998</v>
      </c>
      <c r="AA149" s="100">
        <f>'Innlegging av opplysninger'!$B$4*X149</f>
        <v>200696.98763636363</v>
      </c>
      <c r="AB149" s="1"/>
      <c r="AC149" s="1">
        <f>'Innlegging av opplysninger'!$B$5*X149</f>
        <v>202240.8106181818</v>
      </c>
      <c r="AD149" s="1">
        <f>'Innlegging av opplysninger'!$B$5*Y149</f>
        <v>0</v>
      </c>
      <c r="AE149" s="1">
        <f>'Innlegging av opplysninger'!$B$5*Z149</f>
        <v>28920.435918399999</v>
      </c>
      <c r="AF149" s="1">
        <f>'Innlegging av opplysninger'!$B$5*AA149</f>
        <v>26291.305380363636</v>
      </c>
      <c r="AG149" s="1"/>
      <c r="AH149" s="1">
        <f>'Innlegging av opplysninger'!$C$11*SUM(X149:AG149)</f>
        <v>84464.089895316647</v>
      </c>
      <c r="AI149" s="1">
        <f>'Innlegging av opplysninger'!$C$13*(((X149+Z149+AC149+AE149)*Data!M149)+(Z149+AE149)*(1-Data!M149)*1.8/12+Y149+AD149+AA149+AB149+AF149+AG149)</f>
        <v>13750.950790953337</v>
      </c>
      <c r="AJ149" s="1">
        <f>'Innlegging av opplysninger'!$C$13*((X149+Z149+AC149+AE149)*(1-Data!M149)-(Z149+AE149)*(1-Data!M149)*1.8/12)</f>
        <v>101831.48801316417</v>
      </c>
      <c r="AK149" s="83">
        <f t="shared" si="24"/>
        <v>454000</v>
      </c>
      <c r="AL149" s="83">
        <f t="shared" si="25"/>
        <v>75000</v>
      </c>
      <c r="AM149" s="83">
        <f t="shared" si="26"/>
        <v>546000</v>
      </c>
      <c r="AN149" s="83"/>
      <c r="AO149" s="83"/>
      <c r="AP149" s="83"/>
      <c r="AQ149" s="83"/>
      <c r="AR149" s="83"/>
      <c r="AS149" s="83"/>
      <c r="AT149" s="83"/>
      <c r="AV149" s="97"/>
      <c r="AZ149" s="98"/>
      <c r="BA149" s="99"/>
      <c r="BB149" s="4"/>
      <c r="BC149" s="3"/>
    </row>
    <row r="150" spans="1:55">
      <c r="A150" t="str">
        <f t="shared" si="20"/>
        <v>1135Alle</v>
      </c>
      <c r="B150" s="6" t="str">
        <f>Data!A150</f>
        <v>1135</v>
      </c>
      <c r="C150" s="7" t="str">
        <f>Data!B150</f>
        <v>Sauda kommune</v>
      </c>
      <c r="D150" s="7" t="str">
        <f>Data!C150</f>
        <v>Alle</v>
      </c>
      <c r="E150" s="1">
        <f>Data!D150</f>
        <v>407.54316532394358</v>
      </c>
      <c r="F150" s="1">
        <f>Data!E150+Data!F150</f>
        <v>48124.473971676241</v>
      </c>
      <c r="G150" s="1">
        <f>Data!G150</f>
        <v>614.93233434744661</v>
      </c>
      <c r="H150" s="1">
        <f t="shared" si="21"/>
        <v>213957823.11236367</v>
      </c>
      <c r="I150" s="1">
        <f t="shared" si="22"/>
        <v>2733943.3090909086</v>
      </c>
      <c r="J150" s="1">
        <f t="shared" si="23"/>
        <v>26003011.97057455</v>
      </c>
      <c r="K150" s="1">
        <f>'Innlegging av opplysninger'!$B$4*H150</f>
        <v>27814517.004607279</v>
      </c>
      <c r="L150" s="1"/>
      <c r="M150" s="1">
        <f>'Innlegging av opplysninger'!$B$5*H150</f>
        <v>28028474.82771964</v>
      </c>
      <c r="N150" s="1">
        <f>'Innlegging av opplysninger'!$B$5*I150</f>
        <v>358146.57349090907</v>
      </c>
      <c r="O150" s="1">
        <f>'Innlegging av opplysninger'!$B$5*J150</f>
        <v>3406394.5681452663</v>
      </c>
      <c r="P150" s="1">
        <f>'Innlegging av opplysninger'!$B$5*K150</f>
        <v>3643701.7276035538</v>
      </c>
      <c r="Q150" s="1"/>
      <c r="R150" s="1">
        <f>'Innlegging av opplysninger'!$C$11*SUM(H150:Q150)</f>
        <v>11625948.49755664</v>
      </c>
      <c r="S150" s="1">
        <f>'Innlegging av opplysninger'!$C$13*(((H150+J150+M150+O150)*Data!H150)+(J150+O150)*(1-Data!H150)*1.8/12+I150+N150+K150+L150+P150+Q150)</f>
        <v>2321346.8148945323</v>
      </c>
      <c r="T150" s="1">
        <f>'Innlegging av opplysninger'!$C$13*((H150+J150+M150+O150)*(1-Data!H150)-(J150+O150)*(1-Data!H150)*1.8/12)</f>
        <v>13587845.865972446</v>
      </c>
      <c r="U150" s="1">
        <f>Data!I150</f>
        <v>40.722899999999996</v>
      </c>
      <c r="V150" s="1">
        <f>Data!J150+Data!K150</f>
        <v>49616.662328403268</v>
      </c>
      <c r="W150" s="1">
        <f>Data!L150</f>
        <v>520.49903125759727</v>
      </c>
      <c r="X150" s="1">
        <f t="shared" si="27"/>
        <v>22042193.218181815</v>
      </c>
      <c r="Y150" s="100">
        <f t="shared" si="28"/>
        <v>231231.60000000003</v>
      </c>
      <c r="Z150" s="100">
        <f t="shared" si="29"/>
        <v>3185099.7489999994</v>
      </c>
      <c r="AA150" s="100">
        <f>'Innlegging av opplysninger'!$B$4*X150</f>
        <v>2865485.1183636361</v>
      </c>
      <c r="AB150" s="1"/>
      <c r="AC150" s="1">
        <f>'Innlegging av opplysninger'!$B$5*X150</f>
        <v>2887527.3115818179</v>
      </c>
      <c r="AD150" s="1">
        <f>'Innlegging av opplysninger'!$B$5*Y150</f>
        <v>30291.339600000007</v>
      </c>
      <c r="AE150" s="1">
        <f>'Innlegging av opplysninger'!$B$5*Z150</f>
        <v>417248.06711899996</v>
      </c>
      <c r="AF150" s="1">
        <f>'Innlegging av opplysninger'!$B$5*AA150</f>
        <v>375378.55050563632</v>
      </c>
      <c r="AG150" s="1"/>
      <c r="AH150" s="1">
        <f>'Innlegging av opplysninger'!$C$11*SUM(X150:AG150)</f>
        <v>1217309.2882653724</v>
      </c>
      <c r="AI150" s="1">
        <f>'Innlegging av opplysninger'!$C$13*(((X150+Z150+AC150+AE150)*Data!M150)+(Z150+AE150)*(1-Data!M150)*1.8/12+Y150+AD150+AA150+AB150+AF150+AG150)</f>
        <v>246285.40579144811</v>
      </c>
      <c r="AJ150" s="1">
        <f>'Innlegging av opplysninger'!$C$13*((X150+Z150+AC150+AE150)*(1-Data!M150)-(Z150+AE150)*(1-Data!M150)*1.8/12)</f>
        <v>1419506.2518348505</v>
      </c>
      <c r="AK150" s="83">
        <f t="shared" si="24"/>
        <v>12843000</v>
      </c>
      <c r="AL150" s="83">
        <f t="shared" si="25"/>
        <v>2568000</v>
      </c>
      <c r="AM150" s="83">
        <f t="shared" si="26"/>
        <v>15007000</v>
      </c>
      <c r="AN150" s="83"/>
      <c r="AO150" s="83"/>
      <c r="AP150" s="83"/>
      <c r="AQ150" s="83"/>
      <c r="AR150" s="83"/>
      <c r="AS150" s="83"/>
      <c r="AT150" s="83"/>
      <c r="AV150" s="97"/>
      <c r="AZ150" s="98"/>
      <c r="BA150" s="99"/>
      <c r="BB150" s="4"/>
      <c r="BC150" s="3"/>
    </row>
    <row r="151" spans="1:55">
      <c r="A151" t="str">
        <f t="shared" si="20"/>
        <v>1135Administrasjon</v>
      </c>
      <c r="B151" s="6" t="str">
        <f>Data!A151</f>
        <v>1135</v>
      </c>
      <c r="C151" s="7" t="str">
        <f>Data!B151</f>
        <v>Sauda kommune</v>
      </c>
      <c r="D151" s="7" t="str">
        <f>Data!C151</f>
        <v>Administrasjon</v>
      </c>
      <c r="E151" s="1">
        <f>Data!D151</f>
        <v>19.240000000000002</v>
      </c>
      <c r="F151" s="1">
        <f>Data!E151+Data!F151</f>
        <v>56349.891718641717</v>
      </c>
      <c r="G151" s="1">
        <f>Data!G151</f>
        <v>0</v>
      </c>
      <c r="H151" s="1">
        <f t="shared" si="21"/>
        <v>11827330</v>
      </c>
      <c r="I151" s="1">
        <f t="shared" si="22"/>
        <v>0</v>
      </c>
      <c r="J151" s="1">
        <f t="shared" si="23"/>
        <v>1419279.5999999999</v>
      </c>
      <c r="K151" s="1">
        <f>'Innlegging av opplysninger'!$B$4*H151</f>
        <v>1537552.9000000001</v>
      </c>
      <c r="L151" s="1"/>
      <c r="M151" s="1">
        <f>'Innlegging av opplysninger'!$B$5*H151</f>
        <v>1549380.23</v>
      </c>
      <c r="N151" s="1">
        <f>'Innlegging av opplysninger'!$B$5*I151</f>
        <v>0</v>
      </c>
      <c r="O151" s="1">
        <f>'Innlegging av opplysninger'!$B$5*J151</f>
        <v>185925.62759999998</v>
      </c>
      <c r="P151" s="1">
        <f>'Innlegging av opplysninger'!$B$5*K151</f>
        <v>201419.42990000002</v>
      </c>
      <c r="Q151" s="1"/>
      <c r="R151" s="1">
        <f>'Innlegging av opplysninger'!$C$11*SUM(H151:Q151)</f>
        <v>635393.73592499993</v>
      </c>
      <c r="S151" s="1">
        <f>'Innlegging av opplysninger'!$C$13*(((H151+J151+M151+O151)*Data!H151)+(J151+O151)*(1-Data!H151)*1.8/12+I151+N151+K151+L151+P151+Q151)</f>
        <v>184042.58924404363</v>
      </c>
      <c r="T151" s="1">
        <f>'Innlegging av opplysninger'!$C$13*((H151+J151+M151+O151)*(1-Data!H151)-(J151+O151)*(1-Data!H151)*1.8/12)</f>
        <v>685443.57570595632</v>
      </c>
      <c r="U151" s="1">
        <f>Data!I151</f>
        <v>3.85</v>
      </c>
      <c r="V151" s="1">
        <f>Data!J151+Data!K151</f>
        <v>55571.082251082255</v>
      </c>
      <c r="W151" s="1">
        <f>Data!L151</f>
        <v>0</v>
      </c>
      <c r="X151" s="1">
        <f t="shared" si="27"/>
        <v>2333985.4545454546</v>
      </c>
      <c r="Y151" s="100">
        <f t="shared" si="28"/>
        <v>0</v>
      </c>
      <c r="Z151" s="100">
        <f t="shared" si="29"/>
        <v>333759.92</v>
      </c>
      <c r="AA151" s="100">
        <f>'Innlegging av opplysninger'!$B$4*X151</f>
        <v>303418.10909090913</v>
      </c>
      <c r="AB151" s="1"/>
      <c r="AC151" s="1">
        <f>'Innlegging av opplysninger'!$B$5*X151</f>
        <v>305752.09454545454</v>
      </c>
      <c r="AD151" s="1">
        <f>'Innlegging av opplysninger'!$B$5*Y151</f>
        <v>0</v>
      </c>
      <c r="AE151" s="1">
        <f>'Innlegging av opplysninger'!$B$5*Z151</f>
        <v>43722.54952</v>
      </c>
      <c r="AF151" s="1">
        <f>'Innlegging av opplysninger'!$B$5*AA151</f>
        <v>39747.772290909095</v>
      </c>
      <c r="AG151" s="1"/>
      <c r="AH151" s="1">
        <f>'Innlegging av opplysninger'!$C$11*SUM(X151:AG151)</f>
        <v>127694.66419972363</v>
      </c>
      <c r="AI151" s="1">
        <f>'Innlegging av opplysninger'!$C$13*(((X151+Z151+AC151+AE151)*Data!M151)+(Z151+AE151)*(1-Data!M151)*1.8/12+Y151+AD151+AA151+AB151+AF151+AG151)</f>
        <v>32159.996650945086</v>
      </c>
      <c r="AJ151" s="1">
        <f>'Innlegging av opplysninger'!$C$13*((X151+Z151+AC151+AE151)*(1-Data!M151)-(Z151+AE151)*(1-Data!M151)*1.8/12)</f>
        <v>142580.07014867675</v>
      </c>
      <c r="AK151" s="83">
        <f t="shared" si="24"/>
        <v>763000</v>
      </c>
      <c r="AL151" s="83">
        <f t="shared" si="25"/>
        <v>216000</v>
      </c>
      <c r="AM151" s="83">
        <f t="shared" si="26"/>
        <v>828000</v>
      </c>
      <c r="AN151" s="83"/>
      <c r="AO151" s="83"/>
      <c r="AP151" s="83"/>
      <c r="AQ151" s="83"/>
      <c r="AR151" s="83"/>
      <c r="AS151" s="83"/>
      <c r="AT151" s="83"/>
      <c r="AV151" s="97"/>
      <c r="AZ151" s="98"/>
      <c r="BA151" s="99"/>
      <c r="BB151" s="4"/>
      <c r="BC151" s="3"/>
    </row>
    <row r="152" spans="1:55">
      <c r="A152" t="str">
        <f t="shared" si="20"/>
        <v>1135Undervisning</v>
      </c>
      <c r="B152" s="6" t="str">
        <f>Data!A152</f>
        <v>1135</v>
      </c>
      <c r="C152" s="7" t="str">
        <f>Data!B152</f>
        <v>Sauda kommune</v>
      </c>
      <c r="D152" s="7" t="str">
        <f>Data!C152</f>
        <v>Undervisning</v>
      </c>
      <c r="E152" s="1">
        <f>Data!D152</f>
        <v>102.98830000000001</v>
      </c>
      <c r="F152" s="1">
        <f>Data!E152+Data!F152</f>
        <v>47109.819602485615</v>
      </c>
      <c r="G152" s="1">
        <f>Data!G152</f>
        <v>0.45073081116981245</v>
      </c>
      <c r="H152" s="1">
        <f t="shared" si="21"/>
        <v>52928293.463636398</v>
      </c>
      <c r="I152" s="1">
        <f t="shared" si="22"/>
        <v>506.4</v>
      </c>
      <c r="J152" s="1">
        <f t="shared" si="23"/>
        <v>6351455.9836363671</v>
      </c>
      <c r="K152" s="1">
        <f>'Innlegging av opplysninger'!$B$4*H152</f>
        <v>6880678.1502727317</v>
      </c>
      <c r="L152" s="1"/>
      <c r="M152" s="1">
        <f>'Innlegging av opplysninger'!$B$5*H152</f>
        <v>6933606.4437363688</v>
      </c>
      <c r="N152" s="1">
        <f>'Innlegging av opplysninger'!$B$5*I152</f>
        <v>66.338399999999993</v>
      </c>
      <c r="O152" s="1">
        <f>'Innlegging av opplysninger'!$B$5*J152</f>
        <v>832040.73385636415</v>
      </c>
      <c r="P152" s="1">
        <f>'Innlegging av opplysninger'!$B$5*K152</f>
        <v>901368.83768572786</v>
      </c>
      <c r="Q152" s="1"/>
      <c r="R152" s="1">
        <f>'Innlegging av opplysninger'!$C$11*SUM(H152:Q152)</f>
        <v>2843464.6213465109</v>
      </c>
      <c r="S152" s="1">
        <f>'Innlegging av opplysninger'!$C$13*(((H152+J152+M152+O152)*Data!H152)+(J152+O152)*(1-Data!H152)*1.8/12+I152+N152+K152+L152+P152+Q152)</f>
        <v>470826.0960300758</v>
      </c>
      <c r="T152" s="1">
        <f>'Innlegging av opplysninger'!$C$13*((H152+J152+M152+O152)*(1-Data!H152)-(J152+O152)*(1-Data!H152)*1.8/12)</f>
        <v>3420230.7542335694</v>
      </c>
      <c r="U152" s="1">
        <f>Data!I152</f>
        <v>8.9855999999999998</v>
      </c>
      <c r="V152" s="1">
        <f>Data!J152+Data!K152</f>
        <v>53405.292913105412</v>
      </c>
      <c r="W152" s="1">
        <f>Data!L152</f>
        <v>0</v>
      </c>
      <c r="X152" s="1">
        <f t="shared" si="27"/>
        <v>5235039.2727272715</v>
      </c>
      <c r="Y152" s="100">
        <f t="shared" si="28"/>
        <v>0</v>
      </c>
      <c r="Z152" s="100">
        <f t="shared" si="29"/>
        <v>748610.61599999981</v>
      </c>
      <c r="AA152" s="100">
        <f>'Innlegging av opplysninger'!$B$4*X152</f>
        <v>680555.10545454535</v>
      </c>
      <c r="AB152" s="1"/>
      <c r="AC152" s="1">
        <f>'Innlegging av opplysninger'!$B$5*X152</f>
        <v>685790.14472727256</v>
      </c>
      <c r="AD152" s="1">
        <f>'Innlegging av opplysninger'!$B$5*Y152</f>
        <v>0</v>
      </c>
      <c r="AE152" s="1">
        <f>'Innlegging av opplysninger'!$B$5*Z152</f>
        <v>98067.990695999979</v>
      </c>
      <c r="AF152" s="1">
        <f>'Innlegging av opplysninger'!$B$5*AA152</f>
        <v>89152.718814545442</v>
      </c>
      <c r="AG152" s="1"/>
      <c r="AH152" s="1">
        <f>'Innlegging av opplysninger'!$C$11*SUM(X152:AG152)</f>
        <v>286414.20223994611</v>
      </c>
      <c r="AI152" s="1">
        <f>'Innlegging av opplysninger'!$C$13*(((X152+Z152+AC152+AE152)*Data!M152)+(Z152+AE152)*(1-Data!M152)*1.8/12+Y152+AD152+AA152+AB152+AF152+AG152)</f>
        <v>66872.207704561515</v>
      </c>
      <c r="AJ152" s="1">
        <f>'Innlegging av opplysninger'!$C$13*((X152+Z152+AC152+AE152)*(1-Data!M152)-(Z152+AE152)*(1-Data!M152)*1.8/12)</f>
        <v>325063.01641325944</v>
      </c>
      <c r="AK152" s="83">
        <f t="shared" si="24"/>
        <v>3130000</v>
      </c>
      <c r="AL152" s="83">
        <f t="shared" si="25"/>
        <v>538000</v>
      </c>
      <c r="AM152" s="83">
        <f t="shared" si="26"/>
        <v>3745000</v>
      </c>
      <c r="AN152" s="83"/>
      <c r="AO152" s="83"/>
      <c r="AP152" s="83"/>
      <c r="AQ152" s="83"/>
      <c r="AR152" s="83"/>
      <c r="AS152" s="83"/>
      <c r="AT152" s="83"/>
      <c r="AV152" s="97"/>
      <c r="AZ152" s="98"/>
      <c r="BA152" s="99"/>
      <c r="BB152" s="4"/>
      <c r="BC152" s="3"/>
    </row>
    <row r="153" spans="1:55">
      <c r="A153" t="str">
        <f t="shared" si="20"/>
        <v>1135Barnehager</v>
      </c>
      <c r="B153" s="6" t="str">
        <f>Data!A153</f>
        <v>1135</v>
      </c>
      <c r="C153" s="7" t="str">
        <f>Data!B153</f>
        <v>Sauda kommune</v>
      </c>
      <c r="D153" s="7" t="str">
        <f>Data!C153</f>
        <v>Barnehager</v>
      </c>
      <c r="E153" s="1">
        <f>Data!D153</f>
        <v>41.027699999999996</v>
      </c>
      <c r="F153" s="1">
        <f>Data!E153+Data!F153</f>
        <v>42637.298093726924</v>
      </c>
      <c r="G153" s="1">
        <f>Data!G153</f>
        <v>15.673557133351373</v>
      </c>
      <c r="H153" s="1">
        <f t="shared" si="21"/>
        <v>19083384.818181816</v>
      </c>
      <c r="I153" s="1">
        <f t="shared" si="22"/>
        <v>7015.090909090909</v>
      </c>
      <c r="J153" s="1">
        <f t="shared" si="23"/>
        <v>2290847.9890909088</v>
      </c>
      <c r="K153" s="1">
        <f>'Innlegging av opplysninger'!$B$4*H153</f>
        <v>2480840.0263636364</v>
      </c>
      <c r="L153" s="1"/>
      <c r="M153" s="1">
        <f>'Innlegging av opplysninger'!$B$5*H153</f>
        <v>2499923.4111818182</v>
      </c>
      <c r="N153" s="1">
        <f>'Innlegging av opplysninger'!$B$5*I153</f>
        <v>918.97690909090909</v>
      </c>
      <c r="O153" s="1">
        <f>'Innlegging av opplysninger'!$B$5*J153</f>
        <v>300101.08657090907</v>
      </c>
      <c r="P153" s="1">
        <f>'Innlegging av opplysninger'!$B$5*K153</f>
        <v>324990.0434536364</v>
      </c>
      <c r="Q153" s="1"/>
      <c r="R153" s="1">
        <f>'Innlegging av opplysninger'!$C$11*SUM(H153:Q153)</f>
        <v>1025544.8148211144</v>
      </c>
      <c r="S153" s="1">
        <f>'Innlegging av opplysninger'!$C$13*(((H153+J153+M153+O153)*Data!H153)+(J153+O153)*(1-Data!H153)*1.8/12+I153+N153+K153+L153+P153+Q153)</f>
        <v>173906.51707769232</v>
      </c>
      <c r="T153" s="1">
        <f>'Innlegging av opplysninger'!$C$13*((H153+J153+M153+O153)*(1-Data!H153)-(J153+O153)*(1-Data!H153)*1.8/12)</f>
        <v>1229470.5979406748</v>
      </c>
      <c r="U153" s="1">
        <f>Data!I153</f>
        <v>3.4000000000000004</v>
      </c>
      <c r="V153" s="1">
        <f>Data!J153+Data!K153</f>
        <v>45381.568627450979</v>
      </c>
      <c r="W153" s="1">
        <f>Data!L153</f>
        <v>0</v>
      </c>
      <c r="X153" s="1">
        <f t="shared" si="27"/>
        <v>1683243.6363636362</v>
      </c>
      <c r="Y153" s="100">
        <f t="shared" si="28"/>
        <v>0</v>
      </c>
      <c r="Z153" s="100">
        <f t="shared" si="29"/>
        <v>240703.83999999997</v>
      </c>
      <c r="AA153" s="100">
        <f>'Innlegging av opplysninger'!$B$4*X153</f>
        <v>218821.67272727273</v>
      </c>
      <c r="AB153" s="1"/>
      <c r="AC153" s="1">
        <f>'Innlegging av opplysninger'!$B$5*X153</f>
        <v>220504.91636363635</v>
      </c>
      <c r="AD153" s="1">
        <f>'Innlegging av opplysninger'!$B$5*Y153</f>
        <v>0</v>
      </c>
      <c r="AE153" s="1">
        <f>'Innlegging av opplysninger'!$B$5*Z153</f>
        <v>31532.203039999997</v>
      </c>
      <c r="AF153" s="1">
        <f>'Innlegging av opplysninger'!$B$5*AA153</f>
        <v>28665.639127272727</v>
      </c>
      <c r="AG153" s="1"/>
      <c r="AH153" s="1">
        <f>'Innlegging av opplysninger'!$C$11*SUM(X153:AG153)</f>
        <v>92091.932489629093</v>
      </c>
      <c r="AI153" s="1">
        <f>'Innlegging av opplysninger'!$C$13*(((X153+Z153+AC153+AE153)*Data!M153)+(Z153+AE153)*(1-Data!M153)*1.8/12+Y153+AD153+AA153+AB153+AF153+AG153)</f>
        <v>18862.269922746542</v>
      </c>
      <c r="AJ153" s="1">
        <f>'Innlegging av opplysninger'!$C$13*((X153+Z153+AC153+AE153)*(1-Data!M153)-(Z153+AE153)*(1-Data!M153)*1.8/12)</f>
        <v>107158.26927358798</v>
      </c>
      <c r="AK153" s="83">
        <f t="shared" si="24"/>
        <v>1118000</v>
      </c>
      <c r="AL153" s="83">
        <f t="shared" si="25"/>
        <v>193000</v>
      </c>
      <c r="AM153" s="83">
        <f t="shared" si="26"/>
        <v>1337000</v>
      </c>
      <c r="AN153" s="83"/>
      <c r="AO153" s="83"/>
      <c r="AP153" s="83"/>
      <c r="AQ153" s="83"/>
      <c r="AR153" s="83"/>
      <c r="AS153" s="83"/>
      <c r="AT153" s="83"/>
      <c r="AV153" s="97"/>
      <c r="AZ153" s="98"/>
      <c r="BA153" s="99"/>
      <c r="BB153" s="4"/>
      <c r="BC153" s="3"/>
    </row>
    <row r="154" spans="1:55">
      <c r="A154" t="str">
        <f t="shared" si="20"/>
        <v>1135Helse/pleie/omsorg</v>
      </c>
      <c r="B154" s="6" t="str">
        <f>Data!A154</f>
        <v>1135</v>
      </c>
      <c r="C154" s="7" t="str">
        <f>Data!B154</f>
        <v>Sauda kommune</v>
      </c>
      <c r="D154" s="7" t="str">
        <f>Data!C154</f>
        <v>Helse/pleie/omsorg</v>
      </c>
      <c r="E154" s="1">
        <f>Data!D154</f>
        <v>205.71640000000002</v>
      </c>
      <c r="F154" s="1">
        <f>Data!E154+Data!F154</f>
        <v>48506.292327689989</v>
      </c>
      <c r="G154" s="1">
        <f>Data!G154</f>
        <v>1158.8298259156782</v>
      </c>
      <c r="H154" s="1">
        <f t="shared" si="21"/>
        <v>108856798.20000006</v>
      </c>
      <c r="I154" s="1">
        <f t="shared" si="22"/>
        <v>2600621.4545454551</v>
      </c>
      <c r="J154" s="1">
        <f t="shared" si="23"/>
        <v>13374890.358545462</v>
      </c>
      <c r="K154" s="1">
        <f>'Innlegging av opplysninger'!$B$4*H154</f>
        <v>14151383.766000008</v>
      </c>
      <c r="L154" s="1"/>
      <c r="M154" s="1">
        <f>'Innlegging av opplysninger'!$B$5*H154</f>
        <v>14260240.564200008</v>
      </c>
      <c r="N154" s="1">
        <f>'Innlegging av opplysninger'!$B$5*I154</f>
        <v>340681.41054545465</v>
      </c>
      <c r="O154" s="1">
        <f>'Innlegging av opplysninger'!$B$5*J154</f>
        <v>1752110.6369694555</v>
      </c>
      <c r="P154" s="1">
        <f>'Innlegging av opplysninger'!$B$5*K154</f>
        <v>1853831.273346001</v>
      </c>
      <c r="Q154" s="1"/>
      <c r="R154" s="1">
        <f>'Innlegging av opplysninger'!$C$11*SUM(H154:Q154)</f>
        <v>5973241.1912377737</v>
      </c>
      <c r="S154" s="1">
        <f>'Innlegging av opplysninger'!$C$13*(((H154+J154+M154+O154)*Data!H154)+(J154+O154)*(1-Data!H154)*1.8/12+I154+N154+K154+L154+P154+Q154)</f>
        <v>1285618.252555887</v>
      </c>
      <c r="T154" s="1">
        <f>'Innlegging av opplysninger'!$C$13*((H154+J154+M154+O154)*(1-Data!H154)-(J154+O154)*(1-Data!H154)*1.8/12)</f>
        <v>6888290.7459800122</v>
      </c>
      <c r="U154" s="1">
        <f>Data!I154</f>
        <v>18.2805</v>
      </c>
      <c r="V154" s="1">
        <f>Data!J154+Data!K154</f>
        <v>47609.216833966981</v>
      </c>
      <c r="W154" s="1">
        <f>Data!L154</f>
        <v>1143.6000109406198</v>
      </c>
      <c r="X154" s="1">
        <f t="shared" si="27"/>
        <v>9494403.1454545464</v>
      </c>
      <c r="Y154" s="100">
        <f t="shared" si="28"/>
        <v>228060.87272727271</v>
      </c>
      <c r="Z154" s="100">
        <f t="shared" si="29"/>
        <v>1390312.3546</v>
      </c>
      <c r="AA154" s="100">
        <f>'Innlegging av opplysninger'!$B$4*X154</f>
        <v>1234272.408909091</v>
      </c>
      <c r="AB154" s="1"/>
      <c r="AC154" s="1">
        <f>'Innlegging av opplysninger'!$B$5*X154</f>
        <v>1243766.8120545456</v>
      </c>
      <c r="AD154" s="1">
        <f>'Innlegging av opplysninger'!$B$5*Y154</f>
        <v>29875.974327272728</v>
      </c>
      <c r="AE154" s="1">
        <f>'Innlegging av opplysninger'!$B$5*Z154</f>
        <v>182130.91845259999</v>
      </c>
      <c r="AF154" s="1">
        <f>'Innlegging av opplysninger'!$B$5*AA154</f>
        <v>161689.68556709093</v>
      </c>
      <c r="AG154" s="1"/>
      <c r="AH154" s="1">
        <f>'Innlegging av opplysninger'!$C$11*SUM(X154:AG154)</f>
        <v>530651.46253951185</v>
      </c>
      <c r="AI154" s="1">
        <f>'Innlegging av opplysninger'!$C$13*(((X154+Z154+AC154+AE154)*Data!M154)+(Z154+AE154)*(1-Data!M154)*1.8/12+Y154+AD154+AA154+AB154+AF154+AG154)</f>
        <v>98555.350591327617</v>
      </c>
      <c r="AJ154" s="1">
        <f>'Innlegging av opplysninger'!$C$13*((X154+Z154+AC154+AE154)*(1-Data!M154)-(Z154+AE154)*(1-Data!M154)*1.8/12)</f>
        <v>627599.28235747805</v>
      </c>
      <c r="AK154" s="83">
        <f t="shared" si="24"/>
        <v>6504000</v>
      </c>
      <c r="AL154" s="83">
        <f t="shared" si="25"/>
        <v>1384000</v>
      </c>
      <c r="AM154" s="83">
        <f t="shared" si="26"/>
        <v>7516000</v>
      </c>
      <c r="AN154" s="83"/>
      <c r="AO154" s="83"/>
      <c r="AP154" s="83"/>
      <c r="AQ154" s="83"/>
      <c r="AR154" s="83"/>
      <c r="AS154" s="83"/>
      <c r="AT154" s="83"/>
      <c r="AV154" s="97"/>
      <c r="AZ154" s="98"/>
      <c r="BA154" s="99"/>
      <c r="BB154" s="4"/>
      <c r="BC154" s="3"/>
    </row>
    <row r="155" spans="1:55">
      <c r="A155" t="str">
        <f t="shared" si="20"/>
        <v>1135Samferdsel og teknikk</v>
      </c>
      <c r="B155" s="6" t="str">
        <f>Data!A155</f>
        <v>1135</v>
      </c>
      <c r="C155" s="7" t="str">
        <f>Data!B155</f>
        <v>Sauda kommune</v>
      </c>
      <c r="D155" s="7" t="str">
        <f>Data!C155</f>
        <v>Samferdsel og teknikk</v>
      </c>
      <c r="E155" s="1">
        <f>Data!D155</f>
        <v>29.305765323943454</v>
      </c>
      <c r="F155" s="1">
        <f>Data!E155+Data!F155</f>
        <v>51747.916699550464</v>
      </c>
      <c r="G155" s="1">
        <f>Data!G155</f>
        <v>393.49595113895049</v>
      </c>
      <c r="H155" s="1">
        <f t="shared" si="21"/>
        <v>16543770.576000003</v>
      </c>
      <c r="I155" s="1">
        <f t="shared" si="22"/>
        <v>125800.36363636366</v>
      </c>
      <c r="J155" s="1">
        <f t="shared" si="23"/>
        <v>2000348.512756364</v>
      </c>
      <c r="K155" s="1">
        <f>'Innlegging av opplysninger'!$B$4*H155</f>
        <v>2150690.1748800003</v>
      </c>
      <c r="L155" s="1"/>
      <c r="M155" s="1">
        <f>'Innlegging av opplysninger'!$B$5*H155</f>
        <v>2167233.9454560005</v>
      </c>
      <c r="N155" s="1">
        <f>'Innlegging av opplysninger'!$B$5*I155</f>
        <v>16479.84763636364</v>
      </c>
      <c r="O155" s="1">
        <f>'Innlegging av opplysninger'!$B$5*J155</f>
        <v>262045.65517108369</v>
      </c>
      <c r="P155" s="1">
        <f>'Innlegging av opplysninger'!$B$5*K155</f>
        <v>281740.41290928004</v>
      </c>
      <c r="Q155" s="1"/>
      <c r="R155" s="1">
        <f>'Innlegging av opplysninger'!$C$11*SUM(H155:Q155)</f>
        <v>894828.16056092759</v>
      </c>
      <c r="S155" s="1">
        <f>'Innlegging av opplysninger'!$C$13*(((H155+J155+M155+O155)*Data!H155)+(J155+O155)*(1-Data!H155)*1.8/12+I155+N155+K155+L155+P155+Q155)</f>
        <v>160284.68473542499</v>
      </c>
      <c r="T155" s="1">
        <f>'Innlegging av opplysninger'!$C$13*((H155+J155+M155+O155)*(1-Data!H155)-(J155+O155)*(1-Data!H155)*1.8/12)</f>
        <v>1064217.0086637388</v>
      </c>
      <c r="U155" s="1">
        <f>Data!I155</f>
        <v>5.0167999999999999</v>
      </c>
      <c r="V155" s="1">
        <f>Data!J155+Data!K155</f>
        <v>48014.648115664691</v>
      </c>
      <c r="W155" s="1">
        <f>Data!L155</f>
        <v>57.935337266783606</v>
      </c>
      <c r="X155" s="1">
        <f t="shared" si="27"/>
        <v>2627780.5818181811</v>
      </c>
      <c r="Y155" s="100">
        <f t="shared" si="28"/>
        <v>3170.7272727272725</v>
      </c>
      <c r="Z155" s="100">
        <f t="shared" si="29"/>
        <v>376226.03719999985</v>
      </c>
      <c r="AA155" s="100">
        <f>'Innlegging av opplysninger'!$B$4*X155</f>
        <v>341611.47563636355</v>
      </c>
      <c r="AB155" s="1"/>
      <c r="AC155" s="1">
        <f>'Innlegging av opplysninger'!$B$5*X155</f>
        <v>344239.25621818175</v>
      </c>
      <c r="AD155" s="1">
        <f>'Innlegging av opplysninger'!$B$5*Y155</f>
        <v>415.36527272727272</v>
      </c>
      <c r="AE155" s="1">
        <f>'Innlegging av opplysninger'!$B$5*Z155</f>
        <v>49285.610873199985</v>
      </c>
      <c r="AF155" s="1">
        <f>'Innlegging av opplysninger'!$B$5*AA155</f>
        <v>44751.103308363628</v>
      </c>
      <c r="AG155" s="1"/>
      <c r="AH155" s="1">
        <f>'Innlegging av opplysninger'!$C$11*SUM(X155:AG155)</f>
        <v>143924.2459887903</v>
      </c>
      <c r="AI155" s="1">
        <f>'Innlegging av opplysninger'!$C$13*(((X155+Z155+AC155+AE155)*Data!M155)+(Z155+AE155)*(1-Data!M155)*1.8/12+Y155+AD155+AA155+AB155+AF155+AG155)</f>
        <v>23847.784460811366</v>
      </c>
      <c r="AJ155" s="1">
        <f>'Innlegging av opplysninger'!$C$13*((X155+Z155+AC155+AE155)*(1-Data!M155)-(Z155+AE155)*(1-Data!M155)*1.8/12)</f>
        <v>173101.18373437534</v>
      </c>
      <c r="AK155" s="83">
        <f t="shared" si="24"/>
        <v>1039000</v>
      </c>
      <c r="AL155" s="83">
        <f t="shared" si="25"/>
        <v>184000</v>
      </c>
      <c r="AM155" s="83">
        <f t="shared" si="26"/>
        <v>1237000</v>
      </c>
      <c r="AN155" s="83"/>
      <c r="AO155" s="83"/>
      <c r="AP155" s="83"/>
      <c r="AQ155" s="83"/>
      <c r="AR155" s="83"/>
      <c r="AS155" s="83"/>
      <c r="AT155" s="83"/>
      <c r="AV155" s="97"/>
      <c r="AZ155" s="98"/>
      <c r="BA155" s="99"/>
      <c r="BB155" s="4"/>
      <c r="BC155" s="3"/>
    </row>
    <row r="156" spans="1:55">
      <c r="A156" t="str">
        <f t="shared" si="20"/>
        <v>1135Annet</v>
      </c>
      <c r="B156" s="6" t="str">
        <f>Data!A156</f>
        <v>1135</v>
      </c>
      <c r="C156" s="7" t="str">
        <f>Data!B156</f>
        <v>Sauda kommune</v>
      </c>
      <c r="D156" s="7" t="str">
        <f>Data!C156</f>
        <v>Annet</v>
      </c>
      <c r="E156" s="1">
        <f>Data!D156</f>
        <v>9.2649999999999988</v>
      </c>
      <c r="F156" s="1">
        <f>Data!E156+Data!F156</f>
        <v>46681.69329016011</v>
      </c>
      <c r="G156" s="1">
        <f>Data!G156</f>
        <v>0</v>
      </c>
      <c r="H156" s="1">
        <f t="shared" si="21"/>
        <v>4718246.0545454547</v>
      </c>
      <c r="I156" s="1">
        <f t="shared" si="22"/>
        <v>0</v>
      </c>
      <c r="J156" s="1">
        <f t="shared" si="23"/>
        <v>566189.52654545452</v>
      </c>
      <c r="K156" s="1">
        <f>'Innlegging av opplysninger'!$B$4*H156</f>
        <v>613371.98709090916</v>
      </c>
      <c r="L156" s="1"/>
      <c r="M156" s="1">
        <f>'Innlegging av opplysninger'!$B$5*H156</f>
        <v>618090.23314545455</v>
      </c>
      <c r="N156" s="1">
        <f>'Innlegging av opplysninger'!$B$5*I156</f>
        <v>0</v>
      </c>
      <c r="O156" s="1">
        <f>'Innlegging av opplysninger'!$B$5*J156</f>
        <v>74170.827977454552</v>
      </c>
      <c r="P156" s="1">
        <f>'Innlegging av opplysninger'!$B$5*K156</f>
        <v>80351.7303089091</v>
      </c>
      <c r="Q156" s="1"/>
      <c r="R156" s="1">
        <f>'Innlegging av opplysninger'!$C$11*SUM(H156:Q156)</f>
        <v>253475.97366531819</v>
      </c>
      <c r="S156" s="1">
        <f>'Innlegging av opplysninger'!$C$13*(((H156+J156+M156+O156)*Data!H156)+(J156+O156)*(1-Data!H156)*1.8/12+I156+N156+K156+L156+P156+Q156)</f>
        <v>46728.667924643778</v>
      </c>
      <c r="T156" s="1">
        <f>'Innlegging av opplysninger'!$C$13*((H156+J156+M156+O156)*(1-Data!H156)-(J156+O156)*(1-Data!H156)*1.8/12)</f>
        <v>300133.19077526528</v>
      </c>
      <c r="U156" s="1">
        <f>Data!I156</f>
        <v>1.19</v>
      </c>
      <c r="V156" s="1">
        <f>Data!J156+Data!K156</f>
        <v>51436.641456582627</v>
      </c>
      <c r="W156" s="1">
        <f>Data!L156</f>
        <v>0</v>
      </c>
      <c r="X156" s="1">
        <f t="shared" si="27"/>
        <v>667741.12727272708</v>
      </c>
      <c r="Y156" s="100">
        <f t="shared" si="28"/>
        <v>0</v>
      </c>
      <c r="Z156" s="100">
        <f t="shared" si="29"/>
        <v>95486.981199999966</v>
      </c>
      <c r="AA156" s="100">
        <f>'Innlegging av opplysninger'!$B$4*X156</f>
        <v>86806.346545454522</v>
      </c>
      <c r="AB156" s="1"/>
      <c r="AC156" s="1">
        <f>'Innlegging av opplysninger'!$B$5*X156</f>
        <v>87474.087672727255</v>
      </c>
      <c r="AD156" s="1">
        <f>'Innlegging av opplysninger'!$B$5*Y156</f>
        <v>0</v>
      </c>
      <c r="AE156" s="1">
        <f>'Innlegging av opplysninger'!$B$5*Z156</f>
        <v>12508.794537199996</v>
      </c>
      <c r="AF156" s="1">
        <f>'Innlegging av opplysninger'!$B$5*AA156</f>
        <v>11371.631397454543</v>
      </c>
      <c r="AG156" s="1"/>
      <c r="AH156" s="1">
        <f>'Innlegging av opplysninger'!$C$11*SUM(X156:AG156)</f>
        <v>36532.780807771407</v>
      </c>
      <c r="AI156" s="1">
        <f>'Innlegging av opplysninger'!$C$13*(((X156+Z156+AC156+AE156)*Data!M156)+(Z156+AE156)*(1-Data!M156)*1.8/12+Y156+AD156+AA156+AB156+AF156+AG156)</f>
        <v>5947.6219037814308</v>
      </c>
      <c r="AJ156" s="1">
        <f>'Innlegging av opplysninger'!$C$13*((X156+Z156+AC156+AE156)*(1-Data!M156)-(Z156+AE156)*(1-Data!M156)*1.8/12)</f>
        <v>44044.604464747863</v>
      </c>
      <c r="AK156" s="83">
        <f t="shared" si="24"/>
        <v>290000</v>
      </c>
      <c r="AL156" s="83">
        <f t="shared" si="25"/>
        <v>53000</v>
      </c>
      <c r="AM156" s="83">
        <f t="shared" si="26"/>
        <v>344000</v>
      </c>
      <c r="AN156" s="83"/>
      <c r="AO156" s="83"/>
      <c r="AP156" s="83"/>
      <c r="AQ156" s="83"/>
      <c r="AR156" s="83"/>
      <c r="AS156" s="83"/>
      <c r="AT156" s="83"/>
      <c r="AV156" s="97"/>
      <c r="AZ156" s="98"/>
      <c r="BA156" s="99"/>
      <c r="BB156" s="4"/>
      <c r="BC156" s="3"/>
    </row>
    <row r="157" spans="1:55">
      <c r="A157" t="str">
        <f t="shared" si="20"/>
        <v>1144Alle</v>
      </c>
      <c r="B157" s="6" t="str">
        <f>Data!A157</f>
        <v>1144</v>
      </c>
      <c r="C157" s="7" t="str">
        <f>Data!B157</f>
        <v>Kvitsøy kommune</v>
      </c>
      <c r="D157" s="7" t="str">
        <f>Data!C157</f>
        <v>Alle</v>
      </c>
      <c r="E157" s="1">
        <f>Data!D157</f>
        <v>44.187099999999994</v>
      </c>
      <c r="F157" s="1">
        <f>Data!E157+Data!F157</f>
        <v>50662.184740191893</v>
      </c>
      <c r="G157" s="1">
        <f>Data!G157</f>
        <v>359.71131846172307</v>
      </c>
      <c r="H157" s="1">
        <f t="shared" si="21"/>
        <v>24421254.79999999</v>
      </c>
      <c r="I157" s="1">
        <f t="shared" si="22"/>
        <v>173395.63636363635</v>
      </c>
      <c r="J157" s="1">
        <f t="shared" si="23"/>
        <v>2951358.052363635</v>
      </c>
      <c r="K157" s="1">
        <f>'Innlegging av opplysninger'!$B$4*H157</f>
        <v>3174763.1239999989</v>
      </c>
      <c r="L157" s="1"/>
      <c r="M157" s="1">
        <f>'Innlegging av opplysninger'!$B$5*H157</f>
        <v>3199184.3787999987</v>
      </c>
      <c r="N157" s="1">
        <f>'Innlegging av opplysninger'!$B$5*I157</f>
        <v>22714.828363636363</v>
      </c>
      <c r="O157" s="1">
        <f>'Innlegging av opplysninger'!$B$5*J157</f>
        <v>386627.90485963621</v>
      </c>
      <c r="P157" s="1">
        <f>'Innlegging av opplysninger'!$B$5*K157</f>
        <v>415893.96924399986</v>
      </c>
      <c r="Q157" s="1"/>
      <c r="R157" s="1">
        <f>'Innlegging av opplysninger'!$C$11*SUM(H157:Q157)</f>
        <v>1320317.3223717923</v>
      </c>
      <c r="S157" s="1">
        <f>'Innlegging av opplysninger'!$C$13*(((H157+J157+M157+O157)*Data!H157)+(J157+O157)*(1-Data!H157)*1.8/12+I157+N157+K157+L157+P157+Q157)</f>
        <v>300939.77876004472</v>
      </c>
      <c r="T157" s="1">
        <f>'Innlegging av opplysninger'!$C$13*((H157+J157+M157+O157)*(1-Data!H157)-(J157+O157)*(1-Data!H157)*1.8/12)</f>
        <v>1505810.2413276709</v>
      </c>
      <c r="U157" s="1">
        <f>Data!I157</f>
        <v>5.9164000000000003</v>
      </c>
      <c r="V157" s="1">
        <f>Data!J157+Data!K157</f>
        <v>50695.767274017984</v>
      </c>
      <c r="W157" s="1">
        <f>Data!L157</f>
        <v>291.12974105875196</v>
      </c>
      <c r="X157" s="1">
        <f t="shared" si="27"/>
        <v>3272033.8636363638</v>
      </c>
      <c r="Y157" s="100">
        <f t="shared" si="28"/>
        <v>18790.254545454543</v>
      </c>
      <c r="Z157" s="100">
        <f t="shared" si="29"/>
        <v>470587.84889999998</v>
      </c>
      <c r="AA157" s="100">
        <f>'Innlegging av opplysninger'!$B$4*X157</f>
        <v>425364.40227272728</v>
      </c>
      <c r="AB157" s="1"/>
      <c r="AC157" s="1">
        <f>'Innlegging av opplysninger'!$B$5*X157</f>
        <v>428636.43613636366</v>
      </c>
      <c r="AD157" s="1">
        <f>'Innlegging av opplysninger'!$B$5*Y157</f>
        <v>2461.5233454545455</v>
      </c>
      <c r="AE157" s="1">
        <f>'Innlegging av opplysninger'!$B$5*Z157</f>
        <v>61647.008205899998</v>
      </c>
      <c r="AF157" s="1">
        <f>'Innlegging av opplysninger'!$B$5*AA157</f>
        <v>55722.736697727276</v>
      </c>
      <c r="AG157" s="1"/>
      <c r="AH157" s="1">
        <f>'Innlegging av opplysninger'!$C$11*SUM(X157:AG157)</f>
        <v>179939.27480211965</v>
      </c>
      <c r="AI157" s="1">
        <f>'Innlegging av opplysninger'!$C$13*(((X157+Z157+AC157+AE157)*Data!M157)+(Z157+AE157)*(1-Data!M157)*1.8/12+Y157+AD157+AA157+AB157+AF157+AG157)</f>
        <v>48485.791073000502</v>
      </c>
      <c r="AJ157" s="1">
        <f>'Innlegging av opplysninger'!$C$13*((X157+Z157+AC157+AE157)*(1-Data!M157)-(Z157+AE157)*(1-Data!M157)*1.8/12)</f>
        <v>197746.90076147908</v>
      </c>
      <c r="AK157" s="83">
        <f t="shared" si="24"/>
        <v>1500000</v>
      </c>
      <c r="AL157" s="83">
        <f t="shared" si="25"/>
        <v>349000</v>
      </c>
      <c r="AM157" s="83">
        <f t="shared" si="26"/>
        <v>1704000</v>
      </c>
      <c r="AN157" s="83"/>
      <c r="AO157" s="83"/>
      <c r="AP157" s="83"/>
      <c r="AQ157" s="83"/>
      <c r="AR157" s="83"/>
      <c r="AS157" s="83"/>
      <c r="AT157" s="83"/>
      <c r="AV157" s="97"/>
      <c r="AZ157" s="98"/>
      <c r="BA157" s="99"/>
      <c r="BB157" s="4"/>
      <c r="BC157" s="3"/>
    </row>
    <row r="158" spans="1:55">
      <c r="A158" t="str">
        <f t="shared" si="20"/>
        <v>1144Administrasjon</v>
      </c>
      <c r="B158" s="6" t="str">
        <f>Data!A158</f>
        <v>1144</v>
      </c>
      <c r="C158" s="7" t="str">
        <f>Data!B158</f>
        <v>Kvitsøy kommune</v>
      </c>
      <c r="D158" s="7" t="str">
        <f>Data!C158</f>
        <v>Administrasjon</v>
      </c>
      <c r="E158" s="1">
        <f>Data!D158</f>
        <v>7.9610000000000003</v>
      </c>
      <c r="F158" s="1">
        <f>Data!E158+Data!F158</f>
        <v>60826.649708998033</v>
      </c>
      <c r="G158" s="1">
        <f>Data!G158</f>
        <v>0</v>
      </c>
      <c r="H158" s="1">
        <f t="shared" si="21"/>
        <v>5282628.6363636358</v>
      </c>
      <c r="I158" s="1">
        <f t="shared" si="22"/>
        <v>0</v>
      </c>
      <c r="J158" s="1">
        <f t="shared" si="23"/>
        <v>633915.43636363628</v>
      </c>
      <c r="K158" s="1">
        <f>'Innlegging av opplysninger'!$B$4*H158</f>
        <v>686741.72272727266</v>
      </c>
      <c r="L158" s="1"/>
      <c r="M158" s="1">
        <f>'Innlegging av opplysninger'!$B$5*H158</f>
        <v>692024.35136363632</v>
      </c>
      <c r="N158" s="1">
        <f>'Innlegging av opplysninger'!$B$5*I158</f>
        <v>0</v>
      </c>
      <c r="O158" s="1">
        <f>'Innlegging av opplysninger'!$B$5*J158</f>
        <v>83042.922163636351</v>
      </c>
      <c r="P158" s="1">
        <f>'Innlegging av opplysninger'!$B$5*K158</f>
        <v>89963.165677272729</v>
      </c>
      <c r="Q158" s="1"/>
      <c r="R158" s="1">
        <f>'Innlegging av opplysninger'!$C$11*SUM(H158:Q158)</f>
        <v>283796.01691704546</v>
      </c>
      <c r="S158" s="1">
        <f>'Innlegging av opplysninger'!$C$13*(((H158+J158+M158+O158)*Data!H158)+(J158+O158)*(1-Data!H158)*1.8/12+I158+N158+K158+L158+P158+Q158)</f>
        <v>96073.215263149075</v>
      </c>
      <c r="T158" s="1">
        <f>'Innlegging av opplysninger'!$C$13*((H158+J158+M158+O158)*(1-Data!H158)-(J158+O158)*(1-Data!H158)*1.8/12)</f>
        <v>292279.22893912368</v>
      </c>
      <c r="U158" s="1">
        <f>Data!I158</f>
        <v>2.4000000000000004</v>
      </c>
      <c r="V158" s="1">
        <f>Data!J158+Data!K158</f>
        <v>45466.111111111109</v>
      </c>
      <c r="W158" s="1">
        <f>Data!L158</f>
        <v>0</v>
      </c>
      <c r="X158" s="1">
        <f t="shared" si="27"/>
        <v>1190385.4545454546</v>
      </c>
      <c r="Y158" s="100">
        <f t="shared" si="28"/>
        <v>0</v>
      </c>
      <c r="Z158" s="100">
        <f t="shared" si="29"/>
        <v>170225.12</v>
      </c>
      <c r="AA158" s="100">
        <f>'Innlegging av opplysninger'!$B$4*X158</f>
        <v>154750.1090909091</v>
      </c>
      <c r="AB158" s="1"/>
      <c r="AC158" s="1">
        <f>'Innlegging av opplysninger'!$B$5*X158</f>
        <v>155940.49454545457</v>
      </c>
      <c r="AD158" s="1">
        <f>'Innlegging av opplysninger'!$B$5*Y158</f>
        <v>0</v>
      </c>
      <c r="AE158" s="1">
        <f>'Innlegging av opplysninger'!$B$5*Z158</f>
        <v>22299.490720000002</v>
      </c>
      <c r="AF158" s="1">
        <f>'Innlegging av opplysninger'!$B$5*AA158</f>
        <v>20272.264290909094</v>
      </c>
      <c r="AG158" s="1"/>
      <c r="AH158" s="1">
        <f>'Innlegging av opplysninger'!$C$11*SUM(X158:AG158)</f>
        <v>65127.17146132364</v>
      </c>
      <c r="AI158" s="1">
        <f>'Innlegging av opplysninger'!$C$13*(((X158+Z158+AC158+AE158)*Data!M158)+(Z158+AE158)*(1-Data!M158)*1.8/12+Y158+AD158+AA158+AB158+AF158+AG158)</f>
        <v>10602.855379470546</v>
      </c>
      <c r="AJ158" s="1">
        <f>'Innlegging av opplysninger'!$C$13*((X158+Z158+AC158+AE158)*(1-Data!M158)-(Z158+AE158)*(1-Data!M158)*1.8/12)</f>
        <v>78518.537146551287</v>
      </c>
      <c r="AK158" s="83">
        <f t="shared" si="24"/>
        <v>349000</v>
      </c>
      <c r="AL158" s="83">
        <f t="shared" si="25"/>
        <v>107000</v>
      </c>
      <c r="AM158" s="83">
        <f t="shared" si="26"/>
        <v>371000</v>
      </c>
      <c r="AN158" s="83"/>
      <c r="AO158" s="83"/>
      <c r="AP158" s="83"/>
      <c r="AQ158" s="83"/>
      <c r="AR158" s="83"/>
      <c r="AS158" s="83"/>
      <c r="AT158" s="83"/>
      <c r="AV158" s="97"/>
      <c r="AZ158" s="98"/>
      <c r="BA158" s="99"/>
      <c r="BB158" s="4"/>
      <c r="BC158" s="3"/>
    </row>
    <row r="159" spans="1:55">
      <c r="A159" t="str">
        <f t="shared" si="20"/>
        <v>1144Undervisning</v>
      </c>
      <c r="B159" s="6" t="str">
        <f>Data!A159</f>
        <v>1144</v>
      </c>
      <c r="C159" s="7" t="str">
        <f>Data!B159</f>
        <v>Kvitsøy kommune</v>
      </c>
      <c r="D159" s="7" t="str">
        <f>Data!C159</f>
        <v>Undervisning</v>
      </c>
      <c r="E159" s="1">
        <f>Data!D159</f>
        <v>13.897100000000002</v>
      </c>
      <c r="F159" s="1">
        <f>Data!E159+Data!F159</f>
        <v>50326.276765176415</v>
      </c>
      <c r="G159" s="1">
        <f>Data!G159</f>
        <v>0</v>
      </c>
      <c r="H159" s="1">
        <f t="shared" si="21"/>
        <v>7629701.4636363629</v>
      </c>
      <c r="I159" s="1">
        <f t="shared" si="22"/>
        <v>0</v>
      </c>
      <c r="J159" s="1">
        <f t="shared" si="23"/>
        <v>915564.17563636356</v>
      </c>
      <c r="K159" s="1">
        <f>'Innlegging av opplysninger'!$B$4*H159</f>
        <v>991861.19027272717</v>
      </c>
      <c r="L159" s="1"/>
      <c r="M159" s="1">
        <f>'Innlegging av opplysninger'!$B$5*H159</f>
        <v>999490.89173636353</v>
      </c>
      <c r="N159" s="1">
        <f>'Innlegging av opplysninger'!$B$5*I159</f>
        <v>0</v>
      </c>
      <c r="O159" s="1">
        <f>'Innlegging av opplysninger'!$B$5*J159</f>
        <v>119938.90700836363</v>
      </c>
      <c r="P159" s="1">
        <f>'Innlegging av opplysninger'!$B$5*K159</f>
        <v>129933.81592572726</v>
      </c>
      <c r="Q159" s="1"/>
      <c r="R159" s="1">
        <f>'Innlegging av opplysninger'!$C$11*SUM(H159:Q159)</f>
        <v>409886.63688020455</v>
      </c>
      <c r="S159" s="1">
        <f>'Innlegging av opplysninger'!$C$13*(((H159+J159+M159+O159)*Data!H159)+(J159+O159)*(1-Data!H159)*1.8/12+I159+N159+K159+L159+P159+Q159)</f>
        <v>72285.777995064869</v>
      </c>
      <c r="T159" s="1">
        <f>'Innlegging av opplysninger'!$C$13*((H159+J159+M159+O159)*(1-Data!H159)-(J159+O159)*(1-Data!H159)*1.8/12)</f>
        <v>488611.72510416235</v>
      </c>
      <c r="U159" s="1">
        <f>Data!I159</f>
        <v>0.53459999999999996</v>
      </c>
      <c r="V159" s="1">
        <f>Data!J159+Data!K159</f>
        <v>39508.333333333336</v>
      </c>
      <c r="W159" s="1">
        <f>Data!L159</f>
        <v>0</v>
      </c>
      <c r="X159" s="1">
        <f t="shared" si="27"/>
        <v>230412.59999999998</v>
      </c>
      <c r="Y159" s="100">
        <f t="shared" si="28"/>
        <v>0</v>
      </c>
      <c r="Z159" s="100">
        <f t="shared" si="29"/>
        <v>32949.001799999991</v>
      </c>
      <c r="AA159" s="100">
        <f>'Innlegging av opplysninger'!$B$4*X159</f>
        <v>29953.637999999999</v>
      </c>
      <c r="AB159" s="1"/>
      <c r="AC159" s="1">
        <f>'Innlegging av opplysninger'!$B$5*X159</f>
        <v>30184.050599999999</v>
      </c>
      <c r="AD159" s="1">
        <f>'Innlegging av opplysninger'!$B$5*Y159</f>
        <v>0</v>
      </c>
      <c r="AE159" s="1">
        <f>'Innlegging av opplysninger'!$B$5*Z159</f>
        <v>4316.3192357999988</v>
      </c>
      <c r="AF159" s="1">
        <f>'Innlegging av opplysninger'!$B$5*AA159</f>
        <v>3923.9265780000001</v>
      </c>
      <c r="AG159" s="1"/>
      <c r="AH159" s="1">
        <f>'Innlegging av opplysninger'!$C$11*SUM(X159:AG159)</f>
        <v>12606.102376124398</v>
      </c>
      <c r="AI159" s="1">
        <f>'Innlegging av opplysninger'!$C$13*(((X159+Z159+AC159+AE159)*Data!M159)+(Z159+AE159)*(1-Data!M159)*1.8/12+Y159+AD159+AA159+AB159+AF159+AG159)</f>
        <v>2052.30286213524</v>
      </c>
      <c r="AJ159" s="1">
        <f>'Innlegging av opplysninger'!$C$13*((X159+Z159+AC159+AE159)*(1-Data!M159)-(Z159+AE159)*(1-Data!M159)*1.8/12)</f>
        <v>15198.153020982358</v>
      </c>
      <c r="AK159" s="83">
        <f t="shared" si="24"/>
        <v>422000</v>
      </c>
      <c r="AL159" s="83">
        <f t="shared" si="25"/>
        <v>74000</v>
      </c>
      <c r="AM159" s="83">
        <f t="shared" si="26"/>
        <v>504000</v>
      </c>
      <c r="AN159" s="83"/>
      <c r="AO159" s="83"/>
      <c r="AP159" s="83"/>
      <c r="AQ159" s="83"/>
      <c r="AR159" s="83"/>
      <c r="AS159" s="83"/>
      <c r="AT159" s="83"/>
      <c r="AV159" s="97"/>
      <c r="AZ159" s="98"/>
      <c r="BA159" s="99"/>
      <c r="BB159" s="4"/>
      <c r="BC159" s="3"/>
    </row>
    <row r="160" spans="1:55">
      <c r="A160" t="str">
        <f t="shared" si="20"/>
        <v>1144Barnehager</v>
      </c>
      <c r="B160" s="6" t="str">
        <f>Data!A160</f>
        <v>1144</v>
      </c>
      <c r="C160" s="7" t="str">
        <f>Data!B160</f>
        <v>Kvitsøy kommune</v>
      </c>
      <c r="D160" s="7" t="str">
        <f>Data!C160</f>
        <v>Barnehager</v>
      </c>
      <c r="E160" s="1">
        <f>Data!D160</f>
        <v>7.92</v>
      </c>
      <c r="F160" s="1">
        <f>Data!E160+Data!F160</f>
        <v>0</v>
      </c>
      <c r="G160" s="1">
        <f>Data!G160</f>
        <v>0</v>
      </c>
      <c r="H160" s="1">
        <f t="shared" si="21"/>
        <v>0</v>
      </c>
      <c r="I160" s="1">
        <f t="shared" si="22"/>
        <v>0</v>
      </c>
      <c r="J160" s="1">
        <f t="shared" si="23"/>
        <v>0</v>
      </c>
      <c r="K160" s="1">
        <f>'Innlegging av opplysninger'!$B$4*H160</f>
        <v>0</v>
      </c>
      <c r="L160" s="1"/>
      <c r="M160" s="1">
        <f>'Innlegging av opplysninger'!$B$5*H160</f>
        <v>0</v>
      </c>
      <c r="N160" s="1">
        <f>'Innlegging av opplysninger'!$B$5*I160</f>
        <v>0</v>
      </c>
      <c r="O160" s="1">
        <f>'Innlegging av opplysninger'!$B$5*J160</f>
        <v>0</v>
      </c>
      <c r="P160" s="1">
        <f>'Innlegging av opplysninger'!$B$5*K160</f>
        <v>0</v>
      </c>
      <c r="Q160" s="1"/>
      <c r="R160" s="1">
        <f>'Innlegging av opplysninger'!$C$11*SUM(H160:Q160)</f>
        <v>0</v>
      </c>
      <c r="S160" s="1">
        <f>'Innlegging av opplysninger'!$C$13*(((H160+J160+M160+O160)*Data!H160)+(J160+O160)*(1-Data!H160)*1.8/12+I160+N160+K160+L160+P160+Q160)</f>
        <v>0</v>
      </c>
      <c r="T160" s="1">
        <f>'Innlegging av opplysninger'!$C$13*((H160+J160+M160+O160)*(1-Data!H160)-(J160+O160)*(1-Data!H160)*1.8/12)</f>
        <v>0</v>
      </c>
      <c r="U160" s="1">
        <f>Data!I160</f>
        <v>0</v>
      </c>
      <c r="V160" s="1">
        <f>Data!J160+Data!K160</f>
        <v>0</v>
      </c>
      <c r="W160" s="1">
        <f>Data!L160</f>
        <v>0</v>
      </c>
      <c r="X160" s="1">
        <f t="shared" si="27"/>
        <v>0</v>
      </c>
      <c r="Y160" s="100">
        <f t="shared" si="28"/>
        <v>0</v>
      </c>
      <c r="Z160" s="100">
        <f t="shared" si="29"/>
        <v>0</v>
      </c>
      <c r="AA160" s="100">
        <f>'Innlegging av opplysninger'!$B$4*X160</f>
        <v>0</v>
      </c>
      <c r="AB160" s="1"/>
      <c r="AC160" s="1">
        <f>'Innlegging av opplysninger'!$B$5*X160</f>
        <v>0</v>
      </c>
      <c r="AD160" s="1">
        <f>'Innlegging av opplysninger'!$B$5*Y160</f>
        <v>0</v>
      </c>
      <c r="AE160" s="1">
        <f>'Innlegging av opplysninger'!$B$5*Z160</f>
        <v>0</v>
      </c>
      <c r="AF160" s="1">
        <f>'Innlegging av opplysninger'!$B$5*AA160</f>
        <v>0</v>
      </c>
      <c r="AG160" s="1"/>
      <c r="AH160" s="1">
        <f>'Innlegging av opplysninger'!$C$11*SUM(X160:AG160)</f>
        <v>0</v>
      </c>
      <c r="AI160" s="1">
        <f>'Innlegging av opplysninger'!$C$13*(((X160+Z160+AC160+AE160)*Data!M160)+(Z160+AE160)*(1-Data!M160)*1.8/12+Y160+AD160+AA160+AB160+AF160+AG160)</f>
        <v>0</v>
      </c>
      <c r="AJ160" s="1">
        <f>'Innlegging av opplysninger'!$C$13*((X160+Z160+AC160+AE160)*(1-Data!M160)-(Z160+AE160)*(1-Data!M160)*1.8/12)</f>
        <v>0</v>
      </c>
      <c r="AK160" s="83">
        <f t="shared" si="24"/>
        <v>0</v>
      </c>
      <c r="AL160" s="83">
        <f t="shared" si="25"/>
        <v>0</v>
      </c>
      <c r="AM160" s="83">
        <f t="shared" si="26"/>
        <v>0</v>
      </c>
      <c r="AN160" s="83"/>
      <c r="AO160" s="83"/>
      <c r="AP160" s="83"/>
      <c r="AQ160" s="83"/>
      <c r="AR160" s="83"/>
      <c r="AS160" s="83"/>
      <c r="AT160" s="83"/>
      <c r="AV160" s="97"/>
      <c r="AZ160" s="98"/>
      <c r="BA160" s="99"/>
      <c r="BB160" s="4"/>
      <c r="BC160" s="3"/>
    </row>
    <row r="161" spans="1:55">
      <c r="A161" t="str">
        <f t="shared" si="20"/>
        <v>1144Helse/pleie/omsorg</v>
      </c>
      <c r="B161" s="6" t="str">
        <f>Data!A161</f>
        <v>1144</v>
      </c>
      <c r="C161" s="7" t="str">
        <f>Data!B161</f>
        <v>Kvitsøy kommune</v>
      </c>
      <c r="D161" s="7" t="str">
        <f>Data!C161</f>
        <v>Helse/pleie/omsorg</v>
      </c>
      <c r="E161" s="1">
        <f>Data!D161</f>
        <v>13.047499999999999</v>
      </c>
      <c r="F161" s="1">
        <f>Data!E161+Data!F161</f>
        <v>48795.605863192184</v>
      </c>
      <c r="G161" s="1">
        <f>Data!G161</f>
        <v>1134.8028357922974</v>
      </c>
      <c r="H161" s="1">
        <f t="shared" si="21"/>
        <v>6945389.1000000006</v>
      </c>
      <c r="I161" s="1">
        <f t="shared" si="22"/>
        <v>161523.70909090908</v>
      </c>
      <c r="J161" s="1">
        <f t="shared" si="23"/>
        <v>852829.53709090909</v>
      </c>
      <c r="K161" s="1">
        <f>'Innlegging av opplysninger'!$B$4*H161</f>
        <v>902900.5830000001</v>
      </c>
      <c r="L161" s="1"/>
      <c r="M161" s="1">
        <f>'Innlegging av opplysninger'!$B$5*H161</f>
        <v>909845.97210000013</v>
      </c>
      <c r="N161" s="1">
        <f>'Innlegging av opplysninger'!$B$5*I161</f>
        <v>21159.60589090909</v>
      </c>
      <c r="O161" s="1">
        <f>'Innlegging av opplysninger'!$B$5*J161</f>
        <v>111720.6693589091</v>
      </c>
      <c r="P161" s="1">
        <f>'Innlegging av opplysninger'!$B$5*K161</f>
        <v>118279.97637300001</v>
      </c>
      <c r="Q161" s="1"/>
      <c r="R161" s="1">
        <f>'Innlegging av opplysninger'!$C$11*SUM(H161:Q161)</f>
        <v>380898.66781037621</v>
      </c>
      <c r="S161" s="1">
        <f>'Innlegging av opplysninger'!$C$13*(((H161+J161+M161+O161)*Data!H161)+(J161+O161)*(1-Data!H161)*1.8/12+I161+N161+K161+L161+P161+Q161)</f>
        <v>83301.808480403139</v>
      </c>
      <c r="T161" s="1">
        <f>'Innlegging av opplysninger'!$C$13*((H161+J161+M161+O161)*(1-Data!H161)-(J161+O161)*(1-Data!H161)*1.8/12)</f>
        <v>437927.94747063797</v>
      </c>
      <c r="U161" s="1">
        <f>Data!I161</f>
        <v>2.1818</v>
      </c>
      <c r="V161" s="1">
        <f>Data!J161+Data!K161</f>
        <v>64474.416765973045</v>
      </c>
      <c r="W161" s="1">
        <f>Data!L161</f>
        <v>789.45824548537905</v>
      </c>
      <c r="X161" s="1">
        <f t="shared" si="27"/>
        <v>1534584.8999999997</v>
      </c>
      <c r="Y161" s="100">
        <f t="shared" si="28"/>
        <v>18790.254545454543</v>
      </c>
      <c r="Z161" s="100">
        <f t="shared" si="29"/>
        <v>222132.64709999994</v>
      </c>
      <c r="AA161" s="100">
        <f>'Innlegging av opplysninger'!$B$4*X161</f>
        <v>199496.03699999995</v>
      </c>
      <c r="AB161" s="1"/>
      <c r="AC161" s="1">
        <f>'Innlegging av opplysninger'!$B$5*X161</f>
        <v>201030.62189999997</v>
      </c>
      <c r="AD161" s="1">
        <f>'Innlegging av opplysninger'!$B$5*Y161</f>
        <v>2461.5233454545455</v>
      </c>
      <c r="AE161" s="1">
        <f>'Innlegging av opplysninger'!$B$5*Z161</f>
        <v>29099.376770099992</v>
      </c>
      <c r="AF161" s="1">
        <f>'Innlegging av opplysninger'!$B$5*AA161</f>
        <v>26133.980846999995</v>
      </c>
      <c r="AG161" s="1"/>
      <c r="AH161" s="1">
        <f>'Innlegging av opplysninger'!$C$11*SUM(X161:AG161)</f>
        <v>84881.714977304335</v>
      </c>
      <c r="AI161" s="1">
        <f>'Innlegging av opplysninger'!$C$13*(((X161+Z161+AC161+AE161)*Data!M161)+(Z161+AE161)*(1-Data!M161)*1.8/12+Y161+AD161+AA161+AB161+AF161+AG161)</f>
        <v>33023.024263917345</v>
      </c>
      <c r="AJ161" s="1">
        <f>'Innlegging av opplysninger'!$C$13*((X161+Z161+AC161+AE161)*(1-Data!M161)-(Z161+AE161)*(1-Data!M161)*1.8/12)</f>
        <v>83130.901494499078</v>
      </c>
      <c r="AK161" s="83">
        <f t="shared" si="24"/>
        <v>466000</v>
      </c>
      <c r="AL161" s="83">
        <f t="shared" si="25"/>
        <v>116000</v>
      </c>
      <c r="AM161" s="83">
        <f t="shared" si="26"/>
        <v>521000</v>
      </c>
      <c r="AN161" s="83"/>
      <c r="AO161" s="83"/>
      <c r="AP161" s="83"/>
      <c r="AQ161" s="83"/>
      <c r="AR161" s="83"/>
      <c r="AS161" s="83"/>
      <c r="AT161" s="83"/>
      <c r="AV161" s="97"/>
      <c r="AZ161" s="98"/>
      <c r="BA161" s="99"/>
      <c r="BB161" s="4"/>
      <c r="BC161" s="3"/>
    </row>
    <row r="162" spans="1:55">
      <c r="A162" t="str">
        <f t="shared" si="20"/>
        <v>1144Samferdsel og teknikk</v>
      </c>
      <c r="B162" s="6" t="str">
        <f>Data!A162</f>
        <v>1144</v>
      </c>
      <c r="C162" s="7" t="str">
        <f>Data!B162</f>
        <v>Kvitsøy kommune</v>
      </c>
      <c r="D162" s="7" t="str">
        <f>Data!C162</f>
        <v>Samferdsel og teknikk</v>
      </c>
      <c r="E162" s="1">
        <f>Data!D162</f>
        <v>1.0115000000000001</v>
      </c>
      <c r="F162" s="1">
        <f>Data!E162+Data!F162</f>
        <v>0</v>
      </c>
      <c r="G162" s="1">
        <f>Data!G162</f>
        <v>0</v>
      </c>
      <c r="H162" s="1">
        <f t="shared" si="21"/>
        <v>0</v>
      </c>
      <c r="I162" s="1">
        <f t="shared" si="22"/>
        <v>0</v>
      </c>
      <c r="J162" s="1">
        <f t="shared" si="23"/>
        <v>0</v>
      </c>
      <c r="K162" s="1">
        <f>'Innlegging av opplysninger'!$B$4*H162</f>
        <v>0</v>
      </c>
      <c r="L162" s="1"/>
      <c r="M162" s="1">
        <f>'Innlegging av opplysninger'!$B$5*H162</f>
        <v>0</v>
      </c>
      <c r="N162" s="1">
        <f>'Innlegging av opplysninger'!$B$5*I162</f>
        <v>0</v>
      </c>
      <c r="O162" s="1">
        <f>'Innlegging av opplysninger'!$B$5*J162</f>
        <v>0</v>
      </c>
      <c r="P162" s="1">
        <f>'Innlegging av opplysninger'!$B$5*K162</f>
        <v>0</v>
      </c>
      <c r="Q162" s="1"/>
      <c r="R162" s="1">
        <f>'Innlegging av opplysninger'!$C$11*SUM(H162:Q162)</f>
        <v>0</v>
      </c>
      <c r="S162" s="1">
        <f>'Innlegging av opplysninger'!$C$13*(((H162+J162+M162+O162)*Data!H162)+(J162+O162)*(1-Data!H162)*1.8/12+I162+N162+K162+L162+P162+Q162)</f>
        <v>0</v>
      </c>
      <c r="T162" s="1">
        <f>'Innlegging av opplysninger'!$C$13*((H162+J162+M162+O162)*(1-Data!H162)-(J162+O162)*(1-Data!H162)*1.8/12)</f>
        <v>0</v>
      </c>
      <c r="U162" s="1">
        <f>Data!I162</f>
        <v>0</v>
      </c>
      <c r="V162" s="1">
        <f>Data!J162+Data!K162</f>
        <v>0</v>
      </c>
      <c r="W162" s="1">
        <f>Data!L162</f>
        <v>0</v>
      </c>
      <c r="X162" s="1">
        <f t="shared" si="27"/>
        <v>0</v>
      </c>
      <c r="Y162" s="100">
        <f t="shared" si="28"/>
        <v>0</v>
      </c>
      <c r="Z162" s="100">
        <f t="shared" si="29"/>
        <v>0</v>
      </c>
      <c r="AA162" s="100">
        <f>'Innlegging av opplysninger'!$B$4*X162</f>
        <v>0</v>
      </c>
      <c r="AB162" s="1"/>
      <c r="AC162" s="1">
        <f>'Innlegging av opplysninger'!$B$5*X162</f>
        <v>0</v>
      </c>
      <c r="AD162" s="1">
        <f>'Innlegging av opplysninger'!$B$5*Y162</f>
        <v>0</v>
      </c>
      <c r="AE162" s="1">
        <f>'Innlegging av opplysninger'!$B$5*Z162</f>
        <v>0</v>
      </c>
      <c r="AF162" s="1">
        <f>'Innlegging av opplysninger'!$B$5*AA162</f>
        <v>0</v>
      </c>
      <c r="AG162" s="1"/>
      <c r="AH162" s="1">
        <f>'Innlegging av opplysninger'!$C$11*SUM(X162:AG162)</f>
        <v>0</v>
      </c>
      <c r="AI162" s="1">
        <f>'Innlegging av opplysninger'!$C$13*(((X162+Z162+AC162+AE162)*Data!M162)+(Z162+AE162)*(1-Data!M162)*1.8/12+Y162+AD162+AA162+AB162+AF162+AG162)</f>
        <v>0</v>
      </c>
      <c r="AJ162" s="1">
        <f>'Innlegging av opplysninger'!$C$13*((X162+Z162+AC162+AE162)*(1-Data!M162)-(Z162+AE162)*(1-Data!M162)*1.8/12)</f>
        <v>0</v>
      </c>
      <c r="AK162" s="83">
        <f t="shared" si="24"/>
        <v>0</v>
      </c>
      <c r="AL162" s="83">
        <f t="shared" si="25"/>
        <v>0</v>
      </c>
      <c r="AM162" s="83">
        <f t="shared" si="26"/>
        <v>0</v>
      </c>
      <c r="AN162" s="83"/>
      <c r="AO162" s="83"/>
      <c r="AP162" s="83"/>
      <c r="AQ162" s="83"/>
      <c r="AR162" s="83"/>
      <c r="AS162" s="83"/>
      <c r="AT162" s="83"/>
      <c r="AV162" s="97"/>
      <c r="AZ162" s="98"/>
      <c r="BA162" s="99"/>
      <c r="BB162" s="4"/>
      <c r="BC162" s="3"/>
    </row>
    <row r="163" spans="1:55">
      <c r="A163" t="str">
        <f t="shared" si="20"/>
        <v>1144Annet</v>
      </c>
      <c r="B163" s="6" t="str">
        <f>Data!A163</f>
        <v>1144</v>
      </c>
      <c r="C163" s="7" t="str">
        <f>Data!B163</f>
        <v>Kvitsøy kommune</v>
      </c>
      <c r="D163" s="7" t="str">
        <f>Data!C163</f>
        <v>Annet</v>
      </c>
      <c r="E163" s="1">
        <f>Data!D163</f>
        <v>0.35</v>
      </c>
      <c r="F163" s="1">
        <f>Data!E163+Data!F163</f>
        <v>0</v>
      </c>
      <c r="G163" s="1">
        <f>Data!G163</f>
        <v>0</v>
      </c>
      <c r="H163" s="1">
        <f t="shared" si="21"/>
        <v>0</v>
      </c>
      <c r="I163" s="1">
        <f t="shared" si="22"/>
        <v>0</v>
      </c>
      <c r="J163" s="1">
        <f t="shared" si="23"/>
        <v>0</v>
      </c>
      <c r="K163" s="1">
        <f>'Innlegging av opplysninger'!$B$4*H163</f>
        <v>0</v>
      </c>
      <c r="L163" s="1"/>
      <c r="M163" s="1">
        <f>'Innlegging av opplysninger'!$B$5*H163</f>
        <v>0</v>
      </c>
      <c r="N163" s="1">
        <f>'Innlegging av opplysninger'!$B$5*I163</f>
        <v>0</v>
      </c>
      <c r="O163" s="1">
        <f>'Innlegging av opplysninger'!$B$5*J163</f>
        <v>0</v>
      </c>
      <c r="P163" s="1">
        <f>'Innlegging av opplysninger'!$B$5*K163</f>
        <v>0</v>
      </c>
      <c r="Q163" s="1"/>
      <c r="R163" s="1">
        <f>'Innlegging av opplysninger'!$C$11*SUM(H163:Q163)</f>
        <v>0</v>
      </c>
      <c r="S163" s="1">
        <f>'Innlegging av opplysninger'!$C$13*(((H163+J163+M163+O163)*Data!H163)+(J163+O163)*(1-Data!H163)*1.8/12+I163+N163+K163+L163+P163+Q163)</f>
        <v>0</v>
      </c>
      <c r="T163" s="1">
        <f>'Innlegging av opplysninger'!$C$13*((H163+J163+M163+O163)*(1-Data!H163)-(J163+O163)*(1-Data!H163)*1.8/12)</f>
        <v>0</v>
      </c>
      <c r="U163" s="1">
        <f>Data!I163</f>
        <v>0</v>
      </c>
      <c r="V163" s="1">
        <f>Data!J163+Data!K163</f>
        <v>0</v>
      </c>
      <c r="W163" s="1">
        <f>Data!L163</f>
        <v>0</v>
      </c>
      <c r="X163" s="1">
        <f t="shared" si="27"/>
        <v>0</v>
      </c>
      <c r="Y163" s="100">
        <f t="shared" si="28"/>
        <v>0</v>
      </c>
      <c r="Z163" s="100">
        <f t="shared" si="29"/>
        <v>0</v>
      </c>
      <c r="AA163" s="100">
        <f>'Innlegging av opplysninger'!$B$4*X163</f>
        <v>0</v>
      </c>
      <c r="AB163" s="1"/>
      <c r="AC163" s="1">
        <f>'Innlegging av opplysninger'!$B$5*X163</f>
        <v>0</v>
      </c>
      <c r="AD163" s="1">
        <f>'Innlegging av opplysninger'!$B$5*Y163</f>
        <v>0</v>
      </c>
      <c r="AE163" s="1">
        <f>'Innlegging av opplysninger'!$B$5*Z163</f>
        <v>0</v>
      </c>
      <c r="AF163" s="1">
        <f>'Innlegging av opplysninger'!$B$5*AA163</f>
        <v>0</v>
      </c>
      <c r="AG163" s="1"/>
      <c r="AH163" s="1">
        <f>'Innlegging av opplysninger'!$C$11*SUM(X163:AG163)</f>
        <v>0</v>
      </c>
      <c r="AI163" s="1">
        <f>'Innlegging av opplysninger'!$C$13*(((X163+Z163+AC163+AE163)*Data!M163)+(Z163+AE163)*(1-Data!M163)*1.8/12+Y163+AD163+AA163+AB163+AF163+AG163)</f>
        <v>0</v>
      </c>
      <c r="AJ163" s="1">
        <f>'Innlegging av opplysninger'!$C$13*((X163+Z163+AC163+AE163)*(1-Data!M163)-(Z163+AE163)*(1-Data!M163)*1.8/12)</f>
        <v>0</v>
      </c>
      <c r="AK163" s="83">
        <f t="shared" si="24"/>
        <v>0</v>
      </c>
      <c r="AL163" s="83">
        <f t="shared" si="25"/>
        <v>0</v>
      </c>
      <c r="AM163" s="83">
        <f t="shared" si="26"/>
        <v>0</v>
      </c>
      <c r="AN163" s="83"/>
      <c r="AO163" s="83"/>
      <c r="AP163" s="83"/>
      <c r="AQ163" s="83"/>
      <c r="AR163" s="83"/>
      <c r="AS163" s="83"/>
      <c r="AT163" s="83"/>
      <c r="AV163" s="97"/>
      <c r="AZ163" s="98"/>
      <c r="BA163" s="99"/>
      <c r="BB163" s="4"/>
      <c r="BC163" s="3"/>
    </row>
    <row r="164" spans="1:55">
      <c r="A164" t="str">
        <f t="shared" si="20"/>
        <v>1145Alle</v>
      </c>
      <c r="B164" s="6" t="str">
        <f>Data!A164</f>
        <v>1145</v>
      </c>
      <c r="C164" s="7" t="str">
        <f>Data!B164</f>
        <v>Bokn kommune</v>
      </c>
      <c r="D164" s="7" t="str">
        <f>Data!C164</f>
        <v>Alle</v>
      </c>
      <c r="E164" s="1">
        <f>Data!D164</f>
        <v>77.550699999999992</v>
      </c>
      <c r="F164" s="1">
        <f>Data!E164+Data!F164</f>
        <v>49447.665398249148</v>
      </c>
      <c r="G164" s="1">
        <f>Data!G164</f>
        <v>599.9882657409928</v>
      </c>
      <c r="H164" s="1">
        <f t="shared" si="21"/>
        <v>41833102.527272724</v>
      </c>
      <c r="I164" s="1">
        <f t="shared" si="22"/>
        <v>507594.6545454546</v>
      </c>
      <c r="J164" s="1">
        <f t="shared" si="23"/>
        <v>5080883.6618181812</v>
      </c>
      <c r="K164" s="1">
        <f>'Innlegging av opplysninger'!$B$4*H164</f>
        <v>5438303.328545454</v>
      </c>
      <c r="L164" s="1"/>
      <c r="M164" s="1">
        <f>'Innlegging av opplysninger'!$B$5*H164</f>
        <v>5480136.4310727268</v>
      </c>
      <c r="N164" s="1">
        <f>'Innlegging av opplysninger'!$B$5*I164</f>
        <v>66494.899745454561</v>
      </c>
      <c r="O164" s="1">
        <f>'Innlegging av opplysninger'!$B$5*J164</f>
        <v>665595.75969818176</v>
      </c>
      <c r="P164" s="1">
        <f>'Innlegging av opplysninger'!$B$5*K164</f>
        <v>712417.73603945447</v>
      </c>
      <c r="Q164" s="1"/>
      <c r="R164" s="1">
        <f>'Innlegging av opplysninger'!$C$11*SUM(H164:Q164)</f>
        <v>2271812.1019520299</v>
      </c>
      <c r="S164" s="1">
        <f>'Innlegging av opplysninger'!$C$13*(((H164+J164+M164+O164)*Data!H164)+(J164+O164)*(1-Data!H164)*1.8/12+I164+N164+K164+L164+P164+Q164)</f>
        <v>511353.71854382032</v>
      </c>
      <c r="T164" s="1">
        <f>'Innlegging av opplysninger'!$C$13*((H164+J164+M164+O164)*(1-Data!H164)-(J164+O164)*(1-Data!H164)*1.8/12)</f>
        <v>2597441.789390537</v>
      </c>
      <c r="U164" s="1">
        <f>Data!I164</f>
        <v>6.5136000000000003</v>
      </c>
      <c r="V164" s="1">
        <f>Data!J164+Data!K164</f>
        <v>48019.208399860792</v>
      </c>
      <c r="W164" s="1">
        <f>Data!L164</f>
        <v>0</v>
      </c>
      <c r="X164" s="1">
        <f t="shared" si="27"/>
        <v>3412122.7181818173</v>
      </c>
      <c r="Y164" s="100">
        <f t="shared" si="28"/>
        <v>0</v>
      </c>
      <c r="Z164" s="100">
        <f t="shared" si="29"/>
        <v>487933.54869999981</v>
      </c>
      <c r="AA164" s="100">
        <f>'Innlegging av opplysninger'!$B$4*X164</f>
        <v>443575.95336363628</v>
      </c>
      <c r="AB164" s="1"/>
      <c r="AC164" s="1">
        <f>'Innlegging av opplysninger'!$B$5*X164</f>
        <v>446988.07608181809</v>
      </c>
      <c r="AD164" s="1">
        <f>'Innlegging av opplysninger'!$B$5*Y164</f>
        <v>0</v>
      </c>
      <c r="AE164" s="1">
        <f>'Innlegging av opplysninger'!$B$5*Z164</f>
        <v>63919.294879699977</v>
      </c>
      <c r="AF164" s="1">
        <f>'Innlegging av opplysninger'!$B$5*AA164</f>
        <v>58108.449890636351</v>
      </c>
      <c r="AG164" s="1"/>
      <c r="AH164" s="1">
        <f>'Innlegging av opplysninger'!$C$11*SUM(X164:AG164)</f>
        <v>186680.62556170908</v>
      </c>
      <c r="AI164" s="1">
        <f>'Innlegging av opplysninger'!$C$13*(((X164+Z164+AC164+AE164)*Data!M164)+(Z164+AE164)*(1-Data!M164)*1.8/12+Y164+AD164+AA164+AB164+AF164+AG164)</f>
        <v>46290.824050604548</v>
      </c>
      <c r="AJ164" s="1">
        <f>'Innlegging av opplysninger'!$C$13*((X164+Z164+AC164+AE164)*(1-Data!M164)-(Z164+AE164)*(1-Data!M164)*1.8/12)</f>
        <v>209166.87408647104</v>
      </c>
      <c r="AK164" s="83">
        <f t="shared" si="24"/>
        <v>2458000</v>
      </c>
      <c r="AL164" s="83">
        <f t="shared" si="25"/>
        <v>558000</v>
      </c>
      <c r="AM164" s="83">
        <f t="shared" si="26"/>
        <v>2807000</v>
      </c>
      <c r="AN164" s="83"/>
      <c r="AO164" s="83"/>
      <c r="AP164" s="83"/>
      <c r="AQ164" s="83"/>
      <c r="AR164" s="83"/>
      <c r="AS164" s="83"/>
      <c r="AT164" s="83"/>
      <c r="AV164" s="97"/>
      <c r="AZ164" s="98"/>
      <c r="BA164" s="99"/>
      <c r="BB164" s="4"/>
      <c r="BC164" s="3"/>
    </row>
    <row r="165" spans="1:55">
      <c r="A165" t="str">
        <f t="shared" si="20"/>
        <v>1145Administrasjon</v>
      </c>
      <c r="B165" s="6" t="str">
        <f>Data!A165</f>
        <v>1145</v>
      </c>
      <c r="C165" s="7" t="str">
        <f>Data!B165</f>
        <v>Bokn kommune</v>
      </c>
      <c r="D165" s="7" t="str">
        <f>Data!C165</f>
        <v>Administrasjon</v>
      </c>
      <c r="E165" s="1">
        <f>Data!D165</f>
        <v>9.4311000000000007</v>
      </c>
      <c r="F165" s="1">
        <f>Data!E165+Data!F165</f>
        <v>55522.823601347307</v>
      </c>
      <c r="G165" s="1">
        <f>Data!G165</f>
        <v>27.172864247012541</v>
      </c>
      <c r="H165" s="1">
        <f t="shared" si="21"/>
        <v>5712450.5636363635</v>
      </c>
      <c r="I165" s="1">
        <f t="shared" si="22"/>
        <v>2795.6727272727271</v>
      </c>
      <c r="J165" s="1">
        <f t="shared" si="23"/>
        <v>685829.54836363636</v>
      </c>
      <c r="K165" s="1">
        <f>'Innlegging av opplysninger'!$B$4*H165</f>
        <v>742618.57327272731</v>
      </c>
      <c r="L165" s="1"/>
      <c r="M165" s="1">
        <f>'Innlegging av opplysninger'!$B$5*H165</f>
        <v>748331.02383636369</v>
      </c>
      <c r="N165" s="1">
        <f>'Innlegging av opplysninger'!$B$5*I165</f>
        <v>366.23312727272724</v>
      </c>
      <c r="O165" s="1">
        <f>'Innlegging av opplysninger'!$B$5*J165</f>
        <v>89843.670835636367</v>
      </c>
      <c r="P165" s="1">
        <f>'Innlegging av opplysninger'!$B$5*K165</f>
        <v>97283.033098727276</v>
      </c>
      <c r="Q165" s="1"/>
      <c r="R165" s="1">
        <f>'Innlegging av opplysninger'!$C$11*SUM(H165:Q165)</f>
        <v>307021.696118124</v>
      </c>
      <c r="S165" s="1">
        <f>'Innlegging av opplysninger'!$C$13*(((H165+J165+M165+O165)*Data!H165)+(J165+O165)*(1-Data!H165)*1.8/12+I165+N165+K165+L165+P165+Q165)</f>
        <v>92758.081552204108</v>
      </c>
      <c r="T165" s="1">
        <f>'Innlegging av opplysninger'!$C$13*((H165+J165+M165+O165)*(1-Data!H165)-(J165+O165)*(1-Data!H165)*1.8/12)</f>
        <v>327376.87103049189</v>
      </c>
      <c r="U165" s="1">
        <f>Data!I165</f>
        <v>2</v>
      </c>
      <c r="V165" s="1">
        <f>Data!J165+Data!K165</f>
        <v>63898.491666666661</v>
      </c>
      <c r="W165" s="1">
        <f>Data!L165</f>
        <v>0</v>
      </c>
      <c r="X165" s="1">
        <f t="shared" si="27"/>
        <v>1394148.9090909089</v>
      </c>
      <c r="Y165" s="100">
        <f t="shared" si="28"/>
        <v>0</v>
      </c>
      <c r="Z165" s="100">
        <f t="shared" si="29"/>
        <v>199363.29399999997</v>
      </c>
      <c r="AA165" s="100">
        <f>'Innlegging av opplysninger'!$B$4*X165</f>
        <v>181239.35818181816</v>
      </c>
      <c r="AB165" s="1"/>
      <c r="AC165" s="1">
        <f>'Innlegging av opplysninger'!$B$5*X165</f>
        <v>182633.50709090909</v>
      </c>
      <c r="AD165" s="1">
        <f>'Innlegging av opplysninger'!$B$5*Y165</f>
        <v>0</v>
      </c>
      <c r="AE165" s="1">
        <f>'Innlegging av opplysninger'!$B$5*Z165</f>
        <v>26116.591513999996</v>
      </c>
      <c r="AF165" s="1">
        <f>'Innlegging av opplysninger'!$B$5*AA165</f>
        <v>23742.35592181818</v>
      </c>
      <c r="AG165" s="1"/>
      <c r="AH165" s="1">
        <f>'Innlegging av opplysninger'!$C$11*SUM(X165:AG165)</f>
        <v>76275.272600379263</v>
      </c>
      <c r="AI165" s="1">
        <f>'Innlegging av opplysninger'!$C$13*(((X165+Z165+AC165+AE165)*Data!M165)+(Z165+AE165)*(1-Data!M165)*1.8/12+Y165+AD165+AA165+AB165+AF165+AG165)</f>
        <v>28316.575141859012</v>
      </c>
      <c r="AJ165" s="1">
        <f>'Innlegging av opplysninger'!$C$13*((X165+Z165+AC165+AE165)*(1-Data!M165)-(Z165+AE165)*(1-Data!M165)*1.8/12)</f>
        <v>76060.113679712609</v>
      </c>
      <c r="AK165" s="83">
        <f t="shared" si="24"/>
        <v>383000</v>
      </c>
      <c r="AL165" s="83">
        <f t="shared" si="25"/>
        <v>121000</v>
      </c>
      <c r="AM165" s="83">
        <f t="shared" si="26"/>
        <v>403000</v>
      </c>
      <c r="AN165" s="83"/>
      <c r="AO165" s="83"/>
      <c r="AP165" s="83"/>
      <c r="AQ165" s="83"/>
      <c r="AR165" s="83"/>
      <c r="AS165" s="83"/>
      <c r="AT165" s="83"/>
      <c r="AV165" s="97"/>
      <c r="AZ165" s="98"/>
      <c r="BA165" s="99"/>
      <c r="BB165" s="4"/>
      <c r="BC165" s="3"/>
    </row>
    <row r="166" spans="1:55">
      <c r="A166" t="str">
        <f t="shared" si="20"/>
        <v>1145Undervisning</v>
      </c>
      <c r="B166" s="6" t="str">
        <f>Data!A166</f>
        <v>1145</v>
      </c>
      <c r="C166" s="7" t="str">
        <f>Data!B166</f>
        <v>Bokn kommune</v>
      </c>
      <c r="D166" s="7" t="str">
        <f>Data!C166</f>
        <v>Undervisning</v>
      </c>
      <c r="E166" s="1">
        <f>Data!D166</f>
        <v>17.828200000000006</v>
      </c>
      <c r="F166" s="1">
        <f>Data!E166+Data!F166</f>
        <v>49406.366692468473</v>
      </c>
      <c r="G166" s="1">
        <f>Data!G166</f>
        <v>0</v>
      </c>
      <c r="H166" s="1">
        <f t="shared" si="21"/>
        <v>9609017.3090909086</v>
      </c>
      <c r="I166" s="1">
        <f t="shared" si="22"/>
        <v>0</v>
      </c>
      <c r="J166" s="1">
        <f t="shared" si="23"/>
        <v>1153082.077090909</v>
      </c>
      <c r="K166" s="1">
        <f>'Innlegging av opplysninger'!$B$4*H166</f>
        <v>1249172.2501818181</v>
      </c>
      <c r="L166" s="1"/>
      <c r="M166" s="1">
        <f>'Innlegging av opplysninger'!$B$5*H166</f>
        <v>1258781.267490909</v>
      </c>
      <c r="N166" s="1">
        <f>'Innlegging av opplysninger'!$B$5*I166</f>
        <v>0</v>
      </c>
      <c r="O166" s="1">
        <f>'Innlegging av opplysninger'!$B$5*J166</f>
        <v>151053.75209890908</v>
      </c>
      <c r="P166" s="1">
        <f>'Innlegging av opplysninger'!$B$5*K166</f>
        <v>163641.56477381819</v>
      </c>
      <c r="Q166" s="1"/>
      <c r="R166" s="1">
        <f>'Innlegging av opplysninger'!$C$11*SUM(H166:Q166)</f>
        <v>516220.43238763633</v>
      </c>
      <c r="S166" s="1">
        <f>'Innlegging av opplysninger'!$C$13*(((H166+J166+M166+O166)*Data!H166)+(J166+O166)*(1-Data!H166)*1.8/12+I166+N166+K166+L166+P166+Q166)</f>
        <v>96432.11666511184</v>
      </c>
      <c r="T166" s="1">
        <f>'Innlegging av opplysninger'!$C$13*((H166+J166+M166+O166)*(1-Data!H166)-(J166+O166)*(1-Data!H166)*1.8/12)</f>
        <v>609974.79081270623</v>
      </c>
      <c r="U166" s="1">
        <f>Data!I166</f>
        <v>2.3450000000000002</v>
      </c>
      <c r="V166" s="1">
        <f>Data!J166+Data!K166</f>
        <v>41057.98685145699</v>
      </c>
      <c r="W166" s="1">
        <f>Data!L166</f>
        <v>0</v>
      </c>
      <c r="X166" s="1">
        <f t="shared" si="27"/>
        <v>1050337.9545454544</v>
      </c>
      <c r="Y166" s="100">
        <f t="shared" si="28"/>
        <v>0</v>
      </c>
      <c r="Z166" s="100">
        <f t="shared" si="29"/>
        <v>150198.32749999996</v>
      </c>
      <c r="AA166" s="100">
        <f>'Innlegging av opplysninger'!$B$4*X166</f>
        <v>136543.93409090908</v>
      </c>
      <c r="AB166" s="1"/>
      <c r="AC166" s="1">
        <f>'Innlegging av opplysninger'!$B$5*X166</f>
        <v>137594.27204545453</v>
      </c>
      <c r="AD166" s="1">
        <f>'Innlegging av opplysninger'!$B$5*Y166</f>
        <v>0</v>
      </c>
      <c r="AE166" s="1">
        <f>'Innlegging av opplysninger'!$B$5*Z166</f>
        <v>19675.980902499996</v>
      </c>
      <c r="AF166" s="1">
        <f>'Innlegging av opplysninger'!$B$5*AA166</f>
        <v>17887.255365909092</v>
      </c>
      <c r="AG166" s="1"/>
      <c r="AH166" s="1">
        <f>'Innlegging av opplysninger'!$C$11*SUM(X166:AG166)</f>
        <v>57465.033529108623</v>
      </c>
      <c r="AI166" s="1">
        <f>'Innlegging av opplysninger'!$C$13*(((X166+Z166+AC166+AE166)*Data!M166)+(Z166+AE166)*(1-Data!M166)*1.8/12+Y166+AD166+AA166+AB166+AF166+AG166)</f>
        <v>9355.4414572940423</v>
      </c>
      <c r="AJ166" s="1">
        <f>'Innlegging av opplysninger'!$C$13*((X166+Z166+AC166+AE166)*(1-Data!M166)-(Z166+AE166)*(1-Data!M166)*1.8/12)</f>
        <v>69280.920214117752</v>
      </c>
      <c r="AK166" s="83">
        <f t="shared" si="24"/>
        <v>574000</v>
      </c>
      <c r="AL166" s="83">
        <f t="shared" si="25"/>
        <v>106000</v>
      </c>
      <c r="AM166" s="83">
        <f t="shared" si="26"/>
        <v>679000</v>
      </c>
      <c r="AN166" s="83"/>
      <c r="AO166" s="83"/>
      <c r="AP166" s="83"/>
      <c r="AQ166" s="83"/>
      <c r="AR166" s="83"/>
      <c r="AS166" s="83"/>
      <c r="AT166" s="83"/>
      <c r="AV166" s="97"/>
      <c r="AZ166" s="98"/>
      <c r="BA166" s="99"/>
      <c r="BB166" s="4"/>
      <c r="BC166" s="3"/>
    </row>
    <row r="167" spans="1:55">
      <c r="A167" t="str">
        <f t="shared" si="20"/>
        <v>1145Barnehager</v>
      </c>
      <c r="B167" s="6" t="str">
        <f>Data!A167</f>
        <v>1145</v>
      </c>
      <c r="C167" s="7" t="str">
        <f>Data!B167</f>
        <v>Bokn kommune</v>
      </c>
      <c r="D167" s="7" t="str">
        <f>Data!C167</f>
        <v>Barnehager</v>
      </c>
      <c r="E167" s="1">
        <f>Data!D167</f>
        <v>11.1622</v>
      </c>
      <c r="F167" s="1">
        <f>Data!E167+Data!F167</f>
        <v>42989.623909265196</v>
      </c>
      <c r="G167" s="1">
        <f>Data!G167</f>
        <v>0</v>
      </c>
      <c r="H167" s="1">
        <f t="shared" si="21"/>
        <v>5234823.0545454537</v>
      </c>
      <c r="I167" s="1">
        <f t="shared" si="22"/>
        <v>0</v>
      </c>
      <c r="J167" s="1">
        <f t="shared" si="23"/>
        <v>628178.76654545439</v>
      </c>
      <c r="K167" s="1">
        <f>'Innlegging av opplysninger'!$B$4*H167</f>
        <v>680526.99709090905</v>
      </c>
      <c r="L167" s="1"/>
      <c r="M167" s="1">
        <f>'Innlegging av opplysninger'!$B$5*H167</f>
        <v>685761.82014545449</v>
      </c>
      <c r="N167" s="1">
        <f>'Innlegging av opplysninger'!$B$5*I167</f>
        <v>0</v>
      </c>
      <c r="O167" s="1">
        <f>'Innlegging av opplysninger'!$B$5*J167</f>
        <v>82291.418417454523</v>
      </c>
      <c r="P167" s="1">
        <f>'Innlegging av opplysninger'!$B$5*K167</f>
        <v>89149.036618909086</v>
      </c>
      <c r="Q167" s="1"/>
      <c r="R167" s="1">
        <f>'Innlegging av opplysninger'!$C$11*SUM(H167:Q167)</f>
        <v>281227.7815478181</v>
      </c>
      <c r="S167" s="1">
        <f>'Innlegging av opplysninger'!$C$13*(((H167+J167+M167+O167)*Data!H167)+(J167+O167)*(1-Data!H167)*1.8/12+I167+N167+K167+L167+P167+Q167)</f>
        <v>50021.331291723051</v>
      </c>
      <c r="T167" s="1">
        <f>'Innlegging av opplysninger'!$C$13*((H167+J167+M167+O167)*(1-Data!H167)-(J167+O167)*(1-Data!H167)*1.8/12)</f>
        <v>334816.68556318601</v>
      </c>
      <c r="U167" s="1">
        <f>Data!I167</f>
        <v>0.5</v>
      </c>
      <c r="V167" s="1">
        <f>Data!J167+Data!K167</f>
        <v>39108.333333333336</v>
      </c>
      <c r="W167" s="1">
        <f>Data!L167</f>
        <v>0</v>
      </c>
      <c r="X167" s="1">
        <f t="shared" si="27"/>
        <v>213318.18181818182</v>
      </c>
      <c r="Y167" s="100">
        <f t="shared" si="28"/>
        <v>0</v>
      </c>
      <c r="Z167" s="100">
        <f t="shared" si="29"/>
        <v>30504.5</v>
      </c>
      <c r="AA167" s="100">
        <f>'Innlegging av opplysninger'!$B$4*X167</f>
        <v>27731.36363636364</v>
      </c>
      <c r="AB167" s="1"/>
      <c r="AC167" s="1">
        <f>'Innlegging av opplysninger'!$B$5*X167</f>
        <v>27944.68181818182</v>
      </c>
      <c r="AD167" s="1">
        <f>'Innlegging av opplysninger'!$B$5*Y167</f>
        <v>0</v>
      </c>
      <c r="AE167" s="1">
        <f>'Innlegging av opplysninger'!$B$5*Z167</f>
        <v>3996.0895</v>
      </c>
      <c r="AF167" s="1">
        <f>'Innlegging av opplysninger'!$B$5*AA167</f>
        <v>3632.8086363636371</v>
      </c>
      <c r="AG167" s="1"/>
      <c r="AH167" s="1">
        <f>'Innlegging av opplysninger'!$C$11*SUM(X167:AG167)</f>
        <v>11670.849765545456</v>
      </c>
      <c r="AI167" s="1">
        <f>'Innlegging av opplysninger'!$C$13*(((X167+Z167+AC167+AE167)*Data!M167)+(Z167+AE167)*(1-Data!M167)*1.8/12+Y167+AD167+AA167+AB167+AF167+AG167)</f>
        <v>1900.0415562818184</v>
      </c>
      <c r="AJ167" s="1">
        <f>'Innlegging av opplysninger'!$C$13*((X167+Z167+AC167+AE167)*(1-Data!M167)-(Z167+AE167)*(1-Data!M167)*1.8/12)</f>
        <v>14070.594964990907</v>
      </c>
      <c r="AK167" s="83">
        <f t="shared" si="24"/>
        <v>293000</v>
      </c>
      <c r="AL167" s="83">
        <f t="shared" si="25"/>
        <v>52000</v>
      </c>
      <c r="AM167" s="83">
        <f t="shared" si="26"/>
        <v>349000</v>
      </c>
      <c r="AN167" s="83"/>
      <c r="AO167" s="83"/>
      <c r="AP167" s="83"/>
      <c r="AQ167" s="83"/>
      <c r="AR167" s="83"/>
      <c r="AS167" s="83"/>
      <c r="AT167" s="83"/>
      <c r="AV167" s="97"/>
      <c r="AZ167" s="98"/>
      <c r="BA167" s="99"/>
      <c r="BB167" s="4"/>
      <c r="BC167" s="3"/>
    </row>
    <row r="168" spans="1:55">
      <c r="A168" t="str">
        <f t="shared" si="20"/>
        <v>1145Helse/pleie/omsorg</v>
      </c>
      <c r="B168" s="6" t="str">
        <f>Data!A168</f>
        <v>1145</v>
      </c>
      <c r="C168" s="7" t="str">
        <f>Data!B168</f>
        <v>Bokn kommune</v>
      </c>
      <c r="D168" s="7" t="str">
        <f>Data!C168</f>
        <v>Helse/pleie/omsorg</v>
      </c>
      <c r="E168" s="1">
        <f>Data!D168</f>
        <v>34.39220000000001</v>
      </c>
      <c r="F168" s="1">
        <f>Data!E168+Data!F168</f>
        <v>49855.789975633998</v>
      </c>
      <c r="G168" s="1">
        <f>Data!G168</f>
        <v>1345.4574002244692</v>
      </c>
      <c r="H168" s="1">
        <f t="shared" si="21"/>
        <v>18705276</v>
      </c>
      <c r="I168" s="1">
        <f t="shared" si="22"/>
        <v>504798.98181818181</v>
      </c>
      <c r="J168" s="1">
        <f t="shared" si="23"/>
        <v>2305208.9978181818</v>
      </c>
      <c r="K168" s="1">
        <f>'Innlegging av opplysninger'!$B$4*H168</f>
        <v>2431685.88</v>
      </c>
      <c r="L168" s="1"/>
      <c r="M168" s="1">
        <f>'Innlegging av opplysninger'!$B$5*H168</f>
        <v>2450391.156</v>
      </c>
      <c r="N168" s="1">
        <f>'Innlegging av opplysninger'!$B$5*I168</f>
        <v>66128.666618181815</v>
      </c>
      <c r="O168" s="1">
        <f>'Innlegging av opplysninger'!$B$5*J168</f>
        <v>301982.37871418183</v>
      </c>
      <c r="P168" s="1">
        <f>'Innlegging av opplysninger'!$B$5*K168</f>
        <v>318550.85028000001</v>
      </c>
      <c r="Q168" s="1"/>
      <c r="R168" s="1">
        <f>'Innlegging av opplysninger'!$C$11*SUM(H168:Q168)</f>
        <v>1029192.8706274517</v>
      </c>
      <c r="S168" s="1">
        <f>'Innlegging av opplysninger'!$C$13*(((H168+J168+M168+O168)*Data!H168)+(J168+O168)*(1-Data!H168)*1.8/12+I168+N168+K168+L168+P168+Q168)</f>
        <v>244568.42322804633</v>
      </c>
      <c r="T168" s="1">
        <f>'Innlegging av opplysninger'!$C$13*((H168+J168+M168+O168)*(1-Data!H168)-(J168+O168)*(1-Data!H168)*1.8/12)</f>
        <v>1163800.7681568875</v>
      </c>
      <c r="U168" s="1">
        <f>Data!I168</f>
        <v>0.19359999999999999</v>
      </c>
      <c r="V168" s="1">
        <f>Data!J168+Data!K168</f>
        <v>52073.192148760339</v>
      </c>
      <c r="W168" s="1">
        <f>Data!L168</f>
        <v>0</v>
      </c>
      <c r="X168" s="1">
        <f t="shared" si="27"/>
        <v>109978.58181818183</v>
      </c>
      <c r="Y168" s="100">
        <f t="shared" si="28"/>
        <v>0</v>
      </c>
      <c r="Z168" s="100">
        <f t="shared" si="29"/>
        <v>15726.9372</v>
      </c>
      <c r="AA168" s="100">
        <f>'Innlegging av opplysninger'!$B$4*X168</f>
        <v>14297.215636363639</v>
      </c>
      <c r="AB168" s="1"/>
      <c r="AC168" s="1">
        <f>'Innlegging av opplysninger'!$B$5*X168</f>
        <v>14407.194218181821</v>
      </c>
      <c r="AD168" s="1">
        <f>'Innlegging av opplysninger'!$B$5*Y168</f>
        <v>0</v>
      </c>
      <c r="AE168" s="1">
        <f>'Innlegging av opplysninger'!$B$5*Z168</f>
        <v>2060.2287732</v>
      </c>
      <c r="AF168" s="1">
        <f>'Innlegging av opplysninger'!$B$5*AA168</f>
        <v>1872.9352483636367</v>
      </c>
      <c r="AG168" s="1"/>
      <c r="AH168" s="1">
        <f>'Innlegging av opplysninger'!$C$11*SUM(X168:AG168)</f>
        <v>6017.0375299830557</v>
      </c>
      <c r="AI168" s="1">
        <f>'Innlegging av opplysninger'!$C$13*(((X168+Z168+AC168+AE168)*Data!M168)+(Z168+AE168)*(1-Data!M168)*1.8/12+Y168+AD168+AA168+AB168+AF168+AG168)</f>
        <v>979.58774059677819</v>
      </c>
      <c r="AJ168" s="1">
        <f>'Innlegging av opplysninger'!$C$13*((X168+Z168+AC168+AE168)*(1-Data!M168)-(Z168+AE168)*(1-Data!M168)*1.8/12)</f>
        <v>7254.2530899063504</v>
      </c>
      <c r="AK168" s="83">
        <f t="shared" si="24"/>
        <v>1035000</v>
      </c>
      <c r="AL168" s="83">
        <f t="shared" si="25"/>
        <v>246000</v>
      </c>
      <c r="AM168" s="83">
        <f t="shared" si="26"/>
        <v>1171000</v>
      </c>
      <c r="AN168" s="83"/>
      <c r="AO168" s="83"/>
      <c r="AP168" s="83"/>
      <c r="AQ168" s="83"/>
      <c r="AR168" s="83"/>
      <c r="AS168" s="83"/>
      <c r="AT168" s="83"/>
      <c r="AV168" s="97"/>
      <c r="AZ168" s="98"/>
      <c r="BA168" s="99"/>
      <c r="BB168" s="4"/>
      <c r="BC168" s="3"/>
    </row>
    <row r="169" spans="1:55">
      <c r="A169" t="str">
        <f t="shared" si="20"/>
        <v>1145Samferdsel og teknikk</v>
      </c>
      <c r="B169" s="6" t="str">
        <f>Data!A169</f>
        <v>1145</v>
      </c>
      <c r="C169" s="7" t="str">
        <f>Data!B169</f>
        <v>Bokn kommune</v>
      </c>
      <c r="D169" s="7" t="str">
        <f>Data!C169</f>
        <v>Samferdsel og teknikk</v>
      </c>
      <c r="E169" s="1">
        <f>Data!D169</f>
        <v>1.2061999999999999</v>
      </c>
      <c r="F169" s="1">
        <f>Data!E169+Data!F169</f>
        <v>0</v>
      </c>
      <c r="G169" s="1">
        <f>Data!G169</f>
        <v>0</v>
      </c>
      <c r="H169" s="1">
        <f t="shared" si="21"/>
        <v>0</v>
      </c>
      <c r="I169" s="1">
        <f t="shared" si="22"/>
        <v>0</v>
      </c>
      <c r="J169" s="1">
        <f t="shared" si="23"/>
        <v>0</v>
      </c>
      <c r="K169" s="1">
        <f>'Innlegging av opplysninger'!$B$4*H169</f>
        <v>0</v>
      </c>
      <c r="L169" s="1"/>
      <c r="M169" s="1">
        <f>'Innlegging av opplysninger'!$B$5*H169</f>
        <v>0</v>
      </c>
      <c r="N169" s="1">
        <f>'Innlegging av opplysninger'!$B$5*I169</f>
        <v>0</v>
      </c>
      <c r="O169" s="1">
        <f>'Innlegging av opplysninger'!$B$5*J169</f>
        <v>0</v>
      </c>
      <c r="P169" s="1">
        <f>'Innlegging av opplysninger'!$B$5*K169</f>
        <v>0</v>
      </c>
      <c r="Q169" s="1"/>
      <c r="R169" s="1">
        <f>'Innlegging av opplysninger'!$C$11*SUM(H169:Q169)</f>
        <v>0</v>
      </c>
      <c r="S169" s="1">
        <f>'Innlegging av opplysninger'!$C$13*(((H169+J169+M169+O169)*Data!H169)+(J169+O169)*(1-Data!H169)*1.8/12+I169+N169+K169+L169+P169+Q169)</f>
        <v>0</v>
      </c>
      <c r="T169" s="1">
        <f>'Innlegging av opplysninger'!$C$13*((H169+J169+M169+O169)*(1-Data!H169)-(J169+O169)*(1-Data!H169)*1.8/12)</f>
        <v>0</v>
      </c>
      <c r="U169" s="1">
        <f>Data!I169</f>
        <v>0</v>
      </c>
      <c r="V169" s="1">
        <f>Data!J169+Data!K169</f>
        <v>0</v>
      </c>
      <c r="W169" s="1">
        <f>Data!L169</f>
        <v>0</v>
      </c>
      <c r="X169" s="1">
        <f t="shared" si="27"/>
        <v>0</v>
      </c>
      <c r="Y169" s="100">
        <f t="shared" si="28"/>
        <v>0</v>
      </c>
      <c r="Z169" s="100">
        <f t="shared" si="29"/>
        <v>0</v>
      </c>
      <c r="AA169" s="100">
        <f>'Innlegging av opplysninger'!$B$4*X169</f>
        <v>0</v>
      </c>
      <c r="AB169" s="1"/>
      <c r="AC169" s="1">
        <f>'Innlegging av opplysninger'!$B$5*X169</f>
        <v>0</v>
      </c>
      <c r="AD169" s="1">
        <f>'Innlegging av opplysninger'!$B$5*Y169</f>
        <v>0</v>
      </c>
      <c r="AE169" s="1">
        <f>'Innlegging av opplysninger'!$B$5*Z169</f>
        <v>0</v>
      </c>
      <c r="AF169" s="1">
        <f>'Innlegging av opplysninger'!$B$5*AA169</f>
        <v>0</v>
      </c>
      <c r="AG169" s="1"/>
      <c r="AH169" s="1">
        <f>'Innlegging av opplysninger'!$C$11*SUM(X169:AG169)</f>
        <v>0</v>
      </c>
      <c r="AI169" s="1">
        <f>'Innlegging av opplysninger'!$C$13*(((X169+Z169+AC169+AE169)*Data!M169)+(Z169+AE169)*(1-Data!M169)*1.8/12+Y169+AD169+AA169+AB169+AF169+AG169)</f>
        <v>0</v>
      </c>
      <c r="AJ169" s="1">
        <f>'Innlegging av opplysninger'!$C$13*((X169+Z169+AC169+AE169)*(1-Data!M169)-(Z169+AE169)*(1-Data!M169)*1.8/12)</f>
        <v>0</v>
      </c>
      <c r="AK169" s="83">
        <f t="shared" si="24"/>
        <v>0</v>
      </c>
      <c r="AL169" s="83">
        <f t="shared" si="25"/>
        <v>0</v>
      </c>
      <c r="AM169" s="83">
        <f t="shared" si="26"/>
        <v>0</v>
      </c>
      <c r="AN169" s="83"/>
      <c r="AO169" s="83"/>
      <c r="AP169" s="83"/>
      <c r="AQ169" s="83"/>
      <c r="AR169" s="83"/>
      <c r="AS169" s="83"/>
      <c r="AT169" s="83"/>
      <c r="AV169" s="97"/>
      <c r="AZ169" s="98"/>
      <c r="BA169" s="99"/>
      <c r="BB169" s="4"/>
      <c r="BC169" s="3"/>
    </row>
    <row r="170" spans="1:55">
      <c r="A170" t="str">
        <f t="shared" si="20"/>
        <v>1145Annet</v>
      </c>
      <c r="B170" s="6" t="str">
        <f>Data!A170</f>
        <v>1145</v>
      </c>
      <c r="C170" s="7" t="str">
        <f>Data!B170</f>
        <v>Bokn kommune</v>
      </c>
      <c r="D170" s="7" t="str">
        <f>Data!C170</f>
        <v>Annet</v>
      </c>
      <c r="E170" s="1">
        <f>Data!D170</f>
        <v>3.5308000000000002</v>
      </c>
      <c r="F170" s="1">
        <f>Data!E170+Data!F170</f>
        <v>0</v>
      </c>
      <c r="G170" s="1">
        <f>Data!G170</f>
        <v>0</v>
      </c>
      <c r="H170" s="1">
        <f t="shared" si="21"/>
        <v>0</v>
      </c>
      <c r="I170" s="1">
        <f t="shared" si="22"/>
        <v>0</v>
      </c>
      <c r="J170" s="1">
        <f t="shared" si="23"/>
        <v>0</v>
      </c>
      <c r="K170" s="1">
        <f>'Innlegging av opplysninger'!$B$4*H170</f>
        <v>0</v>
      </c>
      <c r="L170" s="1"/>
      <c r="M170" s="1">
        <f>'Innlegging av opplysninger'!$B$5*H170</f>
        <v>0</v>
      </c>
      <c r="N170" s="1">
        <f>'Innlegging av opplysninger'!$B$5*I170</f>
        <v>0</v>
      </c>
      <c r="O170" s="1">
        <f>'Innlegging av opplysninger'!$B$5*J170</f>
        <v>0</v>
      </c>
      <c r="P170" s="1">
        <f>'Innlegging av opplysninger'!$B$5*K170</f>
        <v>0</v>
      </c>
      <c r="Q170" s="1"/>
      <c r="R170" s="1">
        <f>'Innlegging av opplysninger'!$C$11*SUM(H170:Q170)</f>
        <v>0</v>
      </c>
      <c r="S170" s="1">
        <f>'Innlegging av opplysninger'!$C$13*(((H170+J170+M170+O170)*Data!H170)+(J170+O170)*(1-Data!H170)*1.8/12+I170+N170+K170+L170+P170+Q170)</f>
        <v>0</v>
      </c>
      <c r="T170" s="1">
        <f>'Innlegging av opplysninger'!$C$13*((H170+J170+M170+O170)*(1-Data!H170)-(J170+O170)*(1-Data!H170)*1.8/12)</f>
        <v>0</v>
      </c>
      <c r="U170" s="1">
        <f>Data!I170</f>
        <v>0</v>
      </c>
      <c r="V170" s="1">
        <f>Data!J170+Data!K170</f>
        <v>0</v>
      </c>
      <c r="W170" s="1">
        <f>Data!L170</f>
        <v>0</v>
      </c>
      <c r="X170" s="1">
        <f t="shared" si="27"/>
        <v>0</v>
      </c>
      <c r="Y170" s="100">
        <f t="shared" si="28"/>
        <v>0</v>
      </c>
      <c r="Z170" s="100">
        <f t="shared" si="29"/>
        <v>0</v>
      </c>
      <c r="AA170" s="100">
        <f>'Innlegging av opplysninger'!$B$4*X170</f>
        <v>0</v>
      </c>
      <c r="AB170" s="1"/>
      <c r="AC170" s="1">
        <f>'Innlegging av opplysninger'!$B$5*X170</f>
        <v>0</v>
      </c>
      <c r="AD170" s="1">
        <f>'Innlegging av opplysninger'!$B$5*Y170</f>
        <v>0</v>
      </c>
      <c r="AE170" s="1">
        <f>'Innlegging av opplysninger'!$B$5*Z170</f>
        <v>0</v>
      </c>
      <c r="AF170" s="1">
        <f>'Innlegging av opplysninger'!$B$5*AA170</f>
        <v>0</v>
      </c>
      <c r="AG170" s="1"/>
      <c r="AH170" s="1">
        <f>'Innlegging av opplysninger'!$C$11*SUM(X170:AG170)</f>
        <v>0</v>
      </c>
      <c r="AI170" s="1">
        <f>'Innlegging av opplysninger'!$C$13*(((X170+Z170+AC170+AE170)*Data!M170)+(Z170+AE170)*(1-Data!M170)*1.8/12+Y170+AD170+AA170+AB170+AF170+AG170)</f>
        <v>0</v>
      </c>
      <c r="AJ170" s="1">
        <f>'Innlegging av opplysninger'!$C$13*((X170+Z170+AC170+AE170)*(1-Data!M170)-(Z170+AE170)*(1-Data!M170)*1.8/12)</f>
        <v>0</v>
      </c>
      <c r="AK170" s="83">
        <f t="shared" si="24"/>
        <v>0</v>
      </c>
      <c r="AL170" s="83">
        <f t="shared" si="25"/>
        <v>0</v>
      </c>
      <c r="AM170" s="83">
        <f t="shared" si="26"/>
        <v>0</v>
      </c>
      <c r="AN170" s="83"/>
      <c r="AO170" s="83"/>
      <c r="AP170" s="83"/>
      <c r="AQ170" s="83"/>
      <c r="AR170" s="83"/>
      <c r="AS170" s="83"/>
      <c r="AT170" s="83"/>
      <c r="AV170" s="97"/>
      <c r="AZ170" s="98"/>
      <c r="BA170" s="99"/>
      <c r="BB170" s="4"/>
      <c r="BC170" s="3"/>
    </row>
    <row r="171" spans="1:55">
      <c r="A171" t="str">
        <f t="shared" si="20"/>
        <v>1146Alle</v>
      </c>
      <c r="B171" s="6" t="str">
        <f>Data!A171</f>
        <v>1146</v>
      </c>
      <c r="C171" s="7" t="str">
        <f>Data!B171</f>
        <v>Tysvær kommune</v>
      </c>
      <c r="D171" s="7" t="str">
        <f>Data!C171</f>
        <v>Alle</v>
      </c>
      <c r="E171" s="1">
        <f>Data!D171</f>
        <v>835.30974192059045</v>
      </c>
      <c r="F171" s="1">
        <f>Data!E171+Data!F171</f>
        <v>47730.515504269744</v>
      </c>
      <c r="G171" s="1">
        <f>Data!G171</f>
        <v>414.74537242130543</v>
      </c>
      <c r="H171" s="1">
        <f t="shared" si="21"/>
        <v>434942886.41027236</v>
      </c>
      <c r="I171" s="1">
        <f t="shared" si="22"/>
        <v>3779354.7272727247</v>
      </c>
      <c r="J171" s="1">
        <f t="shared" si="23"/>
        <v>52646668.936505415</v>
      </c>
      <c r="K171" s="1">
        <f>'Innlegging av opplysninger'!$B$4*H171</f>
        <v>56542575.233335406</v>
      </c>
      <c r="L171" s="1"/>
      <c r="M171" s="1">
        <f>'Innlegging av opplysninger'!$B$5*H171</f>
        <v>56977518.119745679</v>
      </c>
      <c r="N171" s="1">
        <f>'Innlegging av opplysninger'!$B$5*I171</f>
        <v>495095.46927272697</v>
      </c>
      <c r="O171" s="1">
        <f>'Innlegging av opplysninger'!$B$5*J171</f>
        <v>6896713.6306822095</v>
      </c>
      <c r="P171" s="1">
        <f>'Innlegging av opplysninger'!$B$5*K171</f>
        <v>7407077.3555669384</v>
      </c>
      <c r="Q171" s="1"/>
      <c r="R171" s="1">
        <f>'Innlegging av opplysninger'!$C$11*SUM(H171:Q171)</f>
        <v>23548139.815540835</v>
      </c>
      <c r="S171" s="1">
        <f>'Innlegging av opplysninger'!$C$13*(((H171+J171+M171+O171)*Data!H171)+(J171+O171)*(1-Data!H171)*1.8/12+I171+N171+K171+L171+P171+Q171)</f>
        <v>4644190.0583461085</v>
      </c>
      <c r="T171" s="1">
        <f>'Innlegging av opplysninger'!$C$13*((H171+J171+M171+O171)*(1-Data!H171)-(J171+O171)*(1-Data!H171)*1.8/12)</f>
        <v>27579580.215551872</v>
      </c>
      <c r="U171" s="1">
        <f>Data!I171</f>
        <v>106.23329999999996</v>
      </c>
      <c r="V171" s="1">
        <f>Data!J171+Data!K171</f>
        <v>47683.202024851613</v>
      </c>
      <c r="W171" s="1">
        <f>Data!L171</f>
        <v>403.75033064020425</v>
      </c>
      <c r="X171" s="1">
        <f t="shared" si="27"/>
        <v>55260478.970909089</v>
      </c>
      <c r="Y171" s="100">
        <f t="shared" si="28"/>
        <v>467909.78181818168</v>
      </c>
      <c r="Z171" s="100">
        <f t="shared" si="29"/>
        <v>7969159.5916399993</v>
      </c>
      <c r="AA171" s="100">
        <f>'Innlegging av opplysninger'!$B$4*X171</f>
        <v>7183862.2662181817</v>
      </c>
      <c r="AB171" s="1"/>
      <c r="AC171" s="1">
        <f>'Innlegging av opplysninger'!$B$5*X171</f>
        <v>7239122.7451890912</v>
      </c>
      <c r="AD171" s="1">
        <f>'Innlegging av opplysninger'!$B$5*Y171</f>
        <v>61296.181418181804</v>
      </c>
      <c r="AE171" s="1">
        <f>'Innlegging av opplysninger'!$B$5*Z171</f>
        <v>1043959.90650484</v>
      </c>
      <c r="AF171" s="1">
        <f>'Innlegging av opplysninger'!$B$5*AA171</f>
        <v>941085.95687458187</v>
      </c>
      <c r="AG171" s="1"/>
      <c r="AH171" s="1">
        <f>'Innlegging av opplysninger'!$C$11*SUM(X171:AG171)</f>
        <v>3046341.2652217411</v>
      </c>
      <c r="AI171" s="1">
        <f>'Innlegging av opplysninger'!$C$13*(((X171+Z171+AC171+AE171)*Data!M171)+(Z171+AE171)*(1-Data!M171)*1.8/12+Y171+AD171+AA171+AB171+AF171+AG171)</f>
        <v>605725.64007490699</v>
      </c>
      <c r="AJ171" s="1">
        <f>'Innlegging av opplysninger'!$C$13*((X171+Z171+AC171+AE171)*(1-Data!M171)-(Z171+AE171)*(1-Data!M171)*1.8/12)</f>
        <v>3562951.8807548438</v>
      </c>
      <c r="AK171" s="83">
        <f t="shared" si="24"/>
        <v>26594000</v>
      </c>
      <c r="AL171" s="83">
        <f t="shared" si="25"/>
        <v>5250000</v>
      </c>
      <c r="AM171" s="83">
        <f t="shared" si="26"/>
        <v>31143000</v>
      </c>
      <c r="AN171" s="83"/>
      <c r="AO171" s="83"/>
      <c r="AP171" s="83"/>
      <c r="AQ171" s="83"/>
      <c r="AR171" s="83"/>
      <c r="AS171" s="83"/>
      <c r="AT171" s="83"/>
      <c r="AV171" s="97"/>
      <c r="AZ171" s="98"/>
      <c r="BA171" s="99"/>
      <c r="BB171" s="4"/>
      <c r="BC171" s="3"/>
    </row>
    <row r="172" spans="1:55">
      <c r="A172" t="str">
        <f t="shared" si="20"/>
        <v>1146Administrasjon</v>
      </c>
      <c r="B172" s="6" t="str">
        <f>Data!A172</f>
        <v>1146</v>
      </c>
      <c r="C172" s="7" t="str">
        <f>Data!B172</f>
        <v>Tysvær kommune</v>
      </c>
      <c r="D172" s="7" t="str">
        <f>Data!C172</f>
        <v>Administrasjon</v>
      </c>
      <c r="E172" s="1">
        <f>Data!D172</f>
        <v>43</v>
      </c>
      <c r="F172" s="1">
        <f>Data!E172+Data!F172</f>
        <v>55132.953875969011</v>
      </c>
      <c r="G172" s="1">
        <f>Data!G172</f>
        <v>1.2325581395348837E-2</v>
      </c>
      <c r="H172" s="1">
        <f t="shared" si="21"/>
        <v>25862367.454545461</v>
      </c>
      <c r="I172" s="1">
        <f t="shared" si="22"/>
        <v>5.7818181818181813</v>
      </c>
      <c r="J172" s="1">
        <f t="shared" si="23"/>
        <v>3103484.7883636369</v>
      </c>
      <c r="K172" s="1">
        <f>'Innlegging av opplysninger'!$B$4*H172</f>
        <v>3362107.76909091</v>
      </c>
      <c r="L172" s="1"/>
      <c r="M172" s="1">
        <f>'Innlegging av opplysninger'!$B$5*H172</f>
        <v>3387970.1365454555</v>
      </c>
      <c r="N172" s="1">
        <f>'Innlegging av opplysninger'!$B$5*I172</f>
        <v>0.75741818181818177</v>
      </c>
      <c r="O172" s="1">
        <f>'Innlegging av opplysninger'!$B$5*J172</f>
        <v>406556.50727563648</v>
      </c>
      <c r="P172" s="1">
        <f>'Innlegging av opplysninger'!$B$5*K172</f>
        <v>440436.11775090924</v>
      </c>
      <c r="Q172" s="1"/>
      <c r="R172" s="1">
        <f>'Innlegging av opplysninger'!$C$11*SUM(H172:Q172)</f>
        <v>1389391.3138867181</v>
      </c>
      <c r="S172" s="1">
        <f>'Innlegging av opplysninger'!$C$13*(((H172+J172+M172+O172)*Data!H172)+(J172+O172)*(1-Data!H172)*1.8/12+I172+N172+K172+L172+P172+Q172)</f>
        <v>399481.46497675206</v>
      </c>
      <c r="T172" s="1">
        <f>'Innlegging av opplysninger'!$C$13*((H172+J172+M172+O172)*(1-Data!H172)-(J172+O172)*(1-Data!H172)*1.8/12)</f>
        <v>1501790.8592892832</v>
      </c>
      <c r="U172" s="1">
        <f>Data!I172</f>
        <v>4.4000000000000004</v>
      </c>
      <c r="V172" s="1">
        <f>Data!J172+Data!K172</f>
        <v>53688.096590909081</v>
      </c>
      <c r="W172" s="1">
        <f>Data!L172</f>
        <v>0</v>
      </c>
      <c r="X172" s="1">
        <f t="shared" si="27"/>
        <v>2577028.6363636358</v>
      </c>
      <c r="Y172" s="100">
        <f t="shared" si="28"/>
        <v>0</v>
      </c>
      <c r="Z172" s="100">
        <f t="shared" si="29"/>
        <v>368515.09499999991</v>
      </c>
      <c r="AA172" s="100">
        <f>'Innlegging av opplysninger'!$B$4*X172</f>
        <v>335013.72272727266</v>
      </c>
      <c r="AB172" s="1"/>
      <c r="AC172" s="1">
        <f>'Innlegging av opplysninger'!$B$5*X172</f>
        <v>337590.75136363629</v>
      </c>
      <c r="AD172" s="1">
        <f>'Innlegging av opplysninger'!$B$5*Y172</f>
        <v>0</v>
      </c>
      <c r="AE172" s="1">
        <f>'Innlegging av opplysninger'!$B$5*Z172</f>
        <v>48275.47744499999</v>
      </c>
      <c r="AF172" s="1">
        <f>'Innlegging av opplysninger'!$B$5*AA172</f>
        <v>43886.79767727272</v>
      </c>
      <c r="AG172" s="1"/>
      <c r="AH172" s="1">
        <f>'Innlegging av opplysninger'!$C$11*SUM(X172:AG172)</f>
        <v>140991.79826191906</v>
      </c>
      <c r="AI172" s="1">
        <f>'Innlegging av opplysninger'!$C$13*(((X172+Z172+AC172+AE172)*Data!M172)+(Z172+AE172)*(1-Data!M172)*1.8/12+Y172+AD172+AA172+AB172+AF172+AG172)</f>
        <v>31395.191078213178</v>
      </c>
      <c r="AJ172" s="1">
        <f>'Innlegging av opplysninger'!$C$13*((X172+Z172+AC172+AE172)*(1-Data!M172)-(Z172+AE172)*(1-Data!M172)*1.8/12)</f>
        <v>161540.95391178134</v>
      </c>
      <c r="AK172" s="83">
        <f t="shared" si="24"/>
        <v>1530000</v>
      </c>
      <c r="AL172" s="83">
        <f t="shared" si="25"/>
        <v>431000</v>
      </c>
      <c r="AM172" s="83">
        <f t="shared" si="26"/>
        <v>1663000</v>
      </c>
      <c r="AN172" s="83"/>
      <c r="AO172" s="83"/>
      <c r="AP172" s="83"/>
      <c r="AQ172" s="83"/>
      <c r="AR172" s="83"/>
      <c r="AS172" s="83"/>
      <c r="AT172" s="83"/>
      <c r="AV172" s="97"/>
      <c r="AZ172" s="98"/>
      <c r="BA172" s="99"/>
      <c r="BB172" s="4"/>
      <c r="BC172" s="3"/>
    </row>
    <row r="173" spans="1:55">
      <c r="A173" t="str">
        <f t="shared" si="20"/>
        <v>1146Undervisning</v>
      </c>
      <c r="B173" s="6" t="str">
        <f>Data!A173</f>
        <v>1146</v>
      </c>
      <c r="C173" s="7" t="str">
        <f>Data!B173</f>
        <v>Tysvær kommune</v>
      </c>
      <c r="D173" s="7" t="str">
        <f>Data!C173</f>
        <v>Undervisning</v>
      </c>
      <c r="E173" s="1">
        <f>Data!D173</f>
        <v>250.02059999999977</v>
      </c>
      <c r="F173" s="1">
        <f>Data!E173+Data!F173</f>
        <v>48738.073009517422</v>
      </c>
      <c r="G173" s="1">
        <f>Data!G173</f>
        <v>0</v>
      </c>
      <c r="H173" s="1">
        <f t="shared" si="21"/>
        <v>132932970.07290916</v>
      </c>
      <c r="I173" s="1">
        <f t="shared" si="22"/>
        <v>0</v>
      </c>
      <c r="J173" s="1">
        <f t="shared" si="23"/>
        <v>15951956.408749098</v>
      </c>
      <c r="K173" s="1">
        <f>'Innlegging av opplysninger'!$B$4*H173</f>
        <v>17281286.109478191</v>
      </c>
      <c r="L173" s="1"/>
      <c r="M173" s="1">
        <f>'Innlegging av opplysninger'!$B$5*H173</f>
        <v>17414219.079551101</v>
      </c>
      <c r="N173" s="1">
        <f>'Innlegging av opplysninger'!$B$5*I173</f>
        <v>0</v>
      </c>
      <c r="O173" s="1">
        <f>'Innlegging av opplysninger'!$B$5*J173</f>
        <v>2089706.2895461319</v>
      </c>
      <c r="P173" s="1">
        <f>'Innlegging av opplysninger'!$B$5*K173</f>
        <v>2263848.4803416431</v>
      </c>
      <c r="Q173" s="1"/>
      <c r="R173" s="1">
        <f>'Innlegging av opplysninger'!$C$11*SUM(H173:Q173)</f>
        <v>7141491.4847418629</v>
      </c>
      <c r="S173" s="1">
        <f>'Innlegging av opplysninger'!$C$13*(((H173+J173+M173+O173)*Data!H173)+(J173+O173)*(1-Data!H173)*1.8/12+I173+N173+K173+L173+P173+Q173)</f>
        <v>1365604.3503075712</v>
      </c>
      <c r="T173" s="1">
        <f>'Innlegging av opplysninger'!$C$13*((H173+J173+M173+O173)*(1-Data!H173)-(J173+O173)*(1-Data!H173)*1.8/12)</f>
        <v>8406962.9446023442</v>
      </c>
      <c r="U173" s="1">
        <f>Data!I173</f>
        <v>30.415100000000002</v>
      </c>
      <c r="V173" s="1">
        <f>Data!J173+Data!K173</f>
        <v>48195.251448567731</v>
      </c>
      <c r="W173" s="1">
        <f>Data!L173</f>
        <v>0</v>
      </c>
      <c r="X173" s="1">
        <f t="shared" si="27"/>
        <v>15991237.007272717</v>
      </c>
      <c r="Y173" s="100">
        <f t="shared" si="28"/>
        <v>0</v>
      </c>
      <c r="Z173" s="100">
        <f t="shared" si="29"/>
        <v>2286746.8920399984</v>
      </c>
      <c r="AA173" s="100">
        <f>'Innlegging av opplysninger'!$B$4*X173</f>
        <v>2078860.8109454531</v>
      </c>
      <c r="AB173" s="1"/>
      <c r="AC173" s="1">
        <f>'Innlegging av opplysninger'!$B$5*X173</f>
        <v>2094852.047952726</v>
      </c>
      <c r="AD173" s="1">
        <f>'Innlegging av opplysninger'!$B$5*Y173</f>
        <v>0</v>
      </c>
      <c r="AE173" s="1">
        <f>'Innlegging av opplysninger'!$B$5*Z173</f>
        <v>299563.84285723983</v>
      </c>
      <c r="AF173" s="1">
        <f>'Innlegging av opplysninger'!$B$5*AA173</f>
        <v>272330.76623385435</v>
      </c>
      <c r="AG173" s="1"/>
      <c r="AH173" s="1">
        <f>'Innlegging av opplysninger'!$C$11*SUM(X173:AG173)</f>
        <v>874896.47195747576</v>
      </c>
      <c r="AI173" s="1">
        <f>'Innlegging av opplysninger'!$C$13*(((X173+Z173+AC173+AE173)*Data!M173)+(Z173+AE173)*(1-Data!M173)*1.8/12+Y173+AD173+AA173+AB173+AF173+AG173)</f>
        <v>157940.7235509661</v>
      </c>
      <c r="AJ173" s="1">
        <f>'Innlegging av opplysninger'!$C$13*((X173+Z173+AC173+AE173)*(1-Data!M173)-(Z173+AE173)*(1-Data!M173)*1.8/12)</f>
        <v>1039286.0275487375</v>
      </c>
      <c r="AK173" s="83">
        <f t="shared" si="24"/>
        <v>8016000</v>
      </c>
      <c r="AL173" s="83">
        <f t="shared" si="25"/>
        <v>1524000</v>
      </c>
      <c r="AM173" s="83">
        <f t="shared" si="26"/>
        <v>9446000</v>
      </c>
      <c r="AN173" s="83"/>
      <c r="AO173" s="83"/>
      <c r="AP173" s="83"/>
      <c r="AQ173" s="83"/>
      <c r="AR173" s="83"/>
      <c r="AS173" s="83"/>
      <c r="AT173" s="83"/>
      <c r="AV173" s="97"/>
      <c r="AZ173" s="98"/>
      <c r="BA173" s="99"/>
      <c r="BB173" s="4"/>
      <c r="BC173" s="3"/>
    </row>
    <row r="174" spans="1:55">
      <c r="A174" t="str">
        <f t="shared" si="20"/>
        <v>1146Barnehager</v>
      </c>
      <c r="B174" s="6" t="str">
        <f>Data!A174</f>
        <v>1146</v>
      </c>
      <c r="C174" s="7" t="str">
        <f>Data!B174</f>
        <v>Tysvær kommune</v>
      </c>
      <c r="D174" s="7" t="str">
        <f>Data!C174</f>
        <v>Barnehager</v>
      </c>
      <c r="E174" s="1">
        <f>Data!D174</f>
        <v>132.8518</v>
      </c>
      <c r="F174" s="1">
        <f>Data!E174+Data!F174</f>
        <v>43308.668575309748</v>
      </c>
      <c r="G174" s="1">
        <f>Data!G174</f>
        <v>0.77868722892727094</v>
      </c>
      <c r="H174" s="1">
        <f t="shared" si="21"/>
        <v>62766922.645454571</v>
      </c>
      <c r="I174" s="1">
        <f t="shared" si="22"/>
        <v>1128.5454545454547</v>
      </c>
      <c r="J174" s="1">
        <f t="shared" si="23"/>
        <v>7532166.1429090938</v>
      </c>
      <c r="K174" s="1">
        <f>'Innlegging av opplysninger'!$B$4*H174</f>
        <v>8159699.9439090947</v>
      </c>
      <c r="L174" s="1"/>
      <c r="M174" s="1">
        <f>'Innlegging av opplysninger'!$B$5*H174</f>
        <v>8222466.866554549</v>
      </c>
      <c r="N174" s="1">
        <f>'Innlegging av opplysninger'!$B$5*I174</f>
        <v>147.83945454545457</v>
      </c>
      <c r="O174" s="1">
        <f>'Innlegging av opplysninger'!$B$5*J174</f>
        <v>986713.76472109137</v>
      </c>
      <c r="P174" s="1">
        <f>'Innlegging av opplysninger'!$B$5*K174</f>
        <v>1068920.6926520914</v>
      </c>
      <c r="Q174" s="1"/>
      <c r="R174" s="1">
        <f>'Innlegging av opplysninger'!$C$11*SUM(H174:Q174)</f>
        <v>3372050.3247621641</v>
      </c>
      <c r="S174" s="1">
        <f>'Innlegging av opplysninger'!$C$13*(((H174+J174+M174+O174)*Data!H174)+(J174+O174)*(1-Data!H174)*1.8/12+I174+N174+K174+L174+P174+Q174)</f>
        <v>586214.85140343802</v>
      </c>
      <c r="T174" s="1">
        <f>'Innlegging av opplysninger'!$C$13*((H174+J174+M174+O174)*(1-Data!H174)-(J174+O174)*(1-Data!H174)*1.8/12)</f>
        <v>4028169.80353426</v>
      </c>
      <c r="U174" s="1">
        <f>Data!I174</f>
        <v>12.675200000000002</v>
      </c>
      <c r="V174" s="1">
        <f>Data!J174+Data!K174</f>
        <v>39751.722260792725</v>
      </c>
      <c r="W174" s="1">
        <f>Data!L174</f>
        <v>0</v>
      </c>
      <c r="X174" s="1">
        <f t="shared" si="27"/>
        <v>5496665.7818181813</v>
      </c>
      <c r="Y174" s="100">
        <f t="shared" si="28"/>
        <v>0</v>
      </c>
      <c r="Z174" s="100">
        <f t="shared" si="29"/>
        <v>786023.20679999981</v>
      </c>
      <c r="AA174" s="100">
        <f>'Innlegging av opplysninger'!$B$4*X174</f>
        <v>714566.55163636361</v>
      </c>
      <c r="AB174" s="1"/>
      <c r="AC174" s="1">
        <f>'Innlegging av opplysninger'!$B$5*X174</f>
        <v>720063.21741818183</v>
      </c>
      <c r="AD174" s="1">
        <f>'Innlegging av opplysninger'!$B$5*Y174</f>
        <v>0</v>
      </c>
      <c r="AE174" s="1">
        <f>'Innlegging av opplysninger'!$B$5*Z174</f>
        <v>102969.04009079999</v>
      </c>
      <c r="AF174" s="1">
        <f>'Innlegging av opplysninger'!$B$5*AA174</f>
        <v>93608.218264363633</v>
      </c>
      <c r="AG174" s="1"/>
      <c r="AH174" s="1">
        <f>'Innlegging av opplysninger'!$C$11*SUM(X174:AG174)</f>
        <v>300728.04860905983</v>
      </c>
      <c r="AI174" s="1">
        <f>'Innlegging av opplysninger'!$C$13*(((X174+Z174+AC174+AE174)*Data!M174)+(Z174+AE174)*(1-Data!M174)*1.8/12+Y174+AD174+AA174+AB174+AF174+AG174)</f>
        <v>48959.227560586049</v>
      </c>
      <c r="AJ174" s="1">
        <f>'Innlegging av opplysninger'!$C$13*((X174+Z174+AC174+AE174)*(1-Data!M174)-(Z174+AE174)*(1-Data!M174)*1.8/12)</f>
        <v>362563.36527286423</v>
      </c>
      <c r="AK174" s="83">
        <f t="shared" si="24"/>
        <v>3673000</v>
      </c>
      <c r="AL174" s="83">
        <f t="shared" si="25"/>
        <v>635000</v>
      </c>
      <c r="AM174" s="83">
        <f t="shared" si="26"/>
        <v>4391000</v>
      </c>
      <c r="AN174" s="83"/>
      <c r="AO174" s="83"/>
      <c r="AP174" s="83"/>
      <c r="AQ174" s="83"/>
      <c r="AR174" s="83"/>
      <c r="AS174" s="83"/>
      <c r="AT174" s="83"/>
      <c r="AV174" s="97"/>
      <c r="AZ174" s="98"/>
      <c r="BA174" s="99"/>
      <c r="BB174" s="4"/>
      <c r="BC174" s="3"/>
    </row>
    <row r="175" spans="1:55">
      <c r="A175" t="str">
        <f t="shared" si="20"/>
        <v>1146Helse/pleie/omsorg</v>
      </c>
      <c r="B175" s="6" t="str">
        <f>Data!A175</f>
        <v>1146</v>
      </c>
      <c r="C175" s="7" t="str">
        <f>Data!B175</f>
        <v>Tysvær kommune</v>
      </c>
      <c r="D175" s="7" t="str">
        <f>Data!C175</f>
        <v>Helse/pleie/omsorg</v>
      </c>
      <c r="E175" s="1">
        <f>Data!D175</f>
        <v>335.00614192059106</v>
      </c>
      <c r="F175" s="1">
        <f>Data!E175+Data!F175</f>
        <v>47794.320871422438</v>
      </c>
      <c r="G175" s="1">
        <f>Data!G175</f>
        <v>987.40744902046879</v>
      </c>
      <c r="H175" s="1">
        <f t="shared" si="21"/>
        <v>174669720.44563648</v>
      </c>
      <c r="I175" s="1">
        <f t="shared" si="22"/>
        <v>3608591.5636363626</v>
      </c>
      <c r="J175" s="1">
        <f t="shared" si="23"/>
        <v>21393397.441112742</v>
      </c>
      <c r="K175" s="1">
        <f>'Innlegging av opplysninger'!$B$4*H175</f>
        <v>22707063.657932743</v>
      </c>
      <c r="L175" s="1"/>
      <c r="M175" s="1">
        <f>'Innlegging av opplysninger'!$B$5*H175</f>
        <v>22881733.37837838</v>
      </c>
      <c r="N175" s="1">
        <f>'Innlegging av opplysninger'!$B$5*I175</f>
        <v>472725.49483636353</v>
      </c>
      <c r="O175" s="1">
        <f>'Innlegging av opplysninger'!$B$5*J175</f>
        <v>2802535.0647857692</v>
      </c>
      <c r="P175" s="1">
        <f>'Innlegging av opplysninger'!$B$5*K175</f>
        <v>2974625.3391891895</v>
      </c>
      <c r="Q175" s="1"/>
      <c r="R175" s="1">
        <f>'Innlegging av opplysninger'!$C$11*SUM(H175:Q175)</f>
        <v>9557394.9106493052</v>
      </c>
      <c r="S175" s="1">
        <f>'Innlegging av opplysninger'!$C$13*(((H175+J175+M175+O175)*Data!H175)+(J175+O175)*(1-Data!H175)*1.8/12+I175+N175+K175+L175+P175+Q175)</f>
        <v>1883447.8882867058</v>
      </c>
      <c r="T175" s="1">
        <f>'Innlegging av opplysninger'!$C$13*((H175+J175+M175+O175)*(1-Data!H175)-(J175+O175)*(1-Data!H175)*1.8/12)</f>
        <v>11195092.515759712</v>
      </c>
      <c r="U175" s="1">
        <f>Data!I175</f>
        <v>42.643000000000001</v>
      </c>
      <c r="V175" s="1">
        <f>Data!J175+Data!K175</f>
        <v>47323.099727192428</v>
      </c>
      <c r="W175" s="1">
        <f>Data!L175</f>
        <v>999.77933072251039</v>
      </c>
      <c r="X175" s="1">
        <f t="shared" si="27"/>
        <v>22014533.90909091</v>
      </c>
      <c r="Y175" s="100">
        <f t="shared" si="28"/>
        <v>465093.70909090916</v>
      </c>
      <c r="Z175" s="100">
        <f t="shared" si="29"/>
        <v>3214586.7494000001</v>
      </c>
      <c r="AA175" s="100">
        <f>'Innlegging av opplysninger'!$B$4*X175</f>
        <v>2861889.4081818182</v>
      </c>
      <c r="AB175" s="1"/>
      <c r="AC175" s="1">
        <f>'Innlegging av opplysninger'!$B$5*X175</f>
        <v>2883903.9420909095</v>
      </c>
      <c r="AD175" s="1">
        <f>'Innlegging av opplysninger'!$B$5*Y175</f>
        <v>60927.275890909106</v>
      </c>
      <c r="AE175" s="1">
        <f>'Innlegging av opplysninger'!$B$5*Z175</f>
        <v>421110.86417140003</v>
      </c>
      <c r="AF175" s="1">
        <f>'Innlegging av opplysninger'!$B$5*AA175</f>
        <v>374907.51247181819</v>
      </c>
      <c r="AG175" s="1"/>
      <c r="AH175" s="1">
        <f>'Innlegging av opplysninger'!$C$11*SUM(X175:AG175)</f>
        <v>1227284.2280747697</v>
      </c>
      <c r="AI175" s="1">
        <f>'Innlegging av opplysninger'!$C$13*(((X175+Z175+AC175+AE175)*Data!M175)+(Z175+AE175)*(1-Data!M175)*1.8/12+Y175+AD175+AA175+AB175+AF175+AG175)</f>
        <v>251806.1589860651</v>
      </c>
      <c r="AJ175" s="1">
        <f>'Innlegging av opplysninger'!$C$13*((X175+Z175+AC175+AE175)*(1-Data!M175)-(Z175+AE175)*(1-Data!M175)*1.8/12)</f>
        <v>1427635.4162741462</v>
      </c>
      <c r="AK175" s="83">
        <f t="shared" si="24"/>
        <v>10785000</v>
      </c>
      <c r="AL175" s="83">
        <f t="shared" si="25"/>
        <v>2135000</v>
      </c>
      <c r="AM175" s="83">
        <f t="shared" si="26"/>
        <v>12623000</v>
      </c>
      <c r="AN175" s="83"/>
      <c r="AO175" s="83"/>
      <c r="AP175" s="83"/>
      <c r="AQ175" s="83"/>
      <c r="AR175" s="83"/>
      <c r="AS175" s="83"/>
      <c r="AT175" s="83"/>
      <c r="AV175" s="97"/>
      <c r="AZ175" s="98"/>
      <c r="BA175" s="99"/>
      <c r="BB175" s="4"/>
      <c r="BC175" s="3"/>
    </row>
    <row r="176" spans="1:55">
      <c r="A176" t="str">
        <f t="shared" si="20"/>
        <v>1146Samferdsel og teknikk</v>
      </c>
      <c r="B176" s="6" t="str">
        <f>Data!A176</f>
        <v>1146</v>
      </c>
      <c r="C176" s="7" t="str">
        <f>Data!B176</f>
        <v>Tysvær kommune</v>
      </c>
      <c r="D176" s="7" t="str">
        <f>Data!C176</f>
        <v>Samferdsel og teknikk</v>
      </c>
      <c r="E176" s="1">
        <f>Data!D176</f>
        <v>40.346099999999993</v>
      </c>
      <c r="F176" s="1">
        <f>Data!E176+Data!F176</f>
        <v>46875.155591246737</v>
      </c>
      <c r="G176" s="1">
        <f>Data!G176</f>
        <v>133.18387650851017</v>
      </c>
      <c r="H176" s="1">
        <f t="shared" si="21"/>
        <v>20631596.890909087</v>
      </c>
      <c r="I176" s="1">
        <f t="shared" si="22"/>
        <v>58619.454545454551</v>
      </c>
      <c r="J176" s="1">
        <f t="shared" si="23"/>
        <v>2482825.9614545447</v>
      </c>
      <c r="K176" s="1">
        <f>'Innlegging av opplysninger'!$B$4*H176</f>
        <v>2682107.5958181815</v>
      </c>
      <c r="L176" s="1"/>
      <c r="M176" s="1">
        <f>'Innlegging av opplysninger'!$B$5*H176</f>
        <v>2702739.1927090907</v>
      </c>
      <c r="N176" s="1">
        <f>'Innlegging av opplysninger'!$B$5*I176</f>
        <v>7679.1485454545464</v>
      </c>
      <c r="O176" s="1">
        <f>'Innlegging av opplysninger'!$B$5*J176</f>
        <v>325250.20095054538</v>
      </c>
      <c r="P176" s="1">
        <f>'Innlegging av opplysninger'!$B$5*K176</f>
        <v>351356.0950521818</v>
      </c>
      <c r="Q176" s="1"/>
      <c r="R176" s="1">
        <f>'Innlegging av opplysninger'!$C$11*SUM(H176:Q176)</f>
        <v>1111202.6325194126</v>
      </c>
      <c r="S176" s="1">
        <f>'Innlegging av opplysninger'!$C$13*(((H176+J176+M176+O176)*Data!H176)+(J176+O176)*(1-Data!H176)*1.8/12+I176+N176+K176+L176+P176+Q176)</f>
        <v>217476.63117066387</v>
      </c>
      <c r="T176" s="1">
        <f>'Innlegging av opplysninger'!$C$13*((H176+J176+M176+O176)*(1-Data!H176)-(J176+O176)*(1-Data!H176)*1.8/12)</f>
        <v>1303116.4449085321</v>
      </c>
      <c r="U176" s="1">
        <f>Data!I176</f>
        <v>12.549999999999999</v>
      </c>
      <c r="V176" s="1">
        <f>Data!J176+Data!K176</f>
        <v>49044.270916334666</v>
      </c>
      <c r="W176" s="1">
        <f>Data!L176</f>
        <v>20.568924302788844</v>
      </c>
      <c r="X176" s="1">
        <f t="shared" si="27"/>
        <v>6714606.5454545449</v>
      </c>
      <c r="Y176" s="100">
        <f t="shared" si="28"/>
        <v>2816.0727272727268</v>
      </c>
      <c r="Z176" s="100">
        <f t="shared" si="29"/>
        <v>960591.43439999979</v>
      </c>
      <c r="AA176" s="100">
        <f>'Innlegging av opplysninger'!$B$4*X176</f>
        <v>872898.85090909083</v>
      </c>
      <c r="AB176" s="1"/>
      <c r="AC176" s="1">
        <f>'Innlegging av opplysninger'!$B$5*X176</f>
        <v>879613.45745454542</v>
      </c>
      <c r="AD176" s="1">
        <f>'Innlegging av opplysninger'!$B$5*Y176</f>
        <v>368.90552727272723</v>
      </c>
      <c r="AE176" s="1">
        <f>'Innlegging av opplysninger'!$B$5*Z176</f>
        <v>125837.47790639997</v>
      </c>
      <c r="AF176" s="1">
        <f>'Innlegging av opplysninger'!$B$5*AA176</f>
        <v>114349.74946909091</v>
      </c>
      <c r="AG176" s="1"/>
      <c r="AH176" s="1">
        <f>'Innlegging av opplysninger'!$C$11*SUM(X176:AG176)</f>
        <v>367501.13476623228</v>
      </c>
      <c r="AI176" s="1">
        <f>'Innlegging av opplysninger'!$C$13*(((X176+Z176+AC176+AE176)*Data!M176)+(Z176+AE176)*(1-Data!M176)*1.8/12+Y176+AD176+AA176+AB176+AF176+AG176)</f>
        <v>72889.12562324779</v>
      </c>
      <c r="AJ176" s="1">
        <f>'Innlegging av opplysninger'!$C$13*((X176+Z176+AC176+AE176)*(1-Data!M176)-(Z176+AE176)*(1-Data!M176)*1.8/12)</f>
        <v>430007.16405685944</v>
      </c>
      <c r="AK176" s="83">
        <f t="shared" si="24"/>
        <v>1479000</v>
      </c>
      <c r="AL176" s="83">
        <f t="shared" si="25"/>
        <v>290000</v>
      </c>
      <c r="AM176" s="83">
        <f t="shared" si="26"/>
        <v>1733000</v>
      </c>
      <c r="AN176" s="83"/>
      <c r="AO176" s="83"/>
      <c r="AP176" s="83"/>
      <c r="AQ176" s="83"/>
      <c r="AR176" s="83"/>
      <c r="AS176" s="83"/>
      <c r="AT176" s="83"/>
      <c r="AV176" s="97"/>
      <c r="AZ176" s="98"/>
      <c r="BA176" s="99"/>
      <c r="BB176" s="4"/>
      <c r="BC176" s="3"/>
    </row>
    <row r="177" spans="1:55">
      <c r="A177" t="str">
        <f t="shared" si="20"/>
        <v>1146Annet</v>
      </c>
      <c r="B177" s="6" t="str">
        <f>Data!A177</f>
        <v>1146</v>
      </c>
      <c r="C177" s="7" t="str">
        <f>Data!B177</f>
        <v>Tysvær kommune</v>
      </c>
      <c r="D177" s="7" t="str">
        <f>Data!C177</f>
        <v>Annet</v>
      </c>
      <c r="E177" s="1">
        <f>Data!D177</f>
        <v>34.085099999999983</v>
      </c>
      <c r="F177" s="1">
        <f>Data!E177+Data!F177</f>
        <v>48621.537932263702</v>
      </c>
      <c r="G177" s="1">
        <f>Data!G177</f>
        <v>298.54276502049288</v>
      </c>
      <c r="H177" s="1">
        <f t="shared" si="21"/>
        <v>18079308.900818188</v>
      </c>
      <c r="I177" s="1">
        <f t="shared" si="22"/>
        <v>111009.38181818176</v>
      </c>
      <c r="J177" s="1">
        <f t="shared" si="23"/>
        <v>2182838.1939163646</v>
      </c>
      <c r="K177" s="1">
        <f>'Innlegging av opplysninger'!$B$4*H177</f>
        <v>2350310.1571063646</v>
      </c>
      <c r="L177" s="1"/>
      <c r="M177" s="1">
        <f>'Innlegging av opplysninger'!$B$5*H177</f>
        <v>2368389.4660071828</v>
      </c>
      <c r="N177" s="1">
        <f>'Innlegging av opplysninger'!$B$5*I177</f>
        <v>14542.229018181812</v>
      </c>
      <c r="O177" s="1">
        <f>'Innlegging av opplysninger'!$B$5*J177</f>
        <v>285951.80340304377</v>
      </c>
      <c r="P177" s="1">
        <f>'Innlegging av opplysninger'!$B$5*K177</f>
        <v>307890.63058093376</v>
      </c>
      <c r="Q177" s="1"/>
      <c r="R177" s="1">
        <f>'Innlegging av opplysninger'!$C$11*SUM(H177:Q177)</f>
        <v>976609.14898140088</v>
      </c>
      <c r="S177" s="1">
        <f>'Innlegging av opplysninger'!$C$13*(((H177+J177+M177+O177)*Data!H177)+(J177+O177)*(1-Data!H177)*1.8/12+I177+N177+K177+L177+P177+Q177)</f>
        <v>191762.41643159013</v>
      </c>
      <c r="T177" s="1">
        <f>'Innlegging av opplysninger'!$C$13*((H177+J177+M177+O177)*(1-Data!H177)-(J177+O177)*(1-Data!H177)*1.8/12)</f>
        <v>1144650.103227169</v>
      </c>
      <c r="U177" s="1">
        <f>Data!I177</f>
        <v>3.55</v>
      </c>
      <c r="V177" s="1">
        <f>Data!J177+Data!K177</f>
        <v>63686.568075117379</v>
      </c>
      <c r="W177" s="1">
        <f>Data!L177</f>
        <v>0</v>
      </c>
      <c r="X177" s="1">
        <f t="shared" si="27"/>
        <v>2466407.0909090908</v>
      </c>
      <c r="Y177" s="100">
        <f t="shared" si="28"/>
        <v>0</v>
      </c>
      <c r="Z177" s="100">
        <f t="shared" si="29"/>
        <v>352696.21399999998</v>
      </c>
      <c r="AA177" s="100">
        <f>'Innlegging av opplysninger'!$B$4*X177</f>
        <v>320632.92181818181</v>
      </c>
      <c r="AB177" s="1"/>
      <c r="AC177" s="1">
        <f>'Innlegging av opplysninger'!$B$5*X177</f>
        <v>323099.32890909089</v>
      </c>
      <c r="AD177" s="1">
        <f>'Innlegging av opplysninger'!$B$5*Y177</f>
        <v>0</v>
      </c>
      <c r="AE177" s="1">
        <f>'Innlegging av opplysninger'!$B$5*Z177</f>
        <v>46203.204034000002</v>
      </c>
      <c r="AF177" s="1">
        <f>'Innlegging av opplysninger'!$B$5*AA177</f>
        <v>42002.912758181817</v>
      </c>
      <c r="AG177" s="1"/>
      <c r="AH177" s="1">
        <f>'Innlegging av opplysninger'!$C$11*SUM(X177:AG177)</f>
        <v>134939.58355228472</v>
      </c>
      <c r="AI177" s="1">
        <f>'Innlegging av opplysninger'!$C$13*(((X177+Z177+AC177+AE177)*Data!M177)+(Z177+AE177)*(1-Data!M177)*1.8/12+Y177+AD177+AA177+AB177+AF177+AG177)</f>
        <v>42720.960415241731</v>
      </c>
      <c r="AJ177" s="1">
        <f>'Innlegging av opplysninger'!$C$13*((X177+Z177+AC177+AE177)*(1-Data!M177)-(Z177+AE177)*(1-Data!M177)*1.8/12)</f>
        <v>141933.20655104262</v>
      </c>
      <c r="AK177" s="83">
        <f t="shared" si="24"/>
        <v>1112000</v>
      </c>
      <c r="AL177" s="83">
        <f t="shared" si="25"/>
        <v>234000</v>
      </c>
      <c r="AM177" s="83">
        <f t="shared" si="26"/>
        <v>1287000</v>
      </c>
      <c r="AN177" s="83"/>
      <c r="AO177" s="83"/>
      <c r="AP177" s="83"/>
      <c r="AQ177" s="83"/>
      <c r="AR177" s="83"/>
      <c r="AS177" s="83"/>
      <c r="AT177" s="83"/>
      <c r="AV177" s="97"/>
      <c r="AZ177" s="98"/>
      <c r="BA177" s="99"/>
      <c r="BB177" s="4"/>
      <c r="BC177" s="3"/>
    </row>
    <row r="178" spans="1:55">
      <c r="A178" t="str">
        <f t="shared" si="20"/>
        <v>1149Alle</v>
      </c>
      <c r="B178" s="6" t="str">
        <f>Data!A178</f>
        <v>1149</v>
      </c>
      <c r="C178" s="7" t="str">
        <f>Data!B178</f>
        <v>Karmøy kommune</v>
      </c>
      <c r="D178" s="7" t="str">
        <f>Data!C178</f>
        <v>Alle</v>
      </c>
      <c r="E178" s="1">
        <f>Data!D178</f>
        <v>2648.6049000000003</v>
      </c>
      <c r="F178" s="1">
        <f>Data!E178+Data!F178</f>
        <v>46732.314809383177</v>
      </c>
      <c r="G178" s="1">
        <f>Data!G178</f>
        <v>524.49207127873228</v>
      </c>
      <c r="H178" s="1">
        <f t="shared" si="21"/>
        <v>1350277505.372453</v>
      </c>
      <c r="I178" s="1">
        <f t="shared" si="22"/>
        <v>15154606.581818176</v>
      </c>
      <c r="J178" s="1">
        <f t="shared" si="23"/>
        <v>163851853.43451253</v>
      </c>
      <c r="K178" s="1">
        <f>'Innlegging av opplysninger'!$B$4*H178</f>
        <v>175536075.69841889</v>
      </c>
      <c r="L178" s="1"/>
      <c r="M178" s="1">
        <f>'Innlegging av opplysninger'!$B$5*H178</f>
        <v>176886353.20379135</v>
      </c>
      <c r="N178" s="1">
        <f>'Innlegging av opplysninger'!$B$5*I178</f>
        <v>1985253.4622181812</v>
      </c>
      <c r="O178" s="1">
        <f>'Innlegging av opplysninger'!$B$5*J178</f>
        <v>21464592.79992114</v>
      </c>
      <c r="P178" s="1">
        <f>'Innlegging av opplysninger'!$B$5*K178</f>
        <v>22995225.916492876</v>
      </c>
      <c r="Q178" s="1"/>
      <c r="R178" s="1">
        <f>'Innlegging av opplysninger'!$C$11*SUM(H178:Q178)</f>
        <v>73269755.725845799</v>
      </c>
      <c r="S178" s="1">
        <f>'Innlegging av opplysninger'!$C$13*(((H178+J178+M178+O178)*Data!H178)+(J178+O178)*(1-Data!H178)*1.8/12+I178+N178+K178+L178+P178+Q178)</f>
        <v>14284427.184058161</v>
      </c>
      <c r="T178" s="1">
        <f>'Innlegging av opplysninger'!$C$13*((H178+J178+M178+O178)*(1-Data!H178)-(J178+O178)*(1-Data!H178)*1.8/12)</f>
        <v>85979449.072362393</v>
      </c>
      <c r="U178" s="1">
        <f>Data!I178</f>
        <v>243.7598999999999</v>
      </c>
      <c r="V178" s="1">
        <f>Data!J178+Data!K178</f>
        <v>47757.64849277235</v>
      </c>
      <c r="W178" s="1">
        <f>Data!L178</f>
        <v>468.45334281807658</v>
      </c>
      <c r="X178" s="1">
        <f t="shared" si="27"/>
        <v>126997086.77272727</v>
      </c>
      <c r="Y178" s="100">
        <f t="shared" si="28"/>
        <v>1245710.6181818182</v>
      </c>
      <c r="Z178" s="100">
        <f t="shared" si="29"/>
        <v>18338720.026899997</v>
      </c>
      <c r="AA178" s="100">
        <f>'Innlegging av opplysninger'!$B$4*X178</f>
        <v>16509621.280454544</v>
      </c>
      <c r="AB178" s="1"/>
      <c r="AC178" s="1">
        <f>'Innlegging av opplysninger'!$B$5*X178</f>
        <v>16636618.367227273</v>
      </c>
      <c r="AD178" s="1">
        <f>'Innlegging av opplysninger'!$B$5*Y178</f>
        <v>163188.09098181818</v>
      </c>
      <c r="AE178" s="1">
        <f>'Innlegging av opplysninger'!$B$5*Z178</f>
        <v>2402372.3235238995</v>
      </c>
      <c r="AF178" s="1">
        <f>'Innlegging av opplysninger'!$B$5*AA178</f>
        <v>2162760.3877395452</v>
      </c>
      <c r="AG178" s="1"/>
      <c r="AH178" s="1">
        <f>'Innlegging av opplysninger'!$C$11*SUM(X178:AG178)</f>
        <v>7009330.9589739749</v>
      </c>
      <c r="AI178" s="1">
        <f>'Innlegging av opplysninger'!$C$13*(((X178+Z178+AC178+AE178)*Data!M178)+(Z178+AE178)*(1-Data!M178)*1.8/12+Y178+AD178+AA178+AB178+AF178+AG178)</f>
        <v>1404532.9514887587</v>
      </c>
      <c r="AJ178" s="1">
        <f>'Innlegging av opplysninger'!$C$13*((X178+Z178+AC178+AE178)*(1-Data!M178)-(Z178+AE178)*(1-Data!M178)*1.8/12)</f>
        <v>8187183.097633522</v>
      </c>
      <c r="AK178" s="83">
        <f t="shared" si="24"/>
        <v>80279000</v>
      </c>
      <c r="AL178" s="83">
        <f t="shared" si="25"/>
        <v>15689000</v>
      </c>
      <c r="AM178" s="83">
        <f t="shared" si="26"/>
        <v>94167000</v>
      </c>
      <c r="AN178" s="83"/>
      <c r="AO178" s="83"/>
      <c r="AP178" s="83"/>
      <c r="AQ178" s="83"/>
      <c r="AR178" s="83"/>
      <c r="AS178" s="83"/>
      <c r="AT178" s="83"/>
      <c r="AV178" s="97"/>
      <c r="AZ178" s="98"/>
      <c r="BA178" s="99"/>
      <c r="BB178" s="4"/>
      <c r="BC178" s="3"/>
    </row>
    <row r="179" spans="1:55">
      <c r="A179" t="str">
        <f t="shared" si="20"/>
        <v>1149Administrasjon</v>
      </c>
      <c r="B179" s="6" t="str">
        <f>Data!A179</f>
        <v>1149</v>
      </c>
      <c r="C179" s="7" t="str">
        <f>Data!B179</f>
        <v>Karmøy kommune</v>
      </c>
      <c r="D179" s="7" t="str">
        <f>Data!C179</f>
        <v>Administrasjon</v>
      </c>
      <c r="E179" s="1">
        <f>Data!D179</f>
        <v>108.30000000000001</v>
      </c>
      <c r="F179" s="1">
        <f>Data!E179+Data!F179</f>
        <v>58713.076054170517</v>
      </c>
      <c r="G179" s="1">
        <f>Data!G179</f>
        <v>5.690581717451523</v>
      </c>
      <c r="H179" s="1">
        <f t="shared" si="21"/>
        <v>69366830.581818178</v>
      </c>
      <c r="I179" s="1">
        <f t="shared" si="22"/>
        <v>6723.1636363636362</v>
      </c>
      <c r="J179" s="1">
        <f t="shared" si="23"/>
        <v>8324826.4494545441</v>
      </c>
      <c r="K179" s="1">
        <f>'Innlegging av opplysninger'!$B$4*H179</f>
        <v>9017687.975636363</v>
      </c>
      <c r="L179" s="1"/>
      <c r="M179" s="1">
        <f>'Innlegging av opplysninger'!$B$5*H179</f>
        <v>9087054.8062181808</v>
      </c>
      <c r="N179" s="1">
        <f>'Innlegging av opplysninger'!$B$5*I179</f>
        <v>880.73443636363641</v>
      </c>
      <c r="O179" s="1">
        <f>'Innlegging av opplysninger'!$B$5*J179</f>
        <v>1090552.2648785454</v>
      </c>
      <c r="P179" s="1">
        <f>'Innlegging av opplysninger'!$B$5*K179</f>
        <v>1181317.1248083636</v>
      </c>
      <c r="Q179" s="1"/>
      <c r="R179" s="1">
        <f>'Innlegging av opplysninger'!$C$11*SUM(H179:Q179)</f>
        <v>3726883.1778337015</v>
      </c>
      <c r="S179" s="1">
        <f>'Innlegging av opplysninger'!$C$13*(((H179+J179+M179+O179)*Data!H179)+(J179+O179)*(1-Data!H179)*1.8/12+I179+N179+K179+L179+P179+Q179)</f>
        <v>1132179.0241903346</v>
      </c>
      <c r="T179" s="1">
        <f>'Innlegging av opplysninger'!$C$13*((H179+J179+M179+O179)*(1-Data!H179)-(J179+O179)*(1-Data!H179)*1.8/12)</f>
        <v>3967766.3770557842</v>
      </c>
      <c r="U179" s="1">
        <f>Data!I179</f>
        <v>17.600000000000001</v>
      </c>
      <c r="V179" s="1">
        <f>Data!J179+Data!K179</f>
        <v>56102.159090909081</v>
      </c>
      <c r="W179" s="1">
        <f>Data!L179</f>
        <v>0</v>
      </c>
      <c r="X179" s="1">
        <f t="shared" si="27"/>
        <v>10771614.545454543</v>
      </c>
      <c r="Y179" s="100">
        <f t="shared" si="28"/>
        <v>0</v>
      </c>
      <c r="Z179" s="100">
        <f t="shared" si="29"/>
        <v>1540340.8799999994</v>
      </c>
      <c r="AA179" s="100">
        <f>'Innlegging av opplysninger'!$B$4*X179</f>
        <v>1400309.8909090906</v>
      </c>
      <c r="AB179" s="1"/>
      <c r="AC179" s="1">
        <f>'Innlegging av opplysninger'!$B$5*X179</f>
        <v>1411081.5054545451</v>
      </c>
      <c r="AD179" s="1">
        <f>'Innlegging av opplysninger'!$B$5*Y179</f>
        <v>0</v>
      </c>
      <c r="AE179" s="1">
        <f>'Innlegging av opplysninger'!$B$5*Z179</f>
        <v>201784.65527999992</v>
      </c>
      <c r="AF179" s="1">
        <f>'Innlegging av opplysninger'!$B$5*AA179</f>
        <v>183440.59570909088</v>
      </c>
      <c r="AG179" s="1"/>
      <c r="AH179" s="1">
        <f>'Innlegging av opplysninger'!$C$11*SUM(X179:AG179)</f>
        <v>589325.73876667616</v>
      </c>
      <c r="AI179" s="1">
        <f>'Innlegging av opplysninger'!$C$13*(((X179+Z179+AC179+AE179)*Data!M179)+(Z179+AE179)*(1-Data!M179)*1.8/12+Y179+AD179+AA179+AB179+AF179+AG179)</f>
        <v>167772.65757259089</v>
      </c>
      <c r="AJ179" s="1">
        <f>'Innlegging av opplysninger'!$C$13*((X179+Z179+AC179+AE179)*(1-Data!M179)-(Z179+AE179)*(1-Data!M179)*1.8/12)</f>
        <v>638673.09021338704</v>
      </c>
      <c r="AK179" s="83">
        <f t="shared" si="24"/>
        <v>4316000</v>
      </c>
      <c r="AL179" s="83">
        <f t="shared" si="25"/>
        <v>1300000</v>
      </c>
      <c r="AM179" s="83">
        <f t="shared" si="26"/>
        <v>4606000</v>
      </c>
      <c r="AN179" s="83"/>
      <c r="AO179" s="83"/>
      <c r="AP179" s="83"/>
      <c r="AQ179" s="83"/>
      <c r="AR179" s="83"/>
      <c r="AS179" s="83"/>
      <c r="AT179" s="83"/>
      <c r="AV179" s="97"/>
      <c r="AZ179" s="98"/>
      <c r="BA179" s="99"/>
      <c r="BB179" s="4"/>
      <c r="BC179" s="3"/>
    </row>
    <row r="180" spans="1:55">
      <c r="A180" t="str">
        <f t="shared" si="20"/>
        <v>1149Undervisning</v>
      </c>
      <c r="B180" s="6" t="str">
        <f>Data!A180</f>
        <v>1149</v>
      </c>
      <c r="C180" s="7" t="str">
        <f>Data!B180</f>
        <v>Karmøy kommune</v>
      </c>
      <c r="D180" s="7" t="str">
        <f>Data!C180</f>
        <v>Undervisning</v>
      </c>
      <c r="E180" s="1">
        <f>Data!D180</f>
        <v>795.84989999999971</v>
      </c>
      <c r="F180" s="1">
        <f>Data!E180+Data!F180</f>
        <v>47182.611156712235</v>
      </c>
      <c r="G180" s="1">
        <f>Data!G180</f>
        <v>0.24794876521313891</v>
      </c>
      <c r="H180" s="1">
        <f t="shared" si="21"/>
        <v>409639378.59063601</v>
      </c>
      <c r="I180" s="1">
        <f t="shared" si="22"/>
        <v>2152.6909090909089</v>
      </c>
      <c r="J180" s="1">
        <f t="shared" si="23"/>
        <v>49156983.753785409</v>
      </c>
      <c r="K180" s="1">
        <f>'Innlegging av opplysninger'!$B$4*H180</f>
        <v>53253119.216782682</v>
      </c>
      <c r="L180" s="1"/>
      <c r="M180" s="1">
        <f>'Innlegging av opplysninger'!$B$5*H180</f>
        <v>53662758.595373318</v>
      </c>
      <c r="N180" s="1">
        <f>'Innlegging av opplysninger'!$B$5*I180</f>
        <v>282.00250909090909</v>
      </c>
      <c r="O180" s="1">
        <f>'Innlegging av opplysninger'!$B$5*J180</f>
        <v>6439564.8717458891</v>
      </c>
      <c r="P180" s="1">
        <f>'Innlegging av opplysninger'!$B$5*K180</f>
        <v>6976158.6173985312</v>
      </c>
      <c r="Q180" s="1"/>
      <c r="R180" s="1">
        <f>'Innlegging av opplysninger'!$C$11*SUM(H180:Q180)</f>
        <v>22006955.136887323</v>
      </c>
      <c r="S180" s="1">
        <f>'Innlegging av opplysninger'!$C$13*(((H180+J180+M180+O180)*Data!H180)+(J180+O180)*(1-Data!H180)*1.8/12+I180+N180+K180+L180+P180+Q180)</f>
        <v>3946842.4509201716</v>
      </c>
      <c r="T180" s="1">
        <f>'Innlegging av opplysninger'!$C$13*((H180+J180+M180+O180)*(1-Data!H180)-(J180+O180)*(1-Data!H180)*1.8/12)</f>
        <v>26167938.262715109</v>
      </c>
      <c r="U180" s="1">
        <f>Data!I180</f>
        <v>79.142600000000016</v>
      </c>
      <c r="V180" s="1">
        <f>Data!J180+Data!K180</f>
        <v>48863.294494157795</v>
      </c>
      <c r="W180" s="1">
        <f>Data!L180</f>
        <v>0</v>
      </c>
      <c r="X180" s="1">
        <f t="shared" si="27"/>
        <v>42187289.136363633</v>
      </c>
      <c r="Y180" s="100">
        <f t="shared" si="28"/>
        <v>0</v>
      </c>
      <c r="Z180" s="100">
        <f t="shared" si="29"/>
        <v>6032782.3464999991</v>
      </c>
      <c r="AA180" s="100">
        <f>'Innlegging av opplysninger'!$B$4*X180</f>
        <v>5484347.5877272729</v>
      </c>
      <c r="AB180" s="1"/>
      <c r="AC180" s="1">
        <f>'Innlegging av opplysninger'!$B$5*X180</f>
        <v>5526534.8768636361</v>
      </c>
      <c r="AD180" s="1">
        <f>'Innlegging av opplysninger'!$B$5*Y180</f>
        <v>0</v>
      </c>
      <c r="AE180" s="1">
        <f>'Innlegging av opplysninger'!$B$5*Z180</f>
        <v>790294.48739149992</v>
      </c>
      <c r="AF180" s="1">
        <f>'Innlegging av opplysninger'!$B$5*AA180</f>
        <v>718449.5339922728</v>
      </c>
      <c r="AG180" s="1"/>
      <c r="AH180" s="1">
        <f>'Innlegging av opplysninger'!$C$11*SUM(X180:AG180)</f>
        <v>2308108.5228158562</v>
      </c>
      <c r="AI180" s="1">
        <f>'Innlegging av opplysninger'!$C$13*(((X180+Z180+AC180+AE180)*Data!M180)+(Z180+AE180)*(1-Data!M180)*1.8/12+Y180+AD180+AA180+AB180+AF180+AG180)</f>
        <v>434254.21151690366</v>
      </c>
      <c r="AJ180" s="1">
        <f>'Innlegging av opplysninger'!$C$13*((X180+Z180+AC180+AE180)*(1-Data!M180)-(Z180+AE180)*(1-Data!M180)*1.8/12)</f>
        <v>2724210.0828626887</v>
      </c>
      <c r="AK180" s="83">
        <f t="shared" si="24"/>
        <v>24315000</v>
      </c>
      <c r="AL180" s="83">
        <f t="shared" si="25"/>
        <v>4381000</v>
      </c>
      <c r="AM180" s="83">
        <f t="shared" si="26"/>
        <v>28892000</v>
      </c>
      <c r="AN180" s="83"/>
      <c r="AO180" s="83"/>
      <c r="AP180" s="83"/>
      <c r="AQ180" s="83"/>
      <c r="AR180" s="83"/>
      <c r="AS180" s="83"/>
      <c r="AT180" s="83"/>
      <c r="AV180" s="97"/>
      <c r="AZ180" s="98"/>
      <c r="BA180" s="99"/>
      <c r="BB180" s="4"/>
      <c r="BC180" s="3"/>
    </row>
    <row r="181" spans="1:55">
      <c r="A181" t="str">
        <f t="shared" si="20"/>
        <v>1149Barnehager</v>
      </c>
      <c r="B181" s="6" t="str">
        <f>Data!A181</f>
        <v>1149</v>
      </c>
      <c r="C181" s="7" t="str">
        <f>Data!B181</f>
        <v>Karmøy kommune</v>
      </c>
      <c r="D181" s="7" t="str">
        <f>Data!C181</f>
        <v>Barnehager</v>
      </c>
      <c r="E181" s="1">
        <f>Data!D181</f>
        <v>209.69950000000006</v>
      </c>
      <c r="F181" s="1">
        <f>Data!E181+Data!F181</f>
        <v>41290.18596054511</v>
      </c>
      <c r="G181" s="1">
        <f>Data!G181</f>
        <v>0</v>
      </c>
      <c r="H181" s="1">
        <f t="shared" si="21"/>
        <v>94456705.645454511</v>
      </c>
      <c r="I181" s="1">
        <f t="shared" si="22"/>
        <v>0</v>
      </c>
      <c r="J181" s="1">
        <f t="shared" si="23"/>
        <v>11334804.677454541</v>
      </c>
      <c r="K181" s="1">
        <f>'Innlegging av opplysninger'!$B$4*H181</f>
        <v>12279371.733909087</v>
      </c>
      <c r="L181" s="1"/>
      <c r="M181" s="1">
        <f>'Innlegging av opplysninger'!$B$5*H181</f>
        <v>12373828.439554542</v>
      </c>
      <c r="N181" s="1">
        <f>'Innlegging av opplysninger'!$B$5*I181</f>
        <v>0</v>
      </c>
      <c r="O181" s="1">
        <f>'Innlegging av opplysninger'!$B$5*J181</f>
        <v>1484859.4127465449</v>
      </c>
      <c r="P181" s="1">
        <f>'Innlegging av opplysninger'!$B$5*K181</f>
        <v>1608597.6971420904</v>
      </c>
      <c r="Q181" s="1"/>
      <c r="R181" s="1">
        <f>'Innlegging av opplysninger'!$C$11*SUM(H181:Q181)</f>
        <v>5074450.3690379299</v>
      </c>
      <c r="S181" s="1">
        <f>'Innlegging av opplysninger'!$C$13*(((H181+J181+M181+O181)*Data!H181)+(J181+O181)*(1-Data!H181)*1.8/12+I181+N181+K181+L181+P181+Q181)</f>
        <v>854958.41428851336</v>
      </c>
      <c r="T181" s="1">
        <f>'Innlegging av opplysninger'!$C$13*((H181+J181+M181+O181)*(1-Data!H181)-(J181+O181)*(1-Data!H181)*1.8/12)</f>
        <v>6089026.3012370756</v>
      </c>
      <c r="U181" s="1">
        <f>Data!I181</f>
        <v>10.23</v>
      </c>
      <c r="V181" s="1">
        <f>Data!J181+Data!K181</f>
        <v>44035.439882697938</v>
      </c>
      <c r="W181" s="1">
        <f>Data!L181</f>
        <v>0</v>
      </c>
      <c r="X181" s="1">
        <f t="shared" si="27"/>
        <v>4914355.0909090899</v>
      </c>
      <c r="Y181" s="100">
        <f t="shared" si="28"/>
        <v>0</v>
      </c>
      <c r="Z181" s="100">
        <f t="shared" si="29"/>
        <v>702752.77799999982</v>
      </c>
      <c r="AA181" s="100">
        <f>'Innlegging av opplysninger'!$B$4*X181</f>
        <v>638866.16181818175</v>
      </c>
      <c r="AB181" s="1"/>
      <c r="AC181" s="1">
        <f>'Innlegging av opplysninger'!$B$5*X181</f>
        <v>643780.5169090908</v>
      </c>
      <c r="AD181" s="1">
        <f>'Innlegging av opplysninger'!$B$5*Y181</f>
        <v>0</v>
      </c>
      <c r="AE181" s="1">
        <f>'Innlegging av opplysninger'!$B$5*Z181</f>
        <v>92060.613917999974</v>
      </c>
      <c r="AF181" s="1">
        <f>'Innlegging av opplysninger'!$B$5*AA181</f>
        <v>83691.46719818181</v>
      </c>
      <c r="AG181" s="1"/>
      <c r="AH181" s="1">
        <f>'Innlegging av opplysninger'!$C$11*SUM(X181:AG181)</f>
        <v>268869.25189259666</v>
      </c>
      <c r="AI181" s="1">
        <f>'Innlegging av opplysninger'!$C$13*(((X181+Z181+AC181+AE181)*Data!M181)+(Z181+AE181)*(1-Data!M181)*1.8/12+Y181+AD181+AA181+AB181+AF181+AG181)</f>
        <v>47953.123905079301</v>
      </c>
      <c r="AJ181" s="1">
        <f>'Innlegging av opplysninger'!$C$13*((X181+Z181+AC181+AE181)*(1-Data!M181)-(Z181+AE181)*(1-Data!M181)*1.8/12)</f>
        <v>319973.22079005296</v>
      </c>
      <c r="AK181" s="83">
        <f t="shared" si="24"/>
        <v>5343000</v>
      </c>
      <c r="AL181" s="83">
        <f t="shared" si="25"/>
        <v>903000</v>
      </c>
      <c r="AM181" s="83">
        <f t="shared" si="26"/>
        <v>6409000</v>
      </c>
      <c r="AN181" s="83"/>
      <c r="AO181" s="83"/>
      <c r="AP181" s="83"/>
      <c r="AQ181" s="83"/>
      <c r="AR181" s="83"/>
      <c r="AS181" s="83"/>
      <c r="AT181" s="83"/>
      <c r="AV181" s="97"/>
      <c r="AZ181" s="98"/>
      <c r="BA181" s="99"/>
      <c r="BB181" s="4"/>
      <c r="BC181" s="3"/>
    </row>
    <row r="182" spans="1:55">
      <c r="A182" t="str">
        <f t="shared" si="20"/>
        <v>1149Helse/pleie/omsorg</v>
      </c>
      <c r="B182" s="6" t="str">
        <f>Data!A182</f>
        <v>1149</v>
      </c>
      <c r="C182" s="7" t="str">
        <f>Data!B182</f>
        <v>Karmøy kommune</v>
      </c>
      <c r="D182" s="7" t="str">
        <f>Data!C182</f>
        <v>Helse/pleie/omsorg</v>
      </c>
      <c r="E182" s="1">
        <f>Data!D182</f>
        <v>1328.5148999999974</v>
      </c>
      <c r="F182" s="1">
        <f>Data!E182+Data!F182</f>
        <v>46522.756110977796</v>
      </c>
      <c r="G182" s="1">
        <f>Data!G182</f>
        <v>1038.6161269248885</v>
      </c>
      <c r="H182" s="1">
        <f t="shared" si="21"/>
        <v>674249178.35454476</v>
      </c>
      <c r="I182" s="1">
        <f t="shared" si="22"/>
        <v>15052549.090909122</v>
      </c>
      <c r="J182" s="1">
        <f t="shared" si="23"/>
        <v>82716207.293454468</v>
      </c>
      <c r="K182" s="1">
        <f>'Innlegging av opplysninger'!$B$4*H182</f>
        <v>87652393.186090827</v>
      </c>
      <c r="L182" s="1"/>
      <c r="M182" s="1">
        <f>'Innlegging av opplysninger'!$B$5*H182</f>
        <v>88326642.364445373</v>
      </c>
      <c r="N182" s="1">
        <f>'Innlegging av opplysninger'!$B$5*I182</f>
        <v>1971883.9309090951</v>
      </c>
      <c r="O182" s="1">
        <f>'Innlegging av opplysninger'!$B$5*J182</f>
        <v>10835823.155442536</v>
      </c>
      <c r="P182" s="1">
        <f>'Innlegging av opplysninger'!$B$5*K182</f>
        <v>11482463.507377898</v>
      </c>
      <c r="Q182" s="1"/>
      <c r="R182" s="1">
        <f>'Innlegging av opplysninger'!$C$11*SUM(H182:Q182)</f>
        <v>36946911.353560612</v>
      </c>
      <c r="S182" s="1">
        <f>'Innlegging av opplysninger'!$C$13*(((H182+J182+M182+O182)*Data!H182)+(J182+O182)*(1-Data!H182)*1.8/12+I182+N182+K182+L182+P182+Q182)</f>
        <v>7302835.171113614</v>
      </c>
      <c r="T182" s="1">
        <f>'Innlegging av opplysninger'!$C$13*((H182+J182+M182+O182)*(1-Data!H182)-(J182+O182)*(1-Data!H182)*1.8/12)</f>
        <v>43256096.154811434</v>
      </c>
      <c r="U182" s="1">
        <f>Data!I182</f>
        <v>106.23019999999997</v>
      </c>
      <c r="V182" s="1">
        <f>Data!J182+Data!K182</f>
        <v>46450.061007447359</v>
      </c>
      <c r="W182" s="1">
        <f>Data!L182</f>
        <v>1072.9961912902361</v>
      </c>
      <c r="X182" s="1">
        <f t="shared" si="27"/>
        <v>53829810.227272719</v>
      </c>
      <c r="Y182" s="100">
        <f t="shared" si="28"/>
        <v>1243468.3636363638</v>
      </c>
      <c r="Z182" s="100">
        <f t="shared" si="29"/>
        <v>7875478.8384999987</v>
      </c>
      <c r="AA182" s="100">
        <f>'Innlegging av opplysninger'!$B$4*X182</f>
        <v>6997875.3295454541</v>
      </c>
      <c r="AB182" s="1"/>
      <c r="AC182" s="1">
        <f>'Innlegging av opplysninger'!$B$5*X182</f>
        <v>7051705.1397727262</v>
      </c>
      <c r="AD182" s="1">
        <f>'Innlegging av opplysninger'!$B$5*Y182</f>
        <v>162894.35563636365</v>
      </c>
      <c r="AE182" s="1">
        <f>'Innlegging av opplysninger'!$B$5*Z182</f>
        <v>1031687.7278434999</v>
      </c>
      <c r="AF182" s="1">
        <f>'Innlegging av opplysninger'!$B$5*AA182</f>
        <v>916721.66817045456</v>
      </c>
      <c r="AG182" s="1"/>
      <c r="AH182" s="1">
        <f>'Innlegging av opplysninger'!$C$11*SUM(X182:AG182)</f>
        <v>3006166.3827143474</v>
      </c>
      <c r="AI182" s="1">
        <f>'Innlegging av opplysninger'!$C$13*(((X182+Z182+AC182+AE182)*Data!M182)+(Z182+AE182)*(1-Data!M182)*1.8/12+Y182+AD182+AA182+AB182+AF182+AG182)</f>
        <v>596281.3716675844</v>
      </c>
      <c r="AJ182" s="1">
        <f>'Innlegging av opplysninger'!$C$13*((X182+Z182+AC182+AE182)*(1-Data!M182)-(Z182+AE182)*(1-Data!M182)*1.8/12)</f>
        <v>3517419.9941520495</v>
      </c>
      <c r="AK182" s="83">
        <f t="shared" si="24"/>
        <v>39953000</v>
      </c>
      <c r="AL182" s="83">
        <f t="shared" si="25"/>
        <v>7899000</v>
      </c>
      <c r="AM182" s="83">
        <f t="shared" si="26"/>
        <v>46774000</v>
      </c>
      <c r="AN182" s="83"/>
      <c r="AO182" s="83"/>
      <c r="AP182" s="83"/>
      <c r="AQ182" s="83"/>
      <c r="AR182" s="83"/>
      <c r="AS182" s="83"/>
      <c r="AT182" s="83"/>
      <c r="AV182" s="97"/>
      <c r="AZ182" s="98"/>
      <c r="BA182" s="99"/>
      <c r="BB182" s="4"/>
      <c r="BC182" s="3"/>
    </row>
    <row r="183" spans="1:55">
      <c r="A183" t="str">
        <f t="shared" si="20"/>
        <v>1149Samferdsel og teknikk</v>
      </c>
      <c r="B183" s="6" t="str">
        <f>Data!A183</f>
        <v>1149</v>
      </c>
      <c r="C183" s="7" t="str">
        <f>Data!B183</f>
        <v>Karmøy kommune</v>
      </c>
      <c r="D183" s="7" t="str">
        <f>Data!C183</f>
        <v>Samferdsel og teknikk</v>
      </c>
      <c r="E183" s="1">
        <f>Data!D183</f>
        <v>147.57729999999998</v>
      </c>
      <c r="F183" s="1">
        <f>Data!E183+Data!F183</f>
        <v>46056.303222108021</v>
      </c>
      <c r="G183" s="1">
        <f>Data!G183</f>
        <v>47.27468248843148</v>
      </c>
      <c r="H183" s="1">
        <f t="shared" si="21"/>
        <v>74147616.845454559</v>
      </c>
      <c r="I183" s="1">
        <f t="shared" si="22"/>
        <v>76109.127272727244</v>
      </c>
      <c r="J183" s="1">
        <f t="shared" si="23"/>
        <v>8906847.1167272739</v>
      </c>
      <c r="K183" s="1">
        <f>'Innlegging av opplysninger'!$B$4*H183</f>
        <v>9639190.1899090931</v>
      </c>
      <c r="L183" s="1"/>
      <c r="M183" s="1">
        <f>'Innlegging av opplysninger'!$B$5*H183</f>
        <v>9713337.8067545481</v>
      </c>
      <c r="N183" s="1">
        <f>'Innlegging av opplysninger'!$B$5*I183</f>
        <v>9970.2956727272685</v>
      </c>
      <c r="O183" s="1">
        <f>'Innlegging av opplysninger'!$B$5*J183</f>
        <v>1166796.9722912728</v>
      </c>
      <c r="P183" s="1">
        <f>'Innlegging av opplysninger'!$B$5*K183</f>
        <v>1262733.9148780913</v>
      </c>
      <c r="Q183" s="1"/>
      <c r="R183" s="1">
        <f>'Innlegging av opplysninger'!$C$11*SUM(H183:Q183)</f>
        <v>3987058.886220491</v>
      </c>
      <c r="S183" s="1">
        <f>'Innlegging av opplysninger'!$C$13*(((H183+J183+M183+O183)*Data!H183)+(J183+O183)*(1-Data!H183)*1.8/12+I183+N183+K183+L183+P183+Q183)</f>
        <v>786818.90681401803</v>
      </c>
      <c r="T183" s="1">
        <f>'Innlegging av opplysninger'!$C$13*((H183+J183+M183+O183)*(1-Data!H183)-(J183+O183)*(1-Data!H183)*1.8/12)</f>
        <v>4669156.4111719169</v>
      </c>
      <c r="U183" s="1">
        <f>Data!I183</f>
        <v>21.790700000000001</v>
      </c>
      <c r="V183" s="1">
        <f>Data!J183+Data!K183</f>
        <v>46017.244321354221</v>
      </c>
      <c r="W183" s="1">
        <f>Data!L183</f>
        <v>9.4324643081681625</v>
      </c>
      <c r="X183" s="1">
        <f t="shared" si="27"/>
        <v>10939068.718181819</v>
      </c>
      <c r="Y183" s="100">
        <f t="shared" si="28"/>
        <v>2242.2545454545452</v>
      </c>
      <c r="Z183" s="100">
        <f t="shared" si="29"/>
        <v>1564607.4690999999</v>
      </c>
      <c r="AA183" s="100">
        <f>'Innlegging av opplysninger'!$B$4*X183</f>
        <v>1422078.9333636365</v>
      </c>
      <c r="AB183" s="1"/>
      <c r="AC183" s="1">
        <f>'Innlegging av opplysninger'!$B$5*X183</f>
        <v>1433018.0020818184</v>
      </c>
      <c r="AD183" s="1">
        <f>'Innlegging av opplysninger'!$B$5*Y183</f>
        <v>293.73534545454544</v>
      </c>
      <c r="AE183" s="1">
        <f>'Innlegging av opplysninger'!$B$5*Z183</f>
        <v>204963.57845209999</v>
      </c>
      <c r="AF183" s="1">
        <f>'Innlegging av opplysninger'!$B$5*AA183</f>
        <v>186292.3402706364</v>
      </c>
      <c r="AG183" s="1"/>
      <c r="AH183" s="1">
        <f>'Innlegging av opplysninger'!$C$11*SUM(X183:AG183)</f>
        <v>598597.47119095491</v>
      </c>
      <c r="AI183" s="1">
        <f>'Innlegging av opplysninger'!$C$13*(((X183+Z183+AC183+AE183)*Data!M183)+(Z183+AE183)*(1-Data!M183)*1.8/12+Y183+AD183+AA183+AB183+AF183+AG183)</f>
        <v>119376.55439148564</v>
      </c>
      <c r="AJ183" s="1">
        <f>'Innlegging av opplysninger'!$C$13*((X183+Z183+AC183+AE183)*(1-Data!M183)-(Z183+AE183)*(1-Data!M183)*1.8/12)</f>
        <v>699756.82723824214</v>
      </c>
      <c r="AK183" s="83">
        <f t="shared" si="24"/>
        <v>4586000</v>
      </c>
      <c r="AL183" s="83">
        <f t="shared" si="25"/>
        <v>906000</v>
      </c>
      <c r="AM183" s="83">
        <f t="shared" si="26"/>
        <v>5369000</v>
      </c>
      <c r="AN183" s="83"/>
      <c r="AO183" s="83"/>
      <c r="AP183" s="83"/>
      <c r="AQ183" s="83"/>
      <c r="AR183" s="83"/>
      <c r="AS183" s="83"/>
      <c r="AT183" s="83"/>
      <c r="AV183" s="97"/>
      <c r="AZ183" s="98"/>
      <c r="BA183" s="99"/>
      <c r="BB183" s="4"/>
      <c r="BC183" s="3"/>
    </row>
    <row r="184" spans="1:55">
      <c r="A184" t="str">
        <f t="shared" si="20"/>
        <v>1149Annet</v>
      </c>
      <c r="B184" s="6" t="str">
        <f>Data!A184</f>
        <v>1149</v>
      </c>
      <c r="C184" s="7" t="str">
        <f>Data!B184</f>
        <v>Karmøy kommune</v>
      </c>
      <c r="D184" s="7" t="str">
        <f>Data!C184</f>
        <v>Annet</v>
      </c>
      <c r="E184" s="1">
        <f>Data!D184</f>
        <v>58.663299999999985</v>
      </c>
      <c r="F184" s="1">
        <f>Data!E184+Data!F184</f>
        <v>44405.353503240811</v>
      </c>
      <c r="G184" s="1">
        <f>Data!G184</f>
        <v>26.677326369297337</v>
      </c>
      <c r="H184" s="1">
        <f t="shared" si="21"/>
        <v>28417795.354545444</v>
      </c>
      <c r="I184" s="1">
        <f t="shared" si="22"/>
        <v>17072.50909090909</v>
      </c>
      <c r="J184" s="1">
        <f t="shared" si="23"/>
        <v>3412184.1436363622</v>
      </c>
      <c r="K184" s="1">
        <f>'Innlegging av opplysninger'!$B$4*H184</f>
        <v>3694313.396090908</v>
      </c>
      <c r="L184" s="1"/>
      <c r="M184" s="1">
        <f>'Innlegging av opplysninger'!$B$5*H184</f>
        <v>3722731.1914454536</v>
      </c>
      <c r="N184" s="1">
        <f>'Innlegging av opplysninger'!$B$5*I184</f>
        <v>2236.4986909090908</v>
      </c>
      <c r="O184" s="1">
        <f>'Innlegging av opplysninger'!$B$5*J184</f>
        <v>446996.12281636347</v>
      </c>
      <c r="P184" s="1">
        <f>'Innlegging av opplysninger'!$B$5*K184</f>
        <v>483955.05488790898</v>
      </c>
      <c r="Q184" s="1"/>
      <c r="R184" s="1">
        <f>'Innlegging av opplysninger'!$C$11*SUM(H184:Q184)</f>
        <v>1527496.8023057617</v>
      </c>
      <c r="S184" s="1">
        <f>'Innlegging av opplysninger'!$C$13*(((H184+J184+M184+O184)*Data!H184)+(J184+O184)*(1-Data!H184)*1.8/12+I184+N184+K184+L184+P184+Q184)</f>
        <v>260225.23390438207</v>
      </c>
      <c r="T184" s="1">
        <f>'Innlegging av opplysninger'!$C$13*((H184+J184+M184+O184)*(1-Data!H184)-(J184+O184)*(1-Data!H184)*1.8/12)</f>
        <v>1830033.5481982392</v>
      </c>
      <c r="U184" s="1">
        <f>Data!I184</f>
        <v>8.7663999999999991</v>
      </c>
      <c r="V184" s="1">
        <f>Data!J184+Data!K184</f>
        <v>45537.924727748381</v>
      </c>
      <c r="W184" s="1">
        <f>Data!L184</f>
        <v>0</v>
      </c>
      <c r="X184" s="1">
        <f t="shared" si="27"/>
        <v>4354949.0545454547</v>
      </c>
      <c r="Y184" s="100">
        <f t="shared" si="28"/>
        <v>0</v>
      </c>
      <c r="Z184" s="100">
        <f t="shared" si="29"/>
        <v>622757.71479999996</v>
      </c>
      <c r="AA184" s="100">
        <f>'Innlegging av opplysninger'!$B$4*X184</f>
        <v>566143.37709090917</v>
      </c>
      <c r="AB184" s="1"/>
      <c r="AC184" s="1">
        <f>'Innlegging av opplysninger'!$B$5*X184</f>
        <v>570498.32614545454</v>
      </c>
      <c r="AD184" s="1">
        <f>'Innlegging av opplysninger'!$B$5*Y184</f>
        <v>0</v>
      </c>
      <c r="AE184" s="1">
        <f>'Innlegging av opplysninger'!$B$5*Z184</f>
        <v>81581.260638799999</v>
      </c>
      <c r="AF184" s="1">
        <f>'Innlegging av opplysninger'!$B$5*AA184</f>
        <v>74164.782398909098</v>
      </c>
      <c r="AG184" s="1"/>
      <c r="AH184" s="1">
        <f>'Innlegging av opplysninger'!$C$11*SUM(X184:AG184)</f>
        <v>238263.59159354208</v>
      </c>
      <c r="AI184" s="1">
        <f>'Innlegging av opplysninger'!$C$13*(((X184+Z184+AC184+AE184)*Data!M184)+(Z184+AE184)*(1-Data!M184)*1.8/12+Y184+AD184+AA184+AB184+AF184+AG184)</f>
        <v>38789.868301893192</v>
      </c>
      <c r="AJ184" s="1">
        <f>'Innlegging av opplysninger'!$C$13*((X184+Z184+AC184+AE184)*(1-Data!M184)-(Z184+AE184)*(1-Data!M184)*1.8/12)</f>
        <v>287255.04651032225</v>
      </c>
      <c r="AK184" s="83">
        <f t="shared" si="24"/>
        <v>1766000</v>
      </c>
      <c r="AL184" s="83">
        <f t="shared" si="25"/>
        <v>299000</v>
      </c>
      <c r="AM184" s="83">
        <f t="shared" si="26"/>
        <v>2117000</v>
      </c>
      <c r="AN184" s="83"/>
      <c r="AO184" s="83"/>
      <c r="AP184" s="83"/>
      <c r="AQ184" s="83"/>
      <c r="AR184" s="83"/>
      <c r="AS184" s="83"/>
      <c r="AT184" s="83"/>
      <c r="AV184" s="97"/>
      <c r="AZ184" s="98"/>
      <c r="BA184" s="99"/>
      <c r="BB184" s="4"/>
      <c r="BC184" s="3"/>
    </row>
    <row r="185" spans="1:55">
      <c r="A185" t="str">
        <f t="shared" si="20"/>
        <v>1151Alle</v>
      </c>
      <c r="B185" s="6" t="str">
        <f>Data!A185</f>
        <v>1151</v>
      </c>
      <c r="C185" s="7" t="str">
        <f>Data!B185</f>
        <v>Utsira kommune</v>
      </c>
      <c r="D185" s="7" t="str">
        <f>Data!C185</f>
        <v>Alle</v>
      </c>
      <c r="E185" s="1">
        <f>Data!D185</f>
        <v>27.738299999999999</v>
      </c>
      <c r="F185" s="1">
        <f>Data!E185+Data!F185</f>
        <v>50356.104225325034</v>
      </c>
      <c r="G185" s="1">
        <f>Data!G185</f>
        <v>523.66114722243253</v>
      </c>
      <c r="H185" s="1">
        <f t="shared" si="21"/>
        <v>15237738.827272728</v>
      </c>
      <c r="I185" s="1">
        <f t="shared" si="22"/>
        <v>158459.6727272727</v>
      </c>
      <c r="J185" s="1">
        <f t="shared" si="23"/>
        <v>1847543.8199999998</v>
      </c>
      <c r="K185" s="1">
        <f>'Innlegging av opplysninger'!$B$4*H185</f>
        <v>1980906.0475454547</v>
      </c>
      <c r="L185" s="1"/>
      <c r="M185" s="1">
        <f>'Innlegging av opplysninger'!$B$5*H185</f>
        <v>1996143.7863727275</v>
      </c>
      <c r="N185" s="1">
        <f>'Innlegging av opplysninger'!$B$5*I185</f>
        <v>20758.217127272725</v>
      </c>
      <c r="O185" s="1">
        <f>'Innlegging av opplysninger'!$B$5*J185</f>
        <v>242028.24041999999</v>
      </c>
      <c r="P185" s="1">
        <f>'Innlegging av opplysninger'!$B$5*K185</f>
        <v>259498.69222845457</v>
      </c>
      <c r="Q185" s="1"/>
      <c r="R185" s="1">
        <f>'Innlegging av opplysninger'!$C$11*SUM(H185:Q185)</f>
        <v>826236.93754036853</v>
      </c>
      <c r="S185" s="1">
        <f>'Innlegging av opplysninger'!$C$13*(((H185+J185+M185+O185)*Data!H185)+(J185+O185)*(1-Data!H185)*1.8/12+I185+N185+K185+L185+P185+Q185)</f>
        <v>193152.69808759078</v>
      </c>
      <c r="T185" s="1">
        <f>'Innlegging av opplysninger'!$C$13*((H185+J185+M185+O185)*(1-Data!H185)-(J185+O185)*(1-Data!H185)*1.8/12)</f>
        <v>937487.32170449255</v>
      </c>
      <c r="U185" s="1">
        <f>Data!I185</f>
        <v>7.6282999999999994</v>
      </c>
      <c r="V185" s="1">
        <f>Data!J185+Data!K185</f>
        <v>51706.679513565723</v>
      </c>
      <c r="W185" s="1">
        <f>Data!L185</f>
        <v>500.42080148919155</v>
      </c>
      <c r="X185" s="1">
        <f t="shared" si="27"/>
        <v>4302917.0545454547</v>
      </c>
      <c r="Y185" s="100">
        <f t="shared" si="28"/>
        <v>41643.927272727269</v>
      </c>
      <c r="Z185" s="100">
        <f t="shared" si="29"/>
        <v>621272.22039999999</v>
      </c>
      <c r="AA185" s="100">
        <f>'Innlegging av opplysninger'!$B$4*X185</f>
        <v>559379.21709090914</v>
      </c>
      <c r="AB185" s="1"/>
      <c r="AC185" s="1">
        <f>'Innlegging av opplysninger'!$B$5*X185</f>
        <v>563682.13414545462</v>
      </c>
      <c r="AD185" s="1">
        <f>'Innlegging av opplysninger'!$B$5*Y185</f>
        <v>5455.3544727272729</v>
      </c>
      <c r="AE185" s="1">
        <f>'Innlegging av opplysninger'!$B$5*Z185</f>
        <v>81386.660872399996</v>
      </c>
      <c r="AF185" s="1">
        <f>'Innlegging av opplysninger'!$B$5*AA185</f>
        <v>73278.677438909101</v>
      </c>
      <c r="AG185" s="1"/>
      <c r="AH185" s="1">
        <f>'Innlegging av opplysninger'!$C$11*SUM(X185:AG185)</f>
        <v>237462.57935706613</v>
      </c>
      <c r="AI185" s="1">
        <f>'Innlegging av opplysninger'!$C$13*(((X185+Z185+AC185+AE185)*Data!M185)+(Z185+AE185)*(1-Data!M185)*1.8/12+Y185+AD185+AA185+AB185+AF185+AG185)</f>
        <v>57124.920837914775</v>
      </c>
      <c r="AJ185" s="1">
        <f>'Innlegging av opplysninger'!$C$13*((X185+Z185+AC185+AE185)*(1-Data!M185)-(Z185+AE185)*(1-Data!M185)*1.8/12)</f>
        <v>267823.87196649151</v>
      </c>
      <c r="AK185" s="83">
        <f t="shared" si="24"/>
        <v>1064000</v>
      </c>
      <c r="AL185" s="83">
        <f t="shared" si="25"/>
        <v>250000</v>
      </c>
      <c r="AM185" s="83">
        <f t="shared" si="26"/>
        <v>1205000</v>
      </c>
      <c r="AN185" s="83"/>
      <c r="AO185" s="83"/>
      <c r="AP185" s="83"/>
      <c r="AQ185" s="83"/>
      <c r="AR185" s="83"/>
      <c r="AS185" s="83"/>
      <c r="AT185" s="83"/>
      <c r="AV185" s="97"/>
      <c r="AZ185" s="98"/>
      <c r="BA185" s="99"/>
      <c r="BB185" s="4"/>
      <c r="BC185" s="3"/>
    </row>
    <row r="186" spans="1:55">
      <c r="A186" t="str">
        <f t="shared" si="20"/>
        <v>1151Administrasjon</v>
      </c>
      <c r="B186" s="6" t="str">
        <f>Data!A186</f>
        <v>1151</v>
      </c>
      <c r="C186" s="7" t="str">
        <f>Data!B186</f>
        <v>Utsira kommune</v>
      </c>
      <c r="D186" s="7" t="str">
        <f>Data!C186</f>
        <v>Administrasjon</v>
      </c>
      <c r="E186" s="1">
        <f>Data!D186</f>
        <v>4.9733000000000001</v>
      </c>
      <c r="F186" s="1">
        <f>Data!E186+Data!F186</f>
        <v>0</v>
      </c>
      <c r="G186" s="1">
        <f>Data!G186</f>
        <v>0</v>
      </c>
      <c r="H186" s="1">
        <f t="shared" si="21"/>
        <v>0</v>
      </c>
      <c r="I186" s="1">
        <f t="shared" si="22"/>
        <v>0</v>
      </c>
      <c r="J186" s="1">
        <f t="shared" si="23"/>
        <v>0</v>
      </c>
      <c r="K186" s="1">
        <f>'Innlegging av opplysninger'!$B$4*H186</f>
        <v>0</v>
      </c>
      <c r="L186" s="1"/>
      <c r="M186" s="1">
        <f>'Innlegging av opplysninger'!$B$5*H186</f>
        <v>0</v>
      </c>
      <c r="N186" s="1">
        <f>'Innlegging av opplysninger'!$B$5*I186</f>
        <v>0</v>
      </c>
      <c r="O186" s="1">
        <f>'Innlegging av opplysninger'!$B$5*J186</f>
        <v>0</v>
      </c>
      <c r="P186" s="1">
        <f>'Innlegging av opplysninger'!$B$5*K186</f>
        <v>0</v>
      </c>
      <c r="Q186" s="1"/>
      <c r="R186" s="1">
        <f>'Innlegging av opplysninger'!$C$11*SUM(H186:Q186)</f>
        <v>0</v>
      </c>
      <c r="S186" s="1">
        <f>'Innlegging av opplysninger'!$C$13*(((H186+J186+M186+O186)*Data!H186)+(J186+O186)*(1-Data!H186)*1.8/12+I186+N186+K186+L186+P186+Q186)</f>
        <v>0</v>
      </c>
      <c r="T186" s="1">
        <f>'Innlegging av opplysninger'!$C$13*((H186+J186+M186+O186)*(1-Data!H186)-(J186+O186)*(1-Data!H186)*1.8/12)</f>
        <v>0</v>
      </c>
      <c r="U186" s="1">
        <f>Data!I186</f>
        <v>0</v>
      </c>
      <c r="V186" s="1">
        <f>Data!J186+Data!K186</f>
        <v>0</v>
      </c>
      <c r="W186" s="1">
        <f>Data!L186</f>
        <v>0</v>
      </c>
      <c r="X186" s="1">
        <f t="shared" si="27"/>
        <v>0</v>
      </c>
      <c r="Y186" s="100">
        <f t="shared" si="28"/>
        <v>0</v>
      </c>
      <c r="Z186" s="100">
        <f t="shared" si="29"/>
        <v>0</v>
      </c>
      <c r="AA186" s="100">
        <f>'Innlegging av opplysninger'!$B$4*X186</f>
        <v>0</v>
      </c>
      <c r="AB186" s="1"/>
      <c r="AC186" s="1">
        <f>'Innlegging av opplysninger'!$B$5*X186</f>
        <v>0</v>
      </c>
      <c r="AD186" s="1">
        <f>'Innlegging av opplysninger'!$B$5*Y186</f>
        <v>0</v>
      </c>
      <c r="AE186" s="1">
        <f>'Innlegging av opplysninger'!$B$5*Z186</f>
        <v>0</v>
      </c>
      <c r="AF186" s="1">
        <f>'Innlegging av opplysninger'!$B$5*AA186</f>
        <v>0</v>
      </c>
      <c r="AG186" s="1"/>
      <c r="AH186" s="1">
        <f>'Innlegging av opplysninger'!$C$11*SUM(X186:AG186)</f>
        <v>0</v>
      </c>
      <c r="AI186" s="1">
        <f>'Innlegging av opplysninger'!$C$13*(((X186+Z186+AC186+AE186)*Data!M186)+(Z186+AE186)*(1-Data!M186)*1.8/12+Y186+AD186+AA186+AB186+AF186+AG186)</f>
        <v>0</v>
      </c>
      <c r="AJ186" s="1">
        <f>'Innlegging av opplysninger'!$C$13*((X186+Z186+AC186+AE186)*(1-Data!M186)-(Z186+AE186)*(1-Data!M186)*1.8/12)</f>
        <v>0</v>
      </c>
      <c r="AK186" s="83">
        <f t="shared" si="24"/>
        <v>0</v>
      </c>
      <c r="AL186" s="83">
        <f t="shared" si="25"/>
        <v>0</v>
      </c>
      <c r="AM186" s="83">
        <f t="shared" si="26"/>
        <v>0</v>
      </c>
      <c r="AN186" s="83"/>
      <c r="AO186" s="83"/>
      <c r="AP186" s="83"/>
      <c r="AQ186" s="83"/>
      <c r="AR186" s="83"/>
      <c r="AS186" s="83"/>
      <c r="AT186" s="83"/>
      <c r="AV186" s="97"/>
      <c r="AZ186" s="98"/>
      <c r="BA186" s="99"/>
      <c r="BB186" s="4"/>
      <c r="BC186" s="3"/>
    </row>
    <row r="187" spans="1:55">
      <c r="A187" t="str">
        <f t="shared" si="20"/>
        <v>1151Undervisning</v>
      </c>
      <c r="B187" s="6" t="str">
        <f>Data!A187</f>
        <v>1151</v>
      </c>
      <c r="C187" s="7" t="str">
        <f>Data!B187</f>
        <v>Utsira kommune</v>
      </c>
      <c r="D187" s="7" t="str">
        <f>Data!C187</f>
        <v>Undervisning</v>
      </c>
      <c r="E187" s="1">
        <f>Data!D187</f>
        <v>7.0225999999999997</v>
      </c>
      <c r="F187" s="1">
        <f>Data!E187+Data!F187</f>
        <v>0</v>
      </c>
      <c r="G187" s="1">
        <f>Data!G187</f>
        <v>0</v>
      </c>
      <c r="H187" s="1">
        <f t="shared" si="21"/>
        <v>0</v>
      </c>
      <c r="I187" s="1">
        <f t="shared" si="22"/>
        <v>0</v>
      </c>
      <c r="J187" s="1">
        <f t="shared" si="23"/>
        <v>0</v>
      </c>
      <c r="K187" s="1">
        <f>'Innlegging av opplysninger'!$B$4*H187</f>
        <v>0</v>
      </c>
      <c r="L187" s="1"/>
      <c r="M187" s="1">
        <f>'Innlegging av opplysninger'!$B$5*H187</f>
        <v>0</v>
      </c>
      <c r="N187" s="1">
        <f>'Innlegging av opplysninger'!$B$5*I187</f>
        <v>0</v>
      </c>
      <c r="O187" s="1">
        <f>'Innlegging av opplysninger'!$B$5*J187</f>
        <v>0</v>
      </c>
      <c r="P187" s="1">
        <f>'Innlegging av opplysninger'!$B$5*K187</f>
        <v>0</v>
      </c>
      <c r="Q187" s="1"/>
      <c r="R187" s="1">
        <f>'Innlegging av opplysninger'!$C$11*SUM(H187:Q187)</f>
        <v>0</v>
      </c>
      <c r="S187" s="1">
        <f>'Innlegging av opplysninger'!$C$13*(((H187+J187+M187+O187)*Data!H187)+(J187+O187)*(1-Data!H187)*1.8/12+I187+N187+K187+L187+P187+Q187)</f>
        <v>0</v>
      </c>
      <c r="T187" s="1">
        <f>'Innlegging av opplysninger'!$C$13*((H187+J187+M187+O187)*(1-Data!H187)-(J187+O187)*(1-Data!H187)*1.8/12)</f>
        <v>0</v>
      </c>
      <c r="U187" s="1">
        <f>Data!I187</f>
        <v>0</v>
      </c>
      <c r="V187" s="1">
        <f>Data!J187+Data!K187</f>
        <v>0</v>
      </c>
      <c r="W187" s="1">
        <f>Data!L187</f>
        <v>0</v>
      </c>
      <c r="X187" s="1">
        <f t="shared" si="27"/>
        <v>0</v>
      </c>
      <c r="Y187" s="100">
        <f t="shared" si="28"/>
        <v>0</v>
      </c>
      <c r="Z187" s="100">
        <f t="shared" si="29"/>
        <v>0</v>
      </c>
      <c r="AA187" s="100">
        <f>'Innlegging av opplysninger'!$B$4*X187</f>
        <v>0</v>
      </c>
      <c r="AB187" s="1"/>
      <c r="AC187" s="1">
        <f>'Innlegging av opplysninger'!$B$5*X187</f>
        <v>0</v>
      </c>
      <c r="AD187" s="1">
        <f>'Innlegging av opplysninger'!$B$5*Y187</f>
        <v>0</v>
      </c>
      <c r="AE187" s="1">
        <f>'Innlegging av opplysninger'!$B$5*Z187</f>
        <v>0</v>
      </c>
      <c r="AF187" s="1">
        <f>'Innlegging av opplysninger'!$B$5*AA187</f>
        <v>0</v>
      </c>
      <c r="AG187" s="1"/>
      <c r="AH187" s="1">
        <f>'Innlegging av opplysninger'!$C$11*SUM(X187:AG187)</f>
        <v>0</v>
      </c>
      <c r="AI187" s="1">
        <f>'Innlegging av opplysninger'!$C$13*(((X187+Z187+AC187+AE187)*Data!M187)+(Z187+AE187)*(1-Data!M187)*1.8/12+Y187+AD187+AA187+AB187+AF187+AG187)</f>
        <v>0</v>
      </c>
      <c r="AJ187" s="1">
        <f>'Innlegging av opplysninger'!$C$13*((X187+Z187+AC187+AE187)*(1-Data!M187)-(Z187+AE187)*(1-Data!M187)*1.8/12)</f>
        <v>0</v>
      </c>
      <c r="AK187" s="83">
        <f t="shared" si="24"/>
        <v>0</v>
      </c>
      <c r="AL187" s="83">
        <f t="shared" si="25"/>
        <v>0</v>
      </c>
      <c r="AM187" s="83">
        <f t="shared" si="26"/>
        <v>0</v>
      </c>
      <c r="AN187" s="83"/>
      <c r="AO187" s="83"/>
      <c r="AP187" s="83"/>
      <c r="AQ187" s="83"/>
      <c r="AR187" s="83"/>
      <c r="AS187" s="83"/>
      <c r="AT187" s="83"/>
      <c r="AV187" s="97"/>
      <c r="AZ187" s="98"/>
      <c r="BA187" s="99"/>
      <c r="BB187" s="4"/>
      <c r="BC187" s="3"/>
    </row>
    <row r="188" spans="1:55">
      <c r="A188" t="str">
        <f t="shared" si="20"/>
        <v>1151Barnehager</v>
      </c>
      <c r="B188" s="6" t="str">
        <f>Data!A188</f>
        <v>1151</v>
      </c>
      <c r="C188" s="7" t="str">
        <f>Data!B188</f>
        <v>Utsira kommune</v>
      </c>
      <c r="D188" s="7" t="str">
        <f>Data!C188</f>
        <v>Barnehager</v>
      </c>
      <c r="E188" s="1">
        <f>Data!D188</f>
        <v>3.3</v>
      </c>
      <c r="F188" s="1">
        <f>Data!E188+Data!F188</f>
        <v>0</v>
      </c>
      <c r="G188" s="1">
        <f>Data!G188</f>
        <v>0</v>
      </c>
      <c r="H188" s="1">
        <f t="shared" si="21"/>
        <v>0</v>
      </c>
      <c r="I188" s="1">
        <f t="shared" si="22"/>
        <v>0</v>
      </c>
      <c r="J188" s="1">
        <f t="shared" si="23"/>
        <v>0</v>
      </c>
      <c r="K188" s="1">
        <f>'Innlegging av opplysninger'!$B$4*H188</f>
        <v>0</v>
      </c>
      <c r="L188" s="1"/>
      <c r="M188" s="1">
        <f>'Innlegging av opplysninger'!$B$5*H188</f>
        <v>0</v>
      </c>
      <c r="N188" s="1">
        <f>'Innlegging av opplysninger'!$B$5*I188</f>
        <v>0</v>
      </c>
      <c r="O188" s="1">
        <f>'Innlegging av opplysninger'!$B$5*J188</f>
        <v>0</v>
      </c>
      <c r="P188" s="1">
        <f>'Innlegging av opplysninger'!$B$5*K188</f>
        <v>0</v>
      </c>
      <c r="Q188" s="1"/>
      <c r="R188" s="1">
        <f>'Innlegging av opplysninger'!$C$11*SUM(H188:Q188)</f>
        <v>0</v>
      </c>
      <c r="S188" s="1">
        <f>'Innlegging av opplysninger'!$C$13*(((H188+J188+M188+O188)*Data!H188)+(J188+O188)*(1-Data!H188)*1.8/12+I188+N188+K188+L188+P188+Q188)</f>
        <v>0</v>
      </c>
      <c r="T188" s="1">
        <f>'Innlegging av opplysninger'!$C$13*((H188+J188+M188+O188)*(1-Data!H188)-(J188+O188)*(1-Data!H188)*1.8/12)</f>
        <v>0</v>
      </c>
      <c r="U188" s="1">
        <f>Data!I188</f>
        <v>0</v>
      </c>
      <c r="V188" s="1">
        <f>Data!J188+Data!K188</f>
        <v>0</v>
      </c>
      <c r="W188" s="1">
        <f>Data!L188</f>
        <v>0</v>
      </c>
      <c r="X188" s="1">
        <f t="shared" si="27"/>
        <v>0</v>
      </c>
      <c r="Y188" s="100">
        <f t="shared" si="28"/>
        <v>0</v>
      </c>
      <c r="Z188" s="100">
        <f t="shared" si="29"/>
        <v>0</v>
      </c>
      <c r="AA188" s="100">
        <f>'Innlegging av opplysninger'!$B$4*X188</f>
        <v>0</v>
      </c>
      <c r="AB188" s="1"/>
      <c r="AC188" s="1">
        <f>'Innlegging av opplysninger'!$B$5*X188</f>
        <v>0</v>
      </c>
      <c r="AD188" s="1">
        <f>'Innlegging av opplysninger'!$B$5*Y188</f>
        <v>0</v>
      </c>
      <c r="AE188" s="1">
        <f>'Innlegging av opplysninger'!$B$5*Z188</f>
        <v>0</v>
      </c>
      <c r="AF188" s="1">
        <f>'Innlegging av opplysninger'!$B$5*AA188</f>
        <v>0</v>
      </c>
      <c r="AG188" s="1"/>
      <c r="AH188" s="1">
        <f>'Innlegging av opplysninger'!$C$11*SUM(X188:AG188)</f>
        <v>0</v>
      </c>
      <c r="AI188" s="1">
        <f>'Innlegging av opplysninger'!$C$13*(((X188+Z188+AC188+AE188)*Data!M188)+(Z188+AE188)*(1-Data!M188)*1.8/12+Y188+AD188+AA188+AB188+AF188+AG188)</f>
        <v>0</v>
      </c>
      <c r="AJ188" s="1">
        <f>'Innlegging av opplysninger'!$C$13*((X188+Z188+AC188+AE188)*(1-Data!M188)-(Z188+AE188)*(1-Data!M188)*1.8/12)</f>
        <v>0</v>
      </c>
      <c r="AK188" s="83">
        <f t="shared" si="24"/>
        <v>0</v>
      </c>
      <c r="AL188" s="83">
        <f t="shared" si="25"/>
        <v>0</v>
      </c>
      <c r="AM188" s="83">
        <f t="shared" si="26"/>
        <v>0</v>
      </c>
      <c r="AN188" s="83"/>
      <c r="AO188" s="83"/>
      <c r="AP188" s="83"/>
      <c r="AQ188" s="83"/>
      <c r="AR188" s="83"/>
      <c r="AS188" s="83"/>
      <c r="AT188" s="83"/>
      <c r="AV188" s="97"/>
      <c r="AZ188" s="98"/>
      <c r="BA188" s="99"/>
      <c r="BB188" s="4"/>
      <c r="BC188" s="3"/>
    </row>
    <row r="189" spans="1:55">
      <c r="A189" t="str">
        <f t="shared" si="20"/>
        <v>1151Helse/pleie/omsorg</v>
      </c>
      <c r="B189" s="6" t="str">
        <f>Data!A189</f>
        <v>1151</v>
      </c>
      <c r="C189" s="7" t="str">
        <f>Data!B189</f>
        <v>Utsira kommune</v>
      </c>
      <c r="D189" s="7" t="str">
        <f>Data!C189</f>
        <v>Helse/pleie/omsorg</v>
      </c>
      <c r="E189" s="1">
        <f>Data!D189</f>
        <v>8.2790999999999997</v>
      </c>
      <c r="F189" s="1">
        <f>Data!E189+Data!F189</f>
        <v>47924.886964364086</v>
      </c>
      <c r="G189" s="1">
        <f>Data!G189</f>
        <v>1754.4745201773142</v>
      </c>
      <c r="H189" s="1">
        <f t="shared" si="21"/>
        <v>4328453.8</v>
      </c>
      <c r="I189" s="1">
        <f t="shared" si="22"/>
        <v>158459.67272727273</v>
      </c>
      <c r="J189" s="1">
        <f t="shared" si="23"/>
        <v>538429.61672727275</v>
      </c>
      <c r="K189" s="1">
        <f>'Innlegging av opplysninger'!$B$4*H189</f>
        <v>562698.99399999995</v>
      </c>
      <c r="L189" s="1"/>
      <c r="M189" s="1">
        <f>'Innlegging av opplysninger'!$B$5*H189</f>
        <v>567027.44779999997</v>
      </c>
      <c r="N189" s="1">
        <f>'Innlegging av opplysninger'!$B$5*I189</f>
        <v>20758.217127272728</v>
      </c>
      <c r="O189" s="1">
        <f>'Innlegging av opplysninger'!$B$5*J189</f>
        <v>70534.279791272726</v>
      </c>
      <c r="P189" s="1">
        <f>'Innlegging av opplysninger'!$B$5*K189</f>
        <v>73713.568213999999</v>
      </c>
      <c r="Q189" s="1"/>
      <c r="R189" s="1">
        <f>'Innlegging av opplysninger'!$C$11*SUM(H189:Q189)</f>
        <v>240162.8726627095</v>
      </c>
      <c r="S189" s="1">
        <f>'Innlegging av opplysninger'!$C$13*(((H189+J189+M189+O189)*Data!H189)+(J189+O189)*(1-Data!H189)*1.8/12+I189+N189+K189+L189+P189+Q189)</f>
        <v>52326.976760797916</v>
      </c>
      <c r="T189" s="1">
        <f>'Innlegging av opplysninger'!$C$13*((H189+J189+M189+O189)*(1-Data!H189)-(J189+O189)*(1-Data!H189)*1.8/12)</f>
        <v>276316.95425133087</v>
      </c>
      <c r="U189" s="1">
        <f>Data!I189</f>
        <v>3.35</v>
      </c>
      <c r="V189" s="1">
        <f>Data!J189+Data!K189</f>
        <v>47552.836815920404</v>
      </c>
      <c r="W189" s="1">
        <f>Data!L189</f>
        <v>1139.510447761194</v>
      </c>
      <c r="X189" s="1">
        <f t="shared" si="27"/>
        <v>1737840.0363636364</v>
      </c>
      <c r="Y189" s="100">
        <f t="shared" si="28"/>
        <v>41643.927272727269</v>
      </c>
      <c r="Z189" s="100">
        <f t="shared" si="29"/>
        <v>254466.20679999999</v>
      </c>
      <c r="AA189" s="100">
        <f>'Innlegging av opplysninger'!$B$4*X189</f>
        <v>225919.20472727274</v>
      </c>
      <c r="AB189" s="1"/>
      <c r="AC189" s="1">
        <f>'Innlegging av opplysninger'!$B$5*X189</f>
        <v>227657.04476363637</v>
      </c>
      <c r="AD189" s="1">
        <f>'Innlegging av opplysninger'!$B$5*Y189</f>
        <v>5455.3544727272729</v>
      </c>
      <c r="AE189" s="1">
        <f>'Innlegging av opplysninger'!$B$5*Z189</f>
        <v>33335.073090799997</v>
      </c>
      <c r="AF189" s="1">
        <f>'Innlegging av opplysninger'!$B$5*AA189</f>
        <v>29595.41581927273</v>
      </c>
      <c r="AG189" s="1"/>
      <c r="AH189" s="1">
        <f>'Innlegging av opplysninger'!$C$11*SUM(X189:AG189)</f>
        <v>97124.666005782754</v>
      </c>
      <c r="AI189" s="1">
        <f>'Innlegging av opplysninger'!$C$13*(((X189+Z189+AC189+AE189)*Data!M189)+(Z189+AE189)*(1-Data!M189)*1.8/12+Y189+AD189+AA189+AB189+AF189+AG189)</f>
        <v>18225.037690911868</v>
      </c>
      <c r="AJ189" s="1">
        <f>'Innlegging av opplysninger'!$C$13*((X189+Z189+AC189+AE189)*(1-Data!M189)-(Z189+AE189)*(1-Data!M189)*1.8/12)</f>
        <v>114682.40000121191</v>
      </c>
      <c r="AK189" s="83">
        <f t="shared" si="24"/>
        <v>337000</v>
      </c>
      <c r="AL189" s="83">
        <f t="shared" si="25"/>
        <v>71000</v>
      </c>
      <c r="AM189" s="83">
        <f t="shared" si="26"/>
        <v>391000</v>
      </c>
      <c r="AN189" s="83"/>
      <c r="AO189" s="83"/>
      <c r="AP189" s="83"/>
      <c r="AQ189" s="83"/>
      <c r="AR189" s="83"/>
      <c r="AS189" s="83"/>
      <c r="AT189" s="83"/>
      <c r="AV189" s="97"/>
      <c r="AZ189" s="98"/>
      <c r="BA189" s="99"/>
      <c r="BB189" s="4"/>
      <c r="BC189" s="3"/>
    </row>
    <row r="190" spans="1:55">
      <c r="A190" t="str">
        <f t="shared" si="20"/>
        <v>1151Samferdsel og teknikk</v>
      </c>
      <c r="B190" s="6" t="str">
        <f>Data!A190</f>
        <v>1151</v>
      </c>
      <c r="C190" s="7" t="str">
        <f>Data!B190</f>
        <v>Utsira kommune</v>
      </c>
      <c r="D190" s="7" t="str">
        <f>Data!C190</f>
        <v>Samferdsel og teknikk</v>
      </c>
      <c r="E190" s="1">
        <f>Data!D190</f>
        <v>4.1632999999999996</v>
      </c>
      <c r="F190" s="1">
        <f>Data!E190+Data!F190</f>
        <v>0</v>
      </c>
      <c r="G190" s="1">
        <f>Data!G190</f>
        <v>0</v>
      </c>
      <c r="H190" s="1">
        <f t="shared" si="21"/>
        <v>0</v>
      </c>
      <c r="I190" s="1">
        <f t="shared" si="22"/>
        <v>0</v>
      </c>
      <c r="J190" s="1">
        <f t="shared" si="23"/>
        <v>0</v>
      </c>
      <c r="K190" s="1">
        <f>'Innlegging av opplysninger'!$B$4*H190</f>
        <v>0</v>
      </c>
      <c r="L190" s="1"/>
      <c r="M190" s="1">
        <f>'Innlegging av opplysninger'!$B$5*H190</f>
        <v>0</v>
      </c>
      <c r="N190" s="1">
        <f>'Innlegging av opplysninger'!$B$5*I190</f>
        <v>0</v>
      </c>
      <c r="O190" s="1">
        <f>'Innlegging av opplysninger'!$B$5*J190</f>
        <v>0</v>
      </c>
      <c r="P190" s="1">
        <f>'Innlegging av opplysninger'!$B$5*K190</f>
        <v>0</v>
      </c>
      <c r="Q190" s="1"/>
      <c r="R190" s="1">
        <f>'Innlegging av opplysninger'!$C$11*SUM(H190:Q190)</f>
        <v>0</v>
      </c>
      <c r="S190" s="1">
        <f>'Innlegging av opplysninger'!$C$13*(((H190+J190+M190+O190)*Data!H190)+(J190+O190)*(1-Data!H190)*1.8/12+I190+N190+K190+L190+P190+Q190)</f>
        <v>0</v>
      </c>
      <c r="T190" s="1">
        <f>'Innlegging av opplysninger'!$C$13*((H190+J190+M190+O190)*(1-Data!H190)-(J190+O190)*(1-Data!H190)*1.8/12)</f>
        <v>0</v>
      </c>
      <c r="U190" s="1">
        <f>Data!I190</f>
        <v>0</v>
      </c>
      <c r="V190" s="1">
        <f>Data!J190+Data!K190</f>
        <v>0</v>
      </c>
      <c r="W190" s="1">
        <f>Data!L190</f>
        <v>0</v>
      </c>
      <c r="X190" s="1">
        <f t="shared" si="27"/>
        <v>0</v>
      </c>
      <c r="Y190" s="100">
        <f t="shared" si="28"/>
        <v>0</v>
      </c>
      <c r="Z190" s="100">
        <f t="shared" si="29"/>
        <v>0</v>
      </c>
      <c r="AA190" s="100">
        <f>'Innlegging av opplysninger'!$B$4*X190</f>
        <v>0</v>
      </c>
      <c r="AB190" s="1"/>
      <c r="AC190" s="1">
        <f>'Innlegging av opplysninger'!$B$5*X190</f>
        <v>0</v>
      </c>
      <c r="AD190" s="1">
        <f>'Innlegging av opplysninger'!$B$5*Y190</f>
        <v>0</v>
      </c>
      <c r="AE190" s="1">
        <f>'Innlegging av opplysninger'!$B$5*Z190</f>
        <v>0</v>
      </c>
      <c r="AF190" s="1">
        <f>'Innlegging av opplysninger'!$B$5*AA190</f>
        <v>0</v>
      </c>
      <c r="AG190" s="1"/>
      <c r="AH190" s="1">
        <f>'Innlegging av opplysninger'!$C$11*SUM(X190:AG190)</f>
        <v>0</v>
      </c>
      <c r="AI190" s="1">
        <f>'Innlegging av opplysninger'!$C$13*(((X190+Z190+AC190+AE190)*Data!M190)+(Z190+AE190)*(1-Data!M190)*1.8/12+Y190+AD190+AA190+AB190+AF190+AG190)</f>
        <v>0</v>
      </c>
      <c r="AJ190" s="1">
        <f>'Innlegging av opplysninger'!$C$13*((X190+Z190+AC190+AE190)*(1-Data!M190)-(Z190+AE190)*(1-Data!M190)*1.8/12)</f>
        <v>0</v>
      </c>
      <c r="AK190" s="83">
        <f t="shared" si="24"/>
        <v>0</v>
      </c>
      <c r="AL190" s="83">
        <f t="shared" si="25"/>
        <v>0</v>
      </c>
      <c r="AM190" s="83">
        <f t="shared" si="26"/>
        <v>0</v>
      </c>
      <c r="AN190" s="83"/>
      <c r="AO190" s="83"/>
      <c r="AP190" s="83"/>
      <c r="AQ190" s="83"/>
      <c r="AR190" s="83"/>
      <c r="AS190" s="83"/>
      <c r="AT190" s="83"/>
      <c r="AV190" s="97"/>
      <c r="AZ190" s="98"/>
      <c r="BA190" s="99"/>
      <c r="BB190" s="4"/>
      <c r="BC190" s="3"/>
    </row>
    <row r="191" spans="1:55">
      <c r="A191" t="str">
        <f t="shared" si="20"/>
        <v>1151Annet</v>
      </c>
      <c r="B191" s="6" t="str">
        <f>Data!A191</f>
        <v>1151</v>
      </c>
      <c r="C191" s="7" t="str">
        <f>Data!B191</f>
        <v>Utsira kommune</v>
      </c>
      <c r="D191" s="7" t="str">
        <f>Data!C191</f>
        <v>Annet</v>
      </c>
      <c r="E191" s="1">
        <f>Data!D191</f>
        <v>0</v>
      </c>
      <c r="F191" s="1">
        <f>Data!E191+Data!F191</f>
        <v>0</v>
      </c>
      <c r="G191" s="1">
        <f>Data!G191</f>
        <v>0</v>
      </c>
      <c r="H191" s="1">
        <f t="shared" si="21"/>
        <v>0</v>
      </c>
      <c r="I191" s="1">
        <f t="shared" si="22"/>
        <v>0</v>
      </c>
      <c r="J191" s="1">
        <f t="shared" si="23"/>
        <v>0</v>
      </c>
      <c r="K191" s="1">
        <f>'Innlegging av opplysninger'!$B$4*H191</f>
        <v>0</v>
      </c>
      <c r="L191" s="1"/>
      <c r="M191" s="1">
        <f>'Innlegging av opplysninger'!$B$5*H191</f>
        <v>0</v>
      </c>
      <c r="N191" s="1">
        <f>'Innlegging av opplysninger'!$B$5*I191</f>
        <v>0</v>
      </c>
      <c r="O191" s="1">
        <f>'Innlegging av opplysninger'!$B$5*J191</f>
        <v>0</v>
      </c>
      <c r="P191" s="1">
        <f>'Innlegging av opplysninger'!$B$5*K191</f>
        <v>0</v>
      </c>
      <c r="Q191" s="1"/>
      <c r="R191" s="1">
        <f>'Innlegging av opplysninger'!$C$11*SUM(H191:Q191)</f>
        <v>0</v>
      </c>
      <c r="S191" s="1">
        <f>'Innlegging av opplysninger'!$C$13*(((H191+J191+M191+O191)*Data!H191)+(J191+O191)*(1-Data!H191)*1.8/12+I191+N191+K191+L191+P191+Q191)</f>
        <v>0</v>
      </c>
      <c r="T191" s="1">
        <f>'Innlegging av opplysninger'!$C$13*((H191+J191+M191+O191)*(1-Data!H191)-(J191+O191)*(1-Data!H191)*1.8/12)</f>
        <v>0</v>
      </c>
      <c r="U191" s="1">
        <f>Data!I191</f>
        <v>0</v>
      </c>
      <c r="V191" s="1">
        <f>Data!J191+Data!K191</f>
        <v>0</v>
      </c>
      <c r="W191" s="1">
        <f>Data!L191</f>
        <v>0</v>
      </c>
      <c r="X191" s="1">
        <f t="shared" si="27"/>
        <v>0</v>
      </c>
      <c r="Y191" s="100">
        <f t="shared" si="28"/>
        <v>0</v>
      </c>
      <c r="Z191" s="100">
        <f t="shared" si="29"/>
        <v>0</v>
      </c>
      <c r="AA191" s="100">
        <f>'Innlegging av opplysninger'!$B$4*X191</f>
        <v>0</v>
      </c>
      <c r="AB191" s="1"/>
      <c r="AC191" s="1">
        <f>'Innlegging av opplysninger'!$B$5*X191</f>
        <v>0</v>
      </c>
      <c r="AD191" s="1">
        <f>'Innlegging av opplysninger'!$B$5*Y191</f>
        <v>0</v>
      </c>
      <c r="AE191" s="1">
        <f>'Innlegging av opplysninger'!$B$5*Z191</f>
        <v>0</v>
      </c>
      <c r="AF191" s="1">
        <f>'Innlegging av opplysninger'!$B$5*AA191</f>
        <v>0</v>
      </c>
      <c r="AG191" s="1"/>
      <c r="AH191" s="1">
        <f>'Innlegging av opplysninger'!$C$11*SUM(X191:AG191)</f>
        <v>0</v>
      </c>
      <c r="AI191" s="1">
        <f>'Innlegging av opplysninger'!$C$13*(((X191+Z191+AC191+AE191)*Data!M191)+(Z191+AE191)*(1-Data!M191)*1.8/12+Y191+AD191+AA191+AB191+AF191+AG191)</f>
        <v>0</v>
      </c>
      <c r="AJ191" s="1">
        <f>'Innlegging av opplysninger'!$C$13*((X191+Z191+AC191+AE191)*(1-Data!M191)-(Z191+AE191)*(1-Data!M191)*1.8/12)</f>
        <v>0</v>
      </c>
      <c r="AK191" s="83">
        <f t="shared" si="24"/>
        <v>0</v>
      </c>
      <c r="AL191" s="83">
        <f t="shared" si="25"/>
        <v>0</v>
      </c>
      <c r="AM191" s="83">
        <f t="shared" si="26"/>
        <v>0</v>
      </c>
      <c r="AN191" s="83"/>
      <c r="AO191" s="83"/>
      <c r="AP191" s="83"/>
      <c r="AQ191" s="83"/>
      <c r="AR191" s="83"/>
      <c r="AS191" s="83"/>
      <c r="AT191" s="83"/>
      <c r="AV191" s="97"/>
      <c r="AZ191" s="98"/>
      <c r="BA191" s="99"/>
      <c r="BB191" s="4"/>
      <c r="BC191" s="3"/>
    </row>
    <row r="192" spans="1:55">
      <c r="A192" t="str">
        <f t="shared" si="20"/>
        <v>1160Alle</v>
      </c>
      <c r="B192" s="6" t="str">
        <f>Data!A192</f>
        <v>1160</v>
      </c>
      <c r="C192" s="7" t="str">
        <f>Data!B192</f>
        <v>Vindafjord kommune</v>
      </c>
      <c r="D192" s="7" t="str">
        <f>Data!C192</f>
        <v>Alle</v>
      </c>
      <c r="E192" s="1">
        <f>Data!D192</f>
        <v>553.11190000000113</v>
      </c>
      <c r="F192" s="1">
        <f>Data!E192+Data!F192</f>
        <v>46777.149561809434</v>
      </c>
      <c r="G192" s="1">
        <f>Data!G192</f>
        <v>427.17596565902755</v>
      </c>
      <c r="H192" s="1">
        <f t="shared" si="21"/>
        <v>282250888.04418147</v>
      </c>
      <c r="I192" s="1">
        <f t="shared" si="22"/>
        <v>2577557.563636363</v>
      </c>
      <c r="J192" s="1">
        <f t="shared" si="23"/>
        <v>34179413.472938135</v>
      </c>
      <c r="K192" s="1">
        <f>'Innlegging av opplysninger'!$B$4*H192</f>
        <v>36692615.445743591</v>
      </c>
      <c r="L192" s="1"/>
      <c r="M192" s="1">
        <f>'Innlegging av opplysninger'!$B$5*H192</f>
        <v>36974866.333787777</v>
      </c>
      <c r="N192" s="1">
        <f>'Innlegging av opplysninger'!$B$5*I192</f>
        <v>337660.04083636357</v>
      </c>
      <c r="O192" s="1">
        <f>'Innlegging av opplysninger'!$B$5*J192</f>
        <v>4477503.1649548961</v>
      </c>
      <c r="P192" s="1">
        <f>'Innlegging av opplysninger'!$B$5*K192</f>
        <v>4806732.6233924106</v>
      </c>
      <c r="Q192" s="1"/>
      <c r="R192" s="1">
        <f>'Innlegging av opplysninger'!$C$11*SUM(H192:Q192)</f>
        <v>15287294.994199896</v>
      </c>
      <c r="S192" s="1">
        <f>'Innlegging av opplysninger'!$C$13*(((H192+J192+M192+O192)*Data!H192)+(J192+O192)*(1-Data!H192)*1.8/12+I192+N192+K192+L192+P192+Q192)</f>
        <v>2945094.776477166</v>
      </c>
      <c r="T192" s="1">
        <f>'Innlegging av opplysninger'!$C$13*((H192+J192+M192+O192)*(1-Data!H192)-(J192+O192)*(1-Data!H192)*1.8/12)</f>
        <v>17974361.531375326</v>
      </c>
      <c r="U192" s="1">
        <f>Data!I192</f>
        <v>81.410299999999992</v>
      </c>
      <c r="V192" s="1">
        <f>Data!J192+Data!K192</f>
        <v>49508.952070458756</v>
      </c>
      <c r="W192" s="1">
        <f>Data!L192</f>
        <v>617.36573873330531</v>
      </c>
      <c r="X192" s="1">
        <f t="shared" si="27"/>
        <v>43969512.444454558</v>
      </c>
      <c r="Y192" s="100">
        <f t="shared" si="28"/>
        <v>548290.14545454539</v>
      </c>
      <c r="Z192" s="100">
        <f t="shared" si="29"/>
        <v>6366045.7703570016</v>
      </c>
      <c r="AA192" s="100">
        <f>'Innlegging av opplysninger'!$B$4*X192</f>
        <v>5716036.6177790929</v>
      </c>
      <c r="AB192" s="1"/>
      <c r="AC192" s="1">
        <f>'Innlegging av opplysninger'!$B$5*X192</f>
        <v>5760006.1302235471</v>
      </c>
      <c r="AD192" s="1">
        <f>'Innlegging av opplysninger'!$B$5*Y192</f>
        <v>71826.009054545444</v>
      </c>
      <c r="AE192" s="1">
        <f>'Innlegging av opplysninger'!$B$5*Z192</f>
        <v>833951.99591676728</v>
      </c>
      <c r="AF192" s="1">
        <f>'Innlegging av opplysninger'!$B$5*AA192</f>
        <v>748800.79692906118</v>
      </c>
      <c r="AG192" s="1"/>
      <c r="AH192" s="1">
        <f>'Innlegging av opplysninger'!$C$11*SUM(X192:AG192)</f>
        <v>2432549.8565864265</v>
      </c>
      <c r="AI192" s="1">
        <f>'Innlegging av opplysninger'!$C$13*(((X192+Z192+AC192+AE192)*Data!M192)+(Z192+AE192)*(1-Data!M192)*1.8/12+Y192+AD192+AA192+AB192+AF192+AG192)</f>
        <v>474513.66953633289</v>
      </c>
      <c r="AJ192" s="1">
        <f>'Innlegging av opplysninger'!$C$13*((X192+Z192+AC192+AE192)*(1-Data!M192)-(Z192+AE192)*(1-Data!M192)*1.8/12)</f>
        <v>2854238.7657924616</v>
      </c>
      <c r="AK192" s="83">
        <f t="shared" si="24"/>
        <v>17720000</v>
      </c>
      <c r="AL192" s="83">
        <f t="shared" si="25"/>
        <v>3420000</v>
      </c>
      <c r="AM192" s="83">
        <f t="shared" si="26"/>
        <v>20829000</v>
      </c>
      <c r="AN192" s="83"/>
      <c r="AO192" s="83"/>
      <c r="AP192" s="83"/>
      <c r="AQ192" s="83"/>
      <c r="AR192" s="83"/>
      <c r="AS192" s="83"/>
      <c r="AT192" s="83"/>
      <c r="AV192" s="97"/>
      <c r="AZ192" s="98"/>
      <c r="BA192" s="99"/>
      <c r="BB192" s="4"/>
      <c r="BC192" s="3"/>
    </row>
    <row r="193" spans="1:55">
      <c r="A193" t="str">
        <f t="shared" si="20"/>
        <v>1160Administrasjon</v>
      </c>
      <c r="B193" s="6" t="str">
        <f>Data!A193</f>
        <v>1160</v>
      </c>
      <c r="C193" s="7" t="str">
        <f>Data!B193</f>
        <v>Vindafjord kommune</v>
      </c>
      <c r="D193" s="7" t="str">
        <f>Data!C193</f>
        <v>Administrasjon</v>
      </c>
      <c r="E193" s="1">
        <f>Data!D193</f>
        <v>24.899999999999995</v>
      </c>
      <c r="F193" s="1">
        <f>Data!E193+Data!F193</f>
        <v>58196.563755020106</v>
      </c>
      <c r="G193" s="1">
        <f>Data!G193</f>
        <v>0</v>
      </c>
      <c r="H193" s="1">
        <f t="shared" si="21"/>
        <v>15808302.954545457</v>
      </c>
      <c r="I193" s="1">
        <f t="shared" si="22"/>
        <v>0</v>
      </c>
      <c r="J193" s="1">
        <f t="shared" si="23"/>
        <v>1896996.3545454547</v>
      </c>
      <c r="K193" s="1">
        <f>'Innlegging av opplysninger'!$B$4*H193</f>
        <v>2055079.3840909095</v>
      </c>
      <c r="L193" s="1"/>
      <c r="M193" s="1">
        <f>'Innlegging av opplysninger'!$B$5*H193</f>
        <v>2070887.687045455</v>
      </c>
      <c r="N193" s="1">
        <f>'Innlegging av opplysninger'!$B$5*I193</f>
        <v>0</v>
      </c>
      <c r="O193" s="1">
        <f>'Innlegging av opplysninger'!$B$5*J193</f>
        <v>248506.52244545458</v>
      </c>
      <c r="P193" s="1">
        <f>'Innlegging av opplysninger'!$B$5*K193</f>
        <v>269215.39931590913</v>
      </c>
      <c r="Q193" s="1"/>
      <c r="R193" s="1">
        <f>'Innlegging av opplysninger'!$C$11*SUM(H193:Q193)</f>
        <v>849261.55547556828</v>
      </c>
      <c r="S193" s="1">
        <f>'Innlegging av opplysninger'!$C$13*(((H193+J193+M193+O193)*Data!H193)+(J193+O193)*(1-Data!H193)*1.8/12+I193+N193+K193+L193+P193+Q193)</f>
        <v>279320.4335320692</v>
      </c>
      <c r="T193" s="1">
        <f>'Innlegging av opplysninger'!$C$13*((H193+J193+M193+O193)*(1-Data!H193)-(J193+O193)*(1-Data!H193)*1.8/12)</f>
        <v>882826.95817134017</v>
      </c>
      <c r="U193" s="1">
        <f>Data!I193</f>
        <v>3.9000000000000004</v>
      </c>
      <c r="V193" s="1">
        <f>Data!J193+Data!K193</f>
        <v>50703.461538461539</v>
      </c>
      <c r="W193" s="1">
        <f>Data!L193</f>
        <v>0</v>
      </c>
      <c r="X193" s="1">
        <f t="shared" si="27"/>
        <v>2157201.8181818184</v>
      </c>
      <c r="Y193" s="100">
        <f t="shared" si="28"/>
        <v>0</v>
      </c>
      <c r="Z193" s="100">
        <f t="shared" si="29"/>
        <v>308479.86</v>
      </c>
      <c r="AA193" s="100">
        <f>'Innlegging av opplysninger'!$B$4*X193</f>
        <v>280436.23636363639</v>
      </c>
      <c r="AB193" s="1"/>
      <c r="AC193" s="1">
        <f>'Innlegging av opplysninger'!$B$5*X193</f>
        <v>282593.43818181823</v>
      </c>
      <c r="AD193" s="1">
        <f>'Innlegging av opplysninger'!$B$5*Y193</f>
        <v>0</v>
      </c>
      <c r="AE193" s="1">
        <f>'Innlegging av opplysninger'!$B$5*Z193</f>
        <v>40410.861660000002</v>
      </c>
      <c r="AF193" s="1">
        <f>'Innlegging av opplysninger'!$B$5*AA193</f>
        <v>36737.146963636369</v>
      </c>
      <c r="AG193" s="1"/>
      <c r="AH193" s="1">
        <f>'Innlegging av opplysninger'!$C$11*SUM(X193:AG193)</f>
        <v>118022.65573133454</v>
      </c>
      <c r="AI193" s="1">
        <f>'Innlegging av opplysninger'!$C$13*(((X193+Z193+AC193+AE193)*Data!M193)+(Z193+AE193)*(1-Data!M193)*1.8/12+Y193+AD193+AA193+AB193+AF193+AG193)</f>
        <v>19214.363561966184</v>
      </c>
      <c r="AJ193" s="1">
        <f>'Innlegging av opplysninger'!$C$13*((X193+Z193+AC193+AE193)*(1-Data!M193)-(Z193+AE193)*(1-Data!M193)*1.8/12)</f>
        <v>142290.32322828108</v>
      </c>
      <c r="AK193" s="83">
        <f t="shared" si="24"/>
        <v>967000</v>
      </c>
      <c r="AL193" s="83">
        <f t="shared" si="25"/>
        <v>299000</v>
      </c>
      <c r="AM193" s="83">
        <f t="shared" si="26"/>
        <v>1025000</v>
      </c>
      <c r="AN193" s="83"/>
      <c r="AO193" s="83"/>
      <c r="AP193" s="83"/>
      <c r="AQ193" s="83"/>
      <c r="AR193" s="83"/>
      <c r="AS193" s="83"/>
      <c r="AT193" s="83"/>
      <c r="AV193" s="97"/>
      <c r="AZ193" s="98"/>
      <c r="BA193" s="99"/>
      <c r="BB193" s="4"/>
      <c r="BC193" s="3"/>
    </row>
    <row r="194" spans="1:55">
      <c r="A194" t="str">
        <f t="shared" si="20"/>
        <v>1160Undervisning</v>
      </c>
      <c r="B194" s="6" t="str">
        <f>Data!A194</f>
        <v>1160</v>
      </c>
      <c r="C194" s="7" t="str">
        <f>Data!B194</f>
        <v>Vindafjord kommune</v>
      </c>
      <c r="D194" s="7" t="str">
        <f>Data!C194</f>
        <v>Undervisning</v>
      </c>
      <c r="E194" s="1">
        <f>Data!D194</f>
        <v>174.53479999999988</v>
      </c>
      <c r="F194" s="1">
        <f>Data!E194+Data!F194</f>
        <v>47445.12860377039</v>
      </c>
      <c r="G194" s="1">
        <f>Data!G194</f>
        <v>0</v>
      </c>
      <c r="H194" s="1">
        <f t="shared" si="21"/>
        <v>90336283.983636424</v>
      </c>
      <c r="I194" s="1">
        <f t="shared" si="22"/>
        <v>0</v>
      </c>
      <c r="J194" s="1">
        <f t="shared" si="23"/>
        <v>10840354.07803637</v>
      </c>
      <c r="K194" s="1">
        <f>'Innlegging av opplysninger'!$B$4*H194</f>
        <v>11743716.917872736</v>
      </c>
      <c r="L194" s="1"/>
      <c r="M194" s="1">
        <f>'Innlegging av opplysninger'!$B$5*H194</f>
        <v>11834053.201856373</v>
      </c>
      <c r="N194" s="1">
        <f>'Innlegging av opplysninger'!$B$5*I194</f>
        <v>0</v>
      </c>
      <c r="O194" s="1">
        <f>'Innlegging av opplysninger'!$B$5*J194</f>
        <v>1420086.3842227645</v>
      </c>
      <c r="P194" s="1">
        <f>'Innlegging av opplysninger'!$B$5*K194</f>
        <v>1538426.9162413285</v>
      </c>
      <c r="Q194" s="1"/>
      <c r="R194" s="1">
        <f>'Innlegging av opplysninger'!$C$11*SUM(H194:Q194)</f>
        <v>4853091.0163109079</v>
      </c>
      <c r="S194" s="1">
        <f>'Innlegging av opplysninger'!$C$13*(((H194+J194+M194+O194)*Data!H194)+(J194+O194)*(1-Data!H194)*1.8/12+I194+N194+K194+L194+P194+Q194)</f>
        <v>864029.07501326606</v>
      </c>
      <c r="T194" s="1">
        <f>'Innlegging av opplysninger'!$C$13*((H194+J194+M194+O194)*(1-Data!H194)-(J194+O194)*(1-Data!H194)*1.8/12)</f>
        <v>5777042.8420437658</v>
      </c>
      <c r="U194" s="1">
        <f>Data!I194</f>
        <v>24.033799999999999</v>
      </c>
      <c r="V194" s="1">
        <f>Data!J194+Data!K194</f>
        <v>52075.218315455742</v>
      </c>
      <c r="W194" s="1">
        <f>Data!L194</f>
        <v>0</v>
      </c>
      <c r="X194" s="1">
        <f t="shared" si="27"/>
        <v>13653440.530363638</v>
      </c>
      <c r="Y194" s="100">
        <f t="shared" si="28"/>
        <v>0</v>
      </c>
      <c r="Z194" s="100">
        <f t="shared" si="29"/>
        <v>1952441.995842</v>
      </c>
      <c r="AA194" s="100">
        <f>'Innlegging av opplysninger'!$B$4*X194</f>
        <v>1774947.268947273</v>
      </c>
      <c r="AB194" s="1"/>
      <c r="AC194" s="1">
        <f>'Innlegging av opplysninger'!$B$5*X194</f>
        <v>1788600.7094776367</v>
      </c>
      <c r="AD194" s="1">
        <f>'Innlegging av opplysninger'!$B$5*Y194</f>
        <v>0</v>
      </c>
      <c r="AE194" s="1">
        <f>'Innlegging av opplysninger'!$B$5*Z194</f>
        <v>255769.90145530202</v>
      </c>
      <c r="AF194" s="1">
        <f>'Innlegging av opplysninger'!$B$5*AA194</f>
        <v>232518.09223209278</v>
      </c>
      <c r="AG194" s="1"/>
      <c r="AH194" s="1">
        <f>'Innlegging av opplysninger'!$C$11*SUM(X194:AG194)</f>
        <v>746993.30293608177</v>
      </c>
      <c r="AI194" s="1">
        <f>'Innlegging av opplysninger'!$C$13*(((X194+Z194+AC194+AE194)*Data!M194)+(Z194+AE194)*(1-Data!M194)*1.8/12+Y194+AD194+AA194+AB194+AF194+AG194)</f>
        <v>150868.95815912393</v>
      </c>
      <c r="AJ194" s="1">
        <f>'Innlegging av opplysninger'!$C$13*((X194+Z194+AC194+AE194)*(1-Data!M194)-(Z194+AE194)*(1-Data!M194)*1.8/12)</f>
        <v>871332.40375340893</v>
      </c>
      <c r="AK194" s="83">
        <f t="shared" si="24"/>
        <v>5600000</v>
      </c>
      <c r="AL194" s="83">
        <f t="shared" si="25"/>
        <v>1015000</v>
      </c>
      <c r="AM194" s="83">
        <f t="shared" si="26"/>
        <v>6648000</v>
      </c>
      <c r="AN194" s="83"/>
      <c r="AO194" s="83"/>
      <c r="AP194" s="83"/>
      <c r="AQ194" s="83"/>
      <c r="AR194" s="83"/>
      <c r="AS194" s="83"/>
      <c r="AT194" s="83"/>
      <c r="AV194" s="97"/>
      <c r="AZ194" s="98"/>
      <c r="BA194" s="99"/>
      <c r="BB194" s="4"/>
      <c r="BC194" s="3"/>
    </row>
    <row r="195" spans="1:55">
      <c r="A195" t="str">
        <f t="shared" si="20"/>
        <v>1160Barnehager</v>
      </c>
      <c r="B195" s="6" t="str">
        <f>Data!A195</f>
        <v>1160</v>
      </c>
      <c r="C195" s="7" t="str">
        <f>Data!B195</f>
        <v>Vindafjord kommune</v>
      </c>
      <c r="D195" s="7" t="str">
        <f>Data!C195</f>
        <v>Barnehager</v>
      </c>
      <c r="E195" s="1">
        <f>Data!D195</f>
        <v>73.34639999999996</v>
      </c>
      <c r="F195" s="1">
        <f>Data!E195+Data!F195</f>
        <v>41911.39641254834</v>
      </c>
      <c r="G195" s="1">
        <f>Data!G195</f>
        <v>0</v>
      </c>
      <c r="H195" s="1">
        <f t="shared" si="21"/>
        <v>33535091.409090914</v>
      </c>
      <c r="I195" s="1">
        <f t="shared" si="22"/>
        <v>0</v>
      </c>
      <c r="J195" s="1">
        <f t="shared" si="23"/>
        <v>4024210.9690909097</v>
      </c>
      <c r="K195" s="1">
        <f>'Innlegging av opplysninger'!$B$4*H195</f>
        <v>4359561.8831818188</v>
      </c>
      <c r="L195" s="1"/>
      <c r="M195" s="1">
        <f>'Innlegging av opplysninger'!$B$5*H195</f>
        <v>4393096.9745909097</v>
      </c>
      <c r="N195" s="1">
        <f>'Innlegging av opplysninger'!$B$5*I195</f>
        <v>0</v>
      </c>
      <c r="O195" s="1">
        <f>'Innlegging av opplysninger'!$B$5*J195</f>
        <v>527171.63695090916</v>
      </c>
      <c r="P195" s="1">
        <f>'Innlegging av opplysninger'!$B$5*K195</f>
        <v>571102.60669681826</v>
      </c>
      <c r="Q195" s="1"/>
      <c r="R195" s="1">
        <f>'Innlegging av opplysninger'!$C$11*SUM(H195:Q195)</f>
        <v>1801588.9482248868</v>
      </c>
      <c r="S195" s="1">
        <f>'Innlegging av opplysninger'!$C$13*(((H195+J195+M195+O195)*Data!H195)+(J195+O195)*(1-Data!H195)*1.8/12+I195+N195+K195+L195+P195+Q195)</f>
        <v>317447.88894677896</v>
      </c>
      <c r="T195" s="1">
        <f>'Innlegging av opplysninger'!$C$13*((H195+J195+M195+O195)*(1-Data!H195)-(J195+O195)*(1-Data!H195)*1.8/12)</f>
        <v>2147884.3559925393</v>
      </c>
      <c r="U195" s="1">
        <f>Data!I195</f>
        <v>6.9639999999999986</v>
      </c>
      <c r="V195" s="1">
        <f>Data!J195+Data!K195</f>
        <v>40363.404652498575</v>
      </c>
      <c r="W195" s="1">
        <f>Data!L195</f>
        <v>0</v>
      </c>
      <c r="X195" s="1">
        <f t="shared" si="27"/>
        <v>3066444.5454545454</v>
      </c>
      <c r="Y195" s="100">
        <f t="shared" si="28"/>
        <v>0</v>
      </c>
      <c r="Z195" s="100">
        <f t="shared" si="29"/>
        <v>438501.56999999995</v>
      </c>
      <c r="AA195" s="100">
        <f>'Innlegging av opplysninger'!$B$4*X195</f>
        <v>398637.79090909089</v>
      </c>
      <c r="AB195" s="1"/>
      <c r="AC195" s="1">
        <f>'Innlegging av opplysninger'!$B$5*X195</f>
        <v>401704.23545454547</v>
      </c>
      <c r="AD195" s="1">
        <f>'Innlegging av opplysninger'!$B$5*Y195</f>
        <v>0</v>
      </c>
      <c r="AE195" s="1">
        <f>'Innlegging av opplysninger'!$B$5*Z195</f>
        <v>57443.705669999996</v>
      </c>
      <c r="AF195" s="1">
        <f>'Innlegging av opplysninger'!$B$5*AA195</f>
        <v>52221.550609090911</v>
      </c>
      <c r="AG195" s="1"/>
      <c r="AH195" s="1">
        <f>'Innlegging av opplysninger'!$C$11*SUM(X195:AG195)</f>
        <v>167768.22912769637</v>
      </c>
      <c r="AI195" s="1">
        <f>'Innlegging av opplysninger'!$C$13*(((X195+Z195+AC195+AE195)*Data!M195)+(Z195+AE195)*(1-Data!M195)*1.8/12+Y195+AD195+AA195+AB195+AF195+AG195)</f>
        <v>27313.058909171454</v>
      </c>
      <c r="AJ195" s="1">
        <f>'Innlegging av opplysninger'!$C$13*((X195+Z195+AC195+AE195)*(1-Data!M195)-(Z195+AE195)*(1-Data!M195)*1.8/12)</f>
        <v>202264.5177918867</v>
      </c>
      <c r="AK195" s="83">
        <f t="shared" si="24"/>
        <v>1969000</v>
      </c>
      <c r="AL195" s="83">
        <f t="shared" si="25"/>
        <v>345000</v>
      </c>
      <c r="AM195" s="83">
        <f t="shared" si="26"/>
        <v>2350000</v>
      </c>
      <c r="AN195" s="83"/>
      <c r="AO195" s="83"/>
      <c r="AP195" s="83"/>
      <c r="AQ195" s="83"/>
      <c r="AR195" s="83"/>
      <c r="AS195" s="83"/>
      <c r="AT195" s="83"/>
      <c r="AV195" s="97"/>
      <c r="AZ195" s="98"/>
      <c r="BA195" s="99"/>
      <c r="BB195" s="4"/>
      <c r="BC195" s="3"/>
    </row>
    <row r="196" spans="1:55">
      <c r="A196" t="str">
        <f t="shared" si="20"/>
        <v>1160Helse/pleie/omsorg</v>
      </c>
      <c r="B196" s="6" t="str">
        <f>Data!A196</f>
        <v>1160</v>
      </c>
      <c r="C196" s="7" t="str">
        <f>Data!B196</f>
        <v>Vindafjord kommune</v>
      </c>
      <c r="D196" s="7" t="str">
        <f>Data!C196</f>
        <v>Helse/pleie/omsorg</v>
      </c>
      <c r="E196" s="1">
        <f>Data!D196</f>
        <v>244.47989999999999</v>
      </c>
      <c r="F196" s="1">
        <f>Data!E196+Data!F196</f>
        <v>46336.743660249122</v>
      </c>
      <c r="G196" s="1">
        <f>Data!G196</f>
        <v>966.44390806769809</v>
      </c>
      <c r="H196" s="1">
        <f t="shared" si="21"/>
        <v>123582572.25145459</v>
      </c>
      <c r="I196" s="1">
        <f t="shared" si="22"/>
        <v>2577557.5636363635</v>
      </c>
      <c r="J196" s="1">
        <f t="shared" si="23"/>
        <v>15139215.577810913</v>
      </c>
      <c r="K196" s="1">
        <f>'Innlegging av opplysninger'!$B$4*H196</f>
        <v>16065734.392689098</v>
      </c>
      <c r="L196" s="1"/>
      <c r="M196" s="1">
        <f>'Innlegging av opplysninger'!$B$5*H196</f>
        <v>16189316.964940552</v>
      </c>
      <c r="N196" s="1">
        <f>'Innlegging av opplysninger'!$B$5*I196</f>
        <v>337660.04083636362</v>
      </c>
      <c r="O196" s="1">
        <f>'Innlegging av opplysninger'!$B$5*J196</f>
        <v>1983237.2406932297</v>
      </c>
      <c r="P196" s="1">
        <f>'Innlegging av opplysninger'!$B$5*K196</f>
        <v>2104611.2054422717</v>
      </c>
      <c r="Q196" s="1"/>
      <c r="R196" s="1">
        <f>'Innlegging av opplysninger'!$C$11*SUM(H196:Q196)</f>
        <v>6763236.3990251292</v>
      </c>
      <c r="S196" s="1">
        <f>'Innlegging av opplysninger'!$C$13*(((H196+J196+M196+O196)*Data!H196)+(J196+O196)*(1-Data!H196)*1.8/12+I196+N196+K196+L196+P196+Q196)</f>
        <v>1302542.8732514218</v>
      </c>
      <c r="T196" s="1">
        <f>'Innlegging av opplysninger'!$C$13*((H196+J196+M196+O196)*(1-Data!H196)-(J196+O196)*(1-Data!H196)*1.8/12)</f>
        <v>7952412.1990987537</v>
      </c>
      <c r="U196" s="1">
        <f>Data!I196</f>
        <v>41.558699999999995</v>
      </c>
      <c r="V196" s="1">
        <f>Data!J196+Data!K196</f>
        <v>48557.039612042739</v>
      </c>
      <c r="W196" s="1">
        <f>Data!L196</f>
        <v>1209.3720448425961</v>
      </c>
      <c r="X196" s="1">
        <f t="shared" si="27"/>
        <v>22014190.277727276</v>
      </c>
      <c r="Y196" s="100">
        <f t="shared" si="28"/>
        <v>548290.14545454539</v>
      </c>
      <c r="Z196" s="100">
        <f t="shared" si="29"/>
        <v>3226434.7005150001</v>
      </c>
      <c r="AA196" s="100">
        <f>'Innlegging av opplysninger'!$B$4*X196</f>
        <v>2861844.7361045461</v>
      </c>
      <c r="AB196" s="1"/>
      <c r="AC196" s="1">
        <f>'Innlegging av opplysninger'!$B$5*X196</f>
        <v>2883858.9263822734</v>
      </c>
      <c r="AD196" s="1">
        <f>'Innlegging av opplysninger'!$B$5*Y196</f>
        <v>71826.009054545444</v>
      </c>
      <c r="AE196" s="1">
        <f>'Innlegging av opplysninger'!$B$5*Z196</f>
        <v>422662.94576746505</v>
      </c>
      <c r="AF196" s="1">
        <f>'Innlegging av opplysninger'!$B$5*AA196</f>
        <v>374901.66042969556</v>
      </c>
      <c r="AG196" s="1"/>
      <c r="AH196" s="1">
        <f>'Innlegging av opplysninger'!$C$11*SUM(X196:AG196)</f>
        <v>1231352.3572545431</v>
      </c>
      <c r="AI196" s="1">
        <f>'Innlegging av opplysninger'!$C$13*(((X196+Z196+AC196+AE196)*Data!M196)+(Z196+AE196)*(1-Data!M196)*1.8/12+Y196+AD196+AA196+AB196+AF196+AG196)</f>
        <v>241906.54109622716</v>
      </c>
      <c r="AJ196" s="1">
        <f>'Innlegging av opplysninger'!$C$13*((X196+Z196+AC196+AE196)*(1-Data!M196)-(Z196+AE196)*(1-Data!M196)*1.8/12)</f>
        <v>1443101.947778411</v>
      </c>
      <c r="AK196" s="83">
        <f t="shared" si="24"/>
        <v>7995000</v>
      </c>
      <c r="AL196" s="83">
        <f t="shared" si="25"/>
        <v>1544000</v>
      </c>
      <c r="AM196" s="83">
        <f t="shared" si="26"/>
        <v>9396000</v>
      </c>
      <c r="AN196" s="83"/>
      <c r="AO196" s="83"/>
      <c r="AP196" s="83"/>
      <c r="AQ196" s="83"/>
      <c r="AR196" s="83"/>
      <c r="AS196" s="83"/>
      <c r="AT196" s="83"/>
      <c r="AV196" s="97"/>
      <c r="AZ196" s="98"/>
      <c r="BA196" s="99"/>
      <c r="BB196" s="4"/>
      <c r="BC196" s="3"/>
    </row>
    <row r="197" spans="1:55">
      <c r="A197" t="str">
        <f t="shared" si="20"/>
        <v>1160Samferdsel og teknikk</v>
      </c>
      <c r="B197" s="6" t="str">
        <f>Data!A197</f>
        <v>1160</v>
      </c>
      <c r="C197" s="7" t="str">
        <f>Data!B197</f>
        <v>Vindafjord kommune</v>
      </c>
      <c r="D197" s="7" t="str">
        <f>Data!C197</f>
        <v>Samferdsel og teknikk</v>
      </c>
      <c r="E197" s="1">
        <f>Data!D197</f>
        <v>20.95</v>
      </c>
      <c r="F197" s="1">
        <f>Data!E197+Data!F197</f>
        <v>50272.247454256169</v>
      </c>
      <c r="G197" s="1">
        <f>Data!G197</f>
        <v>0</v>
      </c>
      <c r="H197" s="1">
        <f t="shared" si="21"/>
        <v>11489493.645454545</v>
      </c>
      <c r="I197" s="1">
        <f t="shared" si="22"/>
        <v>0</v>
      </c>
      <c r="J197" s="1">
        <f t="shared" si="23"/>
        <v>1378739.2374545452</v>
      </c>
      <c r="K197" s="1">
        <f>'Innlegging av opplysninger'!$B$4*H197</f>
        <v>1493634.1739090909</v>
      </c>
      <c r="L197" s="1"/>
      <c r="M197" s="1">
        <f>'Innlegging av opplysninger'!$B$5*H197</f>
        <v>1505123.6675545454</v>
      </c>
      <c r="N197" s="1">
        <f>'Innlegging av opplysninger'!$B$5*I197</f>
        <v>0</v>
      </c>
      <c r="O197" s="1">
        <f>'Innlegging av opplysninger'!$B$5*J197</f>
        <v>180614.84010654542</v>
      </c>
      <c r="P197" s="1">
        <f>'Innlegging av opplysninger'!$B$5*K197</f>
        <v>195666.07678209091</v>
      </c>
      <c r="Q197" s="1"/>
      <c r="R197" s="1">
        <f>'Innlegging av opplysninger'!$C$11*SUM(H197:Q197)</f>
        <v>617244.32236793172</v>
      </c>
      <c r="S197" s="1">
        <f>'Innlegging av opplysninger'!$C$13*(((H197+J197+M197+O197)*Data!H197)+(J197+O197)*(1-Data!H197)*1.8/12+I197+N197+K197+L197+P197+Q197)</f>
        <v>115328.56066168887</v>
      </c>
      <c r="T197" s="1">
        <f>'Innlegging av opplysninger'!$C$13*((H197+J197+M197+O197)*(1-Data!H197)-(J197+O197)*(1-Data!H197)*1.8/12)</f>
        <v>729321.56468390184</v>
      </c>
      <c r="U197" s="1">
        <f>Data!I197</f>
        <v>3.1999999999999997</v>
      </c>
      <c r="V197" s="1">
        <f>Data!J197+Data!K197</f>
        <v>59275.833333333336</v>
      </c>
      <c r="W197" s="1">
        <f>Data!L197</f>
        <v>0</v>
      </c>
      <c r="X197" s="1">
        <f t="shared" si="27"/>
        <v>2069265.4545454541</v>
      </c>
      <c r="Y197" s="100">
        <f t="shared" si="28"/>
        <v>0</v>
      </c>
      <c r="Z197" s="100">
        <f t="shared" si="29"/>
        <v>295904.9599999999</v>
      </c>
      <c r="AA197" s="100">
        <f>'Innlegging av opplysninger'!$B$4*X197</f>
        <v>269004.50909090904</v>
      </c>
      <c r="AB197" s="1"/>
      <c r="AC197" s="1">
        <f>'Innlegging av opplysninger'!$B$5*X197</f>
        <v>271073.77454545448</v>
      </c>
      <c r="AD197" s="1">
        <f>'Innlegging av opplysninger'!$B$5*Y197</f>
        <v>0</v>
      </c>
      <c r="AE197" s="1">
        <f>'Innlegging av opplysninger'!$B$5*Z197</f>
        <v>38763.549759999987</v>
      </c>
      <c r="AF197" s="1">
        <f>'Innlegging av opplysninger'!$B$5*AA197</f>
        <v>35239.590690909085</v>
      </c>
      <c r="AG197" s="1"/>
      <c r="AH197" s="1">
        <f>'Innlegging av opplysninger'!$C$11*SUM(X197:AG197)</f>
        <v>113211.56986804359</v>
      </c>
      <c r="AI197" s="1">
        <f>'Innlegging av opplysninger'!$C$13*(((X197+Z197+AC197+AE197)*Data!M197)+(Z197+AE197)*(1-Data!M197)*1.8/12+Y197+AD197+AA197+AB197+AF197+AG197)</f>
        <v>24084.050793163631</v>
      </c>
      <c r="AJ197" s="1">
        <f>'Innlegging av opplysninger'!$C$13*((X197+Z197+AC197+AE197)*(1-Data!M197)-(Z197+AE197)*(1-Data!M197)*1.8/12)</f>
        <v>130837.04481573813</v>
      </c>
      <c r="AK197" s="83">
        <f t="shared" si="24"/>
        <v>730000</v>
      </c>
      <c r="AL197" s="83">
        <f t="shared" si="25"/>
        <v>139000</v>
      </c>
      <c r="AM197" s="83">
        <f t="shared" si="26"/>
        <v>860000</v>
      </c>
      <c r="AN197" s="83"/>
      <c r="AO197" s="83"/>
      <c r="AP197" s="83"/>
      <c r="AQ197" s="83"/>
      <c r="AR197" s="83"/>
      <c r="AS197" s="83"/>
      <c r="AT197" s="83"/>
      <c r="AV197" s="97"/>
      <c r="AZ197" s="98"/>
      <c r="BA197" s="99"/>
      <c r="BB197" s="4"/>
      <c r="BC197" s="3"/>
    </row>
    <row r="198" spans="1:55">
      <c r="A198" t="str">
        <f t="shared" ref="A198:A261" si="30">CONCATENATE(B198,D198)</f>
        <v>1160Annet</v>
      </c>
      <c r="B198" s="6" t="str">
        <f>Data!A198</f>
        <v>1160</v>
      </c>
      <c r="C198" s="7" t="str">
        <f>Data!B198</f>
        <v>Vindafjord kommune</v>
      </c>
      <c r="D198" s="7" t="str">
        <f>Data!C198</f>
        <v>Annet</v>
      </c>
      <c r="E198" s="1">
        <f>Data!D198</f>
        <v>14.900800000000002</v>
      </c>
      <c r="F198" s="1">
        <f>Data!E198+Data!F198</f>
        <v>46133.195197573274</v>
      </c>
      <c r="G198" s="1">
        <f>Data!G198</f>
        <v>0</v>
      </c>
      <c r="H198" s="1">
        <f t="shared" ref="H198:H261" si="31">F198*(11-1/11)*E198</f>
        <v>7499143.7999999989</v>
      </c>
      <c r="I198" s="1">
        <f t="shared" ref="I198:I261" si="32">G198*(11-1/11)*E198</f>
        <v>0</v>
      </c>
      <c r="J198" s="1">
        <f t="shared" ref="J198:J261" si="33">(H198+I198)*0.12</f>
        <v>899897.25599999982</v>
      </c>
      <c r="K198" s="1">
        <f>'Innlegging av opplysninger'!$B$4*H198</f>
        <v>974888.6939999999</v>
      </c>
      <c r="L198" s="1"/>
      <c r="M198" s="1">
        <f>'Innlegging av opplysninger'!$B$5*H198</f>
        <v>982387.83779999986</v>
      </c>
      <c r="N198" s="1">
        <f>'Innlegging av opplysninger'!$B$5*I198</f>
        <v>0</v>
      </c>
      <c r="O198" s="1">
        <f>'Innlegging av opplysninger'!$B$5*J198</f>
        <v>117886.54053599999</v>
      </c>
      <c r="P198" s="1">
        <f>'Innlegging av opplysninger'!$B$5*K198</f>
        <v>127710.41891399999</v>
      </c>
      <c r="Q198" s="1"/>
      <c r="R198" s="1">
        <f>'Innlegging av opplysninger'!$C$11*SUM(H198:Q198)</f>
        <v>402872.75279549987</v>
      </c>
      <c r="S198" s="1">
        <f>'Innlegging av opplysninger'!$C$13*(((H198+J198+M198+O198)*Data!H198)+(J198+O198)*(1-Data!H198)*1.8/12+I198+N198+K198+L198+P198+Q198)</f>
        <v>66283.62012242878</v>
      </c>
      <c r="T198" s="1">
        <f>'Innlegging av opplysninger'!$C$13*((H198+J198+M198+O198)*(1-Data!H198)-(J198+O198)*(1-Data!H198)*1.8/12)</f>
        <v>485015.93633457099</v>
      </c>
      <c r="U198" s="1">
        <f>Data!I198</f>
        <v>1.7538</v>
      </c>
      <c r="V198" s="1">
        <f>Data!J198+Data!K198</f>
        <v>52736.286919831218</v>
      </c>
      <c r="W198" s="1">
        <f>Data!L198</f>
        <v>0</v>
      </c>
      <c r="X198" s="1">
        <f t="shared" si="27"/>
        <v>1008969.818181818</v>
      </c>
      <c r="Y198" s="100">
        <f t="shared" si="28"/>
        <v>0</v>
      </c>
      <c r="Z198" s="100">
        <f t="shared" si="29"/>
        <v>144282.68399999995</v>
      </c>
      <c r="AA198" s="100">
        <f>'Innlegging av opplysninger'!$B$4*X198</f>
        <v>131166.07636363636</v>
      </c>
      <c r="AB198" s="1"/>
      <c r="AC198" s="1">
        <f>'Innlegging av opplysninger'!$B$5*X198</f>
        <v>132175.04618181815</v>
      </c>
      <c r="AD198" s="1">
        <f>'Innlegging av opplysninger'!$B$5*Y198</f>
        <v>0</v>
      </c>
      <c r="AE198" s="1">
        <f>'Innlegging av opplysninger'!$B$5*Z198</f>
        <v>18901.031603999993</v>
      </c>
      <c r="AF198" s="1">
        <f>'Innlegging av opplysninger'!$B$5*AA198</f>
        <v>17182.756003636365</v>
      </c>
      <c r="AG198" s="1"/>
      <c r="AH198" s="1">
        <f>'Innlegging av opplysninger'!$C$11*SUM(X198:AG198)</f>
        <v>55201.741668726536</v>
      </c>
      <c r="AI198" s="1">
        <f>'Innlegging av opplysninger'!$C$13*(((X198+Z198+AC198+AE198)*Data!M198)+(Z198+AE198)*(1-Data!M198)*1.8/12+Y198+AD198+AA198+AB198+AF198+AG198)</f>
        <v>11093.993640815561</v>
      </c>
      <c r="AJ198" s="1">
        <f>'Innlegging av opplysninger'!$C$13*((X198+Z198+AC198+AE198)*(1-Data!M198)-(Z198+AE198)*(1-Data!M198)*1.8/12)</f>
        <v>64445.2318005997</v>
      </c>
      <c r="AK198" s="83">
        <f t="shared" ref="AK198:AK261" si="34">ROUND(AH198+R198,-3)</f>
        <v>458000</v>
      </c>
      <c r="AL198" s="83">
        <f t="shared" ref="AL198:AL261" si="35">ROUND(AI198+S198,-3)</f>
        <v>77000</v>
      </c>
      <c r="AM198" s="83">
        <f t="shared" ref="AM198:AM261" si="36">ROUND(AJ198+T198,-3)</f>
        <v>549000</v>
      </c>
      <c r="AN198" s="83"/>
      <c r="AO198" s="83"/>
      <c r="AP198" s="83"/>
      <c r="AQ198" s="83"/>
      <c r="AR198" s="83"/>
      <c r="AS198" s="83"/>
      <c r="AT198" s="83"/>
      <c r="AV198" s="97"/>
      <c r="AZ198" s="98"/>
      <c r="BA198" s="99"/>
      <c r="BB198" s="4"/>
      <c r="BC198" s="3"/>
    </row>
    <row r="199" spans="1:55">
      <c r="A199" t="str">
        <f t="shared" si="30"/>
        <v>1500Alle</v>
      </c>
      <c r="B199" s="6" t="str">
        <f>Data!A199</f>
        <v>1500</v>
      </c>
      <c r="C199" s="7" t="str">
        <f>Data!B199</f>
        <v>Møre og Romsdal fylkeskommune</v>
      </c>
      <c r="D199" s="7" t="str">
        <f>Data!C199</f>
        <v>Alle</v>
      </c>
      <c r="E199" s="1">
        <f>Data!D199</f>
        <v>2023.5544999999975</v>
      </c>
      <c r="F199" s="1">
        <f>Data!E199+Data!F199</f>
        <v>52944.673604516218</v>
      </c>
      <c r="G199" s="1">
        <f>Data!G199</f>
        <v>3.8740987702579845</v>
      </c>
      <c r="H199" s="1">
        <f t="shared" si="31"/>
        <v>1168761082.0739987</v>
      </c>
      <c r="I199" s="1">
        <f t="shared" si="32"/>
        <v>85521.272727272735</v>
      </c>
      <c r="J199" s="1">
        <f t="shared" si="33"/>
        <v>140261592.4016071</v>
      </c>
      <c r="K199" s="1">
        <f>'Innlegging av opplysninger'!$B$4*H199</f>
        <v>151938940.66961983</v>
      </c>
      <c r="L199" s="1"/>
      <c r="M199" s="1">
        <f>'Innlegging av opplysninger'!$B$5*H199</f>
        <v>153107701.75169384</v>
      </c>
      <c r="N199" s="1">
        <f>'Innlegging av opplysninger'!$B$5*I199</f>
        <v>11203.286727272729</v>
      </c>
      <c r="O199" s="1">
        <f>'Innlegging av opplysninger'!$B$5*J199</f>
        <v>18374268.604610529</v>
      </c>
      <c r="P199" s="1">
        <f>'Innlegging av opplysninger'!$B$5*K199</f>
        <v>19904001.227720197</v>
      </c>
      <c r="Q199" s="1"/>
      <c r="R199" s="1">
        <f>'Innlegging av opplysninger'!$C$11*SUM(H199:Q199)</f>
        <v>62792883.828970775</v>
      </c>
      <c r="S199" s="1">
        <f>'Innlegging av opplysninger'!$C$13*(((H199+J199+M199+O199)*Data!H199)+(J199+O199)*(1-Data!H199)*1.8/12+I199+N199+K199+L199+P199+Q199)</f>
        <v>14060071.571067467</v>
      </c>
      <c r="T199" s="1">
        <f>'Innlegging av opplysninger'!$C$13*((H199+J199+M199+O199)*(1-Data!H199)-(J199+O199)*(1-Data!H199)*1.8/12)</f>
        <v>71867032.615945175</v>
      </c>
      <c r="U199" s="1">
        <f>Data!I199</f>
        <v>377.04900000000004</v>
      </c>
      <c r="V199" s="1">
        <f>Data!J199+Data!K199</f>
        <v>54514.717838044075</v>
      </c>
      <c r="W199" s="1">
        <f>Data!L199</f>
        <v>0.31059623550254739</v>
      </c>
      <c r="X199" s="1">
        <f t="shared" ref="X199:X262" si="37">V199*(11-1/11)*U199</f>
        <v>224233307.41218197</v>
      </c>
      <c r="Y199" s="100">
        <f t="shared" ref="Y199:Y262" si="38">W199*(11-1/11)*U199</f>
        <v>1277.5636363636363</v>
      </c>
      <c r="Z199" s="100">
        <f t="shared" ref="Z199:Z262" si="39">(X199+Y199)*0.143</f>
        <v>32065545.651542019</v>
      </c>
      <c r="AA199" s="100">
        <f>'Innlegging av opplysninger'!$B$4*X199</f>
        <v>29150329.963583659</v>
      </c>
      <c r="AB199" s="1"/>
      <c r="AC199" s="1">
        <f>'Innlegging av opplysninger'!$B$5*X199</f>
        <v>29374563.27099584</v>
      </c>
      <c r="AD199" s="1">
        <f>'Innlegging av opplysninger'!$B$5*Y199</f>
        <v>167.36083636363637</v>
      </c>
      <c r="AE199" s="1">
        <f>'Innlegging av opplysninger'!$B$5*Z199</f>
        <v>4200586.480352005</v>
      </c>
      <c r="AF199" s="1">
        <f>'Innlegging av opplysninger'!$B$5*AA199</f>
        <v>3818693.2252294593</v>
      </c>
      <c r="AG199" s="1"/>
      <c r="AH199" s="1">
        <f>'Innlegging av opplysninger'!$C$11*SUM(X199:AG199)</f>
        <v>12268089.895277591</v>
      </c>
      <c r="AI199" s="1">
        <f>'Innlegging av opplysninger'!$C$13*(((X199+Z199+AC199+AE199)*Data!M199)+(Z199+AE199)*(1-Data!M199)*1.8/12+Y199+AD199+AA199+AB199+AF199+AG199)</f>
        <v>3031636.3672848237</v>
      </c>
      <c r="AJ199" s="1">
        <f>'Innlegging av opplysninger'!$C$13*((X199+Z199+AC199+AE199)*(1-Data!M199)-(Z199+AE199)*(1-Data!M199)*1.8/12)</f>
        <v>13756276.120989773</v>
      </c>
      <c r="AK199" s="83">
        <f t="shared" si="34"/>
        <v>75061000</v>
      </c>
      <c r="AL199" s="83">
        <f t="shared" si="35"/>
        <v>17092000</v>
      </c>
      <c r="AM199" s="83">
        <f t="shared" si="36"/>
        <v>85623000</v>
      </c>
      <c r="AN199" s="83"/>
      <c r="AO199" s="83"/>
      <c r="AP199" s="83"/>
      <c r="AQ199" s="83"/>
      <c r="AR199" s="83"/>
      <c r="AS199" s="83"/>
      <c r="AT199" s="83"/>
      <c r="AV199" s="97"/>
      <c r="AZ199" s="98"/>
      <c r="BA199" s="99"/>
      <c r="BB199" s="4"/>
      <c r="BC199" s="3"/>
    </row>
    <row r="200" spans="1:55">
      <c r="A200" t="str">
        <f t="shared" si="30"/>
        <v>1500Administrasjon</v>
      </c>
      <c r="B200" s="6" t="str">
        <f>Data!A200</f>
        <v>1500</v>
      </c>
      <c r="C200" s="7" t="str">
        <f>Data!B200</f>
        <v>Møre og Romsdal fylkeskommune</v>
      </c>
      <c r="D200" s="7" t="str">
        <f>Data!C200</f>
        <v>Administrasjon</v>
      </c>
      <c r="E200" s="1">
        <f>Data!D200</f>
        <v>112.0877</v>
      </c>
      <c r="F200" s="1">
        <f>Data!E200+Data!F200</f>
        <v>59361.406901322203</v>
      </c>
      <c r="G200" s="1">
        <f>Data!G200</f>
        <v>0</v>
      </c>
      <c r="H200" s="1">
        <f t="shared" si="31"/>
        <v>72585638.927272707</v>
      </c>
      <c r="I200" s="1">
        <f t="shared" si="32"/>
        <v>0</v>
      </c>
      <c r="J200" s="1">
        <f t="shared" si="33"/>
        <v>8710276.6712727249</v>
      </c>
      <c r="K200" s="1">
        <f>'Innlegging av opplysninger'!$B$4*H200</f>
        <v>9436133.0605454519</v>
      </c>
      <c r="L200" s="1"/>
      <c r="M200" s="1">
        <f>'Innlegging av opplysninger'!$B$5*H200</f>
        <v>9508718.6994727254</v>
      </c>
      <c r="N200" s="1">
        <f>'Innlegging av opplysninger'!$B$5*I200</f>
        <v>0</v>
      </c>
      <c r="O200" s="1">
        <f>'Innlegging av opplysninger'!$B$5*J200</f>
        <v>1141046.2439367271</v>
      </c>
      <c r="P200" s="1">
        <f>'Innlegging av opplysninger'!$B$5*K200</f>
        <v>1236133.4309314543</v>
      </c>
      <c r="Q200" s="1"/>
      <c r="R200" s="1">
        <f>'Innlegging av opplysninger'!$C$11*SUM(H200:Q200)</f>
        <v>3899481.9872704078</v>
      </c>
      <c r="S200" s="1">
        <f>'Innlegging av opplysninger'!$C$13*(((H200+J200+M200+O200)*Data!H200)+(J200+O200)*(1-Data!H200)*1.8/12+I200+N200+K200+L200+P200+Q200)</f>
        <v>1268533.0546728128</v>
      </c>
      <c r="T200" s="1">
        <f>'Innlegging av opplysninger'!$C$13*((H200+J200+M200+O200)*(1-Data!H200)-(J200+O200)*(1-Data!H200)*1.8/12)</f>
        <v>4067600.1910656402</v>
      </c>
      <c r="U200" s="1">
        <f>Data!I200</f>
        <v>18.7</v>
      </c>
      <c r="V200" s="1">
        <f>Data!J200+Data!K200</f>
        <v>64344.934937611404</v>
      </c>
      <c r="W200" s="1">
        <f>Data!L200</f>
        <v>0</v>
      </c>
      <c r="X200" s="1">
        <f t="shared" si="37"/>
        <v>13126366.727272725</v>
      </c>
      <c r="Y200" s="100">
        <f t="shared" si="38"/>
        <v>0</v>
      </c>
      <c r="Z200" s="100">
        <f t="shared" si="39"/>
        <v>1877070.4419999996</v>
      </c>
      <c r="AA200" s="100">
        <f>'Innlegging av opplysninger'!$B$4*X200</f>
        <v>1706427.6745454543</v>
      </c>
      <c r="AB200" s="1"/>
      <c r="AC200" s="1">
        <f>'Innlegging av opplysninger'!$B$5*X200</f>
        <v>1719554.0412727271</v>
      </c>
      <c r="AD200" s="1">
        <f>'Innlegging av opplysninger'!$B$5*Y200</f>
        <v>0</v>
      </c>
      <c r="AE200" s="1">
        <f>'Innlegging av opplysninger'!$B$5*Z200</f>
        <v>245896.22790199996</v>
      </c>
      <c r="AF200" s="1">
        <f>'Innlegging av opplysninger'!$B$5*AA200</f>
        <v>223542.02536545452</v>
      </c>
      <c r="AG200" s="1"/>
      <c r="AH200" s="1">
        <f>'Innlegging av opplysninger'!$C$11*SUM(X200:AG200)</f>
        <v>718156.57125761756</v>
      </c>
      <c r="AI200" s="1">
        <f>'Innlegging av opplysninger'!$C$13*(((X200+Z200+AC200+AE200)*Data!M200)+(Z200+AE200)*(1-Data!M200)*1.8/12+Y200+AD200+AA200+AB200+AF200+AG200)</f>
        <v>303814.22216557828</v>
      </c>
      <c r="AJ200" s="1">
        <f>'Innlegging av opplysninger'!$C$13*((X200+Z200+AC200+AE200)*(1-Data!M200)-(Z200+AE200)*(1-Data!M200)*1.8/12)</f>
        <v>678926.3490290565</v>
      </c>
      <c r="AK200" s="83">
        <f t="shared" si="34"/>
        <v>4618000</v>
      </c>
      <c r="AL200" s="83">
        <f t="shared" si="35"/>
        <v>1572000</v>
      </c>
      <c r="AM200" s="83">
        <f t="shared" si="36"/>
        <v>4747000</v>
      </c>
      <c r="AN200" s="83"/>
      <c r="AO200" s="83"/>
      <c r="AP200" s="83"/>
      <c r="AQ200" s="83"/>
      <c r="AR200" s="83"/>
      <c r="AS200" s="83"/>
      <c r="AT200" s="83"/>
      <c r="AV200" s="97"/>
      <c r="AZ200" s="98"/>
      <c r="BA200" s="99"/>
      <c r="BB200" s="4"/>
      <c r="BC200" s="3"/>
    </row>
    <row r="201" spans="1:55">
      <c r="A201" t="str">
        <f t="shared" si="30"/>
        <v>1500Undervisning</v>
      </c>
      <c r="B201" s="6" t="str">
        <f>Data!A201</f>
        <v>1500</v>
      </c>
      <c r="C201" s="7" t="str">
        <f>Data!B201</f>
        <v>Møre og Romsdal fylkeskommune</v>
      </c>
      <c r="D201" s="7" t="str">
        <f>Data!C201</f>
        <v>Undervisning</v>
      </c>
      <c r="E201" s="1">
        <f>Data!D201</f>
        <v>1513.1087999999986</v>
      </c>
      <c r="F201" s="1">
        <f>Data!E201+Data!F201</f>
        <v>51891.564685753961</v>
      </c>
      <c r="G201" s="1">
        <f>Data!G201</f>
        <v>3.5084192227287327</v>
      </c>
      <c r="H201" s="1">
        <f t="shared" si="31"/>
        <v>856555452.7830925</v>
      </c>
      <c r="I201" s="1">
        <f t="shared" si="32"/>
        <v>57912.218181818185</v>
      </c>
      <c r="J201" s="1">
        <f t="shared" si="33"/>
        <v>102793603.80015291</v>
      </c>
      <c r="K201" s="1">
        <f>'Innlegging av opplysninger'!$B$4*H201</f>
        <v>111352208.86180203</v>
      </c>
      <c r="L201" s="1"/>
      <c r="M201" s="1">
        <f>'Innlegging av opplysninger'!$B$5*H201</f>
        <v>112208764.31458512</v>
      </c>
      <c r="N201" s="1">
        <f>'Innlegging av opplysninger'!$B$5*I201</f>
        <v>7586.5005818181826</v>
      </c>
      <c r="O201" s="1">
        <f>'Innlegging av opplysninger'!$B$5*J201</f>
        <v>13465962.097820032</v>
      </c>
      <c r="P201" s="1">
        <f>'Innlegging av opplysninger'!$B$5*K201</f>
        <v>14587139.360896066</v>
      </c>
      <c r="Q201" s="1"/>
      <c r="R201" s="1">
        <f>'Innlegging av opplysninger'!$C$11*SUM(H201:Q201)</f>
        <v>46019087.937610269</v>
      </c>
      <c r="S201" s="1">
        <f>'Innlegging av opplysninger'!$C$13*(((H201+J201+M201+O201)*Data!H201)+(J201+O201)*(1-Data!H201)*1.8/12+I201+N201+K201+L201+P201+Q201)</f>
        <v>9437650.823856011</v>
      </c>
      <c r="T201" s="1">
        <f>'Innlegging av opplysninger'!$C$13*((H201+J201+M201+O201)*(1-Data!H201)-(J201+O201)*(1-Data!H201)*1.8/12)</f>
        <v>53535837.932873823</v>
      </c>
      <c r="U201" s="1">
        <f>Data!I201</f>
        <v>288.97899999999987</v>
      </c>
      <c r="V201" s="1">
        <f>Data!J201+Data!K201</f>
        <v>53940.66409191212</v>
      </c>
      <c r="W201" s="1">
        <f>Data!L201</f>
        <v>0</v>
      </c>
      <c r="X201" s="1">
        <f t="shared" si="37"/>
        <v>170047845.47581816</v>
      </c>
      <c r="Y201" s="100">
        <f t="shared" si="38"/>
        <v>0</v>
      </c>
      <c r="Z201" s="100">
        <f t="shared" si="39"/>
        <v>24316841.903041996</v>
      </c>
      <c r="AA201" s="100">
        <f>'Innlegging av opplysninger'!$B$4*X201</f>
        <v>22106219.911856361</v>
      </c>
      <c r="AB201" s="1"/>
      <c r="AC201" s="1">
        <f>'Innlegging av opplysninger'!$B$5*X201</f>
        <v>22276267.75733218</v>
      </c>
      <c r="AD201" s="1">
        <f>'Innlegging av opplysninger'!$B$5*Y201</f>
        <v>0</v>
      </c>
      <c r="AE201" s="1">
        <f>'Innlegging av opplysninger'!$B$5*Z201</f>
        <v>3185506.2892985018</v>
      </c>
      <c r="AF201" s="1">
        <f>'Innlegging av opplysninger'!$B$5*AA201</f>
        <v>2895914.8084531832</v>
      </c>
      <c r="AG201" s="1"/>
      <c r="AH201" s="1">
        <f>'Innlegging av opplysninger'!$C$11*SUM(X201:AG201)</f>
        <v>9303486.6535404138</v>
      </c>
      <c r="AI201" s="1">
        <f>'Innlegging av opplysninger'!$C$13*(((X201+Z201+AC201+AE201)*Data!M201)+(Z201+AE201)*(1-Data!M201)*1.8/12+Y201+AD201+AA201+AB201+AF201+AG201)</f>
        <v>2147977.1426059487</v>
      </c>
      <c r="AJ201" s="1">
        <f>'Innlegging av opplysninger'!$C$13*((X201+Z201+AC201+AE201)*(1-Data!M201)-(Z201+AE201)*(1-Data!M201)*1.8/12)</f>
        <v>10583109.856975669</v>
      </c>
      <c r="AK201" s="83">
        <f t="shared" si="34"/>
        <v>55323000</v>
      </c>
      <c r="AL201" s="83">
        <f t="shared" si="35"/>
        <v>11586000</v>
      </c>
      <c r="AM201" s="83">
        <f t="shared" si="36"/>
        <v>64119000</v>
      </c>
      <c r="AN201" s="83"/>
      <c r="AO201" s="83"/>
      <c r="AP201" s="83"/>
      <c r="AQ201" s="83"/>
      <c r="AR201" s="83"/>
      <c r="AS201" s="83"/>
      <c r="AT201" s="83"/>
      <c r="AV201" s="97"/>
      <c r="AZ201" s="98"/>
      <c r="BA201" s="99"/>
      <c r="BB201" s="4"/>
      <c r="BC201" s="3"/>
    </row>
    <row r="202" spans="1:55">
      <c r="A202" t="str">
        <f t="shared" si="30"/>
        <v>1500Helse/pleie/omsorg</v>
      </c>
      <c r="B202" s="6" t="str">
        <f>Data!A202</f>
        <v>1500</v>
      </c>
      <c r="C202" s="7" t="str">
        <f>Data!B202</f>
        <v>Møre og Romsdal fylkeskommune</v>
      </c>
      <c r="D202" s="7" t="str">
        <f>Data!C202</f>
        <v>Helse/pleie/omsorg</v>
      </c>
      <c r="E202" s="1">
        <f>Data!D202</f>
        <v>157.76999999999995</v>
      </c>
      <c r="F202" s="1">
        <f>Data!E202+Data!F202</f>
        <v>52022.274339227995</v>
      </c>
      <c r="G202" s="1">
        <f>Data!G202</f>
        <v>0</v>
      </c>
      <c r="H202" s="1">
        <f t="shared" si="31"/>
        <v>89536955.154545426</v>
      </c>
      <c r="I202" s="1">
        <f t="shared" si="32"/>
        <v>0</v>
      </c>
      <c r="J202" s="1">
        <f t="shared" si="33"/>
        <v>10744434.61854545</v>
      </c>
      <c r="K202" s="1">
        <f>'Innlegging av opplysninger'!$B$4*H202</f>
        <v>11639804.170090906</v>
      </c>
      <c r="L202" s="1"/>
      <c r="M202" s="1">
        <f>'Innlegging av opplysninger'!$B$5*H202</f>
        <v>11729341.125245452</v>
      </c>
      <c r="N202" s="1">
        <f>'Innlegging av opplysninger'!$B$5*I202</f>
        <v>0</v>
      </c>
      <c r="O202" s="1">
        <f>'Innlegging av opplysninger'!$B$5*J202</f>
        <v>1407520.9350294541</v>
      </c>
      <c r="P202" s="1">
        <f>'Innlegging av opplysninger'!$B$5*K202</f>
        <v>1524814.3462819087</v>
      </c>
      <c r="Q202" s="1"/>
      <c r="R202" s="1">
        <f>'Innlegging av opplysninger'!$C$11*SUM(H202:Q202)</f>
        <v>4810149.0732900668</v>
      </c>
      <c r="S202" s="1">
        <f>'Innlegging av opplysninger'!$C$13*(((H202+J202+M202+O202)*Data!H202)+(J202+O202)*(1-Data!H202)*1.8/12+I202+N202+K202+L202+P202+Q202)</f>
        <v>1306561.3450592293</v>
      </c>
      <c r="T202" s="1">
        <f>'Innlegging av opplysninger'!$C$13*((H202+J202+M202+O202)*(1-Data!H202)-(J202+O202)*(1-Data!H202)*1.8/12)</f>
        <v>5275747.9131271765</v>
      </c>
      <c r="U202" s="1">
        <f>Data!I202</f>
        <v>28.370000000000005</v>
      </c>
      <c r="V202" s="1">
        <f>Data!J202+Data!K202</f>
        <v>43334.311861120899</v>
      </c>
      <c r="W202" s="1">
        <f>Data!L202</f>
        <v>0</v>
      </c>
      <c r="X202" s="1">
        <f t="shared" si="37"/>
        <v>13411575.572727272</v>
      </c>
      <c r="Y202" s="100">
        <f t="shared" si="38"/>
        <v>0</v>
      </c>
      <c r="Z202" s="100">
        <f t="shared" si="39"/>
        <v>1917855.3068999997</v>
      </c>
      <c r="AA202" s="100">
        <f>'Innlegging av opplysninger'!$B$4*X202</f>
        <v>1743504.8244545455</v>
      </c>
      <c r="AB202" s="1"/>
      <c r="AC202" s="1">
        <f>'Innlegging av opplysninger'!$B$5*X202</f>
        <v>1756916.4000272728</v>
      </c>
      <c r="AD202" s="1">
        <f>'Innlegging av opplysninger'!$B$5*Y202</f>
        <v>0</v>
      </c>
      <c r="AE202" s="1">
        <f>'Innlegging av opplysninger'!$B$5*Z202</f>
        <v>251239.04520389996</v>
      </c>
      <c r="AF202" s="1">
        <f>'Innlegging av opplysninger'!$B$5*AA202</f>
        <v>228399.13200354547</v>
      </c>
      <c r="AG202" s="1"/>
      <c r="AH202" s="1">
        <f>'Innlegging av opplysninger'!$C$11*SUM(X202:AG202)</f>
        <v>733760.63069002831</v>
      </c>
      <c r="AI202" s="1">
        <f>'Innlegging av opplysninger'!$C$13*(((X202+Z202+AC202+AE202)*Data!M202)+(Z202+AE202)*(1-Data!M202)*1.8/12+Y202+AD202+AA202+AB202+AF202+AG202)</f>
        <v>136370.83880507661</v>
      </c>
      <c r="AJ202" s="1">
        <f>'Innlegging av opplysninger'!$C$13*((X202+Z202+AC202+AE202)*(1-Data!M202)-(Z202+AE202)*(1-Data!M202)*1.8/12)</f>
        <v>867722.65582338301</v>
      </c>
      <c r="AK202" s="83">
        <f t="shared" si="34"/>
        <v>5544000</v>
      </c>
      <c r="AL202" s="83">
        <f t="shared" si="35"/>
        <v>1443000</v>
      </c>
      <c r="AM202" s="83">
        <f t="shared" si="36"/>
        <v>6143000</v>
      </c>
      <c r="AN202" s="83"/>
      <c r="AO202" s="83"/>
      <c r="AP202" s="83"/>
      <c r="AQ202" s="83"/>
      <c r="AR202" s="83"/>
      <c r="AS202" s="83"/>
      <c r="AT202" s="83"/>
      <c r="AV202" s="97"/>
      <c r="AZ202" s="98"/>
      <c r="BA202" s="99"/>
      <c r="BB202" s="4"/>
      <c r="BC202" s="3"/>
    </row>
    <row r="203" spans="1:55">
      <c r="A203" t="str">
        <f t="shared" si="30"/>
        <v>1500Samferdsel og teknikk</v>
      </c>
      <c r="B203" s="6" t="str">
        <f>Data!A203</f>
        <v>1500</v>
      </c>
      <c r="C203" s="7" t="str">
        <f>Data!B203</f>
        <v>Møre og Romsdal fylkeskommune</v>
      </c>
      <c r="D203" s="7" t="str">
        <f>Data!C203</f>
        <v>Samferdsel og teknikk</v>
      </c>
      <c r="E203" s="1">
        <f>Data!D203</f>
        <v>207.38800000000001</v>
      </c>
      <c r="F203" s="1">
        <f>Data!E203+Data!F203</f>
        <v>57267.656891912739</v>
      </c>
      <c r="G203" s="1">
        <f>Data!G203</f>
        <v>12.203357957065982</v>
      </c>
      <c r="H203" s="1">
        <f t="shared" si="31"/>
        <v>129563179.93636361</v>
      </c>
      <c r="I203" s="1">
        <f t="shared" si="32"/>
        <v>27609.054545454546</v>
      </c>
      <c r="J203" s="1">
        <f t="shared" si="33"/>
        <v>15550894.678909086</v>
      </c>
      <c r="K203" s="1">
        <f>'Innlegging av opplysninger'!$B$4*H203</f>
        <v>16843213.391727269</v>
      </c>
      <c r="L203" s="1"/>
      <c r="M203" s="1">
        <f>'Innlegging av opplysninger'!$B$5*H203</f>
        <v>16972776.571663633</v>
      </c>
      <c r="N203" s="1">
        <f>'Innlegging av opplysninger'!$B$5*I203</f>
        <v>3616.7861454545459</v>
      </c>
      <c r="O203" s="1">
        <f>'Innlegging av opplysninger'!$B$5*J203</f>
        <v>2037167.2029370903</v>
      </c>
      <c r="P203" s="1">
        <f>'Innlegging av opplysninger'!$B$5*K203</f>
        <v>2206460.9543162724</v>
      </c>
      <c r="Q203" s="1"/>
      <c r="R203" s="1">
        <f>'Innlegging av opplysninger'!$C$11*SUM(H203:Q203)</f>
        <v>6961786.9059110982</v>
      </c>
      <c r="S203" s="1">
        <f>'Innlegging av opplysninger'!$C$13*(((H203+J203+M203+O203)*Data!H203)+(J203+O203)*(1-Data!H203)*1.8/12+I203+N203+K203+L203+P203+Q203)</f>
        <v>1774179.2961556187</v>
      </c>
      <c r="T203" s="1">
        <f>'Innlegging av opplysninger'!$C$13*((H203+J203+M203+O203)*(1-Data!H203)-(J203+O203)*(1-Data!H203)*1.8/12)</f>
        <v>7752476.46982799</v>
      </c>
      <c r="U203" s="1">
        <f>Data!I203</f>
        <v>33</v>
      </c>
      <c r="V203" s="1">
        <f>Data!J203+Data!K203</f>
        <v>60929.64545454544</v>
      </c>
      <c r="W203" s="1">
        <f>Data!L203</f>
        <v>3.5487878787878788</v>
      </c>
      <c r="X203" s="1">
        <f t="shared" si="37"/>
        <v>21934672.363636356</v>
      </c>
      <c r="Y203" s="100">
        <f t="shared" si="38"/>
        <v>1277.5636363636363</v>
      </c>
      <c r="Z203" s="100">
        <f t="shared" si="39"/>
        <v>3136840.8395999987</v>
      </c>
      <c r="AA203" s="100">
        <f>'Innlegging av opplysninger'!$B$4*X203</f>
        <v>2851507.4072727263</v>
      </c>
      <c r="AB203" s="1"/>
      <c r="AC203" s="1">
        <f>'Innlegging av opplysninger'!$B$5*X203</f>
        <v>2873442.0796363628</v>
      </c>
      <c r="AD203" s="1">
        <f>'Innlegging av opplysninger'!$B$5*Y203</f>
        <v>167.36083636363637</v>
      </c>
      <c r="AE203" s="1">
        <f>'Innlegging av opplysninger'!$B$5*Z203</f>
        <v>410926.14998759987</v>
      </c>
      <c r="AF203" s="1">
        <f>'Innlegging av opplysninger'!$B$5*AA203</f>
        <v>373547.47035272716</v>
      </c>
      <c r="AG203" s="1"/>
      <c r="AH203" s="1">
        <f>'Innlegging av opplysninger'!$C$11*SUM(X203:AG203)</f>
        <v>1200130.4869284229</v>
      </c>
      <c r="AI203" s="1">
        <f>'Innlegging av opplysninger'!$C$13*(((X203+Z203+AC203+AE203)*Data!M203)+(Z203+AE203)*(1-Data!M203)*1.8/12+Y203+AD203+AA203+AB203+AF203+AG203)</f>
        <v>329318.39213107427</v>
      </c>
      <c r="AJ203" s="1">
        <f>'Innlegging av opplysninger'!$C$13*((X203+Z203+AC203+AE203)*(1-Data!M203)-(Z203+AE203)*(1-Data!M203)*1.8/12)</f>
        <v>1312965.4320867674</v>
      </c>
      <c r="AK203" s="83">
        <f t="shared" si="34"/>
        <v>8162000</v>
      </c>
      <c r="AL203" s="83">
        <f t="shared" si="35"/>
        <v>2103000</v>
      </c>
      <c r="AM203" s="83">
        <f t="shared" si="36"/>
        <v>9065000</v>
      </c>
      <c r="AN203" s="83"/>
      <c r="AO203" s="83"/>
      <c r="AP203" s="83"/>
      <c r="AQ203" s="83"/>
      <c r="AR203" s="83"/>
      <c r="AS203" s="83"/>
      <c r="AT203" s="83"/>
      <c r="AV203" s="97"/>
      <c r="AZ203" s="98"/>
      <c r="BA203" s="99"/>
      <c r="BB203" s="4"/>
      <c r="BC203" s="3"/>
    </row>
    <row r="204" spans="1:55">
      <c r="A204" t="str">
        <f t="shared" si="30"/>
        <v>1500Annet</v>
      </c>
      <c r="B204" s="6" t="str">
        <f>Data!A204</f>
        <v>1500</v>
      </c>
      <c r="C204" s="7" t="str">
        <f>Data!B204</f>
        <v>Møre og Romsdal fylkeskommune</v>
      </c>
      <c r="D204" s="7" t="str">
        <f>Data!C204</f>
        <v>Annet</v>
      </c>
      <c r="E204" s="1">
        <f>Data!D204</f>
        <v>33.200000000000003</v>
      </c>
      <c r="F204" s="1">
        <f>Data!E204+Data!F204</f>
        <v>56656.226907630517</v>
      </c>
      <c r="G204" s="1">
        <f>Data!G204</f>
        <v>0</v>
      </c>
      <c r="H204" s="1">
        <f t="shared" si="31"/>
        <v>20519855.27272727</v>
      </c>
      <c r="I204" s="1">
        <f t="shared" si="32"/>
        <v>0</v>
      </c>
      <c r="J204" s="1">
        <f t="shared" si="33"/>
        <v>2462382.6327272723</v>
      </c>
      <c r="K204" s="1">
        <f>'Innlegging av opplysninger'!$B$4*H204</f>
        <v>2667581.1854545451</v>
      </c>
      <c r="L204" s="1"/>
      <c r="M204" s="1">
        <f>'Innlegging av opplysninger'!$B$5*H204</f>
        <v>2688101.0407272726</v>
      </c>
      <c r="N204" s="1">
        <f>'Innlegging av opplysninger'!$B$5*I204</f>
        <v>0</v>
      </c>
      <c r="O204" s="1">
        <f>'Innlegging av opplysninger'!$B$5*J204</f>
        <v>322572.12488727272</v>
      </c>
      <c r="P204" s="1">
        <f>'Innlegging av opplysninger'!$B$5*K204</f>
        <v>349453.13529454544</v>
      </c>
      <c r="Q204" s="1"/>
      <c r="R204" s="1">
        <f>'Innlegging av opplysninger'!$C$11*SUM(H204:Q204)</f>
        <v>1102377.9248890907</v>
      </c>
      <c r="S204" s="1">
        <f>'Innlegging av opplysninger'!$C$13*(((H204+J204+M204+O204)*Data!H204)+(J204+O204)*(1-Data!H204)*1.8/12+I204+N204+K204+L204+P204+Q204)</f>
        <v>273145.85967563343</v>
      </c>
      <c r="T204" s="1">
        <f>'Innlegging av opplysninger'!$C$13*((H204+J204+M204+O204)*(1-Data!H204)-(J204+O204)*(1-Data!H204)*1.8/12)</f>
        <v>1235371.3006989118</v>
      </c>
      <c r="U204" s="1">
        <f>Data!I204</f>
        <v>8</v>
      </c>
      <c r="V204" s="1">
        <f>Data!J204+Data!K204</f>
        <v>65459.708333333336</v>
      </c>
      <c r="W204" s="1">
        <f>Data!L204</f>
        <v>0</v>
      </c>
      <c r="X204" s="1">
        <f t="shared" si="37"/>
        <v>5712847.2727272725</v>
      </c>
      <c r="Y204" s="100">
        <f t="shared" si="38"/>
        <v>0</v>
      </c>
      <c r="Z204" s="100">
        <f t="shared" si="39"/>
        <v>816937.15999999992</v>
      </c>
      <c r="AA204" s="100">
        <f>'Innlegging av opplysninger'!$B$4*X204</f>
        <v>742670.14545454539</v>
      </c>
      <c r="AB204" s="1"/>
      <c r="AC204" s="1">
        <f>'Innlegging av opplysninger'!$B$5*X204</f>
        <v>748382.99272727268</v>
      </c>
      <c r="AD204" s="1">
        <f>'Innlegging av opplysninger'!$B$5*Y204</f>
        <v>0</v>
      </c>
      <c r="AE204" s="1">
        <f>'Innlegging av opplysninger'!$B$5*Z204</f>
        <v>107018.76796</v>
      </c>
      <c r="AF204" s="1">
        <f>'Innlegging av opplysninger'!$B$5*AA204</f>
        <v>97289.789054545443</v>
      </c>
      <c r="AG204" s="1"/>
      <c r="AH204" s="1">
        <f>'Innlegging av opplysninger'!$C$11*SUM(X204:AG204)</f>
        <v>312555.55286109814</v>
      </c>
      <c r="AI204" s="1">
        <f>'Innlegging av opplysninger'!$C$13*(((X204+Z204+AC204+AE204)*Data!M204)+(Z204+AE204)*(1-Data!M204)*1.8/12+Y204+AD204+AA204+AB204+AF204+AG204)</f>
        <v>114155.97793509709</v>
      </c>
      <c r="AJ204" s="1">
        <f>'Innlegging av opplysninger'!$C$13*((X204+Z204+AC204+AE204)*(1-Data!M204)-(Z204+AE204)*(1-Data!M204)*1.8/12)</f>
        <v>313551.620716932</v>
      </c>
      <c r="AK204" s="83">
        <f t="shared" si="34"/>
        <v>1415000</v>
      </c>
      <c r="AL204" s="83">
        <f t="shared" si="35"/>
        <v>387000</v>
      </c>
      <c r="AM204" s="83">
        <f t="shared" si="36"/>
        <v>1549000</v>
      </c>
      <c r="AN204" s="83"/>
      <c r="AO204" s="83"/>
      <c r="AP204" s="83"/>
      <c r="AQ204" s="83"/>
      <c r="AR204" s="83"/>
      <c r="AS204" s="83"/>
      <c r="AT204" s="83"/>
      <c r="AV204" s="97"/>
      <c r="AZ204" s="98"/>
      <c r="BA204" s="99"/>
      <c r="BB204" s="4"/>
      <c r="BC204" s="3"/>
    </row>
    <row r="205" spans="1:55">
      <c r="A205" t="str">
        <f t="shared" si="30"/>
        <v>1505Alle</v>
      </c>
      <c r="B205" s="6" t="str">
        <f>Data!A205</f>
        <v>1505</v>
      </c>
      <c r="C205" s="7" t="str">
        <f>Data!B205</f>
        <v>Kristiansund kommune</v>
      </c>
      <c r="D205" s="7" t="str">
        <f>Data!C205</f>
        <v>Alle</v>
      </c>
      <c r="E205" s="1">
        <f>Data!D205</f>
        <v>1597.0912999999994</v>
      </c>
      <c r="F205" s="1">
        <f>Data!E205+Data!F205</f>
        <v>45332.344090117716</v>
      </c>
      <c r="G205" s="1">
        <f>Data!G205</f>
        <v>451.61861337127982</v>
      </c>
      <c r="H205" s="1">
        <f t="shared" si="31"/>
        <v>789817007.5083642</v>
      </c>
      <c r="I205" s="1">
        <f t="shared" si="32"/>
        <v>7868467.1818181928</v>
      </c>
      <c r="J205" s="1">
        <f t="shared" si="33"/>
        <v>95722256.962821886</v>
      </c>
      <c r="K205" s="1">
        <f>'Innlegging av opplysninger'!$B$4*H205</f>
        <v>102676210.97608735</v>
      </c>
      <c r="L205" s="1"/>
      <c r="M205" s="1">
        <f>'Innlegging av opplysninger'!$B$5*H205</f>
        <v>103466027.98359571</v>
      </c>
      <c r="N205" s="1">
        <f>'Innlegging av opplysninger'!$B$5*I205</f>
        <v>1030769.2008181832</v>
      </c>
      <c r="O205" s="1">
        <f>'Innlegging av opplysninger'!$B$5*J205</f>
        <v>12539615.662129667</v>
      </c>
      <c r="P205" s="1">
        <f>'Innlegging av opplysninger'!$B$5*K205</f>
        <v>13450583.637867443</v>
      </c>
      <c r="Q205" s="1"/>
      <c r="R205" s="1">
        <f>'Innlegging av opplysninger'!$C$11*SUM(H205:Q205)</f>
        <v>42809695.6863131</v>
      </c>
      <c r="S205" s="1">
        <f>'Innlegging av opplysninger'!$C$13*(((H205+J205+M205+O205)*Data!H205)+(J205+O205)*(1-Data!H205)*1.8/12+I205+N205+K205+L205+P205+Q205)</f>
        <v>8226033.9364630366</v>
      </c>
      <c r="T205" s="1">
        <f>'Innlegging av opplysninger'!$C$13*((H205+J205+M205+O205)*(1-Data!H205)-(J205+O205)*(1-Data!H205)*1.8/12)</f>
        <v>50355654.8974391</v>
      </c>
      <c r="U205" s="1">
        <f>Data!I205</f>
        <v>222.51230000000015</v>
      </c>
      <c r="V205" s="1">
        <f>Data!J205+Data!K205</f>
        <v>46839.816034888841</v>
      </c>
      <c r="W205" s="1">
        <f>Data!L205</f>
        <v>429.91686302285291</v>
      </c>
      <c r="X205" s="1">
        <f t="shared" si="37"/>
        <v>113699293.06363639</v>
      </c>
      <c r="Y205" s="100">
        <f t="shared" si="38"/>
        <v>1043583.1636363637</v>
      </c>
      <c r="Z205" s="100">
        <f t="shared" si="39"/>
        <v>16408231.300500002</v>
      </c>
      <c r="AA205" s="100">
        <f>'Innlegging av opplysninger'!$B$4*X205</f>
        <v>14780908.098272732</v>
      </c>
      <c r="AB205" s="1"/>
      <c r="AC205" s="1">
        <f>'Innlegging av opplysninger'!$B$5*X205</f>
        <v>14894607.391336368</v>
      </c>
      <c r="AD205" s="1">
        <f>'Innlegging av opplysninger'!$B$5*Y205</f>
        <v>136709.39443636365</v>
      </c>
      <c r="AE205" s="1">
        <f>'Innlegging av opplysninger'!$B$5*Z205</f>
        <v>2149478.3003655002</v>
      </c>
      <c r="AF205" s="1">
        <f>'Innlegging av opplysninger'!$B$5*AA205</f>
        <v>1936298.9608737279</v>
      </c>
      <c r="AG205" s="1"/>
      <c r="AH205" s="1">
        <f>'Innlegging av opplysninger'!$C$11*SUM(X205:AG205)</f>
        <v>6271866.1675761836</v>
      </c>
      <c r="AI205" s="1">
        <f>'Innlegging av opplysninger'!$C$13*(((X205+Z205+AC205+AE205)*Data!M205)+(Z205+AE205)*(1-Data!M205)*1.8/12+Y205+AD205+AA205+AB205+AF205+AG205)</f>
        <v>1185866.1711980202</v>
      </c>
      <c r="AJ205" s="1">
        <f>'Innlegging av opplysninger'!$C$13*((X205+Z205+AC205+AE205)*(1-Data!M205)-(Z205+AE205)*(1-Data!M205)*1.8/12)</f>
        <v>7396687.5318009686</v>
      </c>
      <c r="AK205" s="83">
        <f t="shared" si="34"/>
        <v>49082000</v>
      </c>
      <c r="AL205" s="83">
        <f t="shared" si="35"/>
        <v>9412000</v>
      </c>
      <c r="AM205" s="83">
        <f t="shared" si="36"/>
        <v>57752000</v>
      </c>
      <c r="AN205" s="83"/>
      <c r="AO205" s="83"/>
      <c r="AP205" s="83"/>
      <c r="AQ205" s="83"/>
      <c r="AR205" s="83"/>
      <c r="AS205" s="83"/>
      <c r="AT205" s="83"/>
      <c r="AV205" s="97"/>
      <c r="AZ205" s="98"/>
      <c r="BA205" s="99"/>
      <c r="BB205" s="4"/>
      <c r="BC205" s="3"/>
    </row>
    <row r="206" spans="1:55">
      <c r="A206" t="str">
        <f t="shared" si="30"/>
        <v>1505Administrasjon</v>
      </c>
      <c r="B206" s="6" t="str">
        <f>Data!A206</f>
        <v>1505</v>
      </c>
      <c r="C206" s="7" t="str">
        <f>Data!B206</f>
        <v>Kristiansund kommune</v>
      </c>
      <c r="D206" s="7" t="str">
        <f>Data!C206</f>
        <v>Administrasjon</v>
      </c>
      <c r="E206" s="1">
        <f>Data!D206</f>
        <v>84.073800000000006</v>
      </c>
      <c r="F206" s="1">
        <f>Data!E206+Data!F206</f>
        <v>54374.732040976683</v>
      </c>
      <c r="G206" s="1">
        <f>Data!G206</f>
        <v>4.8258791680642483</v>
      </c>
      <c r="H206" s="1">
        <f t="shared" si="31"/>
        <v>49870803.781818166</v>
      </c>
      <c r="I206" s="1">
        <f t="shared" si="32"/>
        <v>4426.1454545454544</v>
      </c>
      <c r="J206" s="1">
        <f t="shared" si="33"/>
        <v>5985027.5912727257</v>
      </c>
      <c r="K206" s="1">
        <f>'Innlegging av opplysninger'!$B$4*H206</f>
        <v>6483204.4916363619</v>
      </c>
      <c r="L206" s="1"/>
      <c r="M206" s="1">
        <f>'Innlegging av opplysninger'!$B$5*H206</f>
        <v>6533075.2954181805</v>
      </c>
      <c r="N206" s="1">
        <f>'Innlegging av opplysninger'!$B$5*I206</f>
        <v>579.82505454545458</v>
      </c>
      <c r="O206" s="1">
        <f>'Innlegging av opplysninger'!$B$5*J206</f>
        <v>784038.61445672705</v>
      </c>
      <c r="P206" s="1">
        <f>'Innlegging av opplysninger'!$B$5*K206</f>
        <v>849299.78840436344</v>
      </c>
      <c r="Q206" s="1"/>
      <c r="R206" s="1">
        <f>'Innlegging av opplysninger'!$C$11*SUM(H206:Q206)</f>
        <v>2679397.3102735933</v>
      </c>
      <c r="S206" s="1">
        <f>'Innlegging av opplysninger'!$C$13*(((H206+J206+M206+O206)*Data!H206)+(J206+O206)*(1-Data!H206)*1.8/12+I206+N206+K206+L206+P206+Q206)</f>
        <v>710969.36241506028</v>
      </c>
      <c r="T206" s="1">
        <f>'Innlegging av opplysninger'!$C$13*((H206+J206+M206+O206)*(1-Data!H206)-(J206+O206)*(1-Data!H206)*1.8/12)</f>
        <v>2955574.3253277517</v>
      </c>
      <c r="U206" s="1">
        <f>Data!I206</f>
        <v>21</v>
      </c>
      <c r="V206" s="1">
        <f>Data!J206+Data!K206</f>
        <v>50801.984126984127</v>
      </c>
      <c r="W206" s="1">
        <f>Data!L206</f>
        <v>0</v>
      </c>
      <c r="X206" s="1">
        <f t="shared" si="37"/>
        <v>11638272.727272725</v>
      </c>
      <c r="Y206" s="100">
        <f t="shared" si="38"/>
        <v>0</v>
      </c>
      <c r="Z206" s="100">
        <f t="shared" si="39"/>
        <v>1664272.9999999995</v>
      </c>
      <c r="AA206" s="100">
        <f>'Innlegging av opplysninger'!$B$4*X206</f>
        <v>1512975.4545454544</v>
      </c>
      <c r="AB206" s="1"/>
      <c r="AC206" s="1">
        <f>'Innlegging av opplysninger'!$B$5*X206</f>
        <v>1524613.7272727271</v>
      </c>
      <c r="AD206" s="1">
        <f>'Innlegging av opplysninger'!$B$5*Y206</f>
        <v>0</v>
      </c>
      <c r="AE206" s="1">
        <f>'Innlegging av opplysninger'!$B$5*Z206</f>
        <v>218019.76299999995</v>
      </c>
      <c r="AF206" s="1">
        <f>'Innlegging av opplysninger'!$B$5*AA206</f>
        <v>198199.78454545452</v>
      </c>
      <c r="AG206" s="1"/>
      <c r="AH206" s="1">
        <f>'Innlegging av opplysninger'!$C$11*SUM(X206:AG206)</f>
        <v>636741.46935218177</v>
      </c>
      <c r="AI206" s="1">
        <f>'Innlegging av opplysninger'!$C$13*(((X206+Z206+AC206+AE206)*Data!M206)+(Z206+AE206)*(1-Data!M206)*1.8/12+Y206+AD206+AA206+AB206+AF206+AG206)</f>
        <v>118292.21725507961</v>
      </c>
      <c r="AJ206" s="1">
        <f>'Innlegging av opplysninger'!$C$13*((X206+Z206+AC206+AE206)*(1-Data!M206)-(Z206+AE206)*(1-Data!M206)*1.8/12)</f>
        <v>753038.2144900111</v>
      </c>
      <c r="AK206" s="83">
        <f t="shared" si="34"/>
        <v>3316000</v>
      </c>
      <c r="AL206" s="83">
        <f t="shared" si="35"/>
        <v>829000</v>
      </c>
      <c r="AM206" s="83">
        <f t="shared" si="36"/>
        <v>3709000</v>
      </c>
      <c r="AN206" s="83"/>
      <c r="AO206" s="83"/>
      <c r="AP206" s="83"/>
      <c r="AQ206" s="83"/>
      <c r="AR206" s="83"/>
      <c r="AS206" s="83"/>
      <c r="AT206" s="83"/>
      <c r="AV206" s="97"/>
      <c r="AZ206" s="98"/>
      <c r="BA206" s="99"/>
      <c r="BB206" s="4"/>
      <c r="BC206" s="3"/>
    </row>
    <row r="207" spans="1:55">
      <c r="A207" t="str">
        <f t="shared" si="30"/>
        <v>1505Undervisning</v>
      </c>
      <c r="B207" s="6" t="str">
        <f>Data!A207</f>
        <v>1505</v>
      </c>
      <c r="C207" s="7" t="str">
        <f>Data!B207</f>
        <v>Kristiansund kommune</v>
      </c>
      <c r="D207" s="7" t="str">
        <f>Data!C207</f>
        <v>Undervisning</v>
      </c>
      <c r="E207" s="1">
        <f>Data!D207</f>
        <v>381.15629999999987</v>
      </c>
      <c r="F207" s="1">
        <f>Data!E207+Data!F207</f>
        <v>46830.701014255865</v>
      </c>
      <c r="G207" s="1">
        <f>Data!G207</f>
        <v>5.7602878399228894</v>
      </c>
      <c r="H207" s="1">
        <f t="shared" si="31"/>
        <v>194725273.36363643</v>
      </c>
      <c r="I207" s="1">
        <f t="shared" si="32"/>
        <v>23951.672727272729</v>
      </c>
      <c r="J207" s="1">
        <f t="shared" si="33"/>
        <v>23369907.004363645</v>
      </c>
      <c r="K207" s="1">
        <f>'Innlegging av opplysninger'!$B$4*H207</f>
        <v>25314285.537272736</v>
      </c>
      <c r="L207" s="1"/>
      <c r="M207" s="1">
        <f>'Innlegging av opplysninger'!$B$5*H207</f>
        <v>25509010.810636375</v>
      </c>
      <c r="N207" s="1">
        <f>'Innlegging av opplysninger'!$B$5*I207</f>
        <v>3137.6691272727276</v>
      </c>
      <c r="O207" s="1">
        <f>'Innlegging av opplysninger'!$B$5*J207</f>
        <v>3061457.8175716377</v>
      </c>
      <c r="P207" s="1">
        <f>'Innlegging av opplysninger'!$B$5*K207</f>
        <v>3316171.4053827287</v>
      </c>
      <c r="Q207" s="1"/>
      <c r="R207" s="1">
        <f>'Innlegging av opplysninger'!$C$11*SUM(H207:Q207)</f>
        <v>10462281.420667293</v>
      </c>
      <c r="S207" s="1">
        <f>'Innlegging av opplysninger'!$C$13*(((H207+J207+M207+O207)*Data!H207)+(J207+O207)*(1-Data!H207)*1.8/12+I207+N207+K207+L207+P207+Q207)</f>
        <v>1874765.9716537814</v>
      </c>
      <c r="T207" s="1">
        <f>'Innlegging av opplysninger'!$C$13*((H207+J207+M207+O207)*(1-Data!H207)-(J207+O207)*(1-Data!H207)*1.8/12)</f>
        <v>12442040.18294356</v>
      </c>
      <c r="U207" s="1">
        <f>Data!I207</f>
        <v>63.033299999999997</v>
      </c>
      <c r="V207" s="1">
        <f>Data!J207+Data!K207</f>
        <v>49234.009404552831</v>
      </c>
      <c r="W207" s="1">
        <f>Data!L207</f>
        <v>1.8153896432520591</v>
      </c>
      <c r="X207" s="1">
        <f t="shared" si="37"/>
        <v>33855077.290909089</v>
      </c>
      <c r="Y207" s="100">
        <f t="shared" si="38"/>
        <v>1248.3272727272729</v>
      </c>
      <c r="Z207" s="100">
        <f t="shared" si="39"/>
        <v>4841454.5633999994</v>
      </c>
      <c r="AA207" s="100">
        <f>'Innlegging av opplysninger'!$B$4*X207</f>
        <v>4401160.047818182</v>
      </c>
      <c r="AB207" s="1"/>
      <c r="AC207" s="1">
        <f>'Innlegging av opplysninger'!$B$5*X207</f>
        <v>4435015.1251090905</v>
      </c>
      <c r="AD207" s="1">
        <f>'Innlegging av opplysninger'!$B$5*Y207</f>
        <v>163.53087272727277</v>
      </c>
      <c r="AE207" s="1">
        <f>'Innlegging av opplysninger'!$B$5*Z207</f>
        <v>634230.54780539998</v>
      </c>
      <c r="AF207" s="1">
        <f>'Innlegging av opplysninger'!$B$5*AA207</f>
        <v>576551.96626418189</v>
      </c>
      <c r="AG207" s="1"/>
      <c r="AH207" s="1">
        <f>'Innlegging av opplysninger'!$C$11*SUM(X207:AG207)</f>
        <v>1852306.253179153</v>
      </c>
      <c r="AI207" s="1">
        <f>'Innlegging av opplysninger'!$C$13*(((X207+Z207+AC207+AE207)*Data!M207)+(Z207+AE207)*(1-Data!M207)*1.8/12+Y207+AD207+AA207+AB207+AF207+AG207)</f>
        <v>334754.64765229198</v>
      </c>
      <c r="AJ207" s="1">
        <f>'Innlegging av opplysninger'!$C$13*((X207+Z207+AC207+AE207)*(1-Data!M207)-(Z207+AE207)*(1-Data!M207)*1.8/12)</f>
        <v>2199980.2251191805</v>
      </c>
      <c r="AK207" s="83">
        <f t="shared" si="34"/>
        <v>12315000</v>
      </c>
      <c r="AL207" s="83">
        <f t="shared" si="35"/>
        <v>2210000</v>
      </c>
      <c r="AM207" s="83">
        <f t="shared" si="36"/>
        <v>14642000</v>
      </c>
      <c r="AN207" s="83"/>
      <c r="AO207" s="83"/>
      <c r="AP207" s="83"/>
      <c r="AQ207" s="83"/>
      <c r="AR207" s="83"/>
      <c r="AS207" s="83"/>
      <c r="AT207" s="83"/>
      <c r="AV207" s="97"/>
      <c r="AZ207" s="98"/>
      <c r="BA207" s="99"/>
      <c r="BB207" s="4"/>
      <c r="BC207" s="3"/>
    </row>
    <row r="208" spans="1:55">
      <c r="A208" t="str">
        <f t="shared" si="30"/>
        <v>1505Barnehager</v>
      </c>
      <c r="B208" s="6" t="str">
        <f>Data!A208</f>
        <v>1505</v>
      </c>
      <c r="C208" s="7" t="str">
        <f>Data!B208</f>
        <v>Kristiansund kommune</v>
      </c>
      <c r="D208" s="7" t="str">
        <f>Data!C208</f>
        <v>Barnehager</v>
      </c>
      <c r="E208" s="1">
        <f>Data!D208</f>
        <v>139.87450000000001</v>
      </c>
      <c r="F208" s="1">
        <f>Data!E208+Data!F208</f>
        <v>40495.943607781759</v>
      </c>
      <c r="G208" s="1">
        <f>Data!G208</f>
        <v>1.8351450764792723</v>
      </c>
      <c r="H208" s="1">
        <f t="shared" si="31"/>
        <v>61792907.609090939</v>
      </c>
      <c r="I208" s="1">
        <f t="shared" si="32"/>
        <v>2800.2545454545452</v>
      </c>
      <c r="J208" s="1">
        <f t="shared" si="33"/>
        <v>7415484.9436363671</v>
      </c>
      <c r="K208" s="1">
        <f>'Innlegging av opplysninger'!$B$4*H208</f>
        <v>8033077.9891818222</v>
      </c>
      <c r="L208" s="1"/>
      <c r="M208" s="1">
        <f>'Innlegging av opplysninger'!$B$5*H208</f>
        <v>8094870.8967909133</v>
      </c>
      <c r="N208" s="1">
        <f>'Innlegging av opplysninger'!$B$5*I208</f>
        <v>366.83334545454545</v>
      </c>
      <c r="O208" s="1">
        <f>'Innlegging av opplysninger'!$B$5*J208</f>
        <v>971428.52761636418</v>
      </c>
      <c r="P208" s="1">
        <f>'Innlegging av opplysninger'!$B$5*K208</f>
        <v>1052333.2165828187</v>
      </c>
      <c r="Q208" s="1"/>
      <c r="R208" s="1">
        <f>'Innlegging av opplysninger'!$C$11*SUM(H208:Q208)</f>
        <v>3319804.270290025</v>
      </c>
      <c r="S208" s="1">
        <f>'Innlegging av opplysninger'!$C$13*(((H208+J208+M208+O208)*Data!H208)+(J208+O208)*(1-Data!H208)*1.8/12+I208+N208+K208+L208+P208+Q208)</f>
        <v>548436.42916632863</v>
      </c>
      <c r="T208" s="1">
        <f>'Innlegging av opplysninger'!$C$13*((H208+J208+M208+O208)*(1-Data!H208)-(J208+O208)*(1-Data!H208)*1.8/12)</f>
        <v>3994453.6249147579</v>
      </c>
      <c r="U208" s="1">
        <f>Data!I208</f>
        <v>10.149999999999999</v>
      </c>
      <c r="V208" s="1">
        <f>Data!J208+Data!K208</f>
        <v>44922.82430213465</v>
      </c>
      <c r="W208" s="1">
        <f>Data!L208</f>
        <v>0</v>
      </c>
      <c r="X208" s="1">
        <f t="shared" si="37"/>
        <v>4974181.8181818174</v>
      </c>
      <c r="Y208" s="100">
        <f t="shared" si="38"/>
        <v>0</v>
      </c>
      <c r="Z208" s="100">
        <f t="shared" si="39"/>
        <v>711307.99999999988</v>
      </c>
      <c r="AA208" s="100">
        <f>'Innlegging av opplysninger'!$B$4*X208</f>
        <v>646643.63636363624</v>
      </c>
      <c r="AB208" s="1"/>
      <c r="AC208" s="1">
        <f>'Innlegging av opplysninger'!$B$5*X208</f>
        <v>651617.81818181812</v>
      </c>
      <c r="AD208" s="1">
        <f>'Innlegging av opplysninger'!$B$5*Y208</f>
        <v>0</v>
      </c>
      <c r="AE208" s="1">
        <f>'Innlegging av opplysninger'!$B$5*Z208</f>
        <v>93181.347999999984</v>
      </c>
      <c r="AF208" s="1">
        <f>'Innlegging av opplysninger'!$B$5*AA208</f>
        <v>84710.316363636346</v>
      </c>
      <c r="AG208" s="1"/>
      <c r="AH208" s="1">
        <f>'Innlegging av opplysninger'!$C$11*SUM(X208:AG208)</f>
        <v>272142.43160945451</v>
      </c>
      <c r="AI208" s="1">
        <f>'Innlegging av opplysninger'!$C$13*(((X208+Z208+AC208+AE208)*Data!M208)+(Z208+AE208)*(1-Data!M208)*1.8/12+Y208+AD208+AA208+AB208+AF208+AG208)</f>
        <v>59049.175312012354</v>
      </c>
      <c r="AJ208" s="1">
        <f>'Innlegging av opplysninger'!$C$13*((X208+Z208+AC208+AE208)*(1-Data!M208)-(Z208+AE208)*(1-Data!M208)*1.8/12)</f>
        <v>313356.25741671491</v>
      </c>
      <c r="AK208" s="83">
        <f t="shared" si="34"/>
        <v>3592000</v>
      </c>
      <c r="AL208" s="83">
        <f t="shared" si="35"/>
        <v>607000</v>
      </c>
      <c r="AM208" s="83">
        <f t="shared" si="36"/>
        <v>4308000</v>
      </c>
      <c r="AN208" s="83"/>
      <c r="AO208" s="83"/>
      <c r="AP208" s="83"/>
      <c r="AQ208" s="83"/>
      <c r="AR208" s="83"/>
      <c r="AS208" s="83"/>
      <c r="AT208" s="83"/>
      <c r="AV208" s="97"/>
      <c r="AZ208" s="98"/>
      <c r="BA208" s="99"/>
      <c r="BB208" s="4"/>
      <c r="BC208" s="3"/>
    </row>
    <row r="209" spans="1:55">
      <c r="A209" t="str">
        <f t="shared" si="30"/>
        <v>1505Helse/pleie/omsorg</v>
      </c>
      <c r="B209" s="6" t="str">
        <f>Data!A209</f>
        <v>1505</v>
      </c>
      <c r="C209" s="7" t="str">
        <f>Data!B209</f>
        <v>Kristiansund kommune</v>
      </c>
      <c r="D209" s="7" t="str">
        <f>Data!C209</f>
        <v>Helse/pleie/omsorg</v>
      </c>
      <c r="E209" s="1">
        <f>Data!D209</f>
        <v>798.0580999999994</v>
      </c>
      <c r="F209" s="1">
        <f>Data!E209+Data!F209</f>
        <v>44228.313456459691</v>
      </c>
      <c r="G209" s="1">
        <f>Data!G209</f>
        <v>831.89553492408766</v>
      </c>
      <c r="H209" s="1">
        <f t="shared" si="31"/>
        <v>385055605.12654501</v>
      </c>
      <c r="I209" s="1">
        <f t="shared" si="32"/>
        <v>7242556.0363636417</v>
      </c>
      <c r="J209" s="1">
        <f t="shared" si="33"/>
        <v>47075779.339549042</v>
      </c>
      <c r="K209" s="1">
        <f>'Innlegging av opplysninger'!$B$4*H209</f>
        <v>50057228.666450851</v>
      </c>
      <c r="L209" s="1"/>
      <c r="M209" s="1">
        <f>'Innlegging av opplysninger'!$B$5*H209</f>
        <v>50442284.271577395</v>
      </c>
      <c r="N209" s="1">
        <f>'Innlegging av opplysninger'!$B$5*I209</f>
        <v>948774.8407636371</v>
      </c>
      <c r="O209" s="1">
        <f>'Innlegging av opplysninger'!$B$5*J209</f>
        <v>6166927.0934809251</v>
      </c>
      <c r="P209" s="1">
        <f>'Innlegging av opplysninger'!$B$5*K209</f>
        <v>6557496.9553050613</v>
      </c>
      <c r="Q209" s="1"/>
      <c r="R209" s="1">
        <f>'Innlegging av opplysninger'!$C$11*SUM(H209:Q209)</f>
        <v>21034772.788541354</v>
      </c>
      <c r="S209" s="1">
        <f>'Innlegging av opplysninger'!$C$13*(((H209+J209+M209+O209)*Data!H209)+(J209+O209)*(1-Data!H209)*1.8/12+I209+N209+K209+L209+P209+Q209)</f>
        <v>4102654.0329112755</v>
      </c>
      <c r="T209" s="1">
        <f>'Innlegging av opplysninger'!$C$13*((H209+J209+M209+O209)*(1-Data!H209)-(J209+O209)*(1-Data!H209)*1.8/12)</f>
        <v>24681771.888250574</v>
      </c>
      <c r="U209" s="1">
        <f>Data!I209</f>
        <v>98.543199999999999</v>
      </c>
      <c r="V209" s="1">
        <f>Data!J209+Data!K209</f>
        <v>45191.496614344433</v>
      </c>
      <c r="W209" s="1">
        <f>Data!L209</f>
        <v>921.35591293970583</v>
      </c>
      <c r="X209" s="1">
        <f t="shared" si="37"/>
        <v>48581614.790909082</v>
      </c>
      <c r="Y209" s="100">
        <f t="shared" si="38"/>
        <v>990473.01818181842</v>
      </c>
      <c r="Z209" s="100">
        <f t="shared" si="39"/>
        <v>7088808.5566999977</v>
      </c>
      <c r="AA209" s="100">
        <f>'Innlegging av opplysninger'!$B$4*X209</f>
        <v>6315609.9228181811</v>
      </c>
      <c r="AB209" s="1"/>
      <c r="AC209" s="1">
        <f>'Innlegging av opplysninger'!$B$5*X209</f>
        <v>6364191.5376090901</v>
      </c>
      <c r="AD209" s="1">
        <f>'Innlegging av opplysninger'!$B$5*Y209</f>
        <v>129751.96538181821</v>
      </c>
      <c r="AE209" s="1">
        <f>'Innlegging av opplysninger'!$B$5*Z209</f>
        <v>928633.92092769977</v>
      </c>
      <c r="AF209" s="1">
        <f>'Innlegging av opplysninger'!$B$5*AA209</f>
        <v>827344.89988918172</v>
      </c>
      <c r="AG209" s="1"/>
      <c r="AH209" s="1">
        <f>'Innlegging av opplysninger'!$C$11*SUM(X209:AG209)</f>
        <v>2706604.2872718414</v>
      </c>
      <c r="AI209" s="1">
        <f>'Innlegging av opplysninger'!$C$13*(((X209+Z209+AC209+AE209)*Data!M209)+(Z209+AE209)*(1-Data!M209)*1.8/12+Y209+AD209+AA209+AB209+AF209+AG209)</f>
        <v>539190.84972533712</v>
      </c>
      <c r="AJ209" s="1">
        <f>'Innlegging av opplysninger'!$C$13*((X209+Z209+AC209+AE209)*(1-Data!M209)-(Z209+AE209)*(1-Data!M209)*1.8/12)</f>
        <v>3164583.43812034</v>
      </c>
      <c r="AK209" s="83">
        <f t="shared" si="34"/>
        <v>23741000</v>
      </c>
      <c r="AL209" s="83">
        <f t="shared" si="35"/>
        <v>4642000</v>
      </c>
      <c r="AM209" s="83">
        <f t="shared" si="36"/>
        <v>27846000</v>
      </c>
      <c r="AN209" s="83"/>
      <c r="AO209" s="83"/>
      <c r="AP209" s="83"/>
      <c r="AQ209" s="83"/>
      <c r="AR209" s="83"/>
      <c r="AS209" s="83"/>
      <c r="AT209" s="83"/>
      <c r="AV209" s="97"/>
      <c r="AZ209" s="98"/>
      <c r="BA209" s="99"/>
      <c r="BB209" s="4"/>
      <c r="BC209" s="3"/>
    </row>
    <row r="210" spans="1:55">
      <c r="A210" t="str">
        <f t="shared" si="30"/>
        <v>1505Samferdsel og teknikk</v>
      </c>
      <c r="B210" s="6" t="str">
        <f>Data!A210</f>
        <v>1505</v>
      </c>
      <c r="C210" s="7" t="str">
        <f>Data!B210</f>
        <v>Kristiansund kommune</v>
      </c>
      <c r="D210" s="7" t="str">
        <f>Data!C210</f>
        <v>Samferdsel og teknikk</v>
      </c>
      <c r="E210" s="1">
        <f>Data!D210</f>
        <v>130.42019999999997</v>
      </c>
      <c r="F210" s="1">
        <f>Data!E210+Data!F210</f>
        <v>47586.542882160917</v>
      </c>
      <c r="G210" s="1">
        <f>Data!G210</f>
        <v>363.89791100867325</v>
      </c>
      <c r="H210" s="1">
        <f t="shared" si="31"/>
        <v>67704506.61818184</v>
      </c>
      <c r="I210" s="1">
        <f t="shared" si="32"/>
        <v>517741.50909090933</v>
      </c>
      <c r="J210" s="1">
        <f t="shared" si="33"/>
        <v>8186669.7752727307</v>
      </c>
      <c r="K210" s="1">
        <f>'Innlegging av opplysninger'!$B$4*H210</f>
        <v>8801585.8603636399</v>
      </c>
      <c r="L210" s="1"/>
      <c r="M210" s="1">
        <f>'Innlegging av opplysninger'!$B$5*H210</f>
        <v>8869290.3669818211</v>
      </c>
      <c r="N210" s="1">
        <f>'Innlegging av opplysninger'!$B$5*I210</f>
        <v>67824.13769090912</v>
      </c>
      <c r="O210" s="1">
        <f>'Innlegging av opplysninger'!$B$5*J210</f>
        <v>1072453.7405607277</v>
      </c>
      <c r="P210" s="1">
        <f>'Innlegging av opplysninger'!$B$5*K210</f>
        <v>1153007.7477076368</v>
      </c>
      <c r="Q210" s="1"/>
      <c r="R210" s="1">
        <f>'Innlegging av opplysninger'!$C$11*SUM(H210:Q210)</f>
        <v>3662177.0307223075</v>
      </c>
      <c r="S210" s="1">
        <f>'Innlegging av opplysninger'!$C$13*(((H210+J210+M210+O210)*Data!H210)+(J210+O210)*(1-Data!H210)*1.8/12+I210+N210+K210+L210+P210+Q210)</f>
        <v>704443.9110504433</v>
      </c>
      <c r="T210" s="1">
        <f>'Innlegging av opplysninger'!$C$13*((H210+J210+M210+O210)*(1-Data!H210)-(J210+O210)*(1-Data!H210)*1.8/12)</f>
        <v>4306956.2362537663</v>
      </c>
      <c r="U210" s="1">
        <f>Data!I210</f>
        <v>22.230800000000002</v>
      </c>
      <c r="V210" s="1">
        <f>Data!J210+Data!K210</f>
        <v>45123.187799509396</v>
      </c>
      <c r="W210" s="1">
        <f>Data!L210</f>
        <v>144.26156503589613</v>
      </c>
      <c r="X210" s="1">
        <f t="shared" si="37"/>
        <v>10943177.054545457</v>
      </c>
      <c r="Y210" s="100">
        <f t="shared" si="38"/>
        <v>34985.999999999993</v>
      </c>
      <c r="Z210" s="100">
        <f t="shared" si="39"/>
        <v>1569877.3168000001</v>
      </c>
      <c r="AA210" s="100">
        <f>'Innlegging av opplysninger'!$B$4*X210</f>
        <v>1422613.0170909094</v>
      </c>
      <c r="AB210" s="1"/>
      <c r="AC210" s="1">
        <f>'Innlegging av opplysninger'!$B$5*X210</f>
        <v>1433556.1941454548</v>
      </c>
      <c r="AD210" s="1">
        <f>'Innlegging av opplysninger'!$B$5*Y210</f>
        <v>4583.1659999999993</v>
      </c>
      <c r="AE210" s="1">
        <f>'Innlegging av opplysninger'!$B$5*Z210</f>
        <v>205653.92850080002</v>
      </c>
      <c r="AF210" s="1">
        <f>'Innlegging av opplysninger'!$B$5*AA210</f>
        <v>186362.30523890915</v>
      </c>
      <c r="AG210" s="1"/>
      <c r="AH210" s="1">
        <f>'Innlegging av opplysninger'!$C$11*SUM(X210:AG210)</f>
        <v>600430.74132821802</v>
      </c>
      <c r="AI210" s="1">
        <f>'Innlegging av opplysninger'!$C$13*(((X210+Z210+AC210+AE210)*Data!M210)+(Z210+AE210)*(1-Data!M210)*1.8/12+Y210+AD210+AA210+AB210+AF210+AG210)</f>
        <v>100541.49434847223</v>
      </c>
      <c r="AJ210" s="1">
        <f>'Innlegging av opplysninger'!$C$13*((X210+Z210+AC210+AE210)*(1-Data!M210)-(Z210+AE210)*(1-Data!M210)*1.8/12)</f>
        <v>721100.5727322473</v>
      </c>
      <c r="AK210" s="83">
        <f t="shared" si="34"/>
        <v>4263000</v>
      </c>
      <c r="AL210" s="83">
        <f t="shared" si="35"/>
        <v>805000</v>
      </c>
      <c r="AM210" s="83">
        <f t="shared" si="36"/>
        <v>5028000</v>
      </c>
      <c r="AN210" s="83"/>
      <c r="AO210" s="83"/>
      <c r="AP210" s="83"/>
      <c r="AQ210" s="83"/>
      <c r="AR210" s="83"/>
      <c r="AS210" s="83"/>
      <c r="AT210" s="83"/>
      <c r="AV210" s="97"/>
      <c r="AZ210" s="98"/>
      <c r="BA210" s="99"/>
      <c r="BB210" s="4"/>
      <c r="BC210" s="3"/>
    </row>
    <row r="211" spans="1:55">
      <c r="A211" t="str">
        <f t="shared" si="30"/>
        <v>1505Annet</v>
      </c>
      <c r="B211" s="6" t="str">
        <f>Data!A211</f>
        <v>1505</v>
      </c>
      <c r="C211" s="7" t="str">
        <f>Data!B211</f>
        <v>Kristiansund kommune</v>
      </c>
      <c r="D211" s="7" t="str">
        <f>Data!C211</f>
        <v>Annet</v>
      </c>
      <c r="E211" s="1">
        <f>Data!D211</f>
        <v>63.508400000000016</v>
      </c>
      <c r="F211" s="1">
        <f>Data!E211+Data!F211</f>
        <v>44265.407030146118</v>
      </c>
      <c r="G211" s="1">
        <f>Data!G211</f>
        <v>111.12797677157666</v>
      </c>
      <c r="H211" s="1">
        <f t="shared" si="31"/>
        <v>30667911.009090897</v>
      </c>
      <c r="I211" s="1">
        <f t="shared" si="32"/>
        <v>76991.563636363629</v>
      </c>
      <c r="J211" s="1">
        <f t="shared" si="33"/>
        <v>3689388.3087272709</v>
      </c>
      <c r="K211" s="1">
        <f>'Innlegging av opplysninger'!$B$4*H211</f>
        <v>3986828.4311818168</v>
      </c>
      <c r="L211" s="1"/>
      <c r="M211" s="1">
        <f>'Innlegging av opplysninger'!$B$5*H211</f>
        <v>4017496.3421909078</v>
      </c>
      <c r="N211" s="1">
        <f>'Innlegging av opplysninger'!$B$5*I211</f>
        <v>10085.894836363635</v>
      </c>
      <c r="O211" s="1">
        <f>'Innlegging av opplysninger'!$B$5*J211</f>
        <v>483309.86844327248</v>
      </c>
      <c r="P211" s="1">
        <f>'Innlegging av opplysninger'!$B$5*K211</f>
        <v>522274.52448481804</v>
      </c>
      <c r="Q211" s="1"/>
      <c r="R211" s="1">
        <f>'Innlegging av opplysninger'!$C$11*SUM(H211:Q211)</f>
        <v>1651262.8658184849</v>
      </c>
      <c r="S211" s="1">
        <f>'Innlegging av opplysninger'!$C$13*(((H211+J211+M211+O211)*Data!H211)+(J211+O211)*(1-Data!H211)*1.8/12+I211+N211+K211+L211+P211+Q211)</f>
        <v>284571.88140889531</v>
      </c>
      <c r="T211" s="1">
        <f>'Innlegging av opplysninger'!$C$13*((H211+J211+M211+O211)*(1-Data!H211)-(J211+O211)*(1-Data!H211)*1.8/12)</f>
        <v>1975050.9876058733</v>
      </c>
      <c r="U211" s="1">
        <f>Data!I211</f>
        <v>7.5549999999999997</v>
      </c>
      <c r="V211" s="1">
        <f>Data!J211+Data!K211</f>
        <v>44977.568056474745</v>
      </c>
      <c r="W211" s="1">
        <f>Data!L211</f>
        <v>204.75843812045005</v>
      </c>
      <c r="X211" s="1">
        <f t="shared" si="37"/>
        <v>3706969.3818181818</v>
      </c>
      <c r="Y211" s="100">
        <f t="shared" si="38"/>
        <v>16875.81818181818</v>
      </c>
      <c r="Z211" s="100">
        <f t="shared" si="39"/>
        <v>532509.86360000004</v>
      </c>
      <c r="AA211" s="100">
        <f>'Innlegging av opplysninger'!$B$4*X211</f>
        <v>481906.01963636366</v>
      </c>
      <c r="AB211" s="1"/>
      <c r="AC211" s="1">
        <f>'Innlegging av opplysninger'!$B$5*X211</f>
        <v>485612.98901818186</v>
      </c>
      <c r="AD211" s="1">
        <f>'Innlegging av opplysninger'!$B$5*Y211</f>
        <v>2210.7321818181817</v>
      </c>
      <c r="AE211" s="1">
        <f>'Innlegging av opplysninger'!$B$5*Z211</f>
        <v>69758.792131600014</v>
      </c>
      <c r="AF211" s="1">
        <f>'Innlegging av opplysninger'!$B$5*AA211</f>
        <v>63129.688572363644</v>
      </c>
      <c r="AG211" s="1"/>
      <c r="AH211" s="1">
        <f>'Innlegging av opplysninger'!$C$11*SUM(X211:AG211)</f>
        <v>203640.98483533246</v>
      </c>
      <c r="AI211" s="1">
        <f>'Innlegging av opplysninger'!$C$13*(((X211+Z211+AC211+AE211)*Data!M211)+(Z211+AE211)*(1-Data!M211)*1.8/12+Y211+AD211+AA211+AB211+AF211+AG211)</f>
        <v>34032.052960469387</v>
      </c>
      <c r="AJ211" s="1">
        <f>'Innlegging av opplysninger'!$C$13*((X211+Z211+AC211+AE211)*(1-Data!M211)-(Z211+AE211)*(1-Data!M211)*1.8/12)</f>
        <v>244634.55786682764</v>
      </c>
      <c r="AK211" s="83">
        <f t="shared" si="34"/>
        <v>1855000</v>
      </c>
      <c r="AL211" s="83">
        <f t="shared" si="35"/>
        <v>319000</v>
      </c>
      <c r="AM211" s="83">
        <f t="shared" si="36"/>
        <v>2220000</v>
      </c>
      <c r="AN211" s="83"/>
      <c r="AO211" s="83"/>
      <c r="AP211" s="83"/>
      <c r="AQ211" s="83"/>
      <c r="AR211" s="83"/>
      <c r="AS211" s="83"/>
      <c r="AT211" s="83"/>
      <c r="AV211" s="97"/>
      <c r="AZ211" s="98"/>
      <c r="BA211" s="99"/>
      <c r="BB211" s="4"/>
      <c r="BC211" s="3"/>
    </row>
    <row r="212" spans="1:55">
      <c r="A212" t="str">
        <f t="shared" si="30"/>
        <v>1506Alle</v>
      </c>
      <c r="B212" s="6" t="str">
        <f>Data!A212</f>
        <v>1506</v>
      </c>
      <c r="C212" s="7" t="str">
        <f>Data!B212</f>
        <v>Molde kommune</v>
      </c>
      <c r="D212" s="7" t="str">
        <f>Data!C212</f>
        <v>Alle</v>
      </c>
      <c r="E212" s="1">
        <f>Data!D212</f>
        <v>2252.2553999999964</v>
      </c>
      <c r="F212" s="1">
        <f>Data!E212+Data!F212</f>
        <v>46329.245632851649</v>
      </c>
      <c r="G212" s="1">
        <f>Data!G212</f>
        <v>446.40921717847914</v>
      </c>
      <c r="H212" s="1">
        <f t="shared" si="31"/>
        <v>1138312294.4129059</v>
      </c>
      <c r="I212" s="1">
        <f t="shared" si="32"/>
        <v>10968300.763636371</v>
      </c>
      <c r="J212" s="1">
        <f t="shared" si="33"/>
        <v>137913671.42118508</v>
      </c>
      <c r="K212" s="1">
        <f>'Innlegging av opplysninger'!$B$4*H212</f>
        <v>147980598.27367777</v>
      </c>
      <c r="L212" s="1"/>
      <c r="M212" s="1">
        <f>'Innlegging av opplysninger'!$B$5*H212</f>
        <v>149118910.56809068</v>
      </c>
      <c r="N212" s="1">
        <f>'Innlegging av opplysninger'!$B$5*I212</f>
        <v>1436847.4000363646</v>
      </c>
      <c r="O212" s="1">
        <f>'Innlegging av opplysninger'!$B$5*J212</f>
        <v>18066690.956175245</v>
      </c>
      <c r="P212" s="1">
        <f>'Innlegging av opplysninger'!$B$5*K212</f>
        <v>19385458.373851787</v>
      </c>
      <c r="Q212" s="1"/>
      <c r="R212" s="1">
        <f>'Innlegging av opplysninger'!$C$11*SUM(H212:Q212)</f>
        <v>61680945.34244325</v>
      </c>
      <c r="S212" s="1">
        <f>'Innlegging av opplysninger'!$C$13*(((H212+J212+M212+O212)*Data!H212)+(J212+O212)*(1-Data!H212)*1.8/12+I212+N212+K212+L212+P212+Q212)</f>
        <v>11781554.704784498</v>
      </c>
      <c r="T212" s="1">
        <f>'Innlegging av opplysninger'!$C$13*((H212+J212+M212+O212)*(1-Data!H212)-(J212+O212)*(1-Data!H212)*1.8/12)</f>
        <v>72623949.448032573</v>
      </c>
      <c r="U212" s="1">
        <f>Data!I212</f>
        <v>314.04749999999996</v>
      </c>
      <c r="V212" s="1">
        <f>Data!J212+Data!K212</f>
        <v>47530.544078921193</v>
      </c>
      <c r="W212" s="1">
        <f>Data!L212</f>
        <v>489.84573989603484</v>
      </c>
      <c r="X212" s="1">
        <f t="shared" si="37"/>
        <v>162838347.72681817</v>
      </c>
      <c r="Y212" s="100">
        <f t="shared" si="38"/>
        <v>1678198.1454545453</v>
      </c>
      <c r="Z212" s="100">
        <f t="shared" si="39"/>
        <v>23525866.059735</v>
      </c>
      <c r="AA212" s="100">
        <f>'Innlegging av opplysninger'!$B$4*X212</f>
        <v>21168985.204486363</v>
      </c>
      <c r="AB212" s="1"/>
      <c r="AC212" s="1">
        <f>'Innlegging av opplysninger'!$B$5*X212</f>
        <v>21331823.552213181</v>
      </c>
      <c r="AD212" s="1">
        <f>'Innlegging av opplysninger'!$B$5*Y212</f>
        <v>219843.95705454543</v>
      </c>
      <c r="AE212" s="1">
        <f>'Innlegging av opplysninger'!$B$5*Z212</f>
        <v>3081888.4538252852</v>
      </c>
      <c r="AF212" s="1">
        <f>'Innlegging av opplysninger'!$B$5*AA212</f>
        <v>2773137.0617877138</v>
      </c>
      <c r="AG212" s="1"/>
      <c r="AH212" s="1">
        <f>'Innlegging av opplysninger'!$C$11*SUM(X212:AG212)</f>
        <v>8991487.426132245</v>
      </c>
      <c r="AI212" s="1">
        <f>'Innlegging av opplysninger'!$C$13*(((X212+Z212+AC212+AE212)*Data!M212)+(Z212+AE212)*(1-Data!M212)*1.8/12+Y212+AD212+AA212+AB212+AF212+AG212)</f>
        <v>1772094.3822471024</v>
      </c>
      <c r="AJ212" s="1">
        <f>'Innlegging av opplysninger'!$C$13*((X212+Z212+AC212+AE212)*(1-Data!M212)-(Z212+AE212)*(1-Data!M212)*1.8/12)</f>
        <v>10532046.306144388</v>
      </c>
      <c r="AK212" s="83">
        <f t="shared" si="34"/>
        <v>70672000</v>
      </c>
      <c r="AL212" s="83">
        <f t="shared" si="35"/>
        <v>13554000</v>
      </c>
      <c r="AM212" s="83">
        <f t="shared" si="36"/>
        <v>83156000</v>
      </c>
      <c r="AN212" s="83"/>
      <c r="AO212" s="83"/>
      <c r="AP212" s="83"/>
      <c r="AQ212" s="83"/>
      <c r="AR212" s="83"/>
      <c r="AS212" s="83"/>
      <c r="AT212" s="83"/>
      <c r="AV212" s="97"/>
      <c r="AZ212" s="98"/>
      <c r="BA212" s="99"/>
      <c r="BB212" s="4"/>
      <c r="BC212" s="3"/>
    </row>
    <row r="213" spans="1:55">
      <c r="A213" t="str">
        <f t="shared" si="30"/>
        <v>1506Administrasjon</v>
      </c>
      <c r="B213" s="6" t="str">
        <f>Data!A213</f>
        <v>1506</v>
      </c>
      <c r="C213" s="7" t="str">
        <f>Data!B213</f>
        <v>Molde kommune</v>
      </c>
      <c r="D213" s="7" t="str">
        <f>Data!C213</f>
        <v>Administrasjon</v>
      </c>
      <c r="E213" s="1">
        <f>Data!D213</f>
        <v>79.5946</v>
      </c>
      <c r="F213" s="1">
        <f>Data!E213+Data!F213</f>
        <v>57793.595419789795</v>
      </c>
      <c r="G213" s="1">
        <f>Data!G213</f>
        <v>2.1016501119422673</v>
      </c>
      <c r="H213" s="1">
        <f t="shared" si="31"/>
        <v>50182452.109090909</v>
      </c>
      <c r="I213" s="1">
        <f t="shared" si="32"/>
        <v>1824.8727272727269</v>
      </c>
      <c r="J213" s="1">
        <f t="shared" si="33"/>
        <v>6022113.2378181815</v>
      </c>
      <c r="K213" s="1">
        <f>'Innlegging av opplysninger'!$B$4*H213</f>
        <v>6523718.7741818186</v>
      </c>
      <c r="L213" s="1"/>
      <c r="M213" s="1">
        <f>'Innlegging av opplysninger'!$B$5*H213</f>
        <v>6573901.2262909096</v>
      </c>
      <c r="N213" s="1">
        <f>'Innlegging av opplysninger'!$B$5*I213</f>
        <v>239.05832727272724</v>
      </c>
      <c r="O213" s="1">
        <f>'Innlegging av opplysninger'!$B$5*J213</f>
        <v>788896.83415418176</v>
      </c>
      <c r="P213" s="1">
        <f>'Innlegging av opplysninger'!$B$5*K213</f>
        <v>854607.1594178183</v>
      </c>
      <c r="Q213" s="1"/>
      <c r="R213" s="1">
        <f>'Innlegging av opplysninger'!$C$11*SUM(H213:Q213)</f>
        <v>2696014.6243363181</v>
      </c>
      <c r="S213" s="1">
        <f>'Innlegging av opplysninger'!$C$13*(((H213+J213+M213+O213)*Data!H213)+(J213+O213)*(1-Data!H213)*1.8/12+I213+N213+K213+L213+P213+Q213)</f>
        <v>876783.24312360759</v>
      </c>
      <c r="T213" s="1">
        <f>'Innlegging av opplysninger'!$C$13*((H213+J213+M213+O213)*(1-Data!H213)-(J213+O213)*(1-Data!H213)*1.8/12)</f>
        <v>2812499.9270208273</v>
      </c>
      <c r="U213" s="1">
        <f>Data!I213</f>
        <v>24.85</v>
      </c>
      <c r="V213" s="1">
        <f>Data!J213+Data!K213</f>
        <v>55045.231388329979</v>
      </c>
      <c r="W213" s="1">
        <f>Data!L213</f>
        <v>0</v>
      </c>
      <c r="X213" s="1">
        <f t="shared" si="37"/>
        <v>14922261.818181818</v>
      </c>
      <c r="Y213" s="100">
        <f t="shared" si="38"/>
        <v>0</v>
      </c>
      <c r="Z213" s="100">
        <f t="shared" si="39"/>
        <v>2133883.44</v>
      </c>
      <c r="AA213" s="100">
        <f>'Innlegging av opplysninger'!$B$4*X213</f>
        <v>1939894.0363636364</v>
      </c>
      <c r="AB213" s="1"/>
      <c r="AC213" s="1">
        <f>'Innlegging av opplysninger'!$B$5*X213</f>
        <v>1954816.2981818183</v>
      </c>
      <c r="AD213" s="1">
        <f>'Innlegging av opplysninger'!$B$5*Y213</f>
        <v>0</v>
      </c>
      <c r="AE213" s="1">
        <f>'Innlegging av opplysninger'!$B$5*Z213</f>
        <v>279538.73064000002</v>
      </c>
      <c r="AF213" s="1">
        <f>'Innlegging av opplysninger'!$B$5*AA213</f>
        <v>254126.11876363636</v>
      </c>
      <c r="AG213" s="1"/>
      <c r="AH213" s="1">
        <f>'Innlegging av opplysninger'!$C$11*SUM(X213:AG213)</f>
        <v>816411.77680097451</v>
      </c>
      <c r="AI213" s="1">
        <f>'Innlegging av opplysninger'!$C$13*(((X213+Z213+AC213+AE213)*Data!M213)+(Z213+AE213)*(1-Data!M213)*1.8/12+Y213+AD213+AA213+AB213+AF213+AG213)</f>
        <v>239856.67889885942</v>
      </c>
      <c r="AJ213" s="1">
        <f>'Innlegging av opplysninger'!$C$13*((X213+Z213+AC213+AE213)*(1-Data!M213)-(Z213+AE213)*(1-Data!M213)*1.8/12)</f>
        <v>877338.38409194804</v>
      </c>
      <c r="AK213" s="83">
        <f t="shared" si="34"/>
        <v>3512000</v>
      </c>
      <c r="AL213" s="83">
        <f t="shared" si="35"/>
        <v>1117000</v>
      </c>
      <c r="AM213" s="83">
        <f t="shared" si="36"/>
        <v>3690000</v>
      </c>
      <c r="AN213" s="83"/>
      <c r="AO213" s="83"/>
      <c r="AP213" s="83"/>
      <c r="AQ213" s="83"/>
      <c r="AR213" s="83"/>
      <c r="AS213" s="83"/>
      <c r="AT213" s="83"/>
      <c r="AV213" s="97"/>
      <c r="AZ213" s="98"/>
      <c r="BA213" s="99"/>
      <c r="BB213" s="4"/>
      <c r="BC213" s="3"/>
    </row>
    <row r="214" spans="1:55">
      <c r="A214" t="str">
        <f t="shared" si="30"/>
        <v>1506Undervisning</v>
      </c>
      <c r="B214" s="6" t="str">
        <f>Data!A214</f>
        <v>1506</v>
      </c>
      <c r="C214" s="7" t="str">
        <f>Data!B214</f>
        <v>Molde kommune</v>
      </c>
      <c r="D214" s="7" t="str">
        <f>Data!C214</f>
        <v>Undervisning</v>
      </c>
      <c r="E214" s="1">
        <f>Data!D214</f>
        <v>543.43780000000072</v>
      </c>
      <c r="F214" s="1">
        <f>Data!E214+Data!F214</f>
        <v>47543.318626758992</v>
      </c>
      <c r="G214" s="1">
        <f>Data!G214</f>
        <v>0.40893364429194967</v>
      </c>
      <c r="H214" s="1">
        <f t="shared" si="31"/>
        <v>281856397.95518142</v>
      </c>
      <c r="I214" s="1">
        <f t="shared" si="32"/>
        <v>2424.3272727272724</v>
      </c>
      <c r="J214" s="1">
        <f t="shared" si="33"/>
        <v>33823058.673894495</v>
      </c>
      <c r="K214" s="1">
        <f>'Innlegging av opplysninger'!$B$4*H214</f>
        <v>36641331.734173588</v>
      </c>
      <c r="L214" s="1"/>
      <c r="M214" s="1">
        <f>'Innlegging av opplysninger'!$B$5*H214</f>
        <v>36923188.132128768</v>
      </c>
      <c r="N214" s="1">
        <f>'Innlegging av opplysninger'!$B$5*I214</f>
        <v>317.58687272727269</v>
      </c>
      <c r="O214" s="1">
        <f>'Innlegging av opplysninger'!$B$5*J214</f>
        <v>4430820.6862801788</v>
      </c>
      <c r="P214" s="1">
        <f>'Innlegging av opplysninger'!$B$5*K214</f>
        <v>4800014.4571767403</v>
      </c>
      <c r="Q214" s="1"/>
      <c r="R214" s="1">
        <f>'Innlegging av opplysninger'!$C$11*SUM(H214:Q214)</f>
        <v>15142147.035013268</v>
      </c>
      <c r="S214" s="1">
        <f>'Innlegging av opplysninger'!$C$13*(((H214+J214+M214+O214)*Data!H214)+(J214+O214)*(1-Data!H214)*1.8/12+I214+N214+K214+L214+P214+Q214)</f>
        <v>2726086.8479678202</v>
      </c>
      <c r="T214" s="1">
        <f>'Innlegging av opplysninger'!$C$13*((H214+J214+M214+O214)*(1-Data!H214)-(J214+O214)*(1-Data!H214)*1.8/12)</f>
        <v>17994745.936787173</v>
      </c>
      <c r="U214" s="1">
        <f>Data!I214</f>
        <v>71.25200000000001</v>
      </c>
      <c r="V214" s="1">
        <f>Data!J214+Data!K214</f>
        <v>47794.716960459562</v>
      </c>
      <c r="W214" s="1">
        <f>Data!L214</f>
        <v>0</v>
      </c>
      <c r="X214" s="1">
        <f t="shared" si="37"/>
        <v>37150572.794909075</v>
      </c>
      <c r="Y214" s="100">
        <f t="shared" si="38"/>
        <v>0</v>
      </c>
      <c r="Z214" s="100">
        <f t="shared" si="39"/>
        <v>5312531.9096719977</v>
      </c>
      <c r="AA214" s="100">
        <f>'Innlegging av opplysninger'!$B$4*X214</f>
        <v>4829574.4633381795</v>
      </c>
      <c r="AB214" s="1"/>
      <c r="AC214" s="1">
        <f>'Innlegging av opplysninger'!$B$5*X214</f>
        <v>4866725.0361330891</v>
      </c>
      <c r="AD214" s="1">
        <f>'Innlegging av opplysninger'!$B$5*Y214</f>
        <v>0</v>
      </c>
      <c r="AE214" s="1">
        <f>'Innlegging av opplysninger'!$B$5*Z214</f>
        <v>695941.68016703171</v>
      </c>
      <c r="AF214" s="1">
        <f>'Innlegging av opplysninger'!$B$5*AA214</f>
        <v>632674.25469730154</v>
      </c>
      <c r="AG214" s="1"/>
      <c r="AH214" s="1">
        <f>'Innlegging av opplysninger'!$C$11*SUM(X214:AG214)</f>
        <v>2032544.7652788337</v>
      </c>
      <c r="AI214" s="1">
        <f>'Innlegging av opplysninger'!$C$13*(((X214+Z214+AC214+AE214)*Data!M214)+(Z214+AE214)*(1-Data!M214)*1.8/12+Y214+AD214+AA214+AB214+AF214+AG214)</f>
        <v>382477.74998591468</v>
      </c>
      <c r="AJ214" s="1">
        <f>'Innlegging av opplysninger'!$C$13*((X214+Z214+AC214+AE214)*(1-Data!M214)-(Z214+AE214)*(1-Data!M214)*1.8/12)</f>
        <v>2398899.297237752</v>
      </c>
      <c r="AK214" s="83">
        <f t="shared" si="34"/>
        <v>17175000</v>
      </c>
      <c r="AL214" s="83">
        <f t="shared" si="35"/>
        <v>3109000</v>
      </c>
      <c r="AM214" s="83">
        <f t="shared" si="36"/>
        <v>20394000</v>
      </c>
      <c r="AN214" s="83"/>
      <c r="AO214" s="83"/>
      <c r="AP214" s="83"/>
      <c r="AQ214" s="83"/>
      <c r="AR214" s="83"/>
      <c r="AS214" s="83"/>
      <c r="AT214" s="83"/>
      <c r="AV214" s="97"/>
      <c r="AZ214" s="98"/>
      <c r="BA214" s="99"/>
      <c r="BB214" s="4"/>
      <c r="BC214" s="3"/>
    </row>
    <row r="215" spans="1:55">
      <c r="A215" t="str">
        <f t="shared" si="30"/>
        <v>1506Barnehager</v>
      </c>
      <c r="B215" s="6" t="str">
        <f>Data!A215</f>
        <v>1506</v>
      </c>
      <c r="C215" s="7" t="str">
        <f>Data!B215</f>
        <v>Molde kommune</v>
      </c>
      <c r="D215" s="7" t="str">
        <f>Data!C215</f>
        <v>Barnehager</v>
      </c>
      <c r="E215" s="1">
        <f>Data!D215</f>
        <v>244.51940000000002</v>
      </c>
      <c r="F215" s="1">
        <f>Data!E215+Data!F215</f>
        <v>40453.959150753122</v>
      </c>
      <c r="G215" s="1">
        <f>Data!G215</f>
        <v>7.3286618566870354E-2</v>
      </c>
      <c r="H215" s="1">
        <f t="shared" si="31"/>
        <v>107910303.48181814</v>
      </c>
      <c r="I215" s="1">
        <f t="shared" si="32"/>
        <v>195.4909090909091</v>
      </c>
      <c r="J215" s="1">
        <f t="shared" si="33"/>
        <v>12949259.876727266</v>
      </c>
      <c r="K215" s="1">
        <f>'Innlegging av opplysninger'!$B$4*H215</f>
        <v>14028339.452636359</v>
      </c>
      <c r="L215" s="1"/>
      <c r="M215" s="1">
        <f>'Innlegging av opplysninger'!$B$5*H215</f>
        <v>14136249.756118177</v>
      </c>
      <c r="N215" s="1">
        <f>'Innlegging av opplysninger'!$B$5*I215</f>
        <v>25.609309090909093</v>
      </c>
      <c r="O215" s="1">
        <f>'Innlegging av opplysninger'!$B$5*J215</f>
        <v>1696353.043851272</v>
      </c>
      <c r="P215" s="1">
        <f>'Innlegging av opplysninger'!$B$5*K215</f>
        <v>1837712.4682953632</v>
      </c>
      <c r="Q215" s="1"/>
      <c r="R215" s="1">
        <f>'Innlegging av opplysninger'!$C$11*SUM(H215:Q215)</f>
        <v>5797220.6888272604</v>
      </c>
      <c r="S215" s="1">
        <f>'Innlegging av opplysninger'!$C$13*(((H215+J215+M215+O215)*Data!H215)+(J215+O215)*(1-Data!H215)*1.8/12+I215+N215+K215+L215+P215+Q215)</f>
        <v>992747.08691484621</v>
      </c>
      <c r="T215" s="1">
        <f>'Innlegging av opplysninger'!$C$13*((H215+J215+M215+O215)*(1-Data!H215)-(J215+O215)*(1-Data!H215)*1.8/12)</f>
        <v>6940291.7504277211</v>
      </c>
      <c r="U215" s="1">
        <f>Data!I215</f>
        <v>25.900000000000006</v>
      </c>
      <c r="V215" s="1">
        <f>Data!J215+Data!K215</f>
        <v>42550.849549549537</v>
      </c>
      <c r="W215" s="1">
        <f>Data!L215</f>
        <v>0</v>
      </c>
      <c r="X215" s="1">
        <f t="shared" si="37"/>
        <v>12022549.127272725</v>
      </c>
      <c r="Y215" s="100">
        <f t="shared" si="38"/>
        <v>0</v>
      </c>
      <c r="Z215" s="100">
        <f t="shared" si="39"/>
        <v>1719224.5251999996</v>
      </c>
      <c r="AA215" s="100">
        <f>'Innlegging av opplysninger'!$B$4*X215</f>
        <v>1562931.3865454544</v>
      </c>
      <c r="AB215" s="1"/>
      <c r="AC215" s="1">
        <f>'Innlegging av opplysninger'!$B$5*X215</f>
        <v>1574953.9356727269</v>
      </c>
      <c r="AD215" s="1">
        <f>'Innlegging av opplysninger'!$B$5*Y215</f>
        <v>0</v>
      </c>
      <c r="AE215" s="1">
        <f>'Innlegging av opplysninger'!$B$5*Z215</f>
        <v>225218.41280119994</v>
      </c>
      <c r="AF215" s="1">
        <f>'Innlegging av opplysninger'!$B$5*AA215</f>
        <v>204744.01163745453</v>
      </c>
      <c r="AG215" s="1"/>
      <c r="AH215" s="1">
        <f>'Innlegging av opplysninger'!$C$11*SUM(X215:AG215)</f>
        <v>657765.61316692317</v>
      </c>
      <c r="AI215" s="1">
        <f>'Innlegging av opplysninger'!$C$13*(((X215+Z215+AC215+AE215)*Data!M215)+(Z215+AE215)*(1-Data!M215)*1.8/12+Y215+AD215+AA215+AB215+AF215+AG215)</f>
        <v>109297.0147437148</v>
      </c>
      <c r="AJ215" s="1">
        <f>'Innlegging av opplysninger'!$C$13*((X215+Z215+AC215+AE215)*(1-Data!M215)-(Z215+AE215)*(1-Data!M215)*1.8/12)</f>
        <v>790803.29801102227</v>
      </c>
      <c r="AK215" s="83">
        <f t="shared" si="34"/>
        <v>6455000</v>
      </c>
      <c r="AL215" s="83">
        <f t="shared" si="35"/>
        <v>1102000</v>
      </c>
      <c r="AM215" s="83">
        <f t="shared" si="36"/>
        <v>7731000</v>
      </c>
      <c r="AN215" s="83"/>
      <c r="AO215" s="83"/>
      <c r="AP215" s="83"/>
      <c r="AQ215" s="83"/>
      <c r="AR215" s="83"/>
      <c r="AS215" s="83"/>
      <c r="AT215" s="83"/>
      <c r="AV215" s="97"/>
      <c r="AZ215" s="98"/>
      <c r="BA215" s="99"/>
      <c r="BB215" s="4"/>
      <c r="BC215" s="3"/>
    </row>
    <row r="216" spans="1:55">
      <c r="A216" t="str">
        <f t="shared" si="30"/>
        <v>1506Helse/pleie/omsorg</v>
      </c>
      <c r="B216" s="6" t="str">
        <f>Data!A216</f>
        <v>1506</v>
      </c>
      <c r="C216" s="7" t="str">
        <f>Data!B216</f>
        <v>Molde kommune</v>
      </c>
      <c r="D216" s="7" t="str">
        <f>Data!C216</f>
        <v>Helse/pleie/omsorg</v>
      </c>
      <c r="E216" s="1">
        <f>Data!D216</f>
        <v>1039.8828999999992</v>
      </c>
      <c r="F216" s="1">
        <f>Data!E216+Data!F216</f>
        <v>46097.906673514241</v>
      </c>
      <c r="G216" s="1">
        <f>Data!G216</f>
        <v>930.9290690326784</v>
      </c>
      <c r="H216" s="1">
        <f t="shared" si="31"/>
        <v>522942816.82454509</v>
      </c>
      <c r="I216" s="1">
        <f t="shared" si="32"/>
        <v>10560624.21818183</v>
      </c>
      <c r="J216" s="1">
        <f t="shared" si="33"/>
        <v>64020412.925127231</v>
      </c>
      <c r="K216" s="1">
        <f>'Innlegging av opplysninger'!$B$4*H216</f>
        <v>67982566.187190861</v>
      </c>
      <c r="L216" s="1"/>
      <c r="M216" s="1">
        <f>'Innlegging av opplysninger'!$B$5*H216</f>
        <v>68505509.004015416</v>
      </c>
      <c r="N216" s="1">
        <f>'Innlegging av opplysninger'!$B$5*I216</f>
        <v>1383441.7725818197</v>
      </c>
      <c r="O216" s="1">
        <f>'Innlegging av opplysninger'!$B$5*J216</f>
        <v>8386674.0931916675</v>
      </c>
      <c r="P216" s="1">
        <f>'Innlegging av opplysninger'!$B$5*K216</f>
        <v>8905716.1705220025</v>
      </c>
      <c r="Q216" s="1"/>
      <c r="R216" s="1">
        <f>'Innlegging av opplysninger'!$C$11*SUM(H216:Q216)</f>
        <v>28602134.925423522</v>
      </c>
      <c r="S216" s="1">
        <f>'Innlegging av opplysninger'!$C$13*(((H216+J216+M216+O216)*Data!H216)+(J216+O216)*(1-Data!H216)*1.8/12+I216+N216+K216+L216+P216+Q216)</f>
        <v>5387510.5601091115</v>
      </c>
      <c r="T216" s="1">
        <f>'Innlegging av opplysninger'!$C$13*((H216+J216+M216+O216)*(1-Data!H216)-(J216+O216)*(1-Data!H216)*1.8/12)</f>
        <v>33752253.02204939</v>
      </c>
      <c r="U216" s="1">
        <f>Data!I216</f>
        <v>135.89919999999998</v>
      </c>
      <c r="V216" s="1">
        <f>Data!J216+Data!K216</f>
        <v>47548.358891798722</v>
      </c>
      <c r="W216" s="1">
        <f>Data!L216</f>
        <v>1092.2147444576572</v>
      </c>
      <c r="X216" s="1">
        <f t="shared" si="37"/>
        <v>70492188.378636345</v>
      </c>
      <c r="Y216" s="100">
        <f t="shared" si="38"/>
        <v>1619248.4727272729</v>
      </c>
      <c r="Z216" s="100">
        <f t="shared" si="39"/>
        <v>10311935.469744995</v>
      </c>
      <c r="AA216" s="100">
        <f>'Innlegging av opplysninger'!$B$4*X216</f>
        <v>9163984.4892227259</v>
      </c>
      <c r="AB216" s="1"/>
      <c r="AC216" s="1">
        <f>'Innlegging av opplysninger'!$B$5*X216</f>
        <v>9234476.6776013616</v>
      </c>
      <c r="AD216" s="1">
        <f>'Innlegging av opplysninger'!$B$5*Y216</f>
        <v>212121.54992727275</v>
      </c>
      <c r="AE216" s="1">
        <f>'Innlegging av opplysninger'!$B$5*Z216</f>
        <v>1350863.5465365944</v>
      </c>
      <c r="AF216" s="1">
        <f>'Innlegging av opplysninger'!$B$5*AA216</f>
        <v>1200481.968088177</v>
      </c>
      <c r="AG216" s="1"/>
      <c r="AH216" s="1">
        <f>'Innlegging av opplysninger'!$C$11*SUM(X216:AG216)</f>
        <v>3936241.4209944205</v>
      </c>
      <c r="AI216" s="1">
        <f>'Innlegging av opplysninger'!$C$13*(((X216+Z216+AC216+AE216)*Data!M216)+(Z216+AE216)*(1-Data!M216)*1.8/12+Y216+AD216+AA216+AB216+AF216+AG216)</f>
        <v>750301.94686134346</v>
      </c>
      <c r="AJ216" s="1">
        <f>'Innlegging av opplysninger'!$C$13*((X216+Z216+AC216+AE216)*(1-Data!M216)-(Z216+AE216)*(1-Data!M216)*1.8/12)</f>
        <v>4636133.6818678631</v>
      </c>
      <c r="AK216" s="83">
        <f t="shared" si="34"/>
        <v>32538000</v>
      </c>
      <c r="AL216" s="83">
        <f t="shared" si="35"/>
        <v>6138000</v>
      </c>
      <c r="AM216" s="83">
        <f t="shared" si="36"/>
        <v>38388000</v>
      </c>
      <c r="AN216" s="83"/>
      <c r="AO216" s="83"/>
      <c r="AP216" s="83"/>
      <c r="AQ216" s="83"/>
      <c r="AR216" s="83"/>
      <c r="AS216" s="83"/>
      <c r="AT216" s="83"/>
      <c r="AV216" s="97"/>
      <c r="AZ216" s="98"/>
      <c r="BA216" s="99"/>
      <c r="BB216" s="4"/>
      <c r="BC216" s="3"/>
    </row>
    <row r="217" spans="1:55">
      <c r="A217" t="str">
        <f t="shared" si="30"/>
        <v>1506Samferdsel og teknikk</v>
      </c>
      <c r="B217" s="6" t="str">
        <f>Data!A217</f>
        <v>1506</v>
      </c>
      <c r="C217" s="7" t="str">
        <f>Data!B217</f>
        <v>Molde kommune</v>
      </c>
      <c r="D217" s="7" t="str">
        <f>Data!C217</f>
        <v>Samferdsel og teknikk</v>
      </c>
      <c r="E217" s="1">
        <f>Data!D217</f>
        <v>105.66849999999998</v>
      </c>
      <c r="F217" s="1">
        <f>Data!E217+Data!F217</f>
        <v>48646.778959671035</v>
      </c>
      <c r="G217" s="1">
        <f>Data!G217</f>
        <v>121.86479414395019</v>
      </c>
      <c r="H217" s="1">
        <f t="shared" si="31"/>
        <v>56077441.772727244</v>
      </c>
      <c r="I217" s="1">
        <f t="shared" si="32"/>
        <v>140479.30909090905</v>
      </c>
      <c r="J217" s="1">
        <f t="shared" si="33"/>
        <v>6746150.5298181782</v>
      </c>
      <c r="K217" s="1">
        <f>'Innlegging av opplysninger'!$B$4*H217</f>
        <v>7290067.4304545419</v>
      </c>
      <c r="L217" s="1"/>
      <c r="M217" s="1">
        <f>'Innlegging av opplysninger'!$B$5*H217</f>
        <v>7346144.8722272692</v>
      </c>
      <c r="N217" s="1">
        <f>'Innlegging av opplysninger'!$B$5*I217</f>
        <v>18402.789490909086</v>
      </c>
      <c r="O217" s="1">
        <f>'Innlegging av opplysninger'!$B$5*J217</f>
        <v>883745.71940618136</v>
      </c>
      <c r="P217" s="1">
        <f>'Innlegging av opplysninger'!$B$5*K217</f>
        <v>954998.83338954498</v>
      </c>
      <c r="Q217" s="1"/>
      <c r="R217" s="1">
        <f>'Innlegging av opplysninger'!$C$11*SUM(H217:Q217)</f>
        <v>3019382.3877509818</v>
      </c>
      <c r="S217" s="1">
        <f>'Innlegging av opplysninger'!$C$13*(((H217+J217+M217+O217)*Data!H217)+(J217+O217)*(1-Data!H217)*1.8/12+I217+N217+K217+L217+P217+Q217)</f>
        <v>596563.88408963184</v>
      </c>
      <c r="T217" s="1">
        <f>'Innlegging av opplysninger'!$C$13*((H217+J217+M217+O217)*(1-Data!H217)-(J217+O217)*(1-Data!H217)*1.8/12)</f>
        <v>3535222.5412538173</v>
      </c>
      <c r="U217" s="1">
        <f>Data!I217</f>
        <v>20.3</v>
      </c>
      <c r="V217" s="1">
        <f>Data!J217+Data!K217</f>
        <v>43241.180788177342</v>
      </c>
      <c r="W217" s="1">
        <f>Data!L217</f>
        <v>230.34236453201973</v>
      </c>
      <c r="X217" s="1">
        <f t="shared" si="37"/>
        <v>9575956.0363636371</v>
      </c>
      <c r="Y217" s="100">
        <f t="shared" si="38"/>
        <v>51010.363636363632</v>
      </c>
      <c r="Z217" s="100">
        <f t="shared" si="39"/>
        <v>1376656.1952</v>
      </c>
      <c r="AA217" s="100">
        <f>'Innlegging av opplysninger'!$B$4*X217</f>
        <v>1244874.2847272728</v>
      </c>
      <c r="AB217" s="1"/>
      <c r="AC217" s="1">
        <f>'Innlegging av opplysninger'!$B$5*X217</f>
        <v>1254450.2407636365</v>
      </c>
      <c r="AD217" s="1">
        <f>'Innlegging av opplysninger'!$B$5*Y217</f>
        <v>6682.3576363636357</v>
      </c>
      <c r="AE217" s="1">
        <f>'Innlegging av opplysninger'!$B$5*Z217</f>
        <v>180341.96157119999</v>
      </c>
      <c r="AF217" s="1">
        <f>'Innlegging av opplysninger'!$B$5*AA217</f>
        <v>163078.53129927276</v>
      </c>
      <c r="AG217" s="1"/>
      <c r="AH217" s="1">
        <f>'Innlegging av opplysninger'!$C$11*SUM(X217:AG217)</f>
        <v>526415.89890551439</v>
      </c>
      <c r="AI217" s="1">
        <f>'Innlegging av opplysninger'!$C$13*(((X217+Z217+AC217+AE217)*Data!M217)+(Z217+AE217)*(1-Data!M217)*1.8/12+Y217+AD217+AA217+AB217+AF217+AG217)</f>
        <v>88358.153562377542</v>
      </c>
      <c r="AJ217" s="1">
        <f>'Innlegging av opplysninger'!$C$13*((X217+Z217+AC217+AE217)*(1-Data!M217)-(Z217+AE217)*(1-Data!M217)*1.8/12)</f>
        <v>632000.4449399052</v>
      </c>
      <c r="AK217" s="83">
        <f t="shared" si="34"/>
        <v>3546000</v>
      </c>
      <c r="AL217" s="83">
        <f t="shared" si="35"/>
        <v>685000</v>
      </c>
      <c r="AM217" s="83">
        <f t="shared" si="36"/>
        <v>4167000</v>
      </c>
      <c r="AN217" s="83"/>
      <c r="AO217" s="83"/>
      <c r="AP217" s="83"/>
      <c r="AQ217" s="83"/>
      <c r="AR217" s="83"/>
      <c r="AS217" s="83"/>
      <c r="AT217" s="83"/>
      <c r="AV217" s="97"/>
      <c r="AZ217" s="98"/>
      <c r="BA217" s="99"/>
      <c r="BB217" s="4"/>
      <c r="BC217" s="3"/>
    </row>
    <row r="218" spans="1:55">
      <c r="A218" t="str">
        <f t="shared" si="30"/>
        <v>1506Annet</v>
      </c>
      <c r="B218" s="6" t="str">
        <f>Data!A218</f>
        <v>1506</v>
      </c>
      <c r="C218" s="7" t="str">
        <f>Data!B218</f>
        <v>Molde kommune</v>
      </c>
      <c r="D218" s="7" t="str">
        <f>Data!C218</f>
        <v>Annet</v>
      </c>
      <c r="E218" s="1">
        <f>Data!D218</f>
        <v>239.15219999999997</v>
      </c>
      <c r="F218" s="1">
        <f>Data!E218+Data!F218</f>
        <v>45743.941339622506</v>
      </c>
      <c r="G218" s="1">
        <f>Data!G218</f>
        <v>100.7126424093109</v>
      </c>
      <c r="H218" s="1">
        <f t="shared" si="31"/>
        <v>119342882.26954545</v>
      </c>
      <c r="I218" s="1">
        <f t="shared" si="32"/>
        <v>262752.54545454541</v>
      </c>
      <c r="J218" s="1">
        <f t="shared" si="33"/>
        <v>14352676.1778</v>
      </c>
      <c r="K218" s="1">
        <f>'Innlegging av opplysninger'!$B$4*H218</f>
        <v>15514574.69504091</v>
      </c>
      <c r="L218" s="1"/>
      <c r="M218" s="1">
        <f>'Innlegging av opplysninger'!$B$5*H218</f>
        <v>15633917.577310454</v>
      </c>
      <c r="N218" s="1">
        <f>'Innlegging av opplysninger'!$B$5*I218</f>
        <v>34420.583454545449</v>
      </c>
      <c r="O218" s="1">
        <f>'Innlegging av opplysninger'!$B$5*J218</f>
        <v>1880200.5792918</v>
      </c>
      <c r="P218" s="1">
        <f>'Innlegging av opplysninger'!$B$5*K218</f>
        <v>2032409.2850503593</v>
      </c>
      <c r="Q218" s="1"/>
      <c r="R218" s="1">
        <f>'Innlegging av opplysninger'!$C$11*SUM(H218:Q218)</f>
        <v>6424045.6810920257</v>
      </c>
      <c r="S218" s="1">
        <f>'Innlegging av opplysninger'!$C$13*(((H218+J218+M218+O218)*Data!H218)+(J218+O218)*(1-Data!H218)*1.8/12+I218+N218+K218+L218+P218+Q218)</f>
        <v>1201213.20137938</v>
      </c>
      <c r="T218" s="1">
        <f>'Innlegging av opplysninger'!$C$13*((H218+J218+M218+O218)*(1-Data!H218)-(J218+O218)*(1-Data!H218)*1.8/12)</f>
        <v>7589586.1516939197</v>
      </c>
      <c r="U218" s="1">
        <f>Data!I218</f>
        <v>35.846299999999999</v>
      </c>
      <c r="V218" s="1">
        <f>Data!J218+Data!K218</f>
        <v>47755.513420260002</v>
      </c>
      <c r="W218" s="1">
        <f>Data!L218</f>
        <v>20.302513788033913</v>
      </c>
      <c r="X218" s="1">
        <f t="shared" si="37"/>
        <v>18674819.571454536</v>
      </c>
      <c r="Y218" s="100">
        <f t="shared" si="38"/>
        <v>7939.3090909090915</v>
      </c>
      <c r="Z218" s="100">
        <f t="shared" si="39"/>
        <v>2671634.5199179985</v>
      </c>
      <c r="AA218" s="100">
        <f>'Innlegging av opplysninger'!$B$4*X218</f>
        <v>2427726.5442890897</v>
      </c>
      <c r="AB218" s="1"/>
      <c r="AC218" s="1">
        <f>'Innlegging av opplysninger'!$B$5*X218</f>
        <v>2446401.3638605443</v>
      </c>
      <c r="AD218" s="1">
        <f>'Innlegging av opplysninger'!$B$5*Y218</f>
        <v>1040.049490909091</v>
      </c>
      <c r="AE218" s="1">
        <f>'Innlegging av opplysninger'!$B$5*Z218</f>
        <v>349984.12210925779</v>
      </c>
      <c r="AF218" s="1">
        <f>'Innlegging av opplysninger'!$B$5*AA218</f>
        <v>318032.17730187078</v>
      </c>
      <c r="AG218" s="1"/>
      <c r="AH218" s="1">
        <f>'Innlegging av opplysninger'!$C$11*SUM(X218:AG218)</f>
        <v>1022107.9509855744</v>
      </c>
      <c r="AI218" s="1">
        <f>'Innlegging av opplysninger'!$C$13*(((X218+Z218+AC218+AE218)*Data!M218)+(Z218+AE218)*(1-Data!M218)*1.8/12+Y218+AD218+AA218+AB218+AF218+AG218)</f>
        <v>201620.47914961373</v>
      </c>
      <c r="AJ218" s="1">
        <f>'Innlegging av opplysninger'!$C$13*((X218+Z218+AC218+AE218)*(1-Data!M218)-(Z218+AE218)*(1-Data!M218)*1.8/12)</f>
        <v>1197053.5590411723</v>
      </c>
      <c r="AK218" s="83">
        <f t="shared" si="34"/>
        <v>7446000</v>
      </c>
      <c r="AL218" s="83">
        <f t="shared" si="35"/>
        <v>1403000</v>
      </c>
      <c r="AM218" s="83">
        <f t="shared" si="36"/>
        <v>8787000</v>
      </c>
      <c r="AN218" s="83"/>
      <c r="AO218" s="83"/>
      <c r="AP218" s="83"/>
      <c r="AQ218" s="83"/>
      <c r="AR218" s="83"/>
      <c r="AS218" s="83"/>
      <c r="AT218" s="83"/>
      <c r="AV218" s="97"/>
      <c r="AZ218" s="98"/>
      <c r="BA218" s="99"/>
      <c r="BB218" s="4"/>
      <c r="BC218" s="3"/>
    </row>
    <row r="219" spans="1:55">
      <c r="A219" t="str">
        <f t="shared" si="30"/>
        <v>1507Alle</v>
      </c>
      <c r="B219" s="6" t="str">
        <f>Data!A219</f>
        <v>1507</v>
      </c>
      <c r="C219" s="7" t="str">
        <f>Data!B219</f>
        <v>Ålesund kommune</v>
      </c>
      <c r="D219" s="7" t="str">
        <f>Data!C219</f>
        <v>Alle</v>
      </c>
      <c r="E219" s="1">
        <f>Data!D219</f>
        <v>4025.6986635720541</v>
      </c>
      <c r="F219" s="1">
        <f>Data!E219+Data!F219</f>
        <v>47308.34020032252</v>
      </c>
      <c r="G219" s="1">
        <f>Data!G219</f>
        <v>552.69002400526097</v>
      </c>
      <c r="H219" s="1">
        <f t="shared" si="31"/>
        <v>2077626784.5845501</v>
      </c>
      <c r="I219" s="1">
        <f t="shared" si="32"/>
        <v>24272328.992810022</v>
      </c>
      <c r="J219" s="1">
        <f t="shared" si="33"/>
        <v>252227893.62928322</v>
      </c>
      <c r="K219" s="1">
        <f>'Innlegging av opplysninger'!$B$4*H219</f>
        <v>270091481.99599153</v>
      </c>
      <c r="L219" s="1"/>
      <c r="M219" s="1">
        <f>'Innlegging av opplysninger'!$B$5*H219</f>
        <v>272169108.78057605</v>
      </c>
      <c r="N219" s="1">
        <f>'Innlegging av opplysninger'!$B$5*I219</f>
        <v>3179675.0980581129</v>
      </c>
      <c r="O219" s="1">
        <f>'Innlegging av opplysninger'!$B$5*J219</f>
        <v>33041854.065436102</v>
      </c>
      <c r="P219" s="1">
        <f>'Innlegging av opplysninger'!$B$5*K219</f>
        <v>35381984.141474895</v>
      </c>
      <c r="Q219" s="1"/>
      <c r="R219" s="1">
        <f>'Innlegging av opplysninger'!$C$11*SUM(H219:Q219)</f>
        <v>112783662.22895084</v>
      </c>
      <c r="S219" s="1">
        <f>'Innlegging av opplysninger'!$C$13*(((H219+J219+M219+O219)*Data!H219)+(J219+O219)*(1-Data!H219)*1.8/12+I219+N219+K219+L219+P219+Q219)</f>
        <v>22112786.985965699</v>
      </c>
      <c r="T219" s="1">
        <f>'Innlegging av opplysninger'!$C$13*((H219+J219+M219+O219)*(1-Data!H219)-(J219+O219)*(1-Data!H219)*1.8/12)</f>
        <v>132222750.80101965</v>
      </c>
      <c r="U219" s="1">
        <f>Data!I219</f>
        <v>509.50091261493213</v>
      </c>
      <c r="V219" s="1">
        <f>Data!J219+Data!K219</f>
        <v>49035.754958595629</v>
      </c>
      <c r="W219" s="1">
        <f>Data!L219</f>
        <v>551.39693186835439</v>
      </c>
      <c r="X219" s="1">
        <f t="shared" si="37"/>
        <v>272550129.84181809</v>
      </c>
      <c r="Y219" s="100">
        <f t="shared" si="38"/>
        <v>3064769.890909092</v>
      </c>
      <c r="Z219" s="100">
        <f t="shared" si="39"/>
        <v>39412930.661779985</v>
      </c>
      <c r="AA219" s="100">
        <f>'Innlegging av opplysninger'!$B$4*X219</f>
        <v>35431516.879436351</v>
      </c>
      <c r="AB219" s="1"/>
      <c r="AC219" s="1">
        <f>'Innlegging av opplysninger'!$B$5*X219</f>
        <v>35704067.009278171</v>
      </c>
      <c r="AD219" s="1">
        <f>'Innlegging av opplysninger'!$B$5*Y219</f>
        <v>401484.85570909106</v>
      </c>
      <c r="AE219" s="1">
        <f>'Innlegging av opplysninger'!$B$5*Z219</f>
        <v>5163093.916693178</v>
      </c>
      <c r="AF219" s="1">
        <f>'Innlegging av opplysninger'!$B$5*AA219</f>
        <v>4641528.7112061623</v>
      </c>
      <c r="AG219" s="1"/>
      <c r="AH219" s="1">
        <f>'Innlegging av opplysninger'!$C$11*SUM(X219:AG219)</f>
        <v>15062041.827139543</v>
      </c>
      <c r="AI219" s="1">
        <f>'Innlegging av opplysninger'!$C$13*(((X219+Z219+AC219+AE219)*Data!M219)+(Z219+AE219)*(1-Data!M219)*1.8/12+Y219+AD219+AA219+AB219+AF219+AG219)</f>
        <v>3271514.2456688457</v>
      </c>
      <c r="AJ219" s="1">
        <f>'Innlegging av opplysninger'!$C$13*((X219+Z219+AC219+AE219)*(1-Data!M219)-(Z219+AE219)*(1-Data!M219)*1.8/12)</f>
        <v>17339700.886206321</v>
      </c>
      <c r="AK219" s="83">
        <f t="shared" si="34"/>
        <v>127846000</v>
      </c>
      <c r="AL219" s="83">
        <f t="shared" si="35"/>
        <v>25384000</v>
      </c>
      <c r="AM219" s="83">
        <f t="shared" si="36"/>
        <v>149562000</v>
      </c>
      <c r="AN219" s="83"/>
      <c r="AO219" s="83"/>
      <c r="AP219" s="83"/>
      <c r="AQ219" s="83"/>
      <c r="AR219" s="83"/>
      <c r="AS219" s="83"/>
      <c r="AT219" s="83"/>
      <c r="AV219" s="97"/>
      <c r="AZ219" s="98"/>
      <c r="BA219" s="99"/>
      <c r="BB219" s="4"/>
      <c r="BC219" s="3"/>
    </row>
    <row r="220" spans="1:55">
      <c r="A220" t="str">
        <f t="shared" si="30"/>
        <v>1507Administrasjon</v>
      </c>
      <c r="B220" s="6" t="str">
        <f>Data!A220</f>
        <v>1507</v>
      </c>
      <c r="C220" s="7" t="str">
        <f>Data!B220</f>
        <v>Ålesund kommune</v>
      </c>
      <c r="D220" s="7" t="str">
        <f>Data!C220</f>
        <v>Administrasjon</v>
      </c>
      <c r="E220" s="1">
        <f>Data!D220</f>
        <v>187.88240000000005</v>
      </c>
      <c r="F220" s="1">
        <f>Data!E220+Data!F220</f>
        <v>52804.220144267536</v>
      </c>
      <c r="G220" s="1">
        <f>Data!G220</f>
        <v>30.546607878119499</v>
      </c>
      <c r="H220" s="1">
        <f t="shared" si="31"/>
        <v>108228912.11818181</v>
      </c>
      <c r="I220" s="1">
        <f t="shared" si="32"/>
        <v>62609.127272727274</v>
      </c>
      <c r="J220" s="1">
        <f t="shared" si="33"/>
        <v>12994982.549454544</v>
      </c>
      <c r="K220" s="1">
        <f>'Innlegging av opplysninger'!$B$4*H220</f>
        <v>14069758.575363636</v>
      </c>
      <c r="L220" s="1"/>
      <c r="M220" s="1">
        <f>'Innlegging av opplysninger'!$B$5*H220</f>
        <v>14177987.487481818</v>
      </c>
      <c r="N220" s="1">
        <f>'Innlegging av opplysninger'!$B$5*I220</f>
        <v>8201.795672727274</v>
      </c>
      <c r="O220" s="1">
        <f>'Innlegging av opplysninger'!$B$5*J220</f>
        <v>1702342.7139785453</v>
      </c>
      <c r="P220" s="1">
        <f>'Innlegging av opplysninger'!$B$5*K220</f>
        <v>1843138.3733726365</v>
      </c>
      <c r="Q220" s="1"/>
      <c r="R220" s="1">
        <f>'Innlegging av opplysninger'!$C$11*SUM(H220:Q220)</f>
        <v>5817341.4441495808</v>
      </c>
      <c r="S220" s="1">
        <f>'Innlegging av opplysninger'!$C$13*(((H220+J220+M220+O220)*Data!H220)+(J220+O220)*(1-Data!H220)*1.8/12+I220+N220+K220+L220+P220+Q220)</f>
        <v>1635695.7450324362</v>
      </c>
      <c r="T220" s="1">
        <f>'Innlegging av opplysninger'!$C$13*((H220+J220+M220+O220)*(1-Data!H220)-(J220+O220)*(1-Data!H220)*1.8/12)</f>
        <v>6324876.757488043</v>
      </c>
      <c r="U220" s="1">
        <f>Data!I220</f>
        <v>43.037399999999998</v>
      </c>
      <c r="V220" s="1">
        <f>Data!J220+Data!K220</f>
        <v>54214.342099352347</v>
      </c>
      <c r="W220" s="1">
        <f>Data!L220</f>
        <v>55.201522396799064</v>
      </c>
      <c r="X220" s="1">
        <f t="shared" si="37"/>
        <v>25453574.472727269</v>
      </c>
      <c r="Y220" s="100">
        <f t="shared" si="38"/>
        <v>25917.054545454539</v>
      </c>
      <c r="Z220" s="100">
        <f t="shared" si="39"/>
        <v>3643567.288399999</v>
      </c>
      <c r="AA220" s="100">
        <f>'Innlegging av opplysninger'!$B$4*X220</f>
        <v>3308964.6814545449</v>
      </c>
      <c r="AB220" s="1"/>
      <c r="AC220" s="1">
        <f>'Innlegging av opplysninger'!$B$5*X220</f>
        <v>3334418.2559272721</v>
      </c>
      <c r="AD220" s="1">
        <f>'Innlegging av opplysninger'!$B$5*Y220</f>
        <v>3395.134145454545</v>
      </c>
      <c r="AE220" s="1">
        <f>'Innlegging av opplysninger'!$B$5*Z220</f>
        <v>477307.3147803999</v>
      </c>
      <c r="AF220" s="1">
        <f>'Innlegging av opplysninger'!$B$5*AA220</f>
        <v>433474.37327054539</v>
      </c>
      <c r="AG220" s="1"/>
      <c r="AH220" s="1">
        <f>'Innlegging av opplysninger'!$C$11*SUM(X220:AG220)</f>
        <v>1393863.5058595357</v>
      </c>
      <c r="AI220" s="1">
        <f>'Innlegging av opplysninger'!$C$13*(((X220+Z220+AC220+AE220)*Data!M220)+(Z220+AE220)*(1-Data!M220)*1.8/12+Y220+AD220+AA220+AB220+AF220+AG220)</f>
        <v>411555.79621503735</v>
      </c>
      <c r="AJ220" s="1">
        <f>'Innlegging av opplysninger'!$C$13*((X220+Z220+AC220+AE220)*(1-Data!M220)-(Z220+AE220)*(1-Data!M220)*1.8/12)</f>
        <v>1495836.3696980115</v>
      </c>
      <c r="AK220" s="83">
        <f t="shared" si="34"/>
        <v>7211000</v>
      </c>
      <c r="AL220" s="83">
        <f t="shared" si="35"/>
        <v>2047000</v>
      </c>
      <c r="AM220" s="83">
        <f t="shared" si="36"/>
        <v>7821000</v>
      </c>
      <c r="AN220" s="83"/>
      <c r="AO220" s="83"/>
      <c r="AP220" s="83"/>
      <c r="AQ220" s="83"/>
      <c r="AR220" s="83"/>
      <c r="AS220" s="83"/>
      <c r="AT220" s="83"/>
      <c r="AV220" s="97"/>
      <c r="AZ220" s="98"/>
      <c r="BA220" s="99"/>
      <c r="BB220" s="4"/>
      <c r="BC220" s="3"/>
    </row>
    <row r="221" spans="1:55">
      <c r="A221" t="str">
        <f t="shared" si="30"/>
        <v>1507Undervisning</v>
      </c>
      <c r="B221" s="6" t="str">
        <f>Data!A221</f>
        <v>1507</v>
      </c>
      <c r="C221" s="7" t="str">
        <f>Data!B221</f>
        <v>Ålesund kommune</v>
      </c>
      <c r="D221" s="7" t="str">
        <f>Data!C221</f>
        <v>Undervisning</v>
      </c>
      <c r="E221" s="1">
        <f>Data!D221</f>
        <v>1154.8120999999999</v>
      </c>
      <c r="F221" s="1">
        <f>Data!E221+Data!F221</f>
        <v>48088.110001697969</v>
      </c>
      <c r="G221" s="1">
        <f>Data!G221</f>
        <v>1.4993348268519182</v>
      </c>
      <c r="H221" s="1">
        <f t="shared" si="31"/>
        <v>605811614.13918352</v>
      </c>
      <c r="I221" s="1">
        <f t="shared" si="32"/>
        <v>18888.545454545452</v>
      </c>
      <c r="J221" s="1">
        <f t="shared" si="33"/>
        <v>72699660.322156563</v>
      </c>
      <c r="K221" s="1">
        <f>'Innlegging av opplysninger'!$B$4*H221</f>
        <v>78755509.838093862</v>
      </c>
      <c r="L221" s="1"/>
      <c r="M221" s="1">
        <f>'Innlegging av opplysninger'!$B$5*H221</f>
        <v>79361321.452233046</v>
      </c>
      <c r="N221" s="1">
        <f>'Innlegging av opplysninger'!$B$5*I221</f>
        <v>2474.3994545454543</v>
      </c>
      <c r="O221" s="1">
        <f>'Innlegging av opplysninger'!$B$5*J221</f>
        <v>9523655.5022025108</v>
      </c>
      <c r="P221" s="1">
        <f>'Innlegging av opplysninger'!$B$5*K221</f>
        <v>10316971.788790297</v>
      </c>
      <c r="Q221" s="1"/>
      <c r="R221" s="1">
        <f>'Innlegging av opplysninger'!$C$11*SUM(H221:Q221)</f>
        <v>32546623.64752762</v>
      </c>
      <c r="S221" s="1">
        <f>'Innlegging av opplysninger'!$C$13*(((H221+J221+M221+O221)*Data!H221)+(J221+O221)*(1-Data!H221)*1.8/12+I221+N221+K221+L221+P221+Q221)</f>
        <v>6010953.3603437617</v>
      </c>
      <c r="T221" s="1">
        <f>'Innlegging av opplysninger'!$C$13*((H221+J221+M221+O221)*(1-Data!H221)-(J221+O221)*(1-Data!H221)*1.8/12)</f>
        <v>38526531.631009817</v>
      </c>
      <c r="U221" s="1">
        <f>Data!I221</f>
        <v>132.39849999999998</v>
      </c>
      <c r="V221" s="1">
        <f>Data!J221+Data!K221</f>
        <v>50085.205281152506</v>
      </c>
      <c r="W221" s="1">
        <f>Data!L221</f>
        <v>3.780631955800104</v>
      </c>
      <c r="X221" s="1">
        <f t="shared" si="37"/>
        <v>72340429.651818216</v>
      </c>
      <c r="Y221" s="100">
        <f t="shared" si="38"/>
        <v>5460.545454545454</v>
      </c>
      <c r="Z221" s="100">
        <f t="shared" si="39"/>
        <v>10345462.298210004</v>
      </c>
      <c r="AA221" s="100">
        <f>'Innlegging av opplysninger'!$B$4*X221</f>
        <v>9404255.8547363691</v>
      </c>
      <c r="AB221" s="1"/>
      <c r="AC221" s="1">
        <f>'Innlegging av opplysninger'!$B$5*X221</f>
        <v>9476596.2843881864</v>
      </c>
      <c r="AD221" s="1">
        <f>'Innlegging av opplysninger'!$B$5*Y221</f>
        <v>715.33145454545456</v>
      </c>
      <c r="AE221" s="1">
        <f>'Innlegging av opplysninger'!$B$5*Z221</f>
        <v>1355255.5610655106</v>
      </c>
      <c r="AF221" s="1">
        <f>'Innlegging av opplysninger'!$B$5*AA221</f>
        <v>1231957.5169704645</v>
      </c>
      <c r="AG221" s="1"/>
      <c r="AH221" s="1">
        <f>'Innlegging av opplysninger'!$C$11*SUM(X221:AG221)</f>
        <v>3958085.0556757185</v>
      </c>
      <c r="AI221" s="1">
        <f>'Innlegging av opplysninger'!$C$13*(((X221+Z221+AC221+AE221)*Data!M221)+(Z221+AE221)*(1-Data!M221)*1.8/12+Y221+AD221+AA221+AB221+AF221+AG221)</f>
        <v>839870.01570746175</v>
      </c>
      <c r="AJ221" s="1">
        <f>'Innlegging av opplysninger'!$C$13*((X221+Z221+AC221+AE221)*(1-Data!M221)-(Z221+AE221)*(1-Data!M221)*1.8/12)</f>
        <v>4576456.9025856256</v>
      </c>
      <c r="AK221" s="83">
        <f t="shared" si="34"/>
        <v>36505000</v>
      </c>
      <c r="AL221" s="83">
        <f t="shared" si="35"/>
        <v>6851000</v>
      </c>
      <c r="AM221" s="83">
        <f t="shared" si="36"/>
        <v>43103000</v>
      </c>
      <c r="AN221" s="83"/>
      <c r="AO221" s="83"/>
      <c r="AP221" s="83"/>
      <c r="AQ221" s="83"/>
      <c r="AR221" s="83"/>
      <c r="AS221" s="83"/>
      <c r="AT221" s="83"/>
      <c r="AV221" s="97"/>
      <c r="AZ221" s="98"/>
      <c r="BA221" s="99"/>
      <c r="BB221" s="4"/>
      <c r="BC221" s="3"/>
    </row>
    <row r="222" spans="1:55">
      <c r="A222" t="str">
        <f t="shared" si="30"/>
        <v>1507Barnehager</v>
      </c>
      <c r="B222" s="6" t="str">
        <f>Data!A222</f>
        <v>1507</v>
      </c>
      <c r="C222" s="7" t="str">
        <f>Data!B222</f>
        <v>Ålesund kommune</v>
      </c>
      <c r="D222" s="7" t="str">
        <f>Data!C222</f>
        <v>Barnehager</v>
      </c>
      <c r="E222" s="1">
        <f>Data!D222</f>
        <v>330.78440000000029</v>
      </c>
      <c r="F222" s="1">
        <f>Data!E222+Data!F222</f>
        <v>42575.499623017262</v>
      </c>
      <c r="G222" s="1">
        <f>Data!G222</f>
        <v>2.8494693220115552</v>
      </c>
      <c r="H222" s="1">
        <f t="shared" si="31"/>
        <v>153636121.06363639</v>
      </c>
      <c r="I222" s="1">
        <f t="shared" si="32"/>
        <v>10282.472727272725</v>
      </c>
      <c r="J222" s="1">
        <f t="shared" si="33"/>
        <v>18437568.424363639</v>
      </c>
      <c r="K222" s="1">
        <f>'Innlegging av opplysninger'!$B$4*H222</f>
        <v>19972695.73827273</v>
      </c>
      <c r="L222" s="1"/>
      <c r="M222" s="1">
        <f>'Innlegging av opplysninger'!$B$5*H222</f>
        <v>20126331.859336369</v>
      </c>
      <c r="N222" s="1">
        <f>'Innlegging av opplysninger'!$B$5*I222</f>
        <v>1347.003927272727</v>
      </c>
      <c r="O222" s="1">
        <f>'Innlegging av opplysninger'!$B$5*J222</f>
        <v>2415321.4635916366</v>
      </c>
      <c r="P222" s="1">
        <f>'Innlegging av opplysninger'!$B$5*K222</f>
        <v>2616423.1417137277</v>
      </c>
      <c r="Q222" s="1"/>
      <c r="R222" s="1">
        <f>'Innlegging av opplysninger'!$C$11*SUM(H222:Q222)</f>
        <v>8254211.4643676234</v>
      </c>
      <c r="S222" s="1">
        <f>'Innlegging av opplysninger'!$C$13*(((H222+J222+M222+O222)*Data!H222)+(J222+O222)*(1-Data!H222)*1.8/12+I222+N222+K222+L222+P222+Q222)</f>
        <v>1474885.2997528738</v>
      </c>
      <c r="T222" s="1">
        <f>'Innlegging av opplysninger'!$C$13*((H222+J222+M222+O222)*(1-Data!H222)-(J222+O222)*(1-Data!H222)*1.8/12)</f>
        <v>9820351.4409607165</v>
      </c>
      <c r="U222" s="1">
        <f>Data!I222</f>
        <v>24.028500000000001</v>
      </c>
      <c r="V222" s="1">
        <f>Data!J222+Data!K222</f>
        <v>42165.046021738075</v>
      </c>
      <c r="W222" s="1">
        <f>Data!L222</f>
        <v>0</v>
      </c>
      <c r="X222" s="1">
        <f t="shared" si="37"/>
        <v>11052685.181818182</v>
      </c>
      <c r="Y222" s="100">
        <f t="shared" si="38"/>
        <v>0</v>
      </c>
      <c r="Z222" s="100">
        <f t="shared" si="39"/>
        <v>1580533.9809999999</v>
      </c>
      <c r="AA222" s="100">
        <f>'Innlegging av opplysninger'!$B$4*X222</f>
        <v>1436849.0736363637</v>
      </c>
      <c r="AB222" s="1"/>
      <c r="AC222" s="1">
        <f>'Innlegging av opplysninger'!$B$5*X222</f>
        <v>1447901.7588181819</v>
      </c>
      <c r="AD222" s="1">
        <f>'Innlegging av opplysninger'!$B$5*Y222</f>
        <v>0</v>
      </c>
      <c r="AE222" s="1">
        <f>'Innlegging av opplysninger'!$B$5*Z222</f>
        <v>207049.95151099999</v>
      </c>
      <c r="AF222" s="1">
        <f>'Innlegging av opplysninger'!$B$5*AA222</f>
        <v>188227.22864636366</v>
      </c>
      <c r="AG222" s="1"/>
      <c r="AH222" s="1">
        <f>'Innlegging av opplysninger'!$C$11*SUM(X222:AG222)</f>
        <v>604703.39266634348</v>
      </c>
      <c r="AI222" s="1">
        <f>'Innlegging av opplysninger'!$C$13*(((X222+Z222+AC222+AE222)*Data!M222)+(Z222+AE222)*(1-Data!M222)*1.8/12+Y222+AD222+AA222+AB222+AF222+AG222)</f>
        <v>112681.41957016762</v>
      </c>
      <c r="AJ222" s="1">
        <f>'Innlegging av opplysninger'!$C$13*((X222+Z222+AC222+AE222)*(1-Data!M222)-(Z222+AE222)*(1-Data!M222)*1.8/12)</f>
        <v>714807.43355219718</v>
      </c>
      <c r="AK222" s="83">
        <f t="shared" si="34"/>
        <v>8859000</v>
      </c>
      <c r="AL222" s="83">
        <f t="shared" si="35"/>
        <v>1588000</v>
      </c>
      <c r="AM222" s="83">
        <f t="shared" si="36"/>
        <v>10535000</v>
      </c>
      <c r="AN222" s="83"/>
      <c r="AO222" s="83"/>
      <c r="AP222" s="83"/>
      <c r="AQ222" s="83"/>
      <c r="AR222" s="83"/>
      <c r="AS222" s="83"/>
      <c r="AT222" s="83"/>
      <c r="AV222" s="97"/>
      <c r="AZ222" s="98"/>
      <c r="BA222" s="99"/>
      <c r="BB222" s="4"/>
      <c r="BC222" s="3"/>
    </row>
    <row r="223" spans="1:55">
      <c r="A223" t="str">
        <f t="shared" si="30"/>
        <v>1507Helse/pleie/omsorg</v>
      </c>
      <c r="B223" s="6" t="str">
        <f>Data!A223</f>
        <v>1507</v>
      </c>
      <c r="C223" s="7" t="str">
        <f>Data!B223</f>
        <v>Ålesund kommune</v>
      </c>
      <c r="D223" s="7" t="str">
        <f>Data!C223</f>
        <v>Helse/pleie/omsorg</v>
      </c>
      <c r="E223" s="1">
        <f>Data!D223</f>
        <v>1932.6703100290579</v>
      </c>
      <c r="F223" s="1">
        <f>Data!E223+Data!F223</f>
        <v>46257.237376588986</v>
      </c>
      <c r="G223" s="1">
        <f>Data!G223</f>
        <v>1044.9879167322742</v>
      </c>
      <c r="H223" s="1">
        <f t="shared" si="31"/>
        <v>975272610.56399941</v>
      </c>
      <c r="I223" s="1">
        <f t="shared" si="32"/>
        <v>22032186.774628188</v>
      </c>
      <c r="J223" s="1">
        <f t="shared" si="33"/>
        <v>119676575.6806353</v>
      </c>
      <c r="K223" s="1">
        <f>'Innlegging av opplysninger'!$B$4*H223</f>
        <v>126785439.37331992</v>
      </c>
      <c r="L223" s="1"/>
      <c r="M223" s="1">
        <f>'Innlegging av opplysninger'!$B$5*H223</f>
        <v>127760711.98388393</v>
      </c>
      <c r="N223" s="1">
        <f>'Innlegging av opplysninger'!$B$5*I223</f>
        <v>2886216.467476293</v>
      </c>
      <c r="O223" s="1">
        <f>'Innlegging av opplysninger'!$B$5*J223</f>
        <v>15677631.414163226</v>
      </c>
      <c r="P223" s="1">
        <f>'Innlegging av opplysninger'!$B$5*K223</f>
        <v>16608892.55790491</v>
      </c>
      <c r="Q223" s="1"/>
      <c r="R223" s="1">
        <f>'Innlegging av opplysninger'!$C$11*SUM(H223:Q223)</f>
        <v>53454610.063008413</v>
      </c>
      <c r="S223" s="1">
        <f>'Innlegging av opplysninger'!$C$13*(((H223+J223+M223+O223)*Data!H223)+(J223+O223)*(1-Data!H223)*1.8/12+I223+N223+K223+L223+P223+Q223)</f>
        <v>10402460.592763029</v>
      </c>
      <c r="T223" s="1">
        <f>'Innlegging av opplysninger'!$C$13*((H223+J223+M223+O223)*(1-Data!H223)-(J223+O223)*(1-Data!H223)*1.8/12)</f>
        <v>62745953.177669533</v>
      </c>
      <c r="U223" s="1">
        <f>Data!I223</f>
        <v>251.39631261493213</v>
      </c>
      <c r="V223" s="1">
        <f>Data!J223+Data!K223</f>
        <v>47352.253775166391</v>
      </c>
      <c r="W223" s="1">
        <f>Data!L223</f>
        <v>1046.5918822087451</v>
      </c>
      <c r="X223" s="1">
        <f t="shared" si="37"/>
        <v>129863803.56090905</v>
      </c>
      <c r="Y223" s="100">
        <f t="shared" si="38"/>
        <v>2870283.7090909081</v>
      </c>
      <c r="Z223" s="100">
        <f t="shared" si="39"/>
        <v>18980974.479609992</v>
      </c>
      <c r="AA223" s="100">
        <f>'Innlegging av opplysninger'!$B$4*X223</f>
        <v>16882294.462918177</v>
      </c>
      <c r="AB223" s="1"/>
      <c r="AC223" s="1">
        <f>'Innlegging av opplysninger'!$B$5*X223</f>
        <v>17012158.266479086</v>
      </c>
      <c r="AD223" s="1">
        <f>'Innlegging av opplysninger'!$B$5*Y223</f>
        <v>376007.16589090897</v>
      </c>
      <c r="AE223" s="1">
        <f>'Innlegging av opplysninger'!$B$5*Z223</f>
        <v>2486507.6568289092</v>
      </c>
      <c r="AF223" s="1">
        <f>'Innlegging av opplysninger'!$B$5*AA223</f>
        <v>2211580.5746422815</v>
      </c>
      <c r="AG223" s="1"/>
      <c r="AH223" s="1">
        <f>'Innlegging av opplysninger'!$C$11*SUM(X223:AG223)</f>
        <v>7245977.1753020324</v>
      </c>
      <c r="AI223" s="1">
        <f>'Innlegging av opplysninger'!$C$13*(((X223+Z223+AC223+AE223)*Data!M223)+(Z223+AE223)*(1-Data!M223)*1.8/12+Y223+AD223+AA223+AB223+AF223+AG223)</f>
        <v>1470207.820831304</v>
      </c>
      <c r="AJ223" s="1">
        <f>'Innlegging av opplysninger'!$C$13*((X223+Z223+AC223+AE223)*(1-Data!M223)-(Z223+AE223)*(1-Data!M223)*1.8/12)</f>
        <v>8445339.8927398976</v>
      </c>
      <c r="AK223" s="83">
        <f t="shared" si="34"/>
        <v>60701000</v>
      </c>
      <c r="AL223" s="83">
        <f t="shared" si="35"/>
        <v>11873000</v>
      </c>
      <c r="AM223" s="83">
        <f t="shared" si="36"/>
        <v>71191000</v>
      </c>
      <c r="AN223" s="83"/>
      <c r="AO223" s="83"/>
      <c r="AP223" s="83"/>
      <c r="AQ223" s="83"/>
      <c r="AR223" s="83"/>
      <c r="AS223" s="83"/>
      <c r="AT223" s="83"/>
      <c r="AV223" s="97"/>
      <c r="AZ223" s="98"/>
      <c r="BA223" s="99"/>
      <c r="BB223" s="4"/>
      <c r="BC223" s="3"/>
    </row>
    <row r="224" spans="1:55">
      <c r="A224" t="str">
        <f t="shared" si="30"/>
        <v>1507Samferdsel og teknikk</v>
      </c>
      <c r="B224" s="6" t="str">
        <f>Data!A224</f>
        <v>1507</v>
      </c>
      <c r="C224" s="7" t="str">
        <f>Data!B224</f>
        <v>Ålesund kommune</v>
      </c>
      <c r="D224" s="7" t="str">
        <f>Data!C224</f>
        <v>Samferdsel og teknikk</v>
      </c>
      <c r="E224" s="1">
        <f>Data!D224</f>
        <v>267.05720651481442</v>
      </c>
      <c r="F224" s="1">
        <f>Data!E224+Data!F224</f>
        <v>51567.395544873259</v>
      </c>
      <c r="G224" s="1">
        <f>Data!G224</f>
        <v>473.64144053900787</v>
      </c>
      <c r="H224" s="1">
        <f t="shared" si="31"/>
        <v>150233941.10681823</v>
      </c>
      <c r="I224" s="1">
        <f t="shared" si="32"/>
        <v>1379883.9272727275</v>
      </c>
      <c r="J224" s="1">
        <f t="shared" si="33"/>
        <v>18193659.004090916</v>
      </c>
      <c r="K224" s="1">
        <f>'Innlegging av opplysninger'!$B$4*H224</f>
        <v>19530412.343886372</v>
      </c>
      <c r="L224" s="1"/>
      <c r="M224" s="1">
        <f>'Innlegging av opplysninger'!$B$5*H224</f>
        <v>19680646.28499319</v>
      </c>
      <c r="N224" s="1">
        <f>'Innlegging av opplysninger'!$B$5*I224</f>
        <v>180764.79447272731</v>
      </c>
      <c r="O224" s="1">
        <f>'Innlegging av opplysninger'!$B$5*J224</f>
        <v>2383369.3295359099</v>
      </c>
      <c r="P224" s="1">
        <f>'Innlegging av opplysninger'!$B$5*K224</f>
        <v>2558484.0170491147</v>
      </c>
      <c r="Q224" s="1"/>
      <c r="R224" s="1">
        <f>'Innlegging av opplysninger'!$C$11*SUM(H224:Q224)</f>
        <v>8137364.1107085282</v>
      </c>
      <c r="S224" s="1">
        <f>'Innlegging av opplysninger'!$C$13*(((H224+J224+M224+O224)*Data!H224)+(J224+O224)*(1-Data!H224)*1.8/12+I224+N224+K224+L224+P224+Q224)</f>
        <v>1617621.2322124271</v>
      </c>
      <c r="T224" s="1">
        <f>'Innlegging av opplysninger'!$C$13*((H224+J224+M224+O224)*(1-Data!H224)-(J224+O224)*(1-Data!H224)*1.8/12)</f>
        <v>9517719.1298097689</v>
      </c>
      <c r="U224" s="1">
        <f>Data!I224</f>
        <v>37.342500000000001</v>
      </c>
      <c r="V224" s="1">
        <f>Data!J224+Data!K224</f>
        <v>53398.116502644443</v>
      </c>
      <c r="W224" s="1">
        <f>Data!L224</f>
        <v>177.13516770435831</v>
      </c>
      <c r="X224" s="1">
        <f t="shared" si="37"/>
        <v>21752936.350909088</v>
      </c>
      <c r="Y224" s="100">
        <f t="shared" si="38"/>
        <v>72160.036363636362</v>
      </c>
      <c r="Z224" s="100">
        <f t="shared" si="39"/>
        <v>3120988.783379999</v>
      </c>
      <c r="AA224" s="100">
        <f>'Innlegging av opplysninger'!$B$4*X224</f>
        <v>2827881.7256181813</v>
      </c>
      <c r="AB224" s="1"/>
      <c r="AC224" s="1">
        <f>'Innlegging av opplysninger'!$B$5*X224</f>
        <v>2849634.6619690908</v>
      </c>
      <c r="AD224" s="1">
        <f>'Innlegging av opplysninger'!$B$5*Y224</f>
        <v>9452.9647636363643</v>
      </c>
      <c r="AE224" s="1">
        <f>'Innlegging av opplysninger'!$B$5*Z224</f>
        <v>408849.53062277986</v>
      </c>
      <c r="AF224" s="1">
        <f>'Innlegging av opplysninger'!$B$5*AA224</f>
        <v>370452.50605598174</v>
      </c>
      <c r="AG224" s="1"/>
      <c r="AH224" s="1">
        <f>'Innlegging av opplysninger'!$C$11*SUM(X224:AG224)</f>
        <v>1193669.5492679309</v>
      </c>
      <c r="AI224" s="1">
        <f>'Innlegging av opplysninger'!$C$13*(((X224+Z224+AC224+AE224)*Data!M224)+(Z224+AE224)*(1-Data!M224)*1.8/12+Y224+AD224+AA224+AB224+AF224+AG224)</f>
        <v>289153.18321235466</v>
      </c>
      <c r="AJ224" s="1">
        <f>'Innlegging av opplysninger'!$C$13*((X224+Z224+AC224+AE224)*(1-Data!M224)-(Z224+AE224)*(1-Data!M224)*1.8/12)</f>
        <v>1344289.3578911298</v>
      </c>
      <c r="AK224" s="83">
        <f t="shared" si="34"/>
        <v>9331000</v>
      </c>
      <c r="AL224" s="83">
        <f t="shared" si="35"/>
        <v>1907000</v>
      </c>
      <c r="AM224" s="83">
        <f t="shared" si="36"/>
        <v>10862000</v>
      </c>
      <c r="AN224" s="83"/>
      <c r="AO224" s="83"/>
      <c r="AP224" s="83"/>
      <c r="AQ224" s="83"/>
      <c r="AR224" s="83"/>
      <c r="AS224" s="83"/>
      <c r="AT224" s="83"/>
      <c r="AV224" s="97"/>
      <c r="AZ224" s="98"/>
      <c r="BA224" s="99"/>
      <c r="BB224" s="4"/>
      <c r="BC224" s="3"/>
    </row>
    <row r="225" spans="1:55">
      <c r="A225" t="str">
        <f t="shared" si="30"/>
        <v>1507Annet</v>
      </c>
      <c r="B225" s="6" t="str">
        <f>Data!A225</f>
        <v>1507</v>
      </c>
      <c r="C225" s="7" t="str">
        <f>Data!B225</f>
        <v>Ålesund kommune</v>
      </c>
      <c r="D225" s="7" t="str">
        <f>Data!C225</f>
        <v>Annet</v>
      </c>
      <c r="E225" s="1">
        <f>Data!D225</f>
        <v>152.49224702815428</v>
      </c>
      <c r="F225" s="1">
        <f>Data!E225+Data!F225</f>
        <v>50761.020074925669</v>
      </c>
      <c r="G225" s="1">
        <f>Data!G225</f>
        <v>461.95023926032212</v>
      </c>
      <c r="H225" s="1">
        <f t="shared" si="31"/>
        <v>84443585.592727244</v>
      </c>
      <c r="I225" s="1">
        <f t="shared" si="32"/>
        <v>768478.14545454562</v>
      </c>
      <c r="J225" s="1">
        <f t="shared" si="33"/>
        <v>10225447.648581814</v>
      </c>
      <c r="K225" s="1">
        <f>'Innlegging av opplysninger'!$B$4*H225</f>
        <v>10977666.127054542</v>
      </c>
      <c r="L225" s="1"/>
      <c r="M225" s="1">
        <f>'Innlegging av opplysninger'!$B$5*H225</f>
        <v>11062109.712647269</v>
      </c>
      <c r="N225" s="1">
        <f>'Innlegging av opplysninger'!$B$5*I225</f>
        <v>100670.63705454548</v>
      </c>
      <c r="O225" s="1">
        <f>'Innlegging av opplysninger'!$B$5*J225</f>
        <v>1339533.6419642176</v>
      </c>
      <c r="P225" s="1">
        <f>'Innlegging av opplysninger'!$B$5*K225</f>
        <v>1438074.2626441452</v>
      </c>
      <c r="Q225" s="1"/>
      <c r="R225" s="1">
        <f>'Innlegging av opplysninger'!$C$11*SUM(H225:Q225)</f>
        <v>4573511.4991888758</v>
      </c>
      <c r="S225" s="1">
        <f>'Innlegging av opplysninger'!$C$13*(((H225+J225+M225+O225)*Data!H225)+(J225+O225)*(1-Data!H225)*1.8/12+I225+N225+K225+L225+P225+Q225)</f>
        <v>970021.15971278574</v>
      </c>
      <c r="T225" s="1">
        <f>'Innlegging av opplysninger'!$C$13*((H225+J225+M225+O225)*(1-Data!H225)-(J225+O225)*(1-Data!H225)*1.8/12)</f>
        <v>5288468.2602298874</v>
      </c>
      <c r="U225" s="1">
        <f>Data!I225</f>
        <v>21.297699999999995</v>
      </c>
      <c r="V225" s="1">
        <f>Data!J225+Data!K225</f>
        <v>52021.934629873955</v>
      </c>
      <c r="W225" s="1">
        <f>Data!L225</f>
        <v>391.44837235945676</v>
      </c>
      <c r="X225" s="1">
        <f t="shared" si="37"/>
        <v>12086700.623636357</v>
      </c>
      <c r="Y225" s="100">
        <f t="shared" si="38"/>
        <v>90948.545454545456</v>
      </c>
      <c r="Z225" s="100">
        <f t="shared" si="39"/>
        <v>1741403.8311799988</v>
      </c>
      <c r="AA225" s="100">
        <f>'Innlegging av opplysninger'!$B$4*X225</f>
        <v>1571271.0810727265</v>
      </c>
      <c r="AB225" s="1"/>
      <c r="AC225" s="1">
        <f>'Innlegging av opplysninger'!$B$5*X225</f>
        <v>1583357.7816963629</v>
      </c>
      <c r="AD225" s="1">
        <f>'Innlegging av opplysninger'!$B$5*Y225</f>
        <v>11914.259454545456</v>
      </c>
      <c r="AE225" s="1">
        <f>'Innlegging av opplysninger'!$B$5*Z225</f>
        <v>228123.90188457986</v>
      </c>
      <c r="AF225" s="1">
        <f>'Innlegging av opplysninger'!$B$5*AA225</f>
        <v>205836.51162052719</v>
      </c>
      <c r="AG225" s="1"/>
      <c r="AH225" s="1">
        <f>'Innlegging av opplysninger'!$C$11*SUM(X225:AG225)</f>
        <v>665743.14836798643</v>
      </c>
      <c r="AI225" s="1">
        <f>'Innlegging av opplysninger'!$C$13*(((X225+Z225+AC225+AE225)*Data!M225)+(Z225+AE225)*(1-Data!M225)*1.8/12+Y225+AD225+AA225+AB225+AF225+AG225)</f>
        <v>147662.74149103923</v>
      </c>
      <c r="AJ225" s="1">
        <f>'Innlegging av opplysninger'!$C$13*((X225+Z225+AC225+AE225)*(1-Data!M225)-(Z225+AE225)*(1-Data!M225)*1.8/12)</f>
        <v>763354.19838094211</v>
      </c>
      <c r="AK225" s="83">
        <f t="shared" si="34"/>
        <v>5239000</v>
      </c>
      <c r="AL225" s="83">
        <f t="shared" si="35"/>
        <v>1118000</v>
      </c>
      <c r="AM225" s="83">
        <f t="shared" si="36"/>
        <v>6052000</v>
      </c>
      <c r="AN225" s="83"/>
      <c r="AO225" s="83"/>
      <c r="AP225" s="83"/>
      <c r="AQ225" s="83"/>
      <c r="AR225" s="83"/>
      <c r="AS225" s="83"/>
      <c r="AT225" s="83"/>
      <c r="AV225" s="97"/>
      <c r="AZ225" s="98"/>
      <c r="BA225" s="99"/>
      <c r="BB225" s="4"/>
      <c r="BC225" s="3"/>
    </row>
    <row r="226" spans="1:55">
      <c r="A226" t="str">
        <f t="shared" si="30"/>
        <v>1511Alle</v>
      </c>
      <c r="B226" s="6" t="str">
        <f>Data!A226</f>
        <v>1511</v>
      </c>
      <c r="C226" s="7" t="str">
        <f>Data!B226</f>
        <v>Vanylven kommune</v>
      </c>
      <c r="D226" s="7" t="str">
        <f>Data!C226</f>
        <v>Alle</v>
      </c>
      <c r="E226" s="1">
        <f>Data!D226</f>
        <v>250.22599759926155</v>
      </c>
      <c r="F226" s="1">
        <f>Data!E226+Data!F226</f>
        <v>47127.936468000335</v>
      </c>
      <c r="G226" s="1">
        <f>Data!G226</f>
        <v>542.1491024176471</v>
      </c>
      <c r="H226" s="1">
        <f t="shared" si="31"/>
        <v>128646926.37272729</v>
      </c>
      <c r="I226" s="1">
        <f t="shared" si="32"/>
        <v>1479925.0909090904</v>
      </c>
      <c r="J226" s="1">
        <f t="shared" si="33"/>
        <v>15615222.175636366</v>
      </c>
      <c r="K226" s="1">
        <f>'Innlegging av opplysninger'!$B$4*H226</f>
        <v>16724100.428454548</v>
      </c>
      <c r="L226" s="1"/>
      <c r="M226" s="1">
        <f>'Innlegging av opplysninger'!$B$5*H226</f>
        <v>16852747.354827277</v>
      </c>
      <c r="N226" s="1">
        <f>'Innlegging av opplysninger'!$B$5*I226</f>
        <v>193870.18690909084</v>
      </c>
      <c r="O226" s="1">
        <f>'Innlegging av opplysninger'!$B$5*J226</f>
        <v>2045594.105008364</v>
      </c>
      <c r="P226" s="1">
        <f>'Innlegging av opplysninger'!$B$5*K226</f>
        <v>2190857.156127546</v>
      </c>
      <c r="Q226" s="1"/>
      <c r="R226" s="1">
        <f>'Innlegging av opplysninger'!$C$11*SUM(H226:Q226)</f>
        <v>6982471.2290827837</v>
      </c>
      <c r="S226" s="1">
        <f>'Innlegging av opplysninger'!$C$13*(((H226+J226+M226+O226)*Data!H226)+(J226+O226)*(1-Data!H226)*1.8/12+I226+N226+K226+L226+P226+Q226)</f>
        <v>1375307.4568488726</v>
      </c>
      <c r="T226" s="1">
        <f>'Innlegging av opplysninger'!$C$13*((H226+J226+M226+O226)*(1-Data!H226)-(J226+O226)*(1-Data!H226)*1.8/12)</f>
        <v>8179653.1724223047</v>
      </c>
      <c r="U226" s="1">
        <f>Data!I226</f>
        <v>34.860399999999998</v>
      </c>
      <c r="V226" s="1">
        <f>Data!J226+Data!K226</f>
        <v>46415.827055914466</v>
      </c>
      <c r="W226" s="1">
        <f>Data!L226</f>
        <v>788.46542208351025</v>
      </c>
      <c r="X226" s="1">
        <f t="shared" si="37"/>
        <v>17651719.609090913</v>
      </c>
      <c r="Y226" s="100">
        <f t="shared" si="38"/>
        <v>299849.67272727273</v>
      </c>
      <c r="Z226" s="100">
        <f t="shared" si="39"/>
        <v>2567074.4073000001</v>
      </c>
      <c r="AA226" s="100">
        <f>'Innlegging av opplysninger'!$B$4*X226</f>
        <v>2294723.549181819</v>
      </c>
      <c r="AB226" s="1"/>
      <c r="AC226" s="1">
        <f>'Innlegging av opplysninger'!$B$5*X226</f>
        <v>2312375.2687909096</v>
      </c>
      <c r="AD226" s="1">
        <f>'Innlegging av opplysninger'!$B$5*Y226</f>
        <v>39280.307127272732</v>
      </c>
      <c r="AE226" s="1">
        <f>'Innlegging av opplysninger'!$B$5*Z226</f>
        <v>336286.74735630001</v>
      </c>
      <c r="AF226" s="1">
        <f>'Innlegging av opplysninger'!$B$5*AA226</f>
        <v>300608.78494281828</v>
      </c>
      <c r="AG226" s="1"/>
      <c r="AH226" s="1">
        <f>'Innlegging av opplysninger'!$C$11*SUM(X226:AG226)</f>
        <v>980472.8971676575</v>
      </c>
      <c r="AI226" s="1">
        <f>'Innlegging av opplysninger'!$C$13*(((X226+Z226+AC226+AE226)*Data!M226)+(Z226+AE226)*(1-Data!M226)*1.8/12+Y226+AD226+AA226+AB226+AF226+AG226)</f>
        <v>189541.77319279755</v>
      </c>
      <c r="AJ226" s="1">
        <f>'Innlegging av opplysninger'!$C$13*((X226+Z226+AC226+AE226)*(1-Data!M226)-(Z226+AE226)*(1-Data!M226)*1.8/12)</f>
        <v>1152157.9808261022</v>
      </c>
      <c r="AK226" s="83">
        <f t="shared" si="34"/>
        <v>7963000</v>
      </c>
      <c r="AL226" s="83">
        <f t="shared" si="35"/>
        <v>1565000</v>
      </c>
      <c r="AM226" s="83">
        <f t="shared" si="36"/>
        <v>9332000</v>
      </c>
      <c r="AN226" s="83"/>
      <c r="AO226" s="83"/>
      <c r="AP226" s="83"/>
      <c r="AQ226" s="83"/>
      <c r="AR226" s="83"/>
      <c r="AS226" s="83"/>
      <c r="AT226" s="83"/>
      <c r="AV226" s="97"/>
      <c r="AZ226" s="98"/>
      <c r="BA226" s="99"/>
      <c r="BB226" s="4"/>
      <c r="BC226" s="3"/>
    </row>
    <row r="227" spans="1:55">
      <c r="A227" t="str">
        <f t="shared" si="30"/>
        <v>1511Administrasjon</v>
      </c>
      <c r="B227" s="6" t="str">
        <f>Data!A227</f>
        <v>1511</v>
      </c>
      <c r="C227" s="7" t="str">
        <f>Data!B227</f>
        <v>Vanylven kommune</v>
      </c>
      <c r="D227" s="7" t="str">
        <f>Data!C227</f>
        <v>Administrasjon</v>
      </c>
      <c r="E227" s="1">
        <f>Data!D227</f>
        <v>13.3</v>
      </c>
      <c r="F227" s="1">
        <f>Data!E227+Data!F227</f>
        <v>58130.839598997482</v>
      </c>
      <c r="G227" s="1">
        <f>Data!G227</f>
        <v>0</v>
      </c>
      <c r="H227" s="1">
        <f t="shared" si="31"/>
        <v>8434256.3636363614</v>
      </c>
      <c r="I227" s="1">
        <f t="shared" si="32"/>
        <v>0</v>
      </c>
      <c r="J227" s="1">
        <f t="shared" si="33"/>
        <v>1012110.7636363633</v>
      </c>
      <c r="K227" s="1">
        <f>'Innlegging av opplysninger'!$B$4*H227</f>
        <v>1096453.3272727269</v>
      </c>
      <c r="L227" s="1"/>
      <c r="M227" s="1">
        <f>'Innlegging av opplysninger'!$B$5*H227</f>
        <v>1104887.5836363635</v>
      </c>
      <c r="N227" s="1">
        <f>'Innlegging av opplysninger'!$B$5*I227</f>
        <v>0</v>
      </c>
      <c r="O227" s="1">
        <f>'Innlegging av opplysninger'!$B$5*J227</f>
        <v>132586.51003636359</v>
      </c>
      <c r="P227" s="1">
        <f>'Innlegging av opplysninger'!$B$5*K227</f>
        <v>143635.38587272723</v>
      </c>
      <c r="Q227" s="1"/>
      <c r="R227" s="1">
        <f>'Innlegging av opplysninger'!$C$11*SUM(H227:Q227)</f>
        <v>453109.33749545447</v>
      </c>
      <c r="S227" s="1">
        <f>'Innlegging av opplysninger'!$C$13*(((H227+J227+M227+O227)*Data!H227)+(J227+O227)*(1-Data!H227)*1.8/12+I227+N227+K227+L227+P227+Q227)</f>
        <v>142815.51026609453</v>
      </c>
      <c r="T227" s="1">
        <f>'Innlegging av opplysninger'!$C$13*((H227+J227+M227+O227)*(1-Data!H227)-(J227+O227)*(1-Data!H227)*1.8/12)</f>
        <v>477228.84630663268</v>
      </c>
      <c r="U227" s="1">
        <f>Data!I227</f>
        <v>2</v>
      </c>
      <c r="V227" s="1">
        <f>Data!J227+Data!K227</f>
        <v>59154.166666666664</v>
      </c>
      <c r="W227" s="1">
        <f>Data!L227</f>
        <v>0</v>
      </c>
      <c r="X227" s="1">
        <f t="shared" si="37"/>
        <v>1290636.3636363635</v>
      </c>
      <c r="Y227" s="100">
        <f t="shared" si="38"/>
        <v>0</v>
      </c>
      <c r="Z227" s="100">
        <f t="shared" si="39"/>
        <v>184560.99999999997</v>
      </c>
      <c r="AA227" s="100">
        <f>'Innlegging av opplysninger'!$B$4*X227</f>
        <v>167782.72727272726</v>
      </c>
      <c r="AB227" s="1"/>
      <c r="AC227" s="1">
        <f>'Innlegging av opplysninger'!$B$5*X227</f>
        <v>169073.36363636362</v>
      </c>
      <c r="AD227" s="1">
        <f>'Innlegging av opplysninger'!$B$5*Y227</f>
        <v>0</v>
      </c>
      <c r="AE227" s="1">
        <f>'Innlegging av opplysninger'!$B$5*Z227</f>
        <v>24177.490999999998</v>
      </c>
      <c r="AF227" s="1">
        <f>'Innlegging av opplysninger'!$B$5*AA227</f>
        <v>21979.537272727273</v>
      </c>
      <c r="AG227" s="1"/>
      <c r="AH227" s="1">
        <f>'Innlegging av opplysninger'!$C$11*SUM(X227:AG227)</f>
        <v>70611.998347090906</v>
      </c>
      <c r="AI227" s="1">
        <f>'Innlegging av opplysninger'!$C$13*(((X227+Z227+AC227+AE227)*Data!M227)+(Z227+AE227)*(1-Data!M227)*1.8/12+Y227+AD227+AA227+AB227+AF227+AG227)</f>
        <v>22807.321075897085</v>
      </c>
      <c r="AJ227" s="1">
        <f>'Innlegging av opplysninger'!$C$13*((X227+Z227+AC227+AE227)*(1-Data!M227)-(Z227+AE227)*(1-Data!M227)*1.8/12)</f>
        <v>73819.624030648352</v>
      </c>
      <c r="AK227" s="83">
        <f t="shared" si="34"/>
        <v>524000</v>
      </c>
      <c r="AL227" s="83">
        <f t="shared" si="35"/>
        <v>166000</v>
      </c>
      <c r="AM227" s="83">
        <f t="shared" si="36"/>
        <v>551000</v>
      </c>
      <c r="AN227" s="83"/>
      <c r="AO227" s="83"/>
      <c r="AP227" s="83"/>
      <c r="AQ227" s="83"/>
      <c r="AR227" s="83"/>
      <c r="AS227" s="83"/>
      <c r="AT227" s="83"/>
      <c r="AV227" s="97"/>
      <c r="AZ227" s="98"/>
      <c r="BA227" s="99"/>
      <c r="BB227" s="4"/>
      <c r="BC227" s="3"/>
    </row>
    <row r="228" spans="1:55">
      <c r="A228" t="str">
        <f t="shared" si="30"/>
        <v>1511Undervisning</v>
      </c>
      <c r="B228" s="6" t="str">
        <f>Data!A228</f>
        <v>1511</v>
      </c>
      <c r="C228" s="7" t="str">
        <f>Data!B228</f>
        <v>Vanylven kommune</v>
      </c>
      <c r="D228" s="7" t="str">
        <f>Data!C228</f>
        <v>Undervisning</v>
      </c>
      <c r="E228" s="1">
        <f>Data!D228</f>
        <v>63.264600000000051</v>
      </c>
      <c r="F228" s="1">
        <f>Data!E228+Data!F228</f>
        <v>50452.483418847136</v>
      </c>
      <c r="G228" s="1">
        <f>Data!G228</f>
        <v>0</v>
      </c>
      <c r="H228" s="1">
        <f t="shared" si="31"/>
        <v>34820249.263636351</v>
      </c>
      <c r="I228" s="1">
        <f t="shared" si="32"/>
        <v>0</v>
      </c>
      <c r="J228" s="1">
        <f t="shared" si="33"/>
        <v>4178429.9116363619</v>
      </c>
      <c r="K228" s="1">
        <f>'Innlegging av opplysninger'!$B$4*H228</f>
        <v>4526632.4042727258</v>
      </c>
      <c r="L228" s="1"/>
      <c r="M228" s="1">
        <f>'Innlegging av opplysninger'!$B$5*H228</f>
        <v>4561452.6535363626</v>
      </c>
      <c r="N228" s="1">
        <f>'Innlegging av opplysninger'!$B$5*I228</f>
        <v>0</v>
      </c>
      <c r="O228" s="1">
        <f>'Innlegging av opplysninger'!$B$5*J228</f>
        <v>547374.31842436339</v>
      </c>
      <c r="P228" s="1">
        <f>'Innlegging av opplysninger'!$B$5*K228</f>
        <v>592988.84495972714</v>
      </c>
      <c r="Q228" s="1"/>
      <c r="R228" s="1">
        <f>'Innlegging av opplysninger'!$C$11*SUM(H228:Q228)</f>
        <v>1870630.8410657041</v>
      </c>
      <c r="S228" s="1">
        <f>'Innlegging av opplysninger'!$C$13*(((H228+J228+M228+O228)*Data!H228)+(J228+O228)*(1-Data!H228)*1.8/12+I228+N228+K228+L228+P228+Q228)</f>
        <v>348176.03722871072</v>
      </c>
      <c r="T228" s="1">
        <f>'Innlegging av opplysninger'!$C$13*((H228+J228+M228+O228)*(1-Data!H228)-(J228+O228)*(1-Data!H228)*1.8/12)</f>
        <v>2211634.5873875162</v>
      </c>
      <c r="U228" s="1">
        <f>Data!I228</f>
        <v>6.2949000000000002</v>
      </c>
      <c r="V228" s="1">
        <f>Data!J228+Data!K228</f>
        <v>44212.456909561697</v>
      </c>
      <c r="W228" s="1">
        <f>Data!L228</f>
        <v>0</v>
      </c>
      <c r="X228" s="1">
        <f t="shared" si="37"/>
        <v>3036141.7636363627</v>
      </c>
      <c r="Y228" s="100">
        <f t="shared" si="38"/>
        <v>0</v>
      </c>
      <c r="Z228" s="100">
        <f t="shared" si="39"/>
        <v>434168.27219999983</v>
      </c>
      <c r="AA228" s="100">
        <f>'Innlegging av opplysninger'!$B$4*X228</f>
        <v>394698.42927272717</v>
      </c>
      <c r="AB228" s="1"/>
      <c r="AC228" s="1">
        <f>'Innlegging av opplysninger'!$B$5*X228</f>
        <v>397734.57103636354</v>
      </c>
      <c r="AD228" s="1">
        <f>'Innlegging av opplysninger'!$B$5*Y228</f>
        <v>0</v>
      </c>
      <c r="AE228" s="1">
        <f>'Innlegging av opplysninger'!$B$5*Z228</f>
        <v>56876.043658199982</v>
      </c>
      <c r="AF228" s="1">
        <f>'Innlegging av opplysninger'!$B$5*AA228</f>
        <v>51705.494234727259</v>
      </c>
      <c r="AG228" s="1"/>
      <c r="AH228" s="1">
        <f>'Innlegging av opplysninger'!$C$11*SUM(X228:AG228)</f>
        <v>166110.33381345848</v>
      </c>
      <c r="AI228" s="1">
        <f>'Innlegging av opplysninger'!$C$13*(((X228+Z228+AC228+AE228)*Data!M228)+(Z228+AE228)*(1-Data!M228)*1.8/12+Y228+AD228+AA228+AB228+AF228+AG228)</f>
        <v>27043.149686081586</v>
      </c>
      <c r="AJ228" s="1">
        <f>'Innlegging av opplysninger'!$C$13*((X228+Z228+AC228+AE228)*(1-Data!M228)-(Z228+AE228)*(1-Data!M228)*1.8/12)</f>
        <v>200265.7281639142</v>
      </c>
      <c r="AK228" s="83">
        <f t="shared" si="34"/>
        <v>2037000</v>
      </c>
      <c r="AL228" s="83">
        <f t="shared" si="35"/>
        <v>375000</v>
      </c>
      <c r="AM228" s="83">
        <f t="shared" si="36"/>
        <v>2412000</v>
      </c>
      <c r="AN228" s="83"/>
      <c r="AO228" s="83"/>
      <c r="AP228" s="83"/>
      <c r="AQ228" s="83"/>
      <c r="AR228" s="83"/>
      <c r="AS228" s="83"/>
      <c r="AT228" s="83"/>
      <c r="AV228" s="97"/>
      <c r="AZ228" s="98"/>
      <c r="BA228" s="99"/>
      <c r="BB228" s="4"/>
      <c r="BC228" s="3"/>
    </row>
    <row r="229" spans="1:55">
      <c r="A229" t="str">
        <f t="shared" si="30"/>
        <v>1511Barnehager</v>
      </c>
      <c r="B229" s="6" t="str">
        <f>Data!A229</f>
        <v>1511</v>
      </c>
      <c r="C229" s="7" t="str">
        <f>Data!B229</f>
        <v>Vanylven kommune</v>
      </c>
      <c r="D229" s="7" t="str">
        <f>Data!C229</f>
        <v>Barnehager</v>
      </c>
      <c r="E229" s="1">
        <f>Data!D229</f>
        <v>18.536999999999999</v>
      </c>
      <c r="F229" s="1">
        <f>Data!E229+Data!F229</f>
        <v>42074.632087176993</v>
      </c>
      <c r="G229" s="1">
        <f>Data!G229</f>
        <v>0</v>
      </c>
      <c r="H229" s="1">
        <f t="shared" si="31"/>
        <v>8508408.5999999978</v>
      </c>
      <c r="I229" s="1">
        <f t="shared" si="32"/>
        <v>0</v>
      </c>
      <c r="J229" s="1">
        <f t="shared" si="33"/>
        <v>1021009.0319999997</v>
      </c>
      <c r="K229" s="1">
        <f>'Innlegging av opplysninger'!$B$4*H229</f>
        <v>1106093.1179999998</v>
      </c>
      <c r="L229" s="1"/>
      <c r="M229" s="1">
        <f>'Innlegging av opplysninger'!$B$5*H229</f>
        <v>1114601.5265999998</v>
      </c>
      <c r="N229" s="1">
        <f>'Innlegging av opplysninger'!$B$5*I229</f>
        <v>0</v>
      </c>
      <c r="O229" s="1">
        <f>'Innlegging av opplysninger'!$B$5*J229</f>
        <v>133752.18319199997</v>
      </c>
      <c r="P229" s="1">
        <f>'Innlegging av opplysninger'!$B$5*K229</f>
        <v>144898.19845799997</v>
      </c>
      <c r="Q229" s="1"/>
      <c r="R229" s="1">
        <f>'Innlegging av opplysninger'!$C$11*SUM(H229:Q229)</f>
        <v>457092.98101349978</v>
      </c>
      <c r="S229" s="1">
        <f>'Innlegging av opplysninger'!$C$13*(((H229+J229+M229+O229)*Data!H229)+(J229+O229)*(1-Data!H229)*1.8/12+I229+N229+K229+L229+P229+Q229)</f>
        <v>77603.366655666308</v>
      </c>
      <c r="T229" s="1">
        <f>'Innlegging av opplysninger'!$C$13*((H229+J229+M229+O229)*(1-Data!H229)-(J229+O229)*(1-Data!H229)*1.8/12)</f>
        <v>547892.29157333355</v>
      </c>
      <c r="U229" s="1">
        <f>Data!I229</f>
        <v>1.4</v>
      </c>
      <c r="V229" s="1">
        <f>Data!J229+Data!K229</f>
        <v>38630.952380952382</v>
      </c>
      <c r="W229" s="1">
        <f>Data!L229</f>
        <v>0</v>
      </c>
      <c r="X229" s="1">
        <f t="shared" si="37"/>
        <v>590000</v>
      </c>
      <c r="Y229" s="100">
        <f t="shared" si="38"/>
        <v>0</v>
      </c>
      <c r="Z229" s="100">
        <f t="shared" si="39"/>
        <v>84370</v>
      </c>
      <c r="AA229" s="100">
        <f>'Innlegging av opplysninger'!$B$4*X229</f>
        <v>76700</v>
      </c>
      <c r="AB229" s="1"/>
      <c r="AC229" s="1">
        <f>'Innlegging av opplysninger'!$B$5*X229</f>
        <v>77290</v>
      </c>
      <c r="AD229" s="1">
        <f>'Innlegging av opplysninger'!$B$5*Y229</f>
        <v>0</v>
      </c>
      <c r="AE229" s="1">
        <f>'Innlegging av opplysninger'!$B$5*Z229</f>
        <v>11052.470000000001</v>
      </c>
      <c r="AF229" s="1">
        <f>'Innlegging av opplysninger'!$B$5*AA229</f>
        <v>10047.700000000001</v>
      </c>
      <c r="AG229" s="1"/>
      <c r="AH229" s="1">
        <f>'Innlegging av opplysninger'!$C$11*SUM(X229:AG229)</f>
        <v>32279.486459999996</v>
      </c>
      <c r="AI229" s="1">
        <f>'Innlegging av opplysninger'!$C$13*(((X229+Z229+AC229+AE229)*Data!M229)+(Z229+AE229)*(1-Data!M229)*1.8/12+Y229+AD229+AA229+AB229+AF229+AG229)</f>
        <v>5255.1756660000001</v>
      </c>
      <c r="AJ229" s="1">
        <f>'Innlegging av opplysninger'!$C$13*((X229+Z229+AC229+AE229)*(1-Data!M229)-(Z229+AE229)*(1-Data!M229)*1.8/12)</f>
        <v>38916.753173999998</v>
      </c>
      <c r="AK229" s="83">
        <f t="shared" si="34"/>
        <v>489000</v>
      </c>
      <c r="AL229" s="83">
        <f t="shared" si="35"/>
        <v>83000</v>
      </c>
      <c r="AM229" s="83">
        <f t="shared" si="36"/>
        <v>587000</v>
      </c>
      <c r="AN229" s="83"/>
      <c r="AO229" s="83"/>
      <c r="AP229" s="83"/>
      <c r="AQ229" s="83"/>
      <c r="AR229" s="83"/>
      <c r="AS229" s="83"/>
      <c r="AT229" s="83"/>
      <c r="AV229" s="97"/>
      <c r="AZ229" s="98"/>
      <c r="BA229" s="99"/>
      <c r="BB229" s="4"/>
      <c r="BC229" s="3"/>
    </row>
    <row r="230" spans="1:55">
      <c r="A230" t="str">
        <f t="shared" si="30"/>
        <v>1511Helse/pleie/omsorg</v>
      </c>
      <c r="B230" s="6" t="str">
        <f>Data!A230</f>
        <v>1511</v>
      </c>
      <c r="C230" s="7" t="str">
        <f>Data!B230</f>
        <v>Vanylven kommune</v>
      </c>
      <c r="D230" s="7" t="str">
        <f>Data!C230</f>
        <v>Helse/pleie/omsorg</v>
      </c>
      <c r="E230" s="1">
        <f>Data!D230</f>
        <v>138.55499759926127</v>
      </c>
      <c r="F230" s="1">
        <f>Data!E230+Data!F230</f>
        <v>45248.389035373875</v>
      </c>
      <c r="G230" s="1">
        <f>Data!G230</f>
        <v>979.10434376654541</v>
      </c>
      <c r="H230" s="1">
        <f t="shared" si="31"/>
        <v>68393350.190909088</v>
      </c>
      <c r="I230" s="1">
        <f t="shared" si="32"/>
        <v>1479925.0909090906</v>
      </c>
      <c r="J230" s="1">
        <f t="shared" si="33"/>
        <v>8384793.0338181816</v>
      </c>
      <c r="K230" s="1">
        <f>'Innlegging av opplysninger'!$B$4*H230</f>
        <v>8891135.524818182</v>
      </c>
      <c r="L230" s="1"/>
      <c r="M230" s="1">
        <f>'Innlegging av opplysninger'!$B$5*H230</f>
        <v>8959528.8750090916</v>
      </c>
      <c r="N230" s="1">
        <f>'Innlegging av opplysninger'!$B$5*I230</f>
        <v>193870.18690909087</v>
      </c>
      <c r="O230" s="1">
        <f>'Innlegging av opplysninger'!$B$5*J230</f>
        <v>1098407.8874301817</v>
      </c>
      <c r="P230" s="1">
        <f>'Innlegging av opplysninger'!$B$5*K230</f>
        <v>1164738.753751182</v>
      </c>
      <c r="Q230" s="1"/>
      <c r="R230" s="1">
        <f>'Innlegging av opplysninger'!$C$11*SUM(H230:Q230)</f>
        <v>3745498.4826550558</v>
      </c>
      <c r="S230" s="1">
        <f>'Innlegging av opplysninger'!$C$13*(((H230+J230+M230+O230)*Data!H230)+(J230+O230)*(1-Data!H230)*1.8/12+I230+N230+K230+L230+P230+Q230)</f>
        <v>723515.03571964777</v>
      </c>
      <c r="T230" s="1">
        <f>'Innlegging av opplysninger'!$C$13*((H230+J230+M230+O230)*(1-Data!H230)-(J230+O230)*(1-Data!H230)*1.8/12)</f>
        <v>4401903.940545164</v>
      </c>
      <c r="U230" s="1">
        <f>Data!I230</f>
        <v>21.024600000000003</v>
      </c>
      <c r="V230" s="1">
        <f>Data!J230+Data!K230</f>
        <v>46771.275632671561</v>
      </c>
      <c r="W230" s="1">
        <f>Data!L230</f>
        <v>1307.3361681078356</v>
      </c>
      <c r="X230" s="1">
        <f t="shared" si="37"/>
        <v>10727425.763636364</v>
      </c>
      <c r="Y230" s="100">
        <f t="shared" si="38"/>
        <v>299849.67272727273</v>
      </c>
      <c r="Z230" s="100">
        <f t="shared" si="39"/>
        <v>1576900.3873999997</v>
      </c>
      <c r="AA230" s="100">
        <f>'Innlegging av opplysninger'!$B$4*X230</f>
        <v>1394565.3492727273</v>
      </c>
      <c r="AB230" s="1"/>
      <c r="AC230" s="1">
        <f>'Innlegging av opplysninger'!$B$5*X230</f>
        <v>1405292.7750363636</v>
      </c>
      <c r="AD230" s="1">
        <f>'Innlegging av opplysninger'!$B$5*Y230</f>
        <v>39280.307127272732</v>
      </c>
      <c r="AE230" s="1">
        <f>'Innlegging av opplysninger'!$B$5*Z230</f>
        <v>206573.95074939996</v>
      </c>
      <c r="AF230" s="1">
        <f>'Innlegging av opplysninger'!$B$5*AA230</f>
        <v>182688.06075472728</v>
      </c>
      <c r="AG230" s="1"/>
      <c r="AH230" s="1">
        <f>'Innlegging av opplysninger'!$C$11*SUM(X230:AG230)</f>
        <v>601637.89813475672</v>
      </c>
      <c r="AI230" s="1">
        <f>'Innlegging av opplysninger'!$C$13*(((X230+Z230+AC230+AE230)*Data!M230)+(Z230+AE230)*(1-Data!M230)*1.8/12+Y230+AD230+AA230+AB230+AF230+AG230)</f>
        <v>116537.72861686953</v>
      </c>
      <c r="AJ230" s="1">
        <f>'Innlegging av opplysninger'!$C$13*((X230+Z230+AC230+AE230)*(1-Data!M230)-(Z230+AE230)*(1-Data!M230)*1.8/12)</f>
        <v>706756.23725174495</v>
      </c>
      <c r="AK230" s="83">
        <f t="shared" si="34"/>
        <v>4347000</v>
      </c>
      <c r="AL230" s="83">
        <f t="shared" si="35"/>
        <v>840000</v>
      </c>
      <c r="AM230" s="83">
        <f t="shared" si="36"/>
        <v>5109000</v>
      </c>
      <c r="AN230" s="83"/>
      <c r="AO230" s="83"/>
      <c r="AP230" s="83"/>
      <c r="AQ230" s="83"/>
      <c r="AR230" s="83"/>
      <c r="AS230" s="83"/>
      <c r="AT230" s="83"/>
      <c r="AV230" s="97"/>
      <c r="AZ230" s="98"/>
      <c r="BA230" s="99"/>
      <c r="BB230" s="4"/>
      <c r="BC230" s="3"/>
    </row>
    <row r="231" spans="1:55">
      <c r="A231" t="str">
        <f t="shared" si="30"/>
        <v>1511Samferdsel og teknikk</v>
      </c>
      <c r="B231" s="6" t="str">
        <f>Data!A231</f>
        <v>1511</v>
      </c>
      <c r="C231" s="7" t="str">
        <f>Data!B231</f>
        <v>Vanylven kommune</v>
      </c>
      <c r="D231" s="7" t="str">
        <f>Data!C231</f>
        <v>Samferdsel og teknikk</v>
      </c>
      <c r="E231" s="1">
        <f>Data!D231</f>
        <v>9.9897999999999971</v>
      </c>
      <c r="F231" s="1">
        <f>Data!E231+Data!F231</f>
        <v>45038.246511441685</v>
      </c>
      <c r="G231" s="1">
        <f>Data!G231</f>
        <v>0</v>
      </c>
      <c r="H231" s="1">
        <f t="shared" si="31"/>
        <v>4908251.7272727266</v>
      </c>
      <c r="I231" s="1">
        <f t="shared" si="32"/>
        <v>0</v>
      </c>
      <c r="J231" s="1">
        <f t="shared" si="33"/>
        <v>588990.20727272716</v>
      </c>
      <c r="K231" s="1">
        <f>'Innlegging av opplysninger'!$B$4*H231</f>
        <v>638072.72454545449</v>
      </c>
      <c r="L231" s="1"/>
      <c r="M231" s="1">
        <f>'Innlegging av opplysninger'!$B$5*H231</f>
        <v>642980.97627272725</v>
      </c>
      <c r="N231" s="1">
        <f>'Innlegging av opplysninger'!$B$5*I231</f>
        <v>0</v>
      </c>
      <c r="O231" s="1">
        <f>'Innlegging av opplysninger'!$B$5*J231</f>
        <v>77157.717152727259</v>
      </c>
      <c r="P231" s="1">
        <f>'Innlegging av opplysninger'!$B$5*K231</f>
        <v>83587.526915454539</v>
      </c>
      <c r="Q231" s="1"/>
      <c r="R231" s="1">
        <f>'Innlegging av opplysninger'!$C$11*SUM(H231:Q231)</f>
        <v>263683.55341840902</v>
      </c>
      <c r="S231" s="1">
        <f>'Innlegging av opplysninger'!$C$13*(((H231+J231+M231+O231)*Data!H231)+(J231+O231)*(1-Data!H231)*1.8/12+I231+N231+K231+L231+P231+Q231)</f>
        <v>42722.28688648581</v>
      </c>
      <c r="T231" s="1">
        <f>'Innlegging av opplysninger'!$C$13*((H231+J231+M231+O231)*(1-Data!H231)-(J231+O231)*(1-Data!H231)*1.8/12)</f>
        <v>318107.83884396864</v>
      </c>
      <c r="U231" s="1">
        <f>Data!I231</f>
        <v>2.3276000000000003</v>
      </c>
      <c r="V231" s="1">
        <f>Data!J231+Data!K231</f>
        <v>47014.759838460202</v>
      </c>
      <c r="W231" s="1">
        <f>Data!L231</f>
        <v>0</v>
      </c>
      <c r="X231" s="1">
        <f t="shared" si="37"/>
        <v>1193798.7818181815</v>
      </c>
      <c r="Y231" s="100">
        <f t="shared" si="38"/>
        <v>0</v>
      </c>
      <c r="Z231" s="100">
        <f t="shared" si="39"/>
        <v>170713.22579999993</v>
      </c>
      <c r="AA231" s="100">
        <f>'Innlegging av opplysninger'!$B$4*X231</f>
        <v>155193.84163636359</v>
      </c>
      <c r="AB231" s="1"/>
      <c r="AC231" s="1">
        <f>'Innlegging av opplysninger'!$B$5*X231</f>
        <v>156387.64041818178</v>
      </c>
      <c r="AD231" s="1">
        <f>'Innlegging av opplysninger'!$B$5*Y231</f>
        <v>0</v>
      </c>
      <c r="AE231" s="1">
        <f>'Innlegging av opplysninger'!$B$5*Z231</f>
        <v>22363.432579799992</v>
      </c>
      <c r="AF231" s="1">
        <f>'Innlegging av opplysninger'!$B$5*AA231</f>
        <v>20330.393254363633</v>
      </c>
      <c r="AG231" s="1"/>
      <c r="AH231" s="1">
        <f>'Innlegging av opplysninger'!$C$11*SUM(X231:AG231)</f>
        <v>65313.917989261841</v>
      </c>
      <c r="AI231" s="1">
        <f>'Innlegging av opplysninger'!$C$13*(((X231+Z231+AC231+AE231)*Data!M231)+(Z231+AE231)*(1-Data!M231)*1.8/12+Y231+AD231+AA231+AB231+AF231+AG231)</f>
        <v>10633.258149680254</v>
      </c>
      <c r="AJ231" s="1">
        <f>'Innlegging av opplysninger'!$C$13*((X231+Z231+AC231+AE231)*(1-Data!M231)-(Z231+AE231)*(1-Data!M231)*1.8/12)</f>
        <v>78743.682256678032</v>
      </c>
      <c r="AK231" s="83">
        <f t="shared" si="34"/>
        <v>329000</v>
      </c>
      <c r="AL231" s="83">
        <f t="shared" si="35"/>
        <v>53000</v>
      </c>
      <c r="AM231" s="83">
        <f t="shared" si="36"/>
        <v>397000</v>
      </c>
      <c r="AN231" s="83"/>
      <c r="AO231" s="83"/>
      <c r="AP231" s="83"/>
      <c r="AQ231" s="83"/>
      <c r="AR231" s="83"/>
      <c r="AS231" s="83"/>
      <c r="AT231" s="83"/>
      <c r="AV231" s="97"/>
      <c r="AZ231" s="98"/>
      <c r="BA231" s="99"/>
      <c r="BB231" s="4"/>
      <c r="BC231" s="3"/>
    </row>
    <row r="232" spans="1:55">
      <c r="A232" t="str">
        <f t="shared" si="30"/>
        <v>1511Annet</v>
      </c>
      <c r="B232" s="6" t="str">
        <f>Data!A232</f>
        <v>1511</v>
      </c>
      <c r="C232" s="7" t="str">
        <f>Data!B232</f>
        <v>Vanylven kommune</v>
      </c>
      <c r="D232" s="7" t="str">
        <f>Data!C232</f>
        <v>Annet</v>
      </c>
      <c r="E232" s="1">
        <f>Data!D232</f>
        <v>6.5796000000000001</v>
      </c>
      <c r="F232" s="1">
        <f>Data!E232+Data!F232</f>
        <v>0</v>
      </c>
      <c r="G232" s="1">
        <f>Data!G232</f>
        <v>0</v>
      </c>
      <c r="H232" s="1">
        <f t="shared" si="31"/>
        <v>0</v>
      </c>
      <c r="I232" s="1">
        <f t="shared" si="32"/>
        <v>0</v>
      </c>
      <c r="J232" s="1">
        <f t="shared" si="33"/>
        <v>0</v>
      </c>
      <c r="K232" s="1">
        <f>'Innlegging av opplysninger'!$B$4*H232</f>
        <v>0</v>
      </c>
      <c r="L232" s="1"/>
      <c r="M232" s="1">
        <f>'Innlegging av opplysninger'!$B$5*H232</f>
        <v>0</v>
      </c>
      <c r="N232" s="1">
        <f>'Innlegging av opplysninger'!$B$5*I232</f>
        <v>0</v>
      </c>
      <c r="O232" s="1">
        <f>'Innlegging av opplysninger'!$B$5*J232</f>
        <v>0</v>
      </c>
      <c r="P232" s="1">
        <f>'Innlegging av opplysninger'!$B$5*K232</f>
        <v>0</v>
      </c>
      <c r="Q232" s="1"/>
      <c r="R232" s="1">
        <f>'Innlegging av opplysninger'!$C$11*SUM(H232:Q232)</f>
        <v>0</v>
      </c>
      <c r="S232" s="1">
        <f>'Innlegging av opplysninger'!$C$13*(((H232+J232+M232+O232)*Data!H232)+(J232+O232)*(1-Data!H232)*1.8/12+I232+N232+K232+L232+P232+Q232)</f>
        <v>0</v>
      </c>
      <c r="T232" s="1">
        <f>'Innlegging av opplysninger'!$C$13*((H232+J232+M232+O232)*(1-Data!H232)-(J232+O232)*(1-Data!H232)*1.8/12)</f>
        <v>0</v>
      </c>
      <c r="U232" s="1">
        <f>Data!I232</f>
        <v>0</v>
      </c>
      <c r="V232" s="1">
        <f>Data!J232+Data!K232</f>
        <v>0</v>
      </c>
      <c r="W232" s="1">
        <f>Data!L232</f>
        <v>0</v>
      </c>
      <c r="X232" s="1">
        <f t="shared" si="37"/>
        <v>0</v>
      </c>
      <c r="Y232" s="100">
        <f t="shared" si="38"/>
        <v>0</v>
      </c>
      <c r="Z232" s="100">
        <f t="shared" si="39"/>
        <v>0</v>
      </c>
      <c r="AA232" s="100">
        <f>'Innlegging av opplysninger'!$B$4*X232</f>
        <v>0</v>
      </c>
      <c r="AB232" s="1"/>
      <c r="AC232" s="1">
        <f>'Innlegging av opplysninger'!$B$5*X232</f>
        <v>0</v>
      </c>
      <c r="AD232" s="1">
        <f>'Innlegging av opplysninger'!$B$5*Y232</f>
        <v>0</v>
      </c>
      <c r="AE232" s="1">
        <f>'Innlegging av opplysninger'!$B$5*Z232</f>
        <v>0</v>
      </c>
      <c r="AF232" s="1">
        <f>'Innlegging av opplysninger'!$B$5*AA232</f>
        <v>0</v>
      </c>
      <c r="AG232" s="1"/>
      <c r="AH232" s="1">
        <f>'Innlegging av opplysninger'!$C$11*SUM(X232:AG232)</f>
        <v>0</v>
      </c>
      <c r="AI232" s="1">
        <f>'Innlegging av opplysninger'!$C$13*(((X232+Z232+AC232+AE232)*Data!M232)+(Z232+AE232)*(1-Data!M232)*1.8/12+Y232+AD232+AA232+AB232+AF232+AG232)</f>
        <v>0</v>
      </c>
      <c r="AJ232" s="1">
        <f>'Innlegging av opplysninger'!$C$13*((X232+Z232+AC232+AE232)*(1-Data!M232)-(Z232+AE232)*(1-Data!M232)*1.8/12)</f>
        <v>0</v>
      </c>
      <c r="AK232" s="83">
        <f t="shared" si="34"/>
        <v>0</v>
      </c>
      <c r="AL232" s="83">
        <f t="shared" si="35"/>
        <v>0</v>
      </c>
      <c r="AM232" s="83">
        <f t="shared" si="36"/>
        <v>0</v>
      </c>
      <c r="AN232" s="83"/>
      <c r="AO232" s="83"/>
      <c r="AP232" s="83"/>
      <c r="AQ232" s="83"/>
      <c r="AR232" s="83"/>
      <c r="AS232" s="83"/>
      <c r="AT232" s="83"/>
      <c r="AV232" s="97"/>
      <c r="AZ232" s="98"/>
      <c r="BA232" s="99"/>
      <c r="BB232" s="4"/>
      <c r="BC232" s="3"/>
    </row>
    <row r="233" spans="1:55">
      <c r="A233" t="str">
        <f t="shared" si="30"/>
        <v>1514Alle</v>
      </c>
      <c r="B233" s="6" t="str">
        <f>Data!A233</f>
        <v>1514</v>
      </c>
      <c r="C233" s="7" t="str">
        <f>Data!B233</f>
        <v>Sande kommune</v>
      </c>
      <c r="D233" s="7" t="str">
        <f>Data!C233</f>
        <v>Alle</v>
      </c>
      <c r="E233" s="1">
        <f>Data!D233</f>
        <v>229.50179999999995</v>
      </c>
      <c r="F233" s="1">
        <f>Data!E233+Data!F233</f>
        <v>45052.642945865104</v>
      </c>
      <c r="G233" s="1">
        <f>Data!G233</f>
        <v>698.88061880124701</v>
      </c>
      <c r="H233" s="1">
        <f t="shared" si="31"/>
        <v>112796319.8272728</v>
      </c>
      <c r="I233" s="1">
        <f t="shared" si="32"/>
        <v>1749756.6545454543</v>
      </c>
      <c r="J233" s="1">
        <f t="shared" si="33"/>
        <v>13745529.17781819</v>
      </c>
      <c r="K233" s="1">
        <f>'Innlegging av opplysninger'!$B$4*H233</f>
        <v>14663521.577545464</v>
      </c>
      <c r="L233" s="1"/>
      <c r="M233" s="1">
        <f>'Innlegging av opplysninger'!$B$5*H233</f>
        <v>14776317.897372738</v>
      </c>
      <c r="N233" s="1">
        <f>'Innlegging av opplysninger'!$B$5*I233</f>
        <v>229218.12174545453</v>
      </c>
      <c r="O233" s="1">
        <f>'Innlegging av opplysninger'!$B$5*J233</f>
        <v>1800664.3222941831</v>
      </c>
      <c r="P233" s="1">
        <f>'Innlegging av opplysninger'!$B$5*K233</f>
        <v>1920921.3266584559</v>
      </c>
      <c r="Q233" s="1"/>
      <c r="R233" s="1">
        <f>'Innlegging av opplysninger'!$C$11*SUM(H233:Q233)</f>
        <v>6143925.4583996031</v>
      </c>
      <c r="S233" s="1">
        <f>'Innlegging av opplysninger'!$C$13*(((H233+J233+M233+O233)*Data!H233)+(J233+O233)*(1-Data!H233)*1.8/12+I233+N233+K233+L233+P233+Q233)</f>
        <v>1193576.9216488223</v>
      </c>
      <c r="T233" s="1">
        <f>'Innlegging av opplysninger'!$C$13*((H233+J233+M233+O233)*(1-Data!H233)-(J233+O233)*(1-Data!H233)*1.8/12)</f>
        <v>7213900.0214243196</v>
      </c>
      <c r="U233" s="1">
        <f>Data!I233</f>
        <v>35.934299999999993</v>
      </c>
      <c r="V233" s="1">
        <f>Data!J233+Data!K233</f>
        <v>48134.814671033906</v>
      </c>
      <c r="W233" s="1">
        <f>Data!L233</f>
        <v>835.75052248130623</v>
      </c>
      <c r="X233" s="1">
        <f t="shared" si="37"/>
        <v>18869354.954545457</v>
      </c>
      <c r="Y233" s="100">
        <f t="shared" si="38"/>
        <v>327623.01818181813</v>
      </c>
      <c r="Z233" s="100">
        <f t="shared" si="39"/>
        <v>2745167.8501000004</v>
      </c>
      <c r="AA233" s="100">
        <f>'Innlegging av opplysninger'!$B$4*X233</f>
        <v>2453016.1440909095</v>
      </c>
      <c r="AB233" s="1"/>
      <c r="AC233" s="1">
        <f>'Innlegging av opplysninger'!$B$5*X233</f>
        <v>2471885.4990454549</v>
      </c>
      <c r="AD233" s="1">
        <f>'Innlegging av opplysninger'!$B$5*Y233</f>
        <v>42918.615381818177</v>
      </c>
      <c r="AE233" s="1">
        <f>'Innlegging av opplysninger'!$B$5*Z233</f>
        <v>359616.98836310004</v>
      </c>
      <c r="AF233" s="1">
        <f>'Innlegging av opplysninger'!$B$5*AA233</f>
        <v>321345.11487590917</v>
      </c>
      <c r="AG233" s="1"/>
      <c r="AH233" s="1">
        <f>'Innlegging av opplysninger'!$C$11*SUM(X233:AG233)</f>
        <v>1048455.2710142096</v>
      </c>
      <c r="AI233" s="1">
        <f>'Innlegging av opplysninger'!$C$13*(((X233+Z233+AC233+AE233)*Data!M233)+(Z233+AE233)*(1-Data!M233)*1.8/12+Y233+AD233+AA233+AB233+AF233+AG233)</f>
        <v>211347.40003121374</v>
      </c>
      <c r="AJ233" s="1">
        <f>'Innlegging av opplysninger'!$C$13*((X233+Z233+AC233+AE233)*(1-Data!M233)-(Z233+AE233)*(1-Data!M233)*1.8/12)</f>
        <v>1223380.8655671782</v>
      </c>
      <c r="AK233" s="83">
        <f t="shared" si="34"/>
        <v>7192000</v>
      </c>
      <c r="AL233" s="83">
        <f t="shared" si="35"/>
        <v>1405000</v>
      </c>
      <c r="AM233" s="83">
        <f t="shared" si="36"/>
        <v>8437000</v>
      </c>
      <c r="AN233" s="83"/>
      <c r="AO233" s="83"/>
      <c r="AP233" s="83"/>
      <c r="AQ233" s="83"/>
      <c r="AR233" s="83"/>
      <c r="AS233" s="83"/>
      <c r="AT233" s="83"/>
      <c r="AV233" s="97"/>
      <c r="AZ233" s="98"/>
      <c r="BA233" s="99"/>
      <c r="BB233" s="4"/>
      <c r="BC233" s="3"/>
    </row>
    <row r="234" spans="1:55">
      <c r="A234" t="str">
        <f t="shared" si="30"/>
        <v>1514Administrasjon</v>
      </c>
      <c r="B234" s="6" t="str">
        <f>Data!A234</f>
        <v>1514</v>
      </c>
      <c r="C234" s="7" t="str">
        <f>Data!B234</f>
        <v>Sande kommune</v>
      </c>
      <c r="D234" s="7" t="str">
        <f>Data!C234</f>
        <v>Administrasjon</v>
      </c>
      <c r="E234" s="1">
        <f>Data!D234</f>
        <v>12.53</v>
      </c>
      <c r="F234" s="1">
        <f>Data!E234+Data!F234</f>
        <v>54053.943868050024</v>
      </c>
      <c r="G234" s="1">
        <f>Data!G234</f>
        <v>0</v>
      </c>
      <c r="H234" s="1">
        <f t="shared" si="31"/>
        <v>7388682.7272727275</v>
      </c>
      <c r="I234" s="1">
        <f t="shared" si="32"/>
        <v>0</v>
      </c>
      <c r="J234" s="1">
        <f t="shared" si="33"/>
        <v>886641.92727272725</v>
      </c>
      <c r="K234" s="1">
        <f>'Innlegging av opplysninger'!$B$4*H234</f>
        <v>960528.75454545463</v>
      </c>
      <c r="L234" s="1"/>
      <c r="M234" s="1">
        <f>'Innlegging av opplysninger'!$B$5*H234</f>
        <v>967917.43727272737</v>
      </c>
      <c r="N234" s="1">
        <f>'Innlegging av opplysninger'!$B$5*I234</f>
        <v>0</v>
      </c>
      <c r="O234" s="1">
        <f>'Innlegging av opplysninger'!$B$5*J234</f>
        <v>116150.09247272728</v>
      </c>
      <c r="P234" s="1">
        <f>'Innlegging av opplysninger'!$B$5*K234</f>
        <v>125829.26684545456</v>
      </c>
      <c r="Q234" s="1"/>
      <c r="R234" s="1">
        <f>'Innlegging av opplysninger'!$C$11*SUM(H234:Q234)</f>
        <v>396938.50781590905</v>
      </c>
      <c r="S234" s="1">
        <f>'Innlegging av opplysninger'!$C$13*(((H234+J234+M234+O234)*Data!H234)+(J234+O234)*(1-Data!H234)*1.8/12+I234+N234+K234+L234+P234+Q234)</f>
        <v>104374.43977584</v>
      </c>
      <c r="T234" s="1">
        <f>'Innlegging av opplysninger'!$C$13*((H234+J234+M234+O234)*(1-Data!H234)-(J234+O234)*(1-Data!H234)*1.8/12)</f>
        <v>438804.57091961452</v>
      </c>
      <c r="U234" s="1">
        <f>Data!I234</f>
        <v>3.6</v>
      </c>
      <c r="V234" s="1">
        <f>Data!J234+Data!K234</f>
        <v>57868.055555555555</v>
      </c>
      <c r="W234" s="1">
        <f>Data!L234</f>
        <v>0</v>
      </c>
      <c r="X234" s="1">
        <f t="shared" si="37"/>
        <v>2272636.3636363638</v>
      </c>
      <c r="Y234" s="100">
        <f t="shared" si="38"/>
        <v>0</v>
      </c>
      <c r="Z234" s="100">
        <f t="shared" si="39"/>
        <v>324987</v>
      </c>
      <c r="AA234" s="100">
        <f>'Innlegging av opplysninger'!$B$4*X234</f>
        <v>295442.72727272729</v>
      </c>
      <c r="AB234" s="1"/>
      <c r="AC234" s="1">
        <f>'Innlegging av opplysninger'!$B$5*X234</f>
        <v>297715.36363636365</v>
      </c>
      <c r="AD234" s="1">
        <f>'Innlegging av opplysninger'!$B$5*Y234</f>
        <v>0</v>
      </c>
      <c r="AE234" s="1">
        <f>'Innlegging av opplysninger'!$B$5*Z234</f>
        <v>42573.296999999999</v>
      </c>
      <c r="AF234" s="1">
        <f>'Innlegging av opplysninger'!$B$5*AA234</f>
        <v>38702.997272727276</v>
      </c>
      <c r="AG234" s="1"/>
      <c r="AH234" s="1">
        <f>'Innlegging av opplysninger'!$C$11*SUM(X234:AG234)</f>
        <v>124338.1944550909</v>
      </c>
      <c r="AI234" s="1">
        <f>'Innlegging av opplysninger'!$C$13*(((X234+Z234+AC234+AE234)*Data!M234)+(Z234+AE234)*(1-Data!M234)*1.8/12+Y234+AD234+AA234+AB234+AF234+AG234)</f>
        <v>39711.478275739646</v>
      </c>
      <c r="AJ234" s="1">
        <f>'Innlegging av opplysninger'!$C$13*((X234+Z234+AC234+AE234)*(1-Data!M234)-(Z234+AE234)*(1-Data!M234)*1.8/12)</f>
        <v>130435.52466280581</v>
      </c>
      <c r="AK234" s="83">
        <f t="shared" si="34"/>
        <v>521000</v>
      </c>
      <c r="AL234" s="83">
        <f t="shared" si="35"/>
        <v>144000</v>
      </c>
      <c r="AM234" s="83">
        <f t="shared" si="36"/>
        <v>569000</v>
      </c>
      <c r="AN234" s="83"/>
      <c r="AO234" s="83"/>
      <c r="AP234" s="83"/>
      <c r="AQ234" s="83"/>
      <c r="AR234" s="83"/>
      <c r="AS234" s="83"/>
      <c r="AT234" s="83"/>
      <c r="AV234" s="97"/>
      <c r="AZ234" s="98"/>
      <c r="BA234" s="99"/>
      <c r="BB234" s="4"/>
      <c r="BC234" s="3"/>
    </row>
    <row r="235" spans="1:55">
      <c r="A235" t="str">
        <f t="shared" si="30"/>
        <v>1514Undervisning</v>
      </c>
      <c r="B235" s="6" t="str">
        <f>Data!A235</f>
        <v>1514</v>
      </c>
      <c r="C235" s="7" t="str">
        <f>Data!B235</f>
        <v>Sande kommune</v>
      </c>
      <c r="D235" s="7" t="str">
        <f>Data!C235</f>
        <v>Undervisning</v>
      </c>
      <c r="E235" s="1">
        <f>Data!D235</f>
        <v>49.053400000000003</v>
      </c>
      <c r="F235" s="1">
        <f>Data!E235+Data!F235</f>
        <v>48160.474010636011</v>
      </c>
      <c r="G235" s="1">
        <f>Data!G235</f>
        <v>0</v>
      </c>
      <c r="H235" s="1">
        <f t="shared" si="31"/>
        <v>25772018.136363629</v>
      </c>
      <c r="I235" s="1">
        <f t="shared" si="32"/>
        <v>0</v>
      </c>
      <c r="J235" s="1">
        <f t="shared" si="33"/>
        <v>3092642.1763636353</v>
      </c>
      <c r="K235" s="1">
        <f>'Innlegging av opplysninger'!$B$4*H235</f>
        <v>3350362.357727272</v>
      </c>
      <c r="L235" s="1"/>
      <c r="M235" s="1">
        <f>'Innlegging av opplysninger'!$B$5*H235</f>
        <v>3376134.3758636354</v>
      </c>
      <c r="N235" s="1">
        <f>'Innlegging av opplysninger'!$B$5*I235</f>
        <v>0</v>
      </c>
      <c r="O235" s="1">
        <f>'Innlegging av opplysninger'!$B$5*J235</f>
        <v>405136.12510363624</v>
      </c>
      <c r="P235" s="1">
        <f>'Innlegging av opplysninger'!$B$5*K235</f>
        <v>438897.46886227262</v>
      </c>
      <c r="Q235" s="1"/>
      <c r="R235" s="1">
        <f>'Innlegging av opplysninger'!$C$11*SUM(H235:Q235)</f>
        <v>1384537.2443307952</v>
      </c>
      <c r="S235" s="1">
        <f>'Innlegging av opplysninger'!$C$13*(((H235+J235+M235+O235)*Data!H235)+(J235+O235)*(1-Data!H235)*1.8/12+I235+N235+K235+L235+P235+Q235)</f>
        <v>235909.41111875555</v>
      </c>
      <c r="T235" s="1">
        <f>'Innlegging av opplysninger'!$C$13*((H235+J235+M235+O235)*(1-Data!H235)-(J235+O235)*(1-Data!H235)*1.8/12)</f>
        <v>1658720.5021760166</v>
      </c>
      <c r="U235" s="1">
        <f>Data!I235</f>
        <v>5.7</v>
      </c>
      <c r="V235" s="1">
        <f>Data!J235+Data!K235</f>
        <v>53019.005847953216</v>
      </c>
      <c r="W235" s="1">
        <f>Data!L235</f>
        <v>0</v>
      </c>
      <c r="X235" s="1">
        <f t="shared" si="37"/>
        <v>3296818.1818181816</v>
      </c>
      <c r="Y235" s="100">
        <f t="shared" si="38"/>
        <v>0</v>
      </c>
      <c r="Z235" s="100">
        <f t="shared" si="39"/>
        <v>471444.99999999994</v>
      </c>
      <c r="AA235" s="100">
        <f>'Innlegging av opplysninger'!$B$4*X235</f>
        <v>428586.36363636365</v>
      </c>
      <c r="AB235" s="1"/>
      <c r="AC235" s="1">
        <f>'Innlegging av opplysninger'!$B$5*X235</f>
        <v>431883.18181818182</v>
      </c>
      <c r="AD235" s="1">
        <f>'Innlegging av opplysninger'!$B$5*Y235</f>
        <v>0</v>
      </c>
      <c r="AE235" s="1">
        <f>'Innlegging av opplysninger'!$B$5*Z235</f>
        <v>61759.294999999998</v>
      </c>
      <c r="AF235" s="1">
        <f>'Innlegging av opplysninger'!$B$5*AA235</f>
        <v>56144.813636363637</v>
      </c>
      <c r="AG235" s="1"/>
      <c r="AH235" s="1">
        <f>'Innlegging av opplysninger'!$C$11*SUM(X235:AG235)</f>
        <v>180372.19976454542</v>
      </c>
      <c r="AI235" s="1">
        <f>'Innlegging av opplysninger'!$C$13*(((X235+Z235+AC235+AE235)*Data!M235)+(Z235+AE235)*(1-Data!M235)*1.8/12+Y235+AD235+AA235+AB235+AF235+AG235)</f>
        <v>31147.989663520362</v>
      </c>
      <c r="AJ235" s="1">
        <f>'Innlegging av opplysninger'!$C$13*((X235+Z235+AC235+AE235)*(1-Data!M235)-(Z235+AE235)*(1-Data!M235)*1.8/12)</f>
        <v>215677.12580375234</v>
      </c>
      <c r="AK235" s="83">
        <f t="shared" si="34"/>
        <v>1565000</v>
      </c>
      <c r="AL235" s="83">
        <f t="shared" si="35"/>
        <v>267000</v>
      </c>
      <c r="AM235" s="83">
        <f t="shared" si="36"/>
        <v>1874000</v>
      </c>
      <c r="AN235" s="83"/>
      <c r="AO235" s="83"/>
      <c r="AP235" s="83"/>
      <c r="AQ235" s="83"/>
      <c r="AR235" s="83"/>
      <c r="AS235" s="83"/>
      <c r="AT235" s="83"/>
      <c r="AV235" s="97"/>
      <c r="AZ235" s="98"/>
      <c r="BA235" s="99"/>
      <c r="BB235" s="4"/>
      <c r="BC235" s="3"/>
    </row>
    <row r="236" spans="1:55">
      <c r="A236" t="str">
        <f t="shared" si="30"/>
        <v>1514Barnehager</v>
      </c>
      <c r="B236" s="6" t="str">
        <f>Data!A236</f>
        <v>1514</v>
      </c>
      <c r="C236" s="7" t="str">
        <f>Data!B236</f>
        <v>Sande kommune</v>
      </c>
      <c r="D236" s="7" t="str">
        <f>Data!C236</f>
        <v>Barnehager</v>
      </c>
      <c r="E236" s="1">
        <f>Data!D236</f>
        <v>38.357500000000002</v>
      </c>
      <c r="F236" s="1">
        <f>Data!E236+Data!F236</f>
        <v>39342.28069260683</v>
      </c>
      <c r="G236" s="1">
        <f>Data!G236</f>
        <v>0</v>
      </c>
      <c r="H236" s="1">
        <f t="shared" si="31"/>
        <v>16462598.527272725</v>
      </c>
      <c r="I236" s="1">
        <f t="shared" si="32"/>
        <v>0</v>
      </c>
      <c r="J236" s="1">
        <f t="shared" si="33"/>
        <v>1975511.823272727</v>
      </c>
      <c r="K236" s="1">
        <f>'Innlegging av opplysninger'!$B$4*H236</f>
        <v>2140137.8085454544</v>
      </c>
      <c r="L236" s="1"/>
      <c r="M236" s="1">
        <f>'Innlegging av opplysninger'!$B$5*H236</f>
        <v>2156600.4070727271</v>
      </c>
      <c r="N236" s="1">
        <f>'Innlegging av opplysninger'!$B$5*I236</f>
        <v>0</v>
      </c>
      <c r="O236" s="1">
        <f>'Innlegging av opplysninger'!$B$5*J236</f>
        <v>258792.04884872725</v>
      </c>
      <c r="P236" s="1">
        <f>'Innlegging av opplysninger'!$B$5*K236</f>
        <v>280358.05291945452</v>
      </c>
      <c r="Q236" s="1"/>
      <c r="R236" s="1">
        <f>'Innlegging av opplysninger'!$C$11*SUM(H236:Q236)</f>
        <v>884411.94938140886</v>
      </c>
      <c r="S236" s="1">
        <f>'Innlegging av opplysninger'!$C$13*(((H236+J236+M236+O236)*Data!H236)+(J236+O236)*(1-Data!H236)*1.8/12+I236+N236+K236+L236+P236+Q236)</f>
        <v>144770.80611019896</v>
      </c>
      <c r="T236" s="1">
        <f>'Innlegging av opplysninger'!$C$13*((H236+J236+M236+O236)*(1-Data!H236)-(J236+O236)*(1-Data!H236)*1.8/12)</f>
        <v>1065477.1246222553</v>
      </c>
      <c r="U236" s="1">
        <f>Data!I236</f>
        <v>4.2708000000000004</v>
      </c>
      <c r="V236" s="1">
        <f>Data!J236+Data!K236</f>
        <v>40984.8490524804</v>
      </c>
      <c r="W236" s="1">
        <f>Data!L236</f>
        <v>0</v>
      </c>
      <c r="X236" s="1">
        <f t="shared" si="37"/>
        <v>1909506.4727272722</v>
      </c>
      <c r="Y236" s="100">
        <f t="shared" si="38"/>
        <v>0</v>
      </c>
      <c r="Z236" s="100">
        <f t="shared" si="39"/>
        <v>273059.4255999999</v>
      </c>
      <c r="AA236" s="100">
        <f>'Innlegging av opplysninger'!$B$4*X236</f>
        <v>248235.84145454539</v>
      </c>
      <c r="AB236" s="1"/>
      <c r="AC236" s="1">
        <f>'Innlegging av opplysninger'!$B$5*X236</f>
        <v>250145.34792727267</v>
      </c>
      <c r="AD236" s="1">
        <f>'Innlegging av opplysninger'!$B$5*Y236</f>
        <v>0</v>
      </c>
      <c r="AE236" s="1">
        <f>'Innlegging av opplysninger'!$B$5*Z236</f>
        <v>35770.78475359999</v>
      </c>
      <c r="AF236" s="1">
        <f>'Innlegging av opplysninger'!$B$5*AA236</f>
        <v>32518.895230545448</v>
      </c>
      <c r="AG236" s="1"/>
      <c r="AH236" s="1">
        <f>'Innlegging av opplysninger'!$C$11*SUM(X236:AG236)</f>
        <v>104470.99717234296</v>
      </c>
      <c r="AI236" s="1">
        <f>'Innlegging av opplysninger'!$C$13*(((X236+Z236+AC236+AE236)*Data!M236)+(Z236+AE236)*(1-Data!M236)*1.8/12+Y236+AD236+AA236+AB236+AF236+AG236)</f>
        <v>17008.121948382799</v>
      </c>
      <c r="AJ236" s="1">
        <f>'Innlegging av opplysninger'!$C$13*((X236+Z236+AC236+AE236)*(1-Data!M236)-(Z236+AE236)*(1-Data!M236)*1.8/12)</f>
        <v>125952.18997166546</v>
      </c>
      <c r="AK236" s="83">
        <f t="shared" si="34"/>
        <v>989000</v>
      </c>
      <c r="AL236" s="83">
        <f t="shared" si="35"/>
        <v>162000</v>
      </c>
      <c r="AM236" s="83">
        <f t="shared" si="36"/>
        <v>1191000</v>
      </c>
      <c r="AN236" s="83"/>
      <c r="AO236" s="83"/>
      <c r="AP236" s="83"/>
      <c r="AQ236" s="83"/>
      <c r="AR236" s="83"/>
      <c r="AS236" s="83"/>
      <c r="AT236" s="83"/>
      <c r="AV236" s="97"/>
      <c r="AZ236" s="98"/>
      <c r="BA236" s="99"/>
      <c r="BB236" s="4"/>
      <c r="BC236" s="3"/>
    </row>
    <row r="237" spans="1:55">
      <c r="A237" t="str">
        <f t="shared" si="30"/>
        <v>1514Helse/pleie/omsorg</v>
      </c>
      <c r="B237" s="6" t="str">
        <f>Data!A237</f>
        <v>1514</v>
      </c>
      <c r="C237" s="7" t="str">
        <f>Data!B237</f>
        <v>Sande kommune</v>
      </c>
      <c r="D237" s="7" t="str">
        <f>Data!C237</f>
        <v>Helse/pleie/omsorg</v>
      </c>
      <c r="E237" s="1">
        <f>Data!D237</f>
        <v>119.77549999999999</v>
      </c>
      <c r="F237" s="1">
        <f>Data!E237+Data!F237</f>
        <v>44499.246409602398</v>
      </c>
      <c r="G237" s="1">
        <f>Data!G237</f>
        <v>1339.1249462536157</v>
      </c>
      <c r="H237" s="1">
        <f t="shared" si="31"/>
        <v>58144576.236363612</v>
      </c>
      <c r="I237" s="1">
        <f t="shared" si="32"/>
        <v>1749756.6545454538</v>
      </c>
      <c r="J237" s="1">
        <f t="shared" si="33"/>
        <v>7187319.9469090877</v>
      </c>
      <c r="K237" s="1">
        <f>'Innlegging av opplysninger'!$B$4*H237</f>
        <v>7558794.9107272699</v>
      </c>
      <c r="L237" s="1"/>
      <c r="M237" s="1">
        <f>'Innlegging av opplysninger'!$B$5*H237</f>
        <v>7616939.4869636334</v>
      </c>
      <c r="N237" s="1">
        <f>'Innlegging av opplysninger'!$B$5*I237</f>
        <v>229218.12174545447</v>
      </c>
      <c r="O237" s="1">
        <f>'Innlegging av opplysninger'!$B$5*J237</f>
        <v>941538.91304509051</v>
      </c>
      <c r="P237" s="1">
        <f>'Innlegging av opplysninger'!$B$5*K237</f>
        <v>990202.13330527244</v>
      </c>
      <c r="Q237" s="1"/>
      <c r="R237" s="1">
        <f>'Innlegging av opplysninger'!$C$11*SUM(H237:Q237)</f>
        <v>3207897.1633369848</v>
      </c>
      <c r="S237" s="1">
        <f>'Innlegging av opplysninger'!$C$13*(((H237+J237+M237+O237)*Data!H237)+(J237+O237)*(1-Data!H237)*1.8/12+I237+N237+K237+L237+P237+Q237)</f>
        <v>664750.05053924362</v>
      </c>
      <c r="T237" s="1">
        <f>'Innlegging av opplysninger'!$C$13*((H237+J237+M237+O237)*(1-Data!H237)-(J237+O237)*(1-Data!H237)*1.8/12)</f>
        <v>3725003.96244821</v>
      </c>
      <c r="U237" s="1">
        <f>Data!I237</f>
        <v>18.4712</v>
      </c>
      <c r="V237" s="1">
        <f>Data!J237+Data!K237</f>
        <v>45194.393073180596</v>
      </c>
      <c r="W237" s="1">
        <f>Data!L237</f>
        <v>1625.8884100653993</v>
      </c>
      <c r="X237" s="1">
        <f t="shared" si="37"/>
        <v>9106850.9818181824</v>
      </c>
      <c r="Y237" s="100">
        <f t="shared" si="38"/>
        <v>327623.01818181819</v>
      </c>
      <c r="Z237" s="100">
        <f t="shared" si="39"/>
        <v>1349129.7819999999</v>
      </c>
      <c r="AA237" s="100">
        <f>'Innlegging av opplysninger'!$B$4*X237</f>
        <v>1183890.6276363637</v>
      </c>
      <c r="AB237" s="1"/>
      <c r="AC237" s="1">
        <f>'Innlegging av opplysninger'!$B$5*X237</f>
        <v>1192997.478618182</v>
      </c>
      <c r="AD237" s="1">
        <f>'Innlegging av opplysninger'!$B$5*Y237</f>
        <v>42918.615381818185</v>
      </c>
      <c r="AE237" s="1">
        <f>'Innlegging av opplysninger'!$B$5*Z237</f>
        <v>176736.00144199998</v>
      </c>
      <c r="AF237" s="1">
        <f>'Innlegging av opplysninger'!$B$5*AA237</f>
        <v>155089.67222036366</v>
      </c>
      <c r="AG237" s="1"/>
      <c r="AH237" s="1">
        <f>'Innlegging av opplysninger'!$C$11*SUM(X237:AG237)</f>
        <v>514338.97473735164</v>
      </c>
      <c r="AI237" s="1">
        <f>'Innlegging av opplysninger'!$C$13*(((X237+Z237+AC237+AE237)*Data!M237)+(Z237+AE237)*(1-Data!M237)*1.8/12+Y237+AD237+AA237+AB237+AF237+AG237)</f>
        <v>103104.76361833385</v>
      </c>
      <c r="AJ237" s="1">
        <f>'Innlegging av opplysninger'!$C$13*((X237+Z237+AC237+AE237)*(1-Data!M237)-(Z237+AE237)*(1-Data!M237)*1.8/12)</f>
        <v>600727.51760120003</v>
      </c>
      <c r="AK237" s="83">
        <f t="shared" si="34"/>
        <v>3722000</v>
      </c>
      <c r="AL237" s="83">
        <f t="shared" si="35"/>
        <v>768000</v>
      </c>
      <c r="AM237" s="83">
        <f t="shared" si="36"/>
        <v>4326000</v>
      </c>
      <c r="AN237" s="83"/>
      <c r="AO237" s="83"/>
      <c r="AP237" s="83"/>
      <c r="AQ237" s="83"/>
      <c r="AR237" s="83"/>
      <c r="AS237" s="83"/>
      <c r="AT237" s="83"/>
      <c r="AV237" s="97"/>
      <c r="AZ237" s="98"/>
      <c r="BA237" s="99"/>
      <c r="BB237" s="4"/>
      <c r="BC237" s="3"/>
    </row>
    <row r="238" spans="1:55">
      <c r="A238" t="str">
        <f t="shared" si="30"/>
        <v>1514Samferdsel og teknikk</v>
      </c>
      <c r="B238" s="6" t="str">
        <f>Data!A238</f>
        <v>1514</v>
      </c>
      <c r="C238" s="7" t="str">
        <f>Data!B238</f>
        <v>Sande kommune</v>
      </c>
      <c r="D238" s="7" t="str">
        <f>Data!C238</f>
        <v>Samferdsel og teknikk</v>
      </c>
      <c r="E238" s="1">
        <f>Data!D238</f>
        <v>6.6854000000000013</v>
      </c>
      <c r="F238" s="1">
        <f>Data!E238+Data!F238</f>
        <v>0</v>
      </c>
      <c r="G238" s="1">
        <f>Data!G238</f>
        <v>0</v>
      </c>
      <c r="H238" s="1">
        <f t="shared" si="31"/>
        <v>0</v>
      </c>
      <c r="I238" s="1">
        <f t="shared" si="32"/>
        <v>0</v>
      </c>
      <c r="J238" s="1">
        <f t="shared" si="33"/>
        <v>0</v>
      </c>
      <c r="K238" s="1">
        <f>'Innlegging av opplysninger'!$B$4*H238</f>
        <v>0</v>
      </c>
      <c r="L238" s="1"/>
      <c r="M238" s="1">
        <f>'Innlegging av opplysninger'!$B$5*H238</f>
        <v>0</v>
      </c>
      <c r="N238" s="1">
        <f>'Innlegging av opplysninger'!$B$5*I238</f>
        <v>0</v>
      </c>
      <c r="O238" s="1">
        <f>'Innlegging av opplysninger'!$B$5*J238</f>
        <v>0</v>
      </c>
      <c r="P238" s="1">
        <f>'Innlegging av opplysninger'!$B$5*K238</f>
        <v>0</v>
      </c>
      <c r="Q238" s="1"/>
      <c r="R238" s="1">
        <f>'Innlegging av opplysninger'!$C$11*SUM(H238:Q238)</f>
        <v>0</v>
      </c>
      <c r="S238" s="1">
        <f>'Innlegging av opplysninger'!$C$13*(((H238+J238+M238+O238)*Data!H238)+(J238+O238)*(1-Data!H238)*1.8/12+I238+N238+K238+L238+P238+Q238)</f>
        <v>0</v>
      </c>
      <c r="T238" s="1">
        <f>'Innlegging av opplysninger'!$C$13*((H238+J238+M238+O238)*(1-Data!H238)-(J238+O238)*(1-Data!H238)*1.8/12)</f>
        <v>0</v>
      </c>
      <c r="U238" s="1">
        <f>Data!I238</f>
        <v>0</v>
      </c>
      <c r="V238" s="1">
        <f>Data!J238+Data!K238</f>
        <v>0</v>
      </c>
      <c r="W238" s="1">
        <f>Data!L238</f>
        <v>0</v>
      </c>
      <c r="X238" s="1">
        <f t="shared" si="37"/>
        <v>0</v>
      </c>
      <c r="Y238" s="100">
        <f t="shared" si="38"/>
        <v>0</v>
      </c>
      <c r="Z238" s="100">
        <f t="shared" si="39"/>
        <v>0</v>
      </c>
      <c r="AA238" s="100">
        <f>'Innlegging av opplysninger'!$B$4*X238</f>
        <v>0</v>
      </c>
      <c r="AB238" s="1"/>
      <c r="AC238" s="1">
        <f>'Innlegging av opplysninger'!$B$5*X238</f>
        <v>0</v>
      </c>
      <c r="AD238" s="1">
        <f>'Innlegging av opplysninger'!$B$5*Y238</f>
        <v>0</v>
      </c>
      <c r="AE238" s="1">
        <f>'Innlegging av opplysninger'!$B$5*Z238</f>
        <v>0</v>
      </c>
      <c r="AF238" s="1">
        <f>'Innlegging av opplysninger'!$B$5*AA238</f>
        <v>0</v>
      </c>
      <c r="AG238" s="1"/>
      <c r="AH238" s="1">
        <f>'Innlegging av opplysninger'!$C$11*SUM(X238:AG238)</f>
        <v>0</v>
      </c>
      <c r="AI238" s="1">
        <f>'Innlegging av opplysninger'!$C$13*(((X238+Z238+AC238+AE238)*Data!M238)+(Z238+AE238)*(1-Data!M238)*1.8/12+Y238+AD238+AA238+AB238+AF238+AG238)</f>
        <v>0</v>
      </c>
      <c r="AJ238" s="1">
        <f>'Innlegging av opplysninger'!$C$13*((X238+Z238+AC238+AE238)*(1-Data!M238)-(Z238+AE238)*(1-Data!M238)*1.8/12)</f>
        <v>0</v>
      </c>
      <c r="AK238" s="83">
        <f t="shared" si="34"/>
        <v>0</v>
      </c>
      <c r="AL238" s="83">
        <f t="shared" si="35"/>
        <v>0</v>
      </c>
      <c r="AM238" s="83">
        <f t="shared" si="36"/>
        <v>0</v>
      </c>
      <c r="AN238" s="83"/>
      <c r="AO238" s="83"/>
      <c r="AP238" s="83"/>
      <c r="AQ238" s="83"/>
      <c r="AR238" s="83"/>
      <c r="AS238" s="83"/>
      <c r="AT238" s="83"/>
      <c r="AV238" s="97"/>
      <c r="AZ238" s="98"/>
      <c r="BA238" s="99"/>
      <c r="BB238" s="4"/>
      <c r="BC238" s="3"/>
    </row>
    <row r="239" spans="1:55">
      <c r="A239" t="str">
        <f t="shared" si="30"/>
        <v>1514Annet</v>
      </c>
      <c r="B239" s="6" t="str">
        <f>Data!A239</f>
        <v>1514</v>
      </c>
      <c r="C239" s="7" t="str">
        <f>Data!B239</f>
        <v>Sande kommune</v>
      </c>
      <c r="D239" s="7" t="str">
        <f>Data!C239</f>
        <v>Annet</v>
      </c>
      <c r="E239" s="1">
        <f>Data!D239</f>
        <v>3.1</v>
      </c>
      <c r="F239" s="1">
        <f>Data!E239+Data!F239</f>
        <v>0</v>
      </c>
      <c r="G239" s="1">
        <f>Data!G239</f>
        <v>0</v>
      </c>
      <c r="H239" s="1">
        <f t="shared" si="31"/>
        <v>0</v>
      </c>
      <c r="I239" s="1">
        <f t="shared" si="32"/>
        <v>0</v>
      </c>
      <c r="J239" s="1">
        <f t="shared" si="33"/>
        <v>0</v>
      </c>
      <c r="K239" s="1">
        <f>'Innlegging av opplysninger'!$B$4*H239</f>
        <v>0</v>
      </c>
      <c r="L239" s="1"/>
      <c r="M239" s="1">
        <f>'Innlegging av opplysninger'!$B$5*H239</f>
        <v>0</v>
      </c>
      <c r="N239" s="1">
        <f>'Innlegging av opplysninger'!$B$5*I239</f>
        <v>0</v>
      </c>
      <c r="O239" s="1">
        <f>'Innlegging av opplysninger'!$B$5*J239</f>
        <v>0</v>
      </c>
      <c r="P239" s="1">
        <f>'Innlegging av opplysninger'!$B$5*K239</f>
        <v>0</v>
      </c>
      <c r="Q239" s="1"/>
      <c r="R239" s="1">
        <f>'Innlegging av opplysninger'!$C$11*SUM(H239:Q239)</f>
        <v>0</v>
      </c>
      <c r="S239" s="1">
        <f>'Innlegging av opplysninger'!$C$13*(((H239+J239+M239+O239)*Data!H239)+(J239+O239)*(1-Data!H239)*1.8/12+I239+N239+K239+L239+P239+Q239)</f>
        <v>0</v>
      </c>
      <c r="T239" s="1">
        <f>'Innlegging av opplysninger'!$C$13*((H239+J239+M239+O239)*(1-Data!H239)-(J239+O239)*(1-Data!H239)*1.8/12)</f>
        <v>0</v>
      </c>
      <c r="U239" s="1">
        <f>Data!I239</f>
        <v>0</v>
      </c>
      <c r="V239" s="1">
        <f>Data!J239+Data!K239</f>
        <v>0</v>
      </c>
      <c r="W239" s="1">
        <f>Data!L239</f>
        <v>0</v>
      </c>
      <c r="X239" s="1">
        <f t="shared" si="37"/>
        <v>0</v>
      </c>
      <c r="Y239" s="100">
        <f t="shared" si="38"/>
        <v>0</v>
      </c>
      <c r="Z239" s="100">
        <f t="shared" si="39"/>
        <v>0</v>
      </c>
      <c r="AA239" s="100">
        <f>'Innlegging av opplysninger'!$B$4*X239</f>
        <v>0</v>
      </c>
      <c r="AB239" s="1"/>
      <c r="AC239" s="1">
        <f>'Innlegging av opplysninger'!$B$5*X239</f>
        <v>0</v>
      </c>
      <c r="AD239" s="1">
        <f>'Innlegging av opplysninger'!$B$5*Y239</f>
        <v>0</v>
      </c>
      <c r="AE239" s="1">
        <f>'Innlegging av opplysninger'!$B$5*Z239</f>
        <v>0</v>
      </c>
      <c r="AF239" s="1">
        <f>'Innlegging av opplysninger'!$B$5*AA239</f>
        <v>0</v>
      </c>
      <c r="AG239" s="1"/>
      <c r="AH239" s="1">
        <f>'Innlegging av opplysninger'!$C$11*SUM(X239:AG239)</f>
        <v>0</v>
      </c>
      <c r="AI239" s="1">
        <f>'Innlegging av opplysninger'!$C$13*(((X239+Z239+AC239+AE239)*Data!M239)+(Z239+AE239)*(1-Data!M239)*1.8/12+Y239+AD239+AA239+AB239+AF239+AG239)</f>
        <v>0</v>
      </c>
      <c r="AJ239" s="1">
        <f>'Innlegging av opplysninger'!$C$13*((X239+Z239+AC239+AE239)*(1-Data!M239)-(Z239+AE239)*(1-Data!M239)*1.8/12)</f>
        <v>0</v>
      </c>
      <c r="AK239" s="83">
        <f t="shared" si="34"/>
        <v>0</v>
      </c>
      <c r="AL239" s="83">
        <f t="shared" si="35"/>
        <v>0</v>
      </c>
      <c r="AM239" s="83">
        <f t="shared" si="36"/>
        <v>0</v>
      </c>
      <c r="AN239" s="83"/>
      <c r="AO239" s="83"/>
      <c r="AP239" s="83"/>
      <c r="AQ239" s="83"/>
      <c r="AR239" s="83"/>
      <c r="AS239" s="83"/>
      <c r="AT239" s="83"/>
      <c r="AV239" s="97"/>
      <c r="AZ239" s="98"/>
      <c r="BA239" s="99"/>
      <c r="BB239" s="4"/>
      <c r="BC239" s="3"/>
    </row>
    <row r="240" spans="1:55">
      <c r="A240" t="str">
        <f t="shared" si="30"/>
        <v>1515Alle</v>
      </c>
      <c r="B240" s="6" t="str">
        <f>Data!A240</f>
        <v>1515</v>
      </c>
      <c r="C240" s="7" t="str">
        <f>Data!B240</f>
        <v>Herøy kommune</v>
      </c>
      <c r="D240" s="7" t="str">
        <f>Data!C240</f>
        <v>Alle</v>
      </c>
      <c r="E240" s="1">
        <f>Data!D240</f>
        <v>519.98620000000062</v>
      </c>
      <c r="F240" s="1">
        <f>Data!E240+Data!F240</f>
        <v>46404.892719588788</v>
      </c>
      <c r="G240" s="1">
        <f>Data!G240</f>
        <v>396.83410828979675</v>
      </c>
      <c r="H240" s="1">
        <f t="shared" si="31"/>
        <v>263235314.47272727</v>
      </c>
      <c r="I240" s="1">
        <f t="shared" si="32"/>
        <v>2251071.9272727286</v>
      </c>
      <c r="J240" s="1">
        <f t="shared" si="33"/>
        <v>31858366.368000001</v>
      </c>
      <c r="K240" s="1">
        <f>'Innlegging av opplysninger'!$B$4*H240</f>
        <v>34220590.88145455</v>
      </c>
      <c r="L240" s="1"/>
      <c r="M240" s="1">
        <f>'Innlegging av opplysninger'!$B$5*H240</f>
        <v>34483826.195927277</v>
      </c>
      <c r="N240" s="1">
        <f>'Innlegging av opplysninger'!$B$5*I240</f>
        <v>294890.42247272749</v>
      </c>
      <c r="O240" s="1">
        <f>'Innlegging av opplysninger'!$B$5*J240</f>
        <v>4173445.9942080001</v>
      </c>
      <c r="P240" s="1">
        <f>'Innlegging av opplysninger'!$B$5*K240</f>
        <v>4482897.4054705463</v>
      </c>
      <c r="Q240" s="1"/>
      <c r="R240" s="1">
        <f>'Innlegging av opplysninger'!$C$11*SUM(H240:Q240)</f>
        <v>14250015.339366255</v>
      </c>
      <c r="S240" s="1">
        <f>'Innlegging av opplysninger'!$C$13*(((H240+J240+M240+O240)*Data!H240)+(J240+O240)*(1-Data!H240)*1.8/12+I240+N240+K240+L240+P240+Q240)</f>
        <v>2686038.3469838314</v>
      </c>
      <c r="T240" s="1">
        <f>'Innlegging av opplysninger'!$C$13*((H240+J240+M240+O240)*(1-Data!H240)-(J240+O240)*(1-Data!H240)*1.8/12)</f>
        <v>16813982.643727887</v>
      </c>
      <c r="U240" s="1">
        <f>Data!I240</f>
        <v>73.613695744680854</v>
      </c>
      <c r="V240" s="1">
        <f>Data!J240+Data!K240</f>
        <v>48003.223529529183</v>
      </c>
      <c r="W240" s="1">
        <f>Data!L240</f>
        <v>528.69088566052847</v>
      </c>
      <c r="X240" s="1">
        <f t="shared" si="37"/>
        <v>38549396.636363633</v>
      </c>
      <c r="Y240" s="100">
        <f t="shared" si="38"/>
        <v>424569.70909090905</v>
      </c>
      <c r="Z240" s="100">
        <f t="shared" si="39"/>
        <v>5573277.1873999992</v>
      </c>
      <c r="AA240" s="100">
        <f>'Innlegging av opplysninger'!$B$4*X240</f>
        <v>5011421.5627272725</v>
      </c>
      <c r="AB240" s="1"/>
      <c r="AC240" s="1">
        <f>'Innlegging av opplysninger'!$B$5*X240</f>
        <v>5049970.9593636366</v>
      </c>
      <c r="AD240" s="1">
        <f>'Innlegging av opplysninger'!$B$5*Y240</f>
        <v>55618.631890909084</v>
      </c>
      <c r="AE240" s="1">
        <f>'Innlegging av opplysninger'!$B$5*Z240</f>
        <v>730099.31154939998</v>
      </c>
      <c r="AF240" s="1">
        <f>'Innlegging av opplysninger'!$B$5*AA240</f>
        <v>656496.22471727268</v>
      </c>
      <c r="AG240" s="1"/>
      <c r="AH240" s="1">
        <f>'Innlegging av opplysninger'!$C$11*SUM(X240:AG240)</f>
        <v>2129932.3084779154</v>
      </c>
      <c r="AI240" s="1">
        <f>'Innlegging av opplysninger'!$C$13*(((X240+Z240+AC240+AE240)*Data!M240)+(Z240+AE240)*(1-Data!M240)*1.8/12+Y240+AD240+AA240+AB240+AF240+AG240)</f>
        <v>438831.41850013356</v>
      </c>
      <c r="AJ240" s="1">
        <f>'Innlegging av opplysninger'!$C$13*((X240+Z240+AC240+AE240)*(1-Data!M240)-(Z240+AE240)*(1-Data!M240)*1.8/12)</f>
        <v>2475812.7931012241</v>
      </c>
      <c r="AK240" s="83">
        <f t="shared" si="34"/>
        <v>16380000</v>
      </c>
      <c r="AL240" s="83">
        <f t="shared" si="35"/>
        <v>3125000</v>
      </c>
      <c r="AM240" s="83">
        <f t="shared" si="36"/>
        <v>19290000</v>
      </c>
      <c r="AN240" s="83"/>
      <c r="AO240" s="83"/>
      <c r="AP240" s="83"/>
      <c r="AQ240" s="83"/>
      <c r="AR240" s="83"/>
      <c r="AS240" s="83"/>
      <c r="AT240" s="83"/>
      <c r="AV240" s="97"/>
      <c r="AZ240" s="98"/>
      <c r="BA240" s="99"/>
      <c r="BB240" s="4"/>
      <c r="BC240" s="3"/>
    </row>
    <row r="241" spans="1:55">
      <c r="A241" t="str">
        <f t="shared" si="30"/>
        <v>1515Administrasjon</v>
      </c>
      <c r="B241" s="6" t="str">
        <f>Data!A241</f>
        <v>1515</v>
      </c>
      <c r="C241" s="7" t="str">
        <f>Data!B241</f>
        <v>Herøy kommune</v>
      </c>
      <c r="D241" s="7" t="str">
        <f>Data!C241</f>
        <v>Administrasjon</v>
      </c>
      <c r="E241" s="1">
        <f>Data!D241</f>
        <v>25.25</v>
      </c>
      <c r="F241" s="1">
        <f>Data!E241+Data!F241</f>
        <v>56603.640264026406</v>
      </c>
      <c r="G241" s="1">
        <f>Data!G241</f>
        <v>0</v>
      </c>
      <c r="H241" s="1">
        <f t="shared" si="31"/>
        <v>15591730</v>
      </c>
      <c r="I241" s="1">
        <f t="shared" si="32"/>
        <v>0</v>
      </c>
      <c r="J241" s="1">
        <f t="shared" si="33"/>
        <v>1871007.5999999999</v>
      </c>
      <c r="K241" s="1">
        <f>'Innlegging av opplysninger'!$B$4*H241</f>
        <v>2026924.9000000001</v>
      </c>
      <c r="L241" s="1"/>
      <c r="M241" s="1">
        <f>'Innlegging av opplysninger'!$B$5*H241</f>
        <v>2042516.6300000001</v>
      </c>
      <c r="N241" s="1">
        <f>'Innlegging av opplysninger'!$B$5*I241</f>
        <v>0</v>
      </c>
      <c r="O241" s="1">
        <f>'Innlegging av opplysninger'!$B$5*J241</f>
        <v>245101.99559999999</v>
      </c>
      <c r="P241" s="1">
        <f>'Innlegging av opplysninger'!$B$5*K241</f>
        <v>265527.16190000001</v>
      </c>
      <c r="Q241" s="1"/>
      <c r="R241" s="1">
        <f>'Innlegging av opplysninger'!$C$11*SUM(H241:Q241)</f>
        <v>837626.71492499986</v>
      </c>
      <c r="S241" s="1">
        <f>'Innlegging av opplysninger'!$C$13*(((H241+J241+M241+O241)*Data!H241)+(J241+O241)*(1-Data!H241)*1.8/12+I241+N241+K241+L241+P241+Q241)</f>
        <v>237995.48341976726</v>
      </c>
      <c r="T241" s="1">
        <f>'Innlegging av opplysninger'!$C$13*((H241+J241+M241+O241)*(1-Data!H241)-(J241+O241)*(1-Data!H241)*1.8/12)</f>
        <v>908230.5475302327</v>
      </c>
      <c r="U241" s="1">
        <f>Data!I241</f>
        <v>5.1999957446808516</v>
      </c>
      <c r="V241" s="1">
        <f>Data!J241+Data!K241</f>
        <v>61699.826131881717</v>
      </c>
      <c r="W241" s="1">
        <f>Data!L241</f>
        <v>0</v>
      </c>
      <c r="X241" s="1">
        <f t="shared" si="37"/>
        <v>3500060</v>
      </c>
      <c r="Y241" s="100">
        <f t="shared" si="38"/>
        <v>0</v>
      </c>
      <c r="Z241" s="100">
        <f t="shared" si="39"/>
        <v>500508.57999999996</v>
      </c>
      <c r="AA241" s="100">
        <f>'Innlegging av opplysninger'!$B$4*X241</f>
        <v>455007.8</v>
      </c>
      <c r="AB241" s="1"/>
      <c r="AC241" s="1">
        <f>'Innlegging av opplysninger'!$B$5*X241</f>
        <v>458507.86000000004</v>
      </c>
      <c r="AD241" s="1">
        <f>'Innlegging av opplysninger'!$B$5*Y241</f>
        <v>0</v>
      </c>
      <c r="AE241" s="1">
        <f>'Innlegging av opplysninger'!$B$5*Z241</f>
        <v>65566.623980000004</v>
      </c>
      <c r="AF241" s="1">
        <f>'Innlegging av opplysninger'!$B$5*AA241</f>
        <v>59606.021800000002</v>
      </c>
      <c r="AG241" s="1"/>
      <c r="AH241" s="1">
        <f>'Innlegging av opplysninger'!$C$11*SUM(X241:AG241)</f>
        <v>191491.76165964</v>
      </c>
      <c r="AI241" s="1">
        <f>'Innlegging av opplysninger'!$C$13*(((X241+Z241+AC241+AE241)*Data!M241)+(Z241+AE241)*(1-Data!M241)*1.8/12+Y241+AD241+AA241+AB241+AF241+AG241)</f>
        <v>74314.136450849444</v>
      </c>
      <c r="AJ241" s="1">
        <f>'Innlegging av opplysninger'!$C$13*((X241+Z241+AC241+AE241)*(1-Data!M241)-(Z241+AE241)*(1-Data!M241)*1.8/12)</f>
        <v>187727.22160971054</v>
      </c>
      <c r="AK241" s="83">
        <f t="shared" si="34"/>
        <v>1029000</v>
      </c>
      <c r="AL241" s="83">
        <f t="shared" si="35"/>
        <v>312000</v>
      </c>
      <c r="AM241" s="83">
        <f t="shared" si="36"/>
        <v>1096000</v>
      </c>
      <c r="AN241" s="83"/>
      <c r="AO241" s="83"/>
      <c r="AP241" s="83"/>
      <c r="AQ241" s="83"/>
      <c r="AR241" s="83"/>
      <c r="AS241" s="83"/>
      <c r="AT241" s="83"/>
      <c r="AV241" s="97"/>
      <c r="AZ241" s="98"/>
      <c r="BA241" s="99"/>
      <c r="BB241" s="4"/>
      <c r="BC241" s="3"/>
    </row>
    <row r="242" spans="1:55">
      <c r="A242" t="str">
        <f t="shared" si="30"/>
        <v>1515Undervisning</v>
      </c>
      <c r="B242" s="6" t="str">
        <f>Data!A242</f>
        <v>1515</v>
      </c>
      <c r="C242" s="7" t="str">
        <f>Data!B242</f>
        <v>Herøy kommune</v>
      </c>
      <c r="D242" s="7" t="str">
        <f>Data!C242</f>
        <v>Undervisning</v>
      </c>
      <c r="E242" s="1">
        <f>Data!D242</f>
        <v>176.3998</v>
      </c>
      <c r="F242" s="1">
        <f>Data!E242+Data!F242</f>
        <v>46570.159768699647</v>
      </c>
      <c r="G242" s="1">
        <f>Data!G242</f>
        <v>1.806124496739792</v>
      </c>
      <c r="H242" s="1">
        <f t="shared" si="31"/>
        <v>89617820.390909046</v>
      </c>
      <c r="I242" s="1">
        <f t="shared" si="32"/>
        <v>3475.6363636363626</v>
      </c>
      <c r="J242" s="1">
        <f t="shared" si="33"/>
        <v>10754555.523272721</v>
      </c>
      <c r="K242" s="1">
        <f>'Innlegging av opplysninger'!$B$4*H242</f>
        <v>11650316.650818177</v>
      </c>
      <c r="L242" s="1"/>
      <c r="M242" s="1">
        <f>'Innlegging av opplysninger'!$B$5*H242</f>
        <v>11739934.471209085</v>
      </c>
      <c r="N242" s="1">
        <f>'Innlegging av opplysninger'!$B$5*I242</f>
        <v>455.30836363636354</v>
      </c>
      <c r="O242" s="1">
        <f>'Innlegging av opplysninger'!$B$5*J242</f>
        <v>1408846.7735487265</v>
      </c>
      <c r="P242" s="1">
        <f>'Innlegging av opplysninger'!$B$5*K242</f>
        <v>1526191.4812571811</v>
      </c>
      <c r="Q242" s="1"/>
      <c r="R242" s="1">
        <f>'Innlegging av opplysninger'!$C$11*SUM(H242:Q242)</f>
        <v>4814660.6569582038</v>
      </c>
      <c r="S242" s="1">
        <f>'Innlegging av opplysninger'!$C$13*(((H242+J242+M242+O242)*Data!H242)+(J242+O242)*(1-Data!H242)*1.8/12+I242+N242+K242+L242+P242+Q242)</f>
        <v>846246.69157048757</v>
      </c>
      <c r="T242" s="1">
        <f>'Innlegging av opplysninger'!$C$13*((H242+J242+M242+O242)*(1-Data!H242)-(J242+O242)*(1-Data!H242)*1.8/12)</f>
        <v>5742236.3126881067</v>
      </c>
      <c r="U242" s="1">
        <f>Data!I242</f>
        <v>17.718800000000002</v>
      </c>
      <c r="V242" s="1">
        <f>Data!J242+Data!K242</f>
        <v>50109.264077326538</v>
      </c>
      <c r="W242" s="1">
        <f>Data!L242</f>
        <v>0</v>
      </c>
      <c r="X242" s="1">
        <f t="shared" si="37"/>
        <v>9685920.3090909105</v>
      </c>
      <c r="Y242" s="100">
        <f t="shared" si="38"/>
        <v>0</v>
      </c>
      <c r="Z242" s="100">
        <f t="shared" si="39"/>
        <v>1385086.6042000002</v>
      </c>
      <c r="AA242" s="100">
        <f>'Innlegging av opplysninger'!$B$4*X242</f>
        <v>1259169.6401818185</v>
      </c>
      <c r="AB242" s="1"/>
      <c r="AC242" s="1">
        <f>'Innlegging av opplysninger'!$B$5*X242</f>
        <v>1268855.5604909093</v>
      </c>
      <c r="AD242" s="1">
        <f>'Innlegging av opplysninger'!$B$5*Y242</f>
        <v>0</v>
      </c>
      <c r="AE242" s="1">
        <f>'Innlegging av opplysninger'!$B$5*Z242</f>
        <v>181446.34515020004</v>
      </c>
      <c r="AF242" s="1">
        <f>'Innlegging av opplysninger'!$B$5*AA242</f>
        <v>164951.22286381823</v>
      </c>
      <c r="AG242" s="1"/>
      <c r="AH242" s="1">
        <f>'Innlegging av opplysninger'!$C$11*SUM(X242:AG242)</f>
        <v>529926.32791515102</v>
      </c>
      <c r="AI242" s="1">
        <f>'Innlegging av opplysninger'!$C$13*(((X242+Z242+AC242+AE242)*Data!M242)+(Z242+AE242)*(1-Data!M242)*1.8/12+Y242+AD242+AA242+AB242+AF242+AG242)</f>
        <v>88170.628484123954</v>
      </c>
      <c r="AJ242" s="1">
        <f>'Innlegging av opplysninger'!$C$13*((X242+Z242+AC242+AE242)*(1-Data!M242)-(Z242+AE242)*(1-Data!M242)*1.8/12)</f>
        <v>636991.71497871424</v>
      </c>
      <c r="AK242" s="83">
        <f t="shared" si="34"/>
        <v>5345000</v>
      </c>
      <c r="AL242" s="83">
        <f t="shared" si="35"/>
        <v>934000</v>
      </c>
      <c r="AM242" s="83">
        <f t="shared" si="36"/>
        <v>6379000</v>
      </c>
      <c r="AN242" s="83"/>
      <c r="AO242" s="83"/>
      <c r="AP242" s="83"/>
      <c r="AQ242" s="83"/>
      <c r="AR242" s="83"/>
      <c r="AS242" s="83"/>
      <c r="AT242" s="83"/>
      <c r="AV242" s="97"/>
      <c r="AZ242" s="98"/>
      <c r="BA242" s="99"/>
      <c r="BB242" s="4"/>
      <c r="BC242" s="3"/>
    </row>
    <row r="243" spans="1:55">
      <c r="A243" t="str">
        <f t="shared" si="30"/>
        <v>1515Barnehager</v>
      </c>
      <c r="B243" s="6" t="str">
        <f>Data!A243</f>
        <v>1515</v>
      </c>
      <c r="C243" s="7" t="str">
        <f>Data!B243</f>
        <v>Herøy kommune</v>
      </c>
      <c r="D243" s="7" t="str">
        <f>Data!C243</f>
        <v>Barnehager</v>
      </c>
      <c r="E243" s="1">
        <f>Data!D243</f>
        <v>37.361600000000003</v>
      </c>
      <c r="F243" s="1">
        <f>Data!E243+Data!F243</f>
        <v>42484.77213234979</v>
      </c>
      <c r="G243" s="1">
        <f>Data!G243</f>
        <v>0</v>
      </c>
      <c r="H243" s="1">
        <f t="shared" si="31"/>
        <v>17315989.772727273</v>
      </c>
      <c r="I243" s="1">
        <f t="shared" si="32"/>
        <v>0</v>
      </c>
      <c r="J243" s="1">
        <f t="shared" si="33"/>
        <v>2077918.7727272727</v>
      </c>
      <c r="K243" s="1">
        <f>'Innlegging av opplysninger'!$B$4*H243</f>
        <v>2251078.6704545454</v>
      </c>
      <c r="L243" s="1"/>
      <c r="M243" s="1">
        <f>'Innlegging av opplysninger'!$B$5*H243</f>
        <v>2268394.6602272731</v>
      </c>
      <c r="N243" s="1">
        <f>'Innlegging av opplysninger'!$B$5*I243</f>
        <v>0</v>
      </c>
      <c r="O243" s="1">
        <f>'Innlegging av opplysninger'!$B$5*J243</f>
        <v>272207.35922727274</v>
      </c>
      <c r="P243" s="1">
        <f>'Innlegging av opplysninger'!$B$5*K243</f>
        <v>294891.30582954548</v>
      </c>
      <c r="Q243" s="1"/>
      <c r="R243" s="1">
        <f>'Innlegging av opplysninger'!$C$11*SUM(H243:Q243)</f>
        <v>930258.2605653411</v>
      </c>
      <c r="S243" s="1">
        <f>'Innlegging av opplysninger'!$C$13*(((H243+J243+M243+O243)*Data!H243)+(J243+O243)*(1-Data!H243)*1.8/12+I243+N243+K243+L243+P243+Q243)</f>
        <v>158300.87170602544</v>
      </c>
      <c r="T243" s="1">
        <f>'Innlegging av opplysninger'!$C$13*((H243+J243+M243+O243)*(1-Data!H243)-(J243+O243)*(1-Data!H243)*1.8/12)</f>
        <v>1114684.1164360202</v>
      </c>
      <c r="U243" s="1">
        <f>Data!I243</f>
        <v>3.1</v>
      </c>
      <c r="V243" s="1">
        <f>Data!J243+Data!K243</f>
        <v>40262.096774193546</v>
      </c>
      <c r="W243" s="1">
        <f>Data!L243</f>
        <v>0</v>
      </c>
      <c r="X243" s="1">
        <f t="shared" si="37"/>
        <v>1361590.9090909089</v>
      </c>
      <c r="Y243" s="100">
        <f t="shared" si="38"/>
        <v>0</v>
      </c>
      <c r="Z243" s="100">
        <f t="shared" si="39"/>
        <v>194707.49999999997</v>
      </c>
      <c r="AA243" s="100">
        <f>'Innlegging av opplysninger'!$B$4*X243</f>
        <v>177006.81818181818</v>
      </c>
      <c r="AB243" s="1"/>
      <c r="AC243" s="1">
        <f>'Innlegging av opplysninger'!$B$5*X243</f>
        <v>178368.40909090909</v>
      </c>
      <c r="AD243" s="1">
        <f>'Innlegging av opplysninger'!$B$5*Y243</f>
        <v>0</v>
      </c>
      <c r="AE243" s="1">
        <f>'Innlegging av opplysninger'!$B$5*Z243</f>
        <v>25506.682499999999</v>
      </c>
      <c r="AF243" s="1">
        <f>'Innlegging av opplysninger'!$B$5*AA243</f>
        <v>23187.893181818181</v>
      </c>
      <c r="AG243" s="1"/>
      <c r="AH243" s="1">
        <f>'Innlegging av opplysninger'!$C$11*SUM(X243:AG243)</f>
        <v>74493.992057727271</v>
      </c>
      <c r="AI243" s="1">
        <f>'Innlegging av opplysninger'!$C$13*(((X243+Z243+AC243+AE243)*Data!M243)+(Z243+AE243)*(1-Data!M243)*1.8/12+Y243+AD243+AA243+AB243+AF243+AG243)</f>
        <v>12127.795614409089</v>
      </c>
      <c r="AJ243" s="1">
        <f>'Innlegging av opplysninger'!$C$13*((X243+Z243+AC243+AE243)*(1-Data!M243)-(Z243+AE243)*(1-Data!M243)*1.8/12)</f>
        <v>89811.351411954543</v>
      </c>
      <c r="AK243" s="83">
        <f t="shared" si="34"/>
        <v>1005000</v>
      </c>
      <c r="AL243" s="83">
        <f t="shared" si="35"/>
        <v>170000</v>
      </c>
      <c r="AM243" s="83">
        <f t="shared" si="36"/>
        <v>1204000</v>
      </c>
      <c r="AN243" s="83"/>
      <c r="AO243" s="83"/>
      <c r="AP243" s="83"/>
      <c r="AQ243" s="83"/>
      <c r="AR243" s="83"/>
      <c r="AS243" s="83"/>
      <c r="AT243" s="83"/>
      <c r="AV243" s="97"/>
      <c r="AZ243" s="98"/>
      <c r="BA243" s="99"/>
      <c r="BB243" s="4"/>
      <c r="BC243" s="3"/>
    </row>
    <row r="244" spans="1:55">
      <c r="A244" t="str">
        <f t="shared" si="30"/>
        <v>1515Helse/pleie/omsorg</v>
      </c>
      <c r="B244" s="6" t="str">
        <f>Data!A244</f>
        <v>1515</v>
      </c>
      <c r="C244" s="7" t="str">
        <f>Data!B244</f>
        <v>Herøy kommune</v>
      </c>
      <c r="D244" s="7" t="str">
        <f>Data!C244</f>
        <v>Helse/pleie/omsorg</v>
      </c>
      <c r="E244" s="1">
        <f>Data!D244</f>
        <v>245.1662</v>
      </c>
      <c r="F244" s="1">
        <f>Data!E244+Data!F244</f>
        <v>45336.3889645745</v>
      </c>
      <c r="G244" s="1">
        <f>Data!G244</f>
        <v>833.80498616856653</v>
      </c>
      <c r="H244" s="1">
        <f t="shared" si="31"/>
        <v>121254002.2272727</v>
      </c>
      <c r="I244" s="1">
        <f t="shared" si="32"/>
        <v>2230045.0909090908</v>
      </c>
      <c r="J244" s="1">
        <f t="shared" si="33"/>
        <v>14818085.678181816</v>
      </c>
      <c r="K244" s="1">
        <f>'Innlegging av opplysninger'!$B$4*H244</f>
        <v>15763020.289545452</v>
      </c>
      <c r="L244" s="1"/>
      <c r="M244" s="1">
        <f>'Innlegging av opplysninger'!$B$5*H244</f>
        <v>15884274.291772725</v>
      </c>
      <c r="N244" s="1">
        <f>'Innlegging av opplysninger'!$B$5*I244</f>
        <v>292135.90690909093</v>
      </c>
      <c r="O244" s="1">
        <f>'Innlegging av opplysninger'!$B$5*J244</f>
        <v>1941169.223841818</v>
      </c>
      <c r="P244" s="1">
        <f>'Innlegging av opplysninger'!$B$5*K244</f>
        <v>2064955.6579304542</v>
      </c>
      <c r="Q244" s="1"/>
      <c r="R244" s="1">
        <f>'Innlegging av opplysninger'!$C$11*SUM(H244:Q244)</f>
        <v>6621412.1579217995</v>
      </c>
      <c r="S244" s="1">
        <f>'Innlegging av opplysninger'!$C$13*(((H244+J244+M244+O244)*Data!H244)+(J244+O244)*(1-Data!H244)*1.8/12+I244+N244+K244+L244+P244+Q244)</f>
        <v>1248765.5424488476</v>
      </c>
      <c r="T244" s="1">
        <f>'Innlegging av opplysninger'!$C$13*((H244+J244+M244+O244)*(1-Data!H244)-(J244+O244)*(1-Data!H244)*1.8/12)</f>
        <v>7812114.2526020352</v>
      </c>
      <c r="U244" s="1">
        <f>Data!I244</f>
        <v>45.233399999999996</v>
      </c>
      <c r="V244" s="1">
        <f>Data!J244+Data!K244</f>
        <v>45893.885381156411</v>
      </c>
      <c r="W244" s="1">
        <f>Data!L244</f>
        <v>860.4016058929908</v>
      </c>
      <c r="X244" s="1">
        <f t="shared" si="37"/>
        <v>22646579.72727273</v>
      </c>
      <c r="Y244" s="100">
        <f t="shared" si="38"/>
        <v>424569.70909090916</v>
      </c>
      <c r="Z244" s="100">
        <f t="shared" si="39"/>
        <v>3299174.3694000002</v>
      </c>
      <c r="AA244" s="100">
        <f>'Innlegging av opplysninger'!$B$4*X244</f>
        <v>2944055.3645454552</v>
      </c>
      <c r="AB244" s="1"/>
      <c r="AC244" s="1">
        <f>'Innlegging av opplysninger'!$B$5*X244</f>
        <v>2966701.9442727277</v>
      </c>
      <c r="AD244" s="1">
        <f>'Innlegging av opplysninger'!$B$5*Y244</f>
        <v>55618.631890909106</v>
      </c>
      <c r="AE244" s="1">
        <f>'Innlegging av opplysninger'!$B$5*Z244</f>
        <v>432191.84239140002</v>
      </c>
      <c r="AF244" s="1">
        <f>'Innlegging av opplysninger'!$B$5*AA244</f>
        <v>385671.25275545463</v>
      </c>
      <c r="AG244" s="1"/>
      <c r="AH244" s="1">
        <f>'Innlegging av opplysninger'!$C$11*SUM(X244:AG244)</f>
        <v>1259873.3879815442</v>
      </c>
      <c r="AI244" s="1">
        <f>'Innlegging av opplysninger'!$C$13*(((X244+Z244+AC244+AE244)*Data!M244)+(Z244+AE244)*(1-Data!M244)*1.8/12+Y244+AD244+AA244+AB244+AF244+AG244)</f>
        <v>250694.3338778964</v>
      </c>
      <c r="AJ244" s="1">
        <f>'Innlegging av opplysninger'!$C$13*((X244+Z244+AC244+AE244)*(1-Data!M244)-(Z244+AE244)*(1-Data!M244)*1.8/12)</f>
        <v>1473342.933886322</v>
      </c>
      <c r="AK244" s="83">
        <f t="shared" si="34"/>
        <v>7881000</v>
      </c>
      <c r="AL244" s="83">
        <f t="shared" si="35"/>
        <v>1499000</v>
      </c>
      <c r="AM244" s="83">
        <f t="shared" si="36"/>
        <v>9285000</v>
      </c>
      <c r="AN244" s="83"/>
      <c r="AO244" s="83"/>
      <c r="AP244" s="83"/>
      <c r="AQ244" s="83"/>
      <c r="AR244" s="83"/>
      <c r="AS244" s="83"/>
      <c r="AT244" s="83"/>
      <c r="AV244" s="97"/>
      <c r="AZ244" s="98"/>
      <c r="BA244" s="99"/>
      <c r="BB244" s="4"/>
      <c r="BC244" s="3"/>
    </row>
    <row r="245" spans="1:55">
      <c r="A245" t="str">
        <f t="shared" si="30"/>
        <v>1515Samferdsel og teknikk</v>
      </c>
      <c r="B245" s="6" t="str">
        <f>Data!A245</f>
        <v>1515</v>
      </c>
      <c r="C245" s="7" t="str">
        <f>Data!B245</f>
        <v>Herøy kommune</v>
      </c>
      <c r="D245" s="7" t="str">
        <f>Data!C245</f>
        <v>Samferdsel og teknikk</v>
      </c>
      <c r="E245" s="1">
        <f>Data!D245</f>
        <v>21.020000000000003</v>
      </c>
      <c r="F245" s="1">
        <f>Data!E245+Data!F245</f>
        <v>52854.950562955913</v>
      </c>
      <c r="G245" s="1">
        <f>Data!G245</f>
        <v>0</v>
      </c>
      <c r="H245" s="1">
        <f t="shared" si="31"/>
        <v>12120120.663636362</v>
      </c>
      <c r="I245" s="1">
        <f t="shared" si="32"/>
        <v>0</v>
      </c>
      <c r="J245" s="1">
        <f t="shared" si="33"/>
        <v>1454414.4796363635</v>
      </c>
      <c r="K245" s="1">
        <f>'Innlegging av opplysninger'!$B$4*H245</f>
        <v>1575615.6862727271</v>
      </c>
      <c r="L245" s="1"/>
      <c r="M245" s="1">
        <f>'Innlegging av opplysninger'!$B$5*H245</f>
        <v>1587735.8069363635</v>
      </c>
      <c r="N245" s="1">
        <f>'Innlegging av opplysninger'!$B$5*I245</f>
        <v>0</v>
      </c>
      <c r="O245" s="1">
        <f>'Innlegging av opplysninger'!$B$5*J245</f>
        <v>190528.29683236362</v>
      </c>
      <c r="P245" s="1">
        <f>'Innlegging av opplysninger'!$B$5*K245</f>
        <v>206405.65490172725</v>
      </c>
      <c r="Q245" s="1"/>
      <c r="R245" s="1">
        <f>'Innlegging av opplysninger'!$C$11*SUM(H245:Q245)</f>
        <v>651123.18235220446</v>
      </c>
      <c r="S245" s="1">
        <f>'Innlegging av opplysninger'!$C$13*(((H245+J245+M245+O245)*Data!H245)+(J245+O245)*(1-Data!H245)*1.8/12+I245+N245+K245+L245+P245+Q245)</f>
        <v>121857.21954877308</v>
      </c>
      <c r="T245" s="1">
        <f>'Innlegging av opplysninger'!$C$13*((H245+J245+M245+O245)*(1-Data!H245)-(J245+O245)*(1-Data!H245)*1.8/12)</f>
        <v>769153.45103845408</v>
      </c>
      <c r="U245" s="1">
        <f>Data!I245</f>
        <v>6.1499999999999999E-2</v>
      </c>
      <c r="V245" s="1">
        <f>Data!J245+Data!K245</f>
        <v>195140.35230352305</v>
      </c>
      <c r="W245" s="1">
        <f>Data!L245</f>
        <v>0</v>
      </c>
      <c r="X245" s="1">
        <f t="shared" si="37"/>
        <v>130921.43636363636</v>
      </c>
      <c r="Y245" s="100">
        <f t="shared" si="38"/>
        <v>0</v>
      </c>
      <c r="Z245" s="100">
        <f t="shared" si="39"/>
        <v>18721.765399999997</v>
      </c>
      <c r="AA245" s="100">
        <f>'Innlegging av opplysninger'!$B$4*X245</f>
        <v>17019.786727272727</v>
      </c>
      <c r="AB245" s="1"/>
      <c r="AC245" s="1">
        <f>'Innlegging av opplysninger'!$B$5*X245</f>
        <v>17150.708163636362</v>
      </c>
      <c r="AD245" s="1">
        <f>'Innlegging av opplysninger'!$B$5*Y245</f>
        <v>0</v>
      </c>
      <c r="AE245" s="1">
        <f>'Innlegging av opplysninger'!$B$5*Z245</f>
        <v>2452.5512673999997</v>
      </c>
      <c r="AF245" s="1">
        <f>'Innlegging av opplysninger'!$B$5*AA245</f>
        <v>2229.5920612727273</v>
      </c>
      <c r="AG245" s="1"/>
      <c r="AH245" s="1">
        <f>'Innlegging av opplysninger'!$C$11*SUM(X245:AG245)</f>
        <v>7162.8419193622904</v>
      </c>
      <c r="AI245" s="1">
        <f>'Innlegging av opplysninger'!$C$13*(((X245+Z245+AC245+AE245)*Data!M245)+(Z245+AE245)*(1-Data!M245)*1.8/12+Y245+AD245+AA245+AB245+AF245+AG245)</f>
        <v>1166.1273670100836</v>
      </c>
      <c r="AJ245" s="1">
        <f>'Innlegging av opplysninger'!$C$13*((X245+Z245+AC245+AE245)*(1-Data!M245)-(Z245+AE245)*(1-Data!M245)*1.8/12)</f>
        <v>8635.6563121172603</v>
      </c>
      <c r="AK245" s="83">
        <f t="shared" si="34"/>
        <v>658000</v>
      </c>
      <c r="AL245" s="83">
        <f t="shared" si="35"/>
        <v>123000</v>
      </c>
      <c r="AM245" s="83">
        <f t="shared" si="36"/>
        <v>778000</v>
      </c>
      <c r="AN245" s="83"/>
      <c r="AO245" s="83"/>
      <c r="AP245" s="83"/>
      <c r="AQ245" s="83"/>
      <c r="AR245" s="83"/>
      <c r="AS245" s="83"/>
      <c r="AT245" s="83"/>
      <c r="AV245" s="97"/>
      <c r="AZ245" s="98"/>
      <c r="BA245" s="99"/>
      <c r="BB245" s="4"/>
      <c r="BC245" s="3"/>
    </row>
    <row r="246" spans="1:55">
      <c r="A246" t="str">
        <f t="shared" si="30"/>
        <v>1515Annet</v>
      </c>
      <c r="B246" s="6" t="str">
        <f>Data!A246</f>
        <v>1515</v>
      </c>
      <c r="C246" s="7" t="str">
        <f>Data!B246</f>
        <v>Herøy kommune</v>
      </c>
      <c r="D246" s="7" t="str">
        <f>Data!C246</f>
        <v>Annet</v>
      </c>
      <c r="E246" s="1">
        <f>Data!D246</f>
        <v>14.788600000000001</v>
      </c>
      <c r="F246" s="1">
        <f>Data!E246+Data!F246</f>
        <v>45469.801964576305</v>
      </c>
      <c r="G246" s="1">
        <f>Data!G246</f>
        <v>108.79055488687233</v>
      </c>
      <c r="H246" s="1">
        <f t="shared" si="31"/>
        <v>7335651.4181818161</v>
      </c>
      <c r="I246" s="1">
        <f t="shared" si="32"/>
        <v>17551.2</v>
      </c>
      <c r="J246" s="1">
        <f t="shared" si="33"/>
        <v>882384.31418181793</v>
      </c>
      <c r="K246" s="1">
        <f>'Innlegging av opplysninger'!$B$4*H246</f>
        <v>953634.68436363607</v>
      </c>
      <c r="L246" s="1"/>
      <c r="M246" s="1">
        <f>'Innlegging av opplysninger'!$B$5*H246</f>
        <v>960970.33578181791</v>
      </c>
      <c r="N246" s="1">
        <f>'Innlegging av opplysninger'!$B$5*I246</f>
        <v>2299.2072000000003</v>
      </c>
      <c r="O246" s="1">
        <f>'Innlegging av opplysninger'!$B$5*J246</f>
        <v>115592.34515781816</v>
      </c>
      <c r="P246" s="1">
        <f>'Innlegging av opplysninger'!$B$5*K246</f>
        <v>124926.14365163633</v>
      </c>
      <c r="Q246" s="1"/>
      <c r="R246" s="1">
        <f>'Innlegging av opplysninger'!$C$11*SUM(H246:Q246)</f>
        <v>394934.36664370465</v>
      </c>
      <c r="S246" s="1">
        <f>'Innlegging av opplysninger'!$C$13*(((H246+J246+M246+O246)*Data!H246)+(J246+O246)*(1-Data!H246)*1.8/12+I246+N246+K246+L246+P246+Q246)</f>
        <v>72770.553580295978</v>
      </c>
      <c r="T246" s="1">
        <f>'Innlegging av opplysninger'!$C$13*((H246+J246+M246+O246)*(1-Data!H246)-(J246+O246)*(1-Data!H246)*1.8/12)</f>
        <v>467665.94814266817</v>
      </c>
      <c r="U246" s="1">
        <f>Data!I246</f>
        <v>2.2999999999999998</v>
      </c>
      <c r="V246" s="1">
        <f>Data!J246+Data!K246</f>
        <v>48795.531884057978</v>
      </c>
      <c r="W246" s="1">
        <f>Data!L246</f>
        <v>0</v>
      </c>
      <c r="X246" s="1">
        <f t="shared" si="37"/>
        <v>1224324.2545454546</v>
      </c>
      <c r="Y246" s="100">
        <f t="shared" si="38"/>
        <v>0</v>
      </c>
      <c r="Z246" s="100">
        <f t="shared" si="39"/>
        <v>175078.36840000001</v>
      </c>
      <c r="AA246" s="100">
        <f>'Innlegging av opplysninger'!$B$4*X246</f>
        <v>159162.15309090909</v>
      </c>
      <c r="AB246" s="1"/>
      <c r="AC246" s="1">
        <f>'Innlegging av opplysninger'!$B$5*X246</f>
        <v>160386.47734545456</v>
      </c>
      <c r="AD246" s="1">
        <f>'Innlegging av opplysninger'!$B$5*Y246</f>
        <v>0</v>
      </c>
      <c r="AE246" s="1">
        <f>'Innlegging av opplysninger'!$B$5*Z246</f>
        <v>22935.266260400003</v>
      </c>
      <c r="AF246" s="1">
        <f>'Innlegging av opplysninger'!$B$5*AA246</f>
        <v>20850.242054909093</v>
      </c>
      <c r="AG246" s="1"/>
      <c r="AH246" s="1">
        <f>'Innlegging av opplysninger'!$C$11*SUM(X246:AG246)</f>
        <v>66983.996944490835</v>
      </c>
      <c r="AI246" s="1">
        <f>'Innlegging av opplysninger'!$C$13*(((X246+Z246+AC246+AE246)*Data!M246)+(Z246+AE246)*(1-Data!M246)*1.8/12+Y246+AD246+AA246+AB246+AF246+AG246)</f>
        <v>12322.584197667122</v>
      </c>
      <c r="AJ246" s="1">
        <f>'Innlegging av opplysninger'!$C$13*((X246+Z246+AC246+AE246)*(1-Data!M246)-(Z246+AE246)*(1-Data!M246)*1.8/12)</f>
        <v>79339.727410583495</v>
      </c>
      <c r="AK246" s="83">
        <f t="shared" si="34"/>
        <v>462000</v>
      </c>
      <c r="AL246" s="83">
        <f t="shared" si="35"/>
        <v>85000</v>
      </c>
      <c r="AM246" s="83">
        <f t="shared" si="36"/>
        <v>547000</v>
      </c>
      <c r="AN246" s="83"/>
      <c r="AO246" s="83"/>
      <c r="AP246" s="83"/>
      <c r="AQ246" s="83"/>
      <c r="AR246" s="83"/>
      <c r="AS246" s="83"/>
      <c r="AT246" s="83"/>
      <c r="AV246" s="97"/>
      <c r="AZ246" s="98"/>
      <c r="BA246" s="99"/>
      <c r="BB246" s="4"/>
      <c r="BC246" s="3"/>
    </row>
    <row r="247" spans="1:55">
      <c r="A247" t="str">
        <f t="shared" si="30"/>
        <v>1516Alle</v>
      </c>
      <c r="B247" s="6" t="str">
        <f>Data!A247</f>
        <v>1516</v>
      </c>
      <c r="C247" s="7" t="str">
        <f>Data!B247</f>
        <v>Ulstein kommune</v>
      </c>
      <c r="D247" s="7" t="str">
        <f>Data!C247</f>
        <v>Alle</v>
      </c>
      <c r="E247" s="1">
        <f>Data!D247</f>
        <v>556.84639999999968</v>
      </c>
      <c r="F247" s="1">
        <f>Data!E247+Data!F247</f>
        <v>46709.301692830726</v>
      </c>
      <c r="G247" s="1">
        <f>Data!G247</f>
        <v>409.3120293136497</v>
      </c>
      <c r="H247" s="1">
        <f t="shared" si="31"/>
        <v>283744434.48181832</v>
      </c>
      <c r="I247" s="1">
        <f t="shared" si="32"/>
        <v>2486442.8727272744</v>
      </c>
      <c r="J247" s="1">
        <f t="shared" si="33"/>
        <v>34347705.28254547</v>
      </c>
      <c r="K247" s="1">
        <f>'Innlegging av opplysninger'!$B$4*H247</f>
        <v>36886776.482636385</v>
      </c>
      <c r="L247" s="1"/>
      <c r="M247" s="1">
        <f>'Innlegging av opplysninger'!$B$5*H247</f>
        <v>37170520.917118199</v>
      </c>
      <c r="N247" s="1">
        <f>'Innlegging av opplysninger'!$B$5*I247</f>
        <v>325724.01632727298</v>
      </c>
      <c r="O247" s="1">
        <f>'Innlegging av opplysninger'!$B$5*J247</f>
        <v>4499549.3920134567</v>
      </c>
      <c r="P247" s="1">
        <f>'Innlegging av opplysninger'!$B$5*K247</f>
        <v>4832167.7192253666</v>
      </c>
      <c r="Q247" s="1"/>
      <c r="R247" s="1">
        <f>'Innlegging av opplysninger'!$C$11*SUM(H247:Q247)</f>
        <v>15363146.204247642</v>
      </c>
      <c r="S247" s="1">
        <f>'Innlegging av opplysninger'!$C$13*(((H247+J247+M247+O247)*Data!H247)+(J247+O247)*(1-Data!H247)*1.8/12+I247+N247+K247+L247+P247+Q247)</f>
        <v>2870052.3485539081</v>
      </c>
      <c r="T247" s="1">
        <f>'Innlegging av opplysninger'!$C$13*((H247+J247+M247+O247)*(1-Data!H247)-(J247+O247)*(1-Data!H247)*1.8/12)</f>
        <v>18153200.351995498</v>
      </c>
      <c r="U247" s="1">
        <f>Data!I247</f>
        <v>84.359000000000052</v>
      </c>
      <c r="V247" s="1">
        <f>Data!J247+Data!K247</f>
        <v>49413.657809678465</v>
      </c>
      <c r="W247" s="1">
        <f>Data!L247</f>
        <v>538.96513709266321</v>
      </c>
      <c r="X247" s="1">
        <f t="shared" si="37"/>
        <v>45474401.009090915</v>
      </c>
      <c r="Y247" s="100">
        <f t="shared" si="38"/>
        <v>495998.83636363642</v>
      </c>
      <c r="Z247" s="100">
        <f t="shared" si="39"/>
        <v>6573767.1779000005</v>
      </c>
      <c r="AA247" s="100">
        <f>'Innlegging av opplysninger'!$B$4*X247</f>
        <v>5911672.1311818194</v>
      </c>
      <c r="AB247" s="1"/>
      <c r="AC247" s="1">
        <f>'Innlegging av opplysninger'!$B$5*X247</f>
        <v>5957146.5321909105</v>
      </c>
      <c r="AD247" s="1">
        <f>'Innlegging av opplysninger'!$B$5*Y247</f>
        <v>64975.847563636373</v>
      </c>
      <c r="AE247" s="1">
        <f>'Innlegging av opplysninger'!$B$5*Z247</f>
        <v>861163.50030490011</v>
      </c>
      <c r="AF247" s="1">
        <f>'Innlegging av opplysninger'!$B$5*AA247</f>
        <v>774429.0491848184</v>
      </c>
      <c r="AG247" s="1"/>
      <c r="AH247" s="1">
        <f>'Innlegging av opplysninger'!$C$11*SUM(X247:AG247)</f>
        <v>2512315.0551836644</v>
      </c>
      <c r="AI247" s="1">
        <f>'Innlegging av opplysninger'!$C$13*(((X247+Z247+AC247+AE247)*Data!M247)+(Z247+AE247)*(1-Data!M247)*1.8/12+Y247+AD247+AA247+AB247+AF247+AG247)</f>
        <v>548474.41224209545</v>
      </c>
      <c r="AJ247" s="1">
        <f>'Innlegging av opplysninger'!$C$13*((X247+Z247+AC247+AE247)*(1-Data!M247)-(Z247+AE247)*(1-Data!M247)*1.8/12)</f>
        <v>2889430.4001144981</v>
      </c>
      <c r="AK247" s="83">
        <f t="shared" si="34"/>
        <v>17875000</v>
      </c>
      <c r="AL247" s="83">
        <f t="shared" si="35"/>
        <v>3419000</v>
      </c>
      <c r="AM247" s="83">
        <f t="shared" si="36"/>
        <v>21043000</v>
      </c>
      <c r="AN247" s="83"/>
      <c r="AO247" s="83"/>
      <c r="AP247" s="83"/>
      <c r="AQ247" s="83"/>
      <c r="AR247" s="83"/>
      <c r="AS247" s="83"/>
      <c r="AT247" s="83"/>
      <c r="AV247" s="97"/>
      <c r="AZ247" s="98"/>
      <c r="BA247" s="99"/>
      <c r="BB247" s="4"/>
      <c r="BC247" s="3"/>
    </row>
    <row r="248" spans="1:55">
      <c r="A248" t="str">
        <f t="shared" si="30"/>
        <v>1516Administrasjon</v>
      </c>
      <c r="B248" s="6" t="str">
        <f>Data!A248</f>
        <v>1516</v>
      </c>
      <c r="C248" s="7" t="str">
        <f>Data!B248</f>
        <v>Ulstein kommune</v>
      </c>
      <c r="D248" s="7" t="str">
        <f>Data!C248</f>
        <v>Administrasjon</v>
      </c>
      <c r="E248" s="1">
        <f>Data!D248</f>
        <v>21.78</v>
      </c>
      <c r="F248" s="1">
        <f>Data!E248+Data!F248</f>
        <v>57983.203244566881</v>
      </c>
      <c r="G248" s="1">
        <f>Data!G248</f>
        <v>0</v>
      </c>
      <c r="H248" s="1">
        <f t="shared" si="31"/>
        <v>13776809.09090909</v>
      </c>
      <c r="I248" s="1">
        <f t="shared" si="32"/>
        <v>0</v>
      </c>
      <c r="J248" s="1">
        <f t="shared" si="33"/>
        <v>1653217.0909090908</v>
      </c>
      <c r="K248" s="1">
        <f>'Innlegging av opplysninger'!$B$4*H248</f>
        <v>1790985.1818181816</v>
      </c>
      <c r="L248" s="1"/>
      <c r="M248" s="1">
        <f>'Innlegging av opplysninger'!$B$5*H248</f>
        <v>1804761.990909091</v>
      </c>
      <c r="N248" s="1">
        <f>'Innlegging av opplysninger'!$B$5*I248</f>
        <v>0</v>
      </c>
      <c r="O248" s="1">
        <f>'Innlegging av opplysninger'!$B$5*J248</f>
        <v>216571.43890909091</v>
      </c>
      <c r="P248" s="1">
        <f>'Innlegging av opplysninger'!$B$5*K248</f>
        <v>234619.0588181818</v>
      </c>
      <c r="Q248" s="1"/>
      <c r="R248" s="1">
        <f>'Innlegging av opplysninger'!$C$11*SUM(H248:Q248)</f>
        <v>740124.62638636341</v>
      </c>
      <c r="S248" s="1">
        <f>'Innlegging av opplysninger'!$C$13*(((H248+J248+M248+O248)*Data!H248)+(J248+O248)*(1-Data!H248)*1.8/12+I248+N248+K248+L248+P248+Q248)</f>
        <v>231234.84234807271</v>
      </c>
      <c r="T248" s="1">
        <f>'Innlegging av opplysninger'!$C$13*((H248+J248+M248+O248)*(1-Data!H248)-(J248+O248)*(1-Data!H248)*1.8/12)</f>
        <v>781567.27797010902</v>
      </c>
      <c r="U248" s="1">
        <f>Data!I248</f>
        <v>8.1999999999999993</v>
      </c>
      <c r="V248" s="1">
        <f>Data!J248+Data!K248</f>
        <v>65108.658536585368</v>
      </c>
      <c r="W248" s="1">
        <f>Data!L248</f>
        <v>0</v>
      </c>
      <c r="X248" s="1">
        <f t="shared" si="37"/>
        <v>5824265.4545454541</v>
      </c>
      <c r="Y248" s="100">
        <f t="shared" si="38"/>
        <v>0</v>
      </c>
      <c r="Z248" s="100">
        <f t="shared" si="39"/>
        <v>832869.95999999985</v>
      </c>
      <c r="AA248" s="100">
        <f>'Innlegging av opplysninger'!$B$4*X248</f>
        <v>757154.50909090904</v>
      </c>
      <c r="AB248" s="1"/>
      <c r="AC248" s="1">
        <f>'Innlegging av opplysninger'!$B$5*X248</f>
        <v>762978.77454545454</v>
      </c>
      <c r="AD248" s="1">
        <f>'Innlegging av opplysninger'!$B$5*Y248</f>
        <v>0</v>
      </c>
      <c r="AE248" s="1">
        <f>'Innlegging av opplysninger'!$B$5*Z248</f>
        <v>109105.96475999999</v>
      </c>
      <c r="AF248" s="1">
        <f>'Innlegging av opplysninger'!$B$5*AA248</f>
        <v>99187.240690909093</v>
      </c>
      <c r="AG248" s="1"/>
      <c r="AH248" s="1">
        <f>'Innlegging av opplysninger'!$C$11*SUM(X248:AG248)</f>
        <v>318651.35233804362</v>
      </c>
      <c r="AI248" s="1">
        <f>'Innlegging av opplysninger'!$C$13*(((X248+Z248+AC248+AE248)*Data!M248)+(Z248+AE248)*(1-Data!M248)*1.8/12+Y248+AD248+AA248+AB248+AF248+AG248)</f>
        <v>147620.19135329343</v>
      </c>
      <c r="AJ248" s="1">
        <f>'Innlegging av opplysninger'!$C$13*((X248+Z248+AC248+AE248)*(1-Data!M248)-(Z248+AE248)*(1-Data!M248)*1.8/12)</f>
        <v>288429.02763560833</v>
      </c>
      <c r="AK248" s="83">
        <f t="shared" si="34"/>
        <v>1059000</v>
      </c>
      <c r="AL248" s="83">
        <f t="shared" si="35"/>
        <v>379000</v>
      </c>
      <c r="AM248" s="83">
        <f t="shared" si="36"/>
        <v>1070000</v>
      </c>
      <c r="AN248" s="83"/>
      <c r="AO248" s="83"/>
      <c r="AP248" s="83"/>
      <c r="AQ248" s="83"/>
      <c r="AR248" s="83"/>
      <c r="AS248" s="83"/>
      <c r="AT248" s="83"/>
      <c r="AV248" s="97"/>
      <c r="AZ248" s="98"/>
      <c r="BA248" s="99"/>
      <c r="BB248" s="4"/>
      <c r="BC248" s="3"/>
    </row>
    <row r="249" spans="1:55">
      <c r="A249" t="str">
        <f t="shared" si="30"/>
        <v>1516Undervisning</v>
      </c>
      <c r="B249" s="6" t="str">
        <f>Data!A249</f>
        <v>1516</v>
      </c>
      <c r="C249" s="7" t="str">
        <f>Data!B249</f>
        <v>Ulstein kommune</v>
      </c>
      <c r="D249" s="7" t="str">
        <f>Data!C249</f>
        <v>Undervisning</v>
      </c>
      <c r="E249" s="1">
        <f>Data!D249</f>
        <v>219.09070000000025</v>
      </c>
      <c r="F249" s="1">
        <f>Data!E249+Data!F249</f>
        <v>46831.757988814628</v>
      </c>
      <c r="G249" s="1">
        <f>Data!G249</f>
        <v>3.1847084335391651</v>
      </c>
      <c r="H249" s="1">
        <f t="shared" si="31"/>
        <v>111931665.16363636</v>
      </c>
      <c r="I249" s="1">
        <f t="shared" si="32"/>
        <v>7611.7090909090894</v>
      </c>
      <c r="J249" s="1">
        <f t="shared" si="33"/>
        <v>13432713.224727271</v>
      </c>
      <c r="K249" s="1">
        <f>'Innlegging av opplysninger'!$B$4*H249</f>
        <v>14551116.471272727</v>
      </c>
      <c r="L249" s="1"/>
      <c r="M249" s="1">
        <f>'Innlegging av opplysninger'!$B$5*H249</f>
        <v>14663048.136436364</v>
      </c>
      <c r="N249" s="1">
        <f>'Innlegging av opplysninger'!$B$5*I249</f>
        <v>997.13389090909072</v>
      </c>
      <c r="O249" s="1">
        <f>'Innlegging av opplysninger'!$B$5*J249</f>
        <v>1759685.4324392725</v>
      </c>
      <c r="P249" s="1">
        <f>'Innlegging av opplysninger'!$B$5*K249</f>
        <v>1906196.2577367274</v>
      </c>
      <c r="Q249" s="1"/>
      <c r="R249" s="1">
        <f>'Innlegging av opplysninger'!$C$11*SUM(H249:Q249)</f>
        <v>6013615.2741107587</v>
      </c>
      <c r="S249" s="1">
        <f>'Innlegging av opplysninger'!$C$13*(((H249+J249+M249+O249)*Data!H249)+(J249+O249)*(1-Data!H249)*1.8/12+I249+N249+K249+L249+P249+Q249)</f>
        <v>1045736.7596907555</v>
      </c>
      <c r="T249" s="1">
        <f>'Innlegging av opplysninger'!$C$13*((H249+J249+M249+O249)*(1-Data!H249)-(J249+O249)*(1-Data!H249)*1.8/12)</f>
        <v>7183420.9838292319</v>
      </c>
      <c r="U249" s="1">
        <f>Data!I249</f>
        <v>27.680299999999999</v>
      </c>
      <c r="V249" s="1">
        <f>Data!J249+Data!K249</f>
        <v>48653.809688960493</v>
      </c>
      <c r="W249" s="1">
        <f>Data!L249</f>
        <v>0</v>
      </c>
      <c r="X249" s="1">
        <f t="shared" si="37"/>
        <v>14691840.527272725</v>
      </c>
      <c r="Y249" s="100">
        <f t="shared" si="38"/>
        <v>0</v>
      </c>
      <c r="Z249" s="100">
        <f t="shared" si="39"/>
        <v>2100933.1953999996</v>
      </c>
      <c r="AA249" s="100">
        <f>'Innlegging av opplysninger'!$B$4*X249</f>
        <v>1909939.2685454544</v>
      </c>
      <c r="AB249" s="1"/>
      <c r="AC249" s="1">
        <f>'Innlegging av opplysninger'!$B$5*X249</f>
        <v>1924631.1090727272</v>
      </c>
      <c r="AD249" s="1">
        <f>'Innlegging av opplysninger'!$B$5*Y249</f>
        <v>0</v>
      </c>
      <c r="AE249" s="1">
        <f>'Innlegging av opplysninger'!$B$5*Z249</f>
        <v>275222.24859739997</v>
      </c>
      <c r="AF249" s="1">
        <f>'Innlegging av opplysninger'!$B$5*AA249</f>
        <v>250202.04417945453</v>
      </c>
      <c r="AG249" s="1"/>
      <c r="AH249" s="1">
        <f>'Innlegging av opplysninger'!$C$11*SUM(X249:AG249)</f>
        <v>803805.19893657486</v>
      </c>
      <c r="AI249" s="1">
        <f>'Innlegging av opplysninger'!$C$13*(((X249+Z249+AC249+AE249)*Data!M249)+(Z249+AE249)*(1-Data!M249)*1.8/12+Y249+AD249+AA249+AB249+AF249+AG249)</f>
        <v>133558.30970908733</v>
      </c>
      <c r="AJ249" s="1">
        <f>'Innlegging av opplysninger'!$C$13*((X249+Z249+AC249+AE249)*(1-Data!M249)-(Z249+AE249)*(1-Data!M249)*1.8/12)</f>
        <v>966385.6467304359</v>
      </c>
      <c r="AK249" s="83">
        <f t="shared" si="34"/>
        <v>6817000</v>
      </c>
      <c r="AL249" s="83">
        <f t="shared" si="35"/>
        <v>1179000</v>
      </c>
      <c r="AM249" s="83">
        <f t="shared" si="36"/>
        <v>8150000</v>
      </c>
      <c r="AN249" s="83"/>
      <c r="AO249" s="83"/>
      <c r="AP249" s="83"/>
      <c r="AQ249" s="83"/>
      <c r="AR249" s="83"/>
      <c r="AS249" s="83"/>
      <c r="AT249" s="83"/>
      <c r="AV249" s="97"/>
      <c r="AZ249" s="98"/>
      <c r="BA249" s="99"/>
      <c r="BB249" s="4"/>
      <c r="BC249" s="3"/>
    </row>
    <row r="250" spans="1:55">
      <c r="A250" t="str">
        <f t="shared" si="30"/>
        <v>1516Barnehager</v>
      </c>
      <c r="B250" s="6" t="str">
        <f>Data!A250</f>
        <v>1516</v>
      </c>
      <c r="C250" s="7" t="str">
        <f>Data!B250</f>
        <v>Ulstein kommune</v>
      </c>
      <c r="D250" s="7" t="str">
        <f>Data!C250</f>
        <v>Barnehager</v>
      </c>
      <c r="E250" s="1">
        <f>Data!D250</f>
        <v>39.517499999999998</v>
      </c>
      <c r="F250" s="1">
        <f>Data!E250+Data!F250</f>
        <v>41914.1469180321</v>
      </c>
      <c r="G250" s="1">
        <f>Data!G250</f>
        <v>0</v>
      </c>
      <c r="H250" s="1">
        <f t="shared" si="31"/>
        <v>18069188.736363638</v>
      </c>
      <c r="I250" s="1">
        <f t="shared" si="32"/>
        <v>0</v>
      </c>
      <c r="J250" s="1">
        <f t="shared" si="33"/>
        <v>2168302.6483636363</v>
      </c>
      <c r="K250" s="1">
        <f>'Innlegging av opplysninger'!$B$4*H250</f>
        <v>2348994.5357272732</v>
      </c>
      <c r="L250" s="1"/>
      <c r="M250" s="1">
        <f>'Innlegging av opplysninger'!$B$5*H250</f>
        <v>2367063.7244636365</v>
      </c>
      <c r="N250" s="1">
        <f>'Innlegging av opplysninger'!$B$5*I250</f>
        <v>0</v>
      </c>
      <c r="O250" s="1">
        <f>'Innlegging av opplysninger'!$B$5*J250</f>
        <v>284047.64693563635</v>
      </c>
      <c r="P250" s="1">
        <f>'Innlegging av opplysninger'!$B$5*K250</f>
        <v>307718.28418027278</v>
      </c>
      <c r="Q250" s="1"/>
      <c r="R250" s="1">
        <f>'Innlegging av opplysninger'!$C$11*SUM(H250:Q250)</f>
        <v>970721.99188929563</v>
      </c>
      <c r="S250" s="1">
        <f>'Innlegging av opplysninger'!$C$13*(((H250+J250+M250+O250)*Data!H250)+(J250+O250)*(1-Data!H250)*1.8/12+I250+N250+K250+L250+P250+Q250)</f>
        <v>165024.88483948671</v>
      </c>
      <c r="T250" s="1">
        <f>'Innlegging av opplysninger'!$C$13*((H250+J250+M250+O250)*(1-Data!H250)-(J250+O250)*(1-Data!H250)*1.8/12)</f>
        <v>1163331.5251142862</v>
      </c>
      <c r="U250" s="1">
        <f>Data!I250</f>
        <v>2.5728</v>
      </c>
      <c r="V250" s="1">
        <f>Data!J250+Data!K250</f>
        <v>40834.367226368166</v>
      </c>
      <c r="W250" s="1">
        <f>Data!L250</f>
        <v>0</v>
      </c>
      <c r="X250" s="1">
        <f t="shared" si="37"/>
        <v>1146094.4727272729</v>
      </c>
      <c r="Y250" s="100">
        <f t="shared" si="38"/>
        <v>0</v>
      </c>
      <c r="Z250" s="100">
        <f t="shared" si="39"/>
        <v>163891.50960000002</v>
      </c>
      <c r="AA250" s="100">
        <f>'Innlegging av opplysninger'!$B$4*X250</f>
        <v>148992.28145454547</v>
      </c>
      <c r="AB250" s="1"/>
      <c r="AC250" s="1">
        <f>'Innlegging av opplysninger'!$B$5*X250</f>
        <v>150138.37592727275</v>
      </c>
      <c r="AD250" s="1">
        <f>'Innlegging av opplysninger'!$B$5*Y250</f>
        <v>0</v>
      </c>
      <c r="AE250" s="1">
        <f>'Innlegging av opplysninger'!$B$5*Z250</f>
        <v>21469.787757600003</v>
      </c>
      <c r="AF250" s="1">
        <f>'Innlegging av opplysninger'!$B$5*AA250</f>
        <v>19517.988870545458</v>
      </c>
      <c r="AG250" s="1"/>
      <c r="AH250" s="1">
        <f>'Innlegging av opplysninger'!$C$11*SUM(X250:AG250)</f>
        <v>62703.967820814985</v>
      </c>
      <c r="AI250" s="1">
        <f>'Innlegging av opplysninger'!$C$13*(((X250+Z250+AC250+AE250)*Data!M250)+(Z250+AE250)*(1-Data!M250)*1.8/12+Y250+AD250+AA250+AB250+AF250+AG250)</f>
        <v>10208.352176294009</v>
      </c>
      <c r="AJ250" s="1">
        <f>'Innlegging av opplysninger'!$C$13*((X250+Z250+AC250+AE250)*(1-Data!M250)-(Z250+AE250)*(1-Data!M250)*1.8/12)</f>
        <v>75597.077473242272</v>
      </c>
      <c r="AK250" s="83">
        <f t="shared" si="34"/>
        <v>1033000</v>
      </c>
      <c r="AL250" s="83">
        <f t="shared" si="35"/>
        <v>175000</v>
      </c>
      <c r="AM250" s="83">
        <f t="shared" si="36"/>
        <v>1239000</v>
      </c>
      <c r="AN250" s="83"/>
      <c r="AO250" s="83"/>
      <c r="AP250" s="83"/>
      <c r="AQ250" s="83"/>
      <c r="AR250" s="83"/>
      <c r="AS250" s="83"/>
      <c r="AT250" s="83"/>
      <c r="AV250" s="97"/>
      <c r="AZ250" s="98"/>
      <c r="BA250" s="99"/>
      <c r="BB250" s="4"/>
      <c r="BC250" s="3"/>
    </row>
    <row r="251" spans="1:55">
      <c r="A251" t="str">
        <f t="shared" si="30"/>
        <v>1516Helse/pleie/omsorg</v>
      </c>
      <c r="B251" s="6" t="str">
        <f>Data!A251</f>
        <v>1516</v>
      </c>
      <c r="C251" s="7" t="str">
        <f>Data!B251</f>
        <v>Ulstein kommune</v>
      </c>
      <c r="D251" s="7" t="str">
        <f>Data!C251</f>
        <v>Helse/pleie/omsorg</v>
      </c>
      <c r="E251" s="1">
        <f>Data!D251</f>
        <v>225.36440000000013</v>
      </c>
      <c r="F251" s="1">
        <f>Data!E251+Data!F251</f>
        <v>45676.777584066811</v>
      </c>
      <c r="G251" s="1">
        <f>Data!G251</f>
        <v>965.02313586351647</v>
      </c>
      <c r="H251" s="1">
        <f t="shared" si="31"/>
        <v>112297304.44545461</v>
      </c>
      <c r="I251" s="1">
        <f t="shared" si="32"/>
        <v>2372529.3818181818</v>
      </c>
      <c r="J251" s="1">
        <f t="shared" si="33"/>
        <v>13760380.059272734</v>
      </c>
      <c r="K251" s="1">
        <f>'Innlegging av opplysninger'!$B$4*H251</f>
        <v>14598649.577909101</v>
      </c>
      <c r="L251" s="1"/>
      <c r="M251" s="1">
        <f>'Innlegging av opplysninger'!$B$5*H251</f>
        <v>14710946.882354556</v>
      </c>
      <c r="N251" s="1">
        <f>'Innlegging av opplysninger'!$B$5*I251</f>
        <v>310801.34901818185</v>
      </c>
      <c r="O251" s="1">
        <f>'Innlegging av opplysninger'!$B$5*J251</f>
        <v>1802609.7877647283</v>
      </c>
      <c r="P251" s="1">
        <f>'Innlegging av opplysninger'!$B$5*K251</f>
        <v>1912423.0947060923</v>
      </c>
      <c r="Q251" s="1"/>
      <c r="R251" s="1">
        <f>'Innlegging av opplysninger'!$C$11*SUM(H251:Q251)</f>
        <v>6147094.4939753311</v>
      </c>
      <c r="S251" s="1">
        <f>'Innlegging av opplysninger'!$C$13*(((H251+J251+M251+O251)*Data!H251)+(J251+O251)*(1-Data!H251)*1.8/12+I251+N251+K251+L251+P251+Q251)</f>
        <v>1164718.3603784151</v>
      </c>
      <c r="T251" s="1">
        <f>'Innlegging av opplysninger'!$C$13*((H251+J251+M251+O251)*(1-Data!H251)-(J251+O251)*(1-Data!H251)*1.8/12)</f>
        <v>7247095.1576930899</v>
      </c>
      <c r="U251" s="1">
        <f>Data!I251</f>
        <v>41.722399999999986</v>
      </c>
      <c r="V251" s="1">
        <f>Data!J251+Data!K251</f>
        <v>47731.100699704082</v>
      </c>
      <c r="W251" s="1">
        <f>Data!L251</f>
        <v>1066.6613138266257</v>
      </c>
      <c r="X251" s="1">
        <f t="shared" si="37"/>
        <v>21724975.372727267</v>
      </c>
      <c r="Y251" s="100">
        <f t="shared" si="38"/>
        <v>485494.58181818173</v>
      </c>
      <c r="Z251" s="100">
        <f t="shared" si="39"/>
        <v>3176097.2034999989</v>
      </c>
      <c r="AA251" s="100">
        <f>'Innlegging av opplysninger'!$B$4*X251</f>
        <v>2824246.798454545</v>
      </c>
      <c r="AB251" s="1"/>
      <c r="AC251" s="1">
        <f>'Innlegging av opplysninger'!$B$5*X251</f>
        <v>2845971.773827272</v>
      </c>
      <c r="AD251" s="1">
        <f>'Innlegging av opplysninger'!$B$5*Y251</f>
        <v>63599.790218181806</v>
      </c>
      <c r="AE251" s="1">
        <f>'Innlegging av opplysninger'!$B$5*Z251</f>
        <v>416068.7336584999</v>
      </c>
      <c r="AF251" s="1">
        <f>'Innlegging av opplysninger'!$B$5*AA251</f>
        <v>369976.33059754543</v>
      </c>
      <c r="AG251" s="1"/>
      <c r="AH251" s="1">
        <f>'Innlegging av opplysninger'!$C$11*SUM(X251:AG251)</f>
        <v>1212444.3622224568</v>
      </c>
      <c r="AI251" s="1">
        <f>'Innlegging av opplysninger'!$C$13*(((X251+Z251+AC251+AE251)*Data!M251)+(Z251+AE251)*(1-Data!M251)*1.8/12+Y251+AD251+AA251+AB251+AF251+AG251)</f>
        <v>237767.76235279956</v>
      </c>
      <c r="AJ251" s="1">
        <f>'Innlegging av opplysninger'!$C$13*((X251+Z251+AC251+AE251)*(1-Data!M251)-(Z251+AE251)*(1-Data!M251)*1.8/12)</f>
        <v>1421366.628056878</v>
      </c>
      <c r="AK251" s="83">
        <f t="shared" si="34"/>
        <v>7360000</v>
      </c>
      <c r="AL251" s="83">
        <f t="shared" si="35"/>
        <v>1402000</v>
      </c>
      <c r="AM251" s="83">
        <f t="shared" si="36"/>
        <v>8668000</v>
      </c>
      <c r="AN251" s="83"/>
      <c r="AO251" s="83"/>
      <c r="AP251" s="83"/>
      <c r="AQ251" s="83"/>
      <c r="AR251" s="83"/>
      <c r="AS251" s="83"/>
      <c r="AT251" s="83"/>
      <c r="AV251" s="97"/>
      <c r="AZ251" s="98"/>
      <c r="BA251" s="99"/>
      <c r="BB251" s="4"/>
      <c r="BC251" s="3"/>
    </row>
    <row r="252" spans="1:55">
      <c r="A252" t="str">
        <f t="shared" si="30"/>
        <v>1516Samferdsel og teknikk</v>
      </c>
      <c r="B252" s="6" t="str">
        <f>Data!A252</f>
        <v>1516</v>
      </c>
      <c r="C252" s="7" t="str">
        <f>Data!B252</f>
        <v>Ulstein kommune</v>
      </c>
      <c r="D252" s="7" t="str">
        <f>Data!C252</f>
        <v>Samferdsel og teknikk</v>
      </c>
      <c r="E252" s="1">
        <f>Data!D252</f>
        <v>38.072300000000006</v>
      </c>
      <c r="F252" s="1">
        <f>Data!E252+Data!F252</f>
        <v>51561.051276124665</v>
      </c>
      <c r="G252" s="1">
        <f>Data!G252</f>
        <v>205.08269791948476</v>
      </c>
      <c r="H252" s="1">
        <f t="shared" si="31"/>
        <v>21415067.045454558</v>
      </c>
      <c r="I252" s="1">
        <f t="shared" si="32"/>
        <v>85177.854545454538</v>
      </c>
      <c r="J252" s="1">
        <f t="shared" si="33"/>
        <v>2580029.3880000017</v>
      </c>
      <c r="K252" s="1">
        <f>'Innlegging av opplysninger'!$B$4*H252</f>
        <v>2783958.7159090927</v>
      </c>
      <c r="L252" s="1"/>
      <c r="M252" s="1">
        <f>'Innlegging av opplysninger'!$B$5*H252</f>
        <v>2805373.7829545471</v>
      </c>
      <c r="N252" s="1">
        <f>'Innlegging av opplysninger'!$B$5*I252</f>
        <v>11158.298945454544</v>
      </c>
      <c r="O252" s="1">
        <f>'Innlegging av opplysninger'!$B$5*J252</f>
        <v>337983.84982800024</v>
      </c>
      <c r="P252" s="1">
        <f>'Innlegging av opplysninger'!$B$5*K252</f>
        <v>364698.59178409114</v>
      </c>
      <c r="Q252" s="1"/>
      <c r="R252" s="1">
        <f>'Innlegging av opplysninger'!$C$11*SUM(H252:Q252)</f>
        <v>1154571.0060420055</v>
      </c>
      <c r="S252" s="1">
        <f>'Innlegging av opplysninger'!$C$13*(((H252+J252+M252+O252)*Data!H252)+(J252+O252)*(1-Data!H252)*1.8/12+I252+N252+K252+L252+P252+Q252)</f>
        <v>200360.70693662891</v>
      </c>
      <c r="T252" s="1">
        <f>'Innlegging av opplysninger'!$C$13*((H252+J252+M252+O252)*(1-Data!H252)-(J252+O252)*(1-Data!H252)*1.8/12)</f>
        <v>1379578.5644892736</v>
      </c>
      <c r="U252" s="1">
        <f>Data!I252</f>
        <v>3.6835</v>
      </c>
      <c r="V252" s="1">
        <f>Data!J252+Data!K252</f>
        <v>46409.54481697661</v>
      </c>
      <c r="W252" s="1">
        <f>Data!L252</f>
        <v>261.40627120944754</v>
      </c>
      <c r="X252" s="1">
        <f t="shared" si="37"/>
        <v>1864904.2727272727</v>
      </c>
      <c r="Y252" s="100">
        <f t="shared" si="38"/>
        <v>10504.254545454543</v>
      </c>
      <c r="Z252" s="100">
        <f t="shared" si="39"/>
        <v>268183.41940000001</v>
      </c>
      <c r="AA252" s="100">
        <f>'Innlegging av opplysninger'!$B$4*X252</f>
        <v>242437.55545454545</v>
      </c>
      <c r="AB252" s="1"/>
      <c r="AC252" s="1">
        <f>'Innlegging av opplysninger'!$B$5*X252</f>
        <v>244302.45972727274</v>
      </c>
      <c r="AD252" s="1">
        <f>'Innlegging av opplysninger'!$B$5*Y252</f>
        <v>1376.0573454545452</v>
      </c>
      <c r="AE252" s="1">
        <f>'Innlegging av opplysninger'!$B$5*Z252</f>
        <v>35132.027941400003</v>
      </c>
      <c r="AF252" s="1">
        <f>'Innlegging av opplysninger'!$B$5*AA252</f>
        <v>31759.319764545457</v>
      </c>
      <c r="AG252" s="1"/>
      <c r="AH252" s="1">
        <f>'Innlegging av opplysninger'!$C$11*SUM(X252:AG252)</f>
        <v>102546.77594242596</v>
      </c>
      <c r="AI252" s="1">
        <f>'Innlegging av opplysninger'!$C$13*(((X252+Z252+AC252+AE252)*Data!M252)+(Z252+AE252)*(1-Data!M252)*1.8/12+Y252+AD252+AA252+AB252+AF252+AG252)</f>
        <v>17241.874218982921</v>
      </c>
      <c r="AJ252" s="1">
        <f>'Innlegging av opplysninger'!$C$13*((X252+Z252+AC252+AE252)*(1-Data!M252)-(Z252+AE252)*(1-Data!M252)*1.8/12)</f>
        <v>123085.29286012625</v>
      </c>
      <c r="AK252" s="83">
        <f t="shared" si="34"/>
        <v>1257000</v>
      </c>
      <c r="AL252" s="83">
        <f t="shared" si="35"/>
        <v>218000</v>
      </c>
      <c r="AM252" s="83">
        <f t="shared" si="36"/>
        <v>1503000</v>
      </c>
      <c r="AN252" s="83"/>
      <c r="AO252" s="83"/>
      <c r="AP252" s="83"/>
      <c r="AQ252" s="83"/>
      <c r="AR252" s="83"/>
      <c r="AS252" s="83"/>
      <c r="AT252" s="83"/>
      <c r="AV252" s="97"/>
      <c r="AZ252" s="98"/>
      <c r="BA252" s="99"/>
      <c r="BB252" s="4"/>
      <c r="BC252" s="3"/>
    </row>
    <row r="253" spans="1:55">
      <c r="A253" t="str">
        <f t="shared" si="30"/>
        <v>1516Annet</v>
      </c>
      <c r="B253" s="6" t="str">
        <f>Data!A253</f>
        <v>1516</v>
      </c>
      <c r="C253" s="7" t="str">
        <f>Data!B253</f>
        <v>Ulstein kommune</v>
      </c>
      <c r="D253" s="7" t="str">
        <f>Data!C253</f>
        <v>Annet</v>
      </c>
      <c r="E253" s="1">
        <f>Data!D253</f>
        <v>13.021500000000001</v>
      </c>
      <c r="F253" s="1">
        <f>Data!E253+Data!F253</f>
        <v>44028.721729447454</v>
      </c>
      <c r="G253" s="1">
        <f>Data!G253</f>
        <v>148.7048343124832</v>
      </c>
      <c r="H253" s="1">
        <f t="shared" si="31"/>
        <v>6254400.0000000009</v>
      </c>
      <c r="I253" s="1">
        <f t="shared" si="32"/>
        <v>21123.927272727276</v>
      </c>
      <c r="J253" s="1">
        <f t="shared" si="33"/>
        <v>753062.87127272738</v>
      </c>
      <c r="K253" s="1">
        <f>'Innlegging av opplysninger'!$B$4*H253</f>
        <v>813072.00000000012</v>
      </c>
      <c r="L253" s="1"/>
      <c r="M253" s="1">
        <f>'Innlegging av opplysninger'!$B$5*H253</f>
        <v>819326.40000000014</v>
      </c>
      <c r="N253" s="1">
        <f>'Innlegging av opplysninger'!$B$5*I253</f>
        <v>2767.2344727272734</v>
      </c>
      <c r="O253" s="1">
        <f>'Innlegging av opplysninger'!$B$5*J253</f>
        <v>98651.236136727297</v>
      </c>
      <c r="P253" s="1">
        <f>'Innlegging av opplysninger'!$B$5*K253</f>
        <v>106512.43200000002</v>
      </c>
      <c r="Q253" s="1"/>
      <c r="R253" s="1">
        <f>'Innlegging av opplysninger'!$C$11*SUM(H253:Q253)</f>
        <v>337018.81184388656</v>
      </c>
      <c r="S253" s="1">
        <f>'Innlegging av opplysninger'!$C$13*(((H253+J253+M253+O253)*Data!H253)+(J253+O253)*(1-Data!H253)*1.8/12+I253+N253+K253+L253+P253+Q253)</f>
        <v>62867.228527240601</v>
      </c>
      <c r="T253" s="1">
        <f>'Innlegging av opplysninger'!$C$13*((H253+J253+M253+O253)*(1-Data!H253)-(J253+O253)*(1-Data!H253)*1.8/12)</f>
        <v>398316.40873281471</v>
      </c>
      <c r="U253" s="1">
        <f>Data!I253</f>
        <v>0.5</v>
      </c>
      <c r="V253" s="1">
        <f>Data!J253+Data!K253</f>
        <v>40758.833333333336</v>
      </c>
      <c r="W253" s="1">
        <f>Data!L253</f>
        <v>0</v>
      </c>
      <c r="X253" s="1">
        <f t="shared" si="37"/>
        <v>222320.90909090909</v>
      </c>
      <c r="Y253" s="100">
        <f t="shared" si="38"/>
        <v>0</v>
      </c>
      <c r="Z253" s="100">
        <f t="shared" si="39"/>
        <v>31791.889999999996</v>
      </c>
      <c r="AA253" s="100">
        <f>'Innlegging av opplysninger'!$B$4*X253</f>
        <v>28901.718181818182</v>
      </c>
      <c r="AB253" s="1"/>
      <c r="AC253" s="1">
        <f>'Innlegging av opplysninger'!$B$5*X253</f>
        <v>29124.039090909093</v>
      </c>
      <c r="AD253" s="1">
        <f>'Innlegging av opplysninger'!$B$5*Y253</f>
        <v>0</v>
      </c>
      <c r="AE253" s="1">
        <f>'Innlegging av opplysninger'!$B$5*Z253</f>
        <v>4164.7375899999997</v>
      </c>
      <c r="AF253" s="1">
        <f>'Innlegging av opplysninger'!$B$5*AA253</f>
        <v>3786.125081818182</v>
      </c>
      <c r="AG253" s="1"/>
      <c r="AH253" s="1">
        <f>'Innlegging av opplysninger'!$C$11*SUM(X253:AG253)</f>
        <v>12163.397923347273</v>
      </c>
      <c r="AI253" s="1">
        <f>'Innlegging av opplysninger'!$C$13*(((X253+Z253+AC253+AE253)*Data!M253)+(Z253+AE253)*(1-Data!M253)*1.8/12+Y253+AD253+AA253+AB253+AF253+AG253)</f>
        <v>1980.2295449110909</v>
      </c>
      <c r="AJ253" s="1">
        <f>'Innlegging av opplysninger'!$C$13*((X253+Z253+AC253+AE253)*(1-Data!M253)-(Z253+AE253)*(1-Data!M253)*1.8/12)</f>
        <v>14664.42024493254</v>
      </c>
      <c r="AK253" s="83">
        <f t="shared" si="34"/>
        <v>349000</v>
      </c>
      <c r="AL253" s="83">
        <f t="shared" si="35"/>
        <v>65000</v>
      </c>
      <c r="AM253" s="83">
        <f t="shared" si="36"/>
        <v>413000</v>
      </c>
      <c r="AN253" s="83"/>
      <c r="AO253" s="83"/>
      <c r="AP253" s="83"/>
      <c r="AQ253" s="83"/>
      <c r="AR253" s="83"/>
      <c r="AS253" s="83"/>
      <c r="AT253" s="83"/>
      <c r="AV253" s="97"/>
      <c r="AZ253" s="98"/>
      <c r="BA253" s="99"/>
      <c r="BB253" s="4"/>
      <c r="BC253" s="3"/>
    </row>
    <row r="254" spans="1:55">
      <c r="A254" t="str">
        <f t="shared" si="30"/>
        <v>1517Alle</v>
      </c>
      <c r="B254" s="6" t="str">
        <f>Data!A254</f>
        <v>1517</v>
      </c>
      <c r="C254" s="7" t="str">
        <f>Data!B254</f>
        <v>Hareid kommune</v>
      </c>
      <c r="D254" s="7" t="str">
        <f>Data!C254</f>
        <v>Alle</v>
      </c>
      <c r="E254" s="1">
        <f>Data!D254</f>
        <v>358.85980000000018</v>
      </c>
      <c r="F254" s="1">
        <f>Data!E254+Data!F254</f>
        <v>45865.269273218539</v>
      </c>
      <c r="G254" s="1">
        <f>Data!G254</f>
        <v>364.71009012433251</v>
      </c>
      <c r="H254" s="1">
        <f t="shared" si="31"/>
        <v>179554923.90909117</v>
      </c>
      <c r="I254" s="1">
        <f t="shared" si="32"/>
        <v>1427779.5272727273</v>
      </c>
      <c r="J254" s="1">
        <f t="shared" si="33"/>
        <v>21717924.412363667</v>
      </c>
      <c r="K254" s="1">
        <f>'Innlegging av opplysninger'!$B$4*H254</f>
        <v>23342140.108181853</v>
      </c>
      <c r="L254" s="1"/>
      <c r="M254" s="1">
        <f>'Innlegging av opplysninger'!$B$5*H254</f>
        <v>23521695.032090943</v>
      </c>
      <c r="N254" s="1">
        <f>'Innlegging av opplysninger'!$B$5*I254</f>
        <v>187039.11807272729</v>
      </c>
      <c r="O254" s="1">
        <f>'Innlegging av opplysninger'!$B$5*J254</f>
        <v>2845048.0980196404</v>
      </c>
      <c r="P254" s="1">
        <f>'Innlegging av opplysninger'!$B$5*K254</f>
        <v>3057820.3541718228</v>
      </c>
      <c r="Q254" s="1"/>
      <c r="R254" s="1">
        <f>'Innlegging av opplysninger'!$C$11*SUM(H254:Q254)</f>
        <v>9714866.0812520515</v>
      </c>
      <c r="S254" s="1">
        <f>'Innlegging av opplysninger'!$C$13*(((H254+J254+M254+O254)*Data!H254)+(J254+O254)*(1-Data!H254)*1.8/12+I254+N254+K254+L254+P254+Q254)</f>
        <v>1816703.4850148014</v>
      </c>
      <c r="T254" s="1">
        <f>'Innlegging av opplysninger'!$C$13*((H254+J254+M254+O254)*(1-Data!H254)-(J254+O254)*(1-Data!H254)*1.8/12)</f>
        <v>11477323.784066953</v>
      </c>
      <c r="U254" s="1">
        <f>Data!I254</f>
        <v>43.229700000000001</v>
      </c>
      <c r="V254" s="1">
        <f>Data!J254+Data!K254</f>
        <v>47625.053435485315</v>
      </c>
      <c r="W254" s="1">
        <f>Data!L254</f>
        <v>588.37211454162298</v>
      </c>
      <c r="X254" s="1">
        <f t="shared" si="37"/>
        <v>22459819.336363629</v>
      </c>
      <c r="Y254" s="100">
        <f t="shared" si="38"/>
        <v>277474.36363636365</v>
      </c>
      <c r="Z254" s="100">
        <f t="shared" si="39"/>
        <v>3251432.9990999987</v>
      </c>
      <c r="AA254" s="100">
        <f>'Innlegging av opplysninger'!$B$4*X254</f>
        <v>2919776.5137272719</v>
      </c>
      <c r="AB254" s="1"/>
      <c r="AC254" s="1">
        <f>'Innlegging av opplysninger'!$B$5*X254</f>
        <v>2942236.3330636355</v>
      </c>
      <c r="AD254" s="1">
        <f>'Innlegging av opplysninger'!$B$5*Y254</f>
        <v>36349.141636363638</v>
      </c>
      <c r="AE254" s="1">
        <f>'Innlegging av opplysninger'!$B$5*Z254</f>
        <v>425937.72288209986</v>
      </c>
      <c r="AF254" s="1">
        <f>'Innlegging av opplysninger'!$B$5*AA254</f>
        <v>382490.72329827264</v>
      </c>
      <c r="AG254" s="1"/>
      <c r="AH254" s="1">
        <f>'Innlegging av opplysninger'!$C$11*SUM(X254:AG254)</f>
        <v>1242429.6510808903</v>
      </c>
      <c r="AI254" s="1">
        <f>'Innlegging av opplysninger'!$C$13*(((X254+Z254+AC254+AE254)*Data!M254)+(Z254+AE254)*(1-Data!M254)*1.8/12+Y254+AD254+AA254+AB254+AF254+AG254)</f>
        <v>261590.6001501189</v>
      </c>
      <c r="AJ254" s="1">
        <f>'Innlegging av opplysninger'!$C$13*((X254+Z254+AC254+AE254)*(1-Data!M254)-(Z254+AE254)*(1-Data!M254)*1.8/12)</f>
        <v>1438576.2908026781</v>
      </c>
      <c r="AK254" s="83">
        <f t="shared" si="34"/>
        <v>10957000</v>
      </c>
      <c r="AL254" s="83">
        <f t="shared" si="35"/>
        <v>2078000</v>
      </c>
      <c r="AM254" s="83">
        <f t="shared" si="36"/>
        <v>12916000</v>
      </c>
      <c r="AN254" s="83"/>
      <c r="AO254" s="83"/>
      <c r="AP254" s="83"/>
      <c r="AQ254" s="83"/>
      <c r="AR254" s="83"/>
      <c r="AS254" s="83"/>
      <c r="AT254" s="83"/>
      <c r="AV254" s="97"/>
      <c r="AZ254" s="98"/>
      <c r="BA254" s="99"/>
      <c r="BB254" s="4"/>
      <c r="BC254" s="3"/>
    </row>
    <row r="255" spans="1:55">
      <c r="A255" t="str">
        <f t="shared" si="30"/>
        <v>1517Administrasjon</v>
      </c>
      <c r="B255" s="6" t="str">
        <f>Data!A255</f>
        <v>1517</v>
      </c>
      <c r="C255" s="7" t="str">
        <f>Data!B255</f>
        <v>Hareid kommune</v>
      </c>
      <c r="D255" s="7" t="str">
        <f>Data!C255</f>
        <v>Administrasjon</v>
      </c>
      <c r="E255" s="1">
        <f>Data!D255</f>
        <v>25.046700000000001</v>
      </c>
      <c r="F255" s="1">
        <f>Data!E255+Data!F255</f>
        <v>47837.818787837656</v>
      </c>
      <c r="G255" s="1">
        <f>Data!G255</f>
        <v>21.58967049551438</v>
      </c>
      <c r="H255" s="1">
        <f t="shared" si="31"/>
        <v>13071049.045454547</v>
      </c>
      <c r="I255" s="1">
        <f t="shared" si="32"/>
        <v>5899.090909090909</v>
      </c>
      <c r="J255" s="1">
        <f t="shared" si="33"/>
        <v>1569233.7763636366</v>
      </c>
      <c r="K255" s="1">
        <f>'Innlegging av opplysninger'!$B$4*H255</f>
        <v>1699236.3759090912</v>
      </c>
      <c r="L255" s="1"/>
      <c r="M255" s="1">
        <f>'Innlegging av opplysninger'!$B$5*H255</f>
        <v>1712307.4249545457</v>
      </c>
      <c r="N255" s="1">
        <f>'Innlegging av opplysninger'!$B$5*I255</f>
        <v>772.78090909090906</v>
      </c>
      <c r="O255" s="1">
        <f>'Innlegging av opplysninger'!$B$5*J255</f>
        <v>205569.62470363639</v>
      </c>
      <c r="P255" s="1">
        <f>'Innlegging av opplysninger'!$B$5*K255</f>
        <v>222599.96524409097</v>
      </c>
      <c r="Q255" s="1"/>
      <c r="R255" s="1">
        <f>'Innlegging av opplysninger'!$C$11*SUM(H255:Q255)</f>
        <v>702493.38720901392</v>
      </c>
      <c r="S255" s="1">
        <f>'Innlegging av opplysninger'!$C$13*(((H255+J255+M255+O255)*Data!H255)+(J255+O255)*(1-Data!H255)*1.8/12+I255+N255+K255+L255+P255+Q255)</f>
        <v>148399.87818264129</v>
      </c>
      <c r="T255" s="1">
        <f>'Innlegging av opplysninger'!$C$13*((H255+J255+M255+O255)*(1-Data!H255)-(J255+O255)*(1-Data!H255)*1.8/12)</f>
        <v>812906.86220864067</v>
      </c>
      <c r="U255" s="1">
        <f>Data!I255</f>
        <v>4.8</v>
      </c>
      <c r="V255" s="1">
        <f>Data!J255+Data!K255</f>
        <v>64798.541666666672</v>
      </c>
      <c r="W255" s="1">
        <f>Data!L255</f>
        <v>0</v>
      </c>
      <c r="X255" s="1">
        <f t="shared" si="37"/>
        <v>3393087.2727272725</v>
      </c>
      <c r="Y255" s="100">
        <f t="shared" si="38"/>
        <v>0</v>
      </c>
      <c r="Z255" s="100">
        <f t="shared" si="39"/>
        <v>485211.47999999992</v>
      </c>
      <c r="AA255" s="100">
        <f>'Innlegging av opplysninger'!$B$4*X255</f>
        <v>441101.34545454546</v>
      </c>
      <c r="AB255" s="1"/>
      <c r="AC255" s="1">
        <f>'Innlegging av opplysninger'!$B$5*X255</f>
        <v>444494.43272727274</v>
      </c>
      <c r="AD255" s="1">
        <f>'Innlegging av opplysninger'!$B$5*Y255</f>
        <v>0</v>
      </c>
      <c r="AE255" s="1">
        <f>'Innlegging av opplysninger'!$B$5*Z255</f>
        <v>63562.703879999994</v>
      </c>
      <c r="AF255" s="1">
        <f>'Innlegging av opplysninger'!$B$5*AA255</f>
        <v>57784.276254545461</v>
      </c>
      <c r="AG255" s="1"/>
      <c r="AH255" s="1">
        <f>'Innlegging av opplysninger'!$C$11*SUM(X255:AG255)</f>
        <v>185639.17741965817</v>
      </c>
      <c r="AI255" s="1">
        <f>'Innlegging av opplysninger'!$C$13*(((X255+Z255+AC255+AE255)*Data!M255)+(Z255+AE255)*(1-Data!M255)*1.8/12+Y255+AD255+AA255+AB255+AF255+AG255)</f>
        <v>71856.461014373446</v>
      </c>
      <c r="AJ255" s="1">
        <f>'Innlegging av opplysninger'!$C$13*((X255+Z255+AC255+AE255)*(1-Data!M255)-(Z255+AE255)*(1-Data!M255)*1.8/12)</f>
        <v>182176.09755989563</v>
      </c>
      <c r="AK255" s="83">
        <f t="shared" si="34"/>
        <v>888000</v>
      </c>
      <c r="AL255" s="83">
        <f t="shared" si="35"/>
        <v>220000</v>
      </c>
      <c r="AM255" s="83">
        <f t="shared" si="36"/>
        <v>995000</v>
      </c>
      <c r="AN255" s="83"/>
      <c r="AO255" s="83"/>
      <c r="AP255" s="83"/>
      <c r="AQ255" s="83"/>
      <c r="AR255" s="83"/>
      <c r="AS255" s="83"/>
      <c r="AT255" s="83"/>
      <c r="AV255" s="97"/>
      <c r="AZ255" s="98"/>
      <c r="BA255" s="99"/>
      <c r="BB255" s="4"/>
      <c r="BC255" s="3"/>
    </row>
    <row r="256" spans="1:55">
      <c r="A256" t="str">
        <f t="shared" si="30"/>
        <v>1517Undervisning</v>
      </c>
      <c r="B256" s="6" t="str">
        <f>Data!A256</f>
        <v>1517</v>
      </c>
      <c r="C256" s="7" t="str">
        <f>Data!B256</f>
        <v>Hareid kommune</v>
      </c>
      <c r="D256" s="7" t="str">
        <f>Data!C256</f>
        <v>Undervisning</v>
      </c>
      <c r="E256" s="1">
        <f>Data!D256</f>
        <v>107.393</v>
      </c>
      <c r="F256" s="1">
        <f>Data!E256+Data!F256</f>
        <v>46916.009950989959</v>
      </c>
      <c r="G256" s="1">
        <f>Data!G256</f>
        <v>0</v>
      </c>
      <c r="H256" s="1">
        <f t="shared" si="31"/>
        <v>54964920.618181787</v>
      </c>
      <c r="I256" s="1">
        <f t="shared" si="32"/>
        <v>0</v>
      </c>
      <c r="J256" s="1">
        <f t="shared" si="33"/>
        <v>6595790.4741818141</v>
      </c>
      <c r="K256" s="1">
        <f>'Innlegging av opplysninger'!$B$4*H256</f>
        <v>7145439.6803636327</v>
      </c>
      <c r="L256" s="1"/>
      <c r="M256" s="1">
        <f>'Innlegging av opplysninger'!$B$5*H256</f>
        <v>7200404.6009818148</v>
      </c>
      <c r="N256" s="1">
        <f>'Innlegging av opplysninger'!$B$5*I256</f>
        <v>0</v>
      </c>
      <c r="O256" s="1">
        <f>'Innlegging av opplysninger'!$B$5*J256</f>
        <v>864048.55211781769</v>
      </c>
      <c r="P256" s="1">
        <f>'Innlegging av opplysninger'!$B$5*K256</f>
        <v>936052.59812763589</v>
      </c>
      <c r="Q256" s="1"/>
      <c r="R256" s="1">
        <f>'Innlegging av opplysninger'!$C$11*SUM(H256:Q256)</f>
        <v>2952852.9479102711</v>
      </c>
      <c r="S256" s="1">
        <f>'Innlegging av opplysninger'!$C$13*(((H256+J256+M256+O256)*Data!H256)+(J256+O256)*(1-Data!H256)*1.8/12+I256+N256+K256+L256+P256+Q256)</f>
        <v>528198.37225908448</v>
      </c>
      <c r="T256" s="1">
        <f>'Innlegging av opplysninger'!$C$13*((H256+J256+M256+O256)*(1-Data!H256)-(J256+O256)*(1-Data!H256)*1.8/12)</f>
        <v>3512547.7669865498</v>
      </c>
      <c r="U256" s="1">
        <f>Data!I256</f>
        <v>11.363799999999998</v>
      </c>
      <c r="V256" s="1">
        <f>Data!J256+Data!K256</f>
        <v>49254.89661615542</v>
      </c>
      <c r="W256" s="1">
        <f>Data!L256</f>
        <v>28.88558404758972</v>
      </c>
      <c r="X256" s="1">
        <f t="shared" si="37"/>
        <v>6106066.8454545466</v>
      </c>
      <c r="Y256" s="100">
        <f t="shared" si="38"/>
        <v>3580.9090909090905</v>
      </c>
      <c r="Z256" s="100">
        <f t="shared" si="39"/>
        <v>873679.62890000013</v>
      </c>
      <c r="AA256" s="100">
        <f>'Innlegging av opplysninger'!$B$4*X256</f>
        <v>793788.6899090911</v>
      </c>
      <c r="AB256" s="1"/>
      <c r="AC256" s="1">
        <f>'Innlegging av opplysninger'!$B$5*X256</f>
        <v>799894.75675454561</v>
      </c>
      <c r="AD256" s="1">
        <f>'Innlegging av opplysninger'!$B$5*Y256</f>
        <v>469.09909090909088</v>
      </c>
      <c r="AE256" s="1">
        <f>'Innlegging av opplysninger'!$B$5*Z256</f>
        <v>114452.03138590002</v>
      </c>
      <c r="AF256" s="1">
        <f>'Innlegging av opplysninger'!$B$5*AA256</f>
        <v>103986.31837809095</v>
      </c>
      <c r="AG256" s="1"/>
      <c r="AH256" s="1">
        <f>'Innlegging av opplysninger'!$C$11*SUM(X256:AG256)</f>
        <v>334244.89460063179</v>
      </c>
      <c r="AI256" s="1">
        <f>'Innlegging av opplysninger'!$C$13*(((X256+Z256+AC256+AE256)*Data!M256)+(Z256+AE256)*(1-Data!M256)*1.8/12+Y256+AD256+AA256+AB256+AF256+AG256)</f>
        <v>56829.419083483219</v>
      </c>
      <c r="AJ256" s="1">
        <f>'Innlegging av opplysninger'!$C$13*((X256+Z256+AC256+AE256)*(1-Data!M256)-(Z256+AE256)*(1-Data!M256)*1.8/12)</f>
        <v>400558.33142264438</v>
      </c>
      <c r="AK256" s="83">
        <f t="shared" si="34"/>
        <v>3287000</v>
      </c>
      <c r="AL256" s="83">
        <f t="shared" si="35"/>
        <v>585000</v>
      </c>
      <c r="AM256" s="83">
        <f t="shared" si="36"/>
        <v>3913000</v>
      </c>
      <c r="AN256" s="83"/>
      <c r="AO256" s="83"/>
      <c r="AP256" s="83"/>
      <c r="AQ256" s="83"/>
      <c r="AR256" s="83"/>
      <c r="AS256" s="83"/>
      <c r="AT256" s="83"/>
      <c r="AV256" s="97"/>
      <c r="AZ256" s="98"/>
      <c r="BA256" s="99"/>
      <c r="BB256" s="4"/>
      <c r="BC256" s="3"/>
    </row>
    <row r="257" spans="1:55">
      <c r="A257" t="str">
        <f t="shared" si="30"/>
        <v>1517Barnehager</v>
      </c>
      <c r="B257" s="6" t="str">
        <f>Data!A257</f>
        <v>1517</v>
      </c>
      <c r="C257" s="7" t="str">
        <f>Data!B257</f>
        <v>Hareid kommune</v>
      </c>
      <c r="D257" s="7" t="str">
        <f>Data!C257</f>
        <v>Barnehager</v>
      </c>
      <c r="E257" s="1">
        <f>Data!D257</f>
        <v>45.177000000000007</v>
      </c>
      <c r="F257" s="1">
        <f>Data!E257+Data!F257</f>
        <v>40507.929846308216</v>
      </c>
      <c r="G257" s="1">
        <f>Data!G257</f>
        <v>5.2174779201806221</v>
      </c>
      <c r="H257" s="1">
        <f t="shared" si="31"/>
        <v>19963928.145454545</v>
      </c>
      <c r="I257" s="1">
        <f t="shared" si="32"/>
        <v>2571.3818181818183</v>
      </c>
      <c r="J257" s="1">
        <f t="shared" si="33"/>
        <v>2395979.9432727271</v>
      </c>
      <c r="K257" s="1">
        <f>'Innlegging av opplysninger'!$B$4*H257</f>
        <v>2595310.6589090908</v>
      </c>
      <c r="L257" s="1"/>
      <c r="M257" s="1">
        <f>'Innlegging av opplysninger'!$B$5*H257</f>
        <v>2615274.5870545455</v>
      </c>
      <c r="N257" s="1">
        <f>'Innlegging av opplysninger'!$B$5*I257</f>
        <v>336.85101818181823</v>
      </c>
      <c r="O257" s="1">
        <f>'Innlegging av opplysninger'!$B$5*J257</f>
        <v>313873.37256872724</v>
      </c>
      <c r="P257" s="1">
        <f>'Innlegging av opplysninger'!$B$5*K257</f>
        <v>339985.69631709089</v>
      </c>
      <c r="Q257" s="1"/>
      <c r="R257" s="1">
        <f>'Innlegging av opplysninger'!$C$11*SUM(H257:Q257)</f>
        <v>1072635.9041836974</v>
      </c>
      <c r="S257" s="1">
        <f>'Innlegging av opplysninger'!$C$13*(((H257+J257+M257+O257)*Data!H257)+(J257+O257)*(1-Data!H257)*1.8/12+I257+N257+K257+L257+P257+Q257)</f>
        <v>177436.16514235336</v>
      </c>
      <c r="T257" s="1">
        <f>'Innlegging av opplysninger'!$C$13*((H257+J257+M257+O257)*(1-Data!H257)-(J257+O257)*(1-Data!H257)*1.8/12)</f>
        <v>1290381.3879511273</v>
      </c>
      <c r="U257" s="1">
        <f>Data!I257</f>
        <v>4.6999999999999993</v>
      </c>
      <c r="V257" s="1">
        <f>Data!J257+Data!K257</f>
        <v>40655.744680851072</v>
      </c>
      <c r="W257" s="1">
        <f>Data!L257</f>
        <v>0</v>
      </c>
      <c r="X257" s="1">
        <f t="shared" si="37"/>
        <v>2084530.9090909092</v>
      </c>
      <c r="Y257" s="100">
        <f t="shared" si="38"/>
        <v>0</v>
      </c>
      <c r="Z257" s="100">
        <f t="shared" si="39"/>
        <v>298087.92</v>
      </c>
      <c r="AA257" s="100">
        <f>'Innlegging av opplysninger'!$B$4*X257</f>
        <v>270989.01818181819</v>
      </c>
      <c r="AB257" s="1"/>
      <c r="AC257" s="1">
        <f>'Innlegging av opplysninger'!$B$5*X257</f>
        <v>273073.54909090913</v>
      </c>
      <c r="AD257" s="1">
        <f>'Innlegging av opplysninger'!$B$5*Y257</f>
        <v>0</v>
      </c>
      <c r="AE257" s="1">
        <f>'Innlegging av opplysninger'!$B$5*Z257</f>
        <v>39049.517520000001</v>
      </c>
      <c r="AF257" s="1">
        <f>'Innlegging av opplysninger'!$B$5*AA257</f>
        <v>35499.561381818181</v>
      </c>
      <c r="AG257" s="1"/>
      <c r="AH257" s="1">
        <f>'Innlegging av opplysninger'!$C$11*SUM(X257:AG257)</f>
        <v>114046.75806008729</v>
      </c>
      <c r="AI257" s="1">
        <f>'Innlegging av opplysninger'!$C$13*(((X257+Z257+AC257+AE257)*Data!M257)+(Z257+AE257)*(1-Data!M257)*1.8/12+Y257+AD257+AA257+AB257+AF257+AG257)</f>
        <v>18567.078149965091</v>
      </c>
      <c r="AJ257" s="1">
        <f>'Innlegging av opplysninger'!$C$13*((X257+Z257+AC257+AE257)*(1-Data!M257)-(Z257+AE257)*(1-Data!M257)*1.8/12)</f>
        <v>137496.90656383857</v>
      </c>
      <c r="AK257" s="83">
        <f t="shared" si="34"/>
        <v>1187000</v>
      </c>
      <c r="AL257" s="83">
        <f t="shared" si="35"/>
        <v>196000</v>
      </c>
      <c r="AM257" s="83">
        <f t="shared" si="36"/>
        <v>1428000</v>
      </c>
      <c r="AN257" s="83"/>
      <c r="AO257" s="83"/>
      <c r="AP257" s="83"/>
      <c r="AQ257" s="83"/>
      <c r="AR257" s="83"/>
      <c r="AS257" s="83"/>
      <c r="AT257" s="83"/>
      <c r="AV257" s="97"/>
      <c r="AZ257" s="98"/>
      <c r="BA257" s="99"/>
      <c r="BB257" s="4"/>
      <c r="BC257" s="3"/>
    </row>
    <row r="258" spans="1:55">
      <c r="A258" t="str">
        <f t="shared" si="30"/>
        <v>1517Helse/pleie/omsorg</v>
      </c>
      <c r="B258" s="6" t="str">
        <f>Data!A258</f>
        <v>1517</v>
      </c>
      <c r="C258" s="7" t="str">
        <f>Data!B258</f>
        <v>Hareid kommune</v>
      </c>
      <c r="D258" s="7" t="str">
        <f>Data!C258</f>
        <v>Helse/pleie/omsorg</v>
      </c>
      <c r="E258" s="1">
        <f>Data!D258</f>
        <v>156.11639999999994</v>
      </c>
      <c r="F258" s="1">
        <f>Data!E258+Data!F258</f>
        <v>45805.819092890561</v>
      </c>
      <c r="G258" s="1">
        <f>Data!G258</f>
        <v>830.59620898252876</v>
      </c>
      <c r="H258" s="1">
        <f t="shared" si="31"/>
        <v>78011340.827272758</v>
      </c>
      <c r="I258" s="1">
        <f t="shared" si="32"/>
        <v>1414578.4363636363</v>
      </c>
      <c r="J258" s="1">
        <f t="shared" si="33"/>
        <v>9531110.3116363678</v>
      </c>
      <c r="K258" s="1">
        <f>'Innlegging av opplysninger'!$B$4*H258</f>
        <v>10141474.307545459</v>
      </c>
      <c r="L258" s="1"/>
      <c r="M258" s="1">
        <f>'Innlegging av opplysninger'!$B$5*H258</f>
        <v>10219485.648372732</v>
      </c>
      <c r="N258" s="1">
        <f>'Innlegging av opplysninger'!$B$5*I258</f>
        <v>185309.77516363637</v>
      </c>
      <c r="O258" s="1">
        <f>'Innlegging av opplysninger'!$B$5*J258</f>
        <v>1248575.4508243643</v>
      </c>
      <c r="P258" s="1">
        <f>'Innlegging av opplysninger'!$B$5*K258</f>
        <v>1328533.1342884551</v>
      </c>
      <c r="Q258" s="1"/>
      <c r="R258" s="1">
        <f>'Innlegging av opplysninger'!$C$11*SUM(H258:Q258)</f>
        <v>4259055.4998757616</v>
      </c>
      <c r="S258" s="1">
        <f>'Innlegging av opplysninger'!$C$13*(((H258+J258+M258+O258)*Data!H258)+(J258+O258)*(1-Data!H258)*1.8/12+I258+N258+K258+L258+P258+Q258)</f>
        <v>833982.6599765165</v>
      </c>
      <c r="T258" s="1">
        <f>'Innlegging av opplysninger'!$C$13*((H258+J258+M258+O258)*(1-Data!H258)-(J258+O258)*(1-Data!H258)*1.8/12)</f>
        <v>4994198.5503797885</v>
      </c>
      <c r="U258" s="1">
        <f>Data!I258</f>
        <v>20.165900000000001</v>
      </c>
      <c r="V258" s="1">
        <f>Data!J258+Data!K258</f>
        <v>44861.142407066698</v>
      </c>
      <c r="W258" s="1">
        <f>Data!L258</f>
        <v>1245.017579180696</v>
      </c>
      <c r="X258" s="1">
        <f t="shared" si="37"/>
        <v>9869076.1272727232</v>
      </c>
      <c r="Y258" s="100">
        <f t="shared" si="38"/>
        <v>273893.45454545447</v>
      </c>
      <c r="Z258" s="100">
        <f t="shared" si="39"/>
        <v>1450444.6501999993</v>
      </c>
      <c r="AA258" s="100">
        <f>'Innlegging av opplysninger'!$B$4*X258</f>
        <v>1282979.8965454542</v>
      </c>
      <c r="AB258" s="1"/>
      <c r="AC258" s="1">
        <f>'Innlegging av opplysninger'!$B$5*X258</f>
        <v>1292848.9726727267</v>
      </c>
      <c r="AD258" s="1">
        <f>'Innlegging av opplysninger'!$B$5*Y258</f>
        <v>35880.04254545454</v>
      </c>
      <c r="AE258" s="1">
        <f>'Innlegging av opplysninger'!$B$5*Z258</f>
        <v>190008.24917619993</v>
      </c>
      <c r="AF258" s="1">
        <f>'Innlegging av opplysninger'!$B$5*AA258</f>
        <v>168070.36644745449</v>
      </c>
      <c r="AG258" s="1"/>
      <c r="AH258" s="1">
        <f>'Innlegging av opplysninger'!$C$11*SUM(X258:AG258)</f>
        <v>553401.66685740778</v>
      </c>
      <c r="AI258" s="1">
        <f>'Innlegging av opplysninger'!$C$13*(((X258+Z258+AC258+AE258)*Data!M258)+(Z258+AE258)*(1-Data!M258)*1.8/12+Y258+AD258+AA258+AB258+AF258+AG258)</f>
        <v>105310.69674947635</v>
      </c>
      <c r="AJ258" s="1">
        <f>'Innlegging av opplysninger'!$C$13*((X258+Z258+AC258+AE258)*(1-Data!M258)-(Z258+AE258)*(1-Data!M258)*1.8/12)</f>
        <v>651975.79473960795</v>
      </c>
      <c r="AK258" s="83">
        <f t="shared" si="34"/>
        <v>4812000</v>
      </c>
      <c r="AL258" s="83">
        <f t="shared" si="35"/>
        <v>939000</v>
      </c>
      <c r="AM258" s="83">
        <f t="shared" si="36"/>
        <v>5646000</v>
      </c>
      <c r="AN258" s="83"/>
      <c r="AO258" s="83"/>
      <c r="AP258" s="83"/>
      <c r="AQ258" s="83"/>
      <c r="AR258" s="83"/>
      <c r="AS258" s="83"/>
      <c r="AT258" s="83"/>
      <c r="AV258" s="97"/>
      <c r="AZ258" s="98"/>
      <c r="BA258" s="99"/>
      <c r="BB258" s="4"/>
      <c r="BC258" s="3"/>
    </row>
    <row r="259" spans="1:55">
      <c r="A259" t="str">
        <f t="shared" si="30"/>
        <v>1517Samferdsel og teknikk</v>
      </c>
      <c r="B259" s="6" t="str">
        <f>Data!A259</f>
        <v>1517</v>
      </c>
      <c r="C259" s="7" t="str">
        <f>Data!B259</f>
        <v>Hareid kommune</v>
      </c>
      <c r="D259" s="7" t="str">
        <f>Data!C259</f>
        <v>Samferdsel og teknikk</v>
      </c>
      <c r="E259" s="1">
        <f>Data!D259</f>
        <v>17</v>
      </c>
      <c r="F259" s="1">
        <f>Data!E259+Data!F259</f>
        <v>48943.372549019608</v>
      </c>
      <c r="G259" s="1">
        <f>Data!G259</f>
        <v>25.508235294117647</v>
      </c>
      <c r="H259" s="1">
        <f t="shared" si="31"/>
        <v>9076770.9090909082</v>
      </c>
      <c r="I259" s="1">
        <f t="shared" si="32"/>
        <v>4730.6181818181813</v>
      </c>
      <c r="J259" s="1">
        <f t="shared" si="33"/>
        <v>1089780.1832727273</v>
      </c>
      <c r="K259" s="1">
        <f>'Innlegging av opplysninger'!$B$4*H259</f>
        <v>1179980.218181818</v>
      </c>
      <c r="L259" s="1"/>
      <c r="M259" s="1">
        <f>'Innlegging av opplysninger'!$B$5*H259</f>
        <v>1189056.989090909</v>
      </c>
      <c r="N259" s="1">
        <f>'Innlegging av opplysninger'!$B$5*I259</f>
        <v>619.71098181818172</v>
      </c>
      <c r="O259" s="1">
        <f>'Innlegging av opplysninger'!$B$5*J259</f>
        <v>142761.20400872728</v>
      </c>
      <c r="P259" s="1">
        <f>'Innlegging av opplysninger'!$B$5*K259</f>
        <v>154577.40858181816</v>
      </c>
      <c r="Q259" s="1"/>
      <c r="R259" s="1">
        <f>'Innlegging av opplysninger'!$C$11*SUM(H259:Q259)</f>
        <v>487854.53517284064</v>
      </c>
      <c r="S259" s="1">
        <f>'Innlegging av opplysninger'!$C$13*(((H259+J259+M259+O259)*Data!H259)+(J259+O259)*(1-Data!H259)*1.8/12+I259+N259+K259+L259+P259+Q259)</f>
        <v>84431.493201922538</v>
      </c>
      <c r="T259" s="1">
        <f>'Innlegging av opplysninger'!$C$13*((H259+J259+M259+O259)*(1-Data!H259)-(J259+O259)*(1-Data!H259)*1.8/12)</f>
        <v>583158.92335038562</v>
      </c>
      <c r="U259" s="1">
        <f>Data!I259</f>
        <v>2.2000000000000002</v>
      </c>
      <c r="V259" s="1">
        <f>Data!J259+Data!K259</f>
        <v>41960.757575757569</v>
      </c>
      <c r="W259" s="1">
        <f>Data!L259</f>
        <v>0</v>
      </c>
      <c r="X259" s="1">
        <f t="shared" si="37"/>
        <v>1007058.1818181816</v>
      </c>
      <c r="Y259" s="100">
        <f t="shared" si="38"/>
        <v>0</v>
      </c>
      <c r="Z259" s="100">
        <f t="shared" si="39"/>
        <v>144009.31999999998</v>
      </c>
      <c r="AA259" s="100">
        <f>'Innlegging av opplysninger'!$B$4*X259</f>
        <v>130917.56363636361</v>
      </c>
      <c r="AB259" s="1"/>
      <c r="AC259" s="1">
        <f>'Innlegging av opplysninger'!$B$5*X259</f>
        <v>131924.6218181818</v>
      </c>
      <c r="AD259" s="1">
        <f>'Innlegging av opplysninger'!$B$5*Y259</f>
        <v>0</v>
      </c>
      <c r="AE259" s="1">
        <f>'Innlegging av opplysninger'!$B$5*Z259</f>
        <v>18865.220919999996</v>
      </c>
      <c r="AF259" s="1">
        <f>'Innlegging av opplysninger'!$B$5*AA259</f>
        <v>17150.200836363634</v>
      </c>
      <c r="AG259" s="1"/>
      <c r="AH259" s="1">
        <f>'Innlegging av opplysninger'!$C$11*SUM(X259:AG259)</f>
        <v>55097.154143105457</v>
      </c>
      <c r="AI259" s="1">
        <f>'Innlegging av opplysninger'!$C$13*(((X259+Z259+AC259+AE259)*Data!M259)+(Z259+AE259)*(1-Data!M259)*1.8/12+Y259+AD259+AA259+AB259+AF259+AG259)</f>
        <v>8969.9451717578158</v>
      </c>
      <c r="AJ259" s="1">
        <f>'Innlegging av opplysninger'!$C$13*((X259+Z259+AC259+AE259)*(1-Data!M259)-(Z259+AE259)*(1-Data!M259)*1.8/12)</f>
        <v>66426.1604977549</v>
      </c>
      <c r="AK259" s="83">
        <f t="shared" si="34"/>
        <v>543000</v>
      </c>
      <c r="AL259" s="83">
        <f t="shared" si="35"/>
        <v>93000</v>
      </c>
      <c r="AM259" s="83">
        <f t="shared" si="36"/>
        <v>650000</v>
      </c>
      <c r="AN259" s="83"/>
      <c r="AO259" s="83"/>
      <c r="AP259" s="83"/>
      <c r="AQ259" s="83"/>
      <c r="AR259" s="83"/>
      <c r="AS259" s="83"/>
      <c r="AT259" s="83"/>
      <c r="AV259" s="97"/>
      <c r="AZ259" s="98"/>
      <c r="BA259" s="99"/>
      <c r="BB259" s="4"/>
      <c r="BC259" s="3"/>
    </row>
    <row r="260" spans="1:55">
      <c r="A260" t="str">
        <f t="shared" si="30"/>
        <v>1517Annet</v>
      </c>
      <c r="B260" s="6" t="str">
        <f>Data!A260</f>
        <v>1517</v>
      </c>
      <c r="C260" s="7" t="str">
        <f>Data!B260</f>
        <v>Hareid kommune</v>
      </c>
      <c r="D260" s="7" t="str">
        <f>Data!C260</f>
        <v>Annet</v>
      </c>
      <c r="E260" s="1">
        <f>Data!D260</f>
        <v>8.1266999999999996</v>
      </c>
      <c r="F260" s="1">
        <f>Data!E260+Data!F260</f>
        <v>0</v>
      </c>
      <c r="G260" s="1">
        <f>Data!G260</f>
        <v>0</v>
      </c>
      <c r="H260" s="1">
        <f t="shared" si="31"/>
        <v>0</v>
      </c>
      <c r="I260" s="1">
        <f t="shared" si="32"/>
        <v>0</v>
      </c>
      <c r="J260" s="1">
        <f t="shared" si="33"/>
        <v>0</v>
      </c>
      <c r="K260" s="1">
        <f>'Innlegging av opplysninger'!$B$4*H260</f>
        <v>0</v>
      </c>
      <c r="L260" s="1"/>
      <c r="M260" s="1">
        <f>'Innlegging av opplysninger'!$B$5*H260</f>
        <v>0</v>
      </c>
      <c r="N260" s="1">
        <f>'Innlegging av opplysninger'!$B$5*I260</f>
        <v>0</v>
      </c>
      <c r="O260" s="1">
        <f>'Innlegging av opplysninger'!$B$5*J260</f>
        <v>0</v>
      </c>
      <c r="P260" s="1">
        <f>'Innlegging av opplysninger'!$B$5*K260</f>
        <v>0</v>
      </c>
      <c r="Q260" s="1"/>
      <c r="R260" s="1">
        <f>'Innlegging av opplysninger'!$C$11*SUM(H260:Q260)</f>
        <v>0</v>
      </c>
      <c r="S260" s="1">
        <f>'Innlegging av opplysninger'!$C$13*(((H260+J260+M260+O260)*Data!H260)+(J260+O260)*(1-Data!H260)*1.8/12+I260+N260+K260+L260+P260+Q260)</f>
        <v>0</v>
      </c>
      <c r="T260" s="1">
        <f>'Innlegging av opplysninger'!$C$13*((H260+J260+M260+O260)*(1-Data!H260)-(J260+O260)*(1-Data!H260)*1.8/12)</f>
        <v>0</v>
      </c>
      <c r="U260" s="1">
        <f>Data!I260</f>
        <v>0</v>
      </c>
      <c r="V260" s="1">
        <f>Data!J260+Data!K260</f>
        <v>0</v>
      </c>
      <c r="W260" s="1">
        <f>Data!L260</f>
        <v>0</v>
      </c>
      <c r="X260" s="1">
        <f t="shared" si="37"/>
        <v>0</v>
      </c>
      <c r="Y260" s="100">
        <f t="shared" si="38"/>
        <v>0</v>
      </c>
      <c r="Z260" s="100">
        <f t="shared" si="39"/>
        <v>0</v>
      </c>
      <c r="AA260" s="100">
        <f>'Innlegging av opplysninger'!$B$4*X260</f>
        <v>0</v>
      </c>
      <c r="AB260" s="1"/>
      <c r="AC260" s="1">
        <f>'Innlegging av opplysninger'!$B$5*X260</f>
        <v>0</v>
      </c>
      <c r="AD260" s="1">
        <f>'Innlegging av opplysninger'!$B$5*Y260</f>
        <v>0</v>
      </c>
      <c r="AE260" s="1">
        <f>'Innlegging av opplysninger'!$B$5*Z260</f>
        <v>0</v>
      </c>
      <c r="AF260" s="1">
        <f>'Innlegging av opplysninger'!$B$5*AA260</f>
        <v>0</v>
      </c>
      <c r="AG260" s="1"/>
      <c r="AH260" s="1">
        <f>'Innlegging av opplysninger'!$C$11*SUM(X260:AG260)</f>
        <v>0</v>
      </c>
      <c r="AI260" s="1">
        <f>'Innlegging av opplysninger'!$C$13*(((X260+Z260+AC260+AE260)*Data!M260)+(Z260+AE260)*(1-Data!M260)*1.8/12+Y260+AD260+AA260+AB260+AF260+AG260)</f>
        <v>0</v>
      </c>
      <c r="AJ260" s="1">
        <f>'Innlegging av opplysninger'!$C$13*((X260+Z260+AC260+AE260)*(1-Data!M260)-(Z260+AE260)*(1-Data!M260)*1.8/12)</f>
        <v>0</v>
      </c>
      <c r="AK260" s="83">
        <f t="shared" si="34"/>
        <v>0</v>
      </c>
      <c r="AL260" s="83">
        <f t="shared" si="35"/>
        <v>0</v>
      </c>
      <c r="AM260" s="83">
        <f t="shared" si="36"/>
        <v>0</v>
      </c>
      <c r="AN260" s="83"/>
      <c r="AO260" s="83"/>
      <c r="AP260" s="83"/>
      <c r="AQ260" s="83"/>
      <c r="AR260" s="83"/>
      <c r="AS260" s="83"/>
      <c r="AT260" s="83"/>
      <c r="AV260" s="97"/>
      <c r="AZ260" s="98"/>
      <c r="BA260" s="99"/>
      <c r="BB260" s="4"/>
      <c r="BC260" s="3"/>
    </row>
    <row r="261" spans="1:55">
      <c r="A261" t="str">
        <f t="shared" si="30"/>
        <v>1520Alle</v>
      </c>
      <c r="B261" s="6" t="str">
        <f>Data!A261</f>
        <v>1520</v>
      </c>
      <c r="C261" s="7" t="str">
        <f>Data!B261</f>
        <v>Ørsta kommune</v>
      </c>
      <c r="D261" s="7" t="str">
        <f>Data!C261</f>
        <v>Alle</v>
      </c>
      <c r="E261" s="1">
        <f>Data!D261</f>
        <v>791.03299999999922</v>
      </c>
      <c r="F261" s="1">
        <f>Data!E261+Data!F261</f>
        <v>45189.351250200714</v>
      </c>
      <c r="G261" s="1">
        <f>Data!G261</f>
        <v>422.55871752505954</v>
      </c>
      <c r="H261" s="1">
        <f t="shared" si="31"/>
        <v>389959288.22727257</v>
      </c>
      <c r="I261" s="1">
        <f t="shared" si="32"/>
        <v>3646449.7090909099</v>
      </c>
      <c r="J261" s="1">
        <f t="shared" si="33"/>
        <v>47232688.552363612</v>
      </c>
      <c r="K261" s="1">
        <f>'Innlegging av opplysninger'!$B$4*H261</f>
        <v>50694707.469545439</v>
      </c>
      <c r="L261" s="1"/>
      <c r="M261" s="1">
        <f>'Innlegging av opplysninger'!$B$5*H261</f>
        <v>51084666.757772706</v>
      </c>
      <c r="N261" s="1">
        <f>'Innlegging av opplysninger'!$B$5*I261</f>
        <v>477684.91189090919</v>
      </c>
      <c r="O261" s="1">
        <f>'Innlegging av opplysninger'!$B$5*J261</f>
        <v>6187482.2003596332</v>
      </c>
      <c r="P261" s="1">
        <f>'Innlegging av opplysninger'!$B$5*K261</f>
        <v>6641006.6785104526</v>
      </c>
      <c r="Q261" s="1"/>
      <c r="R261" s="1">
        <f>'Innlegging av opplysninger'!$C$11*SUM(H261:Q261)</f>
        <v>21125111.031258631</v>
      </c>
      <c r="S261" s="1">
        <f>'Innlegging av opplysninger'!$C$13*(((H261+J261+M261+O261)*Data!H261)+(J261+O261)*(1-Data!H261)*1.8/12+I261+N261+K261+L261+P261+Q261)</f>
        <v>3874646.486049233</v>
      </c>
      <c r="T261" s="1">
        <f>'Innlegging av opplysninger'!$C$13*((H261+J261+M261+O261)*(1-Data!H261)-(J261+O261)*(1-Data!H261)*1.8/12)</f>
        <v>25033400.188304693</v>
      </c>
      <c r="U261" s="1">
        <f>Data!I261</f>
        <v>97.703600000000037</v>
      </c>
      <c r="V261" s="1">
        <f>Data!J261+Data!K261</f>
        <v>45468.480434702498</v>
      </c>
      <c r="W261" s="1">
        <f>Data!L261</f>
        <v>377.82906668740964</v>
      </c>
      <c r="X261" s="1">
        <f t="shared" si="37"/>
        <v>48462918.81818182</v>
      </c>
      <c r="Y261" s="100">
        <f t="shared" si="38"/>
        <v>402711.92727272736</v>
      </c>
      <c r="Z261" s="100">
        <f t="shared" si="39"/>
        <v>6987785.1966000004</v>
      </c>
      <c r="AA261" s="100">
        <f>'Innlegging av opplysninger'!$B$4*X261</f>
        <v>6300179.4463636372</v>
      </c>
      <c r="AB261" s="1"/>
      <c r="AC261" s="1">
        <f>'Innlegging av opplysninger'!$B$5*X261</f>
        <v>6348642.3651818186</v>
      </c>
      <c r="AD261" s="1">
        <f>'Innlegging av opplysninger'!$B$5*Y261</f>
        <v>52755.262472727285</v>
      </c>
      <c r="AE261" s="1">
        <f>'Innlegging av opplysninger'!$B$5*Z261</f>
        <v>915399.86075460014</v>
      </c>
      <c r="AF261" s="1">
        <f>'Innlegging av opplysninger'!$B$5*AA261</f>
        <v>825323.50747363653</v>
      </c>
      <c r="AG261" s="1"/>
      <c r="AH261" s="1">
        <f>'Innlegging av opplysninger'!$C$11*SUM(X261:AG261)</f>
        <v>2671237.2226034366</v>
      </c>
      <c r="AI261" s="1">
        <f>'Innlegging av opplysninger'!$C$13*(((X261+Z261+AC261+AE261)*Data!M261)+(Z261+AE261)*(1-Data!M261)*1.8/12+Y261+AD261+AA261+AB261+AF261+AG261)</f>
        <v>481663.34965778148</v>
      </c>
      <c r="AJ261" s="1">
        <f>'Innlegging av opplysninger'!$C$13*((X261+Z261+AC261+AE261)*(1-Data!M261)-(Z261+AE261)*(1-Data!M261)*1.8/12)</f>
        <v>3173713.9023258686</v>
      </c>
      <c r="AK261" s="83">
        <f t="shared" si="34"/>
        <v>23796000</v>
      </c>
      <c r="AL261" s="83">
        <f t="shared" si="35"/>
        <v>4356000</v>
      </c>
      <c r="AM261" s="83">
        <f t="shared" si="36"/>
        <v>28207000</v>
      </c>
      <c r="AN261" s="83"/>
      <c r="AO261" s="83"/>
      <c r="AP261" s="83"/>
      <c r="AQ261" s="83"/>
      <c r="AR261" s="83"/>
      <c r="AS261" s="83"/>
      <c r="AT261" s="83"/>
      <c r="AV261" s="97"/>
      <c r="AZ261" s="98"/>
      <c r="BA261" s="99"/>
      <c r="BB261" s="4"/>
      <c r="BC261" s="3"/>
    </row>
    <row r="262" spans="1:55">
      <c r="A262" t="str">
        <f t="shared" ref="A262:A325" si="40">CONCATENATE(B262,D262)</f>
        <v>1520Administrasjon</v>
      </c>
      <c r="B262" s="6" t="str">
        <f>Data!A262</f>
        <v>1520</v>
      </c>
      <c r="C262" s="7" t="str">
        <f>Data!B262</f>
        <v>Ørsta kommune</v>
      </c>
      <c r="D262" s="7" t="str">
        <f>Data!C262</f>
        <v>Administrasjon</v>
      </c>
      <c r="E262" s="1">
        <f>Data!D262</f>
        <v>32.556699999999999</v>
      </c>
      <c r="F262" s="1">
        <f>Data!E262+Data!F262</f>
        <v>53689.111048314677</v>
      </c>
      <c r="G262" s="1">
        <f>Data!G262</f>
        <v>0</v>
      </c>
      <c r="H262" s="1">
        <f t="shared" ref="H262:H325" si="41">F262*(11-1/11)*E262</f>
        <v>19068439.436363634</v>
      </c>
      <c r="I262" s="1">
        <f t="shared" ref="I262:I325" si="42">G262*(11-1/11)*E262</f>
        <v>0</v>
      </c>
      <c r="J262" s="1">
        <f t="shared" ref="J262:J325" si="43">(H262+I262)*0.12</f>
        <v>2288212.7323636361</v>
      </c>
      <c r="K262" s="1">
        <f>'Innlegging av opplysninger'!$B$4*H262</f>
        <v>2478897.1267272723</v>
      </c>
      <c r="L262" s="1"/>
      <c r="M262" s="1">
        <f>'Innlegging av opplysninger'!$B$5*H262</f>
        <v>2497965.5661636363</v>
      </c>
      <c r="N262" s="1">
        <f>'Innlegging av opplysninger'!$B$5*I262</f>
        <v>0</v>
      </c>
      <c r="O262" s="1">
        <f>'Innlegging av opplysninger'!$B$5*J262</f>
        <v>299755.86793963634</v>
      </c>
      <c r="P262" s="1">
        <f>'Innlegging av opplysninger'!$B$5*K262</f>
        <v>324735.52360127267</v>
      </c>
      <c r="Q262" s="1"/>
      <c r="R262" s="1">
        <f>'Innlegging av opplysninger'!$C$11*SUM(H262:Q262)</f>
        <v>1024404.2376200453</v>
      </c>
      <c r="S262" s="1">
        <f>'Innlegging av opplysninger'!$C$13*(((H262+J262+M262+O262)*Data!H262)+(J262+O262)*(1-Data!H262)*1.8/12+I262+N262+K262+L262+P262+Q262)</f>
        <v>281991.37704964622</v>
      </c>
      <c r="T262" s="1">
        <f>'Innlegging av opplysninger'!$C$13*((H262+J262+M262+O262)*(1-Data!H262)-(J262+O262)*(1-Data!H262)*1.8/12)</f>
        <v>1119824.9481146266</v>
      </c>
      <c r="U262" s="1">
        <f>Data!I262</f>
        <v>8.1</v>
      </c>
      <c r="V262" s="1">
        <f>Data!J262+Data!K262</f>
        <v>48108.497942386828</v>
      </c>
      <c r="W262" s="1">
        <f>Data!L262</f>
        <v>0</v>
      </c>
      <c r="X262" s="1">
        <f t="shared" si="37"/>
        <v>4251041.8181818174</v>
      </c>
      <c r="Y262" s="100">
        <f t="shared" si="38"/>
        <v>0</v>
      </c>
      <c r="Z262" s="100">
        <f t="shared" si="39"/>
        <v>607898.97999999986</v>
      </c>
      <c r="AA262" s="100">
        <f>'Innlegging av opplysninger'!$B$4*X262</f>
        <v>552635.43636363628</v>
      </c>
      <c r="AB262" s="1"/>
      <c r="AC262" s="1">
        <f>'Innlegging av opplysninger'!$B$5*X262</f>
        <v>556886.47818181815</v>
      </c>
      <c r="AD262" s="1">
        <f>'Innlegging av opplysninger'!$B$5*Y262</f>
        <v>0</v>
      </c>
      <c r="AE262" s="1">
        <f>'Innlegging av opplysninger'!$B$5*Z262</f>
        <v>79634.766379999986</v>
      </c>
      <c r="AF262" s="1">
        <f>'Innlegging av opplysninger'!$B$5*AA262</f>
        <v>72395.242163636358</v>
      </c>
      <c r="AG262" s="1"/>
      <c r="AH262" s="1">
        <f>'Innlegging av opplysninger'!$C$11*SUM(X262:AG262)</f>
        <v>232578.72340829452</v>
      </c>
      <c r="AI262" s="1">
        <f>'Innlegging av opplysninger'!$C$13*(((X262+Z262+AC262+AE262)*Data!M262)+(Z262+AE262)*(1-Data!M262)*1.8/12+Y262+AD262+AA262+AB262+AF262+AG262)</f>
        <v>38742.114180006545</v>
      </c>
      <c r="AJ262" s="1">
        <f>'Innlegging av opplysninger'!$C$13*((X262+Z262+AC262+AE262)*(1-Data!M262)-(Z262+AE262)*(1-Data!M262)*1.8/12)</f>
        <v>279523.5073260807</v>
      </c>
      <c r="AK262" s="83">
        <f t="shared" ref="AK262:AK325" si="44">ROUND(AH262+R262,-3)</f>
        <v>1257000</v>
      </c>
      <c r="AL262" s="83">
        <f t="shared" ref="AL262:AL325" si="45">ROUND(AI262+S262,-3)</f>
        <v>321000</v>
      </c>
      <c r="AM262" s="83">
        <f t="shared" ref="AM262:AM325" si="46">ROUND(AJ262+T262,-3)</f>
        <v>1399000</v>
      </c>
      <c r="AN262" s="83"/>
      <c r="AO262" s="83"/>
      <c r="AP262" s="83"/>
      <c r="AQ262" s="83"/>
      <c r="AR262" s="83"/>
      <c r="AS262" s="83"/>
      <c r="AT262" s="83"/>
      <c r="AV262" s="97"/>
      <c r="AZ262" s="98"/>
      <c r="BA262" s="99"/>
      <c r="BB262" s="4"/>
      <c r="BC262" s="3"/>
    </row>
    <row r="263" spans="1:55">
      <c r="A263" t="str">
        <f t="shared" si="40"/>
        <v>1520Undervisning</v>
      </c>
      <c r="B263" s="6" t="str">
        <f>Data!A263</f>
        <v>1520</v>
      </c>
      <c r="C263" s="7" t="str">
        <f>Data!B263</f>
        <v>Ørsta kommune</v>
      </c>
      <c r="D263" s="7" t="str">
        <f>Data!C263</f>
        <v>Undervisning</v>
      </c>
      <c r="E263" s="1">
        <f>Data!D263</f>
        <v>234.29090000000002</v>
      </c>
      <c r="F263" s="1">
        <f>Data!E263+Data!F263</f>
        <v>47214.7136743253</v>
      </c>
      <c r="G263" s="1">
        <f>Data!G263</f>
        <v>0.40799706689419007</v>
      </c>
      <c r="H263" s="1">
        <f t="shared" si="41"/>
        <v>120676121.01818161</v>
      </c>
      <c r="I263" s="1">
        <f t="shared" si="42"/>
        <v>1042.8</v>
      </c>
      <c r="J263" s="1">
        <f t="shared" si="43"/>
        <v>14481259.658181792</v>
      </c>
      <c r="K263" s="1">
        <f>'Innlegging av opplysninger'!$B$4*H263</f>
        <v>15687895.73236361</v>
      </c>
      <c r="L263" s="1"/>
      <c r="M263" s="1">
        <f>'Innlegging av opplysninger'!$B$5*H263</f>
        <v>15808571.853381792</v>
      </c>
      <c r="N263" s="1">
        <f>'Innlegging av opplysninger'!$B$5*I263</f>
        <v>136.60679999999999</v>
      </c>
      <c r="O263" s="1">
        <f>'Innlegging av opplysninger'!$B$5*J263</f>
        <v>1897045.0152218149</v>
      </c>
      <c r="P263" s="1">
        <f>'Innlegging av opplysninger'!$B$5*K263</f>
        <v>2055114.3409396328</v>
      </c>
      <c r="Q263" s="1"/>
      <c r="R263" s="1">
        <f>'Innlegging av opplysninger'!$C$11*SUM(H263:Q263)</f>
        <v>6483073.1069526682</v>
      </c>
      <c r="S263" s="1">
        <f>'Innlegging av opplysninger'!$C$13*(((H263+J263+M263+O263)*Data!H263)+(J263+O263)*(1-Data!H263)*1.8/12+I263+N263+K263+L263+P263+Q263)</f>
        <v>1085270.19322041</v>
      </c>
      <c r="T263" s="1">
        <f>'Innlegging av opplysninger'!$C$13*((H263+J263+M263+O263)*(1-Data!H263)-(J263+O263)*(1-Data!H263)*1.8/12)</f>
        <v>7786303.5320832413</v>
      </c>
      <c r="U263" s="1">
        <f>Data!I263</f>
        <v>20.734200000000001</v>
      </c>
      <c r="V263" s="1">
        <f>Data!J263+Data!K263</f>
        <v>42890.530620906524</v>
      </c>
      <c r="W263" s="1">
        <f>Data!L263</f>
        <v>0</v>
      </c>
      <c r="X263" s="1">
        <f t="shared" ref="X263:X326" si="47">V263*(11-1/11)*U263</f>
        <v>9701463.709090909</v>
      </c>
      <c r="Y263" s="100">
        <f t="shared" ref="Y263:Y326" si="48">W263*(11-1/11)*U263</f>
        <v>0</v>
      </c>
      <c r="Z263" s="100">
        <f t="shared" ref="Z263:Z326" si="49">(X263+Y263)*0.143</f>
        <v>1387309.3103999998</v>
      </c>
      <c r="AA263" s="100">
        <f>'Innlegging av opplysninger'!$B$4*X263</f>
        <v>1261190.2821818183</v>
      </c>
      <c r="AB263" s="1"/>
      <c r="AC263" s="1">
        <f>'Innlegging av opplysninger'!$B$5*X263</f>
        <v>1270891.7458909091</v>
      </c>
      <c r="AD263" s="1">
        <f>'Innlegging av opplysninger'!$B$5*Y263</f>
        <v>0</v>
      </c>
      <c r="AE263" s="1">
        <f>'Innlegging av opplysninger'!$B$5*Z263</f>
        <v>181737.51966239998</v>
      </c>
      <c r="AF263" s="1">
        <f>'Innlegging av opplysninger'!$B$5*AA263</f>
        <v>165215.92696581819</v>
      </c>
      <c r="AG263" s="1"/>
      <c r="AH263" s="1">
        <f>'Innlegging av opplysninger'!$C$11*SUM(X263:AG263)</f>
        <v>530776.72277929052</v>
      </c>
      <c r="AI263" s="1">
        <f>'Innlegging av opplysninger'!$C$13*(((X263+Z263+AC263+AE263)*Data!M263)+(Z263+AE263)*(1-Data!M263)*1.8/12+Y263+AD263+AA263+AB263+AF263+AG263)</f>
        <v>86563.877240388189</v>
      </c>
      <c r="AJ263" s="1">
        <f>'Innlegging av opplysninger'!$C$13*((X263+Z263+AC263+AE263)*(1-Data!M263)-(Z263+AE263)*(1-Data!M263)*1.8/12)</f>
        <v>639762.16445758834</v>
      </c>
      <c r="AK263" s="83">
        <f t="shared" si="44"/>
        <v>7014000</v>
      </c>
      <c r="AL263" s="83">
        <f t="shared" si="45"/>
        <v>1172000</v>
      </c>
      <c r="AM263" s="83">
        <f t="shared" si="46"/>
        <v>8426000</v>
      </c>
      <c r="AN263" s="83"/>
      <c r="AO263" s="83"/>
      <c r="AP263" s="83"/>
      <c r="AQ263" s="83"/>
      <c r="AR263" s="83"/>
      <c r="AS263" s="83"/>
      <c r="AT263" s="83"/>
      <c r="AV263" s="97"/>
      <c r="AZ263" s="98"/>
      <c r="BA263" s="99"/>
      <c r="BB263" s="4"/>
      <c r="BC263" s="3"/>
    </row>
    <row r="264" spans="1:55">
      <c r="A264" t="str">
        <f t="shared" si="40"/>
        <v>1520Barnehager</v>
      </c>
      <c r="B264" s="6" t="str">
        <f>Data!A264</f>
        <v>1520</v>
      </c>
      <c r="C264" s="7" t="str">
        <f>Data!B264</f>
        <v>Ørsta kommune</v>
      </c>
      <c r="D264" s="7" t="str">
        <f>Data!C264</f>
        <v>Barnehager</v>
      </c>
      <c r="E264" s="1">
        <f>Data!D264</f>
        <v>131.90699999999995</v>
      </c>
      <c r="F264" s="1">
        <f>Data!E264+Data!F264</f>
        <v>39383.905162980991</v>
      </c>
      <c r="G264" s="1">
        <f>Data!G264</f>
        <v>1.2007702396385336</v>
      </c>
      <c r="H264" s="1">
        <f t="shared" si="41"/>
        <v>56672866.67272725</v>
      </c>
      <c r="I264" s="1">
        <f t="shared" si="42"/>
        <v>1727.890909090909</v>
      </c>
      <c r="J264" s="1">
        <f t="shared" si="43"/>
        <v>6800951.3476363607</v>
      </c>
      <c r="K264" s="1">
        <f>'Innlegging av opplysninger'!$B$4*H264</f>
        <v>7367472.6674545426</v>
      </c>
      <c r="L264" s="1"/>
      <c r="M264" s="1">
        <f>'Innlegging av opplysninger'!$B$5*H264</f>
        <v>7424145.5341272699</v>
      </c>
      <c r="N264" s="1">
        <f>'Innlegging av opplysninger'!$B$5*I264</f>
        <v>226.35370909090909</v>
      </c>
      <c r="O264" s="1">
        <f>'Innlegging av opplysninger'!$B$5*J264</f>
        <v>890924.6265403633</v>
      </c>
      <c r="P264" s="1">
        <f>'Innlegging av opplysninger'!$B$5*K264</f>
        <v>965138.91943654511</v>
      </c>
      <c r="Q264" s="1"/>
      <c r="R264" s="1">
        <f>'Innlegging av opplysninger'!$C$11*SUM(H264:Q264)</f>
        <v>3044691.252476539</v>
      </c>
      <c r="S264" s="1">
        <f>'Innlegging av opplysninger'!$C$13*(((H264+J264+M264+O264)*Data!H264)+(J264+O264)*(1-Data!H264)*1.8/12+I264+N264+K264+L264+P264+Q264)</f>
        <v>493649.41120423563</v>
      </c>
      <c r="T264" s="1">
        <f>'Innlegging av opplysninger'!$C$13*((H264+J264+M264+O264)*(1-Data!H264)-(J264+O264)*(1-Data!H264)*1.8/12)</f>
        <v>3672770.1974478713</v>
      </c>
      <c r="U264" s="1">
        <f>Data!I264</f>
        <v>12.9</v>
      </c>
      <c r="V264" s="1">
        <f>Data!J264+Data!K264</f>
        <v>42911.214470284242</v>
      </c>
      <c r="W264" s="1">
        <f>Data!L264</f>
        <v>0</v>
      </c>
      <c r="X264" s="1">
        <f t="shared" si="47"/>
        <v>6038778.1818181816</v>
      </c>
      <c r="Y264" s="100">
        <f t="shared" si="48"/>
        <v>0</v>
      </c>
      <c r="Z264" s="100">
        <f t="shared" si="49"/>
        <v>863545.27999999991</v>
      </c>
      <c r="AA264" s="100">
        <f>'Innlegging av opplysninger'!$B$4*X264</f>
        <v>785041.16363636369</v>
      </c>
      <c r="AB264" s="1"/>
      <c r="AC264" s="1">
        <f>'Innlegging av opplysninger'!$B$5*X264</f>
        <v>791079.94181818177</v>
      </c>
      <c r="AD264" s="1">
        <f>'Innlegging av opplysninger'!$B$5*Y264</f>
        <v>0</v>
      </c>
      <c r="AE264" s="1">
        <f>'Innlegging av opplysninger'!$B$5*Z264</f>
        <v>113124.43167999999</v>
      </c>
      <c r="AF264" s="1">
        <f>'Innlegging av opplysninger'!$B$5*AA264</f>
        <v>102840.39243636365</v>
      </c>
      <c r="AG264" s="1"/>
      <c r="AH264" s="1">
        <f>'Innlegging av opplysninger'!$C$11*SUM(X264:AG264)</f>
        <v>330387.55687278544</v>
      </c>
      <c r="AI264" s="1">
        <f>'Innlegging av opplysninger'!$C$13*(((X264+Z264+AC264+AE264)*Data!M264)+(Z264+AE264)*(1-Data!M264)*1.8/12+Y264+AD264+AA264+AB264+AF264+AG264)</f>
        <v>60748.26688788001</v>
      </c>
      <c r="AJ264" s="1">
        <f>'Innlegging av opplysninger'!$C$13*((X264+Z264+AC264+AE264)*(1-Data!M264)-(Z264+AE264)*(1-Data!M264)*1.8/12)</f>
        <v>391361.02146435273</v>
      </c>
      <c r="AK264" s="83">
        <f t="shared" si="44"/>
        <v>3375000</v>
      </c>
      <c r="AL264" s="83">
        <f t="shared" si="45"/>
        <v>554000</v>
      </c>
      <c r="AM264" s="83">
        <f t="shared" si="46"/>
        <v>4064000</v>
      </c>
      <c r="AN264" s="83"/>
      <c r="AO264" s="83"/>
      <c r="AP264" s="83"/>
      <c r="AQ264" s="83"/>
      <c r="AR264" s="83"/>
      <c r="AS264" s="83"/>
      <c r="AT264" s="83"/>
      <c r="AV264" s="97"/>
      <c r="AZ264" s="98"/>
      <c r="BA264" s="99"/>
      <c r="BB264" s="4"/>
      <c r="BC264" s="3"/>
    </row>
    <row r="265" spans="1:55">
      <c r="A265" t="str">
        <f t="shared" si="40"/>
        <v>1520Helse/pleie/omsorg</v>
      </c>
      <c r="B265" s="6" t="str">
        <f>Data!A265</f>
        <v>1520</v>
      </c>
      <c r="C265" s="7" t="str">
        <f>Data!B265</f>
        <v>Ørsta kommune</v>
      </c>
      <c r="D265" s="7" t="str">
        <f>Data!C265</f>
        <v>Helse/pleie/omsorg</v>
      </c>
      <c r="E265" s="1">
        <f>Data!D265</f>
        <v>332.05250000000029</v>
      </c>
      <c r="F265" s="1">
        <f>Data!E265+Data!F265</f>
        <v>45083.79023899325</v>
      </c>
      <c r="G265" s="1">
        <f>Data!G265</f>
        <v>1005.5479479901506</v>
      </c>
      <c r="H265" s="1">
        <f t="shared" si="41"/>
        <v>163311111.90909076</v>
      </c>
      <c r="I265" s="1">
        <f t="shared" si="42"/>
        <v>3642487.7454545433</v>
      </c>
      <c r="J265" s="1">
        <f t="shared" si="43"/>
        <v>20034431.958545435</v>
      </c>
      <c r="K265" s="1">
        <f>'Innlegging av opplysninger'!$B$4*H265</f>
        <v>21230444.548181798</v>
      </c>
      <c r="L265" s="1"/>
      <c r="M265" s="1">
        <f>'Innlegging av opplysninger'!$B$5*H265</f>
        <v>21393755.66009089</v>
      </c>
      <c r="N265" s="1">
        <f>'Innlegging av opplysninger'!$B$5*I265</f>
        <v>477165.89465454518</v>
      </c>
      <c r="O265" s="1">
        <f>'Innlegging av opplysninger'!$B$5*J265</f>
        <v>2624510.5865694522</v>
      </c>
      <c r="P265" s="1">
        <f>'Innlegging av opplysninger'!$B$5*K265</f>
        <v>2781188.2358118156</v>
      </c>
      <c r="Q265" s="1"/>
      <c r="R265" s="1">
        <f>'Innlegging av opplysninger'!$C$11*SUM(H265:Q265)</f>
        <v>8948813.6684591733</v>
      </c>
      <c r="S265" s="1">
        <f>'Innlegging av opplysninger'!$C$13*(((H265+J265+M265+O265)*Data!H265)+(J265+O265)*(1-Data!H265)*1.8/12+I265+N265+K265+L265+P265+Q265)</f>
        <v>1739651.0311122935</v>
      </c>
      <c r="T265" s="1">
        <f>'Innlegging av opplysninger'!$C$13*((H265+J265+M265+O265)*(1-Data!H265)-(J265+O265)*(1-Data!H265)*1.8/12)</f>
        <v>10506093.988884468</v>
      </c>
      <c r="U265" s="1">
        <f>Data!I265</f>
        <v>49.534099999999995</v>
      </c>
      <c r="V265" s="1">
        <f>Data!J265+Data!K265</f>
        <v>46204.166944253237</v>
      </c>
      <c r="W265" s="1">
        <f>Data!L265</f>
        <v>745.24943422813806</v>
      </c>
      <c r="X265" s="1">
        <f t="shared" si="47"/>
        <v>24967438.100000005</v>
      </c>
      <c r="Y265" s="100">
        <f t="shared" si="48"/>
        <v>402711.92727272736</v>
      </c>
      <c r="Z265" s="100">
        <f t="shared" si="49"/>
        <v>3627931.4539000001</v>
      </c>
      <c r="AA265" s="100">
        <f>'Innlegging av opplysninger'!$B$4*X265</f>
        <v>3245766.9530000007</v>
      </c>
      <c r="AB265" s="1"/>
      <c r="AC265" s="1">
        <f>'Innlegging av opplysninger'!$B$5*X265</f>
        <v>3270734.3911000006</v>
      </c>
      <c r="AD265" s="1">
        <f>'Innlegging av opplysninger'!$B$5*Y265</f>
        <v>52755.262472727285</v>
      </c>
      <c r="AE265" s="1">
        <f>'Innlegging av opplysninger'!$B$5*Z265</f>
        <v>475259.02046090004</v>
      </c>
      <c r="AF265" s="1">
        <f>'Innlegging av opplysninger'!$B$5*AA265</f>
        <v>425195.4708430001</v>
      </c>
      <c r="AG265" s="1"/>
      <c r="AH265" s="1">
        <f>'Innlegging av opplysninger'!$C$11*SUM(X265:AG265)</f>
        <v>1385776.1180038762</v>
      </c>
      <c r="AI265" s="1">
        <f>'Innlegging av opplysninger'!$C$13*(((X265+Z265+AC265+AE265)*Data!M265)+(Z265+AE265)*(1-Data!M265)*1.8/12+Y265+AD265+AA265+AB265+AF265+AG265)</f>
        <v>261188.84777423891</v>
      </c>
      <c r="AJ265" s="1">
        <f>'Innlegging av opplysninger'!$C$13*((X265+Z265+AC265+AE265)*(1-Data!M265)-(Z265+AE265)*(1-Data!M265)*1.8/12)</f>
        <v>1635136.3663363277</v>
      </c>
      <c r="AK265" s="83">
        <f t="shared" si="44"/>
        <v>10335000</v>
      </c>
      <c r="AL265" s="83">
        <f t="shared" si="45"/>
        <v>2001000</v>
      </c>
      <c r="AM265" s="83">
        <f t="shared" si="46"/>
        <v>12141000</v>
      </c>
      <c r="AN265" s="83"/>
      <c r="AO265" s="83"/>
      <c r="AP265" s="83"/>
      <c r="AQ265" s="83"/>
      <c r="AR265" s="83"/>
      <c r="AS265" s="83"/>
      <c r="AT265" s="83"/>
      <c r="AV265" s="97"/>
      <c r="AZ265" s="98"/>
      <c r="BA265" s="99"/>
      <c r="BB265" s="4"/>
      <c r="BC265" s="3"/>
    </row>
    <row r="266" spans="1:55">
      <c r="A266" t="str">
        <f t="shared" si="40"/>
        <v>1520Samferdsel og teknikk</v>
      </c>
      <c r="B266" s="6" t="str">
        <f>Data!A266</f>
        <v>1520</v>
      </c>
      <c r="C266" s="7" t="str">
        <f>Data!B266</f>
        <v>Ørsta kommune</v>
      </c>
      <c r="D266" s="7" t="str">
        <f>Data!C266</f>
        <v>Samferdsel og teknikk</v>
      </c>
      <c r="E266" s="1">
        <f>Data!D266</f>
        <v>45.983800000000009</v>
      </c>
      <c r="F266" s="1">
        <f>Data!E266+Data!F266</f>
        <v>46172.744241812688</v>
      </c>
      <c r="G266" s="1">
        <f>Data!G266</f>
        <v>0</v>
      </c>
      <c r="H266" s="1">
        <f t="shared" si="41"/>
        <v>23162162.581818182</v>
      </c>
      <c r="I266" s="1">
        <f t="shared" si="42"/>
        <v>0</v>
      </c>
      <c r="J266" s="1">
        <f t="shared" si="43"/>
        <v>2779459.5098181819</v>
      </c>
      <c r="K266" s="1">
        <f>'Innlegging av opplysninger'!$B$4*H266</f>
        <v>3011081.1356363636</v>
      </c>
      <c r="L266" s="1"/>
      <c r="M266" s="1">
        <f>'Innlegging av opplysninger'!$B$5*H266</f>
        <v>3034243.2982181818</v>
      </c>
      <c r="N266" s="1">
        <f>'Innlegging av opplysninger'!$B$5*I266</f>
        <v>0</v>
      </c>
      <c r="O266" s="1">
        <f>'Innlegging av opplysninger'!$B$5*J266</f>
        <v>364109.19578618184</v>
      </c>
      <c r="P266" s="1">
        <f>'Innlegging av opplysninger'!$B$5*K266</f>
        <v>394451.62876836368</v>
      </c>
      <c r="Q266" s="1"/>
      <c r="R266" s="1">
        <f>'Innlegging av opplysninger'!$C$11*SUM(H266:Q266)</f>
        <v>1244329.2793017272</v>
      </c>
      <c r="S266" s="1">
        <f>'Innlegging av opplysninger'!$C$13*(((H266+J266+M266+O266)*Data!H266)+(J266+O266)*(1-Data!H266)*1.8/12+I266+N266+K266+L266+P266+Q266)</f>
        <v>206513.4833538362</v>
      </c>
      <c r="T266" s="1">
        <f>'Innlegging av opplysninger'!$C$13*((H266+J266+M266+O266)*(1-Data!H266)-(J266+O266)*(1-Data!H266)*1.8/12)</f>
        <v>1496252.8988485273</v>
      </c>
      <c r="U266" s="1">
        <f>Data!I266</f>
        <v>5.1184000000000003</v>
      </c>
      <c r="V266" s="1">
        <f>Data!J266+Data!K266</f>
        <v>50202.29059211212</v>
      </c>
      <c r="W266" s="1">
        <f>Data!L266</f>
        <v>0</v>
      </c>
      <c r="X266" s="1">
        <f t="shared" si="47"/>
        <v>2803149.8636363638</v>
      </c>
      <c r="Y266" s="100">
        <f t="shared" si="48"/>
        <v>0</v>
      </c>
      <c r="Z266" s="100">
        <f t="shared" si="49"/>
        <v>400850.43049999996</v>
      </c>
      <c r="AA266" s="100">
        <f>'Innlegging av opplysninger'!$B$4*X266</f>
        <v>364409.4822727273</v>
      </c>
      <c r="AB266" s="1"/>
      <c r="AC266" s="1">
        <f>'Innlegging av opplysninger'!$B$5*X266</f>
        <v>367212.63213636365</v>
      </c>
      <c r="AD266" s="1">
        <f>'Innlegging av opplysninger'!$B$5*Y266</f>
        <v>0</v>
      </c>
      <c r="AE266" s="1">
        <f>'Innlegging av opplysninger'!$B$5*Z266</f>
        <v>52511.406395499995</v>
      </c>
      <c r="AF266" s="1">
        <f>'Innlegging av opplysninger'!$B$5*AA266</f>
        <v>47737.642177727277</v>
      </c>
      <c r="AG266" s="1"/>
      <c r="AH266" s="1">
        <f>'Innlegging av opplysninger'!$C$11*SUM(X266:AG266)</f>
        <v>153363.11537050988</v>
      </c>
      <c r="AI266" s="1">
        <f>'Innlegging av opplysninger'!$C$13*(((X266+Z266+AC266+AE266)*Data!M266)+(Z266+AE266)*(1-Data!M266)*1.8/12+Y266+AD266+AA266+AB266+AF266+AG266)</f>
        <v>28178.235097251087</v>
      </c>
      <c r="AJ266" s="1">
        <f>'Innlegging av opplysninger'!$C$13*((X266+Z266+AC266+AE266)*(1-Data!M266)-(Z266+AE266)*(1-Data!M266)*1.8/12)</f>
        <v>181687.08067292036</v>
      </c>
      <c r="AK266" s="83">
        <f t="shared" si="44"/>
        <v>1398000</v>
      </c>
      <c r="AL266" s="83">
        <f t="shared" si="45"/>
        <v>235000</v>
      </c>
      <c r="AM266" s="83">
        <f t="shared" si="46"/>
        <v>1678000</v>
      </c>
      <c r="AN266" s="83"/>
      <c r="AO266" s="83"/>
      <c r="AP266" s="83"/>
      <c r="AQ266" s="83"/>
      <c r="AR266" s="83"/>
      <c r="AS266" s="83"/>
      <c r="AT266" s="83"/>
      <c r="AV266" s="97"/>
      <c r="AZ266" s="98"/>
      <c r="BA266" s="99"/>
      <c r="BB266" s="4"/>
      <c r="BC266" s="3"/>
    </row>
    <row r="267" spans="1:55">
      <c r="A267" t="str">
        <f t="shared" si="40"/>
        <v>1520Annet</v>
      </c>
      <c r="B267" s="6" t="str">
        <f>Data!A267</f>
        <v>1520</v>
      </c>
      <c r="C267" s="7" t="str">
        <f>Data!B267</f>
        <v>Ørsta kommune</v>
      </c>
      <c r="D267" s="7" t="str">
        <f>Data!C267</f>
        <v>Annet</v>
      </c>
      <c r="E267" s="1">
        <f>Data!D267</f>
        <v>14.242100000000001</v>
      </c>
      <c r="F267" s="1">
        <f>Data!E267+Data!F267</f>
        <v>45495.662332099906</v>
      </c>
      <c r="G267" s="1">
        <f>Data!G267</f>
        <v>7.6674085984510709</v>
      </c>
      <c r="H267" s="1">
        <f t="shared" si="41"/>
        <v>7068586.6090909103</v>
      </c>
      <c r="I267" s="1">
        <f t="shared" si="42"/>
        <v>1191.2727272727273</v>
      </c>
      <c r="J267" s="1">
        <f t="shared" si="43"/>
        <v>848373.34581818187</v>
      </c>
      <c r="K267" s="1">
        <f>'Innlegging av opplysninger'!$B$4*H267</f>
        <v>918916.25918181834</v>
      </c>
      <c r="L267" s="1"/>
      <c r="M267" s="1">
        <f>'Innlegging av opplysninger'!$B$5*H267</f>
        <v>925984.84579090925</v>
      </c>
      <c r="N267" s="1">
        <f>'Innlegging av opplysninger'!$B$5*I267</f>
        <v>156.05672727272727</v>
      </c>
      <c r="O267" s="1">
        <f>'Innlegging av opplysninger'!$B$5*J267</f>
        <v>111136.90830218184</v>
      </c>
      <c r="P267" s="1">
        <f>'Innlegging av opplysninger'!$B$5*K267</f>
        <v>120378.02995281821</v>
      </c>
      <c r="Q267" s="1"/>
      <c r="R267" s="1">
        <f>'Innlegging av opplysninger'!$C$11*SUM(H267:Q267)</f>
        <v>379799.48644847196</v>
      </c>
      <c r="S267" s="1">
        <f>'Innlegging av opplysninger'!$C$13*(((H267+J267+M267+O267)*Data!H267)+(J267+O267)*(1-Data!H267)*1.8/12+I267+N267+K267+L267+P267+Q267)</f>
        <v>67550.687951703643</v>
      </c>
      <c r="T267" s="1">
        <f>'Innlegging av opplysninger'!$C$13*((H267+J267+M267+O267)*(1-Data!H267)-(J267+O267)*(1-Data!H267)*1.8/12)</f>
        <v>452174.92508304736</v>
      </c>
      <c r="U267" s="1">
        <f>Data!I267</f>
        <v>1.3169</v>
      </c>
      <c r="V267" s="1">
        <f>Data!J267+Data!K267</f>
        <v>48798.431923456599</v>
      </c>
      <c r="W267" s="1">
        <f>Data!L267</f>
        <v>0</v>
      </c>
      <c r="X267" s="1">
        <f t="shared" si="47"/>
        <v>701047.14545454539</v>
      </c>
      <c r="Y267" s="100">
        <f t="shared" si="48"/>
        <v>0</v>
      </c>
      <c r="Z267" s="100">
        <f t="shared" si="49"/>
        <v>100249.74179999999</v>
      </c>
      <c r="AA267" s="100">
        <f>'Innlegging av opplysninger'!$B$4*X267</f>
        <v>91136.128909090898</v>
      </c>
      <c r="AB267" s="1"/>
      <c r="AC267" s="1">
        <f>'Innlegging av opplysninger'!$B$5*X267</f>
        <v>91837.176054545445</v>
      </c>
      <c r="AD267" s="1">
        <f>'Innlegging av opplysninger'!$B$5*Y267</f>
        <v>0</v>
      </c>
      <c r="AE267" s="1">
        <f>'Innlegging av opplysninger'!$B$5*Z267</f>
        <v>13132.716175799998</v>
      </c>
      <c r="AF267" s="1">
        <f>'Innlegging av opplysninger'!$B$5*AA267</f>
        <v>11938.832887090908</v>
      </c>
      <c r="AG267" s="1"/>
      <c r="AH267" s="1">
        <f>'Innlegging av opplysninger'!$C$11*SUM(X267:AG267)</f>
        <v>38354.986168680756</v>
      </c>
      <c r="AI267" s="1">
        <f>'Innlegging av opplysninger'!$C$13*(((X267+Z267+AC267+AE267)*Data!M267)+(Z267+AE267)*(1-Data!M267)*1.8/12+Y267+AD267+AA267+AB267+AF267+AG267)</f>
        <v>6244.2811856126937</v>
      </c>
      <c r="AJ267" s="1">
        <f>'Innlegging av opplysninger'!$C$13*((X267+Z267+AC267+AE267)*(1-Data!M267)-(Z267+AE267)*(1-Data!M267)*1.8/12)</f>
        <v>46241.489361003078</v>
      </c>
      <c r="AK267" s="83">
        <f t="shared" si="44"/>
        <v>418000</v>
      </c>
      <c r="AL267" s="83">
        <f t="shared" si="45"/>
        <v>74000</v>
      </c>
      <c r="AM267" s="83">
        <f t="shared" si="46"/>
        <v>498000</v>
      </c>
      <c r="AN267" s="83"/>
      <c r="AO267" s="83"/>
      <c r="AP267" s="83"/>
      <c r="AQ267" s="83"/>
      <c r="AR267" s="83"/>
      <c r="AS267" s="83"/>
      <c r="AT267" s="83"/>
      <c r="AV267" s="97"/>
      <c r="AZ267" s="98"/>
      <c r="BA267" s="99"/>
      <c r="BB267" s="4"/>
      <c r="BC267" s="3"/>
    </row>
    <row r="268" spans="1:55">
      <c r="A268" t="str">
        <f t="shared" si="40"/>
        <v>1525Alle</v>
      </c>
      <c r="B268" s="6" t="str">
        <f>Data!A268</f>
        <v>1525</v>
      </c>
      <c r="C268" s="7" t="str">
        <f>Data!B268</f>
        <v>Stranda kommune</v>
      </c>
      <c r="D268" s="7" t="str">
        <f>Data!C268</f>
        <v>Alle</v>
      </c>
      <c r="E268" s="1">
        <f>Data!D268</f>
        <v>321.10430000000014</v>
      </c>
      <c r="F268" s="1">
        <f>Data!E268+Data!F268</f>
        <v>47171.933666620644</v>
      </c>
      <c r="G268" s="1">
        <f>Data!G268</f>
        <v>507.33935982794367</v>
      </c>
      <c r="H268" s="1">
        <f t="shared" si="41"/>
        <v>165241208.06909084</v>
      </c>
      <c r="I268" s="1">
        <f t="shared" si="42"/>
        <v>1777187.4545454548</v>
      </c>
      <c r="J268" s="1">
        <f t="shared" si="43"/>
        <v>20042207.462836355</v>
      </c>
      <c r="K268" s="1">
        <f>'Innlegging av opplysninger'!$B$4*H268</f>
        <v>21481357.048981812</v>
      </c>
      <c r="L268" s="1"/>
      <c r="M268" s="1">
        <f>'Innlegging av opplysninger'!$B$5*H268</f>
        <v>21646598.257050902</v>
      </c>
      <c r="N268" s="1">
        <f>'Innlegging av opplysninger'!$B$5*I268</f>
        <v>232811.5565454546</v>
      </c>
      <c r="O268" s="1">
        <f>'Innlegging av opplysninger'!$B$5*J268</f>
        <v>2625529.1776315626</v>
      </c>
      <c r="P268" s="1">
        <f>'Innlegging av opplysninger'!$B$5*K268</f>
        <v>2814057.7734166174</v>
      </c>
      <c r="Q268" s="1"/>
      <c r="R268" s="1">
        <f>'Innlegging av opplysninger'!$C$11*SUM(H268:Q268)</f>
        <v>8962716.3584037628</v>
      </c>
      <c r="S268" s="1">
        <f>'Innlegging av opplysninger'!$C$13*(((H268+J268+M268+O268)*Data!H268)+(J268+O268)*(1-Data!H268)*1.8/12+I268+N268+K268+L268+P268+Q268)</f>
        <v>1860485.5750608707</v>
      </c>
      <c r="T268" s="1">
        <f>'Innlegging av opplysninger'!$C$13*((H268+J268+M268+O268)*(1-Data!H268)-(J268+O268)*(1-Data!H268)*1.8/12)</f>
        <v>10404284.178544277</v>
      </c>
      <c r="U268" s="1">
        <f>Data!I268</f>
        <v>41.787399999999991</v>
      </c>
      <c r="V268" s="1">
        <f>Data!J268+Data!K268</f>
        <v>53688.278625853753</v>
      </c>
      <c r="W268" s="1">
        <f>Data!L268</f>
        <v>571.53137070025889</v>
      </c>
      <c r="X268" s="1">
        <f t="shared" si="47"/>
        <v>24474475.355454553</v>
      </c>
      <c r="Y268" s="100">
        <f t="shared" si="48"/>
        <v>260539.74545454534</v>
      </c>
      <c r="Z268" s="100">
        <f t="shared" si="49"/>
        <v>3537107.1594300009</v>
      </c>
      <c r="AA268" s="100">
        <f>'Innlegging av opplysninger'!$B$4*X268</f>
        <v>3181681.7962090918</v>
      </c>
      <c r="AB268" s="1"/>
      <c r="AC268" s="1">
        <f>'Innlegging av opplysninger'!$B$5*X268</f>
        <v>3206156.2715645465</v>
      </c>
      <c r="AD268" s="1">
        <f>'Innlegging av opplysninger'!$B$5*Y268</f>
        <v>34130.706654545444</v>
      </c>
      <c r="AE268" s="1">
        <f>'Innlegging av opplysninger'!$B$5*Z268</f>
        <v>463361.03788533015</v>
      </c>
      <c r="AF268" s="1">
        <f>'Innlegging av opplysninger'!$B$5*AA268</f>
        <v>416800.31530339102</v>
      </c>
      <c r="AG268" s="1"/>
      <c r="AH268" s="1">
        <f>'Innlegging av opplysninger'!$C$11*SUM(X268:AG268)</f>
        <v>1351821.5907423282</v>
      </c>
      <c r="AI268" s="1">
        <f>'Innlegging av opplysninger'!$C$13*(((X268+Z268+AC268+AE268)*Data!M268)+(Z268+AE268)*(1-Data!M268)*1.8/12+Y268+AD268+AA268+AB268+AF268+AG268)</f>
        <v>388426.90452465898</v>
      </c>
      <c r="AJ268" s="1">
        <f>'Innlegging av opplysninger'!$C$13*((X268+Z268+AC268+AE268)*(1-Data!M268)-(Z268+AE268)*(1-Data!M268)*1.8/12)</f>
        <v>1461434.2196490534</v>
      </c>
      <c r="AK268" s="83">
        <f t="shared" si="44"/>
        <v>10315000</v>
      </c>
      <c r="AL268" s="83">
        <f t="shared" si="45"/>
        <v>2249000</v>
      </c>
      <c r="AM268" s="83">
        <f t="shared" si="46"/>
        <v>11866000</v>
      </c>
      <c r="AN268" s="83"/>
      <c r="AO268" s="83"/>
      <c r="AP268" s="83"/>
      <c r="AQ268" s="83"/>
      <c r="AR268" s="83"/>
      <c r="AS268" s="83"/>
      <c r="AT268" s="83"/>
      <c r="AV268" s="97"/>
      <c r="AZ268" s="98"/>
      <c r="BA268" s="99"/>
      <c r="BB268" s="4"/>
      <c r="BC268" s="3"/>
    </row>
    <row r="269" spans="1:55">
      <c r="A269" t="str">
        <f t="shared" si="40"/>
        <v>1525Administrasjon</v>
      </c>
      <c r="B269" s="6" t="str">
        <f>Data!A269</f>
        <v>1525</v>
      </c>
      <c r="C269" s="7" t="str">
        <f>Data!B269</f>
        <v>Stranda kommune</v>
      </c>
      <c r="D269" s="7" t="str">
        <f>Data!C269</f>
        <v>Administrasjon</v>
      </c>
      <c r="E269" s="1">
        <f>Data!D269</f>
        <v>15.845400000000001</v>
      </c>
      <c r="F269" s="1">
        <f>Data!E269+Data!F269</f>
        <v>55764.782208085628</v>
      </c>
      <c r="G269" s="1">
        <f>Data!G269</f>
        <v>93.251669254168391</v>
      </c>
      <c r="H269" s="1">
        <f t="shared" si="41"/>
        <v>9639439.4181818198</v>
      </c>
      <c r="I269" s="1">
        <f t="shared" si="42"/>
        <v>16119.381818181817</v>
      </c>
      <c r="J269" s="1">
        <f t="shared" si="43"/>
        <v>1158667.0560000001</v>
      </c>
      <c r="K269" s="1">
        <f>'Innlegging av opplysninger'!$B$4*H269</f>
        <v>1253127.1243636366</v>
      </c>
      <c r="L269" s="1"/>
      <c r="M269" s="1">
        <f>'Innlegging av opplysninger'!$B$5*H269</f>
        <v>1262766.5637818184</v>
      </c>
      <c r="N269" s="1">
        <f>'Innlegging av opplysninger'!$B$5*I269</f>
        <v>2111.6390181818183</v>
      </c>
      <c r="O269" s="1">
        <f>'Innlegging av opplysninger'!$B$5*J269</f>
        <v>151785.38433600002</v>
      </c>
      <c r="P269" s="1">
        <f>'Innlegging av opplysninger'!$B$5*K269</f>
        <v>164159.65329163641</v>
      </c>
      <c r="Q269" s="1"/>
      <c r="R269" s="1">
        <f>'Innlegging av opplysninger'!$C$11*SUM(H269:Q269)</f>
        <v>518630.69639006845</v>
      </c>
      <c r="S269" s="1">
        <f>'Innlegging av opplysninger'!$C$13*(((H269+J269+M269+O269)*Data!H269)+(J269+O269)*(1-Data!H269)*1.8/12+I269+N269+K269+L269+P269+Q269)</f>
        <v>168994.13929057933</v>
      </c>
      <c r="T269" s="1">
        <f>'Innlegging av opplysninger'!$C$13*((H269+J269+M269+O269)*(1-Data!H269)-(J269+O269)*(1-Data!H269)*1.8/12)</f>
        <v>540711.02419056685</v>
      </c>
      <c r="U269" s="1">
        <f>Data!I269</f>
        <v>1.4</v>
      </c>
      <c r="V269" s="1">
        <f>Data!J269+Data!K269</f>
        <v>80492.857142857145</v>
      </c>
      <c r="W269" s="1">
        <f>Data!L269</f>
        <v>0</v>
      </c>
      <c r="X269" s="1">
        <f t="shared" si="47"/>
        <v>1229345.4545454544</v>
      </c>
      <c r="Y269" s="100">
        <f t="shared" si="48"/>
        <v>0</v>
      </c>
      <c r="Z269" s="100">
        <f t="shared" si="49"/>
        <v>175796.39999999997</v>
      </c>
      <c r="AA269" s="100">
        <f>'Innlegging av opplysninger'!$B$4*X269</f>
        <v>159814.90909090906</v>
      </c>
      <c r="AB269" s="1"/>
      <c r="AC269" s="1">
        <f>'Innlegging av opplysninger'!$B$5*X269</f>
        <v>161044.25454545452</v>
      </c>
      <c r="AD269" s="1">
        <f>'Innlegging av opplysninger'!$B$5*Y269</f>
        <v>0</v>
      </c>
      <c r="AE269" s="1">
        <f>'Innlegging av opplysninger'!$B$5*Z269</f>
        <v>23029.328399999995</v>
      </c>
      <c r="AF269" s="1">
        <f>'Innlegging av opplysninger'!$B$5*AA269</f>
        <v>20935.753090909089</v>
      </c>
      <c r="AG269" s="1"/>
      <c r="AH269" s="1">
        <f>'Innlegging av opplysninger'!$C$11*SUM(X269:AG269)</f>
        <v>67258.711787563603</v>
      </c>
      <c r="AI269" s="1">
        <f>'Innlegging av opplysninger'!$C$13*(((X269+Z269+AC269+AE269)*Data!M269)+(Z269+AE269)*(1-Data!M269)*1.8/12+Y269+AD269+AA269+AB269+AF269+AG269)</f>
        <v>38409.7520255989</v>
      </c>
      <c r="AJ269" s="1">
        <f>'Innlegging av opplysninger'!$C$13*((X269+Z269+AC269+AE269)*(1-Data!M269)-(Z269+AE269)*(1-Data!M269)*1.8/12)</f>
        <v>53628.4851573829</v>
      </c>
      <c r="AK269" s="83">
        <f t="shared" si="44"/>
        <v>586000</v>
      </c>
      <c r="AL269" s="83">
        <f t="shared" si="45"/>
        <v>207000</v>
      </c>
      <c r="AM269" s="83">
        <f t="shared" si="46"/>
        <v>594000</v>
      </c>
      <c r="AN269" s="83"/>
      <c r="AO269" s="83"/>
      <c r="AP269" s="83"/>
      <c r="AQ269" s="83"/>
      <c r="AR269" s="83"/>
      <c r="AS269" s="83"/>
      <c r="AT269" s="83"/>
      <c r="AV269" s="97"/>
      <c r="AZ269" s="98"/>
      <c r="BA269" s="99"/>
      <c r="BB269" s="4"/>
      <c r="BC269" s="3"/>
    </row>
    <row r="270" spans="1:55">
      <c r="A270" t="str">
        <f t="shared" si="40"/>
        <v>1525Undervisning</v>
      </c>
      <c r="B270" s="6" t="str">
        <f>Data!A270</f>
        <v>1525</v>
      </c>
      <c r="C270" s="7" t="str">
        <f>Data!B270</f>
        <v>Stranda kommune</v>
      </c>
      <c r="D270" s="7" t="str">
        <f>Data!C270</f>
        <v>Undervisning</v>
      </c>
      <c r="E270" s="1">
        <f>Data!D270</f>
        <v>83.837199999999982</v>
      </c>
      <c r="F270" s="1">
        <f>Data!E270+Data!F270</f>
        <v>48336.64584854139</v>
      </c>
      <c r="G270" s="1">
        <f>Data!G270</f>
        <v>0</v>
      </c>
      <c r="H270" s="1">
        <f t="shared" si="41"/>
        <v>44208098.676363632</v>
      </c>
      <c r="I270" s="1">
        <f t="shared" si="42"/>
        <v>0</v>
      </c>
      <c r="J270" s="1">
        <f t="shared" si="43"/>
        <v>5304971.8411636353</v>
      </c>
      <c r="K270" s="1">
        <f>'Innlegging av opplysninger'!$B$4*H270</f>
        <v>5747052.8279272728</v>
      </c>
      <c r="L270" s="1"/>
      <c r="M270" s="1">
        <f>'Innlegging av opplysninger'!$B$5*H270</f>
        <v>5791260.9266036358</v>
      </c>
      <c r="N270" s="1">
        <f>'Innlegging av opplysninger'!$B$5*I270</f>
        <v>0</v>
      </c>
      <c r="O270" s="1">
        <f>'Innlegging av opplysninger'!$B$5*J270</f>
        <v>694951.31119243626</v>
      </c>
      <c r="P270" s="1">
        <f>'Innlegging av opplysninger'!$B$5*K270</f>
        <v>752863.9204584728</v>
      </c>
      <c r="Q270" s="1"/>
      <c r="R270" s="1">
        <f>'Innlegging av opplysninger'!$C$11*SUM(H270:Q270)</f>
        <v>2374969.5811409457</v>
      </c>
      <c r="S270" s="1">
        <f>'Innlegging av opplysninger'!$C$13*(((H270+J270+M270+O270)*Data!H270)+(J270+O270)*(1-Data!H270)*1.8/12+I270+N270+K270+L270+P270+Q270)</f>
        <v>409972.54473623249</v>
      </c>
      <c r="T270" s="1">
        <f>'Innlegging av opplysninger'!$C$13*((H270+J270+M270+O270)*(1-Data!H270)-(J270+O270)*(1-Data!H270)*1.8/12)</f>
        <v>2839985.8294566399</v>
      </c>
      <c r="U270" s="1">
        <f>Data!I270</f>
        <v>12.105700000000002</v>
      </c>
      <c r="V270" s="1">
        <f>Data!J270+Data!K270</f>
        <v>49663.389911364065</v>
      </c>
      <c r="W270" s="1">
        <f>Data!L270</f>
        <v>0</v>
      </c>
      <c r="X270" s="1">
        <f t="shared" si="47"/>
        <v>6558655.6281818189</v>
      </c>
      <c r="Y270" s="100">
        <f t="shared" si="48"/>
        <v>0</v>
      </c>
      <c r="Z270" s="100">
        <f t="shared" si="49"/>
        <v>937887.75482999999</v>
      </c>
      <c r="AA270" s="100">
        <f>'Innlegging av opplysninger'!$B$4*X270</f>
        <v>852625.23166363651</v>
      </c>
      <c r="AB270" s="1"/>
      <c r="AC270" s="1">
        <f>'Innlegging av opplysninger'!$B$5*X270</f>
        <v>859183.88729181828</v>
      </c>
      <c r="AD270" s="1">
        <f>'Innlegging av opplysninger'!$B$5*Y270</f>
        <v>0</v>
      </c>
      <c r="AE270" s="1">
        <f>'Innlegging av opplysninger'!$B$5*Z270</f>
        <v>122863.29588273</v>
      </c>
      <c r="AF270" s="1">
        <f>'Innlegging av opplysninger'!$B$5*AA270</f>
        <v>111693.90534793639</v>
      </c>
      <c r="AG270" s="1"/>
      <c r="AH270" s="1">
        <f>'Innlegging av opplysninger'!$C$11*SUM(X270:AG270)</f>
        <v>358830.5687215217</v>
      </c>
      <c r="AI270" s="1">
        <f>'Innlegging av opplysninger'!$C$13*(((X270+Z270+AC270+AE270)*Data!M270)+(Z270+AE270)*(1-Data!M270)*1.8/12+Y270+AD270+AA270+AB270+AF270+AG270)</f>
        <v>66744.479788897428</v>
      </c>
      <c r="AJ270" s="1">
        <f>'Innlegging av opplysninger'!$C$13*((X270+Z270+AC270+AE270)*(1-Data!M270)-(Z270+AE270)*(1-Data!M270)*1.8/12)</f>
        <v>424286.82477739541</v>
      </c>
      <c r="AK270" s="83">
        <f t="shared" si="44"/>
        <v>2734000</v>
      </c>
      <c r="AL270" s="83">
        <f t="shared" si="45"/>
        <v>477000</v>
      </c>
      <c r="AM270" s="83">
        <f t="shared" si="46"/>
        <v>3264000</v>
      </c>
      <c r="AN270" s="83"/>
      <c r="AO270" s="83"/>
      <c r="AP270" s="83"/>
      <c r="AQ270" s="83"/>
      <c r="AR270" s="83"/>
      <c r="AS270" s="83"/>
      <c r="AT270" s="83"/>
      <c r="AV270" s="97"/>
      <c r="AZ270" s="98"/>
      <c r="BA270" s="99"/>
      <c r="BB270" s="4"/>
      <c r="BC270" s="3"/>
    </row>
    <row r="271" spans="1:55">
      <c r="A271" t="str">
        <f t="shared" si="40"/>
        <v>1525Barnehager</v>
      </c>
      <c r="B271" s="6" t="str">
        <f>Data!A271</f>
        <v>1525</v>
      </c>
      <c r="C271" s="7" t="str">
        <f>Data!B271</f>
        <v>Stranda kommune</v>
      </c>
      <c r="D271" s="7" t="str">
        <f>Data!C271</f>
        <v>Barnehager</v>
      </c>
      <c r="E271" s="1">
        <f>Data!D271</f>
        <v>32.079000000000001</v>
      </c>
      <c r="F271" s="1">
        <f>Data!E271+Data!F271</f>
        <v>41786.773538244124</v>
      </c>
      <c r="G271" s="1">
        <f>Data!G271</f>
        <v>0</v>
      </c>
      <c r="H271" s="1">
        <f t="shared" si="41"/>
        <v>14623395.363636363</v>
      </c>
      <c r="I271" s="1">
        <f t="shared" si="42"/>
        <v>0</v>
      </c>
      <c r="J271" s="1">
        <f t="shared" si="43"/>
        <v>1754807.4436363636</v>
      </c>
      <c r="K271" s="1">
        <f>'Innlegging av opplysninger'!$B$4*H271</f>
        <v>1901041.3972727272</v>
      </c>
      <c r="L271" s="1"/>
      <c r="M271" s="1">
        <f>'Innlegging av opplysninger'!$B$5*H271</f>
        <v>1915664.7926363638</v>
      </c>
      <c r="N271" s="1">
        <f>'Innlegging av opplysninger'!$B$5*I271</f>
        <v>0</v>
      </c>
      <c r="O271" s="1">
        <f>'Innlegging av opplysninger'!$B$5*J271</f>
        <v>229879.77511636363</v>
      </c>
      <c r="P271" s="1">
        <f>'Innlegging av opplysninger'!$B$5*K271</f>
        <v>249036.42304272729</v>
      </c>
      <c r="Q271" s="1"/>
      <c r="R271" s="1">
        <f>'Innlegging av opplysninger'!$C$11*SUM(H271:Q271)</f>
        <v>785605.35742295452</v>
      </c>
      <c r="S271" s="1">
        <f>'Innlegging av opplysninger'!$C$13*(((H271+J271+M271+O271)*Data!H271)+(J271+O271)*(1-Data!H271)*1.8/12+I271+N271+K271+L271+P271+Q271)</f>
        <v>128294.35960059491</v>
      </c>
      <c r="T271" s="1">
        <f>'Innlegging av opplysninger'!$C$13*((H271+J271+M271+O271)*(1-Data!H271)-(J271+O271)*(1-Data!H271)*1.8/12)</f>
        <v>946744.55055713223</v>
      </c>
      <c r="U271" s="1">
        <f>Data!I271</f>
        <v>4.8769</v>
      </c>
      <c r="V271" s="1">
        <f>Data!J271+Data!K271</f>
        <v>46349.348629935674</v>
      </c>
      <c r="W271" s="1">
        <f>Data!L271</f>
        <v>0</v>
      </c>
      <c r="X271" s="1">
        <f t="shared" si="47"/>
        <v>2465903.3272727267</v>
      </c>
      <c r="Y271" s="100">
        <f t="shared" si="48"/>
        <v>0</v>
      </c>
      <c r="Z271" s="100">
        <f t="shared" si="49"/>
        <v>352624.17579999991</v>
      </c>
      <c r="AA271" s="100">
        <f>'Innlegging av opplysninger'!$B$4*X271</f>
        <v>320567.43254545447</v>
      </c>
      <c r="AB271" s="1"/>
      <c r="AC271" s="1">
        <f>'Innlegging av opplysninger'!$B$5*X271</f>
        <v>323033.33587272721</v>
      </c>
      <c r="AD271" s="1">
        <f>'Innlegging av opplysninger'!$B$5*Y271</f>
        <v>0</v>
      </c>
      <c r="AE271" s="1">
        <f>'Innlegging av opplysninger'!$B$5*Z271</f>
        <v>46193.767029799987</v>
      </c>
      <c r="AF271" s="1">
        <f>'Innlegging av opplysninger'!$B$5*AA271</f>
        <v>41994.333663454541</v>
      </c>
      <c r="AG271" s="1"/>
      <c r="AH271" s="1">
        <f>'Innlegging av opplysninger'!$C$11*SUM(X271:AG271)</f>
        <v>134912.02214299818</v>
      </c>
      <c r="AI271" s="1">
        <f>'Innlegging av opplysninger'!$C$13*(((X271+Z271+AC271+AE271)*Data!M271)+(Z271+AE271)*(1-Data!M271)*1.8/12+Y271+AD271+AA271+AB271+AF271+AG271)</f>
        <v>26169.519635310615</v>
      </c>
      <c r="AJ271" s="1">
        <f>'Innlegging av opplysninger'!$C$13*((X271+Z271+AC271+AE271)*(1-Data!M271)-(Z271+AE271)*(1-Data!M271)*1.8/12)</f>
        <v>158446.93171826584</v>
      </c>
      <c r="AK271" s="83">
        <f t="shared" si="44"/>
        <v>921000</v>
      </c>
      <c r="AL271" s="83">
        <f t="shared" si="45"/>
        <v>154000</v>
      </c>
      <c r="AM271" s="83">
        <f t="shared" si="46"/>
        <v>1105000</v>
      </c>
      <c r="AN271" s="83"/>
      <c r="AO271" s="83"/>
      <c r="AP271" s="83"/>
      <c r="AQ271" s="83"/>
      <c r="AR271" s="83"/>
      <c r="AS271" s="83"/>
      <c r="AT271" s="83"/>
      <c r="AV271" s="97"/>
      <c r="AZ271" s="98"/>
      <c r="BA271" s="99"/>
      <c r="BB271" s="4"/>
      <c r="BC271" s="3"/>
    </row>
    <row r="272" spans="1:55">
      <c r="A272" t="str">
        <f t="shared" si="40"/>
        <v>1525Helse/pleie/omsorg</v>
      </c>
      <c r="B272" s="6" t="str">
        <f>Data!A272</f>
        <v>1525</v>
      </c>
      <c r="C272" s="7" t="str">
        <f>Data!B272</f>
        <v>Stranda kommune</v>
      </c>
      <c r="D272" s="7" t="str">
        <f>Data!C272</f>
        <v>Helse/pleie/omsorg</v>
      </c>
      <c r="E272" s="1">
        <f>Data!D272</f>
        <v>165.74749999999989</v>
      </c>
      <c r="F272" s="1">
        <f>Data!E272+Data!F272</f>
        <v>45339.079077110284</v>
      </c>
      <c r="G272" s="1">
        <f>Data!G272</f>
        <v>928.53629768171572</v>
      </c>
      <c r="H272" s="1">
        <f t="shared" si="41"/>
        <v>81980061.919999972</v>
      </c>
      <c r="I272" s="1">
        <f t="shared" si="42"/>
        <v>1678937.1272727281</v>
      </c>
      <c r="J272" s="1">
        <f t="shared" si="43"/>
        <v>10039079.885672724</v>
      </c>
      <c r="K272" s="1">
        <f>'Innlegging av opplysninger'!$B$4*H272</f>
        <v>10657408.049599996</v>
      </c>
      <c r="L272" s="1"/>
      <c r="M272" s="1">
        <f>'Innlegging av opplysninger'!$B$5*H272</f>
        <v>10739388.111519996</v>
      </c>
      <c r="N272" s="1">
        <f>'Innlegging av opplysninger'!$B$5*I272</f>
        <v>219940.76367272739</v>
      </c>
      <c r="O272" s="1">
        <f>'Innlegging av opplysninger'!$B$5*J272</f>
        <v>1315119.4650231269</v>
      </c>
      <c r="P272" s="1">
        <f>'Innlegging av opplysninger'!$B$5*K272</f>
        <v>1396120.4544975995</v>
      </c>
      <c r="Q272" s="1"/>
      <c r="R272" s="1">
        <f>'Innlegging av opplysninger'!$C$11*SUM(H272:Q272)</f>
        <v>4484990.1195358364</v>
      </c>
      <c r="S272" s="1">
        <f>'Innlegging av opplysninger'!$C$13*(((H272+J272+M272+O272)*Data!H272)+(J272+O272)*(1-Data!H272)*1.8/12+I272+N272+K272+L272+P272+Q272)</f>
        <v>984883.29950570792</v>
      </c>
      <c r="T272" s="1">
        <f>'Innlegging av opplysninger'!$C$13*((H272+J272+M272+O272)*(1-Data!H272)-(J272+O272)*(1-Data!H272)*1.8/12)</f>
        <v>5152471.6009117523</v>
      </c>
      <c r="U272" s="1">
        <f>Data!I272</f>
        <v>19.992700000000003</v>
      </c>
      <c r="V272" s="1">
        <f>Data!J272+Data!K272</f>
        <v>54465.298250528096</v>
      </c>
      <c r="W272" s="1">
        <f>Data!L272</f>
        <v>1165.2508165480399</v>
      </c>
      <c r="X272" s="1">
        <f t="shared" si="47"/>
        <v>11879000.381818181</v>
      </c>
      <c r="Y272" s="100">
        <f t="shared" si="48"/>
        <v>254143.74545454542</v>
      </c>
      <c r="Z272" s="100">
        <f t="shared" si="49"/>
        <v>1735039.6101999998</v>
      </c>
      <c r="AA272" s="100">
        <f>'Innlegging av opplysninger'!$B$4*X272</f>
        <v>1544270.0496363635</v>
      </c>
      <c r="AB272" s="1"/>
      <c r="AC272" s="1">
        <f>'Innlegging av opplysninger'!$B$5*X272</f>
        <v>1556149.0500181818</v>
      </c>
      <c r="AD272" s="1">
        <f>'Innlegging av opplysninger'!$B$5*Y272</f>
        <v>33292.830654545454</v>
      </c>
      <c r="AE272" s="1">
        <f>'Innlegging av opplysninger'!$B$5*Z272</f>
        <v>227290.18893619996</v>
      </c>
      <c r="AF272" s="1">
        <f>'Innlegging av opplysninger'!$B$5*AA272</f>
        <v>202299.37650236362</v>
      </c>
      <c r="AG272" s="1"/>
      <c r="AH272" s="1">
        <f>'Innlegging av opplysninger'!$C$11*SUM(X272:AG272)</f>
        <v>662396.43886237452</v>
      </c>
      <c r="AI272" s="1">
        <f>'Innlegging av opplysninger'!$C$13*(((X272+Z272+AC272+AE272)*Data!M272)+(Z272+AE272)*(1-Data!M272)*1.8/12+Y272+AD272+AA272+AB272+AF272+AG272)</f>
        <v>229994.90120716285</v>
      </c>
      <c r="AJ272" s="1">
        <f>'Innlegging av opplysninger'!$C$13*((X272+Z272+AC272+AE272)*(1-Data!M272)-(Z272+AE272)*(1-Data!M272)*1.8/12)</f>
        <v>676442.33092029695</v>
      </c>
      <c r="AK272" s="83">
        <f t="shared" si="44"/>
        <v>5147000</v>
      </c>
      <c r="AL272" s="83">
        <f t="shared" si="45"/>
        <v>1215000</v>
      </c>
      <c r="AM272" s="83">
        <f t="shared" si="46"/>
        <v>5829000</v>
      </c>
      <c r="AN272" s="83"/>
      <c r="AO272" s="83"/>
      <c r="AP272" s="83"/>
      <c r="AQ272" s="83"/>
      <c r="AR272" s="83"/>
      <c r="AS272" s="83"/>
      <c r="AT272" s="83"/>
      <c r="AV272" s="97"/>
      <c r="AZ272" s="98"/>
      <c r="BA272" s="99"/>
      <c r="BB272" s="4"/>
      <c r="BC272" s="3"/>
    </row>
    <row r="273" spans="1:55">
      <c r="A273" t="str">
        <f t="shared" si="40"/>
        <v>1525Samferdsel og teknikk</v>
      </c>
      <c r="B273" s="6" t="str">
        <f>Data!A273</f>
        <v>1525</v>
      </c>
      <c r="C273" s="7" t="str">
        <f>Data!B273</f>
        <v>Stranda kommune</v>
      </c>
      <c r="D273" s="7" t="str">
        <f>Data!C273</f>
        <v>Samferdsel og teknikk</v>
      </c>
      <c r="E273" s="1">
        <f>Data!D273</f>
        <v>19.805200000000003</v>
      </c>
      <c r="F273" s="1">
        <f>Data!E273+Data!F273</f>
        <v>59474.927291822351</v>
      </c>
      <c r="G273" s="1">
        <f>Data!G273</f>
        <v>380.13602488235404</v>
      </c>
      <c r="H273" s="1">
        <f t="shared" si="41"/>
        <v>12849958.145454546</v>
      </c>
      <c r="I273" s="1">
        <f t="shared" si="42"/>
        <v>82130.945454545435</v>
      </c>
      <c r="J273" s="1">
        <f t="shared" si="43"/>
        <v>1551850.6909090909</v>
      </c>
      <c r="K273" s="1">
        <f>'Innlegging av opplysninger'!$B$4*H273</f>
        <v>1670494.5589090912</v>
      </c>
      <c r="L273" s="1"/>
      <c r="M273" s="1">
        <f>'Innlegging av opplysninger'!$B$5*H273</f>
        <v>1683344.5170545457</v>
      </c>
      <c r="N273" s="1">
        <f>'Innlegging av opplysninger'!$B$5*I273</f>
        <v>10759.153854545453</v>
      </c>
      <c r="O273" s="1">
        <f>'Innlegging av opplysninger'!$B$5*J273</f>
        <v>203292.44050909093</v>
      </c>
      <c r="P273" s="1">
        <f>'Innlegging av opplysninger'!$B$5*K273</f>
        <v>218834.78721709095</v>
      </c>
      <c r="Q273" s="1"/>
      <c r="R273" s="1">
        <f>'Innlegging av opplysninger'!$C$11*SUM(H273:Q273)</f>
        <v>694285.27909577684</v>
      </c>
      <c r="S273" s="1">
        <f>'Innlegging av opplysninger'!$C$13*(((H273+J273+M273+O273)*Data!H273)+(J273+O273)*(1-Data!H273)*1.8/12+I273+N273+K273+L273+P273+Q273)</f>
        <v>151495.55722572096</v>
      </c>
      <c r="T273" s="1">
        <f>'Innlegging av opplysninger'!$C$13*((H273+J273+M273+O273)*(1-Data!H273)-(J273+O273)*(1-Data!H273)*1.8/12)</f>
        <v>798579.0352211314</v>
      </c>
      <c r="U273" s="1">
        <f>Data!I273</f>
        <v>2.4120999999999997</v>
      </c>
      <c r="V273" s="1">
        <f>Data!J273+Data!K273</f>
        <v>63058.525074969257</v>
      </c>
      <c r="W273" s="1">
        <f>Data!L273</f>
        <v>243.06620786866216</v>
      </c>
      <c r="X273" s="1">
        <f t="shared" si="47"/>
        <v>1659310.5636363633</v>
      </c>
      <c r="Y273" s="100">
        <f t="shared" si="48"/>
        <v>6395.9999999999982</v>
      </c>
      <c r="Z273" s="100">
        <f t="shared" si="49"/>
        <v>238196.03859999991</v>
      </c>
      <c r="AA273" s="100">
        <f>'Innlegging av opplysninger'!$B$4*X273</f>
        <v>215710.37327272724</v>
      </c>
      <c r="AB273" s="1"/>
      <c r="AC273" s="1">
        <f>'Innlegging av opplysninger'!$B$5*X273</f>
        <v>217369.68383636361</v>
      </c>
      <c r="AD273" s="1">
        <f>'Innlegging av opplysninger'!$B$5*Y273</f>
        <v>837.87599999999975</v>
      </c>
      <c r="AE273" s="1">
        <f>'Innlegging av opplysninger'!$B$5*Z273</f>
        <v>31203.681056599991</v>
      </c>
      <c r="AF273" s="1">
        <f>'Innlegging av opplysninger'!$B$5*AA273</f>
        <v>28258.058898727271</v>
      </c>
      <c r="AG273" s="1"/>
      <c r="AH273" s="1">
        <f>'Innlegging av opplysninger'!$C$11*SUM(X273:AG273)</f>
        <v>91096.726461429702</v>
      </c>
      <c r="AI273" s="1">
        <f>'Innlegging av opplysninger'!$C$13*(((X273+Z273+AC273+AE273)*Data!M273)+(Z273+AE273)*(1-Data!M273)*1.8/12+Y273+AD273+AA273+AB273+AF273+AG273)</f>
        <v>16210.829880228861</v>
      </c>
      <c r="AJ273" s="1">
        <f>'Innlegging av opplysninger'!$C$13*((X273+Z273+AC273+AE273)*(1-Data!M273)-(Z273+AE273)*(1-Data!M273)*1.8/12)</f>
        <v>108447.84843541177</v>
      </c>
      <c r="AK273" s="83">
        <f t="shared" si="44"/>
        <v>785000</v>
      </c>
      <c r="AL273" s="83">
        <f t="shared" si="45"/>
        <v>168000</v>
      </c>
      <c r="AM273" s="83">
        <f t="shared" si="46"/>
        <v>907000</v>
      </c>
      <c r="AN273" s="83"/>
      <c r="AO273" s="83"/>
      <c r="AP273" s="83"/>
      <c r="AQ273" s="83"/>
      <c r="AR273" s="83"/>
      <c r="AS273" s="83"/>
      <c r="AT273" s="83"/>
      <c r="AV273" s="97"/>
      <c r="AZ273" s="98"/>
      <c r="BA273" s="99"/>
      <c r="BB273" s="4"/>
      <c r="BC273" s="3"/>
    </row>
    <row r="274" spans="1:55">
      <c r="A274" t="str">
        <f t="shared" si="40"/>
        <v>1525Annet</v>
      </c>
      <c r="B274" s="6" t="str">
        <f>Data!A274</f>
        <v>1525</v>
      </c>
      <c r="C274" s="7" t="str">
        <f>Data!B274</f>
        <v>Stranda kommune</v>
      </c>
      <c r="D274" s="7" t="str">
        <f>Data!C274</f>
        <v>Annet</v>
      </c>
      <c r="E274" s="1">
        <f>Data!D274</f>
        <v>3.79</v>
      </c>
      <c r="F274" s="1">
        <f>Data!E274+Data!F274</f>
        <v>0</v>
      </c>
      <c r="G274" s="1">
        <f>Data!G274</f>
        <v>0</v>
      </c>
      <c r="H274" s="1">
        <f t="shared" si="41"/>
        <v>0</v>
      </c>
      <c r="I274" s="1">
        <f t="shared" si="42"/>
        <v>0</v>
      </c>
      <c r="J274" s="1">
        <f t="shared" si="43"/>
        <v>0</v>
      </c>
      <c r="K274" s="1">
        <f>'Innlegging av opplysninger'!$B$4*H274</f>
        <v>0</v>
      </c>
      <c r="L274" s="1"/>
      <c r="M274" s="1">
        <f>'Innlegging av opplysninger'!$B$5*H274</f>
        <v>0</v>
      </c>
      <c r="N274" s="1">
        <f>'Innlegging av opplysninger'!$B$5*I274</f>
        <v>0</v>
      </c>
      <c r="O274" s="1">
        <f>'Innlegging av opplysninger'!$B$5*J274</f>
        <v>0</v>
      </c>
      <c r="P274" s="1">
        <f>'Innlegging av opplysninger'!$B$5*K274</f>
        <v>0</v>
      </c>
      <c r="Q274" s="1"/>
      <c r="R274" s="1">
        <f>'Innlegging av opplysninger'!$C$11*SUM(H274:Q274)</f>
        <v>0</v>
      </c>
      <c r="S274" s="1">
        <f>'Innlegging av opplysninger'!$C$13*(((H274+J274+M274+O274)*Data!H274)+(J274+O274)*(1-Data!H274)*1.8/12+I274+N274+K274+L274+P274+Q274)</f>
        <v>0</v>
      </c>
      <c r="T274" s="1">
        <f>'Innlegging av opplysninger'!$C$13*((H274+J274+M274+O274)*(1-Data!H274)-(J274+O274)*(1-Data!H274)*1.8/12)</f>
        <v>0</v>
      </c>
      <c r="U274" s="1">
        <f>Data!I274</f>
        <v>0</v>
      </c>
      <c r="V274" s="1">
        <f>Data!J274+Data!K274</f>
        <v>0</v>
      </c>
      <c r="W274" s="1">
        <f>Data!L274</f>
        <v>0</v>
      </c>
      <c r="X274" s="1">
        <f t="shared" si="47"/>
        <v>0</v>
      </c>
      <c r="Y274" s="100">
        <f t="shared" si="48"/>
        <v>0</v>
      </c>
      <c r="Z274" s="100">
        <f t="shared" si="49"/>
        <v>0</v>
      </c>
      <c r="AA274" s="100">
        <f>'Innlegging av opplysninger'!$B$4*X274</f>
        <v>0</v>
      </c>
      <c r="AB274" s="1"/>
      <c r="AC274" s="1">
        <f>'Innlegging av opplysninger'!$B$5*X274</f>
        <v>0</v>
      </c>
      <c r="AD274" s="1">
        <f>'Innlegging av opplysninger'!$B$5*Y274</f>
        <v>0</v>
      </c>
      <c r="AE274" s="1">
        <f>'Innlegging av opplysninger'!$B$5*Z274</f>
        <v>0</v>
      </c>
      <c r="AF274" s="1">
        <f>'Innlegging av opplysninger'!$B$5*AA274</f>
        <v>0</v>
      </c>
      <c r="AG274" s="1"/>
      <c r="AH274" s="1">
        <f>'Innlegging av opplysninger'!$C$11*SUM(X274:AG274)</f>
        <v>0</v>
      </c>
      <c r="AI274" s="1">
        <f>'Innlegging av opplysninger'!$C$13*(((X274+Z274+AC274+AE274)*Data!M274)+(Z274+AE274)*(1-Data!M274)*1.8/12+Y274+AD274+AA274+AB274+AF274+AG274)</f>
        <v>0</v>
      </c>
      <c r="AJ274" s="1">
        <f>'Innlegging av opplysninger'!$C$13*((X274+Z274+AC274+AE274)*(1-Data!M274)-(Z274+AE274)*(1-Data!M274)*1.8/12)</f>
        <v>0</v>
      </c>
      <c r="AK274" s="83">
        <f t="shared" si="44"/>
        <v>0</v>
      </c>
      <c r="AL274" s="83">
        <f t="shared" si="45"/>
        <v>0</v>
      </c>
      <c r="AM274" s="83">
        <f t="shared" si="46"/>
        <v>0</v>
      </c>
      <c r="AN274" s="83"/>
      <c r="AO274" s="83"/>
      <c r="AP274" s="83"/>
      <c r="AQ274" s="83"/>
      <c r="AR274" s="83"/>
      <c r="AS274" s="83"/>
      <c r="AT274" s="83"/>
      <c r="AV274" s="97"/>
      <c r="AZ274" s="98"/>
      <c r="BA274" s="99"/>
      <c r="BB274" s="4"/>
      <c r="BC274" s="3"/>
    </row>
    <row r="275" spans="1:55">
      <c r="A275" t="str">
        <f t="shared" si="40"/>
        <v>1528Alle</v>
      </c>
      <c r="B275" s="6" t="str">
        <f>Data!A275</f>
        <v>1528</v>
      </c>
      <c r="C275" s="7" t="str">
        <f>Data!B275</f>
        <v>Sykkylven kommune</v>
      </c>
      <c r="D275" s="7" t="str">
        <f>Data!C275</f>
        <v>Alle</v>
      </c>
      <c r="E275" s="1">
        <f>Data!D275</f>
        <v>414.01149999999984</v>
      </c>
      <c r="F275" s="1">
        <f>Data!E275+Data!F275</f>
        <v>47956.511591264236</v>
      </c>
      <c r="G275" s="1">
        <f>Data!G275</f>
        <v>494.82900837295614</v>
      </c>
      <c r="H275" s="1">
        <f t="shared" si="41"/>
        <v>216595061.44000021</v>
      </c>
      <c r="I275" s="1">
        <f t="shared" si="42"/>
        <v>2234889.8181818188</v>
      </c>
      <c r="J275" s="1">
        <f t="shared" si="43"/>
        <v>26259594.15098184</v>
      </c>
      <c r="K275" s="1">
        <f>'Innlegging av opplysninger'!$B$4*H275</f>
        <v>28157357.987200029</v>
      </c>
      <c r="L275" s="1"/>
      <c r="M275" s="1">
        <f>'Innlegging av opplysninger'!$B$5*H275</f>
        <v>28373953.048640028</v>
      </c>
      <c r="N275" s="1">
        <f>'Innlegging av opplysninger'!$B$5*I275</f>
        <v>292770.56618181826</v>
      </c>
      <c r="O275" s="1">
        <f>'Innlegging av opplysninger'!$B$5*J275</f>
        <v>3440006.8337786212</v>
      </c>
      <c r="P275" s="1">
        <f>'Innlegging av opplysninger'!$B$5*K275</f>
        <v>3688613.896323204</v>
      </c>
      <c r="Q275" s="1"/>
      <c r="R275" s="1">
        <f>'Innlegging av opplysninger'!$C$11*SUM(H275:Q275)</f>
        <v>11743605.414168928</v>
      </c>
      <c r="S275" s="1">
        <f>'Innlegging av opplysninger'!$C$13*(((H275+J275+M275+O275)*Data!H275)+(J275+O275)*(1-Data!H275)*1.8/12+I275+N275+K275+L275+P275+Q275)</f>
        <v>2356875.4381157425</v>
      </c>
      <c r="T275" s="1">
        <f>'Innlegging av opplysninger'!$C$13*((H275+J275+M275+O275)*(1-Data!H275)-(J275+O275)*(1-Data!H275)*1.8/12)</f>
        <v>13713321.444431212</v>
      </c>
      <c r="U275" s="1">
        <f>Data!I275</f>
        <v>80.48550000000003</v>
      </c>
      <c r="V275" s="1">
        <f>Data!J275+Data!K275</f>
        <v>48005.918500330277</v>
      </c>
      <c r="W275" s="1">
        <f>Data!L275</f>
        <v>481.15523914245404</v>
      </c>
      <c r="X275" s="1">
        <f t="shared" si="47"/>
        <v>42150331.128636368</v>
      </c>
      <c r="Y275" s="100">
        <f t="shared" si="48"/>
        <v>422465.67272727267</v>
      </c>
      <c r="Z275" s="100">
        <f t="shared" si="49"/>
        <v>6087909.9425950004</v>
      </c>
      <c r="AA275" s="100">
        <f>'Innlegging av opplysninger'!$B$4*X275</f>
        <v>5479543.0467227278</v>
      </c>
      <c r="AB275" s="1"/>
      <c r="AC275" s="1">
        <f>'Innlegging av opplysninger'!$B$5*X275</f>
        <v>5521693.3778513642</v>
      </c>
      <c r="AD275" s="1">
        <f>'Innlegging av opplysninger'!$B$5*Y275</f>
        <v>55343.003127272721</v>
      </c>
      <c r="AE275" s="1">
        <f>'Innlegging av opplysninger'!$B$5*Z275</f>
        <v>797516.20247994503</v>
      </c>
      <c r="AF275" s="1">
        <f>'Innlegging av opplysninger'!$B$5*AA275</f>
        <v>717820.13912067737</v>
      </c>
      <c r="AG275" s="1"/>
      <c r="AH275" s="1">
        <f>'Innlegging av opplysninger'!$C$11*SUM(X275:AG275)</f>
        <v>2326839.6555039035</v>
      </c>
      <c r="AI275" s="1">
        <f>'Innlegging av opplysninger'!$C$13*(((X275+Z275+AC275+AE275)*Data!M275)+(Z275+AE275)*(1-Data!M275)*1.8/12+Y275+AD275+AA275+AB275+AF275+AG275)</f>
        <v>457706.66447715915</v>
      </c>
      <c r="AJ275" s="1">
        <f>'Innlegging av opplysninger'!$C$13*((X275+Z275+AC275+AE275)*(1-Data!M275)-(Z275+AE275)*(1-Data!M275)*1.8/12)</f>
        <v>2726389.7062123935</v>
      </c>
      <c r="AK275" s="83">
        <f t="shared" si="44"/>
        <v>14070000</v>
      </c>
      <c r="AL275" s="83">
        <f t="shared" si="45"/>
        <v>2815000</v>
      </c>
      <c r="AM275" s="83">
        <f t="shared" si="46"/>
        <v>16440000</v>
      </c>
      <c r="AN275" s="83"/>
      <c r="AO275" s="83"/>
      <c r="AP275" s="83"/>
      <c r="AQ275" s="83"/>
      <c r="AR275" s="83"/>
      <c r="AS275" s="83"/>
      <c r="AT275" s="83"/>
      <c r="AV275" s="97"/>
      <c r="AZ275" s="98"/>
      <c r="BA275" s="99"/>
      <c r="BB275" s="4"/>
      <c r="BC275" s="3"/>
    </row>
    <row r="276" spans="1:55">
      <c r="A276" t="str">
        <f t="shared" si="40"/>
        <v>1528Administrasjon</v>
      </c>
      <c r="B276" s="6" t="str">
        <f>Data!A276</f>
        <v>1528</v>
      </c>
      <c r="C276" s="7" t="str">
        <f>Data!B276</f>
        <v>Sykkylven kommune</v>
      </c>
      <c r="D276" s="7" t="str">
        <f>Data!C276</f>
        <v>Administrasjon</v>
      </c>
      <c r="E276" s="1">
        <f>Data!D276</f>
        <v>30.000000000000004</v>
      </c>
      <c r="F276" s="1">
        <f>Data!E276+Data!F276</f>
        <v>48297.548333333325</v>
      </c>
      <c r="G276" s="1">
        <f>Data!G276</f>
        <v>16.243333333333332</v>
      </c>
      <c r="H276" s="1">
        <f t="shared" si="41"/>
        <v>15806470.363636361</v>
      </c>
      <c r="I276" s="1">
        <f t="shared" si="42"/>
        <v>5316</v>
      </c>
      <c r="J276" s="1">
        <f t="shared" si="43"/>
        <v>1897414.3636363633</v>
      </c>
      <c r="K276" s="1">
        <f>'Innlegging av opplysninger'!$B$4*H276</f>
        <v>2054841.147272727</v>
      </c>
      <c r="L276" s="1"/>
      <c r="M276" s="1">
        <f>'Innlegging av opplysninger'!$B$5*H276</f>
        <v>2070647.6176363635</v>
      </c>
      <c r="N276" s="1">
        <f>'Innlegging av opplysninger'!$B$5*I276</f>
        <v>696.39600000000007</v>
      </c>
      <c r="O276" s="1">
        <f>'Innlegging av opplysninger'!$B$5*J276</f>
        <v>248561.28163636359</v>
      </c>
      <c r="P276" s="1">
        <f>'Innlegging av opplysninger'!$B$5*K276</f>
        <v>269184.19029272726</v>
      </c>
      <c r="Q276" s="1"/>
      <c r="R276" s="1">
        <f>'Innlegging av opplysninger'!$C$11*SUM(H276:Q276)</f>
        <v>849418.99168421468</v>
      </c>
      <c r="S276" s="1">
        <f>'Innlegging av opplysninger'!$C$13*(((H276+J276+M276+O276)*Data!H276)+(J276+O276)*(1-Data!H276)*1.8/12+I276+N276+K276+L276+P276+Q276)</f>
        <v>225564.24153976291</v>
      </c>
      <c r="T276" s="1">
        <f>'Innlegging av opplysninger'!$C$13*((H276+J276+M276+O276)*(1-Data!H276)-(J276+O276)*(1-Data!H276)*1.8/12)</f>
        <v>936798.58918600425</v>
      </c>
      <c r="U276" s="1">
        <f>Data!I276</f>
        <v>6.8</v>
      </c>
      <c r="V276" s="1">
        <f>Data!J276+Data!K276</f>
        <v>51938.10539215686</v>
      </c>
      <c r="W276" s="1">
        <f>Data!L276</f>
        <v>0</v>
      </c>
      <c r="X276" s="1">
        <f t="shared" si="47"/>
        <v>3852863.0909090904</v>
      </c>
      <c r="Y276" s="100">
        <f t="shared" si="48"/>
        <v>0</v>
      </c>
      <c r="Z276" s="100">
        <f t="shared" si="49"/>
        <v>550959.4219999999</v>
      </c>
      <c r="AA276" s="100">
        <f>'Innlegging av opplysninger'!$B$4*X276</f>
        <v>500872.20181818178</v>
      </c>
      <c r="AB276" s="1"/>
      <c r="AC276" s="1">
        <f>'Innlegging av opplysninger'!$B$5*X276</f>
        <v>504725.06490909087</v>
      </c>
      <c r="AD276" s="1">
        <f>'Innlegging av opplysninger'!$B$5*Y276</f>
        <v>0</v>
      </c>
      <c r="AE276" s="1">
        <f>'Innlegging av opplysninger'!$B$5*Z276</f>
        <v>72175.684281999987</v>
      </c>
      <c r="AF276" s="1">
        <f>'Innlegging av opplysninger'!$B$5*AA276</f>
        <v>65614.258438181816</v>
      </c>
      <c r="AG276" s="1"/>
      <c r="AH276" s="1">
        <f>'Innlegging av opplysninger'!$C$11*SUM(X276:AG276)</f>
        <v>210793.96944954872</v>
      </c>
      <c r="AI276" s="1">
        <f>'Innlegging av opplysninger'!$C$13*(((X276+Z276+AC276+AE276)*Data!M276)+(Z276+AE276)*(1-Data!M276)*1.8/12+Y276+AD276+AA276+AB276+AF276+AG276)</f>
        <v>55246.388092124507</v>
      </c>
      <c r="AJ276" s="1">
        <f>'Innlegging av opplysninger'!$C$13*((X276+Z276+AC276+AE276)*(1-Data!M276)-(Z276+AE276)*(1-Data!M276)*1.8/12)</f>
        <v>233208.51747041583</v>
      </c>
      <c r="AK276" s="83">
        <f t="shared" si="44"/>
        <v>1060000</v>
      </c>
      <c r="AL276" s="83">
        <f t="shared" si="45"/>
        <v>281000</v>
      </c>
      <c r="AM276" s="83">
        <f t="shared" si="46"/>
        <v>1170000</v>
      </c>
      <c r="AN276" s="83"/>
      <c r="AO276" s="83"/>
      <c r="AP276" s="83"/>
      <c r="AQ276" s="83"/>
      <c r="AR276" s="83"/>
      <c r="AS276" s="83"/>
      <c r="AT276" s="83"/>
      <c r="AV276" s="97"/>
      <c r="AZ276" s="98"/>
      <c r="BA276" s="99"/>
      <c r="BB276" s="4"/>
      <c r="BC276" s="3"/>
    </row>
    <row r="277" spans="1:55">
      <c r="A277" t="str">
        <f t="shared" si="40"/>
        <v>1528Undervisning</v>
      </c>
      <c r="B277" s="6" t="str">
        <f>Data!A277</f>
        <v>1528</v>
      </c>
      <c r="C277" s="7" t="str">
        <f>Data!B277</f>
        <v>Sykkylven kommune</v>
      </c>
      <c r="D277" s="7" t="str">
        <f>Data!C277</f>
        <v>Undervisning</v>
      </c>
      <c r="E277" s="1">
        <f>Data!D277</f>
        <v>126.10299999999999</v>
      </c>
      <c r="F277" s="1">
        <f>Data!E277+Data!F277</f>
        <v>48171.954793568228</v>
      </c>
      <c r="G277" s="1">
        <f>Data!G277</f>
        <v>0.50450821947138447</v>
      </c>
      <c r="H277" s="1">
        <f t="shared" si="41"/>
        <v>66268669.258181825</v>
      </c>
      <c r="I277" s="1">
        <f t="shared" si="42"/>
        <v>694.03636363636349</v>
      </c>
      <c r="J277" s="1">
        <f t="shared" si="43"/>
        <v>7952323.5953454552</v>
      </c>
      <c r="K277" s="1">
        <f>'Innlegging av opplysninger'!$B$4*H277</f>
        <v>8614927.0035636369</v>
      </c>
      <c r="L277" s="1"/>
      <c r="M277" s="1">
        <f>'Innlegging av opplysninger'!$B$5*H277</f>
        <v>8681195.6728218198</v>
      </c>
      <c r="N277" s="1">
        <f>'Innlegging av opplysninger'!$B$5*I277</f>
        <v>90.918763636363622</v>
      </c>
      <c r="O277" s="1">
        <f>'Innlegging av opplysninger'!$B$5*J277</f>
        <v>1041754.3909902547</v>
      </c>
      <c r="P277" s="1">
        <f>'Innlegging av opplysninger'!$B$5*K277</f>
        <v>1128555.4374668365</v>
      </c>
      <c r="Q277" s="1"/>
      <c r="R277" s="1">
        <f>'Innlegging av opplysninger'!$C$11*SUM(H277:Q277)</f>
        <v>3560151.9919128902</v>
      </c>
      <c r="S277" s="1">
        <f>'Innlegging av opplysninger'!$C$13*(((H277+J277+M277+O277)*Data!H277)+(J277+O277)*(1-Data!H277)*1.8/12+I277+N277+K277+L277+P277+Q277)</f>
        <v>630128.29538453056</v>
      </c>
      <c r="T277" s="1">
        <f>'Innlegging av opplysninger'!$C$13*((H277+J277+M277+O277)*(1-Data!H277)-(J277+O277)*(1-Data!H277)*1.8/12)</f>
        <v>4241658.6409173179</v>
      </c>
      <c r="U277" s="1">
        <f>Data!I277</f>
        <v>18.712900000000001</v>
      </c>
      <c r="V277" s="1">
        <f>Data!J277+Data!K277</f>
        <v>47942.981401421821</v>
      </c>
      <c r="W277" s="1">
        <f>Data!L277</f>
        <v>0</v>
      </c>
      <c r="X277" s="1">
        <f t="shared" si="47"/>
        <v>9787115.090909088</v>
      </c>
      <c r="Y277" s="100">
        <f t="shared" si="48"/>
        <v>0</v>
      </c>
      <c r="Z277" s="100">
        <f t="shared" si="49"/>
        <v>1399557.4579999994</v>
      </c>
      <c r="AA277" s="100">
        <f>'Innlegging av opplysninger'!$B$4*X277</f>
        <v>1272324.9618181814</v>
      </c>
      <c r="AB277" s="1"/>
      <c r="AC277" s="1">
        <f>'Innlegging av opplysninger'!$B$5*X277</f>
        <v>1282112.0769090906</v>
      </c>
      <c r="AD277" s="1">
        <f>'Innlegging av opplysninger'!$B$5*Y277</f>
        <v>0</v>
      </c>
      <c r="AE277" s="1">
        <f>'Innlegging av opplysninger'!$B$5*Z277</f>
        <v>183342.02699799993</v>
      </c>
      <c r="AF277" s="1">
        <f>'Innlegging av opplysninger'!$B$5*AA277</f>
        <v>166674.56999818177</v>
      </c>
      <c r="AG277" s="1"/>
      <c r="AH277" s="1">
        <f>'Innlegging av opplysninger'!$C$11*SUM(X277:AG277)</f>
        <v>535462.7950160366</v>
      </c>
      <c r="AI277" s="1">
        <f>'Innlegging av opplysninger'!$C$13*(((X277+Z277+AC277+AE277)*Data!M277)+(Z277+AE277)*(1-Data!M277)*1.8/12+Y277+AD277+AA277+AB277+AF277+AG277)</f>
        <v>88466.100158023284</v>
      </c>
      <c r="AJ277" s="1">
        <f>'Innlegging av opplysninger'!$C$13*((X277+Z277+AC277+AE277)*(1-Data!M277)-(Z277+AE277)*(1-Data!M277)*1.8/12)</f>
        <v>644272.46144286881</v>
      </c>
      <c r="AK277" s="83">
        <f t="shared" si="44"/>
        <v>4096000</v>
      </c>
      <c r="AL277" s="83">
        <f t="shared" si="45"/>
        <v>719000</v>
      </c>
      <c r="AM277" s="83">
        <f t="shared" si="46"/>
        <v>4886000</v>
      </c>
      <c r="AN277" s="83"/>
      <c r="AO277" s="83"/>
      <c r="AP277" s="83"/>
      <c r="AQ277" s="83"/>
      <c r="AR277" s="83"/>
      <c r="AS277" s="83"/>
      <c r="AT277" s="83"/>
      <c r="AV277" s="97"/>
      <c r="AZ277" s="98"/>
      <c r="BA277" s="99"/>
      <c r="BB277" s="4"/>
      <c r="BC277" s="3"/>
    </row>
    <row r="278" spans="1:55">
      <c r="A278" t="str">
        <f t="shared" si="40"/>
        <v>1528Barnehager</v>
      </c>
      <c r="B278" s="6" t="str">
        <f>Data!A278</f>
        <v>1528</v>
      </c>
      <c r="C278" s="7" t="str">
        <f>Data!B278</f>
        <v>Sykkylven kommune</v>
      </c>
      <c r="D278" s="7" t="str">
        <f>Data!C278</f>
        <v>Barnehager</v>
      </c>
      <c r="E278" s="1">
        <f>Data!D278</f>
        <v>39.881000000000007</v>
      </c>
      <c r="F278" s="1">
        <f>Data!E278+Data!F278</f>
        <v>42164.821197228412</v>
      </c>
      <c r="G278" s="1">
        <f>Data!G278</f>
        <v>0</v>
      </c>
      <c r="H278" s="1">
        <f t="shared" si="41"/>
        <v>18344457.099999998</v>
      </c>
      <c r="I278" s="1">
        <f t="shared" si="42"/>
        <v>0</v>
      </c>
      <c r="J278" s="1">
        <f t="shared" si="43"/>
        <v>2201334.8519999995</v>
      </c>
      <c r="K278" s="1">
        <f>'Innlegging av opplysninger'!$B$4*H278</f>
        <v>2384779.423</v>
      </c>
      <c r="L278" s="1"/>
      <c r="M278" s="1">
        <f>'Innlegging av opplysninger'!$B$5*H278</f>
        <v>2403123.8800999997</v>
      </c>
      <c r="N278" s="1">
        <f>'Innlegging av opplysninger'!$B$5*I278</f>
        <v>0</v>
      </c>
      <c r="O278" s="1">
        <f>'Innlegging av opplysninger'!$B$5*J278</f>
        <v>288374.86561199994</v>
      </c>
      <c r="P278" s="1">
        <f>'Innlegging av opplysninger'!$B$5*K278</f>
        <v>312406.10441299999</v>
      </c>
      <c r="Q278" s="1"/>
      <c r="R278" s="1">
        <f>'Innlegging av opplysninger'!$C$11*SUM(H278:Q278)</f>
        <v>985510.09655474988</v>
      </c>
      <c r="S278" s="1">
        <f>'Innlegging av opplysninger'!$C$13*(((H278+J278+M278+O278)*Data!H278)+(J278+O278)*(1-Data!H278)*1.8/12+I278+N278+K278+L278+P278+Q278)</f>
        <v>163189.42934378047</v>
      </c>
      <c r="T278" s="1">
        <f>'Innlegging av opplysninger'!$C$13*((H278+J278+M278+O278)*(1-Data!H278)-(J278+O278)*(1-Data!H278)*1.8/12)</f>
        <v>1185403.3343627194</v>
      </c>
      <c r="U278" s="1">
        <f>Data!I278</f>
        <v>7.2077</v>
      </c>
      <c r="V278" s="1">
        <f>Data!J278+Data!K278</f>
        <v>43251.728244331294</v>
      </c>
      <c r="W278" s="1">
        <f>Data!L278</f>
        <v>0</v>
      </c>
      <c r="X278" s="1">
        <f t="shared" si="47"/>
        <v>3400859.8</v>
      </c>
      <c r="Y278" s="100">
        <f t="shared" si="48"/>
        <v>0</v>
      </c>
      <c r="Z278" s="100">
        <f t="shared" si="49"/>
        <v>486322.95139999996</v>
      </c>
      <c r="AA278" s="100">
        <f>'Innlegging av opplysninger'!$B$4*X278</f>
        <v>442111.77399999998</v>
      </c>
      <c r="AB278" s="1"/>
      <c r="AC278" s="1">
        <f>'Innlegging av opplysninger'!$B$5*X278</f>
        <v>445512.63380000001</v>
      </c>
      <c r="AD278" s="1">
        <f>'Innlegging av opplysninger'!$B$5*Y278</f>
        <v>0</v>
      </c>
      <c r="AE278" s="1">
        <f>'Innlegging av opplysninger'!$B$5*Z278</f>
        <v>63708.306633399996</v>
      </c>
      <c r="AF278" s="1">
        <f>'Innlegging av opplysninger'!$B$5*AA278</f>
        <v>57916.642394000002</v>
      </c>
      <c r="AG278" s="1"/>
      <c r="AH278" s="1">
        <f>'Innlegging av opplysninger'!$C$11*SUM(X278:AG278)</f>
        <v>186064.42011264115</v>
      </c>
      <c r="AI278" s="1">
        <f>'Innlegging av opplysninger'!$C$13*(((X278+Z278+AC278+AE278)*Data!M278)+(Z278+AE278)*(1-Data!M278)*1.8/12+Y278+AD278+AA278+AB278+AF278+AG278)</f>
        <v>31043.732253369064</v>
      </c>
      <c r="AJ278" s="1">
        <f>'Innlegging av opplysninger'!$C$13*((X278+Z278+AC278+AE278)*(1-Data!M278)-(Z278+AE278)*(1-Data!M278)*1.8/12)</f>
        <v>223570.73737445573</v>
      </c>
      <c r="AK278" s="83">
        <f t="shared" si="44"/>
        <v>1172000</v>
      </c>
      <c r="AL278" s="83">
        <f t="shared" si="45"/>
        <v>194000</v>
      </c>
      <c r="AM278" s="83">
        <f t="shared" si="46"/>
        <v>1409000</v>
      </c>
      <c r="AN278" s="83"/>
      <c r="AO278" s="83"/>
      <c r="AP278" s="83"/>
      <c r="AQ278" s="83"/>
      <c r="AR278" s="83"/>
      <c r="AS278" s="83"/>
      <c r="AT278" s="83"/>
      <c r="AV278" s="97"/>
      <c r="AZ278" s="98"/>
      <c r="BA278" s="99"/>
      <c r="BB278" s="4"/>
      <c r="BC278" s="3"/>
    </row>
    <row r="279" spans="1:55">
      <c r="A279" t="str">
        <f t="shared" si="40"/>
        <v>1528Helse/pleie/omsorg</v>
      </c>
      <c r="B279" s="6" t="str">
        <f>Data!A279</f>
        <v>1528</v>
      </c>
      <c r="C279" s="7" t="str">
        <f>Data!B279</f>
        <v>Sykkylven kommune</v>
      </c>
      <c r="D279" s="7" t="str">
        <f>Data!C279</f>
        <v>Helse/pleie/omsorg</v>
      </c>
      <c r="E279" s="1">
        <f>Data!D279</f>
        <v>203.40110000000007</v>
      </c>
      <c r="F279" s="1">
        <f>Data!E279+Data!F279</f>
        <v>48022.37938478859</v>
      </c>
      <c r="G279" s="1">
        <f>Data!G279</f>
        <v>957.19620002055035</v>
      </c>
      <c r="H279" s="1">
        <f t="shared" si="41"/>
        <v>106557870.45254536</v>
      </c>
      <c r="I279" s="1">
        <f t="shared" si="42"/>
        <v>2123942.8363636364</v>
      </c>
      <c r="J279" s="1">
        <f t="shared" si="43"/>
        <v>13041817.594669079</v>
      </c>
      <c r="K279" s="1">
        <f>'Innlegging av opplysninger'!$B$4*H279</f>
        <v>13852523.158830898</v>
      </c>
      <c r="L279" s="1"/>
      <c r="M279" s="1">
        <f>'Innlegging av opplysninger'!$B$5*H279</f>
        <v>13959081.029283443</v>
      </c>
      <c r="N279" s="1">
        <f>'Innlegging av opplysninger'!$B$5*I279</f>
        <v>278236.51156363636</v>
      </c>
      <c r="O279" s="1">
        <f>'Innlegging av opplysninger'!$B$5*J279</f>
        <v>1708478.1049016495</v>
      </c>
      <c r="P279" s="1">
        <f>'Innlegging av opplysninger'!$B$5*K279</f>
        <v>1814680.5338068476</v>
      </c>
      <c r="Q279" s="1"/>
      <c r="R279" s="1">
        <f>'Innlegging av opplysninger'!$C$11*SUM(H279:Q279)</f>
        <v>5826791.9484346528</v>
      </c>
      <c r="S279" s="1">
        <f>'Innlegging av opplysninger'!$C$13*(((H279+J279+M279+O279)*Data!H279)+(J279+O279)*(1-Data!H279)*1.8/12+I279+N279+K279+L279+P279+Q279)</f>
        <v>1247376.7326943919</v>
      </c>
      <c r="T279" s="1">
        <f>'Innlegging av opplysninger'!$C$13*((H279+J279+M279+O279)*(1-Data!H279)-(J279+O279)*(1-Data!H279)*1.8/12)</f>
        <v>6726128.038847764</v>
      </c>
      <c r="U279" s="1">
        <f>Data!I279</f>
        <v>39.255599999999994</v>
      </c>
      <c r="V279" s="1">
        <f>Data!J279+Data!K279</f>
        <v>47051.100707075355</v>
      </c>
      <c r="W279" s="1">
        <f>Data!L279</f>
        <v>971.57501095385123</v>
      </c>
      <c r="X279" s="1">
        <f t="shared" si="47"/>
        <v>20149300.242727276</v>
      </c>
      <c r="Y279" s="100">
        <f t="shared" si="48"/>
        <v>416070.10909090907</v>
      </c>
      <c r="Z279" s="100">
        <f t="shared" si="49"/>
        <v>2940847.9603100005</v>
      </c>
      <c r="AA279" s="100">
        <f>'Innlegging av opplysninger'!$B$4*X279</f>
        <v>2619409.0315545457</v>
      </c>
      <c r="AB279" s="1"/>
      <c r="AC279" s="1">
        <f>'Innlegging av opplysninger'!$B$5*X279</f>
        <v>2639558.3317972734</v>
      </c>
      <c r="AD279" s="1">
        <f>'Innlegging av opplysninger'!$B$5*Y279</f>
        <v>54505.184290909092</v>
      </c>
      <c r="AE279" s="1">
        <f>'Innlegging av opplysninger'!$B$5*Z279</f>
        <v>385251.08280061005</v>
      </c>
      <c r="AF279" s="1">
        <f>'Innlegging av opplysninger'!$B$5*AA279</f>
        <v>343142.58313364553</v>
      </c>
      <c r="AG279" s="1"/>
      <c r="AH279" s="1">
        <f>'Innlegging av opplysninger'!$C$11*SUM(X279:AG279)</f>
        <v>1122827.2119767964</v>
      </c>
      <c r="AI279" s="1">
        <f>'Innlegging av opplysninger'!$C$13*(((X279+Z279+AC279+AE279)*Data!M279)+(Z279+AE279)*(1-Data!M279)*1.8/12+Y279+AD279+AA279+AB279+AF279+AG279)</f>
        <v>224233.36869155147</v>
      </c>
      <c r="AJ279" s="1">
        <f>'Innlegging av opplysninger'!$C$13*((X279+Z279+AC279+AE279)*(1-Data!M279)-(Z279+AE279)*(1-Data!M279)*1.8/12)</f>
        <v>1312267.0266451174</v>
      </c>
      <c r="AK279" s="83">
        <f t="shared" si="44"/>
        <v>6950000</v>
      </c>
      <c r="AL279" s="83">
        <f t="shared" si="45"/>
        <v>1472000</v>
      </c>
      <c r="AM279" s="83">
        <f t="shared" si="46"/>
        <v>8038000</v>
      </c>
      <c r="AN279" s="83"/>
      <c r="AO279" s="83"/>
      <c r="AP279" s="83"/>
      <c r="AQ279" s="83"/>
      <c r="AR279" s="83"/>
      <c r="AS279" s="83"/>
      <c r="AT279" s="83"/>
      <c r="AV279" s="97"/>
      <c r="AZ279" s="98"/>
      <c r="BA279" s="99"/>
      <c r="BB279" s="4"/>
      <c r="BC279" s="3"/>
    </row>
    <row r="280" spans="1:55">
      <c r="A280" t="str">
        <f t="shared" si="40"/>
        <v>1528Samferdsel og teknikk</v>
      </c>
      <c r="B280" s="6" t="str">
        <f>Data!A280</f>
        <v>1528</v>
      </c>
      <c r="C280" s="7" t="str">
        <f>Data!B280</f>
        <v>Sykkylven kommune</v>
      </c>
      <c r="D280" s="7" t="str">
        <f>Data!C280</f>
        <v>Samferdsel og teknikk</v>
      </c>
      <c r="E280" s="1">
        <f>Data!D280</f>
        <v>9.8426000000000009</v>
      </c>
      <c r="F280" s="1">
        <f>Data!E280+Data!F280</f>
        <v>65353.164748135649</v>
      </c>
      <c r="G280" s="1">
        <f>Data!G280</f>
        <v>977.30477719301814</v>
      </c>
      <c r="H280" s="1">
        <f t="shared" si="41"/>
        <v>7017218.8292727266</v>
      </c>
      <c r="I280" s="1">
        <f t="shared" si="42"/>
        <v>104936.94545454546</v>
      </c>
      <c r="J280" s="1">
        <f t="shared" si="43"/>
        <v>854658.6929672726</v>
      </c>
      <c r="K280" s="1">
        <f>'Innlegging av opplysninger'!$B$4*H280</f>
        <v>912238.44780545449</v>
      </c>
      <c r="L280" s="1"/>
      <c r="M280" s="1">
        <f>'Innlegging av opplysninger'!$B$5*H280</f>
        <v>919255.66663472727</v>
      </c>
      <c r="N280" s="1">
        <f>'Innlegging av opplysninger'!$B$5*I280</f>
        <v>13746.739854545456</v>
      </c>
      <c r="O280" s="1">
        <f>'Innlegging av opplysninger'!$B$5*J280</f>
        <v>111960.28877871271</v>
      </c>
      <c r="P280" s="1">
        <f>'Innlegging av opplysninger'!$B$5*K280</f>
        <v>119503.23666251454</v>
      </c>
      <c r="Q280" s="1"/>
      <c r="R280" s="1">
        <f>'Innlegging av opplysninger'!$C$11*SUM(H280:Q280)</f>
        <v>382033.71620235895</v>
      </c>
      <c r="S280" s="1">
        <f>'Innlegging av opplysninger'!$C$13*(((H280+J280+M280+O280)*Data!H280)+(J280+O280)*(1-Data!H280)*1.8/12+I280+N280+K280+L280+P280+Q280)</f>
        <v>67361.747286025813</v>
      </c>
      <c r="T280" s="1">
        <f>'Innlegging av opplysninger'!$C$13*((H280+J280+M280+O280)*(1-Data!H280)-(J280+O280)*(1-Data!H280)*1.8/12)</f>
        <v>455421.23278036003</v>
      </c>
      <c r="U280" s="1">
        <f>Data!I280</f>
        <v>3.2417000000000002</v>
      </c>
      <c r="V280" s="1">
        <f>Data!J280+Data!K280</f>
        <v>59762.017729894811</v>
      </c>
      <c r="W280" s="1">
        <f>Data!L280</f>
        <v>180.84955424622882</v>
      </c>
      <c r="X280" s="1">
        <f t="shared" si="47"/>
        <v>2113423.9950000001</v>
      </c>
      <c r="Y280" s="100">
        <f t="shared" si="48"/>
        <v>6395.5636363636359</v>
      </c>
      <c r="Z280" s="100">
        <f t="shared" si="49"/>
        <v>303134.19688499998</v>
      </c>
      <c r="AA280" s="100">
        <f>'Innlegging av opplysninger'!$B$4*X280</f>
        <v>274745.11935000005</v>
      </c>
      <c r="AB280" s="1"/>
      <c r="AC280" s="1">
        <f>'Innlegging av opplysninger'!$B$5*X280</f>
        <v>276858.54334500001</v>
      </c>
      <c r="AD280" s="1">
        <f>'Innlegging av opplysninger'!$B$5*Y280</f>
        <v>837.81883636363636</v>
      </c>
      <c r="AE280" s="1">
        <f>'Innlegging av opplysninger'!$B$5*Z280</f>
        <v>39710.579791935001</v>
      </c>
      <c r="AF280" s="1">
        <f>'Innlegging av opplysninger'!$B$5*AA280</f>
        <v>35991.610634850011</v>
      </c>
      <c r="AG280" s="1"/>
      <c r="AH280" s="1">
        <f>'Innlegging av opplysninger'!$C$11*SUM(X280:AG280)</f>
        <v>115941.70224422148</v>
      </c>
      <c r="AI280" s="1">
        <f>'Innlegging av opplysninger'!$C$13*(((X280+Z280+AC280+AE280)*Data!M280)+(Z280+AE280)*(1-Data!M280)*1.8/12+Y280+AD280+AA280+AB280+AF280+AG280)</f>
        <v>25510.71799632864</v>
      </c>
      <c r="AJ280" s="1">
        <f>'Innlegging av opplysninger'!$C$13*((X280+Z280+AC280+AE280)*(1-Data!M280)-(Z280+AE280)*(1-Data!M280)*1.8/12)</f>
        <v>133146.34823260602</v>
      </c>
      <c r="AK280" s="83">
        <f t="shared" si="44"/>
        <v>498000</v>
      </c>
      <c r="AL280" s="83">
        <f t="shared" si="45"/>
        <v>93000</v>
      </c>
      <c r="AM280" s="83">
        <f t="shared" si="46"/>
        <v>589000</v>
      </c>
      <c r="AN280" s="83"/>
      <c r="AO280" s="83"/>
      <c r="AP280" s="83"/>
      <c r="AQ280" s="83"/>
      <c r="AR280" s="83"/>
      <c r="AS280" s="83"/>
      <c r="AT280" s="83"/>
      <c r="AV280" s="97"/>
      <c r="AZ280" s="98"/>
      <c r="BA280" s="99"/>
      <c r="BB280" s="4"/>
      <c r="BC280" s="3"/>
    </row>
    <row r="281" spans="1:55">
      <c r="A281" t="str">
        <f t="shared" si="40"/>
        <v>1528Annet</v>
      </c>
      <c r="B281" s="6" t="str">
        <f>Data!A281</f>
        <v>1528</v>
      </c>
      <c r="C281" s="7" t="str">
        <f>Data!B281</f>
        <v>Sykkylven kommune</v>
      </c>
      <c r="D281" s="7" t="str">
        <f>Data!C281</f>
        <v>Annet</v>
      </c>
      <c r="E281" s="1">
        <f>Data!D281</f>
        <v>4.7837999999999994</v>
      </c>
      <c r="F281" s="1">
        <f>Data!E281+Data!F281</f>
        <v>49828.117465891832</v>
      </c>
      <c r="G281" s="1">
        <f>Data!G281</f>
        <v>0</v>
      </c>
      <c r="H281" s="1">
        <f t="shared" si="41"/>
        <v>2600375.4363636361</v>
      </c>
      <c r="I281" s="1">
        <f t="shared" si="42"/>
        <v>0</v>
      </c>
      <c r="J281" s="1">
        <f t="shared" si="43"/>
        <v>312045.05236363632</v>
      </c>
      <c r="K281" s="1">
        <f>'Innlegging av opplysninger'!$B$4*H281</f>
        <v>338048.80672727269</v>
      </c>
      <c r="L281" s="1"/>
      <c r="M281" s="1">
        <f>'Innlegging av opplysninger'!$B$5*H281</f>
        <v>340649.18216363632</v>
      </c>
      <c r="N281" s="1">
        <f>'Innlegging av opplysninger'!$B$5*I281</f>
        <v>0</v>
      </c>
      <c r="O281" s="1">
        <f>'Innlegging av opplysninger'!$B$5*J281</f>
        <v>40877.90185963636</v>
      </c>
      <c r="P281" s="1">
        <f>'Innlegging av opplysninger'!$B$5*K281</f>
        <v>44284.393681272726</v>
      </c>
      <c r="Q281" s="1"/>
      <c r="R281" s="1">
        <f>'Innlegging av opplysninger'!$C$11*SUM(H281:Q281)</f>
        <v>139698.66938004544</v>
      </c>
      <c r="S281" s="1">
        <f>'Innlegging av opplysninger'!$C$13*(((H281+J281+M281+O281)*Data!H281)+(J281+O281)*(1-Data!H281)*1.8/12+I281+N281+K281+L281+P281+Q281)</f>
        <v>23290.364516651342</v>
      </c>
      <c r="T281" s="1">
        <f>'Innlegging av opplysninger'!$C$13*((H281+J281+M281+O281)*(1-Data!H281)-(J281+O281)*(1-Data!H281)*1.8/12)</f>
        <v>167876.23568762135</v>
      </c>
      <c r="U281" s="1">
        <f>Data!I281</f>
        <v>5.2675999999999998</v>
      </c>
      <c r="V281" s="1">
        <f>Data!J281+Data!K281</f>
        <v>49539.413901333945</v>
      </c>
      <c r="W281" s="1">
        <f>Data!L281</f>
        <v>0</v>
      </c>
      <c r="X281" s="1">
        <f t="shared" si="47"/>
        <v>2846768.9090909087</v>
      </c>
      <c r="Y281" s="100">
        <f t="shared" si="48"/>
        <v>0</v>
      </c>
      <c r="Z281" s="100">
        <f t="shared" si="49"/>
        <v>407087.95399999991</v>
      </c>
      <c r="AA281" s="100">
        <f>'Innlegging av opplysninger'!$B$4*X281</f>
        <v>370079.95818181813</v>
      </c>
      <c r="AB281" s="1"/>
      <c r="AC281" s="1">
        <f>'Innlegging av opplysninger'!$B$5*X281</f>
        <v>372926.72709090903</v>
      </c>
      <c r="AD281" s="1">
        <f>'Innlegging av opplysninger'!$B$5*Y281</f>
        <v>0</v>
      </c>
      <c r="AE281" s="1">
        <f>'Innlegging av opplysninger'!$B$5*Z281</f>
        <v>53328.521973999988</v>
      </c>
      <c r="AF281" s="1">
        <f>'Innlegging av opplysninger'!$B$5*AA281</f>
        <v>48480.474521818178</v>
      </c>
      <c r="AG281" s="1"/>
      <c r="AH281" s="1">
        <f>'Innlegging av opplysninger'!$C$11*SUM(X281:AG281)</f>
        <v>155749.55670465925</v>
      </c>
      <c r="AI281" s="1">
        <f>'Innlegging av opplysninger'!$C$13*(((X281+Z281+AC281+AE281)*Data!M281)+(Z281+AE281)*(1-Data!M281)*1.8/12+Y281+AD281+AA281+AB281+AF281+AG281)</f>
        <v>33190.831129811006</v>
      </c>
      <c r="AJ281" s="1">
        <f>'Innlegging av opplysninger'!$C$13*((X281+Z281+AC281+AE281)*(1-Data!M281)-(Z281+AE281)*(1-Data!M281)*1.8/12)</f>
        <v>179940.14120288062</v>
      </c>
      <c r="AK281" s="83">
        <f t="shared" si="44"/>
        <v>295000</v>
      </c>
      <c r="AL281" s="83">
        <f t="shared" si="45"/>
        <v>56000</v>
      </c>
      <c r="AM281" s="83">
        <f t="shared" si="46"/>
        <v>348000</v>
      </c>
      <c r="AN281" s="83"/>
      <c r="AO281" s="83"/>
      <c r="AP281" s="83"/>
      <c r="AQ281" s="83"/>
      <c r="AR281" s="83"/>
      <c r="AS281" s="83"/>
      <c r="AT281" s="83"/>
      <c r="AV281" s="97"/>
      <c r="AZ281" s="98"/>
      <c r="BA281" s="99"/>
      <c r="BB281" s="4"/>
      <c r="BC281" s="3"/>
    </row>
    <row r="282" spans="1:55">
      <c r="A282" t="str">
        <f t="shared" si="40"/>
        <v>1531Alle</v>
      </c>
      <c r="B282" s="6" t="str">
        <f>Data!A282</f>
        <v>1531</v>
      </c>
      <c r="C282" s="7" t="str">
        <f>Data!B282</f>
        <v>Sula kommune</v>
      </c>
      <c r="D282" s="7" t="str">
        <f>Data!C282</f>
        <v>Alle</v>
      </c>
      <c r="E282" s="1">
        <f>Data!D282</f>
        <v>560.81980000000033</v>
      </c>
      <c r="F282" s="1">
        <f>Data!E282+Data!F282</f>
        <v>46653.990372665168</v>
      </c>
      <c r="G282" s="1">
        <f>Data!G282</f>
        <v>502.45085854672021</v>
      </c>
      <c r="H282" s="1">
        <f t="shared" si="41"/>
        <v>285430707.81818199</v>
      </c>
      <c r="I282" s="1">
        <f t="shared" si="42"/>
        <v>3074011.5272727283</v>
      </c>
      <c r="J282" s="1">
        <f t="shared" si="43"/>
        <v>34620566.321454562</v>
      </c>
      <c r="K282" s="1">
        <f>'Innlegging av opplysninger'!$B$4*H282</f>
        <v>37105992.016363658</v>
      </c>
      <c r="L282" s="1"/>
      <c r="M282" s="1">
        <f>'Innlegging av opplysninger'!$B$5*H282</f>
        <v>37391422.724181846</v>
      </c>
      <c r="N282" s="1">
        <f>'Innlegging av opplysninger'!$B$5*I282</f>
        <v>402695.5100727274</v>
      </c>
      <c r="O282" s="1">
        <f>'Innlegging av opplysninger'!$B$5*J282</f>
        <v>4535294.1881105481</v>
      </c>
      <c r="P282" s="1">
        <f>'Innlegging av opplysninger'!$B$5*K282</f>
        <v>4860884.9541436397</v>
      </c>
      <c r="Q282" s="1"/>
      <c r="R282" s="1">
        <f>'Innlegging av opplysninger'!$C$11*SUM(H282:Q282)</f>
        <v>15482019.852271704</v>
      </c>
      <c r="S282" s="1">
        <f>'Innlegging av opplysninger'!$C$13*(((H282+J282+M282+O282)*Data!H282)+(J282+O282)*(1-Data!H282)*1.8/12+I282+N282+K282+L282+P282+Q282)</f>
        <v>2921138.7301259991</v>
      </c>
      <c r="T282" s="1">
        <f>'Innlegging av opplysninger'!$C$13*((H282+J282+M282+O282)*(1-Data!H282)-(J282+O282)*(1-Data!H282)*1.8/12)</f>
        <v>18264783.172982648</v>
      </c>
      <c r="U282" s="1">
        <f>Data!I282</f>
        <v>63.149599999999978</v>
      </c>
      <c r="V282" s="1">
        <f>Data!J282+Data!K282</f>
        <v>49573.238534633143</v>
      </c>
      <c r="W282" s="1">
        <f>Data!L282</f>
        <v>469.28183234731512</v>
      </c>
      <c r="X282" s="1">
        <f t="shared" si="47"/>
        <v>34151238.372727282</v>
      </c>
      <c r="Y282" s="100">
        <f t="shared" si="48"/>
        <v>323290.47272727272</v>
      </c>
      <c r="Z282" s="100">
        <f t="shared" si="49"/>
        <v>4929857.6249000011</v>
      </c>
      <c r="AA282" s="100">
        <f>'Innlegging av opplysninger'!$B$4*X282</f>
        <v>4439660.9884545468</v>
      </c>
      <c r="AB282" s="1"/>
      <c r="AC282" s="1">
        <f>'Innlegging av opplysninger'!$B$5*X282</f>
        <v>4473812.2268272741</v>
      </c>
      <c r="AD282" s="1">
        <f>'Innlegging av opplysninger'!$B$5*Y282</f>
        <v>42351.051927272725</v>
      </c>
      <c r="AE282" s="1">
        <f>'Innlegging av opplysninger'!$B$5*Z282</f>
        <v>645811.34886190016</v>
      </c>
      <c r="AF282" s="1">
        <f>'Innlegging av opplysninger'!$B$5*AA282</f>
        <v>581595.58948754566</v>
      </c>
      <c r="AG282" s="1"/>
      <c r="AH282" s="1">
        <f>'Innlegging av opplysninger'!$C$11*SUM(X282:AG282)</f>
        <v>1884329.4716846978</v>
      </c>
      <c r="AI282" s="1">
        <f>'Innlegging av opplysninger'!$C$13*(((X282+Z282+AC282+AE282)*Data!M282)+(Z282+AE282)*(1-Data!M282)*1.8/12+Y282+AD282+AA282+AB282+AF282+AG282)</f>
        <v>433067.28449120634</v>
      </c>
      <c r="AJ282" s="1">
        <f>'Innlegging av opplysninger'!$C$13*((X282+Z282+AC282+AE282)*(1-Data!M282)-(Z282+AE282)*(1-Data!M282)*1.8/12)</f>
        <v>2145488.8346562739</v>
      </c>
      <c r="AK282" s="83">
        <f t="shared" si="44"/>
        <v>17366000</v>
      </c>
      <c r="AL282" s="83">
        <f t="shared" si="45"/>
        <v>3354000</v>
      </c>
      <c r="AM282" s="83">
        <f t="shared" si="46"/>
        <v>20410000</v>
      </c>
      <c r="AN282" s="83"/>
      <c r="AO282" s="83"/>
      <c r="AP282" s="83"/>
      <c r="AQ282" s="83"/>
      <c r="AR282" s="83"/>
      <c r="AS282" s="83"/>
      <c r="AT282" s="83"/>
      <c r="AV282" s="97"/>
      <c r="AZ282" s="98"/>
      <c r="BA282" s="99"/>
      <c r="BB282" s="4"/>
      <c r="BC282" s="3"/>
    </row>
    <row r="283" spans="1:55">
      <c r="A283" t="str">
        <f t="shared" si="40"/>
        <v>1531Administrasjon</v>
      </c>
      <c r="B283" s="6" t="str">
        <f>Data!A283</f>
        <v>1531</v>
      </c>
      <c r="C283" s="7" t="str">
        <f>Data!B283</f>
        <v>Sula kommune</v>
      </c>
      <c r="D283" s="7" t="str">
        <f>Data!C283</f>
        <v>Administrasjon</v>
      </c>
      <c r="E283" s="1">
        <f>Data!D283</f>
        <v>40.35</v>
      </c>
      <c r="F283" s="1">
        <f>Data!E283+Data!F283</f>
        <v>53021.058736059458</v>
      </c>
      <c r="G283" s="1">
        <f>Data!G283</f>
        <v>0</v>
      </c>
      <c r="H283" s="1">
        <f t="shared" si="41"/>
        <v>23338906.036363628</v>
      </c>
      <c r="I283" s="1">
        <f t="shared" si="42"/>
        <v>0</v>
      </c>
      <c r="J283" s="1">
        <f t="shared" si="43"/>
        <v>2800668.7243636353</v>
      </c>
      <c r="K283" s="1">
        <f>'Innlegging av opplysninger'!$B$4*H283</f>
        <v>3034057.7847272716</v>
      </c>
      <c r="L283" s="1"/>
      <c r="M283" s="1">
        <f>'Innlegging av opplysninger'!$B$5*H283</f>
        <v>3057396.6907636356</v>
      </c>
      <c r="N283" s="1">
        <f>'Innlegging av opplysninger'!$B$5*I283</f>
        <v>0</v>
      </c>
      <c r="O283" s="1">
        <f>'Innlegging av opplysninger'!$B$5*J283</f>
        <v>366887.60289163626</v>
      </c>
      <c r="P283" s="1">
        <f>'Innlegging av opplysninger'!$B$5*K283</f>
        <v>397461.56979927258</v>
      </c>
      <c r="Q283" s="1"/>
      <c r="R283" s="1">
        <f>'Innlegging av opplysninger'!$C$11*SUM(H283:Q283)</f>
        <v>1253824.3795385449</v>
      </c>
      <c r="S283" s="1">
        <f>'Innlegging av opplysninger'!$C$13*(((H283+J283+M283+O283)*Data!H283)+(J283+O283)*(1-Data!H283)*1.8/12+I283+N283+K283+L283+P283+Q283)</f>
        <v>299098.31180104049</v>
      </c>
      <c r="T283" s="1">
        <f>'Innlegging av opplysninger'!$C$13*((H283+J283+M283+O283)*(1-Data!H283)-(J283+O283)*(1-Data!H283)*1.8/12)</f>
        <v>1416661.3654622314</v>
      </c>
      <c r="U283" s="1">
        <f>Data!I283</f>
        <v>10.100000000000001</v>
      </c>
      <c r="V283" s="1">
        <f>Data!J283+Data!K283</f>
        <v>61548.061056105609</v>
      </c>
      <c r="W283" s="1">
        <f>Data!L283</f>
        <v>0</v>
      </c>
      <c r="X283" s="1">
        <f t="shared" si="47"/>
        <v>6781477.2727272725</v>
      </c>
      <c r="Y283" s="100">
        <f t="shared" si="48"/>
        <v>0</v>
      </c>
      <c r="Z283" s="100">
        <f t="shared" si="49"/>
        <v>969751.24999999988</v>
      </c>
      <c r="AA283" s="100">
        <f>'Innlegging av opplysninger'!$B$4*X283</f>
        <v>881592.04545454541</v>
      </c>
      <c r="AB283" s="1"/>
      <c r="AC283" s="1">
        <f>'Innlegging av opplysninger'!$B$5*X283</f>
        <v>888373.52272727271</v>
      </c>
      <c r="AD283" s="1">
        <f>'Innlegging av opplysninger'!$B$5*Y283</f>
        <v>0</v>
      </c>
      <c r="AE283" s="1">
        <f>'Innlegging av opplysninger'!$B$5*Z283</f>
        <v>127037.41374999999</v>
      </c>
      <c r="AF283" s="1">
        <f>'Innlegging av opplysninger'!$B$5*AA283</f>
        <v>115488.55795454545</v>
      </c>
      <c r="AG283" s="1"/>
      <c r="AH283" s="1">
        <f>'Innlegging av opplysninger'!$C$11*SUM(X283:AG283)</f>
        <v>371021.36237931822</v>
      </c>
      <c r="AI283" s="1">
        <f>'Innlegging av opplysninger'!$C$13*(((X283+Z283+AC283+AE283)*Data!M283)+(Z283+AE283)*(1-Data!M283)*1.8/12+Y283+AD283+AA283+AB283+AF283+AG283)</f>
        <v>145860.97493051615</v>
      </c>
      <c r="AJ283" s="1">
        <f>'Innlegging av opplysninger'!$C$13*((X283+Z283+AC283+AE283)*(1-Data!M283)-(Z283+AE283)*(1-Data!M283)*1.8/12)</f>
        <v>361852.46832539293</v>
      </c>
      <c r="AK283" s="83">
        <f t="shared" si="44"/>
        <v>1625000</v>
      </c>
      <c r="AL283" s="83">
        <f t="shared" si="45"/>
        <v>445000</v>
      </c>
      <c r="AM283" s="83">
        <f t="shared" si="46"/>
        <v>1779000</v>
      </c>
      <c r="AN283" s="83"/>
      <c r="AO283" s="83"/>
      <c r="AP283" s="83"/>
      <c r="AQ283" s="83"/>
      <c r="AR283" s="83"/>
      <c r="AS283" s="83"/>
      <c r="AT283" s="83"/>
      <c r="AV283" s="97"/>
      <c r="AZ283" s="98"/>
      <c r="BA283" s="99"/>
      <c r="BB283" s="4"/>
      <c r="BC283" s="3"/>
    </row>
    <row r="284" spans="1:55">
      <c r="A284" t="str">
        <f t="shared" si="40"/>
        <v>1531Undervisning</v>
      </c>
      <c r="B284" s="6" t="str">
        <f>Data!A284</f>
        <v>1531</v>
      </c>
      <c r="C284" s="7" t="str">
        <f>Data!B284</f>
        <v>Sula kommune</v>
      </c>
      <c r="D284" s="7" t="str">
        <f>Data!C284</f>
        <v>Undervisning</v>
      </c>
      <c r="E284" s="1">
        <f>Data!D284</f>
        <v>171.68940000000001</v>
      </c>
      <c r="F284" s="1">
        <f>Data!E284+Data!F284</f>
        <v>47591.605820355413</v>
      </c>
      <c r="G284" s="1">
        <f>Data!G284</f>
        <v>0</v>
      </c>
      <c r="H284" s="1">
        <f t="shared" si="41"/>
        <v>89137900.890909046</v>
      </c>
      <c r="I284" s="1">
        <f t="shared" si="42"/>
        <v>0</v>
      </c>
      <c r="J284" s="1">
        <f t="shared" si="43"/>
        <v>10696548.106909085</v>
      </c>
      <c r="K284" s="1">
        <f>'Innlegging av opplysninger'!$B$4*H284</f>
        <v>11587927.115818176</v>
      </c>
      <c r="L284" s="1"/>
      <c r="M284" s="1">
        <f>'Innlegging av opplysninger'!$B$5*H284</f>
        <v>11677065.016709086</v>
      </c>
      <c r="N284" s="1">
        <f>'Innlegging av opplysninger'!$B$5*I284</f>
        <v>0</v>
      </c>
      <c r="O284" s="1">
        <f>'Innlegging av opplysninger'!$B$5*J284</f>
        <v>1401247.8020050903</v>
      </c>
      <c r="P284" s="1">
        <f>'Innlegging av opplysninger'!$B$5*K284</f>
        <v>1518018.4521721811</v>
      </c>
      <c r="Q284" s="1"/>
      <c r="R284" s="1">
        <f>'Innlegging av opplysninger'!$C$11*SUM(H284:Q284)</f>
        <v>4788710.8806118611</v>
      </c>
      <c r="S284" s="1">
        <f>'Innlegging av opplysninger'!$C$13*(((H284+J284+M284+O284)*Data!H284)+(J284+O284)*(1-Data!H284)*1.8/12+I284+N284+K284+L284+P284+Q284)</f>
        <v>843889.75903441093</v>
      </c>
      <c r="T284" s="1">
        <f>'Innlegging av opplysninger'!$C$13*((H284+J284+M284+O284)*(1-Data!H284)-(J284+O284)*(1-Data!H284)*1.8/12)</f>
        <v>5709083.0249607675</v>
      </c>
      <c r="U284" s="1">
        <f>Data!I284</f>
        <v>21.365700000000004</v>
      </c>
      <c r="V284" s="1">
        <f>Data!J284+Data!K284</f>
        <v>48682.044429467162</v>
      </c>
      <c r="W284" s="1">
        <f>Data!L284</f>
        <v>0</v>
      </c>
      <c r="X284" s="1">
        <f t="shared" si="47"/>
        <v>11346828.618181819</v>
      </c>
      <c r="Y284" s="100">
        <f t="shared" si="48"/>
        <v>0</v>
      </c>
      <c r="Z284" s="100">
        <f t="shared" si="49"/>
        <v>1622596.4924000001</v>
      </c>
      <c r="AA284" s="100">
        <f>'Innlegging av opplysninger'!$B$4*X284</f>
        <v>1475087.7203636365</v>
      </c>
      <c r="AB284" s="1"/>
      <c r="AC284" s="1">
        <f>'Innlegging av opplysninger'!$B$5*X284</f>
        <v>1486434.5489818184</v>
      </c>
      <c r="AD284" s="1">
        <f>'Innlegging av opplysninger'!$B$5*Y284</f>
        <v>0</v>
      </c>
      <c r="AE284" s="1">
        <f>'Innlegging av opplysninger'!$B$5*Z284</f>
        <v>212560.14050440001</v>
      </c>
      <c r="AF284" s="1">
        <f>'Innlegging av opplysninger'!$B$5*AA284</f>
        <v>193236.49136763639</v>
      </c>
      <c r="AG284" s="1"/>
      <c r="AH284" s="1">
        <f>'Innlegging av opplysninger'!$C$11*SUM(X284:AG284)</f>
        <v>620796.27244837373</v>
      </c>
      <c r="AI284" s="1">
        <f>'Innlegging av opplysninger'!$C$13*(((X284+Z284+AC284+AE284)*Data!M284)+(Z284+AE284)*(1-Data!M284)*1.8/12+Y284+AD284+AA284+AB284+AF284+AG284)</f>
        <v>119630.13215395631</v>
      </c>
      <c r="AJ284" s="1">
        <f>'Innlegging av opplysninger'!$C$13*((X284+Z284+AC284+AE284)*(1-Data!M284)-(Z284+AE284)*(1-Data!M284)*1.8/12)</f>
        <v>729880.55645960779</v>
      </c>
      <c r="AK284" s="83">
        <f t="shared" si="44"/>
        <v>5410000</v>
      </c>
      <c r="AL284" s="83">
        <f t="shared" si="45"/>
        <v>964000</v>
      </c>
      <c r="AM284" s="83">
        <f t="shared" si="46"/>
        <v>6439000</v>
      </c>
      <c r="AN284" s="83"/>
      <c r="AO284" s="83"/>
      <c r="AP284" s="83"/>
      <c r="AQ284" s="83"/>
      <c r="AR284" s="83"/>
      <c r="AS284" s="83"/>
      <c r="AT284" s="83"/>
      <c r="AV284" s="97"/>
      <c r="AZ284" s="98"/>
      <c r="BA284" s="99"/>
      <c r="BB284" s="4"/>
      <c r="BC284" s="3"/>
    </row>
    <row r="285" spans="1:55">
      <c r="A285" t="str">
        <f t="shared" si="40"/>
        <v>1531Barnehager</v>
      </c>
      <c r="B285" s="6" t="str">
        <f>Data!A285</f>
        <v>1531</v>
      </c>
      <c r="C285" s="7" t="str">
        <f>Data!B285</f>
        <v>Sula kommune</v>
      </c>
      <c r="D285" s="7" t="str">
        <f>Data!C285</f>
        <v>Barnehager</v>
      </c>
      <c r="E285" s="1">
        <f>Data!D285</f>
        <v>75.206099999999992</v>
      </c>
      <c r="F285" s="1">
        <f>Data!E285+Data!F285</f>
        <v>41542.124785533793</v>
      </c>
      <c r="G285" s="1">
        <f>Data!G285</f>
        <v>0</v>
      </c>
      <c r="H285" s="1">
        <f t="shared" si="41"/>
        <v>34082412.990909085</v>
      </c>
      <c r="I285" s="1">
        <f t="shared" si="42"/>
        <v>0</v>
      </c>
      <c r="J285" s="1">
        <f t="shared" si="43"/>
        <v>4089889.5589090902</v>
      </c>
      <c r="K285" s="1">
        <f>'Innlegging av opplysninger'!$B$4*H285</f>
        <v>4430713.6888181809</v>
      </c>
      <c r="L285" s="1"/>
      <c r="M285" s="1">
        <f>'Innlegging av opplysninger'!$B$5*H285</f>
        <v>4464796.10180909</v>
      </c>
      <c r="N285" s="1">
        <f>'Innlegging av opplysninger'!$B$5*I285</f>
        <v>0</v>
      </c>
      <c r="O285" s="1">
        <f>'Innlegging av opplysninger'!$B$5*J285</f>
        <v>535775.53221709083</v>
      </c>
      <c r="P285" s="1">
        <f>'Innlegging av opplysninger'!$B$5*K285</f>
        <v>580423.49323518167</v>
      </c>
      <c r="Q285" s="1"/>
      <c r="R285" s="1">
        <f>'Innlegging av opplysninger'!$C$11*SUM(H285:Q285)</f>
        <v>1830992.4319041132</v>
      </c>
      <c r="S285" s="1">
        <f>'Innlegging av opplysninger'!$C$13*(((H285+J285+M285+O285)*Data!H285)+(J285+O285)*(1-Data!H285)*1.8/12+I285+N285+K285+L285+P285+Q285)</f>
        <v>311506.47933413362</v>
      </c>
      <c r="T285" s="1">
        <f>'Innlegging av opplysninger'!$C$13*((H285+J285+M285+O285)*(1-Data!H285)-(J285+O285)*(1-Data!H285)*1.8/12)</f>
        <v>2194062.1116925478</v>
      </c>
      <c r="U285" s="1">
        <f>Data!I285</f>
        <v>5.7847000000000008</v>
      </c>
      <c r="V285" s="1">
        <f>Data!J285+Data!K285</f>
        <v>41601.29854040256</v>
      </c>
      <c r="W285" s="1">
        <f>Data!L285</f>
        <v>0</v>
      </c>
      <c r="X285" s="1">
        <f t="shared" si="47"/>
        <v>2625283.9818181824</v>
      </c>
      <c r="Y285" s="100">
        <f t="shared" si="48"/>
        <v>0</v>
      </c>
      <c r="Z285" s="100">
        <f t="shared" si="49"/>
        <v>375415.60940000007</v>
      </c>
      <c r="AA285" s="100">
        <f>'Innlegging av opplysninger'!$B$4*X285</f>
        <v>341286.91763636371</v>
      </c>
      <c r="AB285" s="1"/>
      <c r="AC285" s="1">
        <f>'Innlegging av opplysninger'!$B$5*X285</f>
        <v>343912.20161818189</v>
      </c>
      <c r="AD285" s="1">
        <f>'Innlegging av opplysninger'!$B$5*Y285</f>
        <v>0</v>
      </c>
      <c r="AE285" s="1">
        <f>'Innlegging av opplysninger'!$B$5*Z285</f>
        <v>49179.444831400011</v>
      </c>
      <c r="AF285" s="1">
        <f>'Innlegging av opplysninger'!$B$5*AA285</f>
        <v>44708.586210363646</v>
      </c>
      <c r="AG285" s="1"/>
      <c r="AH285" s="1">
        <f>'Innlegging av opplysninger'!$C$11*SUM(X285:AG285)</f>
        <v>143631.89617755069</v>
      </c>
      <c r="AI285" s="1">
        <f>'Innlegging av opplysninger'!$C$13*(((X285+Z285+AC285+AE285)*Data!M285)+(Z285+AE285)*(1-Data!M285)*1.8/12+Y285+AD285+AA285+AB285+AF285+AG285)</f>
        <v>23383.607623034743</v>
      </c>
      <c r="AJ285" s="1">
        <f>'Innlegging av opplysninger'!$C$13*((X285+Z285+AC285+AE285)*(1-Data!M285)-(Z285+AE285)*(1-Data!M285)*1.8/12)</f>
        <v>173165.30293571882</v>
      </c>
      <c r="AK285" s="83">
        <f t="shared" si="44"/>
        <v>1975000</v>
      </c>
      <c r="AL285" s="83">
        <f t="shared" si="45"/>
        <v>335000</v>
      </c>
      <c r="AM285" s="83">
        <f t="shared" si="46"/>
        <v>2367000</v>
      </c>
      <c r="AN285" s="83"/>
      <c r="AO285" s="83"/>
      <c r="AP285" s="83"/>
      <c r="AQ285" s="83"/>
      <c r="AR285" s="83"/>
      <c r="AS285" s="83"/>
      <c r="AT285" s="83"/>
      <c r="AV285" s="97"/>
      <c r="AZ285" s="98"/>
      <c r="BA285" s="99"/>
      <c r="BB285" s="4"/>
      <c r="BC285" s="3"/>
    </row>
    <row r="286" spans="1:55">
      <c r="A286" t="str">
        <f t="shared" si="40"/>
        <v>1531Helse/pleie/omsorg</v>
      </c>
      <c r="B286" s="6" t="str">
        <f>Data!A286</f>
        <v>1531</v>
      </c>
      <c r="C286" s="7" t="str">
        <f>Data!B286</f>
        <v>Sula kommune</v>
      </c>
      <c r="D286" s="7" t="str">
        <f>Data!C286</f>
        <v>Helse/pleie/omsorg</v>
      </c>
      <c r="E286" s="1">
        <f>Data!D286</f>
        <v>257.9242999999999</v>
      </c>
      <c r="F286" s="1">
        <f>Data!E286+Data!F286</f>
        <v>46508.634261422223</v>
      </c>
      <c r="G286" s="1">
        <f>Data!G286</f>
        <v>1092.5081118762369</v>
      </c>
      <c r="H286" s="1">
        <f t="shared" si="41"/>
        <v>130862257.48181824</v>
      </c>
      <c r="I286" s="1">
        <f t="shared" si="42"/>
        <v>3074011.5272727264</v>
      </c>
      <c r="J286" s="1">
        <f t="shared" si="43"/>
        <v>16072352.281090917</v>
      </c>
      <c r="K286" s="1">
        <f>'Innlegging av opplysninger'!$B$4*H286</f>
        <v>17012093.472636372</v>
      </c>
      <c r="L286" s="1"/>
      <c r="M286" s="1">
        <f>'Innlegging av opplysninger'!$B$5*H286</f>
        <v>17142955.730118189</v>
      </c>
      <c r="N286" s="1">
        <f>'Innlegging av opplysninger'!$B$5*I286</f>
        <v>402695.51007272716</v>
      </c>
      <c r="O286" s="1">
        <f>'Innlegging av opplysninger'!$B$5*J286</f>
        <v>2105478.1488229102</v>
      </c>
      <c r="P286" s="1">
        <f>'Innlegging av opplysninger'!$B$5*K286</f>
        <v>2228584.2449153648</v>
      </c>
      <c r="Q286" s="1"/>
      <c r="R286" s="1">
        <f>'Innlegging av opplysninger'!$C$11*SUM(H286:Q286)</f>
        <v>7178216.2790764039</v>
      </c>
      <c r="S286" s="1">
        <f>'Innlegging av opplysninger'!$C$13*(((H286+J286+M286+O286)*Data!H286)+(J286+O286)*(1-Data!H286)*1.8/12+I286+N286+K286+L286+P286+Q286)</f>
        <v>1396838.8207409857</v>
      </c>
      <c r="T286" s="1">
        <f>'Innlegging av opplysninger'!$C$13*((H286+J286+M286+O286)*(1-Data!H286)-(J286+O286)*(1-Data!H286)*1.8/12)</f>
        <v>8425983.4558898825</v>
      </c>
      <c r="U286" s="1">
        <f>Data!I286</f>
        <v>22.899199999999997</v>
      </c>
      <c r="V286" s="1">
        <f>Data!J286+Data!K286</f>
        <v>46071.046695954443</v>
      </c>
      <c r="W286" s="1">
        <f>Data!L286</f>
        <v>1294.1482671883737</v>
      </c>
      <c r="X286" s="1">
        <f t="shared" si="47"/>
        <v>11508983.045454543</v>
      </c>
      <c r="Y286" s="100">
        <f t="shared" si="48"/>
        <v>323290.47272727272</v>
      </c>
      <c r="Z286" s="100">
        <f t="shared" si="49"/>
        <v>1692015.1130999995</v>
      </c>
      <c r="AA286" s="100">
        <f>'Innlegging av opplysninger'!$B$4*X286</f>
        <v>1496167.7959090907</v>
      </c>
      <c r="AB286" s="1"/>
      <c r="AC286" s="1">
        <f>'Innlegging av opplysninger'!$B$5*X286</f>
        <v>1507676.7789545453</v>
      </c>
      <c r="AD286" s="1">
        <f>'Innlegging av opplysninger'!$B$5*Y286</f>
        <v>42351.051927272725</v>
      </c>
      <c r="AE286" s="1">
        <f>'Innlegging av opplysninger'!$B$5*Z286</f>
        <v>221653.97981609995</v>
      </c>
      <c r="AF286" s="1">
        <f>'Innlegging av opplysninger'!$B$5*AA286</f>
        <v>195997.98126409089</v>
      </c>
      <c r="AG286" s="1"/>
      <c r="AH286" s="1">
        <f>'Innlegging av opplysninger'!$C$11*SUM(X286:AG286)</f>
        <v>645549.17632781086</v>
      </c>
      <c r="AI286" s="1">
        <f>'Innlegging av opplysninger'!$C$13*(((X286+Z286+AC286+AE286)*Data!M286)+(Z286+AE286)*(1-Data!M286)*1.8/12+Y286+AD286+AA286+AB286+AF286+AG286)</f>
        <v>121932.59861978739</v>
      </c>
      <c r="AJ286" s="1">
        <f>'Innlegging av opplysninger'!$C$13*((X286+Z286+AC286+AE286)*(1-Data!M286)-(Z286+AE286)*(1-Data!M286)*1.8/12)</f>
        <v>761450.48477616417</v>
      </c>
      <c r="AK286" s="83">
        <f t="shared" si="44"/>
        <v>7824000</v>
      </c>
      <c r="AL286" s="83">
        <f t="shared" si="45"/>
        <v>1519000</v>
      </c>
      <c r="AM286" s="83">
        <f t="shared" si="46"/>
        <v>9187000</v>
      </c>
      <c r="AN286" s="83"/>
      <c r="AO286" s="83"/>
      <c r="AP286" s="83"/>
      <c r="AQ286" s="83"/>
      <c r="AR286" s="83"/>
      <c r="AS286" s="83"/>
      <c r="AT286" s="83"/>
      <c r="AV286" s="97"/>
      <c r="AZ286" s="98"/>
      <c r="BA286" s="99"/>
      <c r="BB286" s="4"/>
      <c r="BC286" s="3"/>
    </row>
    <row r="287" spans="1:55">
      <c r="A287" t="str">
        <f t="shared" si="40"/>
        <v>1531Samferdsel og teknikk</v>
      </c>
      <c r="B287" s="6" t="str">
        <f>Data!A287</f>
        <v>1531</v>
      </c>
      <c r="C287" s="7" t="str">
        <f>Data!B287</f>
        <v>Sula kommune</v>
      </c>
      <c r="D287" s="7" t="str">
        <f>Data!C287</f>
        <v>Samferdsel og teknikk</v>
      </c>
      <c r="E287" s="1">
        <f>Data!D287</f>
        <v>8.5</v>
      </c>
      <c r="F287" s="1">
        <f>Data!E287+Data!F287</f>
        <v>48023.348039215693</v>
      </c>
      <c r="G287" s="1">
        <f>Data!G287</f>
        <v>0</v>
      </c>
      <c r="H287" s="1">
        <f t="shared" si="41"/>
        <v>4453074.0909090908</v>
      </c>
      <c r="I287" s="1">
        <f t="shared" si="42"/>
        <v>0</v>
      </c>
      <c r="J287" s="1">
        <f t="shared" si="43"/>
        <v>534368.89090909087</v>
      </c>
      <c r="K287" s="1">
        <f>'Innlegging av opplysninger'!$B$4*H287</f>
        <v>578899.63181818184</v>
      </c>
      <c r="L287" s="1"/>
      <c r="M287" s="1">
        <f>'Innlegging av opplysninger'!$B$5*H287</f>
        <v>583352.70590909093</v>
      </c>
      <c r="N287" s="1">
        <f>'Innlegging av opplysninger'!$B$5*I287</f>
        <v>0</v>
      </c>
      <c r="O287" s="1">
        <f>'Innlegging av opplysninger'!$B$5*J287</f>
        <v>70002.324709090914</v>
      </c>
      <c r="P287" s="1">
        <f>'Innlegging av opplysninger'!$B$5*K287</f>
        <v>75835.851768181819</v>
      </c>
      <c r="Q287" s="1"/>
      <c r="R287" s="1">
        <f>'Innlegging av opplysninger'!$C$11*SUM(H287:Q287)</f>
        <v>239230.27284886362</v>
      </c>
      <c r="S287" s="1">
        <f>'Innlegging av opplysninger'!$C$13*(((H287+J287+M287+O287)*Data!H287)+(J287+O287)*(1-Data!H287)*1.8/12+I287+N287+K287+L287+P287+Q287)</f>
        <v>38760.340628312719</v>
      </c>
      <c r="T287" s="1">
        <f>'Innlegging av opplysninger'!$C$13*((H287+J287+M287+O287)*(1-Data!H287)-(J287+O287)*(1-Data!H287)*1.8/12)</f>
        <v>288607.40116486908</v>
      </c>
      <c r="U287" s="1">
        <f>Data!I287</f>
        <v>2</v>
      </c>
      <c r="V287" s="1">
        <f>Data!J287+Data!K287</f>
        <v>55388.833333333328</v>
      </c>
      <c r="W287" s="1">
        <f>Data!L287</f>
        <v>0</v>
      </c>
      <c r="X287" s="1">
        <f t="shared" si="47"/>
        <v>1208483.6363636362</v>
      </c>
      <c r="Y287" s="100">
        <f t="shared" si="48"/>
        <v>0</v>
      </c>
      <c r="Z287" s="100">
        <f t="shared" si="49"/>
        <v>172813.15999999997</v>
      </c>
      <c r="AA287" s="100">
        <f>'Innlegging av opplysninger'!$B$4*X287</f>
        <v>157102.87272727271</v>
      </c>
      <c r="AB287" s="1"/>
      <c r="AC287" s="1">
        <f>'Innlegging av opplysninger'!$B$5*X287</f>
        <v>158311.35636363635</v>
      </c>
      <c r="AD287" s="1">
        <f>'Innlegging av opplysninger'!$B$5*Y287</f>
        <v>0</v>
      </c>
      <c r="AE287" s="1">
        <f>'Innlegging av opplysninger'!$B$5*Z287</f>
        <v>22638.523959999999</v>
      </c>
      <c r="AF287" s="1">
        <f>'Innlegging av opplysninger'!$B$5*AA287</f>
        <v>20580.476327272725</v>
      </c>
      <c r="AG287" s="1"/>
      <c r="AH287" s="1">
        <f>'Innlegging av opplysninger'!$C$11*SUM(X287:AG287)</f>
        <v>66117.34097818908</v>
      </c>
      <c r="AI287" s="1">
        <f>'Innlegging av opplysninger'!$C$13*(((X287+Z287+AC287+AE287)*Data!M287)+(Z287+AE287)*(1-Data!M287)*1.8/12+Y287+AD287+AA287+AB287+AF287+AG287)</f>
        <v>11331.918075489813</v>
      </c>
      <c r="AJ287" s="1">
        <f>'Innlegging av opplysninger'!$C$13*((X287+Z287+AC287+AE287)*(1-Data!M287)-(Z287+AE287)*(1-Data!M287)*1.8/12)</f>
        <v>79144.443263084715</v>
      </c>
      <c r="AK287" s="83">
        <f t="shared" si="44"/>
        <v>305000</v>
      </c>
      <c r="AL287" s="83">
        <f t="shared" si="45"/>
        <v>50000</v>
      </c>
      <c r="AM287" s="83">
        <f t="shared" si="46"/>
        <v>368000</v>
      </c>
      <c r="AN287" s="83"/>
      <c r="AO287" s="83"/>
      <c r="AP287" s="83"/>
      <c r="AQ287" s="83"/>
      <c r="AR287" s="83"/>
      <c r="AS287" s="83"/>
      <c r="AT287" s="83"/>
      <c r="AV287" s="97"/>
      <c r="AZ287" s="98"/>
      <c r="BA287" s="99"/>
      <c r="BB287" s="4"/>
      <c r="BC287" s="3"/>
    </row>
    <row r="288" spans="1:55">
      <c r="A288" t="str">
        <f t="shared" si="40"/>
        <v>1531Annet</v>
      </c>
      <c r="B288" s="6" t="str">
        <f>Data!A288</f>
        <v>1531</v>
      </c>
      <c r="C288" s="7" t="str">
        <f>Data!B288</f>
        <v>Sula kommune</v>
      </c>
      <c r="D288" s="7" t="str">
        <f>Data!C288</f>
        <v>Annet</v>
      </c>
      <c r="E288" s="1">
        <f>Data!D288</f>
        <v>7.1499999999999995</v>
      </c>
      <c r="F288" s="1">
        <f>Data!E288+Data!F288</f>
        <v>0</v>
      </c>
      <c r="G288" s="1">
        <f>Data!G288</f>
        <v>0</v>
      </c>
      <c r="H288" s="1">
        <f t="shared" si="41"/>
        <v>0</v>
      </c>
      <c r="I288" s="1">
        <f t="shared" si="42"/>
        <v>0</v>
      </c>
      <c r="J288" s="1">
        <f t="shared" si="43"/>
        <v>0</v>
      </c>
      <c r="K288" s="1">
        <f>'Innlegging av opplysninger'!$B$4*H288</f>
        <v>0</v>
      </c>
      <c r="L288" s="1"/>
      <c r="M288" s="1">
        <f>'Innlegging av opplysninger'!$B$5*H288</f>
        <v>0</v>
      </c>
      <c r="N288" s="1">
        <f>'Innlegging av opplysninger'!$B$5*I288</f>
        <v>0</v>
      </c>
      <c r="O288" s="1">
        <f>'Innlegging av opplysninger'!$B$5*J288</f>
        <v>0</v>
      </c>
      <c r="P288" s="1">
        <f>'Innlegging av opplysninger'!$B$5*K288</f>
        <v>0</v>
      </c>
      <c r="Q288" s="1"/>
      <c r="R288" s="1">
        <f>'Innlegging av opplysninger'!$C$11*SUM(H288:Q288)</f>
        <v>0</v>
      </c>
      <c r="S288" s="1">
        <f>'Innlegging av opplysninger'!$C$13*(((H288+J288+M288+O288)*Data!H288)+(J288+O288)*(1-Data!H288)*1.8/12+I288+N288+K288+L288+P288+Q288)</f>
        <v>0</v>
      </c>
      <c r="T288" s="1">
        <f>'Innlegging av opplysninger'!$C$13*((H288+J288+M288+O288)*(1-Data!H288)-(J288+O288)*(1-Data!H288)*1.8/12)</f>
        <v>0</v>
      </c>
      <c r="U288" s="1">
        <f>Data!I288</f>
        <v>0</v>
      </c>
      <c r="V288" s="1">
        <f>Data!J288+Data!K288</f>
        <v>0</v>
      </c>
      <c r="W288" s="1">
        <f>Data!L288</f>
        <v>0</v>
      </c>
      <c r="X288" s="1">
        <f t="shared" si="47"/>
        <v>0</v>
      </c>
      <c r="Y288" s="100">
        <f t="shared" si="48"/>
        <v>0</v>
      </c>
      <c r="Z288" s="100">
        <f t="shared" si="49"/>
        <v>0</v>
      </c>
      <c r="AA288" s="100">
        <f>'Innlegging av opplysninger'!$B$4*X288</f>
        <v>0</v>
      </c>
      <c r="AB288" s="1"/>
      <c r="AC288" s="1">
        <f>'Innlegging av opplysninger'!$B$5*X288</f>
        <v>0</v>
      </c>
      <c r="AD288" s="1">
        <f>'Innlegging av opplysninger'!$B$5*Y288</f>
        <v>0</v>
      </c>
      <c r="AE288" s="1">
        <f>'Innlegging av opplysninger'!$B$5*Z288</f>
        <v>0</v>
      </c>
      <c r="AF288" s="1">
        <f>'Innlegging av opplysninger'!$B$5*AA288</f>
        <v>0</v>
      </c>
      <c r="AG288" s="1"/>
      <c r="AH288" s="1">
        <f>'Innlegging av opplysninger'!$C$11*SUM(X288:AG288)</f>
        <v>0</v>
      </c>
      <c r="AI288" s="1">
        <f>'Innlegging av opplysninger'!$C$13*(((X288+Z288+AC288+AE288)*Data!M288)+(Z288+AE288)*(1-Data!M288)*1.8/12+Y288+AD288+AA288+AB288+AF288+AG288)</f>
        <v>0</v>
      </c>
      <c r="AJ288" s="1">
        <f>'Innlegging av opplysninger'!$C$13*((X288+Z288+AC288+AE288)*(1-Data!M288)-(Z288+AE288)*(1-Data!M288)*1.8/12)</f>
        <v>0</v>
      </c>
      <c r="AK288" s="83">
        <f t="shared" si="44"/>
        <v>0</v>
      </c>
      <c r="AL288" s="83">
        <f t="shared" si="45"/>
        <v>0</v>
      </c>
      <c r="AM288" s="83">
        <f t="shared" si="46"/>
        <v>0</v>
      </c>
      <c r="AN288" s="83"/>
      <c r="AO288" s="83"/>
      <c r="AP288" s="83"/>
      <c r="AQ288" s="83"/>
      <c r="AR288" s="83"/>
      <c r="AS288" s="83"/>
      <c r="AT288" s="83"/>
      <c r="AV288" s="97"/>
      <c r="AZ288" s="98"/>
      <c r="BA288" s="99"/>
      <c r="BB288" s="4"/>
      <c r="BC288" s="3"/>
    </row>
    <row r="289" spans="1:55">
      <c r="A289" t="str">
        <f t="shared" si="40"/>
        <v>1532Alle</v>
      </c>
      <c r="B289" s="6" t="str">
        <f>Data!A289</f>
        <v>1532</v>
      </c>
      <c r="C289" s="7" t="str">
        <f>Data!B289</f>
        <v>Giske kommune</v>
      </c>
      <c r="D289" s="7" t="str">
        <f>Data!C289</f>
        <v>Alle</v>
      </c>
      <c r="E289" s="1">
        <f>Data!D289</f>
        <v>468.7324999999999</v>
      </c>
      <c r="F289" s="1">
        <f>Data!E289+Data!F289</f>
        <v>47264.725783095884</v>
      </c>
      <c r="G289" s="1">
        <f>Data!G289</f>
        <v>529.74965465377352</v>
      </c>
      <c r="H289" s="1">
        <f t="shared" si="41"/>
        <v>241685597.21590894</v>
      </c>
      <c r="I289" s="1">
        <f t="shared" si="42"/>
        <v>2708845.963636362</v>
      </c>
      <c r="J289" s="1">
        <f t="shared" si="43"/>
        <v>29327333.181545436</v>
      </c>
      <c r="K289" s="1">
        <f>'Innlegging av opplysninger'!$B$4*H289</f>
        <v>31419127.638068166</v>
      </c>
      <c r="L289" s="1"/>
      <c r="M289" s="1">
        <f>'Innlegging av opplysninger'!$B$5*H289</f>
        <v>31660813.235284071</v>
      </c>
      <c r="N289" s="1">
        <f>'Innlegging av opplysninger'!$B$5*I289</f>
        <v>354858.82123636344</v>
      </c>
      <c r="O289" s="1">
        <f>'Innlegging av opplysninger'!$B$5*J289</f>
        <v>3841880.6467824522</v>
      </c>
      <c r="P289" s="1">
        <f>'Innlegging av opplysninger'!$B$5*K289</f>
        <v>4115905.7205869299</v>
      </c>
      <c r="Q289" s="1"/>
      <c r="R289" s="1">
        <f>'Innlegging av opplysninger'!$C$11*SUM(H289:Q289)</f>
        <v>13114345.772075854</v>
      </c>
      <c r="S289" s="1">
        <f>'Innlegging av opplysninger'!$C$13*(((H289+J289+M289+O289)*Data!H289)+(J289+O289)*(1-Data!H289)*1.8/12+I289+N289+K289+L289+P289+Q289)</f>
        <v>2541026.3248528247</v>
      </c>
      <c r="T289" s="1">
        <f>'Innlegging av opplysninger'!$C$13*((H289+J289+M289+O289)*(1-Data!H289)-(J289+O289)*(1-Data!H289)*1.8/12)</f>
        <v>15404920.521145709</v>
      </c>
      <c r="U289" s="1">
        <f>Data!I289</f>
        <v>59.199899999999985</v>
      </c>
      <c r="V289" s="1">
        <f>Data!J289+Data!K289</f>
        <v>46860.751280829885</v>
      </c>
      <c r="W289" s="1">
        <f>Data!L289</f>
        <v>510.13532117452911</v>
      </c>
      <c r="X289" s="1">
        <f t="shared" si="47"/>
        <v>30263474.070000004</v>
      </c>
      <c r="Y289" s="100">
        <f t="shared" si="48"/>
        <v>329454.10909090901</v>
      </c>
      <c r="Z289" s="100">
        <f t="shared" si="49"/>
        <v>4374788.7296099998</v>
      </c>
      <c r="AA289" s="100">
        <f>'Innlegging av opplysninger'!$B$4*X289</f>
        <v>3934251.6291000005</v>
      </c>
      <c r="AB289" s="1"/>
      <c r="AC289" s="1">
        <f>'Innlegging av opplysninger'!$B$5*X289</f>
        <v>3964515.1031700005</v>
      </c>
      <c r="AD289" s="1">
        <f>'Innlegging av opplysninger'!$B$5*Y289</f>
        <v>43158.488290909081</v>
      </c>
      <c r="AE289" s="1">
        <f>'Innlegging av opplysninger'!$B$5*Z289</f>
        <v>573097.32357890997</v>
      </c>
      <c r="AF289" s="1">
        <f>'Innlegging av opplysninger'!$B$5*AA289</f>
        <v>515386.9634121001</v>
      </c>
      <c r="AG289" s="1"/>
      <c r="AH289" s="1">
        <f>'Innlegging av opplysninger'!$C$11*SUM(X289:AG289)</f>
        <v>1671928.8038176075</v>
      </c>
      <c r="AI289" s="1">
        <f>'Innlegging av opplysninger'!$C$13*(((X289+Z289+AC289+AE289)*Data!M289)+(Z289+AE289)*(1-Data!M289)*1.8/12+Y289+AD289+AA289+AB289+AF289+AG289)</f>
        <v>330301.59746060509</v>
      </c>
      <c r="AJ289" s="1">
        <f>'Innlegging av opplysninger'!$C$13*((X289+Z289+AC289+AE289)*(1-Data!M289)-(Z289+AE289)*(1-Data!M289)*1.8/12)</f>
        <v>1957600.9761845418</v>
      </c>
      <c r="AK289" s="83">
        <f t="shared" si="44"/>
        <v>14786000</v>
      </c>
      <c r="AL289" s="83">
        <f t="shared" si="45"/>
        <v>2871000</v>
      </c>
      <c r="AM289" s="83">
        <f t="shared" si="46"/>
        <v>17363000</v>
      </c>
      <c r="AN289" s="83"/>
      <c r="AO289" s="83"/>
      <c r="AP289" s="83"/>
      <c r="AQ289" s="83"/>
      <c r="AR289" s="83"/>
      <c r="AS289" s="83"/>
      <c r="AT289" s="83"/>
      <c r="AV289" s="97"/>
      <c r="AZ289" s="98"/>
      <c r="BA289" s="99"/>
      <c r="BB289" s="4"/>
      <c r="BC289" s="3"/>
    </row>
    <row r="290" spans="1:55">
      <c r="A290" t="str">
        <f t="shared" si="40"/>
        <v>1532Administrasjon</v>
      </c>
      <c r="B290" s="6" t="str">
        <f>Data!A290</f>
        <v>1532</v>
      </c>
      <c r="C290" s="7" t="str">
        <f>Data!B290</f>
        <v>Giske kommune</v>
      </c>
      <c r="D290" s="7" t="str">
        <f>Data!C290</f>
        <v>Administrasjon</v>
      </c>
      <c r="E290" s="1">
        <f>Data!D290</f>
        <v>20.825299999999999</v>
      </c>
      <c r="F290" s="1">
        <f>Data!E290+Data!F290</f>
        <v>59076.263477196808</v>
      </c>
      <c r="G290" s="1">
        <f>Data!G290</f>
        <v>0</v>
      </c>
      <c r="H290" s="1">
        <f t="shared" si="41"/>
        <v>13421246.28863636</v>
      </c>
      <c r="I290" s="1">
        <f t="shared" si="42"/>
        <v>0</v>
      </c>
      <c r="J290" s="1">
        <f t="shared" si="43"/>
        <v>1610549.5546363632</v>
      </c>
      <c r="K290" s="1">
        <f>'Innlegging av opplysninger'!$B$4*H290</f>
        <v>1744762.0175227269</v>
      </c>
      <c r="L290" s="1"/>
      <c r="M290" s="1">
        <f>'Innlegging av opplysninger'!$B$5*H290</f>
        <v>1758183.2638113634</v>
      </c>
      <c r="N290" s="1">
        <f>'Innlegging av opplysninger'!$B$5*I290</f>
        <v>0</v>
      </c>
      <c r="O290" s="1">
        <f>'Innlegging av opplysninger'!$B$5*J290</f>
        <v>210981.99165736357</v>
      </c>
      <c r="P290" s="1">
        <f>'Innlegging av opplysninger'!$B$5*K290</f>
        <v>228563.82429547724</v>
      </c>
      <c r="Q290" s="1"/>
      <c r="R290" s="1">
        <f>'Innlegging av opplysninger'!$C$11*SUM(H290:Q290)</f>
        <v>721022.90374126693</v>
      </c>
      <c r="S290" s="1">
        <f>'Innlegging av opplysninger'!$C$13*(((H290+J290+M290+O290)*Data!H290)+(J290+O290)*(1-Data!H290)*1.8/12+I290+N290+K290+L290+P290+Q290)</f>
        <v>245699.80579259765</v>
      </c>
      <c r="T290" s="1">
        <f>'Innlegging av opplysninger'!$C$13*((H290+J290+M290+O290)*(1-Data!H290)-(J290+O290)*(1-Data!H290)*1.8/12)</f>
        <v>740963.11511650449</v>
      </c>
      <c r="U290" s="1">
        <f>Data!I290</f>
        <v>4.9720000000000004</v>
      </c>
      <c r="V290" s="1">
        <f>Data!J290+Data!K290</f>
        <v>50435.666733708764</v>
      </c>
      <c r="W290" s="1">
        <f>Data!L290</f>
        <v>0</v>
      </c>
      <c r="X290" s="1">
        <f t="shared" si="47"/>
        <v>2735630.5636363635</v>
      </c>
      <c r="Y290" s="100">
        <f t="shared" si="48"/>
        <v>0</v>
      </c>
      <c r="Z290" s="100">
        <f t="shared" si="49"/>
        <v>391195.17059999995</v>
      </c>
      <c r="AA290" s="100">
        <f>'Innlegging av opplysninger'!$B$4*X290</f>
        <v>355631.97327272728</v>
      </c>
      <c r="AB290" s="1"/>
      <c r="AC290" s="1">
        <f>'Innlegging av opplysninger'!$B$5*X290</f>
        <v>358367.60383636365</v>
      </c>
      <c r="AD290" s="1">
        <f>'Innlegging av opplysninger'!$B$5*Y290</f>
        <v>0</v>
      </c>
      <c r="AE290" s="1">
        <f>'Innlegging av opplysninger'!$B$5*Z290</f>
        <v>51246.567348599994</v>
      </c>
      <c r="AF290" s="1">
        <f>'Innlegging av opplysninger'!$B$5*AA290</f>
        <v>46587.788498727277</v>
      </c>
      <c r="AG290" s="1"/>
      <c r="AH290" s="1">
        <f>'Innlegging av opplysninger'!$C$11*SUM(X290:AG290)</f>
        <v>149669.06735332569</v>
      </c>
      <c r="AI290" s="1">
        <f>'Innlegging av opplysninger'!$C$13*(((X290+Z290+AC290+AE290)*Data!M290)+(Z290+AE290)*(1-Data!M290)*1.8/12+Y290+AD290+AA290+AB290+AF290+AG290)</f>
        <v>42184.109847029977</v>
      </c>
      <c r="AJ290" s="1">
        <f>'Innlegging av opplysninger'!$C$13*((X290+Z290+AC290+AE290)*(1-Data!M290)-(Z290+AE290)*(1-Data!M290)*1.8/12)</f>
        <v>162626.19284699464</v>
      </c>
      <c r="AK290" s="83">
        <f t="shared" si="44"/>
        <v>871000</v>
      </c>
      <c r="AL290" s="83">
        <f t="shared" si="45"/>
        <v>288000</v>
      </c>
      <c r="AM290" s="83">
        <f t="shared" si="46"/>
        <v>904000</v>
      </c>
      <c r="AN290" s="83"/>
      <c r="AO290" s="83"/>
      <c r="AP290" s="83"/>
      <c r="AQ290" s="83"/>
      <c r="AR290" s="83"/>
      <c r="AS290" s="83"/>
      <c r="AT290" s="83"/>
      <c r="AV290" s="97"/>
      <c r="AZ290" s="98"/>
      <c r="BA290" s="99"/>
      <c r="BB290" s="4"/>
      <c r="BC290" s="3"/>
    </row>
    <row r="291" spans="1:55">
      <c r="A291" t="str">
        <f t="shared" si="40"/>
        <v>1532Undervisning</v>
      </c>
      <c r="B291" s="6" t="str">
        <f>Data!A291</f>
        <v>1532</v>
      </c>
      <c r="C291" s="7" t="str">
        <f>Data!B291</f>
        <v>Giske kommune</v>
      </c>
      <c r="D291" s="7" t="str">
        <f>Data!C291</f>
        <v>Undervisning</v>
      </c>
      <c r="E291" s="1">
        <f>Data!D291</f>
        <v>184.58060000000003</v>
      </c>
      <c r="F291" s="1">
        <f>Data!E291+Data!F291</f>
        <v>47162.859355208471</v>
      </c>
      <c r="G291" s="1">
        <f>Data!G291</f>
        <v>0.39440764630735831</v>
      </c>
      <c r="H291" s="1">
        <f t="shared" si="41"/>
        <v>94967442.299999937</v>
      </c>
      <c r="I291" s="1">
        <f t="shared" si="42"/>
        <v>794.18181818181802</v>
      </c>
      <c r="J291" s="1">
        <f t="shared" si="43"/>
        <v>11396188.377818175</v>
      </c>
      <c r="K291" s="1">
        <f>'Innlegging av opplysninger'!$B$4*H291</f>
        <v>12345767.498999992</v>
      </c>
      <c r="L291" s="1"/>
      <c r="M291" s="1">
        <f>'Innlegging av opplysninger'!$B$5*H291</f>
        <v>12440734.941299992</v>
      </c>
      <c r="N291" s="1">
        <f>'Innlegging av opplysninger'!$B$5*I291</f>
        <v>104.03781818181817</v>
      </c>
      <c r="O291" s="1">
        <f>'Innlegging av opplysninger'!$B$5*J291</f>
        <v>1492900.6774941809</v>
      </c>
      <c r="P291" s="1">
        <f>'Innlegging av opplysninger'!$B$5*K291</f>
        <v>1617295.542368999</v>
      </c>
      <c r="Q291" s="1"/>
      <c r="R291" s="1">
        <f>'Innlegging av opplysninger'!$C$11*SUM(H291:Q291)</f>
        <v>5101926.6471894709</v>
      </c>
      <c r="S291" s="1">
        <f>'Innlegging av opplysninger'!$C$13*(((H291+J291+M291+O291)*Data!H291)+(J291+O291)*(1-Data!H291)*1.8/12+I291+N291+K291+L291+P291+Q291)</f>
        <v>928133.14480260015</v>
      </c>
      <c r="T291" s="1">
        <f>'Innlegging av opplysninger'!$C$13*((H291+J291+M291+O291)*(1-Data!H291)-(J291+O291)*(1-Data!H291)*1.8/12)</f>
        <v>6053450.6881935177</v>
      </c>
      <c r="U291" s="1">
        <f>Data!I291</f>
        <v>17.8247</v>
      </c>
      <c r="V291" s="1">
        <f>Data!J291+Data!K291</f>
        <v>47419.786307763934</v>
      </c>
      <c r="W291" s="1">
        <f>Data!L291</f>
        <v>0</v>
      </c>
      <c r="X291" s="1">
        <f t="shared" si="47"/>
        <v>9220837.799999997</v>
      </c>
      <c r="Y291" s="100">
        <f t="shared" si="48"/>
        <v>0</v>
      </c>
      <c r="Z291" s="100">
        <f t="shared" si="49"/>
        <v>1318579.8053999995</v>
      </c>
      <c r="AA291" s="100">
        <f>'Innlegging av opplysninger'!$B$4*X291</f>
        <v>1198708.9139999996</v>
      </c>
      <c r="AB291" s="1"/>
      <c r="AC291" s="1">
        <f>'Innlegging av opplysninger'!$B$5*X291</f>
        <v>1207929.7517999997</v>
      </c>
      <c r="AD291" s="1">
        <f>'Innlegging av opplysninger'!$B$5*Y291</f>
        <v>0</v>
      </c>
      <c r="AE291" s="1">
        <f>'Innlegging av opplysninger'!$B$5*Z291</f>
        <v>172733.95450739993</v>
      </c>
      <c r="AF291" s="1">
        <f>'Innlegging av opplysninger'!$B$5*AA291</f>
        <v>157030.86773399997</v>
      </c>
      <c r="AG291" s="1"/>
      <c r="AH291" s="1">
        <f>'Innlegging av opplysninger'!$C$11*SUM(X291:AG291)</f>
        <v>504481.20155077294</v>
      </c>
      <c r="AI291" s="1">
        <f>'Innlegging av opplysninger'!$C$13*(((X291+Z291+AC291+AE291)*Data!M291)+(Z291+AE291)*(1-Data!M291)*1.8/12+Y291+AD291+AA291+AB291+AF291+AG291)</f>
        <v>92478.914506716421</v>
      </c>
      <c r="AJ291" s="1">
        <f>'Innlegging av opplysninger'!$C$13*((X291+Z291+AC291+AE291)*(1-Data!M291)-(Z291+AE291)*(1-Data!M291)*1.8/12)</f>
        <v>597863.7823522361</v>
      </c>
      <c r="AK291" s="83">
        <f t="shared" si="44"/>
        <v>5606000</v>
      </c>
      <c r="AL291" s="83">
        <f t="shared" si="45"/>
        <v>1021000</v>
      </c>
      <c r="AM291" s="83">
        <f t="shared" si="46"/>
        <v>6651000</v>
      </c>
      <c r="AN291" s="83"/>
      <c r="AO291" s="83"/>
      <c r="AP291" s="83"/>
      <c r="AQ291" s="83"/>
      <c r="AR291" s="83"/>
      <c r="AS291" s="83"/>
      <c r="AT291" s="83"/>
      <c r="AV291" s="97"/>
      <c r="AZ291" s="98"/>
      <c r="BA291" s="99"/>
      <c r="BB291" s="4"/>
      <c r="BC291" s="3"/>
    </row>
    <row r="292" spans="1:55">
      <c r="A292" t="str">
        <f t="shared" si="40"/>
        <v>1532Barnehager</v>
      </c>
      <c r="B292" s="6" t="str">
        <f>Data!A292</f>
        <v>1532</v>
      </c>
      <c r="C292" s="7" t="str">
        <f>Data!B292</f>
        <v>Giske kommune</v>
      </c>
      <c r="D292" s="7" t="str">
        <f>Data!C292</f>
        <v>Barnehager</v>
      </c>
      <c r="E292" s="1">
        <f>Data!D292</f>
        <v>33.104399999999998</v>
      </c>
      <c r="F292" s="1">
        <f>Data!E292+Data!F292</f>
        <v>41581.582030384678</v>
      </c>
      <c r="G292" s="1">
        <f>Data!G292</f>
        <v>0</v>
      </c>
      <c r="H292" s="1">
        <f t="shared" si="41"/>
        <v>15016727.172727268</v>
      </c>
      <c r="I292" s="1">
        <f t="shared" si="42"/>
        <v>0</v>
      </c>
      <c r="J292" s="1">
        <f t="shared" si="43"/>
        <v>1802007.2607272721</v>
      </c>
      <c r="K292" s="1">
        <f>'Innlegging av opplysninger'!$B$4*H292</f>
        <v>1952174.5324545449</v>
      </c>
      <c r="L292" s="1"/>
      <c r="M292" s="1">
        <f>'Innlegging av opplysninger'!$B$5*H292</f>
        <v>1967191.2596272721</v>
      </c>
      <c r="N292" s="1">
        <f>'Innlegging av opplysninger'!$B$5*I292</f>
        <v>0</v>
      </c>
      <c r="O292" s="1">
        <f>'Innlegging av opplysninger'!$B$5*J292</f>
        <v>236062.95115527266</v>
      </c>
      <c r="P292" s="1">
        <f>'Innlegging av opplysninger'!$B$5*K292</f>
        <v>255734.8637515454</v>
      </c>
      <c r="Q292" s="1"/>
      <c r="R292" s="1">
        <f>'Innlegging av opplysninger'!$C$11*SUM(H292:Q292)</f>
        <v>806736.12553684064</v>
      </c>
      <c r="S292" s="1">
        <f>'Innlegging av opplysninger'!$C$13*(((H292+J292+M292+O292)*Data!H292)+(J292+O292)*(1-Data!H292)*1.8/12+I292+N292+K292+L292+P292+Q292)</f>
        <v>137912.60745124056</v>
      </c>
      <c r="T292" s="1">
        <f>'Innlegging av opplysninger'!$C$13*((H292+J292+M292+O292)*(1-Data!H292)-(J292+O292)*(1-Data!H292)*1.8/12)</f>
        <v>966042.09065180458</v>
      </c>
      <c r="U292" s="1">
        <f>Data!I292</f>
        <v>5.35</v>
      </c>
      <c r="V292" s="1">
        <f>Data!J292+Data!K292</f>
        <v>41019.283489096582</v>
      </c>
      <c r="W292" s="1">
        <f>Data!L292</f>
        <v>0</v>
      </c>
      <c r="X292" s="1">
        <f t="shared" si="47"/>
        <v>2394034.5454545459</v>
      </c>
      <c r="Y292" s="100">
        <f t="shared" si="48"/>
        <v>0</v>
      </c>
      <c r="Z292" s="100">
        <f t="shared" si="49"/>
        <v>342346.94000000006</v>
      </c>
      <c r="AA292" s="100">
        <f>'Innlegging av opplysninger'!$B$4*X292</f>
        <v>311224.49090909096</v>
      </c>
      <c r="AB292" s="1"/>
      <c r="AC292" s="1">
        <f>'Innlegging av opplysninger'!$B$5*X292</f>
        <v>313618.52545454551</v>
      </c>
      <c r="AD292" s="1">
        <f>'Innlegging av opplysninger'!$B$5*Y292</f>
        <v>0</v>
      </c>
      <c r="AE292" s="1">
        <f>'Innlegging av opplysninger'!$B$5*Z292</f>
        <v>44847.449140000012</v>
      </c>
      <c r="AF292" s="1">
        <f>'Innlegging av opplysninger'!$B$5*AA292</f>
        <v>40770.408309090919</v>
      </c>
      <c r="AG292" s="1"/>
      <c r="AH292" s="1">
        <f>'Innlegging av opplysninger'!$C$11*SUM(X292:AG292)</f>
        <v>130980.00965215637</v>
      </c>
      <c r="AI292" s="1">
        <f>'Innlegging av opplysninger'!$C$13*(((X292+Z292+AC292+AE292)*Data!M292)+(Z292+AE292)*(1-Data!M292)*1.8/12+Y292+AD292+AA292+AB292+AF292+AG292)</f>
        <v>21323.850994637458</v>
      </c>
      <c r="AJ292" s="1">
        <f>'Innlegging av opplysninger'!$C$13*((X292+Z292+AC292+AE292)*(1-Data!M292)-(Z292+AE292)*(1-Data!M292)*1.8/12)</f>
        <v>157911.95168726073</v>
      </c>
      <c r="AK292" s="83">
        <f t="shared" si="44"/>
        <v>938000</v>
      </c>
      <c r="AL292" s="83">
        <f t="shared" si="45"/>
        <v>159000</v>
      </c>
      <c r="AM292" s="83">
        <f t="shared" si="46"/>
        <v>1124000</v>
      </c>
      <c r="AN292" s="83"/>
      <c r="AO292" s="83"/>
      <c r="AP292" s="83"/>
      <c r="AQ292" s="83"/>
      <c r="AR292" s="83"/>
      <c r="AS292" s="83"/>
      <c r="AT292" s="83"/>
      <c r="AV292" s="97"/>
      <c r="AZ292" s="98"/>
      <c r="BA292" s="99"/>
      <c r="BB292" s="4"/>
      <c r="BC292" s="3"/>
    </row>
    <row r="293" spans="1:55">
      <c r="A293" t="str">
        <f t="shared" si="40"/>
        <v>1532Helse/pleie/omsorg</v>
      </c>
      <c r="B293" s="6" t="str">
        <f>Data!A293</f>
        <v>1532</v>
      </c>
      <c r="C293" s="7" t="str">
        <f>Data!B293</f>
        <v>Giske kommune</v>
      </c>
      <c r="D293" s="7" t="str">
        <f>Data!C293</f>
        <v>Helse/pleie/omsorg</v>
      </c>
      <c r="E293" s="1">
        <f>Data!D293</f>
        <v>206.70720000000006</v>
      </c>
      <c r="F293" s="1">
        <f>Data!E293+Data!F293</f>
        <v>47116.989974224387</v>
      </c>
      <c r="G293" s="1">
        <f>Data!G293</f>
        <v>1193.0415099232139</v>
      </c>
      <c r="H293" s="1">
        <f t="shared" si="41"/>
        <v>106248229.85454541</v>
      </c>
      <c r="I293" s="1">
        <f t="shared" si="42"/>
        <v>2690293.8545454526</v>
      </c>
      <c r="J293" s="1">
        <f t="shared" si="43"/>
        <v>13072622.845090905</v>
      </c>
      <c r="K293" s="1">
        <f>'Innlegging av opplysninger'!$B$4*H293</f>
        <v>13812269.881090904</v>
      </c>
      <c r="L293" s="1"/>
      <c r="M293" s="1">
        <f>'Innlegging av opplysninger'!$B$5*H293</f>
        <v>13918518.11094545</v>
      </c>
      <c r="N293" s="1">
        <f>'Innlegging av opplysninger'!$B$5*I293</f>
        <v>352428.49494545429</v>
      </c>
      <c r="O293" s="1">
        <f>'Innlegging av opplysninger'!$B$5*J293</f>
        <v>1712513.5927069087</v>
      </c>
      <c r="P293" s="1">
        <f>'Innlegging av opplysninger'!$B$5*K293</f>
        <v>1809407.3544229085</v>
      </c>
      <c r="Q293" s="1"/>
      <c r="R293" s="1">
        <f>'Innlegging av opplysninger'!$C$11*SUM(H293:Q293)</f>
        <v>5837418.7915551504</v>
      </c>
      <c r="S293" s="1">
        <f>'Innlegging av opplysninger'!$C$13*(((H293+J293+M293+O293)*Data!H293)+(J293+O293)*(1-Data!H293)*1.8/12+I293+N293+K293+L293+P293+Q293)</f>
        <v>1122929.2720298574</v>
      </c>
      <c r="T293" s="1">
        <f>'Innlegging av opplysninger'!$C$13*((H293+J293+M293+O293)*(1-Data!H293)-(J293+O293)*(1-Data!H293)*1.8/12)</f>
        <v>6865117.4953613989</v>
      </c>
      <c r="U293" s="1">
        <f>Data!I293</f>
        <v>27.453200000000006</v>
      </c>
      <c r="V293" s="1">
        <f>Data!J293+Data!K293</f>
        <v>47422.064571100382</v>
      </c>
      <c r="W293" s="1">
        <f>Data!L293</f>
        <v>1100.052452901665</v>
      </c>
      <c r="X293" s="1">
        <f t="shared" si="47"/>
        <v>14202408.25181818</v>
      </c>
      <c r="Y293" s="100">
        <f t="shared" si="48"/>
        <v>329454.10909090901</v>
      </c>
      <c r="Z293" s="100">
        <f t="shared" si="49"/>
        <v>2078056.3176099996</v>
      </c>
      <c r="AA293" s="100">
        <f>'Innlegging av opplysninger'!$B$4*X293</f>
        <v>1846313.0727363634</v>
      </c>
      <c r="AB293" s="1"/>
      <c r="AC293" s="1">
        <f>'Innlegging av opplysninger'!$B$5*X293</f>
        <v>1860515.4809881817</v>
      </c>
      <c r="AD293" s="1">
        <f>'Innlegging av opplysninger'!$B$5*Y293</f>
        <v>43158.488290909081</v>
      </c>
      <c r="AE293" s="1">
        <f>'Innlegging av opplysninger'!$B$5*Z293</f>
        <v>272225.37760690995</v>
      </c>
      <c r="AF293" s="1">
        <f>'Innlegging av opplysninger'!$B$5*AA293</f>
        <v>241867.01252846362</v>
      </c>
      <c r="AG293" s="1"/>
      <c r="AH293" s="1">
        <f>'Innlegging av opplysninger'!$C$11*SUM(X293:AG293)</f>
        <v>793211.92820545693</v>
      </c>
      <c r="AI293" s="1">
        <f>'Innlegging av opplysninger'!$C$13*(((X293+Z293+AC293+AE293)*Data!M293)+(Z293+AE293)*(1-Data!M293)*1.8/12+Y293+AD293+AA293+AB293+AF293+AG293)</f>
        <v>158393.10974920975</v>
      </c>
      <c r="AJ293" s="1">
        <f>'Innlegging av opplysninger'!$C$13*((X293+Z293+AC293+AE293)*(1-Data!M293)-(Z293+AE293)*(1-Data!M293)*1.8/12)</f>
        <v>927054.79200562602</v>
      </c>
      <c r="AK293" s="83">
        <f t="shared" si="44"/>
        <v>6631000</v>
      </c>
      <c r="AL293" s="83">
        <f t="shared" si="45"/>
        <v>1281000</v>
      </c>
      <c r="AM293" s="83">
        <f t="shared" si="46"/>
        <v>7792000</v>
      </c>
      <c r="AN293" s="83"/>
      <c r="AO293" s="83"/>
      <c r="AP293" s="83"/>
      <c r="AQ293" s="83"/>
      <c r="AR293" s="83"/>
      <c r="AS293" s="83"/>
      <c r="AT293" s="83"/>
      <c r="AV293" s="97"/>
      <c r="AZ293" s="98"/>
      <c r="BA293" s="99"/>
      <c r="BB293" s="4"/>
      <c r="BC293" s="3"/>
    </row>
    <row r="294" spans="1:55">
      <c r="A294" t="str">
        <f t="shared" si="40"/>
        <v>1532Samferdsel og teknikk</v>
      </c>
      <c r="B294" s="6" t="str">
        <f>Data!A294</f>
        <v>1532</v>
      </c>
      <c r="C294" s="7" t="str">
        <f>Data!B294</f>
        <v>Giske kommune</v>
      </c>
      <c r="D294" s="7" t="str">
        <f>Data!C294</f>
        <v>Samferdsel og teknikk</v>
      </c>
      <c r="E294" s="1">
        <f>Data!D294</f>
        <v>19.715</v>
      </c>
      <c r="F294" s="1">
        <f>Data!E294+Data!F294</f>
        <v>47071.798292332387</v>
      </c>
      <c r="G294" s="1">
        <f>Data!G294</f>
        <v>82.567080902865854</v>
      </c>
      <c r="H294" s="1">
        <f t="shared" si="41"/>
        <v>10123860.036363631</v>
      </c>
      <c r="I294" s="1">
        <f t="shared" si="42"/>
        <v>17757.927272727276</v>
      </c>
      <c r="J294" s="1">
        <f t="shared" si="43"/>
        <v>1216994.155636363</v>
      </c>
      <c r="K294" s="1">
        <f>'Innlegging av opplysninger'!$B$4*H294</f>
        <v>1316101.8047272721</v>
      </c>
      <c r="L294" s="1"/>
      <c r="M294" s="1">
        <f>'Innlegging av opplysninger'!$B$5*H294</f>
        <v>1326225.6647636357</v>
      </c>
      <c r="N294" s="1">
        <f>'Innlegging av opplysninger'!$B$5*I294</f>
        <v>2326.2884727272735</v>
      </c>
      <c r="O294" s="1">
        <f>'Innlegging av opplysninger'!$B$5*J294</f>
        <v>159426.23438836355</v>
      </c>
      <c r="P294" s="1">
        <f>'Innlegging av opplysninger'!$B$5*K294</f>
        <v>172409.33641927264</v>
      </c>
      <c r="Q294" s="1"/>
      <c r="R294" s="1">
        <f>'Innlegging av opplysninger'!$C$11*SUM(H294:Q294)</f>
        <v>544733.85502567177</v>
      </c>
      <c r="S294" s="1">
        <f>'Innlegging av opplysninger'!$C$13*(((H294+J294+M294+O294)*Data!H294)+(J294+O294)*(1-Data!H294)*1.8/12+I294+N294+K294+L294+P294+Q294)</f>
        <v>89544.740713144594</v>
      </c>
      <c r="T294" s="1">
        <f>'Innlegging av opplysninger'!$C$13*((H294+J294+M294+O294)*(1-Data!H294)-(J294+O294)*(1-Data!H294)*1.8/12)</f>
        <v>655880.53458514297</v>
      </c>
      <c r="U294" s="1">
        <f>Data!I294</f>
        <v>3.6</v>
      </c>
      <c r="V294" s="1">
        <f>Data!J294+Data!K294</f>
        <v>43556</v>
      </c>
      <c r="W294" s="1">
        <f>Data!L294</f>
        <v>0</v>
      </c>
      <c r="X294" s="1">
        <f t="shared" si="47"/>
        <v>1710562.9090909089</v>
      </c>
      <c r="Y294" s="100">
        <f t="shared" si="48"/>
        <v>0</v>
      </c>
      <c r="Z294" s="100">
        <f t="shared" si="49"/>
        <v>244610.49599999996</v>
      </c>
      <c r="AA294" s="100">
        <f>'Innlegging av opplysninger'!$B$4*X294</f>
        <v>222373.17818181816</v>
      </c>
      <c r="AB294" s="1"/>
      <c r="AC294" s="1">
        <f>'Innlegging av opplysninger'!$B$5*X294</f>
        <v>224083.74109090908</v>
      </c>
      <c r="AD294" s="1">
        <f>'Innlegging av opplysninger'!$B$5*Y294</f>
        <v>0</v>
      </c>
      <c r="AE294" s="1">
        <f>'Innlegging av opplysninger'!$B$5*Z294</f>
        <v>32043.974975999994</v>
      </c>
      <c r="AF294" s="1">
        <f>'Innlegging av opplysninger'!$B$5*AA294</f>
        <v>29130.886341818179</v>
      </c>
      <c r="AG294" s="1"/>
      <c r="AH294" s="1">
        <f>'Innlegging av opplysninger'!$C$11*SUM(X294:AG294)</f>
        <v>93586.597055895269</v>
      </c>
      <c r="AI294" s="1">
        <f>'Innlegging av opplysninger'!$C$13*(((X294+Z294+AC294+AE294)*Data!M294)+(Z294+AE294)*(1-Data!M294)*1.8/12+Y294+AD294+AA294+AB294+AF294+AG294)</f>
        <v>15903.697450854435</v>
      </c>
      <c r="AJ294" s="1">
        <f>'Innlegging av opplysninger'!$C$13*((X294+Z294+AC294+AE294)*(1-Data!M294)-(Z294+AE294)*(1-Data!M294)*1.8/12)</f>
        <v>112162.17220458119</v>
      </c>
      <c r="AK294" s="83">
        <f t="shared" si="44"/>
        <v>638000</v>
      </c>
      <c r="AL294" s="83">
        <f t="shared" si="45"/>
        <v>105000</v>
      </c>
      <c r="AM294" s="83">
        <f t="shared" si="46"/>
        <v>768000</v>
      </c>
      <c r="AN294" s="83"/>
      <c r="AO294" s="83"/>
      <c r="AP294" s="83"/>
      <c r="AQ294" s="83"/>
      <c r="AR294" s="83"/>
      <c r="AS294" s="83"/>
      <c r="AT294" s="83"/>
      <c r="AV294" s="97"/>
      <c r="AZ294" s="98"/>
      <c r="BA294" s="99"/>
      <c r="BB294" s="4"/>
      <c r="BC294" s="3"/>
    </row>
    <row r="295" spans="1:55">
      <c r="A295" t="str">
        <f t="shared" si="40"/>
        <v>1532Annet</v>
      </c>
      <c r="B295" s="6" t="str">
        <f>Data!A295</f>
        <v>1532</v>
      </c>
      <c r="C295" s="7" t="str">
        <f>Data!B295</f>
        <v>Giske kommune</v>
      </c>
      <c r="D295" s="7" t="str">
        <f>Data!C295</f>
        <v>Annet</v>
      </c>
      <c r="E295" s="1">
        <f>Data!D295</f>
        <v>3.8</v>
      </c>
      <c r="F295" s="1">
        <f>Data!E295+Data!F295</f>
        <v>0</v>
      </c>
      <c r="G295" s="1">
        <f>Data!G295</f>
        <v>0</v>
      </c>
      <c r="H295" s="1">
        <f t="shared" si="41"/>
        <v>0</v>
      </c>
      <c r="I295" s="1">
        <f t="shared" si="42"/>
        <v>0</v>
      </c>
      <c r="J295" s="1">
        <f t="shared" si="43"/>
        <v>0</v>
      </c>
      <c r="K295" s="1">
        <f>'Innlegging av opplysninger'!$B$4*H295</f>
        <v>0</v>
      </c>
      <c r="L295" s="1"/>
      <c r="M295" s="1">
        <f>'Innlegging av opplysninger'!$B$5*H295</f>
        <v>0</v>
      </c>
      <c r="N295" s="1">
        <f>'Innlegging av opplysninger'!$B$5*I295</f>
        <v>0</v>
      </c>
      <c r="O295" s="1">
        <f>'Innlegging av opplysninger'!$B$5*J295</f>
        <v>0</v>
      </c>
      <c r="P295" s="1">
        <f>'Innlegging av opplysninger'!$B$5*K295</f>
        <v>0</v>
      </c>
      <c r="Q295" s="1"/>
      <c r="R295" s="1">
        <f>'Innlegging av opplysninger'!$C$11*SUM(H295:Q295)</f>
        <v>0</v>
      </c>
      <c r="S295" s="1">
        <f>'Innlegging av opplysninger'!$C$13*(((H295+J295+M295+O295)*Data!H295)+(J295+O295)*(1-Data!H295)*1.8/12+I295+N295+K295+L295+P295+Q295)</f>
        <v>0</v>
      </c>
      <c r="T295" s="1">
        <f>'Innlegging av opplysninger'!$C$13*((H295+J295+M295+O295)*(1-Data!H295)-(J295+O295)*(1-Data!H295)*1.8/12)</f>
        <v>0</v>
      </c>
      <c r="U295" s="1">
        <f>Data!I295</f>
        <v>0</v>
      </c>
      <c r="V295" s="1">
        <f>Data!J295+Data!K295</f>
        <v>0</v>
      </c>
      <c r="W295" s="1">
        <f>Data!L295</f>
        <v>0</v>
      </c>
      <c r="X295" s="1">
        <f t="shared" si="47"/>
        <v>0</v>
      </c>
      <c r="Y295" s="100">
        <f t="shared" si="48"/>
        <v>0</v>
      </c>
      <c r="Z295" s="100">
        <f t="shared" si="49"/>
        <v>0</v>
      </c>
      <c r="AA295" s="100">
        <f>'Innlegging av opplysninger'!$B$4*X295</f>
        <v>0</v>
      </c>
      <c r="AB295" s="1"/>
      <c r="AC295" s="1">
        <f>'Innlegging av opplysninger'!$B$5*X295</f>
        <v>0</v>
      </c>
      <c r="AD295" s="1">
        <f>'Innlegging av opplysninger'!$B$5*Y295</f>
        <v>0</v>
      </c>
      <c r="AE295" s="1">
        <f>'Innlegging av opplysninger'!$B$5*Z295</f>
        <v>0</v>
      </c>
      <c r="AF295" s="1">
        <f>'Innlegging av opplysninger'!$B$5*AA295</f>
        <v>0</v>
      </c>
      <c r="AG295" s="1"/>
      <c r="AH295" s="1">
        <f>'Innlegging av opplysninger'!$C$11*SUM(X295:AG295)</f>
        <v>0</v>
      </c>
      <c r="AI295" s="1">
        <f>'Innlegging av opplysninger'!$C$13*(((X295+Z295+AC295+AE295)*Data!M295)+(Z295+AE295)*(1-Data!M295)*1.8/12+Y295+AD295+AA295+AB295+AF295+AG295)</f>
        <v>0</v>
      </c>
      <c r="AJ295" s="1">
        <f>'Innlegging av opplysninger'!$C$13*((X295+Z295+AC295+AE295)*(1-Data!M295)-(Z295+AE295)*(1-Data!M295)*1.8/12)</f>
        <v>0</v>
      </c>
      <c r="AK295" s="83">
        <f t="shared" si="44"/>
        <v>0</v>
      </c>
      <c r="AL295" s="83">
        <f t="shared" si="45"/>
        <v>0</v>
      </c>
      <c r="AM295" s="83">
        <f t="shared" si="46"/>
        <v>0</v>
      </c>
      <c r="AN295" s="83"/>
      <c r="AO295" s="83"/>
      <c r="AP295" s="83"/>
      <c r="AQ295" s="83"/>
      <c r="AR295" s="83"/>
      <c r="AS295" s="83"/>
      <c r="AT295" s="83"/>
      <c r="AV295" s="97"/>
      <c r="AZ295" s="98"/>
      <c r="BA295" s="99"/>
      <c r="BB295" s="4"/>
      <c r="BC295" s="3"/>
    </row>
    <row r="296" spans="1:55">
      <c r="A296" t="str">
        <f t="shared" si="40"/>
        <v>1535Alle</v>
      </c>
      <c r="B296" s="6" t="str">
        <f>Data!A296</f>
        <v>1535</v>
      </c>
      <c r="C296" s="7" t="str">
        <f>Data!B296</f>
        <v>Vestnes kommune</v>
      </c>
      <c r="D296" s="7" t="str">
        <f>Data!C296</f>
        <v>Alle</v>
      </c>
      <c r="E296" s="1">
        <f>Data!D296</f>
        <v>609.05312545129561</v>
      </c>
      <c r="F296" s="1">
        <f>Data!E296+Data!F296</f>
        <v>45140.614428262248</v>
      </c>
      <c r="G296" s="1">
        <f>Data!G296</f>
        <v>605.81698801167408</v>
      </c>
      <c r="H296" s="1">
        <f t="shared" si="41"/>
        <v>299923988.75263602</v>
      </c>
      <c r="I296" s="1">
        <f t="shared" si="42"/>
        <v>4025178.8727272749</v>
      </c>
      <c r="J296" s="1">
        <f t="shared" si="43"/>
        <v>36473900.115043595</v>
      </c>
      <c r="K296" s="1">
        <f>'Innlegging av opplysninger'!$B$4*H296</f>
        <v>38990118.537842683</v>
      </c>
      <c r="L296" s="1"/>
      <c r="M296" s="1">
        <f>'Innlegging av opplysninger'!$B$5*H296</f>
        <v>39290042.526595317</v>
      </c>
      <c r="N296" s="1">
        <f>'Innlegging av opplysninger'!$B$5*I296</f>
        <v>527298.43232727307</v>
      </c>
      <c r="O296" s="1">
        <f>'Innlegging av opplysninger'!$B$5*J296</f>
        <v>4778080.9150707116</v>
      </c>
      <c r="P296" s="1">
        <f>'Innlegging av opplysninger'!$B$5*K296</f>
        <v>5107705.528457392</v>
      </c>
      <c r="Q296" s="1"/>
      <c r="R296" s="1">
        <f>'Innlegging av opplysninger'!$C$11*SUM(H296:Q296)</f>
        <v>16306419.919866608</v>
      </c>
      <c r="S296" s="1">
        <f>'Innlegging av opplysninger'!$C$13*(((H296+J296+M296+O296)*Data!H296)+(J296+O296)*(1-Data!H296)*1.8/12+I296+N296+K296+L296+P296+Q296)</f>
        <v>3144360.8138748026</v>
      </c>
      <c r="T296" s="1">
        <f>'Innlegging av opplysninger'!$C$13*((H296+J296+M296+O296)*(1-Data!H296)-(J296+O296)*(1-Data!H296)*1.8/12)</f>
        <v>19169687.497521609</v>
      </c>
      <c r="U296" s="1">
        <f>Data!I296</f>
        <v>91.912160228898429</v>
      </c>
      <c r="V296" s="1">
        <f>Data!J296+Data!K296</f>
        <v>47060.579244569723</v>
      </c>
      <c r="W296" s="1">
        <f>Data!L296</f>
        <v>668.2919849455069</v>
      </c>
      <c r="X296" s="1">
        <f t="shared" si="47"/>
        <v>47186612.727181785</v>
      </c>
      <c r="Y296" s="100">
        <f t="shared" si="48"/>
        <v>670081.74545454548</v>
      </c>
      <c r="Z296" s="100">
        <f t="shared" si="49"/>
        <v>6843507.3095869943</v>
      </c>
      <c r="AA296" s="100">
        <f>'Innlegging av opplysninger'!$B$4*X296</f>
        <v>6134259.6545336321</v>
      </c>
      <c r="AB296" s="1"/>
      <c r="AC296" s="1">
        <f>'Innlegging av opplysninger'!$B$5*X296</f>
        <v>6181446.2672608141</v>
      </c>
      <c r="AD296" s="1">
        <f>'Innlegging av opplysninger'!$B$5*Y296</f>
        <v>87780.708654545466</v>
      </c>
      <c r="AE296" s="1">
        <f>'Innlegging av opplysninger'!$B$5*Z296</f>
        <v>896499.45755589625</v>
      </c>
      <c r="AF296" s="1">
        <f>'Innlegging av opplysninger'!$B$5*AA296</f>
        <v>803588.01474390586</v>
      </c>
      <c r="AG296" s="1"/>
      <c r="AH296" s="1">
        <f>'Innlegging av opplysninger'!$C$11*SUM(X296:AG296)</f>
        <v>2614543.4836289403</v>
      </c>
      <c r="AI296" s="1">
        <f>'Innlegging av opplysninger'!$C$13*(((X296+Z296+AC296+AE296)*Data!M296)+(Z296+AE296)*(1-Data!M296)*1.8/12+Y296+AD296+AA296+AB296+AF296+AG296)</f>
        <v>522969.10281924612</v>
      </c>
      <c r="AJ296" s="1">
        <f>'Innlegging av opplysninger'!$C$13*((X296+Z296+AC296+AE296)*(1-Data!M296)-(Z296+AE296)*(1-Data!M296)*1.8/12)</f>
        <v>3054827.2431993042</v>
      </c>
      <c r="AK296" s="83">
        <f t="shared" si="44"/>
        <v>18921000</v>
      </c>
      <c r="AL296" s="83">
        <f t="shared" si="45"/>
        <v>3667000</v>
      </c>
      <c r="AM296" s="83">
        <f t="shared" si="46"/>
        <v>22225000</v>
      </c>
      <c r="AN296" s="83"/>
      <c r="AO296" s="83"/>
      <c r="AP296" s="83"/>
      <c r="AQ296" s="83"/>
      <c r="AR296" s="83"/>
      <c r="AS296" s="83"/>
      <c r="AT296" s="83"/>
      <c r="AV296" s="97"/>
      <c r="AZ296" s="98"/>
      <c r="BA296" s="99"/>
      <c r="BB296" s="4"/>
      <c r="BC296" s="3"/>
    </row>
    <row r="297" spans="1:55">
      <c r="A297" t="str">
        <f t="shared" si="40"/>
        <v>1535Administrasjon</v>
      </c>
      <c r="B297" s="6" t="str">
        <f>Data!A297</f>
        <v>1535</v>
      </c>
      <c r="C297" s="7" t="str">
        <f>Data!B297</f>
        <v>Vestnes kommune</v>
      </c>
      <c r="D297" s="7" t="str">
        <f>Data!C297</f>
        <v>Administrasjon</v>
      </c>
      <c r="E297" s="1">
        <f>Data!D297</f>
        <v>19.233000000000001</v>
      </c>
      <c r="F297" s="1">
        <f>Data!E297+Data!F297</f>
        <v>58916.596908091997</v>
      </c>
      <c r="G297" s="1">
        <f>Data!G297</f>
        <v>0</v>
      </c>
      <c r="H297" s="1">
        <f t="shared" si="41"/>
        <v>12361559</v>
      </c>
      <c r="I297" s="1">
        <f t="shared" si="42"/>
        <v>0</v>
      </c>
      <c r="J297" s="1">
        <f t="shared" si="43"/>
        <v>1483387.0799999998</v>
      </c>
      <c r="K297" s="1">
        <f>'Innlegging av opplysninger'!$B$4*H297</f>
        <v>1607002.6700000002</v>
      </c>
      <c r="L297" s="1"/>
      <c r="M297" s="1">
        <f>'Innlegging av opplysninger'!$B$5*H297</f>
        <v>1619364.2290000001</v>
      </c>
      <c r="N297" s="1">
        <f>'Innlegging av opplysninger'!$B$5*I297</f>
        <v>0</v>
      </c>
      <c r="O297" s="1">
        <f>'Innlegging av opplysninger'!$B$5*J297</f>
        <v>194323.70747999998</v>
      </c>
      <c r="P297" s="1">
        <f>'Innlegging av opplysninger'!$B$5*K297</f>
        <v>210517.34977000003</v>
      </c>
      <c r="Q297" s="1"/>
      <c r="R297" s="1">
        <f>'Innlegging av opplysninger'!$C$11*SUM(H297:Q297)</f>
        <v>664093.85337749985</v>
      </c>
      <c r="S297" s="1">
        <f>'Innlegging av opplysninger'!$C$13*(((H297+J297+M297+O297)*Data!H297)+(J297+O297)*(1-Data!H297)*1.8/12+I297+N297+K297+L297+P297+Q297)</f>
        <v>195317.339237904</v>
      </c>
      <c r="T297" s="1">
        <f>'Innlegging av opplysninger'!$C$13*((H297+J297+M297+O297)*(1-Data!H297)-(J297+O297)*(1-Data!H297)*1.8/12)</f>
        <v>713442.67064709589</v>
      </c>
      <c r="U297" s="1">
        <f>Data!I297</f>
        <v>7.61</v>
      </c>
      <c r="V297" s="1">
        <f>Data!J297+Data!K297</f>
        <v>60658.190976784928</v>
      </c>
      <c r="W297" s="1">
        <f>Data!L297</f>
        <v>0</v>
      </c>
      <c r="X297" s="1">
        <f t="shared" si="47"/>
        <v>5035732.7272727266</v>
      </c>
      <c r="Y297" s="100">
        <f t="shared" si="48"/>
        <v>0</v>
      </c>
      <c r="Z297" s="100">
        <f t="shared" si="49"/>
        <v>720109.7799999998</v>
      </c>
      <c r="AA297" s="100">
        <f>'Innlegging av opplysninger'!$B$4*X297</f>
        <v>654645.25454545452</v>
      </c>
      <c r="AB297" s="1"/>
      <c r="AC297" s="1">
        <f>'Innlegging av opplysninger'!$B$5*X297</f>
        <v>659680.98727272719</v>
      </c>
      <c r="AD297" s="1">
        <f>'Innlegging av opplysninger'!$B$5*Y297</f>
        <v>0</v>
      </c>
      <c r="AE297" s="1">
        <f>'Innlegging av opplysninger'!$B$5*Z297</f>
        <v>94334.381179999982</v>
      </c>
      <c r="AF297" s="1">
        <f>'Innlegging av opplysninger'!$B$5*AA297</f>
        <v>85758.528345454542</v>
      </c>
      <c r="AG297" s="1"/>
      <c r="AH297" s="1">
        <f>'Innlegging av opplysninger'!$C$11*SUM(X297:AG297)</f>
        <v>275509.94302742177</v>
      </c>
      <c r="AI297" s="1">
        <f>'Innlegging av opplysninger'!$C$13*(((X297+Z297+AC297+AE297)*Data!M297)+(Z297+AE297)*(1-Data!M297)*1.8/12+Y297+AD297+AA297+AB297+AF297+AG297)</f>
        <v>83602.874421087239</v>
      </c>
      <c r="AJ297" s="1">
        <f>'Innlegging av opplysninger'!$C$13*((X297+Z297+AC297+AE297)*(1-Data!M297)-(Z297+AE297)*(1-Data!M297)*1.8/12)</f>
        <v>293410.73182696354</v>
      </c>
      <c r="AK297" s="83">
        <f t="shared" si="44"/>
        <v>940000</v>
      </c>
      <c r="AL297" s="83">
        <f t="shared" si="45"/>
        <v>279000</v>
      </c>
      <c r="AM297" s="83">
        <f t="shared" si="46"/>
        <v>1007000</v>
      </c>
      <c r="AN297" s="83"/>
      <c r="AO297" s="83"/>
      <c r="AP297" s="83"/>
      <c r="AQ297" s="83"/>
      <c r="AR297" s="83"/>
      <c r="AS297" s="83"/>
      <c r="AT297" s="83"/>
      <c r="AV297" s="97"/>
      <c r="AZ297" s="98"/>
      <c r="BA297" s="99"/>
      <c r="BB297" s="4"/>
      <c r="BC297" s="3"/>
    </row>
    <row r="298" spans="1:55">
      <c r="A298" t="str">
        <f t="shared" si="40"/>
        <v>1535Undervisning</v>
      </c>
      <c r="B298" s="6" t="str">
        <f>Data!A298</f>
        <v>1535</v>
      </c>
      <c r="C298" s="7" t="str">
        <f>Data!B298</f>
        <v>Vestnes kommune</v>
      </c>
      <c r="D298" s="7" t="str">
        <f>Data!C298</f>
        <v>Undervisning</v>
      </c>
      <c r="E298" s="1">
        <f>Data!D298</f>
        <v>131.86539999999994</v>
      </c>
      <c r="F298" s="1">
        <f>Data!E298+Data!F298</f>
        <v>47840.900003652743</v>
      </c>
      <c r="G298" s="1">
        <f>Data!G298</f>
        <v>4.2300709663035203</v>
      </c>
      <c r="H298" s="1">
        <f t="shared" si="41"/>
        <v>68820648.167363644</v>
      </c>
      <c r="I298" s="1">
        <f t="shared" si="42"/>
        <v>6085.0909090909081</v>
      </c>
      <c r="J298" s="1">
        <f t="shared" si="43"/>
        <v>8259207.9909927286</v>
      </c>
      <c r="K298" s="1">
        <f>'Innlegging av opplysninger'!$B$4*H298</f>
        <v>8946684.2617572732</v>
      </c>
      <c r="L298" s="1"/>
      <c r="M298" s="1">
        <f>'Innlegging av opplysninger'!$B$5*H298</f>
        <v>9015504.9099246375</v>
      </c>
      <c r="N298" s="1">
        <f>'Innlegging av opplysninger'!$B$5*I298</f>
        <v>797.14690909090905</v>
      </c>
      <c r="O298" s="1">
        <f>'Innlegging av opplysninger'!$B$5*J298</f>
        <v>1081956.2468200475</v>
      </c>
      <c r="P298" s="1">
        <f>'Innlegging av opplysninger'!$B$5*K298</f>
        <v>1172015.6382902029</v>
      </c>
      <c r="Q298" s="1"/>
      <c r="R298" s="1">
        <f>'Innlegging av opplysninger'!$C$11*SUM(H298:Q298)</f>
        <v>3697510.1792127346</v>
      </c>
      <c r="S298" s="1">
        <f>'Innlegging av opplysninger'!$C$13*(((H298+J298+M298+O298)*Data!H298)+(J298+O298)*(1-Data!H298)*1.8/12+I298+N298+K298+L298+P298+Q298)</f>
        <v>683915.79889894207</v>
      </c>
      <c r="T298" s="1">
        <f>'Innlegging av opplysninger'!$C$13*((H298+J298+M298+O298)*(1-Data!H298)-(J298+O298)*(1-Data!H298)*1.8/12)</f>
        <v>4375834.9726553271</v>
      </c>
      <c r="U298" s="1">
        <f>Data!I298</f>
        <v>12.163999999999998</v>
      </c>
      <c r="V298" s="1">
        <f>Data!J298+Data!K298</f>
        <v>45869.08890989807</v>
      </c>
      <c r="W298" s="1">
        <f>Data!L298</f>
        <v>0</v>
      </c>
      <c r="X298" s="1">
        <f t="shared" si="47"/>
        <v>6086744.7000000002</v>
      </c>
      <c r="Y298" s="100">
        <f t="shared" si="48"/>
        <v>0</v>
      </c>
      <c r="Z298" s="100">
        <f t="shared" si="49"/>
        <v>870404.49209999992</v>
      </c>
      <c r="AA298" s="100">
        <f>'Innlegging av opplysninger'!$B$4*X298</f>
        <v>791276.8110000001</v>
      </c>
      <c r="AB298" s="1"/>
      <c r="AC298" s="1">
        <f>'Innlegging av opplysninger'!$B$5*X298</f>
        <v>797363.55570000003</v>
      </c>
      <c r="AD298" s="1">
        <f>'Innlegging av opplysninger'!$B$5*Y298</f>
        <v>0</v>
      </c>
      <c r="AE298" s="1">
        <f>'Innlegging av opplysninger'!$B$5*Z298</f>
        <v>114022.98846509999</v>
      </c>
      <c r="AF298" s="1">
        <f>'Innlegging av opplysninger'!$B$5*AA298</f>
        <v>103657.26224100002</v>
      </c>
      <c r="AG298" s="1"/>
      <c r="AH298" s="1">
        <f>'Innlegging av opplysninger'!$C$11*SUM(X298:AG298)</f>
        <v>333011.85276123177</v>
      </c>
      <c r="AI298" s="1">
        <f>'Innlegging av opplysninger'!$C$13*(((X298+Z298+AC298+AE298)*Data!M298)+(Z298+AE298)*(1-Data!M298)*1.8/12+Y298+AD298+AA298+AB298+AF298+AG298)</f>
        <v>54363.817324692507</v>
      </c>
      <c r="AJ298" s="1">
        <f>'Innlegging av opplysninger'!$C$13*((X298+Z298+AC298+AE298)*(1-Data!M298)-(Z298+AE298)*(1-Data!M298)*1.8/12)</f>
        <v>401336.61276962468</v>
      </c>
      <c r="AK298" s="83">
        <f t="shared" si="44"/>
        <v>4031000</v>
      </c>
      <c r="AL298" s="83">
        <f t="shared" si="45"/>
        <v>738000</v>
      </c>
      <c r="AM298" s="83">
        <f t="shared" si="46"/>
        <v>4777000</v>
      </c>
      <c r="AN298" s="83"/>
      <c r="AO298" s="83"/>
      <c r="AP298" s="83"/>
      <c r="AQ298" s="83"/>
      <c r="AR298" s="83"/>
      <c r="AS298" s="83"/>
      <c r="AT298" s="83"/>
      <c r="AV298" s="97"/>
      <c r="AZ298" s="98"/>
      <c r="BA298" s="99"/>
      <c r="BB298" s="4"/>
      <c r="BC298" s="3"/>
    </row>
    <row r="299" spans="1:55">
      <c r="A299" t="str">
        <f t="shared" si="40"/>
        <v>1535Barnehager</v>
      </c>
      <c r="B299" s="6" t="str">
        <f>Data!A299</f>
        <v>1535</v>
      </c>
      <c r="C299" s="7" t="str">
        <f>Data!B299</f>
        <v>Vestnes kommune</v>
      </c>
      <c r="D299" s="7" t="str">
        <f>Data!C299</f>
        <v>Barnehager</v>
      </c>
      <c r="E299" s="1">
        <f>Data!D299</f>
        <v>77.551699999999997</v>
      </c>
      <c r="F299" s="1">
        <f>Data!E299+Data!F299</f>
        <v>38508.471230589836</v>
      </c>
      <c r="G299" s="1">
        <f>Data!G299</f>
        <v>0</v>
      </c>
      <c r="H299" s="1">
        <f t="shared" si="41"/>
        <v>32578880.818181816</v>
      </c>
      <c r="I299" s="1">
        <f t="shared" si="42"/>
        <v>0</v>
      </c>
      <c r="J299" s="1">
        <f t="shared" si="43"/>
        <v>3909465.6981818178</v>
      </c>
      <c r="K299" s="1">
        <f>'Innlegging av opplysninger'!$B$4*H299</f>
        <v>4235254.5063636359</v>
      </c>
      <c r="L299" s="1"/>
      <c r="M299" s="1">
        <f>'Innlegging av opplysninger'!$B$5*H299</f>
        <v>4267833.3871818185</v>
      </c>
      <c r="N299" s="1">
        <f>'Innlegging av opplysninger'!$B$5*I299</f>
        <v>0</v>
      </c>
      <c r="O299" s="1">
        <f>'Innlegging av opplysninger'!$B$5*J299</f>
        <v>512140.00646181812</v>
      </c>
      <c r="P299" s="1">
        <f>'Innlegging av opplysninger'!$B$5*K299</f>
        <v>554818.34033363627</v>
      </c>
      <c r="Q299" s="1"/>
      <c r="R299" s="1">
        <f>'Innlegging av opplysninger'!$C$11*SUM(H299:Q299)</f>
        <v>1750218.9247547728</v>
      </c>
      <c r="S299" s="1">
        <f>'Innlegging av opplysninger'!$C$13*(((H299+J299+M299+O299)*Data!H299)+(J299+O299)*(1-Data!H299)*1.8/12+I299+N299+K299+L299+P299+Q299)</f>
        <v>288058.28208603489</v>
      </c>
      <c r="T299" s="1">
        <f>'Innlegging av opplysninger'!$C$13*((H299+J299+M299+O299)*(1-Data!H299)-(J299+O299)*(1-Data!H299)*1.8/12)</f>
        <v>2106978.1412626016</v>
      </c>
      <c r="U299" s="1">
        <f>Data!I299</f>
        <v>5.5</v>
      </c>
      <c r="V299" s="1">
        <f>Data!J299+Data!K299</f>
        <v>38792.030303030304</v>
      </c>
      <c r="W299" s="1">
        <f>Data!L299</f>
        <v>0</v>
      </c>
      <c r="X299" s="1">
        <f t="shared" si="47"/>
        <v>2327521.8181818179</v>
      </c>
      <c r="Y299" s="100">
        <f t="shared" si="48"/>
        <v>0</v>
      </c>
      <c r="Z299" s="100">
        <f t="shared" si="49"/>
        <v>332835.61999999994</v>
      </c>
      <c r="AA299" s="100">
        <f>'Innlegging av opplysninger'!$B$4*X299</f>
        <v>302577.83636363631</v>
      </c>
      <c r="AB299" s="1"/>
      <c r="AC299" s="1">
        <f>'Innlegging av opplysninger'!$B$5*X299</f>
        <v>304905.35818181816</v>
      </c>
      <c r="AD299" s="1">
        <f>'Innlegging av opplysninger'!$B$5*Y299</f>
        <v>0</v>
      </c>
      <c r="AE299" s="1">
        <f>'Innlegging av opplysninger'!$B$5*Z299</f>
        <v>43601.466219999995</v>
      </c>
      <c r="AF299" s="1">
        <f>'Innlegging av opplysninger'!$B$5*AA299</f>
        <v>39637.69656363636</v>
      </c>
      <c r="AG299" s="1"/>
      <c r="AH299" s="1">
        <f>'Innlegging av opplysninger'!$C$11*SUM(X299:AG299)</f>
        <v>127341.03222941454</v>
      </c>
      <c r="AI299" s="1">
        <f>'Innlegging av opplysninger'!$C$13*(((X299+Z299+AC299+AE299)*Data!M299)+(Z299+AE299)*(1-Data!M299)*1.8/12+Y299+AD299+AA299+AB299+AF299+AG299)</f>
        <v>20731.416984734176</v>
      </c>
      <c r="AJ299" s="1">
        <f>'Innlegging av opplysninger'!$C$13*((X299+Z299+AC299+AE299)*(1-Data!M299)-(Z299+AE299)*(1-Data!M299)*1.8/12)</f>
        <v>153524.73238183305</v>
      </c>
      <c r="AK299" s="83">
        <f t="shared" si="44"/>
        <v>1878000</v>
      </c>
      <c r="AL299" s="83">
        <f t="shared" si="45"/>
        <v>309000</v>
      </c>
      <c r="AM299" s="83">
        <f t="shared" si="46"/>
        <v>2261000</v>
      </c>
      <c r="AN299" s="83"/>
      <c r="AO299" s="83"/>
      <c r="AP299" s="83"/>
      <c r="AQ299" s="83"/>
      <c r="AR299" s="83"/>
      <c r="AS299" s="83"/>
      <c r="AT299" s="83"/>
      <c r="AV299" s="97"/>
      <c r="AZ299" s="98"/>
      <c r="BA299" s="99"/>
      <c r="BB299" s="4"/>
      <c r="BC299" s="3"/>
    </row>
    <row r="300" spans="1:55">
      <c r="A300" t="str">
        <f t="shared" si="40"/>
        <v>1535Helse/pleie/omsorg</v>
      </c>
      <c r="B300" s="6" t="str">
        <f>Data!A300</f>
        <v>1535</v>
      </c>
      <c r="C300" s="7" t="str">
        <f>Data!B300</f>
        <v>Vestnes kommune</v>
      </c>
      <c r="D300" s="7" t="str">
        <f>Data!C300</f>
        <v>Helse/pleie/omsorg</v>
      </c>
      <c r="E300" s="1">
        <f>Data!D300</f>
        <v>354.97682545129624</v>
      </c>
      <c r="F300" s="1">
        <f>Data!E300+Data!F300</f>
        <v>44779.963931751387</v>
      </c>
      <c r="G300" s="1">
        <f>Data!G300</f>
        <v>1037.8619210750362</v>
      </c>
      <c r="H300" s="1">
        <f t="shared" si="41"/>
        <v>173409266.62163621</v>
      </c>
      <c r="I300" s="1">
        <f t="shared" si="42"/>
        <v>4019093.7818181827</v>
      </c>
      <c r="J300" s="1">
        <f t="shared" si="43"/>
        <v>21291403.248414528</v>
      </c>
      <c r="K300" s="1">
        <f>'Innlegging av opplysninger'!$B$4*H300</f>
        <v>22543204.660812709</v>
      </c>
      <c r="L300" s="1"/>
      <c r="M300" s="1">
        <f>'Innlegging av opplysninger'!$B$5*H300</f>
        <v>22716613.927434344</v>
      </c>
      <c r="N300" s="1">
        <f>'Innlegging av opplysninger'!$B$5*I300</f>
        <v>526501.28541818191</v>
      </c>
      <c r="O300" s="1">
        <f>'Innlegging av opplysninger'!$B$5*J300</f>
        <v>2789173.8255423033</v>
      </c>
      <c r="P300" s="1">
        <f>'Innlegging av opplysninger'!$B$5*K300</f>
        <v>2953159.8105664649</v>
      </c>
      <c r="Q300" s="1"/>
      <c r="R300" s="1">
        <f>'Innlegging av opplysninger'!$C$11*SUM(H300:Q300)</f>
        <v>9509439.8521424308</v>
      </c>
      <c r="S300" s="1">
        <f>'Innlegging av opplysninger'!$C$13*(((H300+J300+M300+O300)*Data!H300)+(J300+O300)*(1-Data!H300)*1.8/12+I300+N300+K300+L300+P300+Q300)</f>
        <v>1864420.8290672742</v>
      </c>
      <c r="T300" s="1">
        <f>'Innlegging av opplysninger'!$C$13*((H300+J300+M300+O300)*(1-Data!H300)-(J300+O300)*(1-Data!H300)*1.8/12)</f>
        <v>11148496.863338159</v>
      </c>
      <c r="U300" s="1">
        <f>Data!I300</f>
        <v>61.568160228898428</v>
      </c>
      <c r="V300" s="1">
        <f>Data!J300+Data!K300</f>
        <v>46334.326463859645</v>
      </c>
      <c r="W300" s="1">
        <f>Data!L300</f>
        <v>997.66112503016063</v>
      </c>
      <c r="X300" s="1">
        <f t="shared" si="47"/>
        <v>31120573.481727261</v>
      </c>
      <c r="Y300" s="100">
        <f t="shared" si="48"/>
        <v>670081.74545454537</v>
      </c>
      <c r="Z300" s="100">
        <f t="shared" si="49"/>
        <v>4546063.6974869985</v>
      </c>
      <c r="AA300" s="100">
        <f>'Innlegging av opplysninger'!$B$4*X300</f>
        <v>4045674.5526245441</v>
      </c>
      <c r="AB300" s="1"/>
      <c r="AC300" s="1">
        <f>'Innlegging av opplysninger'!$B$5*X300</f>
        <v>4076795.1261062715</v>
      </c>
      <c r="AD300" s="1">
        <f>'Innlegging av opplysninger'!$B$5*Y300</f>
        <v>87780.708654545451</v>
      </c>
      <c r="AE300" s="1">
        <f>'Innlegging av opplysninger'!$B$5*Z300</f>
        <v>595534.34437079681</v>
      </c>
      <c r="AF300" s="1">
        <f>'Innlegging av opplysninger'!$B$5*AA300</f>
        <v>529983.36639381526</v>
      </c>
      <c r="AG300" s="1"/>
      <c r="AH300" s="1">
        <f>'Innlegging av opplysninger'!$C$11*SUM(X300:AG300)</f>
        <v>1735554.5068671133</v>
      </c>
      <c r="AI300" s="1">
        <f>'Innlegging av opplysninger'!$C$13*(((X300+Z300+AC300+AE300)*Data!M300)+(Z300+AE300)*(1-Data!M300)*1.8/12+Y300+AD300+AA300+AB300+AF300+AG300)</f>
        <v>338936.74123188847</v>
      </c>
      <c r="AJ300" s="1">
        <f>'Innlegging av opplysninger'!$C$13*((X300+Z300+AC300+AE300)*(1-Data!M300)-(Z300+AE300)*(1-Data!M300)*1.8/12)</f>
        <v>2036032.5839546879</v>
      </c>
      <c r="AK300" s="83">
        <f t="shared" si="44"/>
        <v>11245000</v>
      </c>
      <c r="AL300" s="83">
        <f t="shared" si="45"/>
        <v>2203000</v>
      </c>
      <c r="AM300" s="83">
        <f t="shared" si="46"/>
        <v>13185000</v>
      </c>
      <c r="AN300" s="83"/>
      <c r="AO300" s="83"/>
      <c r="AP300" s="83"/>
      <c r="AQ300" s="83"/>
      <c r="AR300" s="83"/>
      <c r="AS300" s="83"/>
      <c r="AT300" s="83"/>
      <c r="AV300" s="97"/>
      <c r="AZ300" s="98"/>
      <c r="BA300" s="99"/>
      <c r="BB300" s="4"/>
      <c r="BC300" s="3"/>
    </row>
    <row r="301" spans="1:55">
      <c r="A301" t="str">
        <f t="shared" si="40"/>
        <v>1535Samferdsel og teknikk</v>
      </c>
      <c r="B301" s="6" t="str">
        <f>Data!A301</f>
        <v>1535</v>
      </c>
      <c r="C301" s="7" t="str">
        <f>Data!B301</f>
        <v>Vestnes kommune</v>
      </c>
      <c r="D301" s="7" t="str">
        <f>Data!C301</f>
        <v>Samferdsel og teknikk</v>
      </c>
      <c r="E301" s="1">
        <f>Data!D301</f>
        <v>13.94</v>
      </c>
      <c r="F301" s="1">
        <f>Data!E301+Data!F301</f>
        <v>46664.478718316604</v>
      </c>
      <c r="G301" s="1">
        <f>Data!G301</f>
        <v>0</v>
      </c>
      <c r="H301" s="1">
        <f t="shared" si="41"/>
        <v>7096394.5454545459</v>
      </c>
      <c r="I301" s="1">
        <f t="shared" si="42"/>
        <v>0</v>
      </c>
      <c r="J301" s="1">
        <f t="shared" si="43"/>
        <v>851567.34545454546</v>
      </c>
      <c r="K301" s="1">
        <f>'Innlegging av opplysninger'!$B$4*H301</f>
        <v>922531.29090909101</v>
      </c>
      <c r="L301" s="1"/>
      <c r="M301" s="1">
        <f>'Innlegging av opplysninger'!$B$5*H301</f>
        <v>929627.68545454554</v>
      </c>
      <c r="N301" s="1">
        <f>'Innlegging av opplysninger'!$B$5*I301</f>
        <v>0</v>
      </c>
      <c r="O301" s="1">
        <f>'Innlegging av opplysninger'!$B$5*J301</f>
        <v>111555.32225454546</v>
      </c>
      <c r="P301" s="1">
        <f>'Innlegging av opplysninger'!$B$5*K301</f>
        <v>120851.59910909092</v>
      </c>
      <c r="Q301" s="1"/>
      <c r="R301" s="1">
        <f>'Innlegging av opplysninger'!$C$11*SUM(H301:Q301)</f>
        <v>381236.05596818187</v>
      </c>
      <c r="S301" s="1">
        <f>'Innlegging av opplysninger'!$C$13*(((H301+J301+M301+O301)*Data!H301)+(J301+O301)*(1-Data!H301)*1.8/12+I301+N301+K301+L301+P301+Q301)</f>
        <v>62043.88984786909</v>
      </c>
      <c r="T301" s="1">
        <f>'Innlegging av opplysninger'!$C$13*((H301+J301+M301+O301)*(1-Data!H301)-(J301+O301)*(1-Data!H301)*1.8/12)</f>
        <v>459647.55516122188</v>
      </c>
      <c r="U301" s="1">
        <f>Data!I301</f>
        <v>4.57</v>
      </c>
      <c r="V301" s="1">
        <f>Data!J301+Data!K301</f>
        <v>48059.700948212972</v>
      </c>
      <c r="W301" s="1">
        <f>Data!L301</f>
        <v>0</v>
      </c>
      <c r="X301" s="1">
        <f t="shared" si="47"/>
        <v>2395994.5454545449</v>
      </c>
      <c r="Y301" s="100">
        <f t="shared" si="48"/>
        <v>0</v>
      </c>
      <c r="Z301" s="100">
        <f t="shared" si="49"/>
        <v>342627.21999999991</v>
      </c>
      <c r="AA301" s="100">
        <f>'Innlegging av opplysninger'!$B$4*X301</f>
        <v>311479.29090909084</v>
      </c>
      <c r="AB301" s="1"/>
      <c r="AC301" s="1">
        <f>'Innlegging av opplysninger'!$B$5*X301</f>
        <v>313875.2854545454</v>
      </c>
      <c r="AD301" s="1">
        <f>'Innlegging av opplysninger'!$B$5*Y301</f>
        <v>0</v>
      </c>
      <c r="AE301" s="1">
        <f>'Innlegging av opplysninger'!$B$5*Z301</f>
        <v>44884.165819999987</v>
      </c>
      <c r="AF301" s="1">
        <f>'Innlegging av opplysninger'!$B$5*AA301</f>
        <v>40803.787109090903</v>
      </c>
      <c r="AG301" s="1"/>
      <c r="AH301" s="1">
        <f>'Innlegging av opplysninger'!$C$11*SUM(X301:AG301)</f>
        <v>131087.2432003963</v>
      </c>
      <c r="AI301" s="1">
        <f>'Innlegging av opplysninger'!$C$13*(((X301+Z301+AC301+AE301)*Data!M301)+(Z301+AE301)*(1-Data!M301)*1.8/12+Y301+AD301+AA301+AB301+AF301+AG301)</f>
        <v>23328.401881256723</v>
      </c>
      <c r="AJ301" s="1">
        <f>'Innlegging av opplysninger'!$C$13*((X301+Z301+AC301+AE301)*(1-Data!M301)-(Z301+AE301)*(1-Data!M301)*1.8/12)</f>
        <v>156054.14144560136</v>
      </c>
      <c r="AK301" s="83">
        <f t="shared" si="44"/>
        <v>512000</v>
      </c>
      <c r="AL301" s="83">
        <f t="shared" si="45"/>
        <v>85000</v>
      </c>
      <c r="AM301" s="83">
        <f t="shared" si="46"/>
        <v>616000</v>
      </c>
      <c r="AN301" s="83"/>
      <c r="AO301" s="83"/>
      <c r="AP301" s="83"/>
      <c r="AQ301" s="83"/>
      <c r="AR301" s="83"/>
      <c r="AS301" s="83"/>
      <c r="AT301" s="83"/>
      <c r="AV301" s="97"/>
      <c r="AZ301" s="98"/>
      <c r="BA301" s="99"/>
      <c r="BB301" s="4"/>
      <c r="BC301" s="3"/>
    </row>
    <row r="302" spans="1:55">
      <c r="A302" t="str">
        <f t="shared" si="40"/>
        <v>1535Annet</v>
      </c>
      <c r="B302" s="6" t="str">
        <f>Data!A302</f>
        <v>1535</v>
      </c>
      <c r="C302" s="7" t="str">
        <f>Data!B302</f>
        <v>Vestnes kommune</v>
      </c>
      <c r="D302" s="7" t="str">
        <f>Data!C302</f>
        <v>Annet</v>
      </c>
      <c r="E302" s="1">
        <f>Data!D302</f>
        <v>11.4862</v>
      </c>
      <c r="F302" s="1">
        <f>Data!E302+Data!F302</f>
        <v>45148.116580476271</v>
      </c>
      <c r="G302" s="1">
        <f>Data!G302</f>
        <v>0</v>
      </c>
      <c r="H302" s="1">
        <f t="shared" si="41"/>
        <v>5657239.5999999987</v>
      </c>
      <c r="I302" s="1">
        <f t="shared" si="42"/>
        <v>0</v>
      </c>
      <c r="J302" s="1">
        <f t="shared" si="43"/>
        <v>678868.75199999986</v>
      </c>
      <c r="K302" s="1">
        <f>'Innlegging av opplysninger'!$B$4*H302</f>
        <v>735441.14799999981</v>
      </c>
      <c r="L302" s="1"/>
      <c r="M302" s="1">
        <f>'Innlegging av opplysninger'!$B$5*H302</f>
        <v>741098.3875999999</v>
      </c>
      <c r="N302" s="1">
        <f>'Innlegging av opplysninger'!$B$5*I302</f>
        <v>0</v>
      </c>
      <c r="O302" s="1">
        <f>'Innlegging av opplysninger'!$B$5*J302</f>
        <v>88931.806511999981</v>
      </c>
      <c r="P302" s="1">
        <f>'Innlegging av opplysninger'!$B$5*K302</f>
        <v>96342.790387999979</v>
      </c>
      <c r="Q302" s="1"/>
      <c r="R302" s="1">
        <f>'Innlegging av opplysninger'!$C$11*SUM(H302:Q302)</f>
        <v>303921.05441099993</v>
      </c>
      <c r="S302" s="1">
        <f>'Innlegging av opplysninger'!$C$13*(((H302+J302+M302+O302)*Data!H302)+(J302+O302)*(1-Data!H302)*1.8/12+I302+N302+K302+L302+P302+Q302)</f>
        <v>50487.03751412595</v>
      </c>
      <c r="T302" s="1">
        <f>'Innlegging av opplysninger'!$C$13*((H302+J302+M302+O302)*(1-Data!H302)-(J302+O302)*(1-Data!H302)*1.8/12)</f>
        <v>365404.93167987384</v>
      </c>
      <c r="U302" s="1">
        <f>Data!I302</f>
        <v>0.5</v>
      </c>
      <c r="V302" s="1">
        <f>Data!J302+Data!K302</f>
        <v>40341.666666666664</v>
      </c>
      <c r="W302" s="1">
        <f>Data!L302</f>
        <v>0</v>
      </c>
      <c r="X302" s="1">
        <f t="shared" si="47"/>
        <v>220045.45454545453</v>
      </c>
      <c r="Y302" s="100">
        <f t="shared" si="48"/>
        <v>0</v>
      </c>
      <c r="Z302" s="100">
        <f t="shared" si="49"/>
        <v>31466.499999999996</v>
      </c>
      <c r="AA302" s="100">
        <f>'Innlegging av opplysninger'!$B$4*X302</f>
        <v>28605.909090909088</v>
      </c>
      <c r="AB302" s="1"/>
      <c r="AC302" s="1">
        <f>'Innlegging av opplysninger'!$B$5*X302</f>
        <v>28825.954545454544</v>
      </c>
      <c r="AD302" s="1">
        <f>'Innlegging av opplysninger'!$B$5*Y302</f>
        <v>0</v>
      </c>
      <c r="AE302" s="1">
        <f>'Innlegging av opplysninger'!$B$5*Z302</f>
        <v>4122.1115</v>
      </c>
      <c r="AF302" s="1">
        <f>'Innlegging av opplysninger'!$B$5*AA302</f>
        <v>3747.3740909090907</v>
      </c>
      <c r="AG302" s="1"/>
      <c r="AH302" s="1">
        <f>'Innlegging av opplysninger'!$C$11*SUM(X302:AG302)</f>
        <v>12038.905543363635</v>
      </c>
      <c r="AI302" s="1">
        <f>'Innlegging av opplysninger'!$C$13*(((X302+Z302+AC302+AE302)*Data!M302)+(Z302+AE302)*(1-Data!M302)*1.8/12+Y302+AD302+AA302+AB302+AF302+AG302)</f>
        <v>1959.9618951545453</v>
      </c>
      <c r="AJ302" s="1">
        <f>'Innlegging av opplysninger'!$C$13*((X302+Z302+AC302+AE302)*(1-Data!M302)-(Z302+AE302)*(1-Data!M302)*1.8/12)</f>
        <v>14514.329901027269</v>
      </c>
      <c r="AK302" s="83">
        <f t="shared" si="44"/>
        <v>316000</v>
      </c>
      <c r="AL302" s="83">
        <f t="shared" si="45"/>
        <v>52000</v>
      </c>
      <c r="AM302" s="83">
        <f t="shared" si="46"/>
        <v>380000</v>
      </c>
      <c r="AN302" s="83"/>
      <c r="AO302" s="83"/>
      <c r="AP302" s="83"/>
      <c r="AQ302" s="83"/>
      <c r="AR302" s="83"/>
      <c r="AS302" s="83"/>
      <c r="AT302" s="83"/>
      <c r="AV302" s="97"/>
      <c r="AZ302" s="98"/>
      <c r="BA302" s="99"/>
      <c r="BB302" s="4"/>
      <c r="BC302" s="3"/>
    </row>
    <row r="303" spans="1:55">
      <c r="A303" t="str">
        <f t="shared" si="40"/>
        <v>1539Alle</v>
      </c>
      <c r="B303" s="6" t="str">
        <f>Data!A303</f>
        <v>1539</v>
      </c>
      <c r="C303" s="7" t="str">
        <f>Data!B303</f>
        <v>Rauma kommune</v>
      </c>
      <c r="D303" s="7" t="str">
        <f>Data!C303</f>
        <v>Alle</v>
      </c>
      <c r="E303" s="1">
        <f>Data!D303</f>
        <v>455.50526104197456</v>
      </c>
      <c r="F303" s="1">
        <f>Data!E303+Data!F303</f>
        <v>45762.602288518443</v>
      </c>
      <c r="G303" s="1">
        <f>Data!G303</f>
        <v>489.64595818235193</v>
      </c>
      <c r="H303" s="1">
        <f t="shared" si="41"/>
        <v>227401157.46972713</v>
      </c>
      <c r="I303" s="1">
        <f t="shared" si="42"/>
        <v>2433123.3818181814</v>
      </c>
      <c r="J303" s="1">
        <f t="shared" si="43"/>
        <v>27580113.702185437</v>
      </c>
      <c r="K303" s="1">
        <f>'Innlegging av opplysninger'!$B$4*H303</f>
        <v>29562150.471064527</v>
      </c>
      <c r="L303" s="1"/>
      <c r="M303" s="1">
        <f>'Innlegging av opplysninger'!$B$5*H303</f>
        <v>29789551.628534254</v>
      </c>
      <c r="N303" s="1">
        <f>'Innlegging av opplysninger'!$B$5*I303</f>
        <v>318739.16301818175</v>
      </c>
      <c r="O303" s="1">
        <f>'Innlegging av opplysninger'!$B$5*J303</f>
        <v>3612994.8949862923</v>
      </c>
      <c r="P303" s="1">
        <f>'Innlegging av opplysninger'!$B$5*K303</f>
        <v>3872641.7117094533</v>
      </c>
      <c r="Q303" s="1"/>
      <c r="R303" s="1">
        <f>'Innlegging av opplysninger'!$C$11*SUM(H303:Q303)</f>
        <v>12333677.952075647</v>
      </c>
      <c r="S303" s="1">
        <f>'Innlegging av opplysninger'!$C$13*(((H303+J303+M303+O303)*Data!H303)+(J303+O303)*(1-Data!H303)*1.8/12+I303+N303+K303+L303+P303+Q303)</f>
        <v>2397072.6049558269</v>
      </c>
      <c r="T303" s="1">
        <f>'Innlegging av opplysninger'!$C$13*((H303+J303+M303+O303)*(1-Data!H303)-(J303+O303)*(1-Data!H303)*1.8/12)</f>
        <v>14480591.961042434</v>
      </c>
      <c r="U303" s="1">
        <f>Data!I303</f>
        <v>60.2102</v>
      </c>
      <c r="V303" s="1">
        <f>Data!J303+Data!K303</f>
        <v>48043.272842752005</v>
      </c>
      <c r="W303" s="1">
        <f>Data!L303</f>
        <v>517.48424685518398</v>
      </c>
      <c r="X303" s="1">
        <f t="shared" si="47"/>
        <v>31556673.45290909</v>
      </c>
      <c r="Y303" s="100">
        <f t="shared" si="48"/>
        <v>339903.6</v>
      </c>
      <c r="Z303" s="100">
        <f t="shared" si="49"/>
        <v>4561210.5185659993</v>
      </c>
      <c r="AA303" s="100">
        <f>'Innlegging av opplysninger'!$B$4*X303</f>
        <v>4102367.5488781817</v>
      </c>
      <c r="AB303" s="1"/>
      <c r="AC303" s="1">
        <f>'Innlegging av opplysninger'!$B$5*X303</f>
        <v>4133924.2223310908</v>
      </c>
      <c r="AD303" s="1">
        <f>'Innlegging av opplysninger'!$B$5*Y303</f>
        <v>44527.371599999999</v>
      </c>
      <c r="AE303" s="1">
        <f>'Innlegging av opplysninger'!$B$5*Z303</f>
        <v>597518.57793214591</v>
      </c>
      <c r="AF303" s="1">
        <f>'Innlegging av opplysninger'!$B$5*AA303</f>
        <v>537410.14890304185</v>
      </c>
      <c r="AG303" s="1"/>
      <c r="AH303" s="1">
        <f>'Innlegging av opplysninger'!$C$11*SUM(X303:AG303)</f>
        <v>1743194.3467625428</v>
      </c>
      <c r="AI303" s="1">
        <f>'Innlegging av opplysninger'!$C$13*(((X303+Z303+AC303+AE303)*Data!M303)+(Z303+AE303)*(1-Data!M303)*1.8/12+Y303+AD303+AA303+AB303+AF303+AG303)</f>
        <v>365375.58625679434</v>
      </c>
      <c r="AJ303" s="1">
        <f>'Innlegging av opplysninger'!$C$13*((X303+Z303+AC303+AE303)*(1-Data!M303)-(Z303+AE303)*(1-Data!M303)*1.8/12)</f>
        <v>2020048.256681422</v>
      </c>
      <c r="AK303" s="83">
        <f t="shared" si="44"/>
        <v>14077000</v>
      </c>
      <c r="AL303" s="83">
        <f t="shared" si="45"/>
        <v>2762000</v>
      </c>
      <c r="AM303" s="83">
        <f t="shared" si="46"/>
        <v>16501000</v>
      </c>
      <c r="AN303" s="83"/>
      <c r="AO303" s="83"/>
      <c r="AP303" s="83"/>
      <c r="AQ303" s="83"/>
      <c r="AR303" s="83"/>
      <c r="AS303" s="83"/>
      <c r="AT303" s="83"/>
      <c r="AV303" s="97"/>
      <c r="AZ303" s="98"/>
      <c r="BA303" s="99"/>
      <c r="BB303" s="4"/>
      <c r="BC303" s="3"/>
    </row>
    <row r="304" spans="1:55">
      <c r="A304" t="str">
        <f t="shared" si="40"/>
        <v>1539Administrasjon</v>
      </c>
      <c r="B304" s="6" t="str">
        <f>Data!A304</f>
        <v>1539</v>
      </c>
      <c r="C304" s="7" t="str">
        <f>Data!B304</f>
        <v>Rauma kommune</v>
      </c>
      <c r="D304" s="7" t="str">
        <f>Data!C304</f>
        <v>Administrasjon</v>
      </c>
      <c r="E304" s="1">
        <f>Data!D304</f>
        <v>17.495199999999997</v>
      </c>
      <c r="F304" s="1">
        <f>Data!E304+Data!F304</f>
        <v>54012.068858887018</v>
      </c>
      <c r="G304" s="1">
        <f>Data!G304</f>
        <v>0</v>
      </c>
      <c r="H304" s="1">
        <f t="shared" si="41"/>
        <v>10308566.695636364</v>
      </c>
      <c r="I304" s="1">
        <f t="shared" si="42"/>
        <v>0</v>
      </c>
      <c r="J304" s="1">
        <f t="shared" si="43"/>
        <v>1237028.0034763636</v>
      </c>
      <c r="K304" s="1">
        <f>'Innlegging av opplysninger'!$B$4*H304</f>
        <v>1340113.6704327273</v>
      </c>
      <c r="L304" s="1"/>
      <c r="M304" s="1">
        <f>'Innlegging av opplysninger'!$B$5*H304</f>
        <v>1350422.2371283637</v>
      </c>
      <c r="N304" s="1">
        <f>'Innlegging av opplysninger'!$B$5*I304</f>
        <v>0</v>
      </c>
      <c r="O304" s="1">
        <f>'Innlegging av opplysninger'!$B$5*J304</f>
        <v>162050.66845540365</v>
      </c>
      <c r="P304" s="1">
        <f>'Innlegging av opplysninger'!$B$5*K304</f>
        <v>175554.89082668727</v>
      </c>
      <c r="Q304" s="1"/>
      <c r="R304" s="1">
        <f>'Innlegging av opplysninger'!$C$11*SUM(H304:Q304)</f>
        <v>553801.97430632461</v>
      </c>
      <c r="S304" s="1">
        <f>'Innlegging av opplysninger'!$C$13*(((H304+J304+M304+O304)*Data!H304)+(J304+O304)*(1-Data!H304)*1.8/12+I304+N304+K304+L304+P304+Q304)</f>
        <v>155133.13051515372</v>
      </c>
      <c r="T304" s="1">
        <f>'Innlegging av opplysninger'!$C$13*((H304+J304+M304+O304)*(1-Data!H304)-(J304+O304)*(1-Data!H304)*1.8/12)</f>
        <v>602701.15011455351</v>
      </c>
      <c r="U304" s="1">
        <f>Data!I304</f>
        <v>4.0999999999999996</v>
      </c>
      <c r="V304" s="1">
        <f>Data!J304+Data!K304</f>
        <v>55770.545528455288</v>
      </c>
      <c r="W304" s="1">
        <f>Data!L304</f>
        <v>0</v>
      </c>
      <c r="X304" s="1">
        <f t="shared" si="47"/>
        <v>2494464.3999999994</v>
      </c>
      <c r="Y304" s="100">
        <f t="shared" si="48"/>
        <v>0</v>
      </c>
      <c r="Z304" s="100">
        <f t="shared" si="49"/>
        <v>356708.40919999988</v>
      </c>
      <c r="AA304" s="100">
        <f>'Innlegging av opplysninger'!$B$4*X304</f>
        <v>324280.37199999992</v>
      </c>
      <c r="AB304" s="1"/>
      <c r="AC304" s="1">
        <f>'Innlegging av opplysninger'!$B$5*X304</f>
        <v>326774.83639999991</v>
      </c>
      <c r="AD304" s="1">
        <f>'Innlegging av opplysninger'!$B$5*Y304</f>
        <v>0</v>
      </c>
      <c r="AE304" s="1">
        <f>'Innlegging av opplysninger'!$B$5*Z304</f>
        <v>46728.801605199988</v>
      </c>
      <c r="AF304" s="1">
        <f>'Innlegging av opplysninger'!$B$5*AA304</f>
        <v>42480.728731999989</v>
      </c>
      <c r="AG304" s="1"/>
      <c r="AH304" s="1">
        <f>'Innlegging av opplysninger'!$C$11*SUM(X304:AG304)</f>
        <v>136474.62682161355</v>
      </c>
      <c r="AI304" s="1">
        <f>'Innlegging av opplysninger'!$C$13*(((X304+Z304+AC304+AE304)*Data!M304)+(Z304+AE304)*(1-Data!M304)*1.8/12+Y304+AD304+AA304+AB304+AF304+AG304)</f>
        <v>44505.754179117997</v>
      </c>
      <c r="AJ304" s="1">
        <f>'Innlegging av opplysninger'!$C$13*((X304+Z304+AC304+AE304)*(1-Data!M304)-(Z304+AE304)*(1-Data!M304)*1.8/12)</f>
        <v>142248.99831361635</v>
      </c>
      <c r="AK304" s="83">
        <f t="shared" si="44"/>
        <v>690000</v>
      </c>
      <c r="AL304" s="83">
        <f t="shared" si="45"/>
        <v>200000</v>
      </c>
      <c r="AM304" s="83">
        <f t="shared" si="46"/>
        <v>745000</v>
      </c>
      <c r="AN304" s="83"/>
      <c r="AO304" s="83"/>
      <c r="AP304" s="83"/>
      <c r="AQ304" s="83"/>
      <c r="AR304" s="83"/>
      <c r="AS304" s="83"/>
      <c r="AT304" s="83"/>
      <c r="AV304" s="97"/>
      <c r="AZ304" s="98"/>
      <c r="BA304" s="99"/>
      <c r="BB304" s="4"/>
      <c r="BC304" s="3"/>
    </row>
    <row r="305" spans="1:55">
      <c r="A305" t="str">
        <f t="shared" si="40"/>
        <v>1539Undervisning</v>
      </c>
      <c r="B305" s="6" t="str">
        <f>Data!A305</f>
        <v>1539</v>
      </c>
      <c r="C305" s="7" t="str">
        <f>Data!B305</f>
        <v>Rauma kommune</v>
      </c>
      <c r="D305" s="7" t="str">
        <f>Data!C305</f>
        <v>Undervisning</v>
      </c>
      <c r="E305" s="1">
        <f>Data!D305</f>
        <v>130.03780000000006</v>
      </c>
      <c r="F305" s="1">
        <f>Data!E305+Data!F305</f>
        <v>48195.439077009411</v>
      </c>
      <c r="G305" s="1">
        <f>Data!G305</f>
        <v>0.68234005804466058</v>
      </c>
      <c r="H305" s="1">
        <f t="shared" si="41"/>
        <v>68369769.464818224</v>
      </c>
      <c r="I305" s="1">
        <f t="shared" si="42"/>
        <v>967.96363636363628</v>
      </c>
      <c r="J305" s="1">
        <f t="shared" si="43"/>
        <v>8204488.4914145507</v>
      </c>
      <c r="K305" s="1">
        <f>'Innlegging av opplysninger'!$B$4*H305</f>
        <v>8888070.03042637</v>
      </c>
      <c r="L305" s="1"/>
      <c r="M305" s="1">
        <f>'Innlegging av opplysninger'!$B$5*H305</f>
        <v>8956439.7998911869</v>
      </c>
      <c r="N305" s="1">
        <f>'Innlegging av opplysninger'!$B$5*I305</f>
        <v>126.80323636363636</v>
      </c>
      <c r="O305" s="1">
        <f>'Innlegging av opplysninger'!$B$5*J305</f>
        <v>1074787.9923753061</v>
      </c>
      <c r="P305" s="1">
        <f>'Innlegging av opplysninger'!$B$5*K305</f>
        <v>1164337.1739858545</v>
      </c>
      <c r="Q305" s="1"/>
      <c r="R305" s="1">
        <f>'Innlegging av opplysninger'!$C$11*SUM(H305:Q305)</f>
        <v>3673041.5333517999</v>
      </c>
      <c r="S305" s="1">
        <f>'Innlegging av opplysninger'!$C$13*(((H305+J305+M305+O305)*Data!H305)+(J305+O305)*(1-Data!H305)*1.8/12+I305+N305+K305+L305+P305+Q305)</f>
        <v>660306.55824754748</v>
      </c>
      <c r="T305" s="1">
        <f>'Innlegging av opplysninger'!$C$13*((H305+J305+M305+O305)*(1-Data!H305)-(J305+O305)*(1-Data!H305)*1.8/12)</f>
        <v>4365960.803181231</v>
      </c>
      <c r="U305" s="1">
        <f>Data!I305</f>
        <v>16.414699999999996</v>
      </c>
      <c r="V305" s="1">
        <f>Data!J305+Data!K305</f>
        <v>50998.08545592265</v>
      </c>
      <c r="W305" s="1">
        <f>Data!L305</f>
        <v>0</v>
      </c>
      <c r="X305" s="1">
        <f t="shared" si="47"/>
        <v>9132199.3454545438</v>
      </c>
      <c r="Y305" s="100">
        <f t="shared" si="48"/>
        <v>0</v>
      </c>
      <c r="Z305" s="100">
        <f t="shared" si="49"/>
        <v>1305904.5063999996</v>
      </c>
      <c r="AA305" s="100">
        <f>'Innlegging av opplysninger'!$B$4*X305</f>
        <v>1187185.9149090908</v>
      </c>
      <c r="AB305" s="1"/>
      <c r="AC305" s="1">
        <f>'Innlegging av opplysninger'!$B$5*X305</f>
        <v>1196318.1142545452</v>
      </c>
      <c r="AD305" s="1">
        <f>'Innlegging av opplysninger'!$B$5*Y305</f>
        <v>0</v>
      </c>
      <c r="AE305" s="1">
        <f>'Innlegging av opplysninger'!$B$5*Z305</f>
        <v>171073.49033839995</v>
      </c>
      <c r="AF305" s="1">
        <f>'Innlegging av opplysninger'!$B$5*AA305</f>
        <v>155521.35485309092</v>
      </c>
      <c r="AG305" s="1"/>
      <c r="AH305" s="1">
        <f>'Innlegging av opplysninger'!$C$11*SUM(X305:AG305)</f>
        <v>499631.70359596756</v>
      </c>
      <c r="AI305" s="1">
        <f>'Innlegging av opplysninger'!$C$13*(((X305+Z305+AC305+AE305)*Data!M305)+(Z305+AE305)*(1-Data!M305)*1.8/12+Y305+AD305+AA305+AB305+AF305+AG305)</f>
        <v>99351.687885742416</v>
      </c>
      <c r="AJ305" s="1">
        <f>'Innlegging av opplysninger'!$C$13*((X305+Z305+AC305+AE305)*(1-Data!M305)-(Z305+AE305)*(1-Data!M305)*1.8/12)</f>
        <v>584354.85387716047</v>
      </c>
      <c r="AK305" s="83">
        <f t="shared" si="44"/>
        <v>4173000</v>
      </c>
      <c r="AL305" s="83">
        <f t="shared" si="45"/>
        <v>760000</v>
      </c>
      <c r="AM305" s="83">
        <f t="shared" si="46"/>
        <v>4950000</v>
      </c>
      <c r="AN305" s="83"/>
      <c r="AO305" s="83"/>
      <c r="AP305" s="83"/>
      <c r="AQ305" s="83"/>
      <c r="AR305" s="83"/>
      <c r="AS305" s="83"/>
      <c r="AT305" s="83"/>
      <c r="AV305" s="97"/>
      <c r="AZ305" s="98"/>
      <c r="BA305" s="99"/>
      <c r="BB305" s="4"/>
      <c r="BC305" s="3"/>
    </row>
    <row r="306" spans="1:55">
      <c r="A306" t="str">
        <f t="shared" si="40"/>
        <v>1539Barnehager</v>
      </c>
      <c r="B306" s="6" t="str">
        <f>Data!A306</f>
        <v>1539</v>
      </c>
      <c r="C306" s="7" t="str">
        <f>Data!B306</f>
        <v>Rauma kommune</v>
      </c>
      <c r="D306" s="7" t="str">
        <f>Data!C306</f>
        <v>Barnehager</v>
      </c>
      <c r="E306" s="1">
        <f>Data!D306</f>
        <v>43.044000000000011</v>
      </c>
      <c r="F306" s="1">
        <f>Data!E306+Data!F306</f>
        <v>42295.346409100748</v>
      </c>
      <c r="G306" s="1">
        <f>Data!G306</f>
        <v>0</v>
      </c>
      <c r="H306" s="1">
        <f t="shared" si="41"/>
        <v>19860664.263636358</v>
      </c>
      <c r="I306" s="1">
        <f t="shared" si="42"/>
        <v>0</v>
      </c>
      <c r="J306" s="1">
        <f t="shared" si="43"/>
        <v>2383279.7116363631</v>
      </c>
      <c r="K306" s="1">
        <f>'Innlegging av opplysninger'!$B$4*H306</f>
        <v>2581886.3542727265</v>
      </c>
      <c r="L306" s="1"/>
      <c r="M306" s="1">
        <f>'Innlegging av opplysninger'!$B$5*H306</f>
        <v>2601747.0185363628</v>
      </c>
      <c r="N306" s="1">
        <f>'Innlegging av opplysninger'!$B$5*I306</f>
        <v>0</v>
      </c>
      <c r="O306" s="1">
        <f>'Innlegging av opplysninger'!$B$5*J306</f>
        <v>312209.64222436358</v>
      </c>
      <c r="P306" s="1">
        <f>'Innlegging av opplysninger'!$B$5*K306</f>
        <v>338227.11240972718</v>
      </c>
      <c r="Q306" s="1"/>
      <c r="R306" s="1">
        <f>'Innlegging av opplysninger'!$C$11*SUM(H306:Q306)</f>
        <v>1066964.5359032042</v>
      </c>
      <c r="S306" s="1">
        <f>'Innlegging av opplysninger'!$C$13*(((H306+J306+M306+O306)*Data!H306)+(J306+O306)*(1-Data!H306)*1.8/12+I306+N306+K306+L306+P306+Q306)</f>
        <v>188487.82797329579</v>
      </c>
      <c r="T306" s="1">
        <f>'Innlegging av opplysninger'!$C$13*((H306+J306+M306+O306)*(1-Data!H306)-(J306+O306)*(1-Data!H306)*1.8/12)</f>
        <v>1271568.9053679311</v>
      </c>
      <c r="U306" s="1">
        <f>Data!I306</f>
        <v>6.2</v>
      </c>
      <c r="V306" s="1">
        <f>Data!J306+Data!K306</f>
        <v>40927.553763440861</v>
      </c>
      <c r="W306" s="1">
        <f>Data!L306</f>
        <v>0</v>
      </c>
      <c r="X306" s="1">
        <f t="shared" si="47"/>
        <v>2768190.9090909092</v>
      </c>
      <c r="Y306" s="100">
        <f t="shared" si="48"/>
        <v>0</v>
      </c>
      <c r="Z306" s="100">
        <f t="shared" si="49"/>
        <v>395851.3</v>
      </c>
      <c r="AA306" s="100">
        <f>'Innlegging av opplysninger'!$B$4*X306</f>
        <v>359864.81818181818</v>
      </c>
      <c r="AB306" s="1"/>
      <c r="AC306" s="1">
        <f>'Innlegging av opplysninger'!$B$5*X306</f>
        <v>362633.00909090909</v>
      </c>
      <c r="AD306" s="1">
        <f>'Innlegging av opplysninger'!$B$5*Y306</f>
        <v>0</v>
      </c>
      <c r="AE306" s="1">
        <f>'Innlegging av opplysninger'!$B$5*Z306</f>
        <v>51856.520300000004</v>
      </c>
      <c r="AF306" s="1">
        <f>'Innlegging av opplysninger'!$B$5*AA306</f>
        <v>47142.291181818182</v>
      </c>
      <c r="AG306" s="1"/>
      <c r="AH306" s="1">
        <f>'Innlegging av opplysninger'!$C$11*SUM(X306:AG306)</f>
        <v>151450.47621812727</v>
      </c>
      <c r="AI306" s="1">
        <f>'Innlegging av opplysninger'!$C$13*(((X306+Z306+AC306+AE306)*Data!M306)+(Z306+AE306)*(1-Data!M306)*1.8/12+Y306+AD306+AA306+AB306+AF306+AG306)</f>
        <v>24656.490685249089</v>
      </c>
      <c r="AJ306" s="1">
        <f>'Innlegging av opplysninger'!$C$13*((X306+Z306+AC306+AE306)*(1-Data!M306)-(Z306+AE306)*(1-Data!M306)*1.8/12)</f>
        <v>182591.52940271454</v>
      </c>
      <c r="AK306" s="83">
        <f t="shared" si="44"/>
        <v>1218000</v>
      </c>
      <c r="AL306" s="83">
        <f t="shared" si="45"/>
        <v>213000</v>
      </c>
      <c r="AM306" s="83">
        <f t="shared" si="46"/>
        <v>1454000</v>
      </c>
      <c r="AN306" s="83"/>
      <c r="AO306" s="83"/>
      <c r="AP306" s="83"/>
      <c r="AQ306" s="83"/>
      <c r="AR306" s="83"/>
      <c r="AS306" s="83"/>
      <c r="AT306" s="83"/>
      <c r="AV306" s="97"/>
      <c r="AZ306" s="98"/>
      <c r="BA306" s="99"/>
      <c r="BB306" s="4"/>
      <c r="BC306" s="3"/>
    </row>
    <row r="307" spans="1:55">
      <c r="A307" t="str">
        <f t="shared" si="40"/>
        <v>1539Helse/pleie/omsorg</v>
      </c>
      <c r="B307" s="6" t="str">
        <f>Data!A307</f>
        <v>1539</v>
      </c>
      <c r="C307" s="7" t="str">
        <f>Data!B307</f>
        <v>Rauma kommune</v>
      </c>
      <c r="D307" s="7" t="str">
        <f>Data!C307</f>
        <v>Helse/pleie/omsorg</v>
      </c>
      <c r="E307" s="1">
        <f>Data!D307</f>
        <v>231.31826104197438</v>
      </c>
      <c r="F307" s="1">
        <f>Data!E307+Data!F307</f>
        <v>44211.800572001681</v>
      </c>
      <c r="G307" s="1">
        <f>Data!G307</f>
        <v>960.90537339664081</v>
      </c>
      <c r="H307" s="1">
        <f t="shared" si="41"/>
        <v>111567238.10018177</v>
      </c>
      <c r="I307" s="1">
        <f t="shared" si="42"/>
        <v>2424817.7454545456</v>
      </c>
      <c r="J307" s="1">
        <f t="shared" si="43"/>
        <v>13679046.701476358</v>
      </c>
      <c r="K307" s="1">
        <f>'Innlegging av opplysninger'!$B$4*H307</f>
        <v>14503740.953023631</v>
      </c>
      <c r="L307" s="1"/>
      <c r="M307" s="1">
        <f>'Innlegging av opplysninger'!$B$5*H307</f>
        <v>14615308.191123813</v>
      </c>
      <c r="N307" s="1">
        <f>'Innlegging av opplysninger'!$B$5*I307</f>
        <v>317651.12465454551</v>
      </c>
      <c r="O307" s="1">
        <f>'Innlegging av opplysninger'!$B$5*J307</f>
        <v>1791955.1178934029</v>
      </c>
      <c r="P307" s="1">
        <f>'Innlegging av opplysninger'!$B$5*K307</f>
        <v>1899990.0648460959</v>
      </c>
      <c r="Q307" s="1"/>
      <c r="R307" s="1">
        <f>'Innlegging av opplysninger'!$C$11*SUM(H307:Q307)</f>
        <v>6110390.4239488579</v>
      </c>
      <c r="S307" s="1">
        <f>'Innlegging av opplysninger'!$C$13*(((H307+J307+M307+O307)*Data!H307)+(J307+O307)*(1-Data!H307)*1.8/12+I307+N307+K307+L307+P307+Q307)</f>
        <v>1219550.4328000811</v>
      </c>
      <c r="T307" s="1">
        <f>'Innlegging av opplysninger'!$C$13*((H307+J307+M307+O307)*(1-Data!H307)-(J307+O307)*(1-Data!H307)*1.8/12)</f>
        <v>7142036.4631299349</v>
      </c>
      <c r="U307" s="1">
        <f>Data!I307</f>
        <v>27.945500000000003</v>
      </c>
      <c r="V307" s="1">
        <f>Data!J307+Data!K307</f>
        <v>46178.240975589397</v>
      </c>
      <c r="W307" s="1">
        <f>Data!L307</f>
        <v>1091.0482904224295</v>
      </c>
      <c r="X307" s="1">
        <f t="shared" si="47"/>
        <v>14077898.543818183</v>
      </c>
      <c r="Y307" s="100">
        <f t="shared" si="48"/>
        <v>332616.98181818187</v>
      </c>
      <c r="Z307" s="100">
        <f t="shared" si="49"/>
        <v>2060703.7201660001</v>
      </c>
      <c r="AA307" s="100">
        <f>'Innlegging av opplysninger'!$B$4*X307</f>
        <v>1830126.8106963639</v>
      </c>
      <c r="AB307" s="1"/>
      <c r="AC307" s="1">
        <f>'Innlegging av opplysninger'!$B$5*X307</f>
        <v>1844204.7092401821</v>
      </c>
      <c r="AD307" s="1">
        <f>'Innlegging av opplysninger'!$B$5*Y307</f>
        <v>43572.824618181825</v>
      </c>
      <c r="AE307" s="1">
        <f>'Innlegging av opplysninger'!$B$5*Z307</f>
        <v>269952.187341746</v>
      </c>
      <c r="AF307" s="1">
        <f>'Innlegging av opplysninger'!$B$5*AA307</f>
        <v>239746.61220122367</v>
      </c>
      <c r="AG307" s="1"/>
      <c r="AH307" s="1">
        <f>'Innlegging av opplysninger'!$C$11*SUM(X307:AG307)</f>
        <v>786555.25081620249</v>
      </c>
      <c r="AI307" s="1">
        <f>'Innlegging av opplysninger'!$C$13*(((X307+Z307+AC307+AE307)*Data!M307)+(Z307+AE307)*(1-Data!M307)*1.8/12+Y307+AD307+AA307+AB307+AF307+AG307)</f>
        <v>168940.9130042468</v>
      </c>
      <c r="AJ307" s="1">
        <f>'Innlegging av opplysninger'!$C$13*((X307+Z307+AC307+AE307)*(1-Data!M307)-(Z307+AE307)*(1-Data!M307)*1.8/12)</f>
        <v>907397.85127055645</v>
      </c>
      <c r="AK307" s="83">
        <f t="shared" si="44"/>
        <v>6897000</v>
      </c>
      <c r="AL307" s="83">
        <f t="shared" si="45"/>
        <v>1388000</v>
      </c>
      <c r="AM307" s="83">
        <f t="shared" si="46"/>
        <v>8049000</v>
      </c>
      <c r="AN307" s="83"/>
      <c r="AO307" s="83"/>
      <c r="AP307" s="83"/>
      <c r="AQ307" s="83"/>
      <c r="AR307" s="83"/>
      <c r="AS307" s="83"/>
      <c r="AT307" s="83"/>
      <c r="AV307" s="97"/>
      <c r="AZ307" s="98"/>
      <c r="BA307" s="99"/>
      <c r="BB307" s="4"/>
      <c r="BC307" s="3"/>
    </row>
    <row r="308" spans="1:55">
      <c r="A308" t="str">
        <f t="shared" si="40"/>
        <v>1539Samferdsel og teknikk</v>
      </c>
      <c r="B308" s="6" t="str">
        <f>Data!A308</f>
        <v>1539</v>
      </c>
      <c r="C308" s="7" t="str">
        <f>Data!B308</f>
        <v>Rauma kommune</v>
      </c>
      <c r="D308" s="7" t="str">
        <f>Data!C308</f>
        <v>Samferdsel og teknikk</v>
      </c>
      <c r="E308" s="1">
        <f>Data!D308</f>
        <v>26.51</v>
      </c>
      <c r="F308" s="1">
        <f>Data!E308+Data!F308</f>
        <v>47101.844712687023</v>
      </c>
      <c r="G308" s="1">
        <f>Data!G308</f>
        <v>0</v>
      </c>
      <c r="H308" s="1">
        <f t="shared" si="41"/>
        <v>13621853.490909087</v>
      </c>
      <c r="I308" s="1">
        <f t="shared" si="42"/>
        <v>0</v>
      </c>
      <c r="J308" s="1">
        <f t="shared" si="43"/>
        <v>1634622.4189090903</v>
      </c>
      <c r="K308" s="1">
        <f>'Innlegging av opplysninger'!$B$4*H308</f>
        <v>1770840.9538181813</v>
      </c>
      <c r="L308" s="1"/>
      <c r="M308" s="1">
        <f>'Innlegging av opplysninger'!$B$5*H308</f>
        <v>1784462.8073090904</v>
      </c>
      <c r="N308" s="1">
        <f>'Innlegging av opplysninger'!$B$5*I308</f>
        <v>0</v>
      </c>
      <c r="O308" s="1">
        <f>'Innlegging av opplysninger'!$B$5*J308</f>
        <v>214135.53687709084</v>
      </c>
      <c r="P308" s="1">
        <f>'Innlegging av opplysninger'!$B$5*K308</f>
        <v>231980.16495018176</v>
      </c>
      <c r="Q308" s="1"/>
      <c r="R308" s="1">
        <f>'Innlegging av opplysninger'!$C$11*SUM(H308:Q308)</f>
        <v>731800.02416536328</v>
      </c>
      <c r="S308" s="1">
        <f>'Innlegging av opplysninger'!$C$13*(((H308+J308+M308+O308)*Data!H308)+(J308+O308)*(1-Data!H308)*1.8/12+I308+N308+K308+L308+P308+Q308)</f>
        <v>134869.0535485998</v>
      </c>
      <c r="T308" s="1">
        <f>'Innlegging av opplysninger'!$C$13*((H308+J308+M308+O308)*(1-Data!H308)-(J308+O308)*(1-Data!H308)*1.8/12)</f>
        <v>866541.50583558157</v>
      </c>
      <c r="U308" s="1">
        <f>Data!I308</f>
        <v>3.95</v>
      </c>
      <c r="V308" s="1">
        <f>Data!J308+Data!K308</f>
        <v>47245.02700421941</v>
      </c>
      <c r="W308" s="1">
        <f>Data!L308</f>
        <v>0</v>
      </c>
      <c r="X308" s="1">
        <f t="shared" si="47"/>
        <v>2035831.1636363636</v>
      </c>
      <c r="Y308" s="100">
        <f t="shared" si="48"/>
        <v>0</v>
      </c>
      <c r="Z308" s="100">
        <f t="shared" si="49"/>
        <v>291123.85639999999</v>
      </c>
      <c r="AA308" s="100">
        <f>'Innlegging av opplysninger'!$B$4*X308</f>
        <v>264658.05127272726</v>
      </c>
      <c r="AB308" s="1"/>
      <c r="AC308" s="1">
        <f>'Innlegging av opplysninger'!$B$5*X308</f>
        <v>266693.88243636367</v>
      </c>
      <c r="AD308" s="1">
        <f>'Innlegging av opplysninger'!$B$5*Y308</f>
        <v>0</v>
      </c>
      <c r="AE308" s="1">
        <f>'Innlegging av opplysninger'!$B$5*Z308</f>
        <v>38137.2251884</v>
      </c>
      <c r="AF308" s="1">
        <f>'Innlegging av opplysninger'!$B$5*AA308</f>
        <v>34670.204716727276</v>
      </c>
      <c r="AG308" s="1"/>
      <c r="AH308" s="1">
        <f>'Innlegging av opplysninger'!$C$11*SUM(X308:AG308)</f>
        <v>111382.34657872209</v>
      </c>
      <c r="AI308" s="1">
        <f>'Innlegging av opplysninger'!$C$13*(((X308+Z308+AC308+AE308)*Data!M308)+(Z308+AE308)*(1-Data!M308)*1.8/12+Y308+AD308+AA308+AB308+AF308+AG308)</f>
        <v>18133.305747841154</v>
      </c>
      <c r="AJ308" s="1">
        <f>'Innlegging av opplysninger'!$C$13*((X308+Z308+AC308+AE308)*(1-Data!M308)-(Z308+AE308)*(1-Data!M308)*1.8/12)</f>
        <v>134284.6422019891</v>
      </c>
      <c r="AK308" s="83">
        <f t="shared" si="44"/>
        <v>843000</v>
      </c>
      <c r="AL308" s="83">
        <f t="shared" si="45"/>
        <v>153000</v>
      </c>
      <c r="AM308" s="83">
        <f t="shared" si="46"/>
        <v>1001000</v>
      </c>
      <c r="AN308" s="83"/>
      <c r="AO308" s="83"/>
      <c r="AP308" s="83"/>
      <c r="AQ308" s="83"/>
      <c r="AR308" s="83"/>
      <c r="AS308" s="83"/>
      <c r="AT308" s="83"/>
      <c r="AV308" s="97"/>
      <c r="AZ308" s="98"/>
      <c r="BA308" s="99"/>
      <c r="BB308" s="4"/>
      <c r="BC308" s="3"/>
    </row>
    <row r="309" spans="1:55">
      <c r="A309" t="str">
        <f t="shared" si="40"/>
        <v>1539Annet</v>
      </c>
      <c r="B309" s="6" t="str">
        <f>Data!A309</f>
        <v>1539</v>
      </c>
      <c r="C309" s="7" t="str">
        <f>Data!B309</f>
        <v>Rauma kommune</v>
      </c>
      <c r="D309" s="7" t="str">
        <f>Data!C309</f>
        <v>Annet</v>
      </c>
      <c r="E309" s="1">
        <f>Data!D309</f>
        <v>7.0999999999999988</v>
      </c>
      <c r="F309" s="1">
        <f>Data!E309+Data!F309</f>
        <v>0</v>
      </c>
      <c r="G309" s="1">
        <f>Data!G309</f>
        <v>0</v>
      </c>
      <c r="H309" s="1">
        <f t="shared" si="41"/>
        <v>0</v>
      </c>
      <c r="I309" s="1">
        <f t="shared" si="42"/>
        <v>0</v>
      </c>
      <c r="J309" s="1">
        <f t="shared" si="43"/>
        <v>0</v>
      </c>
      <c r="K309" s="1">
        <f>'Innlegging av opplysninger'!$B$4*H309</f>
        <v>0</v>
      </c>
      <c r="L309" s="1"/>
      <c r="M309" s="1">
        <f>'Innlegging av opplysninger'!$B$5*H309</f>
        <v>0</v>
      </c>
      <c r="N309" s="1">
        <f>'Innlegging av opplysninger'!$B$5*I309</f>
        <v>0</v>
      </c>
      <c r="O309" s="1">
        <f>'Innlegging av opplysninger'!$B$5*J309</f>
        <v>0</v>
      </c>
      <c r="P309" s="1">
        <f>'Innlegging av opplysninger'!$B$5*K309</f>
        <v>0</v>
      </c>
      <c r="Q309" s="1"/>
      <c r="R309" s="1">
        <f>'Innlegging av opplysninger'!$C$11*SUM(H309:Q309)</f>
        <v>0</v>
      </c>
      <c r="S309" s="1">
        <f>'Innlegging av opplysninger'!$C$13*(((H309+J309+M309+O309)*Data!H309)+(J309+O309)*(1-Data!H309)*1.8/12+I309+N309+K309+L309+P309+Q309)</f>
        <v>0</v>
      </c>
      <c r="T309" s="1">
        <f>'Innlegging av opplysninger'!$C$13*((H309+J309+M309+O309)*(1-Data!H309)-(J309+O309)*(1-Data!H309)*1.8/12)</f>
        <v>0</v>
      </c>
      <c r="U309" s="1">
        <f>Data!I309</f>
        <v>0</v>
      </c>
      <c r="V309" s="1">
        <f>Data!J309+Data!K309</f>
        <v>0</v>
      </c>
      <c r="W309" s="1">
        <f>Data!L309</f>
        <v>0</v>
      </c>
      <c r="X309" s="1">
        <f t="shared" si="47"/>
        <v>0</v>
      </c>
      <c r="Y309" s="100">
        <f t="shared" si="48"/>
        <v>0</v>
      </c>
      <c r="Z309" s="100">
        <f t="shared" si="49"/>
        <v>0</v>
      </c>
      <c r="AA309" s="100">
        <f>'Innlegging av opplysninger'!$B$4*X309</f>
        <v>0</v>
      </c>
      <c r="AB309" s="1"/>
      <c r="AC309" s="1">
        <f>'Innlegging av opplysninger'!$B$5*X309</f>
        <v>0</v>
      </c>
      <c r="AD309" s="1">
        <f>'Innlegging av opplysninger'!$B$5*Y309</f>
        <v>0</v>
      </c>
      <c r="AE309" s="1">
        <f>'Innlegging av opplysninger'!$B$5*Z309</f>
        <v>0</v>
      </c>
      <c r="AF309" s="1">
        <f>'Innlegging av opplysninger'!$B$5*AA309</f>
        <v>0</v>
      </c>
      <c r="AG309" s="1"/>
      <c r="AH309" s="1">
        <f>'Innlegging av opplysninger'!$C$11*SUM(X309:AG309)</f>
        <v>0</v>
      </c>
      <c r="AI309" s="1">
        <f>'Innlegging av opplysninger'!$C$13*(((X309+Z309+AC309+AE309)*Data!M309)+(Z309+AE309)*(1-Data!M309)*1.8/12+Y309+AD309+AA309+AB309+AF309+AG309)</f>
        <v>0</v>
      </c>
      <c r="AJ309" s="1">
        <f>'Innlegging av opplysninger'!$C$13*((X309+Z309+AC309+AE309)*(1-Data!M309)-(Z309+AE309)*(1-Data!M309)*1.8/12)</f>
        <v>0</v>
      </c>
      <c r="AK309" s="83">
        <f t="shared" si="44"/>
        <v>0</v>
      </c>
      <c r="AL309" s="83">
        <f t="shared" si="45"/>
        <v>0</v>
      </c>
      <c r="AM309" s="83">
        <f t="shared" si="46"/>
        <v>0</v>
      </c>
      <c r="AN309" s="83"/>
      <c r="AO309" s="83"/>
      <c r="AP309" s="83"/>
      <c r="AQ309" s="83"/>
      <c r="AR309" s="83"/>
      <c r="AS309" s="83"/>
      <c r="AT309" s="83"/>
      <c r="AV309" s="97"/>
      <c r="AZ309" s="98"/>
      <c r="BA309" s="99"/>
      <c r="BB309" s="4"/>
      <c r="BC309" s="3"/>
    </row>
    <row r="310" spans="1:55">
      <c r="A310" t="str">
        <f t="shared" si="40"/>
        <v>1547Alle</v>
      </c>
      <c r="B310" s="6" t="str">
        <f>Data!A310</f>
        <v>1547</v>
      </c>
      <c r="C310" s="7" t="str">
        <f>Data!B310</f>
        <v>Aukra kommune</v>
      </c>
      <c r="D310" s="7" t="str">
        <f>Data!C310</f>
        <v>Alle</v>
      </c>
      <c r="E310" s="1">
        <f>Data!D310</f>
        <v>344.47460000000007</v>
      </c>
      <c r="F310" s="1">
        <f>Data!E310+Data!F310</f>
        <v>47812.576073823744</v>
      </c>
      <c r="G310" s="1">
        <f>Data!G310</f>
        <v>422.09193362877846</v>
      </c>
      <c r="H310" s="1">
        <f t="shared" si="41"/>
        <v>179675105.65090916</v>
      </c>
      <c r="I310" s="1">
        <f t="shared" si="42"/>
        <v>1586181.2727272732</v>
      </c>
      <c r="J310" s="1">
        <f t="shared" si="43"/>
        <v>21751354.430836372</v>
      </c>
      <c r="K310" s="1">
        <f>'Innlegging av opplysninger'!$B$4*H310</f>
        <v>23357763.734618191</v>
      </c>
      <c r="L310" s="1"/>
      <c r="M310" s="1">
        <f>'Innlegging av opplysninger'!$B$5*H310</f>
        <v>23537438.8402691</v>
      </c>
      <c r="N310" s="1">
        <f>'Innlegging av opplysninger'!$B$5*I310</f>
        <v>207789.74672727278</v>
      </c>
      <c r="O310" s="1">
        <f>'Innlegging av opplysninger'!$B$5*J310</f>
        <v>2849427.4304395649</v>
      </c>
      <c r="P310" s="1">
        <f>'Innlegging av opplysninger'!$B$5*K310</f>
        <v>3059867.049234983</v>
      </c>
      <c r="Q310" s="1"/>
      <c r="R310" s="1">
        <f>'Innlegging av opplysninger'!$C$11*SUM(H310:Q310)</f>
        <v>9728947.2699189521</v>
      </c>
      <c r="S310" s="1">
        <f>'Innlegging av opplysninger'!$C$13*(((H310+J310+M310+O310)*Data!H310)+(J310+O310)*(1-Data!H310)*1.8/12+I310+N310+K310+L310+P310+Q310)</f>
        <v>2001947.0918069624</v>
      </c>
      <c r="T310" s="1">
        <f>'Innlegging av opplysninger'!$C$13*((H310+J310+M310+O310)*(1-Data!H310)-(J310+O310)*(1-Data!H310)*1.8/12)</f>
        <v>11311349.172292655</v>
      </c>
      <c r="U310" s="1">
        <f>Data!I310</f>
        <v>37.283499999999997</v>
      </c>
      <c r="V310" s="1">
        <f>Data!J310+Data!K310</f>
        <v>47803.451173664842</v>
      </c>
      <c r="W310" s="1">
        <f>Data!L310</f>
        <v>822.00195797068432</v>
      </c>
      <c r="X310" s="1">
        <f t="shared" si="47"/>
        <v>19443054.238181811</v>
      </c>
      <c r="Y310" s="100">
        <f t="shared" si="48"/>
        <v>334332.10909090913</v>
      </c>
      <c r="Z310" s="100">
        <f t="shared" si="49"/>
        <v>2828166.2476599989</v>
      </c>
      <c r="AA310" s="100">
        <f>'Innlegging av opplysninger'!$B$4*X310</f>
        <v>2527597.0509636356</v>
      </c>
      <c r="AB310" s="1"/>
      <c r="AC310" s="1">
        <f>'Innlegging av opplysninger'!$B$5*X310</f>
        <v>2547040.1052018171</v>
      </c>
      <c r="AD310" s="1">
        <f>'Innlegging av opplysninger'!$B$5*Y310</f>
        <v>43797.506290909099</v>
      </c>
      <c r="AE310" s="1">
        <f>'Innlegging av opplysninger'!$B$5*Z310</f>
        <v>370489.77844345989</v>
      </c>
      <c r="AF310" s="1">
        <f>'Innlegging av opplysninger'!$B$5*AA310</f>
        <v>331115.21367623628</v>
      </c>
      <c r="AG310" s="1"/>
      <c r="AH310" s="1">
        <f>'Innlegging av opplysninger'!$C$11*SUM(X310:AG310)</f>
        <v>1080172.5054813337</v>
      </c>
      <c r="AI310" s="1">
        <f>'Innlegging av opplysninger'!$C$13*(((X310+Z310+AC310+AE310)*Data!M310)+(Z310+AE310)*(1-Data!M310)*1.8/12+Y310+AD310+AA310+AB310+AF310+AG310)</f>
        <v>219978.88087080102</v>
      </c>
      <c r="AJ310" s="1">
        <f>'Innlegging av opplysninger'!$C$13*((X310+Z310+AC310+AE310)*(1-Data!M310)-(Z310+AE310)*(1-Data!M310)*1.8/12)</f>
        <v>1258151.9161036552</v>
      </c>
      <c r="AK310" s="83">
        <f t="shared" si="44"/>
        <v>10809000</v>
      </c>
      <c r="AL310" s="83">
        <f t="shared" si="45"/>
        <v>2222000</v>
      </c>
      <c r="AM310" s="83">
        <f t="shared" si="46"/>
        <v>12570000</v>
      </c>
      <c r="AN310" s="83"/>
      <c r="AO310" s="83"/>
      <c r="AP310" s="83"/>
      <c r="AQ310" s="83"/>
      <c r="AR310" s="83"/>
      <c r="AS310" s="83"/>
      <c r="AT310" s="83"/>
      <c r="AV310" s="97"/>
      <c r="AZ310" s="98"/>
      <c r="BA310" s="99"/>
      <c r="BB310" s="4"/>
      <c r="BC310" s="3"/>
    </row>
    <row r="311" spans="1:55">
      <c r="A311" t="str">
        <f t="shared" si="40"/>
        <v>1547Administrasjon</v>
      </c>
      <c r="B311" s="6" t="str">
        <f>Data!A311</f>
        <v>1547</v>
      </c>
      <c r="C311" s="7" t="str">
        <f>Data!B311</f>
        <v>Aukra kommune</v>
      </c>
      <c r="D311" s="7" t="str">
        <f>Data!C311</f>
        <v>Administrasjon</v>
      </c>
      <c r="E311" s="1">
        <f>Data!D311</f>
        <v>18.499999999999996</v>
      </c>
      <c r="F311" s="1">
        <f>Data!E311+Data!F311</f>
        <v>62776.436396396413</v>
      </c>
      <c r="G311" s="1">
        <f>Data!G311</f>
        <v>0</v>
      </c>
      <c r="H311" s="1">
        <f t="shared" si="41"/>
        <v>12669426.254545454</v>
      </c>
      <c r="I311" s="1">
        <f t="shared" si="42"/>
        <v>0</v>
      </c>
      <c r="J311" s="1">
        <f t="shared" si="43"/>
        <v>1520331.1505454544</v>
      </c>
      <c r="K311" s="1">
        <f>'Innlegging av opplysninger'!$B$4*H311</f>
        <v>1647025.4130909091</v>
      </c>
      <c r="L311" s="1"/>
      <c r="M311" s="1">
        <f>'Innlegging av opplysninger'!$B$5*H311</f>
        <v>1659694.8393454545</v>
      </c>
      <c r="N311" s="1">
        <f>'Innlegging av opplysninger'!$B$5*I311</f>
        <v>0</v>
      </c>
      <c r="O311" s="1">
        <f>'Innlegging av opplysninger'!$B$5*J311</f>
        <v>199163.38072145454</v>
      </c>
      <c r="P311" s="1">
        <f>'Innlegging av opplysninger'!$B$5*K311</f>
        <v>215760.32911490911</v>
      </c>
      <c r="Q311" s="1"/>
      <c r="R311" s="1">
        <f>'Innlegging av opplysninger'!$C$11*SUM(H311:Q311)</f>
        <v>680633.25195981818</v>
      </c>
      <c r="S311" s="1">
        <f>'Innlegging av opplysninger'!$C$13*(((H311+J311+M311+O311)*Data!H311)+(J311+O311)*(1-Data!H311)*1.8/12+I311+N311+K311+L311+P311+Q311)</f>
        <v>236849.7449397626</v>
      </c>
      <c r="T311" s="1">
        <f>'Innlegging av opplysninger'!$C$13*((H311+J311+M311+O311)*(1-Data!H311)-(J311+O311)*(1-Data!H311)*1.8/12)</f>
        <v>694543.12616314634</v>
      </c>
      <c r="U311" s="1">
        <f>Data!I311</f>
        <v>2.1633</v>
      </c>
      <c r="V311" s="1">
        <f>Data!J311+Data!K311</f>
        <v>49601.07705819812</v>
      </c>
      <c r="W311" s="1">
        <f>Data!L311</f>
        <v>0</v>
      </c>
      <c r="X311" s="1">
        <f t="shared" si="47"/>
        <v>1170567.3818181816</v>
      </c>
      <c r="Y311" s="100">
        <f t="shared" si="48"/>
        <v>0</v>
      </c>
      <c r="Z311" s="100">
        <f t="shared" si="49"/>
        <v>167391.13559999995</v>
      </c>
      <c r="AA311" s="100">
        <f>'Innlegging av opplysninger'!$B$4*X311</f>
        <v>152173.75963636363</v>
      </c>
      <c r="AB311" s="1"/>
      <c r="AC311" s="1">
        <f>'Innlegging av opplysninger'!$B$5*X311</f>
        <v>153344.32701818179</v>
      </c>
      <c r="AD311" s="1">
        <f>'Innlegging av opplysninger'!$B$5*Y311</f>
        <v>0</v>
      </c>
      <c r="AE311" s="1">
        <f>'Innlegging av opplysninger'!$B$5*Z311</f>
        <v>21928.238763599995</v>
      </c>
      <c r="AF311" s="1">
        <f>'Innlegging av opplysninger'!$B$5*AA311</f>
        <v>19934.762512363635</v>
      </c>
      <c r="AG311" s="1"/>
      <c r="AH311" s="1">
        <f>'Innlegging av opplysninger'!$C$11*SUM(X311:AG311)</f>
        <v>64042.905003250242</v>
      </c>
      <c r="AI311" s="1">
        <f>'Innlegging av opplysninger'!$C$13*(((X311+Z311+AC311+AE311)*Data!M311)+(Z311+AE311)*(1-Data!M311)*1.8/12+Y311+AD311+AA311+AB311+AF311+AG311)</f>
        <v>10426.334271769896</v>
      </c>
      <c r="AJ311" s="1">
        <f>'Innlegging av opplysninger'!$C$13*((X311+Z311+AC311+AE311)*(1-Data!M311)-(Z311+AE311)*(1-Data!M311)*1.8/12)</f>
        <v>77211.325206362002</v>
      </c>
      <c r="AK311" s="83">
        <f t="shared" si="44"/>
        <v>745000</v>
      </c>
      <c r="AL311" s="83">
        <f t="shared" si="45"/>
        <v>247000</v>
      </c>
      <c r="AM311" s="83">
        <f t="shared" si="46"/>
        <v>772000</v>
      </c>
      <c r="AN311" s="83"/>
      <c r="AO311" s="83"/>
      <c r="AP311" s="83"/>
      <c r="AQ311" s="83"/>
      <c r="AR311" s="83"/>
      <c r="AS311" s="83"/>
      <c r="AT311" s="83"/>
      <c r="AV311" s="97"/>
      <c r="AZ311" s="98"/>
      <c r="BA311" s="99"/>
      <c r="BB311" s="4"/>
      <c r="BC311" s="3"/>
    </row>
    <row r="312" spans="1:55">
      <c r="A312" t="str">
        <f t="shared" si="40"/>
        <v>1547Undervisning</v>
      </c>
      <c r="B312" s="6" t="str">
        <f>Data!A312</f>
        <v>1547</v>
      </c>
      <c r="C312" s="7" t="str">
        <f>Data!B312</f>
        <v>Aukra kommune</v>
      </c>
      <c r="D312" s="7" t="str">
        <f>Data!C312</f>
        <v>Undervisning</v>
      </c>
      <c r="E312" s="1">
        <f>Data!D312</f>
        <v>105.44499999999995</v>
      </c>
      <c r="F312" s="1">
        <f>Data!E312+Data!F312</f>
        <v>47403.368240947166</v>
      </c>
      <c r="G312" s="1">
        <f>Data!G312</f>
        <v>0</v>
      </c>
      <c r="H312" s="1">
        <f t="shared" si="41"/>
        <v>54528525.427272782</v>
      </c>
      <c r="I312" s="1">
        <f t="shared" si="42"/>
        <v>0</v>
      </c>
      <c r="J312" s="1">
        <f t="shared" si="43"/>
        <v>6543423.0512727331</v>
      </c>
      <c r="K312" s="1">
        <f>'Innlegging av opplysninger'!$B$4*H312</f>
        <v>7088708.3055454623</v>
      </c>
      <c r="L312" s="1"/>
      <c r="M312" s="1">
        <f>'Innlegging av opplysninger'!$B$5*H312</f>
        <v>7143236.8309727348</v>
      </c>
      <c r="N312" s="1">
        <f>'Innlegging av opplysninger'!$B$5*I312</f>
        <v>0</v>
      </c>
      <c r="O312" s="1">
        <f>'Innlegging av opplysninger'!$B$5*J312</f>
        <v>857188.41971672804</v>
      </c>
      <c r="P312" s="1">
        <f>'Innlegging av opplysninger'!$B$5*K312</f>
        <v>928620.78802645556</v>
      </c>
      <c r="Q312" s="1"/>
      <c r="R312" s="1">
        <f>'Innlegging av opplysninger'!$C$11*SUM(H312:Q312)</f>
        <v>2929408.7072666618</v>
      </c>
      <c r="S312" s="1">
        <f>'Innlegging av opplysninger'!$C$13*(((H312+J312+M312+O312)*Data!H312)+(J312+O312)*(1-Data!H312)*1.8/12+I312+N312+K312+L312+P312+Q312)</f>
        <v>501678.80406102119</v>
      </c>
      <c r="T312" s="1">
        <f>'Innlegging av opplysninger'!$C$13*((H312+J312+M312+O312)*(1-Data!H312)-(J312+O312)*(1-Data!H312)*1.8/12)</f>
        <v>3506985.7427249369</v>
      </c>
      <c r="U312" s="1">
        <f>Data!I312</f>
        <v>5.569</v>
      </c>
      <c r="V312" s="1">
        <f>Data!J312+Data!K312</f>
        <v>48624.168013407558</v>
      </c>
      <c r="W312" s="1">
        <f>Data!L312</f>
        <v>0</v>
      </c>
      <c r="X312" s="1">
        <f t="shared" si="47"/>
        <v>2954050.8181818184</v>
      </c>
      <c r="Y312" s="100">
        <f t="shared" si="48"/>
        <v>0</v>
      </c>
      <c r="Z312" s="100">
        <f t="shared" si="49"/>
        <v>422429.26699999999</v>
      </c>
      <c r="AA312" s="100">
        <f>'Innlegging av opplysninger'!$B$4*X312</f>
        <v>384026.60636363638</v>
      </c>
      <c r="AB312" s="1"/>
      <c r="AC312" s="1">
        <f>'Innlegging av opplysninger'!$B$5*X312</f>
        <v>386980.65718181821</v>
      </c>
      <c r="AD312" s="1">
        <f>'Innlegging av opplysninger'!$B$5*Y312</f>
        <v>0</v>
      </c>
      <c r="AE312" s="1">
        <f>'Innlegging av opplysninger'!$B$5*Z312</f>
        <v>55338.233977000004</v>
      </c>
      <c r="AF312" s="1">
        <f>'Innlegging av opplysninger'!$B$5*AA312</f>
        <v>50307.485433636371</v>
      </c>
      <c r="AG312" s="1"/>
      <c r="AH312" s="1">
        <f>'Innlegging av opplysninger'!$C$11*SUM(X312:AG312)</f>
        <v>161619.05658924056</v>
      </c>
      <c r="AI312" s="1">
        <f>'Innlegging av opplysninger'!$C$13*(((X312+Z312+AC312+AE312)*Data!M312)+(Z312+AE312)*(1-Data!M312)*1.8/12+Y312+AD312+AA312+AB312+AF312+AG312)</f>
        <v>36307.791495493868</v>
      </c>
      <c r="AJ312" s="1">
        <f>'Innlegging av opplysninger'!$C$13*((X312+Z312+AC312+AE312)*(1-Data!M312)-(Z312+AE312)*(1-Data!M312)*1.8/12)</f>
        <v>184855.1280476774</v>
      </c>
      <c r="AK312" s="83">
        <f t="shared" si="44"/>
        <v>3091000</v>
      </c>
      <c r="AL312" s="83">
        <f t="shared" si="45"/>
        <v>538000</v>
      </c>
      <c r="AM312" s="83">
        <f t="shared" si="46"/>
        <v>3692000</v>
      </c>
      <c r="AN312" s="83"/>
      <c r="AO312" s="83"/>
      <c r="AP312" s="83"/>
      <c r="AQ312" s="83"/>
      <c r="AR312" s="83"/>
      <c r="AS312" s="83"/>
      <c r="AT312" s="83"/>
      <c r="AV312" s="97"/>
      <c r="AZ312" s="98"/>
      <c r="BA312" s="99"/>
      <c r="BB312" s="4"/>
      <c r="BC312" s="3"/>
    </row>
    <row r="313" spans="1:55">
      <c r="A313" t="str">
        <f t="shared" si="40"/>
        <v>1547Barnehager</v>
      </c>
      <c r="B313" s="6" t="str">
        <f>Data!A313</f>
        <v>1547</v>
      </c>
      <c r="C313" s="7" t="str">
        <f>Data!B313</f>
        <v>Aukra kommune</v>
      </c>
      <c r="D313" s="7" t="str">
        <f>Data!C313</f>
        <v>Barnehager</v>
      </c>
      <c r="E313" s="1">
        <f>Data!D313</f>
        <v>53.930099999999989</v>
      </c>
      <c r="F313" s="1">
        <f>Data!E313+Data!F313</f>
        <v>41832.515020987055</v>
      </c>
      <c r="G313" s="1">
        <f>Data!G313</f>
        <v>0</v>
      </c>
      <c r="H313" s="1">
        <f t="shared" si="41"/>
        <v>24611255.109090909</v>
      </c>
      <c r="I313" s="1">
        <f t="shared" si="42"/>
        <v>0</v>
      </c>
      <c r="J313" s="1">
        <f t="shared" si="43"/>
        <v>2953350.6130909091</v>
      </c>
      <c r="K313" s="1">
        <f>'Innlegging av opplysninger'!$B$4*H313</f>
        <v>3199463.1641818183</v>
      </c>
      <c r="L313" s="1"/>
      <c r="M313" s="1">
        <f>'Innlegging av opplysninger'!$B$5*H313</f>
        <v>3224074.4192909091</v>
      </c>
      <c r="N313" s="1">
        <f>'Innlegging av opplysninger'!$B$5*I313</f>
        <v>0</v>
      </c>
      <c r="O313" s="1">
        <f>'Innlegging av opplysninger'!$B$5*J313</f>
        <v>386888.93031490908</v>
      </c>
      <c r="P313" s="1">
        <f>'Innlegging av opplysninger'!$B$5*K313</f>
        <v>419129.67450781818</v>
      </c>
      <c r="Q313" s="1"/>
      <c r="R313" s="1">
        <f>'Innlegging av opplysninger'!$C$11*SUM(H313:Q313)</f>
        <v>1322178.1525981363</v>
      </c>
      <c r="S313" s="1">
        <f>'Innlegging av opplysninger'!$C$13*(((H313+J313+M313+O313)*Data!H313)+(J313+O313)*(1-Data!H313)*1.8/12+I313+N313+K313+L313+P313+Q313)</f>
        <v>239763.99692423738</v>
      </c>
      <c r="T313" s="1">
        <f>'Innlegging av opplysninger'!$C$13*((H313+J313+M313+O313)*(1-Data!H313)-(J313+O313)*(1-Data!H313)*1.8/12)</f>
        <v>1569532.4224205809</v>
      </c>
      <c r="U313" s="1">
        <f>Data!I313</f>
        <v>5.6154000000000002</v>
      </c>
      <c r="V313" s="1">
        <f>Data!J313+Data!K313</f>
        <v>37284.484928351791</v>
      </c>
      <c r="W313" s="1">
        <f>Data!L313</f>
        <v>0</v>
      </c>
      <c r="X313" s="1">
        <f t="shared" si="47"/>
        <v>2284006.8727272726</v>
      </c>
      <c r="Y313" s="100">
        <f t="shared" si="48"/>
        <v>0</v>
      </c>
      <c r="Z313" s="100">
        <f t="shared" si="49"/>
        <v>326612.98279999994</v>
      </c>
      <c r="AA313" s="100">
        <f>'Innlegging av opplysninger'!$B$4*X313</f>
        <v>296920.89345454547</v>
      </c>
      <c r="AB313" s="1"/>
      <c r="AC313" s="1">
        <f>'Innlegging av opplysninger'!$B$5*X313</f>
        <v>299204.90032727271</v>
      </c>
      <c r="AD313" s="1">
        <f>'Innlegging av opplysninger'!$B$5*Y313</f>
        <v>0</v>
      </c>
      <c r="AE313" s="1">
        <f>'Innlegging av opplysninger'!$B$5*Z313</f>
        <v>42786.300746799992</v>
      </c>
      <c r="AF313" s="1">
        <f>'Innlegging av opplysninger'!$B$5*AA313</f>
        <v>38896.637042545459</v>
      </c>
      <c r="AG313" s="1"/>
      <c r="AH313" s="1">
        <f>'Innlegging av opplysninger'!$C$11*SUM(X313:AG313)</f>
        <v>124960.28630974056</v>
      </c>
      <c r="AI313" s="1">
        <f>'Innlegging av opplysninger'!$C$13*(((X313+Z313+AC313+AE313)*Data!M313)+(Z313+AE313)*(1-Data!M313)*1.8/12+Y313+AD313+AA313+AB313+AF313+AG313)</f>
        <v>20343.82599751377</v>
      </c>
      <c r="AJ313" s="1">
        <f>'Innlegging av opplysninger'!$C$13*((X313+Z313+AC313+AE313)*(1-Data!M313)-(Z313+AE313)*(1-Data!M313)*1.8/12)</f>
        <v>150654.46053160491</v>
      </c>
      <c r="AK313" s="83">
        <f t="shared" si="44"/>
        <v>1447000</v>
      </c>
      <c r="AL313" s="83">
        <f t="shared" si="45"/>
        <v>260000</v>
      </c>
      <c r="AM313" s="83">
        <f t="shared" si="46"/>
        <v>1720000</v>
      </c>
      <c r="AN313" s="83"/>
      <c r="AO313" s="83"/>
      <c r="AP313" s="83"/>
      <c r="AQ313" s="83"/>
      <c r="AR313" s="83"/>
      <c r="AS313" s="83"/>
      <c r="AT313" s="83"/>
      <c r="AV313" s="97"/>
      <c r="AZ313" s="98"/>
      <c r="BA313" s="99"/>
      <c r="BB313" s="4"/>
      <c r="BC313" s="3"/>
    </row>
    <row r="314" spans="1:55">
      <c r="A314" t="str">
        <f t="shared" si="40"/>
        <v>1547Helse/pleie/omsorg</v>
      </c>
      <c r="B314" s="6" t="str">
        <f>Data!A314</f>
        <v>1547</v>
      </c>
      <c r="C314" s="7" t="str">
        <f>Data!B314</f>
        <v>Aukra kommune</v>
      </c>
      <c r="D314" s="7" t="str">
        <f>Data!C314</f>
        <v>Helse/pleie/omsorg</v>
      </c>
      <c r="E314" s="1">
        <f>Data!D314</f>
        <v>140.15289999999999</v>
      </c>
      <c r="F314" s="1">
        <f>Data!E314+Data!F314</f>
        <v>47654.71794019251</v>
      </c>
      <c r="G314" s="1">
        <f>Data!G314</f>
        <v>1037.4380408824932</v>
      </c>
      <c r="H314" s="1">
        <f t="shared" si="41"/>
        <v>72861239.105454609</v>
      </c>
      <c r="I314" s="1">
        <f t="shared" si="42"/>
        <v>1586181.2727272722</v>
      </c>
      <c r="J314" s="1">
        <f t="shared" si="43"/>
        <v>8933690.4453818239</v>
      </c>
      <c r="K314" s="1">
        <f>'Innlegging av opplysninger'!$B$4*H314</f>
        <v>9471961.0837091003</v>
      </c>
      <c r="L314" s="1"/>
      <c r="M314" s="1">
        <f>'Innlegging av opplysninger'!$B$5*H314</f>
        <v>9544822.322814554</v>
      </c>
      <c r="N314" s="1">
        <f>'Innlegging av opplysninger'!$B$5*I314</f>
        <v>207789.74672727266</v>
      </c>
      <c r="O314" s="1">
        <f>'Innlegging av opplysninger'!$B$5*J314</f>
        <v>1170313.448345019</v>
      </c>
      <c r="P314" s="1">
        <f>'Innlegging av opplysninger'!$B$5*K314</f>
        <v>1240826.9019658922</v>
      </c>
      <c r="Q314" s="1"/>
      <c r="R314" s="1">
        <f>'Innlegging av opplysninger'!$C$11*SUM(H314:Q314)</f>
        <v>3990639.3244307702</v>
      </c>
      <c r="S314" s="1">
        <f>'Innlegging av opplysninger'!$C$13*(((H314+J314+M314+O314)*Data!H314)+(J314+O314)*(1-Data!H314)*1.8/12+I314+N314+K314+L314+P314+Q314)</f>
        <v>835125.4816695865</v>
      </c>
      <c r="T314" s="1">
        <f>'Innlegging av opplysninger'!$C$13*((H314+J314+M314+O314)*(1-Data!H314)-(J314+O314)*(1-Data!H314)*1.8/12)</f>
        <v>4625749.3833409417</v>
      </c>
      <c r="U314" s="1">
        <f>Data!I314</f>
        <v>19.935799999999997</v>
      </c>
      <c r="V314" s="1">
        <f>Data!J314+Data!K314</f>
        <v>48926.575482298176</v>
      </c>
      <c r="W314" s="1">
        <f>Data!L314</f>
        <v>1537.290201546966</v>
      </c>
      <c r="X314" s="1">
        <f t="shared" si="47"/>
        <v>10640622.801818179</v>
      </c>
      <c r="Y314" s="100">
        <f t="shared" si="48"/>
        <v>334332.10909090913</v>
      </c>
      <c r="Z314" s="100">
        <f t="shared" si="49"/>
        <v>1569418.5522599996</v>
      </c>
      <c r="AA314" s="100">
        <f>'Innlegging av opplysninger'!$B$4*X314</f>
        <v>1383280.9642363633</v>
      </c>
      <c r="AB314" s="1"/>
      <c r="AC314" s="1">
        <f>'Innlegging av opplysninger'!$B$5*X314</f>
        <v>1393921.5870381815</v>
      </c>
      <c r="AD314" s="1">
        <f>'Innlegging av opplysninger'!$B$5*Y314</f>
        <v>43797.506290909099</v>
      </c>
      <c r="AE314" s="1">
        <f>'Innlegging av opplysninger'!$B$5*Z314</f>
        <v>205593.83034605996</v>
      </c>
      <c r="AF314" s="1">
        <f>'Innlegging av opplysninger'!$B$5*AA314</f>
        <v>181209.80631496361</v>
      </c>
      <c r="AG314" s="1"/>
      <c r="AH314" s="1">
        <f>'Innlegging av opplysninger'!$C$11*SUM(X314:AG314)</f>
        <v>598582.73198103148</v>
      </c>
      <c r="AI314" s="1">
        <f>'Innlegging av opplysninger'!$C$13*(((X314+Z314+AC314+AE314)*Data!M314)+(Z314+AE314)*(1-Data!M314)*1.8/12+Y314+AD314+AA314+AB314+AF314+AG314)</f>
        <v>125760.13536527278</v>
      </c>
      <c r="AJ314" s="1">
        <f>'Innlegging av opplysninger'!$C$13*((X314+Z314+AC314+AE314)*(1-Data!M314)-(Z314+AE314)*(1-Data!M314)*1.8/12)</f>
        <v>693353.07681929658</v>
      </c>
      <c r="AK314" s="83">
        <f t="shared" si="44"/>
        <v>4589000</v>
      </c>
      <c r="AL314" s="83">
        <f t="shared" si="45"/>
        <v>961000</v>
      </c>
      <c r="AM314" s="83">
        <f t="shared" si="46"/>
        <v>5319000</v>
      </c>
      <c r="AN314" s="83"/>
      <c r="AO314" s="83"/>
      <c r="AP314" s="83"/>
      <c r="AQ314" s="83"/>
      <c r="AR314" s="83"/>
      <c r="AS314" s="83"/>
      <c r="AT314" s="83"/>
      <c r="AV314" s="97"/>
      <c r="AZ314" s="98"/>
      <c r="BA314" s="99"/>
      <c r="BB314" s="4"/>
      <c r="BC314" s="3"/>
    </row>
    <row r="315" spans="1:55">
      <c r="A315" t="str">
        <f t="shared" si="40"/>
        <v>1547Samferdsel og teknikk</v>
      </c>
      <c r="B315" s="6" t="str">
        <f>Data!A315</f>
        <v>1547</v>
      </c>
      <c r="C315" s="7" t="str">
        <f>Data!B315</f>
        <v>Aukra kommune</v>
      </c>
      <c r="D315" s="7" t="str">
        <f>Data!C315</f>
        <v>Samferdsel og teknikk</v>
      </c>
      <c r="E315" s="1">
        <f>Data!D315</f>
        <v>15.934300000000002</v>
      </c>
      <c r="F315" s="1">
        <f>Data!E315+Data!F315</f>
        <v>47327.880369182611</v>
      </c>
      <c r="G315" s="1">
        <f>Data!G315</f>
        <v>0</v>
      </c>
      <c r="H315" s="1">
        <f t="shared" si="41"/>
        <v>8226945.2090909071</v>
      </c>
      <c r="I315" s="1">
        <f t="shared" si="42"/>
        <v>0</v>
      </c>
      <c r="J315" s="1">
        <f t="shared" si="43"/>
        <v>987233.42509090877</v>
      </c>
      <c r="K315" s="1">
        <f>'Innlegging av opplysninger'!$B$4*H315</f>
        <v>1069502.877181818</v>
      </c>
      <c r="L315" s="1"/>
      <c r="M315" s="1">
        <f>'Innlegging av opplysninger'!$B$5*H315</f>
        <v>1077729.8223909088</v>
      </c>
      <c r="N315" s="1">
        <f>'Innlegging av opplysninger'!$B$5*I315</f>
        <v>0</v>
      </c>
      <c r="O315" s="1">
        <f>'Innlegging av opplysninger'!$B$5*J315</f>
        <v>129327.57868690905</v>
      </c>
      <c r="P315" s="1">
        <f>'Innlegging av opplysninger'!$B$5*K315</f>
        <v>140104.87691081816</v>
      </c>
      <c r="Q315" s="1"/>
      <c r="R315" s="1">
        <f>'Innlegging av opplysninger'!$C$11*SUM(H315:Q315)</f>
        <v>441972.0639953863</v>
      </c>
      <c r="S315" s="1">
        <f>'Innlegging av opplysninger'!$C$13*(((H315+J315+M315+O315)*Data!H315)+(J315+O315)*(1-Data!H315)*1.8/12+I315+N315+K315+L315+P315+Q315)</f>
        <v>74821.392669033143</v>
      </c>
      <c r="T315" s="1">
        <f>'Innlegging av opplysninger'!$C$13*((H315+J315+M315+O315)*(1-Data!H315)-(J315+O315)*(1-Data!H315)*1.8/12)</f>
        <v>529982.48437728477</v>
      </c>
      <c r="U315" s="1">
        <f>Data!I315</f>
        <v>1</v>
      </c>
      <c r="V315" s="1">
        <f>Data!J315+Data!K315</f>
        <v>52133.333333333328</v>
      </c>
      <c r="W315" s="1">
        <f>Data!L315</f>
        <v>0</v>
      </c>
      <c r="X315" s="1">
        <f t="shared" si="47"/>
        <v>568727.27272727259</v>
      </c>
      <c r="Y315" s="100">
        <f t="shared" si="48"/>
        <v>0</v>
      </c>
      <c r="Z315" s="100">
        <f t="shared" si="49"/>
        <v>81327.999999999971</v>
      </c>
      <c r="AA315" s="100">
        <f>'Innlegging av opplysninger'!$B$4*X315</f>
        <v>73934.545454545441</v>
      </c>
      <c r="AB315" s="1"/>
      <c r="AC315" s="1">
        <f>'Innlegging av opplysninger'!$B$5*X315</f>
        <v>74503.272727272706</v>
      </c>
      <c r="AD315" s="1">
        <f>'Innlegging av opplysninger'!$B$5*Y315</f>
        <v>0</v>
      </c>
      <c r="AE315" s="1">
        <f>'Innlegging av opplysninger'!$B$5*Z315</f>
        <v>10653.967999999997</v>
      </c>
      <c r="AF315" s="1">
        <f>'Innlegging av opplysninger'!$B$5*AA315</f>
        <v>9685.4254545454532</v>
      </c>
      <c r="AG315" s="1"/>
      <c r="AH315" s="1">
        <f>'Innlegging av opplysninger'!$C$11*SUM(X315:AG315)</f>
        <v>31115.634405818171</v>
      </c>
      <c r="AI315" s="1">
        <f>'Innlegging av opplysninger'!$C$13*(((X315+Z315+AC315+AE315)*Data!M315)+(Z315+AE315)*(1-Data!M315)*1.8/12+Y315+AD315+AA315+AB315+AF315+AG315)</f>
        <v>5065.6978376727257</v>
      </c>
      <c r="AJ315" s="1">
        <f>'Innlegging av opplysninger'!$C$13*((X315+Z315+AC315+AE315)*(1-Data!M315)-(Z315+AE315)*(1-Data!M315)*1.8/12)</f>
        <v>37513.591349236347</v>
      </c>
      <c r="AK315" s="83">
        <f t="shared" si="44"/>
        <v>473000</v>
      </c>
      <c r="AL315" s="83">
        <f t="shared" si="45"/>
        <v>80000</v>
      </c>
      <c r="AM315" s="83">
        <f t="shared" si="46"/>
        <v>567000</v>
      </c>
      <c r="AN315" s="83"/>
      <c r="AO315" s="83"/>
      <c r="AP315" s="83"/>
      <c r="AQ315" s="83"/>
      <c r="AR315" s="83"/>
      <c r="AS315" s="83"/>
      <c r="AT315" s="83"/>
      <c r="AV315" s="97"/>
      <c r="AZ315" s="98"/>
      <c r="BA315" s="99"/>
      <c r="BB315" s="4"/>
      <c r="BC315" s="3"/>
    </row>
    <row r="316" spans="1:55">
      <c r="A316" t="str">
        <f t="shared" si="40"/>
        <v>1547Annet</v>
      </c>
      <c r="B316" s="6" t="str">
        <f>Data!A316</f>
        <v>1547</v>
      </c>
      <c r="C316" s="7" t="str">
        <f>Data!B316</f>
        <v>Aukra kommune</v>
      </c>
      <c r="D316" s="7" t="str">
        <f>Data!C316</f>
        <v>Annet</v>
      </c>
      <c r="E316" s="1">
        <f>Data!D316</f>
        <v>10.5123</v>
      </c>
      <c r="F316" s="1">
        <f>Data!E316+Data!F316</f>
        <v>59101.290868791802</v>
      </c>
      <c r="G316" s="1">
        <f>Data!G316</f>
        <v>0</v>
      </c>
      <c r="H316" s="1">
        <f t="shared" si="41"/>
        <v>6777714.5454545459</v>
      </c>
      <c r="I316" s="1">
        <f t="shared" si="42"/>
        <v>0</v>
      </c>
      <c r="J316" s="1">
        <f t="shared" si="43"/>
        <v>813325.74545454548</v>
      </c>
      <c r="K316" s="1">
        <f>'Innlegging av opplysninger'!$B$4*H316</f>
        <v>881102.89090909099</v>
      </c>
      <c r="L316" s="1"/>
      <c r="M316" s="1">
        <f>'Innlegging av opplysninger'!$B$5*H316</f>
        <v>887880.60545454558</v>
      </c>
      <c r="N316" s="1">
        <f>'Innlegging av opplysninger'!$B$5*I316</f>
        <v>0</v>
      </c>
      <c r="O316" s="1">
        <f>'Innlegging av opplysninger'!$B$5*J316</f>
        <v>106545.67265454546</v>
      </c>
      <c r="P316" s="1">
        <f>'Innlegging av opplysninger'!$B$5*K316</f>
        <v>115424.47870909092</v>
      </c>
      <c r="Q316" s="1"/>
      <c r="R316" s="1">
        <f>'Innlegging av opplysninger'!$C$11*SUM(H316:Q316)</f>
        <v>364115.76966818178</v>
      </c>
      <c r="S316" s="1">
        <f>'Innlegging av opplysninger'!$C$13*(((H316+J316+M316+O316)*Data!H316)+(J316+O316)*(1-Data!H316)*1.8/12+I316+N316+K316+L316+P316+Q316)</f>
        <v>113640.66815882182</v>
      </c>
      <c r="T316" s="1">
        <f>'Innlegging av opplysninger'!$C$13*((H316+J316+M316+O316)*(1-Data!H316)-(J316+O316)*(1-Data!H316)*1.8/12)</f>
        <v>384623.01665026904</v>
      </c>
      <c r="U316" s="1">
        <f>Data!I316</f>
        <v>3</v>
      </c>
      <c r="V316" s="1">
        <f>Data!J316+Data!K316</f>
        <v>55766.305555555562</v>
      </c>
      <c r="W316" s="1">
        <f>Data!L316</f>
        <v>0</v>
      </c>
      <c r="X316" s="1">
        <f t="shared" si="47"/>
        <v>1825079.0909090911</v>
      </c>
      <c r="Y316" s="100">
        <f t="shared" si="48"/>
        <v>0</v>
      </c>
      <c r="Z316" s="100">
        <f t="shared" si="49"/>
        <v>260986.31</v>
      </c>
      <c r="AA316" s="100">
        <f>'Innlegging av opplysninger'!$B$4*X316</f>
        <v>237260.28181818186</v>
      </c>
      <c r="AB316" s="1"/>
      <c r="AC316" s="1">
        <f>'Innlegging av opplysninger'!$B$5*X316</f>
        <v>239085.36090909093</v>
      </c>
      <c r="AD316" s="1">
        <f>'Innlegging av opplysninger'!$B$5*Y316</f>
        <v>0</v>
      </c>
      <c r="AE316" s="1">
        <f>'Innlegging av opplysninger'!$B$5*Z316</f>
        <v>34189.206610000001</v>
      </c>
      <c r="AF316" s="1">
        <f>'Innlegging av opplysninger'!$B$5*AA316</f>
        <v>31081.096918181825</v>
      </c>
      <c r="AG316" s="1"/>
      <c r="AH316" s="1">
        <f>'Innlegging av opplysninger'!$C$11*SUM(X316:AG316)</f>
        <v>99851.891192252748</v>
      </c>
      <c r="AI316" s="1">
        <f>'Innlegging av opplysninger'!$C$13*(((X316+Z316+AC316+AE316)*Data!M316)+(Z316+AE316)*(1-Data!M316)*1.8/12+Y316+AD316+AA316+AB316+AF316+AG316)</f>
        <v>22062.392361884729</v>
      </c>
      <c r="AJ316" s="1">
        <f>'Innlegging av opplysninger'!$C$13*((X316+Z316+AC316+AE316)*(1-Data!M316)-(Z316+AE316)*(1-Data!M316)*1.8/12)</f>
        <v>114577.03769067167</v>
      </c>
      <c r="AK316" s="83">
        <f t="shared" si="44"/>
        <v>464000</v>
      </c>
      <c r="AL316" s="83">
        <f t="shared" si="45"/>
        <v>136000</v>
      </c>
      <c r="AM316" s="83">
        <f t="shared" si="46"/>
        <v>499000</v>
      </c>
      <c r="AN316" s="83"/>
      <c r="AO316" s="83"/>
      <c r="AP316" s="83"/>
      <c r="AQ316" s="83"/>
      <c r="AR316" s="83"/>
      <c r="AS316" s="83"/>
      <c r="AT316" s="83"/>
      <c r="AV316" s="97"/>
      <c r="AZ316" s="98"/>
      <c r="BA316" s="99"/>
      <c r="BB316" s="4"/>
      <c r="BC316" s="3"/>
    </row>
    <row r="317" spans="1:55">
      <c r="A317" t="str">
        <f t="shared" si="40"/>
        <v>1554Alle</v>
      </c>
      <c r="B317" s="6" t="str">
        <f>Data!A317</f>
        <v>1554</v>
      </c>
      <c r="C317" s="7" t="str">
        <f>Data!B317</f>
        <v>Averøy kommune</v>
      </c>
      <c r="D317" s="7" t="str">
        <f>Data!C317</f>
        <v>Alle</v>
      </c>
      <c r="E317" s="1">
        <f>Data!D317</f>
        <v>329.23110000000014</v>
      </c>
      <c r="F317" s="1">
        <f>Data!E317+Data!F317</f>
        <v>46662.539711289901</v>
      </c>
      <c r="G317" s="1">
        <f>Data!G317</f>
        <v>514.80643839540028</v>
      </c>
      <c r="H317" s="1">
        <f t="shared" si="41"/>
        <v>167593737.5775454</v>
      </c>
      <c r="I317" s="1">
        <f t="shared" si="42"/>
        <v>1848984.981818181</v>
      </c>
      <c r="J317" s="1">
        <f t="shared" si="43"/>
        <v>20333126.70712363</v>
      </c>
      <c r="K317" s="1">
        <f>'Innlegging av opplysninger'!$B$4*H317</f>
        <v>21787185.885080904</v>
      </c>
      <c r="L317" s="1"/>
      <c r="M317" s="1">
        <f>'Innlegging av opplysninger'!$B$5*H317</f>
        <v>21954779.62265845</v>
      </c>
      <c r="N317" s="1">
        <f>'Innlegging av opplysninger'!$B$5*I317</f>
        <v>242217.03261818172</v>
      </c>
      <c r="O317" s="1">
        <f>'Innlegging av opplysninger'!$B$5*J317</f>
        <v>2663639.5986331957</v>
      </c>
      <c r="P317" s="1">
        <f>'Innlegging av opplysninger'!$B$5*K317</f>
        <v>2854121.3509455984</v>
      </c>
      <c r="Q317" s="1"/>
      <c r="R317" s="1">
        <f>'Innlegging av opplysninger'!$C$11*SUM(H317:Q317)</f>
        <v>9092556.1247440949</v>
      </c>
      <c r="S317" s="1">
        <f>'Innlegging av opplysninger'!$C$13*(((H317+J317+M317+O317)*Data!H317)+(J317+O317)*(1-Data!H317)*1.8/12+I317+N317+K317+L317+P317+Q317)</f>
        <v>1728169.3337398935</v>
      </c>
      <c r="T317" s="1">
        <f>'Innlegging av opplysninger'!$C$13*((H317+J317+M317+O317)*(1-Data!H317)-(J317+O317)*(1-Data!H317)*1.8/12)</f>
        <v>10714275.889594132</v>
      </c>
      <c r="U317" s="1">
        <f>Data!I317</f>
        <v>64.938900000000004</v>
      </c>
      <c r="V317" s="1">
        <f>Data!J317+Data!K317</f>
        <v>49463.527882876573</v>
      </c>
      <c r="W317" s="1">
        <f>Data!L317</f>
        <v>659.40722740914919</v>
      </c>
      <c r="X317" s="1">
        <f t="shared" si="47"/>
        <v>35041168.263636366</v>
      </c>
      <c r="Y317" s="100">
        <f t="shared" si="48"/>
        <v>467140.14545454545</v>
      </c>
      <c r="Z317" s="100">
        <f t="shared" si="49"/>
        <v>5077688.1025</v>
      </c>
      <c r="AA317" s="100">
        <f>'Innlegging av opplysninger'!$B$4*X317</f>
        <v>4555351.8742727274</v>
      </c>
      <c r="AB317" s="1"/>
      <c r="AC317" s="1">
        <f>'Innlegging av opplysninger'!$B$5*X317</f>
        <v>4590393.0425363639</v>
      </c>
      <c r="AD317" s="1">
        <f>'Innlegging av opplysninger'!$B$5*Y317</f>
        <v>61195.359054545457</v>
      </c>
      <c r="AE317" s="1">
        <f>'Innlegging av opplysninger'!$B$5*Z317</f>
        <v>665177.14142750006</v>
      </c>
      <c r="AF317" s="1">
        <f>'Innlegging av opplysninger'!$B$5*AA317</f>
        <v>596751.09552972729</v>
      </c>
      <c r="AG317" s="1"/>
      <c r="AH317" s="1">
        <f>'Innlegging av opplysninger'!$C$11*SUM(X317:AG317)</f>
        <v>1940084.8709276475</v>
      </c>
      <c r="AI317" s="1">
        <f>'Innlegging av opplysninger'!$C$13*(((X317+Z317+AC317+AE317)*Data!M317)+(Z317+AE317)*(1-Data!M317)*1.8/12+Y317+AD317+AA317+AB317+AF317+AG317)</f>
        <v>478329.95170986565</v>
      </c>
      <c r="AJ317" s="1">
        <f>'Innlegging av opplysninger'!$C$13*((X317+Z317+AC317+AE317)*(1-Data!M317)-(Z317+AE317)*(1-Data!M317)*1.8/12)</f>
        <v>2176523.0295595466</v>
      </c>
      <c r="AK317" s="83">
        <f t="shared" si="44"/>
        <v>11033000</v>
      </c>
      <c r="AL317" s="83">
        <f t="shared" si="45"/>
        <v>2206000</v>
      </c>
      <c r="AM317" s="83">
        <f t="shared" si="46"/>
        <v>12891000</v>
      </c>
      <c r="AN317" s="83"/>
      <c r="AO317" s="83"/>
      <c r="AP317" s="83"/>
      <c r="AQ317" s="83"/>
      <c r="AR317" s="83"/>
      <c r="AS317" s="83"/>
      <c r="AT317" s="83"/>
      <c r="AV317" s="97"/>
      <c r="AZ317" s="98"/>
      <c r="BA317" s="99"/>
      <c r="BB317" s="4"/>
      <c r="BC317" s="3"/>
    </row>
    <row r="318" spans="1:55">
      <c r="A318" t="str">
        <f t="shared" si="40"/>
        <v>1554Administrasjon</v>
      </c>
      <c r="B318" s="6" t="str">
        <f>Data!A318</f>
        <v>1554</v>
      </c>
      <c r="C318" s="7" t="str">
        <f>Data!B318</f>
        <v>Averøy kommune</v>
      </c>
      <c r="D318" s="7" t="str">
        <f>Data!C318</f>
        <v>Administrasjon</v>
      </c>
      <c r="E318" s="1">
        <f>Data!D318</f>
        <v>14.32</v>
      </c>
      <c r="F318" s="1">
        <f>Data!E318+Data!F318</f>
        <v>60177.26408286779</v>
      </c>
      <c r="G318" s="1">
        <f>Data!G318</f>
        <v>91.092877094972067</v>
      </c>
      <c r="H318" s="1">
        <f t="shared" si="41"/>
        <v>9400782.7818181831</v>
      </c>
      <c r="I318" s="1">
        <f t="shared" si="42"/>
        <v>14230.363636363636</v>
      </c>
      <c r="J318" s="1">
        <f t="shared" si="43"/>
        <v>1129801.5774545455</v>
      </c>
      <c r="K318" s="1">
        <f>'Innlegging av opplysninger'!$B$4*H318</f>
        <v>1222101.7616363638</v>
      </c>
      <c r="L318" s="1"/>
      <c r="M318" s="1">
        <f>'Innlegging av opplysninger'!$B$5*H318</f>
        <v>1231502.544418182</v>
      </c>
      <c r="N318" s="1">
        <f>'Innlegging av opplysninger'!$B$5*I318</f>
        <v>1864.1776363636363</v>
      </c>
      <c r="O318" s="1">
        <f>'Innlegging av opplysninger'!$B$5*J318</f>
        <v>148004.00664654546</v>
      </c>
      <c r="P318" s="1">
        <f>'Innlegging av opplysninger'!$B$5*K318</f>
        <v>160095.33077436365</v>
      </c>
      <c r="Q318" s="1"/>
      <c r="R318" s="1">
        <f>'Innlegging av opplysninger'!$C$11*SUM(H318:Q318)</f>
        <v>505718.53667279461</v>
      </c>
      <c r="S318" s="1">
        <f>'Innlegging av opplysninger'!$C$13*(((H318+J318+M318+O318)*Data!H318)+(J318+O318)*(1-Data!H318)*1.8/12+I318+N318+K318+L318+P318+Q318)</f>
        <v>150782.67238763921</v>
      </c>
      <c r="T318" s="1">
        <f>'Innlegging av opplysninger'!$C$13*((H318+J318+M318+O318)*(1-Data!H318)-(J318+O318)*(1-Data!H318)*1.8/12)</f>
        <v>541253.21990144812</v>
      </c>
      <c r="U318" s="1">
        <f>Data!I318</f>
        <v>3.75</v>
      </c>
      <c r="V318" s="1">
        <f>Data!J318+Data!K318</f>
        <v>58063.422222222231</v>
      </c>
      <c r="W318" s="1">
        <f>Data!L318</f>
        <v>0</v>
      </c>
      <c r="X318" s="1">
        <f t="shared" si="47"/>
        <v>2375321.8181818184</v>
      </c>
      <c r="Y318" s="100">
        <f t="shared" si="48"/>
        <v>0</v>
      </c>
      <c r="Z318" s="100">
        <f t="shared" si="49"/>
        <v>339671.02</v>
      </c>
      <c r="AA318" s="100">
        <f>'Innlegging av opplysninger'!$B$4*X318</f>
        <v>308791.83636363642</v>
      </c>
      <c r="AB318" s="1"/>
      <c r="AC318" s="1">
        <f>'Innlegging av opplysninger'!$B$5*X318</f>
        <v>311167.1581818182</v>
      </c>
      <c r="AD318" s="1">
        <f>'Innlegging av opplysninger'!$B$5*Y318</f>
        <v>0</v>
      </c>
      <c r="AE318" s="1">
        <f>'Innlegging av opplysninger'!$B$5*Z318</f>
        <v>44496.903620000005</v>
      </c>
      <c r="AF318" s="1">
        <f>'Innlegging av opplysninger'!$B$5*AA318</f>
        <v>40451.730563636374</v>
      </c>
      <c r="AG318" s="1"/>
      <c r="AH318" s="1">
        <f>'Innlegging av opplysninger'!$C$11*SUM(X318:AG318)</f>
        <v>129956.21774261455</v>
      </c>
      <c r="AI318" s="1">
        <f>'Innlegging av opplysninger'!$C$13*(((X318+Z318+AC318+AE318)*Data!M318)+(Z318+AE318)*(1-Data!M318)*1.8/12+Y318+AD318+AA318+AB318+AF318+AG318)</f>
        <v>48237.778753128543</v>
      </c>
      <c r="AJ318" s="1">
        <f>'Innlegging av opplysninger'!$C$13*((X318+Z318+AC318+AE318)*(1-Data!M318)-(Z318+AE318)*(1-Data!M318)*1.8/12)</f>
        <v>129597.04552623873</v>
      </c>
      <c r="AK318" s="83">
        <f t="shared" si="44"/>
        <v>636000</v>
      </c>
      <c r="AL318" s="83">
        <f t="shared" si="45"/>
        <v>199000</v>
      </c>
      <c r="AM318" s="83">
        <f t="shared" si="46"/>
        <v>671000</v>
      </c>
      <c r="AN318" s="83"/>
      <c r="AO318" s="83"/>
      <c r="AP318" s="83"/>
      <c r="AQ318" s="83"/>
      <c r="AR318" s="83"/>
      <c r="AS318" s="83"/>
      <c r="AT318" s="83"/>
      <c r="AV318" s="97"/>
      <c r="AZ318" s="98"/>
      <c r="BA318" s="99"/>
      <c r="BB318" s="4"/>
      <c r="BC318" s="3"/>
    </row>
    <row r="319" spans="1:55">
      <c r="A319" t="str">
        <f t="shared" si="40"/>
        <v>1554Undervisning</v>
      </c>
      <c r="B319" s="6" t="str">
        <f>Data!A319</f>
        <v>1554</v>
      </c>
      <c r="C319" s="7" t="str">
        <f>Data!B319</f>
        <v>Averøy kommune</v>
      </c>
      <c r="D319" s="7" t="str">
        <f>Data!C319</f>
        <v>Undervisning</v>
      </c>
      <c r="E319" s="1">
        <f>Data!D319</f>
        <v>116.04499999999996</v>
      </c>
      <c r="F319" s="1">
        <f>Data!E319+Data!F319</f>
        <v>47892.821610366671</v>
      </c>
      <c r="G319" s="1">
        <f>Data!G319</f>
        <v>0.92369339480374024</v>
      </c>
      <c r="H319" s="1">
        <f t="shared" si="41"/>
        <v>60629699.822999977</v>
      </c>
      <c r="I319" s="1">
        <f t="shared" si="42"/>
        <v>1169.3454545454545</v>
      </c>
      <c r="J319" s="1">
        <f t="shared" si="43"/>
        <v>7275704.3002145421</v>
      </c>
      <c r="K319" s="1">
        <f>'Innlegging av opplysninger'!$B$4*H319</f>
        <v>7881860.9769899976</v>
      </c>
      <c r="L319" s="1"/>
      <c r="M319" s="1">
        <f>'Innlegging av opplysninger'!$B$5*H319</f>
        <v>7942490.6768129971</v>
      </c>
      <c r="N319" s="1">
        <f>'Innlegging av opplysninger'!$B$5*I319</f>
        <v>153.18425454545454</v>
      </c>
      <c r="O319" s="1">
        <f>'Innlegging av opplysninger'!$B$5*J319</f>
        <v>953117.26332810509</v>
      </c>
      <c r="P319" s="1">
        <f>'Innlegging av opplysninger'!$B$5*K319</f>
        <v>1032523.7879856897</v>
      </c>
      <c r="Q319" s="1"/>
      <c r="R319" s="1">
        <f>'Innlegging av opplysninger'!$C$11*SUM(H319:Q319)</f>
        <v>3257235.3356055343</v>
      </c>
      <c r="S319" s="1">
        <f>'Innlegging av opplysninger'!$C$13*(((H319+J319+M319+O319)*Data!H319)+(J319+O319)*(1-Data!H319)*1.8/12+I319+N319+K319+L319+P319+Q319)</f>
        <v>577507.58827000961</v>
      </c>
      <c r="T319" s="1">
        <f>'Innlegging av opplysninger'!$C$13*((H319+J319+M319+O319)*(1-Data!H319)-(J319+O319)*(1-Data!H319)*1.8/12)</f>
        <v>3879761.8183480906</v>
      </c>
      <c r="U319" s="1">
        <f>Data!I319</f>
        <v>17.770700000000001</v>
      </c>
      <c r="V319" s="1">
        <f>Data!J319+Data!K319</f>
        <v>47550.042298089924</v>
      </c>
      <c r="W319" s="1">
        <f>Data!L319</f>
        <v>0</v>
      </c>
      <c r="X319" s="1">
        <f t="shared" si="47"/>
        <v>9218154.9454545453</v>
      </c>
      <c r="Y319" s="100">
        <f t="shared" si="48"/>
        <v>0</v>
      </c>
      <c r="Z319" s="100">
        <f t="shared" si="49"/>
        <v>1318196.1571999998</v>
      </c>
      <c r="AA319" s="100">
        <f>'Innlegging av opplysninger'!$B$4*X319</f>
        <v>1198360.142909091</v>
      </c>
      <c r="AB319" s="1"/>
      <c r="AC319" s="1">
        <f>'Innlegging av opplysninger'!$B$5*X319</f>
        <v>1207578.2978545455</v>
      </c>
      <c r="AD319" s="1">
        <f>'Innlegging av opplysninger'!$B$5*Y319</f>
        <v>0</v>
      </c>
      <c r="AE319" s="1">
        <f>'Innlegging av opplysninger'!$B$5*Z319</f>
        <v>172683.69659319997</v>
      </c>
      <c r="AF319" s="1">
        <f>'Innlegging av opplysninger'!$B$5*AA319</f>
        <v>156985.17872109092</v>
      </c>
      <c r="AG319" s="1"/>
      <c r="AH319" s="1">
        <f>'Innlegging av opplysninger'!$C$11*SUM(X319:AG319)</f>
        <v>504334.41991183389</v>
      </c>
      <c r="AI319" s="1">
        <f>'Innlegging av opplysninger'!$C$13*(((X319+Z319+AC319+AE319)*Data!M319)+(Z319+AE319)*(1-Data!M319)*1.8/12+Y319+AD319+AA319+AB319+AF319+AG319)</f>
        <v>104130.22395836878</v>
      </c>
      <c r="AJ319" s="1">
        <f>'Innlegging av opplysninger'!$C$13*((X319+Z319+AC319+AE319)*(1-Data!M319)-(Z319+AE319)*(1-Data!M319)*1.8/12)</f>
        <v>586011.61381571973</v>
      </c>
      <c r="AK319" s="83">
        <f t="shared" si="44"/>
        <v>3762000</v>
      </c>
      <c r="AL319" s="83">
        <f t="shared" si="45"/>
        <v>682000</v>
      </c>
      <c r="AM319" s="83">
        <f t="shared" si="46"/>
        <v>4466000</v>
      </c>
      <c r="AN319" s="83"/>
      <c r="AO319" s="83"/>
      <c r="AP319" s="83"/>
      <c r="AQ319" s="83"/>
      <c r="AR319" s="83"/>
      <c r="AS319" s="83"/>
      <c r="AT319" s="83"/>
      <c r="AV319" s="97"/>
      <c r="AZ319" s="98"/>
      <c r="BA319" s="99"/>
      <c r="BB319" s="4"/>
      <c r="BC319" s="3"/>
    </row>
    <row r="320" spans="1:55">
      <c r="A320" t="str">
        <f t="shared" si="40"/>
        <v>1554Barnehager</v>
      </c>
      <c r="B320" s="6" t="str">
        <f>Data!A320</f>
        <v>1554</v>
      </c>
      <c r="C320" s="7" t="str">
        <f>Data!B320</f>
        <v>Averøy kommune</v>
      </c>
      <c r="D320" s="7" t="str">
        <f>Data!C320</f>
        <v>Barnehager</v>
      </c>
      <c r="E320" s="1">
        <f>Data!D320</f>
        <v>25.899100000000001</v>
      </c>
      <c r="F320" s="1">
        <f>Data!E320+Data!F320</f>
        <v>40552.46591580403</v>
      </c>
      <c r="G320" s="1">
        <f>Data!G320</f>
        <v>0</v>
      </c>
      <c r="H320" s="1">
        <f t="shared" si="41"/>
        <v>11457516.763636366</v>
      </c>
      <c r="I320" s="1">
        <f t="shared" si="42"/>
        <v>0</v>
      </c>
      <c r="J320" s="1">
        <f t="shared" si="43"/>
        <v>1374902.0116363638</v>
      </c>
      <c r="K320" s="1">
        <f>'Innlegging av opplysninger'!$B$4*H320</f>
        <v>1489477.1792727276</v>
      </c>
      <c r="L320" s="1"/>
      <c r="M320" s="1">
        <f>'Innlegging av opplysninger'!$B$5*H320</f>
        <v>1500934.696036364</v>
      </c>
      <c r="N320" s="1">
        <f>'Innlegging av opplysninger'!$B$5*I320</f>
        <v>0</v>
      </c>
      <c r="O320" s="1">
        <f>'Innlegging av opplysninger'!$B$5*J320</f>
        <v>180112.16352436366</v>
      </c>
      <c r="P320" s="1">
        <f>'Innlegging av opplysninger'!$B$5*K320</f>
        <v>195121.51048472733</v>
      </c>
      <c r="Q320" s="1"/>
      <c r="R320" s="1">
        <f>'Innlegging av opplysninger'!$C$11*SUM(H320:Q320)</f>
        <v>615526.4443344546</v>
      </c>
      <c r="S320" s="1">
        <f>'Innlegging av opplysninger'!$C$13*(((H320+J320+M320+O320)*Data!H320)+(J320+O320)*(1-Data!H320)*1.8/12+I320+N320+K320+L320+P320+Q320)</f>
        <v>109407.20872766314</v>
      </c>
      <c r="T320" s="1">
        <f>'Innlegging av opplysninger'!$C$13*((H320+J320+M320+O320)*(1-Data!H320)-(J320+O320)*(1-Data!H320)*1.8/12)</f>
        <v>732892.13615106419</v>
      </c>
      <c r="U320" s="1">
        <f>Data!I320</f>
        <v>3.9000000000000004</v>
      </c>
      <c r="V320" s="1">
        <f>Data!J320+Data!K320</f>
        <v>36696.068376068375</v>
      </c>
      <c r="W320" s="1">
        <f>Data!L320</f>
        <v>0</v>
      </c>
      <c r="X320" s="1">
        <f t="shared" si="47"/>
        <v>1561250.9090909092</v>
      </c>
      <c r="Y320" s="100">
        <f t="shared" si="48"/>
        <v>0</v>
      </c>
      <c r="Z320" s="100">
        <f t="shared" si="49"/>
        <v>223258.88</v>
      </c>
      <c r="AA320" s="100">
        <f>'Innlegging av opplysninger'!$B$4*X320</f>
        <v>202962.61818181819</v>
      </c>
      <c r="AB320" s="1"/>
      <c r="AC320" s="1">
        <f>'Innlegging av opplysninger'!$B$5*X320</f>
        <v>204523.86909090911</v>
      </c>
      <c r="AD320" s="1">
        <f>'Innlegging av opplysninger'!$B$5*Y320</f>
        <v>0</v>
      </c>
      <c r="AE320" s="1">
        <f>'Innlegging av opplysninger'!$B$5*Z320</f>
        <v>29246.913280000001</v>
      </c>
      <c r="AF320" s="1">
        <f>'Innlegging av opplysninger'!$B$5*AA320</f>
        <v>26588.102981818185</v>
      </c>
      <c r="AG320" s="1"/>
      <c r="AH320" s="1">
        <f>'Innlegging av opplysninger'!$C$11*SUM(X320:AG320)</f>
        <v>85417.589119767275</v>
      </c>
      <c r="AI320" s="1">
        <f>'Innlegging av opplysninger'!$C$13*(((X320+Z320+AC320+AE320)*Data!M320)+(Z320+AE320)*(1-Data!M320)*1.8/12+Y320+AD320+AA320+AB320+AF320+AG320)</f>
        <v>13906.182688093091</v>
      </c>
      <c r="AJ320" s="1">
        <f>'Innlegging av opplysninger'!$C$13*((X320+Z320+AC320+AE320)*(1-Data!M320)-(Z320+AE320)*(1-Data!M320)*1.8/12)</f>
        <v>102981.04452843055</v>
      </c>
      <c r="AK320" s="83">
        <f t="shared" si="44"/>
        <v>701000</v>
      </c>
      <c r="AL320" s="83">
        <f t="shared" si="45"/>
        <v>123000</v>
      </c>
      <c r="AM320" s="83">
        <f t="shared" si="46"/>
        <v>836000</v>
      </c>
      <c r="AN320" s="83"/>
      <c r="AO320" s="83"/>
      <c r="AP320" s="83"/>
      <c r="AQ320" s="83"/>
      <c r="AR320" s="83"/>
      <c r="AS320" s="83"/>
      <c r="AT320" s="83"/>
      <c r="AV320" s="97"/>
      <c r="AZ320" s="98"/>
      <c r="BA320" s="99"/>
      <c r="BB320" s="4"/>
      <c r="BC320" s="3"/>
    </row>
    <row r="321" spans="1:55">
      <c r="A321" t="str">
        <f t="shared" si="40"/>
        <v>1554Helse/pleie/omsorg</v>
      </c>
      <c r="B321" s="6" t="str">
        <f>Data!A321</f>
        <v>1554</v>
      </c>
      <c r="C321" s="7" t="str">
        <f>Data!B321</f>
        <v>Averøy kommune</v>
      </c>
      <c r="D321" s="7" t="str">
        <f>Data!C321</f>
        <v>Helse/pleie/omsorg</v>
      </c>
      <c r="E321" s="1">
        <f>Data!D321</f>
        <v>160.167</v>
      </c>
      <c r="F321" s="1">
        <f>Data!E321+Data!F321</f>
        <v>45528.716917342528</v>
      </c>
      <c r="G321" s="1">
        <f>Data!G321</f>
        <v>1049.3962551586778</v>
      </c>
      <c r="H321" s="1">
        <f t="shared" si="41"/>
        <v>79551250.936363637</v>
      </c>
      <c r="I321" s="1">
        <f t="shared" si="42"/>
        <v>1833585.272727272</v>
      </c>
      <c r="J321" s="1">
        <f t="shared" si="43"/>
        <v>9766180.3450909089</v>
      </c>
      <c r="K321" s="1">
        <f>'Innlegging av opplysninger'!$B$4*H321</f>
        <v>10341662.621727273</v>
      </c>
      <c r="L321" s="1"/>
      <c r="M321" s="1">
        <f>'Innlegging av opplysninger'!$B$5*H321</f>
        <v>10421213.872663638</v>
      </c>
      <c r="N321" s="1">
        <f>'Innlegging av opplysninger'!$B$5*I321</f>
        <v>240199.67072727263</v>
      </c>
      <c r="O321" s="1">
        <f>'Innlegging av opplysninger'!$B$5*J321</f>
        <v>1279369.6252069091</v>
      </c>
      <c r="P321" s="1">
        <f>'Innlegging av opplysninger'!$B$5*K321</f>
        <v>1354757.8034462729</v>
      </c>
      <c r="Q321" s="1"/>
      <c r="R321" s="1">
        <f>'Innlegging av opplysninger'!$C$11*SUM(H321:Q321)</f>
        <v>4361952.3656222206</v>
      </c>
      <c r="S321" s="1">
        <f>'Innlegging av opplysninger'!$C$13*(((H321+J321+M321+O321)*Data!H321)+(J321+O321)*(1-Data!H321)*1.8/12+I321+N321+K321+L321+P321+Q321)</f>
        <v>830610.25315188698</v>
      </c>
      <c r="T321" s="1">
        <f>'Innlegging av opplysninger'!$C$13*((H321+J321+M321+O321)*(1-Data!H321)-(J321+O321)*(1-Data!H321)*1.8/12)</f>
        <v>5138377.1945416778</v>
      </c>
      <c r="U321" s="1">
        <f>Data!I321</f>
        <v>35.278199999999998</v>
      </c>
      <c r="V321" s="1">
        <f>Data!J321+Data!K321</f>
        <v>50621.499608823578</v>
      </c>
      <c r="W321" s="1">
        <f>Data!L321</f>
        <v>1213.8141968694547</v>
      </c>
      <c r="X321" s="1">
        <f t="shared" si="47"/>
        <v>19481840.590909086</v>
      </c>
      <c r="Y321" s="100">
        <f t="shared" si="48"/>
        <v>467140.14545454533</v>
      </c>
      <c r="Z321" s="100">
        <f t="shared" si="49"/>
        <v>2852704.2452999991</v>
      </c>
      <c r="AA321" s="100">
        <f>'Innlegging av opplysninger'!$B$4*X321</f>
        <v>2532639.2768181814</v>
      </c>
      <c r="AB321" s="1"/>
      <c r="AC321" s="1">
        <f>'Innlegging av opplysninger'!$B$5*X321</f>
        <v>2552121.1174090905</v>
      </c>
      <c r="AD321" s="1">
        <f>'Innlegging av opplysninger'!$B$5*Y321</f>
        <v>61195.359054545443</v>
      </c>
      <c r="AE321" s="1">
        <f>'Innlegging av opplysninger'!$B$5*Z321</f>
        <v>373704.25613429991</v>
      </c>
      <c r="AF321" s="1">
        <f>'Innlegging av opplysninger'!$B$5*AA321</f>
        <v>331775.7452631818</v>
      </c>
      <c r="AG321" s="1"/>
      <c r="AH321" s="1">
        <f>'Innlegging av opplysninger'!$C$11*SUM(X321:AG321)</f>
        <v>1088818.5879810315</v>
      </c>
      <c r="AI321" s="1">
        <f>'Innlegging av opplysninger'!$C$13*(((X321+Z321+AC321+AE321)*Data!M321)+(Z321+AE321)*(1-Data!M321)*1.8/12+Y321+AD321+AA321+AB321+AF321+AG321)</f>
        <v>288187.87235882081</v>
      </c>
      <c r="AJ321" s="1">
        <f>'Innlegging av opplysninger'!$C$13*((X321+Z321+AC321+AE321)*(1-Data!M321)-(Z321+AE321)*(1-Data!M321)*1.8/12)</f>
        <v>1201774.4059310115</v>
      </c>
      <c r="AK321" s="83">
        <f t="shared" si="44"/>
        <v>5451000</v>
      </c>
      <c r="AL321" s="83">
        <f t="shared" si="45"/>
        <v>1119000</v>
      </c>
      <c r="AM321" s="83">
        <f t="shared" si="46"/>
        <v>6340000</v>
      </c>
      <c r="AN321" s="83"/>
      <c r="AO321" s="83"/>
      <c r="AP321" s="83"/>
      <c r="AQ321" s="83"/>
      <c r="AR321" s="83"/>
      <c r="AS321" s="83"/>
      <c r="AT321" s="83"/>
      <c r="AV321" s="97"/>
      <c r="AZ321" s="98"/>
      <c r="BA321" s="99"/>
      <c r="BB321" s="4"/>
      <c r="BC321" s="3"/>
    </row>
    <row r="322" spans="1:55">
      <c r="A322" t="str">
        <f t="shared" si="40"/>
        <v>1554Samferdsel og teknikk</v>
      </c>
      <c r="B322" s="6" t="str">
        <f>Data!A322</f>
        <v>1554</v>
      </c>
      <c r="C322" s="7" t="str">
        <f>Data!B322</f>
        <v>Averøy kommune</v>
      </c>
      <c r="D322" s="7" t="str">
        <f>Data!C322</f>
        <v>Samferdsel og teknikk</v>
      </c>
      <c r="E322" s="1">
        <f>Data!D322</f>
        <v>11.8</v>
      </c>
      <c r="F322" s="1">
        <f>Data!E322+Data!F322</f>
        <v>46397.853107344628</v>
      </c>
      <c r="G322" s="1">
        <f>Data!G322</f>
        <v>0</v>
      </c>
      <c r="H322" s="1">
        <f t="shared" si="41"/>
        <v>5972669.0909090899</v>
      </c>
      <c r="I322" s="1">
        <f t="shared" si="42"/>
        <v>0</v>
      </c>
      <c r="J322" s="1">
        <f t="shared" si="43"/>
        <v>716720.29090909078</v>
      </c>
      <c r="K322" s="1">
        <f>'Innlegging av opplysninger'!$B$4*H322</f>
        <v>776446.9818181817</v>
      </c>
      <c r="L322" s="1"/>
      <c r="M322" s="1">
        <f>'Innlegging av opplysninger'!$B$5*H322</f>
        <v>782419.65090909076</v>
      </c>
      <c r="N322" s="1">
        <f>'Innlegging av opplysninger'!$B$5*I322</f>
        <v>0</v>
      </c>
      <c r="O322" s="1">
        <f>'Innlegging av opplysninger'!$B$5*J322</f>
        <v>93890.358109090899</v>
      </c>
      <c r="P322" s="1">
        <f>'Innlegging av opplysninger'!$B$5*K322</f>
        <v>101714.55461818181</v>
      </c>
      <c r="Q322" s="1"/>
      <c r="R322" s="1">
        <f>'Innlegging av opplysninger'!$C$11*SUM(H322:Q322)</f>
        <v>320866.71523636358</v>
      </c>
      <c r="S322" s="1">
        <f>'Innlegging av opplysninger'!$C$13*(((H322+J322+M322+O322)*Data!H322)+(J322+O322)*(1-Data!H322)*1.8/12+I322+N322+K322+L322+P322+Q322)</f>
        <v>54705.564591316361</v>
      </c>
      <c r="T322" s="1">
        <f>'Innlegging av opplysninger'!$C$13*((H322+J322+M322+O322)*(1-Data!H322)-(J322+O322)*(1-Data!H322)*1.8/12)</f>
        <v>384375.2036268654</v>
      </c>
      <c r="U322" s="1">
        <f>Data!I322</f>
        <v>4</v>
      </c>
      <c r="V322" s="1">
        <f>Data!J322+Data!K322</f>
        <v>52846.041666666672</v>
      </c>
      <c r="W322" s="1">
        <f>Data!L322</f>
        <v>0</v>
      </c>
      <c r="X322" s="1">
        <f t="shared" si="47"/>
        <v>2306009.0909090908</v>
      </c>
      <c r="Y322" s="100">
        <f t="shared" si="48"/>
        <v>0</v>
      </c>
      <c r="Z322" s="100">
        <f t="shared" si="49"/>
        <v>329759.3</v>
      </c>
      <c r="AA322" s="100">
        <f>'Innlegging av opplysninger'!$B$4*X322</f>
        <v>299781.18181818182</v>
      </c>
      <c r="AB322" s="1"/>
      <c r="AC322" s="1">
        <f>'Innlegging av opplysninger'!$B$5*X322</f>
        <v>302087.19090909092</v>
      </c>
      <c r="AD322" s="1">
        <f>'Innlegging av opplysninger'!$B$5*Y322</f>
        <v>0</v>
      </c>
      <c r="AE322" s="1">
        <f>'Innlegging av opplysninger'!$B$5*Z322</f>
        <v>43198.4683</v>
      </c>
      <c r="AF322" s="1">
        <f>'Innlegging av opplysninger'!$B$5*AA322</f>
        <v>39271.334818181822</v>
      </c>
      <c r="AG322" s="1"/>
      <c r="AH322" s="1">
        <f>'Innlegging av opplysninger'!$C$11*SUM(X322:AG322)</f>
        <v>126164.04953667271</v>
      </c>
      <c r="AI322" s="1">
        <f>'Innlegging av opplysninger'!$C$13*(((X322+Z322+AC322+AE322)*Data!M322)+(Z322+AE322)*(1-Data!M322)*1.8/12+Y322+AD322+AA322+AB322+AF322+AG322)</f>
        <v>23014.882974025095</v>
      </c>
      <c r="AJ322" s="1">
        <f>'Innlegging av opplysninger'!$C$13*((X322+Z322+AC322+AE322)*(1-Data!M322)-(Z322+AE322)*(1-Data!M322)*1.8/12)</f>
        <v>149630.65849721126</v>
      </c>
      <c r="AK322" s="83">
        <f t="shared" si="44"/>
        <v>447000</v>
      </c>
      <c r="AL322" s="83">
        <f t="shared" si="45"/>
        <v>78000</v>
      </c>
      <c r="AM322" s="83">
        <f t="shared" si="46"/>
        <v>534000</v>
      </c>
      <c r="AN322" s="83"/>
      <c r="AO322" s="83"/>
      <c r="AP322" s="83"/>
      <c r="AQ322" s="83"/>
      <c r="AR322" s="83"/>
      <c r="AS322" s="83"/>
      <c r="AT322" s="83"/>
      <c r="AV322" s="97"/>
      <c r="AZ322" s="98"/>
      <c r="BA322" s="99"/>
      <c r="BB322" s="4"/>
      <c r="BC322" s="3"/>
    </row>
    <row r="323" spans="1:55">
      <c r="A323" t="str">
        <f t="shared" si="40"/>
        <v>1554Annet</v>
      </c>
      <c r="B323" s="6" t="str">
        <f>Data!A323</f>
        <v>1554</v>
      </c>
      <c r="C323" s="7" t="str">
        <f>Data!B323</f>
        <v>Averøy kommune</v>
      </c>
      <c r="D323" s="7" t="str">
        <f>Data!C323</f>
        <v>Annet</v>
      </c>
      <c r="E323" s="1">
        <f>Data!D323</f>
        <v>1</v>
      </c>
      <c r="F323" s="1">
        <f>Data!E323+Data!F323</f>
        <v>0</v>
      </c>
      <c r="G323" s="1">
        <f>Data!G323</f>
        <v>0</v>
      </c>
      <c r="H323" s="1">
        <f t="shared" si="41"/>
        <v>0</v>
      </c>
      <c r="I323" s="1">
        <f t="shared" si="42"/>
        <v>0</v>
      </c>
      <c r="J323" s="1">
        <f t="shared" si="43"/>
        <v>0</v>
      </c>
      <c r="K323" s="1">
        <f>'Innlegging av opplysninger'!$B$4*H323</f>
        <v>0</v>
      </c>
      <c r="L323" s="1"/>
      <c r="M323" s="1">
        <f>'Innlegging av opplysninger'!$B$5*H323</f>
        <v>0</v>
      </c>
      <c r="N323" s="1">
        <f>'Innlegging av opplysninger'!$B$5*I323</f>
        <v>0</v>
      </c>
      <c r="O323" s="1">
        <f>'Innlegging av opplysninger'!$B$5*J323</f>
        <v>0</v>
      </c>
      <c r="P323" s="1">
        <f>'Innlegging av opplysninger'!$B$5*K323</f>
        <v>0</v>
      </c>
      <c r="Q323" s="1"/>
      <c r="R323" s="1">
        <f>'Innlegging av opplysninger'!$C$11*SUM(H323:Q323)</f>
        <v>0</v>
      </c>
      <c r="S323" s="1">
        <f>'Innlegging av opplysninger'!$C$13*(((H323+J323+M323+O323)*Data!H323)+(J323+O323)*(1-Data!H323)*1.8/12+I323+N323+K323+L323+P323+Q323)</f>
        <v>0</v>
      </c>
      <c r="T323" s="1">
        <f>'Innlegging av opplysninger'!$C$13*((H323+J323+M323+O323)*(1-Data!H323)-(J323+O323)*(1-Data!H323)*1.8/12)</f>
        <v>0</v>
      </c>
      <c r="U323" s="1">
        <f>Data!I323</f>
        <v>0</v>
      </c>
      <c r="V323" s="1">
        <f>Data!J323+Data!K323</f>
        <v>0</v>
      </c>
      <c r="W323" s="1">
        <f>Data!L323</f>
        <v>0</v>
      </c>
      <c r="X323" s="1">
        <f t="shared" si="47"/>
        <v>0</v>
      </c>
      <c r="Y323" s="100">
        <f t="shared" si="48"/>
        <v>0</v>
      </c>
      <c r="Z323" s="100">
        <f t="shared" si="49"/>
        <v>0</v>
      </c>
      <c r="AA323" s="100">
        <f>'Innlegging av opplysninger'!$B$4*X323</f>
        <v>0</v>
      </c>
      <c r="AB323" s="1"/>
      <c r="AC323" s="1">
        <f>'Innlegging av opplysninger'!$B$5*X323</f>
        <v>0</v>
      </c>
      <c r="AD323" s="1">
        <f>'Innlegging av opplysninger'!$B$5*Y323</f>
        <v>0</v>
      </c>
      <c r="AE323" s="1">
        <f>'Innlegging av opplysninger'!$B$5*Z323</f>
        <v>0</v>
      </c>
      <c r="AF323" s="1">
        <f>'Innlegging av opplysninger'!$B$5*AA323</f>
        <v>0</v>
      </c>
      <c r="AG323" s="1"/>
      <c r="AH323" s="1">
        <f>'Innlegging av opplysninger'!$C$11*SUM(X323:AG323)</f>
        <v>0</v>
      </c>
      <c r="AI323" s="1">
        <f>'Innlegging av opplysninger'!$C$13*(((X323+Z323+AC323+AE323)*Data!M323)+(Z323+AE323)*(1-Data!M323)*1.8/12+Y323+AD323+AA323+AB323+AF323+AG323)</f>
        <v>0</v>
      </c>
      <c r="AJ323" s="1">
        <f>'Innlegging av opplysninger'!$C$13*((X323+Z323+AC323+AE323)*(1-Data!M323)-(Z323+AE323)*(1-Data!M323)*1.8/12)</f>
        <v>0</v>
      </c>
      <c r="AK323" s="83">
        <f t="shared" si="44"/>
        <v>0</v>
      </c>
      <c r="AL323" s="83">
        <f t="shared" si="45"/>
        <v>0</v>
      </c>
      <c r="AM323" s="83">
        <f t="shared" si="46"/>
        <v>0</v>
      </c>
      <c r="AN323" s="83"/>
      <c r="AO323" s="83"/>
      <c r="AP323" s="83"/>
      <c r="AQ323" s="83"/>
      <c r="AR323" s="83"/>
      <c r="AS323" s="83"/>
      <c r="AT323" s="83"/>
      <c r="AV323" s="97"/>
      <c r="AZ323" s="98"/>
      <c r="BA323" s="99"/>
      <c r="BB323" s="4"/>
      <c r="BC323" s="3"/>
    </row>
    <row r="324" spans="1:55">
      <c r="A324" t="str">
        <f t="shared" si="40"/>
        <v>1557Alle</v>
      </c>
      <c r="B324" s="6" t="str">
        <f>Data!A324</f>
        <v>1557</v>
      </c>
      <c r="C324" s="7" t="str">
        <f>Data!B324</f>
        <v>Gjemnes kommune</v>
      </c>
      <c r="D324" s="7" t="str">
        <f>Data!C324</f>
        <v>Alle</v>
      </c>
      <c r="E324" s="1">
        <f>Data!D324</f>
        <v>184.2585</v>
      </c>
      <c r="F324" s="1">
        <f>Data!E324+Data!F324</f>
        <v>47572.873144251142</v>
      </c>
      <c r="G324" s="1">
        <f>Data!G324</f>
        <v>444.87716984562456</v>
      </c>
      <c r="H324" s="1">
        <f t="shared" si="41"/>
        <v>95625886.322727263</v>
      </c>
      <c r="I324" s="1">
        <f t="shared" si="42"/>
        <v>894244.36363636376</v>
      </c>
      <c r="J324" s="1">
        <f t="shared" si="43"/>
        <v>11582415.682363635</v>
      </c>
      <c r="K324" s="1">
        <f>'Innlegging av opplysninger'!$B$4*H324</f>
        <v>12431365.221954545</v>
      </c>
      <c r="L324" s="1"/>
      <c r="M324" s="1">
        <f>'Innlegging av opplysninger'!$B$5*H324</f>
        <v>12526991.108277272</v>
      </c>
      <c r="N324" s="1">
        <f>'Innlegging av opplysninger'!$B$5*I324</f>
        <v>117146.01163636366</v>
      </c>
      <c r="O324" s="1">
        <f>'Innlegging av opplysninger'!$B$5*J324</f>
        <v>1517296.4543896362</v>
      </c>
      <c r="P324" s="1">
        <f>'Innlegging av opplysninger'!$B$5*K324</f>
        <v>1628508.8440760456</v>
      </c>
      <c r="Q324" s="1"/>
      <c r="R324" s="1">
        <f>'Innlegging av opplysninger'!$C$11*SUM(H324:Q324)</f>
        <v>5180306.4523443216</v>
      </c>
      <c r="S324" s="1">
        <f>'Innlegging av opplysninger'!$C$13*(((H324+J324+M324+O324)*Data!H324)+(J324+O324)*(1-Data!H324)*1.8/12+I324+N324+K324+L324+P324+Q324)</f>
        <v>1066485.067370222</v>
      </c>
      <c r="T324" s="1">
        <f>'Innlegging av opplysninger'!$C$13*((H324+J324+M324+O324)*(1-Data!H324)-(J324+O324)*(1-Data!H324)*1.8/12)</f>
        <v>6022355.3411009563</v>
      </c>
      <c r="U324" s="1">
        <f>Data!I324</f>
        <v>21.370399999999993</v>
      </c>
      <c r="V324" s="1">
        <f>Data!J324+Data!K324</f>
        <v>44027.514529442604</v>
      </c>
      <c r="W324" s="1">
        <f>Data!L324</f>
        <v>741.63656272227024</v>
      </c>
      <c r="X324" s="1">
        <f t="shared" si="47"/>
        <v>10264206.507272726</v>
      </c>
      <c r="Y324" s="100">
        <f t="shared" si="48"/>
        <v>172898.94545454544</v>
      </c>
      <c r="Z324" s="100">
        <f t="shared" si="49"/>
        <v>1492506.0797399997</v>
      </c>
      <c r="AA324" s="100">
        <f>'Innlegging av opplysninger'!$B$4*X324</f>
        <v>1334346.8459454544</v>
      </c>
      <c r="AB324" s="1"/>
      <c r="AC324" s="1">
        <f>'Innlegging av opplysninger'!$B$5*X324</f>
        <v>1344611.0524527272</v>
      </c>
      <c r="AD324" s="1">
        <f>'Innlegging av opplysninger'!$B$5*Y324</f>
        <v>22649.761854545453</v>
      </c>
      <c r="AE324" s="1">
        <f>'Innlegging av opplysninger'!$B$5*Z324</f>
        <v>195518.29644593998</v>
      </c>
      <c r="AF324" s="1">
        <f>'Innlegging av opplysninger'!$B$5*AA324</f>
        <v>174799.43681885453</v>
      </c>
      <c r="AG324" s="1"/>
      <c r="AH324" s="1">
        <f>'Innlegging av opplysninger'!$C$11*SUM(X324:AG324)</f>
        <v>570058.40318742208</v>
      </c>
      <c r="AI324" s="1">
        <f>'Innlegging av opplysninger'!$C$13*(((X324+Z324+AC324+AE324)*Data!M324)+(Z324+AE324)*(1-Data!M324)*1.8/12+Y324+AD324+AA324+AB324+AF324+AG324)</f>
        <v>101810.72961806711</v>
      </c>
      <c r="AJ324" s="1">
        <f>'Innlegging av opplysninger'!$C$13*((X324+Z324+AC324+AE324)*(1-Data!M324)-(Z324+AE324)*(1-Data!M324)*1.8/12)</f>
        <v>678269.19053314207</v>
      </c>
      <c r="AK324" s="83">
        <f t="shared" si="44"/>
        <v>5750000</v>
      </c>
      <c r="AL324" s="83">
        <f t="shared" si="45"/>
        <v>1168000</v>
      </c>
      <c r="AM324" s="83">
        <f t="shared" si="46"/>
        <v>6701000</v>
      </c>
      <c r="AN324" s="83"/>
      <c r="AO324" s="83"/>
      <c r="AP324" s="83"/>
      <c r="AQ324" s="83"/>
      <c r="AR324" s="83"/>
      <c r="AS324" s="83"/>
      <c r="AT324" s="83"/>
      <c r="AV324" s="97"/>
      <c r="AZ324" s="98"/>
      <c r="BA324" s="99"/>
      <c r="BB324" s="4"/>
      <c r="BC324" s="3"/>
    </row>
    <row r="325" spans="1:55">
      <c r="A325" t="str">
        <f t="shared" si="40"/>
        <v>1557Administrasjon</v>
      </c>
      <c r="B325" s="6" t="str">
        <f>Data!A325</f>
        <v>1557</v>
      </c>
      <c r="C325" s="7" t="str">
        <f>Data!B325</f>
        <v>Gjemnes kommune</v>
      </c>
      <c r="D325" s="7" t="str">
        <f>Data!C325</f>
        <v>Administrasjon</v>
      </c>
      <c r="E325" s="1">
        <f>Data!D325</f>
        <v>13.649999999999999</v>
      </c>
      <c r="F325" s="1">
        <f>Data!E325+Data!F325</f>
        <v>58256.904761904778</v>
      </c>
      <c r="G325" s="1">
        <f>Data!G325</f>
        <v>0</v>
      </c>
      <c r="H325" s="1">
        <f t="shared" si="41"/>
        <v>8674982.7272727285</v>
      </c>
      <c r="I325" s="1">
        <f t="shared" si="42"/>
        <v>0</v>
      </c>
      <c r="J325" s="1">
        <f t="shared" si="43"/>
        <v>1040997.9272727274</v>
      </c>
      <c r="K325" s="1">
        <f>'Innlegging av opplysninger'!$B$4*H325</f>
        <v>1127747.7545454546</v>
      </c>
      <c r="L325" s="1"/>
      <c r="M325" s="1">
        <f>'Innlegging av opplysninger'!$B$5*H325</f>
        <v>1136422.7372727275</v>
      </c>
      <c r="N325" s="1">
        <f>'Innlegging av opplysninger'!$B$5*I325</f>
        <v>0</v>
      </c>
      <c r="O325" s="1">
        <f>'Innlegging av opplysninger'!$B$5*J325</f>
        <v>136370.72847272729</v>
      </c>
      <c r="P325" s="1">
        <f>'Innlegging av opplysninger'!$B$5*K325</f>
        <v>147734.95584545456</v>
      </c>
      <c r="Q325" s="1"/>
      <c r="R325" s="1">
        <f>'Innlegging av opplysninger'!$C$11*SUM(H325:Q325)</f>
        <v>466041.7595659091</v>
      </c>
      <c r="S325" s="1">
        <f>'Innlegging av opplysninger'!$C$13*(((H325+J325+M325+O325)*Data!H325)+(J325+O325)*(1-Data!H325)*1.8/12+I325+N325+K325+L325+P325+Q325)</f>
        <v>131816.80953565091</v>
      </c>
      <c r="T325" s="1">
        <f>'Innlegging av opplysninger'!$C$13*((H325+J325+M325+O325)*(1-Data!H325)-(J325+O325)*(1-Data!H325)*1.8/12)</f>
        <v>505924.54565980373</v>
      </c>
      <c r="U325" s="1">
        <f>Data!I325</f>
        <v>1.5432000000000001</v>
      </c>
      <c r="V325" s="1">
        <f>Data!J325+Data!K325</f>
        <v>41896.068774840154</v>
      </c>
      <c r="W325" s="1">
        <f>Data!L325</f>
        <v>0</v>
      </c>
      <c r="X325" s="1">
        <f t="shared" si="47"/>
        <v>705316.50909090904</v>
      </c>
      <c r="Y325" s="100">
        <f t="shared" si="48"/>
        <v>0</v>
      </c>
      <c r="Z325" s="100">
        <f t="shared" si="49"/>
        <v>100860.26079999999</v>
      </c>
      <c r="AA325" s="100">
        <f>'Innlegging av opplysninger'!$B$4*X325</f>
        <v>91691.146181818171</v>
      </c>
      <c r="AB325" s="1"/>
      <c r="AC325" s="1">
        <f>'Innlegging av opplysninger'!$B$5*X325</f>
        <v>92396.462690909088</v>
      </c>
      <c r="AD325" s="1">
        <f>'Innlegging av opplysninger'!$B$5*Y325</f>
        <v>0</v>
      </c>
      <c r="AE325" s="1">
        <f>'Innlegging av opplysninger'!$B$5*Z325</f>
        <v>13212.694164799999</v>
      </c>
      <c r="AF325" s="1">
        <f>'Innlegging av opplysninger'!$B$5*AA325</f>
        <v>12011.54014981818</v>
      </c>
      <c r="AG325" s="1"/>
      <c r="AH325" s="1">
        <f>'Innlegging av opplysninger'!$C$11*SUM(X325:AG325)</f>
        <v>38588.56729697367</v>
      </c>
      <c r="AI325" s="1">
        <f>'Innlegging av opplysninger'!$C$13*(((X325+Z325+AC325+AE325)*Data!M325)+(Z325+AE325)*(1-Data!M325)*1.8/12+Y325+AD325+AA325+AB325+AF325+AG325)</f>
        <v>6282.3087379705294</v>
      </c>
      <c r="AJ325" s="1">
        <f>'Innlegging av opplysninger'!$C$13*((X325+Z325+AC325+AE325)*(1-Data!M325)-(Z325+AE325)*(1-Data!M325)*1.8/12)</f>
        <v>46523.099142098697</v>
      </c>
      <c r="AK325" s="83">
        <f t="shared" si="44"/>
        <v>505000</v>
      </c>
      <c r="AL325" s="83">
        <f t="shared" si="45"/>
        <v>138000</v>
      </c>
      <c r="AM325" s="83">
        <f t="shared" si="46"/>
        <v>552000</v>
      </c>
      <c r="AN325" s="83"/>
      <c r="AO325" s="83"/>
      <c r="AP325" s="83"/>
      <c r="AQ325" s="83"/>
      <c r="AR325" s="83"/>
      <c r="AS325" s="83"/>
      <c r="AT325" s="83"/>
      <c r="AV325" s="97"/>
      <c r="AZ325" s="98"/>
      <c r="BA325" s="99"/>
      <c r="BB325" s="4"/>
      <c r="BC325" s="3"/>
    </row>
    <row r="326" spans="1:55">
      <c r="A326" t="str">
        <f t="shared" ref="A326:A389" si="50">CONCATENATE(B326,D326)</f>
        <v>1557Undervisning</v>
      </c>
      <c r="B326" s="6" t="str">
        <f>Data!A326</f>
        <v>1557</v>
      </c>
      <c r="C326" s="7" t="str">
        <f>Data!B326</f>
        <v>Gjemnes kommune</v>
      </c>
      <c r="D326" s="7" t="str">
        <f>Data!C326</f>
        <v>Undervisning</v>
      </c>
      <c r="E326" s="1">
        <f>Data!D326</f>
        <v>48.102999999999994</v>
      </c>
      <c r="F326" s="1">
        <f>Data!E326+Data!F326</f>
        <v>47871.364147419779</v>
      </c>
      <c r="G326" s="1">
        <f>Data!G326</f>
        <v>0</v>
      </c>
      <c r="H326" s="1">
        <f t="shared" ref="H326:H389" si="51">F326*(11-1/11)*E326</f>
        <v>25120977.050000001</v>
      </c>
      <c r="I326" s="1">
        <f t="shared" ref="I326:I389" si="52">G326*(11-1/11)*E326</f>
        <v>0</v>
      </c>
      <c r="J326" s="1">
        <f t="shared" ref="J326:J389" si="53">(H326+I326)*0.12</f>
        <v>3014517.2459999998</v>
      </c>
      <c r="K326" s="1">
        <f>'Innlegging av opplysninger'!$B$4*H326</f>
        <v>3265727.0165000004</v>
      </c>
      <c r="L326" s="1"/>
      <c r="M326" s="1">
        <f>'Innlegging av opplysninger'!$B$5*H326</f>
        <v>3290847.9935500002</v>
      </c>
      <c r="N326" s="1">
        <f>'Innlegging av opplysninger'!$B$5*I326</f>
        <v>0</v>
      </c>
      <c r="O326" s="1">
        <f>'Innlegging av opplysninger'!$B$5*J326</f>
        <v>394901.75922599999</v>
      </c>
      <c r="P326" s="1">
        <f>'Innlegging av opplysninger'!$B$5*K326</f>
        <v>427810.23916150007</v>
      </c>
      <c r="Q326" s="1"/>
      <c r="R326" s="1">
        <f>'Innlegging av opplysninger'!$C$11*SUM(H326:Q326)</f>
        <v>1349561.6895686251</v>
      </c>
      <c r="S326" s="1">
        <f>'Innlegging av opplysninger'!$C$13*(((H326+J326+M326+O326)*Data!H326)+(J326+O326)*(1-Data!H326)*1.8/12+I326+N326+K326+L326+P326+Q326)</f>
        <v>239051.78103682626</v>
      </c>
      <c r="T326" s="1">
        <f>'Innlegging av opplysninger'!$C$13*((H326+J326+M326+O326)*(1-Data!H326)-(J326+O326)*(1-Data!H326)*1.8/12)</f>
        <v>1607716.8467939238</v>
      </c>
      <c r="U326" s="1">
        <f>Data!I326</f>
        <v>7.4683000000000002</v>
      </c>
      <c r="V326" s="1">
        <f>Data!J326+Data!K326</f>
        <v>46304.921802819925</v>
      </c>
      <c r="W326" s="1">
        <f>Data!L326</f>
        <v>0</v>
      </c>
      <c r="X326" s="1">
        <f t="shared" si="47"/>
        <v>3772571.4272727277</v>
      </c>
      <c r="Y326" s="100">
        <f t="shared" si="48"/>
        <v>0</v>
      </c>
      <c r="Z326" s="100">
        <f t="shared" si="49"/>
        <v>539477.71409999998</v>
      </c>
      <c r="AA326" s="100">
        <f>'Innlegging av opplysninger'!$B$4*X326</f>
        <v>490434.28554545459</v>
      </c>
      <c r="AB326" s="1"/>
      <c r="AC326" s="1">
        <f>'Innlegging av opplysninger'!$B$5*X326</f>
        <v>494206.85697272734</v>
      </c>
      <c r="AD326" s="1">
        <f>'Innlegging av opplysninger'!$B$5*Y326</f>
        <v>0</v>
      </c>
      <c r="AE326" s="1">
        <f>'Innlegging av opplysninger'!$B$5*Z326</f>
        <v>70671.580547100006</v>
      </c>
      <c r="AF326" s="1">
        <f>'Innlegging av opplysninger'!$B$5*AA326</f>
        <v>64246.891406454553</v>
      </c>
      <c r="AG326" s="1"/>
      <c r="AH326" s="1">
        <f>'Innlegging av opplysninger'!$C$11*SUM(X326:AG326)</f>
        <v>206401.13272208956</v>
      </c>
      <c r="AI326" s="1">
        <f>'Innlegging av opplysninger'!$C$13*(((X326+Z326+AC326+AE326)*Data!M326)+(Z326+AE326)*(1-Data!M326)*1.8/12+Y326+AD326+AA326+AB326+AF326+AG326)</f>
        <v>33602.585699746654</v>
      </c>
      <c r="AJ326" s="1">
        <f>'Innlegging av opplysninger'!$C$13*((X326+Z326+AC326+AE326)*(1-Data!M326)-(Z326+AE326)*(1-Data!M326)*1.8/12)</f>
        <v>248841.06960416542</v>
      </c>
      <c r="AK326" s="83">
        <f t="shared" ref="AK326:AK389" si="54">ROUND(AH326+R326,-3)</f>
        <v>1556000</v>
      </c>
      <c r="AL326" s="83">
        <f t="shared" ref="AL326:AL389" si="55">ROUND(AI326+S326,-3)</f>
        <v>273000</v>
      </c>
      <c r="AM326" s="83">
        <f t="shared" ref="AM326:AM389" si="56">ROUND(AJ326+T326,-3)</f>
        <v>1857000</v>
      </c>
      <c r="AN326" s="83"/>
      <c r="AO326" s="83"/>
      <c r="AP326" s="83"/>
      <c r="AQ326" s="83"/>
      <c r="AR326" s="83"/>
      <c r="AS326" s="83"/>
      <c r="AT326" s="83"/>
      <c r="AV326" s="97"/>
      <c r="AZ326" s="98"/>
      <c r="BA326" s="99"/>
      <c r="BB326" s="4"/>
      <c r="BC326" s="3"/>
    </row>
    <row r="327" spans="1:55">
      <c r="A327" t="str">
        <f t="shared" si="50"/>
        <v>1557Barnehager</v>
      </c>
      <c r="B327" s="6" t="str">
        <f>Data!A327</f>
        <v>1557</v>
      </c>
      <c r="C327" s="7" t="str">
        <f>Data!B327</f>
        <v>Gjemnes kommune</v>
      </c>
      <c r="D327" s="7" t="str">
        <f>Data!C327</f>
        <v>Barnehager</v>
      </c>
      <c r="E327" s="1">
        <f>Data!D327</f>
        <v>34.200000000000003</v>
      </c>
      <c r="F327" s="1">
        <f>Data!E327+Data!F327</f>
        <v>41507.714424951271</v>
      </c>
      <c r="G327" s="1">
        <f>Data!G327</f>
        <v>0</v>
      </c>
      <c r="H327" s="1">
        <f t="shared" si="51"/>
        <v>15486150.90909091</v>
      </c>
      <c r="I327" s="1">
        <f t="shared" si="52"/>
        <v>0</v>
      </c>
      <c r="J327" s="1">
        <f t="shared" si="53"/>
        <v>1858338.1090909091</v>
      </c>
      <c r="K327" s="1">
        <f>'Innlegging av opplysninger'!$B$4*H327</f>
        <v>2013199.6181818184</v>
      </c>
      <c r="L327" s="1"/>
      <c r="M327" s="1">
        <f>'Innlegging av opplysninger'!$B$5*H327</f>
        <v>2028685.7690909093</v>
      </c>
      <c r="N327" s="1">
        <f>'Innlegging av opplysninger'!$B$5*I327</f>
        <v>0</v>
      </c>
      <c r="O327" s="1">
        <f>'Innlegging av opplysninger'!$B$5*J327</f>
        <v>243442.2922909091</v>
      </c>
      <c r="P327" s="1">
        <f>'Innlegging av opplysninger'!$B$5*K327</f>
        <v>263729.14998181822</v>
      </c>
      <c r="Q327" s="1"/>
      <c r="R327" s="1">
        <f>'Innlegging av opplysninger'!$C$11*SUM(H327:Q327)</f>
        <v>831954.74221363629</v>
      </c>
      <c r="S327" s="1">
        <f>'Innlegging av opplysninger'!$C$13*(((H327+J327+M327+O327)*Data!H327)+(J327+O327)*(1-Data!H327)*1.8/12+I327+N327+K327+L327+P327+Q327)</f>
        <v>141931.74020347637</v>
      </c>
      <c r="T327" s="1">
        <f>'Innlegging av opplysninger'!$C$13*((H327+J327+M327+O327)*(1-Data!H327)-(J327+O327)*(1-Data!H327)*1.8/12)</f>
        <v>996532.64387834189</v>
      </c>
      <c r="U327" s="1">
        <f>Data!I327</f>
        <v>1</v>
      </c>
      <c r="V327" s="1">
        <f>Data!J327+Data!K327</f>
        <v>36908.333333333336</v>
      </c>
      <c r="W327" s="1">
        <f>Data!L327</f>
        <v>0</v>
      </c>
      <c r="X327" s="1">
        <f t="shared" ref="X327:X390" si="57">V327*(11-1/11)*U327</f>
        <v>402636.36363636365</v>
      </c>
      <c r="Y327" s="100">
        <f t="shared" ref="Y327:Y390" si="58">W327*(11-1/11)*U327</f>
        <v>0</v>
      </c>
      <c r="Z327" s="100">
        <f t="shared" ref="Z327:Z390" si="59">(X327+Y327)*0.143</f>
        <v>57577</v>
      </c>
      <c r="AA327" s="100">
        <f>'Innlegging av opplysninger'!$B$4*X327</f>
        <v>52342.727272727279</v>
      </c>
      <c r="AB327" s="1"/>
      <c r="AC327" s="1">
        <f>'Innlegging av opplysninger'!$B$5*X327</f>
        <v>52745.36363636364</v>
      </c>
      <c r="AD327" s="1">
        <f>'Innlegging av opplysninger'!$B$5*Y327</f>
        <v>0</v>
      </c>
      <c r="AE327" s="1">
        <f>'Innlegging av opplysninger'!$B$5*Z327</f>
        <v>7542.5870000000004</v>
      </c>
      <c r="AF327" s="1">
        <f>'Innlegging av opplysninger'!$B$5*AA327</f>
        <v>6856.897272727274</v>
      </c>
      <c r="AG327" s="1"/>
      <c r="AH327" s="1">
        <f>'Innlegging av opplysninger'!$C$11*SUM(X327:AG327)</f>
        <v>22028.635675090911</v>
      </c>
      <c r="AI327" s="1">
        <f>'Innlegging av opplysninger'!$C$13*(((X327+Z327+AC327+AE327)*Data!M327)+(Z327+AE327)*(1-Data!M327)*1.8/12+Y327+AD327+AA327+AB327+AF327+AG327)</f>
        <v>3586.3132549636366</v>
      </c>
      <c r="AJ327" s="1">
        <f>'Innlegging av opplysninger'!$C$13*((X327+Z327+AC327+AE327)*(1-Data!M327)-(Z327+AE327)*(1-Data!M327)*1.8/12)</f>
        <v>26558.135563581818</v>
      </c>
      <c r="AK327" s="83">
        <f t="shared" si="54"/>
        <v>854000</v>
      </c>
      <c r="AL327" s="83">
        <f t="shared" si="55"/>
        <v>146000</v>
      </c>
      <c r="AM327" s="83">
        <f t="shared" si="56"/>
        <v>1023000</v>
      </c>
      <c r="AN327" s="83"/>
      <c r="AO327" s="83"/>
      <c r="AP327" s="83"/>
      <c r="AQ327" s="83"/>
      <c r="AR327" s="83"/>
      <c r="AS327" s="83"/>
      <c r="AT327" s="83"/>
      <c r="AV327" s="97"/>
      <c r="AZ327" s="98"/>
      <c r="BA327" s="99"/>
      <c r="BB327" s="4"/>
      <c r="BC327" s="3"/>
    </row>
    <row r="328" spans="1:55">
      <c r="A328" t="str">
        <f t="shared" si="50"/>
        <v>1557Helse/pleie/omsorg</v>
      </c>
      <c r="B328" s="6" t="str">
        <f>Data!A328</f>
        <v>1557</v>
      </c>
      <c r="C328" s="7" t="str">
        <f>Data!B328</f>
        <v>Gjemnes kommune</v>
      </c>
      <c r="D328" s="7" t="str">
        <f>Data!C328</f>
        <v>Helse/pleie/omsorg</v>
      </c>
      <c r="E328" s="1">
        <f>Data!D328</f>
        <v>79.105499999999992</v>
      </c>
      <c r="F328" s="1">
        <f>Data!E328+Data!F328</f>
        <v>48266.536671491463</v>
      </c>
      <c r="G328" s="1">
        <f>Data!G328</f>
        <v>1036.2414749922575</v>
      </c>
      <c r="H328" s="1">
        <f t="shared" si="51"/>
        <v>41652529.272727273</v>
      </c>
      <c r="I328" s="1">
        <f t="shared" si="52"/>
        <v>894244.36363636376</v>
      </c>
      <c r="J328" s="1">
        <f t="shared" si="53"/>
        <v>5105612.8363636369</v>
      </c>
      <c r="K328" s="1">
        <f>'Innlegging av opplysninger'!$B$4*H328</f>
        <v>5414828.8054545457</v>
      </c>
      <c r="L328" s="1"/>
      <c r="M328" s="1">
        <f>'Innlegging av opplysninger'!$B$5*H328</f>
        <v>5456481.3347272733</v>
      </c>
      <c r="N328" s="1">
        <f>'Innlegging av opplysninger'!$B$5*I328</f>
        <v>117146.01163636366</v>
      </c>
      <c r="O328" s="1">
        <f>'Innlegging av opplysninger'!$B$5*J328</f>
        <v>668835.2815636365</v>
      </c>
      <c r="P328" s="1">
        <f>'Innlegging av opplysninger'!$B$5*K328</f>
        <v>709342.57351454545</v>
      </c>
      <c r="Q328" s="1"/>
      <c r="R328" s="1">
        <f>'Innlegging av opplysninger'!$C$11*SUM(H328:Q328)</f>
        <v>2280722.778225698</v>
      </c>
      <c r="S328" s="1">
        <f>'Innlegging av opplysninger'!$C$13*(((H328+J328+M328+O328)*Data!H328)+(J328+O328)*(1-Data!H328)*1.8/12+I328+N328+K328+L328+P328+Q328)</f>
        <v>512887.08577951859</v>
      </c>
      <c r="T328" s="1">
        <f>'Innlegging av opplysninger'!$C$13*((H328+J328+M328+O328)*(1-Data!H328)-(J328+O328)*(1-Data!H328)*1.8/12)</f>
        <v>2608101.9791609109</v>
      </c>
      <c r="U328" s="1">
        <f>Data!I328</f>
        <v>9.3669999999999991</v>
      </c>
      <c r="V328" s="1">
        <f>Data!J328+Data!K328</f>
        <v>43989.390857976585</v>
      </c>
      <c r="W328" s="1">
        <f>Data!L328</f>
        <v>1692.0113163232625</v>
      </c>
      <c r="X328" s="1">
        <f t="shared" si="57"/>
        <v>4495075.8999999994</v>
      </c>
      <c r="Y328" s="100">
        <f t="shared" si="58"/>
        <v>172898.94545454541</v>
      </c>
      <c r="Z328" s="100">
        <f t="shared" si="59"/>
        <v>667520.40289999987</v>
      </c>
      <c r="AA328" s="100">
        <f>'Innlegging av opplysninger'!$B$4*X328</f>
        <v>584359.86699999997</v>
      </c>
      <c r="AB328" s="1"/>
      <c r="AC328" s="1">
        <f>'Innlegging av opplysninger'!$B$5*X328</f>
        <v>588854.94289999991</v>
      </c>
      <c r="AD328" s="1">
        <f>'Innlegging av opplysninger'!$B$5*Y328</f>
        <v>22649.76185454545</v>
      </c>
      <c r="AE328" s="1">
        <f>'Innlegging av opplysninger'!$B$5*Z328</f>
        <v>87445.172779899993</v>
      </c>
      <c r="AF328" s="1">
        <f>'Innlegging av opplysninger'!$B$5*AA328</f>
        <v>76551.142577000006</v>
      </c>
      <c r="AG328" s="1"/>
      <c r="AH328" s="1">
        <f>'Innlegging av opplysninger'!$C$11*SUM(X328:AG328)</f>
        <v>254423.53314770761</v>
      </c>
      <c r="AI328" s="1">
        <f>'Innlegging av opplysninger'!$C$13*(((X328+Z328+AC328+AE328)*Data!M328)+(Z328+AE328)*(1-Data!M328)*1.8/12+Y328+AD328+AA328+AB328+AF328+AG328)</f>
        <v>50424.63676837994</v>
      </c>
      <c r="AJ328" s="1">
        <f>'Innlegging av opplysninger'!$C$13*((X328+Z328+AC328+AE328)*(1-Data!M328)-(Z328+AE328)*(1-Data!M328)*1.8/12)</f>
        <v>297733.88227585156</v>
      </c>
      <c r="AK328" s="83">
        <f t="shared" si="54"/>
        <v>2535000</v>
      </c>
      <c r="AL328" s="83">
        <f t="shared" si="55"/>
        <v>563000</v>
      </c>
      <c r="AM328" s="83">
        <f t="shared" si="56"/>
        <v>2906000</v>
      </c>
      <c r="AN328" s="83"/>
      <c r="AO328" s="83"/>
      <c r="AP328" s="83"/>
      <c r="AQ328" s="83"/>
      <c r="AR328" s="83"/>
      <c r="AS328" s="83"/>
      <c r="AT328" s="83"/>
      <c r="AV328" s="97"/>
      <c r="AZ328" s="98"/>
      <c r="BA328" s="99"/>
      <c r="BB328" s="4"/>
      <c r="BC328" s="3"/>
    </row>
    <row r="329" spans="1:55">
      <c r="A329" t="str">
        <f t="shared" si="50"/>
        <v>1557Samferdsel og teknikk</v>
      </c>
      <c r="B329" s="6" t="str">
        <f>Data!A329</f>
        <v>1557</v>
      </c>
      <c r="C329" s="7" t="str">
        <f>Data!B329</f>
        <v>Gjemnes kommune</v>
      </c>
      <c r="D329" s="7" t="str">
        <f>Data!C329</f>
        <v>Samferdsel og teknikk</v>
      </c>
      <c r="E329" s="1">
        <f>Data!D329</f>
        <v>6.95</v>
      </c>
      <c r="F329" s="1">
        <f>Data!E329+Data!F329</f>
        <v>0</v>
      </c>
      <c r="G329" s="1">
        <f>Data!G329</f>
        <v>0</v>
      </c>
      <c r="H329" s="1">
        <f t="shared" si="51"/>
        <v>0</v>
      </c>
      <c r="I329" s="1">
        <f t="shared" si="52"/>
        <v>0</v>
      </c>
      <c r="J329" s="1">
        <f t="shared" si="53"/>
        <v>0</v>
      </c>
      <c r="K329" s="1">
        <f>'Innlegging av opplysninger'!$B$4*H329</f>
        <v>0</v>
      </c>
      <c r="L329" s="1"/>
      <c r="M329" s="1">
        <f>'Innlegging av opplysninger'!$B$5*H329</f>
        <v>0</v>
      </c>
      <c r="N329" s="1">
        <f>'Innlegging av opplysninger'!$B$5*I329</f>
        <v>0</v>
      </c>
      <c r="O329" s="1">
        <f>'Innlegging av opplysninger'!$B$5*J329</f>
        <v>0</v>
      </c>
      <c r="P329" s="1">
        <f>'Innlegging av opplysninger'!$B$5*K329</f>
        <v>0</v>
      </c>
      <c r="Q329" s="1"/>
      <c r="R329" s="1">
        <f>'Innlegging av opplysninger'!$C$11*SUM(H329:Q329)</f>
        <v>0</v>
      </c>
      <c r="S329" s="1">
        <f>'Innlegging av opplysninger'!$C$13*(((H329+J329+M329+O329)*Data!H329)+(J329+O329)*(1-Data!H329)*1.8/12+I329+N329+K329+L329+P329+Q329)</f>
        <v>0</v>
      </c>
      <c r="T329" s="1">
        <f>'Innlegging av opplysninger'!$C$13*((H329+J329+M329+O329)*(1-Data!H329)-(J329+O329)*(1-Data!H329)*1.8/12)</f>
        <v>0</v>
      </c>
      <c r="U329" s="1">
        <f>Data!I329</f>
        <v>0</v>
      </c>
      <c r="V329" s="1">
        <f>Data!J329+Data!K329</f>
        <v>0</v>
      </c>
      <c r="W329" s="1">
        <f>Data!L329</f>
        <v>0</v>
      </c>
      <c r="X329" s="1">
        <f t="shared" si="57"/>
        <v>0</v>
      </c>
      <c r="Y329" s="100">
        <f t="shared" si="58"/>
        <v>0</v>
      </c>
      <c r="Z329" s="100">
        <f t="shared" si="59"/>
        <v>0</v>
      </c>
      <c r="AA329" s="100">
        <f>'Innlegging av opplysninger'!$B$4*X329</f>
        <v>0</v>
      </c>
      <c r="AB329" s="1"/>
      <c r="AC329" s="1">
        <f>'Innlegging av opplysninger'!$B$5*X329</f>
        <v>0</v>
      </c>
      <c r="AD329" s="1">
        <f>'Innlegging av opplysninger'!$B$5*Y329</f>
        <v>0</v>
      </c>
      <c r="AE329" s="1">
        <f>'Innlegging av opplysninger'!$B$5*Z329</f>
        <v>0</v>
      </c>
      <c r="AF329" s="1">
        <f>'Innlegging av opplysninger'!$B$5*AA329</f>
        <v>0</v>
      </c>
      <c r="AG329" s="1"/>
      <c r="AH329" s="1">
        <f>'Innlegging av opplysninger'!$C$11*SUM(X329:AG329)</f>
        <v>0</v>
      </c>
      <c r="AI329" s="1">
        <f>'Innlegging av opplysninger'!$C$13*(((X329+Z329+AC329+AE329)*Data!M329)+(Z329+AE329)*(1-Data!M329)*1.8/12+Y329+AD329+AA329+AB329+AF329+AG329)</f>
        <v>0</v>
      </c>
      <c r="AJ329" s="1">
        <f>'Innlegging av opplysninger'!$C$13*((X329+Z329+AC329+AE329)*(1-Data!M329)-(Z329+AE329)*(1-Data!M329)*1.8/12)</f>
        <v>0</v>
      </c>
      <c r="AK329" s="83">
        <f t="shared" si="54"/>
        <v>0</v>
      </c>
      <c r="AL329" s="83">
        <f t="shared" si="55"/>
        <v>0</v>
      </c>
      <c r="AM329" s="83">
        <f t="shared" si="56"/>
        <v>0</v>
      </c>
      <c r="AN329" s="83"/>
      <c r="AO329" s="83"/>
      <c r="AP329" s="83"/>
      <c r="AQ329" s="83"/>
      <c r="AR329" s="83"/>
      <c r="AS329" s="83"/>
      <c r="AT329" s="83"/>
      <c r="AV329" s="97"/>
      <c r="AZ329" s="98"/>
      <c r="BA329" s="99"/>
      <c r="BB329" s="4"/>
      <c r="BC329" s="3"/>
    </row>
    <row r="330" spans="1:55">
      <c r="A330" t="str">
        <f t="shared" si="50"/>
        <v>1557Annet</v>
      </c>
      <c r="B330" s="6" t="str">
        <f>Data!A330</f>
        <v>1557</v>
      </c>
      <c r="C330" s="7" t="str">
        <f>Data!B330</f>
        <v>Gjemnes kommune</v>
      </c>
      <c r="D330" s="7" t="str">
        <f>Data!C330</f>
        <v>Annet</v>
      </c>
      <c r="E330" s="1">
        <f>Data!D330</f>
        <v>2.25</v>
      </c>
      <c r="F330" s="1">
        <f>Data!E330+Data!F330</f>
        <v>0</v>
      </c>
      <c r="G330" s="1">
        <f>Data!G330</f>
        <v>0</v>
      </c>
      <c r="H330" s="1">
        <f t="shared" si="51"/>
        <v>0</v>
      </c>
      <c r="I330" s="1">
        <f t="shared" si="52"/>
        <v>0</v>
      </c>
      <c r="J330" s="1">
        <f t="shared" si="53"/>
        <v>0</v>
      </c>
      <c r="K330" s="1">
        <f>'Innlegging av opplysninger'!$B$4*H330</f>
        <v>0</v>
      </c>
      <c r="L330" s="1"/>
      <c r="M330" s="1">
        <f>'Innlegging av opplysninger'!$B$5*H330</f>
        <v>0</v>
      </c>
      <c r="N330" s="1">
        <f>'Innlegging av opplysninger'!$B$5*I330</f>
        <v>0</v>
      </c>
      <c r="O330" s="1">
        <f>'Innlegging av opplysninger'!$B$5*J330</f>
        <v>0</v>
      </c>
      <c r="P330" s="1">
        <f>'Innlegging av opplysninger'!$B$5*K330</f>
        <v>0</v>
      </c>
      <c r="Q330" s="1"/>
      <c r="R330" s="1">
        <f>'Innlegging av opplysninger'!$C$11*SUM(H330:Q330)</f>
        <v>0</v>
      </c>
      <c r="S330" s="1">
        <f>'Innlegging av opplysninger'!$C$13*(((H330+J330+M330+O330)*Data!H330)+(J330+O330)*(1-Data!H330)*1.8/12+I330+N330+K330+L330+P330+Q330)</f>
        <v>0</v>
      </c>
      <c r="T330" s="1">
        <f>'Innlegging av opplysninger'!$C$13*((H330+J330+M330+O330)*(1-Data!H330)-(J330+O330)*(1-Data!H330)*1.8/12)</f>
        <v>0</v>
      </c>
      <c r="U330" s="1">
        <f>Data!I330</f>
        <v>0</v>
      </c>
      <c r="V330" s="1">
        <f>Data!J330+Data!K330</f>
        <v>0</v>
      </c>
      <c r="W330" s="1">
        <f>Data!L330</f>
        <v>0</v>
      </c>
      <c r="X330" s="1">
        <f t="shared" si="57"/>
        <v>0</v>
      </c>
      <c r="Y330" s="100">
        <f t="shared" si="58"/>
        <v>0</v>
      </c>
      <c r="Z330" s="100">
        <f t="shared" si="59"/>
        <v>0</v>
      </c>
      <c r="AA330" s="100">
        <f>'Innlegging av opplysninger'!$B$4*X330</f>
        <v>0</v>
      </c>
      <c r="AB330" s="1"/>
      <c r="AC330" s="1">
        <f>'Innlegging av opplysninger'!$B$5*X330</f>
        <v>0</v>
      </c>
      <c r="AD330" s="1">
        <f>'Innlegging av opplysninger'!$B$5*Y330</f>
        <v>0</v>
      </c>
      <c r="AE330" s="1">
        <f>'Innlegging av opplysninger'!$B$5*Z330</f>
        <v>0</v>
      </c>
      <c r="AF330" s="1">
        <f>'Innlegging av opplysninger'!$B$5*AA330</f>
        <v>0</v>
      </c>
      <c r="AG330" s="1"/>
      <c r="AH330" s="1">
        <f>'Innlegging av opplysninger'!$C$11*SUM(X330:AG330)</f>
        <v>0</v>
      </c>
      <c r="AI330" s="1">
        <f>'Innlegging av opplysninger'!$C$13*(((X330+Z330+AC330+AE330)*Data!M330)+(Z330+AE330)*(1-Data!M330)*1.8/12+Y330+AD330+AA330+AB330+AF330+AG330)</f>
        <v>0</v>
      </c>
      <c r="AJ330" s="1">
        <f>'Innlegging av opplysninger'!$C$13*((X330+Z330+AC330+AE330)*(1-Data!M330)-(Z330+AE330)*(1-Data!M330)*1.8/12)</f>
        <v>0</v>
      </c>
      <c r="AK330" s="83">
        <f t="shared" si="54"/>
        <v>0</v>
      </c>
      <c r="AL330" s="83">
        <f t="shared" si="55"/>
        <v>0</v>
      </c>
      <c r="AM330" s="83">
        <f t="shared" si="56"/>
        <v>0</v>
      </c>
      <c r="AN330" s="83"/>
      <c r="AO330" s="83"/>
      <c r="AP330" s="83"/>
      <c r="AQ330" s="83"/>
      <c r="AR330" s="83"/>
      <c r="AS330" s="83"/>
      <c r="AT330" s="83"/>
      <c r="AV330" s="97"/>
      <c r="AZ330" s="98"/>
      <c r="BA330" s="99"/>
      <c r="BB330" s="4"/>
      <c r="BC330" s="3"/>
    </row>
    <row r="331" spans="1:55">
      <c r="A331" t="str">
        <f t="shared" si="50"/>
        <v>1560Alle</v>
      </c>
      <c r="B331" s="6" t="str">
        <f>Data!A331</f>
        <v>1560</v>
      </c>
      <c r="C331" s="7" t="str">
        <f>Data!B331</f>
        <v>Tingvoll kommune</v>
      </c>
      <c r="D331" s="7" t="str">
        <f>Data!C331</f>
        <v>Alle</v>
      </c>
      <c r="E331" s="1">
        <f>Data!D331</f>
        <v>209.31099999999995</v>
      </c>
      <c r="F331" s="1">
        <f>Data!E331+Data!F331</f>
        <v>46056.61157719059</v>
      </c>
      <c r="G331" s="1">
        <f>Data!G331</f>
        <v>160.65557949653871</v>
      </c>
      <c r="H331" s="1">
        <f t="shared" si="51"/>
        <v>105165331.91818185</v>
      </c>
      <c r="I331" s="1">
        <f t="shared" si="52"/>
        <v>366839.78181818186</v>
      </c>
      <c r="J331" s="1">
        <f t="shared" si="53"/>
        <v>12663860.604000004</v>
      </c>
      <c r="K331" s="1">
        <f>'Innlegging av opplysninger'!$B$4*H331</f>
        <v>13671493.149363641</v>
      </c>
      <c r="L331" s="1"/>
      <c r="M331" s="1">
        <f>'Innlegging av opplysninger'!$B$5*H331</f>
        <v>13776658.481281823</v>
      </c>
      <c r="N331" s="1">
        <f>'Innlegging av opplysninger'!$B$5*I331</f>
        <v>48056.011418181828</v>
      </c>
      <c r="O331" s="1">
        <f>'Innlegging av opplysninger'!$B$5*J331</f>
        <v>1658965.7391240005</v>
      </c>
      <c r="P331" s="1">
        <f>'Innlegging av opplysninger'!$B$5*K331</f>
        <v>1790965.6025666371</v>
      </c>
      <c r="Q331" s="1"/>
      <c r="R331" s="1">
        <f>'Innlegging av opplysninger'!$C$11*SUM(H331:Q331)</f>
        <v>5667402.5089346645</v>
      </c>
      <c r="S331" s="1">
        <f>'Innlegging av opplysninger'!$C$13*(((H331+J331+M331+O331)*Data!H331)+(J331+O331)*(1-Data!H331)*1.8/12+I331+N331+K331+L331+P331+Q331)</f>
        <v>1010761.7894946736</v>
      </c>
      <c r="T331" s="1">
        <f>'Innlegging av opplysninger'!$C$13*((H331+J331+M331+O331)*(1-Data!H331)-(J331+O331)*(1-Data!H331)*1.8/12)</f>
        <v>6744631.1174685508</v>
      </c>
      <c r="U331" s="1">
        <f>Data!I331</f>
        <v>45.420200000000015</v>
      </c>
      <c r="V331" s="1">
        <f>Data!J331+Data!K331</f>
        <v>48357.906522501726</v>
      </c>
      <c r="W331" s="1">
        <f>Data!L331</f>
        <v>187.15769635536606</v>
      </c>
      <c r="X331" s="1">
        <f t="shared" si="57"/>
        <v>23961008.572727278</v>
      </c>
      <c r="Y331" s="100">
        <f t="shared" si="58"/>
        <v>92735.345454545444</v>
      </c>
      <c r="Z331" s="100">
        <f t="shared" si="59"/>
        <v>3439685.3803000003</v>
      </c>
      <c r="AA331" s="100">
        <f>'Innlegging av opplysninger'!$B$4*X331</f>
        <v>3114931.114454546</v>
      </c>
      <c r="AB331" s="1"/>
      <c r="AC331" s="1">
        <f>'Innlegging av opplysninger'!$B$5*X331</f>
        <v>3138892.1230272735</v>
      </c>
      <c r="AD331" s="1">
        <f>'Innlegging av opplysninger'!$B$5*Y331</f>
        <v>12148.330254545453</v>
      </c>
      <c r="AE331" s="1">
        <f>'Innlegging av opplysninger'!$B$5*Z331</f>
        <v>450598.78481930005</v>
      </c>
      <c r="AF331" s="1">
        <f>'Innlegging av opplysninger'!$B$5*AA331</f>
        <v>408055.97599354555</v>
      </c>
      <c r="AG331" s="1"/>
      <c r="AH331" s="1">
        <f>'Innlegging av opplysninger'!$C$11*SUM(X331:AG331)</f>
        <v>1315486.113827179</v>
      </c>
      <c r="AI331" s="1">
        <f>'Innlegging av opplysninger'!$C$13*(((X331+Z331+AC331+AE331)*Data!M331)+(Z331+AE331)*(1-Data!M331)*1.8/12+Y331+AD331+AA331+AB331+AF331+AG331)</f>
        <v>301140.31324868824</v>
      </c>
      <c r="AJ331" s="1">
        <f>'Innlegging av opplysninger'!$C$13*((X331+Z331+AC331+AE331)*(1-Data!M331)-(Z331+AE331)*(1-Data!M331)*1.8/12)</f>
        <v>1498998.5793569253</v>
      </c>
      <c r="AK331" s="83">
        <f t="shared" si="54"/>
        <v>6983000</v>
      </c>
      <c r="AL331" s="83">
        <f t="shared" si="55"/>
        <v>1312000</v>
      </c>
      <c r="AM331" s="83">
        <f t="shared" si="56"/>
        <v>8244000</v>
      </c>
      <c r="AN331" s="83"/>
      <c r="AO331" s="83"/>
      <c r="AP331" s="83"/>
      <c r="AQ331" s="83"/>
      <c r="AR331" s="83"/>
      <c r="AS331" s="83"/>
      <c r="AT331" s="83"/>
      <c r="AV331" s="97"/>
      <c r="AZ331" s="98"/>
      <c r="BA331" s="99"/>
      <c r="BB331" s="4"/>
      <c r="BC331" s="3"/>
    </row>
    <row r="332" spans="1:55">
      <c r="A332" t="str">
        <f t="shared" si="50"/>
        <v>1560Administrasjon</v>
      </c>
      <c r="B332" s="6" t="str">
        <f>Data!A332</f>
        <v>1560</v>
      </c>
      <c r="C332" s="7" t="str">
        <f>Data!B332</f>
        <v>Tingvoll kommune</v>
      </c>
      <c r="D332" s="7" t="str">
        <f>Data!C332</f>
        <v>Administrasjon</v>
      </c>
      <c r="E332" s="1">
        <f>Data!D332</f>
        <v>9</v>
      </c>
      <c r="F332" s="1">
        <f>Data!E332+Data!F332</f>
        <v>49343.597222222219</v>
      </c>
      <c r="G332" s="1">
        <f>Data!G332</f>
        <v>0</v>
      </c>
      <c r="H332" s="1">
        <f t="shared" si="51"/>
        <v>4844644.0909090908</v>
      </c>
      <c r="I332" s="1">
        <f t="shared" si="52"/>
        <v>0</v>
      </c>
      <c r="J332" s="1">
        <f t="shared" si="53"/>
        <v>581357.29090909089</v>
      </c>
      <c r="K332" s="1">
        <f>'Innlegging av opplysninger'!$B$4*H332</f>
        <v>629803.73181818181</v>
      </c>
      <c r="L332" s="1"/>
      <c r="M332" s="1">
        <f>'Innlegging av opplysninger'!$B$5*H332</f>
        <v>634648.37590909097</v>
      </c>
      <c r="N332" s="1">
        <f>'Innlegging av opplysninger'!$B$5*I332</f>
        <v>0</v>
      </c>
      <c r="O332" s="1">
        <f>'Innlegging av opplysninger'!$B$5*J332</f>
        <v>76157.805109090914</v>
      </c>
      <c r="P332" s="1">
        <f>'Innlegging av opplysninger'!$B$5*K332</f>
        <v>82504.288868181815</v>
      </c>
      <c r="Q332" s="1"/>
      <c r="R332" s="1">
        <f>'Innlegging av opplysninger'!$C$11*SUM(H332:Q332)</f>
        <v>260266.3921738636</v>
      </c>
      <c r="S332" s="1">
        <f>'Innlegging av opplysninger'!$C$13*(((H332+J332+M332+O332)*Data!H332)+(J332+O332)*(1-Data!H332)*1.8/12+I332+N332+K332+L332+P332+Q332)</f>
        <v>52495.709358654545</v>
      </c>
      <c r="T332" s="1">
        <f>'Innlegging av opplysninger'!$C$13*((H332+J332+M332+O332)*(1-Data!H332)-(J332+O332)*(1-Data!H332)*1.8/12)</f>
        <v>303658.30098452733</v>
      </c>
      <c r="U332" s="1">
        <f>Data!I332</f>
        <v>5.3</v>
      </c>
      <c r="V332" s="1">
        <f>Data!J332+Data!K332</f>
        <v>69095.75471698113</v>
      </c>
      <c r="W332" s="1">
        <f>Data!L332</f>
        <v>0</v>
      </c>
      <c r="X332" s="1">
        <f t="shared" si="57"/>
        <v>3994990.9090909087</v>
      </c>
      <c r="Y332" s="100">
        <f t="shared" si="58"/>
        <v>0</v>
      </c>
      <c r="Z332" s="100">
        <f t="shared" si="59"/>
        <v>571283.69999999995</v>
      </c>
      <c r="AA332" s="100">
        <f>'Innlegging av opplysninger'!$B$4*X332</f>
        <v>519348.81818181818</v>
      </c>
      <c r="AB332" s="1"/>
      <c r="AC332" s="1">
        <f>'Innlegging av opplysninger'!$B$5*X332</f>
        <v>523343.80909090908</v>
      </c>
      <c r="AD332" s="1">
        <f>'Innlegging av opplysninger'!$B$5*Y332</f>
        <v>0</v>
      </c>
      <c r="AE332" s="1">
        <f>'Innlegging av opplysninger'!$B$5*Z332</f>
        <v>74838.164699999994</v>
      </c>
      <c r="AF332" s="1">
        <f>'Innlegging av opplysninger'!$B$5*AA332</f>
        <v>68034.695181818184</v>
      </c>
      <c r="AG332" s="1"/>
      <c r="AH332" s="1">
        <f>'Innlegging av opplysninger'!$C$11*SUM(X332:AG332)</f>
        <v>218569.92365732722</v>
      </c>
      <c r="AI332" s="1">
        <f>'Innlegging av opplysninger'!$C$13*(((X332+Z332+AC332+AE332)*Data!M332)+(Z332+AE332)*(1-Data!M332)*1.8/12+Y332+AD332+AA332+AB332+AF332+AG332)</f>
        <v>99478.645748139257</v>
      </c>
      <c r="AJ332" s="1">
        <f>'Innlegging av opplysninger'!$C$13*((X332+Z332+AC332+AE332)*(1-Data!M332)-(Z332+AE332)*(1-Data!M332)*1.8/12)</f>
        <v>199617.03925662435</v>
      </c>
      <c r="AK332" s="83">
        <f t="shared" si="54"/>
        <v>479000</v>
      </c>
      <c r="AL332" s="83">
        <f t="shared" si="55"/>
        <v>152000</v>
      </c>
      <c r="AM332" s="83">
        <f t="shared" si="56"/>
        <v>503000</v>
      </c>
      <c r="AN332" s="83"/>
      <c r="AO332" s="83"/>
      <c r="AP332" s="83"/>
      <c r="AQ332" s="83"/>
      <c r="AR332" s="83"/>
      <c r="AS332" s="83"/>
      <c r="AT332" s="83"/>
      <c r="AV332" s="97"/>
      <c r="AZ332" s="98"/>
      <c r="BA332" s="99"/>
      <c r="BB332" s="4"/>
      <c r="BC332" s="3"/>
    </row>
    <row r="333" spans="1:55">
      <c r="A333" t="str">
        <f t="shared" si="50"/>
        <v>1560Undervisning</v>
      </c>
      <c r="B333" s="6" t="str">
        <f>Data!A333</f>
        <v>1560</v>
      </c>
      <c r="C333" s="7" t="str">
        <f>Data!B333</f>
        <v>Tingvoll kommune</v>
      </c>
      <c r="D333" s="7" t="str">
        <f>Data!C333</f>
        <v>Undervisning</v>
      </c>
      <c r="E333" s="1">
        <f>Data!D333</f>
        <v>57.424999999999997</v>
      </c>
      <c r="F333" s="1">
        <f>Data!E333+Data!F333</f>
        <v>47112.334044405747</v>
      </c>
      <c r="G333" s="1">
        <f>Data!G333</f>
        <v>0</v>
      </c>
      <c r="H333" s="1">
        <f t="shared" si="51"/>
        <v>29513735.809090905</v>
      </c>
      <c r="I333" s="1">
        <f t="shared" si="52"/>
        <v>0</v>
      </c>
      <c r="J333" s="1">
        <f t="shared" si="53"/>
        <v>3541648.2970909085</v>
      </c>
      <c r="K333" s="1">
        <f>'Innlegging av opplysninger'!$B$4*H333</f>
        <v>3836785.6551818177</v>
      </c>
      <c r="L333" s="1"/>
      <c r="M333" s="1">
        <f>'Innlegging av opplysninger'!$B$5*H333</f>
        <v>3866299.3909909087</v>
      </c>
      <c r="N333" s="1">
        <f>'Innlegging av opplysninger'!$B$5*I333</f>
        <v>0</v>
      </c>
      <c r="O333" s="1">
        <f>'Innlegging av opplysninger'!$B$5*J333</f>
        <v>463955.92691890901</v>
      </c>
      <c r="P333" s="1">
        <f>'Innlegging av opplysninger'!$B$5*K333</f>
        <v>502618.92082881817</v>
      </c>
      <c r="Q333" s="1"/>
      <c r="R333" s="1">
        <f>'Innlegging av opplysninger'!$C$11*SUM(H333:Q333)</f>
        <v>1585551.6720038862</v>
      </c>
      <c r="S333" s="1">
        <f>'Innlegging av opplysninger'!$C$13*(((H333+J333+M333+O333)*Data!H333)+(J333+O333)*(1-Data!H333)*1.8/12+I333+N333+K333+L333+P333+Q333)</f>
        <v>276689.39384742233</v>
      </c>
      <c r="T333" s="1">
        <f>'Innlegging av opplysninger'!$C$13*((H333+J333+M333+O333)*(1-Data!H333)-(J333+O333)*(1-Data!H333)*1.8/12)</f>
        <v>1893012.8941578951</v>
      </c>
      <c r="U333" s="1">
        <f>Data!I333</f>
        <v>9.3963999999999981</v>
      </c>
      <c r="V333" s="1">
        <f>Data!J333+Data!K333</f>
        <v>44553.897591985595</v>
      </c>
      <c r="W333" s="1">
        <f>Data!L333</f>
        <v>0</v>
      </c>
      <c r="X333" s="1">
        <f t="shared" si="57"/>
        <v>4567049.9272727268</v>
      </c>
      <c r="Y333" s="100">
        <f t="shared" si="58"/>
        <v>0</v>
      </c>
      <c r="Z333" s="100">
        <f t="shared" si="59"/>
        <v>653088.13959999988</v>
      </c>
      <c r="AA333" s="100">
        <f>'Innlegging av opplysninger'!$B$4*X333</f>
        <v>593716.49054545455</v>
      </c>
      <c r="AB333" s="1"/>
      <c r="AC333" s="1">
        <f>'Innlegging av opplysninger'!$B$5*X333</f>
        <v>598283.54047272727</v>
      </c>
      <c r="AD333" s="1">
        <f>'Innlegging av opplysninger'!$B$5*Y333</f>
        <v>0</v>
      </c>
      <c r="AE333" s="1">
        <f>'Innlegging av opplysninger'!$B$5*Z333</f>
        <v>85554.546287599995</v>
      </c>
      <c r="AF333" s="1">
        <f>'Innlegging av opplysninger'!$B$5*AA333</f>
        <v>77776.860261454553</v>
      </c>
      <c r="AG333" s="1"/>
      <c r="AH333" s="1">
        <f>'Innlegging av opplysninger'!$C$11*SUM(X333:AG333)</f>
        <v>249867.84116871859</v>
      </c>
      <c r="AI333" s="1">
        <f>'Innlegging av opplysninger'!$C$13*(((X333+Z333+AC333+AE333)*Data!M333)+(Z333+AE333)*(1-Data!M333)*1.8/12+Y333+AD333+AA333+AB333+AF333+AG333)</f>
        <v>45244.380113530184</v>
      </c>
      <c r="AJ333" s="1">
        <f>'Innlegging av opplysninger'!$C$13*((X333+Z333+AC333+AE333)*(1-Data!M333)-(Z333+AE333)*(1-Data!M333)*1.8/12)</f>
        <v>296680.03411734791</v>
      </c>
      <c r="AK333" s="83">
        <f t="shared" si="54"/>
        <v>1835000</v>
      </c>
      <c r="AL333" s="83">
        <f t="shared" si="55"/>
        <v>322000</v>
      </c>
      <c r="AM333" s="83">
        <f t="shared" si="56"/>
        <v>2190000</v>
      </c>
      <c r="AN333" s="83"/>
      <c r="AO333" s="83"/>
      <c r="AP333" s="83"/>
      <c r="AQ333" s="83"/>
      <c r="AR333" s="83"/>
      <c r="AS333" s="83"/>
      <c r="AT333" s="83"/>
      <c r="AV333" s="97"/>
      <c r="AZ333" s="98"/>
      <c r="BA333" s="99"/>
      <c r="BB333" s="4"/>
      <c r="BC333" s="3"/>
    </row>
    <row r="334" spans="1:55">
      <c r="A334" t="str">
        <f t="shared" si="50"/>
        <v>1560Barnehager</v>
      </c>
      <c r="B334" s="6" t="str">
        <f>Data!A334</f>
        <v>1560</v>
      </c>
      <c r="C334" s="7" t="str">
        <f>Data!B334</f>
        <v>Tingvoll kommune</v>
      </c>
      <c r="D334" s="7" t="str">
        <f>Data!C334</f>
        <v>Barnehager</v>
      </c>
      <c r="E334" s="1">
        <f>Data!D334</f>
        <v>37.165400000000005</v>
      </c>
      <c r="F334" s="1">
        <f>Data!E334+Data!F334</f>
        <v>43007.823719552762</v>
      </c>
      <c r="G334" s="1">
        <f>Data!G334</f>
        <v>0</v>
      </c>
      <c r="H334" s="1">
        <f t="shared" si="51"/>
        <v>17437123.327272724</v>
      </c>
      <c r="I334" s="1">
        <f t="shared" si="52"/>
        <v>0</v>
      </c>
      <c r="J334" s="1">
        <f t="shared" si="53"/>
        <v>2092454.7992727268</v>
      </c>
      <c r="K334" s="1">
        <f>'Innlegging av opplysninger'!$B$4*H334</f>
        <v>2266826.0325454543</v>
      </c>
      <c r="L334" s="1"/>
      <c r="M334" s="1">
        <f>'Innlegging av opplysninger'!$B$5*H334</f>
        <v>2284263.1558727268</v>
      </c>
      <c r="N334" s="1">
        <f>'Innlegging av opplysninger'!$B$5*I334</f>
        <v>0</v>
      </c>
      <c r="O334" s="1">
        <f>'Innlegging av opplysninger'!$B$5*J334</f>
        <v>274111.57870472723</v>
      </c>
      <c r="P334" s="1">
        <f>'Innlegging av opplysninger'!$B$5*K334</f>
        <v>296954.21026345453</v>
      </c>
      <c r="Q334" s="1"/>
      <c r="R334" s="1">
        <f>'Innlegging av opplysninger'!$C$11*SUM(H334:Q334)</f>
        <v>936765.85794940882</v>
      </c>
      <c r="S334" s="1">
        <f>'Innlegging av opplysninger'!$C$13*(((H334+J334+M334+O334)*Data!H334)+(J334+O334)*(1-Data!H334)*1.8/12+I334+N334+K334+L334+P334+Q334)</f>
        <v>171123.8245819383</v>
      </c>
      <c r="T334" s="1">
        <f>'Innlegging av opplysninger'!$C$13*((H334+J334+M334+O334)*(1-Data!H334)-(J334+O334)*(1-Data!H334)*1.8/12)</f>
        <v>1110766.2968225158</v>
      </c>
      <c r="U334" s="1">
        <f>Data!I334</f>
        <v>4.3231000000000002</v>
      </c>
      <c r="V334" s="1">
        <f>Data!J334+Data!K334</f>
        <v>37637.446508292662</v>
      </c>
      <c r="W334" s="1">
        <f>Data!L334</f>
        <v>0</v>
      </c>
      <c r="X334" s="1">
        <f t="shared" si="57"/>
        <v>1775023.0363636361</v>
      </c>
      <c r="Y334" s="100">
        <f t="shared" si="58"/>
        <v>0</v>
      </c>
      <c r="Z334" s="100">
        <f t="shared" si="59"/>
        <v>253828.29419999995</v>
      </c>
      <c r="AA334" s="100">
        <f>'Innlegging av opplysninger'!$B$4*X334</f>
        <v>230752.99472727271</v>
      </c>
      <c r="AB334" s="1"/>
      <c r="AC334" s="1">
        <f>'Innlegging av opplysninger'!$B$5*X334</f>
        <v>232528.01776363634</v>
      </c>
      <c r="AD334" s="1">
        <f>'Innlegging av opplysninger'!$B$5*Y334</f>
        <v>0</v>
      </c>
      <c r="AE334" s="1">
        <f>'Innlegging av opplysninger'!$B$5*Z334</f>
        <v>33251.506540199996</v>
      </c>
      <c r="AF334" s="1">
        <f>'Innlegging av opplysninger'!$B$5*AA334</f>
        <v>30228.642309272727</v>
      </c>
      <c r="AG334" s="1"/>
      <c r="AH334" s="1">
        <f>'Innlegging av opplysninger'!$C$11*SUM(X334:AG334)</f>
        <v>97113.274692352687</v>
      </c>
      <c r="AI334" s="1">
        <f>'Innlegging av opplysninger'!$C$13*(((X334+Z334+AC334+AE334)*Data!M334)+(Z334+AE334)*(1-Data!M334)*1.8/12+Y334+AD334+AA334+AB334+AF334+AG334)</f>
        <v>15810.267571673921</v>
      </c>
      <c r="AJ334" s="1">
        <f>'Innlegging av opplysninger'!$C$13*((X334+Z334+AC334+AE334)*(1-Data!M334)-(Z334+AE334)*(1-Data!M334)*1.8/12)</f>
        <v>117081.582007335</v>
      </c>
      <c r="AK334" s="83">
        <f t="shared" si="54"/>
        <v>1034000</v>
      </c>
      <c r="AL334" s="83">
        <f t="shared" si="55"/>
        <v>187000</v>
      </c>
      <c r="AM334" s="83">
        <f t="shared" si="56"/>
        <v>1228000</v>
      </c>
      <c r="AN334" s="83"/>
      <c r="AO334" s="83"/>
      <c r="AP334" s="83"/>
      <c r="AQ334" s="83"/>
      <c r="AR334" s="83"/>
      <c r="AS334" s="83"/>
      <c r="AT334" s="83"/>
      <c r="AV334" s="97"/>
      <c r="AZ334" s="98"/>
      <c r="BA334" s="99"/>
      <c r="BB334" s="4"/>
      <c r="BC334" s="3"/>
    </row>
    <row r="335" spans="1:55">
      <c r="A335" t="str">
        <f t="shared" si="50"/>
        <v>1560Helse/pleie/omsorg</v>
      </c>
      <c r="B335" s="6" t="str">
        <f>Data!A335</f>
        <v>1560</v>
      </c>
      <c r="C335" s="7" t="str">
        <f>Data!B335</f>
        <v>Tingvoll kommune</v>
      </c>
      <c r="D335" s="7" t="str">
        <f>Data!C335</f>
        <v>Helse/pleie/omsorg</v>
      </c>
      <c r="E335" s="1">
        <f>Data!D335</f>
        <v>87.347499999999997</v>
      </c>
      <c r="F335" s="1">
        <f>Data!E335+Data!F335</f>
        <v>45949.99639371477</v>
      </c>
      <c r="G335" s="1">
        <f>Data!G335</f>
        <v>384.97930679183725</v>
      </c>
      <c r="H335" s="1">
        <f t="shared" si="51"/>
        <v>43784916.109090909</v>
      </c>
      <c r="I335" s="1">
        <f t="shared" si="52"/>
        <v>366839.7818181818</v>
      </c>
      <c r="J335" s="1">
        <f t="shared" si="53"/>
        <v>5298210.7069090903</v>
      </c>
      <c r="K335" s="1">
        <f>'Innlegging av opplysninger'!$B$4*H335</f>
        <v>5692039.094181818</v>
      </c>
      <c r="L335" s="1"/>
      <c r="M335" s="1">
        <f>'Innlegging av opplysninger'!$B$5*H335</f>
        <v>5735824.0102909096</v>
      </c>
      <c r="N335" s="1">
        <f>'Innlegging av opplysninger'!$B$5*I335</f>
        <v>48056.011418181821</v>
      </c>
      <c r="O335" s="1">
        <f>'Innlegging av opplysninger'!$B$5*J335</f>
        <v>694065.60260509083</v>
      </c>
      <c r="P335" s="1">
        <f>'Innlegging av opplysninger'!$B$5*K335</f>
        <v>745657.12133781821</v>
      </c>
      <c r="Q335" s="1"/>
      <c r="R335" s="1">
        <f>'Innlegging av opplysninger'!$C$11*SUM(H335:Q335)</f>
        <v>2369893.1206307756</v>
      </c>
      <c r="S335" s="1">
        <f>'Innlegging av opplysninger'!$C$13*(((H335+J335+M335+O335)*Data!H335)+(J335+O335)*(1-Data!H335)*1.8/12+I335+N335+K335+L335+P335+Q335)</f>
        <v>418932.77975823538</v>
      </c>
      <c r="T335" s="1">
        <f>'Innlegging av opplysninger'!$C$13*((H335+J335+M335+O335)*(1-Data!H335)-(J335+O335)*(1-Data!H335)*1.8/12)</f>
        <v>2824078.8589996682</v>
      </c>
      <c r="U335" s="1">
        <f>Data!I335</f>
        <v>23.492999999999999</v>
      </c>
      <c r="V335" s="1">
        <f>Data!J335+Data!K335</f>
        <v>47333.889740206301</v>
      </c>
      <c r="W335" s="1">
        <f>Data!L335</f>
        <v>361.84139956582811</v>
      </c>
      <c r="X335" s="1">
        <f t="shared" si="57"/>
        <v>12131073.509090906</v>
      </c>
      <c r="Y335" s="100">
        <f t="shared" si="58"/>
        <v>92735.34545454543</v>
      </c>
      <c r="Z335" s="100">
        <f t="shared" si="59"/>
        <v>1748004.6661999994</v>
      </c>
      <c r="AA335" s="100">
        <f>'Innlegging av opplysninger'!$B$4*X335</f>
        <v>1577039.5561818178</v>
      </c>
      <c r="AB335" s="1"/>
      <c r="AC335" s="1">
        <f>'Innlegging av opplysninger'!$B$5*X335</f>
        <v>1589170.6296909088</v>
      </c>
      <c r="AD335" s="1">
        <f>'Innlegging av opplysninger'!$B$5*Y335</f>
        <v>12148.330254545452</v>
      </c>
      <c r="AE335" s="1">
        <f>'Innlegging av opplysninger'!$B$5*Z335</f>
        <v>228988.61127219992</v>
      </c>
      <c r="AF335" s="1">
        <f>'Innlegging av opplysninger'!$B$5*AA335</f>
        <v>206592.18185981814</v>
      </c>
      <c r="AG335" s="1"/>
      <c r="AH335" s="1">
        <f>'Innlegging av opplysninger'!$C$11*SUM(X335:AG335)</f>
        <v>668258.60754018021</v>
      </c>
      <c r="AI335" s="1">
        <f>'Innlegging av opplysninger'!$C$13*(((X335+Z335+AC335+AE335)*Data!M335)+(Z335+AE335)*(1-Data!M335)*1.8/12+Y335+AD335+AA335+AB335+AF335+AG335)</f>
        <v>127286.7693345337</v>
      </c>
      <c r="AJ335" s="1">
        <f>'Innlegging av opplysninger'!$C$13*((X335+Z335+AC335+AE335)*(1-Data!M335)-(Z335+AE335)*(1-Data!M335)*1.8/12)</f>
        <v>787172.37782571267</v>
      </c>
      <c r="AK335" s="83">
        <f t="shared" si="54"/>
        <v>3038000</v>
      </c>
      <c r="AL335" s="83">
        <f t="shared" si="55"/>
        <v>546000</v>
      </c>
      <c r="AM335" s="83">
        <f t="shared" si="56"/>
        <v>3611000</v>
      </c>
      <c r="AN335" s="83"/>
      <c r="AO335" s="83"/>
      <c r="AP335" s="83"/>
      <c r="AQ335" s="83"/>
      <c r="AR335" s="83"/>
      <c r="AS335" s="83"/>
      <c r="AT335" s="83"/>
      <c r="AV335" s="97"/>
      <c r="AZ335" s="98"/>
      <c r="BA335" s="99"/>
      <c r="BB335" s="4"/>
      <c r="BC335" s="3"/>
    </row>
    <row r="336" spans="1:55">
      <c r="A336" t="str">
        <f t="shared" si="50"/>
        <v>1560Samferdsel og teknikk</v>
      </c>
      <c r="B336" s="6" t="str">
        <f>Data!A336</f>
        <v>1560</v>
      </c>
      <c r="C336" s="7" t="str">
        <f>Data!B336</f>
        <v>Tingvoll kommune</v>
      </c>
      <c r="D336" s="7" t="str">
        <f>Data!C336</f>
        <v>Samferdsel og teknikk</v>
      </c>
      <c r="E336" s="1">
        <f>Data!D336</f>
        <v>10.1731</v>
      </c>
      <c r="F336" s="1">
        <f>Data!E336+Data!F336</f>
        <v>48613.998682800717</v>
      </c>
      <c r="G336" s="1">
        <f>Data!G336</f>
        <v>0</v>
      </c>
      <c r="H336" s="1">
        <f t="shared" si="51"/>
        <v>5395146.2181818178</v>
      </c>
      <c r="I336" s="1">
        <f t="shared" si="52"/>
        <v>0</v>
      </c>
      <c r="J336" s="1">
        <f t="shared" si="53"/>
        <v>647417.54618181812</v>
      </c>
      <c r="K336" s="1">
        <f>'Innlegging av opplysninger'!$B$4*H336</f>
        <v>701369.00836363633</v>
      </c>
      <c r="L336" s="1"/>
      <c r="M336" s="1">
        <f>'Innlegging av opplysninger'!$B$5*H336</f>
        <v>706764.15458181815</v>
      </c>
      <c r="N336" s="1">
        <f>'Innlegging av opplysninger'!$B$5*I336</f>
        <v>0</v>
      </c>
      <c r="O336" s="1">
        <f>'Innlegging av opplysninger'!$B$5*J336</f>
        <v>84811.698549818175</v>
      </c>
      <c r="P336" s="1">
        <f>'Innlegging av opplysninger'!$B$5*K336</f>
        <v>91879.340095636362</v>
      </c>
      <c r="Q336" s="1"/>
      <c r="R336" s="1">
        <f>'Innlegging av opplysninger'!$C$11*SUM(H336:Q336)</f>
        <v>289840.74270627269</v>
      </c>
      <c r="S336" s="1">
        <f>'Innlegging av opplysninger'!$C$13*(((H336+J336+M336+O336)*Data!H336)+(J336+O336)*(1-Data!H336)*1.8/12+I336+N336+K336+L336+P336+Q336)</f>
        <v>48060.790020308938</v>
      </c>
      <c r="T336" s="1">
        <f>'Innlegging av opplysninger'!$C$13*((H336+J336+M336+O336)*(1-Data!H336)-(J336+O336)*(1-Data!H336)*1.8/12)</f>
        <v>348563.3842093274</v>
      </c>
      <c r="U336" s="1">
        <f>Data!I336</f>
        <v>1</v>
      </c>
      <c r="V336" s="1">
        <f>Data!J336+Data!K336</f>
        <v>59203.333333333336</v>
      </c>
      <c r="W336" s="1">
        <f>Data!L336</f>
        <v>0</v>
      </c>
      <c r="X336" s="1">
        <f t="shared" si="57"/>
        <v>645854.54545454541</v>
      </c>
      <c r="Y336" s="100">
        <f t="shared" si="58"/>
        <v>0</v>
      </c>
      <c r="Z336" s="100">
        <f t="shared" si="59"/>
        <v>92357.199999999983</v>
      </c>
      <c r="AA336" s="100">
        <f>'Innlegging av opplysninger'!$B$4*X336</f>
        <v>83961.090909090912</v>
      </c>
      <c r="AB336" s="1"/>
      <c r="AC336" s="1">
        <f>'Innlegging av opplysninger'!$B$5*X336</f>
        <v>84606.94545454545</v>
      </c>
      <c r="AD336" s="1">
        <f>'Innlegging av opplysninger'!$B$5*Y336</f>
        <v>0</v>
      </c>
      <c r="AE336" s="1">
        <f>'Innlegging av opplysninger'!$B$5*Z336</f>
        <v>12098.793199999998</v>
      </c>
      <c r="AF336" s="1">
        <f>'Innlegging av opplysninger'!$B$5*AA336</f>
        <v>10998.90290909091</v>
      </c>
      <c r="AG336" s="1"/>
      <c r="AH336" s="1">
        <f>'Innlegging av opplysninger'!$C$11*SUM(X336:AG336)</f>
        <v>35335.344161236353</v>
      </c>
      <c r="AI336" s="1">
        <f>'Innlegging av opplysninger'!$C$13*(((X336+Z336+AC336+AE336)*Data!M336)+(Z336+AE336)*(1-Data!M336)*1.8/12+Y336+AD336+AA336+AB336+AF336+AG336)</f>
        <v>5752.676425505455</v>
      </c>
      <c r="AJ336" s="1">
        <f>'Innlegging av opplysninger'!$C$13*((X336+Z336+AC336+AE336)*(1-Data!M336)-(Z336+AE336)*(1-Data!M336)*1.8/12)</f>
        <v>42600.95242671272</v>
      </c>
      <c r="AK336" s="83">
        <f t="shared" si="54"/>
        <v>325000</v>
      </c>
      <c r="AL336" s="83">
        <f t="shared" si="55"/>
        <v>54000</v>
      </c>
      <c r="AM336" s="83">
        <f t="shared" si="56"/>
        <v>391000</v>
      </c>
      <c r="AN336" s="83"/>
      <c r="AO336" s="83"/>
      <c r="AP336" s="83"/>
      <c r="AQ336" s="83"/>
      <c r="AR336" s="83"/>
      <c r="AS336" s="83"/>
      <c r="AT336" s="83"/>
      <c r="AV336" s="97"/>
      <c r="AZ336" s="98"/>
      <c r="BA336" s="99"/>
      <c r="BB336" s="4"/>
      <c r="BC336" s="3"/>
    </row>
    <row r="337" spans="1:55">
      <c r="A337" t="str">
        <f t="shared" si="50"/>
        <v>1560Annet</v>
      </c>
      <c r="B337" s="6" t="str">
        <f>Data!A337</f>
        <v>1560</v>
      </c>
      <c r="C337" s="7" t="str">
        <f>Data!B337</f>
        <v>Tingvoll kommune</v>
      </c>
      <c r="D337" s="7" t="str">
        <f>Data!C337</f>
        <v>Annet</v>
      </c>
      <c r="E337" s="1">
        <f>Data!D337</f>
        <v>8.1999999999999993</v>
      </c>
      <c r="F337" s="1">
        <f>Data!E337+Data!F337</f>
        <v>46836.819105691073</v>
      </c>
      <c r="G337" s="1">
        <f>Data!G337</f>
        <v>0</v>
      </c>
      <c r="H337" s="1">
        <f t="shared" si="51"/>
        <v>4189766.3636363647</v>
      </c>
      <c r="I337" s="1">
        <f t="shared" si="52"/>
        <v>0</v>
      </c>
      <c r="J337" s="1">
        <f t="shared" si="53"/>
        <v>502771.96363636374</v>
      </c>
      <c r="K337" s="1">
        <f>'Innlegging av opplysninger'!$B$4*H337</f>
        <v>544669.62727272743</v>
      </c>
      <c r="L337" s="1"/>
      <c r="M337" s="1">
        <f>'Innlegging av opplysninger'!$B$5*H337</f>
        <v>548859.39363636379</v>
      </c>
      <c r="N337" s="1">
        <f>'Innlegging av opplysninger'!$B$5*I337</f>
        <v>0</v>
      </c>
      <c r="O337" s="1">
        <f>'Innlegging av opplysninger'!$B$5*J337</f>
        <v>65863.127236363653</v>
      </c>
      <c r="P337" s="1">
        <f>'Innlegging av opplysninger'!$B$5*K337</f>
        <v>71351.721172727295</v>
      </c>
      <c r="Q337" s="1"/>
      <c r="R337" s="1">
        <f>'Innlegging av opplysninger'!$C$11*SUM(H337:Q337)</f>
        <v>225084.72347045457</v>
      </c>
      <c r="S337" s="1">
        <f>'Innlegging av opplysninger'!$C$13*(((H337+J337+M337+O337)*Data!H337)+(J337+O337)*(1-Data!H337)*1.8/12+I337+N337+K337+L337+P337+Q337)</f>
        <v>43447.882545600005</v>
      </c>
      <c r="T337" s="1">
        <f>'Innlegging av opplysninger'!$C$13*((H337+J337+M337+O337)*(1-Data!H337)-(J337+O337)*(1-Data!H337)*1.8/12)</f>
        <v>264562.79167712736</v>
      </c>
      <c r="U337" s="1">
        <f>Data!I337</f>
        <v>1.9077</v>
      </c>
      <c r="V337" s="1">
        <f>Data!J337+Data!K337</f>
        <v>40699.896472191649</v>
      </c>
      <c r="W337" s="1">
        <f>Data!L337</f>
        <v>0</v>
      </c>
      <c r="X337" s="1">
        <f t="shared" si="57"/>
        <v>847016.64545454551</v>
      </c>
      <c r="Y337" s="100">
        <f t="shared" si="58"/>
        <v>0</v>
      </c>
      <c r="Z337" s="100">
        <f t="shared" si="59"/>
        <v>121123.3803</v>
      </c>
      <c r="AA337" s="100">
        <f>'Innlegging av opplysninger'!$B$4*X337</f>
        <v>110112.16390909092</v>
      </c>
      <c r="AB337" s="1"/>
      <c r="AC337" s="1">
        <f>'Innlegging av opplysninger'!$B$5*X337</f>
        <v>110959.18055454547</v>
      </c>
      <c r="AD337" s="1">
        <f>'Innlegging av opplysninger'!$B$5*Y337</f>
        <v>0</v>
      </c>
      <c r="AE337" s="1">
        <f>'Innlegging av opplysninger'!$B$5*Z337</f>
        <v>15867.162819300002</v>
      </c>
      <c r="AF337" s="1">
        <f>'Innlegging av opplysninger'!$B$5*AA337</f>
        <v>14424.69347209091</v>
      </c>
      <c r="AG337" s="1"/>
      <c r="AH337" s="1">
        <f>'Innlegging av opplysninger'!$C$11*SUM(X337:AG337)</f>
        <v>46341.122607363774</v>
      </c>
      <c r="AI337" s="1">
        <f>'Innlegging av opplysninger'!$C$13*(((X337+Z337+AC337+AE337)*Data!M337)+(Z337+AE337)*(1-Data!M337)*1.8/12+Y337+AD337+AA337+AB337+AF337+AG337)</f>
        <v>7544.442820151995</v>
      </c>
      <c r="AJ337" s="1">
        <f>'Innlegging av opplysninger'!$C$13*((X337+Z337+AC337+AE337)*(1-Data!M337)-(Z337+AE337)*(1-Data!M337)*1.8/12)</f>
        <v>55869.724958345781</v>
      </c>
      <c r="AK337" s="83">
        <f t="shared" si="54"/>
        <v>271000</v>
      </c>
      <c r="AL337" s="83">
        <f t="shared" si="55"/>
        <v>51000</v>
      </c>
      <c r="AM337" s="83">
        <f t="shared" si="56"/>
        <v>320000</v>
      </c>
      <c r="AN337" s="83"/>
      <c r="AO337" s="83"/>
      <c r="AP337" s="83"/>
      <c r="AQ337" s="83"/>
      <c r="AR337" s="83"/>
      <c r="AS337" s="83"/>
      <c r="AT337" s="83"/>
      <c r="AV337" s="97"/>
      <c r="AZ337" s="98"/>
      <c r="BA337" s="99"/>
      <c r="BB337" s="4"/>
      <c r="BC337" s="3"/>
    </row>
    <row r="338" spans="1:55">
      <c r="A338" t="str">
        <f t="shared" si="50"/>
        <v>1563Alle</v>
      </c>
      <c r="B338" s="6" t="str">
        <f>Data!A338</f>
        <v>1563</v>
      </c>
      <c r="C338" s="7" t="str">
        <f>Data!B338</f>
        <v>Sunndal kommune</v>
      </c>
      <c r="D338" s="7" t="str">
        <f>Data!C338</f>
        <v>Alle</v>
      </c>
      <c r="E338" s="1">
        <f>Data!D338</f>
        <v>614.70590000000038</v>
      </c>
      <c r="F338" s="1">
        <f>Data!E338+Data!F338</f>
        <v>46063.861266826869</v>
      </c>
      <c r="G338" s="1">
        <f>Data!G338</f>
        <v>59.168148540627271</v>
      </c>
      <c r="H338" s="1">
        <f t="shared" si="51"/>
        <v>308898843.24545419</v>
      </c>
      <c r="I338" s="1">
        <f t="shared" si="52"/>
        <v>396774.65454545448</v>
      </c>
      <c r="J338" s="1">
        <f t="shared" si="53"/>
        <v>37115474.14799995</v>
      </c>
      <c r="K338" s="1">
        <f>'Innlegging av opplysninger'!$B$4*H338</f>
        <v>40156849.621909045</v>
      </c>
      <c r="L338" s="1"/>
      <c r="M338" s="1">
        <f>'Innlegging av opplysninger'!$B$5*H338</f>
        <v>40465748.465154499</v>
      </c>
      <c r="N338" s="1">
        <f>'Innlegging av opplysninger'!$B$5*I338</f>
        <v>51977.479745454541</v>
      </c>
      <c r="O338" s="1">
        <f>'Innlegging av opplysninger'!$B$5*J338</f>
        <v>4862127.1133879935</v>
      </c>
      <c r="P338" s="1">
        <f>'Innlegging av opplysninger'!$B$5*K338</f>
        <v>5260547.3004700849</v>
      </c>
      <c r="Q338" s="1"/>
      <c r="R338" s="1">
        <f>'Innlegging av opplysninger'!$C$11*SUM(H338:Q338)</f>
        <v>16613916.99708933</v>
      </c>
      <c r="S338" s="1">
        <f>'Innlegging av opplysninger'!$C$13*(((H338+J338+M338+O338)*Data!H338)+(J338+O338)*(1-Data!H338)*1.8/12+I338+N338+K338+L338+P338+Q338)</f>
        <v>2977550.9832055913</v>
      </c>
      <c r="T338" s="1">
        <f>'Innlegging av opplysninger'!$C$13*((H338+J338+M338+O338)*(1-Data!H338)-(J338+O338)*(1-Data!H338)*1.8/12)</f>
        <v>19757282.802285075</v>
      </c>
      <c r="U338" s="1">
        <f>Data!I338</f>
        <v>81.452299999999994</v>
      </c>
      <c r="V338" s="1">
        <f>Data!J338+Data!K338</f>
        <v>47388.088120286375</v>
      </c>
      <c r="W338" s="1">
        <f>Data!L338</f>
        <v>41.217988933400292</v>
      </c>
      <c r="X338" s="1">
        <f t="shared" si="57"/>
        <v>42107659.30909092</v>
      </c>
      <c r="Y338" s="100">
        <f t="shared" si="58"/>
        <v>36625.090909090912</v>
      </c>
      <c r="Z338" s="100">
        <f t="shared" si="59"/>
        <v>6026632.6692000013</v>
      </c>
      <c r="AA338" s="100">
        <f>'Innlegging av opplysninger'!$B$4*X338</f>
        <v>5473995.7101818202</v>
      </c>
      <c r="AB338" s="1"/>
      <c r="AC338" s="1">
        <f>'Innlegging av opplysninger'!$B$5*X338</f>
        <v>5516103.3694909103</v>
      </c>
      <c r="AD338" s="1">
        <f>'Innlegging av opplysninger'!$B$5*Y338</f>
        <v>4797.8869090909093</v>
      </c>
      <c r="AE338" s="1">
        <f>'Innlegging av opplysninger'!$B$5*Z338</f>
        <v>789488.87966520025</v>
      </c>
      <c r="AF338" s="1">
        <f>'Innlegging av opplysninger'!$B$5*AA338</f>
        <v>717093.4380338185</v>
      </c>
      <c r="AG338" s="1"/>
      <c r="AH338" s="1">
        <f>'Innlegging av opplysninger'!$C$11*SUM(X338:AG338)</f>
        <v>2305551.0614322727</v>
      </c>
      <c r="AI338" s="1">
        <f>'Innlegging av opplysninger'!$C$13*(((X338+Z338+AC338+AE338)*Data!M338)+(Z338+AE338)*(1-Data!M338)*1.8/12+Y338+AD338+AA338+AB338+AF338+AG338)</f>
        <v>441417.98314390989</v>
      </c>
      <c r="AJ338" s="1">
        <f>'Innlegging av opplysninger'!$C$13*((X338+Z338+AC338+AE338)*(1-Data!M338)-(Z338+AE338)*(1-Data!M338)*1.8/12)</f>
        <v>2713546.6272370946</v>
      </c>
      <c r="AK338" s="83">
        <f t="shared" si="54"/>
        <v>18919000</v>
      </c>
      <c r="AL338" s="83">
        <f t="shared" si="55"/>
        <v>3419000</v>
      </c>
      <c r="AM338" s="83">
        <f t="shared" si="56"/>
        <v>22471000</v>
      </c>
      <c r="AN338" s="83"/>
      <c r="AO338" s="83"/>
      <c r="AP338" s="83"/>
      <c r="AQ338" s="83"/>
      <c r="AR338" s="83"/>
      <c r="AS338" s="83"/>
      <c r="AT338" s="83"/>
      <c r="AV338" s="97"/>
      <c r="AZ338" s="98"/>
      <c r="BA338" s="99"/>
      <c r="BB338" s="4"/>
      <c r="BC338" s="3"/>
    </row>
    <row r="339" spans="1:55">
      <c r="A339" t="str">
        <f t="shared" si="50"/>
        <v>1563Administrasjon</v>
      </c>
      <c r="B339" s="6" t="str">
        <f>Data!A339</f>
        <v>1563</v>
      </c>
      <c r="C339" s="7" t="str">
        <f>Data!B339</f>
        <v>Sunndal kommune</v>
      </c>
      <c r="D339" s="7" t="str">
        <f>Data!C339</f>
        <v>Administrasjon</v>
      </c>
      <c r="E339" s="1">
        <f>Data!D339</f>
        <v>23.57</v>
      </c>
      <c r="F339" s="1">
        <f>Data!E339+Data!F339</f>
        <v>55590.496393720823</v>
      </c>
      <c r="G339" s="1">
        <f>Data!G339</f>
        <v>0</v>
      </c>
      <c r="H339" s="1">
        <f t="shared" si="51"/>
        <v>14293832.727272723</v>
      </c>
      <c r="I339" s="1">
        <f t="shared" si="52"/>
        <v>0</v>
      </c>
      <c r="J339" s="1">
        <f t="shared" si="53"/>
        <v>1715259.9272727268</v>
      </c>
      <c r="K339" s="1">
        <f>'Innlegging av opplysninger'!$B$4*H339</f>
        <v>1858198.2545454539</v>
      </c>
      <c r="L339" s="1"/>
      <c r="M339" s="1">
        <f>'Innlegging av opplysninger'!$B$5*H339</f>
        <v>1872492.0872727267</v>
      </c>
      <c r="N339" s="1">
        <f>'Innlegging av opplysninger'!$B$5*I339</f>
        <v>0</v>
      </c>
      <c r="O339" s="1">
        <f>'Innlegging av opplysninger'!$B$5*J339</f>
        <v>224699.05047272722</v>
      </c>
      <c r="P339" s="1">
        <f>'Innlegging av opplysninger'!$B$5*K339</f>
        <v>243423.97134545448</v>
      </c>
      <c r="Q339" s="1"/>
      <c r="R339" s="1">
        <f>'Innlegging av opplysninger'!$C$11*SUM(H339:Q339)</f>
        <v>767900.42869090883</v>
      </c>
      <c r="S339" s="1">
        <f>'Innlegging av opplysninger'!$C$13*(((H339+J339+M339+O339)*Data!H339)+(J339+O339)*(1-Data!H339)*1.8/12+I339+N339+K339+L339+P339+Q339)</f>
        <v>220692.16131115629</v>
      </c>
      <c r="T339" s="1">
        <f>'Innlegging av opplysninger'!$C$13*((H339+J339+M339+O339)*(1-Data!H339)-(J339+O339)*(1-Data!H339)*1.8/12)</f>
        <v>830118.95163429796</v>
      </c>
      <c r="U339" s="1">
        <f>Data!I339</f>
        <v>1</v>
      </c>
      <c r="V339" s="1">
        <f>Data!J339+Data!K339</f>
        <v>43941.666666666664</v>
      </c>
      <c r="W339" s="1">
        <f>Data!L339</f>
        <v>0</v>
      </c>
      <c r="X339" s="1">
        <f t="shared" si="57"/>
        <v>479363.63636363629</v>
      </c>
      <c r="Y339" s="100">
        <f t="shared" si="58"/>
        <v>0</v>
      </c>
      <c r="Z339" s="100">
        <f t="shared" si="59"/>
        <v>68548.999999999985</v>
      </c>
      <c r="AA339" s="100">
        <f>'Innlegging av opplysninger'!$B$4*X339</f>
        <v>62317.272727272721</v>
      </c>
      <c r="AB339" s="1"/>
      <c r="AC339" s="1">
        <f>'Innlegging av opplysninger'!$B$5*X339</f>
        <v>62796.63636363636</v>
      </c>
      <c r="AD339" s="1">
        <f>'Innlegging av opplysninger'!$B$5*Y339</f>
        <v>0</v>
      </c>
      <c r="AE339" s="1">
        <f>'Innlegging av opplysninger'!$B$5*Z339</f>
        <v>8979.9189999999981</v>
      </c>
      <c r="AF339" s="1">
        <f>'Innlegging av opplysninger'!$B$5*AA339</f>
        <v>8163.562727272727</v>
      </c>
      <c r="AG339" s="1"/>
      <c r="AH339" s="1">
        <f>'Innlegging av opplysninger'!$C$11*SUM(X339:AG339)</f>
        <v>26226.461032909083</v>
      </c>
      <c r="AI339" s="1">
        <f>'Innlegging av opplysninger'!$C$13*(((X339+Z339+AC339+AE339)*Data!M339)+(Z339+AE339)*(1-Data!M339)*1.8/12+Y339+AD339+AA339+AB339+AF339+AG339)</f>
        <v>4269.7290118363626</v>
      </c>
      <c r="AJ339" s="1">
        <f>'Innlegging av opplysninger'!$C$13*((X339+Z339+AC339+AE339)*(1-Data!M339)-(Z339+AE339)*(1-Data!M339)*1.8/12)</f>
        <v>31619.112401618171</v>
      </c>
      <c r="AK339" s="83">
        <f t="shared" si="54"/>
        <v>794000</v>
      </c>
      <c r="AL339" s="83">
        <f t="shared" si="55"/>
        <v>225000</v>
      </c>
      <c r="AM339" s="83">
        <f t="shared" si="56"/>
        <v>862000</v>
      </c>
      <c r="AN339" s="83"/>
      <c r="AO339" s="83"/>
      <c r="AP339" s="83"/>
      <c r="AQ339" s="83"/>
      <c r="AR339" s="83"/>
      <c r="AS339" s="83"/>
      <c r="AT339" s="83"/>
      <c r="AV339" s="97"/>
      <c r="AZ339" s="98"/>
      <c r="BA339" s="99"/>
      <c r="BB339" s="4"/>
      <c r="BC339" s="3"/>
    </row>
    <row r="340" spans="1:55">
      <c r="A340" t="str">
        <f t="shared" si="50"/>
        <v>1563Undervisning</v>
      </c>
      <c r="B340" s="6" t="str">
        <f>Data!A340</f>
        <v>1563</v>
      </c>
      <c r="C340" s="7" t="str">
        <f>Data!B340</f>
        <v>Sunndal kommune</v>
      </c>
      <c r="D340" s="7" t="str">
        <f>Data!C340</f>
        <v>Undervisning</v>
      </c>
      <c r="E340" s="1">
        <f>Data!D340</f>
        <v>171.46679999999998</v>
      </c>
      <c r="F340" s="1">
        <f>Data!E340+Data!F340</f>
        <v>47336.416520185405</v>
      </c>
      <c r="G340" s="1">
        <f>Data!G340</f>
        <v>0.51992572323038644</v>
      </c>
      <c r="H340" s="1">
        <f t="shared" si="51"/>
        <v>88544987.609272644</v>
      </c>
      <c r="I340" s="1">
        <f t="shared" si="52"/>
        <v>972.54545454545462</v>
      </c>
      <c r="J340" s="1">
        <f t="shared" si="53"/>
        <v>10625515.218567263</v>
      </c>
      <c r="K340" s="1">
        <f>'Innlegging av opplysninger'!$B$4*H340</f>
        <v>11510848.389205445</v>
      </c>
      <c r="L340" s="1"/>
      <c r="M340" s="1">
        <f>'Innlegging av opplysninger'!$B$5*H340</f>
        <v>11599393.376814717</v>
      </c>
      <c r="N340" s="1">
        <f>'Innlegging av opplysninger'!$B$5*I340</f>
        <v>127.40345454545457</v>
      </c>
      <c r="O340" s="1">
        <f>'Innlegging av opplysninger'!$B$5*J340</f>
        <v>1391942.4936323115</v>
      </c>
      <c r="P340" s="1">
        <f>'Innlegging av opplysninger'!$B$5*K340</f>
        <v>1507921.1389859132</v>
      </c>
      <c r="Q340" s="1"/>
      <c r="R340" s="1">
        <f>'Innlegging av opplysninger'!$C$11*SUM(H340:Q340)</f>
        <v>4756904.9106647214</v>
      </c>
      <c r="S340" s="1">
        <f>'Innlegging av opplysninger'!$C$13*(((H340+J340+M340+O340)*Data!H340)+(J340+O340)*(1-Data!H340)*1.8/12+I340+N340+K340+L340+P340+Q340)</f>
        <v>808411.27201439533</v>
      </c>
      <c r="T340" s="1">
        <f>'Innlegging av opplysninger'!$C$13*((H340+J340+M340+O340)*(1-Data!H340)-(J340+O340)*(1-Data!H340)*1.8/12)</f>
        <v>5701037.5531057492</v>
      </c>
      <c r="U340" s="1">
        <f>Data!I340</f>
        <v>20.700000000000003</v>
      </c>
      <c r="V340" s="1">
        <f>Data!J340+Data!K340</f>
        <v>46050.649275362324</v>
      </c>
      <c r="W340" s="1">
        <f>Data!L340</f>
        <v>1.267149758454106</v>
      </c>
      <c r="X340" s="1">
        <f t="shared" si="57"/>
        <v>10399073.890909093</v>
      </c>
      <c r="Y340" s="100">
        <f t="shared" si="58"/>
        <v>286.14545454545453</v>
      </c>
      <c r="Z340" s="100">
        <f t="shared" si="59"/>
        <v>1487108.4852</v>
      </c>
      <c r="AA340" s="100">
        <f>'Innlegging av opplysninger'!$B$4*X340</f>
        <v>1351879.605818182</v>
      </c>
      <c r="AB340" s="1"/>
      <c r="AC340" s="1">
        <f>'Innlegging av opplysninger'!$B$5*X340</f>
        <v>1362278.6797090911</v>
      </c>
      <c r="AD340" s="1">
        <f>'Innlegging av opplysninger'!$B$5*Y340</f>
        <v>37.485054545454545</v>
      </c>
      <c r="AE340" s="1">
        <f>'Innlegging av opplysninger'!$B$5*Z340</f>
        <v>194811.21156120001</v>
      </c>
      <c r="AF340" s="1">
        <f>'Innlegging av opplysninger'!$B$5*AA340</f>
        <v>177096.22836218184</v>
      </c>
      <c r="AG340" s="1"/>
      <c r="AH340" s="1">
        <f>'Innlegging av opplysninger'!$C$11*SUM(X340:AG340)</f>
        <v>568957.72581861587</v>
      </c>
      <c r="AI340" s="1">
        <f>'Innlegging av opplysninger'!$C$13*(((X340+Z340+AC340+AE340)*Data!M340)+(Z340+AE340)*(1-Data!M340)*1.8/12+Y340+AD340+AA340+AB340+AF340+AG340)</f>
        <v>109036.44186343477</v>
      </c>
      <c r="AJ340" s="1">
        <f>'Innlegging av opplysninger'!$C$13*((X340+Z340+AC340+AE340)*(1-Data!M340)-(Z340+AE340)*(1-Data!M340)*1.8/12)</f>
        <v>669537.2882041448</v>
      </c>
      <c r="AK340" s="83">
        <f t="shared" si="54"/>
        <v>5326000</v>
      </c>
      <c r="AL340" s="83">
        <f t="shared" si="55"/>
        <v>917000</v>
      </c>
      <c r="AM340" s="83">
        <f t="shared" si="56"/>
        <v>6371000</v>
      </c>
      <c r="AN340" s="83"/>
      <c r="AO340" s="83"/>
      <c r="AP340" s="83"/>
      <c r="AQ340" s="83"/>
      <c r="AR340" s="83"/>
      <c r="AS340" s="83"/>
      <c r="AT340" s="83"/>
      <c r="AV340" s="97"/>
      <c r="AZ340" s="98"/>
      <c r="BA340" s="99"/>
      <c r="BB340" s="4"/>
      <c r="BC340" s="3"/>
    </row>
    <row r="341" spans="1:55">
      <c r="A341" t="str">
        <f t="shared" si="50"/>
        <v>1563Barnehager</v>
      </c>
      <c r="B341" s="6" t="str">
        <f>Data!A341</f>
        <v>1563</v>
      </c>
      <c r="C341" s="7" t="str">
        <f>Data!B341</f>
        <v>Sunndal kommune</v>
      </c>
      <c r="D341" s="7" t="str">
        <f>Data!C341</f>
        <v>Barnehager</v>
      </c>
      <c r="E341" s="1">
        <f>Data!D341</f>
        <v>102.81999999999998</v>
      </c>
      <c r="F341" s="1">
        <f>Data!E341+Data!F341</f>
        <v>41475.518503047402</v>
      </c>
      <c r="G341" s="1">
        <f>Data!G341</f>
        <v>0</v>
      </c>
      <c r="H341" s="1">
        <f t="shared" si="51"/>
        <v>46521957.954363629</v>
      </c>
      <c r="I341" s="1">
        <f t="shared" si="52"/>
        <v>0</v>
      </c>
      <c r="J341" s="1">
        <f t="shared" si="53"/>
        <v>5582634.9545236351</v>
      </c>
      <c r="K341" s="1">
        <f>'Innlegging av opplysninger'!$B$4*H341</f>
        <v>6047854.5340672722</v>
      </c>
      <c r="L341" s="1"/>
      <c r="M341" s="1">
        <f>'Innlegging av opplysninger'!$B$5*H341</f>
        <v>6094376.4920216361</v>
      </c>
      <c r="N341" s="1">
        <f>'Innlegging av opplysninger'!$B$5*I341</f>
        <v>0</v>
      </c>
      <c r="O341" s="1">
        <f>'Innlegging av opplysninger'!$B$5*J341</f>
        <v>731325.17904259625</v>
      </c>
      <c r="P341" s="1">
        <f>'Innlegging av opplysninger'!$B$5*K341</f>
        <v>792268.94396281266</v>
      </c>
      <c r="Q341" s="1"/>
      <c r="R341" s="1">
        <f>'Innlegging av opplysninger'!$C$11*SUM(H341:Q341)</f>
        <v>2499275.8862033002</v>
      </c>
      <c r="S341" s="1">
        <f>'Innlegging av opplysninger'!$C$13*(((H341+J341+M341+O341)*Data!H341)+(J341+O341)*(1-Data!H341)*1.8/12+I341+N341+K341+L341+P341+Q341)</f>
        <v>415519.38881002826</v>
      </c>
      <c r="T341" s="1">
        <f>'Innlegging av opplysninger'!$C$13*((H341+J341+M341+O341)*(1-Data!H341)-(J341+O341)*(1-Data!H341)*1.8/12)</f>
        <v>3004542.3502050135</v>
      </c>
      <c r="U341" s="1">
        <f>Data!I341</f>
        <v>6.55</v>
      </c>
      <c r="V341" s="1">
        <f>Data!J341+Data!K341</f>
        <v>40849.262086514005</v>
      </c>
      <c r="W341" s="1">
        <f>Data!L341</f>
        <v>0</v>
      </c>
      <c r="X341" s="1">
        <f t="shared" si="57"/>
        <v>2918865.4545454551</v>
      </c>
      <c r="Y341" s="100">
        <f t="shared" si="58"/>
        <v>0</v>
      </c>
      <c r="Z341" s="100">
        <f t="shared" si="59"/>
        <v>417397.76000000001</v>
      </c>
      <c r="AA341" s="100">
        <f>'Innlegging av opplysninger'!$B$4*X341</f>
        <v>379452.50909090915</v>
      </c>
      <c r="AB341" s="1"/>
      <c r="AC341" s="1">
        <f>'Innlegging av opplysninger'!$B$5*X341</f>
        <v>382371.37454545463</v>
      </c>
      <c r="AD341" s="1">
        <f>'Innlegging av opplysninger'!$B$5*Y341</f>
        <v>0</v>
      </c>
      <c r="AE341" s="1">
        <f>'Innlegging av opplysninger'!$B$5*Z341</f>
        <v>54679.10656</v>
      </c>
      <c r="AF341" s="1">
        <f>'Innlegging av opplysninger'!$B$5*AA341</f>
        <v>49708.278690909101</v>
      </c>
      <c r="AG341" s="1"/>
      <c r="AH341" s="1">
        <f>'Innlegging av opplysninger'!$C$11*SUM(X341:AG341)</f>
        <v>159694.03037044365</v>
      </c>
      <c r="AI341" s="1">
        <f>'Innlegging av opplysninger'!$C$13*(((X341+Z341+AC341+AE341)*Data!M341)+(Z341+AE341)*(1-Data!M341)*1.8/12+Y341+AD341+AA341+AB341+AF341+AG341)</f>
        <v>25998.560523822547</v>
      </c>
      <c r="AJ341" s="1">
        <f>'Innlegging av opplysninger'!$C$13*((X341+Z341+AC341+AE341)*(1-Data!M341)-(Z341+AE341)*(1-Data!M341)*1.8/12)</f>
        <v>192530.11261467927</v>
      </c>
      <c r="AK341" s="83">
        <f t="shared" si="54"/>
        <v>2659000</v>
      </c>
      <c r="AL341" s="83">
        <f t="shared" si="55"/>
        <v>442000</v>
      </c>
      <c r="AM341" s="83">
        <f t="shared" si="56"/>
        <v>3197000</v>
      </c>
      <c r="AN341" s="83"/>
      <c r="AO341" s="83"/>
      <c r="AP341" s="83"/>
      <c r="AQ341" s="83"/>
      <c r="AR341" s="83"/>
      <c r="AS341" s="83"/>
      <c r="AT341" s="83"/>
      <c r="AV341" s="97"/>
      <c r="AZ341" s="98"/>
      <c r="BA341" s="99"/>
      <c r="BB341" s="4"/>
      <c r="BC341" s="3"/>
    </row>
    <row r="342" spans="1:55">
      <c r="A342" t="str">
        <f t="shared" si="50"/>
        <v>1563Helse/pleie/omsorg</v>
      </c>
      <c r="B342" s="6" t="str">
        <f>Data!A342</f>
        <v>1563</v>
      </c>
      <c r="C342" s="7" t="str">
        <f>Data!B342</f>
        <v>Sunndal kommune</v>
      </c>
      <c r="D342" s="7" t="str">
        <f>Data!C342</f>
        <v>Helse/pleie/omsorg</v>
      </c>
      <c r="E342" s="1">
        <f>Data!D342</f>
        <v>256.78860000000003</v>
      </c>
      <c r="F342" s="1">
        <f>Data!E342+Data!F342</f>
        <v>45897.563430256123</v>
      </c>
      <c r="G342" s="1">
        <f>Data!G342</f>
        <v>125.60355093645123</v>
      </c>
      <c r="H342" s="1">
        <f t="shared" si="51"/>
        <v>128574229.70909092</v>
      </c>
      <c r="I342" s="1">
        <f t="shared" si="52"/>
        <v>351857.01818181819</v>
      </c>
      <c r="J342" s="1">
        <f t="shared" si="53"/>
        <v>15471130.407272728</v>
      </c>
      <c r="K342" s="1">
        <f>'Innlegging av opplysninger'!$B$4*H342</f>
        <v>16714649.86218182</v>
      </c>
      <c r="L342" s="1"/>
      <c r="M342" s="1">
        <f>'Innlegging av opplysninger'!$B$5*H342</f>
        <v>16843224.091890913</v>
      </c>
      <c r="N342" s="1">
        <f>'Innlegging av opplysninger'!$B$5*I342</f>
        <v>46093.269381818187</v>
      </c>
      <c r="O342" s="1">
        <f>'Innlegging av opplysninger'!$B$5*J342</f>
        <v>2026718.0833527276</v>
      </c>
      <c r="P342" s="1">
        <f>'Innlegging av opplysninger'!$B$5*K342</f>
        <v>2189619.1319458187</v>
      </c>
      <c r="Q342" s="1"/>
      <c r="R342" s="1">
        <f>'Innlegging av opplysninger'!$C$11*SUM(H342:Q342)</f>
        <v>6924265.8197853444</v>
      </c>
      <c r="S342" s="1">
        <f>'Innlegging av opplysninger'!$C$13*(((H342+J342+M342+O342)*Data!H342)+(J342+O342)*(1-Data!H342)*1.8/12+I342+N342+K342+L342+P342+Q342)</f>
        <v>1223361.7158406244</v>
      </c>
      <c r="T342" s="1">
        <f>'Innlegging av opplysninger'!$C$13*((H342+J342+M342+O342)*(1-Data!H342)-(J342+O342)*(1-Data!H342)*1.8/12)</f>
        <v>8251949.4059708985</v>
      </c>
      <c r="U342" s="1">
        <f>Data!I342</f>
        <v>35.870000000000005</v>
      </c>
      <c r="V342" s="1">
        <f>Data!J342+Data!K342</f>
        <v>47910.766634141801</v>
      </c>
      <c r="W342" s="1">
        <f>Data!L342</f>
        <v>57.4967939782548</v>
      </c>
      <c r="X342" s="1">
        <f t="shared" si="57"/>
        <v>18747918.536363635</v>
      </c>
      <c r="Y342" s="100">
        <f t="shared" si="58"/>
        <v>22499.018181818181</v>
      </c>
      <c r="Z342" s="100">
        <f t="shared" si="59"/>
        <v>2684169.7102999999</v>
      </c>
      <c r="AA342" s="100">
        <f>'Innlegging av opplysninger'!$B$4*X342</f>
        <v>2437229.4097272726</v>
      </c>
      <c r="AB342" s="1"/>
      <c r="AC342" s="1">
        <f>'Innlegging av opplysninger'!$B$5*X342</f>
        <v>2455977.3282636362</v>
      </c>
      <c r="AD342" s="1">
        <f>'Innlegging av opplysninger'!$B$5*Y342</f>
        <v>2947.3713818181818</v>
      </c>
      <c r="AE342" s="1">
        <f>'Innlegging av opplysninger'!$B$5*Z342</f>
        <v>351626.23204929999</v>
      </c>
      <c r="AF342" s="1">
        <f>'Innlegging av opplysninger'!$B$5*AA342</f>
        <v>319277.05267427274</v>
      </c>
      <c r="AG342" s="1"/>
      <c r="AH342" s="1">
        <f>'Innlegging av opplysninger'!$C$11*SUM(X342:AG342)</f>
        <v>1026822.4970397865</v>
      </c>
      <c r="AI342" s="1">
        <f>'Innlegging av opplysninger'!$C$13*(((X342+Z342+AC342+AE342)*Data!M342)+(Z342+AE342)*(1-Data!M342)*1.8/12+Y342+AD342+AA342+AB342+AF342+AG342)</f>
        <v>171124.89583077806</v>
      </c>
      <c r="AJ342" s="1">
        <f>'Innlegging av opplysninger'!$C$13*((X342+Z342+AC342+AE342)*(1-Data!M342)-(Z342+AE342)*(1-Data!M342)*1.8/12)</f>
        <v>1234000.626434193</v>
      </c>
      <c r="AK342" s="83">
        <f t="shared" si="54"/>
        <v>7951000</v>
      </c>
      <c r="AL342" s="83">
        <f t="shared" si="55"/>
        <v>1394000</v>
      </c>
      <c r="AM342" s="83">
        <f t="shared" si="56"/>
        <v>9486000</v>
      </c>
      <c r="AN342" s="83"/>
      <c r="AO342" s="83"/>
      <c r="AP342" s="83"/>
      <c r="AQ342" s="83"/>
      <c r="AR342" s="83"/>
      <c r="AS342" s="83"/>
      <c r="AT342" s="83"/>
      <c r="AV342" s="97"/>
      <c r="AZ342" s="98"/>
      <c r="BA342" s="99"/>
      <c r="BB342" s="4"/>
      <c r="BC342" s="3"/>
    </row>
    <row r="343" spans="1:55">
      <c r="A343" t="str">
        <f t="shared" si="50"/>
        <v>1563Samferdsel og teknikk</v>
      </c>
      <c r="B343" s="6" t="str">
        <f>Data!A343</f>
        <v>1563</v>
      </c>
      <c r="C343" s="7" t="str">
        <f>Data!B343</f>
        <v>Sunndal kommune</v>
      </c>
      <c r="D343" s="7" t="str">
        <f>Data!C343</f>
        <v>Samferdsel og teknikk</v>
      </c>
      <c r="E343" s="1">
        <f>Data!D343</f>
        <v>26.2</v>
      </c>
      <c r="F343" s="1">
        <f>Data!E343+Data!F343</f>
        <v>44316.110305343529</v>
      </c>
      <c r="G343" s="1">
        <f>Data!G343</f>
        <v>92.431679389312976</v>
      </c>
      <c r="H343" s="1">
        <f t="shared" si="51"/>
        <v>12666350.072727276</v>
      </c>
      <c r="I343" s="1">
        <f t="shared" si="52"/>
        <v>26418.654545454545</v>
      </c>
      <c r="J343" s="1">
        <f t="shared" si="53"/>
        <v>1523132.2472727275</v>
      </c>
      <c r="K343" s="1">
        <f>'Innlegging av opplysninger'!$B$4*H343</f>
        <v>1646625.509454546</v>
      </c>
      <c r="L343" s="1"/>
      <c r="M343" s="1">
        <f>'Innlegging av opplysninger'!$B$5*H343</f>
        <v>1659291.8595272733</v>
      </c>
      <c r="N343" s="1">
        <f>'Innlegging av opplysninger'!$B$5*I343</f>
        <v>3460.8437454545456</v>
      </c>
      <c r="O343" s="1">
        <f>'Innlegging av opplysninger'!$B$5*J343</f>
        <v>199530.32439272731</v>
      </c>
      <c r="P343" s="1">
        <f>'Innlegging av opplysninger'!$B$5*K343</f>
        <v>215707.94173854555</v>
      </c>
      <c r="Q343" s="1"/>
      <c r="R343" s="1">
        <f>'Innlegging av opplysninger'!$C$11*SUM(H343:Q343)</f>
        <v>681739.66322935233</v>
      </c>
      <c r="S343" s="1">
        <f>'Innlegging av opplysninger'!$C$13*(((H343+J343+M343+O343)*Data!H343)+(J343+O343)*(1-Data!H343)*1.8/12+I343+N343+K343+L343+P343+Q343)</f>
        <v>116577.43999714164</v>
      </c>
      <c r="T343" s="1">
        <f>'Innlegging av opplysninger'!$C$13*((H343+J343+M343+O343)*(1-Data!H343)-(J343+O343)*(1-Data!H343)*1.8/12)</f>
        <v>816329.46757986653</v>
      </c>
      <c r="U343" s="1">
        <f>Data!I343</f>
        <v>6.5</v>
      </c>
      <c r="V343" s="1">
        <f>Data!J343+Data!K343</f>
        <v>45624.146153846159</v>
      </c>
      <c r="W343" s="1">
        <f>Data!L343</f>
        <v>195.17846153846156</v>
      </c>
      <c r="X343" s="1">
        <f t="shared" si="57"/>
        <v>3235166.7272727275</v>
      </c>
      <c r="Y343" s="100">
        <f t="shared" si="58"/>
        <v>13839.927272727273</v>
      </c>
      <c r="Z343" s="100">
        <f t="shared" si="59"/>
        <v>464607.95159999997</v>
      </c>
      <c r="AA343" s="100">
        <f>'Innlegging av opplysninger'!$B$4*X343</f>
        <v>420571.67454545462</v>
      </c>
      <c r="AB343" s="1"/>
      <c r="AC343" s="1">
        <f>'Innlegging av opplysninger'!$B$5*X343</f>
        <v>423806.8412727273</v>
      </c>
      <c r="AD343" s="1">
        <f>'Innlegging av opplysninger'!$B$5*Y343</f>
        <v>1813.0304727272728</v>
      </c>
      <c r="AE343" s="1">
        <f>'Innlegging av opplysninger'!$B$5*Z343</f>
        <v>60863.641659599998</v>
      </c>
      <c r="AF343" s="1">
        <f>'Innlegging av opplysninger'!$B$5*AA343</f>
        <v>55094.889365454554</v>
      </c>
      <c r="AG343" s="1"/>
      <c r="AH343" s="1">
        <f>'Innlegging av opplysninger'!$C$11*SUM(X343:AG343)</f>
        <v>177679.05797153388</v>
      </c>
      <c r="AI343" s="1">
        <f>'Innlegging av opplysninger'!$C$13*(((X343+Z343+AC343+AE343)*Data!M343)+(Z343+AE343)*(1-Data!M343)*1.8/12+Y343+AD343+AA343+AB343+AF343+AG343)</f>
        <v>29647.293553555795</v>
      </c>
      <c r="AJ343" s="1">
        <f>'Innlegging av opplysninger'!$C$13*((X343+Z343+AC343+AE343)*(1-Data!M343)-(Z343+AE343)*(1-Data!M343)*1.8/12)</f>
        <v>213492.46998643794</v>
      </c>
      <c r="AK343" s="83">
        <f t="shared" si="54"/>
        <v>859000</v>
      </c>
      <c r="AL343" s="83">
        <f t="shared" si="55"/>
        <v>146000</v>
      </c>
      <c r="AM343" s="83">
        <f t="shared" si="56"/>
        <v>1030000</v>
      </c>
      <c r="AN343" s="83"/>
      <c r="AO343" s="83"/>
      <c r="AP343" s="83"/>
      <c r="AQ343" s="83"/>
      <c r="AR343" s="83"/>
      <c r="AS343" s="83"/>
      <c r="AT343" s="83"/>
      <c r="AV343" s="97"/>
      <c r="AZ343" s="98"/>
      <c r="BA343" s="99"/>
      <c r="BB343" s="4"/>
      <c r="BC343" s="3"/>
    </row>
    <row r="344" spans="1:55">
      <c r="A344" t="str">
        <f t="shared" si="50"/>
        <v>1563Annet</v>
      </c>
      <c r="B344" s="6" t="str">
        <f>Data!A344</f>
        <v>1563</v>
      </c>
      <c r="C344" s="7" t="str">
        <f>Data!B344</f>
        <v>Sunndal kommune</v>
      </c>
      <c r="D344" s="7" t="str">
        <f>Data!C344</f>
        <v>Annet</v>
      </c>
      <c r="E344" s="1">
        <f>Data!D344</f>
        <v>33.860500000000002</v>
      </c>
      <c r="F344" s="1">
        <f>Data!E344+Data!F344</f>
        <v>49534.693054345516</v>
      </c>
      <c r="G344" s="1">
        <f>Data!G344</f>
        <v>47.447320624326274</v>
      </c>
      <c r="H344" s="1">
        <f t="shared" si="51"/>
        <v>18297485.172727272</v>
      </c>
      <c r="I344" s="1">
        <f t="shared" si="52"/>
        <v>17526.436363636363</v>
      </c>
      <c r="J344" s="1">
        <f t="shared" si="53"/>
        <v>2197801.3930909089</v>
      </c>
      <c r="K344" s="1">
        <f>'Innlegging av opplysninger'!$B$4*H344</f>
        <v>2378673.0724545456</v>
      </c>
      <c r="L344" s="1"/>
      <c r="M344" s="1">
        <f>'Innlegging av opplysninger'!$B$5*H344</f>
        <v>2396970.5576272728</v>
      </c>
      <c r="N344" s="1">
        <f>'Innlegging av opplysninger'!$B$5*I344</f>
        <v>2295.9631636363638</v>
      </c>
      <c r="O344" s="1">
        <f>'Innlegging av opplysninger'!$B$5*J344</f>
        <v>287911.98249490908</v>
      </c>
      <c r="P344" s="1">
        <f>'Innlegging av opplysninger'!$B$5*K344</f>
        <v>311606.1724915455</v>
      </c>
      <c r="Q344" s="1"/>
      <c r="R344" s="1">
        <f>'Innlegging av opplysninger'!$C$11*SUM(H344:Q344)</f>
        <v>983830.28851572156</v>
      </c>
      <c r="S344" s="1">
        <f>'Innlegging av opplysninger'!$C$13*(((H344+J344+M344+O344)*Data!H344)+(J344+O344)*(1-Data!H344)*1.8/12+I344+N344+K344+L344+P344+Q344)</f>
        <v>192982.40285091705</v>
      </c>
      <c r="T344" s="1">
        <f>'Innlegging av opplysninger'!$C$13*((H344+J344+M344+O344)*(1-Data!H344)-(J344+O344)*(1-Data!H344)*1.8/12)</f>
        <v>1153311.6761705966</v>
      </c>
      <c r="U344" s="1">
        <f>Data!I344</f>
        <v>10.8323</v>
      </c>
      <c r="V344" s="1">
        <f>Data!J344+Data!K344</f>
        <v>53543.554692909165</v>
      </c>
      <c r="W344" s="1">
        <f>Data!L344</f>
        <v>0</v>
      </c>
      <c r="X344" s="1">
        <f t="shared" si="57"/>
        <v>6327271.0636363626</v>
      </c>
      <c r="Y344" s="100">
        <f t="shared" si="58"/>
        <v>0</v>
      </c>
      <c r="Z344" s="100">
        <f t="shared" si="59"/>
        <v>904799.76209999982</v>
      </c>
      <c r="AA344" s="100">
        <f>'Innlegging av opplysninger'!$B$4*X344</f>
        <v>822545.23827272712</v>
      </c>
      <c r="AB344" s="1"/>
      <c r="AC344" s="1">
        <f>'Innlegging av opplysninger'!$B$5*X344</f>
        <v>828872.50933636352</v>
      </c>
      <c r="AD344" s="1">
        <f>'Innlegging av opplysninger'!$B$5*Y344</f>
        <v>0</v>
      </c>
      <c r="AE344" s="1">
        <f>'Innlegging av opplysninger'!$B$5*Z344</f>
        <v>118528.76883509998</v>
      </c>
      <c r="AF344" s="1">
        <f>'Innlegging av opplysninger'!$B$5*AA344</f>
        <v>107753.42621372726</v>
      </c>
      <c r="AG344" s="1"/>
      <c r="AH344" s="1">
        <f>'Innlegging av opplysninger'!$C$11*SUM(X344:AG344)</f>
        <v>346171.28919898259</v>
      </c>
      <c r="AI344" s="1">
        <f>'Innlegging av opplysninger'!$C$13*(((X344+Z344+AC344+AE344)*Data!M344)+(Z344+AE344)*(1-Data!M344)*1.8/12+Y344+AD344+AA344+AB344+AF344+AG344)</f>
        <v>101335.42563812394</v>
      </c>
      <c r="AJ344" s="1">
        <f>'Innlegging av opplysninger'!$C$13*((X344+Z344+AC344+AE344)*(1-Data!M344)-(Z344+AE344)*(1-Data!M344)*1.8/12)</f>
        <v>372372.65431837866</v>
      </c>
      <c r="AK344" s="83">
        <f t="shared" si="54"/>
        <v>1330000</v>
      </c>
      <c r="AL344" s="83">
        <f t="shared" si="55"/>
        <v>294000</v>
      </c>
      <c r="AM344" s="83">
        <f t="shared" si="56"/>
        <v>1526000</v>
      </c>
      <c r="AN344" s="83"/>
      <c r="AO344" s="83"/>
      <c r="AP344" s="83"/>
      <c r="AQ344" s="83"/>
      <c r="AR344" s="83"/>
      <c r="AS344" s="83"/>
      <c r="AT344" s="83"/>
      <c r="AV344" s="97"/>
      <c r="AZ344" s="98"/>
      <c r="BA344" s="99"/>
      <c r="BB344" s="4"/>
      <c r="BC344" s="3"/>
    </row>
    <row r="345" spans="1:55">
      <c r="A345" t="str">
        <f t="shared" si="50"/>
        <v>1566Alle</v>
      </c>
      <c r="B345" s="6" t="str">
        <f>Data!A345</f>
        <v>1566</v>
      </c>
      <c r="C345" s="7" t="str">
        <f>Data!B345</f>
        <v>Surnadal kommune</v>
      </c>
      <c r="D345" s="7" t="str">
        <f>Data!C345</f>
        <v>Alle</v>
      </c>
      <c r="E345" s="1">
        <f>Data!D345</f>
        <v>511.7285000000013</v>
      </c>
      <c r="F345" s="1">
        <f>Data!E345+Data!F345</f>
        <v>45755.808311210472</v>
      </c>
      <c r="G345" s="1">
        <f>Data!G345</f>
        <v>433.19871767939367</v>
      </c>
      <c r="H345" s="1">
        <f t="shared" si="51"/>
        <v>255431467.12781811</v>
      </c>
      <c r="I345" s="1">
        <f t="shared" si="52"/>
        <v>2418328.6909090923</v>
      </c>
      <c r="J345" s="1">
        <f t="shared" si="53"/>
        <v>30941975.498247262</v>
      </c>
      <c r="K345" s="1">
        <f>'Innlegging av opplysninger'!$B$4*H345</f>
        <v>33206090.726616357</v>
      </c>
      <c r="L345" s="1"/>
      <c r="M345" s="1">
        <f>'Innlegging av opplysninger'!$B$5*H345</f>
        <v>33461522.193744175</v>
      </c>
      <c r="N345" s="1">
        <f>'Innlegging av opplysninger'!$B$5*I345</f>
        <v>316801.05850909109</v>
      </c>
      <c r="O345" s="1">
        <f>'Innlegging av opplysninger'!$B$5*J345</f>
        <v>4053398.7902703914</v>
      </c>
      <c r="P345" s="1">
        <f>'Innlegging av opplysninger'!$B$5*K345</f>
        <v>4349997.885186743</v>
      </c>
      <c r="Q345" s="1"/>
      <c r="R345" s="1">
        <f>'Innlegging av opplysninger'!$C$11*SUM(H345:Q345)</f>
        <v>13838824.114909448</v>
      </c>
      <c r="S345" s="1">
        <f>'Innlegging av opplysninger'!$C$13*(((H345+J345+M345+O345)*Data!H345)+(J345+O345)*(1-Data!H345)*1.8/12+I345+N345+K345+L345+P345+Q345)</f>
        <v>2596503.0220932174</v>
      </c>
      <c r="T345" s="1">
        <f>'Innlegging av opplysninger'!$C$13*((H345+J345+M345+O345)*(1-Data!H345)-(J345+O345)*(1-Data!H345)*1.8/12)</f>
        <v>16340835.240414446</v>
      </c>
      <c r="U345" s="1">
        <f>Data!I345</f>
        <v>58.832199999999993</v>
      </c>
      <c r="V345" s="1">
        <f>Data!J345+Data!K345</f>
        <v>47508.427145338785</v>
      </c>
      <c r="W345" s="1">
        <f>Data!L345</f>
        <v>616.58955469963735</v>
      </c>
      <c r="X345" s="1">
        <f t="shared" si="57"/>
        <v>30491184.954545453</v>
      </c>
      <c r="Y345" s="100">
        <f t="shared" si="58"/>
        <v>395730.76363636361</v>
      </c>
      <c r="Z345" s="100">
        <f t="shared" si="59"/>
        <v>4416828.9476999994</v>
      </c>
      <c r="AA345" s="100">
        <f>'Innlegging av opplysninger'!$B$4*X345</f>
        <v>3963854.044090909</v>
      </c>
      <c r="AB345" s="1"/>
      <c r="AC345" s="1">
        <f>'Innlegging av opplysninger'!$B$5*X345</f>
        <v>3994345.2290454544</v>
      </c>
      <c r="AD345" s="1">
        <f>'Innlegging av opplysninger'!$B$5*Y345</f>
        <v>51840.730036363639</v>
      </c>
      <c r="AE345" s="1">
        <f>'Innlegging av opplysninger'!$B$5*Z345</f>
        <v>578604.59214869991</v>
      </c>
      <c r="AF345" s="1">
        <f>'Innlegging av opplysninger'!$B$5*AA345</f>
        <v>519264.87977590907</v>
      </c>
      <c r="AG345" s="1"/>
      <c r="AH345" s="1">
        <f>'Innlegging av opplysninger'!$C$11*SUM(X345:AG345)</f>
        <v>1687642.8573572077</v>
      </c>
      <c r="AI345" s="1">
        <f>'Innlegging av opplysninger'!$C$13*(((X345+Z345+AC345+AE345)*Data!M345)+(Z345+AE345)*(1-Data!M345)*1.8/12+Y345+AD345+AA345+AB345+AF345+AG345)</f>
        <v>366943.76903675968</v>
      </c>
      <c r="AJ345" s="1">
        <f>'Innlegging av opplysninger'!$C$13*((X345+Z345+AC345+AE345)*(1-Data!M345)-(Z345+AE345)*(1-Data!M345)*1.8/12)</f>
        <v>1942462.2462941564</v>
      </c>
      <c r="AK345" s="83">
        <f t="shared" si="54"/>
        <v>15526000</v>
      </c>
      <c r="AL345" s="83">
        <f t="shared" si="55"/>
        <v>2963000</v>
      </c>
      <c r="AM345" s="83">
        <f t="shared" si="56"/>
        <v>18283000</v>
      </c>
      <c r="AN345" s="83"/>
      <c r="AO345" s="83"/>
      <c r="AP345" s="83"/>
      <c r="AQ345" s="83"/>
      <c r="AR345" s="83"/>
      <c r="AS345" s="83"/>
      <c r="AT345" s="83"/>
      <c r="AV345" s="97"/>
      <c r="AZ345" s="98"/>
      <c r="BA345" s="99"/>
      <c r="BB345" s="4"/>
      <c r="BC345" s="3"/>
    </row>
    <row r="346" spans="1:55">
      <c r="A346" t="str">
        <f t="shared" si="50"/>
        <v>1566Administrasjon</v>
      </c>
      <c r="B346" s="6" t="str">
        <f>Data!A346</f>
        <v>1566</v>
      </c>
      <c r="C346" s="7" t="str">
        <f>Data!B346</f>
        <v>Surnadal kommune</v>
      </c>
      <c r="D346" s="7" t="str">
        <f>Data!C346</f>
        <v>Administrasjon</v>
      </c>
      <c r="E346" s="1">
        <f>Data!D346</f>
        <v>19.416800000000002</v>
      </c>
      <c r="F346" s="1">
        <f>Data!E346+Data!F346</f>
        <v>56743.44636260008</v>
      </c>
      <c r="G346" s="1">
        <f>Data!G346</f>
        <v>0</v>
      </c>
      <c r="H346" s="1">
        <f t="shared" si="51"/>
        <v>12019376.174545454</v>
      </c>
      <c r="I346" s="1">
        <f t="shared" si="52"/>
        <v>0</v>
      </c>
      <c r="J346" s="1">
        <f t="shared" si="53"/>
        <v>1442325.1409454544</v>
      </c>
      <c r="K346" s="1">
        <f>'Innlegging av opplysninger'!$B$4*H346</f>
        <v>1562518.9026909091</v>
      </c>
      <c r="L346" s="1"/>
      <c r="M346" s="1">
        <f>'Innlegging av opplysninger'!$B$5*H346</f>
        <v>1574538.2788654545</v>
      </c>
      <c r="N346" s="1">
        <f>'Innlegging av opplysninger'!$B$5*I346</f>
        <v>0</v>
      </c>
      <c r="O346" s="1">
        <f>'Innlegging av opplysninger'!$B$5*J346</f>
        <v>188944.59346385451</v>
      </c>
      <c r="P346" s="1">
        <f>'Innlegging av opplysninger'!$B$5*K346</f>
        <v>204689.97625250911</v>
      </c>
      <c r="Q346" s="1"/>
      <c r="R346" s="1">
        <f>'Innlegging av opplysninger'!$C$11*SUM(H346:Q346)</f>
        <v>645710.93653701816</v>
      </c>
      <c r="S346" s="1">
        <f>'Innlegging av opplysninger'!$C$13*(((H346+J346+M346+O346)*Data!H346)+(J346+O346)*(1-Data!H346)*1.8/12+I346+N346+K346+L346+P346+Q346)</f>
        <v>185032.20632214128</v>
      </c>
      <c r="T346" s="1">
        <f>'Innlegging av opplysninger'!$C$13*((H346+J346+M346+O346)*(1-Data!H346)-(J346+O346)*(1-Data!H346)*1.8/12)</f>
        <v>698572.23314956774</v>
      </c>
      <c r="U346" s="1">
        <f>Data!I346</f>
        <v>8.1950000000000003</v>
      </c>
      <c r="V346" s="1">
        <f>Data!J346+Data!K346</f>
        <v>50906.304657311353</v>
      </c>
      <c r="W346" s="1">
        <f>Data!L346</f>
        <v>0</v>
      </c>
      <c r="X346" s="1">
        <f t="shared" si="57"/>
        <v>4551023.6363636348</v>
      </c>
      <c r="Y346" s="100">
        <f t="shared" si="58"/>
        <v>0</v>
      </c>
      <c r="Z346" s="100">
        <f t="shared" si="59"/>
        <v>650796.37999999977</v>
      </c>
      <c r="AA346" s="100">
        <f>'Innlegging av opplysninger'!$B$4*X346</f>
        <v>591633.07272727252</v>
      </c>
      <c r="AB346" s="1"/>
      <c r="AC346" s="1">
        <f>'Innlegging av opplysninger'!$B$5*X346</f>
        <v>596184.0963636362</v>
      </c>
      <c r="AD346" s="1">
        <f>'Innlegging av opplysninger'!$B$5*Y346</f>
        <v>0</v>
      </c>
      <c r="AE346" s="1">
        <f>'Innlegging av opplysninger'!$B$5*Z346</f>
        <v>85254.32577999997</v>
      </c>
      <c r="AF346" s="1">
        <f>'Innlegging av opplysninger'!$B$5*AA346</f>
        <v>77503.9325272727</v>
      </c>
      <c r="AG346" s="1"/>
      <c r="AH346" s="1">
        <f>'Innlegging av opplysninger'!$C$11*SUM(X346:AG346)</f>
        <v>248991.02686294902</v>
      </c>
      <c r="AI346" s="1">
        <f>'Innlegging av opplysninger'!$C$13*(((X346+Z346+AC346+AE346)*Data!M346)+(Z346+AE346)*(1-Data!M346)*1.8/12+Y346+AD346+AA346+AB346+AF346+AG346)</f>
        <v>61878.291204614165</v>
      </c>
      <c r="AJ346" s="1">
        <f>'Innlegging av opplysninger'!$C$13*((X346+Z346+AC346+AE346)*(1-Data!M346)-(Z346+AE346)*(1-Data!M346)*1.8/12)</f>
        <v>278846.2718710003</v>
      </c>
      <c r="AK346" s="83">
        <f t="shared" si="54"/>
        <v>895000</v>
      </c>
      <c r="AL346" s="83">
        <f t="shared" si="55"/>
        <v>247000</v>
      </c>
      <c r="AM346" s="83">
        <f t="shared" si="56"/>
        <v>977000</v>
      </c>
      <c r="AN346" s="83"/>
      <c r="AO346" s="83"/>
      <c r="AP346" s="83"/>
      <c r="AQ346" s="83"/>
      <c r="AR346" s="83"/>
      <c r="AS346" s="83"/>
      <c r="AT346" s="83"/>
      <c r="AV346" s="97"/>
      <c r="AZ346" s="98"/>
      <c r="BA346" s="99"/>
      <c r="BB346" s="4"/>
      <c r="BC346" s="3"/>
    </row>
    <row r="347" spans="1:55">
      <c r="A347" t="str">
        <f t="shared" si="50"/>
        <v>1566Undervisning</v>
      </c>
      <c r="B347" s="6" t="str">
        <f>Data!A347</f>
        <v>1566</v>
      </c>
      <c r="C347" s="7" t="str">
        <f>Data!B347</f>
        <v>Surnadal kommune</v>
      </c>
      <c r="D347" s="7" t="str">
        <f>Data!C347</f>
        <v>Undervisning</v>
      </c>
      <c r="E347" s="1">
        <f>Data!D347</f>
        <v>116.66759999999999</v>
      </c>
      <c r="F347" s="1">
        <f>Data!E347+Data!F347</f>
        <v>49486.458364475948</v>
      </c>
      <c r="G347" s="1">
        <f>Data!G347</f>
        <v>0</v>
      </c>
      <c r="H347" s="1">
        <f t="shared" si="51"/>
        <v>62983269.053272732</v>
      </c>
      <c r="I347" s="1">
        <f t="shared" si="52"/>
        <v>0</v>
      </c>
      <c r="J347" s="1">
        <f t="shared" si="53"/>
        <v>7557992.2863927279</v>
      </c>
      <c r="K347" s="1">
        <f>'Innlegging av opplysninger'!$B$4*H347</f>
        <v>8187824.976925455</v>
      </c>
      <c r="L347" s="1"/>
      <c r="M347" s="1">
        <f>'Innlegging av opplysninger'!$B$5*H347</f>
        <v>8250808.2459787279</v>
      </c>
      <c r="N347" s="1">
        <f>'Innlegging av opplysninger'!$B$5*I347</f>
        <v>0</v>
      </c>
      <c r="O347" s="1">
        <f>'Innlegging av opplysninger'!$B$5*J347</f>
        <v>990096.98951744742</v>
      </c>
      <c r="P347" s="1">
        <f>'Innlegging av opplysninger'!$B$5*K347</f>
        <v>1072605.0719772347</v>
      </c>
      <c r="Q347" s="1"/>
      <c r="R347" s="1">
        <f>'Innlegging av opplysninger'!$C$11*SUM(H347:Q347)</f>
        <v>3383618.6717144437</v>
      </c>
      <c r="S347" s="1">
        <f>'Innlegging av opplysninger'!$C$13*(((H347+J347+M347+O347)*Data!H347)+(J347+O347)*(1-Data!H347)*1.8/12+I347+N347+K347+L347+P347+Q347)</f>
        <v>610304.6963948356</v>
      </c>
      <c r="T347" s="1">
        <f>'Innlegging av opplysninger'!$C$13*((H347+J347+M347+O347)*(1-Data!H347)-(J347+O347)*(1-Data!H347)*1.8/12)</f>
        <v>4019910.3280565087</v>
      </c>
      <c r="U347" s="1">
        <f>Data!I347</f>
        <v>8.2200000000000006</v>
      </c>
      <c r="V347" s="1">
        <f>Data!J347+Data!K347</f>
        <v>40018.836171938361</v>
      </c>
      <c r="W347" s="1">
        <f>Data!L347</f>
        <v>0</v>
      </c>
      <c r="X347" s="1">
        <f t="shared" si="57"/>
        <v>3588598.1818181816</v>
      </c>
      <c r="Y347" s="100">
        <f t="shared" si="58"/>
        <v>0</v>
      </c>
      <c r="Z347" s="100">
        <f t="shared" si="59"/>
        <v>513169.53999999992</v>
      </c>
      <c r="AA347" s="100">
        <f>'Innlegging av opplysninger'!$B$4*X347</f>
        <v>466517.76363636361</v>
      </c>
      <c r="AB347" s="1"/>
      <c r="AC347" s="1">
        <f>'Innlegging av opplysninger'!$B$5*X347</f>
        <v>470106.36181818182</v>
      </c>
      <c r="AD347" s="1">
        <f>'Innlegging av opplysninger'!$B$5*Y347</f>
        <v>0</v>
      </c>
      <c r="AE347" s="1">
        <f>'Innlegging av opplysninger'!$B$5*Z347</f>
        <v>67225.209739999991</v>
      </c>
      <c r="AF347" s="1">
        <f>'Innlegging av opplysninger'!$B$5*AA347</f>
        <v>61113.827036363633</v>
      </c>
      <c r="AG347" s="1"/>
      <c r="AH347" s="1">
        <f>'Innlegging av opplysninger'!$C$11*SUM(X347:AG347)</f>
        <v>196335.77359386548</v>
      </c>
      <c r="AI347" s="1">
        <f>'Innlegging av opplysninger'!$C$13*(((X347+Z347+AC347+AE347)*Data!M347)+(Z347+AE347)*(1-Data!M347)*1.8/12+Y347+AD347+AA347+AB347+AF347+AG347)</f>
        <v>31963.921762953818</v>
      </c>
      <c r="AJ347" s="1">
        <f>'Innlegging av opplysninger'!$C$13*((X347+Z347+AC347+AE347)*(1-Data!M347)-(Z347+AE347)*(1-Data!M347)*1.8/12)</f>
        <v>236706.08420759891</v>
      </c>
      <c r="AK347" s="83">
        <f t="shared" si="54"/>
        <v>3580000</v>
      </c>
      <c r="AL347" s="83">
        <f t="shared" si="55"/>
        <v>642000</v>
      </c>
      <c r="AM347" s="83">
        <f t="shared" si="56"/>
        <v>4257000</v>
      </c>
      <c r="AN347" s="83"/>
      <c r="AO347" s="83"/>
      <c r="AP347" s="83"/>
      <c r="AQ347" s="83"/>
      <c r="AR347" s="83"/>
      <c r="AS347" s="83"/>
      <c r="AT347" s="83"/>
      <c r="AV347" s="97"/>
      <c r="AZ347" s="98"/>
      <c r="BA347" s="99"/>
      <c r="BB347" s="4"/>
      <c r="BC347" s="3"/>
    </row>
    <row r="348" spans="1:55">
      <c r="A348" t="str">
        <f t="shared" si="50"/>
        <v>1566Barnehager</v>
      </c>
      <c r="B348" s="6" t="str">
        <f>Data!A348</f>
        <v>1566</v>
      </c>
      <c r="C348" s="7" t="str">
        <f>Data!B348</f>
        <v>Surnadal kommune</v>
      </c>
      <c r="D348" s="7" t="str">
        <f>Data!C348</f>
        <v>Barnehager</v>
      </c>
      <c r="E348" s="1">
        <f>Data!D348</f>
        <v>76.073700000000002</v>
      </c>
      <c r="F348" s="1">
        <f>Data!E348+Data!F348</f>
        <v>40337.174958844742</v>
      </c>
      <c r="G348" s="1">
        <f>Data!G348</f>
        <v>0</v>
      </c>
      <c r="H348" s="1">
        <f t="shared" si="51"/>
        <v>33475616.145454548</v>
      </c>
      <c r="I348" s="1">
        <f t="shared" si="52"/>
        <v>0</v>
      </c>
      <c r="J348" s="1">
        <f t="shared" si="53"/>
        <v>4017073.9374545459</v>
      </c>
      <c r="K348" s="1">
        <f>'Innlegging av opplysninger'!$B$4*H348</f>
        <v>4351830.0989090912</v>
      </c>
      <c r="L348" s="1"/>
      <c r="M348" s="1">
        <f>'Innlegging av opplysninger'!$B$5*H348</f>
        <v>4385305.7150545456</v>
      </c>
      <c r="N348" s="1">
        <f>'Innlegging av opplysninger'!$B$5*I348</f>
        <v>0</v>
      </c>
      <c r="O348" s="1">
        <f>'Innlegging av opplysninger'!$B$5*J348</f>
        <v>526236.68580654555</v>
      </c>
      <c r="P348" s="1">
        <f>'Innlegging av opplysninger'!$B$5*K348</f>
        <v>570089.74295709096</v>
      </c>
      <c r="Q348" s="1"/>
      <c r="R348" s="1">
        <f>'Innlegging av opplysninger'!$C$11*SUM(H348:Q348)</f>
        <v>1798393.7883741818</v>
      </c>
      <c r="S348" s="1">
        <f>'Innlegging av opplysninger'!$C$13*(((H348+J348+M348+O348)*Data!H348)+(J348+O348)*(1-Data!H348)*1.8/12+I348+N348+K348+L348+P348+Q348)</f>
        <v>293639.90590966342</v>
      </c>
      <c r="T348" s="1">
        <f>'Innlegging av opplysninger'!$C$13*((H348+J348+M348+O348)*(1-Data!H348)-(J348+O348)*(1-Data!H348)*1.8/12)</f>
        <v>2167320.0150234271</v>
      </c>
      <c r="U348" s="1">
        <f>Data!I348</f>
        <v>2.4000000000000004</v>
      </c>
      <c r="V348" s="1">
        <f>Data!J348+Data!K348</f>
        <v>40999.902777777766</v>
      </c>
      <c r="W348" s="1">
        <f>Data!L348</f>
        <v>0</v>
      </c>
      <c r="X348" s="1">
        <f t="shared" si="57"/>
        <v>1073451.9999999998</v>
      </c>
      <c r="Y348" s="100">
        <f t="shared" si="58"/>
        <v>0</v>
      </c>
      <c r="Z348" s="100">
        <f t="shared" si="59"/>
        <v>153503.63599999994</v>
      </c>
      <c r="AA348" s="100">
        <f>'Innlegging av opplysninger'!$B$4*X348</f>
        <v>139548.75999999998</v>
      </c>
      <c r="AB348" s="1"/>
      <c r="AC348" s="1">
        <f>'Innlegging av opplysninger'!$B$5*X348</f>
        <v>140622.21199999997</v>
      </c>
      <c r="AD348" s="1">
        <f>'Innlegging av opplysninger'!$B$5*Y348</f>
        <v>0</v>
      </c>
      <c r="AE348" s="1">
        <f>'Innlegging av opplysninger'!$B$5*Z348</f>
        <v>20108.976315999993</v>
      </c>
      <c r="AF348" s="1">
        <f>'Innlegging av opplysninger'!$B$5*AA348</f>
        <v>18280.887559999999</v>
      </c>
      <c r="AG348" s="1"/>
      <c r="AH348" s="1">
        <f>'Innlegging av opplysninger'!$C$11*SUM(X348:AG348)</f>
        <v>58729.625931287992</v>
      </c>
      <c r="AI348" s="1">
        <f>'Innlegging av opplysninger'!$C$13*(((X348+Z348+AC348+AE348)*Data!M348)+(Z348+AE348)*(1-Data!M348)*1.8/12+Y348+AD348+AA348+AB348+AF348+AG348)</f>
        <v>9561.3200491847983</v>
      </c>
      <c r="AJ348" s="1">
        <f>'Innlegging av opplysninger'!$C$13*((X348+Z348+AC348+AE348)*(1-Data!M348)-(Z348+AE348)*(1-Data!M348)*1.8/12)</f>
        <v>70805.536488367186</v>
      </c>
      <c r="AK348" s="83">
        <f t="shared" si="54"/>
        <v>1857000</v>
      </c>
      <c r="AL348" s="83">
        <f t="shared" si="55"/>
        <v>303000</v>
      </c>
      <c r="AM348" s="83">
        <f t="shared" si="56"/>
        <v>2238000</v>
      </c>
      <c r="AN348" s="83"/>
      <c r="AO348" s="83"/>
      <c r="AP348" s="83"/>
      <c r="AQ348" s="83"/>
      <c r="AR348" s="83"/>
      <c r="AS348" s="83"/>
      <c r="AT348" s="83"/>
      <c r="AV348" s="97"/>
      <c r="AZ348" s="98"/>
      <c r="BA348" s="99"/>
      <c r="BB348" s="4"/>
      <c r="BC348" s="3"/>
    </row>
    <row r="349" spans="1:55">
      <c r="A349" t="str">
        <f t="shared" si="50"/>
        <v>1566Helse/pleie/omsorg</v>
      </c>
      <c r="B349" s="6" t="str">
        <f>Data!A349</f>
        <v>1566</v>
      </c>
      <c r="C349" s="7" t="str">
        <f>Data!B349</f>
        <v>Surnadal kommune</v>
      </c>
      <c r="D349" s="7" t="str">
        <f>Data!C349</f>
        <v>Helse/pleie/omsorg</v>
      </c>
      <c r="E349" s="1">
        <f>Data!D349</f>
        <v>233.14300000000017</v>
      </c>
      <c r="F349" s="1">
        <f>Data!E349+Data!F349</f>
        <v>44609.289356031812</v>
      </c>
      <c r="G349" s="1">
        <f>Data!G349</f>
        <v>950.72144563636937</v>
      </c>
      <c r="H349" s="1">
        <f t="shared" si="51"/>
        <v>113458293.25454544</v>
      </c>
      <c r="I349" s="1">
        <f t="shared" si="52"/>
        <v>2418044.181818184</v>
      </c>
      <c r="J349" s="1">
        <f t="shared" si="53"/>
        <v>13905160.492363634</v>
      </c>
      <c r="K349" s="1">
        <f>'Innlegging av opplysninger'!$B$4*H349</f>
        <v>14749578.123090908</v>
      </c>
      <c r="L349" s="1"/>
      <c r="M349" s="1">
        <f>'Innlegging av opplysninger'!$B$5*H349</f>
        <v>14863036.416345453</v>
      </c>
      <c r="N349" s="1">
        <f>'Innlegging av opplysninger'!$B$5*I349</f>
        <v>316763.78781818209</v>
      </c>
      <c r="O349" s="1">
        <f>'Innlegging av opplysninger'!$B$5*J349</f>
        <v>1821576.0244996361</v>
      </c>
      <c r="P349" s="1">
        <f>'Innlegging av opplysninger'!$B$5*K349</f>
        <v>1932194.7341249089</v>
      </c>
      <c r="Q349" s="1"/>
      <c r="R349" s="1">
        <f>'Innlegging av opplysninger'!$C$11*SUM(H349:Q349)</f>
        <v>6211656.5865550404</v>
      </c>
      <c r="S349" s="1">
        <f>'Innlegging av opplysninger'!$C$13*(((H349+J349+M349+O349)*Data!H349)+(J349+O349)*(1-Data!H349)*1.8/12+I349+N349+K349+L349+P349+Q349)</f>
        <v>1156668.7396230206</v>
      </c>
      <c r="T349" s="1">
        <f>'Innlegging av opplysninger'!$C$13*((H349+J349+M349+O349)*(1-Data!H349)-(J349+O349)*(1-Data!H349)*1.8/12)</f>
        <v>7343492.9051365098</v>
      </c>
      <c r="U349" s="1">
        <f>Data!I349</f>
        <v>31.517199999999995</v>
      </c>
      <c r="V349" s="1">
        <f>Data!J349+Data!K349</f>
        <v>49256.68166905691</v>
      </c>
      <c r="W349" s="1">
        <f>Data!L349</f>
        <v>1150.9689947076517</v>
      </c>
      <c r="X349" s="1">
        <f t="shared" si="57"/>
        <v>16935629.31818182</v>
      </c>
      <c r="Y349" s="100">
        <f t="shared" si="58"/>
        <v>395730.76363636355</v>
      </c>
      <c r="Z349" s="100">
        <f t="shared" si="59"/>
        <v>2478384.4916999997</v>
      </c>
      <c r="AA349" s="100">
        <f>'Innlegging av opplysninger'!$B$4*X349</f>
        <v>2201631.8113636365</v>
      </c>
      <c r="AB349" s="1"/>
      <c r="AC349" s="1">
        <f>'Innlegging av opplysninger'!$B$5*X349</f>
        <v>2218567.4406818184</v>
      </c>
      <c r="AD349" s="1">
        <f>'Innlegging av opplysninger'!$B$5*Y349</f>
        <v>51840.730036363624</v>
      </c>
      <c r="AE349" s="1">
        <f>'Innlegging av opplysninger'!$B$5*Z349</f>
        <v>324668.36841269996</v>
      </c>
      <c r="AF349" s="1">
        <f>'Innlegging av opplysninger'!$B$5*AA349</f>
        <v>288413.76728863642</v>
      </c>
      <c r="AG349" s="1"/>
      <c r="AH349" s="1">
        <f>'Innlegging av opplysninger'!$C$11*SUM(X349:AG349)</f>
        <v>946004.93426945084</v>
      </c>
      <c r="AI349" s="1">
        <f>'Innlegging av opplysninger'!$C$13*(((X349+Z349+AC349+AE349)*Data!M349)+(Z349+AE349)*(1-Data!M349)*1.8/12+Y349+AD349+AA349+AB349+AF349+AG349)</f>
        <v>216875.82156204755</v>
      </c>
      <c r="AJ349" s="1">
        <f>'Innlegging av opplysninger'!$C$13*((X349+Z349+AC349+AE349)*(1-Data!M349)-(Z349+AE349)*(1-Data!M349)*1.8/12)</f>
        <v>1077657.2463856221</v>
      </c>
      <c r="AK349" s="83">
        <f t="shared" si="54"/>
        <v>7158000</v>
      </c>
      <c r="AL349" s="83">
        <f t="shared" si="55"/>
        <v>1374000</v>
      </c>
      <c r="AM349" s="83">
        <f t="shared" si="56"/>
        <v>8421000</v>
      </c>
      <c r="AN349" s="83"/>
      <c r="AO349" s="83"/>
      <c r="AP349" s="83"/>
      <c r="AQ349" s="83"/>
      <c r="AR349" s="83"/>
      <c r="AS349" s="83"/>
      <c r="AT349" s="83"/>
      <c r="AV349" s="97"/>
      <c r="AZ349" s="98"/>
      <c r="BA349" s="99"/>
      <c r="BB349" s="4"/>
      <c r="BC349" s="3"/>
    </row>
    <row r="350" spans="1:55">
      <c r="A350" t="str">
        <f t="shared" si="50"/>
        <v>1566Samferdsel og teknikk</v>
      </c>
      <c r="B350" s="6" t="str">
        <f>Data!A350</f>
        <v>1566</v>
      </c>
      <c r="C350" s="7" t="str">
        <f>Data!B350</f>
        <v>Surnadal kommune</v>
      </c>
      <c r="D350" s="7" t="str">
        <f>Data!C350</f>
        <v>Samferdsel og teknikk</v>
      </c>
      <c r="E350" s="1">
        <f>Data!D350</f>
        <v>18.195</v>
      </c>
      <c r="F350" s="1">
        <f>Data!E350+Data!F350</f>
        <v>50619.460703489982</v>
      </c>
      <c r="G350" s="1">
        <f>Data!G350</f>
        <v>1.4333608134102773</v>
      </c>
      <c r="H350" s="1">
        <f t="shared" si="51"/>
        <v>10047502.772727273</v>
      </c>
      <c r="I350" s="1">
        <f t="shared" si="52"/>
        <v>284.50909090909084</v>
      </c>
      <c r="J350" s="1">
        <f t="shared" si="53"/>
        <v>1205734.473818182</v>
      </c>
      <c r="K350" s="1">
        <f>'Innlegging av opplysninger'!$B$4*H350</f>
        <v>1306175.3604545456</v>
      </c>
      <c r="L350" s="1"/>
      <c r="M350" s="1">
        <f>'Innlegging av opplysninger'!$B$5*H350</f>
        <v>1316222.8632272729</v>
      </c>
      <c r="N350" s="1">
        <f>'Innlegging av opplysninger'!$B$5*I350</f>
        <v>37.270690909090902</v>
      </c>
      <c r="O350" s="1">
        <f>'Innlegging av opplysninger'!$B$5*J350</f>
        <v>157951.21607018186</v>
      </c>
      <c r="P350" s="1">
        <f>'Innlegging av opplysninger'!$B$5*K350</f>
        <v>171108.97221954548</v>
      </c>
      <c r="Q350" s="1"/>
      <c r="R350" s="1">
        <f>'Innlegging av opplysninger'!$C$11*SUM(H350:Q350)</f>
        <v>539790.66265535518</v>
      </c>
      <c r="S350" s="1">
        <f>'Innlegging av opplysninger'!$C$13*(((H350+J350+M350+O350)*Data!H350)+(J350+O350)*(1-Data!H350)*1.8/12+I350+N350+K350+L350+P350+Q350)</f>
        <v>105898.51020765449</v>
      </c>
      <c r="T350" s="1">
        <f>'Innlegging av opplysninger'!$C$13*((H350+J350+M350+O350)*(1-Data!H350)-(J350+O350)*(1-Data!H350)*1.8/12)</f>
        <v>632762.39658388414</v>
      </c>
      <c r="U350" s="1">
        <f>Data!I350</f>
        <v>3.8</v>
      </c>
      <c r="V350" s="1">
        <f>Data!J350+Data!K350</f>
        <v>45670.877192982458</v>
      </c>
      <c r="W350" s="1">
        <f>Data!L350</f>
        <v>0</v>
      </c>
      <c r="X350" s="1">
        <f t="shared" si="57"/>
        <v>1893265.4545454544</v>
      </c>
      <c r="Y350" s="100">
        <f t="shared" si="58"/>
        <v>0</v>
      </c>
      <c r="Z350" s="100">
        <f t="shared" si="59"/>
        <v>270736.95999999996</v>
      </c>
      <c r="AA350" s="100">
        <f>'Innlegging av opplysninger'!$B$4*X350</f>
        <v>246124.50909090906</v>
      </c>
      <c r="AB350" s="1"/>
      <c r="AC350" s="1">
        <f>'Innlegging av opplysninger'!$B$5*X350</f>
        <v>248017.77454545454</v>
      </c>
      <c r="AD350" s="1">
        <f>'Innlegging av opplysninger'!$B$5*Y350</f>
        <v>0</v>
      </c>
      <c r="AE350" s="1">
        <f>'Innlegging av opplysninger'!$B$5*Z350</f>
        <v>35466.54176</v>
      </c>
      <c r="AF350" s="1">
        <f>'Innlegging av opplysninger'!$B$5*AA350</f>
        <v>32242.310690909089</v>
      </c>
      <c r="AG350" s="1"/>
      <c r="AH350" s="1">
        <f>'Innlegging av opplysninger'!$C$11*SUM(X350:AG350)</f>
        <v>103582.43492404361</v>
      </c>
      <c r="AI350" s="1">
        <f>'Innlegging av opplysninger'!$C$13*(((X350+Z350+AC350+AE350)*Data!M350)+(Z350+AE350)*(1-Data!M350)*1.8/12+Y350+AD350+AA350+AB350+AF350+AG350)</f>
        <v>23108.011776025083</v>
      </c>
      <c r="AJ350" s="1">
        <f>'Innlegging av opplysninger'!$C$13*((X350+Z350+AC350+AE350)*(1-Data!M350)-(Z350+AE350)*(1-Data!M350)*1.8/12)</f>
        <v>118636.3728568767</v>
      </c>
      <c r="AK350" s="83">
        <f t="shared" si="54"/>
        <v>643000</v>
      </c>
      <c r="AL350" s="83">
        <f t="shared" si="55"/>
        <v>129000</v>
      </c>
      <c r="AM350" s="83">
        <f t="shared" si="56"/>
        <v>751000</v>
      </c>
      <c r="AN350" s="83"/>
      <c r="AO350" s="83"/>
      <c r="AP350" s="83"/>
      <c r="AQ350" s="83"/>
      <c r="AR350" s="83"/>
      <c r="AS350" s="83"/>
      <c r="AT350" s="83"/>
      <c r="AV350" s="97"/>
      <c r="AZ350" s="98"/>
      <c r="BA350" s="99"/>
      <c r="BB350" s="4"/>
      <c r="BC350" s="3"/>
    </row>
    <row r="351" spans="1:55">
      <c r="A351" t="str">
        <f t="shared" si="50"/>
        <v>1566Annet</v>
      </c>
      <c r="B351" s="6" t="str">
        <f>Data!A351</f>
        <v>1566</v>
      </c>
      <c r="C351" s="7" t="str">
        <f>Data!B351</f>
        <v>Surnadal kommune</v>
      </c>
      <c r="D351" s="7" t="str">
        <f>Data!C351</f>
        <v>Annet</v>
      </c>
      <c r="E351" s="1">
        <f>Data!D351</f>
        <v>48.232399999999991</v>
      </c>
      <c r="F351" s="1">
        <f>Data!E351+Data!F351</f>
        <v>44562.283686208175</v>
      </c>
      <c r="G351" s="1">
        <f>Data!G351</f>
        <v>0</v>
      </c>
      <c r="H351" s="1">
        <f t="shared" si="51"/>
        <v>23447409.727272727</v>
      </c>
      <c r="I351" s="1">
        <f t="shared" si="52"/>
        <v>0</v>
      </c>
      <c r="J351" s="1">
        <f t="shared" si="53"/>
        <v>2813689.167272727</v>
      </c>
      <c r="K351" s="1">
        <f>'Innlegging av opplysninger'!$B$4*H351</f>
        <v>3048163.2645454546</v>
      </c>
      <c r="L351" s="1"/>
      <c r="M351" s="1">
        <f>'Innlegging av opplysninger'!$B$5*H351</f>
        <v>3071610.6742727272</v>
      </c>
      <c r="N351" s="1">
        <f>'Innlegging av opplysninger'!$B$5*I351</f>
        <v>0</v>
      </c>
      <c r="O351" s="1">
        <f>'Innlegging av opplysninger'!$B$5*J351</f>
        <v>368593.28091272723</v>
      </c>
      <c r="P351" s="1">
        <f>'Innlegging av opplysninger'!$B$5*K351</f>
        <v>399309.38765545457</v>
      </c>
      <c r="Q351" s="1"/>
      <c r="R351" s="1">
        <f>'Innlegging av opplysninger'!$C$11*SUM(H351:Q351)</f>
        <v>1259653.4690734092</v>
      </c>
      <c r="S351" s="1">
        <f>'Innlegging av opplysninger'!$C$13*(((H351+J351+M351+O351)*Data!H351)+(J351+O351)*(1-Data!H351)*1.8/12+I351+N351+K351+L351+P351+Q351)</f>
        <v>244806.95632326108</v>
      </c>
      <c r="T351" s="1">
        <f>'Innlegging av opplysninger'!$C$13*((H351+J351+M351+O351)*(1-Data!H351)-(J351+O351)*(1-Data!H351)*1.8/12)</f>
        <v>1478929.3697771935</v>
      </c>
      <c r="U351" s="1">
        <f>Data!I351</f>
        <v>4.7</v>
      </c>
      <c r="V351" s="1">
        <f>Data!J351+Data!K351</f>
        <v>47768.404255319154</v>
      </c>
      <c r="W351" s="1">
        <f>Data!L351</f>
        <v>0</v>
      </c>
      <c r="X351" s="1">
        <f t="shared" si="57"/>
        <v>2449216.3636363638</v>
      </c>
      <c r="Y351" s="100">
        <f t="shared" si="58"/>
        <v>0</v>
      </c>
      <c r="Z351" s="100">
        <f t="shared" si="59"/>
        <v>350237.94</v>
      </c>
      <c r="AA351" s="100">
        <f>'Innlegging av opplysninger'!$B$4*X351</f>
        <v>318398.12727272732</v>
      </c>
      <c r="AB351" s="1"/>
      <c r="AC351" s="1">
        <f>'Innlegging av opplysninger'!$B$5*X351</f>
        <v>320847.34363636369</v>
      </c>
      <c r="AD351" s="1">
        <f>'Innlegging av opplysninger'!$B$5*Y351</f>
        <v>0</v>
      </c>
      <c r="AE351" s="1">
        <f>'Innlegging av opplysninger'!$B$5*Z351</f>
        <v>45881.170140000002</v>
      </c>
      <c r="AF351" s="1">
        <f>'Innlegging av opplysninger'!$B$5*AA351</f>
        <v>41710.15467272728</v>
      </c>
      <c r="AG351" s="1"/>
      <c r="AH351" s="1">
        <f>'Innlegging av opplysninger'!$C$11*SUM(X351:AG351)</f>
        <v>133999.06177561093</v>
      </c>
      <c r="AI351" s="1">
        <f>'Innlegging av opplysninger'!$C$13*(((X351+Z351+AC351+AE351)*Data!M351)+(Z351+AE351)*(1-Data!M351)*1.8/12+Y351+AD351+AA351+AB351+AF351+AG351)</f>
        <v>23562.596012989092</v>
      </c>
      <c r="AJ351" s="1">
        <f>'Innlegging av opplysninger'!$C$13*((X351+Z351+AC351+AE351)*(1-Data!M351)-(Z351+AE351)*(1-Data!M351)*1.8/12)</f>
        <v>159804.54115363635</v>
      </c>
      <c r="AK351" s="83">
        <f t="shared" si="54"/>
        <v>1394000</v>
      </c>
      <c r="AL351" s="83">
        <f t="shared" si="55"/>
        <v>268000</v>
      </c>
      <c r="AM351" s="83">
        <f t="shared" si="56"/>
        <v>1639000</v>
      </c>
      <c r="AN351" s="83"/>
      <c r="AO351" s="83"/>
      <c r="AP351" s="83"/>
      <c r="AQ351" s="83"/>
      <c r="AR351" s="83"/>
      <c r="AS351" s="83"/>
      <c r="AT351" s="83"/>
      <c r="AV351" s="97"/>
      <c r="AZ351" s="98"/>
      <c r="BA351" s="99"/>
      <c r="BB351" s="4"/>
      <c r="BC351" s="3"/>
    </row>
    <row r="352" spans="1:55">
      <c r="A352" t="str">
        <f t="shared" si="50"/>
        <v>1573Alle</v>
      </c>
      <c r="B352" s="6" t="str">
        <f>Data!A352</f>
        <v>1573</v>
      </c>
      <c r="C352" s="7" t="str">
        <f>Data!B352</f>
        <v>Smøla kommune</v>
      </c>
      <c r="D352" s="7" t="str">
        <f>Data!C352</f>
        <v>Alle</v>
      </c>
      <c r="E352" s="1">
        <f>Data!D352</f>
        <v>197.65740000000008</v>
      </c>
      <c r="F352" s="1">
        <f>Data!E352+Data!F352</f>
        <v>44045.088202701547</v>
      </c>
      <c r="G352" s="1">
        <f>Data!G352</f>
        <v>441.54597804079162</v>
      </c>
      <c r="H352" s="1">
        <f t="shared" si="51"/>
        <v>94972774.00272724</v>
      </c>
      <c r="I352" s="1">
        <f t="shared" si="52"/>
        <v>952089.05454545445</v>
      </c>
      <c r="J352" s="1">
        <f t="shared" si="53"/>
        <v>11510983.566872722</v>
      </c>
      <c r="K352" s="1">
        <f>'Innlegging av opplysninger'!$B$4*H352</f>
        <v>12346460.620354543</v>
      </c>
      <c r="L352" s="1"/>
      <c r="M352" s="1">
        <f>'Innlegging av opplysninger'!$B$5*H352</f>
        <v>12441433.39435727</v>
      </c>
      <c r="N352" s="1">
        <f>'Innlegging av opplysninger'!$B$5*I352</f>
        <v>124723.66614545454</v>
      </c>
      <c r="O352" s="1">
        <f>'Innlegging av opplysninger'!$B$5*J352</f>
        <v>1507938.8472603266</v>
      </c>
      <c r="P352" s="1">
        <f>'Innlegging av opplysninger'!$B$5*K352</f>
        <v>1617386.3412664451</v>
      </c>
      <c r="Q352" s="1"/>
      <c r="R352" s="1">
        <f>'Innlegging av opplysninger'!$C$11*SUM(H352:Q352)</f>
        <v>5148004.0007541189</v>
      </c>
      <c r="S352" s="1">
        <f>'Innlegging av opplysninger'!$C$13*(((H352+J352+M352+O352)*Data!H352)+(J352+O352)*(1-Data!H352)*1.8/12+I352+N352+K352+L352+P352+Q352)</f>
        <v>997486.19739832659</v>
      </c>
      <c r="T352" s="1">
        <f>'Innlegging av opplysninger'!$C$13*((H352+J352+M352+O352)*(1-Data!H352)-(J352+O352)*(1-Data!H352)*1.8/12)</f>
        <v>6047150.856265204</v>
      </c>
      <c r="U352" s="1">
        <f>Data!I352</f>
        <v>30.288699999999995</v>
      </c>
      <c r="V352" s="1">
        <f>Data!J352+Data!K352</f>
        <v>51537.236521651103</v>
      </c>
      <c r="W352" s="1">
        <f>Data!L352</f>
        <v>645.64903742980073</v>
      </c>
      <c r="X352" s="1">
        <f t="shared" si="57"/>
        <v>17029046.136363637</v>
      </c>
      <c r="Y352" s="100">
        <f t="shared" si="58"/>
        <v>213336.76363636364</v>
      </c>
      <c r="Z352" s="100">
        <f t="shared" si="59"/>
        <v>2465660.7546999995</v>
      </c>
      <c r="AA352" s="100">
        <f>'Innlegging av opplysninger'!$B$4*X352</f>
        <v>2213775.997727273</v>
      </c>
      <c r="AB352" s="1"/>
      <c r="AC352" s="1">
        <f>'Innlegging av opplysninger'!$B$5*X352</f>
        <v>2230805.0438636364</v>
      </c>
      <c r="AD352" s="1">
        <f>'Innlegging av opplysninger'!$B$5*Y352</f>
        <v>27947.116036363637</v>
      </c>
      <c r="AE352" s="1">
        <f>'Innlegging av opplysninger'!$B$5*Z352</f>
        <v>323001.55886569992</v>
      </c>
      <c r="AF352" s="1">
        <f>'Innlegging av opplysninger'!$B$5*AA352</f>
        <v>290004.65570227278</v>
      </c>
      <c r="AG352" s="1"/>
      <c r="AH352" s="1">
        <f>'Innlegging av opplysninger'!$C$11*SUM(X352:AG352)</f>
        <v>942155.96502201923</v>
      </c>
      <c r="AI352" s="1">
        <f>'Innlegging av opplysninger'!$C$13*(((X352+Z352+AC352+AE352)*Data!M352)+(Z352+AE352)*(1-Data!M352)*1.8/12+Y352+AD352+AA352+AB352+AF352+AG352)</f>
        <v>227689.36822674828</v>
      </c>
      <c r="AJ352" s="1">
        <f>'Innlegging av opplysninger'!$C$13*((X352+Z352+AC352+AE352)*(1-Data!M352)-(Z352+AE352)*(1-Data!M352)*1.8/12)</f>
        <v>1061576.6891718046</v>
      </c>
      <c r="AK352" s="83">
        <f t="shared" si="54"/>
        <v>6090000</v>
      </c>
      <c r="AL352" s="83">
        <f t="shared" si="55"/>
        <v>1225000</v>
      </c>
      <c r="AM352" s="83">
        <f t="shared" si="56"/>
        <v>7109000</v>
      </c>
      <c r="AN352" s="83"/>
      <c r="AO352" s="83"/>
      <c r="AP352" s="83"/>
      <c r="AQ352" s="83"/>
      <c r="AR352" s="83"/>
      <c r="AS352" s="83"/>
      <c r="AT352" s="83"/>
      <c r="AV352" s="97"/>
      <c r="AZ352" s="98"/>
      <c r="BA352" s="99"/>
      <c r="BB352" s="4"/>
      <c r="BC352" s="3"/>
    </row>
    <row r="353" spans="1:55">
      <c r="A353" t="str">
        <f t="shared" si="50"/>
        <v>1573Administrasjon</v>
      </c>
      <c r="B353" s="6" t="str">
        <f>Data!A353</f>
        <v>1573</v>
      </c>
      <c r="C353" s="7" t="str">
        <f>Data!B353</f>
        <v>Smøla kommune</v>
      </c>
      <c r="D353" s="7" t="str">
        <f>Data!C353</f>
        <v>Administrasjon</v>
      </c>
      <c r="E353" s="1">
        <f>Data!D353</f>
        <v>7.34</v>
      </c>
      <c r="F353" s="1">
        <f>Data!E353+Data!F353</f>
        <v>48885.865122615811</v>
      </c>
      <c r="G353" s="1">
        <f>Data!G353</f>
        <v>7.3024523160762946</v>
      </c>
      <c r="H353" s="1">
        <f t="shared" si="51"/>
        <v>3914424.5454545454</v>
      </c>
      <c r="I353" s="1">
        <f t="shared" si="52"/>
        <v>584.72727272727263</v>
      </c>
      <c r="J353" s="1">
        <f t="shared" si="53"/>
        <v>469801.11272727267</v>
      </c>
      <c r="K353" s="1">
        <f>'Innlegging av opplysninger'!$B$4*H353</f>
        <v>508875.19090909092</v>
      </c>
      <c r="L353" s="1"/>
      <c r="M353" s="1">
        <f>'Innlegging av opplysninger'!$B$5*H353</f>
        <v>512789.61545454548</v>
      </c>
      <c r="N353" s="1">
        <f>'Innlegging av opplysninger'!$B$5*I353</f>
        <v>76.599272727272719</v>
      </c>
      <c r="O353" s="1">
        <f>'Innlegging av opplysninger'!$B$5*J353</f>
        <v>61543.945767272722</v>
      </c>
      <c r="P353" s="1">
        <f>'Innlegging av opplysninger'!$B$5*K353</f>
        <v>66662.65000909091</v>
      </c>
      <c r="Q353" s="1"/>
      <c r="R353" s="1">
        <f>'Innlegging av opplysninger'!$C$11*SUM(H353:Q353)</f>
        <v>210320.81870095633</v>
      </c>
      <c r="S353" s="1">
        <f>'Innlegging av opplysninger'!$C$13*(((H353+J353+M353+O353)*Data!H353)+(J353+O353)*(1-Data!H353)*1.8/12+I353+N353+K353+L353+P353+Q353)</f>
        <v>56848.279108211231</v>
      </c>
      <c r="T353" s="1">
        <f>'Innlegging av opplysninger'!$C$13*((H353+J353+M353+O353)*(1-Data!H353)-(J353+O353)*(1-Data!H353)*1.8/12)</f>
        <v>230959.15700888692</v>
      </c>
      <c r="U353" s="1">
        <f>Data!I353</f>
        <v>6.2</v>
      </c>
      <c r="V353" s="1">
        <f>Data!J353+Data!K353</f>
        <v>56075.981182795695</v>
      </c>
      <c r="W353" s="1">
        <f>Data!L353</f>
        <v>0</v>
      </c>
      <c r="X353" s="1">
        <f t="shared" si="57"/>
        <v>3792775.4545454541</v>
      </c>
      <c r="Y353" s="100">
        <f t="shared" si="58"/>
        <v>0</v>
      </c>
      <c r="Z353" s="100">
        <f t="shared" si="59"/>
        <v>542366.8899999999</v>
      </c>
      <c r="AA353" s="100">
        <f>'Innlegging av opplysninger'!$B$4*X353</f>
        <v>493060.80909090902</v>
      </c>
      <c r="AB353" s="1"/>
      <c r="AC353" s="1">
        <f>'Innlegging av opplysninger'!$B$5*X353</f>
        <v>496853.58454545453</v>
      </c>
      <c r="AD353" s="1">
        <f>'Innlegging av opplysninger'!$B$5*Y353</f>
        <v>0</v>
      </c>
      <c r="AE353" s="1">
        <f>'Innlegging av opplysninger'!$B$5*Z353</f>
        <v>71050.062589999987</v>
      </c>
      <c r="AF353" s="1">
        <f>'Innlegging av opplysninger'!$B$5*AA353</f>
        <v>64590.965990909084</v>
      </c>
      <c r="AG353" s="1"/>
      <c r="AH353" s="1">
        <f>'Innlegging av opplysninger'!$C$11*SUM(X353:AG353)</f>
        <v>207506.51513698362</v>
      </c>
      <c r="AI353" s="1">
        <f>'Innlegging av opplysninger'!$C$13*(((X353+Z353+AC353+AE353)*Data!M353)+(Z353+AE353)*(1-Data!M353)*1.8/12+Y353+AD353+AA353+AB353+AF353+AG353)</f>
        <v>56856.521351625262</v>
      </c>
      <c r="AJ353" s="1">
        <f>'Innlegging av opplysninger'!$C$13*((X353+Z353+AC353+AE353)*(1-Data!M353)-(Z353+AE353)*(1-Data!M353)*1.8/12)</f>
        <v>227099.76252003651</v>
      </c>
      <c r="AK353" s="83">
        <f t="shared" si="54"/>
        <v>418000</v>
      </c>
      <c r="AL353" s="83">
        <f t="shared" si="55"/>
        <v>114000</v>
      </c>
      <c r="AM353" s="83">
        <f t="shared" si="56"/>
        <v>458000</v>
      </c>
      <c r="AN353" s="83"/>
      <c r="AO353" s="83"/>
      <c r="AP353" s="83"/>
      <c r="AQ353" s="83"/>
      <c r="AR353" s="83"/>
      <c r="AS353" s="83"/>
      <c r="AT353" s="83"/>
      <c r="AV353" s="97"/>
      <c r="AZ353" s="98"/>
      <c r="BA353" s="99"/>
      <c r="BB353" s="4"/>
      <c r="BC353" s="3"/>
    </row>
    <row r="354" spans="1:55">
      <c r="A354" t="str">
        <f t="shared" si="50"/>
        <v>1573Undervisning</v>
      </c>
      <c r="B354" s="6" t="str">
        <f>Data!A354</f>
        <v>1573</v>
      </c>
      <c r="C354" s="7" t="str">
        <f>Data!B354</f>
        <v>Smøla kommune</v>
      </c>
      <c r="D354" s="7" t="str">
        <f>Data!C354</f>
        <v>Undervisning</v>
      </c>
      <c r="E354" s="1">
        <f>Data!D354</f>
        <v>47.432199999999995</v>
      </c>
      <c r="F354" s="1">
        <f>Data!E354+Data!F354</f>
        <v>46484.127273596132</v>
      </c>
      <c r="G354" s="1">
        <f>Data!G354</f>
        <v>0</v>
      </c>
      <c r="H354" s="1">
        <f t="shared" si="51"/>
        <v>24052848.236363631</v>
      </c>
      <c r="I354" s="1">
        <f t="shared" si="52"/>
        <v>0</v>
      </c>
      <c r="J354" s="1">
        <f t="shared" si="53"/>
        <v>2886341.7883636355</v>
      </c>
      <c r="K354" s="1">
        <f>'Innlegging av opplysninger'!$B$4*H354</f>
        <v>3126870.2707272721</v>
      </c>
      <c r="L354" s="1"/>
      <c r="M354" s="1">
        <f>'Innlegging av opplysninger'!$B$5*H354</f>
        <v>3150923.1189636355</v>
      </c>
      <c r="N354" s="1">
        <f>'Innlegging av opplysninger'!$B$5*I354</f>
        <v>0</v>
      </c>
      <c r="O354" s="1">
        <f>'Innlegging av opplysninger'!$B$5*J354</f>
        <v>378110.77427563624</v>
      </c>
      <c r="P354" s="1">
        <f>'Innlegging av opplysninger'!$B$5*K354</f>
        <v>409620.00546527264</v>
      </c>
      <c r="Q354" s="1"/>
      <c r="R354" s="1">
        <f>'Innlegging av opplysninger'!$C$11*SUM(H354:Q354)</f>
        <v>1292179.1393780452</v>
      </c>
      <c r="S354" s="1">
        <f>'Innlegging av opplysninger'!$C$13*(((H354+J354+M354+O354)*Data!H354)+(J354+O354)*(1-Data!H354)*1.8/12+I354+N354+K354+L354+P354+Q354)</f>
        <v>238038.30694342771</v>
      </c>
      <c r="T354" s="1">
        <f>'Innlegging av opplysninger'!$C$13*((H354+J354+M354+O354)*(1-Data!H354)-(J354+O354)*(1-Data!H354)*1.8/12)</f>
        <v>1530206.8311528445</v>
      </c>
      <c r="U354" s="1">
        <f>Data!I354</f>
        <v>4.7178000000000004</v>
      </c>
      <c r="V354" s="1">
        <f>Data!J354+Data!K354</f>
        <v>44329.223720095521</v>
      </c>
      <c r="W354" s="1">
        <f>Data!L354</f>
        <v>0</v>
      </c>
      <c r="X354" s="1">
        <f t="shared" si="57"/>
        <v>2281488.127272727</v>
      </c>
      <c r="Y354" s="100">
        <f t="shared" si="58"/>
        <v>0</v>
      </c>
      <c r="Z354" s="100">
        <f t="shared" si="59"/>
        <v>326252.80219999992</v>
      </c>
      <c r="AA354" s="100">
        <f>'Innlegging av opplysninger'!$B$4*X354</f>
        <v>296593.45654545451</v>
      </c>
      <c r="AB354" s="1"/>
      <c r="AC354" s="1">
        <f>'Innlegging av opplysninger'!$B$5*X354</f>
        <v>298874.94467272726</v>
      </c>
      <c r="AD354" s="1">
        <f>'Innlegging av opplysninger'!$B$5*Y354</f>
        <v>0</v>
      </c>
      <c r="AE354" s="1">
        <f>'Innlegging av opplysninger'!$B$5*Z354</f>
        <v>42739.117088199993</v>
      </c>
      <c r="AF354" s="1">
        <f>'Innlegging av opplysninger'!$B$5*AA354</f>
        <v>38853.742807454539</v>
      </c>
      <c r="AG354" s="1"/>
      <c r="AH354" s="1">
        <f>'Innlegging av opplysninger'!$C$11*SUM(X354:AG354)</f>
        <v>124822.48324228938</v>
      </c>
      <c r="AI354" s="1">
        <f>'Innlegging av opplysninger'!$C$13*(((X354+Z354+AC354+AE354)*Data!M354)+(Z354+AE354)*(1-Data!M354)*1.8/12+Y354+AD354+AA354+AB354+AF354+AG354)</f>
        <v>20321.391336799228</v>
      </c>
      <c r="AJ354" s="1">
        <f>'Innlegging av opplysninger'!$C$13*((X354+Z354+AC354+AE354)*(1-Data!M354)-(Z354+AE354)*(1-Data!M354)*1.8/12)</f>
        <v>150488.32257370203</v>
      </c>
      <c r="AK354" s="83">
        <f t="shared" si="54"/>
        <v>1417000</v>
      </c>
      <c r="AL354" s="83">
        <f t="shared" si="55"/>
        <v>258000</v>
      </c>
      <c r="AM354" s="83">
        <f t="shared" si="56"/>
        <v>1681000</v>
      </c>
      <c r="AN354" s="83"/>
      <c r="AO354" s="83"/>
      <c r="AP354" s="83"/>
      <c r="AQ354" s="83"/>
      <c r="AR354" s="83"/>
      <c r="AS354" s="83"/>
      <c r="AT354" s="83"/>
      <c r="AV354" s="97"/>
      <c r="AZ354" s="98"/>
      <c r="BA354" s="99"/>
      <c r="BB354" s="4"/>
      <c r="BC354" s="3"/>
    </row>
    <row r="355" spans="1:55">
      <c r="A355" t="str">
        <f t="shared" si="50"/>
        <v>1573Barnehager</v>
      </c>
      <c r="B355" s="6" t="str">
        <f>Data!A355</f>
        <v>1573</v>
      </c>
      <c r="C355" s="7" t="str">
        <f>Data!B355</f>
        <v>Smøla kommune</v>
      </c>
      <c r="D355" s="7" t="str">
        <f>Data!C355</f>
        <v>Barnehager</v>
      </c>
      <c r="E355" s="1">
        <f>Data!D355</f>
        <v>30.323100000000007</v>
      </c>
      <c r="F355" s="1">
        <f>Data!E355+Data!F355</f>
        <v>37053.924016124125</v>
      </c>
      <c r="G355" s="1">
        <f>Data!G355</f>
        <v>0</v>
      </c>
      <c r="H355" s="1">
        <f t="shared" si="51"/>
        <v>12257343.745454548</v>
      </c>
      <c r="I355" s="1">
        <f t="shared" si="52"/>
        <v>0</v>
      </c>
      <c r="J355" s="1">
        <f t="shared" si="53"/>
        <v>1470881.2494545458</v>
      </c>
      <c r="K355" s="1">
        <f>'Innlegging av opplysninger'!$B$4*H355</f>
        <v>1593454.6869090912</v>
      </c>
      <c r="L355" s="1"/>
      <c r="M355" s="1">
        <f>'Innlegging av opplysninger'!$B$5*H355</f>
        <v>1605712.0306545459</v>
      </c>
      <c r="N355" s="1">
        <f>'Innlegging av opplysninger'!$B$5*I355</f>
        <v>0</v>
      </c>
      <c r="O355" s="1">
        <f>'Innlegging av opplysninger'!$B$5*J355</f>
        <v>192685.4436785455</v>
      </c>
      <c r="P355" s="1">
        <f>'Innlegging av opplysninger'!$B$5*K355</f>
        <v>208742.56398509096</v>
      </c>
      <c r="Q355" s="1"/>
      <c r="R355" s="1">
        <f>'Innlegging av opplysninger'!$C$11*SUM(H355:Q355)</f>
        <v>658495.14936518192</v>
      </c>
      <c r="S355" s="1">
        <f>'Innlegging av opplysninger'!$C$13*(((H355+J355+M355+O355)*Data!H355)+(J355+O355)*(1-Data!H355)*1.8/12+I355+N355+K355+L355+P355+Q355)</f>
        <v>106690.07725293557</v>
      </c>
      <c r="T355" s="1">
        <f>'Innlegging av opplysninger'!$C$13*((H355+J355+M355+O355)*(1-Data!H355)-(J355+O355)*(1-Data!H355)*1.8/12)</f>
        <v>794408.54819415545</v>
      </c>
      <c r="U355" s="1">
        <f>Data!I355</f>
        <v>1.6</v>
      </c>
      <c r="V355" s="1">
        <f>Data!J355+Data!K355</f>
        <v>51648.541666666657</v>
      </c>
      <c r="W355" s="1">
        <f>Data!L355</f>
        <v>0</v>
      </c>
      <c r="X355" s="1">
        <f t="shared" si="57"/>
        <v>901501.818181818</v>
      </c>
      <c r="Y355" s="100">
        <f t="shared" si="58"/>
        <v>0</v>
      </c>
      <c r="Z355" s="100">
        <f t="shared" si="59"/>
        <v>128914.75999999997</v>
      </c>
      <c r="AA355" s="100">
        <f>'Innlegging av opplysninger'!$B$4*X355</f>
        <v>117195.23636363634</v>
      </c>
      <c r="AB355" s="1"/>
      <c r="AC355" s="1">
        <f>'Innlegging av opplysninger'!$B$5*X355</f>
        <v>118096.73818181816</v>
      </c>
      <c r="AD355" s="1">
        <f>'Innlegging av opplysninger'!$B$5*Y355</f>
        <v>0</v>
      </c>
      <c r="AE355" s="1">
        <f>'Innlegging av opplysninger'!$B$5*Z355</f>
        <v>16887.833559999995</v>
      </c>
      <c r="AF355" s="1">
        <f>'Innlegging av opplysninger'!$B$5*AA355</f>
        <v>15352.575963636362</v>
      </c>
      <c r="AG355" s="1"/>
      <c r="AH355" s="1">
        <f>'Innlegging av opplysninger'!$C$11*SUM(X355:AG355)</f>
        <v>49322.060565534543</v>
      </c>
      <c r="AI355" s="1">
        <f>'Innlegging av opplysninger'!$C$13*(((X355+Z355+AC355+AE355)*Data!M355)+(Z355+AE355)*(1-Data!M355)*1.8/12+Y355+AD355+AA355+AB355+AF355+AG355)</f>
        <v>11864.455816667996</v>
      </c>
      <c r="AJ355" s="1">
        <f>'Innlegging av opplysninger'!$C$13*((X355+Z355+AC355+AE355)*(1-Data!M355)-(Z355+AE355)*(1-Data!M355)*1.8/12)</f>
        <v>55628.890220379253</v>
      </c>
      <c r="AK355" s="83">
        <f t="shared" si="54"/>
        <v>708000</v>
      </c>
      <c r="AL355" s="83">
        <f t="shared" si="55"/>
        <v>119000</v>
      </c>
      <c r="AM355" s="83">
        <f t="shared" si="56"/>
        <v>850000</v>
      </c>
      <c r="AN355" s="83"/>
      <c r="AO355" s="83"/>
      <c r="AP355" s="83"/>
      <c r="AQ355" s="83"/>
      <c r="AR355" s="83"/>
      <c r="AS355" s="83"/>
      <c r="AT355" s="83"/>
      <c r="AV355" s="97"/>
      <c r="AZ355" s="98"/>
      <c r="BA355" s="99"/>
      <c r="BB355" s="4"/>
      <c r="BC355" s="3"/>
    </row>
    <row r="356" spans="1:55">
      <c r="A356" t="str">
        <f t="shared" si="50"/>
        <v>1573Helse/pleie/omsorg</v>
      </c>
      <c r="B356" s="6" t="str">
        <f>Data!A356</f>
        <v>1573</v>
      </c>
      <c r="C356" s="7" t="str">
        <f>Data!B356</f>
        <v>Smøla kommune</v>
      </c>
      <c r="D356" s="7" t="str">
        <f>Data!C356</f>
        <v>Helse/pleie/omsorg</v>
      </c>
      <c r="E356" s="1">
        <f>Data!D356</f>
        <v>84.156099999999952</v>
      </c>
      <c r="F356" s="1">
        <f>Data!E356+Data!F356</f>
        <v>43120.378997086002</v>
      </c>
      <c r="G356" s="1">
        <f>Data!G356</f>
        <v>1001.2700208303382</v>
      </c>
      <c r="H356" s="1">
        <f t="shared" si="51"/>
        <v>39587377.38454546</v>
      </c>
      <c r="I356" s="1">
        <f t="shared" si="52"/>
        <v>919232.50909090892</v>
      </c>
      <c r="J356" s="1">
        <f t="shared" si="53"/>
        <v>4860793.187236364</v>
      </c>
      <c r="K356" s="1">
        <f>'Innlegging av opplysninger'!$B$4*H356</f>
        <v>5146359.0599909099</v>
      </c>
      <c r="L356" s="1"/>
      <c r="M356" s="1">
        <f>'Innlegging av opplysninger'!$B$5*H356</f>
        <v>5185946.4373754552</v>
      </c>
      <c r="N356" s="1">
        <f>'Innlegging av opplysninger'!$B$5*I356</f>
        <v>120419.45869090907</v>
      </c>
      <c r="O356" s="1">
        <f>'Innlegging av opplysninger'!$B$5*J356</f>
        <v>636763.90752796375</v>
      </c>
      <c r="P356" s="1">
        <f>'Innlegging av opplysninger'!$B$5*K356</f>
        <v>674173.03685880918</v>
      </c>
      <c r="Q356" s="1"/>
      <c r="R356" s="1">
        <f>'Innlegging av opplysninger'!$C$11*SUM(H356:Q356)</f>
        <v>2170980.4692900376</v>
      </c>
      <c r="S356" s="1">
        <f>'Innlegging av opplysninger'!$C$13*(((H356+J356+M356+O356)*Data!H356)+(J356+O356)*(1-Data!H356)*1.8/12+I356+N356+K356+L356+P356+Q356)</f>
        <v>404486.20402382064</v>
      </c>
      <c r="T356" s="1">
        <f>'Innlegging av opplysninger'!$C$13*((H356+J356+M356+O356)*(1-Data!H356)-(J356+O356)*(1-Data!H356)*1.8/12)</f>
        <v>2566329.1750046518</v>
      </c>
      <c r="U356" s="1">
        <f>Data!I356</f>
        <v>13.370900000000001</v>
      </c>
      <c r="V356" s="1">
        <f>Data!J356+Data!K356</f>
        <v>47296.198024565783</v>
      </c>
      <c r="W356" s="1">
        <f>Data!L356</f>
        <v>1462.5694605449146</v>
      </c>
      <c r="X356" s="1">
        <f t="shared" si="57"/>
        <v>6898829.8272727272</v>
      </c>
      <c r="Y356" s="100">
        <f t="shared" si="58"/>
        <v>213336.76363636361</v>
      </c>
      <c r="Z356" s="100">
        <f t="shared" si="59"/>
        <v>1017039.8224999999</v>
      </c>
      <c r="AA356" s="100">
        <f>'Innlegging av opplysninger'!$B$4*X356</f>
        <v>896847.87754545454</v>
      </c>
      <c r="AB356" s="1"/>
      <c r="AC356" s="1">
        <f>'Innlegging av opplysninger'!$B$5*X356</f>
        <v>903746.70737272734</v>
      </c>
      <c r="AD356" s="1">
        <f>'Innlegging av opplysninger'!$B$5*Y356</f>
        <v>27947.116036363634</v>
      </c>
      <c r="AE356" s="1">
        <f>'Innlegging av opplysninger'!$B$5*Z356</f>
        <v>133232.2167475</v>
      </c>
      <c r="AF356" s="1">
        <f>'Innlegging av opplysninger'!$B$5*AA356</f>
        <v>117487.07195845454</v>
      </c>
      <c r="AG356" s="1"/>
      <c r="AH356" s="1">
        <f>'Innlegging av opplysninger'!$C$11*SUM(X356:AG356)</f>
        <v>387921.76131664438</v>
      </c>
      <c r="AI356" s="1">
        <f>'Innlegging av opplysninger'!$C$13*(((X356+Z356+AC356+AE356)*Data!M356)+(Z356+AE356)*(1-Data!M356)*1.8/12+Y356+AD356+AA356+AB356+AF356+AG356)</f>
        <v>80298.082885032913</v>
      </c>
      <c r="AJ356" s="1">
        <f>'Innlegging av opplysninger'!$C$13*((X356+Z356+AC356+AE356)*(1-Data!M356)-(Z356+AE356)*(1-Data!M356)*1.8/12)</f>
        <v>450542.22207458579</v>
      </c>
      <c r="AK356" s="83">
        <f t="shared" si="54"/>
        <v>2559000</v>
      </c>
      <c r="AL356" s="83">
        <f t="shared" si="55"/>
        <v>485000</v>
      </c>
      <c r="AM356" s="83">
        <f t="shared" si="56"/>
        <v>3017000</v>
      </c>
      <c r="AN356" s="83"/>
      <c r="AO356" s="83"/>
      <c r="AP356" s="83"/>
      <c r="AQ356" s="83"/>
      <c r="AR356" s="83"/>
      <c r="AS356" s="83"/>
      <c r="AT356" s="83"/>
      <c r="AV356" s="97"/>
      <c r="AZ356" s="98"/>
      <c r="BA356" s="99"/>
      <c r="BB356" s="4"/>
      <c r="BC356" s="3"/>
    </row>
    <row r="357" spans="1:55">
      <c r="A357" t="str">
        <f t="shared" si="50"/>
        <v>1573Samferdsel og teknikk</v>
      </c>
      <c r="B357" s="6" t="str">
        <f>Data!A357</f>
        <v>1573</v>
      </c>
      <c r="C357" s="7" t="str">
        <f>Data!B357</f>
        <v>Smøla kommune</v>
      </c>
      <c r="D357" s="7" t="str">
        <f>Data!C357</f>
        <v>Samferdsel og teknikk</v>
      </c>
      <c r="E357" s="1">
        <f>Data!D357</f>
        <v>10.955</v>
      </c>
      <c r="F357" s="1">
        <f>Data!E357+Data!F357</f>
        <v>47850.51422485926</v>
      </c>
      <c r="G357" s="1">
        <f>Data!G357</f>
        <v>111.35645823824738</v>
      </c>
      <c r="H357" s="1">
        <f t="shared" si="51"/>
        <v>5718571.4545454532</v>
      </c>
      <c r="I357" s="1">
        <f t="shared" si="52"/>
        <v>13308.109090909091</v>
      </c>
      <c r="J357" s="1">
        <f t="shared" si="53"/>
        <v>687825.54763636354</v>
      </c>
      <c r="K357" s="1">
        <f>'Innlegging av opplysninger'!$B$4*H357</f>
        <v>743414.28909090895</v>
      </c>
      <c r="L357" s="1"/>
      <c r="M357" s="1">
        <f>'Innlegging av opplysninger'!$B$5*H357</f>
        <v>749132.86054545443</v>
      </c>
      <c r="N357" s="1">
        <f>'Innlegging av opplysninger'!$B$5*I357</f>
        <v>1743.3622909090909</v>
      </c>
      <c r="O357" s="1">
        <f>'Innlegging av opplysninger'!$B$5*J357</f>
        <v>90105.146740363634</v>
      </c>
      <c r="P357" s="1">
        <f>'Innlegging av opplysninger'!$B$5*K357</f>
        <v>97387.27187090907</v>
      </c>
      <c r="Q357" s="1"/>
      <c r="R357" s="1">
        <f>'Innlegging av opplysninger'!$C$11*SUM(H357:Q357)</f>
        <v>307856.54558882833</v>
      </c>
      <c r="S357" s="1">
        <f>'Innlegging av opplysninger'!$C$13*(((H357+J357+M357+O357)*Data!H357)+(J357+O357)*(1-Data!H357)*1.8/12+I357+N357+K357+L357+P357+Q357)</f>
        <v>59286.082467589542</v>
      </c>
      <c r="T357" s="1">
        <f>'Innlegging av opplysninger'!$C$13*((H357+J357+M357+O357)*(1-Data!H357)-(J357+O357)*(1-Data!H357)*1.8/12)</f>
        <v>361991.29570659652</v>
      </c>
      <c r="U357" s="1">
        <f>Data!I357</f>
        <v>0.4</v>
      </c>
      <c r="V357" s="1">
        <f>Data!J357+Data!K357</f>
        <v>60633.333333333328</v>
      </c>
      <c r="W357" s="1">
        <f>Data!L357</f>
        <v>0</v>
      </c>
      <c r="X357" s="1">
        <f t="shared" si="57"/>
        <v>264581.81818181812</v>
      </c>
      <c r="Y357" s="100">
        <f t="shared" si="58"/>
        <v>0</v>
      </c>
      <c r="Z357" s="100">
        <f t="shared" si="59"/>
        <v>37835.19999999999</v>
      </c>
      <c r="AA357" s="100">
        <f>'Innlegging av opplysninger'!$B$4*X357</f>
        <v>34395.636363636353</v>
      </c>
      <c r="AB357" s="1"/>
      <c r="AC357" s="1">
        <f>'Innlegging av opplysninger'!$B$5*X357</f>
        <v>34660.218181818178</v>
      </c>
      <c r="AD357" s="1">
        <f>'Innlegging av opplysninger'!$B$5*Y357</f>
        <v>0</v>
      </c>
      <c r="AE357" s="1">
        <f>'Innlegging av opplysninger'!$B$5*Z357</f>
        <v>4956.4111999999986</v>
      </c>
      <c r="AF357" s="1">
        <f>'Innlegging av opplysninger'!$B$5*AA357</f>
        <v>4505.8283636363622</v>
      </c>
      <c r="AG357" s="1"/>
      <c r="AH357" s="1">
        <f>'Innlegging av opplysninger'!$C$11*SUM(X357:AG357)</f>
        <v>14475.534267054541</v>
      </c>
      <c r="AI357" s="1">
        <f>'Innlegging av opplysninger'!$C$13*(((X357+Z357+AC357+AE357)*Data!M357)+(Z357+AE357)*(1-Data!M357)*1.8/12+Y357+AD357+AA357+AB357+AF357+AG357)</f>
        <v>2356.6507331781809</v>
      </c>
      <c r="AJ357" s="1">
        <f>'Innlegging av opplysninger'!$C$13*((X357+Z357+AC357+AE357)*(1-Data!M357)-(Z357+AE357)*(1-Data!M357)*1.8/12)</f>
        <v>17451.975105949088</v>
      </c>
      <c r="AK357" s="83">
        <f t="shared" si="54"/>
        <v>322000</v>
      </c>
      <c r="AL357" s="83">
        <f t="shared" si="55"/>
        <v>62000</v>
      </c>
      <c r="AM357" s="83">
        <f t="shared" si="56"/>
        <v>379000</v>
      </c>
      <c r="AN357" s="83"/>
      <c r="AO357" s="83"/>
      <c r="AP357" s="83"/>
      <c r="AQ357" s="83"/>
      <c r="AR357" s="83"/>
      <c r="AS357" s="83"/>
      <c r="AT357" s="83"/>
      <c r="AV357" s="97"/>
      <c r="AZ357" s="98"/>
      <c r="BA357" s="99"/>
      <c r="BB357" s="4"/>
      <c r="BC357" s="3"/>
    </row>
    <row r="358" spans="1:55">
      <c r="A358" t="str">
        <f t="shared" si="50"/>
        <v>1573Annet</v>
      </c>
      <c r="B358" s="6" t="str">
        <f>Data!A358</f>
        <v>1573</v>
      </c>
      <c r="C358" s="7" t="str">
        <f>Data!B358</f>
        <v>Smøla kommune</v>
      </c>
      <c r="D358" s="7" t="str">
        <f>Data!C358</f>
        <v>Annet</v>
      </c>
      <c r="E358" s="1">
        <f>Data!D358</f>
        <v>17.451000000000001</v>
      </c>
      <c r="F358" s="1">
        <f>Data!E358+Data!F358</f>
        <v>49598.062670716099</v>
      </c>
      <c r="G358" s="1">
        <f>Data!G358</f>
        <v>99.612629648730717</v>
      </c>
      <c r="H358" s="1">
        <f t="shared" si="51"/>
        <v>9442208.6363636348</v>
      </c>
      <c r="I358" s="1">
        <f t="shared" si="52"/>
        <v>18963.709090909088</v>
      </c>
      <c r="J358" s="1">
        <f t="shared" si="53"/>
        <v>1135340.6814545451</v>
      </c>
      <c r="K358" s="1">
        <f>'Innlegging av opplysninger'!$B$4*H358</f>
        <v>1227487.1227272726</v>
      </c>
      <c r="L358" s="1"/>
      <c r="M358" s="1">
        <f>'Innlegging av opplysninger'!$B$5*H358</f>
        <v>1236929.3313636363</v>
      </c>
      <c r="N358" s="1">
        <f>'Innlegging av opplysninger'!$B$5*I358</f>
        <v>2484.2458909090906</v>
      </c>
      <c r="O358" s="1">
        <f>'Innlegging av opplysninger'!$B$5*J358</f>
        <v>148729.62927054541</v>
      </c>
      <c r="P358" s="1">
        <f>'Innlegging av opplysninger'!$B$5*K358</f>
        <v>160800.8130772727</v>
      </c>
      <c r="Q358" s="1"/>
      <c r="R358" s="1">
        <f>'Innlegging av opplysninger'!$C$11*SUM(H358:Q358)</f>
        <v>508171.87843107164</v>
      </c>
      <c r="S358" s="1">
        <f>'Innlegging av opplysninger'!$C$13*(((H358+J358+M358+O358)*Data!H358)+(J358+O358)*(1-Data!H358)*1.8/12+I358+N358+K358+L358+P358+Q358)</f>
        <v>132053.43380671777</v>
      </c>
      <c r="T358" s="1">
        <f>'Innlegging av opplysninger'!$C$13*((H358+J358+M358+O358)*(1-Data!H358)-(J358+O358)*(1-Data!H358)*1.8/12)</f>
        <v>563339.66299369605</v>
      </c>
      <c r="U358" s="1">
        <f>Data!I358</f>
        <v>4</v>
      </c>
      <c r="V358" s="1">
        <f>Data!J358+Data!K358</f>
        <v>66226.166666666672</v>
      </c>
      <c r="W358" s="1">
        <f>Data!L358</f>
        <v>0</v>
      </c>
      <c r="X358" s="1">
        <f t="shared" si="57"/>
        <v>2889869.0909090908</v>
      </c>
      <c r="Y358" s="100">
        <f t="shared" si="58"/>
        <v>0</v>
      </c>
      <c r="Z358" s="100">
        <f t="shared" si="59"/>
        <v>413251.27999999997</v>
      </c>
      <c r="AA358" s="100">
        <f>'Innlegging av opplysninger'!$B$4*X358</f>
        <v>375682.98181818181</v>
      </c>
      <c r="AB358" s="1"/>
      <c r="AC358" s="1">
        <f>'Innlegging av opplysninger'!$B$5*X358</f>
        <v>378572.85090909089</v>
      </c>
      <c r="AD358" s="1">
        <f>'Innlegging av opplysninger'!$B$5*Y358</f>
        <v>0</v>
      </c>
      <c r="AE358" s="1">
        <f>'Innlegging av opplysninger'!$B$5*Z358</f>
        <v>54135.917679999999</v>
      </c>
      <c r="AF358" s="1">
        <f>'Innlegging av opplysninger'!$B$5*AA358</f>
        <v>49214.470618181818</v>
      </c>
      <c r="AG358" s="1"/>
      <c r="AH358" s="1">
        <f>'Innlegging av opplysninger'!$C$11*SUM(X358:AG358)</f>
        <v>158107.61049351274</v>
      </c>
      <c r="AI358" s="1">
        <f>'Innlegging av opplysninger'!$C$13*(((X358+Z358+AC358+AE358)*Data!M358)+(Z358+AE358)*(1-Data!M358)*1.8/12+Y358+AD358+AA358+AB358+AF358+AG358)</f>
        <v>55926.735868621086</v>
      </c>
      <c r="AJ358" s="1">
        <f>'Innlegging av opplysninger'!$C$13*((X358+Z358+AC358+AE358)*(1-Data!M358)-(Z358+AE358)*(1-Data!M358)*1.8/12)</f>
        <v>160431.04691197525</v>
      </c>
      <c r="AK358" s="83">
        <f t="shared" si="54"/>
        <v>666000</v>
      </c>
      <c r="AL358" s="83">
        <f t="shared" si="55"/>
        <v>188000</v>
      </c>
      <c r="AM358" s="83">
        <f t="shared" si="56"/>
        <v>724000</v>
      </c>
      <c r="AN358" s="83"/>
      <c r="AO358" s="83"/>
      <c r="AP358" s="83"/>
      <c r="AQ358" s="83"/>
      <c r="AR358" s="83"/>
      <c r="AS358" s="83"/>
      <c r="AT358" s="83"/>
      <c r="AV358" s="97"/>
      <c r="AZ358" s="98"/>
      <c r="BA358" s="99"/>
      <c r="BB358" s="4"/>
      <c r="BC358" s="3"/>
    </row>
    <row r="359" spans="1:55">
      <c r="A359" t="str">
        <f t="shared" si="50"/>
        <v>1576Alle</v>
      </c>
      <c r="B359" s="6" t="str">
        <f>Data!A359</f>
        <v>1576</v>
      </c>
      <c r="C359" s="7" t="str">
        <f>Data!B359</f>
        <v>Aure kommune</v>
      </c>
      <c r="D359" s="7" t="str">
        <f>Data!C359</f>
        <v>Alle</v>
      </c>
      <c r="E359" s="1">
        <f>Data!D359</f>
        <v>255.20530000000005</v>
      </c>
      <c r="F359" s="1">
        <f>Data!E359+Data!F359</f>
        <v>47341.177516558826</v>
      </c>
      <c r="G359" s="1">
        <f>Data!G359</f>
        <v>457.18780135052049</v>
      </c>
      <c r="H359" s="1">
        <f t="shared" si="51"/>
        <v>131800575.38690893</v>
      </c>
      <c r="I359" s="1">
        <f t="shared" si="52"/>
        <v>1272837.2727272727</v>
      </c>
      <c r="J359" s="1">
        <f t="shared" si="53"/>
        <v>15968809.519156344</v>
      </c>
      <c r="K359" s="1">
        <f>'Innlegging av opplysninger'!$B$4*H359</f>
        <v>17134074.800298162</v>
      </c>
      <c r="L359" s="1"/>
      <c r="M359" s="1">
        <f>'Innlegging av opplysninger'!$B$5*H359</f>
        <v>17265875.37568507</v>
      </c>
      <c r="N359" s="1">
        <f>'Innlegging av opplysninger'!$B$5*I359</f>
        <v>166741.68272727274</v>
      </c>
      <c r="O359" s="1">
        <f>'Innlegging av opplysninger'!$B$5*J359</f>
        <v>2091914.0470094811</v>
      </c>
      <c r="P359" s="1">
        <f>'Innlegging av opplysninger'!$B$5*K359</f>
        <v>2244563.7988390592</v>
      </c>
      <c r="Q359" s="1"/>
      <c r="R359" s="1">
        <f>'Innlegging av opplysninger'!$C$11*SUM(H359:Q359)</f>
        <v>7141924.8915673597</v>
      </c>
      <c r="S359" s="1">
        <f>'Innlegging av opplysninger'!$C$13*(((H359+J359+M359+O359)*Data!H359)+(J359+O359)*(1-Data!H359)*1.8/12+I359+N359+K359+L359+P359+Q359)</f>
        <v>1363248.566318762</v>
      </c>
      <c r="T359" s="1">
        <f>'Innlegging av opplysninger'!$C$13*((H359+J359+M359+O359)*(1-Data!H359)-(J359+O359)*(1-Data!H359)*1.8/12)</f>
        <v>8409911.8116155211</v>
      </c>
      <c r="U359" s="1">
        <f>Data!I359</f>
        <v>45.855499999999985</v>
      </c>
      <c r="V359" s="1">
        <f>Data!J359+Data!K359</f>
        <v>48566.752734132227</v>
      </c>
      <c r="W359" s="1">
        <f>Data!L359</f>
        <v>394.77009300956274</v>
      </c>
      <c r="X359" s="1">
        <f t="shared" si="57"/>
        <v>24295120.690909084</v>
      </c>
      <c r="Y359" s="100">
        <f t="shared" si="58"/>
        <v>197480.50909090904</v>
      </c>
      <c r="Z359" s="100">
        <f t="shared" si="59"/>
        <v>3502441.9715999984</v>
      </c>
      <c r="AA359" s="100">
        <f>'Innlegging av opplysninger'!$B$4*X359</f>
        <v>3158365.6898181811</v>
      </c>
      <c r="AB359" s="1"/>
      <c r="AC359" s="1">
        <f>'Innlegging av opplysninger'!$B$5*X359</f>
        <v>3182660.8105090903</v>
      </c>
      <c r="AD359" s="1">
        <f>'Innlegging av opplysninger'!$B$5*Y359</f>
        <v>25869.946690909084</v>
      </c>
      <c r="AE359" s="1">
        <f>'Innlegging av opplysninger'!$B$5*Z359</f>
        <v>458819.89827959979</v>
      </c>
      <c r="AF359" s="1">
        <f>'Innlegging av opplysninger'!$B$5*AA359</f>
        <v>413745.90536618175</v>
      </c>
      <c r="AG359" s="1"/>
      <c r="AH359" s="1">
        <f>'Innlegging av opplysninger'!$C$11*SUM(X359:AG359)</f>
        <v>1338911.2060460304</v>
      </c>
      <c r="AI359" s="1">
        <f>'Innlegging av opplysninger'!$C$13*(((X359+Z359+AC359+AE359)*Data!M359)+(Z359+AE359)*(1-Data!M359)*1.8/12+Y359+AD359+AA359+AB359+AF359+AG359)</f>
        <v>249483.52203170807</v>
      </c>
      <c r="AJ359" s="1">
        <f>'Innlegging av opplysninger'!$C$13*((X359+Z359+AC359+AE359)*(1-Data!M359)-(Z359+AE359)*(1-Data!M359)*1.8/12)</f>
        <v>1582710.7599260174</v>
      </c>
      <c r="AK359" s="83">
        <f t="shared" si="54"/>
        <v>8481000</v>
      </c>
      <c r="AL359" s="83">
        <f t="shared" si="55"/>
        <v>1613000</v>
      </c>
      <c r="AM359" s="83">
        <f t="shared" si="56"/>
        <v>9993000</v>
      </c>
      <c r="AN359" s="83"/>
      <c r="AO359" s="83"/>
      <c r="AP359" s="83"/>
      <c r="AQ359" s="83"/>
      <c r="AR359" s="83"/>
      <c r="AS359" s="83"/>
      <c r="AT359" s="83"/>
      <c r="AV359" s="97"/>
      <c r="AZ359" s="98"/>
      <c r="BA359" s="99"/>
      <c r="BB359" s="4"/>
      <c r="BC359" s="3"/>
    </row>
    <row r="360" spans="1:55">
      <c r="A360" t="str">
        <f t="shared" si="50"/>
        <v>1576Administrasjon</v>
      </c>
      <c r="B360" s="6" t="str">
        <f>Data!A360</f>
        <v>1576</v>
      </c>
      <c r="C360" s="7" t="str">
        <f>Data!B360</f>
        <v>Aure kommune</v>
      </c>
      <c r="D360" s="7" t="str">
        <f>Data!C360</f>
        <v>Administrasjon</v>
      </c>
      <c r="E360" s="1">
        <f>Data!D360</f>
        <v>20.11</v>
      </c>
      <c r="F360" s="1">
        <f>Data!E360+Data!F360</f>
        <v>52214.327697662855</v>
      </c>
      <c r="G360" s="1">
        <f>Data!G360</f>
        <v>0</v>
      </c>
      <c r="H360" s="1">
        <f t="shared" si="51"/>
        <v>11454874.145454545</v>
      </c>
      <c r="I360" s="1">
        <f t="shared" si="52"/>
        <v>0</v>
      </c>
      <c r="J360" s="1">
        <f t="shared" si="53"/>
        <v>1374584.8974545454</v>
      </c>
      <c r="K360" s="1">
        <f>'Innlegging av opplysninger'!$B$4*H360</f>
        <v>1489133.6389090908</v>
      </c>
      <c r="L360" s="1"/>
      <c r="M360" s="1">
        <f>'Innlegging av opplysninger'!$B$5*H360</f>
        <v>1500588.5130545455</v>
      </c>
      <c r="N360" s="1">
        <f>'Innlegging av opplysninger'!$B$5*I360</f>
        <v>0</v>
      </c>
      <c r="O360" s="1">
        <f>'Innlegging av opplysninger'!$B$5*J360</f>
        <v>180070.62156654545</v>
      </c>
      <c r="P360" s="1">
        <f>'Innlegging av opplysninger'!$B$5*K360</f>
        <v>195076.5066970909</v>
      </c>
      <c r="Q360" s="1"/>
      <c r="R360" s="1">
        <f>'Innlegging av opplysninger'!$C$11*SUM(H360:Q360)</f>
        <v>615384.47627918166</v>
      </c>
      <c r="S360" s="1">
        <f>'Innlegging av opplysninger'!$C$13*(((H360+J360+M360+O360)*Data!H360)+(J360+O360)*(1-Data!H360)*1.8/12+I360+N360+K360+L360+P360+Q360)</f>
        <v>157296.49233987139</v>
      </c>
      <c r="T360" s="1">
        <f>'Innlegging av opplysninger'!$C$13*((H360+J360+M360+O360)*(1-Data!H360)-(J360+O360)*(1-Data!H360)*1.8/12)</f>
        <v>684808.58046321943</v>
      </c>
      <c r="U360" s="1">
        <f>Data!I360</f>
        <v>10.5</v>
      </c>
      <c r="V360" s="1">
        <f>Data!J360+Data!K360</f>
        <v>49698.409523809532</v>
      </c>
      <c r="W360" s="1">
        <f>Data!L360</f>
        <v>0</v>
      </c>
      <c r="X360" s="1">
        <f t="shared" si="57"/>
        <v>5692726.9090909092</v>
      </c>
      <c r="Y360" s="100">
        <f t="shared" si="58"/>
        <v>0</v>
      </c>
      <c r="Z360" s="100">
        <f t="shared" si="59"/>
        <v>814059.94799999997</v>
      </c>
      <c r="AA360" s="100">
        <f>'Innlegging av opplysninger'!$B$4*X360</f>
        <v>740054.49818181817</v>
      </c>
      <c r="AB360" s="1"/>
      <c r="AC360" s="1">
        <f>'Innlegging av opplysninger'!$B$5*X360</f>
        <v>745747.22509090917</v>
      </c>
      <c r="AD360" s="1">
        <f>'Innlegging av opplysninger'!$B$5*Y360</f>
        <v>0</v>
      </c>
      <c r="AE360" s="1">
        <f>'Innlegging av opplysninger'!$B$5*Z360</f>
        <v>106641.85318800001</v>
      </c>
      <c r="AF360" s="1">
        <f>'Innlegging av opplysninger'!$B$5*AA360</f>
        <v>96947.139261818185</v>
      </c>
      <c r="AG360" s="1"/>
      <c r="AH360" s="1">
        <f>'Innlegging av opplysninger'!$C$11*SUM(X360:AG360)</f>
        <v>311454.74776691123</v>
      </c>
      <c r="AI360" s="1">
        <f>'Innlegging av opplysninger'!$C$13*(((X360+Z360+AC360+AE360)*Data!M360)+(Z360+AE360)*(1-Data!M360)*1.8/12+Y360+AD360+AA360+AB360+AF360+AG360)</f>
        <v>63674.372307984224</v>
      </c>
      <c r="AJ360" s="1">
        <f>'Innlegging av opplysninger'!$C$13*((X360+Z360+AC360+AE360)*(1-Data!M360)-(Z360+AE360)*(1-Data!M360)*1.8/12)</f>
        <v>362526.86147831538</v>
      </c>
      <c r="AK360" s="83">
        <f t="shared" si="54"/>
        <v>927000</v>
      </c>
      <c r="AL360" s="83">
        <f t="shared" si="55"/>
        <v>221000</v>
      </c>
      <c r="AM360" s="83">
        <f t="shared" si="56"/>
        <v>1047000</v>
      </c>
      <c r="AN360" s="83"/>
      <c r="AO360" s="83"/>
      <c r="AP360" s="83"/>
      <c r="AQ360" s="83"/>
      <c r="AR360" s="83"/>
      <c r="AS360" s="83"/>
      <c r="AT360" s="83"/>
      <c r="AV360" s="97"/>
      <c r="AZ360" s="98"/>
      <c r="BA360" s="99"/>
      <c r="BB360" s="4"/>
      <c r="BC360" s="3"/>
    </row>
    <row r="361" spans="1:55">
      <c r="A361" t="str">
        <f t="shared" si="50"/>
        <v>1576Undervisning</v>
      </c>
      <c r="B361" s="6" t="str">
        <f>Data!A361</f>
        <v>1576</v>
      </c>
      <c r="C361" s="7" t="str">
        <f>Data!B361</f>
        <v>Aure kommune</v>
      </c>
      <c r="D361" s="7" t="str">
        <f>Data!C361</f>
        <v>Undervisning</v>
      </c>
      <c r="E361" s="1">
        <f>Data!D361</f>
        <v>81.917099999999991</v>
      </c>
      <c r="F361" s="1">
        <f>Data!E361+Data!F361</f>
        <v>48096.459688717827</v>
      </c>
      <c r="G361" s="1">
        <f>Data!G361</f>
        <v>0</v>
      </c>
      <c r="H361" s="1">
        <f t="shared" si="51"/>
        <v>42980972.705090903</v>
      </c>
      <c r="I361" s="1">
        <f t="shared" si="52"/>
        <v>0</v>
      </c>
      <c r="J361" s="1">
        <f t="shared" si="53"/>
        <v>5157716.724610908</v>
      </c>
      <c r="K361" s="1">
        <f>'Innlegging av opplysninger'!$B$4*H361</f>
        <v>5587526.4516618177</v>
      </c>
      <c r="L361" s="1"/>
      <c r="M361" s="1">
        <f>'Innlegging av opplysninger'!$B$5*H361</f>
        <v>5630507.4243669081</v>
      </c>
      <c r="N361" s="1">
        <f>'Innlegging av opplysninger'!$B$5*I361</f>
        <v>0</v>
      </c>
      <c r="O361" s="1">
        <f>'Innlegging av opplysninger'!$B$5*J361</f>
        <v>675660.89092402894</v>
      </c>
      <c r="P361" s="1">
        <f>'Innlegging av opplysninger'!$B$5*K361</f>
        <v>731965.9651676981</v>
      </c>
      <c r="Q361" s="1"/>
      <c r="R361" s="1">
        <f>'Innlegging av opplysninger'!$C$11*SUM(H361:Q361)</f>
        <v>2309045.3061492462</v>
      </c>
      <c r="S361" s="1">
        <f>'Innlegging av opplysninger'!$C$13*(((H361+J361+M361+O361)*Data!H361)+(J361+O361)*(1-Data!H361)*1.8/12+I361+N361+K361+L361+P361+Q361)</f>
        <v>387406.53088408825</v>
      </c>
      <c r="T361" s="1">
        <f>'Innlegging av opplysninger'!$C$13*((H361+J361+M361+O361)*(1-Data!H361)-(J361+O361)*(1-Data!H361)*1.8/12)</f>
        <v>2772339.6775306696</v>
      </c>
      <c r="U361" s="1">
        <f>Data!I361</f>
        <v>9.3058000000000014</v>
      </c>
      <c r="V361" s="1">
        <f>Data!J361+Data!K361</f>
        <v>51970.770200663377</v>
      </c>
      <c r="W361" s="1">
        <f>Data!L361</f>
        <v>0</v>
      </c>
      <c r="X361" s="1">
        <f t="shared" si="57"/>
        <v>5275959.2</v>
      </c>
      <c r="Y361" s="100">
        <f t="shared" si="58"/>
        <v>0</v>
      </c>
      <c r="Z361" s="100">
        <f t="shared" si="59"/>
        <v>754462.16559999995</v>
      </c>
      <c r="AA361" s="100">
        <f>'Innlegging av opplysninger'!$B$4*X361</f>
        <v>685874.696</v>
      </c>
      <c r="AB361" s="1"/>
      <c r="AC361" s="1">
        <f>'Innlegging av opplysninger'!$B$5*X361</f>
        <v>691150.65520000004</v>
      </c>
      <c r="AD361" s="1">
        <f>'Innlegging av opplysninger'!$B$5*Y361</f>
        <v>0</v>
      </c>
      <c r="AE361" s="1">
        <f>'Innlegging av opplysninger'!$B$5*Z361</f>
        <v>98834.543693600004</v>
      </c>
      <c r="AF361" s="1">
        <f>'Innlegging av opplysninger'!$B$5*AA361</f>
        <v>89849.585176000008</v>
      </c>
      <c r="AG361" s="1"/>
      <c r="AH361" s="1">
        <f>'Innlegging av opplysninger'!$C$11*SUM(X361:AG361)</f>
        <v>288652.97213544481</v>
      </c>
      <c r="AI361" s="1">
        <f>'Innlegging av opplysninger'!$C$13*(((X361+Z361+AC361+AE361)*Data!M361)+(Z361+AE361)*(1-Data!M361)*1.8/12+Y361+AD361+AA361+AB361+AF361+AG361)</f>
        <v>54796.995481466438</v>
      </c>
      <c r="AJ361" s="1">
        <f>'Innlegging av opplysninger'!$C$13*((X361+Z361+AC361+AE361)*(1-Data!M361)-(Z361+AE361)*(1-Data!M361)*1.8/12)</f>
        <v>340201.80849335279</v>
      </c>
      <c r="AK361" s="83">
        <f t="shared" si="54"/>
        <v>2598000</v>
      </c>
      <c r="AL361" s="83">
        <f t="shared" si="55"/>
        <v>442000</v>
      </c>
      <c r="AM361" s="83">
        <f t="shared" si="56"/>
        <v>3113000</v>
      </c>
      <c r="AN361" s="83"/>
      <c r="AO361" s="83"/>
      <c r="AP361" s="83"/>
      <c r="AQ361" s="83"/>
      <c r="AR361" s="83"/>
      <c r="AS361" s="83"/>
      <c r="AT361" s="83"/>
      <c r="AV361" s="97"/>
      <c r="AZ361" s="98"/>
      <c r="BA361" s="99"/>
      <c r="BB361" s="4"/>
      <c r="BC361" s="3"/>
    </row>
    <row r="362" spans="1:55">
      <c r="A362" t="str">
        <f t="shared" si="50"/>
        <v>1576Barnehager</v>
      </c>
      <c r="B362" s="6" t="str">
        <f>Data!A362</f>
        <v>1576</v>
      </c>
      <c r="C362" s="7" t="str">
        <f>Data!B362</f>
        <v>Aure kommune</v>
      </c>
      <c r="D362" s="7" t="str">
        <f>Data!C362</f>
        <v>Barnehager</v>
      </c>
      <c r="E362" s="1">
        <f>Data!D362</f>
        <v>31.857099999999999</v>
      </c>
      <c r="F362" s="1">
        <f>Data!E362+Data!F362</f>
        <v>42915.273021294059</v>
      </c>
      <c r="G362" s="1">
        <f>Data!G362</f>
        <v>0</v>
      </c>
      <c r="H362" s="1">
        <f t="shared" si="51"/>
        <v>14914430.663636364</v>
      </c>
      <c r="I362" s="1">
        <f t="shared" si="52"/>
        <v>0</v>
      </c>
      <c r="J362" s="1">
        <f t="shared" si="53"/>
        <v>1789731.6796363636</v>
      </c>
      <c r="K362" s="1">
        <f>'Innlegging av opplysninger'!$B$4*H362</f>
        <v>1938875.9862727274</v>
      </c>
      <c r="L362" s="1"/>
      <c r="M362" s="1">
        <f>'Innlegging av opplysninger'!$B$5*H362</f>
        <v>1953790.4169363638</v>
      </c>
      <c r="N362" s="1">
        <f>'Innlegging av opplysninger'!$B$5*I362</f>
        <v>0</v>
      </c>
      <c r="O362" s="1">
        <f>'Innlegging av opplysninger'!$B$5*J362</f>
        <v>234454.85003236364</v>
      </c>
      <c r="P362" s="1">
        <f>'Innlegging av opplysninger'!$B$5*K362</f>
        <v>253992.75420172731</v>
      </c>
      <c r="Q362" s="1"/>
      <c r="R362" s="1">
        <f>'Innlegging av opplysninger'!$C$11*SUM(H362:Q362)</f>
        <v>801240.50132720452</v>
      </c>
      <c r="S362" s="1">
        <f>'Innlegging av opplysninger'!$C$13*(((H362+J362+M362+O362)*Data!H362)+(J362+O362)*(1-Data!H362)*1.8/12+I362+N362+K362+L362+P362+Q362)</f>
        <v>131770.28496855317</v>
      </c>
      <c r="T362" s="1">
        <f>'Innlegging av opplysninger'!$C$13*((H362+J362+M362+O362)*(1-Data!H362)-(J362+O362)*(1-Data!H362)*1.8/12)</f>
        <v>964664.08526867419</v>
      </c>
      <c r="U362" s="1">
        <f>Data!I362</f>
        <v>2.8</v>
      </c>
      <c r="V362" s="1">
        <f>Data!J362+Data!K362</f>
        <v>45030.952380952382</v>
      </c>
      <c r="W362" s="1">
        <f>Data!L362</f>
        <v>0</v>
      </c>
      <c r="X362" s="1">
        <f t="shared" si="57"/>
        <v>1375490.9090909089</v>
      </c>
      <c r="Y362" s="100">
        <f t="shared" si="58"/>
        <v>0</v>
      </c>
      <c r="Z362" s="100">
        <f t="shared" si="59"/>
        <v>196695.19999999995</v>
      </c>
      <c r="AA362" s="100">
        <f>'Innlegging av opplysninger'!$B$4*X362</f>
        <v>178813.81818181818</v>
      </c>
      <c r="AB362" s="1"/>
      <c r="AC362" s="1">
        <f>'Innlegging av opplysninger'!$B$5*X362</f>
        <v>180189.30909090908</v>
      </c>
      <c r="AD362" s="1">
        <f>'Innlegging av opplysninger'!$B$5*Y362</f>
        <v>0</v>
      </c>
      <c r="AE362" s="1">
        <f>'Innlegging av opplysninger'!$B$5*Z362</f>
        <v>25767.071199999995</v>
      </c>
      <c r="AF362" s="1">
        <f>'Innlegging av opplysninger'!$B$5*AA362</f>
        <v>23424.610181818181</v>
      </c>
      <c r="AG362" s="1"/>
      <c r="AH362" s="1">
        <f>'Innlegging av opplysninger'!$C$11*SUM(X362:AG362)</f>
        <v>75254.474874327265</v>
      </c>
      <c r="AI362" s="1">
        <f>'Innlegging av opplysninger'!$C$13*(((X362+Z362+AC362+AE362)*Data!M362)+(Z362+AE362)*(1-Data!M362)*1.8/12+Y362+AD362+AA362+AB362+AF362+AG362)</f>
        <v>12499.735769366183</v>
      </c>
      <c r="AJ362" s="1">
        <f>'Innlegging av opplysninger'!$C$13*((X362+Z362+AC362+AE362)*(1-Data!M362)-(Z362+AE362)*(1-Data!M362)*1.8/12)</f>
        <v>90480.071953397433</v>
      </c>
      <c r="AK362" s="83">
        <f t="shared" si="54"/>
        <v>876000</v>
      </c>
      <c r="AL362" s="83">
        <f t="shared" si="55"/>
        <v>144000</v>
      </c>
      <c r="AM362" s="83">
        <f t="shared" si="56"/>
        <v>1055000</v>
      </c>
      <c r="AN362" s="83"/>
      <c r="AO362" s="83"/>
      <c r="AP362" s="83"/>
      <c r="AQ362" s="83"/>
      <c r="AR362" s="83"/>
      <c r="AS362" s="83"/>
      <c r="AT362" s="83"/>
      <c r="AV362" s="97"/>
      <c r="AZ362" s="98"/>
      <c r="BA362" s="99"/>
      <c r="BB362" s="4"/>
      <c r="BC362" s="3"/>
    </row>
    <row r="363" spans="1:55">
      <c r="A363" t="str">
        <f t="shared" si="50"/>
        <v>1576Helse/pleie/omsorg</v>
      </c>
      <c r="B363" s="6" t="str">
        <f>Data!A363</f>
        <v>1576</v>
      </c>
      <c r="C363" s="7" t="str">
        <f>Data!B363</f>
        <v>Aure kommune</v>
      </c>
      <c r="D363" s="7" t="str">
        <f>Data!C363</f>
        <v>Helse/pleie/omsorg</v>
      </c>
      <c r="E363" s="1">
        <f>Data!D363</f>
        <v>108.11859999999997</v>
      </c>
      <c r="F363" s="1">
        <f>Data!E363+Data!F363</f>
        <v>46930.200307810148</v>
      </c>
      <c r="G363" s="1">
        <f>Data!G363</f>
        <v>1079.1552054873075</v>
      </c>
      <c r="H363" s="1">
        <f t="shared" si="51"/>
        <v>55353027.872727275</v>
      </c>
      <c r="I363" s="1">
        <f t="shared" si="52"/>
        <v>1272837.2727272722</v>
      </c>
      <c r="J363" s="1">
        <f t="shared" si="53"/>
        <v>6795103.8174545458</v>
      </c>
      <c r="K363" s="1">
        <f>'Innlegging av opplysninger'!$B$4*H363</f>
        <v>7195893.6234545456</v>
      </c>
      <c r="L363" s="1"/>
      <c r="M363" s="1">
        <f>'Innlegging av opplysninger'!$B$5*H363</f>
        <v>7251246.6513272729</v>
      </c>
      <c r="N363" s="1">
        <f>'Innlegging av opplysninger'!$B$5*I363</f>
        <v>166741.68272727268</v>
      </c>
      <c r="O363" s="1">
        <f>'Innlegging av opplysninger'!$B$5*J363</f>
        <v>890158.60008654557</v>
      </c>
      <c r="P363" s="1">
        <f>'Innlegging av opplysninger'!$B$5*K363</f>
        <v>942662.06467254553</v>
      </c>
      <c r="Q363" s="1"/>
      <c r="R363" s="1">
        <f>'Innlegging av opplysninger'!$C$11*SUM(H363:Q363)</f>
        <v>3034971.5202367362</v>
      </c>
      <c r="S363" s="1">
        <f>'Innlegging av opplysninger'!$C$13*(((H363+J363+M363+O363)*Data!H363)+(J363+O363)*(1-Data!H363)*1.8/12+I363+N363+K363+L363+P363+Q363)</f>
        <v>616763.83171350474</v>
      </c>
      <c r="T363" s="1">
        <f>'Innlegging av opplysninger'!$C$13*((H363+J363+M363+O363)*(1-Data!H363)-(J363+O363)*(1-Data!H363)*1.8/12)</f>
        <v>3536355.0907157124</v>
      </c>
      <c r="U363" s="1">
        <f>Data!I363</f>
        <v>16.252500000000005</v>
      </c>
      <c r="V363" s="1">
        <f>Data!J363+Data!K363</f>
        <v>48475.281546428734</v>
      </c>
      <c r="W363" s="1">
        <f>Data!L363</f>
        <v>1113.8212582679585</v>
      </c>
      <c r="X363" s="1">
        <f t="shared" si="57"/>
        <v>8594667.4181818161</v>
      </c>
      <c r="Y363" s="100">
        <f t="shared" si="58"/>
        <v>197480.50909090906</v>
      </c>
      <c r="Z363" s="100">
        <f t="shared" si="59"/>
        <v>1257277.1535999996</v>
      </c>
      <c r="AA363" s="100">
        <f>'Innlegging av opplysninger'!$B$4*X363</f>
        <v>1117306.764363636</v>
      </c>
      <c r="AB363" s="1"/>
      <c r="AC363" s="1">
        <f>'Innlegging av opplysninger'!$B$5*X363</f>
        <v>1125901.4317818179</v>
      </c>
      <c r="AD363" s="1">
        <f>'Innlegging av opplysninger'!$B$5*Y363</f>
        <v>25869.946690909088</v>
      </c>
      <c r="AE363" s="1">
        <f>'Innlegging av opplysninger'!$B$5*Z363</f>
        <v>164703.30712159997</v>
      </c>
      <c r="AF363" s="1">
        <f>'Innlegging av opplysninger'!$B$5*AA363</f>
        <v>146367.18613163632</v>
      </c>
      <c r="AG363" s="1"/>
      <c r="AH363" s="1">
        <f>'Innlegging av opplysninger'!$C$11*SUM(X363:AG363)</f>
        <v>479923.80124456825</v>
      </c>
      <c r="AI363" s="1">
        <f>'Innlegging av opplysninger'!$C$13*(((X363+Z363+AC363+AE363)*Data!M363)+(Z363+AE363)*(1-Data!M363)*1.8/12+Y363+AD363+AA363+AB363+AF363+AG363)</f>
        <v>88599.58199435244</v>
      </c>
      <c r="AJ363" s="1">
        <f>'Innlegging av opplysninger'!$C$13*((X363+Z363+AC363+AE363)*(1-Data!M363)-(Z363+AE363)*(1-Data!M363)*1.8/12)</f>
        <v>568138.25128768827</v>
      </c>
      <c r="AK363" s="83">
        <f t="shared" si="54"/>
        <v>3515000</v>
      </c>
      <c r="AL363" s="83">
        <f t="shared" si="55"/>
        <v>705000</v>
      </c>
      <c r="AM363" s="83">
        <f t="shared" si="56"/>
        <v>4104000</v>
      </c>
      <c r="AN363" s="83"/>
      <c r="AO363" s="83"/>
      <c r="AP363" s="83"/>
      <c r="AQ363" s="83"/>
      <c r="AR363" s="83"/>
      <c r="AS363" s="83"/>
      <c r="AT363" s="83"/>
      <c r="AV363" s="97"/>
      <c r="AZ363" s="98"/>
      <c r="BA363" s="99"/>
      <c r="BB363" s="4"/>
      <c r="BC363" s="3"/>
    </row>
    <row r="364" spans="1:55">
      <c r="A364" t="str">
        <f t="shared" si="50"/>
        <v>1576Samferdsel og teknikk</v>
      </c>
      <c r="B364" s="6" t="str">
        <f>Data!A364</f>
        <v>1576</v>
      </c>
      <c r="C364" s="7" t="str">
        <f>Data!B364</f>
        <v>Aure kommune</v>
      </c>
      <c r="D364" s="7" t="str">
        <f>Data!C364</f>
        <v>Samferdsel og teknikk</v>
      </c>
      <c r="E364" s="1">
        <f>Data!D364</f>
        <v>10.17</v>
      </c>
      <c r="F364" s="1">
        <f>Data!E364+Data!F364</f>
        <v>49115.453949524737</v>
      </c>
      <c r="G364" s="1">
        <f>Data!G364</f>
        <v>0</v>
      </c>
      <c r="H364" s="1">
        <f t="shared" si="51"/>
        <v>5449136.3636363614</v>
      </c>
      <c r="I364" s="1">
        <f t="shared" si="52"/>
        <v>0</v>
      </c>
      <c r="J364" s="1">
        <f t="shared" si="53"/>
        <v>653896.3636363633</v>
      </c>
      <c r="K364" s="1">
        <f>'Innlegging av opplysninger'!$B$4*H364</f>
        <v>708387.72727272706</v>
      </c>
      <c r="L364" s="1"/>
      <c r="M364" s="1">
        <f>'Innlegging av opplysninger'!$B$5*H364</f>
        <v>713836.86363636341</v>
      </c>
      <c r="N364" s="1">
        <f>'Innlegging av opplysninger'!$B$5*I364</f>
        <v>0</v>
      </c>
      <c r="O364" s="1">
        <f>'Innlegging av opplysninger'!$B$5*J364</f>
        <v>85660.423636363601</v>
      </c>
      <c r="P364" s="1">
        <f>'Innlegging av opplysninger'!$B$5*K364</f>
        <v>92798.792272727253</v>
      </c>
      <c r="Q364" s="1"/>
      <c r="R364" s="1">
        <f>'Innlegging av opplysninger'!$C$11*SUM(H364:Q364)</f>
        <v>292741.22829545441</v>
      </c>
      <c r="S364" s="1">
        <f>'Innlegging av opplysninger'!$C$13*(((H364+J364+M364+O364)*Data!H364)+(J364+O364)*(1-Data!H364)*1.8/12+I364+N364+K364+L364+P364+Q364)</f>
        <v>50119.184125919979</v>
      </c>
      <c r="T364" s="1">
        <f>'Innlegging av opplysninger'!$C$13*((H364+J364+M364+O364)*(1-Data!H364)-(J364+O364)*(1-Data!H364)*1.8/12)</f>
        <v>350474.07564680709</v>
      </c>
      <c r="U364" s="1">
        <f>Data!I364</f>
        <v>5.1971999999999996</v>
      </c>
      <c r="V364" s="1">
        <f>Data!J364+Data!K364</f>
        <v>44488.861470278869</v>
      </c>
      <c r="W364" s="1">
        <f>Data!L364</f>
        <v>0</v>
      </c>
      <c r="X364" s="1">
        <f t="shared" si="57"/>
        <v>2522372.8454545448</v>
      </c>
      <c r="Y364" s="100">
        <f t="shared" si="58"/>
        <v>0</v>
      </c>
      <c r="Z364" s="100">
        <f t="shared" si="59"/>
        <v>360699.31689999986</v>
      </c>
      <c r="AA364" s="100">
        <f>'Innlegging av opplysninger'!$B$4*X364</f>
        <v>327908.46990909084</v>
      </c>
      <c r="AB364" s="1"/>
      <c r="AC364" s="1">
        <f>'Innlegging av opplysninger'!$B$5*X364</f>
        <v>330430.84275454539</v>
      </c>
      <c r="AD364" s="1">
        <f>'Innlegging av opplysninger'!$B$5*Y364</f>
        <v>0</v>
      </c>
      <c r="AE364" s="1">
        <f>'Innlegging av opplysninger'!$B$5*Z364</f>
        <v>47251.610513899985</v>
      </c>
      <c r="AF364" s="1">
        <f>'Innlegging av opplysninger'!$B$5*AA364</f>
        <v>42956.009558090904</v>
      </c>
      <c r="AG364" s="1"/>
      <c r="AH364" s="1">
        <f>'Innlegging av opplysninger'!$C$11*SUM(X364:AG364)</f>
        <v>138001.52561342652</v>
      </c>
      <c r="AI364" s="1">
        <f>'Innlegging av opplysninger'!$C$13*(((X364+Z364+AC364+AE364)*Data!M364)+(Z364+AE364)*(1-Data!M364)*1.8/12+Y364+AD364+AA364+AB364+AF364+AG364)</f>
        <v>22466.970166121868</v>
      </c>
      <c r="AJ364" s="1">
        <f>'Innlegging av opplysninger'!$C$13*((X364+Z364+AC364+AE364)*(1-Data!M364)-(Z364+AE364)*(1-Data!M364)*1.8/12)</f>
        <v>166377.22277856705</v>
      </c>
      <c r="AK364" s="83">
        <f t="shared" si="54"/>
        <v>431000</v>
      </c>
      <c r="AL364" s="83">
        <f t="shared" si="55"/>
        <v>73000</v>
      </c>
      <c r="AM364" s="83">
        <f t="shared" si="56"/>
        <v>517000</v>
      </c>
      <c r="AN364" s="83"/>
      <c r="AO364" s="83"/>
      <c r="AP364" s="83"/>
      <c r="AQ364" s="83"/>
      <c r="AR364" s="83"/>
      <c r="AS364" s="83"/>
      <c r="AT364" s="83"/>
      <c r="AV364" s="97"/>
      <c r="AZ364" s="98"/>
      <c r="BA364" s="99"/>
      <c r="BB364" s="4"/>
      <c r="BC364" s="3"/>
    </row>
    <row r="365" spans="1:55">
      <c r="A365" t="str">
        <f t="shared" si="50"/>
        <v>1576Annet</v>
      </c>
      <c r="B365" s="6" t="str">
        <f>Data!A365</f>
        <v>1576</v>
      </c>
      <c r="C365" s="7" t="str">
        <f>Data!B365</f>
        <v>Aure kommune</v>
      </c>
      <c r="D365" s="7" t="str">
        <f>Data!C365</f>
        <v>Annet</v>
      </c>
      <c r="E365" s="1">
        <f>Data!D365</f>
        <v>3.0325000000000002</v>
      </c>
      <c r="F365" s="1">
        <f>Data!E365+Data!F365</f>
        <v>0</v>
      </c>
      <c r="G365" s="1">
        <f>Data!G365</f>
        <v>0</v>
      </c>
      <c r="H365" s="1">
        <f t="shared" si="51"/>
        <v>0</v>
      </c>
      <c r="I365" s="1">
        <f t="shared" si="52"/>
        <v>0</v>
      </c>
      <c r="J365" s="1">
        <f t="shared" si="53"/>
        <v>0</v>
      </c>
      <c r="K365" s="1">
        <f>'Innlegging av opplysninger'!$B$4*H365</f>
        <v>0</v>
      </c>
      <c r="L365" s="1"/>
      <c r="M365" s="1">
        <f>'Innlegging av opplysninger'!$B$5*H365</f>
        <v>0</v>
      </c>
      <c r="N365" s="1">
        <f>'Innlegging av opplysninger'!$B$5*I365</f>
        <v>0</v>
      </c>
      <c r="O365" s="1">
        <f>'Innlegging av opplysninger'!$B$5*J365</f>
        <v>0</v>
      </c>
      <c r="P365" s="1">
        <f>'Innlegging av opplysninger'!$B$5*K365</f>
        <v>0</v>
      </c>
      <c r="Q365" s="1"/>
      <c r="R365" s="1">
        <f>'Innlegging av opplysninger'!$C$11*SUM(H365:Q365)</f>
        <v>0</v>
      </c>
      <c r="S365" s="1">
        <f>'Innlegging av opplysninger'!$C$13*(((H365+J365+M365+O365)*Data!H365)+(J365+O365)*(1-Data!H365)*1.8/12+I365+N365+K365+L365+P365+Q365)</f>
        <v>0</v>
      </c>
      <c r="T365" s="1">
        <f>'Innlegging av opplysninger'!$C$13*((H365+J365+M365+O365)*(1-Data!H365)-(J365+O365)*(1-Data!H365)*1.8/12)</f>
        <v>0</v>
      </c>
      <c r="U365" s="1">
        <f>Data!I365</f>
        <v>0</v>
      </c>
      <c r="V365" s="1">
        <f>Data!J365+Data!K365</f>
        <v>0</v>
      </c>
      <c r="W365" s="1">
        <f>Data!L365</f>
        <v>0</v>
      </c>
      <c r="X365" s="1">
        <f t="shared" si="57"/>
        <v>0</v>
      </c>
      <c r="Y365" s="100">
        <f t="shared" si="58"/>
        <v>0</v>
      </c>
      <c r="Z365" s="100">
        <f t="shared" si="59"/>
        <v>0</v>
      </c>
      <c r="AA365" s="100">
        <f>'Innlegging av opplysninger'!$B$4*X365</f>
        <v>0</v>
      </c>
      <c r="AB365" s="1"/>
      <c r="AC365" s="1">
        <f>'Innlegging av opplysninger'!$B$5*X365</f>
        <v>0</v>
      </c>
      <c r="AD365" s="1">
        <f>'Innlegging av opplysninger'!$B$5*Y365</f>
        <v>0</v>
      </c>
      <c r="AE365" s="1">
        <f>'Innlegging av opplysninger'!$B$5*Z365</f>
        <v>0</v>
      </c>
      <c r="AF365" s="1">
        <f>'Innlegging av opplysninger'!$B$5*AA365</f>
        <v>0</v>
      </c>
      <c r="AG365" s="1"/>
      <c r="AH365" s="1">
        <f>'Innlegging av opplysninger'!$C$11*SUM(X365:AG365)</f>
        <v>0</v>
      </c>
      <c r="AI365" s="1">
        <f>'Innlegging av opplysninger'!$C$13*(((X365+Z365+AC365+AE365)*Data!M365)+(Z365+AE365)*(1-Data!M365)*1.8/12+Y365+AD365+AA365+AB365+AF365+AG365)</f>
        <v>0</v>
      </c>
      <c r="AJ365" s="1">
        <f>'Innlegging av opplysninger'!$C$13*((X365+Z365+AC365+AE365)*(1-Data!M365)-(Z365+AE365)*(1-Data!M365)*1.8/12)</f>
        <v>0</v>
      </c>
      <c r="AK365" s="83">
        <f t="shared" si="54"/>
        <v>0</v>
      </c>
      <c r="AL365" s="83">
        <f t="shared" si="55"/>
        <v>0</v>
      </c>
      <c r="AM365" s="83">
        <f t="shared" si="56"/>
        <v>0</v>
      </c>
      <c r="AN365" s="83"/>
      <c r="AO365" s="83"/>
      <c r="AP365" s="83"/>
      <c r="AQ365" s="83"/>
      <c r="AR365" s="83"/>
      <c r="AS365" s="83"/>
      <c r="AT365" s="83"/>
      <c r="AV365" s="97"/>
      <c r="AZ365" s="98"/>
      <c r="BA365" s="99"/>
      <c r="BB365" s="4"/>
      <c r="BC365" s="3"/>
    </row>
    <row r="366" spans="1:55">
      <c r="A366" t="str">
        <f t="shared" si="50"/>
        <v>1577Alle</v>
      </c>
      <c r="B366" s="6" t="str">
        <f>Data!A366</f>
        <v>1577</v>
      </c>
      <c r="C366" s="7" t="str">
        <f>Data!B366</f>
        <v>Volda kommune</v>
      </c>
      <c r="D366" s="7" t="str">
        <f>Data!C366</f>
        <v>Alle</v>
      </c>
      <c r="E366" s="1">
        <f>Data!D366</f>
        <v>816.22219999999982</v>
      </c>
      <c r="F366" s="1">
        <f>Data!E366+Data!F366</f>
        <v>46411.384164732684</v>
      </c>
      <c r="G366" s="1">
        <f>Data!G366</f>
        <v>413.75537200531954</v>
      </c>
      <c r="H366" s="1">
        <f t="shared" si="51"/>
        <v>413258204.59618109</v>
      </c>
      <c r="I366" s="1">
        <f t="shared" si="52"/>
        <v>3684178.0363636385</v>
      </c>
      <c r="J366" s="1">
        <f t="shared" si="53"/>
        <v>50033085.915905371</v>
      </c>
      <c r="K366" s="1">
        <f>'Innlegging av opplysninger'!$B$4*H366</f>
        <v>53723566.597503543</v>
      </c>
      <c r="L366" s="1"/>
      <c r="M366" s="1">
        <f>'Innlegging av opplysninger'!$B$5*H366</f>
        <v>54136824.802099727</v>
      </c>
      <c r="N366" s="1">
        <f>'Innlegging av opplysninger'!$B$5*I366</f>
        <v>482627.32276363665</v>
      </c>
      <c r="O366" s="1">
        <f>'Innlegging av opplysninger'!$B$5*J366</f>
        <v>6554334.254983604</v>
      </c>
      <c r="P366" s="1">
        <f>'Innlegging av opplysninger'!$B$5*K366</f>
        <v>7037787.2242729645</v>
      </c>
      <c r="Q366" s="1"/>
      <c r="R366" s="1">
        <f>'Innlegging av opplysninger'!$C$11*SUM(H366:Q366)</f>
        <v>22378603.132502798</v>
      </c>
      <c r="S366" s="1">
        <f>'Innlegging av opplysninger'!$C$13*(((H366+J366+M366+O366)*Data!H366)+(J366+O366)*(1-Data!H366)*1.8/12+I366+N366+K366+L366+P366+Q366)</f>
        <v>4120510.0358066941</v>
      </c>
      <c r="T366" s="1">
        <f>'Innlegging av opplysninger'!$C$13*((H366+J366+M366+O366)*(1-Data!H366)-(J366+O366)*(1-Data!H366)*1.8/12)</f>
        <v>26502841.619197126</v>
      </c>
      <c r="U366" s="1">
        <f>Data!I366</f>
        <v>101.10229999999996</v>
      </c>
      <c r="V366" s="1">
        <f>Data!J366+Data!K366</f>
        <v>48254.219455607541</v>
      </c>
      <c r="W366" s="1">
        <f>Data!L366</f>
        <v>354.85987954774538</v>
      </c>
      <c r="X366" s="1">
        <f t="shared" si="57"/>
        <v>53221228.05454547</v>
      </c>
      <c r="Y366" s="100">
        <f t="shared" si="58"/>
        <v>391387.09090909088</v>
      </c>
      <c r="Z366" s="100">
        <f t="shared" si="59"/>
        <v>7666603.9658000022</v>
      </c>
      <c r="AA366" s="100">
        <f>'Innlegging av opplysninger'!$B$4*X366</f>
        <v>6918759.6470909109</v>
      </c>
      <c r="AB366" s="1"/>
      <c r="AC366" s="1">
        <f>'Innlegging av opplysninger'!$B$5*X366</f>
        <v>6971980.8751454568</v>
      </c>
      <c r="AD366" s="1">
        <f>'Innlegging av opplysninger'!$B$5*Y366</f>
        <v>51271.708909090907</v>
      </c>
      <c r="AE366" s="1">
        <f>'Innlegging av opplysninger'!$B$5*Z366</f>
        <v>1004325.1195198003</v>
      </c>
      <c r="AF366" s="1">
        <f>'Innlegging av opplysninger'!$B$5*AA366</f>
        <v>906357.51376890938</v>
      </c>
      <c r="AG366" s="1"/>
      <c r="AH366" s="1">
        <f>'Innlegging av opplysninger'!$C$11*SUM(X366:AG366)</f>
        <v>2931012.7310761716</v>
      </c>
      <c r="AI366" s="1">
        <f>'Innlegging av opplysninger'!$C$13*(((X366+Z366+AC366+AE366)*Data!M366)+(Z366+AE366)*(1-Data!M366)*1.8/12+Y366+AD366+AA366+AB366+AF366+AG366)</f>
        <v>600160.83342408296</v>
      </c>
      <c r="AJ366" s="1">
        <f>'Innlegging av opplysninger'!$C$13*((X366+Z366+AC366+AE366)*(1-Data!M366)-(Z366+AE366)*(1-Data!M366)*1.8/12)</f>
        <v>3410698.6933117309</v>
      </c>
      <c r="AK366" s="83">
        <f t="shared" si="54"/>
        <v>25310000</v>
      </c>
      <c r="AL366" s="83">
        <f t="shared" si="55"/>
        <v>4721000</v>
      </c>
      <c r="AM366" s="83">
        <f t="shared" si="56"/>
        <v>29914000</v>
      </c>
      <c r="AN366" s="83"/>
      <c r="AO366" s="83"/>
      <c r="AP366" s="83"/>
      <c r="AQ366" s="83"/>
      <c r="AR366" s="83"/>
      <c r="AS366" s="83"/>
      <c r="AT366" s="83"/>
      <c r="AV366" s="97"/>
      <c r="AZ366" s="98"/>
      <c r="BA366" s="99"/>
      <c r="BB366" s="4"/>
      <c r="BC366" s="3"/>
    </row>
    <row r="367" spans="1:55">
      <c r="A367" t="str">
        <f t="shared" si="50"/>
        <v>1577Administrasjon</v>
      </c>
      <c r="B367" s="6" t="str">
        <f>Data!A367</f>
        <v>1577</v>
      </c>
      <c r="C367" s="7" t="str">
        <f>Data!B367</f>
        <v>Volda kommune</v>
      </c>
      <c r="D367" s="7" t="str">
        <f>Data!C367</f>
        <v>Administrasjon</v>
      </c>
      <c r="E367" s="1">
        <f>Data!D367</f>
        <v>32.917900000000003</v>
      </c>
      <c r="F367" s="1">
        <f>Data!E367+Data!F367</f>
        <v>52728.11719965934</v>
      </c>
      <c r="G367" s="1">
        <f>Data!G367</f>
        <v>0</v>
      </c>
      <c r="H367" s="1">
        <f t="shared" si="51"/>
        <v>18934896.972727269</v>
      </c>
      <c r="I367" s="1">
        <f t="shared" si="52"/>
        <v>0</v>
      </c>
      <c r="J367" s="1">
        <f t="shared" si="53"/>
        <v>2272187.6367272721</v>
      </c>
      <c r="K367" s="1">
        <f>'Innlegging av opplysninger'!$B$4*H367</f>
        <v>2461536.6064545452</v>
      </c>
      <c r="L367" s="1"/>
      <c r="M367" s="1">
        <f>'Innlegging av opplysninger'!$B$5*H367</f>
        <v>2480471.5034272722</v>
      </c>
      <c r="N367" s="1">
        <f>'Innlegging av opplysninger'!$B$5*I367</f>
        <v>0</v>
      </c>
      <c r="O367" s="1">
        <f>'Innlegging av opplysninger'!$B$5*J367</f>
        <v>297656.58041127265</v>
      </c>
      <c r="P367" s="1">
        <f>'Innlegging av opplysninger'!$B$5*K367</f>
        <v>322461.2954455454</v>
      </c>
      <c r="Q367" s="1"/>
      <c r="R367" s="1">
        <f>'Innlegging av opplysninger'!$C$11*SUM(H367:Q367)</f>
        <v>1017230.0026173408</v>
      </c>
      <c r="S367" s="1">
        <f>'Innlegging av opplysninger'!$C$13*(((H367+J367+M367+O367)*Data!H367)+(J367+O367)*(1-Data!H367)*1.8/12+I367+N367+K367+L367+P367+Q367)</f>
        <v>259536.40533930715</v>
      </c>
      <c r="T367" s="1">
        <f>'Innlegging av opplysninger'!$C$13*((H367+J367+M367+O367)*(1-Data!H367)-(J367+O367)*(1-Data!H367)*1.8/12)</f>
        <v>1132462.545610738</v>
      </c>
      <c r="U367" s="1">
        <f>Data!I367</f>
        <v>7.2</v>
      </c>
      <c r="V367" s="1">
        <f>Data!J367+Data!K367</f>
        <v>62986.226851851847</v>
      </c>
      <c r="W367" s="1">
        <f>Data!L367</f>
        <v>0</v>
      </c>
      <c r="X367" s="1">
        <f t="shared" si="57"/>
        <v>4947281.8181818174</v>
      </c>
      <c r="Y367" s="100">
        <f t="shared" si="58"/>
        <v>0</v>
      </c>
      <c r="Z367" s="100">
        <f t="shared" si="59"/>
        <v>707461.29999999981</v>
      </c>
      <c r="AA367" s="100">
        <f>'Innlegging av opplysninger'!$B$4*X367</f>
        <v>643146.63636363624</v>
      </c>
      <c r="AB367" s="1"/>
      <c r="AC367" s="1">
        <f>'Innlegging av opplysninger'!$B$5*X367</f>
        <v>648093.9181818181</v>
      </c>
      <c r="AD367" s="1">
        <f>'Innlegging av opplysninger'!$B$5*Y367</f>
        <v>0</v>
      </c>
      <c r="AE367" s="1">
        <f>'Innlegging av opplysninger'!$B$5*Z367</f>
        <v>92677.430299999978</v>
      </c>
      <c r="AF367" s="1">
        <f>'Innlegging av opplysninger'!$B$5*AA367</f>
        <v>84252.209363636357</v>
      </c>
      <c r="AG367" s="1"/>
      <c r="AH367" s="1">
        <f>'Innlegging av opplysninger'!$C$11*SUM(X367:AG367)</f>
        <v>270670.70587085449</v>
      </c>
      <c r="AI367" s="1">
        <f>'Innlegging av opplysninger'!$C$13*(((X367+Z367+AC367+AE367)*Data!M367)+(Z367+AE367)*(1-Data!M367)*1.8/12+Y367+AD367+AA367+AB367+AF367+AG367)</f>
        <v>100808.48698398871</v>
      </c>
      <c r="AJ367" s="1">
        <f>'Innlegging av opplysninger'!$C$13*((X367+Z367+AC367+AE367)*(1-Data!M367)-(Z367+AE367)*(1-Data!M367)*1.8/12)</f>
        <v>269583.00526033854</v>
      </c>
      <c r="AK367" s="83">
        <f t="shared" si="54"/>
        <v>1288000</v>
      </c>
      <c r="AL367" s="83">
        <f t="shared" si="55"/>
        <v>360000</v>
      </c>
      <c r="AM367" s="83">
        <f t="shared" si="56"/>
        <v>1402000</v>
      </c>
      <c r="AN367" s="83"/>
      <c r="AO367" s="83"/>
      <c r="AP367" s="83"/>
      <c r="AQ367" s="83"/>
      <c r="AR367" s="83"/>
      <c r="AS367" s="83"/>
      <c r="AT367" s="83"/>
      <c r="AV367" s="97"/>
      <c r="AZ367" s="98"/>
      <c r="BA367" s="99"/>
      <c r="BB367" s="4"/>
      <c r="BC367" s="3"/>
    </row>
    <row r="368" spans="1:55">
      <c r="A368" t="str">
        <f t="shared" si="50"/>
        <v>1577Undervisning</v>
      </c>
      <c r="B368" s="6" t="str">
        <f>Data!A368</f>
        <v>1577</v>
      </c>
      <c r="C368" s="7" t="str">
        <f>Data!B368</f>
        <v>Volda kommune</v>
      </c>
      <c r="D368" s="7" t="str">
        <f>Data!C368</f>
        <v>Undervisning</v>
      </c>
      <c r="E368" s="1">
        <f>Data!D368</f>
        <v>229.73590000000007</v>
      </c>
      <c r="F368" s="1">
        <f>Data!E368+Data!F368</f>
        <v>47220.481710375541</v>
      </c>
      <c r="G368" s="1">
        <f>Data!G368</f>
        <v>0.15522171328033618</v>
      </c>
      <c r="H368" s="1">
        <f t="shared" si="51"/>
        <v>118344434.88181819</v>
      </c>
      <c r="I368" s="1">
        <f t="shared" si="52"/>
        <v>389.01818181818174</v>
      </c>
      <c r="J368" s="1">
        <f t="shared" si="53"/>
        <v>14201378.868000001</v>
      </c>
      <c r="K368" s="1">
        <f>'Innlegging av opplysninger'!$B$4*H368</f>
        <v>15384776.534636365</v>
      </c>
      <c r="L368" s="1"/>
      <c r="M368" s="1">
        <f>'Innlegging av opplysninger'!$B$5*H368</f>
        <v>15503120.969518183</v>
      </c>
      <c r="N368" s="1">
        <f>'Innlegging av opplysninger'!$B$5*I368</f>
        <v>50.961381818181813</v>
      </c>
      <c r="O368" s="1">
        <f>'Innlegging av opplysninger'!$B$5*J368</f>
        <v>1860380.6317080001</v>
      </c>
      <c r="P368" s="1">
        <f>'Innlegging av opplysninger'!$B$5*K368</f>
        <v>2015405.726037364</v>
      </c>
      <c r="Q368" s="1"/>
      <c r="R368" s="1">
        <f>'Innlegging av opplysninger'!$C$11*SUM(H368:Q368)</f>
        <v>6357777.6284687063</v>
      </c>
      <c r="S368" s="1">
        <f>'Innlegging av opplysninger'!$C$13*(((H368+J368+M368+O368)*Data!H368)+(J368+O368)*(1-Data!H368)*1.8/12+I368+N368+K368+L368+P368+Q368)</f>
        <v>1079920.0238254652</v>
      </c>
      <c r="T368" s="1">
        <f>'Innlegging av opplysninger'!$C$13*((H368+J368+M368+O368)*(1-Data!H368)-(J368+O368)*(1-Data!H368)*1.8/12)</f>
        <v>7620196.7309211837</v>
      </c>
      <c r="U368" s="1">
        <f>Data!I368</f>
        <v>27.863700000000001</v>
      </c>
      <c r="V368" s="1">
        <f>Data!J368+Data!K368</f>
        <v>49006.424158792033</v>
      </c>
      <c r="W368" s="1">
        <f>Data!L368</f>
        <v>0</v>
      </c>
      <c r="X368" s="1">
        <f t="shared" si="57"/>
        <v>14896366.91818182</v>
      </c>
      <c r="Y368" s="100">
        <f t="shared" si="58"/>
        <v>0</v>
      </c>
      <c r="Z368" s="100">
        <f t="shared" si="59"/>
        <v>2130180.4693</v>
      </c>
      <c r="AA368" s="100">
        <f>'Innlegging av opplysninger'!$B$4*X368</f>
        <v>1936527.6993636366</v>
      </c>
      <c r="AB368" s="1"/>
      <c r="AC368" s="1">
        <f>'Innlegging av opplysninger'!$B$5*X368</f>
        <v>1951424.0662818186</v>
      </c>
      <c r="AD368" s="1">
        <f>'Innlegging av opplysninger'!$B$5*Y368</f>
        <v>0</v>
      </c>
      <c r="AE368" s="1">
        <f>'Innlegging av opplysninger'!$B$5*Z368</f>
        <v>279053.64147830004</v>
      </c>
      <c r="AF368" s="1">
        <f>'Innlegging av opplysninger'!$B$5*AA368</f>
        <v>253685.12861663639</v>
      </c>
      <c r="AG368" s="1"/>
      <c r="AH368" s="1">
        <f>'Innlegging av opplysninger'!$C$11*SUM(X368:AG368)</f>
        <v>814995.04108244402</v>
      </c>
      <c r="AI368" s="1">
        <f>'Innlegging av opplysninger'!$C$13*(((X368+Z368+AC368+AE368)*Data!M368)+(Z368+AE368)*(1-Data!M368)*1.8/12+Y368+AD368+AA368+AB368+AF368+AG368)</f>
        <v>153182.73570838064</v>
      </c>
      <c r="AJ368" s="1">
        <f>'Innlegging av opplysninger'!$C$13*((X368+Z368+AC368+AE368)*(1-Data!M368)-(Z368+AE368)*(1-Data!M368)*1.8/12)</f>
        <v>962073.63629917428</v>
      </c>
      <c r="AK368" s="83">
        <f t="shared" si="54"/>
        <v>7173000</v>
      </c>
      <c r="AL368" s="83">
        <f t="shared" si="55"/>
        <v>1233000</v>
      </c>
      <c r="AM368" s="83">
        <f t="shared" si="56"/>
        <v>8582000</v>
      </c>
      <c r="AN368" s="83"/>
      <c r="AO368" s="83"/>
      <c r="AP368" s="83"/>
      <c r="AQ368" s="83"/>
      <c r="AR368" s="83"/>
      <c r="AS368" s="83"/>
      <c r="AT368" s="83"/>
      <c r="AV368" s="97"/>
      <c r="AZ368" s="98"/>
      <c r="BA368" s="99"/>
      <c r="BB368" s="4"/>
      <c r="BC368" s="3"/>
    </row>
    <row r="369" spans="1:55">
      <c r="A369" t="str">
        <f t="shared" si="50"/>
        <v>1577Barnehager</v>
      </c>
      <c r="B369" s="6" t="str">
        <f>Data!A369</f>
        <v>1577</v>
      </c>
      <c r="C369" s="7" t="str">
        <f>Data!B369</f>
        <v>Volda kommune</v>
      </c>
      <c r="D369" s="7" t="str">
        <f>Data!C369</f>
        <v>Barnehager</v>
      </c>
      <c r="E369" s="1">
        <f>Data!D369</f>
        <v>110.96239999999995</v>
      </c>
      <c r="F369" s="1">
        <f>Data!E369+Data!F369</f>
        <v>41638.859251722548</v>
      </c>
      <c r="G369" s="1">
        <f>Data!G369</f>
        <v>3.4804582453155319</v>
      </c>
      <c r="H369" s="1">
        <f t="shared" si="51"/>
        <v>50403793.700000025</v>
      </c>
      <c r="I369" s="1">
        <f t="shared" si="52"/>
        <v>4213.090909090909</v>
      </c>
      <c r="J369" s="1">
        <f t="shared" si="53"/>
        <v>6048960.814909094</v>
      </c>
      <c r="K369" s="1">
        <f>'Innlegging av opplysninger'!$B$4*H369</f>
        <v>6552493.1810000036</v>
      </c>
      <c r="L369" s="1"/>
      <c r="M369" s="1">
        <f>'Innlegging av opplysninger'!$B$5*H369</f>
        <v>6602896.9747000039</v>
      </c>
      <c r="N369" s="1">
        <f>'Innlegging av opplysninger'!$B$5*I369</f>
        <v>551.91490909090908</v>
      </c>
      <c r="O369" s="1">
        <f>'Innlegging av opplysninger'!$B$5*J369</f>
        <v>792413.86675309134</v>
      </c>
      <c r="P369" s="1">
        <f>'Innlegging av opplysninger'!$B$5*K369</f>
        <v>858376.60671100055</v>
      </c>
      <c r="Q369" s="1"/>
      <c r="R369" s="1">
        <f>'Innlegging av opplysninger'!$C$11*SUM(H369:Q369)</f>
        <v>2708020.605695873</v>
      </c>
      <c r="S369" s="1">
        <f>'Innlegging av opplysninger'!$C$13*(((H369+J369+M369+O369)*Data!H369)+(J369+O369)*(1-Data!H369)*1.8/12+I369+N369+K369+L369+P369+Q369)</f>
        <v>451662.72549007635</v>
      </c>
      <c r="T369" s="1">
        <f>'Innlegging av opplysninger'!$C$13*((H369+J369+M369+O369)*(1-Data!H369)-(J369+O369)*(1-Data!H369)*1.8/12)</f>
        <v>3254049.6823042762</v>
      </c>
      <c r="U369" s="1">
        <f>Data!I369</f>
        <v>9.91</v>
      </c>
      <c r="V369" s="1">
        <f>Data!J369+Data!K369</f>
        <v>41355.308106289944</v>
      </c>
      <c r="W369" s="1">
        <f>Data!L369</f>
        <v>40.378405650857715</v>
      </c>
      <c r="X369" s="1">
        <f t="shared" si="57"/>
        <v>4470884.7636363637</v>
      </c>
      <c r="Y369" s="100">
        <f t="shared" si="58"/>
        <v>4365.272727272727</v>
      </c>
      <c r="Z369" s="100">
        <f t="shared" si="59"/>
        <v>639960.7551999999</v>
      </c>
      <c r="AA369" s="100">
        <f>'Innlegging av opplysninger'!$B$4*X369</f>
        <v>581215.01927272731</v>
      </c>
      <c r="AB369" s="1"/>
      <c r="AC369" s="1">
        <f>'Innlegging av opplysninger'!$B$5*X369</f>
        <v>585685.9040363637</v>
      </c>
      <c r="AD369" s="1">
        <f>'Innlegging av opplysninger'!$B$5*Y369</f>
        <v>571.85072727272723</v>
      </c>
      <c r="AE369" s="1">
        <f>'Innlegging av opplysninger'!$B$5*Z369</f>
        <v>83834.858931199997</v>
      </c>
      <c r="AF369" s="1">
        <f>'Innlegging av opplysninger'!$B$5*AA369</f>
        <v>76139.16752472728</v>
      </c>
      <c r="AG369" s="1"/>
      <c r="AH369" s="1">
        <f>'Innlegging av opplysninger'!$C$11*SUM(X369:AG369)</f>
        <v>244820.9884981252</v>
      </c>
      <c r="AI369" s="1">
        <f>'Innlegging av opplysninger'!$C$13*(((X369+Z369+AC369+AE369)*Data!M369)+(Z369+AE369)*(1-Data!M369)*1.8/12+Y369+AD369+AA369+AB369+AF369+AG369)</f>
        <v>41952.116154361007</v>
      </c>
      <c r="AJ369" s="1">
        <f>'Innlegging av opplysninger'!$C$13*((X369+Z369+AC369+AE369)*(1-Data!M369)-(Z369+AE369)*(1-Data!M369)*1.8/12)</f>
        <v>293066.07863254717</v>
      </c>
      <c r="AK369" s="83">
        <f t="shared" si="54"/>
        <v>2953000</v>
      </c>
      <c r="AL369" s="83">
        <f t="shared" si="55"/>
        <v>494000</v>
      </c>
      <c r="AM369" s="83">
        <f t="shared" si="56"/>
        <v>3547000</v>
      </c>
      <c r="AN369" s="83"/>
      <c r="AO369" s="83"/>
      <c r="AP369" s="83"/>
      <c r="AQ369" s="83"/>
      <c r="AR369" s="83"/>
      <c r="AS369" s="83"/>
      <c r="AT369" s="83"/>
      <c r="AV369" s="97"/>
      <c r="AZ369" s="98"/>
      <c r="BA369" s="99"/>
      <c r="BB369" s="4"/>
      <c r="BC369" s="3"/>
    </row>
    <row r="370" spans="1:55">
      <c r="A370" t="str">
        <f t="shared" si="50"/>
        <v>1577Helse/pleie/omsorg</v>
      </c>
      <c r="B370" s="6" t="str">
        <f>Data!A370</f>
        <v>1577</v>
      </c>
      <c r="C370" s="7" t="str">
        <f>Data!B370</f>
        <v>Volda kommune</v>
      </c>
      <c r="D370" s="7" t="str">
        <f>Data!C370</f>
        <v>Helse/pleie/omsorg</v>
      </c>
      <c r="E370" s="1">
        <f>Data!D370</f>
        <v>352.09599999999983</v>
      </c>
      <c r="F370" s="1">
        <f>Data!E370+Data!F370</f>
        <v>46252.579818619597</v>
      </c>
      <c r="G370" s="1">
        <f>Data!G370</f>
        <v>946.45585294919613</v>
      </c>
      <c r="H370" s="1">
        <f t="shared" si="51"/>
        <v>177658345.5689092</v>
      </c>
      <c r="I370" s="1">
        <f t="shared" si="52"/>
        <v>3635381.6727272724</v>
      </c>
      <c r="J370" s="1">
        <f t="shared" si="53"/>
        <v>21755247.268996377</v>
      </c>
      <c r="K370" s="1">
        <f>'Innlegging av opplysninger'!$B$4*H370</f>
        <v>23095584.923958197</v>
      </c>
      <c r="L370" s="1"/>
      <c r="M370" s="1">
        <f>'Innlegging av opplysninger'!$B$5*H370</f>
        <v>23273243.269527107</v>
      </c>
      <c r="N370" s="1">
        <f>'Innlegging av opplysninger'!$B$5*I370</f>
        <v>476234.99912727269</v>
      </c>
      <c r="O370" s="1">
        <f>'Innlegging av opplysninger'!$B$5*J370</f>
        <v>2849937.3922385257</v>
      </c>
      <c r="P370" s="1">
        <f>'Innlegging av opplysninger'!$B$5*K370</f>
        <v>3025521.6250385242</v>
      </c>
      <c r="Q370" s="1"/>
      <c r="R370" s="1">
        <f>'Innlegging av opplysninger'!$C$11*SUM(H370:Q370)</f>
        <v>9719240.8753798548</v>
      </c>
      <c r="S370" s="1">
        <f>'Innlegging av opplysninger'!$C$13*(((H370+J370+M370+O370)*Data!H370)+(J370+O370)*(1-Data!H370)*1.8/12+I370+N370+K370+L370+P370+Q370)</f>
        <v>1875744.4763519936</v>
      </c>
      <c r="T370" s="1">
        <f>'Innlegging av opplysninger'!$C$13*((H370+J370+M370+O370)*(1-Data!H370)-(J370+O370)*(1-Data!H370)*1.8/12)</f>
        <v>11424269.353115175</v>
      </c>
      <c r="U370" s="1">
        <f>Data!I370</f>
        <v>38.309199999999997</v>
      </c>
      <c r="V370" s="1">
        <f>Data!J370+Data!K370</f>
        <v>47161.657578336286</v>
      </c>
      <c r="W370" s="1">
        <f>Data!L370</f>
        <v>892.26895889238108</v>
      </c>
      <c r="X370" s="1">
        <f t="shared" si="57"/>
        <v>19709731.33636364</v>
      </c>
      <c r="Y370" s="100">
        <f t="shared" si="58"/>
        <v>372895.74545454548</v>
      </c>
      <c r="Z370" s="100">
        <f t="shared" si="59"/>
        <v>2871815.6727000005</v>
      </c>
      <c r="AA370" s="100">
        <f>'Innlegging av opplysninger'!$B$4*X370</f>
        <v>2562265.0737272734</v>
      </c>
      <c r="AB370" s="1"/>
      <c r="AC370" s="1">
        <f>'Innlegging av opplysninger'!$B$5*X370</f>
        <v>2581974.805063637</v>
      </c>
      <c r="AD370" s="1">
        <f>'Innlegging av opplysninger'!$B$5*Y370</f>
        <v>48849.342654545457</v>
      </c>
      <c r="AE370" s="1">
        <f>'Innlegging av opplysninger'!$B$5*Z370</f>
        <v>376207.85312370007</v>
      </c>
      <c r="AF370" s="1">
        <f>'Innlegging av opplysninger'!$B$5*AA370</f>
        <v>335656.72465827281</v>
      </c>
      <c r="AG370" s="1"/>
      <c r="AH370" s="1">
        <f>'Innlegging av opplysninger'!$C$11*SUM(X370:AG370)</f>
        <v>1096657.0690423332</v>
      </c>
      <c r="AI370" s="1">
        <f>'Innlegging av opplysninger'!$C$13*(((X370+Z370+AC370+AE370)*Data!M370)+(Z370+AE370)*(1-Data!M370)*1.8/12+Y370+AD370+AA370+AB370+AF370+AG370)</f>
        <v>221060.52364390012</v>
      </c>
      <c r="AJ370" s="1">
        <f>'Innlegging av opplysninger'!$C$13*((X370+Z370+AC370+AE370)*(1-Data!M370)-(Z370+AE370)*(1-Data!M370)*1.8/12)</f>
        <v>1279628.0971508715</v>
      </c>
      <c r="AK370" s="83">
        <f t="shared" si="54"/>
        <v>10816000</v>
      </c>
      <c r="AL370" s="83">
        <f t="shared" si="55"/>
        <v>2097000</v>
      </c>
      <c r="AM370" s="83">
        <f t="shared" si="56"/>
        <v>12704000</v>
      </c>
      <c r="AN370" s="83"/>
      <c r="AO370" s="83"/>
      <c r="AP370" s="83"/>
      <c r="AQ370" s="83"/>
      <c r="AR370" s="83"/>
      <c r="AS370" s="83"/>
      <c r="AT370" s="83"/>
      <c r="AV370" s="97"/>
      <c r="AZ370" s="98"/>
      <c r="BA370" s="99"/>
      <c r="BB370" s="4"/>
      <c r="BC370" s="3"/>
    </row>
    <row r="371" spans="1:55">
      <c r="A371" t="str">
        <f t="shared" si="50"/>
        <v>1577Samferdsel og teknikk</v>
      </c>
      <c r="B371" s="6" t="str">
        <f>Data!A371</f>
        <v>1577</v>
      </c>
      <c r="C371" s="7" t="str">
        <f>Data!B371</f>
        <v>Volda kommune</v>
      </c>
      <c r="D371" s="7" t="str">
        <f>Data!C371</f>
        <v>Samferdsel og teknikk</v>
      </c>
      <c r="E371" s="1">
        <f>Data!D371</f>
        <v>36.218700000000034</v>
      </c>
      <c r="F371" s="1">
        <f>Data!E371+Data!F371</f>
        <v>53713.673714591212</v>
      </c>
      <c r="G371" s="1">
        <f>Data!G371</f>
        <v>78.950928663922156</v>
      </c>
      <c r="H371" s="1">
        <f t="shared" si="51"/>
        <v>21222975.645454545</v>
      </c>
      <c r="I371" s="1">
        <f t="shared" si="52"/>
        <v>31194.545454545452</v>
      </c>
      <c r="J371" s="1">
        <f t="shared" si="53"/>
        <v>2550500.4229090908</v>
      </c>
      <c r="K371" s="1">
        <f>'Innlegging av opplysninger'!$B$4*H371</f>
        <v>2758986.8339090911</v>
      </c>
      <c r="L371" s="1"/>
      <c r="M371" s="1">
        <f>'Innlegging av opplysninger'!$B$5*H371</f>
        <v>2780209.8095545457</v>
      </c>
      <c r="N371" s="1">
        <f>'Innlegging av opplysninger'!$B$5*I371</f>
        <v>4086.4854545454546</v>
      </c>
      <c r="O371" s="1">
        <f>'Innlegging av opplysninger'!$B$5*J371</f>
        <v>334115.55540109088</v>
      </c>
      <c r="P371" s="1">
        <f>'Innlegging av opplysninger'!$B$5*K371</f>
        <v>361427.27524209092</v>
      </c>
      <c r="Q371" s="1"/>
      <c r="R371" s="1">
        <f>'Innlegging av opplysninger'!$C$11*SUM(H371:Q371)</f>
        <v>1141652.8697884227</v>
      </c>
      <c r="S371" s="1">
        <f>'Innlegging av opplysninger'!$C$13*(((H371+J371+M371+O371)*Data!H371)+(J371+O371)*(1-Data!H371)*1.8/12+I371+N371+K371+L371+P371+Q371)</f>
        <v>206125.8384397421</v>
      </c>
      <c r="T371" s="1">
        <f>'Innlegging av opplysninger'!$C$13*((H371+J371+M371+O371)*(1-Data!H371)-(J371+O371)*(1-Data!H371)*1.8/12)</f>
        <v>1356135.983375994</v>
      </c>
      <c r="U371" s="1">
        <f>Data!I371</f>
        <v>7.2193999999999994</v>
      </c>
      <c r="V371" s="1">
        <f>Data!J371+Data!K371</f>
        <v>42439.161841704292</v>
      </c>
      <c r="W371" s="1">
        <f>Data!L371</f>
        <v>179.36255090450732</v>
      </c>
      <c r="X371" s="1">
        <f t="shared" si="57"/>
        <v>3342384.9272727263</v>
      </c>
      <c r="Y371" s="100">
        <f t="shared" si="58"/>
        <v>14126.072727272725</v>
      </c>
      <c r="Z371" s="100">
        <f t="shared" si="59"/>
        <v>479981.0729999998</v>
      </c>
      <c r="AA371" s="100">
        <f>'Innlegging av opplysninger'!$B$4*X371</f>
        <v>434510.04054545442</v>
      </c>
      <c r="AB371" s="1"/>
      <c r="AC371" s="1">
        <f>'Innlegging av opplysninger'!$B$5*X371</f>
        <v>437852.42547272716</v>
      </c>
      <c r="AD371" s="1">
        <f>'Innlegging av opplysninger'!$B$5*Y371</f>
        <v>1850.515527272727</v>
      </c>
      <c r="AE371" s="1">
        <f>'Innlegging av opplysninger'!$B$5*Z371</f>
        <v>62877.520562999976</v>
      </c>
      <c r="AF371" s="1">
        <f>'Innlegging av opplysninger'!$B$5*AA371</f>
        <v>56920.815311454535</v>
      </c>
      <c r="AG371" s="1"/>
      <c r="AH371" s="1">
        <f>'Innlegging av opplysninger'!$C$11*SUM(X371:AG371)</f>
        <v>183559.12883595645</v>
      </c>
      <c r="AI371" s="1">
        <f>'Innlegging av opplysninger'!$C$13*(((X371+Z371+AC371+AE371)*Data!M371)+(Z371+AE371)*(1-Data!M371)*1.8/12+Y371+AD371+AA371+AB371+AF371+AG371)</f>
        <v>30619.484123587026</v>
      </c>
      <c r="AJ371" s="1">
        <f>'Innlegging av opplysninger'!$C$13*((X371+Z371+AC371+AE371)*(1-Data!M371)-(Z371+AE371)*(1-Data!M371)*1.8/12)</f>
        <v>220566.69217824819</v>
      </c>
      <c r="AK371" s="83">
        <f t="shared" si="54"/>
        <v>1325000</v>
      </c>
      <c r="AL371" s="83">
        <f t="shared" si="55"/>
        <v>237000</v>
      </c>
      <c r="AM371" s="83">
        <f t="shared" si="56"/>
        <v>1577000</v>
      </c>
      <c r="AN371" s="83"/>
      <c r="AO371" s="83"/>
      <c r="AP371" s="83"/>
      <c r="AQ371" s="83"/>
      <c r="AR371" s="83"/>
      <c r="AS371" s="83"/>
      <c r="AT371" s="83"/>
      <c r="AV371" s="97"/>
      <c r="AZ371" s="98"/>
      <c r="BA371" s="99"/>
      <c r="BB371" s="4"/>
      <c r="BC371" s="3"/>
    </row>
    <row r="372" spans="1:55">
      <c r="A372" t="str">
        <f t="shared" si="50"/>
        <v>1577Annet</v>
      </c>
      <c r="B372" s="6" t="str">
        <f>Data!A372</f>
        <v>1577</v>
      </c>
      <c r="C372" s="7" t="str">
        <f>Data!B372</f>
        <v>Volda kommune</v>
      </c>
      <c r="D372" s="7" t="str">
        <f>Data!C372</f>
        <v>Annet</v>
      </c>
      <c r="E372" s="1">
        <f>Data!D372</f>
        <v>54.291299999999993</v>
      </c>
      <c r="F372" s="1">
        <f>Data!E372+Data!F372</f>
        <v>45070.34830319653</v>
      </c>
      <c r="G372" s="1">
        <f>Data!G372</f>
        <v>21.949004720830047</v>
      </c>
      <c r="H372" s="1">
        <f t="shared" si="51"/>
        <v>26693757.827272724</v>
      </c>
      <c r="I372" s="1">
        <f t="shared" si="52"/>
        <v>12999.709090909093</v>
      </c>
      <c r="J372" s="1">
        <f t="shared" si="53"/>
        <v>3204810.9043636359</v>
      </c>
      <c r="K372" s="1">
        <f>'Innlegging av opplysninger'!$B$4*H372</f>
        <v>3470188.5175454542</v>
      </c>
      <c r="L372" s="1"/>
      <c r="M372" s="1">
        <f>'Innlegging av opplysninger'!$B$5*H372</f>
        <v>3496882.2753727268</v>
      </c>
      <c r="N372" s="1">
        <f>'Innlegging av opplysninger'!$B$5*I372</f>
        <v>1702.9618909090912</v>
      </c>
      <c r="O372" s="1">
        <f>'Innlegging av opplysninger'!$B$5*J372</f>
        <v>419830.22847163631</v>
      </c>
      <c r="P372" s="1">
        <f>'Innlegging av opplysninger'!$B$5*K372</f>
        <v>454594.69579845452</v>
      </c>
      <c r="Q372" s="1"/>
      <c r="R372" s="1">
        <f>'Innlegging av opplysninger'!$C$11*SUM(H372:Q372)</f>
        <v>1434681.1505526451</v>
      </c>
      <c r="S372" s="1">
        <f>'Innlegging av opplysninger'!$C$13*(((H372+J372+M372+O372)*Data!H372)+(J372+O372)*(1-Data!H372)*1.8/12+I372+N372+K372+L372+P372+Q372)</f>
        <v>247485.48240723248</v>
      </c>
      <c r="T372" s="1">
        <f>'Innlegging av opplysninger'!$C$13*((H372+J372+M372+O372)*(1-Data!H372)-(J372+O372)*(1-Data!H372)*1.8/12)</f>
        <v>1715762.4078227032</v>
      </c>
      <c r="U372" s="1">
        <f>Data!I372</f>
        <v>10.6</v>
      </c>
      <c r="V372" s="1">
        <f>Data!J372+Data!K372</f>
        <v>50629.214779874223</v>
      </c>
      <c r="W372" s="1">
        <f>Data!L372</f>
        <v>0</v>
      </c>
      <c r="X372" s="1">
        <f t="shared" si="57"/>
        <v>5854578.290909091</v>
      </c>
      <c r="Y372" s="100">
        <f t="shared" si="58"/>
        <v>0</v>
      </c>
      <c r="Z372" s="100">
        <f t="shared" si="59"/>
        <v>837204.69559999998</v>
      </c>
      <c r="AA372" s="100">
        <f>'Innlegging av opplysninger'!$B$4*X372</f>
        <v>761095.17781818181</v>
      </c>
      <c r="AB372" s="1"/>
      <c r="AC372" s="1">
        <f>'Innlegging av opplysninger'!$B$5*X372</f>
        <v>766949.75610909099</v>
      </c>
      <c r="AD372" s="1">
        <f>'Innlegging av opplysninger'!$B$5*Y372</f>
        <v>0</v>
      </c>
      <c r="AE372" s="1">
        <f>'Innlegging av opplysninger'!$B$5*Z372</f>
        <v>109673.8151236</v>
      </c>
      <c r="AF372" s="1">
        <f>'Innlegging av opplysninger'!$B$5*AA372</f>
        <v>99703.468294181817</v>
      </c>
      <c r="AG372" s="1"/>
      <c r="AH372" s="1">
        <f>'Innlegging av opplysninger'!$C$11*SUM(X372:AG372)</f>
        <v>320309.79774645751</v>
      </c>
      <c r="AI372" s="1">
        <f>'Innlegging av opplysninger'!$C$13*(((X372+Z372+AC372+AE372)*Data!M372)+(Z372+AE372)*(1-Data!M372)*1.8/12+Y372+AD372+AA372+AB372+AF372+AG372)</f>
        <v>52503.2492855659</v>
      </c>
      <c r="AJ372" s="1">
        <f>'Innlegging av opplysninger'!$C$13*((X372+Z372+AC372+AE372)*(1-Data!M372)-(Z372+AE372)*(1-Data!M372)*1.8/12)</f>
        <v>385815.42131484969</v>
      </c>
      <c r="AK372" s="83">
        <f t="shared" si="54"/>
        <v>1755000</v>
      </c>
      <c r="AL372" s="83">
        <f t="shared" si="55"/>
        <v>300000</v>
      </c>
      <c r="AM372" s="83">
        <f t="shared" si="56"/>
        <v>2102000</v>
      </c>
      <c r="AN372" s="83"/>
      <c r="AO372" s="83"/>
      <c r="AP372" s="83"/>
      <c r="AQ372" s="83"/>
      <c r="AR372" s="83"/>
      <c r="AS372" s="83"/>
      <c r="AT372" s="83"/>
      <c r="AV372" s="97"/>
      <c r="AZ372" s="98"/>
      <c r="BA372" s="99"/>
      <c r="BB372" s="4"/>
      <c r="BC372" s="3"/>
    </row>
    <row r="373" spans="1:55">
      <c r="A373" t="str">
        <f t="shared" si="50"/>
        <v>1578Alle</v>
      </c>
      <c r="B373" s="6" t="str">
        <f>Data!A373</f>
        <v>1578</v>
      </c>
      <c r="C373" s="7" t="str">
        <f>Data!B373</f>
        <v>Fjord kommune</v>
      </c>
      <c r="D373" s="7" t="str">
        <f>Data!C373</f>
        <v>Alle</v>
      </c>
      <c r="E373" s="1">
        <f>Data!D373</f>
        <v>235.80550000000005</v>
      </c>
      <c r="F373" s="1">
        <f>Data!E373+Data!F373</f>
        <v>46914.359732986159</v>
      </c>
      <c r="G373" s="1">
        <f>Data!G373</f>
        <v>556.9737347093261</v>
      </c>
      <c r="H373" s="1">
        <f t="shared" si="51"/>
        <v>120683607.86200003</v>
      </c>
      <c r="I373" s="1">
        <f t="shared" si="52"/>
        <v>1432772.4000000001</v>
      </c>
      <c r="J373" s="1">
        <f t="shared" si="53"/>
        <v>14653965.631440004</v>
      </c>
      <c r="K373" s="1">
        <f>'Innlegging av opplysninger'!$B$4*H373</f>
        <v>15688869.022060005</v>
      </c>
      <c r="L373" s="1"/>
      <c r="M373" s="1">
        <f>'Innlegging av opplysninger'!$B$5*H373</f>
        <v>15809552.629922004</v>
      </c>
      <c r="N373" s="1">
        <f>'Innlegging av opplysninger'!$B$5*I373</f>
        <v>187693.18440000003</v>
      </c>
      <c r="O373" s="1">
        <f>'Innlegging av opplysninger'!$B$5*J373</f>
        <v>1919669.4977186406</v>
      </c>
      <c r="P373" s="1">
        <f>'Innlegging av opplysninger'!$B$5*K373</f>
        <v>2055241.8418898608</v>
      </c>
      <c r="Q373" s="1"/>
      <c r="R373" s="1">
        <f>'Innlegging av opplysninger'!$C$11*SUM(H373:Q373)</f>
        <v>6552392.1386383604</v>
      </c>
      <c r="S373" s="1">
        <f>'Innlegging av opplysninger'!$C$13*(((H373+J373+M373+O373)*Data!H373)+(J373+O373)*(1-Data!H373)*1.8/12+I373+N373+K373+L373+P373+Q373)</f>
        <v>1286632.2882200168</v>
      </c>
      <c r="T373" s="1">
        <f>'Innlegging av opplysninger'!$C$13*((H373+J373+M373+O373)*(1-Data!H373)-(J373+O373)*(1-Data!H373)*1.8/12)</f>
        <v>7679799.0593903707</v>
      </c>
      <c r="U373" s="1">
        <f>Data!I373</f>
        <v>59.344100000000012</v>
      </c>
      <c r="V373" s="1">
        <f>Data!J373+Data!K373</f>
        <v>48767.51861502097</v>
      </c>
      <c r="W373" s="1">
        <f>Data!L373</f>
        <v>608.11066306507291</v>
      </c>
      <c r="X373" s="1">
        <f t="shared" si="57"/>
        <v>31571612.742999993</v>
      </c>
      <c r="Y373" s="100">
        <f t="shared" si="58"/>
        <v>393684.87272727274</v>
      </c>
      <c r="Z373" s="100">
        <f t="shared" si="59"/>
        <v>4571037.5590489982</v>
      </c>
      <c r="AA373" s="100">
        <f>'Innlegging av opplysninger'!$B$4*X373</f>
        <v>4104309.6565899993</v>
      </c>
      <c r="AB373" s="1"/>
      <c r="AC373" s="1">
        <f>'Innlegging av opplysninger'!$B$5*X373</f>
        <v>4135881.2693329994</v>
      </c>
      <c r="AD373" s="1">
        <f>'Innlegging av opplysninger'!$B$5*Y373</f>
        <v>51572.718327272734</v>
      </c>
      <c r="AE373" s="1">
        <f>'Innlegging av opplysninger'!$B$5*Z373</f>
        <v>598805.92023541883</v>
      </c>
      <c r="AF373" s="1">
        <f>'Innlegging av opplysninger'!$B$5*AA373</f>
        <v>537664.56501328992</v>
      </c>
      <c r="AG373" s="1"/>
      <c r="AH373" s="1">
        <f>'Innlegging av opplysninger'!$C$11*SUM(X373:AG373)</f>
        <v>1746653.6335624591</v>
      </c>
      <c r="AI373" s="1">
        <f>'Innlegging av opplysninger'!$C$13*(((X373+Z373+AC373+AE373)*Data!M373)+(Z373+AE373)*(1-Data!M373)*1.8/12+Y373+AD373+AA373+AB373+AF373+AG373)</f>
        <v>347657.10105733294</v>
      </c>
      <c r="AJ373" s="1">
        <f>'Innlegging av opplysninger'!$C$13*((X373+Z373+AC373+AE373)*(1-Data!M373)-(Z373+AE373)*(1-Data!M373)*1.8/12)</f>
        <v>2042500.5027649794</v>
      </c>
      <c r="AK373" s="83">
        <f t="shared" si="54"/>
        <v>8299000</v>
      </c>
      <c r="AL373" s="83">
        <f t="shared" si="55"/>
        <v>1634000</v>
      </c>
      <c r="AM373" s="83">
        <f t="shared" si="56"/>
        <v>9722000</v>
      </c>
      <c r="AN373" s="83"/>
      <c r="AO373" s="83"/>
      <c r="AP373" s="83"/>
      <c r="AQ373" s="83"/>
      <c r="AR373" s="83"/>
      <c r="AS373" s="83"/>
      <c r="AT373" s="83"/>
      <c r="AV373" s="97"/>
      <c r="AZ373" s="98"/>
      <c r="BA373" s="99"/>
      <c r="BB373" s="4"/>
      <c r="BC373" s="3"/>
    </row>
    <row r="374" spans="1:55">
      <c r="A374" t="str">
        <f t="shared" si="50"/>
        <v>1578Administrasjon</v>
      </c>
      <c r="B374" s="6" t="str">
        <f>Data!A374</f>
        <v>1578</v>
      </c>
      <c r="C374" s="7" t="str">
        <f>Data!B374</f>
        <v>Fjord kommune</v>
      </c>
      <c r="D374" s="7" t="str">
        <f>Data!C374</f>
        <v>Administrasjon</v>
      </c>
      <c r="E374" s="1">
        <f>Data!D374</f>
        <v>22.273499999999999</v>
      </c>
      <c r="F374" s="1">
        <f>Data!E374+Data!F374</f>
        <v>50775.963140054329</v>
      </c>
      <c r="G374" s="1">
        <f>Data!G374</f>
        <v>0</v>
      </c>
      <c r="H374" s="1">
        <f t="shared" si="51"/>
        <v>12337728.163636362</v>
      </c>
      <c r="I374" s="1">
        <f t="shared" si="52"/>
        <v>0</v>
      </c>
      <c r="J374" s="1">
        <f t="shared" si="53"/>
        <v>1480527.3796363634</v>
      </c>
      <c r="K374" s="1">
        <f>'Innlegging av opplysninger'!$B$4*H374</f>
        <v>1603904.6612727272</v>
      </c>
      <c r="L374" s="1"/>
      <c r="M374" s="1">
        <f>'Innlegging av opplysninger'!$B$5*H374</f>
        <v>1616242.3894363635</v>
      </c>
      <c r="N374" s="1">
        <f>'Innlegging av opplysninger'!$B$5*I374</f>
        <v>0</v>
      </c>
      <c r="O374" s="1">
        <f>'Innlegging av opplysninger'!$B$5*J374</f>
        <v>193949.08673236362</v>
      </c>
      <c r="P374" s="1">
        <f>'Innlegging av opplysninger'!$B$5*K374</f>
        <v>210111.51062672728</v>
      </c>
      <c r="Q374" s="1"/>
      <c r="R374" s="1">
        <f>'Innlegging av opplysninger'!$C$11*SUM(H374:Q374)</f>
        <v>662813.60127095447</v>
      </c>
      <c r="S374" s="1">
        <f>'Innlegging av opplysninger'!$C$13*(((H374+J374+M374+O374)*Data!H374)+(J374+O374)*(1-Data!H374)*1.8/12+I374+N374+K374+L374+P374+Q374)</f>
        <v>161235.17914495678</v>
      </c>
      <c r="T374" s="1">
        <f>'Innlegging av opplysninger'!$C$13*((H374+J374+M374+O374)*(1-Data!H374)-(J374+O374)*(1-Data!H374)*1.8/12)</f>
        <v>745772.90680477035</v>
      </c>
      <c r="U374" s="1">
        <f>Data!I374</f>
        <v>13.3</v>
      </c>
      <c r="V374" s="1">
        <f>Data!J374+Data!K374</f>
        <v>53236.275062656634</v>
      </c>
      <c r="W374" s="1">
        <f>Data!L374</f>
        <v>0</v>
      </c>
      <c r="X374" s="1">
        <f t="shared" si="57"/>
        <v>7724099.545454544</v>
      </c>
      <c r="Y374" s="100">
        <f t="shared" si="58"/>
        <v>0</v>
      </c>
      <c r="Z374" s="100">
        <f t="shared" si="59"/>
        <v>1104546.2349999996</v>
      </c>
      <c r="AA374" s="100">
        <f>'Innlegging av opplysninger'!$B$4*X374</f>
        <v>1004132.9409090908</v>
      </c>
      <c r="AB374" s="1"/>
      <c r="AC374" s="1">
        <f>'Innlegging av opplysninger'!$B$5*X374</f>
        <v>1011857.0404545453</v>
      </c>
      <c r="AD374" s="1">
        <f>'Innlegging av opplysninger'!$B$5*Y374</f>
        <v>0</v>
      </c>
      <c r="AE374" s="1">
        <f>'Innlegging av opplysninger'!$B$5*Z374</f>
        <v>144695.55678499996</v>
      </c>
      <c r="AF374" s="1">
        <f>'Innlegging av opplysninger'!$B$5*AA374</f>
        <v>131541.41525909089</v>
      </c>
      <c r="AG374" s="1"/>
      <c r="AH374" s="1">
        <f>'Innlegging av opplysninger'!$C$11*SUM(X374:AG374)</f>
        <v>422593.16388676636</v>
      </c>
      <c r="AI374" s="1">
        <f>'Innlegging av opplysninger'!$C$13*(((X374+Z374+AC374+AE374)*Data!M374)+(Z374+AE374)*(1-Data!M374)*1.8/12+Y374+AD374+AA374+AB374+AF374+AG374)</f>
        <v>99485.34217736045</v>
      </c>
      <c r="AJ374" s="1">
        <f>'Innlegging av opplysninger'!$C$13*((X374+Z374+AC374+AE374)*(1-Data!M374)-(Z374+AE374)*(1-Data!M374)*1.8/12)</f>
        <v>478800.03998347768</v>
      </c>
      <c r="AK374" s="83">
        <f t="shared" si="54"/>
        <v>1085000</v>
      </c>
      <c r="AL374" s="83">
        <f t="shared" si="55"/>
        <v>261000</v>
      </c>
      <c r="AM374" s="83">
        <f t="shared" si="56"/>
        <v>1225000</v>
      </c>
      <c r="AN374" s="83"/>
      <c r="AO374" s="83"/>
      <c r="AP374" s="83"/>
      <c r="AQ374" s="83"/>
      <c r="AR374" s="83"/>
      <c r="AS374" s="83"/>
      <c r="AT374" s="83"/>
      <c r="AV374" s="97"/>
      <c r="AZ374" s="98"/>
      <c r="BA374" s="99"/>
      <c r="BB374" s="4"/>
      <c r="BC374" s="3"/>
    </row>
    <row r="375" spans="1:55">
      <c r="A375" t="str">
        <f t="shared" si="50"/>
        <v>1578Undervisning</v>
      </c>
      <c r="B375" s="6" t="str">
        <f>Data!A375</f>
        <v>1578</v>
      </c>
      <c r="C375" s="7" t="str">
        <f>Data!B375</f>
        <v>Fjord kommune</v>
      </c>
      <c r="D375" s="7" t="str">
        <f>Data!C375</f>
        <v>Undervisning</v>
      </c>
      <c r="E375" s="1">
        <f>Data!D375</f>
        <v>62.956999999999987</v>
      </c>
      <c r="F375" s="1">
        <f>Data!E375+Data!F375</f>
        <v>48218.87836102421</v>
      </c>
      <c r="G375" s="1">
        <f>Data!G375</f>
        <v>0</v>
      </c>
      <c r="H375" s="1">
        <f t="shared" si="51"/>
        <v>33116900.999727271</v>
      </c>
      <c r="I375" s="1">
        <f t="shared" si="52"/>
        <v>0</v>
      </c>
      <c r="J375" s="1">
        <f t="shared" si="53"/>
        <v>3974028.1199672725</v>
      </c>
      <c r="K375" s="1">
        <f>'Innlegging av opplysninger'!$B$4*H375</f>
        <v>4305197.1299645454</v>
      </c>
      <c r="L375" s="1"/>
      <c r="M375" s="1">
        <f>'Innlegging av opplysninger'!$B$5*H375</f>
        <v>4338314.030964273</v>
      </c>
      <c r="N375" s="1">
        <f>'Innlegging av opplysninger'!$B$5*I375</f>
        <v>0</v>
      </c>
      <c r="O375" s="1">
        <f>'Innlegging av opplysninger'!$B$5*J375</f>
        <v>520597.68371571274</v>
      </c>
      <c r="P375" s="1">
        <f>'Innlegging av opplysninger'!$B$5*K375</f>
        <v>563980.82402535551</v>
      </c>
      <c r="Q375" s="1"/>
      <c r="R375" s="1">
        <f>'Innlegging av opplysninger'!$C$11*SUM(H375:Q375)</f>
        <v>1779122.7139578485</v>
      </c>
      <c r="S375" s="1">
        <f>'Innlegging av opplysninger'!$C$13*(((H375+J375+M375+O375)*Data!H375)+(J375+O375)*(1-Data!H375)*1.8/12+I375+N375+K375+L375+P375+Q375)</f>
        <v>304464.3666483002</v>
      </c>
      <c r="T375" s="1">
        <f>'Innlegging av opplysninger'!$C$13*((H375+J375+M375+O375)*(1-Data!H375)-(J375+O375)*(1-Data!H375)*1.8/12)</f>
        <v>2130124.6103466502</v>
      </c>
      <c r="U375" s="1">
        <f>Data!I375</f>
        <v>11.9648</v>
      </c>
      <c r="V375" s="1">
        <f>Data!J375+Data!K375</f>
        <v>48807.071554337177</v>
      </c>
      <c r="W375" s="1">
        <f>Data!L375</f>
        <v>0</v>
      </c>
      <c r="X375" s="1">
        <f t="shared" si="57"/>
        <v>6370547.4516363647</v>
      </c>
      <c r="Y375" s="100">
        <f t="shared" si="58"/>
        <v>0</v>
      </c>
      <c r="Z375" s="100">
        <f t="shared" si="59"/>
        <v>910988.28558400006</v>
      </c>
      <c r="AA375" s="100">
        <f>'Innlegging av opplysninger'!$B$4*X375</f>
        <v>828171.16871272749</v>
      </c>
      <c r="AB375" s="1"/>
      <c r="AC375" s="1">
        <f>'Innlegging av opplysninger'!$B$5*X375</f>
        <v>834541.71616436378</v>
      </c>
      <c r="AD375" s="1">
        <f>'Innlegging av opplysninger'!$B$5*Y375</f>
        <v>0</v>
      </c>
      <c r="AE375" s="1">
        <f>'Innlegging av opplysninger'!$B$5*Z375</f>
        <v>119339.46541150402</v>
      </c>
      <c r="AF375" s="1">
        <f>'Innlegging av opplysninger'!$B$5*AA375</f>
        <v>108490.42310136731</v>
      </c>
      <c r="AG375" s="1"/>
      <c r="AH375" s="1">
        <f>'Innlegging av opplysninger'!$C$11*SUM(X375:AG375)</f>
        <v>348538.98340319248</v>
      </c>
      <c r="AI375" s="1">
        <f>'Innlegging av opplysninger'!$C$13*(((X375+Z375+AC375+AE375)*Data!M375)+(Z375+AE375)*(1-Data!M375)*1.8/12+Y375+AD375+AA375+AB375+AF375+AG375)</f>
        <v>62207.974718649501</v>
      </c>
      <c r="AJ375" s="1">
        <f>'Innlegging av opplysninger'!$C$13*((X375+Z375+AC375+AE375)*(1-Data!M375)-(Z375+AE375)*(1-Data!M375)*1.8/12)</f>
        <v>414740.1078330875</v>
      </c>
      <c r="AK375" s="83">
        <f t="shared" si="54"/>
        <v>2128000</v>
      </c>
      <c r="AL375" s="83">
        <f t="shared" si="55"/>
        <v>367000</v>
      </c>
      <c r="AM375" s="83">
        <f t="shared" si="56"/>
        <v>2545000</v>
      </c>
      <c r="AN375" s="83"/>
      <c r="AO375" s="83"/>
      <c r="AP375" s="83"/>
      <c r="AQ375" s="83"/>
      <c r="AR375" s="83"/>
      <c r="AS375" s="83"/>
      <c r="AT375" s="83"/>
      <c r="AV375" s="97"/>
      <c r="AZ375" s="98"/>
      <c r="BA375" s="99"/>
      <c r="BB375" s="4"/>
      <c r="BC375" s="3"/>
    </row>
    <row r="376" spans="1:55">
      <c r="A376" t="str">
        <f t="shared" si="50"/>
        <v>1578Barnehager</v>
      </c>
      <c r="B376" s="6" t="str">
        <f>Data!A376</f>
        <v>1578</v>
      </c>
      <c r="C376" s="7" t="str">
        <f>Data!B376</f>
        <v>Fjord kommune</v>
      </c>
      <c r="D376" s="7" t="str">
        <f>Data!C376</f>
        <v>Barnehager</v>
      </c>
      <c r="E376" s="1">
        <f>Data!D376</f>
        <v>31.379200000000004</v>
      </c>
      <c r="F376" s="1">
        <f>Data!E376+Data!F376</f>
        <v>39202.30662349581</v>
      </c>
      <c r="G376" s="1">
        <f>Data!G376</f>
        <v>0</v>
      </c>
      <c r="H376" s="1">
        <f t="shared" si="51"/>
        <v>13419676.581818178</v>
      </c>
      <c r="I376" s="1">
        <f t="shared" si="52"/>
        <v>0</v>
      </c>
      <c r="J376" s="1">
        <f t="shared" si="53"/>
        <v>1610361.1898181813</v>
      </c>
      <c r="K376" s="1">
        <f>'Innlegging av opplysninger'!$B$4*H376</f>
        <v>1744557.9556363632</v>
      </c>
      <c r="L376" s="1"/>
      <c r="M376" s="1">
        <f>'Innlegging av opplysninger'!$B$5*H376</f>
        <v>1757977.6322181814</v>
      </c>
      <c r="N376" s="1">
        <f>'Innlegging av opplysninger'!$B$5*I376</f>
        <v>0</v>
      </c>
      <c r="O376" s="1">
        <f>'Innlegging av opplysninger'!$B$5*J376</f>
        <v>210957.31586618177</v>
      </c>
      <c r="P376" s="1">
        <f>'Innlegging av opplysninger'!$B$5*K376</f>
        <v>228537.0921883636</v>
      </c>
      <c r="Q376" s="1"/>
      <c r="R376" s="1">
        <f>'Innlegging av opplysninger'!$C$11*SUM(H376:Q376)</f>
        <v>720938.57516672707</v>
      </c>
      <c r="S376" s="1">
        <f>'Innlegging av opplysninger'!$C$13*(((H376+J376+M376+O376)*Data!H376)+(J376+O376)*(1-Data!H376)*1.8/12+I376+N376+K376+L376+P376+Q376)</f>
        <v>116807.22683122382</v>
      </c>
      <c r="T376" s="1">
        <f>'Innlegging av opplysninger'!$C$13*((H376+J376+M376+O376)*(1-Data!H376)-(J376+O376)*(1-Data!H376)*1.8/12)</f>
        <v>869740.29708113964</v>
      </c>
      <c r="U376" s="1">
        <f>Data!I376</f>
        <v>2.6</v>
      </c>
      <c r="V376" s="1">
        <f>Data!J376+Data!K376</f>
        <v>45175.128205128203</v>
      </c>
      <c r="W376" s="1">
        <f>Data!L376</f>
        <v>0</v>
      </c>
      <c r="X376" s="1">
        <f t="shared" si="57"/>
        <v>1281330.9090909089</v>
      </c>
      <c r="Y376" s="100">
        <f t="shared" si="58"/>
        <v>0</v>
      </c>
      <c r="Z376" s="100">
        <f t="shared" si="59"/>
        <v>183230.31999999998</v>
      </c>
      <c r="AA376" s="100">
        <f>'Innlegging av opplysninger'!$B$4*X376</f>
        <v>166573.01818181816</v>
      </c>
      <c r="AB376" s="1"/>
      <c r="AC376" s="1">
        <f>'Innlegging av opplysninger'!$B$5*X376</f>
        <v>167854.34909090909</v>
      </c>
      <c r="AD376" s="1">
        <f>'Innlegging av opplysninger'!$B$5*Y376</f>
        <v>0</v>
      </c>
      <c r="AE376" s="1">
        <f>'Innlegging av opplysninger'!$B$5*Z376</f>
        <v>24003.171919999997</v>
      </c>
      <c r="AF376" s="1">
        <f>'Innlegging av opplysninger'!$B$5*AA376</f>
        <v>21821.065381818178</v>
      </c>
      <c r="AG376" s="1"/>
      <c r="AH376" s="1">
        <f>'Innlegging av opplysninger'!$C$11*SUM(X376:AG376)</f>
        <v>70102.887679287276</v>
      </c>
      <c r="AI376" s="1">
        <f>'Innlegging av opplysninger'!$C$13*(((X376+Z376+AC376+AE376)*Data!M376)+(Z376+AE376)*(1-Data!M376)*1.8/12+Y376+AD376+AA376+AB376+AF376+AG376)</f>
        <v>11412.913582285089</v>
      </c>
      <c r="AJ376" s="1">
        <f>'Innlegging av opplysninger'!$C$13*((X376+Z376+AC376+AE376)*(1-Data!M376)-(Z376+AE376)*(1-Data!M376)*1.8/12)</f>
        <v>84517.353768318542</v>
      </c>
      <c r="AK376" s="83">
        <f t="shared" si="54"/>
        <v>791000</v>
      </c>
      <c r="AL376" s="83">
        <f t="shared" si="55"/>
        <v>128000</v>
      </c>
      <c r="AM376" s="83">
        <f t="shared" si="56"/>
        <v>954000</v>
      </c>
      <c r="AN376" s="83"/>
      <c r="AO376" s="83"/>
      <c r="AP376" s="83"/>
      <c r="AQ376" s="83"/>
      <c r="AR376" s="83"/>
      <c r="AS376" s="83"/>
      <c r="AT376" s="83"/>
      <c r="AV376" s="97"/>
      <c r="AZ376" s="98"/>
      <c r="BA376" s="99"/>
      <c r="BB376" s="4"/>
      <c r="BC376" s="3"/>
    </row>
    <row r="377" spans="1:55">
      <c r="A377" t="str">
        <f t="shared" si="50"/>
        <v>1578Helse/pleie/omsorg</v>
      </c>
      <c r="B377" s="6" t="str">
        <f>Data!A377</f>
        <v>1578</v>
      </c>
      <c r="C377" s="7" t="str">
        <f>Data!B377</f>
        <v>Fjord kommune</v>
      </c>
      <c r="D377" s="7" t="str">
        <f>Data!C377</f>
        <v>Helse/pleie/omsorg</v>
      </c>
      <c r="E377" s="1">
        <f>Data!D377</f>
        <v>110.80679999999992</v>
      </c>
      <c r="F377" s="1">
        <f>Data!E377+Data!F377</f>
        <v>46617.21241626572</v>
      </c>
      <c r="G377" s="1">
        <f>Data!G377</f>
        <v>1185.2834844070949</v>
      </c>
      <c r="H377" s="1">
        <f t="shared" si="51"/>
        <v>56350954.175636381</v>
      </c>
      <c r="I377" s="1">
        <f t="shared" si="52"/>
        <v>1432772.3999999997</v>
      </c>
      <c r="J377" s="1">
        <f t="shared" si="53"/>
        <v>6934047.189076365</v>
      </c>
      <c r="K377" s="1">
        <f>'Innlegging av opplysninger'!$B$4*H377</f>
        <v>7325624.0428327294</v>
      </c>
      <c r="L377" s="1"/>
      <c r="M377" s="1">
        <f>'Innlegging av opplysninger'!$B$5*H377</f>
        <v>7381974.9970083665</v>
      </c>
      <c r="N377" s="1">
        <f>'Innlegging av opplysninger'!$B$5*I377</f>
        <v>187693.18439999997</v>
      </c>
      <c r="O377" s="1">
        <f>'Innlegging av opplysninger'!$B$5*J377</f>
        <v>908360.18176900386</v>
      </c>
      <c r="P377" s="1">
        <f>'Innlegging av opplysninger'!$B$5*K377</f>
        <v>959656.74961108761</v>
      </c>
      <c r="Q377" s="1"/>
      <c r="R377" s="1">
        <f>'Innlegging av opplysninger'!$C$11*SUM(H377:Q377)</f>
        <v>3096281.1509726895</v>
      </c>
      <c r="S377" s="1">
        <f>'Innlegging av opplysninger'!$C$13*(((H377+J377+M377+O377)*Data!H377)+(J377+O377)*(1-Data!H377)*1.8/12+I377+N377+K377+L377+P377+Q377)</f>
        <v>656638.7014587787</v>
      </c>
      <c r="T377" s="1">
        <f>'Innlegging av opplysninger'!$C$13*((H377+J377+M377+O377)*(1-Data!H377)-(J377+O377)*(1-Data!H377)*1.8/12)</f>
        <v>3580377.6103985854</v>
      </c>
      <c r="U377" s="1">
        <f>Data!I377</f>
        <v>28.383499999999998</v>
      </c>
      <c r="V377" s="1">
        <f>Data!J377+Data!K377</f>
        <v>46305.877216516645</v>
      </c>
      <c r="W377" s="1">
        <f>Data!L377</f>
        <v>1271.4351647964486</v>
      </c>
      <c r="X377" s="1">
        <f t="shared" si="57"/>
        <v>14338067.628818182</v>
      </c>
      <c r="Y377" s="100">
        <f t="shared" si="58"/>
        <v>393684.87272727268</v>
      </c>
      <c r="Z377" s="100">
        <f t="shared" si="59"/>
        <v>2106640.607721</v>
      </c>
      <c r="AA377" s="100">
        <f>'Innlegging av opplysninger'!$B$4*X377</f>
        <v>1863948.7917463637</v>
      </c>
      <c r="AB377" s="1"/>
      <c r="AC377" s="1">
        <f>'Innlegging av opplysninger'!$B$5*X377</f>
        <v>1878286.8593751818</v>
      </c>
      <c r="AD377" s="1">
        <f>'Innlegging av opplysninger'!$B$5*Y377</f>
        <v>51572.718327272727</v>
      </c>
      <c r="AE377" s="1">
        <f>'Innlegging av opplysninger'!$B$5*Z377</f>
        <v>275969.91961145098</v>
      </c>
      <c r="AF377" s="1">
        <f>'Innlegging av opplysninger'!$B$5*AA377</f>
        <v>244177.29171877366</v>
      </c>
      <c r="AG377" s="1"/>
      <c r="AH377" s="1">
        <f>'Innlegging av opplysninger'!$C$11*SUM(X377:AG377)</f>
        <v>803789.25022172893</v>
      </c>
      <c r="AI377" s="1">
        <f>'Innlegging av opplysninger'!$C$13*(((X377+Z377+AC377+AE377)*Data!M377)+(Z377+AE377)*(1-Data!M377)*1.8/12+Y377+AD377+AA377+AB377+AF377+AG377)</f>
        <v>156876.35355239396</v>
      </c>
      <c r="AJ377" s="1">
        <f>'Innlegging av opplysninger'!$C$13*((X377+Z377+AC377+AE377)*(1-Data!M377)-(Z377+AE377)*(1-Data!M377)*1.8/12)</f>
        <v>943045.77832997183</v>
      </c>
      <c r="AK377" s="83">
        <f t="shared" si="54"/>
        <v>3900000</v>
      </c>
      <c r="AL377" s="83">
        <f t="shared" si="55"/>
        <v>814000</v>
      </c>
      <c r="AM377" s="83">
        <f t="shared" si="56"/>
        <v>4523000</v>
      </c>
      <c r="AN377" s="83"/>
      <c r="AO377" s="83"/>
      <c r="AP377" s="83"/>
      <c r="AQ377" s="83"/>
      <c r="AR377" s="83"/>
      <c r="AS377" s="83"/>
      <c r="AT377" s="83"/>
      <c r="AV377" s="97"/>
      <c r="AZ377" s="98"/>
      <c r="BA377" s="99"/>
      <c r="BB377" s="4"/>
      <c r="BC377" s="3"/>
    </row>
    <row r="378" spans="1:55">
      <c r="A378" t="str">
        <f t="shared" si="50"/>
        <v>1578Samferdsel og teknikk</v>
      </c>
      <c r="B378" s="6" t="str">
        <f>Data!A378</f>
        <v>1578</v>
      </c>
      <c r="C378" s="7" t="str">
        <f>Data!B378</f>
        <v>Fjord kommune</v>
      </c>
      <c r="D378" s="7" t="str">
        <f>Data!C378</f>
        <v>Samferdsel og teknikk</v>
      </c>
      <c r="E378" s="1">
        <f>Data!D378</f>
        <v>4.6890000000000054</v>
      </c>
      <c r="F378" s="1">
        <f>Data!E378+Data!F378</f>
        <v>0</v>
      </c>
      <c r="G378" s="1">
        <f>Data!G378</f>
        <v>0</v>
      </c>
      <c r="H378" s="1">
        <f t="shared" si="51"/>
        <v>0</v>
      </c>
      <c r="I378" s="1">
        <f t="shared" si="52"/>
        <v>0</v>
      </c>
      <c r="J378" s="1">
        <f t="shared" si="53"/>
        <v>0</v>
      </c>
      <c r="K378" s="1">
        <f>'Innlegging av opplysninger'!$B$4*H378</f>
        <v>0</v>
      </c>
      <c r="L378" s="1"/>
      <c r="M378" s="1">
        <f>'Innlegging av opplysninger'!$B$5*H378</f>
        <v>0</v>
      </c>
      <c r="N378" s="1">
        <f>'Innlegging av opplysninger'!$B$5*I378</f>
        <v>0</v>
      </c>
      <c r="O378" s="1">
        <f>'Innlegging av opplysninger'!$B$5*J378</f>
        <v>0</v>
      </c>
      <c r="P378" s="1">
        <f>'Innlegging av opplysninger'!$B$5*K378</f>
        <v>0</v>
      </c>
      <c r="Q378" s="1"/>
      <c r="R378" s="1">
        <f>'Innlegging av opplysninger'!$C$11*SUM(H378:Q378)</f>
        <v>0</v>
      </c>
      <c r="S378" s="1">
        <f>'Innlegging av opplysninger'!$C$13*(((H378+J378+M378+O378)*Data!H378)+(J378+O378)*(1-Data!H378)*1.8/12+I378+N378+K378+L378+P378+Q378)</f>
        <v>0</v>
      </c>
      <c r="T378" s="1">
        <f>'Innlegging av opplysninger'!$C$13*((H378+J378+M378+O378)*(1-Data!H378)-(J378+O378)*(1-Data!H378)*1.8/12)</f>
        <v>0</v>
      </c>
      <c r="U378" s="1">
        <f>Data!I378</f>
        <v>0</v>
      </c>
      <c r="V378" s="1">
        <f>Data!J378+Data!K378</f>
        <v>0</v>
      </c>
      <c r="W378" s="1">
        <f>Data!L378</f>
        <v>0</v>
      </c>
      <c r="X378" s="1">
        <f t="shared" si="57"/>
        <v>0</v>
      </c>
      <c r="Y378" s="100">
        <f t="shared" si="58"/>
        <v>0</v>
      </c>
      <c r="Z378" s="100">
        <f t="shared" si="59"/>
        <v>0</v>
      </c>
      <c r="AA378" s="100">
        <f>'Innlegging av opplysninger'!$B$4*X378</f>
        <v>0</v>
      </c>
      <c r="AB378" s="1"/>
      <c r="AC378" s="1">
        <f>'Innlegging av opplysninger'!$B$5*X378</f>
        <v>0</v>
      </c>
      <c r="AD378" s="1">
        <f>'Innlegging av opplysninger'!$B$5*Y378</f>
        <v>0</v>
      </c>
      <c r="AE378" s="1">
        <f>'Innlegging av opplysninger'!$B$5*Z378</f>
        <v>0</v>
      </c>
      <c r="AF378" s="1">
        <f>'Innlegging av opplysninger'!$B$5*AA378</f>
        <v>0</v>
      </c>
      <c r="AG378" s="1"/>
      <c r="AH378" s="1">
        <f>'Innlegging av opplysninger'!$C$11*SUM(X378:AG378)</f>
        <v>0</v>
      </c>
      <c r="AI378" s="1">
        <f>'Innlegging av opplysninger'!$C$13*(((X378+Z378+AC378+AE378)*Data!M378)+(Z378+AE378)*(1-Data!M378)*1.8/12+Y378+AD378+AA378+AB378+AF378+AG378)</f>
        <v>0</v>
      </c>
      <c r="AJ378" s="1">
        <f>'Innlegging av opplysninger'!$C$13*((X378+Z378+AC378+AE378)*(1-Data!M378)-(Z378+AE378)*(1-Data!M378)*1.8/12)</f>
        <v>0</v>
      </c>
      <c r="AK378" s="83">
        <f t="shared" si="54"/>
        <v>0</v>
      </c>
      <c r="AL378" s="83">
        <f t="shared" si="55"/>
        <v>0</v>
      </c>
      <c r="AM378" s="83">
        <f t="shared" si="56"/>
        <v>0</v>
      </c>
      <c r="AN378" s="83"/>
      <c r="AO378" s="83"/>
      <c r="AP378" s="83"/>
      <c r="AQ378" s="83"/>
      <c r="AR378" s="83"/>
      <c r="AS378" s="83"/>
      <c r="AT378" s="83"/>
      <c r="AV378" s="97"/>
      <c r="AZ378" s="98"/>
      <c r="BA378" s="99"/>
      <c r="BB378" s="4"/>
      <c r="BC378" s="3"/>
    </row>
    <row r="379" spans="1:55">
      <c r="A379" t="str">
        <f t="shared" si="50"/>
        <v>1578Annet</v>
      </c>
      <c r="B379" s="6" t="str">
        <f>Data!A379</f>
        <v>1578</v>
      </c>
      <c r="C379" s="7" t="str">
        <f>Data!B379</f>
        <v>Fjord kommune</v>
      </c>
      <c r="D379" s="7" t="str">
        <f>Data!C379</f>
        <v>Annet</v>
      </c>
      <c r="E379" s="1">
        <f>Data!D379</f>
        <v>3.6999999999999997</v>
      </c>
      <c r="F379" s="1">
        <f>Data!E379+Data!F379</f>
        <v>0</v>
      </c>
      <c r="G379" s="1">
        <f>Data!G379</f>
        <v>0</v>
      </c>
      <c r="H379" s="1">
        <f t="shared" si="51"/>
        <v>0</v>
      </c>
      <c r="I379" s="1">
        <f t="shared" si="52"/>
        <v>0</v>
      </c>
      <c r="J379" s="1">
        <f t="shared" si="53"/>
        <v>0</v>
      </c>
      <c r="K379" s="1">
        <f>'Innlegging av opplysninger'!$B$4*H379</f>
        <v>0</v>
      </c>
      <c r="L379" s="1"/>
      <c r="M379" s="1">
        <f>'Innlegging av opplysninger'!$B$5*H379</f>
        <v>0</v>
      </c>
      <c r="N379" s="1">
        <f>'Innlegging av opplysninger'!$B$5*I379</f>
        <v>0</v>
      </c>
      <c r="O379" s="1">
        <f>'Innlegging av opplysninger'!$B$5*J379</f>
        <v>0</v>
      </c>
      <c r="P379" s="1">
        <f>'Innlegging av opplysninger'!$B$5*K379</f>
        <v>0</v>
      </c>
      <c r="Q379" s="1"/>
      <c r="R379" s="1">
        <f>'Innlegging av opplysninger'!$C$11*SUM(H379:Q379)</f>
        <v>0</v>
      </c>
      <c r="S379" s="1">
        <f>'Innlegging av opplysninger'!$C$13*(((H379+J379+M379+O379)*Data!H379)+(J379+O379)*(1-Data!H379)*1.8/12+I379+N379+K379+L379+P379+Q379)</f>
        <v>0</v>
      </c>
      <c r="T379" s="1">
        <f>'Innlegging av opplysninger'!$C$13*((H379+J379+M379+O379)*(1-Data!H379)-(J379+O379)*(1-Data!H379)*1.8/12)</f>
        <v>0</v>
      </c>
      <c r="U379" s="1">
        <f>Data!I379</f>
        <v>0</v>
      </c>
      <c r="V379" s="1">
        <f>Data!J379+Data!K379</f>
        <v>0</v>
      </c>
      <c r="W379" s="1">
        <f>Data!L379</f>
        <v>0</v>
      </c>
      <c r="X379" s="1">
        <f t="shared" si="57"/>
        <v>0</v>
      </c>
      <c r="Y379" s="100">
        <f t="shared" si="58"/>
        <v>0</v>
      </c>
      <c r="Z379" s="100">
        <f t="shared" si="59"/>
        <v>0</v>
      </c>
      <c r="AA379" s="100">
        <f>'Innlegging av opplysninger'!$B$4*X379</f>
        <v>0</v>
      </c>
      <c r="AB379" s="1"/>
      <c r="AC379" s="1">
        <f>'Innlegging av opplysninger'!$B$5*X379</f>
        <v>0</v>
      </c>
      <c r="AD379" s="1">
        <f>'Innlegging av opplysninger'!$B$5*Y379</f>
        <v>0</v>
      </c>
      <c r="AE379" s="1">
        <f>'Innlegging av opplysninger'!$B$5*Z379</f>
        <v>0</v>
      </c>
      <c r="AF379" s="1">
        <f>'Innlegging av opplysninger'!$B$5*AA379</f>
        <v>0</v>
      </c>
      <c r="AG379" s="1"/>
      <c r="AH379" s="1">
        <f>'Innlegging av opplysninger'!$C$11*SUM(X379:AG379)</f>
        <v>0</v>
      </c>
      <c r="AI379" s="1">
        <f>'Innlegging av opplysninger'!$C$13*(((X379+Z379+AC379+AE379)*Data!M379)+(Z379+AE379)*(1-Data!M379)*1.8/12+Y379+AD379+AA379+AB379+AF379+AG379)</f>
        <v>0</v>
      </c>
      <c r="AJ379" s="1">
        <f>'Innlegging av opplysninger'!$C$13*((X379+Z379+AC379+AE379)*(1-Data!M379)-(Z379+AE379)*(1-Data!M379)*1.8/12)</f>
        <v>0</v>
      </c>
      <c r="AK379" s="83">
        <f t="shared" si="54"/>
        <v>0</v>
      </c>
      <c r="AL379" s="83">
        <f t="shared" si="55"/>
        <v>0</v>
      </c>
      <c r="AM379" s="83">
        <f t="shared" si="56"/>
        <v>0</v>
      </c>
      <c r="AN379" s="83"/>
      <c r="AO379" s="83"/>
      <c r="AP379" s="83"/>
      <c r="AQ379" s="83"/>
      <c r="AR379" s="83"/>
      <c r="AS379" s="83"/>
      <c r="AT379" s="83"/>
      <c r="AV379" s="97"/>
      <c r="AZ379" s="98"/>
      <c r="BA379" s="99"/>
      <c r="BB379" s="4"/>
      <c r="BC379" s="3"/>
    </row>
    <row r="380" spans="1:55">
      <c r="A380" t="str">
        <f t="shared" si="50"/>
        <v>1579Alle</v>
      </c>
      <c r="B380" s="6" t="str">
        <f>Data!A380</f>
        <v>1579</v>
      </c>
      <c r="C380" s="7" t="str">
        <f>Data!B380</f>
        <v>Hustadvika kommune</v>
      </c>
      <c r="D380" s="7" t="str">
        <f>Data!C380</f>
        <v>Alle</v>
      </c>
      <c r="E380" s="1">
        <f>Data!D380</f>
        <v>852.27530000000013</v>
      </c>
      <c r="F380" s="1">
        <f>Data!E380+Data!F380</f>
        <v>47194.690904648538</v>
      </c>
      <c r="G380" s="1">
        <f>Data!G380</f>
        <v>517.96792656081914</v>
      </c>
      <c r="H380" s="1">
        <f t="shared" si="51"/>
        <v>438794938.35454482</v>
      </c>
      <c r="I380" s="1">
        <f t="shared" si="52"/>
        <v>4815832.0363636371</v>
      </c>
      <c r="J380" s="1">
        <f t="shared" si="53"/>
        <v>53233292.446909018</v>
      </c>
      <c r="K380" s="1">
        <f>'Innlegging av opplysninger'!$B$4*H380</f>
        <v>57043341.986090831</v>
      </c>
      <c r="L380" s="1"/>
      <c r="M380" s="1">
        <f>'Innlegging av opplysninger'!$B$5*H380</f>
        <v>57482136.924445376</v>
      </c>
      <c r="N380" s="1">
        <f>'Innlegging av opplysninger'!$B$5*I380</f>
        <v>630873.99676363647</v>
      </c>
      <c r="O380" s="1">
        <f>'Innlegging av opplysninger'!$B$5*J380</f>
        <v>6973561.3105450813</v>
      </c>
      <c r="P380" s="1">
        <f>'Innlegging av opplysninger'!$B$5*K380</f>
        <v>7472677.8001778992</v>
      </c>
      <c r="Q380" s="1"/>
      <c r="R380" s="1">
        <f>'Innlegging av opplysninger'!$C$11*SUM(H380:Q380)</f>
        <v>23804972.884521931</v>
      </c>
      <c r="S380" s="1">
        <f>'Innlegging av opplysninger'!$C$13*(((H380+J380+M380+O380)*Data!H380)+(J380+O380)*(1-Data!H380)*1.8/12+I380+N380+K380+L380+P380+Q380)</f>
        <v>4704842.2927318681</v>
      </c>
      <c r="T380" s="1">
        <f>'Innlegging av opplysninger'!$C$13*((H380+J380+M380+O380)*(1-Data!H380)-(J380+O380)*(1-Data!H380)*1.8/12)</f>
        <v>27870383.759771828</v>
      </c>
      <c r="U380" s="1">
        <f>Data!I380</f>
        <v>117.02559999999994</v>
      </c>
      <c r="V380" s="1">
        <f>Data!J380+Data!K380</f>
        <v>48172.178971951449</v>
      </c>
      <c r="W380" s="1">
        <f>Data!L380</f>
        <v>651.45871991368654</v>
      </c>
      <c r="X380" s="1">
        <f t="shared" si="57"/>
        <v>61498670.699999981</v>
      </c>
      <c r="Y380" s="100">
        <f t="shared" si="58"/>
        <v>831680.15534324804</v>
      </c>
      <c r="Z380" s="100">
        <f t="shared" si="59"/>
        <v>8913240.1723140813</v>
      </c>
      <c r="AA380" s="100">
        <f>'Innlegging av opplysninger'!$B$4*X380</f>
        <v>7994827.1909999978</v>
      </c>
      <c r="AB380" s="1"/>
      <c r="AC380" s="1">
        <f>'Innlegging av opplysninger'!$B$5*X380</f>
        <v>8056325.8616999974</v>
      </c>
      <c r="AD380" s="1">
        <f>'Innlegging av opplysninger'!$B$5*Y380</f>
        <v>108950.10034996551</v>
      </c>
      <c r="AE380" s="1">
        <f>'Innlegging av opplysninger'!$B$5*Z380</f>
        <v>1167634.4625731448</v>
      </c>
      <c r="AF380" s="1">
        <f>'Innlegging av opplysninger'!$B$5*AA380</f>
        <v>1047322.3620209998</v>
      </c>
      <c r="AG380" s="1"/>
      <c r="AH380" s="1">
        <f>'Innlegging av opplysninger'!$C$11*SUM(X380:AG380)</f>
        <v>3405508.7382014538</v>
      </c>
      <c r="AI380" s="1">
        <f>'Innlegging av opplysninger'!$C$13*(((X380+Z380+AC380+AE380)*Data!M380)+(Z380+AE380)*(1-Data!M380)*1.8/12+Y380+AD380+AA380+AB380+AF380+AG380)</f>
        <v>715047.13190281321</v>
      </c>
      <c r="AJ380" s="1">
        <f>'Innlegging av opplysninger'!$C$13*((X380+Z380+AC380+AE380)*(1-Data!M380)-(Z380+AE380)*(1-Data!M380)*1.8/12)</f>
        <v>3945122.7203728599</v>
      </c>
      <c r="AK380" s="83">
        <f t="shared" si="54"/>
        <v>27210000</v>
      </c>
      <c r="AL380" s="83">
        <f t="shared" si="55"/>
        <v>5420000</v>
      </c>
      <c r="AM380" s="83">
        <f t="shared" si="56"/>
        <v>31816000</v>
      </c>
      <c r="AN380" s="83"/>
      <c r="AO380" s="83"/>
      <c r="AP380" s="83"/>
      <c r="AQ380" s="83"/>
      <c r="AR380" s="83"/>
      <c r="AS380" s="83"/>
      <c r="AT380" s="83"/>
      <c r="AV380" s="97"/>
      <c r="AZ380" s="98"/>
      <c r="BA380" s="99"/>
      <c r="BB380" s="4"/>
      <c r="BC380" s="3"/>
    </row>
    <row r="381" spans="1:55">
      <c r="A381" t="str">
        <f t="shared" si="50"/>
        <v>1579Administrasjon</v>
      </c>
      <c r="B381" s="6" t="str">
        <f>Data!A381</f>
        <v>1579</v>
      </c>
      <c r="C381" s="7" t="str">
        <f>Data!B381</f>
        <v>Hustadvika kommune</v>
      </c>
      <c r="D381" s="7" t="str">
        <f>Data!C381</f>
        <v>Administrasjon</v>
      </c>
      <c r="E381" s="1">
        <f>Data!D381</f>
        <v>29.58</v>
      </c>
      <c r="F381" s="1">
        <f>Data!E381+Data!F381</f>
        <v>58650.960558936218</v>
      </c>
      <c r="G381" s="1">
        <f>Data!G381</f>
        <v>0</v>
      </c>
      <c r="H381" s="1">
        <f t="shared" si="51"/>
        <v>18926131.781818181</v>
      </c>
      <c r="I381" s="1">
        <f t="shared" si="52"/>
        <v>0</v>
      </c>
      <c r="J381" s="1">
        <f t="shared" si="53"/>
        <v>2271135.8138181819</v>
      </c>
      <c r="K381" s="1">
        <f>'Innlegging av opplysninger'!$B$4*H381</f>
        <v>2460397.1316363635</v>
      </c>
      <c r="L381" s="1"/>
      <c r="M381" s="1">
        <f>'Innlegging av opplysninger'!$B$5*H381</f>
        <v>2479323.2634181818</v>
      </c>
      <c r="N381" s="1">
        <f>'Innlegging av opplysninger'!$B$5*I381</f>
        <v>0</v>
      </c>
      <c r="O381" s="1">
        <f>'Innlegging av opplysninger'!$B$5*J381</f>
        <v>297518.79161018186</v>
      </c>
      <c r="P381" s="1">
        <f>'Innlegging av opplysninger'!$B$5*K381</f>
        <v>322312.02424436365</v>
      </c>
      <c r="Q381" s="1"/>
      <c r="R381" s="1">
        <f>'Innlegging av opplysninger'!$C$11*SUM(H381:Q381)</f>
        <v>1016759.1146487272</v>
      </c>
      <c r="S381" s="1">
        <f>'Innlegging av opplysninger'!$C$13*(((H381+J381+M381+O381)*Data!H381)+(J381+O381)*(1-Data!H381)*1.8/12+I381+N381+K381+L381+P381+Q381)</f>
        <v>336748.90224399278</v>
      </c>
      <c r="T381" s="1">
        <f>'Innlegging av opplysninger'!$C$13*((H381+J381+M381+O381)*(1-Data!H381)-(J381+O381)*(1-Data!H381)*1.8/12)</f>
        <v>1054605.6756963709</v>
      </c>
      <c r="U381" s="1">
        <f>Data!I381</f>
        <v>3</v>
      </c>
      <c r="V381" s="1">
        <f>Data!J381+Data!K381</f>
        <v>68272.222222222234</v>
      </c>
      <c r="W381" s="1">
        <f>Data!L381</f>
        <v>0</v>
      </c>
      <c r="X381" s="1">
        <f t="shared" si="57"/>
        <v>2234363.6363636367</v>
      </c>
      <c r="Y381" s="100">
        <f t="shared" si="58"/>
        <v>0</v>
      </c>
      <c r="Z381" s="100">
        <f t="shared" si="59"/>
        <v>319514</v>
      </c>
      <c r="AA381" s="100">
        <f>'Innlegging av opplysninger'!$B$4*X381</f>
        <v>290467.27272727276</v>
      </c>
      <c r="AB381" s="1"/>
      <c r="AC381" s="1">
        <f>'Innlegging av opplysninger'!$B$5*X381</f>
        <v>292701.63636363641</v>
      </c>
      <c r="AD381" s="1">
        <f>'Innlegging av opplysninger'!$B$5*Y381</f>
        <v>0</v>
      </c>
      <c r="AE381" s="1">
        <f>'Innlegging av opplysninger'!$B$5*Z381</f>
        <v>41856.334000000003</v>
      </c>
      <c r="AF381" s="1">
        <f>'Innlegging av opplysninger'!$B$5*AA381</f>
        <v>38051.21272727273</v>
      </c>
      <c r="AG381" s="1"/>
      <c r="AH381" s="1">
        <f>'Innlegging av opplysninger'!$C$11*SUM(X381:AG381)</f>
        <v>122244.2555029091</v>
      </c>
      <c r="AI381" s="1">
        <f>'Innlegging av opplysninger'!$C$13*(((X381+Z381+AC381+AE381)*Data!M381)+(Z381+AE381)*(1-Data!M381)*1.8/12+Y381+AD381+AA381+AB381+AF381+AG381)</f>
        <v>50961.656231048728</v>
      </c>
      <c r="AJ381" s="1">
        <f>'Innlegging av opplysninger'!$C$13*((X381+Z381+AC381+AE381)*(1-Data!M381)-(Z381+AE381)*(1-Data!M381)*1.8/12)</f>
        <v>116319.9565624058</v>
      </c>
      <c r="AK381" s="83">
        <f t="shared" si="54"/>
        <v>1139000</v>
      </c>
      <c r="AL381" s="83">
        <f t="shared" si="55"/>
        <v>388000</v>
      </c>
      <c r="AM381" s="83">
        <f t="shared" si="56"/>
        <v>1171000</v>
      </c>
      <c r="AN381" s="83"/>
      <c r="AO381" s="83"/>
      <c r="AP381" s="83"/>
      <c r="AQ381" s="83"/>
      <c r="AR381" s="83"/>
      <c r="AS381" s="83"/>
      <c r="AT381" s="83"/>
      <c r="AV381" s="97"/>
      <c r="AZ381" s="98"/>
      <c r="BA381" s="99"/>
      <c r="BB381" s="4"/>
      <c r="BC381" s="3"/>
    </row>
    <row r="382" spans="1:55">
      <c r="A382" t="str">
        <f t="shared" si="50"/>
        <v>1579Undervisning</v>
      </c>
      <c r="B382" s="6" t="str">
        <f>Data!A382</f>
        <v>1579</v>
      </c>
      <c r="C382" s="7" t="str">
        <f>Data!B382</f>
        <v>Hustadvika kommune</v>
      </c>
      <c r="D382" s="7" t="str">
        <f>Data!C382</f>
        <v>Undervisning</v>
      </c>
      <c r="E382" s="1">
        <f>Data!D382</f>
        <v>289.98739999999998</v>
      </c>
      <c r="F382" s="1">
        <f>Data!E382+Data!F382</f>
        <v>47319.951789284656</v>
      </c>
      <c r="G382" s="1">
        <f>Data!G382</f>
        <v>19.75361688128519</v>
      </c>
      <c r="H382" s="1">
        <f t="shared" si="51"/>
        <v>149696615.8636364</v>
      </c>
      <c r="I382" s="1">
        <f t="shared" si="52"/>
        <v>62490.545454545456</v>
      </c>
      <c r="J382" s="1">
        <f t="shared" si="53"/>
        <v>17971092.769090913</v>
      </c>
      <c r="K382" s="1">
        <f>'Innlegging av opplysninger'!$B$4*H382</f>
        <v>19460560.062272735</v>
      </c>
      <c r="L382" s="1"/>
      <c r="M382" s="1">
        <f>'Innlegging av opplysninger'!$B$5*H382</f>
        <v>19610256.678136371</v>
      </c>
      <c r="N382" s="1">
        <f>'Innlegging av opplysninger'!$B$5*I382</f>
        <v>8186.2614545454553</v>
      </c>
      <c r="O382" s="1">
        <f>'Innlegging av opplysninger'!$B$5*J382</f>
        <v>2354213.1527509098</v>
      </c>
      <c r="P382" s="1">
        <f>'Innlegging av opplysninger'!$B$5*K382</f>
        <v>2549333.3681577286</v>
      </c>
      <c r="Q382" s="1"/>
      <c r="R382" s="1">
        <f>'Innlegging av opplysninger'!$C$11*SUM(H382:Q382)</f>
        <v>8045084.4506362574</v>
      </c>
      <c r="S382" s="1">
        <f>'Innlegging av opplysninger'!$C$13*(((H382+J382+M382+O382)*Data!H382)+(J382+O382)*(1-Data!H382)*1.8/12+I382+N382+K382+L382+P382+Q382)</f>
        <v>1501164.8783904202</v>
      </c>
      <c r="T382" s="1">
        <f>'Innlegging av opplysninger'!$C$13*((H382+J382+M382+O382)*(1-Data!H382)-(J382+O382)*(1-Data!H382)*1.8/12)</f>
        <v>9507898.0540591963</v>
      </c>
      <c r="U382" s="1">
        <f>Data!I382</f>
        <v>33.701600000000006</v>
      </c>
      <c r="V382" s="1">
        <f>Data!J382+Data!K382</f>
        <v>50583.641231672467</v>
      </c>
      <c r="W382" s="1">
        <f>Data!L382</f>
        <v>6.921926555415765</v>
      </c>
      <c r="X382" s="1">
        <f t="shared" si="57"/>
        <v>18597268.836363632</v>
      </c>
      <c r="Y382" s="100">
        <f t="shared" si="58"/>
        <v>2544.8727272727269</v>
      </c>
      <c r="Z382" s="100">
        <f t="shared" si="59"/>
        <v>2659773.3603999992</v>
      </c>
      <c r="AA382" s="100">
        <f>'Innlegging av opplysninger'!$B$4*X382</f>
        <v>2417644.9487272725</v>
      </c>
      <c r="AB382" s="1"/>
      <c r="AC382" s="1">
        <f>'Innlegging av opplysninger'!$B$5*X382</f>
        <v>2436242.2175636361</v>
      </c>
      <c r="AD382" s="1">
        <f>'Innlegging av opplysninger'!$B$5*Y382</f>
        <v>333.37832727272723</v>
      </c>
      <c r="AE382" s="1">
        <f>'Innlegging av opplysninger'!$B$5*Z382</f>
        <v>348430.31021239993</v>
      </c>
      <c r="AF382" s="1">
        <f>'Innlegging av opplysninger'!$B$5*AA382</f>
        <v>316711.48828327272</v>
      </c>
      <c r="AG382" s="1"/>
      <c r="AH382" s="1">
        <f>'Innlegging av opplysninger'!$C$11*SUM(X382:AG382)</f>
        <v>1017600.0776789808</v>
      </c>
      <c r="AI382" s="1">
        <f>'Innlegging av opplysninger'!$C$13*(((X382+Z382+AC382+AE382)*Data!M382)+(Z382+AE382)*(1-Data!M382)*1.8/12+Y382+AD382+AA382+AB382+AF382+AG382)</f>
        <v>213180.81279751472</v>
      </c>
      <c r="AJ382" s="1">
        <f>'Innlegging av opplysninger'!$C$13*((X382+Z382+AC382+AE382)*(1-Data!M382)-(Z382+AE382)*(1-Data!M382)*1.8/12)</f>
        <v>1179324.5566579327</v>
      </c>
      <c r="AK382" s="83">
        <f t="shared" si="54"/>
        <v>9063000</v>
      </c>
      <c r="AL382" s="83">
        <f t="shared" si="55"/>
        <v>1714000</v>
      </c>
      <c r="AM382" s="83">
        <f t="shared" si="56"/>
        <v>10687000</v>
      </c>
      <c r="AN382" s="83"/>
      <c r="AO382" s="83"/>
      <c r="AP382" s="83"/>
      <c r="AQ382" s="83"/>
      <c r="AR382" s="83"/>
      <c r="AS382" s="83"/>
      <c r="AT382" s="83"/>
      <c r="AV382" s="97"/>
      <c r="AZ382" s="98"/>
      <c r="BA382" s="99"/>
      <c r="BB382" s="4"/>
      <c r="BC382" s="3"/>
    </row>
    <row r="383" spans="1:55">
      <c r="A383" t="str">
        <f t="shared" si="50"/>
        <v>1579Barnehager</v>
      </c>
      <c r="B383" s="6" t="str">
        <f>Data!A383</f>
        <v>1579</v>
      </c>
      <c r="C383" s="7" t="str">
        <f>Data!B383</f>
        <v>Hustadvika kommune</v>
      </c>
      <c r="D383" s="7" t="str">
        <f>Data!C383</f>
        <v>Barnehager</v>
      </c>
      <c r="E383" s="1">
        <f>Data!D383</f>
        <v>97.88009999999997</v>
      </c>
      <c r="F383" s="1">
        <f>Data!E383+Data!F383</f>
        <v>41016.033315250002</v>
      </c>
      <c r="G383" s="1">
        <f>Data!G383</f>
        <v>0</v>
      </c>
      <c r="H383" s="1">
        <f t="shared" si="51"/>
        <v>43796219.372727275</v>
      </c>
      <c r="I383" s="1">
        <f t="shared" si="52"/>
        <v>0</v>
      </c>
      <c r="J383" s="1">
        <f t="shared" si="53"/>
        <v>5255546.3247272726</v>
      </c>
      <c r="K383" s="1">
        <f>'Innlegging av opplysninger'!$B$4*H383</f>
        <v>5693508.5184545461</v>
      </c>
      <c r="L383" s="1"/>
      <c r="M383" s="1">
        <f>'Innlegging av opplysninger'!$B$5*H383</f>
        <v>5737304.7378272731</v>
      </c>
      <c r="N383" s="1">
        <f>'Innlegging av opplysninger'!$B$5*I383</f>
        <v>0</v>
      </c>
      <c r="O383" s="1">
        <f>'Innlegging av opplysninger'!$B$5*J383</f>
        <v>688476.56853927276</v>
      </c>
      <c r="P383" s="1">
        <f>'Innlegging av opplysninger'!$B$5*K383</f>
        <v>745849.61591754563</v>
      </c>
      <c r="Q383" s="1"/>
      <c r="R383" s="1">
        <f>'Innlegging av opplysninger'!$C$11*SUM(H383:Q383)</f>
        <v>2352842.3952513407</v>
      </c>
      <c r="S383" s="1">
        <f>'Innlegging av opplysninger'!$C$13*(((H383+J383+M383+O383)*Data!H383)+(J383+O383)*(1-Data!H383)*1.8/12+I383+N383+K383+L383+P383+Q383)</f>
        <v>389070.61180313327</v>
      </c>
      <c r="T383" s="1">
        <f>'Innlegging av opplysninger'!$C$13*((H383+J383+M383+O383)*(1-Data!H383)-(J383+O383)*(1-Data!H383)*1.8/12)</f>
        <v>2830608.4553829124</v>
      </c>
      <c r="U383" s="1">
        <f>Data!I383</f>
        <v>10.38</v>
      </c>
      <c r="V383" s="1">
        <f>Data!J383+Data!K383</f>
        <v>38643.359023763653</v>
      </c>
      <c r="W383" s="1">
        <f>Data!L383</f>
        <v>0</v>
      </c>
      <c r="X383" s="1">
        <f t="shared" si="57"/>
        <v>4375833.4545454551</v>
      </c>
      <c r="Y383" s="100">
        <f t="shared" si="58"/>
        <v>0</v>
      </c>
      <c r="Z383" s="100">
        <f t="shared" si="59"/>
        <v>625744.18400000001</v>
      </c>
      <c r="AA383" s="100">
        <f>'Innlegging av opplysninger'!$B$4*X383</f>
        <v>568858.34909090912</v>
      </c>
      <c r="AB383" s="1"/>
      <c r="AC383" s="1">
        <f>'Innlegging av opplysninger'!$B$5*X383</f>
        <v>573234.18254545459</v>
      </c>
      <c r="AD383" s="1">
        <f>'Innlegging av opplysninger'!$B$5*Y383</f>
        <v>0</v>
      </c>
      <c r="AE383" s="1">
        <f>'Innlegging av opplysninger'!$B$5*Z383</f>
        <v>81972.488104000004</v>
      </c>
      <c r="AF383" s="1">
        <f>'Innlegging av opplysninger'!$B$5*AA383</f>
        <v>74520.443730909101</v>
      </c>
      <c r="AG383" s="1"/>
      <c r="AH383" s="1">
        <f>'Innlegging av opplysninger'!$C$11*SUM(X383:AG383)</f>
        <v>239406.19787663568</v>
      </c>
      <c r="AI383" s="1">
        <f>'Innlegging av opplysninger'!$C$13*(((X383+Z383+AC383+AE383)*Data!M383)+(Z383+AE383)*(1-Data!M383)*1.8/12+Y383+AD383+AA383+AB383+AF383+AG383)</f>
        <v>38975.887269145751</v>
      </c>
      <c r="AJ383" s="1">
        <f>'Innlegging av opplysninger'!$C$13*((X383+Z383+AC383+AE383)*(1-Data!M383)-(Z383+AE383)*(1-Data!M383)*1.8/12)</f>
        <v>288632.59403572406</v>
      </c>
      <c r="AK383" s="83">
        <f t="shared" si="54"/>
        <v>2592000</v>
      </c>
      <c r="AL383" s="83">
        <f t="shared" si="55"/>
        <v>428000</v>
      </c>
      <c r="AM383" s="83">
        <f t="shared" si="56"/>
        <v>3119000</v>
      </c>
      <c r="AN383" s="83"/>
      <c r="AO383" s="83"/>
      <c r="AP383" s="83"/>
      <c r="AQ383" s="83"/>
      <c r="AR383" s="83"/>
      <c r="AS383" s="83"/>
      <c r="AT383" s="83"/>
      <c r="AV383" s="97"/>
      <c r="AZ383" s="98"/>
      <c r="BA383" s="99"/>
      <c r="BB383" s="4"/>
      <c r="BC383" s="3"/>
    </row>
    <row r="384" spans="1:55">
      <c r="A384" t="str">
        <f t="shared" si="50"/>
        <v>1579Helse/pleie/omsorg</v>
      </c>
      <c r="B384" s="6" t="str">
        <f>Data!A384</f>
        <v>1579</v>
      </c>
      <c r="C384" s="7" t="str">
        <f>Data!B384</f>
        <v>Hustadvika kommune</v>
      </c>
      <c r="D384" s="7" t="str">
        <f>Data!C384</f>
        <v>Helse/pleie/omsorg</v>
      </c>
      <c r="E384" s="1">
        <f>Data!D384</f>
        <v>378.91670000000011</v>
      </c>
      <c r="F384" s="1">
        <f>Data!E384+Data!F384</f>
        <v>47251.911407353284</v>
      </c>
      <c r="G384" s="1">
        <f>Data!G384</f>
        <v>1129.1654603769118</v>
      </c>
      <c r="H384" s="1">
        <f t="shared" si="51"/>
        <v>195322236.42727271</v>
      </c>
      <c r="I384" s="1">
        <f t="shared" si="52"/>
        <v>4667559.8181818211</v>
      </c>
      <c r="J384" s="1">
        <f t="shared" si="53"/>
        <v>23998775.54945454</v>
      </c>
      <c r="K384" s="1">
        <f>'Innlegging av opplysninger'!$B$4*H384</f>
        <v>25391890.735545453</v>
      </c>
      <c r="L384" s="1"/>
      <c r="M384" s="1">
        <f>'Innlegging av opplysninger'!$B$5*H384</f>
        <v>25587212.971972726</v>
      </c>
      <c r="N384" s="1">
        <f>'Innlegging av opplysninger'!$B$5*I384</f>
        <v>611450.33618181862</v>
      </c>
      <c r="O384" s="1">
        <f>'Innlegging av opplysninger'!$B$5*J384</f>
        <v>3143839.5969785447</v>
      </c>
      <c r="P384" s="1">
        <f>'Innlegging av opplysninger'!$B$5*K384</f>
        <v>3326337.6863564546</v>
      </c>
      <c r="Q384" s="1"/>
      <c r="R384" s="1">
        <f>'Innlegging av opplysninger'!$C$11*SUM(H384:Q384)</f>
        <v>10717873.518633872</v>
      </c>
      <c r="S384" s="1">
        <f>'Innlegging av opplysninger'!$C$13*(((H384+J384+M384+O384)*Data!H384)+(J384+O384)*(1-Data!H384)*1.8/12+I384+N384+K384+L384+P384+Q384)</f>
        <v>2161291.2469079206</v>
      </c>
      <c r="T384" s="1">
        <f>'Innlegging av opplysninger'!$C$13*((H384+J384+M384+O384)*(1-Data!H384)-(J384+O384)*(1-Data!H384)*1.8/12)</f>
        <v>12505272.51543317</v>
      </c>
      <c r="U384" s="1">
        <f>Data!I384</f>
        <v>62.861399999999982</v>
      </c>
      <c r="V384" s="1">
        <f>Data!J384+Data!K384</f>
        <v>47479.886106577324</v>
      </c>
      <c r="W384" s="1">
        <f>Data!L384</f>
        <v>1194.2049902345659</v>
      </c>
      <c r="X384" s="1">
        <f t="shared" si="57"/>
        <v>32559841.227272712</v>
      </c>
      <c r="Y384" s="100">
        <f t="shared" si="58"/>
        <v>818938.8826159758</v>
      </c>
      <c r="Z384" s="100">
        <f t="shared" si="59"/>
        <v>4773165.555714082</v>
      </c>
      <c r="AA384" s="100">
        <f>'Innlegging av opplysninger'!$B$4*X384</f>
        <v>4232779.3595454525</v>
      </c>
      <c r="AB384" s="1"/>
      <c r="AC384" s="1">
        <f>'Innlegging av opplysninger'!$B$5*X384</f>
        <v>4265339.200772725</v>
      </c>
      <c r="AD384" s="1">
        <f>'Innlegging av opplysninger'!$B$5*Y384</f>
        <v>107280.99362269284</v>
      </c>
      <c r="AE384" s="1">
        <f>'Innlegging av opplysninger'!$B$5*Z384</f>
        <v>625284.68779854476</v>
      </c>
      <c r="AF384" s="1">
        <f>'Innlegging av opplysninger'!$B$5*AA384</f>
        <v>554494.09610045434</v>
      </c>
      <c r="AG384" s="1"/>
      <c r="AH384" s="1">
        <f>'Innlegging av opplysninger'!$C$11*SUM(X384:AG384)</f>
        <v>1821610.7121308204</v>
      </c>
      <c r="AI384" s="1">
        <f>'Innlegging av opplysninger'!$C$13*(((X384+Z384+AC384+AE384)*Data!M384)+(Z384+AE384)*(1-Data!M384)*1.8/12+Y384+AD384+AA384+AB384+AF384+AG384)</f>
        <v>370130.18956204085</v>
      </c>
      <c r="AJ384" s="1">
        <f>'Innlegging av opplysninger'!$C$13*((X384+Z384+AC384+AE384)*(1-Data!M384)-(Z384+AE384)*(1-Data!M384)*1.8/12)</f>
        <v>2122600.258616976</v>
      </c>
      <c r="AK384" s="83">
        <f t="shared" si="54"/>
        <v>12539000</v>
      </c>
      <c r="AL384" s="83">
        <f t="shared" si="55"/>
        <v>2531000</v>
      </c>
      <c r="AM384" s="83">
        <f t="shared" si="56"/>
        <v>14628000</v>
      </c>
      <c r="AN384" s="83"/>
      <c r="AO384" s="83"/>
      <c r="AP384" s="83"/>
      <c r="AQ384" s="83"/>
      <c r="AR384" s="83"/>
      <c r="AS384" s="83"/>
      <c r="AT384" s="83"/>
      <c r="AV384" s="97"/>
      <c r="AZ384" s="98"/>
      <c r="BA384" s="99"/>
      <c r="BB384" s="4"/>
      <c r="BC384" s="3"/>
    </row>
    <row r="385" spans="1:55">
      <c r="A385" t="str">
        <f t="shared" si="50"/>
        <v>1579Samferdsel og teknikk</v>
      </c>
      <c r="B385" s="6" t="str">
        <f>Data!A385</f>
        <v>1579</v>
      </c>
      <c r="C385" s="7" t="str">
        <f>Data!B385</f>
        <v>Hustadvika kommune</v>
      </c>
      <c r="D385" s="7" t="str">
        <f>Data!C385</f>
        <v>Samferdsel og teknikk</v>
      </c>
      <c r="E385" s="1">
        <f>Data!D385</f>
        <v>41.111100000000015</v>
      </c>
      <c r="F385" s="1">
        <f>Data!E385+Data!F385</f>
        <v>52432.280900616461</v>
      </c>
      <c r="G385" s="1">
        <f>Data!G385</f>
        <v>191.26999764053986</v>
      </c>
      <c r="H385" s="1">
        <f t="shared" si="51"/>
        <v>23515077.200000007</v>
      </c>
      <c r="I385" s="1">
        <f t="shared" si="52"/>
        <v>85781.672727272729</v>
      </c>
      <c r="J385" s="1">
        <f t="shared" si="53"/>
        <v>2832103.0647272733</v>
      </c>
      <c r="K385" s="1">
        <f>'Innlegging av opplysninger'!$B$4*H385</f>
        <v>3056960.0360000008</v>
      </c>
      <c r="L385" s="1"/>
      <c r="M385" s="1">
        <f>'Innlegging av opplysninger'!$B$5*H385</f>
        <v>3080475.113200001</v>
      </c>
      <c r="N385" s="1">
        <f>'Innlegging av opplysninger'!$B$5*I385</f>
        <v>11237.399127272727</v>
      </c>
      <c r="O385" s="1">
        <f>'Innlegging av opplysninger'!$B$5*J385</f>
        <v>371005.50147927279</v>
      </c>
      <c r="P385" s="1">
        <f>'Innlegging av opplysninger'!$B$5*K385</f>
        <v>400461.76471600012</v>
      </c>
      <c r="Q385" s="1"/>
      <c r="R385" s="1">
        <f>'Innlegging av opplysninger'!$C$11*SUM(H385:Q385)</f>
        <v>1267417.8665751296</v>
      </c>
      <c r="S385" s="1">
        <f>'Innlegging av opplysninger'!$C$13*(((H385+J385+M385+O385)*Data!H385)+(J385+O385)*(1-Data!H385)*1.8/12+I385+N385+K385+L385+P385+Q385)</f>
        <v>235711.42544556392</v>
      </c>
      <c r="T385" s="1">
        <f>'Innlegging av opplysninger'!$C$13*((H385+J385+M385+O385)*(1-Data!H385)-(J385+O385)*(1-Data!H385)*1.8/12)</f>
        <v>1498649.865657245</v>
      </c>
      <c r="U385" s="1">
        <f>Data!I385</f>
        <v>5.9984000000000002</v>
      </c>
      <c r="V385" s="1">
        <f>Data!J385+Data!K385</f>
        <v>49037.663099048637</v>
      </c>
      <c r="W385" s="1">
        <f>Data!L385</f>
        <v>155.81988530274739</v>
      </c>
      <c r="X385" s="1">
        <f t="shared" si="57"/>
        <v>3208882.0181818181</v>
      </c>
      <c r="Y385" s="100">
        <f t="shared" si="58"/>
        <v>10196.4</v>
      </c>
      <c r="Z385" s="100">
        <f t="shared" si="59"/>
        <v>460328.21379999991</v>
      </c>
      <c r="AA385" s="100">
        <f>'Innlegging av opplysninger'!$B$4*X385</f>
        <v>417154.66236363637</v>
      </c>
      <c r="AB385" s="1"/>
      <c r="AC385" s="1">
        <f>'Innlegging av opplysninger'!$B$5*X385</f>
        <v>420363.54438181821</v>
      </c>
      <c r="AD385" s="1">
        <f>'Innlegging av opplysninger'!$B$5*Y385</f>
        <v>1335.7284</v>
      </c>
      <c r="AE385" s="1">
        <f>'Innlegging av opplysninger'!$B$5*Z385</f>
        <v>60302.996007799993</v>
      </c>
      <c r="AF385" s="1">
        <f>'Innlegging av opplysninger'!$B$5*AA385</f>
        <v>54647.260769636363</v>
      </c>
      <c r="AG385" s="1"/>
      <c r="AH385" s="1">
        <f>'Innlegging av opplysninger'!$C$11*SUM(X385:AG385)</f>
        <v>176062.01130837895</v>
      </c>
      <c r="AI385" s="1">
        <f>'Innlegging av opplysninger'!$C$13*(((X385+Z385+AC385+AE385)*Data!M385)+(Z385+AE385)*(1-Data!M385)*1.8/12+Y385+AD385+AA385+AB385+AF385+AG385)</f>
        <v>37060.584832315348</v>
      </c>
      <c r="AJ385" s="1">
        <f>'Innlegging av opplysninger'!$C$13*((X385+Z385+AC385+AE385)*(1-Data!M385)-(Z385+AE385)*(1-Data!M385)*1.8/12)</f>
        <v>203866.37801072953</v>
      </c>
      <c r="AK385" s="83">
        <f t="shared" si="54"/>
        <v>1443000</v>
      </c>
      <c r="AL385" s="83">
        <f t="shared" si="55"/>
        <v>273000</v>
      </c>
      <c r="AM385" s="83">
        <f t="shared" si="56"/>
        <v>1703000</v>
      </c>
      <c r="AN385" s="83"/>
      <c r="AO385" s="83"/>
      <c r="AP385" s="83"/>
      <c r="AQ385" s="83"/>
      <c r="AR385" s="83"/>
      <c r="AS385" s="83"/>
      <c r="AT385" s="83"/>
      <c r="AV385" s="97"/>
      <c r="AZ385" s="98"/>
      <c r="BA385" s="99"/>
      <c r="BB385" s="4"/>
      <c r="BC385" s="3"/>
    </row>
    <row r="386" spans="1:55">
      <c r="A386" t="str">
        <f t="shared" si="50"/>
        <v>1579Annet</v>
      </c>
      <c r="B386" s="6" t="str">
        <f>Data!A386</f>
        <v>1579</v>
      </c>
      <c r="C386" s="7" t="str">
        <f>Data!B386</f>
        <v>Hustadvika kommune</v>
      </c>
      <c r="D386" s="7" t="str">
        <f>Data!C386</f>
        <v>Annet</v>
      </c>
      <c r="E386" s="1">
        <f>Data!D386</f>
        <v>14.799999999999999</v>
      </c>
      <c r="F386" s="1">
        <f>Data!E386+Data!F386</f>
        <v>46692.136711711719</v>
      </c>
      <c r="G386" s="1">
        <f>Data!G386</f>
        <v>0</v>
      </c>
      <c r="H386" s="1">
        <f t="shared" si="51"/>
        <v>7538657.709090909</v>
      </c>
      <c r="I386" s="1">
        <f t="shared" si="52"/>
        <v>0</v>
      </c>
      <c r="J386" s="1">
        <f t="shared" si="53"/>
        <v>904638.925090909</v>
      </c>
      <c r="K386" s="1">
        <f>'Innlegging av opplysninger'!$B$4*H386</f>
        <v>980025.50218181824</v>
      </c>
      <c r="L386" s="1"/>
      <c r="M386" s="1">
        <f>'Innlegging av opplysninger'!$B$5*H386</f>
        <v>987564.1598909091</v>
      </c>
      <c r="N386" s="1">
        <f>'Innlegging av opplysninger'!$B$5*I386</f>
        <v>0</v>
      </c>
      <c r="O386" s="1">
        <f>'Innlegging av opplysninger'!$B$5*J386</f>
        <v>118507.69918690909</v>
      </c>
      <c r="P386" s="1">
        <f>'Innlegging av opplysninger'!$B$5*K386</f>
        <v>128383.34078581819</v>
      </c>
      <c r="Q386" s="1"/>
      <c r="R386" s="1">
        <f>'Innlegging av opplysninger'!$C$11*SUM(H386:Q386)</f>
        <v>404995.53877663636</v>
      </c>
      <c r="S386" s="1">
        <f>'Innlegging av opplysninger'!$C$13*(((H386+J386+M386+O386)*Data!H386)+(J386+O386)*(1-Data!H386)*1.8/12+I386+N386+K386+L386+P386+Q386)</f>
        <v>80666.523322898604</v>
      </c>
      <c r="T386" s="1">
        <f>'Innlegging av opplysninger'!$C$13*((H386+J386+M386+O386)*(1-Data!H386)-(J386+O386)*(1-Data!H386)*1.8/12)</f>
        <v>473537.89816091955</v>
      </c>
      <c r="U386" s="1">
        <f>Data!I386</f>
        <v>1.0842000000000001</v>
      </c>
      <c r="V386" s="1">
        <f>Data!J386+Data!K386</f>
        <v>44174.635676074518</v>
      </c>
      <c r="W386" s="1">
        <f>Data!L386</f>
        <v>0</v>
      </c>
      <c r="X386" s="1">
        <f t="shared" si="57"/>
        <v>522481.52727272717</v>
      </c>
      <c r="Y386" s="100">
        <f t="shared" si="58"/>
        <v>0</v>
      </c>
      <c r="Z386" s="100">
        <f t="shared" si="59"/>
        <v>74714.858399999983</v>
      </c>
      <c r="AA386" s="100">
        <f>'Innlegging av opplysninger'!$B$4*X386</f>
        <v>67922.59854545453</v>
      </c>
      <c r="AB386" s="1"/>
      <c r="AC386" s="1">
        <f>'Innlegging av opplysninger'!$B$5*X386</f>
        <v>68445.080072727258</v>
      </c>
      <c r="AD386" s="1">
        <f>'Innlegging av opplysninger'!$B$5*Y386</f>
        <v>0</v>
      </c>
      <c r="AE386" s="1">
        <f>'Innlegging av opplysninger'!$B$5*Z386</f>
        <v>9787.6464503999978</v>
      </c>
      <c r="AF386" s="1">
        <f>'Innlegging av opplysninger'!$B$5*AA386</f>
        <v>8897.8604094545444</v>
      </c>
      <c r="AG386" s="1"/>
      <c r="AH386" s="1">
        <f>'Innlegging av opplysninger'!$C$11*SUM(X386:AG386)</f>
        <v>28585.483703729013</v>
      </c>
      <c r="AI386" s="1">
        <f>'Innlegging av opplysninger'!$C$13*(((X386+Z386+AC386+AE386)*Data!M386)+(Z386+AE386)*(1-Data!M386)*1.8/12+Y386+AD386+AA386+AB386+AF386+AG386)</f>
        <v>4653.7834034883908</v>
      </c>
      <c r="AJ386" s="1">
        <f>'Innlegging av opplysninger'!$C$13*((X386+Z386+AC386+AE386)*(1-Data!M386)-(Z386+AE386)*(1-Data!M386)*1.8/12)</f>
        <v>34463.194296351307</v>
      </c>
      <c r="AK386" s="83">
        <f t="shared" si="54"/>
        <v>434000</v>
      </c>
      <c r="AL386" s="83">
        <f t="shared" si="55"/>
        <v>85000</v>
      </c>
      <c r="AM386" s="83">
        <f t="shared" si="56"/>
        <v>508000</v>
      </c>
      <c r="AN386" s="83"/>
      <c r="AO386" s="83"/>
      <c r="AP386" s="83"/>
      <c r="AQ386" s="83"/>
      <c r="AR386" s="83"/>
      <c r="AS386" s="83"/>
      <c r="AT386" s="83"/>
      <c r="AV386" s="97"/>
      <c r="AZ386" s="98"/>
      <c r="BA386" s="99"/>
      <c r="BB386" s="4"/>
      <c r="BC386" s="3"/>
    </row>
    <row r="387" spans="1:55">
      <c r="A387" t="str">
        <f t="shared" si="50"/>
        <v>1800Alle</v>
      </c>
      <c r="B387" s="6" t="str">
        <f>Data!A387</f>
        <v>1800</v>
      </c>
      <c r="C387" s="7" t="str">
        <f>Data!B387</f>
        <v>Nordland fylkeskommune</v>
      </c>
      <c r="D387" s="7" t="str">
        <f>Data!C387</f>
        <v>Alle</v>
      </c>
      <c r="E387" s="1">
        <f>Data!D387</f>
        <v>2317.735083288123</v>
      </c>
      <c r="F387" s="1">
        <f>Data!E387+Data!F387</f>
        <v>52422.697037415353</v>
      </c>
      <c r="G387" s="1">
        <f>Data!G387</f>
        <v>1.1710397877523937</v>
      </c>
      <c r="H387" s="1">
        <f t="shared" si="51"/>
        <v>1325475535.464021</v>
      </c>
      <c r="I387" s="1">
        <f t="shared" si="52"/>
        <v>29609.018181818181</v>
      </c>
      <c r="J387" s="1">
        <f t="shared" si="53"/>
        <v>159060617.33786434</v>
      </c>
      <c r="K387" s="1">
        <f>'Innlegging av opplysninger'!$B$4*H387</f>
        <v>172311819.61032274</v>
      </c>
      <c r="L387" s="1"/>
      <c r="M387" s="1">
        <f>'Innlegging av opplysninger'!$B$5*H387</f>
        <v>173637295.14578676</v>
      </c>
      <c r="N387" s="1">
        <f>'Innlegging av opplysninger'!$B$5*I387</f>
        <v>3878.7813818181817</v>
      </c>
      <c r="O387" s="1">
        <f>'Innlegging av opplysninger'!$B$5*J387</f>
        <v>20836940.871260229</v>
      </c>
      <c r="P387" s="1">
        <f>'Innlegging av opplysninger'!$B$5*K387</f>
        <v>22572848.368952282</v>
      </c>
      <c r="Q387" s="1"/>
      <c r="R387" s="1">
        <f>'Innlegging av opplysninger'!$C$11*SUM(H387:Q387)</f>
        <v>71209284.694715291</v>
      </c>
      <c r="S387" s="1">
        <f>'Innlegging av opplysninger'!$C$13*(((H387+J387+M387+O387)*Data!H387)+(J387+O387)*(1-Data!H387)*1.8/12+I387+N387+K387+L387+P387+Q387)</f>
        <v>15599205.255791973</v>
      </c>
      <c r="T387" s="1">
        <f>'Innlegging av opplysninger'!$C$13*((H387+J387+M387+O387)*(1-Data!H387)-(J387+O387)*(1-Data!H387)*1.8/12)</f>
        <v>81845079.063292101</v>
      </c>
      <c r="U387" s="1">
        <f>Data!I387</f>
        <v>436.32996608319138</v>
      </c>
      <c r="V387" s="1">
        <f>Data!J387+Data!K387</f>
        <v>53689.075418509907</v>
      </c>
      <c r="W387" s="1">
        <f>Data!L387</f>
        <v>0</v>
      </c>
      <c r="X387" s="1">
        <f t="shared" si="57"/>
        <v>255558026.79705086</v>
      </c>
      <c r="Y387" s="100">
        <f t="shared" si="58"/>
        <v>0</v>
      </c>
      <c r="Z387" s="100">
        <f t="shared" si="59"/>
        <v>36544797.831978269</v>
      </c>
      <c r="AA387" s="100">
        <f>'Innlegging av opplysninger'!$B$4*X387</f>
        <v>33222543.483616613</v>
      </c>
      <c r="AB387" s="1"/>
      <c r="AC387" s="1">
        <f>'Innlegging av opplysninger'!$B$5*X387</f>
        <v>33478101.510413665</v>
      </c>
      <c r="AD387" s="1">
        <f>'Innlegging av opplysninger'!$B$5*Y387</f>
        <v>0</v>
      </c>
      <c r="AE387" s="1">
        <f>'Innlegging av opplysninger'!$B$5*Z387</f>
        <v>4787368.5159891536</v>
      </c>
      <c r="AF387" s="1">
        <f>'Innlegging av opplysninger'!$B$5*AA387</f>
        <v>4352153.1963537764</v>
      </c>
      <c r="AG387" s="1"/>
      <c r="AH387" s="1">
        <f>'Innlegging av opplysninger'!$C$11*SUM(X387:AG387)</f>
        <v>13981833.670745287</v>
      </c>
      <c r="AI387" s="1">
        <f>'Innlegging av opplysninger'!$C$13*(((X387+Z387+AC387+AE387)*Data!M387)+(Z387+AE387)*(1-Data!M387)*1.8/12+Y387+AD387+AA387+AB387+AF387+AG387)</f>
        <v>3168054.6515038707</v>
      </c>
      <c r="AJ387" s="1">
        <f>'Innlegging av opplysninger'!$C$13*((X387+Z387+AC387+AE387)*(1-Data!M387)-(Z387+AE387)*(1-Data!M387)*1.8/12)</f>
        <v>15964980.89793705</v>
      </c>
      <c r="AK387" s="83">
        <f t="shared" si="54"/>
        <v>85191000</v>
      </c>
      <c r="AL387" s="83">
        <f t="shared" si="55"/>
        <v>18767000</v>
      </c>
      <c r="AM387" s="83">
        <f t="shared" si="56"/>
        <v>97810000</v>
      </c>
      <c r="AN387" s="83"/>
      <c r="AO387" s="83"/>
      <c r="AP387" s="83"/>
      <c r="AQ387" s="83"/>
      <c r="AR387" s="83"/>
      <c r="AS387" s="83"/>
      <c r="AT387" s="83"/>
      <c r="AV387" s="97"/>
      <c r="AZ387" s="98"/>
      <c r="BA387" s="99"/>
      <c r="BB387" s="4"/>
      <c r="BC387" s="3"/>
    </row>
    <row r="388" spans="1:55">
      <c r="A388" t="str">
        <f t="shared" si="50"/>
        <v>1800Administrasjon</v>
      </c>
      <c r="B388" s="6" t="str">
        <f>Data!A388</f>
        <v>1800</v>
      </c>
      <c r="C388" s="7" t="str">
        <f>Data!B388</f>
        <v>Nordland fylkeskommune</v>
      </c>
      <c r="D388" s="7" t="str">
        <f>Data!C388</f>
        <v>Administrasjon</v>
      </c>
      <c r="E388" s="1">
        <f>Data!D388</f>
        <v>138.89999999999998</v>
      </c>
      <c r="F388" s="1">
        <f>Data!E388+Data!F388</f>
        <v>57561.01742260615</v>
      </c>
      <c r="G388" s="1">
        <f>Data!G388</f>
        <v>0</v>
      </c>
      <c r="H388" s="1">
        <f t="shared" si="51"/>
        <v>87220639.85454537</v>
      </c>
      <c r="I388" s="1">
        <f t="shared" si="52"/>
        <v>0</v>
      </c>
      <c r="J388" s="1">
        <f t="shared" si="53"/>
        <v>10466476.782545444</v>
      </c>
      <c r="K388" s="1">
        <f>'Innlegging av opplysninger'!$B$4*H388</f>
        <v>11338683.181090899</v>
      </c>
      <c r="L388" s="1"/>
      <c r="M388" s="1">
        <f>'Innlegging av opplysninger'!$B$5*H388</f>
        <v>11425903.820945444</v>
      </c>
      <c r="N388" s="1">
        <f>'Innlegging av opplysninger'!$B$5*I388</f>
        <v>0</v>
      </c>
      <c r="O388" s="1">
        <f>'Innlegging av opplysninger'!$B$5*J388</f>
        <v>1371108.4585134531</v>
      </c>
      <c r="P388" s="1">
        <f>'Innlegging av opplysninger'!$B$5*K388</f>
        <v>1485367.4967229078</v>
      </c>
      <c r="Q388" s="1"/>
      <c r="R388" s="1">
        <f>'Innlegging av opplysninger'!$C$11*SUM(H388:Q388)</f>
        <v>4685710.824585814</v>
      </c>
      <c r="S388" s="1">
        <f>'Innlegging av opplysninger'!$C$13*(((H388+J388+M388+O388)*Data!H388)+(J388+O388)*(1-Data!H388)*1.8/12+I388+N388+K388+L388+P388+Q388)</f>
        <v>1340622.3733482973</v>
      </c>
      <c r="T388" s="1">
        <f>'Innlegging av opplysninger'!$C$13*((H388+J388+M388+O388)*(1-Data!H388)-(J388+O388)*(1-Data!H388)*1.8/12)</f>
        <v>5071402.9655586053</v>
      </c>
      <c r="U388" s="1">
        <f>Data!I388</f>
        <v>23.9</v>
      </c>
      <c r="V388" s="1">
        <f>Data!J388+Data!K388</f>
        <v>66532.07112970711</v>
      </c>
      <c r="W388" s="1">
        <f>Data!L388</f>
        <v>0</v>
      </c>
      <c r="X388" s="1">
        <f t="shared" si="57"/>
        <v>17346725.454545453</v>
      </c>
      <c r="Y388" s="100">
        <f t="shared" si="58"/>
        <v>0</v>
      </c>
      <c r="Z388" s="100">
        <f t="shared" si="59"/>
        <v>2480581.7399999998</v>
      </c>
      <c r="AA388" s="100">
        <f>'Innlegging av opplysninger'!$B$4*X388</f>
        <v>2255074.3090909091</v>
      </c>
      <c r="AB388" s="1"/>
      <c r="AC388" s="1">
        <f>'Innlegging av opplysninger'!$B$5*X388</f>
        <v>2272421.0345454547</v>
      </c>
      <c r="AD388" s="1">
        <f>'Innlegging av opplysninger'!$B$5*Y388</f>
        <v>0</v>
      </c>
      <c r="AE388" s="1">
        <f>'Innlegging av opplysninger'!$B$5*Z388</f>
        <v>324956.20793999999</v>
      </c>
      <c r="AF388" s="1">
        <f>'Innlegging av opplysninger'!$B$5*AA388</f>
        <v>295414.73449090909</v>
      </c>
      <c r="AG388" s="1"/>
      <c r="AH388" s="1">
        <f>'Innlegging av opplysninger'!$C$11*SUM(X388:AG388)</f>
        <v>949056.59226328356</v>
      </c>
      <c r="AI388" s="1">
        <f>'Innlegging av opplysninger'!$C$13*(((X388+Z388+AC388+AE388)*Data!M388)+(Z388+AE388)*(1-Data!M388)*1.8/12+Y388+AD388+AA388+AB388+AF388+AG388)</f>
        <v>362260.22635706555</v>
      </c>
      <c r="AJ388" s="1">
        <f>'Innlegging av opplysninger'!$C$13*((X388+Z388+AC388+AE388)*(1-Data!M388)-(Z388+AE388)*(1-Data!M388)*1.8/12)</f>
        <v>936448.79463479586</v>
      </c>
      <c r="AK388" s="83">
        <f t="shared" si="54"/>
        <v>5635000</v>
      </c>
      <c r="AL388" s="83">
        <f t="shared" si="55"/>
        <v>1703000</v>
      </c>
      <c r="AM388" s="83">
        <f t="shared" si="56"/>
        <v>6008000</v>
      </c>
      <c r="AN388" s="83"/>
      <c r="AO388" s="83"/>
      <c r="AP388" s="83"/>
      <c r="AQ388" s="83"/>
      <c r="AR388" s="83"/>
      <c r="AS388" s="83"/>
      <c r="AT388" s="83"/>
      <c r="AV388" s="97"/>
      <c r="AZ388" s="98"/>
      <c r="BA388" s="99"/>
      <c r="BB388" s="4"/>
      <c r="BC388" s="3"/>
    </row>
    <row r="389" spans="1:55">
      <c r="A389" t="str">
        <f t="shared" si="50"/>
        <v>1800Undervisning</v>
      </c>
      <c r="B389" s="6" t="str">
        <f>Data!A389</f>
        <v>1800</v>
      </c>
      <c r="C389" s="7" t="str">
        <f>Data!B389</f>
        <v>Nordland fylkeskommune</v>
      </c>
      <c r="D389" s="7" t="str">
        <f>Data!C389</f>
        <v>Undervisning</v>
      </c>
      <c r="E389" s="1">
        <f>Data!D389</f>
        <v>1694.5268832881184</v>
      </c>
      <c r="F389" s="1">
        <f>Data!E389+Data!F389</f>
        <v>51963.73195454356</v>
      </c>
      <c r="G389" s="1">
        <f>Data!G389</f>
        <v>1.601721416619458</v>
      </c>
      <c r="H389" s="1">
        <f t="shared" si="51"/>
        <v>960588444.5776571</v>
      </c>
      <c r="I389" s="1">
        <f t="shared" si="52"/>
        <v>29609.018181818177</v>
      </c>
      <c r="J389" s="1">
        <f t="shared" si="53"/>
        <v>115274166.43150066</v>
      </c>
      <c r="K389" s="1">
        <f>'Innlegging av opplysninger'!$B$4*H389</f>
        <v>124876497.79509543</v>
      </c>
      <c r="L389" s="1"/>
      <c r="M389" s="1">
        <f>'Innlegging av opplysninger'!$B$5*H389</f>
        <v>125837086.23967309</v>
      </c>
      <c r="N389" s="1">
        <f>'Innlegging av opplysninger'!$B$5*I389</f>
        <v>3878.7813818181812</v>
      </c>
      <c r="O389" s="1">
        <f>'Innlegging av opplysninger'!$B$5*J389</f>
        <v>15100915.802526588</v>
      </c>
      <c r="P389" s="1">
        <f>'Innlegging av opplysninger'!$B$5*K389</f>
        <v>16358821.211157503</v>
      </c>
      <c r="Q389" s="1"/>
      <c r="R389" s="1">
        <f>'Innlegging av opplysninger'!$C$11*SUM(H389:Q389)</f>
        <v>51606637.954572611</v>
      </c>
      <c r="S389" s="1">
        <f>'Innlegging av opplysninger'!$C$13*(((H389+J389+M389+O389)*Data!H389)+(J389+O389)*(1-Data!H389)*1.8/12+I389+N389+K389+L389+P389+Q389)</f>
        <v>10590078.048835574</v>
      </c>
      <c r="T389" s="1">
        <f>'Innlegging av opplysninger'!$C$13*((H389+J389+M389+O389)*(1-Data!H389)-(J389+O389)*(1-Data!H389)*1.8/12)</f>
        <v>60029531.783737451</v>
      </c>
      <c r="U389" s="1">
        <f>Data!I389</f>
        <v>348.91086608319131</v>
      </c>
      <c r="V389" s="1">
        <f>Data!J389+Data!K389</f>
        <v>52752.081580723352</v>
      </c>
      <c r="W389" s="1">
        <f>Data!L389</f>
        <v>0</v>
      </c>
      <c r="X389" s="1">
        <f t="shared" si="57"/>
        <v>200790266.9675056</v>
      </c>
      <c r="Y389" s="100">
        <f t="shared" si="58"/>
        <v>0</v>
      </c>
      <c r="Z389" s="100">
        <f t="shared" si="59"/>
        <v>28713008.176353298</v>
      </c>
      <c r="AA389" s="100">
        <f>'Innlegging av opplysninger'!$B$4*X389</f>
        <v>26102734.70577573</v>
      </c>
      <c r="AB389" s="1"/>
      <c r="AC389" s="1">
        <f>'Innlegging av opplysninger'!$B$5*X389</f>
        <v>26303524.972743236</v>
      </c>
      <c r="AD389" s="1">
        <f>'Innlegging av opplysninger'!$B$5*Y389</f>
        <v>0</v>
      </c>
      <c r="AE389" s="1">
        <f>'Innlegging av opplysninger'!$B$5*Z389</f>
        <v>3761404.071102282</v>
      </c>
      <c r="AF389" s="1">
        <f>'Innlegging av opplysninger'!$B$5*AA389</f>
        <v>3419458.2464566207</v>
      </c>
      <c r="AG389" s="1"/>
      <c r="AH389" s="1">
        <f>'Innlegging av opplysninger'!$C$11*SUM(X389:AG389)</f>
        <v>10985435.091317596</v>
      </c>
      <c r="AI389" s="1">
        <f>'Innlegging av opplysninger'!$C$13*(((X389+Z389+AC389+AE389)*Data!M389)+(Z389+AE389)*(1-Data!M389)*1.8/12+Y389+AD389+AA389+AB389+AF389+AG389)</f>
        <v>2285356.4747734205</v>
      </c>
      <c r="AJ389" s="1">
        <f>'Innlegging av opplysninger'!$C$13*((X389+Z389+AC389+AE389)*(1-Data!M389)-(Z389+AE389)*(1-Data!M389)*1.8/12)</f>
        <v>12747344.176503293</v>
      </c>
      <c r="AK389" s="83">
        <f t="shared" si="54"/>
        <v>62592000</v>
      </c>
      <c r="AL389" s="83">
        <f t="shared" si="55"/>
        <v>12875000</v>
      </c>
      <c r="AM389" s="83">
        <f t="shared" si="56"/>
        <v>72777000</v>
      </c>
      <c r="AN389" s="83"/>
      <c r="AO389" s="83"/>
      <c r="AP389" s="83"/>
      <c r="AQ389" s="83"/>
      <c r="AR389" s="83"/>
      <c r="AS389" s="83"/>
      <c r="AT389" s="83"/>
      <c r="AV389" s="97"/>
      <c r="AZ389" s="98"/>
      <c r="BA389" s="99"/>
      <c r="BB389" s="4"/>
      <c r="BC389" s="3"/>
    </row>
    <row r="390" spans="1:55">
      <c r="A390" t="str">
        <f t="shared" ref="A390:A453" si="60">CONCATENATE(B390,D390)</f>
        <v>1800Helse/pleie/omsorg</v>
      </c>
      <c r="B390" s="6" t="str">
        <f>Data!A390</f>
        <v>1800</v>
      </c>
      <c r="C390" s="7" t="str">
        <f>Data!B390</f>
        <v>Nordland fylkeskommune</v>
      </c>
      <c r="D390" s="7" t="str">
        <f>Data!C390</f>
        <v>Helse/pleie/omsorg</v>
      </c>
      <c r="E390" s="1">
        <f>Data!D390</f>
        <v>241.5545000000001</v>
      </c>
      <c r="F390" s="1">
        <f>Data!E390+Data!F390</f>
        <v>49753.068022261345</v>
      </c>
      <c r="G390" s="1">
        <f>Data!G390</f>
        <v>0</v>
      </c>
      <c r="H390" s="1">
        <f t="shared" ref="H390:H453" si="61">F390*(11-1/11)*E390</f>
        <v>131106299.66818181</v>
      </c>
      <c r="I390" s="1">
        <f t="shared" ref="I390:I453" si="62">G390*(11-1/11)*E390</f>
        <v>0</v>
      </c>
      <c r="J390" s="1">
        <f t="shared" ref="J390:J453" si="63">(H390+I390)*0.12</f>
        <v>15732755.960181816</v>
      </c>
      <c r="K390" s="1">
        <f>'Innlegging av opplysninger'!$B$4*H390</f>
        <v>17043818.956863634</v>
      </c>
      <c r="L390" s="1"/>
      <c r="M390" s="1">
        <f>'Innlegging av opplysninger'!$B$5*H390</f>
        <v>17174925.256531816</v>
      </c>
      <c r="N390" s="1">
        <f>'Innlegging av opplysninger'!$B$5*I390</f>
        <v>0</v>
      </c>
      <c r="O390" s="1">
        <f>'Innlegging av opplysninger'!$B$5*J390</f>
        <v>2060991.0307838179</v>
      </c>
      <c r="P390" s="1">
        <f>'Innlegging av opplysninger'!$B$5*K390</f>
        <v>2232740.2833491364</v>
      </c>
      <c r="Q390" s="1"/>
      <c r="R390" s="1">
        <f>'Innlegging av opplysninger'!$C$11*SUM(H390:Q390)</f>
        <v>7043358.1839238964</v>
      </c>
      <c r="S390" s="1">
        <f>'Innlegging av opplysninger'!$C$13*(((H390+J390+M390+O390)*Data!H390)+(J390+O390)*(1-Data!H390)*1.8/12+I390+N390+K390+L390+P390+Q390)</f>
        <v>1856898.9759162758</v>
      </c>
      <c r="T390" s="1">
        <f>'Innlegging av opplysninger'!$C$13*((H390+J390+M390+O390)*(1-Data!H390)-(J390+O390)*(1-Data!H390)*1.8/12)</f>
        <v>7781380.6441901084</v>
      </c>
      <c r="U390" s="1">
        <f>Data!I390</f>
        <v>22.819099999999999</v>
      </c>
      <c r="V390" s="1">
        <f>Data!J390+Data!K390</f>
        <v>47802.65147946238</v>
      </c>
      <c r="W390" s="1">
        <f>Data!L390</f>
        <v>0</v>
      </c>
      <c r="X390" s="1">
        <f t="shared" si="57"/>
        <v>11899783.46590909</v>
      </c>
      <c r="Y390" s="100">
        <f t="shared" si="58"/>
        <v>0</v>
      </c>
      <c r="Z390" s="100">
        <f t="shared" si="59"/>
        <v>1701669.0356249998</v>
      </c>
      <c r="AA390" s="100">
        <f>'Innlegging av opplysninger'!$B$4*X390</f>
        <v>1546971.8505681818</v>
      </c>
      <c r="AB390" s="1"/>
      <c r="AC390" s="1">
        <f>'Innlegging av opplysninger'!$B$5*X390</f>
        <v>1558871.6340340909</v>
      </c>
      <c r="AD390" s="1">
        <f>'Innlegging av opplysninger'!$B$5*Y390</f>
        <v>0</v>
      </c>
      <c r="AE390" s="1">
        <f>'Innlegging av opplysninger'!$B$5*Z390</f>
        <v>222918.64366687497</v>
      </c>
      <c r="AF390" s="1">
        <f>'Innlegging av opplysninger'!$B$5*AA390</f>
        <v>202653.31242443182</v>
      </c>
      <c r="AG390" s="1"/>
      <c r="AH390" s="1">
        <f>'Innlegging av opplysninger'!$C$11*SUM(X390:AG390)</f>
        <v>651048.98180465156</v>
      </c>
      <c r="AI390" s="1">
        <f>'Innlegging av opplysninger'!$C$13*(((X390+Z390+AC390+AE390)*Data!M390)+(Z390+AE390)*(1-Data!M390)*1.8/12+Y390+AD390+AA390+AB390+AF390+AG390)</f>
        <v>170820.40746031105</v>
      </c>
      <c r="AJ390" s="1">
        <f>'Innlegging av opplysninger'!$C$13*((X390+Z390+AC390+AE390)*(1-Data!M390)-(Z390+AE390)*(1-Data!M390)*1.8/12)</f>
        <v>720088.72553552769</v>
      </c>
      <c r="AK390" s="83">
        <f t="shared" ref="AK390:AK453" si="64">ROUND(AH390+R390,-3)</f>
        <v>7694000</v>
      </c>
      <c r="AL390" s="83">
        <f t="shared" ref="AL390:AL453" si="65">ROUND(AI390+S390,-3)</f>
        <v>2028000</v>
      </c>
      <c r="AM390" s="83">
        <f t="shared" ref="AM390:AM453" si="66">ROUND(AJ390+T390,-3)</f>
        <v>8501000</v>
      </c>
      <c r="AN390" s="83"/>
      <c r="AO390" s="83"/>
      <c r="AP390" s="83"/>
      <c r="AQ390" s="83"/>
      <c r="AR390" s="83"/>
      <c r="AS390" s="83"/>
      <c r="AT390" s="83"/>
      <c r="AV390" s="97"/>
      <c r="AZ390" s="98"/>
      <c r="BA390" s="99"/>
      <c r="BB390" s="4"/>
      <c r="BC390" s="3"/>
    </row>
    <row r="391" spans="1:55">
      <c r="A391" t="str">
        <f t="shared" si="60"/>
        <v>1800Samferdsel og teknikk</v>
      </c>
      <c r="B391" s="6" t="str">
        <f>Data!A391</f>
        <v>1800</v>
      </c>
      <c r="C391" s="7" t="str">
        <f>Data!B391</f>
        <v>Nordland fylkeskommune</v>
      </c>
      <c r="D391" s="7" t="str">
        <f>Data!C391</f>
        <v>Samferdsel og teknikk</v>
      </c>
      <c r="E391" s="1">
        <f>Data!D391</f>
        <v>183.7037</v>
      </c>
      <c r="F391" s="1">
        <f>Data!E391+Data!F391</f>
        <v>55419.809181850971</v>
      </c>
      <c r="G391" s="1">
        <f>Data!G391</f>
        <v>0</v>
      </c>
      <c r="H391" s="1">
        <f t="shared" si="61"/>
        <v>111063534.54545449</v>
      </c>
      <c r="I391" s="1">
        <f t="shared" si="62"/>
        <v>0</v>
      </c>
      <c r="J391" s="1">
        <f t="shared" si="63"/>
        <v>13327624.145454537</v>
      </c>
      <c r="K391" s="1">
        <f>'Innlegging av opplysninger'!$B$4*H391</f>
        <v>14438259.490909085</v>
      </c>
      <c r="L391" s="1"/>
      <c r="M391" s="1">
        <f>'Innlegging av opplysninger'!$B$5*H391</f>
        <v>14549323.025454538</v>
      </c>
      <c r="N391" s="1">
        <f>'Innlegging av opplysninger'!$B$5*I391</f>
        <v>0</v>
      </c>
      <c r="O391" s="1">
        <f>'Innlegging av opplysninger'!$B$5*J391</f>
        <v>1745918.7630545443</v>
      </c>
      <c r="P391" s="1">
        <f>'Innlegging av opplysninger'!$B$5*K391</f>
        <v>1891411.9933090901</v>
      </c>
      <c r="Q391" s="1"/>
      <c r="R391" s="1">
        <f>'Innlegging av opplysninger'!$C$11*SUM(H391:Q391)</f>
        <v>5966610.7346181795</v>
      </c>
      <c r="S391" s="1">
        <f>'Innlegging av opplysninger'!$C$13*(((H391+J391+M391+O391)*Data!H391)+(J391+O391)*(1-Data!H391)*1.8/12+I391+N391+K391+L391+P391+Q391)</f>
        <v>1364705.4458305738</v>
      </c>
      <c r="T391" s="1">
        <f>'Innlegging av opplysninger'!$C$13*((H391+J391+M391+O391)*(1-Data!H391)-(J391+O391)*(1-Data!H391)*1.8/12)</f>
        <v>6800130.296278513</v>
      </c>
      <c r="U391" s="1">
        <f>Data!I391</f>
        <v>29.8</v>
      </c>
      <c r="V391" s="1">
        <f>Data!J391+Data!K391</f>
        <v>60291.543624161073</v>
      </c>
      <c r="W391" s="1">
        <f>Data!L391</f>
        <v>0</v>
      </c>
      <c r="X391" s="1">
        <f t="shared" ref="X391:X454" si="67">V391*(11-1/11)*U391</f>
        <v>19600232.727272723</v>
      </c>
      <c r="Y391" s="100">
        <f t="shared" ref="Y391:Y454" si="68">W391*(11-1/11)*U391</f>
        <v>0</v>
      </c>
      <c r="Z391" s="100">
        <f t="shared" ref="Z391:Z454" si="69">(X391+Y391)*0.143</f>
        <v>2802833.2799999993</v>
      </c>
      <c r="AA391" s="100">
        <f>'Innlegging av opplysninger'!$B$4*X391</f>
        <v>2548030.2545454539</v>
      </c>
      <c r="AB391" s="1"/>
      <c r="AC391" s="1">
        <f>'Innlegging av opplysninger'!$B$5*X391</f>
        <v>2567630.4872727268</v>
      </c>
      <c r="AD391" s="1">
        <f>'Innlegging av opplysninger'!$B$5*Y391</f>
        <v>0</v>
      </c>
      <c r="AE391" s="1">
        <f>'Innlegging av opplysninger'!$B$5*Z391</f>
        <v>367171.15967999992</v>
      </c>
      <c r="AF391" s="1">
        <f>'Innlegging av opplysninger'!$B$5*AA391</f>
        <v>333791.96334545448</v>
      </c>
      <c r="AG391" s="1"/>
      <c r="AH391" s="1">
        <f>'Innlegging av opplysninger'!$C$11*SUM(X391:AG391)</f>
        <v>1072348.2151404216</v>
      </c>
      <c r="AI391" s="1">
        <f>'Innlegging av opplysninger'!$C$13*(((X391+Z391+AC391+AE391)*Data!M391)+(Z391+AE391)*(1-Data!M391)*1.8/12+Y391+AD391+AA391+AB391+AF391+AG391)</f>
        <v>291815.32020391623</v>
      </c>
      <c r="AJ391" s="1">
        <f>'Innlegging av opplysninger'!$C$13*((X391+Z391+AC391+AE391)*(1-Data!M391)-(Z391+AE391)*(1-Data!M391)*1.8/12)</f>
        <v>1175608.5531461341</v>
      </c>
      <c r="AK391" s="83">
        <f t="shared" si="64"/>
        <v>7039000</v>
      </c>
      <c r="AL391" s="83">
        <f t="shared" si="65"/>
        <v>1657000</v>
      </c>
      <c r="AM391" s="83">
        <f t="shared" si="66"/>
        <v>7976000</v>
      </c>
      <c r="AN391" s="83"/>
      <c r="AO391" s="83"/>
      <c r="AP391" s="83"/>
      <c r="AQ391" s="83"/>
      <c r="AR391" s="83"/>
      <c r="AS391" s="83"/>
      <c r="AT391" s="83"/>
      <c r="AV391" s="97"/>
      <c r="AZ391" s="98"/>
      <c r="BA391" s="99"/>
      <c r="BB391" s="4"/>
      <c r="BC391" s="3"/>
    </row>
    <row r="392" spans="1:55">
      <c r="A392" t="str">
        <f t="shared" si="60"/>
        <v>1800Annet</v>
      </c>
      <c r="B392" s="6" t="str">
        <f>Data!A392</f>
        <v>1800</v>
      </c>
      <c r="C392" s="7" t="str">
        <f>Data!B392</f>
        <v>Nordland fylkeskommune</v>
      </c>
      <c r="D392" s="7" t="str">
        <f>Data!C392</f>
        <v>Annet</v>
      </c>
      <c r="E392" s="1">
        <f>Data!D392</f>
        <v>59.050000000000004</v>
      </c>
      <c r="F392" s="1">
        <f>Data!E392+Data!F392</f>
        <v>55103.413068021429</v>
      </c>
      <c r="G392" s="1">
        <f>Data!G392</f>
        <v>0</v>
      </c>
      <c r="H392" s="1">
        <f t="shared" si="61"/>
        <v>35496616.818181805</v>
      </c>
      <c r="I392" s="1">
        <f t="shared" si="62"/>
        <v>0</v>
      </c>
      <c r="J392" s="1">
        <f t="shared" si="63"/>
        <v>4259594.0181818167</v>
      </c>
      <c r="K392" s="1">
        <f>'Innlegging av opplysninger'!$B$4*H392</f>
        <v>4614560.1863636347</v>
      </c>
      <c r="L392" s="1"/>
      <c r="M392" s="1">
        <f>'Innlegging av opplysninger'!$B$5*H392</f>
        <v>4650056.8031818168</v>
      </c>
      <c r="N392" s="1">
        <f>'Innlegging av opplysninger'!$B$5*I392</f>
        <v>0</v>
      </c>
      <c r="O392" s="1">
        <f>'Innlegging av opplysninger'!$B$5*J392</f>
        <v>558006.81638181803</v>
      </c>
      <c r="P392" s="1">
        <f>'Innlegging av opplysninger'!$B$5*K392</f>
        <v>604507.38441363617</v>
      </c>
      <c r="Q392" s="1"/>
      <c r="R392" s="1">
        <f>'Innlegging av opplysninger'!$C$11*SUM(H392:Q392)</f>
        <v>1906966.9970147724</v>
      </c>
      <c r="S392" s="1">
        <f>'Innlegging av opplysninger'!$C$13*(((H392+J392+M392+O392)*Data!H392)+(J392+O392)*(1-Data!H392)*1.8/12+I392+N392+K392+L392+P392+Q392)</f>
        <v>446898.37096178165</v>
      </c>
      <c r="T392" s="1">
        <f>'Innlegging av opplysninger'!$C$13*((H392+J392+M392+O392)*(1-Data!H392)-(J392+O392)*(1-Data!H392)*1.8/12)</f>
        <v>2162635.4144268539</v>
      </c>
      <c r="U392" s="1">
        <f>Data!I392</f>
        <v>10.899999999999999</v>
      </c>
      <c r="V392" s="1">
        <f>Data!J392+Data!K392</f>
        <v>49794.495412844044</v>
      </c>
      <c r="W392" s="1">
        <f>Data!L392</f>
        <v>0</v>
      </c>
      <c r="X392" s="1">
        <f t="shared" si="67"/>
        <v>5921018.1818181816</v>
      </c>
      <c r="Y392" s="100">
        <f t="shared" si="68"/>
        <v>0</v>
      </c>
      <c r="Z392" s="100">
        <f t="shared" si="69"/>
        <v>846705.59999999986</v>
      </c>
      <c r="AA392" s="100">
        <f>'Innlegging av opplysninger'!$B$4*X392</f>
        <v>769732.36363636365</v>
      </c>
      <c r="AB392" s="1"/>
      <c r="AC392" s="1">
        <f>'Innlegging av opplysninger'!$B$5*X392</f>
        <v>775653.38181818184</v>
      </c>
      <c r="AD392" s="1">
        <f>'Innlegging av opplysninger'!$B$5*Y392</f>
        <v>0</v>
      </c>
      <c r="AE392" s="1">
        <f>'Innlegging av opplysninger'!$B$5*Z392</f>
        <v>110918.43359999999</v>
      </c>
      <c r="AF392" s="1">
        <f>'Innlegging av opplysninger'!$B$5*AA392</f>
        <v>100834.93963636365</v>
      </c>
      <c r="AG392" s="1"/>
      <c r="AH392" s="1">
        <f>'Innlegging av opplysninger'!$C$11*SUM(X392:AG392)</f>
        <v>323944.79021934536</v>
      </c>
      <c r="AI392" s="1">
        <f>'Innlegging av opplysninger'!$C$13*(((X392+Z392+AC392+AE392)*Data!M392)+(Z392+AE392)*(1-Data!M392)*1.8/12+Y392+AD392+AA392+AB392+AF392+AG392)</f>
        <v>57802.222709158908</v>
      </c>
      <c r="AJ392" s="1">
        <f>'Innlegging av opplysninger'!$C$13*((X392+Z392+AC392+AE392)*(1-Data!M392)-(Z392+AE392)*(1-Data!M392)*1.8/12)</f>
        <v>385490.6481173138</v>
      </c>
      <c r="AK392" s="83">
        <f t="shared" si="64"/>
        <v>2231000</v>
      </c>
      <c r="AL392" s="83">
        <f t="shared" si="65"/>
        <v>505000</v>
      </c>
      <c r="AM392" s="83">
        <f t="shared" si="66"/>
        <v>2548000</v>
      </c>
      <c r="AN392" s="83"/>
      <c r="AO392" s="83"/>
      <c r="AP392" s="83"/>
      <c r="AQ392" s="83"/>
      <c r="AR392" s="83"/>
      <c r="AS392" s="83"/>
      <c r="AT392" s="83"/>
      <c r="AV392" s="97"/>
      <c r="AZ392" s="98"/>
      <c r="BA392" s="99"/>
      <c r="BB392" s="4"/>
      <c r="BC392" s="3"/>
    </row>
    <row r="393" spans="1:55">
      <c r="A393" t="str">
        <f t="shared" si="60"/>
        <v>1804Alle</v>
      </c>
      <c r="B393" s="6" t="str">
        <f>Data!A393</f>
        <v>1804</v>
      </c>
      <c r="C393" s="7" t="str">
        <f>Data!B393</f>
        <v>Bodø kommune</v>
      </c>
      <c r="D393" s="7" t="str">
        <f>Data!C393</f>
        <v>Alle</v>
      </c>
      <c r="E393" s="1">
        <f>Data!D393</f>
        <v>3087.5878336201581</v>
      </c>
      <c r="F393" s="1">
        <f>Data!E393+Data!F393</f>
        <v>47652.026157976092</v>
      </c>
      <c r="G393" s="1">
        <f>Data!G393</f>
        <v>459.77222236154205</v>
      </c>
      <c r="H393" s="1">
        <f t="shared" si="61"/>
        <v>1605052540.5023618</v>
      </c>
      <c r="I393" s="1">
        <f t="shared" si="62"/>
        <v>15486404.945454536</v>
      </c>
      <c r="J393" s="1">
        <f t="shared" si="63"/>
        <v>194464673.45373794</v>
      </c>
      <c r="K393" s="1">
        <f>'Innlegging av opplysninger'!$B$4*H393</f>
        <v>208656830.26530704</v>
      </c>
      <c r="L393" s="1"/>
      <c r="M393" s="1">
        <f>'Innlegging av opplysninger'!$B$5*H393</f>
        <v>210261882.80580941</v>
      </c>
      <c r="N393" s="1">
        <f>'Innlegging av opplysninger'!$B$5*I393</f>
        <v>2028719.0478545444</v>
      </c>
      <c r="O393" s="1">
        <f>'Innlegging av opplysninger'!$B$5*J393</f>
        <v>25474872.222439673</v>
      </c>
      <c r="P393" s="1">
        <f>'Innlegging av opplysninger'!$B$5*K393</f>
        <v>27334044.764755223</v>
      </c>
      <c r="Q393" s="1"/>
      <c r="R393" s="1">
        <f>'Innlegging av opplysninger'!$C$11*SUM(H393:Q393)</f>
        <v>86972878.784293354</v>
      </c>
      <c r="S393" s="1">
        <f>'Innlegging av opplysninger'!$C$13*(((H393+J393+M393+O393)*Data!H393)+(J393+O393)*(1-Data!H393)*1.8/12+I393+N393+K393+L393+P393+Q393)</f>
        <v>17242171.750894055</v>
      </c>
      <c r="T393" s="1">
        <f>'Innlegging av opplysninger'!$C$13*((H393+J393+M393+O393)*(1-Data!H393)-(J393+O393)*(1-Data!H393)*1.8/12)</f>
        <v>101773346.58550741</v>
      </c>
      <c r="U393" s="1">
        <f>Data!I393</f>
        <v>366.08960000000013</v>
      </c>
      <c r="V393" s="1">
        <f>Data!J393+Data!K393</f>
        <v>50162.534847502691</v>
      </c>
      <c r="W393" s="1">
        <f>Data!L393</f>
        <v>576.46406781290705</v>
      </c>
      <c r="X393" s="1">
        <f t="shared" si="67"/>
        <v>200334352.55245447</v>
      </c>
      <c r="Y393" s="100">
        <f t="shared" si="68"/>
        <v>2302227.2727272734</v>
      </c>
      <c r="Z393" s="100">
        <f t="shared" si="69"/>
        <v>28977030.91500099</v>
      </c>
      <c r="AA393" s="100">
        <f>'Innlegging av opplysninger'!$B$4*X393</f>
        <v>26043465.831819084</v>
      </c>
      <c r="AB393" s="1"/>
      <c r="AC393" s="1">
        <f>'Innlegging av opplysninger'!$B$5*X393</f>
        <v>26243800.184371538</v>
      </c>
      <c r="AD393" s="1">
        <f>'Innlegging av opplysninger'!$B$5*Y393</f>
        <v>301591.77272727282</v>
      </c>
      <c r="AE393" s="1">
        <f>'Innlegging av opplysninger'!$B$5*Z393</f>
        <v>3795991.0498651299</v>
      </c>
      <c r="AF393" s="1">
        <f>'Innlegging av opplysninger'!$B$5*AA393</f>
        <v>3411694.0239682999</v>
      </c>
      <c r="AG393" s="1"/>
      <c r="AH393" s="1">
        <f>'Innlegging av opplysninger'!$C$11*SUM(X393:AG393)</f>
        <v>11073585.836911494</v>
      </c>
      <c r="AI393" s="1">
        <f>'Innlegging av opplysninger'!$C$13*(((X393+Z393+AC393+AE393)*Data!M393)+(Z393+AE393)*(1-Data!M393)*1.8/12+Y393+AD393+AA393+AB393+AF393+AG393)</f>
        <v>2394648.1297276225</v>
      </c>
      <c r="AJ393" s="1">
        <f>'Innlegging av opplysninger'!$C$13*((X393+Z393+AC393+AE393)*(1-Data!M393)-(Z393+AE393)*(1-Data!M393)*1.8/12)</f>
        <v>12758679.857624944</v>
      </c>
      <c r="AK393" s="83">
        <f t="shared" si="64"/>
        <v>98046000</v>
      </c>
      <c r="AL393" s="83">
        <f t="shared" si="65"/>
        <v>19637000</v>
      </c>
      <c r="AM393" s="83">
        <f t="shared" si="66"/>
        <v>114532000</v>
      </c>
      <c r="AN393" s="83"/>
      <c r="AO393" s="83"/>
      <c r="AP393" s="83"/>
      <c r="AQ393" s="83"/>
      <c r="AR393" s="83"/>
      <c r="AS393" s="83"/>
      <c r="AT393" s="83"/>
      <c r="AV393" s="97"/>
      <c r="AZ393" s="98"/>
      <c r="BA393" s="99"/>
      <c r="BB393" s="4"/>
      <c r="BC393" s="3"/>
    </row>
    <row r="394" spans="1:55">
      <c r="A394" t="str">
        <f t="shared" si="60"/>
        <v>1804Administrasjon</v>
      </c>
      <c r="B394" s="6" t="str">
        <f>Data!A394</f>
        <v>1804</v>
      </c>
      <c r="C394" s="7" t="str">
        <f>Data!B394</f>
        <v>Bodø kommune</v>
      </c>
      <c r="D394" s="7" t="str">
        <f>Data!C394</f>
        <v>Administrasjon</v>
      </c>
      <c r="E394" s="1">
        <f>Data!D394</f>
        <v>149</v>
      </c>
      <c r="F394" s="1">
        <f>Data!E394+Data!F394</f>
        <v>55456.731957494412</v>
      </c>
      <c r="G394" s="1">
        <f>Data!G394</f>
        <v>0</v>
      </c>
      <c r="H394" s="1">
        <f t="shared" si="61"/>
        <v>90142397.036363631</v>
      </c>
      <c r="I394" s="1">
        <f t="shared" si="62"/>
        <v>0</v>
      </c>
      <c r="J394" s="1">
        <f t="shared" si="63"/>
        <v>10817087.644363636</v>
      </c>
      <c r="K394" s="1">
        <f>'Innlegging av opplysninger'!$B$4*H394</f>
        <v>11718511.614727272</v>
      </c>
      <c r="L394" s="1"/>
      <c r="M394" s="1">
        <f>'Innlegging av opplysninger'!$B$5*H394</f>
        <v>11808654.011763636</v>
      </c>
      <c r="N394" s="1">
        <f>'Innlegging av opplysninger'!$B$5*I394</f>
        <v>0</v>
      </c>
      <c r="O394" s="1">
        <f>'Innlegging av opplysninger'!$B$5*J394</f>
        <v>1417038.4814116363</v>
      </c>
      <c r="P394" s="1">
        <f>'Innlegging av opplysninger'!$B$5*K394</f>
        <v>1535125.0215292727</v>
      </c>
      <c r="Q394" s="1"/>
      <c r="R394" s="1">
        <f>'Innlegging av opplysninger'!$C$11*SUM(H394:Q394)</f>
        <v>4842674.9247860452</v>
      </c>
      <c r="S394" s="1">
        <f>'Innlegging av opplysninger'!$C$13*(((H394+J394+M394+O394)*Data!H394)+(J394+O394)*(1-Data!H394)*1.8/12+I394+N394+K394+L394+P394+Q394)</f>
        <v>1400738.3290383881</v>
      </c>
      <c r="T394" s="1">
        <f>'Innlegging av opplysninger'!$C$13*((H394+J394+M394+O394)*(1-Data!H394)-(J394+O394)*(1-Data!H394)*1.8/12)</f>
        <v>5226079.9890898848</v>
      </c>
      <c r="U394" s="1">
        <f>Data!I394</f>
        <v>28.3</v>
      </c>
      <c r="V394" s="1">
        <f>Data!J394+Data!K394</f>
        <v>61567.473498233216</v>
      </c>
      <c r="W394" s="1">
        <f>Data!L394</f>
        <v>0</v>
      </c>
      <c r="X394" s="1">
        <f t="shared" si="67"/>
        <v>19007558.18181818</v>
      </c>
      <c r="Y394" s="100">
        <f t="shared" si="68"/>
        <v>0</v>
      </c>
      <c r="Z394" s="100">
        <f t="shared" si="69"/>
        <v>2718080.8199999994</v>
      </c>
      <c r="AA394" s="100">
        <f>'Innlegging av opplysninger'!$B$4*X394</f>
        <v>2470982.5636363635</v>
      </c>
      <c r="AB394" s="1"/>
      <c r="AC394" s="1">
        <f>'Innlegging av opplysninger'!$B$5*X394</f>
        <v>2489990.1218181816</v>
      </c>
      <c r="AD394" s="1">
        <f>'Innlegging av opplysninger'!$B$5*Y394</f>
        <v>0</v>
      </c>
      <c r="AE394" s="1">
        <f>'Innlegging av opplysninger'!$B$5*Z394</f>
        <v>356068.58741999994</v>
      </c>
      <c r="AF394" s="1">
        <f>'Innlegging av opplysninger'!$B$5*AA394</f>
        <v>323698.71583636361</v>
      </c>
      <c r="AG394" s="1"/>
      <c r="AH394" s="1">
        <f>'Innlegging av opplysninger'!$C$11*SUM(X394:AG394)</f>
        <v>1039922.4016401054</v>
      </c>
      <c r="AI394" s="1">
        <f>'Innlegging av opplysninger'!$C$13*(((X394+Z394+AC394+AE394)*Data!M394)+(Z394+AE394)*(1-Data!M394)*1.8/12+Y394+AD394+AA394+AB394+AF394+AG394)</f>
        <v>376370.63984764635</v>
      </c>
      <c r="AJ394" s="1">
        <f>'Innlegging av opplysninger'!$C$13*((X394+Z394+AC394+AE394)*(1-Data!M394)-(Z394+AE394)*(1-Data!M394)*1.8/12)</f>
        <v>1046681.0676598664</v>
      </c>
      <c r="AK394" s="83">
        <f t="shared" si="64"/>
        <v>5883000</v>
      </c>
      <c r="AL394" s="83">
        <f t="shared" si="65"/>
        <v>1777000</v>
      </c>
      <c r="AM394" s="83">
        <f t="shared" si="66"/>
        <v>6273000</v>
      </c>
      <c r="AN394" s="83"/>
      <c r="AO394" s="83"/>
      <c r="AP394" s="83"/>
      <c r="AQ394" s="83"/>
      <c r="AR394" s="83"/>
      <c r="AS394" s="83"/>
      <c r="AT394" s="83"/>
      <c r="AV394" s="97"/>
      <c r="AZ394" s="98"/>
      <c r="BA394" s="99"/>
      <c r="BB394" s="4"/>
      <c r="BC394" s="3"/>
    </row>
    <row r="395" spans="1:55">
      <c r="A395" t="str">
        <f t="shared" si="60"/>
        <v>1804Undervisning</v>
      </c>
      <c r="B395" s="6" t="str">
        <f>Data!A395</f>
        <v>1804</v>
      </c>
      <c r="C395" s="7" t="str">
        <f>Data!B395</f>
        <v>Bodø kommune</v>
      </c>
      <c r="D395" s="7" t="str">
        <f>Data!C395</f>
        <v>Undervisning</v>
      </c>
      <c r="E395" s="1">
        <f>Data!D395</f>
        <v>907.37856926189284</v>
      </c>
      <c r="F395" s="1">
        <f>Data!E395+Data!F395</f>
        <v>48587.166026069521</v>
      </c>
      <c r="G395" s="1">
        <f>Data!G395</f>
        <v>0.20915195314164908</v>
      </c>
      <c r="H395" s="1">
        <f t="shared" si="61"/>
        <v>480948580.28972733</v>
      </c>
      <c r="I395" s="1">
        <f t="shared" si="62"/>
        <v>2070.3272727272724</v>
      </c>
      <c r="J395" s="1">
        <f t="shared" si="63"/>
        <v>57714078.074040003</v>
      </c>
      <c r="K395" s="1">
        <f>'Innlegging av opplysninger'!$B$4*H395</f>
        <v>62523315.437664554</v>
      </c>
      <c r="L395" s="1"/>
      <c r="M395" s="1">
        <f>'Innlegging av opplysninger'!$B$5*H395</f>
        <v>63004264.017954282</v>
      </c>
      <c r="N395" s="1">
        <f>'Innlegging av opplysninger'!$B$5*I395</f>
        <v>271.21287272727272</v>
      </c>
      <c r="O395" s="1">
        <f>'Innlegging av opplysninger'!$B$5*J395</f>
        <v>7560544.2276992407</v>
      </c>
      <c r="P395" s="1">
        <f>'Innlegging av opplysninger'!$B$5*K395</f>
        <v>8190554.3223340567</v>
      </c>
      <c r="Q395" s="1"/>
      <c r="R395" s="1">
        <f>'Innlegging av opplysninger'!$C$11*SUM(H395:Q395)</f>
        <v>25837859.760563463</v>
      </c>
      <c r="S395" s="1">
        <f>'Innlegging av opplysninger'!$C$13*(((H395+J395+M395+O395)*Data!H395)+(J395+O395)*(1-Data!H395)*1.8/12+I395+N395+K395+L395+P395+Q395)</f>
        <v>4705535.5621660948</v>
      </c>
      <c r="T395" s="1">
        <f>'Innlegging av opplysninger'!$C$13*((H395+J395+M395+O395)*(1-Data!H395)-(J395+O395)*(1-Data!H395)*1.8/12)</f>
        <v>30651535.689131279</v>
      </c>
      <c r="U395" s="1">
        <f>Data!I395</f>
        <v>82.729499999999987</v>
      </c>
      <c r="V395" s="1">
        <f>Data!J395+Data!K395</f>
        <v>49881.63401406593</v>
      </c>
      <c r="W395" s="1">
        <f>Data!L395</f>
        <v>0</v>
      </c>
      <c r="X395" s="1">
        <f t="shared" si="67"/>
        <v>45018356.085454546</v>
      </c>
      <c r="Y395" s="100">
        <f t="shared" si="68"/>
        <v>0</v>
      </c>
      <c r="Z395" s="100">
        <f t="shared" si="69"/>
        <v>6437624.9202199997</v>
      </c>
      <c r="AA395" s="100">
        <f>'Innlegging av opplysninger'!$B$4*X395</f>
        <v>5852386.2911090916</v>
      </c>
      <c r="AB395" s="1"/>
      <c r="AC395" s="1">
        <f>'Innlegging av opplysninger'!$B$5*X395</f>
        <v>5897404.6471945457</v>
      </c>
      <c r="AD395" s="1">
        <f>'Innlegging av opplysninger'!$B$5*Y395</f>
        <v>0</v>
      </c>
      <c r="AE395" s="1">
        <f>'Innlegging av opplysninger'!$B$5*Z395</f>
        <v>843328.86454881995</v>
      </c>
      <c r="AF395" s="1">
        <f>'Innlegging av opplysninger'!$B$5*AA395</f>
        <v>766662.60413529107</v>
      </c>
      <c r="AG395" s="1"/>
      <c r="AH395" s="1">
        <f>'Innlegging av opplysninger'!$C$11*SUM(X395:AG395)</f>
        <v>2462999.0096811671</v>
      </c>
      <c r="AI395" s="1">
        <f>'Innlegging av opplysninger'!$C$13*(((X395+Z395+AC395+AE395)*Data!M395)+(Z395+AE395)*(1-Data!M395)*1.8/12+Y395+AD395+AA395+AB395+AF395+AG395)</f>
        <v>481079.01630913449</v>
      </c>
      <c r="AJ395" s="1">
        <f>'Innlegging av opplysninger'!$C$13*((X395+Z395+AC395+AE395)*(1-Data!M395)-(Z395+AE395)*(1-Data!M395)*1.8/12)</f>
        <v>2889340.6811493044</v>
      </c>
      <c r="AK395" s="83">
        <f t="shared" si="64"/>
        <v>28301000</v>
      </c>
      <c r="AL395" s="83">
        <f t="shared" si="65"/>
        <v>5187000</v>
      </c>
      <c r="AM395" s="83">
        <f t="shared" si="66"/>
        <v>33541000</v>
      </c>
      <c r="AN395" s="83"/>
      <c r="AO395" s="83"/>
      <c r="AP395" s="83"/>
      <c r="AQ395" s="83"/>
      <c r="AR395" s="83"/>
      <c r="AS395" s="83"/>
      <c r="AT395" s="83"/>
      <c r="AV395" s="97"/>
      <c r="AZ395" s="98"/>
      <c r="BA395" s="99"/>
      <c r="BB395" s="4"/>
      <c r="BC395" s="3"/>
    </row>
    <row r="396" spans="1:55">
      <c r="A396" t="str">
        <f t="shared" si="60"/>
        <v>1804Barnehager</v>
      </c>
      <c r="B396" s="6" t="str">
        <f>Data!A396</f>
        <v>1804</v>
      </c>
      <c r="C396" s="7" t="str">
        <f>Data!B396</f>
        <v>Bodø kommune</v>
      </c>
      <c r="D396" s="7" t="str">
        <f>Data!C396</f>
        <v>Barnehager</v>
      </c>
      <c r="E396" s="1">
        <f>Data!D396</f>
        <v>283.99650000000003</v>
      </c>
      <c r="F396" s="1">
        <f>Data!E396+Data!F396</f>
        <v>42193.279697402351</v>
      </c>
      <c r="G396" s="1">
        <f>Data!G396</f>
        <v>0</v>
      </c>
      <c r="H396" s="1">
        <f t="shared" si="61"/>
        <v>130720840.99181812</v>
      </c>
      <c r="I396" s="1">
        <f t="shared" si="62"/>
        <v>0</v>
      </c>
      <c r="J396" s="1">
        <f t="shared" si="63"/>
        <v>15686500.919018174</v>
      </c>
      <c r="K396" s="1">
        <f>'Innlegging av opplysninger'!$B$4*H396</f>
        <v>16993709.328936357</v>
      </c>
      <c r="L396" s="1"/>
      <c r="M396" s="1">
        <f>'Innlegging av opplysninger'!$B$5*H396</f>
        <v>17124430.169928174</v>
      </c>
      <c r="N396" s="1">
        <f>'Innlegging av opplysninger'!$B$5*I396</f>
        <v>0</v>
      </c>
      <c r="O396" s="1">
        <f>'Innlegging av opplysninger'!$B$5*J396</f>
        <v>2054931.6203913807</v>
      </c>
      <c r="P396" s="1">
        <f>'Innlegging av opplysninger'!$B$5*K396</f>
        <v>2226175.9220906626</v>
      </c>
      <c r="Q396" s="1"/>
      <c r="R396" s="1">
        <f>'Innlegging av opplysninger'!$C$11*SUM(H396:Q396)</f>
        <v>7022650.380182947</v>
      </c>
      <c r="S396" s="1">
        <f>'Innlegging av opplysninger'!$C$13*(((H396+J396+M396+O396)*Data!H396)+(J396+O396)*(1-Data!H396)*1.8/12+I396+N396+K396+L396+P396+Q396)</f>
        <v>1205202.7881415267</v>
      </c>
      <c r="T396" s="1">
        <f>'Innlegging av opplysninger'!$C$13*((H396+J396+M396+O396)*(1-Data!H396)-(J396+O396)*(1-Data!H396)*1.8/12)</f>
        <v>8404739.8373719789</v>
      </c>
      <c r="U396" s="1">
        <f>Data!I396</f>
        <v>24.84</v>
      </c>
      <c r="V396" s="1">
        <f>Data!J396+Data!K396</f>
        <v>41620.978260869575</v>
      </c>
      <c r="W396" s="1">
        <f>Data!L396</f>
        <v>0</v>
      </c>
      <c r="X396" s="1">
        <f t="shared" si="67"/>
        <v>11278528.363636365</v>
      </c>
      <c r="Y396" s="100">
        <f t="shared" si="68"/>
        <v>0</v>
      </c>
      <c r="Z396" s="100">
        <f t="shared" si="69"/>
        <v>1612829.5560000001</v>
      </c>
      <c r="AA396" s="100">
        <f>'Innlegging av opplysninger'!$B$4*X396</f>
        <v>1466208.6872727275</v>
      </c>
      <c r="AB396" s="1"/>
      <c r="AC396" s="1">
        <f>'Innlegging av opplysninger'!$B$5*X396</f>
        <v>1477487.215636364</v>
      </c>
      <c r="AD396" s="1">
        <f>'Innlegging av opplysninger'!$B$5*Y396</f>
        <v>0</v>
      </c>
      <c r="AE396" s="1">
        <f>'Innlegging av opplysninger'!$B$5*Z396</f>
        <v>211280.67183600002</v>
      </c>
      <c r="AF396" s="1">
        <f>'Innlegging av opplysninger'!$B$5*AA396</f>
        <v>192073.3380327273</v>
      </c>
      <c r="AG396" s="1"/>
      <c r="AH396" s="1">
        <f>'Innlegging av opplysninger'!$C$11*SUM(X396:AG396)</f>
        <v>617059.49763173901</v>
      </c>
      <c r="AI396" s="1">
        <f>'Innlegging av opplysninger'!$C$13*(((X396+Z396+AC396+AE396)*Data!M396)+(Z396+AE396)*(1-Data!M396)*1.8/12+Y396+AD396+AA396+AB396+AF396+AG396)</f>
        <v>105324.09877410153</v>
      </c>
      <c r="AJ396" s="1">
        <f>'Innlegging av opplysninger'!$C$13*((X396+Z396+AC396+AE396)*(1-Data!M396)-(Z396+AE396)*(1-Data!M396)*1.8/12)</f>
        <v>739073.10851143603</v>
      </c>
      <c r="AK396" s="83">
        <f t="shared" si="64"/>
        <v>7640000</v>
      </c>
      <c r="AL396" s="83">
        <f t="shared" si="65"/>
        <v>1311000</v>
      </c>
      <c r="AM396" s="83">
        <f t="shared" si="66"/>
        <v>9144000</v>
      </c>
      <c r="AN396" s="83"/>
      <c r="AO396" s="83"/>
      <c r="AP396" s="83"/>
      <c r="AQ396" s="83"/>
      <c r="AR396" s="83"/>
      <c r="AS396" s="83"/>
      <c r="AT396" s="83"/>
      <c r="AV396" s="97"/>
      <c r="AZ396" s="98"/>
      <c r="BA396" s="99"/>
      <c r="BB396" s="4"/>
      <c r="BC396" s="3"/>
    </row>
    <row r="397" spans="1:55">
      <c r="A397" t="str">
        <f t="shared" si="60"/>
        <v>1804Helse/pleie/omsorg</v>
      </c>
      <c r="B397" s="6" t="str">
        <f>Data!A397</f>
        <v>1804</v>
      </c>
      <c r="C397" s="7" t="str">
        <f>Data!B397</f>
        <v>Bodø kommune</v>
      </c>
      <c r="D397" s="7" t="str">
        <f>Data!C397</f>
        <v>Helse/pleie/omsorg</v>
      </c>
      <c r="E397" s="1">
        <f>Data!D397</f>
        <v>1427.7725643582617</v>
      </c>
      <c r="F397" s="1">
        <f>Data!E397+Data!F397</f>
        <v>46758.78573613373</v>
      </c>
      <c r="G397" s="1">
        <f>Data!G397</f>
        <v>970.60755654937009</v>
      </c>
      <c r="H397" s="1">
        <f t="shared" si="61"/>
        <v>728300851.81917989</v>
      </c>
      <c r="I397" s="1">
        <f t="shared" si="62"/>
        <v>15117892.800000006</v>
      </c>
      <c r="J397" s="1">
        <f t="shared" si="63"/>
        <v>89210249.354301572</v>
      </c>
      <c r="K397" s="1">
        <f>'Innlegging av opplysninger'!$B$4*H397</f>
        <v>94679110.736493394</v>
      </c>
      <c r="L397" s="1"/>
      <c r="M397" s="1">
        <f>'Innlegging av opplysninger'!$B$5*H397</f>
        <v>95407411.588312566</v>
      </c>
      <c r="N397" s="1">
        <f>'Innlegging av opplysninger'!$B$5*I397</f>
        <v>1980443.956800001</v>
      </c>
      <c r="O397" s="1">
        <f>'Innlegging av opplysninger'!$B$5*J397</f>
        <v>11686542.665413506</v>
      </c>
      <c r="P397" s="1">
        <f>'Innlegging av opplysninger'!$B$5*K397</f>
        <v>12402963.506480634</v>
      </c>
      <c r="Q397" s="1"/>
      <c r="R397" s="1">
        <f>'Innlegging av opplysninger'!$C$11*SUM(H397:Q397)</f>
        <v>39853847.724225298</v>
      </c>
      <c r="S397" s="1">
        <f>'Innlegging av opplysninger'!$C$13*(((H397+J397+M397+O397)*Data!H397)+(J397+O397)*(1-Data!H397)*1.8/12+I397+N397+K397+L397+P397+Q397)</f>
        <v>7839136.2666277764</v>
      </c>
      <c r="T397" s="1">
        <f>'Innlegging av opplysninger'!$C$13*((H397+J397+M397+O397)*(1-Data!H397)-(J397+O397)*(1-Data!H397)*1.8/12)</f>
        <v>46697707.987575263</v>
      </c>
      <c r="U397" s="1">
        <f>Data!I397</f>
        <v>174.66470000000004</v>
      </c>
      <c r="V397" s="1">
        <f>Data!J397+Data!K397</f>
        <v>49898.6205730656</v>
      </c>
      <c r="W397" s="1">
        <f>Data!L397</f>
        <v>1150.9489896928226</v>
      </c>
      <c r="X397" s="1">
        <f t="shared" si="67"/>
        <v>95078482.830636352</v>
      </c>
      <c r="Y397" s="100">
        <f t="shared" si="68"/>
        <v>2193056.2909090905</v>
      </c>
      <c r="Z397" s="100">
        <f t="shared" si="69"/>
        <v>13909830.094380997</v>
      </c>
      <c r="AA397" s="100">
        <f>'Innlegging av opplysninger'!$B$4*X397</f>
        <v>12360202.767982727</v>
      </c>
      <c r="AB397" s="1"/>
      <c r="AC397" s="1">
        <f>'Innlegging av opplysninger'!$B$5*X397</f>
        <v>12455281.250813363</v>
      </c>
      <c r="AD397" s="1">
        <f>'Innlegging av opplysninger'!$B$5*Y397</f>
        <v>287290.37410909089</v>
      </c>
      <c r="AE397" s="1">
        <f>'Innlegging av opplysninger'!$B$5*Z397</f>
        <v>1822187.7423639107</v>
      </c>
      <c r="AF397" s="1">
        <f>'Innlegging av opplysninger'!$B$5*AA397</f>
        <v>1619186.5626057372</v>
      </c>
      <c r="AG397" s="1"/>
      <c r="AH397" s="1">
        <f>'Innlegging av opplysninger'!$C$11*SUM(X397:AG397)</f>
        <v>5309569.6807244476</v>
      </c>
      <c r="AI397" s="1">
        <f>'Innlegging av opplysninger'!$C$13*(((X397+Z397+AC397+AE397)*Data!M397)+(Z397+AE397)*(1-Data!M397)*1.8/12+Y397+AD397+AA397+AB397+AF397+AG397)</f>
        <v>1093602.5449059892</v>
      </c>
      <c r="AJ397" s="1">
        <f>'Innlegging av opplysninger'!$C$13*((X397+Z397+AC397+AE397)*(1-Data!M397)-(Z397+AE397)*(1-Data!M397)*1.8/12)</f>
        <v>6172124.3866116777</v>
      </c>
      <c r="AK397" s="83">
        <f t="shared" si="64"/>
        <v>45163000</v>
      </c>
      <c r="AL397" s="83">
        <f t="shared" si="65"/>
        <v>8933000</v>
      </c>
      <c r="AM397" s="83">
        <f t="shared" si="66"/>
        <v>52870000</v>
      </c>
      <c r="AN397" s="83"/>
      <c r="AO397" s="83"/>
      <c r="AP397" s="83"/>
      <c r="AQ397" s="83"/>
      <c r="AR397" s="83"/>
      <c r="AS397" s="83"/>
      <c r="AT397" s="83"/>
      <c r="AV397" s="97"/>
      <c r="AZ397" s="98"/>
      <c r="BA397" s="99"/>
      <c r="BB397" s="4"/>
      <c r="BC397" s="3"/>
    </row>
    <row r="398" spans="1:55">
      <c r="A398" t="str">
        <f t="shared" si="60"/>
        <v>1804Samferdsel og teknikk</v>
      </c>
      <c r="B398" s="6" t="str">
        <f>Data!A398</f>
        <v>1804</v>
      </c>
      <c r="C398" s="7" t="str">
        <f>Data!B398</f>
        <v>Bodø kommune</v>
      </c>
      <c r="D398" s="7" t="str">
        <f>Data!C398</f>
        <v>Samferdsel og teknikk</v>
      </c>
      <c r="E398" s="1">
        <f>Data!D398</f>
        <v>197.01900000000001</v>
      </c>
      <c r="F398" s="1">
        <f>Data!E398+Data!F398</f>
        <v>50965.224902166818</v>
      </c>
      <c r="G398" s="1">
        <f>Data!G398</f>
        <v>140.18546434607825</v>
      </c>
      <c r="H398" s="1">
        <f t="shared" si="61"/>
        <v>109539465.21818186</v>
      </c>
      <c r="I398" s="1">
        <f t="shared" si="62"/>
        <v>301300.36363636353</v>
      </c>
      <c r="J398" s="1">
        <f t="shared" si="63"/>
        <v>13180891.869818186</v>
      </c>
      <c r="K398" s="1">
        <f>'Innlegging av opplysninger'!$B$4*H398</f>
        <v>14240130.478363642</v>
      </c>
      <c r="L398" s="1"/>
      <c r="M398" s="1">
        <f>'Innlegging av opplysninger'!$B$5*H398</f>
        <v>14349669.943581825</v>
      </c>
      <c r="N398" s="1">
        <f>'Innlegging av opplysninger'!$B$5*I398</f>
        <v>39470.347636363622</v>
      </c>
      <c r="O398" s="1">
        <f>'Innlegging av opplysninger'!$B$5*J398</f>
        <v>1726696.8349461826</v>
      </c>
      <c r="P398" s="1">
        <f>'Innlegging av opplysninger'!$B$5*K398</f>
        <v>1865457.0926656371</v>
      </c>
      <c r="Q398" s="1"/>
      <c r="R398" s="1">
        <f>'Innlegging av opplysninger'!$C$11*SUM(H398:Q398)</f>
        <v>5899237.1216555424</v>
      </c>
      <c r="S398" s="1">
        <f>'Innlegging av opplysninger'!$C$13*(((H398+J398+M398+O398)*Data!H398)+(J398+O398)*(1-Data!H398)*1.8/12+I398+N398+K398+L398+P398+Q398)</f>
        <v>1352466.5830795995</v>
      </c>
      <c r="T398" s="1">
        <f>'Innlegging av opplysninger'!$C$13*((H398+J398+M398+O398)*(1-Data!H398)-(J398+O398)*(1-Data!H398)*1.8/12)</f>
        <v>6720173.6886595646</v>
      </c>
      <c r="U398" s="1">
        <f>Data!I398</f>
        <v>40.486000000000004</v>
      </c>
      <c r="V398" s="1">
        <f>Data!J398+Data!K398</f>
        <v>49554.502799321563</v>
      </c>
      <c r="W398" s="1">
        <f>Data!L398</f>
        <v>173.61458281875215</v>
      </c>
      <c r="X398" s="1">
        <f t="shared" si="67"/>
        <v>21886512.003636356</v>
      </c>
      <c r="Y398" s="100">
        <f t="shared" si="68"/>
        <v>76679.563636363644</v>
      </c>
      <c r="Z398" s="100">
        <f t="shared" si="69"/>
        <v>3140736.3941199984</v>
      </c>
      <c r="AA398" s="100">
        <f>'Innlegging av opplysninger'!$B$4*X398</f>
        <v>2845246.5604727264</v>
      </c>
      <c r="AB398" s="1"/>
      <c r="AC398" s="1">
        <f>'Innlegging av opplysninger'!$B$5*X398</f>
        <v>2867133.0724763628</v>
      </c>
      <c r="AD398" s="1">
        <f>'Innlegging av opplysninger'!$B$5*Y398</f>
        <v>10045.022836363638</v>
      </c>
      <c r="AE398" s="1">
        <f>'Innlegging av opplysninger'!$B$5*Z398</f>
        <v>411436.46762971982</v>
      </c>
      <c r="AF398" s="1">
        <f>'Innlegging av opplysninger'!$B$5*AA398</f>
        <v>372727.29942192719</v>
      </c>
      <c r="AG398" s="1"/>
      <c r="AH398" s="1">
        <f>'Innlegging av opplysninger'!$C$11*SUM(X398:AG398)</f>
        <v>1201199.6226007331</v>
      </c>
      <c r="AI398" s="1">
        <f>'Innlegging av opplysninger'!$C$13*(((X398+Z398+AC398+AE398)*Data!M398)+(Z398+AE398)*(1-Data!M398)*1.8/12+Y398+AD398+AA398+AB398+AF398+AG398)</f>
        <v>255488.49269688976</v>
      </c>
      <c r="AJ398" s="1">
        <f>'Innlegging av opplysninger'!$C$13*((X398+Z398+AC398+AE398)*(1-Data!M398)-(Z398+AE398)*(1-Data!M398)*1.8/12)</f>
        <v>1388258.3592830608</v>
      </c>
      <c r="AK398" s="83">
        <f t="shared" si="64"/>
        <v>7100000</v>
      </c>
      <c r="AL398" s="83">
        <f t="shared" si="65"/>
        <v>1608000</v>
      </c>
      <c r="AM398" s="83">
        <f t="shared" si="66"/>
        <v>8108000</v>
      </c>
      <c r="AN398" s="83"/>
      <c r="AO398" s="83"/>
      <c r="AP398" s="83"/>
      <c r="AQ398" s="83"/>
      <c r="AR398" s="83"/>
      <c r="AS398" s="83"/>
      <c r="AT398" s="83"/>
      <c r="AV398" s="97"/>
      <c r="AZ398" s="98"/>
      <c r="BA398" s="99"/>
      <c r="BB398" s="4"/>
      <c r="BC398" s="3"/>
    </row>
    <row r="399" spans="1:55">
      <c r="A399" t="str">
        <f t="shared" si="60"/>
        <v>1804Annet</v>
      </c>
      <c r="B399" s="6" t="str">
        <f>Data!A399</f>
        <v>1804</v>
      </c>
      <c r="C399" s="7" t="str">
        <f>Data!B399</f>
        <v>Bodø kommune</v>
      </c>
      <c r="D399" s="7" t="str">
        <f>Data!C399</f>
        <v>Annet</v>
      </c>
      <c r="E399" s="1">
        <f>Data!D399</f>
        <v>122.42119999999996</v>
      </c>
      <c r="F399" s="1">
        <f>Data!E399+Data!F399</f>
        <v>48970.579756474661</v>
      </c>
      <c r="G399" s="1">
        <f>Data!G399</f>
        <v>48.776682470029712</v>
      </c>
      <c r="H399" s="1">
        <f t="shared" si="61"/>
        <v>65400405.147090912</v>
      </c>
      <c r="I399" s="1">
        <f t="shared" si="62"/>
        <v>65141.454545454537</v>
      </c>
      <c r="J399" s="1">
        <f t="shared" si="63"/>
        <v>7855865.592196364</v>
      </c>
      <c r="K399" s="1">
        <f>'Innlegging av opplysninger'!$B$4*H399</f>
        <v>8502052.6691218186</v>
      </c>
      <c r="L399" s="1"/>
      <c r="M399" s="1">
        <f>'Innlegging av opplysninger'!$B$5*H399</f>
        <v>8567453.0742689092</v>
      </c>
      <c r="N399" s="1">
        <f>'Innlegging av opplysninger'!$B$5*I399</f>
        <v>8533.5305454545451</v>
      </c>
      <c r="O399" s="1">
        <f>'Innlegging av opplysninger'!$B$5*J399</f>
        <v>1029118.3925777237</v>
      </c>
      <c r="P399" s="1">
        <f>'Innlegging av opplysninger'!$B$5*K399</f>
        <v>1113768.8996549584</v>
      </c>
      <c r="Q399" s="1"/>
      <c r="R399" s="1">
        <f>'Innlegging av opplysninger'!$C$11*SUM(H399:Q399)</f>
        <v>3516608.8728800602</v>
      </c>
      <c r="S399" s="1">
        <f>'Innlegging av opplysninger'!$C$13*(((H399+J399+M399+O399)*Data!H399)+(J399+O399)*(1-Data!H399)*1.8/12+I399+N399+K399+L399+P399+Q399)</f>
        <v>738253.391453558</v>
      </c>
      <c r="T399" s="1">
        <f>'Innlegging av opplysninger'!$C$13*((H399+J399+M399+O399)*(1-Data!H399)-(J399+O399)*(1-Data!H399)*1.8/12)</f>
        <v>4073948.2240665248</v>
      </c>
      <c r="U399" s="1">
        <f>Data!I399</f>
        <v>15.0694</v>
      </c>
      <c r="V399" s="1">
        <f>Data!J399+Data!K399</f>
        <v>49058.614344300368</v>
      </c>
      <c r="W399" s="1">
        <f>Data!L399</f>
        <v>197.64423268345124</v>
      </c>
      <c r="X399" s="1">
        <f t="shared" si="67"/>
        <v>8064915.0872727251</v>
      </c>
      <c r="Y399" s="100">
        <f t="shared" si="68"/>
        <v>32491.418181818182</v>
      </c>
      <c r="Z399" s="100">
        <f t="shared" si="69"/>
        <v>1157929.1302799995</v>
      </c>
      <c r="AA399" s="100">
        <f>'Innlegging av opplysninger'!$B$4*X399</f>
        <v>1048438.9613454543</v>
      </c>
      <c r="AB399" s="1"/>
      <c r="AC399" s="1">
        <f>'Innlegging av opplysninger'!$B$5*X399</f>
        <v>1056503.8764327271</v>
      </c>
      <c r="AD399" s="1">
        <f>'Innlegging av opplysninger'!$B$5*Y399</f>
        <v>4256.3757818181821</v>
      </c>
      <c r="AE399" s="1">
        <f>'Innlegging av opplysninger'!$B$5*Z399</f>
        <v>151688.71606667995</v>
      </c>
      <c r="AF399" s="1">
        <f>'Innlegging av opplysninger'!$B$5*AA399</f>
        <v>137345.50393625454</v>
      </c>
      <c r="AG399" s="1"/>
      <c r="AH399" s="1">
        <f>'Innlegging av opplysninger'!$C$11*SUM(X399:AG399)</f>
        <v>442835.62463330413</v>
      </c>
      <c r="AI399" s="1">
        <f>'Innlegging av opplysninger'!$C$13*(((X399+Z399+AC399+AE399)*Data!M399)+(Z399+AE399)*(1-Data!M399)*1.8/12+Y399+AD399+AA399+AB399+AF399+AG399)</f>
        <v>82508.035548596439</v>
      </c>
      <c r="AJ399" s="1">
        <f>'Innlegging av opplysninger'!$C$13*((X399+Z399+AC399+AE399)*(1-Data!M399)-(Z399+AE399)*(1-Data!M399)*1.8/12)</f>
        <v>523477.55605487246</v>
      </c>
      <c r="AK399" s="83">
        <f t="shared" si="64"/>
        <v>3959000</v>
      </c>
      <c r="AL399" s="83">
        <f t="shared" si="65"/>
        <v>821000</v>
      </c>
      <c r="AM399" s="83">
        <f t="shared" si="66"/>
        <v>4597000</v>
      </c>
      <c r="AN399" s="83"/>
      <c r="AO399" s="83"/>
      <c r="AP399" s="83"/>
      <c r="AQ399" s="83"/>
      <c r="AR399" s="83"/>
      <c r="AS399" s="83"/>
      <c r="AT399" s="83"/>
      <c r="AV399" s="97"/>
      <c r="AZ399" s="98"/>
      <c r="BA399" s="99"/>
      <c r="BB399" s="4"/>
      <c r="BC399" s="3"/>
    </row>
    <row r="400" spans="1:55">
      <c r="A400" t="str">
        <f t="shared" si="60"/>
        <v>1806Alle</v>
      </c>
      <c r="B400" s="6" t="str">
        <f>Data!A400</f>
        <v>1806</v>
      </c>
      <c r="C400" s="7" t="str">
        <f>Data!B400</f>
        <v>Narvik kommune</v>
      </c>
      <c r="D400" s="7" t="str">
        <f>Data!C400</f>
        <v>Alle</v>
      </c>
      <c r="E400" s="1">
        <f>Data!D400</f>
        <v>1535.8854999999967</v>
      </c>
      <c r="F400" s="1">
        <f>Data!E400+Data!F400</f>
        <v>47118.674583858585</v>
      </c>
      <c r="G400" s="1">
        <f>Data!G400</f>
        <v>535.36320253039844</v>
      </c>
      <c r="H400" s="1">
        <f t="shared" si="61"/>
        <v>789478789.88254654</v>
      </c>
      <c r="I400" s="1">
        <f t="shared" si="62"/>
        <v>8970071.7818181869</v>
      </c>
      <c r="J400" s="1">
        <f t="shared" si="63"/>
        <v>95813863.399723753</v>
      </c>
      <c r="K400" s="1">
        <f>'Innlegging av opplysninger'!$B$4*H400</f>
        <v>102632242.68473105</v>
      </c>
      <c r="L400" s="1"/>
      <c r="M400" s="1">
        <f>'Innlegging av opplysninger'!$B$5*H400</f>
        <v>103421721.47461361</v>
      </c>
      <c r="N400" s="1">
        <f>'Innlegging av opplysninger'!$B$5*I400</f>
        <v>1175079.4034181826</v>
      </c>
      <c r="O400" s="1">
        <f>'Innlegging av opplysninger'!$B$5*J400</f>
        <v>12551616.105363812</v>
      </c>
      <c r="P400" s="1">
        <f>'Innlegging av opplysninger'!$B$5*K400</f>
        <v>13444823.791699769</v>
      </c>
      <c r="Q400" s="1"/>
      <c r="R400" s="1">
        <f>'Innlegging av opplysninger'!$C$11*SUM(H400:Q400)</f>
        <v>42844551.923908763</v>
      </c>
      <c r="S400" s="1">
        <f>'Innlegging av opplysninger'!$C$13*(((H400+J400+M400+O400)*Data!H400)+(J400+O400)*(1-Data!H400)*1.8/12+I400+N400+K400+L400+P400+Q400)</f>
        <v>8526873.3022608217</v>
      </c>
      <c r="T400" s="1">
        <f>'Innlegging av opplysninger'!$C$13*((H400+J400+M400+O400)*(1-Data!H400)-(J400+O400)*(1-Data!H400)*1.8/12)</f>
        <v>50102513.540982753</v>
      </c>
      <c r="U400" s="1">
        <f>Data!I400</f>
        <v>214.52049999999997</v>
      </c>
      <c r="V400" s="1">
        <f>Data!J400+Data!K400</f>
        <v>50264.501086298689</v>
      </c>
      <c r="W400" s="1">
        <f>Data!L400</f>
        <v>518.27242617838397</v>
      </c>
      <c r="X400" s="1">
        <f t="shared" si="67"/>
        <v>117630173.51218183</v>
      </c>
      <c r="Y400" s="100">
        <f t="shared" si="68"/>
        <v>1212873.3818181818</v>
      </c>
      <c r="Z400" s="100">
        <f t="shared" si="69"/>
        <v>16994555.705842</v>
      </c>
      <c r="AA400" s="100">
        <f>'Innlegging av opplysninger'!$B$4*X400</f>
        <v>15291922.556583639</v>
      </c>
      <c r="AB400" s="1"/>
      <c r="AC400" s="1">
        <f>'Innlegging av opplysninger'!$B$5*X400</f>
        <v>15409552.730095821</v>
      </c>
      <c r="AD400" s="1">
        <f>'Innlegging av opplysninger'!$B$5*Y400</f>
        <v>158886.41301818183</v>
      </c>
      <c r="AE400" s="1">
        <f>'Innlegging av opplysninger'!$B$5*Z400</f>
        <v>2226286.7974653021</v>
      </c>
      <c r="AF400" s="1">
        <f>'Innlegging av opplysninger'!$B$5*AA400</f>
        <v>2003241.8549124568</v>
      </c>
      <c r="AG400" s="1"/>
      <c r="AH400" s="1">
        <f>'Innlegging av opplysninger'!$C$11*SUM(X400:AG400)</f>
        <v>6495244.7321728617</v>
      </c>
      <c r="AI400" s="1">
        <f>'Innlegging av opplysninger'!$C$13*(((X400+Z400+AC400+AE400)*Data!M400)+(Z400+AE400)*(1-Data!M400)*1.8/12+Y400+AD400+AA400+AB400+AF400+AG400)</f>
        <v>1406989.196401858</v>
      </c>
      <c r="AJ400" s="1">
        <f>'Innlegging av opplysninger'!$C$13*((X400+Z400+AC400+AE400)*(1-Data!M400)-(Z400+AE400)*(1-Data!M400)*1.8/12)</f>
        <v>7481240.4370978484</v>
      </c>
      <c r="AK400" s="83">
        <f t="shared" si="64"/>
        <v>49340000</v>
      </c>
      <c r="AL400" s="83">
        <f t="shared" si="65"/>
        <v>9934000</v>
      </c>
      <c r="AM400" s="83">
        <f t="shared" si="66"/>
        <v>57584000</v>
      </c>
      <c r="AN400" s="83"/>
      <c r="AO400" s="83"/>
      <c r="AP400" s="83"/>
      <c r="AQ400" s="83"/>
      <c r="AR400" s="83"/>
      <c r="AS400" s="83"/>
      <c r="AT400" s="83"/>
      <c r="AV400" s="97"/>
      <c r="AZ400" s="98"/>
      <c r="BA400" s="99"/>
      <c r="BB400" s="4"/>
      <c r="BC400" s="3"/>
    </row>
    <row r="401" spans="1:55">
      <c r="A401" t="str">
        <f t="shared" si="60"/>
        <v>1806Administrasjon</v>
      </c>
      <c r="B401" s="6" t="str">
        <f>Data!A401</f>
        <v>1806</v>
      </c>
      <c r="C401" s="7" t="str">
        <f>Data!B401</f>
        <v>Narvik kommune</v>
      </c>
      <c r="D401" s="7" t="str">
        <f>Data!C401</f>
        <v>Administrasjon</v>
      </c>
      <c r="E401" s="1">
        <f>Data!D401</f>
        <v>102.48700000000001</v>
      </c>
      <c r="F401" s="1">
        <f>Data!E401+Data!F401</f>
        <v>57403.917061025633</v>
      </c>
      <c r="G401" s="1">
        <f>Data!G401</f>
        <v>0</v>
      </c>
      <c r="H401" s="1">
        <f t="shared" si="61"/>
        <v>64179875.430909105</v>
      </c>
      <c r="I401" s="1">
        <f t="shared" si="62"/>
        <v>0</v>
      </c>
      <c r="J401" s="1">
        <f t="shared" si="63"/>
        <v>7701585.0517090922</v>
      </c>
      <c r="K401" s="1">
        <f>'Innlegging av opplysninger'!$B$4*H401</f>
        <v>8343383.8060181839</v>
      </c>
      <c r="L401" s="1"/>
      <c r="M401" s="1">
        <f>'Innlegging av opplysninger'!$B$5*H401</f>
        <v>8407563.6814490929</v>
      </c>
      <c r="N401" s="1">
        <f>'Innlegging av opplysninger'!$B$5*I401</f>
        <v>0</v>
      </c>
      <c r="O401" s="1">
        <f>'Innlegging av opplysninger'!$B$5*J401</f>
        <v>1008907.6417738912</v>
      </c>
      <c r="P401" s="1">
        <f>'Innlegging av opplysninger'!$B$5*K401</f>
        <v>1092983.2785883821</v>
      </c>
      <c r="Q401" s="1"/>
      <c r="R401" s="1">
        <f>'Innlegging av opplysninger'!$C$11*SUM(H401:Q401)</f>
        <v>3447903.3578370144</v>
      </c>
      <c r="S401" s="1">
        <f>'Innlegging av opplysninger'!$C$13*(((H401+J401+M401+O401)*Data!H401)+(J401+O401)*(1-Data!H401)*1.8/12+I401+N401+K401+L401+P401+Q401)</f>
        <v>968633.33322334872</v>
      </c>
      <c r="T401" s="1">
        <f>'Innlegging av opplysninger'!$C$13*((H401+J401+M401+O401)*(1-Data!H401)-(J401+O401)*(1-Data!H401)*1.8/12)</f>
        <v>3749550.2090799343</v>
      </c>
      <c r="U401" s="1">
        <f>Data!I401</f>
        <v>25.946199999999997</v>
      </c>
      <c r="V401" s="1">
        <f>Data!J401+Data!K401</f>
        <v>54613.942118691761</v>
      </c>
      <c r="W401" s="1">
        <f>Data!L401</f>
        <v>0</v>
      </c>
      <c r="X401" s="1">
        <f t="shared" si="67"/>
        <v>15458446.527272725</v>
      </c>
      <c r="Y401" s="100">
        <f t="shared" si="68"/>
        <v>0</v>
      </c>
      <c r="Z401" s="100">
        <f t="shared" si="69"/>
        <v>2210557.8533999994</v>
      </c>
      <c r="AA401" s="100">
        <f>'Innlegging av opplysninger'!$B$4*X401</f>
        <v>2009598.0485454544</v>
      </c>
      <c r="AB401" s="1"/>
      <c r="AC401" s="1">
        <f>'Innlegging av opplysninger'!$B$5*X401</f>
        <v>2025056.4950727271</v>
      </c>
      <c r="AD401" s="1">
        <f>'Innlegging av opplysninger'!$B$5*Y401</f>
        <v>0</v>
      </c>
      <c r="AE401" s="1">
        <f>'Innlegging av opplysninger'!$B$5*Z401</f>
        <v>289583.07879539992</v>
      </c>
      <c r="AF401" s="1">
        <f>'Innlegging av opplysninger'!$B$5*AA401</f>
        <v>263257.34435945452</v>
      </c>
      <c r="AG401" s="1"/>
      <c r="AH401" s="1">
        <f>'Innlegging av opplysninger'!$C$11*SUM(X401:AG401)</f>
        <v>845746.97520293866</v>
      </c>
      <c r="AI401" s="1">
        <f>'Innlegging av opplysninger'!$C$13*(((X401+Z401+AC401+AE401)*Data!M401)+(Z401+AE401)*(1-Data!M401)*1.8/12+Y401+AD401+AA401+AB401+AF401+AG401)</f>
        <v>217124.90920509008</v>
      </c>
      <c r="AJ401" s="1">
        <f>'Innlegging av opplysninger'!$C$13*((X401+Z401+AC401+AE401)*(1-Data!M401)-(Z401+AE401)*(1-Data!M401)*1.8/12)</f>
        <v>940213.05686208908</v>
      </c>
      <c r="AK401" s="83">
        <f t="shared" si="64"/>
        <v>4294000</v>
      </c>
      <c r="AL401" s="83">
        <f t="shared" si="65"/>
        <v>1186000</v>
      </c>
      <c r="AM401" s="83">
        <f t="shared" si="66"/>
        <v>4690000</v>
      </c>
      <c r="AN401" s="83"/>
      <c r="AO401" s="83"/>
      <c r="AP401" s="83"/>
      <c r="AQ401" s="83"/>
      <c r="AR401" s="83"/>
      <c r="AS401" s="83"/>
      <c r="AT401" s="83"/>
      <c r="AV401" s="97"/>
      <c r="AZ401" s="98"/>
      <c r="BA401" s="99"/>
      <c r="BB401" s="4"/>
      <c r="BC401" s="3"/>
    </row>
    <row r="402" spans="1:55">
      <c r="A402" t="str">
        <f t="shared" si="60"/>
        <v>1806Undervisning</v>
      </c>
      <c r="B402" s="6" t="str">
        <f>Data!A402</f>
        <v>1806</v>
      </c>
      <c r="C402" s="7" t="str">
        <f>Data!B402</f>
        <v>Narvik kommune</v>
      </c>
      <c r="D402" s="7" t="str">
        <f>Data!C402</f>
        <v>Undervisning</v>
      </c>
      <c r="E402" s="1">
        <f>Data!D402</f>
        <v>431.45290000000017</v>
      </c>
      <c r="F402" s="1">
        <f>Data!E402+Data!F402</f>
        <v>45503.616872587168</v>
      </c>
      <c r="G402" s="1">
        <f>Data!G402</f>
        <v>1.1471704095626656</v>
      </c>
      <c r="H402" s="1">
        <f t="shared" si="61"/>
        <v>214174554.11090913</v>
      </c>
      <c r="I402" s="1">
        <f t="shared" si="62"/>
        <v>5399.454545454545</v>
      </c>
      <c r="J402" s="1">
        <f t="shared" si="63"/>
        <v>25701594.427854553</v>
      </c>
      <c r="K402" s="1">
        <f>'Innlegging av opplysninger'!$B$4*H402</f>
        <v>27842692.034418188</v>
      </c>
      <c r="L402" s="1"/>
      <c r="M402" s="1">
        <f>'Innlegging av opplysninger'!$B$5*H402</f>
        <v>28056866.588529099</v>
      </c>
      <c r="N402" s="1">
        <f>'Innlegging av opplysninger'!$B$5*I402</f>
        <v>707.32854545454541</v>
      </c>
      <c r="O402" s="1">
        <f>'Innlegging av opplysninger'!$B$5*J402</f>
        <v>3366908.8700489467</v>
      </c>
      <c r="P402" s="1">
        <f>'Innlegging av opplysninger'!$B$5*K402</f>
        <v>3647392.6565087829</v>
      </c>
      <c r="Q402" s="1"/>
      <c r="R402" s="1">
        <f>'Innlegging av opplysninger'!$C$11*SUM(H402:Q402)</f>
        <v>11506252.387911664</v>
      </c>
      <c r="S402" s="1">
        <f>'Innlegging av opplysninger'!$C$13*(((H402+J402+M402+O402)*Data!H402)+(J402+O402)*(1-Data!H402)*1.8/12+I402+N402+K402+L402+P402+Q402)</f>
        <v>1981933.5223514966</v>
      </c>
      <c r="T402" s="1">
        <f>'Innlegging av opplysninger'!$C$13*((H402+J402+M402+O402)*(1-Data!H402)-(J402+O402)*(1-Data!H402)*1.8/12)</f>
        <v>13763464.482159205</v>
      </c>
      <c r="U402" s="1">
        <f>Data!I402</f>
        <v>48.98</v>
      </c>
      <c r="V402" s="1">
        <f>Data!J402+Data!K402</f>
        <v>50259.798829454201</v>
      </c>
      <c r="W402" s="1">
        <f>Data!L402</f>
        <v>0</v>
      </c>
      <c r="X402" s="1">
        <f t="shared" si="67"/>
        <v>26855181.236363634</v>
      </c>
      <c r="Y402" s="100">
        <f t="shared" si="68"/>
        <v>0</v>
      </c>
      <c r="Z402" s="100">
        <f t="shared" si="69"/>
        <v>3840290.9167999993</v>
      </c>
      <c r="AA402" s="100">
        <f>'Innlegging av opplysninger'!$B$4*X402</f>
        <v>3491173.5607272726</v>
      </c>
      <c r="AB402" s="1"/>
      <c r="AC402" s="1">
        <f>'Innlegging av opplysninger'!$B$5*X402</f>
        <v>3518028.7419636361</v>
      </c>
      <c r="AD402" s="1">
        <f>'Innlegging av opplysninger'!$B$5*Y402</f>
        <v>0</v>
      </c>
      <c r="AE402" s="1">
        <f>'Innlegging av opplysninger'!$B$5*Z402</f>
        <v>503078.11010079994</v>
      </c>
      <c r="AF402" s="1">
        <f>'Innlegging av opplysninger'!$B$5*AA402</f>
        <v>457343.73645527271</v>
      </c>
      <c r="AG402" s="1"/>
      <c r="AH402" s="1">
        <f>'Innlegging av opplysninger'!$C$11*SUM(X402:AG402)</f>
        <v>1469273.6594916035</v>
      </c>
      <c r="AI402" s="1">
        <f>'Innlegging av opplysninger'!$C$13*(((X402+Z402+AC402+AE402)*Data!M402)+(Z402+AE402)*(1-Data!M402)*1.8/12+Y402+AD402+AA402+AB402+AF402+AG402)</f>
        <v>284098.21872729732</v>
      </c>
      <c r="AJ402" s="1">
        <f>'Innlegging av opplysninger'!$C$13*((X402+Z402+AC402+AE402)*(1-Data!M402)-(Z402+AE402)*(1-Data!M402)*1.8/12)</f>
        <v>1726486.7889980541</v>
      </c>
      <c r="AK402" s="83">
        <f t="shared" si="64"/>
        <v>12976000</v>
      </c>
      <c r="AL402" s="83">
        <f t="shared" si="65"/>
        <v>2266000</v>
      </c>
      <c r="AM402" s="83">
        <f t="shared" si="66"/>
        <v>15490000</v>
      </c>
      <c r="AN402" s="83"/>
      <c r="AO402" s="83"/>
      <c r="AP402" s="83"/>
      <c r="AQ402" s="83"/>
      <c r="AR402" s="83"/>
      <c r="AS402" s="83"/>
      <c r="AT402" s="83"/>
      <c r="AV402" s="97"/>
      <c r="AZ402" s="98"/>
      <c r="BA402" s="99"/>
      <c r="BB402" s="4"/>
      <c r="BC402" s="3"/>
    </row>
    <row r="403" spans="1:55">
      <c r="A403" t="str">
        <f t="shared" si="60"/>
        <v>1806Barnehager</v>
      </c>
      <c r="B403" s="6" t="str">
        <f>Data!A403</f>
        <v>1806</v>
      </c>
      <c r="C403" s="7" t="str">
        <f>Data!B403</f>
        <v>Narvik kommune</v>
      </c>
      <c r="D403" s="7" t="str">
        <f>Data!C403</f>
        <v>Barnehager</v>
      </c>
      <c r="E403" s="1">
        <f>Data!D403</f>
        <v>126.8374</v>
      </c>
      <c r="F403" s="1">
        <f>Data!E403+Data!F403</f>
        <v>41230.278779497741</v>
      </c>
      <c r="G403" s="1">
        <f>Data!G403</f>
        <v>0</v>
      </c>
      <c r="H403" s="1">
        <f t="shared" si="61"/>
        <v>57049542.127272725</v>
      </c>
      <c r="I403" s="1">
        <f t="shared" si="62"/>
        <v>0</v>
      </c>
      <c r="J403" s="1">
        <f t="shared" si="63"/>
        <v>6845945.0552727263</v>
      </c>
      <c r="K403" s="1">
        <f>'Innlegging av opplysninger'!$B$4*H403</f>
        <v>7416440.4765454549</v>
      </c>
      <c r="L403" s="1"/>
      <c r="M403" s="1">
        <f>'Innlegging av opplysninger'!$B$5*H403</f>
        <v>7473490.018672727</v>
      </c>
      <c r="N403" s="1">
        <f>'Innlegging av opplysninger'!$B$5*I403</f>
        <v>0</v>
      </c>
      <c r="O403" s="1">
        <f>'Innlegging av opplysninger'!$B$5*J403</f>
        <v>896818.80224072724</v>
      </c>
      <c r="P403" s="1">
        <f>'Innlegging av opplysninger'!$B$5*K403</f>
        <v>971553.70242745464</v>
      </c>
      <c r="Q403" s="1"/>
      <c r="R403" s="1">
        <f>'Innlegging av opplysninger'!$C$11*SUM(H403:Q403)</f>
        <v>3064844.0269324095</v>
      </c>
      <c r="S403" s="1">
        <f>'Innlegging av opplysninger'!$C$13*(((H403+J403+M403+O403)*Data!H403)+(J403+O403)*(1-Data!H403)*1.8/12+I403+N403+K403+L403+P403+Q403)</f>
        <v>504924.78466313798</v>
      </c>
      <c r="T403" s="1">
        <f>'Innlegging av opplysninger'!$C$13*((H403+J403+M403+O403)*(1-Data!H403)-(J403+O403)*(1-Data!H403)*1.8/12)</f>
        <v>3689072.3048233166</v>
      </c>
      <c r="U403" s="1">
        <f>Data!I403</f>
        <v>16.2</v>
      </c>
      <c r="V403" s="1">
        <f>Data!J403+Data!K403</f>
        <v>45331.692386831281</v>
      </c>
      <c r="W403" s="1">
        <f>Data!L403</f>
        <v>0</v>
      </c>
      <c r="X403" s="1">
        <f t="shared" si="67"/>
        <v>8011346.3636363633</v>
      </c>
      <c r="Y403" s="100">
        <f t="shared" si="68"/>
        <v>0</v>
      </c>
      <c r="Z403" s="100">
        <f t="shared" si="69"/>
        <v>1145622.5299999998</v>
      </c>
      <c r="AA403" s="100">
        <f>'Innlegging av opplysninger'!$B$4*X403</f>
        <v>1041475.0272727272</v>
      </c>
      <c r="AB403" s="1"/>
      <c r="AC403" s="1">
        <f>'Innlegging av opplysninger'!$B$5*X403</f>
        <v>1049486.3736363635</v>
      </c>
      <c r="AD403" s="1">
        <f>'Innlegging av opplysninger'!$B$5*Y403</f>
        <v>0</v>
      </c>
      <c r="AE403" s="1">
        <f>'Innlegging av opplysninger'!$B$5*Z403</f>
        <v>150076.55142999999</v>
      </c>
      <c r="AF403" s="1">
        <f>'Innlegging av opplysninger'!$B$5*AA403</f>
        <v>136433.22857272727</v>
      </c>
      <c r="AG403" s="1"/>
      <c r="AH403" s="1">
        <f>'Innlegging av opplysninger'!$C$11*SUM(X403:AG403)</f>
        <v>438308.72283283086</v>
      </c>
      <c r="AI403" s="1">
        <f>'Innlegging av opplysninger'!$C$13*(((X403+Z403+AC403+AE403)*Data!M403)+(Z403+AE403)*(1-Data!M403)*1.8/12+Y403+AD403+AA403+AB403+AF403+AG403)</f>
        <v>76757.516561416342</v>
      </c>
      <c r="AJ403" s="1">
        <f>'Innlegging av opplysninger'!$C$13*((X403+Z403+AC403+AE403)*(1-Data!M403)-(Z403+AE403)*(1-Data!M403)*1.8/12)</f>
        <v>523033.36731508898</v>
      </c>
      <c r="AK403" s="83">
        <f t="shared" si="64"/>
        <v>3503000</v>
      </c>
      <c r="AL403" s="83">
        <f t="shared" si="65"/>
        <v>582000</v>
      </c>
      <c r="AM403" s="83">
        <f t="shared" si="66"/>
        <v>4212000</v>
      </c>
      <c r="AN403" s="83"/>
      <c r="AO403" s="83"/>
      <c r="AP403" s="83"/>
      <c r="AQ403" s="83"/>
      <c r="AR403" s="83"/>
      <c r="AS403" s="83"/>
      <c r="AT403" s="83"/>
      <c r="AV403" s="97"/>
      <c r="AZ403" s="98"/>
      <c r="BA403" s="99"/>
      <c r="BB403" s="4"/>
      <c r="BC403" s="3"/>
    </row>
    <row r="404" spans="1:55">
      <c r="A404" t="str">
        <f t="shared" si="60"/>
        <v>1806Helse/pleie/omsorg</v>
      </c>
      <c r="B404" s="6" t="str">
        <f>Data!A404</f>
        <v>1806</v>
      </c>
      <c r="C404" s="7" t="str">
        <f>Data!B404</f>
        <v>Narvik kommune</v>
      </c>
      <c r="D404" s="7" t="str">
        <f>Data!C404</f>
        <v>Helse/pleie/omsorg</v>
      </c>
      <c r="E404" s="1">
        <f>Data!D404</f>
        <v>775.68970000000058</v>
      </c>
      <c r="F404" s="1">
        <f>Data!E404+Data!F404</f>
        <v>47364.867012844603</v>
      </c>
      <c r="G404" s="1">
        <f>Data!G404</f>
        <v>1053.1890909470626</v>
      </c>
      <c r="H404" s="1">
        <f t="shared" si="61"/>
        <v>400804794.36800021</v>
      </c>
      <c r="I404" s="1">
        <f t="shared" si="62"/>
        <v>8912159.2363636382</v>
      </c>
      <c r="J404" s="1">
        <f t="shared" si="63"/>
        <v>49166034.43252366</v>
      </c>
      <c r="K404" s="1">
        <f>'Innlegging av opplysninger'!$B$4*H404</f>
        <v>52104623.267840028</v>
      </c>
      <c r="L404" s="1"/>
      <c r="M404" s="1">
        <f>'Innlegging av opplysninger'!$B$5*H404</f>
        <v>52505428.062208027</v>
      </c>
      <c r="N404" s="1">
        <f>'Innlegging av opplysninger'!$B$5*I404</f>
        <v>1167492.8599636366</v>
      </c>
      <c r="O404" s="1">
        <f>'Innlegging av opplysninger'!$B$5*J404</f>
        <v>6440750.5106605999</v>
      </c>
      <c r="P404" s="1">
        <f>'Innlegging av opplysninger'!$B$5*K404</f>
        <v>6825705.6480870442</v>
      </c>
      <c r="Q404" s="1"/>
      <c r="R404" s="1">
        <f>'Innlegging av opplysninger'!$C$11*SUM(H404:Q404)</f>
        <v>21961225.558654584</v>
      </c>
      <c r="S404" s="1">
        <f>'Innlegging av opplysninger'!$C$13*(((H404+J404+M404+O404)*Data!H404)+(J404+O404)*(1-Data!H404)*1.8/12+I404+N404+K404+L404+P404+Q404)</f>
        <v>4509743.5827802671</v>
      </c>
      <c r="T404" s="1">
        <f>'Innlegging av opplysninger'!$C$13*((H404+J404+M404+O404)*(1-Data!H404)-(J404+O404)*(1-Data!H404)*1.8/12)</f>
        <v>25542459.81327337</v>
      </c>
      <c r="U404" s="1">
        <f>Data!I404</f>
        <v>104.07429999999999</v>
      </c>
      <c r="V404" s="1">
        <f>Data!J404+Data!K404</f>
        <v>49645.247612683117</v>
      </c>
      <c r="W404" s="1">
        <f>Data!L404</f>
        <v>1052.4093844493791</v>
      </c>
      <c r="X404" s="1">
        <f t="shared" si="67"/>
        <v>56365029.748545453</v>
      </c>
      <c r="Y404" s="100">
        <f t="shared" si="68"/>
        <v>1194859.3090909091</v>
      </c>
      <c r="Z404" s="100">
        <f t="shared" si="69"/>
        <v>8231064.1352419993</v>
      </c>
      <c r="AA404" s="100">
        <f>'Innlegging av opplysninger'!$B$4*X404</f>
        <v>7327453.8673109096</v>
      </c>
      <c r="AB404" s="1"/>
      <c r="AC404" s="1">
        <f>'Innlegging av opplysninger'!$B$5*X404</f>
        <v>7383818.8970594546</v>
      </c>
      <c r="AD404" s="1">
        <f>'Innlegging av opplysninger'!$B$5*Y404</f>
        <v>156526.56949090908</v>
      </c>
      <c r="AE404" s="1">
        <f>'Innlegging av opplysninger'!$B$5*Z404</f>
        <v>1078269.4017167019</v>
      </c>
      <c r="AF404" s="1">
        <f>'Innlegging av opplysninger'!$B$5*AA404</f>
        <v>959896.45661772916</v>
      </c>
      <c r="AG404" s="1"/>
      <c r="AH404" s="1">
        <f>'Innlegging av opplysninger'!$C$11*SUM(X404:AG404)</f>
        <v>3142482.8986328151</v>
      </c>
      <c r="AI404" s="1">
        <f>'Innlegging av opplysninger'!$C$13*(((X404+Z404+AC404+AE404)*Data!M404)+(Z404+AE404)*(1-Data!M404)*1.8/12+Y404+AD404+AA404+AB404+AF404+AG404)</f>
        <v>694786.02401210496</v>
      </c>
      <c r="AJ404" s="1">
        <f>'Innlegging av opplysninger'!$C$13*((X404+Z404+AC404+AE404)*(1-Data!M404)-(Z404+AE404)*(1-Data!M404)*1.8/12)</f>
        <v>3605453.7320117461</v>
      </c>
      <c r="AK404" s="83">
        <f t="shared" si="64"/>
        <v>25104000</v>
      </c>
      <c r="AL404" s="83">
        <f t="shared" si="65"/>
        <v>5205000</v>
      </c>
      <c r="AM404" s="83">
        <f t="shared" si="66"/>
        <v>29148000</v>
      </c>
      <c r="AN404" s="83"/>
      <c r="AO404" s="83"/>
      <c r="AP404" s="83"/>
      <c r="AQ404" s="83"/>
      <c r="AR404" s="83"/>
      <c r="AS404" s="83"/>
      <c r="AT404" s="83"/>
      <c r="AV404" s="97"/>
      <c r="AZ404" s="98"/>
      <c r="BA404" s="99"/>
      <c r="BB404" s="4"/>
      <c r="BC404" s="3"/>
    </row>
    <row r="405" spans="1:55">
      <c r="A405" t="str">
        <f t="shared" si="60"/>
        <v>1806Samferdsel og teknikk</v>
      </c>
      <c r="B405" s="6" t="str">
        <f>Data!A405</f>
        <v>1806</v>
      </c>
      <c r="C405" s="7" t="str">
        <f>Data!B405</f>
        <v>Narvik kommune</v>
      </c>
      <c r="D405" s="7" t="str">
        <f>Data!C405</f>
        <v>Samferdsel og teknikk</v>
      </c>
      <c r="E405" s="1">
        <f>Data!D405</f>
        <v>67.849999999999994</v>
      </c>
      <c r="F405" s="1">
        <f>Data!E405+Data!F405</f>
        <v>49519.916973716543</v>
      </c>
      <c r="G405" s="1">
        <f>Data!G405</f>
        <v>70.946204863669863</v>
      </c>
      <c r="H405" s="1">
        <f t="shared" si="61"/>
        <v>36653742.181818187</v>
      </c>
      <c r="I405" s="1">
        <f t="shared" si="62"/>
        <v>52513.090909090897</v>
      </c>
      <c r="J405" s="1">
        <f t="shared" si="63"/>
        <v>4404750.6327272737</v>
      </c>
      <c r="K405" s="1">
        <f>'Innlegging av opplysninger'!$B$4*H405</f>
        <v>4764986.4836363643</v>
      </c>
      <c r="L405" s="1"/>
      <c r="M405" s="1">
        <f>'Innlegging av opplysninger'!$B$5*H405</f>
        <v>4801640.2258181823</v>
      </c>
      <c r="N405" s="1">
        <f>'Innlegging av opplysninger'!$B$5*I405</f>
        <v>6879.2149090909079</v>
      </c>
      <c r="O405" s="1">
        <f>'Innlegging av opplysninger'!$B$5*J405</f>
        <v>577022.33288727293</v>
      </c>
      <c r="P405" s="1">
        <f>'Innlegging av opplysninger'!$B$5*K405</f>
        <v>624213.22935636376</v>
      </c>
      <c r="Q405" s="1"/>
      <c r="R405" s="1">
        <f>'Innlegging av opplysninger'!$C$11*SUM(H405:Q405)</f>
        <v>1971658.4008983492</v>
      </c>
      <c r="S405" s="1">
        <f>'Innlegging av opplysninger'!$C$13*(((H405+J405+M405+O405)*Data!H405)+(J405+O405)*(1-Data!H405)*1.8/12+I405+N405+K405+L405+P405+Q405)</f>
        <v>392173.07470441092</v>
      </c>
      <c r="T405" s="1">
        <f>'Innlegging av opplysninger'!$C$13*((H405+J405+M405+O405)*(1-Data!H405)-(J405+O405)*(1-Data!H405)*1.8/12)</f>
        <v>2305885.7896828032</v>
      </c>
      <c r="U405" s="1">
        <f>Data!I405</f>
        <v>14.8</v>
      </c>
      <c r="V405" s="1">
        <f>Data!J405+Data!K405</f>
        <v>52558.216216216206</v>
      </c>
      <c r="W405" s="1">
        <f>Data!L405</f>
        <v>111.57364864864866</v>
      </c>
      <c r="X405" s="1">
        <f t="shared" si="67"/>
        <v>8485762.9090909082</v>
      </c>
      <c r="Y405" s="100">
        <f t="shared" si="68"/>
        <v>18014.072727272727</v>
      </c>
      <c r="Z405" s="100">
        <f t="shared" si="69"/>
        <v>1216040.1083999998</v>
      </c>
      <c r="AA405" s="100">
        <f>'Innlegging av opplysninger'!$B$4*X405</f>
        <v>1103149.1781818182</v>
      </c>
      <c r="AB405" s="1"/>
      <c r="AC405" s="1">
        <f>'Innlegging av opplysninger'!$B$5*X405</f>
        <v>1111634.9410909091</v>
      </c>
      <c r="AD405" s="1">
        <f>'Innlegging av opplysninger'!$B$5*Y405</f>
        <v>2359.8435272727274</v>
      </c>
      <c r="AE405" s="1">
        <f>'Innlegging av opplysninger'!$B$5*Z405</f>
        <v>159301.25420039997</v>
      </c>
      <c r="AF405" s="1">
        <f>'Innlegging av opplysninger'!$B$5*AA405</f>
        <v>144512.54234181819</v>
      </c>
      <c r="AG405" s="1"/>
      <c r="AH405" s="1">
        <f>'Innlegging av opplysninger'!$C$11*SUM(X405:AG405)</f>
        <v>465149.44428329519</v>
      </c>
      <c r="AI405" s="1">
        <f>'Innlegging av opplysninger'!$C$13*(((X405+Z405+AC405+AE405)*Data!M405)+(Z405+AE405)*(1-Data!M405)*1.8/12+Y405+AD405+AA405+AB405+AF405+AG405)</f>
        <v>112326.72914130543</v>
      </c>
      <c r="AJ405" s="1">
        <f>'Innlegging av opplysninger'!$C$13*((X405+Z405+AC405+AE405)*(1-Data!M405)-(Z405+AE405)*(1-Data!M405)*1.8/12)</f>
        <v>524193.56303583534</v>
      </c>
      <c r="AK405" s="83">
        <f t="shared" si="64"/>
        <v>2437000</v>
      </c>
      <c r="AL405" s="83">
        <f t="shared" si="65"/>
        <v>504000</v>
      </c>
      <c r="AM405" s="83">
        <f t="shared" si="66"/>
        <v>2830000</v>
      </c>
      <c r="AN405" s="83"/>
      <c r="AO405" s="83"/>
      <c r="AP405" s="83"/>
      <c r="AQ405" s="83"/>
      <c r="AR405" s="83"/>
      <c r="AS405" s="83"/>
      <c r="AT405" s="83"/>
      <c r="AV405" s="97"/>
      <c r="AZ405" s="98"/>
      <c r="BA405" s="99"/>
      <c r="BB405" s="4"/>
      <c r="BC405" s="3"/>
    </row>
    <row r="406" spans="1:55">
      <c r="A406" t="str">
        <f t="shared" si="60"/>
        <v>1806Annet</v>
      </c>
      <c r="B406" s="6" t="str">
        <f>Data!A406</f>
        <v>1806</v>
      </c>
      <c r="C406" s="7" t="str">
        <f>Data!B406</f>
        <v>Narvik kommune</v>
      </c>
      <c r="D406" s="7" t="str">
        <f>Data!C406</f>
        <v>Annet</v>
      </c>
      <c r="E406" s="1">
        <f>Data!D406</f>
        <v>31.568499999999997</v>
      </c>
      <c r="F406" s="1">
        <f>Data!E406+Data!F406</f>
        <v>48249.335651044566</v>
      </c>
      <c r="G406" s="1">
        <f>Data!G406</f>
        <v>0</v>
      </c>
      <c r="H406" s="1">
        <f t="shared" si="61"/>
        <v>16616281.663636364</v>
      </c>
      <c r="I406" s="1">
        <f t="shared" si="62"/>
        <v>0</v>
      </c>
      <c r="J406" s="1">
        <f t="shared" si="63"/>
        <v>1993953.7996363635</v>
      </c>
      <c r="K406" s="1">
        <f>'Innlegging av opplysninger'!$B$4*H406</f>
        <v>2160116.6162727275</v>
      </c>
      <c r="L406" s="1"/>
      <c r="M406" s="1">
        <f>'Innlegging av opplysninger'!$B$5*H406</f>
        <v>2176732.8979363637</v>
      </c>
      <c r="N406" s="1">
        <f>'Innlegging av opplysninger'!$B$5*I406</f>
        <v>0</v>
      </c>
      <c r="O406" s="1">
        <f>'Innlegging av opplysninger'!$B$5*J406</f>
        <v>261207.94775236363</v>
      </c>
      <c r="P406" s="1">
        <f>'Innlegging av opplysninger'!$B$5*K406</f>
        <v>282975.2767317273</v>
      </c>
      <c r="Q406" s="1"/>
      <c r="R406" s="1">
        <f>'Innlegging av opplysninger'!$C$11*SUM(H406:Q406)</f>
        <v>892668.19167470455</v>
      </c>
      <c r="S406" s="1">
        <f>'Innlegging av opplysninger'!$C$13*(((H406+J406+M406+O406)*Data!H406)+(J406+O406)*(1-Data!H406)*1.8/12+I406+N406+K406+L406+P406+Q406)</f>
        <v>169301.22130253279</v>
      </c>
      <c r="T406" s="1">
        <f>'Innlegging av opplysninger'!$C$13*((H406+J406+M406+O406)*(1-Data!H406)-(J406+O406)*(1-Data!H406)*1.8/12)</f>
        <v>1052244.7251996943</v>
      </c>
      <c r="U406" s="1">
        <f>Data!I406</f>
        <v>4.5199999999999996</v>
      </c>
      <c r="V406" s="1">
        <f>Data!J406+Data!K406</f>
        <v>49775.947640117993</v>
      </c>
      <c r="W406" s="1">
        <f>Data!L406</f>
        <v>0</v>
      </c>
      <c r="X406" s="1">
        <f t="shared" si="67"/>
        <v>2454406.7272727271</v>
      </c>
      <c r="Y406" s="100">
        <f t="shared" si="68"/>
        <v>0</v>
      </c>
      <c r="Z406" s="100">
        <f t="shared" si="69"/>
        <v>350980.16199999995</v>
      </c>
      <c r="AA406" s="100">
        <f>'Innlegging av opplysninger'!$B$4*X406</f>
        <v>319072.87454545451</v>
      </c>
      <c r="AB406" s="1"/>
      <c r="AC406" s="1">
        <f>'Innlegging av opplysninger'!$B$5*X406</f>
        <v>321527.28127272724</v>
      </c>
      <c r="AD406" s="1">
        <f>'Innlegging av opplysninger'!$B$5*Y406</f>
        <v>0</v>
      </c>
      <c r="AE406" s="1">
        <f>'Innlegging av opplysninger'!$B$5*Z406</f>
        <v>45978.401221999993</v>
      </c>
      <c r="AF406" s="1">
        <f>'Innlegging av opplysninger'!$B$5*AA406</f>
        <v>41798.546565454541</v>
      </c>
      <c r="AG406" s="1"/>
      <c r="AH406" s="1">
        <f>'Innlegging av opplysninger'!$C$11*SUM(X406:AG406)</f>
        <v>134283.03172937778</v>
      </c>
      <c r="AI406" s="1">
        <f>'Innlegging av opplysninger'!$C$13*(((X406+Z406+AC406+AE406)*Data!M406)+(Z406+AE406)*(1-Data!M406)*1.8/12+Y406+AD406+AA406+AB406+AF406+AG406)</f>
        <v>21861.590690898869</v>
      </c>
      <c r="AJ406" s="1">
        <f>'Innlegging av opplysninger'!$C$13*((X406+Z406+AC406+AE406)*(1-Data!M406)-(Z406+AE406)*(1-Data!M406)*1.8/12)</f>
        <v>161894.13693877601</v>
      </c>
      <c r="AK406" s="83">
        <f t="shared" si="64"/>
        <v>1027000</v>
      </c>
      <c r="AL406" s="83">
        <f t="shared" si="65"/>
        <v>191000</v>
      </c>
      <c r="AM406" s="83">
        <f t="shared" si="66"/>
        <v>1214000</v>
      </c>
      <c r="AN406" s="83"/>
      <c r="AO406" s="83"/>
      <c r="AP406" s="83"/>
      <c r="AQ406" s="83"/>
      <c r="AR406" s="83"/>
      <c r="AS406" s="83"/>
      <c r="AT406" s="83"/>
      <c r="AV406" s="97"/>
      <c r="AZ406" s="98"/>
      <c r="BA406" s="99"/>
      <c r="BB406" s="4"/>
      <c r="BC406" s="3"/>
    </row>
    <row r="407" spans="1:55">
      <c r="A407" t="str">
        <f t="shared" si="60"/>
        <v>1811Alle</v>
      </c>
      <c r="B407" s="6" t="str">
        <f>Data!A407</f>
        <v>1811</v>
      </c>
      <c r="C407" s="7" t="str">
        <f>Data!B407</f>
        <v>Bindal kommune</v>
      </c>
      <c r="D407" s="7" t="str">
        <f>Data!C407</f>
        <v>Alle</v>
      </c>
      <c r="E407" s="1">
        <f>Data!D407</f>
        <v>110.47599999999997</v>
      </c>
      <c r="F407" s="1">
        <f>Data!E407+Data!F407</f>
        <v>47758.207913936087</v>
      </c>
      <c r="G407" s="1">
        <f>Data!G407</f>
        <v>405.41094898439496</v>
      </c>
      <c r="H407" s="1">
        <f t="shared" si="61"/>
        <v>57557844.845454559</v>
      </c>
      <c r="I407" s="1">
        <f t="shared" si="62"/>
        <v>488598.32727272733</v>
      </c>
      <c r="J407" s="1">
        <f t="shared" si="63"/>
        <v>6965573.1807272742</v>
      </c>
      <c r="K407" s="1">
        <f>'Innlegging av opplysninger'!$B$4*H407</f>
        <v>7482519.8299090927</v>
      </c>
      <c r="L407" s="1"/>
      <c r="M407" s="1">
        <f>'Innlegging av opplysninger'!$B$5*H407</f>
        <v>7540077.6747545479</v>
      </c>
      <c r="N407" s="1">
        <f>'Innlegging av opplysninger'!$B$5*I407</f>
        <v>64006.380872727284</v>
      </c>
      <c r="O407" s="1">
        <f>'Innlegging av opplysninger'!$B$5*J407</f>
        <v>912490.08667527291</v>
      </c>
      <c r="P407" s="1">
        <f>'Innlegging av opplysninger'!$B$5*K407</f>
        <v>980210.09771809122</v>
      </c>
      <c r="Q407" s="1"/>
      <c r="R407" s="1">
        <f>'Innlegging av opplysninger'!$C$11*SUM(H407:Q407)</f>
        <v>3115670.1760886027</v>
      </c>
      <c r="S407" s="1">
        <f>'Innlegging av opplysninger'!$C$13*(((H407+J407+M407+O407)*Data!H407)+(J407+O407)*(1-Data!H407)*1.8/12+I407+N407+K407+L407+P407+Q407)</f>
        <v>652314.40882838948</v>
      </c>
      <c r="T407" s="1">
        <f>'Innlegging av opplysninger'!$C$13*((H407+J407+M407+O407)*(1-Data!H407)-(J407+O407)*(1-Data!H407)*1.8/12)</f>
        <v>3611234.2531875935</v>
      </c>
      <c r="U407" s="1">
        <f>Data!I407</f>
        <v>37.146500000000003</v>
      </c>
      <c r="V407" s="1">
        <f>Data!J407+Data!K407</f>
        <v>49001.873886727757</v>
      </c>
      <c r="W407" s="1">
        <f>Data!L407</f>
        <v>529.60225054850378</v>
      </c>
      <c r="X407" s="1">
        <f t="shared" si="67"/>
        <v>19857252.090909082</v>
      </c>
      <c r="Y407" s="100">
        <f t="shared" si="68"/>
        <v>214613.12727272723</v>
      </c>
      <c r="Z407" s="100">
        <f t="shared" si="69"/>
        <v>2870276.726199999</v>
      </c>
      <c r="AA407" s="100">
        <f>'Innlegging av opplysninger'!$B$4*X407</f>
        <v>2581442.771818181</v>
      </c>
      <c r="AB407" s="1"/>
      <c r="AC407" s="1">
        <f>'Innlegging av opplysninger'!$B$5*X407</f>
        <v>2601300.0239090901</v>
      </c>
      <c r="AD407" s="1">
        <f>'Innlegging av opplysninger'!$B$5*Y407</f>
        <v>28114.31967272727</v>
      </c>
      <c r="AE407" s="1">
        <f>'Innlegging av opplysninger'!$B$5*Z407</f>
        <v>376006.25113219989</v>
      </c>
      <c r="AF407" s="1">
        <f>'Innlegging av opplysninger'!$B$5*AA407</f>
        <v>338169.00310818176</v>
      </c>
      <c r="AG407" s="1"/>
      <c r="AH407" s="1">
        <f>'Innlegging av opplysninger'!$C$11*SUM(X407:AG407)</f>
        <v>1096952.6239328431</v>
      </c>
      <c r="AI407" s="1">
        <f>'Innlegging av opplysninger'!$C$13*(((X407+Z407+AC407+AE407)*Data!M407)+(Z407+AE407)*(1-Data!M407)*1.8/12+Y407+AD407+AA407+AB407+AF407+AG407)</f>
        <v>264047.5155268482</v>
      </c>
      <c r="AJ407" s="1">
        <f>'Innlegging av opplysninger'!$C$13*((X407+Z407+AC407+AE407)*(1-Data!M407)-(Z407+AE407)*(1-Data!M407)*1.8/12)</f>
        <v>1237045.5488023057</v>
      </c>
      <c r="AK407" s="83">
        <f t="shared" si="64"/>
        <v>4213000</v>
      </c>
      <c r="AL407" s="83">
        <f t="shared" si="65"/>
        <v>916000</v>
      </c>
      <c r="AM407" s="83">
        <f t="shared" si="66"/>
        <v>4848000</v>
      </c>
      <c r="AN407" s="83"/>
      <c r="AO407" s="83"/>
      <c r="AP407" s="83"/>
      <c r="AQ407" s="83"/>
      <c r="AR407" s="83"/>
      <c r="AS407" s="83"/>
      <c r="AT407" s="83"/>
      <c r="AV407" s="97"/>
      <c r="AZ407" s="98"/>
      <c r="BA407" s="99"/>
      <c r="BB407" s="4"/>
      <c r="BC407" s="3"/>
    </row>
    <row r="408" spans="1:55">
      <c r="A408" t="str">
        <f t="shared" si="60"/>
        <v>1811Administrasjon</v>
      </c>
      <c r="B408" s="6" t="str">
        <f>Data!A408</f>
        <v>1811</v>
      </c>
      <c r="C408" s="7" t="str">
        <f>Data!B408</f>
        <v>Bindal kommune</v>
      </c>
      <c r="D408" s="7" t="str">
        <f>Data!C408</f>
        <v>Administrasjon</v>
      </c>
      <c r="E408" s="1">
        <f>Data!D408</f>
        <v>12.216700000000001</v>
      </c>
      <c r="F408" s="1">
        <f>Data!E408+Data!F408</f>
        <v>56468.021096804645</v>
      </c>
      <c r="G408" s="1">
        <f>Data!G408</f>
        <v>0</v>
      </c>
      <c r="H408" s="1">
        <f t="shared" si="61"/>
        <v>7525667.709090909</v>
      </c>
      <c r="I408" s="1">
        <f t="shared" si="62"/>
        <v>0</v>
      </c>
      <c r="J408" s="1">
        <f t="shared" si="63"/>
        <v>903080.12509090907</v>
      </c>
      <c r="K408" s="1">
        <f>'Innlegging av opplysninger'!$B$4*H408</f>
        <v>978336.80218181817</v>
      </c>
      <c r="L408" s="1"/>
      <c r="M408" s="1">
        <f>'Innlegging av opplysninger'!$B$5*H408</f>
        <v>985862.46989090915</v>
      </c>
      <c r="N408" s="1">
        <f>'Innlegging av opplysninger'!$B$5*I408</f>
        <v>0</v>
      </c>
      <c r="O408" s="1">
        <f>'Innlegging av opplysninger'!$B$5*J408</f>
        <v>118303.4963869091</v>
      </c>
      <c r="P408" s="1">
        <f>'Innlegging av opplysninger'!$B$5*K408</f>
        <v>128162.12108581819</v>
      </c>
      <c r="Q408" s="1"/>
      <c r="R408" s="1">
        <f>'Innlegging av opplysninger'!$C$11*SUM(H408:Q408)</f>
        <v>404297.68350163638</v>
      </c>
      <c r="S408" s="1">
        <f>'Innlegging av opplysninger'!$C$13*(((H408+J408+M408+O408)*Data!H408)+(J408+O408)*(1-Data!H408)*1.8/12+I408+N408+K408+L408+P408+Q408)</f>
        <v>124254.4519969641</v>
      </c>
      <c r="T408" s="1">
        <f>'Innlegging av opplysninger'!$C$13*((H408+J408+M408+O408)*(1-Data!H408)-(J408+O408)*(1-Data!H408)*1.8/12)</f>
        <v>428995.00963685411</v>
      </c>
      <c r="U408" s="1">
        <f>Data!I408</f>
        <v>5.5</v>
      </c>
      <c r="V408" s="1">
        <f>Data!J408+Data!K408</f>
        <v>50218.939393939399</v>
      </c>
      <c r="W408" s="1">
        <f>Data!L408</f>
        <v>0</v>
      </c>
      <c r="X408" s="1">
        <f t="shared" si="67"/>
        <v>3013136.3636363638</v>
      </c>
      <c r="Y408" s="100">
        <f t="shared" si="68"/>
        <v>0</v>
      </c>
      <c r="Z408" s="100">
        <f t="shared" si="69"/>
        <v>430878.5</v>
      </c>
      <c r="AA408" s="100">
        <f>'Innlegging av opplysninger'!$B$4*X408</f>
        <v>391707.72727272729</v>
      </c>
      <c r="AB408" s="1"/>
      <c r="AC408" s="1">
        <f>'Innlegging av opplysninger'!$B$5*X408</f>
        <v>394720.86363636365</v>
      </c>
      <c r="AD408" s="1">
        <f>'Innlegging av opplysninger'!$B$5*Y408</f>
        <v>0</v>
      </c>
      <c r="AE408" s="1">
        <f>'Innlegging av opplysninger'!$B$5*Z408</f>
        <v>56445.083500000001</v>
      </c>
      <c r="AF408" s="1">
        <f>'Innlegging av opplysninger'!$B$5*AA408</f>
        <v>51313.71227272728</v>
      </c>
      <c r="AG408" s="1"/>
      <c r="AH408" s="1">
        <f>'Innlegging av opplysninger'!$C$11*SUM(X408:AG408)</f>
        <v>164851.68551209086</v>
      </c>
      <c r="AI408" s="1">
        <f>'Innlegging av opplysninger'!$C$13*(((X408+Z408+AC408+AE408)*Data!M408)+(Z408+AE408)*(1-Data!M408)*1.8/12+Y408+AD408+AA408+AB408+AF408+AG408)</f>
        <v>38557.518325106183</v>
      </c>
      <c r="AJ408" s="1">
        <f>'Innlegging av opplysninger'!$C$13*((X408+Z408+AC408+AE408)*(1-Data!M408)-(Z408+AE408)*(1-Data!M408)*1.8/12)</f>
        <v>187028.99869143928</v>
      </c>
      <c r="AK408" s="83">
        <f t="shared" si="64"/>
        <v>569000</v>
      </c>
      <c r="AL408" s="83">
        <f t="shared" si="65"/>
        <v>163000</v>
      </c>
      <c r="AM408" s="83">
        <f t="shared" si="66"/>
        <v>616000</v>
      </c>
      <c r="AN408" s="83"/>
      <c r="AO408" s="83"/>
      <c r="AP408" s="83"/>
      <c r="AQ408" s="83"/>
      <c r="AR408" s="83"/>
      <c r="AS408" s="83"/>
      <c r="AT408" s="83"/>
      <c r="AV408" s="97"/>
      <c r="AZ408" s="98"/>
      <c r="BA408" s="99"/>
      <c r="BB408" s="4"/>
      <c r="BC408" s="3"/>
    </row>
    <row r="409" spans="1:55">
      <c r="A409" t="str">
        <f t="shared" si="60"/>
        <v>1811Undervisning</v>
      </c>
      <c r="B409" s="6" t="str">
        <f>Data!A409</f>
        <v>1811</v>
      </c>
      <c r="C409" s="7" t="str">
        <f>Data!B409</f>
        <v>Bindal kommune</v>
      </c>
      <c r="D409" s="7" t="str">
        <f>Data!C409</f>
        <v>Undervisning</v>
      </c>
      <c r="E409" s="1">
        <f>Data!D409</f>
        <v>24.230000000000008</v>
      </c>
      <c r="F409" s="1">
        <f>Data!E409+Data!F409</f>
        <v>48981.790480121046</v>
      </c>
      <c r="G409" s="1">
        <f>Data!G409</f>
        <v>0</v>
      </c>
      <c r="H409" s="1">
        <f t="shared" si="61"/>
        <v>12947223.090909088</v>
      </c>
      <c r="I409" s="1">
        <f t="shared" si="62"/>
        <v>0</v>
      </c>
      <c r="J409" s="1">
        <f t="shared" si="63"/>
        <v>1553666.7709090905</v>
      </c>
      <c r="K409" s="1">
        <f>'Innlegging av opplysninger'!$B$4*H409</f>
        <v>1683139.0018181815</v>
      </c>
      <c r="L409" s="1"/>
      <c r="M409" s="1">
        <f>'Innlegging av opplysninger'!$B$5*H409</f>
        <v>1696086.2249090907</v>
      </c>
      <c r="N409" s="1">
        <f>'Innlegging av opplysninger'!$B$5*I409</f>
        <v>0</v>
      </c>
      <c r="O409" s="1">
        <f>'Innlegging av opplysninger'!$B$5*J409</f>
        <v>203530.34698909087</v>
      </c>
      <c r="P409" s="1">
        <f>'Innlegging av opplysninger'!$B$5*K409</f>
        <v>220491.20923818179</v>
      </c>
      <c r="Q409" s="1"/>
      <c r="R409" s="1">
        <f>'Innlegging av opplysninger'!$C$11*SUM(H409:Q409)</f>
        <v>695557.19250136358</v>
      </c>
      <c r="S409" s="1">
        <f>'Innlegging av opplysninger'!$C$13*(((H409+J409+M409+O409)*Data!H409)+(J409+O409)*(1-Data!H409)*1.8/12+I409+N409+K409+L409+P409+Q409)</f>
        <v>119523.51831661089</v>
      </c>
      <c r="T409" s="1">
        <f>'Innlegging av opplysninger'!$C$13*((H409+J409+M409+O409)*(1-Data!H409)-(J409+O409)*(1-Data!H409)*1.8/12)</f>
        <v>832291.58721157082</v>
      </c>
      <c r="U409" s="1">
        <f>Data!I409</f>
        <v>1.3554999999999999</v>
      </c>
      <c r="V409" s="1">
        <f>Data!J409+Data!K409</f>
        <v>39806.808680683636</v>
      </c>
      <c r="W409" s="1">
        <f>Data!L409</f>
        <v>0</v>
      </c>
      <c r="X409" s="1">
        <f t="shared" si="67"/>
        <v>588634.13636363624</v>
      </c>
      <c r="Y409" s="100">
        <f t="shared" si="68"/>
        <v>0</v>
      </c>
      <c r="Z409" s="100">
        <f t="shared" si="69"/>
        <v>84174.681499999977</v>
      </c>
      <c r="AA409" s="100">
        <f>'Innlegging av opplysninger'!$B$4*X409</f>
        <v>76522.437727272714</v>
      </c>
      <c r="AB409" s="1"/>
      <c r="AC409" s="1">
        <f>'Innlegging av opplysninger'!$B$5*X409</f>
        <v>77111.071863636345</v>
      </c>
      <c r="AD409" s="1">
        <f>'Innlegging av opplysninger'!$B$5*Y409</f>
        <v>0</v>
      </c>
      <c r="AE409" s="1">
        <f>'Innlegging av opplysninger'!$B$5*Z409</f>
        <v>11026.883276499997</v>
      </c>
      <c r="AF409" s="1">
        <f>'Innlegging av opplysninger'!$B$5*AA409</f>
        <v>10024.439342272726</v>
      </c>
      <c r="AG409" s="1"/>
      <c r="AH409" s="1">
        <f>'Innlegging av opplysninger'!$C$11*SUM(X409:AG409)</f>
        <v>32204.758702786086</v>
      </c>
      <c r="AI409" s="1">
        <f>'Innlegging av opplysninger'!$C$13*(((X409+Z409+AC409+AE409)*Data!M409)+(Z409+AE409)*(1-Data!M409)*1.8/12+Y409+AD409+AA409+AB409+AF409+AG409)</f>
        <v>5243.0098128730624</v>
      </c>
      <c r="AJ409" s="1">
        <f>'Innlegging av opplysninger'!$C$13*((X409+Z409+AC409+AE409)*(1-Data!M409)-(Z409+AE409)*(1-Data!M409)*1.8/12)</f>
        <v>38826.659990939472</v>
      </c>
      <c r="AK409" s="83">
        <f t="shared" si="64"/>
        <v>728000</v>
      </c>
      <c r="AL409" s="83">
        <f t="shared" si="65"/>
        <v>125000</v>
      </c>
      <c r="AM409" s="83">
        <f t="shared" si="66"/>
        <v>871000</v>
      </c>
      <c r="AN409" s="83"/>
      <c r="AO409" s="83"/>
      <c r="AP409" s="83"/>
      <c r="AQ409" s="83"/>
      <c r="AR409" s="83"/>
      <c r="AS409" s="83"/>
      <c r="AT409" s="83"/>
      <c r="AV409" s="97"/>
      <c r="AZ409" s="98"/>
      <c r="BA409" s="99"/>
      <c r="BB409" s="4"/>
      <c r="BC409" s="3"/>
    </row>
    <row r="410" spans="1:55">
      <c r="A410" t="str">
        <f t="shared" si="60"/>
        <v>1811Barnehager</v>
      </c>
      <c r="B410" s="6" t="str">
        <f>Data!A410</f>
        <v>1811</v>
      </c>
      <c r="C410" s="7" t="str">
        <f>Data!B410</f>
        <v>Bindal kommune</v>
      </c>
      <c r="D410" s="7" t="str">
        <f>Data!C410</f>
        <v>Barnehager</v>
      </c>
      <c r="E410" s="1">
        <f>Data!D410</f>
        <v>14.176500000000003</v>
      </c>
      <c r="F410" s="1">
        <f>Data!E410+Data!F410</f>
        <v>39591.425069657525</v>
      </c>
      <c r="G410" s="1">
        <f>Data!G410</f>
        <v>0</v>
      </c>
      <c r="H410" s="1">
        <f t="shared" si="61"/>
        <v>6122921.8636363633</v>
      </c>
      <c r="I410" s="1">
        <f t="shared" si="62"/>
        <v>0</v>
      </c>
      <c r="J410" s="1">
        <f t="shared" si="63"/>
        <v>734750.62363636354</v>
      </c>
      <c r="K410" s="1">
        <f>'Innlegging av opplysninger'!$B$4*H410</f>
        <v>795979.84227272728</v>
      </c>
      <c r="L410" s="1"/>
      <c r="M410" s="1">
        <f>'Innlegging av opplysninger'!$B$5*H410</f>
        <v>802102.76413636364</v>
      </c>
      <c r="N410" s="1">
        <f>'Innlegging av opplysninger'!$B$5*I410</f>
        <v>0</v>
      </c>
      <c r="O410" s="1">
        <f>'Innlegging av opplysninger'!$B$5*J410</f>
        <v>96252.331696363632</v>
      </c>
      <c r="P410" s="1">
        <f>'Innlegging av opplysninger'!$B$5*K410</f>
        <v>104273.35933772728</v>
      </c>
      <c r="Q410" s="1"/>
      <c r="R410" s="1">
        <f>'Innlegging av opplysninger'!$C$11*SUM(H410:Q410)</f>
        <v>328938.66981920443</v>
      </c>
      <c r="S410" s="1">
        <f>'Innlegging av opplysninger'!$C$13*(((H410+J410+M410+O410)*Data!H410)+(J410+O410)*(1-Data!H410)*1.8/12+I410+N410+K410+L410+P410+Q410)</f>
        <v>53294.989535338907</v>
      </c>
      <c r="T410" s="1">
        <f>'Innlegging av opplysninger'!$C$13*((H410+J410+M410+O410)*(1-Data!H410)-(J410+O410)*(1-Data!H410)*1.8/12)</f>
        <v>396831.61126988835</v>
      </c>
      <c r="U410" s="1">
        <f>Data!I410</f>
        <v>6.7667000000000002</v>
      </c>
      <c r="V410" s="1">
        <f>Data!J410+Data!K410</f>
        <v>43443.621336840704</v>
      </c>
      <c r="W410" s="1">
        <f>Data!L410</f>
        <v>0</v>
      </c>
      <c r="X410" s="1">
        <f t="shared" si="67"/>
        <v>3206944.9363636361</v>
      </c>
      <c r="Y410" s="100">
        <f t="shared" si="68"/>
        <v>0</v>
      </c>
      <c r="Z410" s="100">
        <f t="shared" si="69"/>
        <v>458593.12589999993</v>
      </c>
      <c r="AA410" s="100">
        <f>'Innlegging av opplysninger'!$B$4*X410</f>
        <v>416902.84172727272</v>
      </c>
      <c r="AB410" s="1"/>
      <c r="AC410" s="1">
        <f>'Innlegging av opplysninger'!$B$5*X410</f>
        <v>420109.78666363633</v>
      </c>
      <c r="AD410" s="1">
        <f>'Innlegging av opplysninger'!$B$5*Y410</f>
        <v>0</v>
      </c>
      <c r="AE410" s="1">
        <f>'Innlegging av opplysninger'!$B$5*Z410</f>
        <v>60075.699492899992</v>
      </c>
      <c r="AF410" s="1">
        <f>'Innlegging av opplysninger'!$B$5*AA410</f>
        <v>54614.272266272732</v>
      </c>
      <c r="AG410" s="1"/>
      <c r="AH410" s="1">
        <f>'Innlegging av opplysninger'!$C$11*SUM(X410:AG410)</f>
        <v>175455.14517172126</v>
      </c>
      <c r="AI410" s="1">
        <f>'Innlegging av opplysninger'!$C$13*(((X410+Z410+AC410+AE410)*Data!M410)+(Z410+AE410)*(1-Data!M410)*1.8/12+Y410+AD410+AA410+AB410+AF410+AG410)</f>
        <v>32230.596835916978</v>
      </c>
      <c r="AJ410" s="1">
        <f>'Innlegging av opplysninger'!$C$13*((X410+Z410+AC410+AE410)*(1-Data!M410)-(Z410+AE410)*(1-Data!M410)*1.8/12)</f>
        <v>207865.91760959636</v>
      </c>
      <c r="AK410" s="83">
        <f t="shared" si="64"/>
        <v>504000</v>
      </c>
      <c r="AL410" s="83">
        <f t="shared" si="65"/>
        <v>86000</v>
      </c>
      <c r="AM410" s="83">
        <f t="shared" si="66"/>
        <v>605000</v>
      </c>
      <c r="AN410" s="83"/>
      <c r="AO410" s="83"/>
      <c r="AP410" s="83"/>
      <c r="AQ410" s="83"/>
      <c r="AR410" s="83"/>
      <c r="AS410" s="83"/>
      <c r="AT410" s="83"/>
      <c r="AV410" s="97"/>
      <c r="AZ410" s="98"/>
      <c r="BA410" s="99"/>
      <c r="BB410" s="4"/>
      <c r="BC410" s="3"/>
    </row>
    <row r="411" spans="1:55">
      <c r="A411" t="str">
        <f t="shared" si="60"/>
        <v>1811Helse/pleie/omsorg</v>
      </c>
      <c r="B411" s="6" t="str">
        <f>Data!A411</f>
        <v>1811</v>
      </c>
      <c r="C411" s="7" t="str">
        <f>Data!B411</f>
        <v>Bindal kommune</v>
      </c>
      <c r="D411" s="7" t="str">
        <f>Data!C411</f>
        <v>Helse/pleie/omsorg</v>
      </c>
      <c r="E411" s="1">
        <f>Data!D411</f>
        <v>56.920800000000007</v>
      </c>
      <c r="F411" s="1">
        <f>Data!E411+Data!F411</f>
        <v>47347.306257115153</v>
      </c>
      <c r="G411" s="1">
        <f>Data!G411</f>
        <v>776.13701845371122</v>
      </c>
      <c r="H411" s="1">
        <f t="shared" si="61"/>
        <v>29400507.81818182</v>
      </c>
      <c r="I411" s="1">
        <f t="shared" si="62"/>
        <v>481945.52727272734</v>
      </c>
      <c r="J411" s="1">
        <f t="shared" si="63"/>
        <v>3585894.4014545456</v>
      </c>
      <c r="K411" s="1">
        <f>'Innlegging av opplysninger'!$B$4*H411</f>
        <v>3822066.0163636366</v>
      </c>
      <c r="L411" s="1"/>
      <c r="M411" s="1">
        <f>'Innlegging av opplysninger'!$B$5*H411</f>
        <v>3851466.5241818186</v>
      </c>
      <c r="N411" s="1">
        <f>'Innlegging av opplysninger'!$B$5*I411</f>
        <v>63134.864072727287</v>
      </c>
      <c r="O411" s="1">
        <f>'Innlegging av opplysninger'!$B$5*J411</f>
        <v>469752.1665905455</v>
      </c>
      <c r="P411" s="1">
        <f>'Innlegging av opplysninger'!$B$5*K411</f>
        <v>500690.64814363641</v>
      </c>
      <c r="Q411" s="1"/>
      <c r="R411" s="1">
        <f>'Innlegging av opplysninger'!$C$11*SUM(H411:Q411)</f>
        <v>1602667.4027179354</v>
      </c>
      <c r="S411" s="1">
        <f>'Innlegging av opplysninger'!$C$13*(((H411+J411+M411+O411)*Data!H411)+(J411+O411)*(1-Data!H411)*1.8/12+I411+N411+K411+L411+P411+Q411)</f>
        <v>341241.08781218395</v>
      </c>
      <c r="T411" s="1">
        <f>'Innlegging av opplysninger'!$C$13*((H411+J411+M411+O411)*(1-Data!H411)-(J411+O411)*(1-Data!H411)*1.8/12)</f>
        <v>1851882.7264334119</v>
      </c>
      <c r="U411" s="1">
        <f>Data!I411</f>
        <v>21.0243</v>
      </c>
      <c r="V411" s="1">
        <f>Data!J411+Data!K411</f>
        <v>51359.777019924572</v>
      </c>
      <c r="W411" s="1">
        <f>Data!L411</f>
        <v>935.72057095836715</v>
      </c>
      <c r="X411" s="1">
        <f t="shared" si="67"/>
        <v>11779673.018181819</v>
      </c>
      <c r="Y411" s="100">
        <f t="shared" si="68"/>
        <v>214613.12727272726</v>
      </c>
      <c r="Z411" s="100">
        <f t="shared" si="69"/>
        <v>1715182.9188000001</v>
      </c>
      <c r="AA411" s="100">
        <f>'Innlegging av opplysninger'!$B$4*X411</f>
        <v>1531357.4923636366</v>
      </c>
      <c r="AB411" s="1"/>
      <c r="AC411" s="1">
        <f>'Innlegging av opplysninger'!$B$5*X411</f>
        <v>1543137.1653818183</v>
      </c>
      <c r="AD411" s="1">
        <f>'Innlegging av opplysninger'!$B$5*Y411</f>
        <v>28114.319672727273</v>
      </c>
      <c r="AE411" s="1">
        <f>'Innlegging av opplysninger'!$B$5*Z411</f>
        <v>224688.96236280003</v>
      </c>
      <c r="AF411" s="1">
        <f>'Innlegging av opplysninger'!$B$5*AA411</f>
        <v>200607.83149963641</v>
      </c>
      <c r="AG411" s="1"/>
      <c r="AH411" s="1">
        <f>'Innlegging av opplysninger'!$C$11*SUM(X411:AG411)</f>
        <v>655020.24375033623</v>
      </c>
      <c r="AI411" s="1">
        <f>'Innlegging av opplysninger'!$C$13*(((X411+Z411+AC411+AE411)*Data!M411)+(Z411+AE411)*(1-Data!M411)*1.8/12+Y411+AD411+AA411+AB411+AF411+AG411)</f>
        <v>176743.74085642997</v>
      </c>
      <c r="AJ411" s="1">
        <f>'Innlegging av opplysninger'!$C$13*((X411+Z411+AC411+AE411)*(1-Data!M411)-(Z411+AE411)*(1-Data!M411)*1.8/12)</f>
        <v>719599.75059139857</v>
      </c>
      <c r="AK411" s="83">
        <f t="shared" si="64"/>
        <v>2258000</v>
      </c>
      <c r="AL411" s="83">
        <f t="shared" si="65"/>
        <v>518000</v>
      </c>
      <c r="AM411" s="83">
        <f t="shared" si="66"/>
        <v>2571000</v>
      </c>
      <c r="AN411" s="83"/>
      <c r="AO411" s="83"/>
      <c r="AP411" s="83"/>
      <c r="AQ411" s="83"/>
      <c r="AR411" s="83"/>
      <c r="AS411" s="83"/>
      <c r="AT411" s="83"/>
      <c r="AV411" s="97"/>
      <c r="AZ411" s="98"/>
      <c r="BA411" s="99"/>
      <c r="BB411" s="4"/>
      <c r="BC411" s="3"/>
    </row>
    <row r="412" spans="1:55">
      <c r="A412" t="str">
        <f t="shared" si="60"/>
        <v>1811Samferdsel og teknikk</v>
      </c>
      <c r="B412" s="6" t="str">
        <f>Data!A412</f>
        <v>1811</v>
      </c>
      <c r="C412" s="7" t="str">
        <f>Data!B412</f>
        <v>Bindal kommune</v>
      </c>
      <c r="D412" s="7" t="str">
        <f>Data!C412</f>
        <v>Samferdsel og teknikk</v>
      </c>
      <c r="E412" s="1">
        <f>Data!D412</f>
        <v>1.6320000000000001</v>
      </c>
      <c r="F412" s="1">
        <f>Data!E412+Data!F412</f>
        <v>0</v>
      </c>
      <c r="G412" s="1">
        <f>Data!G412</f>
        <v>0</v>
      </c>
      <c r="H412" s="1">
        <f t="shared" si="61"/>
        <v>0</v>
      </c>
      <c r="I412" s="1">
        <f t="shared" si="62"/>
        <v>0</v>
      </c>
      <c r="J412" s="1">
        <f t="shared" si="63"/>
        <v>0</v>
      </c>
      <c r="K412" s="1">
        <f>'Innlegging av opplysninger'!$B$4*H412</f>
        <v>0</v>
      </c>
      <c r="L412" s="1"/>
      <c r="M412" s="1">
        <f>'Innlegging av opplysninger'!$B$5*H412</f>
        <v>0</v>
      </c>
      <c r="N412" s="1">
        <f>'Innlegging av opplysninger'!$B$5*I412</f>
        <v>0</v>
      </c>
      <c r="O412" s="1">
        <f>'Innlegging av opplysninger'!$B$5*J412</f>
        <v>0</v>
      </c>
      <c r="P412" s="1">
        <f>'Innlegging av opplysninger'!$B$5*K412</f>
        <v>0</v>
      </c>
      <c r="Q412" s="1"/>
      <c r="R412" s="1">
        <f>'Innlegging av opplysninger'!$C$11*SUM(H412:Q412)</f>
        <v>0</v>
      </c>
      <c r="S412" s="1">
        <f>'Innlegging av opplysninger'!$C$13*(((H412+J412+M412+O412)*Data!H412)+(J412+O412)*(1-Data!H412)*1.8/12+I412+N412+K412+L412+P412+Q412)</f>
        <v>0</v>
      </c>
      <c r="T412" s="1">
        <f>'Innlegging av opplysninger'!$C$13*((H412+J412+M412+O412)*(1-Data!H412)-(J412+O412)*(1-Data!H412)*1.8/12)</f>
        <v>0</v>
      </c>
      <c r="U412" s="1">
        <f>Data!I412</f>
        <v>0</v>
      </c>
      <c r="V412" s="1">
        <f>Data!J412+Data!K412</f>
        <v>0</v>
      </c>
      <c r="W412" s="1">
        <f>Data!L412</f>
        <v>0</v>
      </c>
      <c r="X412" s="1">
        <f t="shared" si="67"/>
        <v>0</v>
      </c>
      <c r="Y412" s="100">
        <f t="shared" si="68"/>
        <v>0</v>
      </c>
      <c r="Z412" s="100">
        <f t="shared" si="69"/>
        <v>0</v>
      </c>
      <c r="AA412" s="100">
        <f>'Innlegging av opplysninger'!$B$4*X412</f>
        <v>0</v>
      </c>
      <c r="AB412" s="1"/>
      <c r="AC412" s="1">
        <f>'Innlegging av opplysninger'!$B$5*X412</f>
        <v>0</v>
      </c>
      <c r="AD412" s="1">
        <f>'Innlegging av opplysninger'!$B$5*Y412</f>
        <v>0</v>
      </c>
      <c r="AE412" s="1">
        <f>'Innlegging av opplysninger'!$B$5*Z412</f>
        <v>0</v>
      </c>
      <c r="AF412" s="1">
        <f>'Innlegging av opplysninger'!$B$5*AA412</f>
        <v>0</v>
      </c>
      <c r="AG412" s="1"/>
      <c r="AH412" s="1">
        <f>'Innlegging av opplysninger'!$C$11*SUM(X412:AG412)</f>
        <v>0</v>
      </c>
      <c r="AI412" s="1">
        <f>'Innlegging av opplysninger'!$C$13*(((X412+Z412+AC412+AE412)*Data!M412)+(Z412+AE412)*(1-Data!M412)*1.8/12+Y412+AD412+AA412+AB412+AF412+AG412)</f>
        <v>0</v>
      </c>
      <c r="AJ412" s="1">
        <f>'Innlegging av opplysninger'!$C$13*((X412+Z412+AC412+AE412)*(1-Data!M412)-(Z412+AE412)*(1-Data!M412)*1.8/12)</f>
        <v>0</v>
      </c>
      <c r="AK412" s="83">
        <f t="shared" si="64"/>
        <v>0</v>
      </c>
      <c r="AL412" s="83">
        <f t="shared" si="65"/>
        <v>0</v>
      </c>
      <c r="AM412" s="83">
        <f t="shared" si="66"/>
        <v>0</v>
      </c>
      <c r="AN412" s="83"/>
      <c r="AO412" s="83"/>
      <c r="AP412" s="83"/>
      <c r="AQ412" s="83"/>
      <c r="AR412" s="83"/>
      <c r="AS412" s="83"/>
      <c r="AT412" s="83"/>
      <c r="AV412" s="97"/>
      <c r="AZ412" s="98"/>
      <c r="BA412" s="99"/>
      <c r="BB412" s="4"/>
      <c r="BC412" s="3"/>
    </row>
    <row r="413" spans="1:55">
      <c r="A413" t="str">
        <f t="shared" si="60"/>
        <v>1811Annet</v>
      </c>
      <c r="B413" s="6" t="str">
        <f>Data!A413</f>
        <v>1811</v>
      </c>
      <c r="C413" s="7" t="str">
        <f>Data!B413</f>
        <v>Bindal kommune</v>
      </c>
      <c r="D413" s="7" t="str">
        <f>Data!C413</f>
        <v>Annet</v>
      </c>
      <c r="E413" s="1">
        <f>Data!D413</f>
        <v>1.3</v>
      </c>
      <c r="F413" s="1">
        <f>Data!E413+Data!F413</f>
        <v>0</v>
      </c>
      <c r="G413" s="1">
        <f>Data!G413</f>
        <v>0</v>
      </c>
      <c r="H413" s="1">
        <f t="shared" si="61"/>
        <v>0</v>
      </c>
      <c r="I413" s="1">
        <f t="shared" si="62"/>
        <v>0</v>
      </c>
      <c r="J413" s="1">
        <f t="shared" si="63"/>
        <v>0</v>
      </c>
      <c r="K413" s="1">
        <f>'Innlegging av opplysninger'!$B$4*H413</f>
        <v>0</v>
      </c>
      <c r="L413" s="1"/>
      <c r="M413" s="1">
        <f>'Innlegging av opplysninger'!$B$5*H413</f>
        <v>0</v>
      </c>
      <c r="N413" s="1">
        <f>'Innlegging av opplysninger'!$B$5*I413</f>
        <v>0</v>
      </c>
      <c r="O413" s="1">
        <f>'Innlegging av opplysninger'!$B$5*J413</f>
        <v>0</v>
      </c>
      <c r="P413" s="1">
        <f>'Innlegging av opplysninger'!$B$5*K413</f>
        <v>0</v>
      </c>
      <c r="Q413" s="1"/>
      <c r="R413" s="1">
        <f>'Innlegging av opplysninger'!$C$11*SUM(H413:Q413)</f>
        <v>0</v>
      </c>
      <c r="S413" s="1">
        <f>'Innlegging av opplysninger'!$C$13*(((H413+J413+M413+O413)*Data!H413)+(J413+O413)*(1-Data!H413)*1.8/12+I413+N413+K413+L413+P413+Q413)</f>
        <v>0</v>
      </c>
      <c r="T413" s="1">
        <f>'Innlegging av opplysninger'!$C$13*((H413+J413+M413+O413)*(1-Data!H413)-(J413+O413)*(1-Data!H413)*1.8/12)</f>
        <v>0</v>
      </c>
      <c r="U413" s="1">
        <f>Data!I413</f>
        <v>0</v>
      </c>
      <c r="V413" s="1">
        <f>Data!J413+Data!K413</f>
        <v>0</v>
      </c>
      <c r="W413" s="1">
        <f>Data!L413</f>
        <v>0</v>
      </c>
      <c r="X413" s="1">
        <f t="shared" si="67"/>
        <v>0</v>
      </c>
      <c r="Y413" s="100">
        <f t="shared" si="68"/>
        <v>0</v>
      </c>
      <c r="Z413" s="100">
        <f t="shared" si="69"/>
        <v>0</v>
      </c>
      <c r="AA413" s="100">
        <f>'Innlegging av opplysninger'!$B$4*X413</f>
        <v>0</v>
      </c>
      <c r="AB413" s="1"/>
      <c r="AC413" s="1">
        <f>'Innlegging av opplysninger'!$B$5*X413</f>
        <v>0</v>
      </c>
      <c r="AD413" s="1">
        <f>'Innlegging av opplysninger'!$B$5*Y413</f>
        <v>0</v>
      </c>
      <c r="AE413" s="1">
        <f>'Innlegging av opplysninger'!$B$5*Z413</f>
        <v>0</v>
      </c>
      <c r="AF413" s="1">
        <f>'Innlegging av opplysninger'!$B$5*AA413</f>
        <v>0</v>
      </c>
      <c r="AG413" s="1"/>
      <c r="AH413" s="1">
        <f>'Innlegging av opplysninger'!$C$11*SUM(X413:AG413)</f>
        <v>0</v>
      </c>
      <c r="AI413" s="1">
        <f>'Innlegging av opplysninger'!$C$13*(((X413+Z413+AC413+AE413)*Data!M413)+(Z413+AE413)*(1-Data!M413)*1.8/12+Y413+AD413+AA413+AB413+AF413+AG413)</f>
        <v>0</v>
      </c>
      <c r="AJ413" s="1">
        <f>'Innlegging av opplysninger'!$C$13*((X413+Z413+AC413+AE413)*(1-Data!M413)-(Z413+AE413)*(1-Data!M413)*1.8/12)</f>
        <v>0</v>
      </c>
      <c r="AK413" s="83">
        <f t="shared" si="64"/>
        <v>0</v>
      </c>
      <c r="AL413" s="83">
        <f t="shared" si="65"/>
        <v>0</v>
      </c>
      <c r="AM413" s="83">
        <f t="shared" si="66"/>
        <v>0</v>
      </c>
      <c r="AN413" s="83"/>
      <c r="AO413" s="83"/>
      <c r="AP413" s="83"/>
      <c r="AQ413" s="83"/>
      <c r="AR413" s="83"/>
      <c r="AS413" s="83"/>
      <c r="AT413" s="83"/>
      <c r="AV413" s="97"/>
      <c r="AZ413" s="98"/>
      <c r="BA413" s="99"/>
      <c r="BB413" s="4"/>
      <c r="BC413" s="3"/>
    </row>
    <row r="414" spans="1:55">
      <c r="A414" t="str">
        <f t="shared" si="60"/>
        <v>1812Alle</v>
      </c>
      <c r="B414" s="6" t="str">
        <f>Data!A414</f>
        <v>1812</v>
      </c>
      <c r="C414" s="7" t="str">
        <f>Data!B414</f>
        <v>Sømna kommune</v>
      </c>
      <c r="D414" s="7" t="str">
        <f>Data!C414</f>
        <v>Alle</v>
      </c>
      <c r="E414" s="1">
        <f>Data!D414</f>
        <v>161.47679748045175</v>
      </c>
      <c r="F414" s="1">
        <f>Data!E414+Data!F414</f>
        <v>48109.434541354414</v>
      </c>
      <c r="G414" s="1">
        <f>Data!G414</f>
        <v>222.67812194103593</v>
      </c>
      <c r="H414" s="1">
        <f t="shared" si="61"/>
        <v>84747899.109090939</v>
      </c>
      <c r="I414" s="1">
        <f t="shared" si="62"/>
        <v>392261.99999999988</v>
      </c>
      <c r="J414" s="1">
        <f t="shared" si="63"/>
        <v>10216819.333090913</v>
      </c>
      <c r="K414" s="1">
        <f>'Innlegging av opplysninger'!$B$4*H414</f>
        <v>11017226.884181822</v>
      </c>
      <c r="L414" s="1"/>
      <c r="M414" s="1">
        <f>'Innlegging av opplysninger'!$B$5*H414</f>
        <v>11101974.783290913</v>
      </c>
      <c r="N414" s="1">
        <f>'Innlegging av opplysninger'!$B$5*I414</f>
        <v>51386.321999999986</v>
      </c>
      <c r="O414" s="1">
        <f>'Innlegging av opplysninger'!$B$5*J414</f>
        <v>1338403.3326349095</v>
      </c>
      <c r="P414" s="1">
        <f>'Innlegging av opplysninger'!$B$5*K414</f>
        <v>1443256.7218278188</v>
      </c>
      <c r="Q414" s="1"/>
      <c r="R414" s="1">
        <f>'Innlegging av opplysninger'!$C$11*SUM(H414:Q414)</f>
        <v>4571750.6824724581</v>
      </c>
      <c r="S414" s="1">
        <f>'Innlegging av opplysninger'!$C$13*(((H414+J414+M414+O414)*Data!H414)+(J414+O414)*(1-Data!H414)*1.8/12+I414+N414+K414+L414+P414+Q414)</f>
        <v>972310.45752393722</v>
      </c>
      <c r="T414" s="1">
        <f>'Innlegging av opplysninger'!$C$13*((H414+J414+M414+O414)*(1-Data!H414)-(J414+O414)*(1-Data!H414)*1.8/12)</f>
        <v>5283769.4237541631</v>
      </c>
      <c r="U414" s="1">
        <f>Data!I414</f>
        <v>26.558400000000002</v>
      </c>
      <c r="V414" s="1">
        <f>Data!J414+Data!K414</f>
        <v>47808.766843384125</v>
      </c>
      <c r="W414" s="1">
        <f>Data!L414</f>
        <v>97.431697692632071</v>
      </c>
      <c r="X414" s="1">
        <f t="shared" si="67"/>
        <v>13851538.399999997</v>
      </c>
      <c r="Y414" s="100">
        <f t="shared" si="68"/>
        <v>28228.690909090907</v>
      </c>
      <c r="Z414" s="100">
        <f t="shared" si="69"/>
        <v>1984806.6939999994</v>
      </c>
      <c r="AA414" s="100">
        <f>'Innlegging av opplysninger'!$B$4*X414</f>
        <v>1800699.9919999996</v>
      </c>
      <c r="AB414" s="1"/>
      <c r="AC414" s="1">
        <f>'Innlegging av opplysninger'!$B$5*X414</f>
        <v>1814551.5303999996</v>
      </c>
      <c r="AD414" s="1">
        <f>'Innlegging av opplysninger'!$B$5*Y414</f>
        <v>3697.958509090909</v>
      </c>
      <c r="AE414" s="1">
        <f>'Innlegging av opplysninger'!$B$5*Z414</f>
        <v>260009.67691399992</v>
      </c>
      <c r="AF414" s="1">
        <f>'Innlegging av opplysninger'!$B$5*AA414</f>
        <v>235891.69895199995</v>
      </c>
      <c r="AG414" s="1"/>
      <c r="AH414" s="1">
        <f>'Innlegging av opplysninger'!$C$11*SUM(X414:AG414)</f>
        <v>759218.13638399879</v>
      </c>
      <c r="AI414" s="1">
        <f>'Innlegging av opplysninger'!$C$13*(((X414+Z414+AC414+AE414)*Data!M414)+(Z414+AE414)*(1-Data!M414)*1.8/12+Y414+AD414+AA414+AB414+AF414+AG414)</f>
        <v>136452.1221300961</v>
      </c>
      <c r="AJ414" s="1">
        <f>'Innlegging av opplysninger'!$C$13*((X414+Z414+AC414+AE414)*(1-Data!M414)-(Z414+AE414)*(1-Data!M414)*1.8/12)</f>
        <v>902477.95923748089</v>
      </c>
      <c r="AK414" s="83">
        <f t="shared" si="64"/>
        <v>5331000</v>
      </c>
      <c r="AL414" s="83">
        <f t="shared" si="65"/>
        <v>1109000</v>
      </c>
      <c r="AM414" s="83">
        <f t="shared" si="66"/>
        <v>6186000</v>
      </c>
      <c r="AN414" s="83"/>
      <c r="AO414" s="83"/>
      <c r="AP414" s="83"/>
      <c r="AQ414" s="83"/>
      <c r="AR414" s="83"/>
      <c r="AS414" s="83"/>
      <c r="AT414" s="83"/>
      <c r="AV414" s="97"/>
      <c r="AZ414" s="98"/>
      <c r="BA414" s="99"/>
      <c r="BB414" s="4"/>
      <c r="BC414" s="3"/>
    </row>
    <row r="415" spans="1:55">
      <c r="A415" t="str">
        <f t="shared" si="60"/>
        <v>1812Administrasjon</v>
      </c>
      <c r="B415" s="6" t="str">
        <f>Data!A415</f>
        <v>1812</v>
      </c>
      <c r="C415" s="7" t="str">
        <f>Data!B415</f>
        <v>Sømna kommune</v>
      </c>
      <c r="D415" s="7" t="str">
        <f>Data!C415</f>
        <v>Administrasjon</v>
      </c>
      <c r="E415" s="1">
        <f>Data!D415</f>
        <v>13.4</v>
      </c>
      <c r="F415" s="1">
        <f>Data!E415+Data!F415</f>
        <v>60127.363184079593</v>
      </c>
      <c r="G415" s="1">
        <f>Data!G415</f>
        <v>0</v>
      </c>
      <c r="H415" s="1">
        <f t="shared" si="61"/>
        <v>8789527.2727272715</v>
      </c>
      <c r="I415" s="1">
        <f t="shared" si="62"/>
        <v>0</v>
      </c>
      <c r="J415" s="1">
        <f t="shared" si="63"/>
        <v>1054743.2727272725</v>
      </c>
      <c r="K415" s="1">
        <f>'Innlegging av opplysninger'!$B$4*H415</f>
        <v>1142638.5454545454</v>
      </c>
      <c r="L415" s="1"/>
      <c r="M415" s="1">
        <f>'Innlegging av opplysninger'!$B$5*H415</f>
        <v>1151428.0727272725</v>
      </c>
      <c r="N415" s="1">
        <f>'Innlegging av opplysninger'!$B$5*I415</f>
        <v>0</v>
      </c>
      <c r="O415" s="1">
        <f>'Innlegging av opplysninger'!$B$5*J415</f>
        <v>138171.3687272727</v>
      </c>
      <c r="P415" s="1">
        <f>'Innlegging av opplysninger'!$B$5*K415</f>
        <v>149685.64945454546</v>
      </c>
      <c r="Q415" s="1"/>
      <c r="R415" s="1">
        <f>'Innlegging av opplysninger'!$C$11*SUM(H415:Q415)</f>
        <v>472195.37890909077</v>
      </c>
      <c r="S415" s="1">
        <f>'Innlegging av opplysninger'!$C$13*(((H415+J415+M415+O415)*Data!H415)+(J415+O415)*(1-Data!H415)*1.8/12+I415+N415+K415+L415+P415+Q415)</f>
        <v>164756.25246004364</v>
      </c>
      <c r="T415" s="1">
        <f>'Innlegging av opplysninger'!$C$13*((H415+J415+M415+O415)*(1-Data!H415)-(J415+O415)*(1-Data!H415)*1.8/12)</f>
        <v>481405.84499450168</v>
      </c>
      <c r="U415" s="1">
        <f>Data!I415</f>
        <v>2.2999999999999998</v>
      </c>
      <c r="V415" s="1">
        <f>Data!J415+Data!K415</f>
        <v>53567.028985507255</v>
      </c>
      <c r="W415" s="1">
        <f>Data!L415</f>
        <v>0</v>
      </c>
      <c r="X415" s="1">
        <f t="shared" si="67"/>
        <v>1344045.4545454546</v>
      </c>
      <c r="Y415" s="100">
        <f t="shared" si="68"/>
        <v>0</v>
      </c>
      <c r="Z415" s="100">
        <f t="shared" si="69"/>
        <v>192198.5</v>
      </c>
      <c r="AA415" s="100">
        <f>'Innlegging av opplysninger'!$B$4*X415</f>
        <v>174725.90909090909</v>
      </c>
      <c r="AB415" s="1"/>
      <c r="AC415" s="1">
        <f>'Innlegging av opplysninger'!$B$5*X415</f>
        <v>176069.95454545456</v>
      </c>
      <c r="AD415" s="1">
        <f>'Innlegging av opplysninger'!$B$5*Y415</f>
        <v>0</v>
      </c>
      <c r="AE415" s="1">
        <f>'Innlegging av opplysninger'!$B$5*Z415</f>
        <v>25178.003500000003</v>
      </c>
      <c r="AF415" s="1">
        <f>'Innlegging av opplysninger'!$B$5*AA415</f>
        <v>22889.094090909093</v>
      </c>
      <c r="AG415" s="1"/>
      <c r="AH415" s="1">
        <f>'Innlegging av opplysninger'!$C$11*SUM(X415:AG415)</f>
        <v>73534.062799363644</v>
      </c>
      <c r="AI415" s="1">
        <f>'Innlegging av opplysninger'!$C$13*(((X415+Z415+AC415+AE415)*Data!M415)+(Z415+AE415)*(1-Data!M415)*1.8/12+Y415+AD415+AA415+AB415+AF415+AG415)</f>
        <v>18983.608237378914</v>
      </c>
      <c r="AJ415" s="1">
        <f>'Innlegging av opplysninger'!$C$13*((X415+Z415+AC415+AE415)*(1-Data!M415)-(Z415+AE415)*(1-Data!M415)*1.8/12)</f>
        <v>81641.951382802901</v>
      </c>
      <c r="AK415" s="83">
        <f t="shared" si="64"/>
        <v>546000</v>
      </c>
      <c r="AL415" s="83">
        <f t="shared" si="65"/>
        <v>184000</v>
      </c>
      <c r="AM415" s="83">
        <f t="shared" si="66"/>
        <v>563000</v>
      </c>
      <c r="AN415" s="83"/>
      <c r="AO415" s="83"/>
      <c r="AP415" s="83"/>
      <c r="AQ415" s="83"/>
      <c r="AR415" s="83"/>
      <c r="AS415" s="83"/>
      <c r="AT415" s="83"/>
      <c r="AV415" s="97"/>
      <c r="AZ415" s="98"/>
      <c r="BA415" s="99"/>
      <c r="BB415" s="4"/>
      <c r="BC415" s="3"/>
    </row>
    <row r="416" spans="1:55">
      <c r="A416" t="str">
        <f t="shared" si="60"/>
        <v>1812Undervisning</v>
      </c>
      <c r="B416" s="6" t="str">
        <f>Data!A416</f>
        <v>1812</v>
      </c>
      <c r="C416" s="7" t="str">
        <f>Data!B416</f>
        <v>Sømna kommune</v>
      </c>
      <c r="D416" s="7" t="str">
        <f>Data!C416</f>
        <v>Undervisning</v>
      </c>
      <c r="E416" s="1">
        <f>Data!D416</f>
        <v>51.108600000000017</v>
      </c>
      <c r="F416" s="1">
        <f>Data!E416+Data!F416</f>
        <v>46946.898842203984</v>
      </c>
      <c r="G416" s="1">
        <f>Data!G416</f>
        <v>0</v>
      </c>
      <c r="H416" s="1">
        <f t="shared" si="61"/>
        <v>26175166.627272733</v>
      </c>
      <c r="I416" s="1">
        <f t="shared" si="62"/>
        <v>0</v>
      </c>
      <c r="J416" s="1">
        <f t="shared" si="63"/>
        <v>3141019.9952727277</v>
      </c>
      <c r="K416" s="1">
        <f>'Innlegging av opplysninger'!$B$4*H416</f>
        <v>3402771.6615454555</v>
      </c>
      <c r="L416" s="1"/>
      <c r="M416" s="1">
        <f>'Innlegging av opplysninger'!$B$5*H416</f>
        <v>3428946.828172728</v>
      </c>
      <c r="N416" s="1">
        <f>'Innlegging av opplysninger'!$B$5*I416</f>
        <v>0</v>
      </c>
      <c r="O416" s="1">
        <f>'Innlegging av opplysninger'!$B$5*J416</f>
        <v>411473.61938072735</v>
      </c>
      <c r="P416" s="1">
        <f>'Innlegging av opplysninger'!$B$5*K416</f>
        <v>445763.08766245469</v>
      </c>
      <c r="Q416" s="1"/>
      <c r="R416" s="1">
        <f>'Innlegging av opplysninger'!$C$11*SUM(H416:Q416)</f>
        <v>1406195.3891336592</v>
      </c>
      <c r="S416" s="1">
        <f>'Innlegging av opplysninger'!$C$13*(((H416+J416+M416+O416)*Data!H416)+(J416+O416)*(1-Data!H416)*1.8/12+I416+N416+K416+L416+P416+Q416)</f>
        <v>238762.60099888279</v>
      </c>
      <c r="T416" s="1">
        <f>'Innlegging av opplysninger'!$C$13*((H416+J416+M416+O416)*(1-Data!H416)-(J416+O416)*(1-Data!H416)*1.8/12)</f>
        <v>1685504.7736050722</v>
      </c>
      <c r="U416" s="1">
        <f>Data!I416</f>
        <v>9.9857999999999993</v>
      </c>
      <c r="V416" s="1">
        <f>Data!J416+Data!K416</f>
        <v>46541.872959602646</v>
      </c>
      <c r="W416" s="1">
        <f>Data!L416</f>
        <v>0</v>
      </c>
      <c r="X416" s="1">
        <f t="shared" si="67"/>
        <v>5070085.4727272736</v>
      </c>
      <c r="Y416" s="100">
        <f t="shared" si="68"/>
        <v>0</v>
      </c>
      <c r="Z416" s="100">
        <f t="shared" si="69"/>
        <v>725022.2226000001</v>
      </c>
      <c r="AA416" s="100">
        <f>'Innlegging av opplysninger'!$B$4*X416</f>
        <v>659111.11145454564</v>
      </c>
      <c r="AB416" s="1"/>
      <c r="AC416" s="1">
        <f>'Innlegging av opplysninger'!$B$5*X416</f>
        <v>664181.19692727283</v>
      </c>
      <c r="AD416" s="1">
        <f>'Innlegging av opplysninger'!$B$5*Y416</f>
        <v>0</v>
      </c>
      <c r="AE416" s="1">
        <f>'Innlegging av opplysninger'!$B$5*Z416</f>
        <v>94977.911160600022</v>
      </c>
      <c r="AF416" s="1">
        <f>'Innlegging av opplysninger'!$B$5*AA416</f>
        <v>86343.555600545486</v>
      </c>
      <c r="AG416" s="1"/>
      <c r="AH416" s="1">
        <f>'Innlegging av opplysninger'!$C$11*SUM(X416:AG416)</f>
        <v>277389.415877869</v>
      </c>
      <c r="AI416" s="1">
        <f>'Innlegging av opplysninger'!$C$13*(((X416+Z416+AC416+AE416)*Data!M416)+(Z416+AE416)*(1-Data!M416)*1.8/12+Y416+AD416+AA416+AB416+AF416+AG416)</f>
        <v>48705.805439294512</v>
      </c>
      <c r="AJ416" s="1">
        <f>'Innlegging av opplysninger'!$C$13*((X416+Z416+AC416+AE416)*(1-Data!M416)-(Z416+AE416)*(1-Data!M416)*1.8/12)</f>
        <v>330879.71102515783</v>
      </c>
      <c r="AK416" s="83">
        <f t="shared" si="64"/>
        <v>1684000</v>
      </c>
      <c r="AL416" s="83">
        <f t="shared" si="65"/>
        <v>287000</v>
      </c>
      <c r="AM416" s="83">
        <f t="shared" si="66"/>
        <v>2016000</v>
      </c>
      <c r="AN416" s="83"/>
      <c r="AO416" s="83"/>
      <c r="AP416" s="83"/>
      <c r="AQ416" s="83"/>
      <c r="AR416" s="83"/>
      <c r="AS416" s="83"/>
      <c r="AT416" s="83"/>
      <c r="AV416" s="97"/>
      <c r="AZ416" s="98"/>
      <c r="BA416" s="99"/>
      <c r="BB416" s="4"/>
      <c r="BC416" s="3"/>
    </row>
    <row r="417" spans="1:55">
      <c r="A417" t="str">
        <f t="shared" si="60"/>
        <v>1812Barnehager</v>
      </c>
      <c r="B417" s="6" t="str">
        <f>Data!A417</f>
        <v>1812</v>
      </c>
      <c r="C417" s="7" t="str">
        <f>Data!B417</f>
        <v>Sømna kommune</v>
      </c>
      <c r="D417" s="7" t="str">
        <f>Data!C417</f>
        <v>Barnehager</v>
      </c>
      <c r="E417" s="1">
        <f>Data!D417</f>
        <v>12.763300000000001</v>
      </c>
      <c r="F417" s="1">
        <f>Data!E417+Data!F417</f>
        <v>42831.830260721494</v>
      </c>
      <c r="G417" s="1">
        <f>Data!G417</f>
        <v>0</v>
      </c>
      <c r="H417" s="1">
        <f t="shared" si="61"/>
        <v>5963732.7181818178</v>
      </c>
      <c r="I417" s="1">
        <f t="shared" si="62"/>
        <v>0</v>
      </c>
      <c r="J417" s="1">
        <f t="shared" si="63"/>
        <v>715647.92618181813</v>
      </c>
      <c r="K417" s="1">
        <f>'Innlegging av opplysninger'!$B$4*H417</f>
        <v>775285.25336363632</v>
      </c>
      <c r="L417" s="1"/>
      <c r="M417" s="1">
        <f>'Innlegging av opplysninger'!$B$5*H417</f>
        <v>781248.98608181812</v>
      </c>
      <c r="N417" s="1">
        <f>'Innlegging av opplysninger'!$B$5*I417</f>
        <v>0</v>
      </c>
      <c r="O417" s="1">
        <f>'Innlegging av opplysninger'!$B$5*J417</f>
        <v>93749.878329818181</v>
      </c>
      <c r="P417" s="1">
        <f>'Innlegging av opplysninger'!$B$5*K417</f>
        <v>101562.36819063636</v>
      </c>
      <c r="Q417" s="1"/>
      <c r="R417" s="1">
        <f>'Innlegging av opplysninger'!$C$11*SUM(H417:Q417)</f>
        <v>320386.63095252274</v>
      </c>
      <c r="S417" s="1">
        <f>'Innlegging av opplysninger'!$C$13*(((H417+J417+M417+O417)*Data!H417)+(J417+O417)*(1-Data!H417)*1.8/12+I417+N417+K417+L417+P417+Q417)</f>
        <v>51909.379196012946</v>
      </c>
      <c r="T417" s="1">
        <f>'Innlegging av opplysninger'!$C$13*((H417+J417+M417+O417)*(1-Data!H417)-(J417+O417)*(1-Data!H417)*1.8/12)</f>
        <v>386514.43158112338</v>
      </c>
      <c r="U417" s="1">
        <f>Data!I417</f>
        <v>1.8900000000000001</v>
      </c>
      <c r="V417" s="1">
        <f>Data!J417+Data!K417</f>
        <v>42967.195767195764</v>
      </c>
      <c r="W417" s="1">
        <f>Data!L417</f>
        <v>0</v>
      </c>
      <c r="X417" s="1">
        <f t="shared" si="67"/>
        <v>885905.45454545447</v>
      </c>
      <c r="Y417" s="100">
        <f t="shared" si="68"/>
        <v>0</v>
      </c>
      <c r="Z417" s="100">
        <f t="shared" si="69"/>
        <v>126684.47999999998</v>
      </c>
      <c r="AA417" s="100">
        <f>'Innlegging av opplysninger'!$B$4*X417</f>
        <v>115167.70909090909</v>
      </c>
      <c r="AB417" s="1"/>
      <c r="AC417" s="1">
        <f>'Innlegging av opplysninger'!$B$5*X417</f>
        <v>116053.61454545455</v>
      </c>
      <c r="AD417" s="1">
        <f>'Innlegging av opplysninger'!$B$5*Y417</f>
        <v>0</v>
      </c>
      <c r="AE417" s="1">
        <f>'Innlegging av opplysninger'!$B$5*Z417</f>
        <v>16595.666879999997</v>
      </c>
      <c r="AF417" s="1">
        <f>'Innlegging av opplysninger'!$B$5*AA417</f>
        <v>15086.969890909091</v>
      </c>
      <c r="AG417" s="1"/>
      <c r="AH417" s="1">
        <f>'Innlegging av opplysninger'!$C$11*SUM(X417:AG417)</f>
        <v>48468.768008203624</v>
      </c>
      <c r="AI417" s="1">
        <f>'Innlegging av opplysninger'!$C$13*(((X417+Z417+AC417+AE417)*Data!M417)+(Z417+AE417)*(1-Data!M417)*1.8/12+Y417+AD417+AA417+AB417+AF417+AG417)</f>
        <v>7890.8284527185451</v>
      </c>
      <c r="AJ417" s="1">
        <f>'Innlegging av opplysninger'!$C$13*((X417+Z417+AC417+AE417)*(1-Data!M417)-(Z417+AE417)*(1-Data!M417)*1.8/12)</f>
        <v>58434.854084823273</v>
      </c>
      <c r="AK417" s="83">
        <f t="shared" si="64"/>
        <v>369000</v>
      </c>
      <c r="AL417" s="83">
        <f t="shared" si="65"/>
        <v>60000</v>
      </c>
      <c r="AM417" s="83">
        <f t="shared" si="66"/>
        <v>445000</v>
      </c>
      <c r="AN417" s="83"/>
      <c r="AO417" s="83"/>
      <c r="AP417" s="83"/>
      <c r="AQ417" s="83"/>
      <c r="AR417" s="83"/>
      <c r="AS417" s="83"/>
      <c r="AT417" s="83"/>
      <c r="AV417" s="97"/>
      <c r="AZ417" s="98"/>
      <c r="BA417" s="99"/>
      <c r="BB417" s="4"/>
      <c r="BC417" s="3"/>
    </row>
    <row r="418" spans="1:55">
      <c r="A418" t="str">
        <f t="shared" si="60"/>
        <v>1812Helse/pleie/omsorg</v>
      </c>
      <c r="B418" s="6" t="str">
        <f>Data!A418</f>
        <v>1812</v>
      </c>
      <c r="C418" s="7" t="str">
        <f>Data!B418</f>
        <v>Sømna kommune</v>
      </c>
      <c r="D418" s="7" t="str">
        <f>Data!C418</f>
        <v>Helse/pleie/omsorg</v>
      </c>
      <c r="E418" s="1">
        <f>Data!D418</f>
        <v>66.10039748045179</v>
      </c>
      <c r="F418" s="1">
        <f>Data!E418+Data!F418</f>
        <v>48136.693241635236</v>
      </c>
      <c r="G418" s="1">
        <f>Data!G418</f>
        <v>509.56002208551001</v>
      </c>
      <c r="H418" s="1">
        <f t="shared" si="61"/>
        <v>34711140.61818181</v>
      </c>
      <c r="I418" s="1">
        <f t="shared" si="62"/>
        <v>367441.30909090914</v>
      </c>
      <c r="J418" s="1">
        <f t="shared" si="63"/>
        <v>4209429.8312727269</v>
      </c>
      <c r="K418" s="1">
        <f>'Innlegging av opplysninger'!$B$4*H418</f>
        <v>4512448.2803636352</v>
      </c>
      <c r="L418" s="1"/>
      <c r="M418" s="1">
        <f>'Innlegging av opplysninger'!$B$5*H418</f>
        <v>4547159.4209818169</v>
      </c>
      <c r="N418" s="1">
        <f>'Innlegging av opplysninger'!$B$5*I418</f>
        <v>48134.811490909102</v>
      </c>
      <c r="O418" s="1">
        <f>'Innlegging av opplysninger'!$B$5*J418</f>
        <v>551435.30789672723</v>
      </c>
      <c r="P418" s="1">
        <f>'Innlegging av opplysninger'!$B$5*K418</f>
        <v>591130.7247276362</v>
      </c>
      <c r="Q418" s="1"/>
      <c r="R418" s="1">
        <f>'Innlegging av opplysninger'!$C$11*SUM(H418:Q418)</f>
        <v>1882456.1715522346</v>
      </c>
      <c r="S418" s="1">
        <f>'Innlegging av opplysninger'!$C$13*(((H418+J418+M418+O418)*Data!H418)+(J418+O418)*(1-Data!H418)*1.8/12+I418+N418+K418+L418+P418+Q418)</f>
        <v>435313.02373748348</v>
      </c>
      <c r="T418" s="1">
        <f>'Innlegging av opplysninger'!$C$13*((H418+J418+M418+O418)*(1-Data!H418)-(J418+O418)*(1-Data!H418)*1.8/12)</f>
        <v>2140679.6320708371</v>
      </c>
      <c r="U418" s="1">
        <f>Data!I418</f>
        <v>6.3529999999999998</v>
      </c>
      <c r="V418" s="1">
        <f>Data!J418+Data!K418</f>
        <v>44579.173356419546</v>
      </c>
      <c r="W418" s="1">
        <f>Data!L418</f>
        <v>379.80481662206836</v>
      </c>
      <c r="X418" s="1">
        <f t="shared" si="67"/>
        <v>3089579.872727273</v>
      </c>
      <c r="Y418" s="100">
        <f t="shared" si="68"/>
        <v>26322.545454545452</v>
      </c>
      <c r="Z418" s="100">
        <f t="shared" si="69"/>
        <v>445574.04580000002</v>
      </c>
      <c r="AA418" s="100">
        <f>'Innlegging av opplysninger'!$B$4*X418</f>
        <v>401645.38345454552</v>
      </c>
      <c r="AB418" s="1"/>
      <c r="AC418" s="1">
        <f>'Innlegging av opplysninger'!$B$5*X418</f>
        <v>404734.9633272728</v>
      </c>
      <c r="AD418" s="1">
        <f>'Innlegging av opplysninger'!$B$5*Y418</f>
        <v>3448.2534545454546</v>
      </c>
      <c r="AE418" s="1">
        <f>'Innlegging av opplysninger'!$B$5*Z418</f>
        <v>58370.199999800003</v>
      </c>
      <c r="AF418" s="1">
        <f>'Innlegging av opplysninger'!$B$5*AA418</f>
        <v>52615.545232545468</v>
      </c>
      <c r="AG418" s="1"/>
      <c r="AH418" s="1">
        <f>'Innlegging av opplysninger'!$C$11*SUM(X418:AG418)</f>
        <v>170327.05075912006</v>
      </c>
      <c r="AI418" s="1">
        <f>'Innlegging av opplysninger'!$C$13*(((X418+Z418+AC418+AE418)*Data!M418)+(Z418+AE418)*(1-Data!M418)*1.8/12+Y418+AD418+AA418+AB418+AF418+AG418)</f>
        <v>29168.717198172326</v>
      </c>
      <c r="AJ418" s="1">
        <f>'Innlegging av opplysninger'!$C$13*((X418+Z418+AC418+AE418)*(1-Data!M418)-(Z418+AE418)*(1-Data!M418)*1.8/12)</f>
        <v>203910.40489325512</v>
      </c>
      <c r="AK418" s="83">
        <f t="shared" si="64"/>
        <v>2053000</v>
      </c>
      <c r="AL418" s="83">
        <f t="shared" si="65"/>
        <v>464000</v>
      </c>
      <c r="AM418" s="83">
        <f t="shared" si="66"/>
        <v>2345000</v>
      </c>
      <c r="AN418" s="83"/>
      <c r="AO418" s="83"/>
      <c r="AP418" s="83"/>
      <c r="AQ418" s="83"/>
      <c r="AR418" s="83"/>
      <c r="AS418" s="83"/>
      <c r="AT418" s="83"/>
      <c r="AV418" s="97"/>
      <c r="AZ418" s="98"/>
      <c r="BA418" s="99"/>
      <c r="BB418" s="4"/>
      <c r="BC418" s="3"/>
    </row>
    <row r="419" spans="1:55">
      <c r="A419" t="str">
        <f t="shared" si="60"/>
        <v>1812Samferdsel og teknikk</v>
      </c>
      <c r="B419" s="6" t="str">
        <f>Data!A419</f>
        <v>1812</v>
      </c>
      <c r="C419" s="7" t="str">
        <f>Data!B419</f>
        <v>Sømna kommune</v>
      </c>
      <c r="D419" s="7" t="str">
        <f>Data!C419</f>
        <v>Samferdsel og teknikk</v>
      </c>
      <c r="E419" s="1">
        <f>Data!D419</f>
        <v>6.2747999999999999</v>
      </c>
      <c r="F419" s="1">
        <f>Data!E419+Data!F419</f>
        <v>0</v>
      </c>
      <c r="G419" s="1">
        <f>Data!G419</f>
        <v>0</v>
      </c>
      <c r="H419" s="1">
        <f t="shared" si="61"/>
        <v>0</v>
      </c>
      <c r="I419" s="1">
        <f t="shared" si="62"/>
        <v>0</v>
      </c>
      <c r="J419" s="1">
        <f t="shared" si="63"/>
        <v>0</v>
      </c>
      <c r="K419" s="1">
        <f>'Innlegging av opplysninger'!$B$4*H419</f>
        <v>0</v>
      </c>
      <c r="L419" s="1"/>
      <c r="M419" s="1">
        <f>'Innlegging av opplysninger'!$B$5*H419</f>
        <v>0</v>
      </c>
      <c r="N419" s="1">
        <f>'Innlegging av opplysninger'!$B$5*I419</f>
        <v>0</v>
      </c>
      <c r="O419" s="1">
        <f>'Innlegging av opplysninger'!$B$5*J419</f>
        <v>0</v>
      </c>
      <c r="P419" s="1">
        <f>'Innlegging av opplysninger'!$B$5*K419</f>
        <v>0</v>
      </c>
      <c r="Q419" s="1"/>
      <c r="R419" s="1">
        <f>'Innlegging av opplysninger'!$C$11*SUM(H419:Q419)</f>
        <v>0</v>
      </c>
      <c r="S419" s="1">
        <f>'Innlegging av opplysninger'!$C$13*(((H419+J419+M419+O419)*Data!H419)+(J419+O419)*(1-Data!H419)*1.8/12+I419+N419+K419+L419+P419+Q419)</f>
        <v>0</v>
      </c>
      <c r="T419" s="1">
        <f>'Innlegging av opplysninger'!$C$13*((H419+J419+M419+O419)*(1-Data!H419)-(J419+O419)*(1-Data!H419)*1.8/12)</f>
        <v>0</v>
      </c>
      <c r="U419" s="1">
        <f>Data!I419</f>
        <v>0</v>
      </c>
      <c r="V419" s="1">
        <f>Data!J419+Data!K419</f>
        <v>0</v>
      </c>
      <c r="W419" s="1">
        <f>Data!L419</f>
        <v>0</v>
      </c>
      <c r="X419" s="1">
        <f t="shared" si="67"/>
        <v>0</v>
      </c>
      <c r="Y419" s="100">
        <f t="shared" si="68"/>
        <v>0</v>
      </c>
      <c r="Z419" s="100">
        <f t="shared" si="69"/>
        <v>0</v>
      </c>
      <c r="AA419" s="100">
        <f>'Innlegging av opplysninger'!$B$4*X419</f>
        <v>0</v>
      </c>
      <c r="AB419" s="1"/>
      <c r="AC419" s="1">
        <f>'Innlegging av opplysninger'!$B$5*X419</f>
        <v>0</v>
      </c>
      <c r="AD419" s="1">
        <f>'Innlegging av opplysninger'!$B$5*Y419</f>
        <v>0</v>
      </c>
      <c r="AE419" s="1">
        <f>'Innlegging av opplysninger'!$B$5*Z419</f>
        <v>0</v>
      </c>
      <c r="AF419" s="1">
        <f>'Innlegging av opplysninger'!$B$5*AA419</f>
        <v>0</v>
      </c>
      <c r="AG419" s="1"/>
      <c r="AH419" s="1">
        <f>'Innlegging av opplysninger'!$C$11*SUM(X419:AG419)</f>
        <v>0</v>
      </c>
      <c r="AI419" s="1">
        <f>'Innlegging av opplysninger'!$C$13*(((X419+Z419+AC419+AE419)*Data!M419)+(Z419+AE419)*(1-Data!M419)*1.8/12+Y419+AD419+AA419+AB419+AF419+AG419)</f>
        <v>0</v>
      </c>
      <c r="AJ419" s="1">
        <f>'Innlegging av opplysninger'!$C$13*((X419+Z419+AC419+AE419)*(1-Data!M419)-(Z419+AE419)*(1-Data!M419)*1.8/12)</f>
        <v>0</v>
      </c>
      <c r="AK419" s="83">
        <f t="shared" si="64"/>
        <v>0</v>
      </c>
      <c r="AL419" s="83">
        <f t="shared" si="65"/>
        <v>0</v>
      </c>
      <c r="AM419" s="83">
        <f t="shared" si="66"/>
        <v>0</v>
      </c>
      <c r="AN419" s="83"/>
      <c r="AO419" s="83"/>
      <c r="AP419" s="83"/>
      <c r="AQ419" s="83"/>
      <c r="AR419" s="83"/>
      <c r="AS419" s="83"/>
      <c r="AT419" s="83"/>
      <c r="AV419" s="97"/>
      <c r="AZ419" s="98"/>
      <c r="BA419" s="99"/>
      <c r="BB419" s="4"/>
      <c r="BC419" s="3"/>
    </row>
    <row r="420" spans="1:55">
      <c r="A420" t="str">
        <f t="shared" si="60"/>
        <v>1812Annet</v>
      </c>
      <c r="B420" s="6" t="str">
        <f>Data!A420</f>
        <v>1812</v>
      </c>
      <c r="C420" s="7" t="str">
        <f>Data!B420</f>
        <v>Sømna kommune</v>
      </c>
      <c r="D420" s="7" t="str">
        <f>Data!C420</f>
        <v>Annet</v>
      </c>
      <c r="E420" s="1">
        <f>Data!D420</f>
        <v>11.829700000000001</v>
      </c>
      <c r="F420" s="1">
        <f>Data!E420+Data!F420</f>
        <v>44889.081577160301</v>
      </c>
      <c r="G420" s="1">
        <f>Data!G420</f>
        <v>109.45586109537857</v>
      </c>
      <c r="H420" s="1">
        <f t="shared" si="61"/>
        <v>5792993.1090909075</v>
      </c>
      <c r="I420" s="1">
        <f t="shared" si="62"/>
        <v>14125.418181818181</v>
      </c>
      <c r="J420" s="1">
        <f t="shared" si="63"/>
        <v>696854.22327272699</v>
      </c>
      <c r="K420" s="1">
        <f>'Innlegging av opplysninger'!$B$4*H420</f>
        <v>753089.10418181797</v>
      </c>
      <c r="L420" s="1"/>
      <c r="M420" s="1">
        <f>'Innlegging av opplysninger'!$B$5*H420</f>
        <v>758882.09729090892</v>
      </c>
      <c r="N420" s="1">
        <f>'Innlegging av opplysninger'!$B$5*I420</f>
        <v>1850.4297818181817</v>
      </c>
      <c r="O420" s="1">
        <f>'Innlegging av opplysninger'!$B$5*J420</f>
        <v>91287.903248727234</v>
      </c>
      <c r="P420" s="1">
        <f>'Innlegging av opplysninger'!$B$5*K420</f>
        <v>98654.672647818152</v>
      </c>
      <c r="Q420" s="1"/>
      <c r="R420" s="1">
        <f>'Innlegging av opplysninger'!$C$11*SUM(H420:Q420)</f>
        <v>311894.0043924686</v>
      </c>
      <c r="S420" s="1">
        <f>'Innlegging av opplysninger'!$C$13*(((H420+J420+M420+O420)*Data!H420)+(J420+O420)*(1-Data!H420)*1.8/12+I420+N420+K420+L420+P420+Q420)</f>
        <v>52090.163823474664</v>
      </c>
      <c r="T420" s="1">
        <f>'Innlegging av opplysninger'!$C$13*((H420+J420+M420+O420)*(1-Data!H420)-(J420+O420)*(1-Data!H420)*1.8/12)</f>
        <v>374712.15797674551</v>
      </c>
      <c r="U420" s="1">
        <f>Data!I420</f>
        <v>6.02</v>
      </c>
      <c r="V420" s="1">
        <f>Data!J420+Data!K420</f>
        <v>52442.927464008862</v>
      </c>
      <c r="W420" s="1">
        <f>Data!L420</f>
        <v>29.024916943521596</v>
      </c>
      <c r="X420" s="1">
        <f t="shared" si="67"/>
        <v>3444070.0727272723</v>
      </c>
      <c r="Y420" s="100">
        <f t="shared" si="68"/>
        <v>1906.1454545454542</v>
      </c>
      <c r="Z420" s="100">
        <f t="shared" si="69"/>
        <v>492774.59919999988</v>
      </c>
      <c r="AA420" s="100">
        <f>'Innlegging av opplysninger'!$B$4*X420</f>
        <v>447729.10945454543</v>
      </c>
      <c r="AB420" s="1"/>
      <c r="AC420" s="1">
        <f>'Innlegging av opplysninger'!$B$5*X420</f>
        <v>451173.1795272727</v>
      </c>
      <c r="AD420" s="1">
        <f>'Innlegging av opplysninger'!$B$5*Y420</f>
        <v>249.70505454545452</v>
      </c>
      <c r="AE420" s="1">
        <f>'Innlegging av opplysninger'!$B$5*Z420</f>
        <v>64553.472495199989</v>
      </c>
      <c r="AF420" s="1">
        <f>'Innlegging av opplysninger'!$B$5*AA420</f>
        <v>58652.513338545454</v>
      </c>
      <c r="AG420" s="1"/>
      <c r="AH420" s="1">
        <f>'Innlegging av opplysninger'!$C$11*SUM(X420:AG420)</f>
        <v>188522.13429557323</v>
      </c>
      <c r="AI420" s="1">
        <f>'Innlegging av opplysninger'!$C$13*(((X420+Z420+AC420+AE420)*Data!M420)+(Z420+AE420)*(1-Data!M420)*1.8/12+Y420+AD420+AA420+AB420+AF420+AG420)</f>
        <v>31541.748226664899</v>
      </c>
      <c r="AJ420" s="1">
        <f>'Innlegging av opplysninger'!$C$13*((X420+Z420+AC420+AE420)*(1-Data!M420)-(Z420+AE420)*(1-Data!M420)*1.8/12)</f>
        <v>226435.9092304353</v>
      </c>
      <c r="AK420" s="83">
        <f t="shared" si="64"/>
        <v>500000</v>
      </c>
      <c r="AL420" s="83">
        <f t="shared" si="65"/>
        <v>84000</v>
      </c>
      <c r="AM420" s="83">
        <f t="shared" si="66"/>
        <v>601000</v>
      </c>
      <c r="AN420" s="83"/>
      <c r="AO420" s="83"/>
      <c r="AP420" s="83"/>
      <c r="AQ420" s="83"/>
      <c r="AR420" s="83"/>
      <c r="AS420" s="83"/>
      <c r="AT420" s="83"/>
      <c r="AV420" s="97"/>
      <c r="AZ420" s="98"/>
      <c r="BA420" s="99"/>
      <c r="BB420" s="4"/>
      <c r="BC420" s="3"/>
    </row>
    <row r="421" spans="1:55">
      <c r="A421" t="str">
        <f t="shared" si="60"/>
        <v>1813Alle</v>
      </c>
      <c r="B421" s="6" t="str">
        <f>Data!A421</f>
        <v>1813</v>
      </c>
      <c r="C421" s="7" t="str">
        <f>Data!B421</f>
        <v>Brønnøy kommune</v>
      </c>
      <c r="D421" s="7" t="str">
        <f>Data!C421</f>
        <v>Alle</v>
      </c>
      <c r="E421" s="1">
        <f>Data!D421</f>
        <v>637.66344569049954</v>
      </c>
      <c r="F421" s="1">
        <f>Data!E421+Data!F421</f>
        <v>46088.880702330891</v>
      </c>
      <c r="G421" s="1">
        <f>Data!G421</f>
        <v>415.16497737035712</v>
      </c>
      <c r="H421" s="1">
        <f t="shared" si="61"/>
        <v>320609394.29090929</v>
      </c>
      <c r="I421" s="1">
        <f t="shared" si="62"/>
        <v>2888023.9636363653</v>
      </c>
      <c r="J421" s="1">
        <f t="shared" si="63"/>
        <v>38819690.190545477</v>
      </c>
      <c r="K421" s="1">
        <f>'Innlegging av opplysninger'!$B$4*H421</f>
        <v>41679221.257818207</v>
      </c>
      <c r="L421" s="1"/>
      <c r="M421" s="1">
        <f>'Innlegging av opplysninger'!$B$5*H421</f>
        <v>41999830.652109116</v>
      </c>
      <c r="N421" s="1">
        <f>'Innlegging av opplysninger'!$B$5*I421</f>
        <v>378331.13923636387</v>
      </c>
      <c r="O421" s="1">
        <f>'Innlegging av opplysninger'!$B$5*J421</f>
        <v>5085379.4149614573</v>
      </c>
      <c r="P421" s="1">
        <f>'Innlegging av opplysninger'!$B$5*K421</f>
        <v>5459977.9847741853</v>
      </c>
      <c r="Q421" s="1"/>
      <c r="R421" s="1">
        <f>'Innlegging av opplysninger'!$C$11*SUM(H421:Q421)</f>
        <v>17362954.257971641</v>
      </c>
      <c r="S421" s="1">
        <f>'Innlegging av opplysninger'!$C$13*(((H421+J421+M421+O421)*Data!H421)+(J421+O421)*(1-Data!H421)*1.8/12+I421+N421+K421+L421+P421+Q421)</f>
        <v>3587736.8377565639</v>
      </c>
      <c r="T421" s="1">
        <f>'Innlegging av opplysninger'!$C$13*((H421+J421+M421+O421)*(1-Data!H421)-(J421+O421)*(1-Data!H421)*1.8/12)</f>
        <v>20172095.304730937</v>
      </c>
      <c r="U421" s="1">
        <f>Data!I421</f>
        <v>71.568200000000004</v>
      </c>
      <c r="V421" s="1">
        <f>Data!J421+Data!K421</f>
        <v>48007.389222215083</v>
      </c>
      <c r="W421" s="1">
        <f>Data!L421</f>
        <v>341.19064053588039</v>
      </c>
      <c r="X421" s="1">
        <f t="shared" si="67"/>
        <v>37481481.090909094</v>
      </c>
      <c r="Y421" s="100">
        <f t="shared" si="68"/>
        <v>266382.54545454541</v>
      </c>
      <c r="Z421" s="100">
        <f t="shared" si="69"/>
        <v>5397944.5</v>
      </c>
      <c r="AA421" s="100">
        <f>'Innlegging av opplysninger'!$B$4*X421</f>
        <v>4872592.541818182</v>
      </c>
      <c r="AB421" s="1"/>
      <c r="AC421" s="1">
        <f>'Innlegging av opplysninger'!$B$5*X421</f>
        <v>4910074.0229090918</v>
      </c>
      <c r="AD421" s="1">
        <f>'Innlegging av opplysninger'!$B$5*Y421</f>
        <v>34896.113454545448</v>
      </c>
      <c r="AE421" s="1">
        <f>'Innlegging av opplysninger'!$B$5*Z421</f>
        <v>707130.72950000002</v>
      </c>
      <c r="AF421" s="1">
        <f>'Innlegging av opplysninger'!$B$5*AA421</f>
        <v>638309.62297818181</v>
      </c>
      <c r="AG421" s="1"/>
      <c r="AH421" s="1">
        <f>'Innlegging av opplysninger'!$C$11*SUM(X421:AG421)</f>
        <v>2063734.8243468981</v>
      </c>
      <c r="AI421" s="1">
        <f>'Innlegging av opplysninger'!$C$13*(((X421+Z421+AC421+AE421)*Data!M421)+(Z421+AE421)*(1-Data!M421)*1.8/12+Y421+AD421+AA421+AB421+AF421+AG421)</f>
        <v>403330.74834038492</v>
      </c>
      <c r="AJ421" s="1">
        <f>'Innlegging av opplysninger'!$C$13*((X421+Z421+AC421+AE421)*(1-Data!M421)-(Z421+AE421)*(1-Data!M421)*1.8/12)</f>
        <v>2420727.4323448441</v>
      </c>
      <c r="AK421" s="83">
        <f t="shared" si="64"/>
        <v>19427000</v>
      </c>
      <c r="AL421" s="83">
        <f t="shared" si="65"/>
        <v>3991000</v>
      </c>
      <c r="AM421" s="83">
        <f t="shared" si="66"/>
        <v>22593000</v>
      </c>
      <c r="AN421" s="83"/>
      <c r="AO421" s="83"/>
      <c r="AP421" s="83"/>
      <c r="AQ421" s="83"/>
      <c r="AR421" s="83"/>
      <c r="AS421" s="83"/>
      <c r="AT421" s="83"/>
      <c r="AV421" s="97"/>
      <c r="AZ421" s="98"/>
      <c r="BA421" s="99"/>
      <c r="BB421" s="4"/>
      <c r="BC421" s="3"/>
    </row>
    <row r="422" spans="1:55">
      <c r="A422" t="str">
        <f t="shared" si="60"/>
        <v>1813Administrasjon</v>
      </c>
      <c r="B422" s="6" t="str">
        <f>Data!A422</f>
        <v>1813</v>
      </c>
      <c r="C422" s="7" t="str">
        <f>Data!B422</f>
        <v>Brønnøy kommune</v>
      </c>
      <c r="D422" s="7" t="str">
        <f>Data!C422</f>
        <v>Administrasjon</v>
      </c>
      <c r="E422" s="1">
        <f>Data!D422</f>
        <v>34.166699999999999</v>
      </c>
      <c r="F422" s="1">
        <f>Data!E422+Data!F422</f>
        <v>57167.849909414741</v>
      </c>
      <c r="G422" s="1">
        <f>Data!G422</f>
        <v>4.2108251601705762</v>
      </c>
      <c r="H422" s="1">
        <f t="shared" si="61"/>
        <v>21308037.572727278</v>
      </c>
      <c r="I422" s="1">
        <f t="shared" si="62"/>
        <v>1569.4909090909093</v>
      </c>
      <c r="J422" s="1">
        <f t="shared" si="63"/>
        <v>2557152.8476363644</v>
      </c>
      <c r="K422" s="1">
        <f>'Innlegging av opplysninger'!$B$4*H422</f>
        <v>2770044.884454546</v>
      </c>
      <c r="L422" s="1"/>
      <c r="M422" s="1">
        <f>'Innlegging av opplysninger'!$B$5*H422</f>
        <v>2791352.9220272736</v>
      </c>
      <c r="N422" s="1">
        <f>'Innlegging av opplysninger'!$B$5*I422</f>
        <v>205.60330909090914</v>
      </c>
      <c r="O422" s="1">
        <f>'Innlegging av opplysninger'!$B$5*J422</f>
        <v>334987.02304036374</v>
      </c>
      <c r="P422" s="1">
        <f>'Innlegging av opplysninger'!$B$5*K422</f>
        <v>362875.87986354553</v>
      </c>
      <c r="Q422" s="1"/>
      <c r="R422" s="1">
        <f>'Innlegging av opplysninger'!$C$11*SUM(H422:Q422)</f>
        <v>1144796.596510767</v>
      </c>
      <c r="S422" s="1">
        <f>'Innlegging av opplysninger'!$C$13*(((H422+J422+M422+O422)*Data!H422)+(J422+O422)*(1-Data!H422)*1.8/12+I422+N422+K422+L422+P422+Q422)</f>
        <v>364961.52007457084</v>
      </c>
      <c r="T422" s="1">
        <f>'Innlegging av opplysninger'!$C$13*((H422+J422+M422+O422)*(1-Data!H422)-(J422+O422)*(1-Data!H422)*1.8/12)</f>
        <v>1201602.243571742</v>
      </c>
      <c r="U422" s="1">
        <f>Data!I422</f>
        <v>6.9162999999999997</v>
      </c>
      <c r="V422" s="1">
        <f>Data!J422+Data!K422</f>
        <v>55656.879280347399</v>
      </c>
      <c r="W422" s="1">
        <f>Data!L422</f>
        <v>0</v>
      </c>
      <c r="X422" s="1">
        <f t="shared" si="67"/>
        <v>4199341.8999999994</v>
      </c>
      <c r="Y422" s="100">
        <f t="shared" si="68"/>
        <v>0</v>
      </c>
      <c r="Z422" s="100">
        <f t="shared" si="69"/>
        <v>600505.89169999992</v>
      </c>
      <c r="AA422" s="100">
        <f>'Innlegging av opplysninger'!$B$4*X422</f>
        <v>545914.44699999993</v>
      </c>
      <c r="AB422" s="1"/>
      <c r="AC422" s="1">
        <f>'Innlegging av opplysninger'!$B$5*X422</f>
        <v>550113.78889999993</v>
      </c>
      <c r="AD422" s="1">
        <f>'Innlegging av opplysninger'!$B$5*Y422</f>
        <v>0</v>
      </c>
      <c r="AE422" s="1">
        <f>'Innlegging av opplysninger'!$B$5*Z422</f>
        <v>78666.271812699997</v>
      </c>
      <c r="AF422" s="1">
        <f>'Innlegging av opplysninger'!$B$5*AA422</f>
        <v>71514.792556999993</v>
      </c>
      <c r="AG422" s="1"/>
      <c r="AH422" s="1">
        <f>'Innlegging av opplysninger'!$C$11*SUM(X422:AG422)</f>
        <v>229750.16949484855</v>
      </c>
      <c r="AI422" s="1">
        <f>'Innlegging av opplysninger'!$C$13*(((X422+Z422+AC422+AE422)*Data!M422)+(Z422+AE422)*(1-Data!M422)*1.8/12+Y422+AD422+AA422+AB422+AF422+AG422)</f>
        <v>55769.452693102678</v>
      </c>
      <c r="AJ422" s="1">
        <f>'Innlegging av opplysninger'!$C$13*((X422+Z422+AC422+AE422)*(1-Data!M422)-(Z422+AE422)*(1-Data!M422)*1.8/12)</f>
        <v>258625.51608932167</v>
      </c>
      <c r="AK422" s="83">
        <f t="shared" si="64"/>
        <v>1375000</v>
      </c>
      <c r="AL422" s="83">
        <f t="shared" si="65"/>
        <v>421000</v>
      </c>
      <c r="AM422" s="83">
        <f t="shared" si="66"/>
        <v>1460000</v>
      </c>
      <c r="AN422" s="83"/>
      <c r="AO422" s="83"/>
      <c r="AP422" s="83"/>
      <c r="AQ422" s="83"/>
      <c r="AR422" s="83"/>
      <c r="AS422" s="83"/>
      <c r="AT422" s="83"/>
      <c r="AV422" s="97"/>
      <c r="AZ422" s="98"/>
      <c r="BA422" s="99"/>
      <c r="BB422" s="4"/>
      <c r="BC422" s="3"/>
    </row>
    <row r="423" spans="1:55">
      <c r="A423" t="str">
        <f t="shared" si="60"/>
        <v>1813Undervisning</v>
      </c>
      <c r="B423" s="6" t="str">
        <f>Data!A423</f>
        <v>1813</v>
      </c>
      <c r="C423" s="7" t="str">
        <f>Data!B423</f>
        <v>Brønnøy kommune</v>
      </c>
      <c r="D423" s="7" t="str">
        <f>Data!C423</f>
        <v>Undervisning</v>
      </c>
      <c r="E423" s="1">
        <f>Data!D423</f>
        <v>202.39215437859693</v>
      </c>
      <c r="F423" s="1">
        <f>Data!E423+Data!F423</f>
        <v>46224.696297595285</v>
      </c>
      <c r="G423" s="1">
        <f>Data!G423</f>
        <v>0.4682987850542048</v>
      </c>
      <c r="H423" s="1">
        <f t="shared" si="61"/>
        <v>102060173.11818177</v>
      </c>
      <c r="I423" s="1">
        <f t="shared" si="62"/>
        <v>1033.9636363636364</v>
      </c>
      <c r="J423" s="1">
        <f t="shared" si="63"/>
        <v>12247344.849818176</v>
      </c>
      <c r="K423" s="1">
        <f>'Innlegging av opplysninger'!$B$4*H423</f>
        <v>13267822.50536363</v>
      </c>
      <c r="L423" s="1"/>
      <c r="M423" s="1">
        <f>'Innlegging av opplysninger'!$B$5*H423</f>
        <v>13369882.678481812</v>
      </c>
      <c r="N423" s="1">
        <f>'Innlegging av opplysninger'!$B$5*I423</f>
        <v>135.44923636363637</v>
      </c>
      <c r="O423" s="1">
        <f>'Innlegging av opplysninger'!$B$5*J423</f>
        <v>1604402.1753261811</v>
      </c>
      <c r="P423" s="1">
        <f>'Innlegging av opplysninger'!$B$5*K423</f>
        <v>1738084.7482026357</v>
      </c>
      <c r="Q423" s="1"/>
      <c r="R423" s="1">
        <f>'Innlegging av opplysninger'!$C$11*SUM(H423:Q423)</f>
        <v>5482977.4205533816</v>
      </c>
      <c r="S423" s="1">
        <f>'Innlegging av opplysninger'!$C$13*(((H423+J423+M423+O423)*Data!H423)+(J423+O423)*(1-Data!H423)*1.8/12+I423+N423+K423+L423+P423+Q423)</f>
        <v>954221.05720197374</v>
      </c>
      <c r="T423" s="1">
        <f>'Innlegging av opplysninger'!$C$13*((H423+J423+M423+O423)*(1-Data!H423)-(J423+O423)*(1-Data!H423)*1.8/12)</f>
        <v>6548800.6761868661</v>
      </c>
      <c r="U423" s="1">
        <f>Data!I423</f>
        <v>21.256699999999999</v>
      </c>
      <c r="V423" s="1">
        <f>Data!J423+Data!K423</f>
        <v>48906.77053195778</v>
      </c>
      <c r="W423" s="1">
        <f>Data!L423</f>
        <v>0</v>
      </c>
      <c r="X423" s="1">
        <f t="shared" si="67"/>
        <v>11341053.263636366</v>
      </c>
      <c r="Y423" s="100">
        <f t="shared" si="68"/>
        <v>0</v>
      </c>
      <c r="Z423" s="100">
        <f t="shared" si="69"/>
        <v>1621770.6167000001</v>
      </c>
      <c r="AA423" s="100">
        <f>'Innlegging av opplysninger'!$B$4*X423</f>
        <v>1474336.9242727275</v>
      </c>
      <c r="AB423" s="1"/>
      <c r="AC423" s="1">
        <f>'Innlegging av opplysninger'!$B$5*X423</f>
        <v>1485677.977536364</v>
      </c>
      <c r="AD423" s="1">
        <f>'Innlegging av opplysninger'!$B$5*Y423</f>
        <v>0</v>
      </c>
      <c r="AE423" s="1">
        <f>'Innlegging av opplysninger'!$B$5*Z423</f>
        <v>212451.95078770001</v>
      </c>
      <c r="AF423" s="1">
        <f>'Innlegging av opplysninger'!$B$5*AA423</f>
        <v>193138.13707972731</v>
      </c>
      <c r="AG423" s="1"/>
      <c r="AH423" s="1">
        <f>'Innlegging av opplysninger'!$C$11*SUM(X423:AG423)</f>
        <v>620480.29706048965</v>
      </c>
      <c r="AI423" s="1">
        <f>'Innlegging av opplysninger'!$C$13*(((X423+Z423+AC423+AE423)*Data!M423)+(Z423+AE423)*(1-Data!M423)*1.8/12+Y423+AD423+AA423+AB423+AF423+AG423)</f>
        <v>106608.85812128952</v>
      </c>
      <c r="AJ423" s="1">
        <f>'Innlegging av opplysninger'!$C$13*((X423+Z423+AC423+AE423)*(1-Data!M423)-(Z423+AE423)*(1-Data!M423)*1.8/12)</f>
        <v>742469.44311938051</v>
      </c>
      <c r="AK423" s="83">
        <f t="shared" si="64"/>
        <v>6103000</v>
      </c>
      <c r="AL423" s="83">
        <f t="shared" si="65"/>
        <v>1061000</v>
      </c>
      <c r="AM423" s="83">
        <f t="shared" si="66"/>
        <v>7291000</v>
      </c>
      <c r="AN423" s="83"/>
      <c r="AO423" s="83"/>
      <c r="AP423" s="83"/>
      <c r="AQ423" s="83"/>
      <c r="AR423" s="83"/>
      <c r="AS423" s="83"/>
      <c r="AT423" s="83"/>
      <c r="AV423" s="97"/>
      <c r="AZ423" s="98"/>
      <c r="BA423" s="99"/>
      <c r="BB423" s="4"/>
      <c r="BC423" s="3"/>
    </row>
    <row r="424" spans="1:55">
      <c r="A424" t="str">
        <f t="shared" si="60"/>
        <v>1813Barnehager</v>
      </c>
      <c r="B424" s="6" t="str">
        <f>Data!A424</f>
        <v>1813</v>
      </c>
      <c r="C424" s="7" t="str">
        <f>Data!B424</f>
        <v>Brønnøy kommune</v>
      </c>
      <c r="D424" s="7" t="str">
        <f>Data!C424</f>
        <v>Barnehager</v>
      </c>
      <c r="E424" s="1">
        <f>Data!D424</f>
        <v>64.776700000000005</v>
      </c>
      <c r="F424" s="1">
        <f>Data!E424+Data!F424</f>
        <v>41214.61897822313</v>
      </c>
      <c r="G424" s="1">
        <f>Data!G424</f>
        <v>0</v>
      </c>
      <c r="H424" s="1">
        <f t="shared" si="61"/>
        <v>29124512.827272721</v>
      </c>
      <c r="I424" s="1">
        <f t="shared" si="62"/>
        <v>0</v>
      </c>
      <c r="J424" s="1">
        <f t="shared" si="63"/>
        <v>3494941.5392727265</v>
      </c>
      <c r="K424" s="1">
        <f>'Innlegging av opplysninger'!$B$4*H424</f>
        <v>3786186.6675454536</v>
      </c>
      <c r="L424" s="1"/>
      <c r="M424" s="1">
        <f>'Innlegging av opplysninger'!$B$5*H424</f>
        <v>3815311.1803727266</v>
      </c>
      <c r="N424" s="1">
        <f>'Innlegging av opplysninger'!$B$5*I424</f>
        <v>0</v>
      </c>
      <c r="O424" s="1">
        <f>'Innlegging av opplysninger'!$B$5*J424</f>
        <v>457837.34164472722</v>
      </c>
      <c r="P424" s="1">
        <f>'Innlegging av opplysninger'!$B$5*K424</f>
        <v>495990.45344845444</v>
      </c>
      <c r="Q424" s="1"/>
      <c r="R424" s="1">
        <f>'Innlegging av opplysninger'!$C$11*SUM(H424:Q424)</f>
        <v>1564641.6403631587</v>
      </c>
      <c r="S424" s="1">
        <f>'Innlegging av opplysninger'!$C$13*(((H424+J424+M424+O424)*Data!H424)+(J424+O424)*(1-Data!H424)*1.8/12+I424+N424+K424+L424+P424+Q424)</f>
        <v>271685.61791131936</v>
      </c>
      <c r="T424" s="1">
        <f>'Innlegging av opplysninger'!$C$13*((H424+J424+M424+O424)*(1-Data!H424)-(J424+O424)*(1-Data!H424)*1.8/12)</f>
        <v>1869402.942585635</v>
      </c>
      <c r="U424" s="1">
        <f>Data!I424</f>
        <v>4.9132999999999996</v>
      </c>
      <c r="V424" s="1">
        <f>Data!J424+Data!K424</f>
        <v>40807.46799503389</v>
      </c>
      <c r="W424" s="1">
        <f>Data!L424</f>
        <v>0</v>
      </c>
      <c r="X424" s="1">
        <f t="shared" si="67"/>
        <v>2187265.4454545453</v>
      </c>
      <c r="Y424" s="100">
        <f t="shared" si="68"/>
        <v>0</v>
      </c>
      <c r="Z424" s="100">
        <f t="shared" si="69"/>
        <v>312778.95869999996</v>
      </c>
      <c r="AA424" s="100">
        <f>'Innlegging av opplysninger'!$B$4*X424</f>
        <v>284344.5079090909</v>
      </c>
      <c r="AB424" s="1"/>
      <c r="AC424" s="1">
        <f>'Innlegging av opplysninger'!$B$5*X424</f>
        <v>286531.77335454547</v>
      </c>
      <c r="AD424" s="1">
        <f>'Innlegging av opplysninger'!$B$5*Y424</f>
        <v>0</v>
      </c>
      <c r="AE424" s="1">
        <f>'Innlegging av opplysninger'!$B$5*Z424</f>
        <v>40974.043589699999</v>
      </c>
      <c r="AF424" s="1">
        <f>'Innlegging av opplysninger'!$B$5*AA424</f>
        <v>37249.13053609091</v>
      </c>
      <c r="AG424" s="1"/>
      <c r="AH424" s="1">
        <f>'Innlegging av opplysninger'!$C$11*SUM(X424:AG424)</f>
        <v>119667.46666267094</v>
      </c>
      <c r="AI424" s="1">
        <f>'Innlegging av opplysninger'!$C$13*(((X424+Z424+AC424+AE424)*Data!M424)+(Z424+AE424)*(1-Data!M424)*1.8/12+Y424+AD424+AA424+AB424+AF424+AG424)</f>
        <v>19482.142617009114</v>
      </c>
      <c r="AJ424" s="1">
        <f>'Innlegging av opplysninger'!$C$13*((X424+Z424+AC424+AE424)*(1-Data!M424)-(Z424+AE424)*(1-Data!M424)*1.8/12)</f>
        <v>144273.33807927746</v>
      </c>
      <c r="AK424" s="83">
        <f t="shared" si="64"/>
        <v>1684000</v>
      </c>
      <c r="AL424" s="83">
        <f t="shared" si="65"/>
        <v>291000</v>
      </c>
      <c r="AM424" s="83">
        <f t="shared" si="66"/>
        <v>2014000</v>
      </c>
      <c r="AN424" s="83"/>
      <c r="AO424" s="83"/>
      <c r="AP424" s="83"/>
      <c r="AQ424" s="83"/>
      <c r="AR424" s="83"/>
      <c r="AS424" s="83"/>
      <c r="AT424" s="83"/>
      <c r="AV424" s="97"/>
      <c r="AZ424" s="98"/>
      <c r="BA424" s="99"/>
      <c r="BB424" s="4"/>
      <c r="BC424" s="3"/>
    </row>
    <row r="425" spans="1:55">
      <c r="A425" t="str">
        <f t="shared" si="60"/>
        <v>1813Helse/pleie/omsorg</v>
      </c>
      <c r="B425" s="6" t="str">
        <f>Data!A425</f>
        <v>1813</v>
      </c>
      <c r="C425" s="7" t="str">
        <f>Data!B425</f>
        <v>Brønnøy kommune</v>
      </c>
      <c r="D425" s="7" t="str">
        <f>Data!C425</f>
        <v>Helse/pleie/omsorg</v>
      </c>
      <c r="E425" s="1">
        <f>Data!D425</f>
        <v>287.38959999999986</v>
      </c>
      <c r="F425" s="1">
        <f>Data!E425+Data!F425</f>
        <v>46162.76434788639</v>
      </c>
      <c r="G425" s="1">
        <f>Data!G425</f>
        <v>895.34823111205208</v>
      </c>
      <c r="H425" s="1">
        <f t="shared" si="61"/>
        <v>144727618.6999999</v>
      </c>
      <c r="I425" s="1">
        <f t="shared" si="62"/>
        <v>2807059.3090909095</v>
      </c>
      <c r="J425" s="1">
        <f t="shared" si="63"/>
        <v>17704161.361090899</v>
      </c>
      <c r="K425" s="1">
        <f>'Innlegging av opplysninger'!$B$4*H425</f>
        <v>18814590.430999987</v>
      </c>
      <c r="L425" s="1"/>
      <c r="M425" s="1">
        <f>'Innlegging av opplysninger'!$B$5*H425</f>
        <v>18959318.049699988</v>
      </c>
      <c r="N425" s="1">
        <f>'Innlegging av opplysninger'!$B$5*I425</f>
        <v>367724.76949090918</v>
      </c>
      <c r="O425" s="1">
        <f>'Innlegging av opplysninger'!$B$5*J425</f>
        <v>2319245.1383029078</v>
      </c>
      <c r="P425" s="1">
        <f>'Innlegging av opplysninger'!$B$5*K425</f>
        <v>2464711.3464609985</v>
      </c>
      <c r="Q425" s="1"/>
      <c r="R425" s="1">
        <f>'Innlegging av opplysninger'!$C$11*SUM(H425:Q425)</f>
        <v>7910248.3059951877</v>
      </c>
      <c r="S425" s="1">
        <f>'Innlegging av opplysninger'!$C$13*(((H425+J425+M425+O425)*Data!H425)+(J425+O425)*(1-Data!H425)*1.8/12+I425+N425+K425+L425+P425+Q425)</f>
        <v>1756406.3817787929</v>
      </c>
      <c r="T425" s="1">
        <f>'Innlegging av opplysninger'!$C$13*((H425+J425+M425+O425)*(1-Data!H425)-(J425+O425)*(1-Data!H425)*1.8/12)</f>
        <v>9068143.9316883069</v>
      </c>
      <c r="U425" s="1">
        <f>Data!I425</f>
        <v>29.130599999999994</v>
      </c>
      <c r="V425" s="1">
        <f>Data!J425+Data!K425</f>
        <v>46572.838613004875</v>
      </c>
      <c r="W425" s="1">
        <f>Data!L425</f>
        <v>809.62904986509022</v>
      </c>
      <c r="X425" s="1">
        <f t="shared" si="67"/>
        <v>14800306.172727266</v>
      </c>
      <c r="Y425" s="100">
        <f t="shared" si="68"/>
        <v>257290.69090909083</v>
      </c>
      <c r="Z425" s="100">
        <f t="shared" si="69"/>
        <v>2153236.3514999989</v>
      </c>
      <c r="AA425" s="100">
        <f>'Innlegging av opplysninger'!$B$4*X425</f>
        <v>1924039.8024545447</v>
      </c>
      <c r="AB425" s="1"/>
      <c r="AC425" s="1">
        <f>'Innlegging av opplysninger'!$B$5*X425</f>
        <v>1938840.1086272721</v>
      </c>
      <c r="AD425" s="1">
        <f>'Innlegging av opplysninger'!$B$5*Y425</f>
        <v>33705.080509090898</v>
      </c>
      <c r="AE425" s="1">
        <f>'Innlegging av opplysninger'!$B$5*Z425</f>
        <v>282073.96204649989</v>
      </c>
      <c r="AF425" s="1">
        <f>'Innlegging av opplysninger'!$B$5*AA425</f>
        <v>252049.21412154537</v>
      </c>
      <c r="AG425" s="1"/>
      <c r="AH425" s="1">
        <f>'Innlegging av opplysninger'!$C$11*SUM(X425:AG425)</f>
        <v>822378.57255002193</v>
      </c>
      <c r="AI425" s="1">
        <f>'Innlegging av opplysninger'!$C$13*(((X425+Z425+AC425+AE425)*Data!M425)+(Z425+AE425)*(1-Data!M425)*1.8/12+Y425+AD425+AA425+AB425+AF425+AG425)</f>
        <v>171633.9415650451</v>
      </c>
      <c r="AJ425" s="1">
        <f>'Innlegging av opplysninger'!$C$13*((X425+Z425+AC425+AE425)*(1-Data!M425)-(Z425+AE425)*(1-Data!M425)*1.8/12)</f>
        <v>953726.21034551086</v>
      </c>
      <c r="AK425" s="83">
        <f t="shared" si="64"/>
        <v>8733000</v>
      </c>
      <c r="AL425" s="83">
        <f t="shared" si="65"/>
        <v>1928000</v>
      </c>
      <c r="AM425" s="83">
        <f t="shared" si="66"/>
        <v>10022000</v>
      </c>
      <c r="AN425" s="83"/>
      <c r="AO425" s="83"/>
      <c r="AP425" s="83"/>
      <c r="AQ425" s="83"/>
      <c r="AR425" s="83"/>
      <c r="AS425" s="83"/>
      <c r="AT425" s="83"/>
      <c r="AV425" s="97"/>
      <c r="AZ425" s="98"/>
      <c r="BA425" s="99"/>
      <c r="BB425" s="4"/>
      <c r="BC425" s="3"/>
    </row>
    <row r="426" spans="1:55">
      <c r="A426" t="str">
        <f t="shared" si="60"/>
        <v>1813Samferdsel og teknikk</v>
      </c>
      <c r="B426" s="6" t="str">
        <f>Data!A426</f>
        <v>1813</v>
      </c>
      <c r="C426" s="7" t="str">
        <f>Data!B426</f>
        <v>Brønnøy kommune</v>
      </c>
      <c r="D426" s="7" t="str">
        <f>Data!C426</f>
        <v>Samferdsel og teknikk</v>
      </c>
      <c r="E426" s="1">
        <f>Data!D426</f>
        <v>34.031691311902698</v>
      </c>
      <c r="F426" s="1">
        <f>Data!E426+Data!F426</f>
        <v>43793.677502164122</v>
      </c>
      <c r="G426" s="1">
        <f>Data!G426</f>
        <v>211.07120225575397</v>
      </c>
      <c r="H426" s="1">
        <f t="shared" si="61"/>
        <v>16258613.609090917</v>
      </c>
      <c r="I426" s="1">
        <f t="shared" si="62"/>
        <v>78361.199999999983</v>
      </c>
      <c r="J426" s="1">
        <f t="shared" si="63"/>
        <v>1960436.9770909098</v>
      </c>
      <c r="K426" s="1">
        <f>'Innlegging av opplysninger'!$B$4*H426</f>
        <v>2113619.7691818192</v>
      </c>
      <c r="L426" s="1"/>
      <c r="M426" s="1">
        <f>'Innlegging av opplysninger'!$B$5*H426</f>
        <v>2129878.3827909101</v>
      </c>
      <c r="N426" s="1">
        <f>'Innlegging av opplysninger'!$B$5*I426</f>
        <v>10265.317199999998</v>
      </c>
      <c r="O426" s="1">
        <f>'Innlegging av opplysninger'!$B$5*J426</f>
        <v>256817.24399890919</v>
      </c>
      <c r="P426" s="1">
        <f>'Innlegging av opplysninger'!$B$5*K426</f>
        <v>276884.18976281834</v>
      </c>
      <c r="Q426" s="1"/>
      <c r="R426" s="1">
        <f>'Innlegging av opplysninger'!$C$11*SUM(H426:Q426)</f>
        <v>877225.31418641878</v>
      </c>
      <c r="S426" s="1">
        <f>'Innlegging av opplysninger'!$C$13*(((H426+J426+M426+O426)*Data!H426)+(J426+O426)*(1-Data!H426)*1.8/12+I426+N426+K426+L426+P426+Q426)</f>
        <v>169337.58375665854</v>
      </c>
      <c r="T426" s="1">
        <f>'Innlegging av opplysninger'!$C$13*((H426+J426+M426+O426)*(1-Data!H426)-(J426+O426)*(1-Data!H426)*1.8/12)</f>
        <v>1031076.004077388</v>
      </c>
      <c r="U426" s="1">
        <f>Data!I426</f>
        <v>6.0512999999999995</v>
      </c>
      <c r="V426" s="1">
        <f>Data!J426+Data!K426</f>
        <v>50703.096028952459</v>
      </c>
      <c r="W426" s="1">
        <f>Data!L426</f>
        <v>137.72577793201461</v>
      </c>
      <c r="X426" s="1">
        <f t="shared" si="67"/>
        <v>3347123.3999999994</v>
      </c>
      <c r="Y426" s="100">
        <f t="shared" si="68"/>
        <v>9091.8545454545438</v>
      </c>
      <c r="Z426" s="100">
        <f t="shared" si="69"/>
        <v>479938.78139999986</v>
      </c>
      <c r="AA426" s="100">
        <f>'Innlegging av opplysninger'!$B$4*X426</f>
        <v>435126.04199999996</v>
      </c>
      <c r="AB426" s="1"/>
      <c r="AC426" s="1">
        <f>'Innlegging av opplysninger'!$B$5*X426</f>
        <v>438473.16539999994</v>
      </c>
      <c r="AD426" s="1">
        <f>'Innlegging av opplysninger'!$B$5*Y426</f>
        <v>1191.0329454545454</v>
      </c>
      <c r="AE426" s="1">
        <f>'Innlegging av opplysninger'!$B$5*Z426</f>
        <v>62871.980363399984</v>
      </c>
      <c r="AF426" s="1">
        <f>'Innlegging av opplysninger'!$B$5*AA426</f>
        <v>57001.511501999994</v>
      </c>
      <c r="AG426" s="1"/>
      <c r="AH426" s="1">
        <f>'Innlegging av opplysninger'!$C$11*SUM(X426:AG426)</f>
        <v>183571.0751899397</v>
      </c>
      <c r="AI426" s="1">
        <f>'Innlegging av opplysninger'!$C$13*(((X426+Z426+AC426+AE426)*Data!M426)+(Z426+AE426)*(1-Data!M426)*1.8/12+Y426+AD426+AA426+AB426+AF426+AG426)</f>
        <v>35534.259510899639</v>
      </c>
      <c r="AJ426" s="1">
        <f>'Innlegging av opplysninger'!$C$13*((X426+Z426+AC426+AE426)*(1-Data!M426)-(Z426+AE426)*(1-Data!M426)*1.8/12)</f>
        <v>215668.26443322838</v>
      </c>
      <c r="AK426" s="83">
        <f t="shared" si="64"/>
        <v>1061000</v>
      </c>
      <c r="AL426" s="83">
        <f t="shared" si="65"/>
        <v>205000</v>
      </c>
      <c r="AM426" s="83">
        <f t="shared" si="66"/>
        <v>1247000</v>
      </c>
      <c r="AN426" s="83"/>
      <c r="AO426" s="83"/>
      <c r="AP426" s="83"/>
      <c r="AQ426" s="83"/>
      <c r="AR426" s="83"/>
      <c r="AS426" s="83"/>
      <c r="AT426" s="83"/>
      <c r="AV426" s="97"/>
      <c r="AZ426" s="98"/>
      <c r="BA426" s="99"/>
      <c r="BB426" s="4"/>
      <c r="BC426" s="3"/>
    </row>
    <row r="427" spans="1:55">
      <c r="A427" t="str">
        <f t="shared" si="60"/>
        <v>1813Annet</v>
      </c>
      <c r="B427" s="6" t="str">
        <f>Data!A427</f>
        <v>1813</v>
      </c>
      <c r="C427" s="7" t="str">
        <f>Data!B427</f>
        <v>Brønnøy kommune</v>
      </c>
      <c r="D427" s="7" t="str">
        <f>Data!C427</f>
        <v>Annet</v>
      </c>
      <c r="E427" s="1">
        <f>Data!D427</f>
        <v>14.906599999999999</v>
      </c>
      <c r="F427" s="1">
        <f>Data!E427+Data!F427</f>
        <v>43847.928154866531</v>
      </c>
      <c r="G427" s="1">
        <f>Data!G427</f>
        <v>0</v>
      </c>
      <c r="H427" s="1">
        <f t="shared" si="61"/>
        <v>7130438.4636363639</v>
      </c>
      <c r="I427" s="1">
        <f t="shared" si="62"/>
        <v>0</v>
      </c>
      <c r="J427" s="1">
        <f t="shared" si="63"/>
        <v>855652.61563636363</v>
      </c>
      <c r="K427" s="1">
        <f>'Innlegging av opplysninger'!$B$4*H427</f>
        <v>926957.00027272734</v>
      </c>
      <c r="L427" s="1"/>
      <c r="M427" s="1">
        <f>'Innlegging av opplysninger'!$B$5*H427</f>
        <v>934087.43873636366</v>
      </c>
      <c r="N427" s="1">
        <f>'Innlegging av opplysninger'!$B$5*I427</f>
        <v>0</v>
      </c>
      <c r="O427" s="1">
        <f>'Innlegging av opplysninger'!$B$5*J427</f>
        <v>112090.49264836364</v>
      </c>
      <c r="P427" s="1">
        <f>'Innlegging av opplysninger'!$B$5*K427</f>
        <v>121431.36703572729</v>
      </c>
      <c r="Q427" s="1"/>
      <c r="R427" s="1">
        <f>'Innlegging av opplysninger'!$C$11*SUM(H427:Q427)</f>
        <v>383064.98036270461</v>
      </c>
      <c r="S427" s="1">
        <f>'Innlegging av opplysninger'!$C$13*(((H427+J427+M427+O427)*Data!H427)+(J427+O427)*(1-Data!H427)*1.8/12+I427+N427+K427+L427+P427+Q427)</f>
        <v>71205.15644803505</v>
      </c>
      <c r="T427" s="1">
        <f>'Innlegging av opplysninger'!$C$13*((H427+J427+M427+O427)*(1-Data!H427)-(J427+O427)*(1-Data!H427)*1.8/12)</f>
        <v>452989.02720619214</v>
      </c>
      <c r="U427" s="1">
        <f>Data!I427</f>
        <v>3.3</v>
      </c>
      <c r="V427" s="1">
        <f>Data!J427+Data!K427</f>
        <v>44621.969696969696</v>
      </c>
      <c r="W427" s="1">
        <f>Data!L427</f>
        <v>0</v>
      </c>
      <c r="X427" s="1">
        <f t="shared" si="67"/>
        <v>1606390.9090909087</v>
      </c>
      <c r="Y427" s="100">
        <f t="shared" si="68"/>
        <v>0</v>
      </c>
      <c r="Z427" s="100">
        <f t="shared" si="69"/>
        <v>229713.89999999994</v>
      </c>
      <c r="AA427" s="100">
        <f>'Innlegging av opplysninger'!$B$4*X427</f>
        <v>208830.81818181815</v>
      </c>
      <c r="AB427" s="1"/>
      <c r="AC427" s="1">
        <f>'Innlegging av opplysninger'!$B$5*X427</f>
        <v>210437.20909090905</v>
      </c>
      <c r="AD427" s="1">
        <f>'Innlegging av opplysninger'!$B$5*Y427</f>
        <v>0</v>
      </c>
      <c r="AE427" s="1">
        <f>'Innlegging av opplysninger'!$B$5*Z427</f>
        <v>30092.520899999992</v>
      </c>
      <c r="AF427" s="1">
        <f>'Innlegging av opplysninger'!$B$5*AA427</f>
        <v>27356.837181818177</v>
      </c>
      <c r="AG427" s="1"/>
      <c r="AH427" s="1">
        <f>'Innlegging av opplysninger'!$C$11*SUM(X427:AG427)</f>
        <v>87887.243388927251</v>
      </c>
      <c r="AI427" s="1">
        <f>'Innlegging av opplysninger'!$C$13*(((X427+Z427+AC427+AE427)*Data!M427)+(Z427+AE427)*(1-Data!M427)*1.8/12+Y427+AD427+AA427+AB427+AF427+AG427)</f>
        <v>14308.248161929087</v>
      </c>
      <c r="AJ427" s="1">
        <f>'Innlegging av opplysninger'!$C$13*((X427+Z427+AC427+AE427)*(1-Data!M427)-(Z427+AE427)*(1-Data!M427)*1.8/12)</f>
        <v>105958.5059492345</v>
      </c>
      <c r="AK427" s="83">
        <f t="shared" si="64"/>
        <v>471000</v>
      </c>
      <c r="AL427" s="83">
        <f t="shared" si="65"/>
        <v>86000</v>
      </c>
      <c r="AM427" s="83">
        <f t="shared" si="66"/>
        <v>559000</v>
      </c>
      <c r="AN427" s="83"/>
      <c r="AO427" s="83"/>
      <c r="AP427" s="83"/>
      <c r="AQ427" s="83"/>
      <c r="AR427" s="83"/>
      <c r="AS427" s="83"/>
      <c r="AT427" s="83"/>
      <c r="AV427" s="97"/>
      <c r="AZ427" s="98"/>
      <c r="BA427" s="99"/>
      <c r="BB427" s="4"/>
      <c r="BC427" s="3"/>
    </row>
    <row r="428" spans="1:55">
      <c r="A428" t="str">
        <f t="shared" si="60"/>
        <v>1815Alle</v>
      </c>
      <c r="B428" s="6" t="str">
        <f>Data!A428</f>
        <v>1815</v>
      </c>
      <c r="C428" s="7" t="str">
        <f>Data!B428</f>
        <v>Vega kommune</v>
      </c>
      <c r="D428" s="7" t="str">
        <f>Data!C428</f>
        <v>Alle</v>
      </c>
      <c r="E428" s="1">
        <f>Data!D428</f>
        <v>93.042999999999964</v>
      </c>
      <c r="F428" s="1">
        <f>Data!E428+Data!F428</f>
        <v>46839.58143009145</v>
      </c>
      <c r="G428" s="1">
        <f>Data!G428</f>
        <v>462.84986511612931</v>
      </c>
      <c r="H428" s="1">
        <f t="shared" si="61"/>
        <v>47542856.454545416</v>
      </c>
      <c r="I428" s="1">
        <f t="shared" si="62"/>
        <v>469799.34545454546</v>
      </c>
      <c r="J428" s="1">
        <f t="shared" si="63"/>
        <v>5761518.6959999949</v>
      </c>
      <c r="K428" s="1">
        <f>'Innlegging av opplysninger'!$B$4*H428</f>
        <v>6180571.3390909042</v>
      </c>
      <c r="L428" s="1"/>
      <c r="M428" s="1">
        <f>'Innlegging av opplysninger'!$B$5*H428</f>
        <v>6228114.1955454499</v>
      </c>
      <c r="N428" s="1">
        <f>'Innlegging av opplysninger'!$B$5*I428</f>
        <v>61543.714254545455</v>
      </c>
      <c r="O428" s="1">
        <f>'Innlegging av opplysninger'!$B$5*J428</f>
        <v>754758.94917599938</v>
      </c>
      <c r="P428" s="1">
        <f>'Innlegging av opplysninger'!$B$5*K428</f>
        <v>809654.84542090853</v>
      </c>
      <c r="Q428" s="1"/>
      <c r="R428" s="1">
        <f>'Innlegging av opplysninger'!$C$11*SUM(H428:Q428)</f>
        <v>2576735.0665005348</v>
      </c>
      <c r="S428" s="1">
        <f>'Innlegging av opplysninger'!$C$13*(((H428+J428+M428+O428)*Data!H428)+(J428+O428)*(1-Data!H428)*1.8/12+I428+N428+K428+L428+P428+Q428)</f>
        <v>532191.93638469744</v>
      </c>
      <c r="T428" s="1">
        <f>'Innlegging av opplysninger'!$C$13*((H428+J428+M428+O428)*(1-Data!H428)-(J428+O428)*(1-Data!H428)*1.8/12)</f>
        <v>2993866.575668666</v>
      </c>
      <c r="U428" s="1">
        <f>Data!I428</f>
        <v>15.466700000000003</v>
      </c>
      <c r="V428" s="1">
        <f>Data!J428+Data!K428</f>
        <v>50742.203034045182</v>
      </c>
      <c r="W428" s="1">
        <f>Data!L428</f>
        <v>393.0974286693347</v>
      </c>
      <c r="X428" s="1">
        <f t="shared" si="67"/>
        <v>8561611.9818181824</v>
      </c>
      <c r="Y428" s="100">
        <f t="shared" si="68"/>
        <v>66326.399999999994</v>
      </c>
      <c r="Z428" s="100">
        <f t="shared" si="69"/>
        <v>1233795.1886</v>
      </c>
      <c r="AA428" s="100">
        <f>'Innlegging av opplysninger'!$B$4*X428</f>
        <v>1113009.5576363637</v>
      </c>
      <c r="AB428" s="1"/>
      <c r="AC428" s="1">
        <f>'Innlegging av opplysninger'!$B$5*X428</f>
        <v>1121571.1696181819</v>
      </c>
      <c r="AD428" s="1">
        <f>'Innlegging av opplysninger'!$B$5*Y428</f>
        <v>8688.7583999999988</v>
      </c>
      <c r="AE428" s="1">
        <f>'Innlegging av opplysninger'!$B$5*Z428</f>
        <v>161627.16970660002</v>
      </c>
      <c r="AF428" s="1">
        <f>'Innlegging av opplysninger'!$B$5*AA428</f>
        <v>145804.25205036363</v>
      </c>
      <c r="AG428" s="1"/>
      <c r="AH428" s="1">
        <f>'Innlegging av opplysninger'!$C$11*SUM(X428:AG428)</f>
        <v>471672.51015752833</v>
      </c>
      <c r="AI428" s="1">
        <f>'Innlegging av opplysninger'!$C$13*(((X428+Z428+AC428+AE428)*Data!M428)+(Z428+AE428)*(1-Data!M428)*1.8/12+Y428+AD428+AA428+AB428+AF428+AG428)</f>
        <v>111919.90769077248</v>
      </c>
      <c r="AJ428" s="1">
        <f>'Innlegging av opplysninger'!$C$13*((X428+Z428+AC428+AE428)*(1-Data!M428)-(Z428+AE428)*(1-Data!M428)*1.8/12)</f>
        <v>533526.68515637144</v>
      </c>
      <c r="AK428" s="83">
        <f t="shared" si="64"/>
        <v>3048000</v>
      </c>
      <c r="AL428" s="83">
        <f t="shared" si="65"/>
        <v>644000</v>
      </c>
      <c r="AM428" s="83">
        <f t="shared" si="66"/>
        <v>3527000</v>
      </c>
      <c r="AN428" s="83"/>
      <c r="AO428" s="83"/>
      <c r="AP428" s="83"/>
      <c r="AQ428" s="83"/>
      <c r="AR428" s="83"/>
      <c r="AS428" s="83"/>
      <c r="AT428" s="83"/>
      <c r="AV428" s="97"/>
      <c r="AZ428" s="98"/>
      <c r="BA428" s="99"/>
      <c r="BB428" s="4"/>
      <c r="BC428" s="3"/>
    </row>
    <row r="429" spans="1:55">
      <c r="A429" t="str">
        <f t="shared" si="60"/>
        <v>1815Administrasjon</v>
      </c>
      <c r="B429" s="6" t="str">
        <f>Data!A429</f>
        <v>1815</v>
      </c>
      <c r="C429" s="7" t="str">
        <f>Data!B429</f>
        <v>Vega kommune</v>
      </c>
      <c r="D429" s="7" t="str">
        <f>Data!C429</f>
        <v>Administrasjon</v>
      </c>
      <c r="E429" s="1">
        <f>Data!D429</f>
        <v>9.2233000000000001</v>
      </c>
      <c r="F429" s="1">
        <f>Data!E429+Data!F429</f>
        <v>47389.792518223774</v>
      </c>
      <c r="G429" s="1">
        <f>Data!G429</f>
        <v>0</v>
      </c>
      <c r="H429" s="1">
        <f t="shared" si="61"/>
        <v>4768257.5272727273</v>
      </c>
      <c r="I429" s="1">
        <f t="shared" si="62"/>
        <v>0</v>
      </c>
      <c r="J429" s="1">
        <f t="shared" si="63"/>
        <v>572190.90327272727</v>
      </c>
      <c r="K429" s="1">
        <f>'Innlegging av opplysninger'!$B$4*H429</f>
        <v>619873.47854545456</v>
      </c>
      <c r="L429" s="1"/>
      <c r="M429" s="1">
        <f>'Innlegging av opplysninger'!$B$5*H429</f>
        <v>624641.73607272736</v>
      </c>
      <c r="N429" s="1">
        <f>'Innlegging av opplysninger'!$B$5*I429</f>
        <v>0</v>
      </c>
      <c r="O429" s="1">
        <f>'Innlegging av opplysninger'!$B$5*J429</f>
        <v>74957.008328727272</v>
      </c>
      <c r="P429" s="1">
        <f>'Innlegging av opplysninger'!$B$5*K429</f>
        <v>81203.425689454554</v>
      </c>
      <c r="Q429" s="1"/>
      <c r="R429" s="1">
        <f>'Innlegging av opplysninger'!$C$11*SUM(H429:Q429)</f>
        <v>256162.71500890909</v>
      </c>
      <c r="S429" s="1">
        <f>'Innlegging av opplysninger'!$C$13*(((H429+J429+M429+O429)*Data!H429)+(J429+O429)*(1-Data!H429)*1.8/12+I429+N429+K429+L429+P429+Q429)</f>
        <v>45907.117951128428</v>
      </c>
      <c r="T429" s="1">
        <f>'Innlegging av opplysninger'!$C$13*((H429+J429+M429+O429)*(1-Data!H429)-(J429+O429)*(1-Data!H429)*1.8/12)</f>
        <v>304631.33416632609</v>
      </c>
      <c r="U429" s="1">
        <f>Data!I429</f>
        <v>2</v>
      </c>
      <c r="V429" s="1">
        <f>Data!J429+Data!K429</f>
        <v>65466.5</v>
      </c>
      <c r="W429" s="1">
        <f>Data!L429</f>
        <v>0</v>
      </c>
      <c r="X429" s="1">
        <f t="shared" si="67"/>
        <v>1428360</v>
      </c>
      <c r="Y429" s="100">
        <f t="shared" si="68"/>
        <v>0</v>
      </c>
      <c r="Z429" s="100">
        <f t="shared" si="69"/>
        <v>204255.47999999998</v>
      </c>
      <c r="AA429" s="100">
        <f>'Innlegging av opplysninger'!$B$4*X429</f>
        <v>185686.80000000002</v>
      </c>
      <c r="AB429" s="1"/>
      <c r="AC429" s="1">
        <f>'Innlegging av opplysninger'!$B$5*X429</f>
        <v>187115.16</v>
      </c>
      <c r="AD429" s="1">
        <f>'Innlegging av opplysninger'!$B$5*Y429</f>
        <v>0</v>
      </c>
      <c r="AE429" s="1">
        <f>'Innlegging av opplysninger'!$B$5*Z429</f>
        <v>26757.46788</v>
      </c>
      <c r="AF429" s="1">
        <f>'Innlegging av opplysninger'!$B$5*AA429</f>
        <v>24324.970800000003</v>
      </c>
      <c r="AG429" s="1"/>
      <c r="AH429" s="1">
        <f>'Innlegging av opplysninger'!$C$11*SUM(X429:AG429)</f>
        <v>78146.995389839998</v>
      </c>
      <c r="AI429" s="1">
        <f>'Innlegging av opplysninger'!$C$13*(((X429+Z429+AC429+AE429)*Data!M429)+(Z429+AE429)*(1-Data!M429)*1.8/12+Y429+AD429+AA429+AB429+AF429+AG429)</f>
        <v>32219.146809251994</v>
      </c>
      <c r="AJ429" s="1">
        <f>'Innlegging av opplysninger'!$C$13*((X429+Z429+AC429+AE429)*(1-Data!M429)-(Z429+AE429)*(1-Data!M429)*1.8/12)</f>
        <v>74718.846882107988</v>
      </c>
      <c r="AK429" s="83">
        <f t="shared" si="64"/>
        <v>334000</v>
      </c>
      <c r="AL429" s="83">
        <f t="shared" si="65"/>
        <v>78000</v>
      </c>
      <c r="AM429" s="83">
        <f t="shared" si="66"/>
        <v>379000</v>
      </c>
      <c r="AN429" s="83"/>
      <c r="AO429" s="83"/>
      <c r="AP429" s="83"/>
      <c r="AQ429" s="83"/>
      <c r="AR429" s="83"/>
      <c r="AS429" s="83"/>
      <c r="AT429" s="83"/>
      <c r="AV429" s="97"/>
      <c r="AZ429" s="98"/>
      <c r="BA429" s="99"/>
      <c r="BB429" s="4"/>
      <c r="BC429" s="3"/>
    </row>
    <row r="430" spans="1:55">
      <c r="A430" t="str">
        <f t="shared" si="60"/>
        <v>1815Undervisning</v>
      </c>
      <c r="B430" s="6" t="str">
        <f>Data!A430</f>
        <v>1815</v>
      </c>
      <c r="C430" s="7" t="str">
        <f>Data!B430</f>
        <v>Vega kommune</v>
      </c>
      <c r="D430" s="7" t="str">
        <f>Data!C430</f>
        <v>Undervisning</v>
      </c>
      <c r="E430" s="1">
        <f>Data!D430</f>
        <v>30.850000000000005</v>
      </c>
      <c r="F430" s="1">
        <f>Data!E430+Data!F430</f>
        <v>45781.527579686684</v>
      </c>
      <c r="G430" s="1">
        <f>Data!G430</f>
        <v>0</v>
      </c>
      <c r="H430" s="1">
        <f t="shared" si="61"/>
        <v>15407565.009090919</v>
      </c>
      <c r="I430" s="1">
        <f t="shared" si="62"/>
        <v>0</v>
      </c>
      <c r="J430" s="1">
        <f t="shared" si="63"/>
        <v>1848907.8010909103</v>
      </c>
      <c r="K430" s="1">
        <f>'Innlegging av opplysninger'!$B$4*H430</f>
        <v>2002983.4511818194</v>
      </c>
      <c r="L430" s="1"/>
      <c r="M430" s="1">
        <f>'Innlegging av opplysninger'!$B$5*H430</f>
        <v>2018391.0161909105</v>
      </c>
      <c r="N430" s="1">
        <f>'Innlegging av opplysninger'!$B$5*I430</f>
        <v>0</v>
      </c>
      <c r="O430" s="1">
        <f>'Innlegging av opplysninger'!$B$5*J430</f>
        <v>242206.92194290928</v>
      </c>
      <c r="P430" s="1">
        <f>'Innlegging av opplysninger'!$B$5*K430</f>
        <v>262390.83210481837</v>
      </c>
      <c r="Q430" s="1"/>
      <c r="R430" s="1">
        <f>'Innlegging av opplysninger'!$C$11*SUM(H430:Q430)</f>
        <v>827732.91120088671</v>
      </c>
      <c r="S430" s="1">
        <f>'Innlegging av opplysninger'!$C$13*(((H430+J430+M430+O430)*Data!H430)+(J430+O430)*(1-Data!H430)*1.8/12+I430+N430+K430+L430+P430+Q430)</f>
        <v>147473.32461433622</v>
      </c>
      <c r="T430" s="1">
        <f>'Innlegging av opplysninger'!$C$13*((H430+J430+M430+O430)*(1-Data!H430)-(J430+O430)*(1-Data!H430)*1.8/12)</f>
        <v>985213.81702898245</v>
      </c>
      <c r="U430" s="1">
        <f>Data!I430</f>
        <v>1.8167000000000002</v>
      </c>
      <c r="V430" s="1">
        <f>Data!J430+Data!K430</f>
        <v>56220.198711950223</v>
      </c>
      <c r="W430" s="1">
        <f>Data!L430</f>
        <v>0</v>
      </c>
      <c r="X430" s="1">
        <f t="shared" si="67"/>
        <v>1114202.5636363633</v>
      </c>
      <c r="Y430" s="100">
        <f t="shared" si="68"/>
        <v>0</v>
      </c>
      <c r="Z430" s="100">
        <f t="shared" si="69"/>
        <v>159330.96659999993</v>
      </c>
      <c r="AA430" s="100">
        <f>'Innlegging av opplysninger'!$B$4*X430</f>
        <v>144846.33327272724</v>
      </c>
      <c r="AB430" s="1"/>
      <c r="AC430" s="1">
        <f>'Innlegging av opplysninger'!$B$5*X430</f>
        <v>145960.53583636359</v>
      </c>
      <c r="AD430" s="1">
        <f>'Innlegging av opplysninger'!$B$5*Y430</f>
        <v>0</v>
      </c>
      <c r="AE430" s="1">
        <f>'Innlegging av opplysninger'!$B$5*Z430</f>
        <v>20872.35662459999</v>
      </c>
      <c r="AF430" s="1">
        <f>'Innlegging av opplysninger'!$B$5*AA430</f>
        <v>18974.869658727268</v>
      </c>
      <c r="AG430" s="1"/>
      <c r="AH430" s="1">
        <f>'Innlegging av opplysninger'!$C$11*SUM(X430:AG430)</f>
        <v>60959.129773893685</v>
      </c>
      <c r="AI430" s="1">
        <f>'Innlegging av opplysninger'!$C$13*(((X430+Z430+AC430+AE430)*Data!M430)+(Z430+AE430)*(1-Data!M430)*1.8/12+Y430+AD430+AA430+AB430+AF430+AG430)</f>
        <v>17140.258032066413</v>
      </c>
      <c r="AJ430" s="1">
        <f>'Innlegging av opplysninger'!$C$13*((X430+Z430+AC430+AE430)*(1-Data!M430)-(Z430+AE430)*(1-Data!M430)*1.8/12)</f>
        <v>66277.498500630201</v>
      </c>
      <c r="AK430" s="83">
        <f t="shared" si="64"/>
        <v>889000</v>
      </c>
      <c r="AL430" s="83">
        <f t="shared" si="65"/>
        <v>165000</v>
      </c>
      <c r="AM430" s="83">
        <f t="shared" si="66"/>
        <v>1051000</v>
      </c>
      <c r="AN430" s="83"/>
      <c r="AO430" s="83"/>
      <c r="AP430" s="83"/>
      <c r="AQ430" s="83"/>
      <c r="AR430" s="83"/>
      <c r="AS430" s="83"/>
      <c r="AT430" s="83"/>
      <c r="AV430" s="97"/>
      <c r="AZ430" s="98"/>
      <c r="BA430" s="99"/>
      <c r="BB430" s="4"/>
      <c r="BC430" s="3"/>
    </row>
    <row r="431" spans="1:55">
      <c r="A431" t="str">
        <f t="shared" si="60"/>
        <v>1815Barnehager</v>
      </c>
      <c r="B431" s="6" t="str">
        <f>Data!A431</f>
        <v>1815</v>
      </c>
      <c r="C431" s="7" t="str">
        <f>Data!B431</f>
        <v>Vega kommune</v>
      </c>
      <c r="D431" s="7" t="str">
        <f>Data!C431</f>
        <v>Barnehager</v>
      </c>
      <c r="E431" s="1">
        <f>Data!D431</f>
        <v>12.3</v>
      </c>
      <c r="F431" s="1">
        <f>Data!E431+Data!F431</f>
        <v>40972.188346883464</v>
      </c>
      <c r="G431" s="1">
        <f>Data!G431</f>
        <v>0</v>
      </c>
      <c r="H431" s="1">
        <f t="shared" si="61"/>
        <v>5497722.7272727266</v>
      </c>
      <c r="I431" s="1">
        <f t="shared" si="62"/>
        <v>0</v>
      </c>
      <c r="J431" s="1">
        <f t="shared" si="63"/>
        <v>659726.72727272718</v>
      </c>
      <c r="K431" s="1">
        <f>'Innlegging av opplysninger'!$B$4*H431</f>
        <v>714703.95454545447</v>
      </c>
      <c r="L431" s="1"/>
      <c r="M431" s="1">
        <f>'Innlegging av opplysninger'!$B$5*H431</f>
        <v>720201.67727272725</v>
      </c>
      <c r="N431" s="1">
        <f>'Innlegging av opplysninger'!$B$5*I431</f>
        <v>0</v>
      </c>
      <c r="O431" s="1">
        <f>'Innlegging av opplysninger'!$B$5*J431</f>
        <v>86424.201272727267</v>
      </c>
      <c r="P431" s="1">
        <f>'Innlegging av opplysninger'!$B$5*K431</f>
        <v>93626.218045454545</v>
      </c>
      <c r="Q431" s="1"/>
      <c r="R431" s="1">
        <f>'Innlegging av opplysninger'!$C$11*SUM(H431:Q431)</f>
        <v>295351.40921590908</v>
      </c>
      <c r="S431" s="1">
        <f>'Innlegging av opplysninger'!$C$13*(((H431+J431+M431+O431)*Data!H431)+(J431+O431)*(1-Data!H431)*1.8/12+I431+N431+K431+L431+P431+Q431)</f>
        <v>47853.146217381814</v>
      </c>
      <c r="T431" s="1">
        <f>'Innlegging av opplysninger'!$C$13*((H431+J431+M431+O431)*(1-Data!H431)-(J431+O431)*(1-Data!H431)*1.8/12)</f>
        <v>356311.94007807266</v>
      </c>
      <c r="U431" s="1">
        <f>Data!I431</f>
        <v>2.5999999999999996</v>
      </c>
      <c r="V431" s="1">
        <f>Data!J431+Data!K431</f>
        <v>41142.948717948726</v>
      </c>
      <c r="W431" s="1">
        <f>Data!L431</f>
        <v>0</v>
      </c>
      <c r="X431" s="1">
        <f t="shared" si="67"/>
        <v>1166963.6363636362</v>
      </c>
      <c r="Y431" s="100">
        <f t="shared" si="68"/>
        <v>0</v>
      </c>
      <c r="Z431" s="100">
        <f t="shared" si="69"/>
        <v>166875.79999999996</v>
      </c>
      <c r="AA431" s="100">
        <f>'Innlegging av opplysninger'!$B$4*X431</f>
        <v>151705.27272727271</v>
      </c>
      <c r="AB431" s="1"/>
      <c r="AC431" s="1">
        <f>'Innlegging av opplysninger'!$B$5*X431</f>
        <v>152872.23636363636</v>
      </c>
      <c r="AD431" s="1">
        <f>'Innlegging av opplysninger'!$B$5*Y431</f>
        <v>0</v>
      </c>
      <c r="AE431" s="1">
        <f>'Innlegging av opplysninger'!$B$5*Z431</f>
        <v>21860.729799999997</v>
      </c>
      <c r="AF431" s="1">
        <f>'Innlegging av opplysninger'!$B$5*AA431</f>
        <v>19873.390727272727</v>
      </c>
      <c r="AG431" s="1"/>
      <c r="AH431" s="1">
        <f>'Innlegging av opplysninger'!$C$11*SUM(X431:AG431)</f>
        <v>63845.740507309085</v>
      </c>
      <c r="AI431" s="1">
        <f>'Innlegging av opplysninger'!$C$13*(((X431+Z431+AC431+AE431)*Data!M431)+(Z431+AE431)*(1-Data!M431)*1.8/12+Y431+AD431+AA431+AB431+AF431+AG431)</f>
        <v>10394.235432076361</v>
      </c>
      <c r="AJ431" s="1">
        <f>'Innlegging av opplysninger'!$C$13*((X431+Z431+AC431+AE431)*(1-Data!M431)-(Z431+AE431)*(1-Data!M431)*1.8/12)</f>
        <v>76973.619998978189</v>
      </c>
      <c r="AK431" s="83">
        <f t="shared" si="64"/>
        <v>359000</v>
      </c>
      <c r="AL431" s="83">
        <f t="shared" si="65"/>
        <v>58000</v>
      </c>
      <c r="AM431" s="83">
        <f t="shared" si="66"/>
        <v>433000</v>
      </c>
      <c r="AN431" s="83"/>
      <c r="AO431" s="83"/>
      <c r="AP431" s="83"/>
      <c r="AQ431" s="83"/>
      <c r="AR431" s="83"/>
      <c r="AS431" s="83"/>
      <c r="AT431" s="83"/>
      <c r="AV431" s="97"/>
      <c r="AZ431" s="98"/>
      <c r="BA431" s="99"/>
      <c r="BB431" s="4"/>
      <c r="BC431" s="3"/>
    </row>
    <row r="432" spans="1:55">
      <c r="A432" t="str">
        <f t="shared" si="60"/>
        <v>1815Helse/pleie/omsorg</v>
      </c>
      <c r="B432" s="6" t="str">
        <f>Data!A432</f>
        <v>1815</v>
      </c>
      <c r="C432" s="7" t="str">
        <f>Data!B432</f>
        <v>Vega kommune</v>
      </c>
      <c r="D432" s="7" t="str">
        <f>Data!C432</f>
        <v>Helse/pleie/omsorg</v>
      </c>
      <c r="E432" s="1">
        <f>Data!D432</f>
        <v>36.469700000000003</v>
      </c>
      <c r="F432" s="1">
        <f>Data!E432+Data!F432</f>
        <v>49764.599813909452</v>
      </c>
      <c r="G432" s="1">
        <f>Data!G432</f>
        <v>1180.8416301751868</v>
      </c>
      <c r="H432" s="1">
        <f t="shared" si="61"/>
        <v>19798909.372727275</v>
      </c>
      <c r="I432" s="1">
        <f t="shared" si="62"/>
        <v>469799.34545454552</v>
      </c>
      <c r="J432" s="1">
        <f t="shared" si="63"/>
        <v>2432245.046181818</v>
      </c>
      <c r="K432" s="1">
        <f>'Innlegging av opplysninger'!$B$4*H432</f>
        <v>2573858.2184545458</v>
      </c>
      <c r="L432" s="1"/>
      <c r="M432" s="1">
        <f>'Innlegging av opplysninger'!$B$5*H432</f>
        <v>2593657.1278272732</v>
      </c>
      <c r="N432" s="1">
        <f>'Innlegging av opplysninger'!$B$5*I432</f>
        <v>61543.714254545463</v>
      </c>
      <c r="O432" s="1">
        <f>'Innlegging av opplysninger'!$B$5*J432</f>
        <v>318624.10104981816</v>
      </c>
      <c r="P432" s="1">
        <f>'Innlegging av opplysninger'!$B$5*K432</f>
        <v>337175.42661754554</v>
      </c>
      <c r="Q432" s="1"/>
      <c r="R432" s="1">
        <f>'Innlegging av opplysninger'!$C$11*SUM(H432:Q432)</f>
        <v>1086260.8693975599</v>
      </c>
      <c r="S432" s="1">
        <f>'Innlegging av opplysninger'!$C$13*(((H432+J432+M432+O432)*Data!H432)+(J432+O432)*(1-Data!H432)*1.8/12+I432+N432+K432+L432+P432+Q432)</f>
        <v>273013.74091598717</v>
      </c>
      <c r="T432" s="1">
        <f>'Innlegging av opplysninger'!$C$13*((H432+J432+M432+O432)*(1-Data!H432)-(J432+O432)*(1-Data!H432)*1.8/12)</f>
        <v>1213448.5014175158</v>
      </c>
      <c r="U432" s="1">
        <f>Data!I432</f>
        <v>8.85</v>
      </c>
      <c r="V432" s="1">
        <f>Data!J432+Data!K432</f>
        <v>49302.150282485876</v>
      </c>
      <c r="W432" s="1">
        <f>Data!L432</f>
        <v>686.99661016949153</v>
      </c>
      <c r="X432" s="1">
        <f t="shared" si="67"/>
        <v>4759898.5090909088</v>
      </c>
      <c r="Y432" s="100">
        <f t="shared" si="68"/>
        <v>66326.399999999994</v>
      </c>
      <c r="Z432" s="100">
        <f t="shared" si="69"/>
        <v>690150.16200000001</v>
      </c>
      <c r="AA432" s="100">
        <f>'Innlegging av opplysninger'!$B$4*X432</f>
        <v>618786.80618181813</v>
      </c>
      <c r="AB432" s="1"/>
      <c r="AC432" s="1">
        <f>'Innlegging av opplysninger'!$B$5*X432</f>
        <v>623546.70469090913</v>
      </c>
      <c r="AD432" s="1">
        <f>'Innlegging av opplysninger'!$B$5*Y432</f>
        <v>8688.7583999999988</v>
      </c>
      <c r="AE432" s="1">
        <f>'Innlegging av opplysninger'!$B$5*Z432</f>
        <v>90409.671222000004</v>
      </c>
      <c r="AF432" s="1">
        <f>'Innlegging av opplysninger'!$B$5*AA432</f>
        <v>81061.071609818173</v>
      </c>
      <c r="AG432" s="1"/>
      <c r="AH432" s="1">
        <f>'Innlegging av opplysninger'!$C$11*SUM(X432:AG432)</f>
        <v>263676.98716142727</v>
      </c>
      <c r="AI432" s="1">
        <f>'Innlegging av opplysninger'!$C$13*(((X432+Z432+AC432+AE432)*Data!M432)+(Z432+AE432)*(1-Data!M432)*1.8/12+Y432+AD432+AA432+AB432+AF432+AG432)</f>
        <v>51326.031474119234</v>
      </c>
      <c r="AJ432" s="1">
        <f>'Innlegging av opplysninger'!$C$13*((X432+Z432+AC432+AE432)*(1-Data!M432)-(Z432+AE432)*(1-Data!M432)*1.8/12)</f>
        <v>309495.10885204433</v>
      </c>
      <c r="AK432" s="83">
        <f t="shared" si="64"/>
        <v>1350000</v>
      </c>
      <c r="AL432" s="83">
        <f t="shared" si="65"/>
        <v>324000</v>
      </c>
      <c r="AM432" s="83">
        <f t="shared" si="66"/>
        <v>1523000</v>
      </c>
      <c r="AN432" s="83"/>
      <c r="AO432" s="83"/>
      <c r="AP432" s="83"/>
      <c r="AQ432" s="83"/>
      <c r="AR432" s="83"/>
      <c r="AS432" s="83"/>
      <c r="AT432" s="83"/>
      <c r="AV432" s="97"/>
      <c r="AZ432" s="98"/>
      <c r="BA432" s="99"/>
      <c r="BB432" s="4"/>
      <c r="BC432" s="3"/>
    </row>
    <row r="433" spans="1:55">
      <c r="A433" t="str">
        <f t="shared" si="60"/>
        <v>1815Samferdsel og teknikk</v>
      </c>
      <c r="B433" s="6" t="str">
        <f>Data!A433</f>
        <v>1815</v>
      </c>
      <c r="C433" s="7" t="str">
        <f>Data!B433</f>
        <v>Vega kommune</v>
      </c>
      <c r="D433" s="7" t="str">
        <f>Data!C433</f>
        <v>Samferdsel og teknikk</v>
      </c>
      <c r="E433" s="1">
        <f>Data!D433</f>
        <v>2.2000000000000002</v>
      </c>
      <c r="F433" s="1">
        <f>Data!E433+Data!F433</f>
        <v>0</v>
      </c>
      <c r="G433" s="1">
        <f>Data!G433</f>
        <v>0</v>
      </c>
      <c r="H433" s="1">
        <f t="shared" si="61"/>
        <v>0</v>
      </c>
      <c r="I433" s="1">
        <f t="shared" si="62"/>
        <v>0</v>
      </c>
      <c r="J433" s="1">
        <f t="shared" si="63"/>
        <v>0</v>
      </c>
      <c r="K433" s="1">
        <f>'Innlegging av opplysninger'!$B$4*H433</f>
        <v>0</v>
      </c>
      <c r="L433" s="1"/>
      <c r="M433" s="1">
        <f>'Innlegging av opplysninger'!$B$5*H433</f>
        <v>0</v>
      </c>
      <c r="N433" s="1">
        <f>'Innlegging av opplysninger'!$B$5*I433</f>
        <v>0</v>
      </c>
      <c r="O433" s="1">
        <f>'Innlegging av opplysninger'!$B$5*J433</f>
        <v>0</v>
      </c>
      <c r="P433" s="1">
        <f>'Innlegging av opplysninger'!$B$5*K433</f>
        <v>0</v>
      </c>
      <c r="Q433" s="1"/>
      <c r="R433" s="1">
        <f>'Innlegging av opplysninger'!$C$11*SUM(H433:Q433)</f>
        <v>0</v>
      </c>
      <c r="S433" s="1">
        <f>'Innlegging av opplysninger'!$C$13*(((H433+J433+M433+O433)*Data!H433)+(J433+O433)*(1-Data!H433)*1.8/12+I433+N433+K433+L433+P433+Q433)</f>
        <v>0</v>
      </c>
      <c r="T433" s="1">
        <f>'Innlegging av opplysninger'!$C$13*((H433+J433+M433+O433)*(1-Data!H433)-(J433+O433)*(1-Data!H433)*1.8/12)</f>
        <v>0</v>
      </c>
      <c r="U433" s="1">
        <f>Data!I433</f>
        <v>0</v>
      </c>
      <c r="V433" s="1">
        <f>Data!J433+Data!K433</f>
        <v>0</v>
      </c>
      <c r="W433" s="1">
        <f>Data!L433</f>
        <v>0</v>
      </c>
      <c r="X433" s="1">
        <f t="shared" si="67"/>
        <v>0</v>
      </c>
      <c r="Y433" s="100">
        <f t="shared" si="68"/>
        <v>0</v>
      </c>
      <c r="Z433" s="100">
        <f t="shared" si="69"/>
        <v>0</v>
      </c>
      <c r="AA433" s="100">
        <f>'Innlegging av opplysninger'!$B$4*X433</f>
        <v>0</v>
      </c>
      <c r="AB433" s="1"/>
      <c r="AC433" s="1">
        <f>'Innlegging av opplysninger'!$B$5*X433</f>
        <v>0</v>
      </c>
      <c r="AD433" s="1">
        <f>'Innlegging av opplysninger'!$B$5*Y433</f>
        <v>0</v>
      </c>
      <c r="AE433" s="1">
        <f>'Innlegging av opplysninger'!$B$5*Z433</f>
        <v>0</v>
      </c>
      <c r="AF433" s="1">
        <f>'Innlegging av opplysninger'!$B$5*AA433</f>
        <v>0</v>
      </c>
      <c r="AG433" s="1"/>
      <c r="AH433" s="1">
        <f>'Innlegging av opplysninger'!$C$11*SUM(X433:AG433)</f>
        <v>0</v>
      </c>
      <c r="AI433" s="1">
        <f>'Innlegging av opplysninger'!$C$13*(((X433+Z433+AC433+AE433)*Data!M433)+(Z433+AE433)*(1-Data!M433)*1.8/12+Y433+AD433+AA433+AB433+AF433+AG433)</f>
        <v>0</v>
      </c>
      <c r="AJ433" s="1">
        <f>'Innlegging av opplysninger'!$C$13*((X433+Z433+AC433+AE433)*(1-Data!M433)-(Z433+AE433)*(1-Data!M433)*1.8/12)</f>
        <v>0</v>
      </c>
      <c r="AK433" s="83">
        <f t="shared" si="64"/>
        <v>0</v>
      </c>
      <c r="AL433" s="83">
        <f t="shared" si="65"/>
        <v>0</v>
      </c>
      <c r="AM433" s="83">
        <f t="shared" si="66"/>
        <v>0</v>
      </c>
      <c r="AN433" s="83"/>
      <c r="AO433" s="83"/>
      <c r="AP433" s="83"/>
      <c r="AQ433" s="83"/>
      <c r="AR433" s="83"/>
      <c r="AS433" s="83"/>
      <c r="AT433" s="83"/>
      <c r="AV433" s="97"/>
      <c r="AZ433" s="98"/>
      <c r="BA433" s="99"/>
      <c r="BB433" s="4"/>
      <c r="BC433" s="3"/>
    </row>
    <row r="434" spans="1:55">
      <c r="A434" t="str">
        <f t="shared" si="60"/>
        <v>1815Annet</v>
      </c>
      <c r="B434" s="6" t="str">
        <f>Data!A434</f>
        <v>1815</v>
      </c>
      <c r="C434" s="7" t="str">
        <f>Data!B434</f>
        <v>Vega kommune</v>
      </c>
      <c r="D434" s="7" t="str">
        <f>Data!C434</f>
        <v>Annet</v>
      </c>
      <c r="E434" s="1">
        <f>Data!D434</f>
        <v>2</v>
      </c>
      <c r="F434" s="1">
        <f>Data!E434+Data!F434</f>
        <v>0</v>
      </c>
      <c r="G434" s="1">
        <f>Data!G434</f>
        <v>0</v>
      </c>
      <c r="H434" s="1">
        <f t="shared" si="61"/>
        <v>0</v>
      </c>
      <c r="I434" s="1">
        <f t="shared" si="62"/>
        <v>0</v>
      </c>
      <c r="J434" s="1">
        <f t="shared" si="63"/>
        <v>0</v>
      </c>
      <c r="K434" s="1">
        <f>'Innlegging av opplysninger'!$B$4*H434</f>
        <v>0</v>
      </c>
      <c r="L434" s="1"/>
      <c r="M434" s="1">
        <f>'Innlegging av opplysninger'!$B$5*H434</f>
        <v>0</v>
      </c>
      <c r="N434" s="1">
        <f>'Innlegging av opplysninger'!$B$5*I434</f>
        <v>0</v>
      </c>
      <c r="O434" s="1">
        <f>'Innlegging av opplysninger'!$B$5*J434</f>
        <v>0</v>
      </c>
      <c r="P434" s="1">
        <f>'Innlegging av opplysninger'!$B$5*K434</f>
        <v>0</v>
      </c>
      <c r="Q434" s="1"/>
      <c r="R434" s="1">
        <f>'Innlegging av opplysninger'!$C$11*SUM(H434:Q434)</f>
        <v>0</v>
      </c>
      <c r="S434" s="1">
        <f>'Innlegging av opplysninger'!$C$13*(((H434+J434+M434+O434)*Data!H434)+(J434+O434)*(1-Data!H434)*1.8/12+I434+N434+K434+L434+P434+Q434)</f>
        <v>0</v>
      </c>
      <c r="T434" s="1">
        <f>'Innlegging av opplysninger'!$C$13*((H434+J434+M434+O434)*(1-Data!H434)-(J434+O434)*(1-Data!H434)*1.8/12)</f>
        <v>0</v>
      </c>
      <c r="U434" s="1">
        <f>Data!I434</f>
        <v>0</v>
      </c>
      <c r="V434" s="1">
        <f>Data!J434+Data!K434</f>
        <v>0</v>
      </c>
      <c r="W434" s="1">
        <f>Data!L434</f>
        <v>0</v>
      </c>
      <c r="X434" s="1">
        <f t="shared" si="67"/>
        <v>0</v>
      </c>
      <c r="Y434" s="100">
        <f t="shared" si="68"/>
        <v>0</v>
      </c>
      <c r="Z434" s="100">
        <f t="shared" si="69"/>
        <v>0</v>
      </c>
      <c r="AA434" s="100">
        <f>'Innlegging av opplysninger'!$B$4*X434</f>
        <v>0</v>
      </c>
      <c r="AB434" s="1"/>
      <c r="AC434" s="1">
        <f>'Innlegging av opplysninger'!$B$5*X434</f>
        <v>0</v>
      </c>
      <c r="AD434" s="1">
        <f>'Innlegging av opplysninger'!$B$5*Y434</f>
        <v>0</v>
      </c>
      <c r="AE434" s="1">
        <f>'Innlegging av opplysninger'!$B$5*Z434</f>
        <v>0</v>
      </c>
      <c r="AF434" s="1">
        <f>'Innlegging av opplysninger'!$B$5*AA434</f>
        <v>0</v>
      </c>
      <c r="AG434" s="1"/>
      <c r="AH434" s="1">
        <f>'Innlegging av opplysninger'!$C$11*SUM(X434:AG434)</f>
        <v>0</v>
      </c>
      <c r="AI434" s="1">
        <f>'Innlegging av opplysninger'!$C$13*(((X434+Z434+AC434+AE434)*Data!M434)+(Z434+AE434)*(1-Data!M434)*1.8/12+Y434+AD434+AA434+AB434+AF434+AG434)</f>
        <v>0</v>
      </c>
      <c r="AJ434" s="1">
        <f>'Innlegging av opplysninger'!$C$13*((X434+Z434+AC434+AE434)*(1-Data!M434)-(Z434+AE434)*(1-Data!M434)*1.8/12)</f>
        <v>0</v>
      </c>
      <c r="AK434" s="83">
        <f t="shared" si="64"/>
        <v>0</v>
      </c>
      <c r="AL434" s="83">
        <f t="shared" si="65"/>
        <v>0</v>
      </c>
      <c r="AM434" s="83">
        <f t="shared" si="66"/>
        <v>0</v>
      </c>
      <c r="AN434" s="83"/>
      <c r="AO434" s="83"/>
      <c r="AP434" s="83"/>
      <c r="AQ434" s="83"/>
      <c r="AR434" s="83"/>
      <c r="AS434" s="83"/>
      <c r="AT434" s="83"/>
      <c r="AV434" s="97"/>
      <c r="AZ434" s="98"/>
      <c r="BA434" s="99"/>
      <c r="BB434" s="4"/>
      <c r="BC434" s="3"/>
    </row>
    <row r="435" spans="1:55">
      <c r="A435" t="str">
        <f t="shared" si="60"/>
        <v>1816Alle</v>
      </c>
      <c r="B435" s="6" t="str">
        <f>Data!A435</f>
        <v>1816</v>
      </c>
      <c r="C435" s="7" t="str">
        <f>Data!B435</f>
        <v>Vevelstad kommune</v>
      </c>
      <c r="D435" s="7" t="str">
        <f>Data!C435</f>
        <v>Alle</v>
      </c>
      <c r="E435" s="1">
        <f>Data!D435</f>
        <v>48.878500000000003</v>
      </c>
      <c r="F435" s="1">
        <f>Data!E435+Data!F435</f>
        <v>46232.920183038899</v>
      </c>
      <c r="G435" s="1">
        <f>Data!G435</f>
        <v>388.30406006730976</v>
      </c>
      <c r="H435" s="1">
        <f t="shared" si="61"/>
        <v>24652317.699999999</v>
      </c>
      <c r="I435" s="1">
        <f t="shared" si="62"/>
        <v>207051.49090909088</v>
      </c>
      <c r="J435" s="1">
        <f t="shared" si="63"/>
        <v>2983124.3029090906</v>
      </c>
      <c r="K435" s="1">
        <f>'Innlegging av opplysninger'!$B$4*H435</f>
        <v>3204801.301</v>
      </c>
      <c r="L435" s="1"/>
      <c r="M435" s="1">
        <f>'Innlegging av opplysninger'!$B$5*H435</f>
        <v>3229453.6187</v>
      </c>
      <c r="N435" s="1">
        <f>'Innlegging av opplysninger'!$B$5*I435</f>
        <v>27123.745309090908</v>
      </c>
      <c r="O435" s="1">
        <f>'Innlegging av opplysninger'!$B$5*J435</f>
        <v>390789.28368109086</v>
      </c>
      <c r="P435" s="1">
        <f>'Innlegging av opplysninger'!$B$5*K435</f>
        <v>419828.97043099999</v>
      </c>
      <c r="Q435" s="1"/>
      <c r="R435" s="1">
        <f>'Innlegging av opplysninger'!$C$11*SUM(H435:Q435)</f>
        <v>1334350.6356916958</v>
      </c>
      <c r="S435" s="1">
        <f>'Innlegging av opplysninger'!$C$13*(((H435+J435+M435+O435)*Data!H435)+(J435+O435)*(1-Data!H435)*1.8/12+I435+N435+K435+L435+P435+Q435)</f>
        <v>261359.73233828141</v>
      </c>
      <c r="T435" s="1">
        <f>'Innlegging av opplysninger'!$C$13*((H435+J435+M435+O435)*(1-Data!H435)-(J435+O435)*(1-Data!H435)*1.8/12)</f>
        <v>1564593.7691345655</v>
      </c>
      <c r="U435" s="1">
        <f>Data!I435</f>
        <v>11.1967</v>
      </c>
      <c r="V435" s="1">
        <f>Data!J435+Data!K435</f>
        <v>54017.753891771696</v>
      </c>
      <c r="W435" s="1">
        <f>Data!L435</f>
        <v>102.63738422928185</v>
      </c>
      <c r="X435" s="1">
        <f t="shared" si="67"/>
        <v>6598042.745454547</v>
      </c>
      <c r="Y435" s="100">
        <f t="shared" si="68"/>
        <v>12536.727272727272</v>
      </c>
      <c r="Z435" s="100">
        <f t="shared" si="69"/>
        <v>945312.8646000002</v>
      </c>
      <c r="AA435" s="100">
        <f>'Innlegging av opplysninger'!$B$4*X435</f>
        <v>857745.55690909119</v>
      </c>
      <c r="AB435" s="1"/>
      <c r="AC435" s="1">
        <f>'Innlegging av opplysninger'!$B$5*X435</f>
        <v>864343.59965454566</v>
      </c>
      <c r="AD435" s="1">
        <f>'Innlegging av opplysninger'!$B$5*Y435</f>
        <v>1642.3112727272728</v>
      </c>
      <c r="AE435" s="1">
        <f>'Innlegging av opplysninger'!$B$5*Z435</f>
        <v>123835.98526260004</v>
      </c>
      <c r="AF435" s="1">
        <f>'Innlegging av opplysninger'!$B$5*AA435</f>
        <v>112364.66795509095</v>
      </c>
      <c r="AG435" s="1"/>
      <c r="AH435" s="1">
        <f>'Innlegging av opplysninger'!$C$11*SUM(X435:AG435)</f>
        <v>361601.32941849058</v>
      </c>
      <c r="AI435" s="1">
        <f>'Innlegging av opplysninger'!$C$13*(((X435+Z435+AC435+AE435)*Data!M435)+(Z435+AE435)*(1-Data!M435)*1.8/12+Y435+AD435+AA435+AB435+AF435+AG435)</f>
        <v>97885.069738689388</v>
      </c>
      <c r="AJ435" s="1">
        <f>'Innlegging av opplysninger'!$C$13*((X435+Z435+AC435+AE435)*(1-Data!M435)-(Z435+AE435)*(1-Data!M435)*1.8/12)</f>
        <v>396937.80209713976</v>
      </c>
      <c r="AK435" s="83">
        <f t="shared" si="64"/>
        <v>1696000</v>
      </c>
      <c r="AL435" s="83">
        <f t="shared" si="65"/>
        <v>359000</v>
      </c>
      <c r="AM435" s="83">
        <f t="shared" si="66"/>
        <v>1962000</v>
      </c>
      <c r="AN435" s="83"/>
      <c r="AO435" s="83"/>
      <c r="AP435" s="83"/>
      <c r="AQ435" s="83"/>
      <c r="AR435" s="83"/>
      <c r="AS435" s="83"/>
      <c r="AT435" s="83"/>
      <c r="AV435" s="97"/>
      <c r="AZ435" s="98"/>
      <c r="BA435" s="99"/>
      <c r="BB435" s="4"/>
      <c r="BC435" s="3"/>
    </row>
    <row r="436" spans="1:55">
      <c r="A436" t="str">
        <f t="shared" si="60"/>
        <v>1816Administrasjon</v>
      </c>
      <c r="B436" s="6" t="str">
        <f>Data!A436</f>
        <v>1816</v>
      </c>
      <c r="C436" s="7" t="str">
        <f>Data!B436</f>
        <v>Vevelstad kommune</v>
      </c>
      <c r="D436" s="7" t="str">
        <f>Data!C436</f>
        <v>Administrasjon</v>
      </c>
      <c r="E436" s="1">
        <f>Data!D436</f>
        <v>7.9961000000000002</v>
      </c>
      <c r="F436" s="1">
        <f>Data!E436+Data!F436</f>
        <v>0</v>
      </c>
      <c r="G436" s="1">
        <f>Data!G436</f>
        <v>0</v>
      </c>
      <c r="H436" s="1">
        <f t="shared" si="61"/>
        <v>0</v>
      </c>
      <c r="I436" s="1">
        <f t="shared" si="62"/>
        <v>0</v>
      </c>
      <c r="J436" s="1">
        <f t="shared" si="63"/>
        <v>0</v>
      </c>
      <c r="K436" s="1">
        <f>'Innlegging av opplysninger'!$B$4*H436</f>
        <v>0</v>
      </c>
      <c r="L436" s="1"/>
      <c r="M436" s="1">
        <f>'Innlegging av opplysninger'!$B$5*H436</f>
        <v>0</v>
      </c>
      <c r="N436" s="1">
        <f>'Innlegging av opplysninger'!$B$5*I436</f>
        <v>0</v>
      </c>
      <c r="O436" s="1">
        <f>'Innlegging av opplysninger'!$B$5*J436</f>
        <v>0</v>
      </c>
      <c r="P436" s="1">
        <f>'Innlegging av opplysninger'!$B$5*K436</f>
        <v>0</v>
      </c>
      <c r="Q436" s="1"/>
      <c r="R436" s="1">
        <f>'Innlegging av opplysninger'!$C$11*SUM(H436:Q436)</f>
        <v>0</v>
      </c>
      <c r="S436" s="1">
        <f>'Innlegging av opplysninger'!$C$13*(((H436+J436+M436+O436)*Data!H436)+(J436+O436)*(1-Data!H436)*1.8/12+I436+N436+K436+L436+P436+Q436)</f>
        <v>0</v>
      </c>
      <c r="T436" s="1">
        <f>'Innlegging av opplysninger'!$C$13*((H436+J436+M436+O436)*(1-Data!H436)-(J436+O436)*(1-Data!H436)*1.8/12)</f>
        <v>0</v>
      </c>
      <c r="U436" s="1">
        <f>Data!I436</f>
        <v>0</v>
      </c>
      <c r="V436" s="1">
        <f>Data!J436+Data!K436</f>
        <v>0</v>
      </c>
      <c r="W436" s="1">
        <f>Data!L436</f>
        <v>0</v>
      </c>
      <c r="X436" s="1">
        <f t="shared" si="67"/>
        <v>0</v>
      </c>
      <c r="Y436" s="100">
        <f t="shared" si="68"/>
        <v>0</v>
      </c>
      <c r="Z436" s="100">
        <f t="shared" si="69"/>
        <v>0</v>
      </c>
      <c r="AA436" s="100">
        <f>'Innlegging av opplysninger'!$B$4*X436</f>
        <v>0</v>
      </c>
      <c r="AB436" s="1"/>
      <c r="AC436" s="1">
        <f>'Innlegging av opplysninger'!$B$5*X436</f>
        <v>0</v>
      </c>
      <c r="AD436" s="1">
        <f>'Innlegging av opplysninger'!$B$5*Y436</f>
        <v>0</v>
      </c>
      <c r="AE436" s="1">
        <f>'Innlegging av opplysninger'!$B$5*Z436</f>
        <v>0</v>
      </c>
      <c r="AF436" s="1">
        <f>'Innlegging av opplysninger'!$B$5*AA436</f>
        <v>0</v>
      </c>
      <c r="AG436" s="1"/>
      <c r="AH436" s="1">
        <f>'Innlegging av opplysninger'!$C$11*SUM(X436:AG436)</f>
        <v>0</v>
      </c>
      <c r="AI436" s="1">
        <f>'Innlegging av opplysninger'!$C$13*(((X436+Z436+AC436+AE436)*Data!M436)+(Z436+AE436)*(1-Data!M436)*1.8/12+Y436+AD436+AA436+AB436+AF436+AG436)</f>
        <v>0</v>
      </c>
      <c r="AJ436" s="1">
        <f>'Innlegging av opplysninger'!$C$13*((X436+Z436+AC436+AE436)*(1-Data!M436)-(Z436+AE436)*(1-Data!M436)*1.8/12)</f>
        <v>0</v>
      </c>
      <c r="AK436" s="83">
        <f t="shared" si="64"/>
        <v>0</v>
      </c>
      <c r="AL436" s="83">
        <f t="shared" si="65"/>
        <v>0</v>
      </c>
      <c r="AM436" s="83">
        <f t="shared" si="66"/>
        <v>0</v>
      </c>
      <c r="AN436" s="83"/>
      <c r="AO436" s="83"/>
      <c r="AP436" s="83"/>
      <c r="AQ436" s="83"/>
      <c r="AR436" s="83"/>
      <c r="AS436" s="83"/>
      <c r="AT436" s="83"/>
      <c r="AV436" s="97"/>
      <c r="AZ436" s="98"/>
      <c r="BA436" s="99"/>
      <c r="BB436" s="4"/>
      <c r="BC436" s="3"/>
    </row>
    <row r="437" spans="1:55">
      <c r="A437" t="str">
        <f t="shared" si="60"/>
        <v>1816Undervisning</v>
      </c>
      <c r="B437" s="6" t="str">
        <f>Data!A437</f>
        <v>1816</v>
      </c>
      <c r="C437" s="7" t="str">
        <f>Data!B437</f>
        <v>Vevelstad kommune</v>
      </c>
      <c r="D437" s="7" t="str">
        <f>Data!C437</f>
        <v>Undervisning</v>
      </c>
      <c r="E437" s="1">
        <f>Data!D437</f>
        <v>13.037699999999999</v>
      </c>
      <c r="F437" s="1">
        <f>Data!E437+Data!F437</f>
        <v>47272.514196011063</v>
      </c>
      <c r="G437" s="1">
        <f>Data!G437</f>
        <v>0</v>
      </c>
      <c r="H437" s="1">
        <f t="shared" si="61"/>
        <v>6723543.9090909092</v>
      </c>
      <c r="I437" s="1">
        <f t="shared" si="62"/>
        <v>0</v>
      </c>
      <c r="J437" s="1">
        <f t="shared" si="63"/>
        <v>806825.26909090905</v>
      </c>
      <c r="K437" s="1">
        <f>'Innlegging av opplysninger'!$B$4*H437</f>
        <v>874060.70818181825</v>
      </c>
      <c r="L437" s="1"/>
      <c r="M437" s="1">
        <f>'Innlegging av opplysninger'!$B$5*H437</f>
        <v>880784.25209090917</v>
      </c>
      <c r="N437" s="1">
        <f>'Innlegging av opplysninger'!$B$5*I437</f>
        <v>0</v>
      </c>
      <c r="O437" s="1">
        <f>'Innlegging av opplysninger'!$B$5*J437</f>
        <v>105694.11025090909</v>
      </c>
      <c r="P437" s="1">
        <f>'Innlegging av opplysninger'!$B$5*K437</f>
        <v>114501.95277181819</v>
      </c>
      <c r="Q437" s="1"/>
      <c r="R437" s="1">
        <f>'Innlegging av opplysninger'!$C$11*SUM(H437:Q437)</f>
        <v>361205.58765613637</v>
      </c>
      <c r="S437" s="1">
        <f>'Innlegging av opplysninger'!$C$13*(((H437+J437+M437+O437)*Data!H437)+(J437+O437)*(1-Data!H437)*1.8/12+I437+N437+K437+L437+P437+Q437)</f>
        <v>62192.144869749834</v>
      </c>
      <c r="T437" s="1">
        <f>'Innlegging av opplysninger'!$C$13*((H437+J437+M437+O437)*(1-Data!H437)-(J437+O437)*(1-Data!H437)*1.8/12)</f>
        <v>432089.1856070683</v>
      </c>
      <c r="U437" s="1">
        <f>Data!I437</f>
        <v>1</v>
      </c>
      <c r="V437" s="1">
        <f>Data!J437+Data!K437</f>
        <v>52820.333333333336</v>
      </c>
      <c r="W437" s="1">
        <f>Data!L437</f>
        <v>0</v>
      </c>
      <c r="X437" s="1">
        <f t="shared" si="67"/>
        <v>576221.81818181812</v>
      </c>
      <c r="Y437" s="100">
        <f t="shared" si="68"/>
        <v>0</v>
      </c>
      <c r="Z437" s="100">
        <f t="shared" si="69"/>
        <v>82399.719999999987</v>
      </c>
      <c r="AA437" s="100">
        <f>'Innlegging av opplysninger'!$B$4*X437</f>
        <v>74908.836363636365</v>
      </c>
      <c r="AB437" s="1"/>
      <c r="AC437" s="1">
        <f>'Innlegging av opplysninger'!$B$5*X437</f>
        <v>75485.058181818182</v>
      </c>
      <c r="AD437" s="1">
        <f>'Innlegging av opplysninger'!$B$5*Y437</f>
        <v>0</v>
      </c>
      <c r="AE437" s="1">
        <f>'Innlegging av opplysninger'!$B$5*Z437</f>
        <v>10794.363319999999</v>
      </c>
      <c r="AF437" s="1">
        <f>'Innlegging av opplysninger'!$B$5*AA437</f>
        <v>9813.0575636363646</v>
      </c>
      <c r="AG437" s="1"/>
      <c r="AH437" s="1">
        <f>'Innlegging av opplysninger'!$C$11*SUM(X437:AG437)</f>
        <v>31525.668437214543</v>
      </c>
      <c r="AI437" s="1">
        <f>'Innlegging av opplysninger'!$C$13*(((X437+Z437+AC437+AE437)*Data!M437)+(Z437+AE437)*(1-Data!M437)*1.8/12+Y437+AD437+AA437+AB437+AF437+AG437)</f>
        <v>5132.4523341141821</v>
      </c>
      <c r="AJ437" s="1">
        <f>'Innlegging av opplysninger'!$C$13*((X437+Z437+AC437+AE437)*(1-Data!M437)-(Z437+AE437)*(1-Data!M437)*1.8/12)</f>
        <v>38007.936053653088</v>
      </c>
      <c r="AK437" s="83">
        <f t="shared" si="64"/>
        <v>393000</v>
      </c>
      <c r="AL437" s="83">
        <f t="shared" si="65"/>
        <v>67000</v>
      </c>
      <c r="AM437" s="83">
        <f t="shared" si="66"/>
        <v>470000</v>
      </c>
      <c r="AN437" s="83"/>
      <c r="AO437" s="83"/>
      <c r="AP437" s="83"/>
      <c r="AQ437" s="83"/>
      <c r="AR437" s="83"/>
      <c r="AS437" s="83"/>
      <c r="AT437" s="83"/>
      <c r="AV437" s="97"/>
      <c r="AZ437" s="98"/>
      <c r="BA437" s="99"/>
      <c r="BB437" s="4"/>
      <c r="BC437" s="3"/>
    </row>
    <row r="438" spans="1:55">
      <c r="A438" t="str">
        <f t="shared" si="60"/>
        <v>1816Barnehager</v>
      </c>
      <c r="B438" s="6" t="str">
        <f>Data!A438</f>
        <v>1816</v>
      </c>
      <c r="C438" s="7" t="str">
        <f>Data!B438</f>
        <v>Vevelstad kommune</v>
      </c>
      <c r="D438" s="7" t="str">
        <f>Data!C438</f>
        <v>Barnehager</v>
      </c>
      <c r="E438" s="1">
        <f>Data!D438</f>
        <v>6.1296999999999997</v>
      </c>
      <c r="F438" s="1">
        <f>Data!E438+Data!F438</f>
        <v>0</v>
      </c>
      <c r="G438" s="1">
        <f>Data!G438</f>
        <v>0</v>
      </c>
      <c r="H438" s="1">
        <f t="shared" si="61"/>
        <v>0</v>
      </c>
      <c r="I438" s="1">
        <f t="shared" si="62"/>
        <v>0</v>
      </c>
      <c r="J438" s="1">
        <f t="shared" si="63"/>
        <v>0</v>
      </c>
      <c r="K438" s="1">
        <f>'Innlegging av opplysninger'!$B$4*H438</f>
        <v>0</v>
      </c>
      <c r="L438" s="1"/>
      <c r="M438" s="1">
        <f>'Innlegging av opplysninger'!$B$5*H438</f>
        <v>0</v>
      </c>
      <c r="N438" s="1">
        <f>'Innlegging av opplysninger'!$B$5*I438</f>
        <v>0</v>
      </c>
      <c r="O438" s="1">
        <f>'Innlegging av opplysninger'!$B$5*J438</f>
        <v>0</v>
      </c>
      <c r="P438" s="1">
        <f>'Innlegging av opplysninger'!$B$5*K438</f>
        <v>0</v>
      </c>
      <c r="Q438" s="1"/>
      <c r="R438" s="1">
        <f>'Innlegging av opplysninger'!$C$11*SUM(H438:Q438)</f>
        <v>0</v>
      </c>
      <c r="S438" s="1">
        <f>'Innlegging av opplysninger'!$C$13*(((H438+J438+M438+O438)*Data!H438)+(J438+O438)*(1-Data!H438)*1.8/12+I438+N438+K438+L438+P438+Q438)</f>
        <v>0</v>
      </c>
      <c r="T438" s="1">
        <f>'Innlegging av opplysninger'!$C$13*((H438+J438+M438+O438)*(1-Data!H438)-(J438+O438)*(1-Data!H438)*1.8/12)</f>
        <v>0</v>
      </c>
      <c r="U438" s="1">
        <f>Data!I438</f>
        <v>0</v>
      </c>
      <c r="V438" s="1">
        <f>Data!J438+Data!K438</f>
        <v>0</v>
      </c>
      <c r="W438" s="1">
        <f>Data!L438</f>
        <v>0</v>
      </c>
      <c r="X438" s="1">
        <f t="shared" si="67"/>
        <v>0</v>
      </c>
      <c r="Y438" s="100">
        <f t="shared" si="68"/>
        <v>0</v>
      </c>
      <c r="Z438" s="100">
        <f t="shared" si="69"/>
        <v>0</v>
      </c>
      <c r="AA438" s="100">
        <f>'Innlegging av opplysninger'!$B$4*X438</f>
        <v>0</v>
      </c>
      <c r="AB438" s="1"/>
      <c r="AC438" s="1">
        <f>'Innlegging av opplysninger'!$B$5*X438</f>
        <v>0</v>
      </c>
      <c r="AD438" s="1">
        <f>'Innlegging av opplysninger'!$B$5*Y438</f>
        <v>0</v>
      </c>
      <c r="AE438" s="1">
        <f>'Innlegging av opplysninger'!$B$5*Z438</f>
        <v>0</v>
      </c>
      <c r="AF438" s="1">
        <f>'Innlegging av opplysninger'!$B$5*AA438</f>
        <v>0</v>
      </c>
      <c r="AG438" s="1"/>
      <c r="AH438" s="1">
        <f>'Innlegging av opplysninger'!$C$11*SUM(X438:AG438)</f>
        <v>0</v>
      </c>
      <c r="AI438" s="1">
        <f>'Innlegging av opplysninger'!$C$13*(((X438+Z438+AC438+AE438)*Data!M438)+(Z438+AE438)*(1-Data!M438)*1.8/12+Y438+AD438+AA438+AB438+AF438+AG438)</f>
        <v>0</v>
      </c>
      <c r="AJ438" s="1">
        <f>'Innlegging av opplysninger'!$C$13*((X438+Z438+AC438+AE438)*(1-Data!M438)-(Z438+AE438)*(1-Data!M438)*1.8/12)</f>
        <v>0</v>
      </c>
      <c r="AK438" s="83">
        <f t="shared" si="64"/>
        <v>0</v>
      </c>
      <c r="AL438" s="83">
        <f t="shared" si="65"/>
        <v>0</v>
      </c>
      <c r="AM438" s="83">
        <f t="shared" si="66"/>
        <v>0</v>
      </c>
      <c r="AN438" s="83"/>
      <c r="AO438" s="83"/>
      <c r="AP438" s="83"/>
      <c r="AQ438" s="83"/>
      <c r="AR438" s="83"/>
      <c r="AS438" s="83"/>
      <c r="AT438" s="83"/>
      <c r="AV438" s="97"/>
      <c r="AZ438" s="98"/>
      <c r="BA438" s="99"/>
      <c r="BB438" s="4"/>
      <c r="BC438" s="3"/>
    </row>
    <row r="439" spans="1:55">
      <c r="A439" t="str">
        <f t="shared" si="60"/>
        <v>1816Helse/pleie/omsorg</v>
      </c>
      <c r="B439" s="6" t="str">
        <f>Data!A439</f>
        <v>1816</v>
      </c>
      <c r="C439" s="7" t="str">
        <f>Data!B439</f>
        <v>Vevelstad kommune</v>
      </c>
      <c r="D439" s="7" t="str">
        <f>Data!C439</f>
        <v>Helse/pleie/omsorg</v>
      </c>
      <c r="E439" s="1">
        <f>Data!D439</f>
        <v>20.515000000000004</v>
      </c>
      <c r="F439" s="1">
        <f>Data!E439+Data!F439</f>
        <v>45312.559996750337</v>
      </c>
      <c r="G439" s="1">
        <f>Data!G439</f>
        <v>925.16305142578574</v>
      </c>
      <c r="H439" s="1">
        <f t="shared" si="61"/>
        <v>10140950.927272726</v>
      </c>
      <c r="I439" s="1">
        <f t="shared" si="62"/>
        <v>207051.49090909085</v>
      </c>
      <c r="J439" s="1">
        <f t="shared" si="63"/>
        <v>1241760.290181818</v>
      </c>
      <c r="K439" s="1">
        <f>'Innlegging av opplysninger'!$B$4*H439</f>
        <v>1318323.6205454543</v>
      </c>
      <c r="L439" s="1"/>
      <c r="M439" s="1">
        <f>'Innlegging av opplysninger'!$B$5*H439</f>
        <v>1328464.5714727272</v>
      </c>
      <c r="N439" s="1">
        <f>'Innlegging av opplysninger'!$B$5*I439</f>
        <v>27123.745309090904</v>
      </c>
      <c r="O439" s="1">
        <f>'Innlegging av opplysninger'!$B$5*J439</f>
        <v>162670.59801381815</v>
      </c>
      <c r="P439" s="1">
        <f>'Innlegging av opplysninger'!$B$5*K439</f>
        <v>172700.39429145452</v>
      </c>
      <c r="Q439" s="1"/>
      <c r="R439" s="1">
        <f>'Innlegging av opplysninger'!$C$11*SUM(H439:Q439)</f>
        <v>554763.73424385476</v>
      </c>
      <c r="S439" s="1">
        <f>'Innlegging av opplysninger'!$C$13*(((H439+J439+M439+O439)*Data!H439)+(J439+O439)*(1-Data!H439)*1.8/12+I439+N439+K439+L439+P439+Q439)</f>
        <v>101467.65110112318</v>
      </c>
      <c r="T439" s="1">
        <f>'Innlegging av opplysninger'!$C$13*((H439+J439+M439+O439)*(1-Data!H439)-(J439+O439)*(1-Data!H439)*1.8/12)</f>
        <v>657682.72207467817</v>
      </c>
      <c r="U439" s="1">
        <f>Data!I439</f>
        <v>4.8499999999999996</v>
      </c>
      <c r="V439" s="1">
        <f>Data!J439+Data!K439</f>
        <v>57104.065979381448</v>
      </c>
      <c r="W439" s="1">
        <f>Data!L439</f>
        <v>236.94845360824746</v>
      </c>
      <c r="X439" s="1">
        <f t="shared" si="67"/>
        <v>3021324.2181818183</v>
      </c>
      <c r="Y439" s="100">
        <f t="shared" si="68"/>
        <v>12536.727272727274</v>
      </c>
      <c r="Z439" s="100">
        <f t="shared" si="69"/>
        <v>433842.11519999994</v>
      </c>
      <c r="AA439" s="100">
        <f>'Innlegging av opplysninger'!$B$4*X439</f>
        <v>392772.1483636364</v>
      </c>
      <c r="AB439" s="1"/>
      <c r="AC439" s="1">
        <f>'Innlegging av opplysninger'!$B$5*X439</f>
        <v>395793.47258181823</v>
      </c>
      <c r="AD439" s="1">
        <f>'Innlegging av opplysninger'!$B$5*Y439</f>
        <v>1642.311272727273</v>
      </c>
      <c r="AE439" s="1">
        <f>'Innlegging av opplysninger'!$B$5*Z439</f>
        <v>56833.317091199991</v>
      </c>
      <c r="AF439" s="1">
        <f>'Innlegging av opplysninger'!$B$5*AA439</f>
        <v>51453.15143563637</v>
      </c>
      <c r="AG439" s="1"/>
      <c r="AH439" s="1">
        <f>'Innlegging av opplysninger'!$C$11*SUM(X439:AG439)</f>
        <v>165915.50353318336</v>
      </c>
      <c r="AI439" s="1">
        <f>'Innlegging av opplysninger'!$C$13*(((X439+Z439+AC439+AE439)*Data!M439)+(Z439+AE439)*(1-Data!M439)*1.8/12+Y439+AD439+AA439+AB439+AF439+AG439)</f>
        <v>59000.789298843309</v>
      </c>
      <c r="AJ439" s="1">
        <f>'Innlegging av opplysninger'!$C$13*((X439+Z439+AC439+AE439)*(1-Data!M439)-(Z439+AE439)*(1-Data!M439)*1.8/12)</f>
        <v>168041.47869393401</v>
      </c>
      <c r="AK439" s="83">
        <f t="shared" si="64"/>
        <v>721000</v>
      </c>
      <c r="AL439" s="83">
        <f t="shared" si="65"/>
        <v>160000</v>
      </c>
      <c r="AM439" s="83">
        <f t="shared" si="66"/>
        <v>826000</v>
      </c>
      <c r="AN439" s="83"/>
      <c r="AO439" s="83"/>
      <c r="AP439" s="83"/>
      <c r="AQ439" s="83"/>
      <c r="AR439" s="83"/>
      <c r="AS439" s="83"/>
      <c r="AT439" s="83"/>
      <c r="AV439" s="97"/>
      <c r="AZ439" s="98"/>
      <c r="BA439" s="99"/>
      <c r="BB439" s="4"/>
      <c r="BC439" s="3"/>
    </row>
    <row r="440" spans="1:55">
      <c r="A440" t="str">
        <f t="shared" si="60"/>
        <v>1816Samferdsel og teknikk</v>
      </c>
      <c r="B440" s="6" t="str">
        <f>Data!A440</f>
        <v>1816</v>
      </c>
      <c r="C440" s="7" t="str">
        <f>Data!B440</f>
        <v>Vevelstad kommune</v>
      </c>
      <c r="D440" s="7" t="str">
        <f>Data!C440</f>
        <v>Samferdsel og teknikk</v>
      </c>
      <c r="E440" s="1">
        <f>Data!D440</f>
        <v>0.7</v>
      </c>
      <c r="F440" s="1">
        <f>Data!E440+Data!F440</f>
        <v>0</v>
      </c>
      <c r="G440" s="1">
        <f>Data!G440</f>
        <v>0</v>
      </c>
      <c r="H440" s="1">
        <f t="shared" si="61"/>
        <v>0</v>
      </c>
      <c r="I440" s="1">
        <f t="shared" si="62"/>
        <v>0</v>
      </c>
      <c r="J440" s="1">
        <f t="shared" si="63"/>
        <v>0</v>
      </c>
      <c r="K440" s="1">
        <f>'Innlegging av opplysninger'!$B$4*H440</f>
        <v>0</v>
      </c>
      <c r="L440" s="1"/>
      <c r="M440" s="1">
        <f>'Innlegging av opplysninger'!$B$5*H440</f>
        <v>0</v>
      </c>
      <c r="N440" s="1">
        <f>'Innlegging av opplysninger'!$B$5*I440</f>
        <v>0</v>
      </c>
      <c r="O440" s="1">
        <f>'Innlegging av opplysninger'!$B$5*J440</f>
        <v>0</v>
      </c>
      <c r="P440" s="1">
        <f>'Innlegging av opplysninger'!$B$5*K440</f>
        <v>0</v>
      </c>
      <c r="Q440" s="1"/>
      <c r="R440" s="1">
        <f>'Innlegging av opplysninger'!$C$11*SUM(H440:Q440)</f>
        <v>0</v>
      </c>
      <c r="S440" s="1">
        <f>'Innlegging av opplysninger'!$C$13*(((H440+J440+M440+O440)*Data!H440)+(J440+O440)*(1-Data!H440)*1.8/12+I440+N440+K440+L440+P440+Q440)</f>
        <v>0</v>
      </c>
      <c r="T440" s="1">
        <f>'Innlegging av opplysninger'!$C$13*((H440+J440+M440+O440)*(1-Data!H440)-(J440+O440)*(1-Data!H440)*1.8/12)</f>
        <v>0</v>
      </c>
      <c r="U440" s="1">
        <f>Data!I440</f>
        <v>0</v>
      </c>
      <c r="V440" s="1">
        <f>Data!J440+Data!K440</f>
        <v>0</v>
      </c>
      <c r="W440" s="1">
        <f>Data!L440</f>
        <v>0</v>
      </c>
      <c r="X440" s="1">
        <f t="shared" si="67"/>
        <v>0</v>
      </c>
      <c r="Y440" s="100">
        <f t="shared" si="68"/>
        <v>0</v>
      </c>
      <c r="Z440" s="100">
        <f t="shared" si="69"/>
        <v>0</v>
      </c>
      <c r="AA440" s="100">
        <f>'Innlegging av opplysninger'!$B$4*X440</f>
        <v>0</v>
      </c>
      <c r="AB440" s="1"/>
      <c r="AC440" s="1">
        <f>'Innlegging av opplysninger'!$B$5*X440</f>
        <v>0</v>
      </c>
      <c r="AD440" s="1">
        <f>'Innlegging av opplysninger'!$B$5*Y440</f>
        <v>0</v>
      </c>
      <c r="AE440" s="1">
        <f>'Innlegging av opplysninger'!$B$5*Z440</f>
        <v>0</v>
      </c>
      <c r="AF440" s="1">
        <f>'Innlegging av opplysninger'!$B$5*AA440</f>
        <v>0</v>
      </c>
      <c r="AG440" s="1"/>
      <c r="AH440" s="1">
        <f>'Innlegging av opplysninger'!$C$11*SUM(X440:AG440)</f>
        <v>0</v>
      </c>
      <c r="AI440" s="1">
        <f>'Innlegging av opplysninger'!$C$13*(((X440+Z440+AC440+AE440)*Data!M440)+(Z440+AE440)*(1-Data!M440)*1.8/12+Y440+AD440+AA440+AB440+AF440+AG440)</f>
        <v>0</v>
      </c>
      <c r="AJ440" s="1">
        <f>'Innlegging av opplysninger'!$C$13*((X440+Z440+AC440+AE440)*(1-Data!M440)-(Z440+AE440)*(1-Data!M440)*1.8/12)</f>
        <v>0</v>
      </c>
      <c r="AK440" s="83">
        <f t="shared" si="64"/>
        <v>0</v>
      </c>
      <c r="AL440" s="83">
        <f t="shared" si="65"/>
        <v>0</v>
      </c>
      <c r="AM440" s="83">
        <f t="shared" si="66"/>
        <v>0</v>
      </c>
      <c r="AN440" s="83"/>
      <c r="AO440" s="83"/>
      <c r="AP440" s="83"/>
      <c r="AQ440" s="83"/>
      <c r="AR440" s="83"/>
      <c r="AS440" s="83"/>
      <c r="AT440" s="83"/>
      <c r="AV440" s="97"/>
      <c r="AZ440" s="98"/>
      <c r="BA440" s="99"/>
      <c r="BB440" s="4"/>
      <c r="BC440" s="3"/>
    </row>
    <row r="441" spans="1:55">
      <c r="A441" t="str">
        <f t="shared" si="60"/>
        <v>1816Annet</v>
      </c>
      <c r="B441" s="6" t="str">
        <f>Data!A441</f>
        <v>1816</v>
      </c>
      <c r="C441" s="7" t="str">
        <f>Data!B441</f>
        <v>Vevelstad kommune</v>
      </c>
      <c r="D441" s="7" t="str">
        <f>Data!C441</f>
        <v>Annet</v>
      </c>
      <c r="E441" s="1">
        <f>Data!D441</f>
        <v>0.5</v>
      </c>
      <c r="F441" s="1">
        <f>Data!E441+Data!F441</f>
        <v>0</v>
      </c>
      <c r="G441" s="1">
        <f>Data!G441</f>
        <v>0</v>
      </c>
      <c r="H441" s="1">
        <f t="shared" si="61"/>
        <v>0</v>
      </c>
      <c r="I441" s="1">
        <f t="shared" si="62"/>
        <v>0</v>
      </c>
      <c r="J441" s="1">
        <f t="shared" si="63"/>
        <v>0</v>
      </c>
      <c r="K441" s="1">
        <f>'Innlegging av opplysninger'!$B$4*H441</f>
        <v>0</v>
      </c>
      <c r="L441" s="1"/>
      <c r="M441" s="1">
        <f>'Innlegging av opplysninger'!$B$5*H441</f>
        <v>0</v>
      </c>
      <c r="N441" s="1">
        <f>'Innlegging av opplysninger'!$B$5*I441</f>
        <v>0</v>
      </c>
      <c r="O441" s="1">
        <f>'Innlegging av opplysninger'!$B$5*J441</f>
        <v>0</v>
      </c>
      <c r="P441" s="1">
        <f>'Innlegging av opplysninger'!$B$5*K441</f>
        <v>0</v>
      </c>
      <c r="Q441" s="1"/>
      <c r="R441" s="1">
        <f>'Innlegging av opplysninger'!$C$11*SUM(H441:Q441)</f>
        <v>0</v>
      </c>
      <c r="S441" s="1">
        <f>'Innlegging av opplysninger'!$C$13*(((H441+J441+M441+O441)*Data!H441)+(J441+O441)*(1-Data!H441)*1.8/12+I441+N441+K441+L441+P441+Q441)</f>
        <v>0</v>
      </c>
      <c r="T441" s="1">
        <f>'Innlegging av opplysninger'!$C$13*((H441+J441+M441+O441)*(1-Data!H441)-(J441+O441)*(1-Data!H441)*1.8/12)</f>
        <v>0</v>
      </c>
      <c r="U441" s="1">
        <f>Data!I441</f>
        <v>0</v>
      </c>
      <c r="V441" s="1">
        <f>Data!J441+Data!K441</f>
        <v>0</v>
      </c>
      <c r="W441" s="1">
        <f>Data!L441</f>
        <v>0</v>
      </c>
      <c r="X441" s="1">
        <f t="shared" si="67"/>
        <v>0</v>
      </c>
      <c r="Y441" s="100">
        <f t="shared" si="68"/>
        <v>0</v>
      </c>
      <c r="Z441" s="100">
        <f t="shared" si="69"/>
        <v>0</v>
      </c>
      <c r="AA441" s="100">
        <f>'Innlegging av opplysninger'!$B$4*X441</f>
        <v>0</v>
      </c>
      <c r="AB441" s="1"/>
      <c r="AC441" s="1">
        <f>'Innlegging av opplysninger'!$B$5*X441</f>
        <v>0</v>
      </c>
      <c r="AD441" s="1">
        <f>'Innlegging av opplysninger'!$B$5*Y441</f>
        <v>0</v>
      </c>
      <c r="AE441" s="1">
        <f>'Innlegging av opplysninger'!$B$5*Z441</f>
        <v>0</v>
      </c>
      <c r="AF441" s="1">
        <f>'Innlegging av opplysninger'!$B$5*AA441</f>
        <v>0</v>
      </c>
      <c r="AG441" s="1"/>
      <c r="AH441" s="1">
        <f>'Innlegging av opplysninger'!$C$11*SUM(X441:AG441)</f>
        <v>0</v>
      </c>
      <c r="AI441" s="1">
        <f>'Innlegging av opplysninger'!$C$13*(((X441+Z441+AC441+AE441)*Data!M441)+(Z441+AE441)*(1-Data!M441)*1.8/12+Y441+AD441+AA441+AB441+AF441+AG441)</f>
        <v>0</v>
      </c>
      <c r="AJ441" s="1">
        <f>'Innlegging av opplysninger'!$C$13*((X441+Z441+AC441+AE441)*(1-Data!M441)-(Z441+AE441)*(1-Data!M441)*1.8/12)</f>
        <v>0</v>
      </c>
      <c r="AK441" s="83">
        <f t="shared" si="64"/>
        <v>0</v>
      </c>
      <c r="AL441" s="83">
        <f t="shared" si="65"/>
        <v>0</v>
      </c>
      <c r="AM441" s="83">
        <f t="shared" si="66"/>
        <v>0</v>
      </c>
      <c r="AN441" s="83"/>
      <c r="AO441" s="83"/>
      <c r="AP441" s="83"/>
      <c r="AQ441" s="83"/>
      <c r="AR441" s="83"/>
      <c r="AS441" s="83"/>
      <c r="AT441" s="83"/>
      <c r="AV441" s="97"/>
      <c r="AZ441" s="98"/>
      <c r="BA441" s="99"/>
      <c r="BB441" s="4"/>
      <c r="BC441" s="3"/>
    </row>
    <row r="442" spans="1:55">
      <c r="A442" t="str">
        <f t="shared" si="60"/>
        <v>1818Alle</v>
      </c>
      <c r="B442" s="6" t="str">
        <f>Data!A442</f>
        <v>1818</v>
      </c>
      <c r="C442" s="7" t="str">
        <f>Data!B442</f>
        <v>Herøy kommune</v>
      </c>
      <c r="D442" s="7" t="str">
        <f>Data!C442</f>
        <v>Alle</v>
      </c>
      <c r="E442" s="1">
        <f>Data!D442</f>
        <v>134.03300000000004</v>
      </c>
      <c r="F442" s="1">
        <f>Data!E442+Data!F442</f>
        <v>47072.755780790321</v>
      </c>
      <c r="G442" s="1">
        <f>Data!G442</f>
        <v>481.73987003200665</v>
      </c>
      <c r="H442" s="1">
        <f t="shared" si="61"/>
        <v>68828756.460727319</v>
      </c>
      <c r="I442" s="1">
        <f t="shared" si="62"/>
        <v>704389.52727272687</v>
      </c>
      <c r="J442" s="1">
        <f t="shared" si="63"/>
        <v>8343977.5185600054</v>
      </c>
      <c r="K442" s="1">
        <f>'Innlegging av opplysninger'!$B$4*H442</f>
        <v>8947738.3398945518</v>
      </c>
      <c r="L442" s="1"/>
      <c r="M442" s="1">
        <f>'Innlegging av opplysninger'!$B$5*H442</f>
        <v>9016567.0963552799</v>
      </c>
      <c r="N442" s="1">
        <f>'Innlegging av opplysninger'!$B$5*I442</f>
        <v>92275.028072727218</v>
      </c>
      <c r="O442" s="1">
        <f>'Innlegging av opplysninger'!$B$5*J442</f>
        <v>1093061.0549313608</v>
      </c>
      <c r="P442" s="1">
        <f>'Innlegging av opplysninger'!$B$5*K442</f>
        <v>1172153.7225261864</v>
      </c>
      <c r="Q442" s="1"/>
      <c r="R442" s="1">
        <f>'Innlegging av opplysninger'!$C$11*SUM(H442:Q442)</f>
        <v>3731558.9124369258</v>
      </c>
      <c r="S442" s="1">
        <f>'Innlegging av opplysninger'!$C$13*(((H442+J442+M442+O442)*Data!H442)+(J442+O442)*(1-Data!H442)*1.8/12+I442+N442+K442+L442+P442+Q442)</f>
        <v>756791.9794797278</v>
      </c>
      <c r="T442" s="1">
        <f>'Innlegging av opplysninger'!$C$13*((H442+J442+M442+O442)*(1-Data!H442)-(J442+O442)*(1-Data!H442)*1.8/12)</f>
        <v>4349551.7954339599</v>
      </c>
      <c r="U442" s="1">
        <f>Data!I442</f>
        <v>24.153199999999998</v>
      </c>
      <c r="V442" s="1">
        <f>Data!J442+Data!K442</f>
        <v>52941.036205692551</v>
      </c>
      <c r="W442" s="1">
        <f>Data!L442</f>
        <v>513.19866518722154</v>
      </c>
      <c r="X442" s="1">
        <f t="shared" si="67"/>
        <v>13949404.75290909</v>
      </c>
      <c r="Y442" s="100">
        <f t="shared" si="68"/>
        <v>135222.43636363634</v>
      </c>
      <c r="Z442" s="100">
        <f t="shared" si="69"/>
        <v>2014101.6880659997</v>
      </c>
      <c r="AA442" s="100">
        <f>'Innlegging av opplysninger'!$B$4*X442</f>
        <v>1813422.6178781819</v>
      </c>
      <c r="AB442" s="1"/>
      <c r="AC442" s="1">
        <f>'Innlegging av opplysninger'!$B$5*X442</f>
        <v>1827372.0226310908</v>
      </c>
      <c r="AD442" s="1">
        <f>'Innlegging av opplysninger'!$B$5*Y442</f>
        <v>17714.139163636362</v>
      </c>
      <c r="AE442" s="1">
        <f>'Innlegging av opplysninger'!$B$5*Z442</f>
        <v>263847.32113664597</v>
      </c>
      <c r="AF442" s="1">
        <f>'Innlegging av opplysninger'!$B$5*AA442</f>
        <v>237558.36294204183</v>
      </c>
      <c r="AG442" s="1"/>
      <c r="AH442" s="1">
        <f>'Innlegging av opplysninger'!$C$11*SUM(X442:AG442)</f>
        <v>769828.44696143223</v>
      </c>
      <c r="AI442" s="1">
        <f>'Innlegging av opplysninger'!$C$13*(((X442+Z442+AC442+AE442)*Data!M442)+(Z442+AE442)*(1-Data!M442)*1.8/12+Y442+AD442+AA442+AB442+AF442+AG442)</f>
        <v>181524.10771559787</v>
      </c>
      <c r="AJ442" s="1">
        <f>'Innlegging av opplysninger'!$C$13*((X442+Z442+AC442+AE442)*(1-Data!M442)-(Z442+AE442)*(1-Data!M442)*1.8/12)</f>
        <v>871925.3460210989</v>
      </c>
      <c r="AK442" s="83">
        <f t="shared" si="64"/>
        <v>4501000</v>
      </c>
      <c r="AL442" s="83">
        <f t="shared" si="65"/>
        <v>938000</v>
      </c>
      <c r="AM442" s="83">
        <f t="shared" si="66"/>
        <v>5221000</v>
      </c>
      <c r="AN442" s="83"/>
      <c r="AO442" s="83"/>
      <c r="AP442" s="83"/>
      <c r="AQ442" s="83"/>
      <c r="AR442" s="83"/>
      <c r="AS442" s="83"/>
      <c r="AT442" s="83"/>
      <c r="AV442" s="97"/>
      <c r="AZ442" s="98"/>
      <c r="BA442" s="99"/>
      <c r="BB442" s="4"/>
      <c r="BC442" s="3"/>
    </row>
    <row r="443" spans="1:55">
      <c r="A443" t="str">
        <f t="shared" si="60"/>
        <v>1818Administrasjon</v>
      </c>
      <c r="B443" s="6" t="str">
        <f>Data!A443</f>
        <v>1818</v>
      </c>
      <c r="C443" s="7" t="str">
        <f>Data!B443</f>
        <v>Herøy kommune</v>
      </c>
      <c r="D443" s="7" t="str">
        <f>Data!C443</f>
        <v>Administrasjon</v>
      </c>
      <c r="E443" s="1">
        <f>Data!D443</f>
        <v>13.850800000000001</v>
      </c>
      <c r="F443" s="1">
        <f>Data!E443+Data!F443</f>
        <v>52431.997610246341</v>
      </c>
      <c r="G443" s="1">
        <f>Data!G443</f>
        <v>0</v>
      </c>
      <c r="H443" s="1">
        <f t="shared" si="61"/>
        <v>7922455.7727272734</v>
      </c>
      <c r="I443" s="1">
        <f t="shared" si="62"/>
        <v>0</v>
      </c>
      <c r="J443" s="1">
        <f t="shared" si="63"/>
        <v>950694.69272727275</v>
      </c>
      <c r="K443" s="1">
        <f>'Innlegging av opplysninger'!$B$4*H443</f>
        <v>1029919.2504545456</v>
      </c>
      <c r="L443" s="1"/>
      <c r="M443" s="1">
        <f>'Innlegging av opplysninger'!$B$5*H443</f>
        <v>1037841.7062272729</v>
      </c>
      <c r="N443" s="1">
        <f>'Innlegging av opplysninger'!$B$5*I443</f>
        <v>0</v>
      </c>
      <c r="O443" s="1">
        <f>'Innlegging av opplysninger'!$B$5*J443</f>
        <v>124541.00474727273</v>
      </c>
      <c r="P443" s="1">
        <f>'Innlegging av opplysninger'!$B$5*K443</f>
        <v>134919.42180954549</v>
      </c>
      <c r="Q443" s="1"/>
      <c r="R443" s="1">
        <f>'Innlegging av opplysninger'!$C$11*SUM(H443:Q443)</f>
        <v>425614.13025034091</v>
      </c>
      <c r="S443" s="1">
        <f>'Innlegging av opplysninger'!$C$13*(((H443+J443+M443+O443)*Data!H443)+(J443+O443)*(1-Data!H443)*1.8/12+I443+N443+K443+L443+P443+Q443)</f>
        <v>122548.28084425967</v>
      </c>
      <c r="T443" s="1">
        <f>'Innlegging av opplysninger'!$C$13*((H443+J443+M443+O443)*(1-Data!H443)-(J443+O443)*(1-Data!H443)*1.8/12)</f>
        <v>459871.05528778583</v>
      </c>
      <c r="U443" s="1">
        <f>Data!I443</f>
        <v>2</v>
      </c>
      <c r="V443" s="1">
        <f>Data!J443+Data!K443</f>
        <v>70137.5</v>
      </c>
      <c r="W443" s="1">
        <f>Data!L443</f>
        <v>0</v>
      </c>
      <c r="X443" s="1">
        <f t="shared" si="67"/>
        <v>1530272.7272727271</v>
      </c>
      <c r="Y443" s="100">
        <f t="shared" si="68"/>
        <v>0</v>
      </c>
      <c r="Z443" s="100">
        <f t="shared" si="69"/>
        <v>218828.99999999994</v>
      </c>
      <c r="AA443" s="100">
        <f>'Innlegging av opplysninger'!$B$4*X443</f>
        <v>198935.45454545453</v>
      </c>
      <c r="AB443" s="1"/>
      <c r="AC443" s="1">
        <f>'Innlegging av opplysninger'!$B$5*X443</f>
        <v>200465.72727272726</v>
      </c>
      <c r="AD443" s="1">
        <f>'Innlegging av opplysninger'!$B$5*Y443</f>
        <v>0</v>
      </c>
      <c r="AE443" s="1">
        <f>'Innlegging av opplysninger'!$B$5*Z443</f>
        <v>28666.598999999995</v>
      </c>
      <c r="AF443" s="1">
        <f>'Innlegging av opplysninger'!$B$5*AA443</f>
        <v>26060.544545454544</v>
      </c>
      <c r="AG443" s="1"/>
      <c r="AH443" s="1">
        <f>'Innlegging av opplysninger'!$C$11*SUM(X443:AG443)</f>
        <v>83722.742000181795</v>
      </c>
      <c r="AI443" s="1">
        <f>'Innlegging av opplysninger'!$C$13*(((X443+Z443+AC443+AE443)*Data!M443)+(Z443+AE443)*(1-Data!M443)*1.8/12+Y443+AD443+AA443+AB443+AF443+AG443)</f>
        <v>40982.199010569813</v>
      </c>
      <c r="AJ443" s="1">
        <f>'Innlegging av opplysninger'!$C$13*((X443+Z443+AC443+AE443)*(1-Data!M443)-(Z443+AE443)*(1-Data!M443)*1.8/12)</f>
        <v>73585.763726521065</v>
      </c>
      <c r="AK443" s="83">
        <f t="shared" si="64"/>
        <v>509000</v>
      </c>
      <c r="AL443" s="83">
        <f t="shared" si="65"/>
        <v>164000</v>
      </c>
      <c r="AM443" s="83">
        <f t="shared" si="66"/>
        <v>533000</v>
      </c>
      <c r="AN443" s="83"/>
      <c r="AO443" s="83"/>
      <c r="AP443" s="83"/>
      <c r="AQ443" s="83"/>
      <c r="AR443" s="83"/>
      <c r="AS443" s="83"/>
      <c r="AT443" s="83"/>
      <c r="AV443" s="97"/>
      <c r="AZ443" s="98"/>
      <c r="BA443" s="99"/>
      <c r="BB443" s="4"/>
      <c r="BC443" s="3"/>
    </row>
    <row r="444" spans="1:55">
      <c r="A444" t="str">
        <f t="shared" si="60"/>
        <v>1818Undervisning</v>
      </c>
      <c r="B444" s="6" t="str">
        <f>Data!A444</f>
        <v>1818</v>
      </c>
      <c r="C444" s="7" t="str">
        <f>Data!B444</f>
        <v>Herøy kommune</v>
      </c>
      <c r="D444" s="7" t="str">
        <f>Data!C444</f>
        <v>Undervisning</v>
      </c>
      <c r="E444" s="1">
        <f>Data!D444</f>
        <v>29.08</v>
      </c>
      <c r="F444" s="1">
        <f>Data!E444+Data!F444</f>
        <v>48846.756413342497</v>
      </c>
      <c r="G444" s="1">
        <f>Data!G444</f>
        <v>0</v>
      </c>
      <c r="H444" s="1">
        <f t="shared" si="61"/>
        <v>15495967.379999997</v>
      </c>
      <c r="I444" s="1">
        <f t="shared" si="62"/>
        <v>0</v>
      </c>
      <c r="J444" s="1">
        <f t="shared" si="63"/>
        <v>1859516.0855999996</v>
      </c>
      <c r="K444" s="1">
        <f>'Innlegging av opplysninger'!$B$4*H444</f>
        <v>2014475.7593999996</v>
      </c>
      <c r="L444" s="1"/>
      <c r="M444" s="1">
        <f>'Innlegging av opplysninger'!$B$5*H444</f>
        <v>2029971.7267799997</v>
      </c>
      <c r="N444" s="1">
        <f>'Innlegging av opplysninger'!$B$5*I444</f>
        <v>0</v>
      </c>
      <c r="O444" s="1">
        <f>'Innlegging av opplysninger'!$B$5*J444</f>
        <v>243596.60721359996</v>
      </c>
      <c r="P444" s="1">
        <f>'Innlegging av opplysninger'!$B$5*K444</f>
        <v>263896.32448139996</v>
      </c>
      <c r="Q444" s="1"/>
      <c r="R444" s="1">
        <f>'Innlegging av opplysninger'!$C$11*SUM(H444:Q444)</f>
        <v>832482.10757204995</v>
      </c>
      <c r="S444" s="1">
        <f>'Innlegging av opplysninger'!$C$13*(((H444+J444+M444+O444)*Data!H444)+(J444+O444)*(1-Data!H444)*1.8/12+I444+N444+K444+L444+P444+Q444)</f>
        <v>146221.40372791703</v>
      </c>
      <c r="T444" s="1">
        <f>'Innlegging av opplysninger'!$C$13*((H444+J444+M444+O444)*(1-Data!H444)-(J444+O444)*(1-Data!H444)*1.8/12)</f>
        <v>992964.6382127828</v>
      </c>
      <c r="U444" s="1">
        <f>Data!I444</f>
        <v>5.58</v>
      </c>
      <c r="V444" s="1">
        <f>Data!J444+Data!K444</f>
        <v>51323.795698924725</v>
      </c>
      <c r="W444" s="1">
        <f>Data!L444</f>
        <v>0</v>
      </c>
      <c r="X444" s="1">
        <f t="shared" si="67"/>
        <v>3124219.418181818</v>
      </c>
      <c r="Y444" s="100">
        <f t="shared" si="68"/>
        <v>0</v>
      </c>
      <c r="Z444" s="100">
        <f t="shared" si="69"/>
        <v>446763.37679999991</v>
      </c>
      <c r="AA444" s="100">
        <f>'Innlegging av opplysninger'!$B$4*X444</f>
        <v>406148.52436363633</v>
      </c>
      <c r="AB444" s="1"/>
      <c r="AC444" s="1">
        <f>'Innlegging av opplysninger'!$B$5*X444</f>
        <v>409272.74378181819</v>
      </c>
      <c r="AD444" s="1">
        <f>'Innlegging av opplysninger'!$B$5*Y444</f>
        <v>0</v>
      </c>
      <c r="AE444" s="1">
        <f>'Innlegging av opplysninger'!$B$5*Z444</f>
        <v>58526.00236079999</v>
      </c>
      <c r="AF444" s="1">
        <f>'Innlegging av opplysninger'!$B$5*AA444</f>
        <v>53205.456691636362</v>
      </c>
      <c r="AG444" s="1"/>
      <c r="AH444" s="1">
        <f>'Innlegging av opplysninger'!$C$11*SUM(X444:AG444)</f>
        <v>170929.14984282898</v>
      </c>
      <c r="AI444" s="1">
        <f>'Innlegging av opplysninger'!$C$13*(((X444+Z444+AC444+AE444)*Data!M444)+(Z444+AE444)*(1-Data!M444)*1.8/12+Y444+AD444+AA444+AB444+AF444+AG444)</f>
        <v>27827.664172328423</v>
      </c>
      <c r="AJ444" s="1">
        <f>'Innlegging av opplysninger'!$C$13*((X444+Z444+AC444+AE444)*(1-Data!M444)-(Z444+AE444)*(1-Data!M444)*1.8/12)</f>
        <v>206075.38298101642</v>
      </c>
      <c r="AK444" s="83">
        <f t="shared" si="64"/>
        <v>1003000</v>
      </c>
      <c r="AL444" s="83">
        <f t="shared" si="65"/>
        <v>174000</v>
      </c>
      <c r="AM444" s="83">
        <f t="shared" si="66"/>
        <v>1199000</v>
      </c>
      <c r="AN444" s="83"/>
      <c r="AO444" s="83"/>
      <c r="AP444" s="83"/>
      <c r="AQ444" s="83"/>
      <c r="AR444" s="83"/>
      <c r="AS444" s="83"/>
      <c r="AT444" s="83"/>
      <c r="AV444" s="97"/>
      <c r="AZ444" s="98"/>
      <c r="BA444" s="99"/>
      <c r="BB444" s="4"/>
      <c r="BC444" s="3"/>
    </row>
    <row r="445" spans="1:55">
      <c r="A445" t="str">
        <f t="shared" si="60"/>
        <v>1818Barnehager</v>
      </c>
      <c r="B445" s="6" t="str">
        <f>Data!A445</f>
        <v>1818</v>
      </c>
      <c r="C445" s="7" t="str">
        <f>Data!B445</f>
        <v>Herøy kommune</v>
      </c>
      <c r="D445" s="7" t="str">
        <f>Data!C445</f>
        <v>Barnehager</v>
      </c>
      <c r="E445" s="1">
        <f>Data!D445</f>
        <v>21.877000000000002</v>
      </c>
      <c r="F445" s="1">
        <f>Data!E445+Data!F445</f>
        <v>38600.245425180161</v>
      </c>
      <c r="G445" s="1">
        <f>Data!G445</f>
        <v>0</v>
      </c>
      <c r="H445" s="1">
        <f t="shared" si="61"/>
        <v>9212264.3909090888</v>
      </c>
      <c r="I445" s="1">
        <f t="shared" si="62"/>
        <v>0</v>
      </c>
      <c r="J445" s="1">
        <f t="shared" si="63"/>
        <v>1105471.7269090905</v>
      </c>
      <c r="K445" s="1">
        <f>'Innlegging av opplysninger'!$B$4*H445</f>
        <v>1197594.3708181817</v>
      </c>
      <c r="L445" s="1"/>
      <c r="M445" s="1">
        <f>'Innlegging av opplysninger'!$B$5*H445</f>
        <v>1206806.6352090908</v>
      </c>
      <c r="N445" s="1">
        <f>'Innlegging av opplysninger'!$B$5*I445</f>
        <v>0</v>
      </c>
      <c r="O445" s="1">
        <f>'Innlegging av opplysninger'!$B$5*J445</f>
        <v>144816.79622509086</v>
      </c>
      <c r="P445" s="1">
        <f>'Innlegging av opplysninger'!$B$5*K445</f>
        <v>156884.8625771818</v>
      </c>
      <c r="Q445" s="1"/>
      <c r="R445" s="1">
        <f>'Innlegging av opplysninger'!$C$11*SUM(H445:Q445)</f>
        <v>494905.87374061346</v>
      </c>
      <c r="S445" s="1">
        <f>'Innlegging av opplysninger'!$C$13*(((H445+J445+M445+O445)*Data!H445)+(J445+O445)*(1-Data!H445)*1.8/12+I445+N445+K445+L445+P445+Q445)</f>
        <v>82314.382942198237</v>
      </c>
      <c r="T445" s="1">
        <f>'Innlegging av opplysninger'!$C$13*((H445+J445+M445+O445)*(1-Data!H445)-(J445+O445)*(1-Data!H445)*1.8/12)</f>
        <v>594925.23375548341</v>
      </c>
      <c r="U445" s="1">
        <f>Data!I445</f>
        <v>2.2999999999999998</v>
      </c>
      <c r="V445" s="1">
        <f>Data!J445+Data!K445</f>
        <v>37517.753623188408</v>
      </c>
      <c r="W445" s="1">
        <f>Data!L445</f>
        <v>0</v>
      </c>
      <c r="X445" s="1">
        <f t="shared" si="67"/>
        <v>941354.5454545453</v>
      </c>
      <c r="Y445" s="100">
        <f t="shared" si="68"/>
        <v>0</v>
      </c>
      <c r="Z445" s="100">
        <f t="shared" si="69"/>
        <v>134613.69999999995</v>
      </c>
      <c r="AA445" s="100">
        <f>'Innlegging av opplysninger'!$B$4*X445</f>
        <v>122376.0909090909</v>
      </c>
      <c r="AB445" s="1"/>
      <c r="AC445" s="1">
        <f>'Innlegging av opplysninger'!$B$5*X445</f>
        <v>123317.44545454544</v>
      </c>
      <c r="AD445" s="1">
        <f>'Innlegging av opplysninger'!$B$5*Y445</f>
        <v>0</v>
      </c>
      <c r="AE445" s="1">
        <f>'Innlegging av opplysninger'!$B$5*Z445</f>
        <v>17634.394699999993</v>
      </c>
      <c r="AF445" s="1">
        <f>'Innlegging av opplysninger'!$B$5*AA445</f>
        <v>16031.267909090908</v>
      </c>
      <c r="AG445" s="1"/>
      <c r="AH445" s="1">
        <f>'Innlegging av opplysninger'!$C$11*SUM(X445:AG445)</f>
        <v>51502.442888236343</v>
      </c>
      <c r="AI445" s="1">
        <f>'Innlegging av opplysninger'!$C$13*(((X445+Z445+AC445+AE445)*Data!M445)+(Z445+AE445)*(1-Data!M445)*1.8/12+Y445+AD445+AA445+AB445+AF445+AG445)</f>
        <v>8384.7177972054542</v>
      </c>
      <c r="AJ445" s="1">
        <f>'Innlegging av opplysninger'!$C$13*((X445+Z445+AC445+AE445)*(1-Data!M445)-(Z445+AE445)*(1-Data!M445)*1.8/12)</f>
        <v>62092.309313012702</v>
      </c>
      <c r="AK445" s="83">
        <f t="shared" si="64"/>
        <v>546000</v>
      </c>
      <c r="AL445" s="83">
        <f t="shared" si="65"/>
        <v>91000</v>
      </c>
      <c r="AM445" s="83">
        <f t="shared" si="66"/>
        <v>657000</v>
      </c>
      <c r="AN445" s="83"/>
      <c r="AO445" s="83"/>
      <c r="AP445" s="83"/>
      <c r="AQ445" s="83"/>
      <c r="AR445" s="83"/>
      <c r="AS445" s="83"/>
      <c r="AT445" s="83"/>
      <c r="AV445" s="97"/>
      <c r="AZ445" s="98"/>
      <c r="BA445" s="99"/>
      <c r="BB445" s="4"/>
      <c r="BC445" s="3"/>
    </row>
    <row r="446" spans="1:55">
      <c r="A446" t="str">
        <f t="shared" si="60"/>
        <v>1818Helse/pleie/omsorg</v>
      </c>
      <c r="B446" s="6" t="str">
        <f>Data!A446</f>
        <v>1818</v>
      </c>
      <c r="C446" s="7" t="str">
        <f>Data!B446</f>
        <v>Herøy kommune</v>
      </c>
      <c r="D446" s="7" t="str">
        <f>Data!C446</f>
        <v>Helse/pleie/omsorg</v>
      </c>
      <c r="E446" s="1">
        <f>Data!D446</f>
        <v>63.531999999999996</v>
      </c>
      <c r="F446" s="1">
        <f>Data!E446+Data!F446</f>
        <v>47488.83578196817</v>
      </c>
      <c r="G446" s="1">
        <f>Data!G446</f>
        <v>1016.3231127620727</v>
      </c>
      <c r="H446" s="1">
        <f t="shared" si="61"/>
        <v>32913389.617090926</v>
      </c>
      <c r="I446" s="1">
        <f t="shared" si="62"/>
        <v>704389.52727272722</v>
      </c>
      <c r="J446" s="1">
        <f t="shared" si="63"/>
        <v>4034133.4973236378</v>
      </c>
      <c r="K446" s="1">
        <f>'Innlegging av opplysninger'!$B$4*H446</f>
        <v>4278740.6502218209</v>
      </c>
      <c r="L446" s="1"/>
      <c r="M446" s="1">
        <f>'Innlegging av opplysninger'!$B$5*H446</f>
        <v>4311654.039838911</v>
      </c>
      <c r="N446" s="1">
        <f>'Innlegging av opplysninger'!$B$5*I446</f>
        <v>92275.028072727277</v>
      </c>
      <c r="O446" s="1">
        <f>'Innlegging av opplysninger'!$B$5*J446</f>
        <v>528471.48814939661</v>
      </c>
      <c r="P446" s="1">
        <f>'Innlegging av opplysninger'!$B$5*K446</f>
        <v>560515.02517905855</v>
      </c>
      <c r="Q446" s="1"/>
      <c r="R446" s="1">
        <f>'Innlegging av opplysninger'!$C$11*SUM(H446:Q446)</f>
        <v>1802095.6171796699</v>
      </c>
      <c r="S446" s="1">
        <f>'Innlegging av opplysninger'!$C$13*(((H446+J446+M446+O446)*Data!H446)+(J446+O446)*(1-Data!H446)*1.8/12+I446+N446+K446+L446+P446+Q446)</f>
        <v>376156.0645904729</v>
      </c>
      <c r="T446" s="1">
        <f>'Innlegging av opplysninger'!$C$13*((H446+J446+M446+O446)*(1-Data!H446)-(J446+O446)*(1-Data!H446)*1.8/12)</f>
        <v>2089869.5168132856</v>
      </c>
      <c r="U446" s="1">
        <f>Data!I446</f>
        <v>10.235700000000001</v>
      </c>
      <c r="V446" s="1">
        <f>Data!J446+Data!K446</f>
        <v>54441.282457477246</v>
      </c>
      <c r="W446" s="1">
        <f>Data!L446</f>
        <v>1210.9958283263477</v>
      </c>
      <c r="X446" s="1">
        <f t="shared" si="67"/>
        <v>6079032.3801818164</v>
      </c>
      <c r="Y446" s="100">
        <f t="shared" si="68"/>
        <v>135222.43636363634</v>
      </c>
      <c r="Z446" s="100">
        <f t="shared" si="69"/>
        <v>888638.43876599974</v>
      </c>
      <c r="AA446" s="100">
        <f>'Innlegging av opplysninger'!$B$4*X446</f>
        <v>790274.2094236362</v>
      </c>
      <c r="AB446" s="1"/>
      <c r="AC446" s="1">
        <f>'Innlegging av opplysninger'!$B$5*X446</f>
        <v>796353.24180381803</v>
      </c>
      <c r="AD446" s="1">
        <f>'Innlegging av opplysninger'!$B$5*Y446</f>
        <v>17714.139163636362</v>
      </c>
      <c r="AE446" s="1">
        <f>'Innlegging av opplysninger'!$B$5*Z446</f>
        <v>116411.63547834597</v>
      </c>
      <c r="AF446" s="1">
        <f>'Innlegging av opplysninger'!$B$5*AA446</f>
        <v>103525.92143449634</v>
      </c>
      <c r="AG446" s="1"/>
      <c r="AH446" s="1">
        <f>'Innlegging av opplysninger'!$C$11*SUM(X446:AG446)</f>
        <v>339232.55129938456</v>
      </c>
      <c r="AI446" s="1">
        <f>'Innlegging av opplysninger'!$C$13*(((X446+Z446+AC446+AE446)*Data!M446)+(Z446+AE446)*(1-Data!M446)*1.8/12+Y446+AD446+AA446+AB446+AF446+AG446)</f>
        <v>82732.014709930547</v>
      </c>
      <c r="AJ446" s="1">
        <f>'Innlegging av opplysninger'!$C$13*((X446+Z446+AC446+AE446)*(1-Data!M446)-(Z446+AE446)*(1-Data!M446)*1.8/12)</f>
        <v>381480.95022606949</v>
      </c>
      <c r="AK446" s="83">
        <f t="shared" si="64"/>
        <v>2141000</v>
      </c>
      <c r="AL446" s="83">
        <f t="shared" si="65"/>
        <v>459000</v>
      </c>
      <c r="AM446" s="83">
        <f t="shared" si="66"/>
        <v>2471000</v>
      </c>
      <c r="AN446" s="83"/>
      <c r="AO446" s="83"/>
      <c r="AP446" s="83"/>
      <c r="AQ446" s="83"/>
      <c r="AR446" s="83"/>
      <c r="AS446" s="83"/>
      <c r="AT446" s="83"/>
      <c r="AV446" s="97"/>
      <c r="AZ446" s="98"/>
      <c r="BA446" s="99"/>
      <c r="BB446" s="4"/>
      <c r="BC446" s="3"/>
    </row>
    <row r="447" spans="1:55">
      <c r="A447" t="str">
        <f t="shared" si="60"/>
        <v>1818Samferdsel og teknikk</v>
      </c>
      <c r="B447" s="6" t="str">
        <f>Data!A447</f>
        <v>1818</v>
      </c>
      <c r="C447" s="7" t="str">
        <f>Data!B447</f>
        <v>Herøy kommune</v>
      </c>
      <c r="D447" s="7" t="str">
        <f>Data!C447</f>
        <v>Samferdsel og teknikk</v>
      </c>
      <c r="E447" s="1">
        <f>Data!D447</f>
        <v>3.1239999999999997</v>
      </c>
      <c r="F447" s="1">
        <f>Data!E447+Data!F447</f>
        <v>0</v>
      </c>
      <c r="G447" s="1">
        <f>Data!G447</f>
        <v>0</v>
      </c>
      <c r="H447" s="1">
        <f t="shared" si="61"/>
        <v>0</v>
      </c>
      <c r="I447" s="1">
        <f t="shared" si="62"/>
        <v>0</v>
      </c>
      <c r="J447" s="1">
        <f t="shared" si="63"/>
        <v>0</v>
      </c>
      <c r="K447" s="1">
        <f>'Innlegging av opplysninger'!$B$4*H447</f>
        <v>0</v>
      </c>
      <c r="L447" s="1"/>
      <c r="M447" s="1">
        <f>'Innlegging av opplysninger'!$B$5*H447</f>
        <v>0</v>
      </c>
      <c r="N447" s="1">
        <f>'Innlegging av opplysninger'!$B$5*I447</f>
        <v>0</v>
      </c>
      <c r="O447" s="1">
        <f>'Innlegging av opplysninger'!$B$5*J447</f>
        <v>0</v>
      </c>
      <c r="P447" s="1">
        <f>'Innlegging av opplysninger'!$B$5*K447</f>
        <v>0</v>
      </c>
      <c r="Q447" s="1"/>
      <c r="R447" s="1">
        <f>'Innlegging av opplysninger'!$C$11*SUM(H447:Q447)</f>
        <v>0</v>
      </c>
      <c r="S447" s="1">
        <f>'Innlegging av opplysninger'!$C$13*(((H447+J447+M447+O447)*Data!H447)+(J447+O447)*(1-Data!H447)*1.8/12+I447+N447+K447+L447+P447+Q447)</f>
        <v>0</v>
      </c>
      <c r="T447" s="1">
        <f>'Innlegging av opplysninger'!$C$13*((H447+J447+M447+O447)*(1-Data!H447)-(J447+O447)*(1-Data!H447)*1.8/12)</f>
        <v>0</v>
      </c>
      <c r="U447" s="1">
        <f>Data!I447</f>
        <v>0</v>
      </c>
      <c r="V447" s="1">
        <f>Data!J447+Data!K447</f>
        <v>0</v>
      </c>
      <c r="W447" s="1">
        <f>Data!L447</f>
        <v>0</v>
      </c>
      <c r="X447" s="1">
        <f t="shared" si="67"/>
        <v>0</v>
      </c>
      <c r="Y447" s="100">
        <f t="shared" si="68"/>
        <v>0</v>
      </c>
      <c r="Z447" s="100">
        <f t="shared" si="69"/>
        <v>0</v>
      </c>
      <c r="AA447" s="100">
        <f>'Innlegging av opplysninger'!$B$4*X447</f>
        <v>0</v>
      </c>
      <c r="AB447" s="1"/>
      <c r="AC447" s="1">
        <f>'Innlegging av opplysninger'!$B$5*X447</f>
        <v>0</v>
      </c>
      <c r="AD447" s="1">
        <f>'Innlegging av opplysninger'!$B$5*Y447</f>
        <v>0</v>
      </c>
      <c r="AE447" s="1">
        <f>'Innlegging av opplysninger'!$B$5*Z447</f>
        <v>0</v>
      </c>
      <c r="AF447" s="1">
        <f>'Innlegging av opplysninger'!$B$5*AA447</f>
        <v>0</v>
      </c>
      <c r="AG447" s="1"/>
      <c r="AH447" s="1">
        <f>'Innlegging av opplysninger'!$C$11*SUM(X447:AG447)</f>
        <v>0</v>
      </c>
      <c r="AI447" s="1">
        <f>'Innlegging av opplysninger'!$C$13*(((X447+Z447+AC447+AE447)*Data!M447)+(Z447+AE447)*(1-Data!M447)*1.8/12+Y447+AD447+AA447+AB447+AF447+AG447)</f>
        <v>0</v>
      </c>
      <c r="AJ447" s="1">
        <f>'Innlegging av opplysninger'!$C$13*((X447+Z447+AC447+AE447)*(1-Data!M447)-(Z447+AE447)*(1-Data!M447)*1.8/12)</f>
        <v>0</v>
      </c>
      <c r="AK447" s="83">
        <f t="shared" si="64"/>
        <v>0</v>
      </c>
      <c r="AL447" s="83">
        <f t="shared" si="65"/>
        <v>0</v>
      </c>
      <c r="AM447" s="83">
        <f t="shared" si="66"/>
        <v>0</v>
      </c>
      <c r="AN447" s="83"/>
      <c r="AO447" s="83"/>
      <c r="AP447" s="83"/>
      <c r="AQ447" s="83"/>
      <c r="AR447" s="83"/>
      <c r="AS447" s="83"/>
      <c r="AT447" s="83"/>
      <c r="AV447" s="97"/>
      <c r="AZ447" s="98"/>
      <c r="BA447" s="99"/>
      <c r="BB447" s="4"/>
      <c r="BC447" s="3"/>
    </row>
    <row r="448" spans="1:55">
      <c r="A448" t="str">
        <f t="shared" si="60"/>
        <v>1818Annet</v>
      </c>
      <c r="B448" s="6" t="str">
        <f>Data!A448</f>
        <v>1818</v>
      </c>
      <c r="C448" s="7" t="str">
        <f>Data!B448</f>
        <v>Herøy kommune</v>
      </c>
      <c r="D448" s="7" t="str">
        <f>Data!C448</f>
        <v>Annet</v>
      </c>
      <c r="E448" s="1">
        <f>Data!D448</f>
        <v>2.5691999999999999</v>
      </c>
      <c r="F448" s="1">
        <f>Data!E448+Data!F448</f>
        <v>0</v>
      </c>
      <c r="G448" s="1">
        <f>Data!G448</f>
        <v>0</v>
      </c>
      <c r="H448" s="1">
        <f t="shared" si="61"/>
        <v>0</v>
      </c>
      <c r="I448" s="1">
        <f t="shared" si="62"/>
        <v>0</v>
      </c>
      <c r="J448" s="1">
        <f t="shared" si="63"/>
        <v>0</v>
      </c>
      <c r="K448" s="1">
        <f>'Innlegging av opplysninger'!$B$4*H448</f>
        <v>0</v>
      </c>
      <c r="L448" s="1"/>
      <c r="M448" s="1">
        <f>'Innlegging av opplysninger'!$B$5*H448</f>
        <v>0</v>
      </c>
      <c r="N448" s="1">
        <f>'Innlegging av opplysninger'!$B$5*I448</f>
        <v>0</v>
      </c>
      <c r="O448" s="1">
        <f>'Innlegging av opplysninger'!$B$5*J448</f>
        <v>0</v>
      </c>
      <c r="P448" s="1">
        <f>'Innlegging av opplysninger'!$B$5*K448</f>
        <v>0</v>
      </c>
      <c r="Q448" s="1"/>
      <c r="R448" s="1">
        <f>'Innlegging av opplysninger'!$C$11*SUM(H448:Q448)</f>
        <v>0</v>
      </c>
      <c r="S448" s="1">
        <f>'Innlegging av opplysninger'!$C$13*(((H448+J448+M448+O448)*Data!H448)+(J448+O448)*(1-Data!H448)*1.8/12+I448+N448+K448+L448+P448+Q448)</f>
        <v>0</v>
      </c>
      <c r="T448" s="1">
        <f>'Innlegging av opplysninger'!$C$13*((H448+J448+M448+O448)*(1-Data!H448)-(J448+O448)*(1-Data!H448)*1.8/12)</f>
        <v>0</v>
      </c>
      <c r="U448" s="1">
        <f>Data!I448</f>
        <v>0</v>
      </c>
      <c r="V448" s="1">
        <f>Data!J448+Data!K448</f>
        <v>0</v>
      </c>
      <c r="W448" s="1">
        <f>Data!L448</f>
        <v>0</v>
      </c>
      <c r="X448" s="1">
        <f t="shared" si="67"/>
        <v>0</v>
      </c>
      <c r="Y448" s="100">
        <f t="shared" si="68"/>
        <v>0</v>
      </c>
      <c r="Z448" s="100">
        <f t="shared" si="69"/>
        <v>0</v>
      </c>
      <c r="AA448" s="100">
        <f>'Innlegging av opplysninger'!$B$4*X448</f>
        <v>0</v>
      </c>
      <c r="AB448" s="1"/>
      <c r="AC448" s="1">
        <f>'Innlegging av opplysninger'!$B$5*X448</f>
        <v>0</v>
      </c>
      <c r="AD448" s="1">
        <f>'Innlegging av opplysninger'!$B$5*Y448</f>
        <v>0</v>
      </c>
      <c r="AE448" s="1">
        <f>'Innlegging av opplysninger'!$B$5*Z448</f>
        <v>0</v>
      </c>
      <c r="AF448" s="1">
        <f>'Innlegging av opplysninger'!$B$5*AA448</f>
        <v>0</v>
      </c>
      <c r="AG448" s="1"/>
      <c r="AH448" s="1">
        <f>'Innlegging av opplysninger'!$C$11*SUM(X448:AG448)</f>
        <v>0</v>
      </c>
      <c r="AI448" s="1">
        <f>'Innlegging av opplysninger'!$C$13*(((X448+Z448+AC448+AE448)*Data!M448)+(Z448+AE448)*(1-Data!M448)*1.8/12+Y448+AD448+AA448+AB448+AF448+AG448)</f>
        <v>0</v>
      </c>
      <c r="AJ448" s="1">
        <f>'Innlegging av opplysninger'!$C$13*((X448+Z448+AC448+AE448)*(1-Data!M448)-(Z448+AE448)*(1-Data!M448)*1.8/12)</f>
        <v>0</v>
      </c>
      <c r="AK448" s="83">
        <f t="shared" si="64"/>
        <v>0</v>
      </c>
      <c r="AL448" s="83">
        <f t="shared" si="65"/>
        <v>0</v>
      </c>
      <c r="AM448" s="83">
        <f t="shared" si="66"/>
        <v>0</v>
      </c>
      <c r="AN448" s="83"/>
      <c r="AO448" s="83"/>
      <c r="AP448" s="83"/>
      <c r="AQ448" s="83"/>
      <c r="AR448" s="83"/>
      <c r="AS448" s="83"/>
      <c r="AT448" s="83"/>
      <c r="AV448" s="97"/>
      <c r="AZ448" s="98"/>
      <c r="BA448" s="99"/>
      <c r="BB448" s="4"/>
      <c r="BC448" s="3"/>
    </row>
    <row r="449" spans="1:55">
      <c r="A449" t="str">
        <f t="shared" si="60"/>
        <v>1820Alle</v>
      </c>
      <c r="B449" s="6" t="str">
        <f>Data!A449</f>
        <v>1820</v>
      </c>
      <c r="C449" s="7" t="str">
        <f>Data!B449</f>
        <v>Alstahaug kommune</v>
      </c>
      <c r="D449" s="7" t="str">
        <f>Data!C449</f>
        <v>Alle</v>
      </c>
      <c r="E449" s="1">
        <f>Data!D449</f>
        <v>538.92160000000035</v>
      </c>
      <c r="F449" s="1">
        <f>Data!E449+Data!F449</f>
        <v>47713.79437672381</v>
      </c>
      <c r="G449" s="1">
        <f>Data!G449</f>
        <v>492.36302645876498</v>
      </c>
      <c r="H449" s="1">
        <f t="shared" si="61"/>
        <v>280516302.62809104</v>
      </c>
      <c r="I449" s="1">
        <f t="shared" si="62"/>
        <v>2894673.4909090921</v>
      </c>
      <c r="J449" s="1">
        <f t="shared" si="63"/>
        <v>34009317.134280019</v>
      </c>
      <c r="K449" s="1">
        <f>'Innlegging av opplysninger'!$B$4*H449</f>
        <v>36467119.341651835</v>
      </c>
      <c r="L449" s="1"/>
      <c r="M449" s="1">
        <f>'Innlegging av opplysninger'!$B$5*H449</f>
        <v>36747635.644279927</v>
      </c>
      <c r="N449" s="1">
        <f>'Innlegging av opplysninger'!$B$5*I449</f>
        <v>379202.22730909107</v>
      </c>
      <c r="O449" s="1">
        <f>'Innlegging av opplysninger'!$B$5*J449</f>
        <v>4455220.5445906827</v>
      </c>
      <c r="P449" s="1">
        <f>'Innlegging av opplysninger'!$B$5*K449</f>
        <v>4777192.6337563908</v>
      </c>
      <c r="Q449" s="1"/>
      <c r="R449" s="1">
        <f>'Innlegging av opplysninger'!$C$11*SUM(H449:Q449)</f>
        <v>15209373.21850499</v>
      </c>
      <c r="S449" s="1">
        <f>'Innlegging av opplysninger'!$C$13*(((H449+J449+M449+O449)*Data!H449)+(J449+O449)*(1-Data!H449)*1.8/12+I449+N449+K449+L449+P449+Q449)</f>
        <v>3020282.0214641774</v>
      </c>
      <c r="T449" s="1">
        <f>'Innlegging av opplysninger'!$C$13*((H449+J449+M449+O449)*(1-Data!H449)-(J449+O449)*(1-Data!H449)*1.8/12)</f>
        <v>17792544.488068968</v>
      </c>
      <c r="U449" s="1">
        <f>Data!I449</f>
        <v>67.57510000000002</v>
      </c>
      <c r="V449" s="1">
        <f>Data!J449+Data!K449</f>
        <v>48884.126265937186</v>
      </c>
      <c r="W449" s="1">
        <f>Data!L449</f>
        <v>406.48715281220439</v>
      </c>
      <c r="X449" s="1">
        <f t="shared" si="67"/>
        <v>36036542.409090899</v>
      </c>
      <c r="Y449" s="100">
        <f t="shared" si="68"/>
        <v>299655.38181818184</v>
      </c>
      <c r="Z449" s="100">
        <f t="shared" si="69"/>
        <v>5196076.284099998</v>
      </c>
      <c r="AA449" s="100">
        <f>'Innlegging av opplysninger'!$B$4*X449</f>
        <v>4684750.5131818168</v>
      </c>
      <c r="AB449" s="1"/>
      <c r="AC449" s="1">
        <f>'Innlegging av opplysninger'!$B$5*X449</f>
        <v>4720787.055590908</v>
      </c>
      <c r="AD449" s="1">
        <f>'Innlegging av opplysninger'!$B$5*Y449</f>
        <v>39254.855018181821</v>
      </c>
      <c r="AE449" s="1">
        <f>'Innlegging av opplysninger'!$B$5*Z449</f>
        <v>680685.99321709981</v>
      </c>
      <c r="AF449" s="1">
        <f>'Innlegging av opplysninger'!$B$5*AA449</f>
        <v>613702.31722681806</v>
      </c>
      <c r="AG449" s="1"/>
      <c r="AH449" s="1">
        <f>'Innlegging av opplysninger'!$C$11*SUM(X449:AG449)</f>
        <v>1986315.2827512685</v>
      </c>
      <c r="AI449" s="1">
        <f>'Innlegging av opplysninger'!$C$13*(((X449+Z449+AC449+AE449)*Data!M449)+(Z449+AE449)*(1-Data!M449)*1.8/12+Y449+AD449+AA449+AB449+AF449+AG449)</f>
        <v>412904.64262488473</v>
      </c>
      <c r="AJ449" s="1">
        <f>'Innlegging av opplysninger'!$C$13*((X449+Z449+AC449+AE449)*(1-Data!M449)-(Z449+AE449)*(1-Data!M449)*1.8/12)</f>
        <v>2305211.0074557983</v>
      </c>
      <c r="AK449" s="83">
        <f t="shared" si="64"/>
        <v>17196000</v>
      </c>
      <c r="AL449" s="83">
        <f t="shared" si="65"/>
        <v>3433000</v>
      </c>
      <c r="AM449" s="83">
        <f t="shared" si="66"/>
        <v>20098000</v>
      </c>
      <c r="AN449" s="83"/>
      <c r="AO449" s="83"/>
      <c r="AP449" s="83"/>
      <c r="AQ449" s="83"/>
      <c r="AR449" s="83"/>
      <c r="AS449" s="83"/>
      <c r="AT449" s="83"/>
      <c r="AV449" s="97"/>
      <c r="AZ449" s="98"/>
      <c r="BA449" s="99"/>
      <c r="BB449" s="4"/>
      <c r="BC449" s="3"/>
    </row>
    <row r="450" spans="1:55">
      <c r="A450" t="str">
        <f t="shared" si="60"/>
        <v>1820Administrasjon</v>
      </c>
      <c r="B450" s="6" t="str">
        <f>Data!A450</f>
        <v>1820</v>
      </c>
      <c r="C450" s="7" t="str">
        <f>Data!B450</f>
        <v>Alstahaug kommune</v>
      </c>
      <c r="D450" s="7" t="str">
        <f>Data!C450</f>
        <v>Administrasjon</v>
      </c>
      <c r="E450" s="1">
        <f>Data!D450</f>
        <v>43.986599999999996</v>
      </c>
      <c r="F450" s="1">
        <f>Data!E450+Data!F450</f>
        <v>53622.598681568175</v>
      </c>
      <c r="G450" s="1">
        <f>Data!G450</f>
        <v>50.28622353171194</v>
      </c>
      <c r="H450" s="1">
        <f t="shared" si="61"/>
        <v>25731008.718181811</v>
      </c>
      <c r="I450" s="1">
        <f t="shared" si="62"/>
        <v>24130.036363636365</v>
      </c>
      <c r="J450" s="1">
        <f t="shared" si="63"/>
        <v>3090616.6505454537</v>
      </c>
      <c r="K450" s="1">
        <f>'Innlegging av opplysninger'!$B$4*H450</f>
        <v>3345031.1333636357</v>
      </c>
      <c r="L450" s="1"/>
      <c r="M450" s="1">
        <f>'Innlegging av opplysninger'!$B$5*H450</f>
        <v>3370762.1420818176</v>
      </c>
      <c r="N450" s="1">
        <f>'Innlegging av opplysninger'!$B$5*I450</f>
        <v>3161.034763636364</v>
      </c>
      <c r="O450" s="1">
        <f>'Innlegging av opplysninger'!$B$5*J450</f>
        <v>404870.78122145444</v>
      </c>
      <c r="P450" s="1">
        <f>'Innlegging av opplysninger'!$B$5*K450</f>
        <v>438199.07847063628</v>
      </c>
      <c r="Q450" s="1"/>
      <c r="R450" s="1">
        <f>'Innlegging av opplysninger'!$C$11*SUM(H450:Q450)</f>
        <v>1383495.623849699</v>
      </c>
      <c r="S450" s="1">
        <f>'Innlegging av opplysninger'!$C$13*(((H450+J450+M450+O450)*Data!H450)+(J450+O450)*(1-Data!H450)*1.8/12+I450+N450+K450+L450+P450+Q450)</f>
        <v>357127.23309031589</v>
      </c>
      <c r="T450" s="1">
        <f>'Innlegging av opplysninger'!$C$13*((H450+J450+M450+O450)*(1-Data!H450)-(J450+O450)*(1-Data!H450)*1.8/12)</f>
        <v>1536077.3048092723</v>
      </c>
      <c r="U450" s="1">
        <f>Data!I450</f>
        <v>8.15</v>
      </c>
      <c r="V450" s="1">
        <f>Data!J450+Data!K450</f>
        <v>60239.537995910025</v>
      </c>
      <c r="W450" s="1">
        <f>Data!L450</f>
        <v>143.76196319018405</v>
      </c>
      <c r="X450" s="1">
        <f t="shared" si="67"/>
        <v>5355842.5600000005</v>
      </c>
      <c r="Y450" s="100">
        <f t="shared" si="68"/>
        <v>12781.745454545453</v>
      </c>
      <c r="Z450" s="100">
        <f t="shared" si="69"/>
        <v>767713.27567999996</v>
      </c>
      <c r="AA450" s="100">
        <f>'Innlegging av opplysninger'!$B$4*X450</f>
        <v>696259.53280000004</v>
      </c>
      <c r="AB450" s="1"/>
      <c r="AC450" s="1">
        <f>'Innlegging av opplysninger'!$B$5*X450</f>
        <v>701615.37536000006</v>
      </c>
      <c r="AD450" s="1">
        <f>'Innlegging av opplysninger'!$B$5*Y450</f>
        <v>1674.4086545454545</v>
      </c>
      <c r="AE450" s="1">
        <f>'Innlegging av opplysninger'!$B$5*Z450</f>
        <v>100570.43911408</v>
      </c>
      <c r="AF450" s="1">
        <f>'Innlegging av opplysninger'!$B$5*AA450</f>
        <v>91209.998796800006</v>
      </c>
      <c r="AG450" s="1"/>
      <c r="AH450" s="1">
        <f>'Innlegging av opplysninger'!$C$11*SUM(X450:AG450)</f>
        <v>293651.35876267892</v>
      </c>
      <c r="AI450" s="1">
        <f>'Innlegging av opplysninger'!$C$13*(((X450+Z450+AC450+AE450)*Data!M450)+(Z450+AE450)*(1-Data!M450)*1.8/12+Y450+AD450+AA450+AB450+AF450+AG450)</f>
        <v>96026.882738893299</v>
      </c>
      <c r="AJ450" s="1">
        <f>'Innlegging av opplysninger'!$C$13*((X450+Z450+AC450+AE450)*(1-Data!M450)-(Z450+AE450)*(1-Data!M450)*1.8/12)</f>
        <v>305811.81872582517</v>
      </c>
      <c r="AK450" s="83">
        <f t="shared" si="64"/>
        <v>1677000</v>
      </c>
      <c r="AL450" s="83">
        <f t="shared" si="65"/>
        <v>453000</v>
      </c>
      <c r="AM450" s="83">
        <f t="shared" si="66"/>
        <v>1842000</v>
      </c>
      <c r="AN450" s="83"/>
      <c r="AO450" s="83"/>
      <c r="AP450" s="83"/>
      <c r="AQ450" s="83"/>
      <c r="AR450" s="83"/>
      <c r="AS450" s="83"/>
      <c r="AT450" s="83"/>
      <c r="AV450" s="97"/>
      <c r="AZ450" s="98"/>
      <c r="BA450" s="99"/>
      <c r="BB450" s="4"/>
      <c r="BC450" s="3"/>
    </row>
    <row r="451" spans="1:55">
      <c r="A451" t="str">
        <f t="shared" si="60"/>
        <v>1820Undervisning</v>
      </c>
      <c r="B451" s="6" t="str">
        <f>Data!A451</f>
        <v>1820</v>
      </c>
      <c r="C451" s="7" t="str">
        <f>Data!B451</f>
        <v>Alstahaug kommune</v>
      </c>
      <c r="D451" s="7" t="str">
        <f>Data!C451</f>
        <v>Undervisning</v>
      </c>
      <c r="E451" s="1">
        <f>Data!D451</f>
        <v>148.99219999999997</v>
      </c>
      <c r="F451" s="1">
        <f>Data!E451+Data!F451</f>
        <v>48010.315316226828</v>
      </c>
      <c r="G451" s="1">
        <f>Data!G451</f>
        <v>1.513837637138052</v>
      </c>
      <c r="H451" s="1">
        <f t="shared" si="61"/>
        <v>78034500.018090859</v>
      </c>
      <c r="I451" s="1">
        <f t="shared" si="62"/>
        <v>2460.5454545454545</v>
      </c>
      <c r="J451" s="1">
        <f t="shared" si="63"/>
        <v>9364435.2676254492</v>
      </c>
      <c r="K451" s="1">
        <f>'Innlegging av opplysninger'!$B$4*H451</f>
        <v>10144485.002351811</v>
      </c>
      <c r="L451" s="1"/>
      <c r="M451" s="1">
        <f>'Innlegging av opplysninger'!$B$5*H451</f>
        <v>10222519.502369903</v>
      </c>
      <c r="N451" s="1">
        <f>'Innlegging av opplysninger'!$B$5*I451</f>
        <v>322.33145454545456</v>
      </c>
      <c r="O451" s="1">
        <f>'Innlegging av opplysninger'!$B$5*J451</f>
        <v>1226741.0200589339</v>
      </c>
      <c r="P451" s="1">
        <f>'Innlegging av opplysninger'!$B$5*K451</f>
        <v>1328927.5353080872</v>
      </c>
      <c r="Q451" s="1"/>
      <c r="R451" s="1">
        <f>'Innlegging av opplysninger'!$C$11*SUM(H451:Q451)</f>
        <v>4192326.8664631369</v>
      </c>
      <c r="S451" s="1">
        <f>'Innlegging av opplysninger'!$C$13*(((H451+J451+M451+O451)*Data!H451)+(J451+O451)*(1-Data!H451)*1.8/12+I451+N451+K451+L451+P451+Q451)</f>
        <v>769700.44563142117</v>
      </c>
      <c r="T451" s="1">
        <f>'Innlegging av opplysninger'!$C$13*((H451+J451+M451+O451)*(1-Data!H451)-(J451+O451)*(1-Data!H451)*1.8/12)</f>
        <v>4967167.8979497133</v>
      </c>
      <c r="U451" s="1">
        <f>Data!I451</f>
        <v>16.880000000000003</v>
      </c>
      <c r="V451" s="1">
        <f>Data!J451+Data!K451</f>
        <v>48601.718680884667</v>
      </c>
      <c r="W451" s="1">
        <f>Data!L451</f>
        <v>119.38151658767769</v>
      </c>
      <c r="X451" s="1">
        <f t="shared" si="67"/>
        <v>8949785.5781818181</v>
      </c>
      <c r="Y451" s="100">
        <f t="shared" si="68"/>
        <v>21983.563636363633</v>
      </c>
      <c r="Z451" s="100">
        <f t="shared" si="69"/>
        <v>1282962.98728</v>
      </c>
      <c r="AA451" s="100">
        <f>'Innlegging av opplysninger'!$B$4*X451</f>
        <v>1163472.1251636364</v>
      </c>
      <c r="AB451" s="1"/>
      <c r="AC451" s="1">
        <f>'Innlegging av opplysninger'!$B$5*X451</f>
        <v>1172421.9107418181</v>
      </c>
      <c r="AD451" s="1">
        <f>'Innlegging av opplysninger'!$B$5*Y451</f>
        <v>2879.8468363636362</v>
      </c>
      <c r="AE451" s="1">
        <f>'Innlegging av opplysninger'!$B$5*Z451</f>
        <v>168068.15133368</v>
      </c>
      <c r="AF451" s="1">
        <f>'Innlegging av opplysninger'!$B$5*AA451</f>
        <v>152414.84839643637</v>
      </c>
      <c r="AG451" s="1"/>
      <c r="AH451" s="1">
        <f>'Innlegging av opplysninger'!$C$11*SUM(X451:AG451)</f>
        <v>490731.58243966458</v>
      </c>
      <c r="AI451" s="1">
        <f>'Innlegging av opplysninger'!$C$13*(((X451+Z451+AC451+AE451)*Data!M451)+(Z451+AE451)*(1-Data!M451)*1.8/12+Y451+AD451+AA451+AB451+AF451+AG451)</f>
        <v>99841.497624491894</v>
      </c>
      <c r="AJ451" s="1">
        <f>'Innlegging av opplysninger'!$C$13*((X451+Z451+AC451+AE451)*(1-Data!M451)-(Z451+AE451)*(1-Data!M451)*1.8/12)</f>
        <v>571685.93097715406</v>
      </c>
      <c r="AK451" s="83">
        <f t="shared" si="64"/>
        <v>4683000</v>
      </c>
      <c r="AL451" s="83">
        <f t="shared" si="65"/>
        <v>870000</v>
      </c>
      <c r="AM451" s="83">
        <f t="shared" si="66"/>
        <v>5539000</v>
      </c>
      <c r="AN451" s="83"/>
      <c r="AO451" s="83"/>
      <c r="AP451" s="83"/>
      <c r="AQ451" s="83"/>
      <c r="AR451" s="83"/>
      <c r="AS451" s="83"/>
      <c r="AT451" s="83"/>
      <c r="AV451" s="97"/>
      <c r="AZ451" s="98"/>
      <c r="BA451" s="99"/>
      <c r="BB451" s="4"/>
      <c r="BC451" s="3"/>
    </row>
    <row r="452" spans="1:55">
      <c r="A452" t="str">
        <f t="shared" si="60"/>
        <v>1820Barnehager</v>
      </c>
      <c r="B452" s="6" t="str">
        <f>Data!A452</f>
        <v>1820</v>
      </c>
      <c r="C452" s="7" t="str">
        <f>Data!B452</f>
        <v>Alstahaug kommune</v>
      </c>
      <c r="D452" s="7" t="str">
        <f>Data!C452</f>
        <v>Barnehager</v>
      </c>
      <c r="E452" s="1">
        <f>Data!D452</f>
        <v>48.803799999999995</v>
      </c>
      <c r="F452" s="1">
        <f>Data!E452+Data!F452</f>
        <v>41619.72838180633</v>
      </c>
      <c r="G452" s="1">
        <f>Data!G452</f>
        <v>0</v>
      </c>
      <c r="H452" s="1">
        <f t="shared" si="61"/>
        <v>22158555.272727266</v>
      </c>
      <c r="I452" s="1">
        <f t="shared" si="62"/>
        <v>0</v>
      </c>
      <c r="J452" s="1">
        <f t="shared" si="63"/>
        <v>2659026.6327272719</v>
      </c>
      <c r="K452" s="1">
        <f>'Innlegging av opplysninger'!$B$4*H452</f>
        <v>2880612.1854545446</v>
      </c>
      <c r="L452" s="1"/>
      <c r="M452" s="1">
        <f>'Innlegging av opplysninger'!$B$5*H452</f>
        <v>2902770.7407272719</v>
      </c>
      <c r="N452" s="1">
        <f>'Innlegging av opplysninger'!$B$5*I452</f>
        <v>0</v>
      </c>
      <c r="O452" s="1">
        <f>'Innlegging av opplysninger'!$B$5*J452</f>
        <v>348332.48888727266</v>
      </c>
      <c r="P452" s="1">
        <f>'Innlegging av opplysninger'!$B$5*K452</f>
        <v>377360.19629454537</v>
      </c>
      <c r="Q452" s="1"/>
      <c r="R452" s="1">
        <f>'Innlegging av opplysninger'!$C$11*SUM(H452:Q452)</f>
        <v>1190412.9856390906</v>
      </c>
      <c r="S452" s="1">
        <f>'Innlegging av opplysninger'!$C$13*(((H452+J452+M452+O452)*Data!H452)+(J452+O452)*(1-Data!H452)*1.8/12+I452+N452+K452+L452+P452+Q452)</f>
        <v>196398.91112269519</v>
      </c>
      <c r="T452" s="1">
        <f>'Innlegging av opplysninger'!$C$13*((H452+J452+M452+O452)*(1-Data!H452)-(J452+O452)*(1-Data!H452)*1.8/12)</f>
        <v>1432587.2797518496</v>
      </c>
      <c r="U452" s="1">
        <f>Data!I452</f>
        <v>3.4</v>
      </c>
      <c r="V452" s="1">
        <f>Data!J452+Data!K452</f>
        <v>45272.058823529413</v>
      </c>
      <c r="W452" s="1">
        <f>Data!L452</f>
        <v>0</v>
      </c>
      <c r="X452" s="1">
        <f t="shared" si="67"/>
        <v>1679181.8181818181</v>
      </c>
      <c r="Y452" s="100">
        <f t="shared" si="68"/>
        <v>0</v>
      </c>
      <c r="Z452" s="100">
        <f t="shared" si="69"/>
        <v>240122.99999999997</v>
      </c>
      <c r="AA452" s="100">
        <f>'Innlegging av opplysninger'!$B$4*X452</f>
        <v>218293.63636363635</v>
      </c>
      <c r="AB452" s="1"/>
      <c r="AC452" s="1">
        <f>'Innlegging av opplysninger'!$B$5*X452</f>
        <v>219972.81818181818</v>
      </c>
      <c r="AD452" s="1">
        <f>'Innlegging av opplysninger'!$B$5*Y452</f>
        <v>0</v>
      </c>
      <c r="AE452" s="1">
        <f>'Innlegging av opplysninger'!$B$5*Z452</f>
        <v>31456.112999999998</v>
      </c>
      <c r="AF452" s="1">
        <f>'Innlegging av opplysninger'!$B$5*AA452</f>
        <v>28596.466363636362</v>
      </c>
      <c r="AG452" s="1"/>
      <c r="AH452" s="1">
        <f>'Innlegging av opplysninger'!$C$11*SUM(X452:AG452)</f>
        <v>91869.706379454539</v>
      </c>
      <c r="AI452" s="1">
        <f>'Innlegging av opplysninger'!$C$13*(((X452+Z452+AC452+AE452)*Data!M452)+(Z452+AE452)*(1-Data!M452)*1.8/12+Y452+AD452+AA452+AB452+AF452+AG452)</f>
        <v>14956.602423218181</v>
      </c>
      <c r="AJ452" s="1">
        <f>'Innlegging av opplysninger'!$C$13*((X452+Z452+AC452+AE452)*(1-Data!M452)-(Z452+AE452)*(1-Data!M452)*1.8/12)</f>
        <v>110759.83788550907</v>
      </c>
      <c r="AK452" s="83">
        <f t="shared" si="64"/>
        <v>1282000</v>
      </c>
      <c r="AL452" s="83">
        <f t="shared" si="65"/>
        <v>211000</v>
      </c>
      <c r="AM452" s="83">
        <f t="shared" si="66"/>
        <v>1543000</v>
      </c>
      <c r="AN452" s="83"/>
      <c r="AO452" s="83"/>
      <c r="AP452" s="83"/>
      <c r="AQ452" s="83"/>
      <c r="AR452" s="83"/>
      <c r="AS452" s="83"/>
      <c r="AT452" s="83"/>
      <c r="AV452" s="97"/>
      <c r="AZ452" s="98"/>
      <c r="BA452" s="99"/>
      <c r="BB452" s="4"/>
      <c r="BC452" s="3"/>
    </row>
    <row r="453" spans="1:55">
      <c r="A453" t="str">
        <f t="shared" si="60"/>
        <v>1820Helse/pleie/omsorg</v>
      </c>
      <c r="B453" s="6" t="str">
        <f>Data!A453</f>
        <v>1820</v>
      </c>
      <c r="C453" s="7" t="str">
        <f>Data!B453</f>
        <v>Alstahaug kommune</v>
      </c>
      <c r="D453" s="7" t="str">
        <f>Data!C453</f>
        <v>Helse/pleie/omsorg</v>
      </c>
      <c r="E453" s="1">
        <f>Data!D453</f>
        <v>245.7974000000001</v>
      </c>
      <c r="F453" s="1">
        <f>Data!E453+Data!F453</f>
        <v>46656.732436619182</v>
      </c>
      <c r="G453" s="1">
        <f>Data!G453</f>
        <v>1029.4569023106021</v>
      </c>
      <c r="H453" s="1">
        <f t="shared" si="61"/>
        <v>125106583.91363633</v>
      </c>
      <c r="I453" s="1">
        <f t="shared" si="62"/>
        <v>2760412.6909090918</v>
      </c>
      <c r="J453" s="1">
        <f t="shared" si="63"/>
        <v>15344039.59254545</v>
      </c>
      <c r="K453" s="1">
        <f>'Innlegging av opplysninger'!$B$4*H453</f>
        <v>16263855.908772724</v>
      </c>
      <c r="L453" s="1"/>
      <c r="M453" s="1">
        <f>'Innlegging av opplysninger'!$B$5*H453</f>
        <v>16388962.492686359</v>
      </c>
      <c r="N453" s="1">
        <f>'Innlegging av opplysninger'!$B$5*I453</f>
        <v>361614.06250909105</v>
      </c>
      <c r="O453" s="1">
        <f>'Innlegging av opplysninger'!$B$5*J453</f>
        <v>2010069.1866234541</v>
      </c>
      <c r="P453" s="1">
        <f>'Innlegging av opplysninger'!$B$5*K453</f>
        <v>2130565.1240492268</v>
      </c>
      <c r="Q453" s="1"/>
      <c r="R453" s="1">
        <f>'Innlegging av opplysninger'!$C$11*SUM(H453:Q453)</f>
        <v>6853911.912925805</v>
      </c>
      <c r="S453" s="1">
        <f>'Innlegging av opplysninger'!$C$13*(((H453+J453+M453+O453)*Data!H453)+(J453+O453)*(1-Data!H453)*1.8/12+I453+N453+K453+L453+P453+Q453)</f>
        <v>1400464.8942274137</v>
      </c>
      <c r="T453" s="1">
        <f>'Innlegging av opplysninger'!$C$13*((H453+J453+M453+O453)*(1-Data!H453)-(J453+O453)*(1-Data!H453)*1.8/12)</f>
        <v>7978572.460302636</v>
      </c>
      <c r="U453" s="1">
        <f>Data!I453</f>
        <v>27.509800000000002</v>
      </c>
      <c r="V453" s="1">
        <f>Data!J453+Data!K453</f>
        <v>46416.157781348214</v>
      </c>
      <c r="W453" s="1">
        <f>Data!L453</f>
        <v>882.65236388486983</v>
      </c>
      <c r="X453" s="1">
        <f t="shared" si="67"/>
        <v>13929809.643636361</v>
      </c>
      <c r="Y453" s="100">
        <f t="shared" si="68"/>
        <v>264890.07272727264</v>
      </c>
      <c r="Z453" s="100">
        <f t="shared" si="69"/>
        <v>2029842.0594399993</v>
      </c>
      <c r="AA453" s="100">
        <f>'Innlegging av opplysninger'!$B$4*X453</f>
        <v>1810875.2536727269</v>
      </c>
      <c r="AB453" s="1"/>
      <c r="AC453" s="1">
        <f>'Innlegging av opplysninger'!$B$5*X453</f>
        <v>1824805.0633163634</v>
      </c>
      <c r="AD453" s="1">
        <f>'Innlegging av opplysninger'!$B$5*Y453</f>
        <v>34700.599527272716</v>
      </c>
      <c r="AE453" s="1">
        <f>'Innlegging av opplysninger'!$B$5*Z453</f>
        <v>265909.30978663993</v>
      </c>
      <c r="AF453" s="1">
        <f>'Innlegging av opplysninger'!$B$5*AA453</f>
        <v>237224.65823112722</v>
      </c>
      <c r="AG453" s="1"/>
      <c r="AH453" s="1">
        <f>'Innlegging av opplysninger'!$C$11*SUM(X453:AG453)</f>
        <v>775126.1530928351</v>
      </c>
      <c r="AI453" s="1">
        <f>'Innlegging av opplysninger'!$C$13*(((X453+Z453+AC453+AE453)*Data!M453)+(Z453+AE453)*(1-Data!M453)*1.8/12+Y453+AD453+AA453+AB453+AF453+AG453)</f>
        <v>147517.44992898224</v>
      </c>
      <c r="AJ453" s="1">
        <f>'Innlegging av opplysninger'!$C$13*((X453+Z453+AC453+AE453)*(1-Data!M453)-(Z453+AE453)*(1-Data!M453)*1.8/12)</f>
        <v>913181.49640858115</v>
      </c>
      <c r="AK453" s="83">
        <f t="shared" si="64"/>
        <v>7629000</v>
      </c>
      <c r="AL453" s="83">
        <f t="shared" si="65"/>
        <v>1548000</v>
      </c>
      <c r="AM453" s="83">
        <f t="shared" si="66"/>
        <v>8892000</v>
      </c>
      <c r="AN453" s="83"/>
      <c r="AO453" s="83"/>
      <c r="AP453" s="83"/>
      <c r="AQ453" s="83"/>
      <c r="AR453" s="83"/>
      <c r="AS453" s="83"/>
      <c r="AT453" s="83"/>
      <c r="AV453" s="97"/>
      <c r="AZ453" s="98"/>
      <c r="BA453" s="99"/>
      <c r="BB453" s="4"/>
      <c r="BC453" s="3"/>
    </row>
    <row r="454" spans="1:55">
      <c r="A454" t="str">
        <f t="shared" ref="A454:A517" si="70">CONCATENATE(B454,D454)</f>
        <v>1820Samferdsel og teknikk</v>
      </c>
      <c r="B454" s="6" t="str">
        <f>Data!A454</f>
        <v>1820</v>
      </c>
      <c r="C454" s="7" t="str">
        <f>Data!B454</f>
        <v>Alstahaug kommune</v>
      </c>
      <c r="D454" s="7" t="str">
        <f>Data!C454</f>
        <v>Samferdsel og teknikk</v>
      </c>
      <c r="E454" s="1">
        <f>Data!D454</f>
        <v>27.291599999999974</v>
      </c>
      <c r="F454" s="1">
        <f>Data!E454+Data!F454</f>
        <v>57361.552626693519</v>
      </c>
      <c r="G454" s="1">
        <f>Data!G454</f>
        <v>335.79782790309139</v>
      </c>
      <c r="H454" s="1">
        <f t="shared" ref="H454:H517" si="71">F454*(11-1/11)*E454</f>
        <v>17078056.90545455</v>
      </c>
      <c r="I454" s="1">
        <f t="shared" ref="I454:I517" si="72">G454*(11-1/11)*E454</f>
        <v>99975.927272727276</v>
      </c>
      <c r="J454" s="1">
        <f t="shared" ref="J454:J517" si="73">(H454+I454)*0.12</f>
        <v>2061363.939927273</v>
      </c>
      <c r="K454" s="1">
        <f>'Innlegging av opplysninger'!$B$4*H454</f>
        <v>2220147.3977090917</v>
      </c>
      <c r="L454" s="1"/>
      <c r="M454" s="1">
        <f>'Innlegging av opplysninger'!$B$5*H454</f>
        <v>2237225.4546145461</v>
      </c>
      <c r="N454" s="1">
        <f>'Innlegging av opplysninger'!$B$5*I454</f>
        <v>13096.846472727273</v>
      </c>
      <c r="O454" s="1">
        <f>'Innlegging av opplysninger'!$B$5*J454</f>
        <v>270038.67613047274</v>
      </c>
      <c r="P454" s="1">
        <f>'Innlegging av opplysninger'!$B$5*K454</f>
        <v>290839.30909989099</v>
      </c>
      <c r="Q454" s="1"/>
      <c r="R454" s="1">
        <f>'Innlegging av opplysninger'!$C$11*SUM(H454:Q454)</f>
        <v>922288.28935388848</v>
      </c>
      <c r="S454" s="1">
        <f>'Innlegging av opplysninger'!$C$13*(((H454+J454+M454+O454)*Data!H454)+(J454+O454)*(1-Data!H454)*1.8/12+I454+N454+K454+L454+P454+Q454)</f>
        <v>176334.31071880841</v>
      </c>
      <c r="T454" s="1">
        <f>'Innlegging av opplysninger'!$C$13*((H454+J454+M454+O454)*(1-Data!H454)-(J454+O454)*(1-Data!H454)*1.8/12)</f>
        <v>1085744.4010286182</v>
      </c>
      <c r="U454" s="1">
        <f>Data!I454</f>
        <v>8.1852999999999998</v>
      </c>
      <c r="V454" s="1">
        <f>Data!J454+Data!K454</f>
        <v>49388.502254040774</v>
      </c>
      <c r="W454" s="1">
        <f>Data!L454</f>
        <v>0</v>
      </c>
      <c r="X454" s="1">
        <f t="shared" si="67"/>
        <v>4410105.8999999985</v>
      </c>
      <c r="Y454" s="100">
        <f t="shared" si="68"/>
        <v>0</v>
      </c>
      <c r="Z454" s="100">
        <f t="shared" si="69"/>
        <v>630645.14369999978</v>
      </c>
      <c r="AA454" s="100">
        <f>'Innlegging av opplysninger'!$B$4*X454</f>
        <v>573313.76699999988</v>
      </c>
      <c r="AB454" s="1"/>
      <c r="AC454" s="1">
        <f>'Innlegging av opplysninger'!$B$5*X454</f>
        <v>577723.87289999984</v>
      </c>
      <c r="AD454" s="1">
        <f>'Innlegging av opplysninger'!$B$5*Y454</f>
        <v>0</v>
      </c>
      <c r="AE454" s="1">
        <f>'Innlegging av opplysninger'!$B$5*Z454</f>
        <v>82614.51382469997</v>
      </c>
      <c r="AF454" s="1">
        <f>'Innlegging av opplysninger'!$B$5*AA454</f>
        <v>75104.103476999982</v>
      </c>
      <c r="AG454" s="1"/>
      <c r="AH454" s="1">
        <f>'Innlegging av opplysninger'!$C$11*SUM(X454:AG454)</f>
        <v>241281.27743426454</v>
      </c>
      <c r="AI454" s="1">
        <f>'Innlegging av opplysninger'!$C$13*(((X454+Z454+AC454+AE454)*Data!M454)+(Z454+AE454)*(1-Data!M454)*1.8/12+Y454+AD454+AA454+AB454+AF454+AG454)</f>
        <v>39281.154593496656</v>
      </c>
      <c r="AJ454" s="1">
        <f>'Innlegging av opplysninger'!$C$13*((X454+Z454+AC454+AE454)*(1-Data!M454)-(Z454+AE454)*(1-Data!M454)*1.8/12)</f>
        <v>290893.22505339165</v>
      </c>
      <c r="AK454" s="83">
        <f t="shared" ref="AK454:AK517" si="74">ROUND(AH454+R454,-3)</f>
        <v>1164000</v>
      </c>
      <c r="AL454" s="83">
        <f t="shared" ref="AL454:AL517" si="75">ROUND(AI454+S454,-3)</f>
        <v>216000</v>
      </c>
      <c r="AM454" s="83">
        <f t="shared" ref="AM454:AM517" si="76">ROUND(AJ454+T454,-3)</f>
        <v>1377000</v>
      </c>
      <c r="AN454" s="83"/>
      <c r="AO454" s="83"/>
      <c r="AP454" s="83"/>
      <c r="AQ454" s="83"/>
      <c r="AR454" s="83"/>
      <c r="AS454" s="83"/>
      <c r="AT454" s="83"/>
      <c r="AV454" s="97"/>
      <c r="AZ454" s="98"/>
      <c r="BA454" s="99"/>
      <c r="BB454" s="4"/>
      <c r="BC454" s="3"/>
    </row>
    <row r="455" spans="1:55">
      <c r="A455" t="str">
        <f t="shared" si="70"/>
        <v>1820Annet</v>
      </c>
      <c r="B455" s="6" t="str">
        <f>Data!A455</f>
        <v>1820</v>
      </c>
      <c r="C455" s="7" t="str">
        <f>Data!B455</f>
        <v>Alstahaug kommune</v>
      </c>
      <c r="D455" s="7" t="str">
        <f>Data!C455</f>
        <v>Annet</v>
      </c>
      <c r="E455" s="1">
        <f>Data!D455</f>
        <v>24.05</v>
      </c>
      <c r="F455" s="1">
        <f>Data!E455+Data!F455</f>
        <v>47291.606306306305</v>
      </c>
      <c r="G455" s="1">
        <f>Data!G455</f>
        <v>29.326819126819125</v>
      </c>
      <c r="H455" s="1">
        <f t="shared" si="71"/>
        <v>12407597.799999999</v>
      </c>
      <c r="I455" s="1">
        <f t="shared" si="72"/>
        <v>7694.2909090909079</v>
      </c>
      <c r="J455" s="1">
        <f t="shared" si="73"/>
        <v>1489835.0509090908</v>
      </c>
      <c r="K455" s="1">
        <f>'Innlegging av opplysninger'!$B$4*H455</f>
        <v>1612987.7139999999</v>
      </c>
      <c r="L455" s="1"/>
      <c r="M455" s="1">
        <f>'Innlegging av opplysninger'!$B$5*H455</f>
        <v>1625395.3118</v>
      </c>
      <c r="N455" s="1">
        <f>'Innlegging av opplysninger'!$B$5*I455</f>
        <v>1007.9521090909089</v>
      </c>
      <c r="O455" s="1">
        <f>'Innlegging av opplysninger'!$B$5*J455</f>
        <v>195168.3916690909</v>
      </c>
      <c r="P455" s="1">
        <f>'Innlegging av opplysninger'!$B$5*K455</f>
        <v>211301.39053400001</v>
      </c>
      <c r="Q455" s="1"/>
      <c r="R455" s="1">
        <f>'Innlegging av opplysninger'!$C$11*SUM(H455:Q455)</f>
        <v>666937.54027335369</v>
      </c>
      <c r="S455" s="1">
        <f>'Innlegging av opplysninger'!$C$13*(((H455+J455+M455+O455)*Data!H455)+(J455+O455)*(1-Data!H455)*1.8/12+I455+N455+K455+L455+P455+Q455)</f>
        <v>120191.65921989929</v>
      </c>
      <c r="T455" s="1">
        <f>'Innlegging av opplysninger'!$C$13*((H455+J455+M455+O455)*(1-Data!H455)-(J455+O455)*(1-Data!H455)*1.8/12)</f>
        <v>792459.71168047946</v>
      </c>
      <c r="U455" s="1">
        <f>Data!I455</f>
        <v>3.45</v>
      </c>
      <c r="V455" s="1">
        <f>Data!J455+Data!K455</f>
        <v>45483.057971014496</v>
      </c>
      <c r="W455" s="1">
        <f>Data!L455</f>
        <v>0</v>
      </c>
      <c r="X455" s="1">
        <f t="shared" ref="X455:X518" si="77">V455*(11-1/11)*U455</f>
        <v>1711816.9090909092</v>
      </c>
      <c r="Y455" s="100">
        <f t="shared" ref="Y455:Y518" si="78">W455*(11-1/11)*U455</f>
        <v>0</v>
      </c>
      <c r="Z455" s="100">
        <f t="shared" ref="Z455:Z518" si="79">(X455+Y455)*0.143</f>
        <v>244789.818</v>
      </c>
      <c r="AA455" s="100">
        <f>'Innlegging av opplysninger'!$B$4*X455</f>
        <v>222536.19818181821</v>
      </c>
      <c r="AB455" s="1"/>
      <c r="AC455" s="1">
        <f>'Innlegging av opplysninger'!$B$5*X455</f>
        <v>224248.01509090912</v>
      </c>
      <c r="AD455" s="1">
        <f>'Innlegging av opplysninger'!$B$5*Y455</f>
        <v>0</v>
      </c>
      <c r="AE455" s="1">
        <f>'Innlegging av opplysninger'!$B$5*Z455</f>
        <v>32067.466158000003</v>
      </c>
      <c r="AF455" s="1">
        <f>'Innlegging av opplysninger'!$B$5*AA455</f>
        <v>29152.241961818188</v>
      </c>
      <c r="AG455" s="1"/>
      <c r="AH455" s="1">
        <f>'Innlegging av opplysninger'!$C$11*SUM(X455:AG455)</f>
        <v>93655.204642371275</v>
      </c>
      <c r="AI455" s="1">
        <f>'Innlegging av opplysninger'!$C$13*(((X455+Z455+AC455+AE455)*Data!M455)+(Z455+AE455)*(1-Data!M455)*1.8/12+Y455+AD455+AA455+AB455+AF455+AG455)</f>
        <v>15247.285703901493</v>
      </c>
      <c r="AJ455" s="1">
        <f>'Innlegging av opplysninger'!$C$13*((X455+Z455+AC455+AE455)*(1-Data!M455)-(Z455+AE455)*(1-Data!M455)*1.8/12)</f>
        <v>112912.46801723815</v>
      </c>
      <c r="AK455" s="83">
        <f t="shared" si="74"/>
        <v>761000</v>
      </c>
      <c r="AL455" s="83">
        <f t="shared" si="75"/>
        <v>135000</v>
      </c>
      <c r="AM455" s="83">
        <f t="shared" si="76"/>
        <v>905000</v>
      </c>
      <c r="AN455" s="83"/>
      <c r="AO455" s="83"/>
      <c r="AP455" s="83"/>
      <c r="AQ455" s="83"/>
      <c r="AR455" s="83"/>
      <c r="AS455" s="83"/>
      <c r="AT455" s="83"/>
      <c r="AV455" s="97"/>
      <c r="AZ455" s="98"/>
      <c r="BA455" s="99"/>
      <c r="BB455" s="4"/>
      <c r="BC455" s="3"/>
    </row>
    <row r="456" spans="1:55">
      <c r="A456" t="str">
        <f t="shared" si="70"/>
        <v>1822Alle</v>
      </c>
      <c r="B456" s="6" t="str">
        <f>Data!A456</f>
        <v>1822</v>
      </c>
      <c r="C456" s="7" t="str">
        <f>Data!B456</f>
        <v>Leirfjord kommune</v>
      </c>
      <c r="D456" s="7" t="str">
        <f>Data!C456</f>
        <v>Alle</v>
      </c>
      <c r="E456" s="1">
        <f>Data!D456</f>
        <v>200.26729093327228</v>
      </c>
      <c r="F456" s="1">
        <f>Data!E456+Data!F456</f>
        <v>46729.376814633259</v>
      </c>
      <c r="G456" s="1">
        <f>Data!G456</f>
        <v>332.18225347725775</v>
      </c>
      <c r="H456" s="1">
        <f t="shared" si="71"/>
        <v>102091262.2</v>
      </c>
      <c r="I456" s="1">
        <f t="shared" si="72"/>
        <v>725729.89090909064</v>
      </c>
      <c r="J456" s="1">
        <f t="shared" si="73"/>
        <v>12338039.050909091</v>
      </c>
      <c r="K456" s="1">
        <f>'Innlegging av opplysninger'!$B$4*H456</f>
        <v>13271864.086000001</v>
      </c>
      <c r="L456" s="1"/>
      <c r="M456" s="1">
        <f>'Innlegging av opplysninger'!$B$5*H456</f>
        <v>13373955.348200001</v>
      </c>
      <c r="N456" s="1">
        <f>'Innlegging av opplysninger'!$B$5*I456</f>
        <v>95070.615709090882</v>
      </c>
      <c r="O456" s="1">
        <f>'Innlegging av opplysninger'!$B$5*J456</f>
        <v>1616283.115669091</v>
      </c>
      <c r="P456" s="1">
        <f>'Innlegging av opplysninger'!$B$5*K456</f>
        <v>1738614.1952660002</v>
      </c>
      <c r="Q456" s="1"/>
      <c r="R456" s="1">
        <f>'Innlegging av opplysninger'!$C$11*SUM(H456:Q456)</f>
        <v>5519531.1031011706</v>
      </c>
      <c r="S456" s="1">
        <f>'Innlegging av opplysninger'!$C$13*(((H456+J456+M456+O456)*Data!H456)+(J456+O456)*(1-Data!H456)*1.8/12+I456+N456+K456+L456+P456+Q456)</f>
        <v>1171859.3473929334</v>
      </c>
      <c r="T456" s="1">
        <f>'Innlegging av opplysninger'!$C$13*((H456+J456+M456+O456)*(1-Data!H456)-(J456+O456)*(1-Data!H456)*1.8/12)</f>
        <v>6381183.2147455085</v>
      </c>
      <c r="U456" s="1">
        <f>Data!I456</f>
        <v>28.169799999999999</v>
      </c>
      <c r="V456" s="1">
        <f>Data!J456+Data!K456</f>
        <v>48242.411465470112</v>
      </c>
      <c r="W456" s="1">
        <f>Data!L456</f>
        <v>513.04588601978014</v>
      </c>
      <c r="X456" s="1">
        <f t="shared" si="77"/>
        <v>14825226.354545452</v>
      </c>
      <c r="Y456" s="100">
        <f t="shared" si="78"/>
        <v>157662.54545454547</v>
      </c>
      <c r="Z456" s="100">
        <f t="shared" si="79"/>
        <v>2142553.1126999995</v>
      </c>
      <c r="AA456" s="100">
        <f>'Innlegging av opplysninger'!$B$4*X456</f>
        <v>1927279.4260909087</v>
      </c>
      <c r="AB456" s="1"/>
      <c r="AC456" s="1">
        <f>'Innlegging av opplysninger'!$B$5*X456</f>
        <v>1942104.6524454542</v>
      </c>
      <c r="AD456" s="1">
        <f>'Innlegging av opplysninger'!$B$5*Y456</f>
        <v>20653.793454545459</v>
      </c>
      <c r="AE456" s="1">
        <f>'Innlegging av opplysninger'!$B$5*Z456</f>
        <v>280674.45776369993</v>
      </c>
      <c r="AF456" s="1">
        <f>'Innlegging av opplysninger'!$B$5*AA456</f>
        <v>252473.60481790904</v>
      </c>
      <c r="AG456" s="1"/>
      <c r="AH456" s="1">
        <f>'Innlegging av opplysninger'!$C$11*SUM(X456:AG456)</f>
        <v>818847.86199635547</v>
      </c>
      <c r="AI456" s="1">
        <f>'Innlegging av opplysninger'!$C$13*(((X456+Z456+AC456+AE456)*Data!M456)+(Z456+AE456)*(1-Data!M456)*1.8/12+Y456+AD456+AA456+AB456+AF456+AG456)</f>
        <v>162494.46252219094</v>
      </c>
      <c r="AJ456" s="1">
        <f>'Innlegging av opplysninger'!$C$13*((X456+Z456+AC456+AE456)*(1-Data!M456)-(Z456+AE456)*(1-Data!M456)*1.8/12)</f>
        <v>958034.19073597982</v>
      </c>
      <c r="AK456" s="83">
        <f t="shared" si="74"/>
        <v>6338000</v>
      </c>
      <c r="AL456" s="83">
        <f t="shared" si="75"/>
        <v>1334000</v>
      </c>
      <c r="AM456" s="83">
        <f t="shared" si="76"/>
        <v>7339000</v>
      </c>
      <c r="AN456" s="83"/>
      <c r="AO456" s="83"/>
      <c r="AP456" s="83"/>
      <c r="AQ456" s="83"/>
      <c r="AR456" s="83"/>
      <c r="AS456" s="83"/>
      <c r="AT456" s="83"/>
      <c r="AV456" s="97"/>
      <c r="AZ456" s="98"/>
      <c r="BA456" s="99"/>
      <c r="BB456" s="4"/>
      <c r="BC456" s="3"/>
    </row>
    <row r="457" spans="1:55">
      <c r="A457" t="str">
        <f t="shared" si="70"/>
        <v>1822Administrasjon</v>
      </c>
      <c r="B457" s="6" t="str">
        <f>Data!A457</f>
        <v>1822</v>
      </c>
      <c r="C457" s="7" t="str">
        <f>Data!B457</f>
        <v>Leirfjord kommune</v>
      </c>
      <c r="D457" s="7" t="str">
        <f>Data!C457</f>
        <v>Administrasjon</v>
      </c>
      <c r="E457" s="1">
        <f>Data!D457</f>
        <v>7.1899999999999995</v>
      </c>
      <c r="F457" s="1">
        <f>Data!E457+Data!F457</f>
        <v>58859.647658785354</v>
      </c>
      <c r="G457" s="1">
        <f>Data!G457</f>
        <v>180.93741307371351</v>
      </c>
      <c r="H457" s="1">
        <f t="shared" si="71"/>
        <v>4616736.7272727266</v>
      </c>
      <c r="I457" s="1">
        <f t="shared" si="72"/>
        <v>14192.072727272727</v>
      </c>
      <c r="J457" s="1">
        <f t="shared" si="73"/>
        <v>555711.45599999989</v>
      </c>
      <c r="K457" s="1">
        <f>'Innlegging av opplysninger'!$B$4*H457</f>
        <v>600175.77454545442</v>
      </c>
      <c r="L457" s="1"/>
      <c r="M457" s="1">
        <f>'Innlegging av opplysninger'!$B$5*H457</f>
        <v>604792.51127272716</v>
      </c>
      <c r="N457" s="1">
        <f>'Innlegging av opplysninger'!$B$5*I457</f>
        <v>1859.1615272727274</v>
      </c>
      <c r="O457" s="1">
        <f>'Innlegging av opplysninger'!$B$5*J457</f>
        <v>72798.200735999984</v>
      </c>
      <c r="P457" s="1">
        <f>'Innlegging av opplysninger'!$B$5*K457</f>
        <v>78623.026465454532</v>
      </c>
      <c r="Q457" s="1"/>
      <c r="R457" s="1">
        <f>'Innlegging av opplysninger'!$C$11*SUM(H457:Q457)</f>
        <v>248705.7793607825</v>
      </c>
      <c r="S457" s="1">
        <f>'Innlegging av opplysninger'!$C$13*(((H457+J457+M457+O457)*Data!H457)+(J457+O457)*(1-Data!H457)*1.8/12+I457+N457+K457+L457+P457+Q457)</f>
        <v>86028.856819209221</v>
      </c>
      <c r="T457" s="1">
        <f>'Innlegging av opplysninger'!$C$13*((H457+J457+M457+O457)*(1-Data!H457)-(J457+O457)*(1-Data!H457)*1.8/12)</f>
        <v>254305.36756923</v>
      </c>
      <c r="U457" s="1">
        <f>Data!I457</f>
        <v>3</v>
      </c>
      <c r="V457" s="1">
        <f>Data!J457+Data!K457</f>
        <v>60551.555555555562</v>
      </c>
      <c r="W457" s="1">
        <f>Data!L457</f>
        <v>0</v>
      </c>
      <c r="X457" s="1">
        <f t="shared" si="77"/>
        <v>1981687.2727272729</v>
      </c>
      <c r="Y457" s="100">
        <f t="shared" si="78"/>
        <v>0</v>
      </c>
      <c r="Z457" s="100">
        <f t="shared" si="79"/>
        <v>283381.28000000003</v>
      </c>
      <c r="AA457" s="100">
        <f>'Innlegging av opplysninger'!$B$4*X457</f>
        <v>257619.34545454549</v>
      </c>
      <c r="AB457" s="1"/>
      <c r="AC457" s="1">
        <f>'Innlegging av opplysninger'!$B$5*X457</f>
        <v>259601.03272727277</v>
      </c>
      <c r="AD457" s="1">
        <f>'Innlegging av opplysninger'!$B$5*Y457</f>
        <v>0</v>
      </c>
      <c r="AE457" s="1">
        <f>'Innlegging av opplysninger'!$B$5*Z457</f>
        <v>37122.947680000005</v>
      </c>
      <c r="AF457" s="1">
        <f>'Innlegging av opplysninger'!$B$5*AA457</f>
        <v>33748.134254545461</v>
      </c>
      <c r="AG457" s="1"/>
      <c r="AH457" s="1">
        <f>'Innlegging av opplysninger'!$C$11*SUM(X457:AG457)</f>
        <v>108420.0804880582</v>
      </c>
      <c r="AI457" s="1">
        <f>'Innlegging av opplysninger'!$C$13*(((X457+Z457+AC457+AE457)*Data!M457)+(Z457+AE457)*(1-Data!M457)*1.8/12+Y457+AD457+AA457+AB457+AF457+AG457)</f>
        <v>34155.343117385455</v>
      </c>
      <c r="AJ457" s="1">
        <f>'Innlegging av opplysninger'!$C$13*((X457+Z457+AC457+AE457)*(1-Data!M457)-(Z457+AE457)*(1-Data!M457)*1.8/12)</f>
        <v>114208.97755048363</v>
      </c>
      <c r="AK457" s="83">
        <f t="shared" si="74"/>
        <v>357000</v>
      </c>
      <c r="AL457" s="83">
        <f t="shared" si="75"/>
        <v>120000</v>
      </c>
      <c r="AM457" s="83">
        <f t="shared" si="76"/>
        <v>369000</v>
      </c>
      <c r="AN457" s="83"/>
      <c r="AO457" s="83"/>
      <c r="AP457" s="83"/>
      <c r="AQ457" s="83"/>
      <c r="AR457" s="83"/>
      <c r="AS457" s="83"/>
      <c r="AT457" s="83"/>
      <c r="AV457" s="97"/>
      <c r="AZ457" s="98"/>
      <c r="BA457" s="99"/>
      <c r="BB457" s="4"/>
      <c r="BC457" s="3"/>
    </row>
    <row r="458" spans="1:55">
      <c r="A458" t="str">
        <f t="shared" si="70"/>
        <v>1822Undervisning</v>
      </c>
      <c r="B458" s="6" t="str">
        <f>Data!A458</f>
        <v>1822</v>
      </c>
      <c r="C458" s="7" t="str">
        <f>Data!B458</f>
        <v>Leirfjord kommune</v>
      </c>
      <c r="D458" s="7" t="str">
        <f>Data!C458</f>
        <v>Undervisning</v>
      </c>
      <c r="E458" s="1">
        <f>Data!D458</f>
        <v>54.192799999999998</v>
      </c>
      <c r="F458" s="1">
        <f>Data!E458+Data!F458</f>
        <v>46609.453423702056</v>
      </c>
      <c r="G458" s="1">
        <f>Data!G458</f>
        <v>0</v>
      </c>
      <c r="H458" s="1">
        <f t="shared" si="71"/>
        <v>27555237.681818187</v>
      </c>
      <c r="I458" s="1">
        <f t="shared" si="72"/>
        <v>0</v>
      </c>
      <c r="J458" s="1">
        <f t="shared" si="73"/>
        <v>3306628.5218181824</v>
      </c>
      <c r="K458" s="1">
        <f>'Innlegging av opplysninger'!$B$4*H458</f>
        <v>3582180.8986363644</v>
      </c>
      <c r="L458" s="1"/>
      <c r="M458" s="1">
        <f>'Innlegging av opplysninger'!$B$5*H458</f>
        <v>3609736.1363181826</v>
      </c>
      <c r="N458" s="1">
        <f>'Innlegging av opplysninger'!$B$5*I458</f>
        <v>0</v>
      </c>
      <c r="O458" s="1">
        <f>'Innlegging av opplysninger'!$B$5*J458</f>
        <v>433168.3363581819</v>
      </c>
      <c r="P458" s="1">
        <f>'Innlegging av opplysninger'!$B$5*K458</f>
        <v>469265.69772136374</v>
      </c>
      <c r="Q458" s="1"/>
      <c r="R458" s="1">
        <f>'Innlegging av opplysninger'!$C$11*SUM(H458:Q458)</f>
        <v>1480336.2563614775</v>
      </c>
      <c r="S458" s="1">
        <f>'Innlegging av opplysninger'!$C$13*(((H458+J458+M458+O458)*Data!H458)+(J458+O458)*(1-Data!H458)*1.8/12+I458+N458+K458+L458+P458+Q458)</f>
        <v>257412.31775492296</v>
      </c>
      <c r="T458" s="1">
        <f>'Innlegging av opplysninger'!$C$13*((H458+J458+M458+O458)*(1-Data!H458)-(J458+O458)*(1-Data!H458)*1.8/12)</f>
        <v>1768310.9804239408</v>
      </c>
      <c r="U458" s="1">
        <f>Data!I458</f>
        <v>5.9</v>
      </c>
      <c r="V458" s="1">
        <f>Data!J458+Data!K458</f>
        <v>49611.016949152538</v>
      </c>
      <c r="W458" s="1">
        <f>Data!L458</f>
        <v>0</v>
      </c>
      <c r="X458" s="1">
        <f t="shared" si="77"/>
        <v>3193145.4545454541</v>
      </c>
      <c r="Y458" s="100">
        <f t="shared" si="78"/>
        <v>0</v>
      </c>
      <c r="Z458" s="100">
        <f t="shared" si="79"/>
        <v>456619.79999999993</v>
      </c>
      <c r="AA458" s="100">
        <f>'Innlegging av opplysninger'!$B$4*X458</f>
        <v>415108.90909090906</v>
      </c>
      <c r="AB458" s="1"/>
      <c r="AC458" s="1">
        <f>'Innlegging av opplysninger'!$B$5*X458</f>
        <v>418302.05454545451</v>
      </c>
      <c r="AD458" s="1">
        <f>'Innlegging av opplysninger'!$B$5*Y458</f>
        <v>0</v>
      </c>
      <c r="AE458" s="1">
        <f>'Innlegging av opplysninger'!$B$5*Z458</f>
        <v>59817.193799999994</v>
      </c>
      <c r="AF458" s="1">
        <f>'Innlegging av opplysninger'!$B$5*AA458</f>
        <v>54379.267090909088</v>
      </c>
      <c r="AG458" s="1"/>
      <c r="AH458" s="1">
        <f>'Innlegging av opplysninger'!$C$11*SUM(X458:AG458)</f>
        <v>174700.1618047636</v>
      </c>
      <c r="AI458" s="1">
        <f>'Innlegging av opplysninger'!$C$13*(((X458+Z458+AC458+AE458)*Data!M458)+(Z458+AE458)*(1-Data!M458)*1.8/12+Y458+AD458+AA458+AB458+AF458+AG458)</f>
        <v>28441.593713094546</v>
      </c>
      <c r="AJ458" s="1">
        <f>'Innlegging av opplysninger'!$C$13*((X458+Z458+AC458+AE458)*(1-Data!M458)-(Z458+AE458)*(1-Data!M458)*1.8/12)</f>
        <v>210621.78559868722</v>
      </c>
      <c r="AK458" s="83">
        <f t="shared" si="74"/>
        <v>1655000</v>
      </c>
      <c r="AL458" s="83">
        <f t="shared" si="75"/>
        <v>286000</v>
      </c>
      <c r="AM458" s="83">
        <f t="shared" si="76"/>
        <v>1979000</v>
      </c>
      <c r="AN458" s="83"/>
      <c r="AO458" s="83"/>
      <c r="AP458" s="83"/>
      <c r="AQ458" s="83"/>
      <c r="AR458" s="83"/>
      <c r="AS458" s="83"/>
      <c r="AT458" s="83"/>
      <c r="AV458" s="97"/>
      <c r="AZ458" s="98"/>
      <c r="BA458" s="99"/>
      <c r="BB458" s="4"/>
      <c r="BC458" s="3"/>
    </row>
    <row r="459" spans="1:55">
      <c r="A459" t="str">
        <f t="shared" si="70"/>
        <v>1822Barnehager</v>
      </c>
      <c r="B459" s="6" t="str">
        <f>Data!A459</f>
        <v>1822</v>
      </c>
      <c r="C459" s="7" t="str">
        <f>Data!B459</f>
        <v>Leirfjord kommune</v>
      </c>
      <c r="D459" s="7" t="str">
        <f>Data!C459</f>
        <v>Barnehager</v>
      </c>
      <c r="E459" s="1">
        <f>Data!D459</f>
        <v>41.499400000000001</v>
      </c>
      <c r="F459" s="1">
        <f>Data!E459+Data!F459</f>
        <v>40494.46749029302</v>
      </c>
      <c r="G459" s="1">
        <f>Data!G459</f>
        <v>0</v>
      </c>
      <c r="H459" s="1">
        <f t="shared" si="71"/>
        <v>18332684.772727266</v>
      </c>
      <c r="I459" s="1">
        <f t="shared" si="72"/>
        <v>0</v>
      </c>
      <c r="J459" s="1">
        <f t="shared" si="73"/>
        <v>2199922.1727272719</v>
      </c>
      <c r="K459" s="1">
        <f>'Innlegging av opplysninger'!$B$4*H459</f>
        <v>2383249.0204545446</v>
      </c>
      <c r="L459" s="1"/>
      <c r="M459" s="1">
        <f>'Innlegging av opplysninger'!$B$5*H459</f>
        <v>2401581.7052272721</v>
      </c>
      <c r="N459" s="1">
        <f>'Innlegging av opplysninger'!$B$5*I459</f>
        <v>0</v>
      </c>
      <c r="O459" s="1">
        <f>'Innlegging av opplysninger'!$B$5*J459</f>
        <v>288189.80462727265</v>
      </c>
      <c r="P459" s="1">
        <f>'Innlegging av opplysninger'!$B$5*K459</f>
        <v>312205.62167954538</v>
      </c>
      <c r="Q459" s="1"/>
      <c r="R459" s="1">
        <f>'Innlegging av opplysninger'!$C$11*SUM(H459:Q459)</f>
        <v>984877.65770284052</v>
      </c>
      <c r="S459" s="1">
        <f>'Innlegging av opplysninger'!$C$13*(((H459+J459+M459+O459)*Data!H459)+(J459+O459)*(1-Data!H459)*1.8/12+I459+N459+K459+L459+P459+Q459)</f>
        <v>163539.81183823632</v>
      </c>
      <c r="T459" s="1">
        <f>'Innlegging av opplysninger'!$C$13*((H459+J459+M459+O459)*(1-Data!H459)-(J459+O459)*(1-Data!H459)*1.8/12)</f>
        <v>1184187.5092288088</v>
      </c>
      <c r="U459" s="1">
        <f>Data!I459</f>
        <v>2.8330000000000002</v>
      </c>
      <c r="V459" s="1">
        <f>Data!J459+Data!K459</f>
        <v>48548.982233203904</v>
      </c>
      <c r="W459" s="1">
        <f>Data!L459</f>
        <v>0</v>
      </c>
      <c r="X459" s="1">
        <f t="shared" si="77"/>
        <v>1500428.3636363635</v>
      </c>
      <c r="Y459" s="100">
        <f t="shared" si="78"/>
        <v>0</v>
      </c>
      <c r="Z459" s="100">
        <f t="shared" si="79"/>
        <v>214561.25599999996</v>
      </c>
      <c r="AA459" s="100">
        <f>'Innlegging av opplysninger'!$B$4*X459</f>
        <v>195055.68727272726</v>
      </c>
      <c r="AB459" s="1"/>
      <c r="AC459" s="1">
        <f>'Innlegging av opplysninger'!$B$5*X459</f>
        <v>196556.11563636363</v>
      </c>
      <c r="AD459" s="1">
        <f>'Innlegging av opplysninger'!$B$5*Y459</f>
        <v>0</v>
      </c>
      <c r="AE459" s="1">
        <f>'Innlegging av opplysninger'!$B$5*Z459</f>
        <v>28107.524535999997</v>
      </c>
      <c r="AF459" s="1">
        <f>'Innlegging av opplysninger'!$B$5*AA459</f>
        <v>25552.29503272727</v>
      </c>
      <c r="AG459" s="1"/>
      <c r="AH459" s="1">
        <f>'Innlegging av opplysninger'!$C$11*SUM(X459:AG459)</f>
        <v>82089.927200338905</v>
      </c>
      <c r="AI459" s="1">
        <f>'Innlegging av opplysninger'!$C$13*(((X459+Z459+AC459+AE459)*Data!M459)+(Z459+AE459)*(1-Data!M459)*1.8/12+Y459+AD459+AA459+AB459+AF459+AG459)</f>
        <v>15763.118718243706</v>
      </c>
      <c r="AJ459" s="1">
        <f>'Innlegging av opplysninger'!$C$13*((X459+Z459+AC459+AE459)*(1-Data!M459)-(Z459+AE459)*(1-Data!M459)*1.8/12)</f>
        <v>96570.465871693756</v>
      </c>
      <c r="AK459" s="83">
        <f t="shared" si="74"/>
        <v>1067000</v>
      </c>
      <c r="AL459" s="83">
        <f t="shared" si="75"/>
        <v>179000</v>
      </c>
      <c r="AM459" s="83">
        <f t="shared" si="76"/>
        <v>1281000</v>
      </c>
      <c r="AN459" s="83"/>
      <c r="AO459" s="83"/>
      <c r="AP459" s="83"/>
      <c r="AQ459" s="83"/>
      <c r="AR459" s="83"/>
      <c r="AS459" s="83"/>
      <c r="AT459" s="83"/>
    </row>
    <row r="460" spans="1:55">
      <c r="A460" t="str">
        <f t="shared" si="70"/>
        <v>1822Helse/pleie/omsorg</v>
      </c>
      <c r="B460" s="6" t="str">
        <f>Data!A460</f>
        <v>1822</v>
      </c>
      <c r="C460" s="7" t="str">
        <f>Data!B460</f>
        <v>Leirfjord kommune</v>
      </c>
      <c r="D460" s="7" t="str">
        <f>Data!C460</f>
        <v>Helse/pleie/omsorg</v>
      </c>
      <c r="E460" s="1">
        <f>Data!D460</f>
        <v>71.675090933272358</v>
      </c>
      <c r="F460" s="1">
        <f>Data!E460+Data!F460</f>
        <v>48302.818290896445</v>
      </c>
      <c r="G460" s="1">
        <f>Data!G460</f>
        <v>886.53225510597815</v>
      </c>
      <c r="H460" s="1">
        <f t="shared" si="71"/>
        <v>37768460.654545456</v>
      </c>
      <c r="I460" s="1">
        <f t="shared" si="72"/>
        <v>693188.50909090892</v>
      </c>
      <c r="J460" s="1">
        <f t="shared" si="73"/>
        <v>4615397.8996363636</v>
      </c>
      <c r="K460" s="1">
        <f>'Innlegging av opplysninger'!$B$4*H460</f>
        <v>4909899.8850909099</v>
      </c>
      <c r="L460" s="1"/>
      <c r="M460" s="1">
        <f>'Innlegging av opplysninger'!$B$5*H460</f>
        <v>4947668.3457454545</v>
      </c>
      <c r="N460" s="1">
        <f>'Innlegging av opplysninger'!$B$5*I460</f>
        <v>90807.694690909077</v>
      </c>
      <c r="O460" s="1">
        <f>'Innlegging av opplysninger'!$B$5*J460</f>
        <v>604617.1248523636</v>
      </c>
      <c r="P460" s="1">
        <f>'Innlegging av opplysninger'!$B$5*K460</f>
        <v>643196.88494690927</v>
      </c>
      <c r="Q460" s="1"/>
      <c r="R460" s="1">
        <f>'Innlegging av opplysninger'!$C$11*SUM(H460:Q460)</f>
        <v>2062383.0059467724</v>
      </c>
      <c r="S460" s="1">
        <f>'Innlegging av opplysninger'!$C$13*(((H460+J460+M460+O460)*Data!H460)+(J460+O460)*(1-Data!H460)*1.8/12+I460+N460+K460+L460+P460+Q460)</f>
        <v>538134.69707015669</v>
      </c>
      <c r="T460" s="1">
        <f>'Innlegging av opplysninger'!$C$13*((H460+J460+M460+O460)*(1-Data!H460)-(J460+O460)*(1-Data!H460)*1.8/12)</f>
        <v>2284073.626857006</v>
      </c>
      <c r="U460" s="1">
        <f>Data!I460</f>
        <v>15.9368</v>
      </c>
      <c r="V460" s="1">
        <f>Data!J460+Data!K460</f>
        <v>45331.796481518679</v>
      </c>
      <c r="W460" s="1">
        <f>Data!L460</f>
        <v>906.8570854876765</v>
      </c>
      <c r="X460" s="1">
        <f t="shared" si="77"/>
        <v>7881204.8090909105</v>
      </c>
      <c r="Y460" s="100">
        <f t="shared" si="78"/>
        <v>157662.54545454547</v>
      </c>
      <c r="Z460" s="100">
        <f t="shared" si="79"/>
        <v>1149558.0317000002</v>
      </c>
      <c r="AA460" s="100">
        <f>'Innlegging av opplysninger'!$B$4*X460</f>
        <v>1024556.6251818184</v>
      </c>
      <c r="AB460" s="1"/>
      <c r="AC460" s="1">
        <f>'Innlegging av opplysninger'!$B$5*X460</f>
        <v>1032437.8299909093</v>
      </c>
      <c r="AD460" s="1">
        <f>'Innlegging av opplysninger'!$B$5*Y460</f>
        <v>20653.793454545459</v>
      </c>
      <c r="AE460" s="1">
        <f>'Innlegging av opplysninger'!$B$5*Z460</f>
        <v>150592.10215270004</v>
      </c>
      <c r="AF460" s="1">
        <f>'Innlegging av opplysninger'!$B$5*AA460</f>
        <v>134216.91789881821</v>
      </c>
      <c r="AG460" s="1"/>
      <c r="AH460" s="1">
        <f>'Innlegging av opplysninger'!$C$11*SUM(X460:AG460)</f>
        <v>438933.54088712134</v>
      </c>
      <c r="AI460" s="1">
        <f>'Innlegging av opplysninger'!$C$13*(((X460+Z460+AC460+AE460)*Data!M460)+(Z460+AE460)*(1-Data!M460)*1.8/12+Y460+AD460+AA460+AB460+AF460+AG460)</f>
        <v>81720.828253005384</v>
      </c>
      <c r="AJ460" s="1">
        <f>'Innlegging av opplysninger'!$C$13*((X460+Z460+AC460+AE460)*(1-Data!M460)-(Z460+AE460)*(1-Data!M460)*1.8/12)</f>
        <v>518925.06980305538</v>
      </c>
      <c r="AK460" s="83">
        <f t="shared" si="74"/>
        <v>2501000</v>
      </c>
      <c r="AL460" s="83">
        <f t="shared" si="75"/>
        <v>620000</v>
      </c>
      <c r="AM460" s="83">
        <f t="shared" si="76"/>
        <v>2803000</v>
      </c>
    </row>
    <row r="461" spans="1:55">
      <c r="A461" t="str">
        <f t="shared" si="70"/>
        <v>1822Samferdsel og teknikk</v>
      </c>
      <c r="B461" s="6" t="str">
        <f>Data!A461</f>
        <v>1822</v>
      </c>
      <c r="C461" s="7" t="str">
        <f>Data!B461</f>
        <v>Leirfjord kommune</v>
      </c>
      <c r="D461" s="7" t="str">
        <f>Data!C461</f>
        <v>Samferdsel og teknikk</v>
      </c>
      <c r="E461" s="1">
        <f>Data!D461</f>
        <v>5.3100000000000005</v>
      </c>
      <c r="F461" s="1">
        <f>Data!E461+Data!F461</f>
        <v>0</v>
      </c>
      <c r="G461" s="1">
        <f>Data!G461</f>
        <v>0</v>
      </c>
      <c r="H461" s="1">
        <f t="shared" si="71"/>
        <v>0</v>
      </c>
      <c r="I461" s="1">
        <f t="shared" si="72"/>
        <v>0</v>
      </c>
      <c r="J461" s="1">
        <f t="shared" si="73"/>
        <v>0</v>
      </c>
      <c r="K461" s="1">
        <f>'Innlegging av opplysninger'!$B$4*H461</f>
        <v>0</v>
      </c>
      <c r="L461" s="1"/>
      <c r="M461" s="1">
        <f>'Innlegging av opplysninger'!$B$5*H461</f>
        <v>0</v>
      </c>
      <c r="N461" s="1">
        <f>'Innlegging av opplysninger'!$B$5*I461</f>
        <v>0</v>
      </c>
      <c r="O461" s="1">
        <f>'Innlegging av opplysninger'!$B$5*J461</f>
        <v>0</v>
      </c>
      <c r="P461" s="1">
        <f>'Innlegging av opplysninger'!$B$5*K461</f>
        <v>0</v>
      </c>
      <c r="Q461" s="1"/>
      <c r="R461" s="1">
        <f>'Innlegging av opplysninger'!$C$11*SUM(H461:Q461)</f>
        <v>0</v>
      </c>
      <c r="S461" s="1">
        <f>'Innlegging av opplysninger'!$C$13*(((H461+J461+M461+O461)*Data!H461)+(J461+O461)*(1-Data!H461)*1.8/12+I461+N461+K461+L461+P461+Q461)</f>
        <v>0</v>
      </c>
      <c r="T461" s="1">
        <f>'Innlegging av opplysninger'!$C$13*((H461+J461+M461+O461)*(1-Data!H461)-(J461+O461)*(1-Data!H461)*1.8/12)</f>
        <v>0</v>
      </c>
      <c r="U461" s="1">
        <f>Data!I461</f>
        <v>0</v>
      </c>
      <c r="V461" s="1">
        <f>Data!J461+Data!K461</f>
        <v>0</v>
      </c>
      <c r="W461" s="1">
        <f>Data!L461</f>
        <v>0</v>
      </c>
      <c r="X461" s="1">
        <f t="shared" si="77"/>
        <v>0</v>
      </c>
      <c r="Y461" s="100">
        <f t="shared" si="78"/>
        <v>0</v>
      </c>
      <c r="Z461" s="100">
        <f t="shared" si="79"/>
        <v>0</v>
      </c>
      <c r="AA461" s="100">
        <f>'Innlegging av opplysninger'!$B$4*X461</f>
        <v>0</v>
      </c>
      <c r="AB461" s="1"/>
      <c r="AC461" s="1">
        <f>'Innlegging av opplysninger'!$B$5*X461</f>
        <v>0</v>
      </c>
      <c r="AD461" s="1">
        <f>'Innlegging av opplysninger'!$B$5*Y461</f>
        <v>0</v>
      </c>
      <c r="AE461" s="1">
        <f>'Innlegging av opplysninger'!$B$5*Z461</f>
        <v>0</v>
      </c>
      <c r="AF461" s="1">
        <f>'Innlegging av opplysninger'!$B$5*AA461</f>
        <v>0</v>
      </c>
      <c r="AG461" s="1"/>
      <c r="AH461" s="1">
        <f>'Innlegging av opplysninger'!$C$11*SUM(X461:AG461)</f>
        <v>0</v>
      </c>
      <c r="AI461" s="1">
        <f>'Innlegging av opplysninger'!$C$13*(((X461+Z461+AC461+AE461)*Data!M461)+(Z461+AE461)*(1-Data!M461)*1.8/12+Y461+AD461+AA461+AB461+AF461+AG461)</f>
        <v>0</v>
      </c>
      <c r="AJ461" s="1">
        <f>'Innlegging av opplysninger'!$C$13*((X461+Z461+AC461+AE461)*(1-Data!M461)-(Z461+AE461)*(1-Data!M461)*1.8/12)</f>
        <v>0</v>
      </c>
      <c r="AK461" s="83">
        <f t="shared" si="74"/>
        <v>0</v>
      </c>
      <c r="AL461" s="83">
        <f t="shared" si="75"/>
        <v>0</v>
      </c>
      <c r="AM461" s="83">
        <f t="shared" si="76"/>
        <v>0</v>
      </c>
    </row>
    <row r="462" spans="1:55">
      <c r="A462" t="str">
        <f t="shared" si="70"/>
        <v>1822Annet</v>
      </c>
      <c r="B462" s="6" t="str">
        <f>Data!A462</f>
        <v>1822</v>
      </c>
      <c r="C462" s="7" t="str">
        <f>Data!B462</f>
        <v>Leirfjord kommune</v>
      </c>
      <c r="D462" s="7" t="str">
        <f>Data!C462</f>
        <v>Annet</v>
      </c>
      <c r="E462" s="1">
        <f>Data!D462</f>
        <v>20.399999999999999</v>
      </c>
      <c r="F462" s="1">
        <f>Data!E462+Data!F462</f>
        <v>48555.586601307208</v>
      </c>
      <c r="G462" s="1">
        <f>Data!G462</f>
        <v>82.451960784313741</v>
      </c>
      <c r="H462" s="1">
        <f t="shared" si="71"/>
        <v>10805825.090909094</v>
      </c>
      <c r="I462" s="1">
        <f t="shared" si="72"/>
        <v>18349.309090909093</v>
      </c>
      <c r="J462" s="1">
        <f t="shared" si="73"/>
        <v>1298900.9280000003</v>
      </c>
      <c r="K462" s="1">
        <f>'Innlegging av opplysninger'!$B$4*H462</f>
        <v>1404757.2618181822</v>
      </c>
      <c r="L462" s="1"/>
      <c r="M462" s="1">
        <f>'Innlegging av opplysninger'!$B$5*H462</f>
        <v>1415563.0869090913</v>
      </c>
      <c r="N462" s="1">
        <f>'Innlegging av opplysninger'!$B$5*I462</f>
        <v>2403.7594909090913</v>
      </c>
      <c r="O462" s="1">
        <f>'Innlegging av opplysninger'!$B$5*J462</f>
        <v>170156.02156800005</v>
      </c>
      <c r="P462" s="1">
        <f>'Innlegging av opplysninger'!$B$5*K462</f>
        <v>184023.20129818187</v>
      </c>
      <c r="Q462" s="1"/>
      <c r="R462" s="1">
        <f>'Innlegging av opplysninger'!$C$11*SUM(H462:Q462)</f>
        <v>581399.18904520583</v>
      </c>
      <c r="S462" s="1">
        <f>'Innlegging av opplysninger'!$C$13*(((H462+J462+M462+O462)*Data!H462)+(J462+O462)*(1-Data!H462)*1.8/12+I462+N462+K462+L462+P462+Q462)</f>
        <v>100538.65670550789</v>
      </c>
      <c r="T462" s="1">
        <f>'Innlegging av opplysninger'!$C$13*((H462+J462+M462+O462)*(1-Data!H462)-(J462+O462)*(1-Data!H462)*1.8/12)</f>
        <v>695060.23356687906</v>
      </c>
      <c r="U462" s="1">
        <f>Data!I462</f>
        <v>0.5</v>
      </c>
      <c r="V462" s="1">
        <f>Data!J462+Data!K462</f>
        <v>49272.75</v>
      </c>
      <c r="W462" s="1">
        <f>Data!L462</f>
        <v>0</v>
      </c>
      <c r="X462" s="1">
        <f t="shared" si="77"/>
        <v>268760.45454545453</v>
      </c>
      <c r="Y462" s="100">
        <f t="shared" si="78"/>
        <v>0</v>
      </c>
      <c r="Z462" s="100">
        <f t="shared" si="79"/>
        <v>38432.744999999995</v>
      </c>
      <c r="AA462" s="100">
        <f>'Innlegging av opplysninger'!$B$4*X462</f>
        <v>34938.859090909093</v>
      </c>
      <c r="AB462" s="1"/>
      <c r="AC462" s="1">
        <f>'Innlegging av opplysninger'!$B$5*X462</f>
        <v>35207.619545454545</v>
      </c>
      <c r="AD462" s="1">
        <f>'Innlegging av opplysninger'!$B$5*Y462</f>
        <v>0</v>
      </c>
      <c r="AE462" s="1">
        <f>'Innlegging av opplysninger'!$B$5*Z462</f>
        <v>5034.6895949999998</v>
      </c>
      <c r="AF462" s="1">
        <f>'Innlegging av opplysninger'!$B$5*AA462</f>
        <v>4576.9905409090916</v>
      </c>
      <c r="AG462" s="1"/>
      <c r="AH462" s="1">
        <f>'Innlegging av opplysninger'!$C$11*SUM(X462:AG462)</f>
        <v>14704.151616073636</v>
      </c>
      <c r="AI462" s="1">
        <f>'Innlegging av opplysninger'!$C$13*(((X462+Z462+AC462+AE462)*Data!M462)+(Z462+AE462)*(1-Data!M462)*1.8/12+Y462+AD462+AA462+AB462+AF462+AG462)</f>
        <v>2393.8701706955453</v>
      </c>
      <c r="AJ462" s="1">
        <f>'Innlegging av opplysninger'!$C$13*((X462+Z462+AC462+AE462)*(1-Data!M462)-(Z462+AE462)*(1-Data!M462)*1.8/12)</f>
        <v>17727.600461826274</v>
      </c>
      <c r="AK462" s="83">
        <f t="shared" si="74"/>
        <v>596000</v>
      </c>
      <c r="AL462" s="83">
        <f t="shared" si="75"/>
        <v>103000</v>
      </c>
      <c r="AM462" s="83">
        <f t="shared" si="76"/>
        <v>713000</v>
      </c>
    </row>
    <row r="463" spans="1:55">
      <c r="A463" t="str">
        <f t="shared" si="70"/>
        <v>1824Alle</v>
      </c>
      <c r="B463" s="6" t="str">
        <f>Data!A463</f>
        <v>1824</v>
      </c>
      <c r="C463" s="7" t="str">
        <f>Data!B463</f>
        <v>Vefsn kommune</v>
      </c>
      <c r="D463" s="7" t="str">
        <f>Data!C463</f>
        <v>Alle</v>
      </c>
      <c r="E463" s="1">
        <f>Data!D463</f>
        <v>1025.1372000000006</v>
      </c>
      <c r="F463" s="1">
        <f>Data!E463+Data!F463</f>
        <v>45280.952408792946</v>
      </c>
      <c r="G463" s="1">
        <f>Data!G463</f>
        <v>486.05409110117142</v>
      </c>
      <c r="H463" s="1">
        <f t="shared" si="71"/>
        <v>506391150.1710903</v>
      </c>
      <c r="I463" s="1">
        <f t="shared" si="72"/>
        <v>5435695.9636363648</v>
      </c>
      <c r="J463" s="1">
        <f t="shared" si="73"/>
        <v>61419221.536167197</v>
      </c>
      <c r="K463" s="1">
        <f>'Innlegging av opplysninger'!$B$4*H463</f>
        <v>65830849.522241741</v>
      </c>
      <c r="L463" s="1"/>
      <c r="M463" s="1">
        <f>'Innlegging av opplysninger'!$B$5*H463</f>
        <v>66337240.672412835</v>
      </c>
      <c r="N463" s="1">
        <f>'Innlegging av opplysninger'!$B$5*I463</f>
        <v>712076.17123636382</v>
      </c>
      <c r="O463" s="1">
        <f>'Innlegging av opplysninger'!$B$5*J463</f>
        <v>8045918.0212379033</v>
      </c>
      <c r="P463" s="1">
        <f>'Innlegging av opplysninger'!$B$5*K463</f>
        <v>8623841.2874136679</v>
      </c>
      <c r="Q463" s="1"/>
      <c r="R463" s="1">
        <f>'Innlegging av opplysninger'!$C$11*SUM(H463:Q463)</f>
        <v>27466247.747126579</v>
      </c>
      <c r="S463" s="1">
        <f>'Innlegging av opplysninger'!$C$13*(((H463+J463+M463+O463)*Data!H463)+(J463+O463)*(1-Data!H463)*1.8/12+I463+N463+K463+L463+P463+Q463)</f>
        <v>5178043.8776725391</v>
      </c>
      <c r="T463" s="1">
        <f>'Innlegging av opplysninger'!$C$13*((H463+J463+M463+O463)*(1-Data!H463)-(J463+O463)*(1-Data!H463)*1.8/12)</f>
        <v>32407347.776290148</v>
      </c>
      <c r="U463" s="1">
        <f>Data!I463</f>
        <v>128.67839999999995</v>
      </c>
      <c r="V463" s="1">
        <f>Data!J463+Data!K463</f>
        <v>46708.775967450674</v>
      </c>
      <c r="W463" s="1">
        <f>Data!L463</f>
        <v>594.70750335720686</v>
      </c>
      <c r="X463" s="1">
        <f t="shared" si="77"/>
        <v>65568115.172181837</v>
      </c>
      <c r="Y463" s="100">
        <f t="shared" si="78"/>
        <v>834829.19999999972</v>
      </c>
      <c r="Z463" s="100">
        <f t="shared" si="79"/>
        <v>9495621.045222003</v>
      </c>
      <c r="AA463" s="100">
        <f>'Innlegging av opplysninger'!$B$4*X463</f>
        <v>8523854.9723836388</v>
      </c>
      <c r="AB463" s="1"/>
      <c r="AC463" s="1">
        <f>'Innlegging av opplysninger'!$B$5*X463</f>
        <v>8589423.0875558201</v>
      </c>
      <c r="AD463" s="1">
        <f>'Innlegging av opplysninger'!$B$5*Y463</f>
        <v>109362.62519999997</v>
      </c>
      <c r="AE463" s="1">
        <f>'Innlegging av opplysninger'!$B$5*Z463</f>
        <v>1243926.3569240824</v>
      </c>
      <c r="AF463" s="1">
        <f>'Innlegging av opplysninger'!$B$5*AA463</f>
        <v>1116625.0013822566</v>
      </c>
      <c r="AG463" s="1"/>
      <c r="AH463" s="1">
        <f>'Innlegging av opplysninger'!$C$11*SUM(X463:AG463)</f>
        <v>3628306.7835122868</v>
      </c>
      <c r="AI463" s="1">
        <f>'Innlegging av opplysninger'!$C$13*(((X463+Z463+AC463+AE463)*Data!M463)+(Z463+AE463)*(1-Data!M463)*1.8/12+Y463+AD463+AA463+AB463+AF463+AG463)</f>
        <v>681735.11213162984</v>
      </c>
      <c r="AJ463" s="1">
        <f>'Innlegging av opplysninger'!$C$13*((X463+Z463+AC463+AE463)*(1-Data!M463)-(Z463+AE463)*(1-Data!M463)*1.8/12)</f>
        <v>4283316.2758325525</v>
      </c>
      <c r="AK463" s="83">
        <f t="shared" si="74"/>
        <v>31095000</v>
      </c>
      <c r="AL463" s="83">
        <f t="shared" si="75"/>
        <v>5860000</v>
      </c>
      <c r="AM463" s="83">
        <f t="shared" si="76"/>
        <v>36691000</v>
      </c>
    </row>
    <row r="464" spans="1:55">
      <c r="A464" t="str">
        <f t="shared" si="70"/>
        <v>1824Administrasjon</v>
      </c>
      <c r="B464" s="6" t="str">
        <f>Data!A464</f>
        <v>1824</v>
      </c>
      <c r="C464" s="7" t="str">
        <f>Data!B464</f>
        <v>Vefsn kommune</v>
      </c>
      <c r="D464" s="7" t="str">
        <f>Data!C464</f>
        <v>Administrasjon</v>
      </c>
      <c r="E464" s="1">
        <f>Data!D464</f>
        <v>72.426899999999989</v>
      </c>
      <c r="F464" s="1">
        <f>Data!E464+Data!F464</f>
        <v>45489.957656156308</v>
      </c>
      <c r="G464" s="1">
        <f>Data!G464</f>
        <v>25.80726221887172</v>
      </c>
      <c r="H464" s="1">
        <f t="shared" si="71"/>
        <v>35942144.881818183</v>
      </c>
      <c r="I464" s="1">
        <f t="shared" si="72"/>
        <v>20390.618181818179</v>
      </c>
      <c r="J464" s="1">
        <f t="shared" si="73"/>
        <v>4315504.26</v>
      </c>
      <c r="K464" s="1">
        <f>'Innlegging av opplysninger'!$B$4*H464</f>
        <v>4672478.8346363641</v>
      </c>
      <c r="L464" s="1"/>
      <c r="M464" s="1">
        <f>'Innlegging av opplysninger'!$B$5*H464</f>
        <v>4708420.9795181826</v>
      </c>
      <c r="N464" s="1">
        <f>'Innlegging av opplysninger'!$B$5*I464</f>
        <v>2671.1709818181816</v>
      </c>
      <c r="O464" s="1">
        <f>'Innlegging av opplysninger'!$B$5*J464</f>
        <v>565331.05805999995</v>
      </c>
      <c r="P464" s="1">
        <f>'Innlegging av opplysninger'!$B$5*K464</f>
        <v>612094.72733736376</v>
      </c>
      <c r="Q464" s="1"/>
      <c r="R464" s="1">
        <f>'Innlegging av opplysninger'!$C$11*SUM(H464:Q464)</f>
        <v>1931883.3881602813</v>
      </c>
      <c r="S464" s="1">
        <f>'Innlegging av opplysninger'!$C$13*(((H464+J464+M464+O464)*Data!H464)+(J464+O464)*(1-Data!H464)*1.8/12+I464+N464+K464+L464+P464+Q464)</f>
        <v>464925.84942944942</v>
      </c>
      <c r="T464" s="1">
        <f>'Innlegging av opplysninger'!$C$13*((H464+J464+M464+O464)*(1-Data!H464)-(J464+O464)*(1-Data!H464)*1.8/12)</f>
        <v>2178704.0501583046</v>
      </c>
      <c r="U464" s="1">
        <f>Data!I464</f>
        <v>20.200000000000003</v>
      </c>
      <c r="V464" s="1">
        <f>Data!J464+Data!K464</f>
        <v>45668.783333333318</v>
      </c>
      <c r="W464" s="1">
        <f>Data!L464</f>
        <v>0</v>
      </c>
      <c r="X464" s="1">
        <f t="shared" si="77"/>
        <v>10063739.16363636</v>
      </c>
      <c r="Y464" s="100">
        <f t="shared" si="78"/>
        <v>0</v>
      </c>
      <c r="Z464" s="100">
        <f t="shared" si="79"/>
        <v>1439114.7003999995</v>
      </c>
      <c r="AA464" s="100">
        <f>'Innlegging av opplysninger'!$B$4*X464</f>
        <v>1308286.0912727269</v>
      </c>
      <c r="AB464" s="1"/>
      <c r="AC464" s="1">
        <f>'Innlegging av opplysninger'!$B$5*X464</f>
        <v>1318349.8304363634</v>
      </c>
      <c r="AD464" s="1">
        <f>'Innlegging av opplysninger'!$B$5*Y464</f>
        <v>0</v>
      </c>
      <c r="AE464" s="1">
        <f>'Innlegging av opplysninger'!$B$5*Z464</f>
        <v>188524.02575239993</v>
      </c>
      <c r="AF464" s="1">
        <f>'Innlegging av opplysninger'!$B$5*AA464</f>
        <v>171385.47795672723</v>
      </c>
      <c r="AG464" s="1"/>
      <c r="AH464" s="1">
        <f>'Innlegging av opplysninger'!$C$11*SUM(X464:AG464)</f>
        <v>550597.17299927387</v>
      </c>
      <c r="AI464" s="1">
        <f>'Innlegging av opplysninger'!$C$13*(((X464+Z464+AC464+AE464)*Data!M464)+(Z464+AE464)*(1-Data!M464)*1.8/12+Y464+AD464+AA464+AB464+AF464+AG464)</f>
        <v>102159.98398869994</v>
      </c>
      <c r="AJ464" s="1">
        <f>'Innlegging av opplysninger'!$C$13*((X464+Z464+AC464+AE464)*(1-Data!M464)-(Z464+AE464)*(1-Data!M464)*1.8/12)</f>
        <v>651288.77906293795</v>
      </c>
      <c r="AK464" s="83">
        <f t="shared" si="74"/>
        <v>2482000</v>
      </c>
      <c r="AL464" s="83">
        <f t="shared" si="75"/>
        <v>567000</v>
      </c>
      <c r="AM464" s="83">
        <f t="shared" si="76"/>
        <v>2830000</v>
      </c>
    </row>
    <row r="465" spans="1:39">
      <c r="A465" t="str">
        <f t="shared" si="70"/>
        <v>1824Undervisning</v>
      </c>
      <c r="B465" s="6" t="str">
        <f>Data!A465</f>
        <v>1824</v>
      </c>
      <c r="C465" s="7" t="str">
        <f>Data!B465</f>
        <v>Vefsn kommune</v>
      </c>
      <c r="D465" s="7" t="str">
        <f>Data!C465</f>
        <v>Undervisning</v>
      </c>
      <c r="E465" s="1">
        <f>Data!D465</f>
        <v>271.86960000000005</v>
      </c>
      <c r="F465" s="1">
        <f>Data!E465+Data!F465</f>
        <v>46096.245724114291</v>
      </c>
      <c r="G465" s="1">
        <f>Data!G465</f>
        <v>0</v>
      </c>
      <c r="H465" s="1">
        <f t="shared" si="71"/>
        <v>136714558.76199996</v>
      </c>
      <c r="I465" s="1">
        <f t="shared" si="72"/>
        <v>0</v>
      </c>
      <c r="J465" s="1">
        <f t="shared" si="73"/>
        <v>16405747.051439995</v>
      </c>
      <c r="K465" s="1">
        <f>'Innlegging av opplysninger'!$B$4*H465</f>
        <v>17772892.639059994</v>
      </c>
      <c r="L465" s="1"/>
      <c r="M465" s="1">
        <f>'Innlegging av opplysninger'!$B$5*H465</f>
        <v>17909607.197821997</v>
      </c>
      <c r="N465" s="1">
        <f>'Innlegging av opplysninger'!$B$5*I465</f>
        <v>0</v>
      </c>
      <c r="O465" s="1">
        <f>'Innlegging av opplysninger'!$B$5*J465</f>
        <v>2149152.8637386393</v>
      </c>
      <c r="P465" s="1">
        <f>'Innlegging av opplysninger'!$B$5*K465</f>
        <v>2328248.9357168595</v>
      </c>
      <c r="Q465" s="1"/>
      <c r="R465" s="1">
        <f>'Innlegging av opplysninger'!$C$11*SUM(H465:Q465)</f>
        <v>7344647.8830915429</v>
      </c>
      <c r="S465" s="1">
        <f>'Innlegging av opplysninger'!$C$13*(((H465+J465+M465+O465)*Data!H465)+(J465+O465)*(1-Data!H465)*1.8/12+I465+N465+K465+L465+P465+Q465)</f>
        <v>1295472.8535041572</v>
      </c>
      <c r="T465" s="1">
        <f>'Innlegging av opplysninger'!$C$13*((H465+J465+M465+O465)*(1-Data!H465)-(J465+O465)*(1-Data!H465)*1.8/12)</f>
        <v>8755097.9338842705</v>
      </c>
      <c r="U465" s="1">
        <f>Data!I465</f>
        <v>26.316100000000002</v>
      </c>
      <c r="V465" s="1">
        <f>Data!J465+Data!K465</f>
        <v>49846.805787458361</v>
      </c>
      <c r="W465" s="1">
        <f>Data!L465</f>
        <v>0</v>
      </c>
      <c r="X465" s="1">
        <f t="shared" si="77"/>
        <v>14310256.644909088</v>
      </c>
      <c r="Y465" s="100">
        <f t="shared" si="78"/>
        <v>0</v>
      </c>
      <c r="Z465" s="100">
        <f t="shared" si="79"/>
        <v>2046366.7002219993</v>
      </c>
      <c r="AA465" s="100">
        <f>'Innlegging av opplysninger'!$B$4*X465</f>
        <v>1860333.3638381814</v>
      </c>
      <c r="AB465" s="1"/>
      <c r="AC465" s="1">
        <f>'Innlegging av opplysninger'!$B$5*X465</f>
        <v>1874643.6204830906</v>
      </c>
      <c r="AD465" s="1">
        <f>'Innlegging av opplysninger'!$B$5*Y465</f>
        <v>0</v>
      </c>
      <c r="AE465" s="1">
        <f>'Innlegging av opplysninger'!$B$5*Z465</f>
        <v>268074.03772908193</v>
      </c>
      <c r="AF465" s="1">
        <f>'Innlegging av opplysninger'!$B$5*AA465</f>
        <v>243703.67066280177</v>
      </c>
      <c r="AG465" s="1"/>
      <c r="AH465" s="1">
        <f>'Innlegging av opplysninger'!$C$11*SUM(X465:AG465)</f>
        <v>782928.36543808109</v>
      </c>
      <c r="AI465" s="1">
        <f>'Innlegging av opplysninger'!$C$13*(((X465+Z465+AC465+AE465)*Data!M465)+(Z465+AE465)*(1-Data!M465)*1.8/12+Y465+AD465+AA465+AB465+AF465+AG465)</f>
        <v>134049.92860389044</v>
      </c>
      <c r="AJ465" s="1">
        <f>'Innlegging av opplysninger'!$C$13*((X465+Z465+AC465+AE465)*(1-Data!M465)-(Z465+AE465)*(1-Data!M465)*1.8/12)</f>
        <v>937325.72936401004</v>
      </c>
      <c r="AK465" s="83">
        <f t="shared" si="74"/>
        <v>8128000</v>
      </c>
      <c r="AL465" s="83">
        <f t="shared" si="75"/>
        <v>1430000</v>
      </c>
      <c r="AM465" s="83">
        <f t="shared" si="76"/>
        <v>9692000</v>
      </c>
    </row>
    <row r="466" spans="1:39">
      <c r="A466" t="str">
        <f t="shared" si="70"/>
        <v>1824Barnehager</v>
      </c>
      <c r="B466" s="6" t="str">
        <f>Data!A466</f>
        <v>1824</v>
      </c>
      <c r="C466" s="7" t="str">
        <f>Data!B466</f>
        <v>Vefsn kommune</v>
      </c>
      <c r="D466" s="7" t="str">
        <f>Data!C466</f>
        <v>Barnehager</v>
      </c>
      <c r="E466" s="1">
        <f>Data!D466</f>
        <v>85.974299999999999</v>
      </c>
      <c r="F466" s="1">
        <f>Data!E466+Data!F466</f>
        <v>39850.117961607903</v>
      </c>
      <c r="G466" s="1">
        <f>Data!G466</f>
        <v>0</v>
      </c>
      <c r="H466" s="1">
        <f t="shared" si="71"/>
        <v>37375483.599999994</v>
      </c>
      <c r="I466" s="1">
        <f t="shared" si="72"/>
        <v>0</v>
      </c>
      <c r="J466" s="1">
        <f t="shared" si="73"/>
        <v>4485058.0319999987</v>
      </c>
      <c r="K466" s="1">
        <f>'Innlegging av opplysninger'!$B$4*H466</f>
        <v>4858812.8679999998</v>
      </c>
      <c r="L466" s="1"/>
      <c r="M466" s="1">
        <f>'Innlegging av opplysninger'!$B$5*H466</f>
        <v>4896188.3515999997</v>
      </c>
      <c r="N466" s="1">
        <f>'Innlegging av opplysninger'!$B$5*I466</f>
        <v>0</v>
      </c>
      <c r="O466" s="1">
        <f>'Innlegging av opplysninger'!$B$5*J466</f>
        <v>587542.6021919999</v>
      </c>
      <c r="P466" s="1">
        <f>'Innlegging av opplysninger'!$B$5*K466</f>
        <v>636504.48570800002</v>
      </c>
      <c r="Q466" s="1"/>
      <c r="R466" s="1">
        <f>'Innlegging av opplysninger'!$C$11*SUM(H466:Q466)</f>
        <v>2007904.4177009996</v>
      </c>
      <c r="S466" s="1">
        <f>'Innlegging av opplysninger'!$C$13*(((H466+J466+M466+O466)*Data!H466)+(J466+O466)*(1-Data!H466)*1.8/12+I466+N466+K466+L466+P466+Q466)</f>
        <v>334035.48316662631</v>
      </c>
      <c r="T466" s="1">
        <f>'Innlegging av opplysninger'!$C$13*((H466+J466+M466+O466)*(1-Data!H466)-(J466+O466)*(1-Data!H466)*1.8/12)</f>
        <v>2413623.1936873728</v>
      </c>
      <c r="U466" s="1">
        <f>Data!I466</f>
        <v>4.8</v>
      </c>
      <c r="V466" s="1">
        <f>Data!J466+Data!K466</f>
        <v>37036.458333333336</v>
      </c>
      <c r="W466" s="1">
        <f>Data!L466</f>
        <v>0</v>
      </c>
      <c r="X466" s="1">
        <f t="shared" si="77"/>
        <v>1939363.6363636362</v>
      </c>
      <c r="Y466" s="100">
        <f t="shared" si="78"/>
        <v>0</v>
      </c>
      <c r="Z466" s="100">
        <f t="shared" si="79"/>
        <v>277328.99999999994</v>
      </c>
      <c r="AA466" s="100">
        <f>'Innlegging av opplysninger'!$B$4*X466</f>
        <v>252117.27272727271</v>
      </c>
      <c r="AB466" s="1"/>
      <c r="AC466" s="1">
        <f>'Innlegging av opplysninger'!$B$5*X466</f>
        <v>254056.63636363635</v>
      </c>
      <c r="AD466" s="1">
        <f>'Innlegging av opplysninger'!$B$5*Y466</f>
        <v>0</v>
      </c>
      <c r="AE466" s="1">
        <f>'Innlegging av opplysninger'!$B$5*Z466</f>
        <v>36330.098999999995</v>
      </c>
      <c r="AF466" s="1">
        <f>'Innlegging av opplysninger'!$B$5*AA466</f>
        <v>33027.362727272724</v>
      </c>
      <c r="AG466" s="1"/>
      <c r="AH466" s="1">
        <f>'Innlegging av opplysninger'!$C$11*SUM(X466:AG466)</f>
        <v>106104.51227290908</v>
      </c>
      <c r="AI466" s="1">
        <f>'Innlegging av opplysninger'!$C$13*(((X466+Z466+AC466+AE466)*Data!M466)+(Z466+AE466)*(1-Data!M466)*1.8/12+Y466+AD466+AA466+AB466+AF466+AG466)</f>
        <v>17274.062015836364</v>
      </c>
      <c r="AJ466" s="1">
        <f>'Innlegging av opplysninger'!$C$13*((X466+Z466+AC466+AE466)*(1-Data!M466)-(Z466+AE466)*(1-Data!M466)*1.8/12)</f>
        <v>127921.58635761816</v>
      </c>
      <c r="AK466" s="83">
        <f t="shared" si="74"/>
        <v>2114000</v>
      </c>
      <c r="AL466" s="83">
        <f t="shared" si="75"/>
        <v>351000</v>
      </c>
      <c r="AM466" s="83">
        <f t="shared" si="76"/>
        <v>2542000</v>
      </c>
    </row>
    <row r="467" spans="1:39">
      <c r="A467" t="str">
        <f t="shared" si="70"/>
        <v>1824Helse/pleie/omsorg</v>
      </c>
      <c r="B467" s="6" t="str">
        <f>Data!A467</f>
        <v>1824</v>
      </c>
      <c r="C467" s="7" t="str">
        <f>Data!B467</f>
        <v>Vefsn kommune</v>
      </c>
      <c r="D467" s="7" t="str">
        <f>Data!C467</f>
        <v>Helse/pleie/omsorg</v>
      </c>
      <c r="E467" s="1">
        <f>Data!D467</f>
        <v>482.67490000000072</v>
      </c>
      <c r="F467" s="1">
        <f>Data!E467+Data!F467</f>
        <v>45236.141938738998</v>
      </c>
      <c r="G467" s="1">
        <f>Data!G467</f>
        <v>969.33395542216738</v>
      </c>
      <c r="H467" s="1">
        <f t="shared" si="71"/>
        <v>238192912.218182</v>
      </c>
      <c r="I467" s="1">
        <f t="shared" si="72"/>
        <v>5104070.9454545435</v>
      </c>
      <c r="J467" s="1">
        <f t="shared" si="73"/>
        <v>29195637.979636382</v>
      </c>
      <c r="K467" s="1">
        <f>'Innlegging av opplysninger'!$B$4*H467</f>
        <v>30965078.588363662</v>
      </c>
      <c r="L467" s="1"/>
      <c r="M467" s="1">
        <f>'Innlegging av opplysninger'!$B$5*H467</f>
        <v>31203271.500581842</v>
      </c>
      <c r="N467" s="1">
        <f>'Innlegging av opplysninger'!$B$5*I467</f>
        <v>668633.29385454522</v>
      </c>
      <c r="O467" s="1">
        <f>'Innlegging av opplysninger'!$B$5*J467</f>
        <v>3824628.5753323664</v>
      </c>
      <c r="P467" s="1">
        <f>'Innlegging av opplysninger'!$B$5*K467</f>
        <v>4056425.2950756401</v>
      </c>
      <c r="Q467" s="1"/>
      <c r="R467" s="1">
        <f>'Innlegging av opplysninger'!$C$11*SUM(H467:Q467)</f>
        <v>13042005.019066276</v>
      </c>
      <c r="S467" s="1">
        <f>'Innlegging av opplysninger'!$C$13*(((H467+J467+M467+O467)*Data!H467)+(J467+O467)*(1-Data!H467)*1.8/12+I467+N467+K467+L467+P467+Q467)</f>
        <v>2491584.7146772668</v>
      </c>
      <c r="T467" s="1">
        <f>'Innlegging av opplysninger'!$C$13*((H467+J467+M467+O467)*(1-Data!H467)-(J467+O467)*(1-Data!H467)*1.8/12)</f>
        <v>15355369.521939741</v>
      </c>
      <c r="U467" s="1">
        <f>Data!I467</f>
        <v>59.71350000000001</v>
      </c>
      <c r="V467" s="1">
        <f>Data!J467+Data!K467</f>
        <v>45592.500551243305</v>
      </c>
      <c r="W467" s="1">
        <f>Data!L467</f>
        <v>1214.2927478710842</v>
      </c>
      <c r="X467" s="1">
        <f t="shared" si="77"/>
        <v>29699866.709090915</v>
      </c>
      <c r="Y467" s="100">
        <f t="shared" si="78"/>
        <v>791014.58181818179</v>
      </c>
      <c r="Z467" s="100">
        <f t="shared" si="79"/>
        <v>4360196.0246000001</v>
      </c>
      <c r="AA467" s="100">
        <f>'Innlegging av opplysninger'!$B$4*X467</f>
        <v>3860982.6721818191</v>
      </c>
      <c r="AB467" s="1"/>
      <c r="AC467" s="1">
        <f>'Innlegging av opplysninger'!$B$5*X467</f>
        <v>3890682.5388909099</v>
      </c>
      <c r="AD467" s="1">
        <f>'Innlegging av opplysninger'!$B$5*Y467</f>
        <v>103622.91021818182</v>
      </c>
      <c r="AE467" s="1">
        <f>'Innlegging av opplysninger'!$B$5*Z467</f>
        <v>571185.67922260007</v>
      </c>
      <c r="AF467" s="1">
        <f>'Innlegging av opplysninger'!$B$5*AA467</f>
        <v>505788.73005581833</v>
      </c>
      <c r="AG467" s="1"/>
      <c r="AH467" s="1">
        <f>'Innlegging av opplysninger'!$C$11*SUM(X467:AG467)</f>
        <v>1663766.9141509801</v>
      </c>
      <c r="AI467" s="1">
        <f>'Innlegging av opplysninger'!$C$13*(((X467+Z467+AC467+AE467)*Data!M467)+(Z467+AE467)*(1-Data!M467)*1.8/12+Y467+AD467+AA467+AB467+AF467+AG467)</f>
        <v>314865.6081486835</v>
      </c>
      <c r="AJ467" s="1">
        <f>'Innlegging av opplysninger'!$C$13*((X467+Z467+AC467+AE467)*(1-Data!M467)-(Z467+AE467)*(1-Data!M467)*1.8/12)</f>
        <v>1961868.0638473947</v>
      </c>
      <c r="AK467" s="83">
        <f t="shared" si="74"/>
        <v>14706000</v>
      </c>
      <c r="AL467" s="83">
        <f t="shared" si="75"/>
        <v>2806000</v>
      </c>
      <c r="AM467" s="83">
        <f t="shared" si="76"/>
        <v>17317000</v>
      </c>
    </row>
    <row r="468" spans="1:39">
      <c r="A468" t="str">
        <f t="shared" si="70"/>
        <v>1824Samferdsel og teknikk</v>
      </c>
      <c r="B468" s="6" t="str">
        <f>Data!A468</f>
        <v>1824</v>
      </c>
      <c r="C468" s="7" t="str">
        <f>Data!B468</f>
        <v>Vefsn kommune</v>
      </c>
      <c r="D468" s="7" t="str">
        <f>Data!C468</f>
        <v>Samferdsel og teknikk</v>
      </c>
      <c r="E468" s="1">
        <f>Data!D468</f>
        <v>67.572000000000003</v>
      </c>
      <c r="F468" s="1">
        <f>Data!E468+Data!F468</f>
        <v>45154.983351092174</v>
      </c>
      <c r="G468" s="1">
        <f>Data!G468</f>
        <v>260.06777955366118</v>
      </c>
      <c r="H468" s="1">
        <f t="shared" si="71"/>
        <v>33285954.92727273</v>
      </c>
      <c r="I468" s="1">
        <f t="shared" si="72"/>
        <v>191708.72727272721</v>
      </c>
      <c r="J468" s="1">
        <f t="shared" si="73"/>
        <v>4017319.6385454545</v>
      </c>
      <c r="K468" s="1">
        <f>'Innlegging av opplysninger'!$B$4*H468</f>
        <v>4327174.1405454548</v>
      </c>
      <c r="L468" s="1"/>
      <c r="M468" s="1">
        <f>'Innlegging av opplysninger'!$B$5*H468</f>
        <v>4360460.0954727279</v>
      </c>
      <c r="N468" s="1">
        <f>'Innlegging av opplysninger'!$B$5*I468</f>
        <v>25113.843272727267</v>
      </c>
      <c r="O468" s="1">
        <f>'Innlegging av opplysninger'!$B$5*J468</f>
        <v>526268.87264945451</v>
      </c>
      <c r="P468" s="1">
        <f>'Innlegging av opplysninger'!$B$5*K468</f>
        <v>566859.81241145462</v>
      </c>
      <c r="Q468" s="1"/>
      <c r="R468" s="1">
        <f>'Innlegging av opplysninger'!$C$11*SUM(H468:Q468)</f>
        <v>1797432.682182824</v>
      </c>
      <c r="S468" s="1">
        <f>'Innlegging av opplysninger'!$C$13*(((H468+J468+M468+O468)*Data!H468)+(J468+O468)*(1-Data!H468)*1.8/12+I468+N468+K468+L468+P468+Q468)</f>
        <v>328647.31350355875</v>
      </c>
      <c r="T468" s="1">
        <f>'Innlegging av opplysninger'!$C$13*((H468+J468+M468+O468)*(1-Data!H468)-(J468+O468)*(1-Data!H468)*1.8/12)</f>
        <v>2130997.409483463</v>
      </c>
      <c r="U468" s="1">
        <f>Data!I468</f>
        <v>9</v>
      </c>
      <c r="V468" s="1">
        <f>Data!J468+Data!K468</f>
        <v>47432.402962962966</v>
      </c>
      <c r="W468" s="1">
        <f>Data!L468</f>
        <v>124.15777777777778</v>
      </c>
      <c r="X468" s="1">
        <f t="shared" si="77"/>
        <v>4656999.5636363635</v>
      </c>
      <c r="Y468" s="100">
        <f t="shared" si="78"/>
        <v>12190.036363636364</v>
      </c>
      <c r="Z468" s="100">
        <f t="shared" si="79"/>
        <v>667694.11279999989</v>
      </c>
      <c r="AA468" s="100">
        <f>'Innlegging av opplysninger'!$B$4*X468</f>
        <v>605409.94327272731</v>
      </c>
      <c r="AB468" s="1"/>
      <c r="AC468" s="1">
        <f>'Innlegging av opplysninger'!$B$5*X468</f>
        <v>610066.94283636368</v>
      </c>
      <c r="AD468" s="1">
        <f>'Innlegging av opplysninger'!$B$5*Y468</f>
        <v>1596.8947636363637</v>
      </c>
      <c r="AE468" s="1">
        <f>'Innlegging av opplysninger'!$B$5*Z468</f>
        <v>87467.928776799992</v>
      </c>
      <c r="AF468" s="1">
        <f>'Innlegging av opplysninger'!$B$5*AA468</f>
        <v>79308.702568727284</v>
      </c>
      <c r="AG468" s="1"/>
      <c r="AH468" s="1">
        <f>'Innlegging av opplysninger'!$C$11*SUM(X468:AG468)</f>
        <v>255387.89675069368</v>
      </c>
      <c r="AI468" s="1">
        <f>'Innlegging av opplysninger'!$C$13*(((X468+Z468+AC468+AE468)*Data!M468)+(Z468+AE468)*(1-Data!M468)*1.8/12+Y468+AD468+AA468+AB468+AF468+AG468)</f>
        <v>52881.768334405686</v>
      </c>
      <c r="AJ468" s="1">
        <f>'Innlegging av opplysninger'!$C$13*((X468+Z468+AC468+AE468)*(1-Data!M468)-(Z468+AE468)*(1-Data!M468)*1.8/12)</f>
        <v>296596.40616654354</v>
      </c>
      <c r="AK468" s="83">
        <f t="shared" si="74"/>
        <v>2053000</v>
      </c>
      <c r="AL468" s="83">
        <f t="shared" si="75"/>
        <v>382000</v>
      </c>
      <c r="AM468" s="83">
        <f t="shared" si="76"/>
        <v>2428000</v>
      </c>
    </row>
    <row r="469" spans="1:39">
      <c r="A469" t="str">
        <f t="shared" si="70"/>
        <v>1824Annet</v>
      </c>
      <c r="B469" s="6" t="str">
        <f>Data!A469</f>
        <v>1824</v>
      </c>
      <c r="C469" s="7" t="str">
        <f>Data!B469</f>
        <v>Vefsn kommune</v>
      </c>
      <c r="D469" s="7" t="str">
        <f>Data!C469</f>
        <v>Annet</v>
      </c>
      <c r="E469" s="1">
        <f>Data!D469</f>
        <v>44.619500000000002</v>
      </c>
      <c r="F469" s="1">
        <f>Data!E469+Data!F469</f>
        <v>51113.872783573694</v>
      </c>
      <c r="G469" s="1">
        <f>Data!G469</f>
        <v>245.55452212597626</v>
      </c>
      <c r="H469" s="1">
        <f t="shared" si="71"/>
        <v>24880095.781818178</v>
      </c>
      <c r="I469" s="1">
        <f t="shared" si="72"/>
        <v>119525.67272727269</v>
      </c>
      <c r="J469" s="1">
        <f t="shared" si="73"/>
        <v>2999954.5745454538</v>
      </c>
      <c r="K469" s="1">
        <f>'Innlegging av opplysninger'!$B$4*H469</f>
        <v>3234412.4516363633</v>
      </c>
      <c r="L469" s="1"/>
      <c r="M469" s="1">
        <f>'Innlegging av opplysninger'!$B$5*H469</f>
        <v>3259292.5474181813</v>
      </c>
      <c r="N469" s="1">
        <f>'Innlegging av opplysninger'!$B$5*I469</f>
        <v>15657.863127272722</v>
      </c>
      <c r="O469" s="1">
        <f>'Innlegging av opplysninger'!$B$5*J469</f>
        <v>392994.04926545447</v>
      </c>
      <c r="P469" s="1">
        <f>'Innlegging av opplysninger'!$B$5*K469</f>
        <v>423708.03116436361</v>
      </c>
      <c r="Q469" s="1"/>
      <c r="R469" s="1">
        <f>'Innlegging av opplysninger'!$C$11*SUM(H469:Q469)</f>
        <v>1342374.3569246964</v>
      </c>
      <c r="S469" s="1">
        <f>'Innlegging av opplysninger'!$C$13*(((H469+J469+M469+O469)*Data!H469)+(J469+O469)*(1-Data!H469)*1.8/12+I469+N469+K469+L469+P469+Q469)</f>
        <v>263199.317175142</v>
      </c>
      <c r="T469" s="1">
        <f>'Innlegging av opplysninger'!$C$13*((H469+J469+M469+O469)*(1-Data!H469)-(J469+O469)*(1-Data!H469)*1.8/12)</f>
        <v>1573734.0133533899</v>
      </c>
      <c r="U469" s="1">
        <f>Data!I469</f>
        <v>8.6487999999999996</v>
      </c>
      <c r="V469" s="1">
        <f>Data!J469+Data!K469</f>
        <v>51911.617796688552</v>
      </c>
      <c r="W469" s="1">
        <f>Data!L469</f>
        <v>335.18175931921195</v>
      </c>
      <c r="X469" s="1">
        <f t="shared" si="77"/>
        <v>4897889.4545454532</v>
      </c>
      <c r="Y469" s="100">
        <f t="shared" si="78"/>
        <v>31624.581818181818</v>
      </c>
      <c r="Z469" s="100">
        <f t="shared" si="79"/>
        <v>704920.50719999976</v>
      </c>
      <c r="AA469" s="100">
        <f>'Innlegging av opplysninger'!$B$4*X469</f>
        <v>636725.62909090891</v>
      </c>
      <c r="AB469" s="1"/>
      <c r="AC469" s="1">
        <f>'Innlegging av opplysninger'!$B$5*X469</f>
        <v>641623.51854545437</v>
      </c>
      <c r="AD469" s="1">
        <f>'Innlegging av opplysninger'!$B$5*Y469</f>
        <v>4142.8202181818178</v>
      </c>
      <c r="AE469" s="1">
        <f>'Innlegging av opplysninger'!$B$5*Z469</f>
        <v>92344.586443199965</v>
      </c>
      <c r="AF469" s="1">
        <f>'Innlegging av opplysninger'!$B$5*AA469</f>
        <v>83411.057410909067</v>
      </c>
      <c r="AG469" s="1"/>
      <c r="AH469" s="1">
        <f>'Innlegging av opplysninger'!$C$11*SUM(X469:AG469)</f>
        <v>269521.92190034699</v>
      </c>
      <c r="AI469" s="1">
        <f>'Innlegging av opplysninger'!$C$13*(((X469+Z469+AC469+AE469)*Data!M469)+(Z469+AE469)*(1-Data!M469)*1.8/12+Y469+AD469+AA469+AB469+AF469+AG469)</f>
        <v>60459.768774615106</v>
      </c>
      <c r="AJ469" s="1">
        <f>'Innlegging av opplysninger'!$C$13*((X469+Z469+AC469+AE469)*(1-Data!M469)-(Z469+AE469)*(1-Data!M469)*1.8/12)</f>
        <v>308359.70329954388</v>
      </c>
      <c r="AK469" s="83">
        <f t="shared" si="74"/>
        <v>1612000</v>
      </c>
      <c r="AL469" s="83">
        <f t="shared" si="75"/>
        <v>324000</v>
      </c>
      <c r="AM469" s="83">
        <f t="shared" si="76"/>
        <v>1882000</v>
      </c>
    </row>
    <row r="470" spans="1:39">
      <c r="A470" t="str">
        <f t="shared" si="70"/>
        <v>1825Alle</v>
      </c>
      <c r="B470" s="6" t="str">
        <f>Data!A470</f>
        <v>1825</v>
      </c>
      <c r="C470" s="7" t="str">
        <f>Data!B470</f>
        <v>Grane kommune</v>
      </c>
      <c r="D470" s="7" t="str">
        <f>Data!C470</f>
        <v>Alle</v>
      </c>
      <c r="E470" s="1">
        <f>Data!D470</f>
        <v>145.57539999999995</v>
      </c>
      <c r="F470" s="1">
        <f>Data!E470+Data!F470</f>
        <v>47047.553455689173</v>
      </c>
      <c r="G470" s="1">
        <f>Data!G470</f>
        <v>411.71921904387693</v>
      </c>
      <c r="H470" s="1">
        <f t="shared" si="71"/>
        <v>74715997.236363605</v>
      </c>
      <c r="I470" s="1">
        <f t="shared" si="72"/>
        <v>653849.34545454523</v>
      </c>
      <c r="J470" s="1">
        <f t="shared" si="73"/>
        <v>9044381.5898181777</v>
      </c>
      <c r="K470" s="1">
        <f>'Innlegging av opplysninger'!$B$4*H470</f>
        <v>9713079.6407272685</v>
      </c>
      <c r="L470" s="1"/>
      <c r="M470" s="1">
        <f>'Innlegging av opplysninger'!$B$5*H470</f>
        <v>9787795.6379636321</v>
      </c>
      <c r="N470" s="1">
        <f>'Innlegging av opplysninger'!$B$5*I470</f>
        <v>85654.264254545429</v>
      </c>
      <c r="O470" s="1">
        <f>'Innlegging av opplysninger'!$B$5*J470</f>
        <v>1184813.9882661814</v>
      </c>
      <c r="P470" s="1">
        <f>'Innlegging av opplysninger'!$B$5*K470</f>
        <v>1272413.4329352723</v>
      </c>
      <c r="Q470" s="1"/>
      <c r="R470" s="1">
        <f>'Innlegging av opplysninger'!$C$11*SUM(H470:Q470)</f>
        <v>4045403.4351597624</v>
      </c>
      <c r="S470" s="1">
        <f>'Innlegging av opplysninger'!$C$13*(((H470+J470+M470+O470)*Data!H470)+(J470+O470)*(1-Data!H470)*1.8/12+I470+N470+K470+L470+P470+Q470)</f>
        <v>863219.53446138173</v>
      </c>
      <c r="T470" s="1">
        <f>'Innlegging av opplysninger'!$C$13*((H470+J470+M470+O470)*(1-Data!H470)-(J470+O470)*(1-Data!H470)*1.8/12)</f>
        <v>4672595.6925993459</v>
      </c>
      <c r="U470" s="1">
        <f>Data!I470</f>
        <v>13.849999999999998</v>
      </c>
      <c r="V470" s="1">
        <f>Data!J470+Data!K470</f>
        <v>46872.542238267153</v>
      </c>
      <c r="W470" s="1">
        <f>Data!L470</f>
        <v>322.36389891696757</v>
      </c>
      <c r="X470" s="1">
        <f t="shared" si="77"/>
        <v>7082015.0181818176</v>
      </c>
      <c r="Y470" s="100">
        <f t="shared" si="78"/>
        <v>48706.25454545454</v>
      </c>
      <c r="Z470" s="100">
        <f t="shared" si="79"/>
        <v>1019693.1419999999</v>
      </c>
      <c r="AA470" s="100">
        <f>'Innlegging av opplysninger'!$B$4*X470</f>
        <v>920661.95236363634</v>
      </c>
      <c r="AB470" s="1"/>
      <c r="AC470" s="1">
        <f>'Innlegging av opplysninger'!$B$5*X470</f>
        <v>927743.9673818181</v>
      </c>
      <c r="AD470" s="1">
        <f>'Innlegging av opplysninger'!$B$5*Y470</f>
        <v>6380.5193454545451</v>
      </c>
      <c r="AE470" s="1">
        <f>'Innlegging av opplysninger'!$B$5*Z470</f>
        <v>133579.80160199999</v>
      </c>
      <c r="AF470" s="1">
        <f>'Innlegging av opplysninger'!$B$5*AA470</f>
        <v>120606.71575963637</v>
      </c>
      <c r="AG470" s="1"/>
      <c r="AH470" s="1">
        <f>'Innlegging av opplysninger'!$C$11*SUM(X470:AG470)</f>
        <v>389856.72010483313</v>
      </c>
      <c r="AI470" s="1">
        <f>'Innlegging av opplysninger'!$C$13*(((X470+Z470+AC470+AE470)*Data!M470)+(Z470+AE470)*(1-Data!M470)*1.8/12+Y470+AD470+AA470+AB470+AF470+AG470)</f>
        <v>74360.147513429227</v>
      </c>
      <c r="AJ470" s="1">
        <f>'Innlegging av opplysninger'!$C$13*((X470+Z470+AC470+AE470)*(1-Data!M470)-(Z470+AE470)*(1-Data!M470)*1.8/12)</f>
        <v>459127.99578792113</v>
      </c>
      <c r="AK470" s="83">
        <f t="shared" si="74"/>
        <v>4435000</v>
      </c>
      <c r="AL470" s="83">
        <f t="shared" si="75"/>
        <v>938000</v>
      </c>
      <c r="AM470" s="83">
        <f t="shared" si="76"/>
        <v>5132000</v>
      </c>
    </row>
    <row r="471" spans="1:39">
      <c r="A471" t="str">
        <f t="shared" si="70"/>
        <v>1825Administrasjon</v>
      </c>
      <c r="B471" s="6" t="str">
        <f>Data!A471</f>
        <v>1825</v>
      </c>
      <c r="C471" s="7" t="str">
        <f>Data!B471</f>
        <v>Grane kommune</v>
      </c>
      <c r="D471" s="7" t="str">
        <f>Data!C471</f>
        <v>Administrasjon</v>
      </c>
      <c r="E471" s="1">
        <f>Data!D471</f>
        <v>13.900000000000002</v>
      </c>
      <c r="F471" s="1">
        <f>Data!E471+Data!F471</f>
        <v>55953.776978417256</v>
      </c>
      <c r="G471" s="1">
        <f>Data!G471</f>
        <v>0</v>
      </c>
      <c r="H471" s="1">
        <f t="shared" si="71"/>
        <v>8484627.2727272715</v>
      </c>
      <c r="I471" s="1">
        <f t="shared" si="72"/>
        <v>0</v>
      </c>
      <c r="J471" s="1">
        <f t="shared" si="73"/>
        <v>1018155.2727272726</v>
      </c>
      <c r="K471" s="1">
        <f>'Innlegging av opplysninger'!$B$4*H471</f>
        <v>1103001.5454545454</v>
      </c>
      <c r="L471" s="1"/>
      <c r="M471" s="1">
        <f>'Innlegging av opplysninger'!$B$5*H471</f>
        <v>1111486.1727272726</v>
      </c>
      <c r="N471" s="1">
        <f>'Innlegging av opplysninger'!$B$5*I471</f>
        <v>0</v>
      </c>
      <c r="O471" s="1">
        <f>'Innlegging av opplysninger'!$B$5*J471</f>
        <v>133378.34072727271</v>
      </c>
      <c r="P471" s="1">
        <f>'Innlegging av opplysninger'!$B$5*K471</f>
        <v>144493.20245454545</v>
      </c>
      <c r="Q471" s="1"/>
      <c r="R471" s="1">
        <f>'Innlegging av opplysninger'!$C$11*SUM(H471:Q471)</f>
        <v>455815.38865909079</v>
      </c>
      <c r="S471" s="1">
        <f>'Innlegging av opplysninger'!$C$13*(((H471+J471+M471+O471)*Data!H471)+(J471+O471)*(1-Data!H471)*1.8/12+I471+N471+K471+L471+P471+Q471)</f>
        <v>152910.99597582547</v>
      </c>
      <c r="T471" s="1">
        <f>'Innlegging av opplysninger'!$C$13*((H471+J471+M471+O471)*(1-Data!H471)-(J471+O471)*(1-Data!H471)*1.8/12)</f>
        <v>470836.37797871983</v>
      </c>
      <c r="U471" s="1">
        <f>Data!I471</f>
        <v>1</v>
      </c>
      <c r="V471" s="1">
        <f>Data!J471+Data!K471</f>
        <v>64583.333333333336</v>
      </c>
      <c r="W471" s="1">
        <f>Data!L471</f>
        <v>0</v>
      </c>
      <c r="X471" s="1">
        <f t="shared" si="77"/>
        <v>704545.45454545447</v>
      </c>
      <c r="Y471" s="100">
        <f t="shared" si="78"/>
        <v>0</v>
      </c>
      <c r="Z471" s="100">
        <f t="shared" si="79"/>
        <v>100749.99999999999</v>
      </c>
      <c r="AA471" s="100">
        <f>'Innlegging av opplysninger'!$B$4*X471</f>
        <v>91590.909090909088</v>
      </c>
      <c r="AB471" s="1"/>
      <c r="AC471" s="1">
        <f>'Innlegging av opplysninger'!$B$5*X471</f>
        <v>92295.454545454544</v>
      </c>
      <c r="AD471" s="1">
        <f>'Innlegging av opplysninger'!$B$5*Y471</f>
        <v>0</v>
      </c>
      <c r="AE471" s="1">
        <f>'Innlegging av opplysninger'!$B$5*Z471</f>
        <v>13198.249999999998</v>
      </c>
      <c r="AF471" s="1">
        <f>'Innlegging av opplysninger'!$B$5*AA471</f>
        <v>11998.409090909092</v>
      </c>
      <c r="AG471" s="1"/>
      <c r="AH471" s="1">
        <f>'Innlegging av opplysninger'!$C$11*SUM(X471:AG471)</f>
        <v>38546.382136363631</v>
      </c>
      <c r="AI471" s="1">
        <f>'Innlegging av opplysninger'!$C$13*(((X471+Z471+AC471+AE471)*Data!M471)+(Z471+AE471)*(1-Data!M471)*1.8/12+Y471+AD471+AA471+AB471+AF471+AG471)</f>
        <v>12639.919090187999</v>
      </c>
      <c r="AJ471" s="1">
        <f>'Innlegging av opplysninger'!$C$13*((X471+Z471+AC471+AE471)*(1-Data!M471)-(Z471+AE471)*(1-Data!M471)*1.8/12)</f>
        <v>40107.761727993813</v>
      </c>
      <c r="AK471" s="83">
        <f t="shared" si="74"/>
        <v>494000</v>
      </c>
      <c r="AL471" s="83">
        <f t="shared" si="75"/>
        <v>166000</v>
      </c>
      <c r="AM471" s="83">
        <f t="shared" si="76"/>
        <v>511000</v>
      </c>
    </row>
    <row r="472" spans="1:39">
      <c r="A472" t="str">
        <f t="shared" si="70"/>
        <v>1825Undervisning</v>
      </c>
      <c r="B472" s="6" t="str">
        <f>Data!A472</f>
        <v>1825</v>
      </c>
      <c r="C472" s="7" t="str">
        <f>Data!B472</f>
        <v>Grane kommune</v>
      </c>
      <c r="D472" s="7" t="str">
        <f>Data!C472</f>
        <v>Undervisning</v>
      </c>
      <c r="E472" s="1">
        <f>Data!D472</f>
        <v>39.483699999999999</v>
      </c>
      <c r="F472" s="1">
        <f>Data!E472+Data!F472</f>
        <v>45663.400677579179</v>
      </c>
      <c r="G472" s="1">
        <f>Data!G472</f>
        <v>0</v>
      </c>
      <c r="H472" s="1">
        <f t="shared" si="71"/>
        <v>19668654.690909084</v>
      </c>
      <c r="I472" s="1">
        <f t="shared" si="72"/>
        <v>0</v>
      </c>
      <c r="J472" s="1">
        <f t="shared" si="73"/>
        <v>2360238.56290909</v>
      </c>
      <c r="K472" s="1">
        <f>'Innlegging av opplysninger'!$B$4*H472</f>
        <v>2556925.109818181</v>
      </c>
      <c r="L472" s="1"/>
      <c r="M472" s="1">
        <f>'Innlegging av opplysninger'!$B$5*H472</f>
        <v>2576593.7645090902</v>
      </c>
      <c r="N472" s="1">
        <f>'Innlegging av opplysninger'!$B$5*I472</f>
        <v>0</v>
      </c>
      <c r="O472" s="1">
        <f>'Innlegging av opplysninger'!$B$5*J472</f>
        <v>309191.25174109079</v>
      </c>
      <c r="P472" s="1">
        <f>'Innlegging av opplysninger'!$B$5*K472</f>
        <v>334957.18938618171</v>
      </c>
      <c r="Q472" s="1"/>
      <c r="R472" s="1">
        <f>'Innlegging av opplysninger'!$C$11*SUM(H472:Q472)</f>
        <v>1056649.3016323631</v>
      </c>
      <c r="S472" s="1">
        <f>'Innlegging av opplysninger'!$C$13*(((H472+J472+M472+O472)*Data!H472)+(J472+O472)*(1-Data!H472)*1.8/12+I472+N472+K472+L472+P472+Q472)</f>
        <v>194313.3876274655</v>
      </c>
      <c r="T472" s="1">
        <f>'Innlegging av opplysninger'!$C$13*((H472+J472+M472+O472)*(1-Data!H472)-(J472+O472)*(1-Data!H472)*1.8/12)</f>
        <v>1251627.7619747159</v>
      </c>
      <c r="U472" s="1">
        <f>Data!I472</f>
        <v>4.3</v>
      </c>
      <c r="V472" s="1">
        <f>Data!J472+Data!K472</f>
        <v>47032.003875968992</v>
      </c>
      <c r="W472" s="1">
        <f>Data!L472</f>
        <v>0</v>
      </c>
      <c r="X472" s="1">
        <f t="shared" si="77"/>
        <v>2206228.5454545449</v>
      </c>
      <c r="Y472" s="100">
        <f t="shared" si="78"/>
        <v>0</v>
      </c>
      <c r="Z472" s="100">
        <f t="shared" si="79"/>
        <v>315490.68199999991</v>
      </c>
      <c r="AA472" s="100">
        <f>'Innlegging av opplysninger'!$B$4*X472</f>
        <v>286809.71090909088</v>
      </c>
      <c r="AB472" s="1"/>
      <c r="AC472" s="1">
        <f>'Innlegging av opplysninger'!$B$5*X472</f>
        <v>289015.93945454538</v>
      </c>
      <c r="AD472" s="1">
        <f>'Innlegging av opplysninger'!$B$5*Y472</f>
        <v>0</v>
      </c>
      <c r="AE472" s="1">
        <f>'Innlegging av opplysninger'!$B$5*Z472</f>
        <v>41329.279341999987</v>
      </c>
      <c r="AF472" s="1">
        <f>'Innlegging av opplysninger'!$B$5*AA472</f>
        <v>37572.072129090906</v>
      </c>
      <c r="AG472" s="1"/>
      <c r="AH472" s="1">
        <f>'Innlegging av opplysninger'!$C$11*SUM(X472:AG472)</f>
        <v>120704.95671299232</v>
      </c>
      <c r="AI472" s="1">
        <f>'Innlegging av opplysninger'!$C$13*(((X472+Z472+AC472+AE472)*Data!M472)+(Z472+AE472)*(1-Data!M472)*1.8/12+Y472+AD472+AA472+AB472+AF472+AG472)</f>
        <v>21634.483616355046</v>
      </c>
      <c r="AJ472" s="1">
        <f>'Innlegging av opplysninger'!$C$13*((X472+Z472+AC472+AE472)*(1-Data!M472)-(Z472+AE472)*(1-Data!M472)*1.8/12)</f>
        <v>143540.72030668706</v>
      </c>
      <c r="AK472" s="83">
        <f t="shared" si="74"/>
        <v>1177000</v>
      </c>
      <c r="AL472" s="83">
        <f t="shared" si="75"/>
        <v>216000</v>
      </c>
      <c r="AM472" s="83">
        <f t="shared" si="76"/>
        <v>1395000</v>
      </c>
    </row>
    <row r="473" spans="1:39">
      <c r="A473" t="str">
        <f t="shared" si="70"/>
        <v>1825Barnehager</v>
      </c>
      <c r="B473" s="6" t="str">
        <f>Data!A473</f>
        <v>1825</v>
      </c>
      <c r="C473" s="7" t="str">
        <f>Data!B473</f>
        <v>Grane kommune</v>
      </c>
      <c r="D473" s="7" t="str">
        <f>Data!C473</f>
        <v>Barnehager</v>
      </c>
      <c r="E473" s="1">
        <f>Data!D473</f>
        <v>15.1265</v>
      </c>
      <c r="F473" s="1">
        <f>Data!E473+Data!F473</f>
        <v>42163.405833030323</v>
      </c>
      <c r="G473" s="1">
        <f>Data!G473</f>
        <v>0</v>
      </c>
      <c r="H473" s="1">
        <f t="shared" si="71"/>
        <v>6957651.9090909073</v>
      </c>
      <c r="I473" s="1">
        <f t="shared" si="72"/>
        <v>0</v>
      </c>
      <c r="J473" s="1">
        <f t="shared" si="73"/>
        <v>834918.22909090889</v>
      </c>
      <c r="K473" s="1">
        <f>'Innlegging av opplysninger'!$B$4*H473</f>
        <v>904494.74818181794</v>
      </c>
      <c r="L473" s="1"/>
      <c r="M473" s="1">
        <f>'Innlegging av opplysninger'!$B$5*H473</f>
        <v>911452.40009090886</v>
      </c>
      <c r="N473" s="1">
        <f>'Innlegging av opplysninger'!$B$5*I473</f>
        <v>0</v>
      </c>
      <c r="O473" s="1">
        <f>'Innlegging av opplysninger'!$B$5*J473</f>
        <v>109374.28801090906</v>
      </c>
      <c r="P473" s="1">
        <f>'Innlegging av opplysninger'!$B$5*K473</f>
        <v>118488.81201181815</v>
      </c>
      <c r="Q473" s="1"/>
      <c r="R473" s="1">
        <f>'Innlegging av opplysninger'!$C$11*SUM(H473:Q473)</f>
        <v>373782.45468613616</v>
      </c>
      <c r="S473" s="1">
        <f>'Innlegging av opplysninger'!$C$13*(((H473+J473+M473+O473)*Data!H473)+(J473+O473)*(1-Data!H473)*1.8/12+I473+N473+K473+L473+P473+Q473)</f>
        <v>60951.730626837802</v>
      </c>
      <c r="T473" s="1">
        <f>'Innlegging av opplysninger'!$C$13*((H473+J473+M473+O473)*(1-Data!H473)-(J473+O473)*(1-Data!H473)*1.8/12)</f>
        <v>450540.04946998012</v>
      </c>
      <c r="U473" s="1">
        <f>Data!I473</f>
        <v>3.25</v>
      </c>
      <c r="V473" s="1">
        <f>Data!J473+Data!K473</f>
        <v>39800.641025641031</v>
      </c>
      <c r="W473" s="1">
        <f>Data!L473</f>
        <v>0</v>
      </c>
      <c r="X473" s="1">
        <f t="shared" si="77"/>
        <v>1411113.6363636365</v>
      </c>
      <c r="Y473" s="100">
        <f t="shared" si="78"/>
        <v>0</v>
      </c>
      <c r="Z473" s="100">
        <f t="shared" si="79"/>
        <v>201789.25</v>
      </c>
      <c r="AA473" s="100">
        <f>'Innlegging av opplysninger'!$B$4*X473</f>
        <v>183444.77272727274</v>
      </c>
      <c r="AB473" s="1"/>
      <c r="AC473" s="1">
        <f>'Innlegging av opplysninger'!$B$5*X473</f>
        <v>184855.88636363638</v>
      </c>
      <c r="AD473" s="1">
        <f>'Innlegging av opplysninger'!$B$5*Y473</f>
        <v>0</v>
      </c>
      <c r="AE473" s="1">
        <f>'Innlegging av opplysninger'!$B$5*Z473</f>
        <v>26434.391750000003</v>
      </c>
      <c r="AF473" s="1">
        <f>'Innlegging av opplysninger'!$B$5*AA473</f>
        <v>24031.265227272728</v>
      </c>
      <c r="AG473" s="1"/>
      <c r="AH473" s="1">
        <f>'Innlegging av opplysninger'!$C$11*SUM(X473:AG473)</f>
        <v>77203.429692409089</v>
      </c>
      <c r="AI473" s="1">
        <f>'Innlegging av opplysninger'!$C$13*(((X473+Z473+AC473+AE473)*Data!M473)+(Z473+AE473)*(1-Data!M473)*1.8/12+Y473+AD473+AA473+AB473+AF473+AG473)</f>
        <v>12568.898379286364</v>
      </c>
      <c r="AJ473" s="1">
        <f>'Innlegging av opplysninger'!$C$13*((X473+Z473+AC473+AE473)*(1-Data!M473)-(Z473+AE473)*(1-Data!M473)*1.8/12)</f>
        <v>93077.900147168184</v>
      </c>
      <c r="AK473" s="83">
        <f t="shared" si="74"/>
        <v>451000</v>
      </c>
      <c r="AL473" s="83">
        <f t="shared" si="75"/>
        <v>74000</v>
      </c>
      <c r="AM473" s="83">
        <f t="shared" si="76"/>
        <v>544000</v>
      </c>
    </row>
    <row r="474" spans="1:39">
      <c r="A474" t="str">
        <f t="shared" si="70"/>
        <v>1825Helse/pleie/omsorg</v>
      </c>
      <c r="B474" s="6" t="str">
        <f>Data!A474</f>
        <v>1825</v>
      </c>
      <c r="C474" s="7" t="str">
        <f>Data!B474</f>
        <v>Grane kommune</v>
      </c>
      <c r="D474" s="7" t="str">
        <f>Data!C474</f>
        <v>Helse/pleie/omsorg</v>
      </c>
      <c r="E474" s="1">
        <f>Data!D474</f>
        <v>67.780499999999975</v>
      </c>
      <c r="F474" s="1">
        <f>Data!E474+Data!F474</f>
        <v>45318.639788238033</v>
      </c>
      <c r="G474" s="1">
        <f>Data!G474</f>
        <v>884.26892690375564</v>
      </c>
      <c r="H474" s="1">
        <f t="shared" si="71"/>
        <v>33509673.42727273</v>
      </c>
      <c r="I474" s="1">
        <f t="shared" si="72"/>
        <v>653849.34545454534</v>
      </c>
      <c r="J474" s="1">
        <f t="shared" si="73"/>
        <v>4099622.7327272724</v>
      </c>
      <c r="K474" s="1">
        <f>'Innlegging av opplysninger'!$B$4*H474</f>
        <v>4356257.5455454551</v>
      </c>
      <c r="L474" s="1"/>
      <c r="M474" s="1">
        <f>'Innlegging av opplysninger'!$B$5*H474</f>
        <v>4389767.2189727277</v>
      </c>
      <c r="N474" s="1">
        <f>'Innlegging av opplysninger'!$B$5*I474</f>
        <v>85654.264254545444</v>
      </c>
      <c r="O474" s="1">
        <f>'Innlegging av opplysninger'!$B$5*J474</f>
        <v>537050.57798727276</v>
      </c>
      <c r="P474" s="1">
        <f>'Innlegging av opplysninger'!$B$5*K474</f>
        <v>570669.73846645467</v>
      </c>
      <c r="Q474" s="1"/>
      <c r="R474" s="1">
        <f>'Innlegging av opplysninger'!$C$11*SUM(H474:Q474)</f>
        <v>1831696.7043258783</v>
      </c>
      <c r="S474" s="1">
        <f>'Innlegging av opplysninger'!$C$13*(((H474+J474+M474+O474)*Data!H474)+(J474+O474)*(1-Data!H474)*1.8/12+I474+N474+K474+L474+P474+Q474)</f>
        <v>393518.82772722287</v>
      </c>
      <c r="T474" s="1">
        <f>'Innlegging av opplysninger'!$C$13*((H474+J474+M474+O474)*(1-Data!H474)-(J474+O474)*(1-Data!H474)*1.8/12)</f>
        <v>2113013.5045081889</v>
      </c>
      <c r="U474" s="1">
        <f>Data!I474</f>
        <v>4.6999999999999993</v>
      </c>
      <c r="V474" s="1">
        <f>Data!J474+Data!K474</f>
        <v>47562.760992907817</v>
      </c>
      <c r="W474" s="1">
        <f>Data!L474</f>
        <v>949.94468085106394</v>
      </c>
      <c r="X474" s="1">
        <f t="shared" si="77"/>
        <v>2438672.4727272727</v>
      </c>
      <c r="Y474" s="100">
        <f t="shared" si="78"/>
        <v>48706.25454545454</v>
      </c>
      <c r="Z474" s="100">
        <f t="shared" si="79"/>
        <v>355695.15799999994</v>
      </c>
      <c r="AA474" s="100">
        <f>'Innlegging av opplysninger'!$B$4*X474</f>
        <v>317027.42145454546</v>
      </c>
      <c r="AB474" s="1"/>
      <c r="AC474" s="1">
        <f>'Innlegging av opplysninger'!$B$5*X474</f>
        <v>319466.09392727271</v>
      </c>
      <c r="AD474" s="1">
        <f>'Innlegging av opplysninger'!$B$5*Y474</f>
        <v>6380.5193454545451</v>
      </c>
      <c r="AE474" s="1">
        <f>'Innlegging av opplysninger'!$B$5*Z474</f>
        <v>46596.065697999991</v>
      </c>
      <c r="AF474" s="1">
        <f>'Innlegging av opplysninger'!$B$5*AA474</f>
        <v>41530.592210545459</v>
      </c>
      <c r="AG474" s="1"/>
      <c r="AH474" s="1">
        <f>'Innlegging av opplysninger'!$C$11*SUM(X474:AG474)</f>
        <v>135814.83396052473</v>
      </c>
      <c r="AI474" s="1">
        <f>'Innlegging av opplysninger'!$C$13*(((X474+Z474+AC474+AE474)*Data!M474)+(Z474+AE474)*(1-Data!M474)*1.8/12+Y474+AD474+AA474+AB474+AF474+AG474)</f>
        <v>24647.4004977564</v>
      </c>
      <c r="AJ474" s="1">
        <f>'Innlegging av opplysninger'!$C$13*((X474+Z474+AC474+AE474)*(1-Data!M474)-(Z474+AE474)*(1-Data!M474)*1.8/12)</f>
        <v>161204.47755348793</v>
      </c>
      <c r="AK474" s="83">
        <f t="shared" si="74"/>
        <v>1968000</v>
      </c>
      <c r="AL474" s="83">
        <f t="shared" si="75"/>
        <v>418000</v>
      </c>
      <c r="AM474" s="83">
        <f t="shared" si="76"/>
        <v>2274000</v>
      </c>
    </row>
    <row r="475" spans="1:39">
      <c r="A475" t="str">
        <f t="shared" si="70"/>
        <v>1825Samferdsel og teknikk</v>
      </c>
      <c r="B475" s="6" t="str">
        <f>Data!A475</f>
        <v>1825</v>
      </c>
      <c r="C475" s="7" t="str">
        <f>Data!B475</f>
        <v>Grane kommune</v>
      </c>
      <c r="D475" s="7" t="str">
        <f>Data!C475</f>
        <v>Samferdsel og teknikk</v>
      </c>
      <c r="E475" s="1">
        <f>Data!D475</f>
        <v>6.7611999999999997</v>
      </c>
      <c r="F475" s="1">
        <f>Data!E475+Data!F475</f>
        <v>0</v>
      </c>
      <c r="G475" s="1">
        <f>Data!G475</f>
        <v>0</v>
      </c>
      <c r="H475" s="1">
        <f t="shared" si="71"/>
        <v>0</v>
      </c>
      <c r="I475" s="1">
        <f t="shared" si="72"/>
        <v>0</v>
      </c>
      <c r="J475" s="1">
        <f t="shared" si="73"/>
        <v>0</v>
      </c>
      <c r="K475" s="1">
        <f>'Innlegging av opplysninger'!$B$4*H475</f>
        <v>0</v>
      </c>
      <c r="L475" s="1"/>
      <c r="M475" s="1">
        <f>'Innlegging av opplysninger'!$B$5*H475</f>
        <v>0</v>
      </c>
      <c r="N475" s="1">
        <f>'Innlegging av opplysninger'!$B$5*I475</f>
        <v>0</v>
      </c>
      <c r="O475" s="1">
        <f>'Innlegging av opplysninger'!$B$5*J475</f>
        <v>0</v>
      </c>
      <c r="P475" s="1">
        <f>'Innlegging av opplysninger'!$B$5*K475</f>
        <v>0</v>
      </c>
      <c r="Q475" s="1"/>
      <c r="R475" s="1">
        <f>'Innlegging av opplysninger'!$C$11*SUM(H475:Q475)</f>
        <v>0</v>
      </c>
      <c r="S475" s="1">
        <f>'Innlegging av opplysninger'!$C$13*(((H475+J475+M475+O475)*Data!H475)+(J475+O475)*(1-Data!H475)*1.8/12+I475+N475+K475+L475+P475+Q475)</f>
        <v>0</v>
      </c>
      <c r="T475" s="1">
        <f>'Innlegging av opplysninger'!$C$13*((H475+J475+M475+O475)*(1-Data!H475)-(J475+O475)*(1-Data!H475)*1.8/12)</f>
        <v>0</v>
      </c>
      <c r="U475" s="1">
        <f>Data!I475</f>
        <v>0</v>
      </c>
      <c r="V475" s="1">
        <f>Data!J475+Data!K475</f>
        <v>0</v>
      </c>
      <c r="W475" s="1">
        <f>Data!L475</f>
        <v>0</v>
      </c>
      <c r="X475" s="1">
        <f t="shared" si="77"/>
        <v>0</v>
      </c>
      <c r="Y475" s="100">
        <f t="shared" si="78"/>
        <v>0</v>
      </c>
      <c r="Z475" s="100">
        <f t="shared" si="79"/>
        <v>0</v>
      </c>
      <c r="AA475" s="100">
        <f>'Innlegging av opplysninger'!$B$4*X475</f>
        <v>0</v>
      </c>
      <c r="AB475" s="1"/>
      <c r="AC475" s="1">
        <f>'Innlegging av opplysninger'!$B$5*X475</f>
        <v>0</v>
      </c>
      <c r="AD475" s="1">
        <f>'Innlegging av opplysninger'!$B$5*Y475</f>
        <v>0</v>
      </c>
      <c r="AE475" s="1">
        <f>'Innlegging av opplysninger'!$B$5*Z475</f>
        <v>0</v>
      </c>
      <c r="AF475" s="1">
        <f>'Innlegging av opplysninger'!$B$5*AA475</f>
        <v>0</v>
      </c>
      <c r="AG475" s="1"/>
      <c r="AH475" s="1">
        <f>'Innlegging av opplysninger'!$C$11*SUM(X475:AG475)</f>
        <v>0</v>
      </c>
      <c r="AI475" s="1">
        <f>'Innlegging av opplysninger'!$C$13*(((X475+Z475+AC475+AE475)*Data!M475)+(Z475+AE475)*(1-Data!M475)*1.8/12+Y475+AD475+AA475+AB475+AF475+AG475)</f>
        <v>0</v>
      </c>
      <c r="AJ475" s="1">
        <f>'Innlegging av opplysninger'!$C$13*((X475+Z475+AC475+AE475)*(1-Data!M475)-(Z475+AE475)*(1-Data!M475)*1.8/12)</f>
        <v>0</v>
      </c>
      <c r="AK475" s="83">
        <f t="shared" si="74"/>
        <v>0</v>
      </c>
      <c r="AL475" s="83">
        <f t="shared" si="75"/>
        <v>0</v>
      </c>
      <c r="AM475" s="83">
        <f t="shared" si="76"/>
        <v>0</v>
      </c>
    </row>
    <row r="476" spans="1:39">
      <c r="A476" t="str">
        <f t="shared" si="70"/>
        <v>1825Annet</v>
      </c>
      <c r="B476" s="6" t="str">
        <f>Data!A476</f>
        <v>1825</v>
      </c>
      <c r="C476" s="7" t="str">
        <f>Data!B476</f>
        <v>Grane kommune</v>
      </c>
      <c r="D476" s="7" t="str">
        <f>Data!C476</f>
        <v>Annet</v>
      </c>
      <c r="E476" s="1">
        <f>Data!D476</f>
        <v>2.5234999999999994</v>
      </c>
      <c r="F476" s="1">
        <f>Data!E476+Data!F476</f>
        <v>0</v>
      </c>
      <c r="G476" s="1">
        <f>Data!G476</f>
        <v>0</v>
      </c>
      <c r="H476" s="1">
        <f t="shared" si="71"/>
        <v>0</v>
      </c>
      <c r="I476" s="1">
        <f t="shared" si="72"/>
        <v>0</v>
      </c>
      <c r="J476" s="1">
        <f t="shared" si="73"/>
        <v>0</v>
      </c>
      <c r="K476" s="1">
        <f>'Innlegging av opplysninger'!$B$4*H476</f>
        <v>0</v>
      </c>
      <c r="L476" s="1"/>
      <c r="M476" s="1">
        <f>'Innlegging av opplysninger'!$B$5*H476</f>
        <v>0</v>
      </c>
      <c r="N476" s="1">
        <f>'Innlegging av opplysninger'!$B$5*I476</f>
        <v>0</v>
      </c>
      <c r="O476" s="1">
        <f>'Innlegging av opplysninger'!$B$5*J476</f>
        <v>0</v>
      </c>
      <c r="P476" s="1">
        <f>'Innlegging av opplysninger'!$B$5*K476</f>
        <v>0</v>
      </c>
      <c r="Q476" s="1"/>
      <c r="R476" s="1">
        <f>'Innlegging av opplysninger'!$C$11*SUM(H476:Q476)</f>
        <v>0</v>
      </c>
      <c r="S476" s="1">
        <f>'Innlegging av opplysninger'!$C$13*(((H476+J476+M476+O476)*Data!H476)+(J476+O476)*(1-Data!H476)*1.8/12+I476+N476+K476+L476+P476+Q476)</f>
        <v>0</v>
      </c>
      <c r="T476" s="1">
        <f>'Innlegging av opplysninger'!$C$13*((H476+J476+M476+O476)*(1-Data!H476)-(J476+O476)*(1-Data!H476)*1.8/12)</f>
        <v>0</v>
      </c>
      <c r="U476" s="1">
        <f>Data!I476</f>
        <v>0</v>
      </c>
      <c r="V476" s="1">
        <f>Data!J476+Data!K476</f>
        <v>0</v>
      </c>
      <c r="W476" s="1">
        <f>Data!L476</f>
        <v>0</v>
      </c>
      <c r="X476" s="1">
        <f t="shared" si="77"/>
        <v>0</v>
      </c>
      <c r="Y476" s="100">
        <f t="shared" si="78"/>
        <v>0</v>
      </c>
      <c r="Z476" s="100">
        <f t="shared" si="79"/>
        <v>0</v>
      </c>
      <c r="AA476" s="100">
        <f>'Innlegging av opplysninger'!$B$4*X476</f>
        <v>0</v>
      </c>
      <c r="AB476" s="1"/>
      <c r="AC476" s="1">
        <f>'Innlegging av opplysninger'!$B$5*X476</f>
        <v>0</v>
      </c>
      <c r="AD476" s="1">
        <f>'Innlegging av opplysninger'!$B$5*Y476</f>
        <v>0</v>
      </c>
      <c r="AE476" s="1">
        <f>'Innlegging av opplysninger'!$B$5*Z476</f>
        <v>0</v>
      </c>
      <c r="AF476" s="1">
        <f>'Innlegging av opplysninger'!$B$5*AA476</f>
        <v>0</v>
      </c>
      <c r="AG476" s="1"/>
      <c r="AH476" s="1">
        <f>'Innlegging av opplysninger'!$C$11*SUM(X476:AG476)</f>
        <v>0</v>
      </c>
      <c r="AI476" s="1">
        <f>'Innlegging av opplysninger'!$C$13*(((X476+Z476+AC476+AE476)*Data!M476)+(Z476+AE476)*(1-Data!M476)*1.8/12+Y476+AD476+AA476+AB476+AF476+AG476)</f>
        <v>0</v>
      </c>
      <c r="AJ476" s="1">
        <f>'Innlegging av opplysninger'!$C$13*((X476+Z476+AC476+AE476)*(1-Data!M476)-(Z476+AE476)*(1-Data!M476)*1.8/12)</f>
        <v>0</v>
      </c>
      <c r="AK476" s="83">
        <f t="shared" si="74"/>
        <v>0</v>
      </c>
      <c r="AL476" s="83">
        <f t="shared" si="75"/>
        <v>0</v>
      </c>
      <c r="AM476" s="83">
        <f t="shared" si="76"/>
        <v>0</v>
      </c>
    </row>
    <row r="477" spans="1:39">
      <c r="A477" t="str">
        <f t="shared" si="70"/>
        <v>1826Alle</v>
      </c>
      <c r="B477" s="6" t="str">
        <f>Data!A477</f>
        <v>1826</v>
      </c>
      <c r="C477" s="7" t="str">
        <f>Data!B477</f>
        <v>Hattfjelldal kommune</v>
      </c>
      <c r="D477" s="7" t="str">
        <f>Data!C477</f>
        <v>Alle</v>
      </c>
      <c r="E477" s="1">
        <f>Data!D477</f>
        <v>134.87999999999994</v>
      </c>
      <c r="F477" s="1">
        <f>Data!E477+Data!F477</f>
        <v>46063.820568900766</v>
      </c>
      <c r="G477" s="1">
        <f>Data!G477</f>
        <v>466.03625444839878</v>
      </c>
      <c r="H477" s="1">
        <f t="shared" si="71"/>
        <v>67779143.109090894</v>
      </c>
      <c r="I477" s="1">
        <f t="shared" si="72"/>
        <v>685734.21818181814</v>
      </c>
      <c r="J477" s="1">
        <f t="shared" si="73"/>
        <v>8215785.2792727249</v>
      </c>
      <c r="K477" s="1">
        <f>'Innlegging av opplysninger'!$B$4*H477</f>
        <v>8811288.6041818168</v>
      </c>
      <c r="L477" s="1"/>
      <c r="M477" s="1">
        <f>'Innlegging av opplysninger'!$B$5*H477</f>
        <v>8879067.7472909074</v>
      </c>
      <c r="N477" s="1">
        <f>'Innlegging av opplysninger'!$B$5*I477</f>
        <v>89831.182581818182</v>
      </c>
      <c r="O477" s="1">
        <f>'Innlegging av opplysninger'!$B$5*J477</f>
        <v>1076267.871584727</v>
      </c>
      <c r="P477" s="1">
        <f>'Innlegging av opplysninger'!$B$5*K477</f>
        <v>1154278.8071478182</v>
      </c>
      <c r="Q477" s="1"/>
      <c r="R477" s="1">
        <f>'Innlegging av opplysninger'!$C$11*SUM(H477:Q477)</f>
        <v>3674273.0791346352</v>
      </c>
      <c r="S477" s="1">
        <f>'Innlegging av opplysninger'!$C$13*(((H477+J477+M477+O477)*Data!H477)+(J477+O477)*(1-Data!H477)*1.8/12+I477+N477+K477+L477+P477+Q477)</f>
        <v>705410.63087415497</v>
      </c>
      <c r="T477" s="1">
        <f>'Innlegging av opplysninger'!$C$13*((H477+J477+M477+O477)*(1-Data!H477)-(J477+O477)*(1-Data!H477)*1.8/12)</f>
        <v>4322542.0037311353</v>
      </c>
      <c r="U477" s="1">
        <f>Data!I477</f>
        <v>16.071599999999997</v>
      </c>
      <c r="V477" s="1">
        <f>Data!J477+Data!K477</f>
        <v>52147.417701618593</v>
      </c>
      <c r="W477" s="1">
        <f>Data!L477</f>
        <v>487.19542547101724</v>
      </c>
      <c r="X477" s="1">
        <f t="shared" si="77"/>
        <v>9142826.5999999978</v>
      </c>
      <c r="Y477" s="100">
        <f t="shared" si="78"/>
        <v>85418.290909090894</v>
      </c>
      <c r="Z477" s="100">
        <f t="shared" si="79"/>
        <v>1319639.0193999996</v>
      </c>
      <c r="AA477" s="100">
        <f>'Innlegging av opplysninger'!$B$4*X477</f>
        <v>1188567.4579999996</v>
      </c>
      <c r="AB477" s="1"/>
      <c r="AC477" s="1">
        <f>'Innlegging av opplysninger'!$B$5*X477</f>
        <v>1197710.2845999997</v>
      </c>
      <c r="AD477" s="1">
        <f>'Innlegging av opplysninger'!$B$5*Y477</f>
        <v>11189.796109090908</v>
      </c>
      <c r="AE477" s="1">
        <f>'Innlegging av opplysninger'!$B$5*Z477</f>
        <v>172872.71154139997</v>
      </c>
      <c r="AF477" s="1">
        <f>'Innlegging av opplysninger'!$B$5*AA477</f>
        <v>155702.33699799996</v>
      </c>
      <c r="AG477" s="1"/>
      <c r="AH477" s="1">
        <f>'Innlegging av opplysninger'!$C$11*SUM(X477:AG477)</f>
        <v>504409.206907188</v>
      </c>
      <c r="AI477" s="1">
        <f>'Innlegging av opplysninger'!$C$13*(((X477+Z477+AC477+AE477)*Data!M477)+(Z477+AE477)*(1-Data!M477)*1.8/12+Y477+AD477+AA477+AB477+AF477+AG477)</f>
        <v>137544.70476713491</v>
      </c>
      <c r="AJ477" s="1">
        <f>'Innlegging av opplysninger'!$C$13*((X477+Z477+AC477+AE477)*(1-Data!M477)-(Z477+AE477)*(1-Data!M477)*1.8/12)</f>
        <v>552699.47310585913</v>
      </c>
      <c r="AK477" s="83">
        <f t="shared" si="74"/>
        <v>4179000</v>
      </c>
      <c r="AL477" s="83">
        <f t="shared" si="75"/>
        <v>843000</v>
      </c>
      <c r="AM477" s="83">
        <f t="shared" si="76"/>
        <v>4875000</v>
      </c>
    </row>
    <row r="478" spans="1:39">
      <c r="A478" t="str">
        <f t="shared" si="70"/>
        <v>1826Administrasjon</v>
      </c>
      <c r="B478" s="6" t="str">
        <f>Data!A478</f>
        <v>1826</v>
      </c>
      <c r="C478" s="7" t="str">
        <f>Data!B478</f>
        <v>Hattfjelldal kommune</v>
      </c>
      <c r="D478" s="7" t="str">
        <f>Data!C478</f>
        <v>Administrasjon</v>
      </c>
      <c r="E478" s="1">
        <f>Data!D478</f>
        <v>19.100000000000001</v>
      </c>
      <c r="F478" s="1">
        <f>Data!E478+Data!F478</f>
        <v>47114.205933682366</v>
      </c>
      <c r="G478" s="1">
        <f>Data!G478</f>
        <v>0</v>
      </c>
      <c r="H478" s="1">
        <f t="shared" si="71"/>
        <v>9816887.2727272715</v>
      </c>
      <c r="I478" s="1">
        <f t="shared" si="72"/>
        <v>0</v>
      </c>
      <c r="J478" s="1">
        <f t="shared" si="73"/>
        <v>1178026.4727272724</v>
      </c>
      <c r="K478" s="1">
        <f>'Innlegging av opplysninger'!$B$4*H478</f>
        <v>1276195.3454545455</v>
      </c>
      <c r="L478" s="1"/>
      <c r="M478" s="1">
        <f>'Innlegging av opplysninger'!$B$5*H478</f>
        <v>1286012.2327272727</v>
      </c>
      <c r="N478" s="1">
        <f>'Innlegging av opplysninger'!$B$5*I478</f>
        <v>0</v>
      </c>
      <c r="O478" s="1">
        <f>'Innlegging av opplysninger'!$B$5*J478</f>
        <v>154321.46792727269</v>
      </c>
      <c r="P478" s="1">
        <f>'Innlegging av opplysninger'!$B$5*K478</f>
        <v>167181.59025454547</v>
      </c>
      <c r="Q478" s="1"/>
      <c r="R478" s="1">
        <f>'Innlegging av opplysninger'!$C$11*SUM(H478:Q478)</f>
        <v>527387.72650909086</v>
      </c>
      <c r="S478" s="1">
        <f>'Innlegging av opplysninger'!$C$13*(((H478+J478+M478+O478)*Data!H478)+(J478+O478)*(1-Data!H478)*1.8/12+I478+N478+K478+L478+P478+Q478)</f>
        <v>121132.51861265456</v>
      </c>
      <c r="T478" s="1">
        <f>'Innlegging av opplysninger'!$C$13*((H478+J478+M478+O478)*(1-Data!H478)-(J478+O478)*(1-Data!H478)*1.8/12)</f>
        <v>600555.9492418908</v>
      </c>
      <c r="U478" s="1">
        <f>Data!I478</f>
        <v>1</v>
      </c>
      <c r="V478" s="1">
        <f>Data!J478+Data!K478</f>
        <v>45833.333333333336</v>
      </c>
      <c r="W478" s="1">
        <f>Data!L478</f>
        <v>0</v>
      </c>
      <c r="X478" s="1">
        <f t="shared" si="77"/>
        <v>500000</v>
      </c>
      <c r="Y478" s="100">
        <f t="shared" si="78"/>
        <v>0</v>
      </c>
      <c r="Z478" s="100">
        <f t="shared" si="79"/>
        <v>71500</v>
      </c>
      <c r="AA478" s="100">
        <f>'Innlegging av opplysninger'!$B$4*X478</f>
        <v>65000</v>
      </c>
      <c r="AB478" s="1"/>
      <c r="AC478" s="1">
        <f>'Innlegging av opplysninger'!$B$5*X478</f>
        <v>65500</v>
      </c>
      <c r="AD478" s="1">
        <f>'Innlegging av opplysninger'!$B$5*Y478</f>
        <v>0</v>
      </c>
      <c r="AE478" s="1">
        <f>'Innlegging av opplysninger'!$B$5*Z478</f>
        <v>9366.5</v>
      </c>
      <c r="AF478" s="1">
        <f>'Innlegging av opplysninger'!$B$5*AA478</f>
        <v>8515</v>
      </c>
      <c r="AG478" s="1"/>
      <c r="AH478" s="1">
        <f>'Innlegging av opplysninger'!$C$11*SUM(X478:AG478)</f>
        <v>27355.496999999999</v>
      </c>
      <c r="AI478" s="1">
        <f>'Innlegging av opplysninger'!$C$13*(((X478+Z478+AC478+AE478)*Data!M478)+(Z478+AE478)*(1-Data!M478)*1.8/12+Y478+AD478+AA478+AB478+AF478+AG478)</f>
        <v>4453.5387000000001</v>
      </c>
      <c r="AJ478" s="1">
        <f>'Innlegging av opplysninger'!$C$13*((X478+Z478+AC478+AE478)*(1-Data!M478)-(Z478+AE478)*(1-Data!M478)*1.8/12)</f>
        <v>32980.299299999999</v>
      </c>
      <c r="AK478" s="83">
        <f t="shared" si="74"/>
        <v>555000</v>
      </c>
      <c r="AL478" s="83">
        <f t="shared" si="75"/>
        <v>126000</v>
      </c>
      <c r="AM478" s="83">
        <f t="shared" si="76"/>
        <v>634000</v>
      </c>
    </row>
    <row r="479" spans="1:39">
      <c r="A479" t="str">
        <f t="shared" si="70"/>
        <v>1826Undervisning</v>
      </c>
      <c r="B479" s="6" t="str">
        <f>Data!A479</f>
        <v>1826</v>
      </c>
      <c r="C479" s="7" t="str">
        <f>Data!B479</f>
        <v>Hattfjelldal kommune</v>
      </c>
      <c r="D479" s="7" t="str">
        <f>Data!C479</f>
        <v>Undervisning</v>
      </c>
      <c r="E479" s="1">
        <f>Data!D479</f>
        <v>26.571199999999997</v>
      </c>
      <c r="F479" s="1">
        <f>Data!E479+Data!F479</f>
        <v>47988.551388972526</v>
      </c>
      <c r="G479" s="1">
        <f>Data!G479</f>
        <v>0</v>
      </c>
      <c r="H479" s="1">
        <f t="shared" si="71"/>
        <v>13910327.963636363</v>
      </c>
      <c r="I479" s="1">
        <f t="shared" si="72"/>
        <v>0</v>
      </c>
      <c r="J479" s="1">
        <f t="shared" si="73"/>
        <v>1669239.3556363634</v>
      </c>
      <c r="K479" s="1">
        <f>'Innlegging av opplysninger'!$B$4*H479</f>
        <v>1808342.6352727273</v>
      </c>
      <c r="L479" s="1"/>
      <c r="M479" s="1">
        <f>'Innlegging av opplysninger'!$B$5*H479</f>
        <v>1822252.9632363636</v>
      </c>
      <c r="N479" s="1">
        <f>'Innlegging av opplysninger'!$B$5*I479</f>
        <v>0</v>
      </c>
      <c r="O479" s="1">
        <f>'Innlegging av opplysninger'!$B$5*J479</f>
        <v>218670.3555883636</v>
      </c>
      <c r="P479" s="1">
        <f>'Innlegging av opplysninger'!$B$5*K479</f>
        <v>236892.8852207273</v>
      </c>
      <c r="Q479" s="1"/>
      <c r="R479" s="1">
        <f>'Innlegging av opplysninger'!$C$11*SUM(H479:Q479)</f>
        <v>747297.59402645449</v>
      </c>
      <c r="S479" s="1">
        <f>'Innlegging av opplysninger'!$C$13*(((H479+J479+M479+O479)*Data!H479)+(J479+O479)*(1-Data!H479)*1.8/12+I479+N479+K479+L479+P479+Q479)</f>
        <v>125310.79664758341</v>
      </c>
      <c r="T479" s="1">
        <f>'Innlegging av opplysninger'!$C$13*((H479+J479+M479+O479)*(1-Data!H479)-(J479+O479)*(1-Data!H479)*1.8/12)</f>
        <v>897306.9635991439</v>
      </c>
      <c r="U479" s="1">
        <f>Data!I479</f>
        <v>3.5</v>
      </c>
      <c r="V479" s="1">
        <f>Data!J479+Data!K479</f>
        <v>51240.797619047618</v>
      </c>
      <c r="W479" s="1">
        <f>Data!L479</f>
        <v>0</v>
      </c>
      <c r="X479" s="1">
        <f t="shared" si="77"/>
        <v>1956466.8181818181</v>
      </c>
      <c r="Y479" s="100">
        <f t="shared" si="78"/>
        <v>0</v>
      </c>
      <c r="Z479" s="100">
        <f t="shared" si="79"/>
        <v>279774.75499999995</v>
      </c>
      <c r="AA479" s="100">
        <f>'Innlegging av opplysninger'!$B$4*X479</f>
        <v>254340.68636363637</v>
      </c>
      <c r="AB479" s="1"/>
      <c r="AC479" s="1">
        <f>'Innlegging av opplysninger'!$B$5*X479</f>
        <v>256297.1531818182</v>
      </c>
      <c r="AD479" s="1">
        <f>'Innlegging av opplysninger'!$B$5*Y479</f>
        <v>0</v>
      </c>
      <c r="AE479" s="1">
        <f>'Innlegging av opplysninger'!$B$5*Z479</f>
        <v>36650.492904999992</v>
      </c>
      <c r="AF479" s="1">
        <f>'Innlegging av opplysninger'!$B$5*AA479</f>
        <v>33318.629913636367</v>
      </c>
      <c r="AG479" s="1"/>
      <c r="AH479" s="1">
        <f>'Innlegging av opplysninger'!$C$11*SUM(X479:AG479)</f>
        <v>107040.24435074457</v>
      </c>
      <c r="AI479" s="1">
        <f>'Innlegging av opplysninger'!$C$13*(((X479+Z479+AC479+AE479)*Data!M479)+(Z479+AE479)*(1-Data!M479)*1.8/12+Y479+AD479+AA479+AB479+AF479+AG479)</f>
        <v>17426.401380077183</v>
      </c>
      <c r="AJ479" s="1">
        <f>'Innlegging av opplysninger'!$C$13*((X479+Z479+AC479+AE479)*(1-Data!M479)-(Z479+AE479)*(1-Data!M479)*1.8/12)</f>
        <v>129049.72246831011</v>
      </c>
      <c r="AK479" s="83">
        <f t="shared" si="74"/>
        <v>854000</v>
      </c>
      <c r="AL479" s="83">
        <f t="shared" si="75"/>
        <v>143000</v>
      </c>
      <c r="AM479" s="83">
        <f t="shared" si="76"/>
        <v>1026000</v>
      </c>
    </row>
    <row r="480" spans="1:39">
      <c r="A480" t="str">
        <f t="shared" si="70"/>
        <v>1826Barnehager</v>
      </c>
      <c r="B480" s="6" t="str">
        <f>Data!A480</f>
        <v>1826</v>
      </c>
      <c r="C480" s="7" t="str">
        <f>Data!B480</f>
        <v>Hattfjelldal kommune</v>
      </c>
      <c r="D480" s="7" t="str">
        <f>Data!C480</f>
        <v>Barnehager</v>
      </c>
      <c r="E480" s="1">
        <f>Data!D480</f>
        <v>12.8</v>
      </c>
      <c r="F480" s="1">
        <f>Data!E480+Data!F480</f>
        <v>42794.765625</v>
      </c>
      <c r="G480" s="1">
        <f>Data!G480</f>
        <v>0</v>
      </c>
      <c r="H480" s="1">
        <f t="shared" si="71"/>
        <v>5975705.4545454541</v>
      </c>
      <c r="I480" s="1">
        <f t="shared" si="72"/>
        <v>0</v>
      </c>
      <c r="J480" s="1">
        <f t="shared" si="73"/>
        <v>717084.65454545442</v>
      </c>
      <c r="K480" s="1">
        <f>'Innlegging av opplysninger'!$B$4*H480</f>
        <v>776841.70909090911</v>
      </c>
      <c r="L480" s="1"/>
      <c r="M480" s="1">
        <f>'Innlegging av opplysninger'!$B$5*H480</f>
        <v>782817.41454545455</v>
      </c>
      <c r="N480" s="1">
        <f>'Innlegging av opplysninger'!$B$5*I480</f>
        <v>0</v>
      </c>
      <c r="O480" s="1">
        <f>'Innlegging av opplysninger'!$B$5*J480</f>
        <v>93938.089745454534</v>
      </c>
      <c r="P480" s="1">
        <f>'Innlegging av opplysninger'!$B$5*K480</f>
        <v>101766.2638909091</v>
      </c>
      <c r="Q480" s="1"/>
      <c r="R480" s="1">
        <f>'Innlegging av opplysninger'!$C$11*SUM(H480:Q480)</f>
        <v>321029.83628181816</v>
      </c>
      <c r="S480" s="1">
        <f>'Innlegging av opplysninger'!$C$13*(((H480+J480+M480+O480)*Data!H480)+(J480+O480)*(1-Data!H480)*1.8/12+I480+N480+K480+L480+P480+Q480)</f>
        <v>52080.641743898181</v>
      </c>
      <c r="T480" s="1">
        <f>'Innlegging av opplysninger'!$C$13*((H480+J480+M480+O480)*(1-Data!H480)-(J480+O480)*(1-Data!H480)*1.8/12)</f>
        <v>387223.34474701091</v>
      </c>
      <c r="U480" s="1">
        <f>Data!I480</f>
        <v>1</v>
      </c>
      <c r="V480" s="1">
        <f>Data!J480+Data!K480</f>
        <v>35950</v>
      </c>
      <c r="W480" s="1">
        <f>Data!L480</f>
        <v>0</v>
      </c>
      <c r="X480" s="1">
        <f t="shared" si="77"/>
        <v>392181.81818181818</v>
      </c>
      <c r="Y480" s="100">
        <f t="shared" si="78"/>
        <v>0</v>
      </c>
      <c r="Z480" s="100">
        <f t="shared" si="79"/>
        <v>56081.999999999993</v>
      </c>
      <c r="AA480" s="100">
        <f>'Innlegging av opplysninger'!$B$4*X480</f>
        <v>50983.636363636368</v>
      </c>
      <c r="AB480" s="1"/>
      <c r="AC480" s="1">
        <f>'Innlegging av opplysninger'!$B$5*X480</f>
        <v>51375.818181818184</v>
      </c>
      <c r="AD480" s="1">
        <f>'Innlegging av opplysninger'!$B$5*Y480</f>
        <v>0</v>
      </c>
      <c r="AE480" s="1">
        <f>'Innlegging av opplysninger'!$B$5*Z480</f>
        <v>7346.7419999999993</v>
      </c>
      <c r="AF480" s="1">
        <f>'Innlegging av opplysninger'!$B$5*AA480</f>
        <v>6678.8563636363642</v>
      </c>
      <c r="AG480" s="1"/>
      <c r="AH480" s="1">
        <f>'Innlegging av opplysninger'!$C$11*SUM(X480:AG480)</f>
        <v>21456.657101454541</v>
      </c>
      <c r="AI480" s="1">
        <f>'Innlegging av opplysninger'!$C$13*(((X480+Z480+AC480+AE480)*Data!M480)+(Z480+AE480)*(1-Data!M480)*1.8/12+Y480+AD480+AA480+AB480+AF480+AG480)</f>
        <v>3493.1938094181824</v>
      </c>
      <c r="AJ480" s="1">
        <f>'Innlegging av opplysninger'!$C$13*((X480+Z480+AC480+AE480)*(1-Data!M480)-(Z480+AE480)*(1-Data!M480)*1.8/12)</f>
        <v>25868.54748730909</v>
      </c>
      <c r="AK480" s="83">
        <f t="shared" si="74"/>
        <v>342000</v>
      </c>
      <c r="AL480" s="83">
        <f t="shared" si="75"/>
        <v>56000</v>
      </c>
      <c r="AM480" s="83">
        <f t="shared" si="76"/>
        <v>413000</v>
      </c>
    </row>
    <row r="481" spans="1:39">
      <c r="A481" t="str">
        <f t="shared" si="70"/>
        <v>1826Helse/pleie/omsorg</v>
      </c>
      <c r="B481" s="6" t="str">
        <f>Data!A481</f>
        <v>1826</v>
      </c>
      <c r="C481" s="7" t="str">
        <f>Data!B481</f>
        <v>Hattfjelldal kommune</v>
      </c>
      <c r="D481" s="7" t="str">
        <f>Data!C481</f>
        <v>Helse/pleie/omsorg</v>
      </c>
      <c r="E481" s="1">
        <f>Data!D481</f>
        <v>62.18559999999998</v>
      </c>
      <c r="F481" s="1">
        <f>Data!E481+Data!F481</f>
        <v>45182.524973627354</v>
      </c>
      <c r="G481" s="1">
        <f>Data!G481</f>
        <v>1010.8283911387852</v>
      </c>
      <c r="H481" s="1">
        <f t="shared" si="71"/>
        <v>30651299.181818184</v>
      </c>
      <c r="I481" s="1">
        <f t="shared" si="72"/>
        <v>685734.21818181837</v>
      </c>
      <c r="J481" s="1">
        <f t="shared" si="73"/>
        <v>3760444.0079999999</v>
      </c>
      <c r="K481" s="1">
        <f>'Innlegging av opplysninger'!$B$4*H481</f>
        <v>3984668.893636364</v>
      </c>
      <c r="L481" s="1"/>
      <c r="M481" s="1">
        <f>'Innlegging av opplysninger'!$B$5*H481</f>
        <v>4015320.1928181821</v>
      </c>
      <c r="N481" s="1">
        <f>'Innlegging av opplysninger'!$B$5*I481</f>
        <v>89831.182581818211</v>
      </c>
      <c r="O481" s="1">
        <f>'Innlegging av opplysninger'!$B$5*J481</f>
        <v>492618.165048</v>
      </c>
      <c r="P481" s="1">
        <f>'Innlegging av opplysninger'!$B$5*K481</f>
        <v>521991.62506636372</v>
      </c>
      <c r="Q481" s="1"/>
      <c r="R481" s="1">
        <f>'Innlegging av opplysninger'!$C$11*SUM(H481:Q481)</f>
        <v>1679672.4837517275</v>
      </c>
      <c r="S481" s="1">
        <f>'Innlegging av opplysninger'!$C$13*(((H481+J481+M481+O481)*Data!H481)+(J481+O481)*(1-Data!H481)*1.8/12+I481+N481+K481+L481+P481+Q481)</f>
        <v>328487.51025998843</v>
      </c>
      <c r="T481" s="1">
        <f>'Innlegging av opplysninger'!$C$13*((H481+J481+M481+O481)*(1-Data!H481)-(J481+O481)*(1-Data!H481)*1.8/12)</f>
        <v>1970011.6780318494</v>
      </c>
      <c r="U481" s="1">
        <f>Data!I481</f>
        <v>6.5716000000000001</v>
      </c>
      <c r="V481" s="1">
        <f>Data!J481+Data!K481</f>
        <v>60584.380262543884</v>
      </c>
      <c r="W481" s="1">
        <f>Data!L481</f>
        <v>1191.4921784649096</v>
      </c>
      <c r="X481" s="1">
        <f t="shared" si="77"/>
        <v>4343305.2363636363</v>
      </c>
      <c r="Y481" s="100">
        <f t="shared" si="78"/>
        <v>85418.290909090894</v>
      </c>
      <c r="Z481" s="100">
        <f t="shared" si="79"/>
        <v>633307.46439999994</v>
      </c>
      <c r="AA481" s="100">
        <f>'Innlegging av opplysninger'!$B$4*X481</f>
        <v>564629.68072727276</v>
      </c>
      <c r="AB481" s="1"/>
      <c r="AC481" s="1">
        <f>'Innlegging av opplysninger'!$B$5*X481</f>
        <v>568972.98596363643</v>
      </c>
      <c r="AD481" s="1">
        <f>'Innlegging av opplysninger'!$B$5*Y481</f>
        <v>11189.796109090908</v>
      </c>
      <c r="AE481" s="1">
        <f>'Innlegging av opplysninger'!$B$5*Z481</f>
        <v>82963.277836399997</v>
      </c>
      <c r="AF481" s="1">
        <f>'Innlegging av opplysninger'!$B$5*AA481</f>
        <v>73966.488175272738</v>
      </c>
      <c r="AG481" s="1"/>
      <c r="AH481" s="1">
        <f>'Innlegging av opplysninger'!$C$11*SUM(X481:AG481)</f>
        <v>241822.62237840716</v>
      </c>
      <c r="AI481" s="1">
        <f>'Innlegging av opplysninger'!$C$13*(((X481+Z481+AC481+AE481)*Data!M481)+(Z481+AE481)*(1-Data!M481)*1.8/12+Y481+AD481+AA481+AB481+AF481+AG481)</f>
        <v>94851.976571695574</v>
      </c>
      <c r="AJ481" s="1">
        <f>'Innlegging av opplysninger'!$C$13*((X481+Z481+AC481+AE481)*(1-Data!M481)-(Z481+AE481)*(1-Data!M481)*1.8/12)</f>
        <v>236063.19089349321</v>
      </c>
      <c r="AK481" s="83">
        <f t="shared" si="74"/>
        <v>1921000</v>
      </c>
      <c r="AL481" s="83">
        <f t="shared" si="75"/>
        <v>423000</v>
      </c>
      <c r="AM481" s="83">
        <f t="shared" si="76"/>
        <v>2206000</v>
      </c>
    </row>
    <row r="482" spans="1:39">
      <c r="A482" t="str">
        <f t="shared" si="70"/>
        <v>1826Samferdsel og teknikk</v>
      </c>
      <c r="B482" s="6" t="str">
        <f>Data!A482</f>
        <v>1826</v>
      </c>
      <c r="C482" s="7" t="str">
        <f>Data!B482</f>
        <v>Hattfjelldal kommune</v>
      </c>
      <c r="D482" s="7" t="str">
        <f>Data!C482</f>
        <v>Samferdsel og teknikk</v>
      </c>
      <c r="E482" s="1">
        <f>Data!D482</f>
        <v>5.2462</v>
      </c>
      <c r="F482" s="1">
        <f>Data!E482+Data!F482</f>
        <v>0</v>
      </c>
      <c r="G482" s="1">
        <f>Data!G482</f>
        <v>0</v>
      </c>
      <c r="H482" s="1">
        <f t="shared" si="71"/>
        <v>0</v>
      </c>
      <c r="I482" s="1">
        <f t="shared" si="72"/>
        <v>0</v>
      </c>
      <c r="J482" s="1">
        <f t="shared" si="73"/>
        <v>0</v>
      </c>
      <c r="K482" s="1">
        <f>'Innlegging av opplysninger'!$B$4*H482</f>
        <v>0</v>
      </c>
      <c r="L482" s="1"/>
      <c r="M482" s="1">
        <f>'Innlegging av opplysninger'!$B$5*H482</f>
        <v>0</v>
      </c>
      <c r="N482" s="1">
        <f>'Innlegging av opplysninger'!$B$5*I482</f>
        <v>0</v>
      </c>
      <c r="O482" s="1">
        <f>'Innlegging av opplysninger'!$B$5*J482</f>
        <v>0</v>
      </c>
      <c r="P482" s="1">
        <f>'Innlegging av opplysninger'!$B$5*K482</f>
        <v>0</v>
      </c>
      <c r="Q482" s="1"/>
      <c r="R482" s="1">
        <f>'Innlegging av opplysninger'!$C$11*SUM(H482:Q482)</f>
        <v>0</v>
      </c>
      <c r="S482" s="1">
        <f>'Innlegging av opplysninger'!$C$13*(((H482+J482+M482+O482)*Data!H482)+(J482+O482)*(1-Data!H482)*1.8/12+I482+N482+K482+L482+P482+Q482)</f>
        <v>0</v>
      </c>
      <c r="T482" s="1">
        <f>'Innlegging av opplysninger'!$C$13*((H482+J482+M482+O482)*(1-Data!H482)-(J482+O482)*(1-Data!H482)*1.8/12)</f>
        <v>0</v>
      </c>
      <c r="U482" s="1">
        <f>Data!I482</f>
        <v>0</v>
      </c>
      <c r="V482" s="1">
        <f>Data!J482+Data!K482</f>
        <v>0</v>
      </c>
      <c r="W482" s="1">
        <f>Data!L482</f>
        <v>0</v>
      </c>
      <c r="X482" s="1">
        <f t="shared" si="77"/>
        <v>0</v>
      </c>
      <c r="Y482" s="100">
        <f t="shared" si="78"/>
        <v>0</v>
      </c>
      <c r="Z482" s="100">
        <f t="shared" si="79"/>
        <v>0</v>
      </c>
      <c r="AA482" s="100">
        <f>'Innlegging av opplysninger'!$B$4*X482</f>
        <v>0</v>
      </c>
      <c r="AB482" s="1"/>
      <c r="AC482" s="1">
        <f>'Innlegging av opplysninger'!$B$5*X482</f>
        <v>0</v>
      </c>
      <c r="AD482" s="1">
        <f>'Innlegging av opplysninger'!$B$5*Y482</f>
        <v>0</v>
      </c>
      <c r="AE482" s="1">
        <f>'Innlegging av opplysninger'!$B$5*Z482</f>
        <v>0</v>
      </c>
      <c r="AF482" s="1">
        <f>'Innlegging av opplysninger'!$B$5*AA482</f>
        <v>0</v>
      </c>
      <c r="AG482" s="1"/>
      <c r="AH482" s="1">
        <f>'Innlegging av opplysninger'!$C$11*SUM(X482:AG482)</f>
        <v>0</v>
      </c>
      <c r="AI482" s="1">
        <f>'Innlegging av opplysninger'!$C$13*(((X482+Z482+AC482+AE482)*Data!M482)+(Z482+AE482)*(1-Data!M482)*1.8/12+Y482+AD482+AA482+AB482+AF482+AG482)</f>
        <v>0</v>
      </c>
      <c r="AJ482" s="1">
        <f>'Innlegging av opplysninger'!$C$13*((X482+Z482+AC482+AE482)*(1-Data!M482)-(Z482+AE482)*(1-Data!M482)*1.8/12)</f>
        <v>0</v>
      </c>
      <c r="AK482" s="83">
        <f t="shared" si="74"/>
        <v>0</v>
      </c>
      <c r="AL482" s="83">
        <f t="shared" si="75"/>
        <v>0</v>
      </c>
      <c r="AM482" s="83">
        <f t="shared" si="76"/>
        <v>0</v>
      </c>
    </row>
    <row r="483" spans="1:39">
      <c r="A483" t="str">
        <f t="shared" si="70"/>
        <v>1826Annet</v>
      </c>
      <c r="B483" s="6" t="str">
        <f>Data!A483</f>
        <v>1826</v>
      </c>
      <c r="C483" s="7" t="str">
        <f>Data!B483</f>
        <v>Hattfjelldal kommune</v>
      </c>
      <c r="D483" s="7" t="str">
        <f>Data!C483</f>
        <v>Annet</v>
      </c>
      <c r="E483" s="1">
        <f>Data!D483</f>
        <v>8.9770000000000003</v>
      </c>
      <c r="F483" s="1">
        <f>Data!E483+Data!F483</f>
        <v>0</v>
      </c>
      <c r="G483" s="1">
        <f>Data!G483</f>
        <v>0</v>
      </c>
      <c r="H483" s="1">
        <f t="shared" si="71"/>
        <v>0</v>
      </c>
      <c r="I483" s="1">
        <f t="shared" si="72"/>
        <v>0</v>
      </c>
      <c r="J483" s="1">
        <f t="shared" si="73"/>
        <v>0</v>
      </c>
      <c r="K483" s="1">
        <f>'Innlegging av opplysninger'!$B$4*H483</f>
        <v>0</v>
      </c>
      <c r="L483" s="1"/>
      <c r="M483" s="1">
        <f>'Innlegging av opplysninger'!$B$5*H483</f>
        <v>0</v>
      </c>
      <c r="N483" s="1">
        <f>'Innlegging av opplysninger'!$B$5*I483</f>
        <v>0</v>
      </c>
      <c r="O483" s="1">
        <f>'Innlegging av opplysninger'!$B$5*J483</f>
        <v>0</v>
      </c>
      <c r="P483" s="1">
        <f>'Innlegging av opplysninger'!$B$5*K483</f>
        <v>0</v>
      </c>
      <c r="Q483" s="1"/>
      <c r="R483" s="1">
        <f>'Innlegging av opplysninger'!$C$11*SUM(H483:Q483)</f>
        <v>0</v>
      </c>
      <c r="S483" s="1">
        <f>'Innlegging av opplysninger'!$C$13*(((H483+J483+M483+O483)*Data!H483)+(J483+O483)*(1-Data!H483)*1.8/12+I483+N483+K483+L483+P483+Q483)</f>
        <v>0</v>
      </c>
      <c r="T483" s="1">
        <f>'Innlegging av opplysninger'!$C$13*((H483+J483+M483+O483)*(1-Data!H483)-(J483+O483)*(1-Data!H483)*1.8/12)</f>
        <v>0</v>
      </c>
      <c r="U483" s="1">
        <f>Data!I483</f>
        <v>0</v>
      </c>
      <c r="V483" s="1">
        <f>Data!J483+Data!K483</f>
        <v>0</v>
      </c>
      <c r="W483" s="1">
        <f>Data!L483</f>
        <v>0</v>
      </c>
      <c r="X483" s="1">
        <f t="shared" si="77"/>
        <v>0</v>
      </c>
      <c r="Y483" s="100">
        <f t="shared" si="78"/>
        <v>0</v>
      </c>
      <c r="Z483" s="100">
        <f t="shared" si="79"/>
        <v>0</v>
      </c>
      <c r="AA483" s="100">
        <f>'Innlegging av opplysninger'!$B$4*X483</f>
        <v>0</v>
      </c>
      <c r="AB483" s="1"/>
      <c r="AC483" s="1">
        <f>'Innlegging av opplysninger'!$B$5*X483</f>
        <v>0</v>
      </c>
      <c r="AD483" s="1">
        <f>'Innlegging av opplysninger'!$B$5*Y483</f>
        <v>0</v>
      </c>
      <c r="AE483" s="1">
        <f>'Innlegging av opplysninger'!$B$5*Z483</f>
        <v>0</v>
      </c>
      <c r="AF483" s="1">
        <f>'Innlegging av opplysninger'!$B$5*AA483</f>
        <v>0</v>
      </c>
      <c r="AG483" s="1"/>
      <c r="AH483" s="1">
        <f>'Innlegging av opplysninger'!$C$11*SUM(X483:AG483)</f>
        <v>0</v>
      </c>
      <c r="AI483" s="1">
        <f>'Innlegging av opplysninger'!$C$13*(((X483+Z483+AC483+AE483)*Data!M483)+(Z483+AE483)*(1-Data!M483)*1.8/12+Y483+AD483+AA483+AB483+AF483+AG483)</f>
        <v>0</v>
      </c>
      <c r="AJ483" s="1">
        <f>'Innlegging av opplysninger'!$C$13*((X483+Z483+AC483+AE483)*(1-Data!M483)-(Z483+AE483)*(1-Data!M483)*1.8/12)</f>
        <v>0</v>
      </c>
      <c r="AK483" s="83">
        <f t="shared" si="74"/>
        <v>0</v>
      </c>
      <c r="AL483" s="83">
        <f t="shared" si="75"/>
        <v>0</v>
      </c>
      <c r="AM483" s="83">
        <f t="shared" si="76"/>
        <v>0</v>
      </c>
    </row>
    <row r="484" spans="1:39">
      <c r="A484" t="str">
        <f t="shared" si="70"/>
        <v>1827Alle</v>
      </c>
      <c r="B484" s="6" t="str">
        <f>Data!A484</f>
        <v>1827</v>
      </c>
      <c r="C484" s="7" t="str">
        <f>Data!B484</f>
        <v>Dønna kommune</v>
      </c>
      <c r="D484" s="7" t="str">
        <f>Data!C484</f>
        <v>Alle</v>
      </c>
      <c r="E484" s="1">
        <f>Data!D484</f>
        <v>126.74029999999998</v>
      </c>
      <c r="F484" s="1">
        <f>Data!E484+Data!F484</f>
        <v>47998.069622159106</v>
      </c>
      <c r="G484" s="1">
        <f>Data!G484</f>
        <v>541.63237738903899</v>
      </c>
      <c r="H484" s="1">
        <f t="shared" si="71"/>
        <v>66363160.836363599</v>
      </c>
      <c r="I484" s="1">
        <f t="shared" si="72"/>
        <v>748872.54545454553</v>
      </c>
      <c r="J484" s="1">
        <f t="shared" si="73"/>
        <v>8053444.005818177</v>
      </c>
      <c r="K484" s="1">
        <f>'Innlegging av opplysninger'!$B$4*H484</f>
        <v>8627210.9087272678</v>
      </c>
      <c r="L484" s="1"/>
      <c r="M484" s="1">
        <f>'Innlegging av opplysninger'!$B$5*H484</f>
        <v>8693574.069563631</v>
      </c>
      <c r="N484" s="1">
        <f>'Innlegging av opplysninger'!$B$5*I484</f>
        <v>98102.303454545472</v>
      </c>
      <c r="O484" s="1">
        <f>'Innlegging av opplysninger'!$B$5*J484</f>
        <v>1055001.1647621812</v>
      </c>
      <c r="P484" s="1">
        <f>'Innlegging av opplysninger'!$B$5*K484</f>
        <v>1130164.6290432722</v>
      </c>
      <c r="Q484" s="1"/>
      <c r="R484" s="1">
        <f>'Innlegging av opplysninger'!$C$11*SUM(H484:Q484)</f>
        <v>3601242.1576011144</v>
      </c>
      <c r="S484" s="1">
        <f>'Innlegging av opplysninger'!$C$13*(((H484+J484+M484+O484)*Data!H484)+(J484+O484)*(1-Data!H484)*1.8/12+I484+N484+K484+L484+P484+Q484)</f>
        <v>779853.25124872627</v>
      </c>
      <c r="T484" s="1">
        <f>'Innlegging av opplysninger'!$C$13*((H484+J484+M484+O484)*(1-Data!H484)-(J484+O484)*(1-Data!H484)*1.8/12)</f>
        <v>4148162.3328370084</v>
      </c>
      <c r="U484" s="1">
        <f>Data!I484</f>
        <v>28.361600000000003</v>
      </c>
      <c r="V484" s="1">
        <f>Data!J484+Data!K484</f>
        <v>52494.894998871714</v>
      </c>
      <c r="W484" s="1">
        <f>Data!L484</f>
        <v>572.7032325397721</v>
      </c>
      <c r="X484" s="1">
        <f t="shared" si="77"/>
        <v>16241882.334545454</v>
      </c>
      <c r="Y484" s="100">
        <f t="shared" si="78"/>
        <v>177193.96363636365</v>
      </c>
      <c r="Z484" s="100">
        <f t="shared" si="79"/>
        <v>2347927.9106399994</v>
      </c>
      <c r="AA484" s="100">
        <f>'Innlegging av opplysninger'!$B$4*X484</f>
        <v>2111444.7034909092</v>
      </c>
      <c r="AB484" s="1"/>
      <c r="AC484" s="1">
        <f>'Innlegging av opplysninger'!$B$5*X484</f>
        <v>2127686.5858254544</v>
      </c>
      <c r="AD484" s="1">
        <f>'Innlegging av opplysninger'!$B$5*Y484</f>
        <v>23212.409236363641</v>
      </c>
      <c r="AE484" s="1">
        <f>'Innlegging av opplysninger'!$B$5*Z484</f>
        <v>307578.55629383994</v>
      </c>
      <c r="AF484" s="1">
        <f>'Innlegging av opplysninger'!$B$5*AA484</f>
        <v>276599.25615730911</v>
      </c>
      <c r="AG484" s="1"/>
      <c r="AH484" s="1">
        <f>'Innlegging av opplysninger'!$C$11*SUM(X484:AG484)</f>
        <v>897313.97735337645</v>
      </c>
      <c r="AI484" s="1">
        <f>'Innlegging av opplysninger'!$C$13*(((X484+Z484+AC484+AE484)*Data!M484)+(Z484+AE484)*(1-Data!M484)*1.8/12+Y484+AD484+AA484+AB484+AF484+AG484)</f>
        <v>222265.77878427273</v>
      </c>
      <c r="AJ484" s="1">
        <f>'Innlegging av opplysninger'!$C$13*((X484+Z484+AC484+AE484)*(1-Data!M484)-(Z484+AE484)*(1-Data!M484)*1.8/12)</f>
        <v>1005637.5586466633</v>
      </c>
      <c r="AK484" s="83">
        <f t="shared" si="74"/>
        <v>4499000</v>
      </c>
      <c r="AL484" s="83">
        <f t="shared" si="75"/>
        <v>1002000</v>
      </c>
      <c r="AM484" s="83">
        <f t="shared" si="76"/>
        <v>5154000</v>
      </c>
    </row>
    <row r="485" spans="1:39">
      <c r="A485" t="str">
        <f t="shared" si="70"/>
        <v>1827Administrasjon</v>
      </c>
      <c r="B485" s="6" t="str">
        <f>Data!A485</f>
        <v>1827</v>
      </c>
      <c r="C485" s="7" t="str">
        <f>Data!B485</f>
        <v>Dønna kommune</v>
      </c>
      <c r="D485" s="7" t="str">
        <f>Data!C485</f>
        <v>Administrasjon</v>
      </c>
      <c r="E485" s="1">
        <f>Data!D485</f>
        <v>8.4</v>
      </c>
      <c r="F485" s="1">
        <f>Data!E485+Data!F485</f>
        <v>55652.023809523809</v>
      </c>
      <c r="G485" s="1">
        <f>Data!G485</f>
        <v>0</v>
      </c>
      <c r="H485" s="1">
        <f t="shared" si="71"/>
        <v>5099749.0909090899</v>
      </c>
      <c r="I485" s="1">
        <f t="shared" si="72"/>
        <v>0</v>
      </c>
      <c r="J485" s="1">
        <f t="shared" si="73"/>
        <v>611969.89090909075</v>
      </c>
      <c r="K485" s="1">
        <f>'Innlegging av opplysninger'!$B$4*H485</f>
        <v>662967.38181818172</v>
      </c>
      <c r="L485" s="1"/>
      <c r="M485" s="1">
        <f>'Innlegging av opplysninger'!$B$5*H485</f>
        <v>668067.13090909075</v>
      </c>
      <c r="N485" s="1">
        <f>'Innlegging av opplysninger'!$B$5*I485</f>
        <v>0</v>
      </c>
      <c r="O485" s="1">
        <f>'Innlegging av opplysninger'!$B$5*J485</f>
        <v>80168.055709090899</v>
      </c>
      <c r="P485" s="1">
        <f>'Innlegging av opplysninger'!$B$5*K485</f>
        <v>86848.727018181802</v>
      </c>
      <c r="Q485" s="1"/>
      <c r="R485" s="1">
        <f>'Innlegging av opplysninger'!$C$11*SUM(H485:Q485)</f>
        <v>273971.27053636359</v>
      </c>
      <c r="S485" s="1">
        <f>'Innlegging av opplysninger'!$C$13*(((H485+J485+M485+O485)*Data!H485)+(J485+O485)*(1-Data!H485)*1.8/12+I485+N485+K485+L485+P485+Q485)</f>
        <v>84735.324556385429</v>
      </c>
      <c r="T485" s="1">
        <f>'Innlegging av opplysninger'!$C$13*((H485+J485+M485+O485)*(1-Data!H485)-(J485+O485)*(1-Data!H485)*1.8/12)</f>
        <v>290172.72986179637</v>
      </c>
      <c r="U485" s="1">
        <f>Data!I485</f>
        <v>4.8</v>
      </c>
      <c r="V485" s="1">
        <f>Data!J485+Data!K485</f>
        <v>56854.588194444441</v>
      </c>
      <c r="W485" s="1">
        <f>Data!L485</f>
        <v>0</v>
      </c>
      <c r="X485" s="1">
        <f t="shared" si="77"/>
        <v>2977112.981818181</v>
      </c>
      <c r="Y485" s="100">
        <f t="shared" si="78"/>
        <v>0</v>
      </c>
      <c r="Z485" s="100">
        <f t="shared" si="79"/>
        <v>425727.15639999986</v>
      </c>
      <c r="AA485" s="100">
        <f>'Innlegging av opplysninger'!$B$4*X485</f>
        <v>387024.68763636355</v>
      </c>
      <c r="AB485" s="1"/>
      <c r="AC485" s="1">
        <f>'Innlegging av opplysninger'!$B$5*X485</f>
        <v>390001.8006181817</v>
      </c>
      <c r="AD485" s="1">
        <f>'Innlegging av opplysninger'!$B$5*Y485</f>
        <v>0</v>
      </c>
      <c r="AE485" s="1">
        <f>'Innlegging av opplysninger'!$B$5*Z485</f>
        <v>55770.257488399984</v>
      </c>
      <c r="AF485" s="1">
        <f>'Innlegging av opplysninger'!$B$5*AA485</f>
        <v>50700.234080363625</v>
      </c>
      <c r="AG485" s="1"/>
      <c r="AH485" s="1">
        <f>'Innlegging av opplysninger'!$C$11*SUM(X485:AG485)</f>
        <v>162880.81048557663</v>
      </c>
      <c r="AI485" s="1">
        <f>'Innlegging av opplysninger'!$C$13*(((X485+Z485+AC485+AE485)*Data!M485)+(Z485+AE485)*(1-Data!M485)*1.8/12+Y485+AD485+AA485+AB485+AF485+AG485)</f>
        <v>62371.278517698585</v>
      </c>
      <c r="AJ485" s="1">
        <f>'Innlegging av opplysninger'!$C$13*((X485+Z485+AC485+AE485)*(1-Data!M485)-(Z485+AE485)*(1-Data!M485)*1.8/12)</f>
        <v>160518.25162045888</v>
      </c>
      <c r="AK485" s="83">
        <f t="shared" si="74"/>
        <v>437000</v>
      </c>
      <c r="AL485" s="83">
        <f t="shared" si="75"/>
        <v>147000</v>
      </c>
      <c r="AM485" s="83">
        <f t="shared" si="76"/>
        <v>451000</v>
      </c>
    </row>
    <row r="486" spans="1:39">
      <c r="A486" t="str">
        <f t="shared" si="70"/>
        <v>1827Undervisning</v>
      </c>
      <c r="B486" s="6" t="str">
        <f>Data!A486</f>
        <v>1827</v>
      </c>
      <c r="C486" s="7" t="str">
        <f>Data!B486</f>
        <v>Dønna kommune</v>
      </c>
      <c r="D486" s="7" t="str">
        <f>Data!C486</f>
        <v>Undervisning</v>
      </c>
      <c r="E486" s="1">
        <f>Data!D486</f>
        <v>37.173000000000016</v>
      </c>
      <c r="F486" s="1">
        <f>Data!E486+Data!F486</f>
        <v>47313.177014679095</v>
      </c>
      <c r="G486" s="1">
        <f>Data!G486</f>
        <v>0</v>
      </c>
      <c r="H486" s="1">
        <f t="shared" si="71"/>
        <v>19186611.59090909</v>
      </c>
      <c r="I486" s="1">
        <f t="shared" si="72"/>
        <v>0</v>
      </c>
      <c r="J486" s="1">
        <f t="shared" si="73"/>
        <v>2302393.3909090906</v>
      </c>
      <c r="K486" s="1">
        <f>'Innlegging av opplysninger'!$B$4*H486</f>
        <v>2494259.5068181818</v>
      </c>
      <c r="L486" s="1"/>
      <c r="M486" s="1">
        <f>'Innlegging av opplysninger'!$B$5*H486</f>
        <v>2513446.1184090907</v>
      </c>
      <c r="N486" s="1">
        <f>'Innlegging av opplysninger'!$B$5*I486</f>
        <v>0</v>
      </c>
      <c r="O486" s="1">
        <f>'Innlegging av opplysninger'!$B$5*J486</f>
        <v>301613.53420909087</v>
      </c>
      <c r="P486" s="1">
        <f>'Innlegging av opplysninger'!$B$5*K486</f>
        <v>326747.99539318186</v>
      </c>
      <c r="Q486" s="1"/>
      <c r="R486" s="1">
        <f>'Innlegging av opplysninger'!$C$11*SUM(H486:Q486)</f>
        <v>1030752.7411926136</v>
      </c>
      <c r="S486" s="1">
        <f>'Innlegging av opplysninger'!$C$13*(((H486+J486+M486+O486)*Data!H486)+(J486+O486)*(1-Data!H486)*1.8/12+I486+N486+K486+L486+P486+Q486)</f>
        <v>176497.48714401817</v>
      </c>
      <c r="T486" s="1">
        <f>'Innlegging av opplysninger'!$C$13*((H486+J486+M486+O486)*(1-Data!H486)-(J486+O486)*(1-Data!H486)*1.8/12)</f>
        <v>1234006.2639616635</v>
      </c>
      <c r="U486" s="1">
        <f>Data!I486</f>
        <v>6.8659999999999997</v>
      </c>
      <c r="V486" s="1">
        <f>Data!J486+Data!K486</f>
        <v>52270.924701427321</v>
      </c>
      <c r="W486" s="1">
        <f>Data!L486</f>
        <v>0</v>
      </c>
      <c r="X486" s="1">
        <f t="shared" si="77"/>
        <v>3915187.2981818179</v>
      </c>
      <c r="Y486" s="100">
        <f t="shared" si="78"/>
        <v>0</v>
      </c>
      <c r="Z486" s="100">
        <f t="shared" si="79"/>
        <v>559871.78363999992</v>
      </c>
      <c r="AA486" s="100">
        <f>'Innlegging av opplysninger'!$B$4*X486</f>
        <v>508974.34876363631</v>
      </c>
      <c r="AB486" s="1"/>
      <c r="AC486" s="1">
        <f>'Innlegging av opplysninger'!$B$5*X486</f>
        <v>512889.53606181819</v>
      </c>
      <c r="AD486" s="1">
        <f>'Innlegging av opplysninger'!$B$5*Y486</f>
        <v>0</v>
      </c>
      <c r="AE486" s="1">
        <f>'Innlegging av opplysninger'!$B$5*Z486</f>
        <v>73343.203656839993</v>
      </c>
      <c r="AF486" s="1">
        <f>'Innlegging av opplysninger'!$B$5*AA486</f>
        <v>66675.639688036361</v>
      </c>
      <c r="AG486" s="1"/>
      <c r="AH486" s="1">
        <f>'Innlegging av opplysninger'!$C$11*SUM(X486:AG486)</f>
        <v>214203.78877970163</v>
      </c>
      <c r="AI486" s="1">
        <f>'Innlegging av opplysninger'!$C$13*(((X486+Z486+AC486+AE486)*Data!M486)+(Z486+AE486)*(1-Data!M486)*1.8/12+Y486+AD486+AA486+AB486+AF486+AG486)</f>
        <v>44206.947895882062</v>
      </c>
      <c r="AJ486" s="1">
        <f>'Innlegging av opplysninger'!$C$13*((X486+Z486+AC486+AE486)*(1-Data!M486)-(Z486+AE486)*(1-Data!M486)*1.8/12)</f>
        <v>248914.02622370963</v>
      </c>
      <c r="AK486" s="83">
        <f t="shared" si="74"/>
        <v>1245000</v>
      </c>
      <c r="AL486" s="83">
        <f t="shared" si="75"/>
        <v>221000</v>
      </c>
      <c r="AM486" s="83">
        <f t="shared" si="76"/>
        <v>1483000</v>
      </c>
    </row>
    <row r="487" spans="1:39">
      <c r="A487" t="str">
        <f t="shared" si="70"/>
        <v>1827Barnehager</v>
      </c>
      <c r="B487" s="6" t="str">
        <f>Data!A487</f>
        <v>1827</v>
      </c>
      <c r="C487" s="7" t="str">
        <f>Data!B487</f>
        <v>Dønna kommune</v>
      </c>
      <c r="D487" s="7" t="str">
        <f>Data!C487</f>
        <v>Barnehager</v>
      </c>
      <c r="E487" s="1">
        <f>Data!D487</f>
        <v>9.036999999999999</v>
      </c>
      <c r="F487" s="1">
        <f>Data!E487+Data!F487</f>
        <v>44047.23636162444</v>
      </c>
      <c r="G487" s="1">
        <f>Data!G487</f>
        <v>0</v>
      </c>
      <c r="H487" s="1">
        <f t="shared" si="71"/>
        <v>4342416.8181818184</v>
      </c>
      <c r="I487" s="1">
        <f t="shared" si="72"/>
        <v>0</v>
      </c>
      <c r="J487" s="1">
        <f t="shared" si="73"/>
        <v>521090.01818181819</v>
      </c>
      <c r="K487" s="1">
        <f>'Innlegging av opplysninger'!$B$4*H487</f>
        <v>564514.1863636364</v>
      </c>
      <c r="L487" s="1"/>
      <c r="M487" s="1">
        <f>'Innlegging av opplysninger'!$B$5*H487</f>
        <v>568856.60318181827</v>
      </c>
      <c r="N487" s="1">
        <f>'Innlegging av opplysninger'!$B$5*I487</f>
        <v>0</v>
      </c>
      <c r="O487" s="1">
        <f>'Innlegging av opplysninger'!$B$5*J487</f>
        <v>68262.792381818188</v>
      </c>
      <c r="P487" s="1">
        <f>'Innlegging av opplysninger'!$B$5*K487</f>
        <v>73951.358413636364</v>
      </c>
      <c r="Q487" s="1"/>
      <c r="R487" s="1">
        <f>'Innlegging av opplysninger'!$C$11*SUM(H487:Q487)</f>
        <v>233285.48751477277</v>
      </c>
      <c r="S487" s="1">
        <f>'Innlegging av opplysninger'!$C$13*(((H487+J487+M487+O487)*Data!H487)+(J487+O487)*(1-Data!H487)*1.8/12+I487+N487+K487+L487+P487+Q487)</f>
        <v>37797.160250814544</v>
      </c>
      <c r="T487" s="1">
        <f>'Innlegging av opplysninger'!$C$13*((H487+J487+M487+O487)*(1-Data!H487)-(J487+O487)*(1-Data!H487)*1.8/12)</f>
        <v>281435.61213782185</v>
      </c>
      <c r="U487" s="1">
        <f>Data!I487</f>
        <v>3.1628000000000003</v>
      </c>
      <c r="V487" s="1">
        <f>Data!J487+Data!K487</f>
        <v>47736.570970869696</v>
      </c>
      <c r="W487" s="1">
        <f>Data!L487</f>
        <v>0</v>
      </c>
      <c r="X487" s="1">
        <f t="shared" si="77"/>
        <v>1647067.9272727275</v>
      </c>
      <c r="Y487" s="100">
        <f t="shared" si="78"/>
        <v>0</v>
      </c>
      <c r="Z487" s="100">
        <f t="shared" si="79"/>
        <v>235530.71360000002</v>
      </c>
      <c r="AA487" s="100">
        <f>'Innlegging av opplysninger'!$B$4*X487</f>
        <v>214118.83054545458</v>
      </c>
      <c r="AB487" s="1"/>
      <c r="AC487" s="1">
        <f>'Innlegging av opplysninger'!$B$5*X487</f>
        <v>215765.89847272731</v>
      </c>
      <c r="AD487" s="1">
        <f>'Innlegging av opplysninger'!$B$5*Y487</f>
        <v>0</v>
      </c>
      <c r="AE487" s="1">
        <f>'Innlegging av opplysninger'!$B$5*Z487</f>
        <v>30854.523481600005</v>
      </c>
      <c r="AF487" s="1">
        <f>'Innlegging av opplysninger'!$B$5*AA487</f>
        <v>28049.566801454552</v>
      </c>
      <c r="AG487" s="1"/>
      <c r="AH487" s="1">
        <f>'Innlegging av opplysninger'!$C$11*SUM(X487:AG487)</f>
        <v>90112.72348661063</v>
      </c>
      <c r="AI487" s="1">
        <f>'Innlegging av opplysninger'!$C$13*(((X487+Z487+AC487+AE487)*Data!M487)+(Z487+AE487)*(1-Data!M487)*1.8/12+Y487+AD487+AA487+AB487+AF487+AG487)</f>
        <v>16287.855424767213</v>
      </c>
      <c r="AJ487" s="1">
        <f>'Innlegging av opplysninger'!$C$13*((X487+Z487+AC487+AE487)*(1-Data!M487)-(Z487+AE487)*(1-Data!M487)*1.8/12)</f>
        <v>107024.29250427891</v>
      </c>
      <c r="AK487" s="83">
        <f t="shared" si="74"/>
        <v>323000</v>
      </c>
      <c r="AL487" s="83">
        <f t="shared" si="75"/>
        <v>54000</v>
      </c>
      <c r="AM487" s="83">
        <f t="shared" si="76"/>
        <v>388000</v>
      </c>
    </row>
    <row r="488" spans="1:39">
      <c r="A488" t="str">
        <f t="shared" si="70"/>
        <v>1827Helse/pleie/omsorg</v>
      </c>
      <c r="B488" s="6" t="str">
        <f>Data!A488</f>
        <v>1827</v>
      </c>
      <c r="C488" s="7" t="str">
        <f>Data!B488</f>
        <v>Dønna kommune</v>
      </c>
      <c r="D488" s="7" t="str">
        <f>Data!C488</f>
        <v>Helse/pleie/omsorg</v>
      </c>
      <c r="E488" s="1">
        <f>Data!D488</f>
        <v>62.803299999999993</v>
      </c>
      <c r="F488" s="1">
        <f>Data!E488+Data!F488</f>
        <v>47426.526459066103</v>
      </c>
      <c r="G488" s="1">
        <f>Data!G488</f>
        <v>1093.0420853681258</v>
      </c>
      <c r="H488" s="1">
        <f t="shared" si="71"/>
        <v>32493189.481818173</v>
      </c>
      <c r="I488" s="1">
        <f t="shared" si="72"/>
        <v>748872.54545454541</v>
      </c>
      <c r="J488" s="1">
        <f t="shared" si="73"/>
        <v>3989047.4432727261</v>
      </c>
      <c r="K488" s="1">
        <f>'Innlegging av opplysninger'!$B$4*H488</f>
        <v>4224114.6326363627</v>
      </c>
      <c r="L488" s="1"/>
      <c r="M488" s="1">
        <f>'Innlegging av opplysninger'!$B$5*H488</f>
        <v>4256607.8221181808</v>
      </c>
      <c r="N488" s="1">
        <f>'Innlegging av opplysninger'!$B$5*I488</f>
        <v>98102.303454545457</v>
      </c>
      <c r="O488" s="1">
        <f>'Innlegging av opplysninger'!$B$5*J488</f>
        <v>522565.21506872715</v>
      </c>
      <c r="P488" s="1">
        <f>'Innlegging av opplysninger'!$B$5*K488</f>
        <v>553359.01687536354</v>
      </c>
      <c r="Q488" s="1"/>
      <c r="R488" s="1">
        <f>'Innlegging av opplysninger'!$C$11*SUM(H488:Q488)</f>
        <v>1781662.6215065478</v>
      </c>
      <c r="S488" s="1">
        <f>'Innlegging av opplysninger'!$C$13*(((H488+J488+M488+O488)*Data!H488)+(J488+O488)*(1-Data!H488)*1.8/12+I488+N488+K488+L488+P488+Q488)</f>
        <v>428077.23946994211</v>
      </c>
      <c r="T488" s="1">
        <f>'Innlegging av opplysninger'!$C$13*((H488+J488+M488+O488)*(1-Data!H488)-(J488+O488)*(1-Data!H488)*1.8/12)</f>
        <v>2009987.4004863864</v>
      </c>
      <c r="U488" s="1">
        <f>Data!I488</f>
        <v>10.802800000000001</v>
      </c>
      <c r="V488" s="1">
        <f>Data!J488+Data!K488</f>
        <v>50959.011552560449</v>
      </c>
      <c r="W488" s="1">
        <f>Data!L488</f>
        <v>1503.5712963305809</v>
      </c>
      <c r="X488" s="1">
        <f t="shared" si="77"/>
        <v>6005454.6545454552</v>
      </c>
      <c r="Y488" s="100">
        <f t="shared" si="78"/>
        <v>177193.96363636362</v>
      </c>
      <c r="Z488" s="100">
        <f t="shared" si="79"/>
        <v>884118.75240000011</v>
      </c>
      <c r="AA488" s="100">
        <f>'Innlegging av opplysninger'!$B$4*X488</f>
        <v>780709.10509090917</v>
      </c>
      <c r="AB488" s="1"/>
      <c r="AC488" s="1">
        <f>'Innlegging av opplysninger'!$B$5*X488</f>
        <v>786714.5597454547</v>
      </c>
      <c r="AD488" s="1">
        <f>'Innlegging av opplysninger'!$B$5*Y488</f>
        <v>23212.409236363637</v>
      </c>
      <c r="AE488" s="1">
        <f>'Innlegging av opplysninger'!$B$5*Z488</f>
        <v>115819.55656440002</v>
      </c>
      <c r="AF488" s="1">
        <f>'Innlegging av opplysninger'!$B$5*AA488</f>
        <v>102272.89276690911</v>
      </c>
      <c r="AG488" s="1"/>
      <c r="AH488" s="1">
        <f>'Innlegging av opplysninger'!$C$11*SUM(X488:AG488)</f>
        <v>337268.84397146251</v>
      </c>
      <c r="AI488" s="1">
        <f>'Innlegging av opplysninger'!$C$13*(((X488+Z488+AC488+AE488)*Data!M488)+(Z488+AE488)*(1-Data!M488)*1.8/12+Y488+AD488+AA488+AB488+AF488+AG488)</f>
        <v>79028.117927865096</v>
      </c>
      <c r="AJ488" s="1">
        <f>'Innlegging av opplysninger'!$C$13*((X488+Z488+AC488+AE488)*(1-Data!M488)-(Z488+AE488)*(1-Data!M488)*1.8/12)</f>
        <v>382497.66855939943</v>
      </c>
      <c r="AK488" s="83">
        <f t="shared" si="74"/>
        <v>2119000</v>
      </c>
      <c r="AL488" s="83">
        <f t="shared" si="75"/>
        <v>507000</v>
      </c>
      <c r="AM488" s="83">
        <f t="shared" si="76"/>
        <v>2392000</v>
      </c>
    </row>
    <row r="489" spans="1:39">
      <c r="A489" t="str">
        <f t="shared" si="70"/>
        <v>1827Samferdsel og teknikk</v>
      </c>
      <c r="B489" s="6" t="str">
        <f>Data!A489</f>
        <v>1827</v>
      </c>
      <c r="C489" s="7" t="str">
        <f>Data!B489</f>
        <v>Dønna kommune</v>
      </c>
      <c r="D489" s="7" t="str">
        <f>Data!C489</f>
        <v>Samferdsel og teknikk</v>
      </c>
      <c r="E489" s="1">
        <f>Data!D489</f>
        <v>5.827</v>
      </c>
      <c r="F489" s="1">
        <f>Data!E489+Data!F489</f>
        <v>0</v>
      </c>
      <c r="G489" s="1">
        <f>Data!G489</f>
        <v>0</v>
      </c>
      <c r="H489" s="1">
        <f t="shared" si="71"/>
        <v>0</v>
      </c>
      <c r="I489" s="1">
        <f t="shared" si="72"/>
        <v>0</v>
      </c>
      <c r="J489" s="1">
        <f t="shared" si="73"/>
        <v>0</v>
      </c>
      <c r="K489" s="1">
        <f>'Innlegging av opplysninger'!$B$4*H489</f>
        <v>0</v>
      </c>
      <c r="L489" s="1"/>
      <c r="M489" s="1">
        <f>'Innlegging av opplysninger'!$B$5*H489</f>
        <v>0</v>
      </c>
      <c r="N489" s="1">
        <f>'Innlegging av opplysninger'!$B$5*I489</f>
        <v>0</v>
      </c>
      <c r="O489" s="1">
        <f>'Innlegging av opplysninger'!$B$5*J489</f>
        <v>0</v>
      </c>
      <c r="P489" s="1">
        <f>'Innlegging av opplysninger'!$B$5*K489</f>
        <v>0</v>
      </c>
      <c r="Q489" s="1"/>
      <c r="R489" s="1">
        <f>'Innlegging av opplysninger'!$C$11*SUM(H489:Q489)</f>
        <v>0</v>
      </c>
      <c r="S489" s="1">
        <f>'Innlegging av opplysninger'!$C$13*(((H489+J489+M489+O489)*Data!H489)+(J489+O489)*(1-Data!H489)*1.8/12+I489+N489+K489+L489+P489+Q489)</f>
        <v>0</v>
      </c>
      <c r="T489" s="1">
        <f>'Innlegging av opplysninger'!$C$13*((H489+J489+M489+O489)*(1-Data!H489)-(J489+O489)*(1-Data!H489)*1.8/12)</f>
        <v>0</v>
      </c>
      <c r="U489" s="1">
        <f>Data!I489</f>
        <v>0</v>
      </c>
      <c r="V489" s="1">
        <f>Data!J489+Data!K489</f>
        <v>0</v>
      </c>
      <c r="W489" s="1">
        <f>Data!L489</f>
        <v>0</v>
      </c>
      <c r="X489" s="1">
        <f t="shared" si="77"/>
        <v>0</v>
      </c>
      <c r="Y489" s="100">
        <f t="shared" si="78"/>
        <v>0</v>
      </c>
      <c r="Z489" s="100">
        <f t="shared" si="79"/>
        <v>0</v>
      </c>
      <c r="AA489" s="100">
        <f>'Innlegging av opplysninger'!$B$4*X489</f>
        <v>0</v>
      </c>
      <c r="AB489" s="1"/>
      <c r="AC489" s="1">
        <f>'Innlegging av opplysninger'!$B$5*X489</f>
        <v>0</v>
      </c>
      <c r="AD489" s="1">
        <f>'Innlegging av opplysninger'!$B$5*Y489</f>
        <v>0</v>
      </c>
      <c r="AE489" s="1">
        <f>'Innlegging av opplysninger'!$B$5*Z489</f>
        <v>0</v>
      </c>
      <c r="AF489" s="1">
        <f>'Innlegging av opplysninger'!$B$5*AA489</f>
        <v>0</v>
      </c>
      <c r="AG489" s="1"/>
      <c r="AH489" s="1">
        <f>'Innlegging av opplysninger'!$C$11*SUM(X489:AG489)</f>
        <v>0</v>
      </c>
      <c r="AI489" s="1">
        <f>'Innlegging av opplysninger'!$C$13*(((X489+Z489+AC489+AE489)*Data!M489)+(Z489+AE489)*(1-Data!M489)*1.8/12+Y489+AD489+AA489+AB489+AF489+AG489)</f>
        <v>0</v>
      </c>
      <c r="AJ489" s="1">
        <f>'Innlegging av opplysninger'!$C$13*((X489+Z489+AC489+AE489)*(1-Data!M489)-(Z489+AE489)*(1-Data!M489)*1.8/12)</f>
        <v>0</v>
      </c>
      <c r="AK489" s="83">
        <f t="shared" si="74"/>
        <v>0</v>
      </c>
      <c r="AL489" s="83">
        <f t="shared" si="75"/>
        <v>0</v>
      </c>
      <c r="AM489" s="83">
        <f t="shared" si="76"/>
        <v>0</v>
      </c>
    </row>
    <row r="490" spans="1:39">
      <c r="A490" t="str">
        <f t="shared" si="70"/>
        <v>1827Annet</v>
      </c>
      <c r="B490" s="6" t="str">
        <f>Data!A490</f>
        <v>1827</v>
      </c>
      <c r="C490" s="7" t="str">
        <f>Data!B490</f>
        <v>Dønna kommune</v>
      </c>
      <c r="D490" s="7" t="str">
        <f>Data!C490</f>
        <v>Annet</v>
      </c>
      <c r="E490" s="1">
        <f>Data!D490</f>
        <v>3.5</v>
      </c>
      <c r="F490" s="1">
        <f>Data!E490+Data!F490</f>
        <v>0</v>
      </c>
      <c r="G490" s="1">
        <f>Data!G490</f>
        <v>0</v>
      </c>
      <c r="H490" s="1">
        <f t="shared" si="71"/>
        <v>0</v>
      </c>
      <c r="I490" s="1">
        <f t="shared" si="72"/>
        <v>0</v>
      </c>
      <c r="J490" s="1">
        <f t="shared" si="73"/>
        <v>0</v>
      </c>
      <c r="K490" s="1">
        <f>'Innlegging av opplysninger'!$B$4*H490</f>
        <v>0</v>
      </c>
      <c r="L490" s="1"/>
      <c r="M490" s="1">
        <f>'Innlegging av opplysninger'!$B$5*H490</f>
        <v>0</v>
      </c>
      <c r="N490" s="1">
        <f>'Innlegging av opplysninger'!$B$5*I490</f>
        <v>0</v>
      </c>
      <c r="O490" s="1">
        <f>'Innlegging av opplysninger'!$B$5*J490</f>
        <v>0</v>
      </c>
      <c r="P490" s="1">
        <f>'Innlegging av opplysninger'!$B$5*K490</f>
        <v>0</v>
      </c>
      <c r="Q490" s="1"/>
      <c r="R490" s="1">
        <f>'Innlegging av opplysninger'!$C$11*SUM(H490:Q490)</f>
        <v>0</v>
      </c>
      <c r="S490" s="1">
        <f>'Innlegging av opplysninger'!$C$13*(((H490+J490+M490+O490)*Data!H490)+(J490+O490)*(1-Data!H490)*1.8/12+I490+N490+K490+L490+P490+Q490)</f>
        <v>0</v>
      </c>
      <c r="T490" s="1">
        <f>'Innlegging av opplysninger'!$C$13*((H490+J490+M490+O490)*(1-Data!H490)-(J490+O490)*(1-Data!H490)*1.8/12)</f>
        <v>0</v>
      </c>
      <c r="U490" s="1">
        <f>Data!I490</f>
        <v>0</v>
      </c>
      <c r="V490" s="1">
        <f>Data!J490+Data!K490</f>
        <v>0</v>
      </c>
      <c r="W490" s="1">
        <f>Data!L490</f>
        <v>0</v>
      </c>
      <c r="X490" s="1">
        <f t="shared" si="77"/>
        <v>0</v>
      </c>
      <c r="Y490" s="100">
        <f t="shared" si="78"/>
        <v>0</v>
      </c>
      <c r="Z490" s="100">
        <f t="shared" si="79"/>
        <v>0</v>
      </c>
      <c r="AA490" s="100">
        <f>'Innlegging av opplysninger'!$B$4*X490</f>
        <v>0</v>
      </c>
      <c r="AB490" s="1"/>
      <c r="AC490" s="1">
        <f>'Innlegging av opplysninger'!$B$5*X490</f>
        <v>0</v>
      </c>
      <c r="AD490" s="1">
        <f>'Innlegging av opplysninger'!$B$5*Y490</f>
        <v>0</v>
      </c>
      <c r="AE490" s="1">
        <f>'Innlegging av opplysninger'!$B$5*Z490</f>
        <v>0</v>
      </c>
      <c r="AF490" s="1">
        <f>'Innlegging av opplysninger'!$B$5*AA490</f>
        <v>0</v>
      </c>
      <c r="AG490" s="1"/>
      <c r="AH490" s="1">
        <f>'Innlegging av opplysninger'!$C$11*SUM(X490:AG490)</f>
        <v>0</v>
      </c>
      <c r="AI490" s="1">
        <f>'Innlegging av opplysninger'!$C$13*(((X490+Z490+AC490+AE490)*Data!M490)+(Z490+AE490)*(1-Data!M490)*1.8/12+Y490+AD490+AA490+AB490+AF490+AG490)</f>
        <v>0</v>
      </c>
      <c r="AJ490" s="1">
        <f>'Innlegging av opplysninger'!$C$13*((X490+Z490+AC490+AE490)*(1-Data!M490)-(Z490+AE490)*(1-Data!M490)*1.8/12)</f>
        <v>0</v>
      </c>
      <c r="AK490" s="83">
        <f t="shared" si="74"/>
        <v>0</v>
      </c>
      <c r="AL490" s="83">
        <f t="shared" si="75"/>
        <v>0</v>
      </c>
      <c r="AM490" s="83">
        <f t="shared" si="76"/>
        <v>0</v>
      </c>
    </row>
    <row r="491" spans="1:39">
      <c r="A491" t="str">
        <f t="shared" si="70"/>
        <v>1828Alle</v>
      </c>
      <c r="B491" s="6" t="str">
        <f>Data!A491</f>
        <v>1828</v>
      </c>
      <c r="C491" s="7" t="str">
        <f>Data!B491</f>
        <v>Nesna kommune</v>
      </c>
      <c r="D491" s="7" t="str">
        <f>Data!C491</f>
        <v>Alle</v>
      </c>
      <c r="E491" s="1">
        <f>Data!D491</f>
        <v>180.35720217037439</v>
      </c>
      <c r="F491" s="1">
        <f>Data!E491+Data!F491</f>
        <v>46051.977303280939</v>
      </c>
      <c r="G491" s="1">
        <f>Data!G491</f>
        <v>462.34771329634953</v>
      </c>
      <c r="H491" s="1">
        <f t="shared" si="71"/>
        <v>90608790.336363629</v>
      </c>
      <c r="I491" s="1">
        <f t="shared" si="72"/>
        <v>909684.4363636364</v>
      </c>
      <c r="J491" s="1">
        <f t="shared" si="73"/>
        <v>10982216.972727271</v>
      </c>
      <c r="K491" s="1">
        <f>'Innlegging av opplysninger'!$B$4*H491</f>
        <v>11779142.743727272</v>
      </c>
      <c r="L491" s="1"/>
      <c r="M491" s="1">
        <f>'Innlegging av opplysninger'!$B$5*H491</f>
        <v>11869751.534063635</v>
      </c>
      <c r="N491" s="1">
        <f>'Innlegging av opplysninger'!$B$5*I491</f>
        <v>119168.66116363637</v>
      </c>
      <c r="O491" s="1">
        <f>'Innlegging av opplysninger'!$B$5*J491</f>
        <v>1438670.4234272726</v>
      </c>
      <c r="P491" s="1">
        <f>'Innlegging av opplysninger'!$B$5*K491</f>
        <v>1543067.6994282727</v>
      </c>
      <c r="Q491" s="1"/>
      <c r="R491" s="1">
        <f>'Innlegging av opplysninger'!$C$11*SUM(H491:Q491)</f>
        <v>4911518.7266760552</v>
      </c>
      <c r="S491" s="1">
        <f>'Innlegging av opplysninger'!$C$13*(((H491+J491+M491+O491)*Data!H491)+(J491+O491)*(1-Data!H491)*1.8/12+I491+N491+K491+L491+P491+Q491)</f>
        <v>975345.01360549778</v>
      </c>
      <c r="T491" s="1">
        <f>'Innlegging av opplysninger'!$C$13*((H491+J491+M491+O491)*(1-Data!H491)-(J491+O491)*(1-Data!H491)*1.8/12)</f>
        <v>5745680.6123722624</v>
      </c>
      <c r="U491" s="1">
        <f>Data!I491</f>
        <v>25.268400000000007</v>
      </c>
      <c r="V491" s="1">
        <f>Data!J491+Data!K491</f>
        <v>47885.644817242093</v>
      </c>
      <c r="W491" s="1">
        <f>Data!L491</f>
        <v>413.97001788795478</v>
      </c>
      <c r="X491" s="1">
        <f t="shared" si="77"/>
        <v>13199930.481818184</v>
      </c>
      <c r="Y491" s="100">
        <f t="shared" si="78"/>
        <v>114113.01818181816</v>
      </c>
      <c r="Z491" s="100">
        <f t="shared" si="79"/>
        <v>1903908.2205000001</v>
      </c>
      <c r="AA491" s="100">
        <f>'Innlegging av opplysninger'!$B$4*X491</f>
        <v>1715990.9626363639</v>
      </c>
      <c r="AB491" s="1"/>
      <c r="AC491" s="1">
        <f>'Innlegging av opplysninger'!$B$5*X491</f>
        <v>1729190.8931181822</v>
      </c>
      <c r="AD491" s="1">
        <f>'Innlegging av opplysninger'!$B$5*Y491</f>
        <v>14948.80538181818</v>
      </c>
      <c r="AE491" s="1">
        <f>'Innlegging av opplysninger'!$B$5*Z491</f>
        <v>249411.97688550001</v>
      </c>
      <c r="AF491" s="1">
        <f>'Innlegging av opplysninger'!$B$5*AA491</f>
        <v>224794.81610536369</v>
      </c>
      <c r="AG491" s="1"/>
      <c r="AH491" s="1">
        <f>'Innlegging av opplysninger'!$C$11*SUM(X491:AG491)</f>
        <v>727786.98863583466</v>
      </c>
      <c r="AI491" s="1">
        <f>'Innlegging av opplysninger'!$C$13*(((X491+Z491+AC491+AE491)*Data!M491)+(Z491+AE491)*(1-Data!M491)*1.8/12+Y491+AD491+AA491+AB491+AF491+AG491)</f>
        <v>135892.70225679933</v>
      </c>
      <c r="AJ491" s="1">
        <f>'Innlegging av opplysninger'!$C$13*((X491+Z491+AC491+AE491)*(1-Data!M491)-(Z491+AE491)*(1-Data!M491)*1.8/12)</f>
        <v>860026.33482381643</v>
      </c>
      <c r="AK491" s="83">
        <f t="shared" si="74"/>
        <v>5639000</v>
      </c>
      <c r="AL491" s="83">
        <f t="shared" si="75"/>
        <v>1111000</v>
      </c>
      <c r="AM491" s="83">
        <f t="shared" si="76"/>
        <v>6606000</v>
      </c>
    </row>
    <row r="492" spans="1:39">
      <c r="A492" t="str">
        <f t="shared" si="70"/>
        <v>1828Administrasjon</v>
      </c>
      <c r="B492" s="6" t="str">
        <f>Data!A492</f>
        <v>1828</v>
      </c>
      <c r="C492" s="7" t="str">
        <f>Data!B492</f>
        <v>Nesna kommune</v>
      </c>
      <c r="D492" s="7" t="str">
        <f>Data!C492</f>
        <v>Administrasjon</v>
      </c>
      <c r="E492" s="1">
        <f>Data!D492</f>
        <v>21.82</v>
      </c>
      <c r="F492" s="1">
        <f>Data!E492+Data!F492</f>
        <v>0</v>
      </c>
      <c r="G492" s="1">
        <f>Data!G492</f>
        <v>0</v>
      </c>
      <c r="H492" s="1">
        <f t="shared" si="71"/>
        <v>0</v>
      </c>
      <c r="I492" s="1">
        <f t="shared" si="72"/>
        <v>0</v>
      </c>
      <c r="J492" s="1">
        <f t="shared" si="73"/>
        <v>0</v>
      </c>
      <c r="K492" s="1">
        <f>'Innlegging av opplysninger'!$B$4*H492</f>
        <v>0</v>
      </c>
      <c r="L492" s="1"/>
      <c r="M492" s="1">
        <f>'Innlegging av opplysninger'!$B$5*H492</f>
        <v>0</v>
      </c>
      <c r="N492" s="1">
        <f>'Innlegging av opplysninger'!$B$5*I492</f>
        <v>0</v>
      </c>
      <c r="O492" s="1">
        <f>'Innlegging av opplysninger'!$B$5*J492</f>
        <v>0</v>
      </c>
      <c r="P492" s="1">
        <f>'Innlegging av opplysninger'!$B$5*K492</f>
        <v>0</v>
      </c>
      <c r="Q492" s="1"/>
      <c r="R492" s="1">
        <f>'Innlegging av opplysninger'!$C$11*SUM(H492:Q492)</f>
        <v>0</v>
      </c>
      <c r="S492" s="1">
        <f>'Innlegging av opplysninger'!$C$13*(((H492+J492+M492+O492)*Data!H492)+(J492+O492)*(1-Data!H492)*1.8/12+I492+N492+K492+L492+P492+Q492)</f>
        <v>0</v>
      </c>
      <c r="T492" s="1">
        <f>'Innlegging av opplysninger'!$C$13*((H492+J492+M492+O492)*(1-Data!H492)-(J492+O492)*(1-Data!H492)*1.8/12)</f>
        <v>0</v>
      </c>
      <c r="U492" s="1">
        <f>Data!I492</f>
        <v>0</v>
      </c>
      <c r="V492" s="1">
        <f>Data!J492+Data!K492</f>
        <v>0</v>
      </c>
      <c r="W492" s="1">
        <f>Data!L492</f>
        <v>0</v>
      </c>
      <c r="X492" s="1">
        <f t="shared" si="77"/>
        <v>0</v>
      </c>
      <c r="Y492" s="100">
        <f t="shared" si="78"/>
        <v>0</v>
      </c>
      <c r="Z492" s="100">
        <f t="shared" si="79"/>
        <v>0</v>
      </c>
      <c r="AA492" s="100">
        <f>'Innlegging av opplysninger'!$B$4*X492</f>
        <v>0</v>
      </c>
      <c r="AB492" s="1"/>
      <c r="AC492" s="1">
        <f>'Innlegging av opplysninger'!$B$5*X492</f>
        <v>0</v>
      </c>
      <c r="AD492" s="1">
        <f>'Innlegging av opplysninger'!$B$5*Y492</f>
        <v>0</v>
      </c>
      <c r="AE492" s="1">
        <f>'Innlegging av opplysninger'!$B$5*Z492</f>
        <v>0</v>
      </c>
      <c r="AF492" s="1">
        <f>'Innlegging av opplysninger'!$B$5*AA492</f>
        <v>0</v>
      </c>
      <c r="AG492" s="1"/>
      <c r="AH492" s="1">
        <f>'Innlegging av opplysninger'!$C$11*SUM(X492:AG492)</f>
        <v>0</v>
      </c>
      <c r="AI492" s="1">
        <f>'Innlegging av opplysninger'!$C$13*(((X492+Z492+AC492+AE492)*Data!M492)+(Z492+AE492)*(1-Data!M492)*1.8/12+Y492+AD492+AA492+AB492+AF492+AG492)</f>
        <v>0</v>
      </c>
      <c r="AJ492" s="1">
        <f>'Innlegging av opplysninger'!$C$13*((X492+Z492+AC492+AE492)*(1-Data!M492)-(Z492+AE492)*(1-Data!M492)*1.8/12)</f>
        <v>0</v>
      </c>
      <c r="AK492" s="83">
        <f t="shared" si="74"/>
        <v>0</v>
      </c>
      <c r="AL492" s="83">
        <f t="shared" si="75"/>
        <v>0</v>
      </c>
      <c r="AM492" s="83">
        <f t="shared" si="76"/>
        <v>0</v>
      </c>
    </row>
    <row r="493" spans="1:39">
      <c r="A493" t="str">
        <f t="shared" si="70"/>
        <v>1828Undervisning</v>
      </c>
      <c r="B493" s="6" t="str">
        <f>Data!A493</f>
        <v>1828</v>
      </c>
      <c r="C493" s="7" t="str">
        <f>Data!B493</f>
        <v>Nesna kommune</v>
      </c>
      <c r="D493" s="7" t="str">
        <f>Data!C493</f>
        <v>Undervisning</v>
      </c>
      <c r="E493" s="1">
        <f>Data!D493</f>
        <v>43.11910000000001</v>
      </c>
      <c r="F493" s="1">
        <f>Data!E493+Data!F493</f>
        <v>46415.581030216294</v>
      </c>
      <c r="G493" s="1">
        <f>Data!G493</f>
        <v>36.075660206265894</v>
      </c>
      <c r="H493" s="1">
        <f t="shared" si="71"/>
        <v>21833433.599999998</v>
      </c>
      <c r="I493" s="1">
        <f t="shared" si="72"/>
        <v>16969.636363636364</v>
      </c>
      <c r="J493" s="1">
        <f t="shared" si="73"/>
        <v>2622048.3883636361</v>
      </c>
      <c r="K493" s="1">
        <f>'Innlegging av opplysninger'!$B$4*H493</f>
        <v>2838346.3679999998</v>
      </c>
      <c r="L493" s="1"/>
      <c r="M493" s="1">
        <f>'Innlegging av opplysninger'!$B$5*H493</f>
        <v>2860179.8015999999</v>
      </c>
      <c r="N493" s="1">
        <f>'Innlegging av opplysninger'!$B$5*I493</f>
        <v>2223.0223636363639</v>
      </c>
      <c r="O493" s="1">
        <f>'Innlegging av opplysninger'!$B$5*J493</f>
        <v>343488.33887563634</v>
      </c>
      <c r="P493" s="1">
        <f>'Innlegging av opplysninger'!$B$5*K493</f>
        <v>371823.37420799996</v>
      </c>
      <c r="Q493" s="1"/>
      <c r="R493" s="1">
        <f>'Innlegging av opplysninger'!$C$11*SUM(H493:Q493)</f>
        <v>1173763.4761314327</v>
      </c>
      <c r="S493" s="1">
        <f>'Innlegging av opplysninger'!$C$13*(((H493+J493+M493+O493)*Data!H493)+(J493+O493)*(1-Data!H493)*1.8/12+I493+N493+K493+L493+P493+Q493)</f>
        <v>200951.76179265685</v>
      </c>
      <c r="T493" s="1">
        <f>'Innlegging av opplysninger'!$C$13*((H493+J493+M493+O493)*(1-Data!H493)-(J493+O493)*(1-Data!H493)*1.8/12)</f>
        <v>1405250.8897556192</v>
      </c>
      <c r="U493" s="1">
        <f>Data!I493</f>
        <v>8.2622999999999998</v>
      </c>
      <c r="V493" s="1">
        <f>Data!J493+Data!K493</f>
        <v>51196.071009283121</v>
      </c>
      <c r="W493" s="1">
        <f>Data!L493</f>
        <v>0</v>
      </c>
      <c r="X493" s="1">
        <f t="shared" si="77"/>
        <v>4614515.9727272717</v>
      </c>
      <c r="Y493" s="100">
        <f t="shared" si="78"/>
        <v>0</v>
      </c>
      <c r="Z493" s="100">
        <f t="shared" si="79"/>
        <v>659875.78409999982</v>
      </c>
      <c r="AA493" s="100">
        <f>'Innlegging av opplysninger'!$B$4*X493</f>
        <v>599887.07645454537</v>
      </c>
      <c r="AB493" s="1"/>
      <c r="AC493" s="1">
        <f>'Innlegging av opplysninger'!$B$5*X493</f>
        <v>604501.59242727258</v>
      </c>
      <c r="AD493" s="1">
        <f>'Innlegging av opplysninger'!$B$5*Y493</f>
        <v>0</v>
      </c>
      <c r="AE493" s="1">
        <f>'Innlegging av opplysninger'!$B$5*Z493</f>
        <v>86443.727717099973</v>
      </c>
      <c r="AF493" s="1">
        <f>'Innlegging av opplysninger'!$B$5*AA493</f>
        <v>78585.207015545442</v>
      </c>
      <c r="AG493" s="1"/>
      <c r="AH493" s="1">
        <f>'Innlegging av opplysninger'!$C$11*SUM(X493:AG493)</f>
        <v>252464.7556967859</v>
      </c>
      <c r="AI493" s="1">
        <f>'Innlegging av opplysninger'!$C$13*(((X493+Z493+AC493+AE493)*Data!M493)+(Z493+AE493)*(1-Data!M493)*1.8/12+Y493+AD493+AA493+AB493+AF493+AG493)</f>
        <v>41101.850932618101</v>
      </c>
      <c r="AJ493" s="1">
        <f>'Innlegging av opplysninger'!$C$13*((X493+Z493+AC493+AE493)*(1-Data!M493)-(Z493+AE493)*(1-Data!M493)*1.8/12)</f>
        <v>304376.23581035208</v>
      </c>
      <c r="AK493" s="83">
        <f t="shared" si="74"/>
        <v>1426000</v>
      </c>
      <c r="AL493" s="83">
        <f t="shared" si="75"/>
        <v>242000</v>
      </c>
      <c r="AM493" s="83">
        <f t="shared" si="76"/>
        <v>1710000</v>
      </c>
    </row>
    <row r="494" spans="1:39">
      <c r="A494" t="str">
        <f t="shared" si="70"/>
        <v>1828Barnehager</v>
      </c>
      <c r="B494" s="6" t="str">
        <f>Data!A494</f>
        <v>1828</v>
      </c>
      <c r="C494" s="7" t="str">
        <f>Data!B494</f>
        <v>Nesna kommune</v>
      </c>
      <c r="D494" s="7" t="str">
        <f>Data!C494</f>
        <v>Barnehager</v>
      </c>
      <c r="E494" s="1">
        <f>Data!D494</f>
        <v>10.3017</v>
      </c>
      <c r="F494" s="1">
        <f>Data!E494+Data!F494</f>
        <v>40541.081730847007</v>
      </c>
      <c r="G494" s="1">
        <f>Data!G494</f>
        <v>0</v>
      </c>
      <c r="H494" s="1">
        <f t="shared" si="71"/>
        <v>4556095.2181818169</v>
      </c>
      <c r="I494" s="1">
        <f t="shared" si="72"/>
        <v>0</v>
      </c>
      <c r="J494" s="1">
        <f t="shared" si="73"/>
        <v>546731.42618181801</v>
      </c>
      <c r="K494" s="1">
        <f>'Innlegging av opplysninger'!$B$4*H494</f>
        <v>592292.37836363621</v>
      </c>
      <c r="L494" s="1"/>
      <c r="M494" s="1">
        <f>'Innlegging av opplysninger'!$B$5*H494</f>
        <v>596848.47358181805</v>
      </c>
      <c r="N494" s="1">
        <f>'Innlegging av opplysninger'!$B$5*I494</f>
        <v>0</v>
      </c>
      <c r="O494" s="1">
        <f>'Innlegging av opplysninger'!$B$5*J494</f>
        <v>71621.816829818155</v>
      </c>
      <c r="P494" s="1">
        <f>'Innlegging av opplysninger'!$B$5*K494</f>
        <v>77590.301565636342</v>
      </c>
      <c r="Q494" s="1"/>
      <c r="R494" s="1">
        <f>'Innlegging av opplysninger'!$C$11*SUM(H494:Q494)</f>
        <v>244764.82535877265</v>
      </c>
      <c r="S494" s="1">
        <f>'Innlegging av opplysninger'!$C$13*(((H494+J494+M494+O494)*Data!H494)+(J494+O494)*(1-Data!H494)*1.8/12+I494+N494+K494+L494+P494+Q494)</f>
        <v>39724.104395187474</v>
      </c>
      <c r="T494" s="1">
        <f>'Innlegging av opplysninger'!$C$13*((H494+J494+M494+O494)*(1-Data!H494)-(J494+O494)*(1-Data!H494)*1.8/12)</f>
        <v>295217.23556944879</v>
      </c>
      <c r="U494" s="1">
        <f>Data!I494</f>
        <v>2.8</v>
      </c>
      <c r="V494" s="1">
        <f>Data!J494+Data!K494</f>
        <v>45324.404761904771</v>
      </c>
      <c r="W494" s="1">
        <f>Data!L494</f>
        <v>0</v>
      </c>
      <c r="X494" s="1">
        <f t="shared" si="77"/>
        <v>1384454.5454545456</v>
      </c>
      <c r="Y494" s="100">
        <f t="shared" si="78"/>
        <v>0</v>
      </c>
      <c r="Z494" s="100">
        <f t="shared" si="79"/>
        <v>197977</v>
      </c>
      <c r="AA494" s="100">
        <f>'Innlegging av opplysninger'!$B$4*X494</f>
        <v>179979.09090909094</v>
      </c>
      <c r="AB494" s="1"/>
      <c r="AC494" s="1">
        <f>'Innlegging av opplysninger'!$B$5*X494</f>
        <v>181363.5454545455</v>
      </c>
      <c r="AD494" s="1">
        <f>'Innlegging av opplysninger'!$B$5*Y494</f>
        <v>0</v>
      </c>
      <c r="AE494" s="1">
        <f>'Innlegging av opplysninger'!$B$5*Z494</f>
        <v>25934.987000000001</v>
      </c>
      <c r="AF494" s="1">
        <f>'Innlegging av opplysninger'!$B$5*AA494</f>
        <v>23577.260909090914</v>
      </c>
      <c r="AG494" s="1"/>
      <c r="AH494" s="1">
        <f>'Innlegging av opplysninger'!$C$11*SUM(X494:AG494)</f>
        <v>75744.884329636378</v>
      </c>
      <c r="AI494" s="1">
        <f>'Innlegging av opplysninger'!$C$13*(((X494+Z494+AC494+AE494)*Data!M494)+(Z494+AE494)*(1-Data!M494)*1.8/12+Y494+AD494+AA494+AB494+AF494+AG494)</f>
        <v>15008.12488433346</v>
      </c>
      <c r="AJ494" s="1">
        <f>'Innlegging av opplysninger'!$C$13*((X494+Z494+AC494+AE494)*(1-Data!M494)-(Z494+AE494)*(1-Data!M494)*1.8/12)</f>
        <v>88642.769461484728</v>
      </c>
      <c r="AK494" s="83">
        <f t="shared" si="74"/>
        <v>321000</v>
      </c>
      <c r="AL494" s="83">
        <f t="shared" si="75"/>
        <v>55000</v>
      </c>
      <c r="AM494" s="83">
        <f t="shared" si="76"/>
        <v>384000</v>
      </c>
    </row>
    <row r="495" spans="1:39">
      <c r="A495" t="str">
        <f t="shared" si="70"/>
        <v>1828Helse/pleie/omsorg</v>
      </c>
      <c r="B495" s="6" t="str">
        <f>Data!A495</f>
        <v>1828</v>
      </c>
      <c r="C495" s="7" t="str">
        <f>Data!B495</f>
        <v>Nesna kommune</v>
      </c>
      <c r="D495" s="7" t="str">
        <f>Data!C495</f>
        <v>Helse/pleie/omsorg</v>
      </c>
      <c r="E495" s="1">
        <f>Data!D495</f>
        <v>87.750202170374394</v>
      </c>
      <c r="F495" s="1">
        <f>Data!E495+Data!F495</f>
        <v>45131.719086839003</v>
      </c>
      <c r="G495" s="1">
        <f>Data!G495</f>
        <v>932.55842124575292</v>
      </c>
      <c r="H495" s="1">
        <f t="shared" si="71"/>
        <v>43203463.354545459</v>
      </c>
      <c r="I495" s="1">
        <f t="shared" si="72"/>
        <v>892714.79999999981</v>
      </c>
      <c r="J495" s="1">
        <f t="shared" si="73"/>
        <v>5291541.3785454547</v>
      </c>
      <c r="K495" s="1">
        <f>'Innlegging av opplysninger'!$B$4*H495</f>
        <v>5616450.2360909097</v>
      </c>
      <c r="L495" s="1"/>
      <c r="M495" s="1">
        <f>'Innlegging av opplysninger'!$B$5*H495</f>
        <v>5659653.6994454553</v>
      </c>
      <c r="N495" s="1">
        <f>'Innlegging av opplysninger'!$B$5*I495</f>
        <v>116945.63879999999</v>
      </c>
      <c r="O495" s="1">
        <f>'Innlegging av opplysninger'!$B$5*J495</f>
        <v>693191.92058945459</v>
      </c>
      <c r="P495" s="1">
        <f>'Innlegging av opplysninger'!$B$5*K495</f>
        <v>735754.98092790914</v>
      </c>
      <c r="Q495" s="1"/>
      <c r="R495" s="1">
        <f>'Innlegging av opplysninger'!$C$11*SUM(H495:Q495)</f>
        <v>2363969.2083398961</v>
      </c>
      <c r="S495" s="1">
        <f>'Innlegging av opplysninger'!$C$13*(((H495+J495+M495+O495)*Data!H495)+(J495+O495)*(1-Data!H495)*1.8/12+I495+N495+K495+L495+P495+Q495)</f>
        <v>461897.5545041057</v>
      </c>
      <c r="T495" s="1">
        <f>'Innlegging av opplysninger'!$C$13*((H495+J495+M495+O495)*(1-Data!H495)-(J495+O495)*(1-Data!H495)*1.8/12)</f>
        <v>2773007.6779610156</v>
      </c>
      <c r="U495" s="1">
        <f>Data!I495</f>
        <v>9.305299999999999</v>
      </c>
      <c r="V495" s="1">
        <f>Data!J495+Data!K495</f>
        <v>42567.163516132387</v>
      </c>
      <c r="W495" s="1">
        <f>Data!L495</f>
        <v>1124.129259669221</v>
      </c>
      <c r="X495" s="1">
        <f t="shared" si="77"/>
        <v>4321093.3818181809</v>
      </c>
      <c r="Y495" s="100">
        <f t="shared" si="78"/>
        <v>114113.01818181819</v>
      </c>
      <c r="Z495" s="100">
        <f t="shared" si="79"/>
        <v>634234.51519999991</v>
      </c>
      <c r="AA495" s="100">
        <f>'Innlegging av opplysninger'!$B$4*X495</f>
        <v>561742.13963636348</v>
      </c>
      <c r="AB495" s="1"/>
      <c r="AC495" s="1">
        <f>'Innlegging av opplysninger'!$B$5*X495</f>
        <v>566063.23301818175</v>
      </c>
      <c r="AD495" s="1">
        <f>'Innlegging av opplysninger'!$B$5*Y495</f>
        <v>14948.805381818183</v>
      </c>
      <c r="AE495" s="1">
        <f>'Innlegging av opplysninger'!$B$5*Z495</f>
        <v>83084.721491199991</v>
      </c>
      <c r="AF495" s="1">
        <f>'Innlegging av opplysninger'!$B$5*AA495</f>
        <v>73588.220292363621</v>
      </c>
      <c r="AG495" s="1"/>
      <c r="AH495" s="1">
        <f>'Innlegging av opplysninger'!$C$11*SUM(X495:AG495)</f>
        <v>242016.98533075716</v>
      </c>
      <c r="AI495" s="1">
        <f>'Innlegging av opplysninger'!$C$13*(((X495+Z495+AC495+AE495)*Data!M495)+(Z495+AE495)*(1-Data!M495)*1.8/12+Y495+AD495+AA495+AB495+AF495+AG495)</f>
        <v>45343.483587794261</v>
      </c>
      <c r="AJ495" s="1">
        <f>'Innlegging av opplysninger'!$C$13*((X495+Z495+AC495+AE495)*(1-Data!M495)-(Z495+AE495)*(1-Data!M495)*1.8/12)</f>
        <v>285837.65423324192</v>
      </c>
      <c r="AK495" s="83">
        <f t="shared" si="74"/>
        <v>2606000</v>
      </c>
      <c r="AL495" s="83">
        <f t="shared" si="75"/>
        <v>507000</v>
      </c>
      <c r="AM495" s="83">
        <f t="shared" si="76"/>
        <v>3059000</v>
      </c>
    </row>
    <row r="496" spans="1:39">
      <c r="A496" t="str">
        <f t="shared" si="70"/>
        <v>1828Samferdsel og teknikk</v>
      </c>
      <c r="B496" s="6" t="str">
        <f>Data!A496</f>
        <v>1828</v>
      </c>
      <c r="C496" s="7" t="str">
        <f>Data!B496</f>
        <v>Nesna kommune</v>
      </c>
      <c r="D496" s="7" t="str">
        <f>Data!C496</f>
        <v>Samferdsel og teknikk</v>
      </c>
      <c r="E496" s="1">
        <f>Data!D496</f>
        <v>3.5895000000000001</v>
      </c>
      <c r="F496" s="1">
        <f>Data!E496+Data!F496</f>
        <v>0</v>
      </c>
      <c r="G496" s="1">
        <f>Data!G496</f>
        <v>0</v>
      </c>
      <c r="H496" s="1">
        <f t="shared" si="71"/>
        <v>0</v>
      </c>
      <c r="I496" s="1">
        <f t="shared" si="72"/>
        <v>0</v>
      </c>
      <c r="J496" s="1">
        <f t="shared" si="73"/>
        <v>0</v>
      </c>
      <c r="K496" s="1">
        <f>'Innlegging av opplysninger'!$B$4*H496</f>
        <v>0</v>
      </c>
      <c r="L496" s="1"/>
      <c r="M496" s="1">
        <f>'Innlegging av opplysninger'!$B$5*H496</f>
        <v>0</v>
      </c>
      <c r="N496" s="1">
        <f>'Innlegging av opplysninger'!$B$5*I496</f>
        <v>0</v>
      </c>
      <c r="O496" s="1">
        <f>'Innlegging av opplysninger'!$B$5*J496</f>
        <v>0</v>
      </c>
      <c r="P496" s="1">
        <f>'Innlegging av opplysninger'!$B$5*K496</f>
        <v>0</v>
      </c>
      <c r="Q496" s="1"/>
      <c r="R496" s="1">
        <f>'Innlegging av opplysninger'!$C$11*SUM(H496:Q496)</f>
        <v>0</v>
      </c>
      <c r="S496" s="1">
        <f>'Innlegging av opplysninger'!$C$13*(((H496+J496+M496+O496)*Data!H496)+(J496+O496)*(1-Data!H496)*1.8/12+I496+N496+K496+L496+P496+Q496)</f>
        <v>0</v>
      </c>
      <c r="T496" s="1">
        <f>'Innlegging av opplysninger'!$C$13*((H496+J496+M496+O496)*(1-Data!H496)-(J496+O496)*(1-Data!H496)*1.8/12)</f>
        <v>0</v>
      </c>
      <c r="U496" s="1">
        <f>Data!I496</f>
        <v>0</v>
      </c>
      <c r="V496" s="1">
        <f>Data!J496+Data!K496</f>
        <v>0</v>
      </c>
      <c r="W496" s="1">
        <f>Data!L496</f>
        <v>0</v>
      </c>
      <c r="X496" s="1">
        <f t="shared" si="77"/>
        <v>0</v>
      </c>
      <c r="Y496" s="100">
        <f t="shared" si="78"/>
        <v>0</v>
      </c>
      <c r="Z496" s="100">
        <f t="shared" si="79"/>
        <v>0</v>
      </c>
      <c r="AA496" s="100">
        <f>'Innlegging av opplysninger'!$B$4*X496</f>
        <v>0</v>
      </c>
      <c r="AB496" s="1"/>
      <c r="AC496" s="1">
        <f>'Innlegging av opplysninger'!$B$5*X496</f>
        <v>0</v>
      </c>
      <c r="AD496" s="1">
        <f>'Innlegging av opplysninger'!$B$5*Y496</f>
        <v>0</v>
      </c>
      <c r="AE496" s="1">
        <f>'Innlegging av opplysninger'!$B$5*Z496</f>
        <v>0</v>
      </c>
      <c r="AF496" s="1">
        <f>'Innlegging av opplysninger'!$B$5*AA496</f>
        <v>0</v>
      </c>
      <c r="AG496" s="1"/>
      <c r="AH496" s="1">
        <f>'Innlegging av opplysninger'!$C$11*SUM(X496:AG496)</f>
        <v>0</v>
      </c>
      <c r="AI496" s="1">
        <f>'Innlegging av opplysninger'!$C$13*(((X496+Z496+AC496+AE496)*Data!M496)+(Z496+AE496)*(1-Data!M496)*1.8/12+Y496+AD496+AA496+AB496+AF496+AG496)</f>
        <v>0</v>
      </c>
      <c r="AJ496" s="1">
        <f>'Innlegging av opplysninger'!$C$13*((X496+Z496+AC496+AE496)*(1-Data!M496)-(Z496+AE496)*(1-Data!M496)*1.8/12)</f>
        <v>0</v>
      </c>
      <c r="AK496" s="83">
        <f t="shared" si="74"/>
        <v>0</v>
      </c>
      <c r="AL496" s="83">
        <f t="shared" si="75"/>
        <v>0</v>
      </c>
      <c r="AM496" s="83">
        <f t="shared" si="76"/>
        <v>0</v>
      </c>
    </row>
    <row r="497" spans="1:39">
      <c r="A497" t="str">
        <f t="shared" si="70"/>
        <v>1828Annet</v>
      </c>
      <c r="B497" s="6" t="str">
        <f>Data!A497</f>
        <v>1828</v>
      </c>
      <c r="C497" s="7" t="str">
        <f>Data!B497</f>
        <v>Nesna kommune</v>
      </c>
      <c r="D497" s="7" t="str">
        <f>Data!C497</f>
        <v>Annet</v>
      </c>
      <c r="E497" s="1">
        <f>Data!D497</f>
        <v>13.776699999999998</v>
      </c>
      <c r="F497" s="1">
        <f>Data!E497+Data!F497</f>
        <v>44853.009670917811</v>
      </c>
      <c r="G497" s="1">
        <f>Data!G497</f>
        <v>0</v>
      </c>
      <c r="H497" s="1">
        <f t="shared" si="71"/>
        <v>6741015.9090909082</v>
      </c>
      <c r="I497" s="1">
        <f t="shared" si="72"/>
        <v>0</v>
      </c>
      <c r="J497" s="1">
        <f t="shared" si="73"/>
        <v>808921.90909090894</v>
      </c>
      <c r="K497" s="1">
        <f>'Innlegging av opplysninger'!$B$4*H497</f>
        <v>876332.06818181812</v>
      </c>
      <c r="L497" s="1"/>
      <c r="M497" s="1">
        <f>'Innlegging av opplysninger'!$B$5*H497</f>
        <v>883073.08409090899</v>
      </c>
      <c r="N497" s="1">
        <f>'Innlegging av opplysninger'!$B$5*I497</f>
        <v>0</v>
      </c>
      <c r="O497" s="1">
        <f>'Innlegging av opplysninger'!$B$5*J497</f>
        <v>105968.77009090908</v>
      </c>
      <c r="P497" s="1">
        <f>'Innlegging av opplysninger'!$B$5*K497</f>
        <v>114799.50093181818</v>
      </c>
      <c r="Q497" s="1"/>
      <c r="R497" s="1">
        <f>'Innlegging av opplysninger'!$C$11*SUM(H497:Q497)</f>
        <v>362144.22717613634</v>
      </c>
      <c r="S497" s="1">
        <f>'Innlegging av opplysninger'!$C$13*(((H497+J497+M497+O497)*Data!H497)+(J497+O497)*(1-Data!H497)*1.8/12+I497+N497+K497+L497+P497+Q497)</f>
        <v>83840.089147832725</v>
      </c>
      <c r="T497" s="1">
        <f>'Innlegging av opplysninger'!$C$13*((H497+J497+M497+O497)*(1-Data!H497)-(J497+O497)*(1-Data!H497)*1.8/12)</f>
        <v>411725.69540898548</v>
      </c>
      <c r="U497" s="1">
        <f>Data!I497</f>
        <v>2.89</v>
      </c>
      <c r="V497" s="1">
        <f>Data!J497+Data!K497</f>
        <v>48407.785467128022</v>
      </c>
      <c r="W497" s="1">
        <f>Data!L497</f>
        <v>0</v>
      </c>
      <c r="X497" s="1">
        <f t="shared" si="77"/>
        <v>1526165.4545454544</v>
      </c>
      <c r="Y497" s="100">
        <f t="shared" si="78"/>
        <v>0</v>
      </c>
      <c r="Z497" s="100">
        <f t="shared" si="79"/>
        <v>218241.65999999995</v>
      </c>
      <c r="AA497" s="100">
        <f>'Innlegging av opplysninger'!$B$4*X497</f>
        <v>198401.50909090906</v>
      </c>
      <c r="AB497" s="1"/>
      <c r="AC497" s="1">
        <f>'Innlegging av opplysninger'!$B$5*X497</f>
        <v>199927.67454545453</v>
      </c>
      <c r="AD497" s="1">
        <f>'Innlegging av opplysninger'!$B$5*Y497</f>
        <v>0</v>
      </c>
      <c r="AE497" s="1">
        <f>'Innlegging av opplysninger'!$B$5*Z497</f>
        <v>28589.657459999995</v>
      </c>
      <c r="AF497" s="1">
        <f>'Innlegging av opplysninger'!$B$5*AA497</f>
        <v>25990.59769090909</v>
      </c>
      <c r="AG497" s="1"/>
      <c r="AH497" s="1">
        <f>'Innlegging av opplysninger'!$C$11*SUM(X497:AG497)</f>
        <v>83498.02902664362</v>
      </c>
      <c r="AI497" s="1">
        <f>'Innlegging av opplysninger'!$C$13*(((X497+Z497+AC497+AE497)*Data!M497)+(Z497+AE497)*(1-Data!M497)*1.8/12+Y497+AD497+AA497+AB497+AF497+AG497)</f>
        <v>13593.673828842542</v>
      </c>
      <c r="AJ497" s="1">
        <f>'Innlegging av opplysninger'!$C$13*((X497+Z497+AC497+AE497)*(1-Data!M497)-(Z497+AE497)*(1-Data!M497)*1.8/12)</f>
        <v>100666.78694445925</v>
      </c>
      <c r="AK497" s="83">
        <f t="shared" si="74"/>
        <v>446000</v>
      </c>
      <c r="AL497" s="83">
        <f t="shared" si="75"/>
        <v>97000</v>
      </c>
      <c r="AM497" s="83">
        <f t="shared" si="76"/>
        <v>512000</v>
      </c>
    </row>
    <row r="498" spans="1:39">
      <c r="A498" t="str">
        <f t="shared" si="70"/>
        <v>1832Alle</v>
      </c>
      <c r="B498" s="6" t="str">
        <f>Data!A498</f>
        <v>1832</v>
      </c>
      <c r="C498" s="7" t="str">
        <f>Data!B498</f>
        <v>Hemnes kommune</v>
      </c>
      <c r="D498" s="7" t="str">
        <f>Data!C498</f>
        <v>Alle</v>
      </c>
      <c r="E498" s="1">
        <f>Data!D498</f>
        <v>401.24830000000003</v>
      </c>
      <c r="F498" s="1">
        <f>Data!E498+Data!F498</f>
        <v>46112.905615238786</v>
      </c>
      <c r="G498" s="1">
        <f>Data!G498</f>
        <v>439.83740242637793</v>
      </c>
      <c r="H498" s="1">
        <f t="shared" si="71"/>
        <v>201847908.9400911</v>
      </c>
      <c r="I498" s="1">
        <f t="shared" si="72"/>
        <v>1925280.1090909091</v>
      </c>
      <c r="J498" s="1">
        <f t="shared" si="73"/>
        <v>24452782.685901839</v>
      </c>
      <c r="K498" s="1">
        <f>'Innlegging av opplysninger'!$B$4*H498</f>
        <v>26240228.162211843</v>
      </c>
      <c r="L498" s="1"/>
      <c r="M498" s="1">
        <f>'Innlegging av opplysninger'!$B$5*H498</f>
        <v>26442076.071151935</v>
      </c>
      <c r="N498" s="1">
        <f>'Innlegging av opplysninger'!$B$5*I498</f>
        <v>252211.6942909091</v>
      </c>
      <c r="O498" s="1">
        <f>'Innlegging av opplysninger'!$B$5*J498</f>
        <v>3203314.5318531413</v>
      </c>
      <c r="P498" s="1">
        <f>'Innlegging av opplysninger'!$B$5*K498</f>
        <v>3437469.8892497513</v>
      </c>
      <c r="Q498" s="1"/>
      <c r="R498" s="1">
        <f>'Innlegging av opplysninger'!$C$11*SUM(H498:Q498)</f>
        <v>10936448.339185975</v>
      </c>
      <c r="S498" s="1">
        <f>'Innlegging av opplysninger'!$C$13*(((H498+J498+M498+O498)*Data!H498)+(J498+O498)*(1-Data!H498)*1.8/12+I498+N498+K498+L498+P498+Q498)</f>
        <v>2077525.7623336606</v>
      </c>
      <c r="T498" s="1">
        <f>'Innlegging av opplysninger'!$C$13*((H498+J498+M498+O498)*(1-Data!H498)-(J498+O498)*(1-Data!H498)*1.8/12)</f>
        <v>12888140.386026094</v>
      </c>
      <c r="U498" s="1">
        <f>Data!I498</f>
        <v>51.731100000000019</v>
      </c>
      <c r="V498" s="1">
        <f>Data!J498+Data!K498</f>
        <v>49883.754376316487</v>
      </c>
      <c r="W498" s="1">
        <f>Data!L498</f>
        <v>656.22517209183638</v>
      </c>
      <c r="X498" s="1">
        <f t="shared" si="77"/>
        <v>28151361.665636361</v>
      </c>
      <c r="Y498" s="100">
        <f t="shared" si="78"/>
        <v>370333.63636363647</v>
      </c>
      <c r="Z498" s="100">
        <f t="shared" si="79"/>
        <v>4078602.4281859994</v>
      </c>
      <c r="AA498" s="100">
        <f>'Innlegging av opplysninger'!$B$4*X498</f>
        <v>3659677.0165327271</v>
      </c>
      <c r="AB498" s="1"/>
      <c r="AC498" s="1">
        <f>'Innlegging av opplysninger'!$B$5*X498</f>
        <v>3687828.3781983634</v>
      </c>
      <c r="AD498" s="1">
        <f>'Innlegging av opplysninger'!$B$5*Y498</f>
        <v>48513.706363636382</v>
      </c>
      <c r="AE498" s="1">
        <f>'Innlegging av opplysninger'!$B$5*Z498</f>
        <v>534296.91809236596</v>
      </c>
      <c r="AF498" s="1">
        <f>'Innlegging av opplysninger'!$B$5*AA498</f>
        <v>479417.68916578725</v>
      </c>
      <c r="AG498" s="1"/>
      <c r="AH498" s="1">
        <f>'Innlegging av opplysninger'!$C$11*SUM(X498:AG498)</f>
        <v>1558381.1946644771</v>
      </c>
      <c r="AI498" s="1">
        <f>'Innlegging av opplysninger'!$C$13*(((X498+Z498+AC498+AE498)*Data!M498)+(Z498+AE498)*(1-Data!M498)*1.8/12+Y498+AD498+AA498+AB498+AF498+AG498)</f>
        <v>345957.79590439732</v>
      </c>
      <c r="AJ498" s="1">
        <f>'Innlegging av opplysninger'!$C$13*((X498+Z498+AC498+AE498)*(1-Data!M498)-(Z498+AE498)*(1-Data!M498)*1.8/12)</f>
        <v>1786563.8388996241</v>
      </c>
      <c r="AK498" s="83">
        <f t="shared" si="74"/>
        <v>12495000</v>
      </c>
      <c r="AL498" s="83">
        <f t="shared" si="75"/>
        <v>2423000</v>
      </c>
      <c r="AM498" s="83">
        <f t="shared" si="76"/>
        <v>14675000</v>
      </c>
    </row>
    <row r="499" spans="1:39">
      <c r="A499" t="str">
        <f t="shared" si="70"/>
        <v>1832Administrasjon</v>
      </c>
      <c r="B499" s="6" t="str">
        <f>Data!A499</f>
        <v>1832</v>
      </c>
      <c r="C499" s="7" t="str">
        <f>Data!B499</f>
        <v>Hemnes kommune</v>
      </c>
      <c r="D499" s="7" t="str">
        <f>Data!C499</f>
        <v>Administrasjon</v>
      </c>
      <c r="E499" s="1">
        <f>Data!D499</f>
        <v>26.400000000000002</v>
      </c>
      <c r="F499" s="1">
        <f>Data!E499+Data!F499</f>
        <v>57626.608080808066</v>
      </c>
      <c r="G499" s="1">
        <f>Data!G499</f>
        <v>16.133333333333333</v>
      </c>
      <c r="H499" s="1">
        <f t="shared" si="71"/>
        <v>16596463.127272723</v>
      </c>
      <c r="I499" s="1">
        <f t="shared" si="72"/>
        <v>4646.3999999999996</v>
      </c>
      <c r="J499" s="1">
        <f t="shared" si="73"/>
        <v>1992133.1432727268</v>
      </c>
      <c r="K499" s="1">
        <f>'Innlegging av opplysninger'!$B$4*H499</f>
        <v>2157540.206545454</v>
      </c>
      <c r="L499" s="1"/>
      <c r="M499" s="1">
        <f>'Innlegging av opplysninger'!$B$5*H499</f>
        <v>2174136.6696727267</v>
      </c>
      <c r="N499" s="1">
        <f>'Innlegging av opplysninger'!$B$5*I499</f>
        <v>608.67840000000001</v>
      </c>
      <c r="O499" s="1">
        <f>'Innlegging av opplysninger'!$B$5*J499</f>
        <v>260969.44176872721</v>
      </c>
      <c r="P499" s="1">
        <f>'Innlegging av opplysninger'!$B$5*K499</f>
        <v>282637.7670574545</v>
      </c>
      <c r="Q499" s="1"/>
      <c r="R499" s="1">
        <f>'Innlegging av opplysninger'!$C$11*SUM(H499:Q499)</f>
        <v>891827.14649161301</v>
      </c>
      <c r="S499" s="1">
        <f>'Innlegging av opplysninger'!$C$13*(((H499+J499+M499+O499)*Data!H499)+(J499+O499)*(1-Data!H499)*1.8/12+I499+N499+K499+L499+P499+Q499)</f>
        <v>250527.82085844933</v>
      </c>
      <c r="T499" s="1">
        <f>'Innlegging av opplysninger'!$C$13*((H499+J499+M499+O499)*(1-Data!H499)-(J499+O499)*(1-Data!H499)*1.8/12)</f>
        <v>969867.2217090209</v>
      </c>
      <c r="U499" s="1">
        <f>Data!I499</f>
        <v>7</v>
      </c>
      <c r="V499" s="1">
        <f>Data!J499+Data!K499</f>
        <v>64302.857142857138</v>
      </c>
      <c r="W499" s="1">
        <f>Data!L499</f>
        <v>0</v>
      </c>
      <c r="X499" s="1">
        <f t="shared" si="77"/>
        <v>4910399.9999999991</v>
      </c>
      <c r="Y499" s="100">
        <f t="shared" si="78"/>
        <v>0</v>
      </c>
      <c r="Z499" s="100">
        <f t="shared" si="79"/>
        <v>702187.19999999984</v>
      </c>
      <c r="AA499" s="100">
        <f>'Innlegging av opplysninger'!$B$4*X499</f>
        <v>638351.99999999988</v>
      </c>
      <c r="AB499" s="1"/>
      <c r="AC499" s="1">
        <f>'Innlegging av opplysninger'!$B$5*X499</f>
        <v>643262.39999999991</v>
      </c>
      <c r="AD499" s="1">
        <f>'Innlegging av opplysninger'!$B$5*Y499</f>
        <v>0</v>
      </c>
      <c r="AE499" s="1">
        <f>'Innlegging av opplysninger'!$B$5*Z499</f>
        <v>91986.523199999981</v>
      </c>
      <c r="AF499" s="1">
        <f>'Innlegging av opplysninger'!$B$5*AA499</f>
        <v>83624.111999999994</v>
      </c>
      <c r="AG499" s="1"/>
      <c r="AH499" s="1">
        <f>'Innlegging av opplysninger'!$C$11*SUM(X499:AG499)</f>
        <v>268652.86493759998</v>
      </c>
      <c r="AI499" s="1">
        <f>'Innlegging av opplysninger'!$C$13*(((X499+Z499+AC499+AE499)*Data!M499)+(Z499+AE499)*(1-Data!M499)*1.8/12+Y499+AD499+AA499+AB499+AF499+AG499)</f>
        <v>102418.85958854726</v>
      </c>
      <c r="AJ499" s="1">
        <f>'Innlegging av opplysninger'!$C$13*((X499+Z499+AC499+AE499)*(1-Data!M499)-(Z499+AE499)*(1-Data!M499)*1.8/12)</f>
        <v>265211.37664185266</v>
      </c>
      <c r="AK499" s="83">
        <f t="shared" si="74"/>
        <v>1160000</v>
      </c>
      <c r="AL499" s="83">
        <f t="shared" si="75"/>
        <v>353000</v>
      </c>
      <c r="AM499" s="83">
        <f t="shared" si="76"/>
        <v>1235000</v>
      </c>
    </row>
    <row r="500" spans="1:39">
      <c r="A500" t="str">
        <f t="shared" si="70"/>
        <v>1832Undervisning</v>
      </c>
      <c r="B500" s="6" t="str">
        <f>Data!A500</f>
        <v>1832</v>
      </c>
      <c r="C500" s="7" t="str">
        <f>Data!B500</f>
        <v>Hemnes kommune</v>
      </c>
      <c r="D500" s="7" t="str">
        <f>Data!C500</f>
        <v>Undervisning</v>
      </c>
      <c r="E500" s="1">
        <f>Data!D500</f>
        <v>88.9178</v>
      </c>
      <c r="F500" s="1">
        <f>Data!E500+Data!F500</f>
        <v>48617.44988658066</v>
      </c>
      <c r="G500" s="1">
        <f>Data!G500</f>
        <v>0</v>
      </c>
      <c r="H500" s="1">
        <f t="shared" si="71"/>
        <v>47159527.47845456</v>
      </c>
      <c r="I500" s="1">
        <f t="shared" si="72"/>
        <v>0</v>
      </c>
      <c r="J500" s="1">
        <f t="shared" si="73"/>
        <v>5659143.2974145468</v>
      </c>
      <c r="K500" s="1">
        <f>'Innlegging av opplysninger'!$B$4*H500</f>
        <v>6130738.5721990932</v>
      </c>
      <c r="L500" s="1"/>
      <c r="M500" s="1">
        <f>'Innlegging av opplysninger'!$B$5*H500</f>
        <v>6177898.0996775478</v>
      </c>
      <c r="N500" s="1">
        <f>'Innlegging av opplysninger'!$B$5*I500</f>
        <v>0</v>
      </c>
      <c r="O500" s="1">
        <f>'Innlegging av opplysninger'!$B$5*J500</f>
        <v>741347.77196130564</v>
      </c>
      <c r="P500" s="1">
        <f>'Innlegging av opplysninger'!$B$5*K500</f>
        <v>803126.7529580812</v>
      </c>
      <c r="Q500" s="1"/>
      <c r="R500" s="1">
        <f>'Innlegging av opplysninger'!$C$11*SUM(H500:Q500)</f>
        <v>2533527.714961275</v>
      </c>
      <c r="S500" s="1">
        <f>'Innlegging av opplysninger'!$C$13*(((H500+J500+M500+O500)*Data!H500)+(J500+O500)*(1-Data!H500)*1.8/12+I500+N500+K500+L500+P500+Q500)</f>
        <v>451949.68114862451</v>
      </c>
      <c r="T500" s="1">
        <f>'Innlegging av opplysninger'!$C$13*((H500+J500+M500+O500)*(1-Data!H500)-(J500+O500)*(1-Data!H500)*1.8/12)</f>
        <v>3014982.9814299629</v>
      </c>
      <c r="U500" s="1">
        <f>Data!I500</f>
        <v>8.2090999999999976</v>
      </c>
      <c r="V500" s="1">
        <f>Data!J500+Data!K500</f>
        <v>49227.112899099797</v>
      </c>
      <c r="W500" s="1">
        <f>Data!L500</f>
        <v>0</v>
      </c>
      <c r="X500" s="1">
        <f t="shared" si="77"/>
        <v>4408475.918181818</v>
      </c>
      <c r="Y500" s="100">
        <f t="shared" si="78"/>
        <v>0</v>
      </c>
      <c r="Z500" s="100">
        <f t="shared" si="79"/>
        <v>630412.05629999994</v>
      </c>
      <c r="AA500" s="100">
        <f>'Innlegging av opplysninger'!$B$4*X500</f>
        <v>573101.86936363636</v>
      </c>
      <c r="AB500" s="1"/>
      <c r="AC500" s="1">
        <f>'Innlegging av opplysninger'!$B$5*X500</f>
        <v>577510.34528181818</v>
      </c>
      <c r="AD500" s="1">
        <f>'Innlegging av opplysninger'!$B$5*Y500</f>
        <v>0</v>
      </c>
      <c r="AE500" s="1">
        <f>'Innlegging av opplysninger'!$B$5*Z500</f>
        <v>82583.979375299998</v>
      </c>
      <c r="AF500" s="1">
        <f>'Innlegging av opplysninger'!$B$5*AA500</f>
        <v>75076.344886636361</v>
      </c>
      <c r="AG500" s="1"/>
      <c r="AH500" s="1">
        <f>'Innlegging av opplysninger'!$C$11*SUM(X500:AG500)</f>
        <v>241192.09950878995</v>
      </c>
      <c r="AI500" s="1">
        <f>'Innlegging av opplysninger'!$C$13*(((X500+Z500+AC500+AE500)*Data!M500)+(Z500+AE500)*(1-Data!M500)*1.8/12+Y500+AD500+AA500+AB500+AF500+AG500)</f>
        <v>42240.679681794427</v>
      </c>
      <c r="AJ500" s="1">
        <f>'Innlegging av opplysninger'!$C$13*((X500+Z500+AC500+AE500)*(1-Data!M500)-(Z500+AE500)*(1-Data!M500)*1.8/12)</f>
        <v>287811.66701444442</v>
      </c>
      <c r="AK500" s="83">
        <f t="shared" si="74"/>
        <v>2775000</v>
      </c>
      <c r="AL500" s="83">
        <f t="shared" si="75"/>
        <v>494000</v>
      </c>
      <c r="AM500" s="83">
        <f t="shared" si="76"/>
        <v>3303000</v>
      </c>
    </row>
    <row r="501" spans="1:39">
      <c r="A501" t="str">
        <f t="shared" si="70"/>
        <v>1832Barnehager</v>
      </c>
      <c r="B501" s="6" t="str">
        <f>Data!A501</f>
        <v>1832</v>
      </c>
      <c r="C501" s="7" t="str">
        <f>Data!B501</f>
        <v>Hemnes kommune</v>
      </c>
      <c r="D501" s="7" t="str">
        <f>Data!C501</f>
        <v>Barnehager</v>
      </c>
      <c r="E501" s="1">
        <f>Data!D501</f>
        <v>62.803499999999993</v>
      </c>
      <c r="F501" s="1">
        <f>Data!E501+Data!F501</f>
        <v>40792.916756231745</v>
      </c>
      <c r="G501" s="1">
        <f>Data!G501</f>
        <v>6.9161750539380762</v>
      </c>
      <c r="H501" s="1">
        <f t="shared" si="71"/>
        <v>27948413.972727273</v>
      </c>
      <c r="I501" s="1">
        <f t="shared" si="72"/>
        <v>4738.4727272727259</v>
      </c>
      <c r="J501" s="1">
        <f t="shared" si="73"/>
        <v>3354378.2934545451</v>
      </c>
      <c r="K501" s="1">
        <f>'Innlegging av opplysninger'!$B$4*H501</f>
        <v>3633293.8164545456</v>
      </c>
      <c r="L501" s="1"/>
      <c r="M501" s="1">
        <f>'Innlegging av opplysninger'!$B$5*H501</f>
        <v>3661242.2304272731</v>
      </c>
      <c r="N501" s="1">
        <f>'Innlegging av opplysninger'!$B$5*I501</f>
        <v>620.73992727272707</v>
      </c>
      <c r="O501" s="1">
        <f>'Innlegging av opplysninger'!$B$5*J501</f>
        <v>439423.55644254544</v>
      </c>
      <c r="P501" s="1">
        <f>'Innlegging av opplysninger'!$B$5*K501</f>
        <v>475961.48995554552</v>
      </c>
      <c r="Q501" s="1"/>
      <c r="R501" s="1">
        <f>'Innlegging av opplysninger'!$C$11*SUM(H501:Q501)</f>
        <v>1501686.7577404182</v>
      </c>
      <c r="S501" s="1">
        <f>'Innlegging av opplysninger'!$C$13*(((H501+J501+M501+O501)*Data!H501)+(J501+O501)*(1-Data!H501)*1.8/12+I501+N501+K501+L501+P501+Q501)</f>
        <v>243551.60942055838</v>
      </c>
      <c r="T501" s="1">
        <f>'Innlegging av opplysninger'!$C$13*((H501+J501+M501+O501)*(1-Data!H501)-(J501+O501)*(1-Data!H501)*1.8/12)</f>
        <v>1811388.1643294876</v>
      </c>
      <c r="U501" s="1">
        <f>Data!I501</f>
        <v>5.6000000000000005</v>
      </c>
      <c r="V501" s="1">
        <f>Data!J501+Data!K501</f>
        <v>40010.815476190473</v>
      </c>
      <c r="W501" s="1">
        <f>Data!L501</f>
        <v>18.733928571428567</v>
      </c>
      <c r="X501" s="1">
        <f t="shared" si="77"/>
        <v>2444297.0909090908</v>
      </c>
      <c r="Y501" s="100">
        <f t="shared" si="78"/>
        <v>1144.4727272727271</v>
      </c>
      <c r="Z501" s="100">
        <f t="shared" si="79"/>
        <v>349698.14359999995</v>
      </c>
      <c r="AA501" s="100">
        <f>'Innlegging av opplysninger'!$B$4*X501</f>
        <v>317758.62181818183</v>
      </c>
      <c r="AB501" s="1"/>
      <c r="AC501" s="1">
        <f>'Innlegging av opplysninger'!$B$5*X501</f>
        <v>320202.91890909092</v>
      </c>
      <c r="AD501" s="1">
        <f>'Innlegging av opplysninger'!$B$5*Y501</f>
        <v>149.92592727272725</v>
      </c>
      <c r="AE501" s="1">
        <f>'Innlegging av opplysninger'!$B$5*Z501</f>
        <v>45810.456811599994</v>
      </c>
      <c r="AF501" s="1">
        <f>'Innlegging av opplysninger'!$B$5*AA501</f>
        <v>41626.379458181822</v>
      </c>
      <c r="AG501" s="1"/>
      <c r="AH501" s="1">
        <f>'Innlegging av opplysninger'!$C$11*SUM(X501:AG501)</f>
        <v>133786.14438610626</v>
      </c>
      <c r="AI501" s="1">
        <f>'Innlegging av opplysninger'!$C$13*(((X501+Z501+AC501+AE501)*Data!M501)+(Z501+AE501)*(1-Data!M501)*1.8/12+Y501+AD501+AA501+AB501+AF501+AG501)</f>
        <v>21840.295879617755</v>
      </c>
      <c r="AJ501" s="1">
        <f>'Innlegging av opplysninger'!$C$13*((X501+Z501+AC501+AE501)*(1-Data!M501)-(Z501+AE501)*(1-Data!M501)*1.8/12)</f>
        <v>161235.48064873816</v>
      </c>
      <c r="AK501" s="83">
        <f t="shared" si="74"/>
        <v>1635000</v>
      </c>
      <c r="AL501" s="83">
        <f t="shared" si="75"/>
        <v>265000</v>
      </c>
      <c r="AM501" s="83">
        <f t="shared" si="76"/>
        <v>1973000</v>
      </c>
    </row>
    <row r="502" spans="1:39">
      <c r="A502" t="str">
        <f t="shared" si="70"/>
        <v>1832Helse/pleie/omsorg</v>
      </c>
      <c r="B502" s="6" t="str">
        <f>Data!A502</f>
        <v>1832</v>
      </c>
      <c r="C502" s="7" t="str">
        <f>Data!B502</f>
        <v>Hemnes kommune</v>
      </c>
      <c r="D502" s="7" t="str">
        <f>Data!C502</f>
        <v>Helse/pleie/omsorg</v>
      </c>
      <c r="E502" s="1">
        <f>Data!D502</f>
        <v>196.97830000000005</v>
      </c>
      <c r="F502" s="1">
        <f>Data!E502+Data!F502</f>
        <v>45142.270385451935</v>
      </c>
      <c r="G502" s="1">
        <f>Data!G502</f>
        <v>878.34131983066072</v>
      </c>
      <c r="H502" s="1">
        <f t="shared" si="71"/>
        <v>97004156.494545475</v>
      </c>
      <c r="I502" s="1">
        <f t="shared" si="72"/>
        <v>1887427.4181818168</v>
      </c>
      <c r="J502" s="1">
        <f t="shared" si="73"/>
        <v>11866990.069527276</v>
      </c>
      <c r="K502" s="1">
        <f>'Innlegging av opplysninger'!$B$4*H502</f>
        <v>12610540.344290912</v>
      </c>
      <c r="L502" s="1"/>
      <c r="M502" s="1">
        <f>'Innlegging av opplysninger'!$B$5*H502</f>
        <v>12707544.500785457</v>
      </c>
      <c r="N502" s="1">
        <f>'Innlegging av opplysninger'!$B$5*I502</f>
        <v>247252.99178181801</v>
      </c>
      <c r="O502" s="1">
        <f>'Innlegging av opplysninger'!$B$5*J502</f>
        <v>1554575.6991080733</v>
      </c>
      <c r="P502" s="1">
        <f>'Innlegging av opplysninger'!$B$5*K502</f>
        <v>1651980.7851021097</v>
      </c>
      <c r="Q502" s="1"/>
      <c r="R502" s="1">
        <f>'Innlegging av opplysninger'!$C$11*SUM(H502:Q502)</f>
        <v>5302157.7955262717</v>
      </c>
      <c r="S502" s="1">
        <f>'Innlegging av opplysninger'!$C$13*(((H502+J502+M502+O502)*Data!H502)+(J502+O502)*(1-Data!H502)*1.8/12+I502+N502+K502+L502+P502+Q502)</f>
        <v>1002777.8669998059</v>
      </c>
      <c r="T502" s="1">
        <f>'Innlegging av opplysninger'!$C$13*((H502+J502+M502+O502)*(1-Data!H502)-(J502+O502)*(1-Data!H502)*1.8/12)</f>
        <v>6252806.4847729867</v>
      </c>
      <c r="U502" s="1">
        <f>Data!I502</f>
        <v>23.854699999999994</v>
      </c>
      <c r="V502" s="1">
        <f>Data!J502+Data!K502</f>
        <v>47945.917715726202</v>
      </c>
      <c r="W502" s="1">
        <f>Data!L502</f>
        <v>1402.0402687939907</v>
      </c>
      <c r="X502" s="1">
        <f t="shared" si="77"/>
        <v>12477114.363636365</v>
      </c>
      <c r="Y502" s="100">
        <f t="shared" si="78"/>
        <v>364857.27272727271</v>
      </c>
      <c r="Z502" s="100">
        <f t="shared" si="79"/>
        <v>1836401.9440000001</v>
      </c>
      <c r="AA502" s="100">
        <f>'Innlegging av opplysninger'!$B$4*X502</f>
        <v>1622024.8672727274</v>
      </c>
      <c r="AB502" s="1"/>
      <c r="AC502" s="1">
        <f>'Innlegging av opplysninger'!$B$5*X502</f>
        <v>1634501.981636364</v>
      </c>
      <c r="AD502" s="1">
        <f>'Innlegging av opplysninger'!$B$5*Y502</f>
        <v>47796.302727272727</v>
      </c>
      <c r="AE502" s="1">
        <f>'Innlegging av opplysninger'!$B$5*Z502</f>
        <v>240568.65466400003</v>
      </c>
      <c r="AF502" s="1">
        <f>'Innlegging av opplysninger'!$B$5*AA502</f>
        <v>212485.25761272729</v>
      </c>
      <c r="AG502" s="1"/>
      <c r="AH502" s="1">
        <f>'Innlegging av opplysninger'!$C$11*SUM(X502:AG502)</f>
        <v>700558.52448251564</v>
      </c>
      <c r="AI502" s="1">
        <f>'Innlegging av opplysninger'!$C$13*(((X502+Z502+AC502+AE502)*Data!M502)+(Z502+AE502)*(1-Data!M502)*1.8/12+Y502+AD502+AA502+AB502+AF502+AG502)</f>
        <v>137343.86385348227</v>
      </c>
      <c r="AJ502" s="1">
        <f>'Innlegging av opplysninger'!$C$13*((X502+Z502+AC502+AE502)*(1-Data!M502)-(Z502+AE502)*(1-Data!M502)*1.8/12)</f>
        <v>821315.16964890761</v>
      </c>
      <c r="AK502" s="83">
        <f t="shared" si="74"/>
        <v>6003000</v>
      </c>
      <c r="AL502" s="83">
        <f t="shared" si="75"/>
        <v>1140000</v>
      </c>
      <c r="AM502" s="83">
        <f t="shared" si="76"/>
        <v>7074000</v>
      </c>
    </row>
    <row r="503" spans="1:39">
      <c r="A503" t="str">
        <f t="shared" si="70"/>
        <v>1832Samferdsel og teknikk</v>
      </c>
      <c r="B503" s="6" t="str">
        <f>Data!A503</f>
        <v>1832</v>
      </c>
      <c r="C503" s="7" t="str">
        <f>Data!B503</f>
        <v>Hemnes kommune</v>
      </c>
      <c r="D503" s="7" t="str">
        <f>Data!C503</f>
        <v>Samferdsel og teknikk</v>
      </c>
      <c r="E503" s="1">
        <f>Data!D503</f>
        <v>18.896999999999995</v>
      </c>
      <c r="F503" s="1">
        <f>Data!E503+Data!F503</f>
        <v>44456.546214566697</v>
      </c>
      <c r="G503" s="1">
        <f>Data!G503</f>
        <v>137.01592845425205</v>
      </c>
      <c r="H503" s="1">
        <f t="shared" si="71"/>
        <v>9164676.5870909076</v>
      </c>
      <c r="I503" s="1">
        <f t="shared" si="72"/>
        <v>28245.709090909091</v>
      </c>
      <c r="J503" s="1">
        <f t="shared" si="73"/>
        <v>1103150.6755418179</v>
      </c>
      <c r="K503" s="1">
        <f>'Innlegging av opplysninger'!$B$4*H503</f>
        <v>1191407.9563218181</v>
      </c>
      <c r="L503" s="1"/>
      <c r="M503" s="1">
        <f>'Innlegging av opplysninger'!$B$5*H503</f>
        <v>1200572.6329089089</v>
      </c>
      <c r="N503" s="1">
        <f>'Innlegging av opplysninger'!$B$5*I503</f>
        <v>3700.187890909091</v>
      </c>
      <c r="O503" s="1">
        <f>'Innlegging av opplysninger'!$B$5*J503</f>
        <v>144512.73849597815</v>
      </c>
      <c r="P503" s="1">
        <f>'Innlegging av opplysninger'!$B$5*K503</f>
        <v>156074.44227815818</v>
      </c>
      <c r="Q503" s="1"/>
      <c r="R503" s="1">
        <f>'Innlegging av opplysninger'!$C$11*SUM(H503:Q503)</f>
        <v>493708.95532553748</v>
      </c>
      <c r="S503" s="1">
        <f>'Innlegging av opplysninger'!$C$13*(((H503+J503+M503+O503)*Data!H503)+(J503+O503)*(1-Data!H503)*1.8/12+I503+N503+K503+L503+P503+Q503)</f>
        <v>81462.045999748108</v>
      </c>
      <c r="T503" s="1">
        <f>'Innlegging av opplysninger'!$C$13*((H503+J503+M503+O503)*(1-Data!H503)-(J503+O503)*(1-Data!H503)*1.8/12)</f>
        <v>594139.68234046095</v>
      </c>
      <c r="U503" s="1">
        <f>Data!I503</f>
        <v>3.9673000000000003</v>
      </c>
      <c r="V503" s="1">
        <f>Data!J503+Data!K503</f>
        <v>46957.776535679172</v>
      </c>
      <c r="W503" s="1">
        <f>Data!L503</f>
        <v>100.09074181433215</v>
      </c>
      <c r="X503" s="1">
        <f t="shared" si="77"/>
        <v>2032315.4929090906</v>
      </c>
      <c r="Y503" s="100">
        <f t="shared" si="78"/>
        <v>4331.8909090909083</v>
      </c>
      <c r="Z503" s="100">
        <f t="shared" si="79"/>
        <v>291240.57588599995</v>
      </c>
      <c r="AA503" s="100">
        <f>'Innlegging av opplysninger'!$B$4*X503</f>
        <v>264201.01407818176</v>
      </c>
      <c r="AB503" s="1"/>
      <c r="AC503" s="1">
        <f>'Innlegging av opplysninger'!$B$5*X503</f>
        <v>266233.32957109087</v>
      </c>
      <c r="AD503" s="1">
        <f>'Innlegging av opplysninger'!$B$5*Y503</f>
        <v>567.477709090909</v>
      </c>
      <c r="AE503" s="1">
        <f>'Innlegging av opplysninger'!$B$5*Z503</f>
        <v>38152.515441065996</v>
      </c>
      <c r="AF503" s="1">
        <f>'Innlegging av opplysninger'!$B$5*AA503</f>
        <v>34610.332844241813</v>
      </c>
      <c r="AG503" s="1"/>
      <c r="AH503" s="1">
        <f>'Innlegging av opplysninger'!$C$11*SUM(X503:AG503)</f>
        <v>111402.79991521841</v>
      </c>
      <c r="AI503" s="1">
        <f>'Innlegging av opplysninger'!$C$13*(((X503+Z503+AC503+AE503)*Data!M503)+(Z503+AE503)*(1-Data!M503)*1.8/12+Y503+AD503+AA503+AB503+AF503+AG503)</f>
        <v>19361.337387734853</v>
      </c>
      <c r="AJ503" s="1">
        <f>'Innlegging av opplysninger'!$C$13*((X503+Z503+AC503+AE503)*(1-Data!M503)-(Z503+AE503)*(1-Data!M503)*1.8/12)</f>
        <v>133084.5993383535</v>
      </c>
      <c r="AK503" s="83">
        <f t="shared" si="74"/>
        <v>605000</v>
      </c>
      <c r="AL503" s="83">
        <f t="shared" si="75"/>
        <v>101000</v>
      </c>
      <c r="AM503" s="83">
        <f t="shared" si="76"/>
        <v>727000</v>
      </c>
    </row>
    <row r="504" spans="1:39">
      <c r="A504" t="str">
        <f t="shared" si="70"/>
        <v>1832Annet</v>
      </c>
      <c r="B504" s="6" t="str">
        <f>Data!A504</f>
        <v>1832</v>
      </c>
      <c r="C504" s="7" t="str">
        <f>Data!B504</f>
        <v>Hemnes kommune</v>
      </c>
      <c r="D504" s="7" t="str">
        <f>Data!C504</f>
        <v>Annet</v>
      </c>
      <c r="E504" s="1">
        <f>Data!D504</f>
        <v>7.2517000000000005</v>
      </c>
      <c r="F504" s="1">
        <f>Data!E504+Data!F504</f>
        <v>50242.683416762047</v>
      </c>
      <c r="G504" s="1">
        <f>Data!G504</f>
        <v>2.8076175241667469</v>
      </c>
      <c r="H504" s="1">
        <f t="shared" si="71"/>
        <v>3974671.28</v>
      </c>
      <c r="I504" s="1">
        <f t="shared" si="72"/>
        <v>222.1090909090909</v>
      </c>
      <c r="J504" s="1">
        <f t="shared" si="73"/>
        <v>476987.20669090905</v>
      </c>
      <c r="K504" s="1">
        <f>'Innlegging av opplysninger'!$B$4*H504</f>
        <v>516707.26639999996</v>
      </c>
      <c r="L504" s="1"/>
      <c r="M504" s="1">
        <f>'Innlegging av opplysninger'!$B$5*H504</f>
        <v>520681.93767999997</v>
      </c>
      <c r="N504" s="1">
        <f>'Innlegging av opplysninger'!$B$5*I504</f>
        <v>29.096290909090907</v>
      </c>
      <c r="O504" s="1">
        <f>'Innlegging av opplysninger'!$B$5*J504</f>
        <v>62485.324076509089</v>
      </c>
      <c r="P504" s="1">
        <f>'Innlegging av opplysninger'!$B$5*K504</f>
        <v>67688.651898399999</v>
      </c>
      <c r="Q504" s="1"/>
      <c r="R504" s="1">
        <f>'Innlegging av opplysninger'!$C$11*SUM(H504:Q504)</f>
        <v>213539.96914085018</v>
      </c>
      <c r="S504" s="1">
        <f>'Innlegging av opplysninger'!$C$13*(((H504+J504+M504+O504)*Data!H504)+(J504+O504)*(1-Data!H504)*1.8/12+I504+N504+K504+L504+P504+Q504)</f>
        <v>47160.099316035659</v>
      </c>
      <c r="T504" s="1">
        <f>'Innlegging av opplysninger'!$C$13*((H504+J504+M504+O504)*(1-Data!H504)-(J504+O504)*(1-Data!H504)*1.8/12)</f>
        <v>245052.49003460139</v>
      </c>
      <c r="U504" s="1">
        <f>Data!I504</f>
        <v>3.1</v>
      </c>
      <c r="V504" s="1">
        <f>Data!J504+Data!K504</f>
        <v>55554.695698924726</v>
      </c>
      <c r="W504" s="1">
        <f>Data!L504</f>
        <v>0</v>
      </c>
      <c r="X504" s="1">
        <f t="shared" si="77"/>
        <v>1878758.7999999998</v>
      </c>
      <c r="Y504" s="100">
        <f t="shared" si="78"/>
        <v>0</v>
      </c>
      <c r="Z504" s="100">
        <f t="shared" si="79"/>
        <v>268662.50839999993</v>
      </c>
      <c r="AA504" s="100">
        <f>'Innlegging av opplysninger'!$B$4*X504</f>
        <v>244238.64399999997</v>
      </c>
      <c r="AB504" s="1"/>
      <c r="AC504" s="1">
        <f>'Innlegging av opplysninger'!$B$5*X504</f>
        <v>246117.40279999998</v>
      </c>
      <c r="AD504" s="1">
        <f>'Innlegging av opplysninger'!$B$5*Y504</f>
        <v>0</v>
      </c>
      <c r="AE504" s="1">
        <f>'Innlegging av opplysninger'!$B$5*Z504</f>
        <v>35194.788600399996</v>
      </c>
      <c r="AF504" s="1">
        <f>'Innlegging av opplysninger'!$B$5*AA504</f>
        <v>31995.262363999998</v>
      </c>
      <c r="AG504" s="1"/>
      <c r="AH504" s="1">
        <f>'Innlegging av opplysninger'!$C$11*SUM(X504:AG504)</f>
        <v>102788.76143424718</v>
      </c>
      <c r="AI504" s="1">
        <f>'Innlegging av opplysninger'!$C$13*(((X504+Z504+AC504+AE504)*Data!M504)+(Z504+AE504)*(1-Data!M504)*1.8/12+Y504+AD504+AA504+AB504+AF504+AG504)</f>
        <v>22662.668721338021</v>
      </c>
      <c r="AJ504" s="1">
        <f>'Innlegging av opplysninger'!$C$13*((X504+Z504+AC504+AE504)*(1-Data!M504)-(Z504+AE504)*(1-Data!M504)*1.8/12)</f>
        <v>117995.63639921075</v>
      </c>
      <c r="AK504" s="83">
        <f t="shared" si="74"/>
        <v>316000</v>
      </c>
      <c r="AL504" s="83">
        <f t="shared" si="75"/>
        <v>70000</v>
      </c>
      <c r="AM504" s="83">
        <f t="shared" si="76"/>
        <v>363000</v>
      </c>
    </row>
    <row r="505" spans="1:39">
      <c r="A505" t="str">
        <f t="shared" si="70"/>
        <v>1833Alle</v>
      </c>
      <c r="B505" s="6" t="str">
        <f>Data!A505</f>
        <v>1833</v>
      </c>
      <c r="C505" s="7" t="str">
        <f>Data!B505</f>
        <v>Rana kommune</v>
      </c>
      <c r="D505" s="7" t="str">
        <f>Data!C505</f>
        <v>Alle</v>
      </c>
      <c r="E505" s="1">
        <f>Data!D505</f>
        <v>1575.6272999999978</v>
      </c>
      <c r="F505" s="1">
        <f>Data!E505+Data!F505</f>
        <v>46418.029632832688</v>
      </c>
      <c r="G505" s="1">
        <f>Data!G505</f>
        <v>521.71394846992098</v>
      </c>
      <c r="H505" s="1">
        <f t="shared" si="71"/>
        <v>797863796.74581873</v>
      </c>
      <c r="I505" s="1">
        <f t="shared" si="72"/>
        <v>8967564.43636363</v>
      </c>
      <c r="J505" s="1">
        <f t="shared" si="73"/>
        <v>96819763.341861874</v>
      </c>
      <c r="K505" s="1">
        <f>'Innlegging av opplysninger'!$B$4*H505</f>
        <v>103722293.57695644</v>
      </c>
      <c r="L505" s="1"/>
      <c r="M505" s="1">
        <f>'Innlegging av opplysninger'!$B$5*H505</f>
        <v>104520157.37370226</v>
      </c>
      <c r="N505" s="1">
        <f>'Innlegging av opplysninger'!$B$5*I505</f>
        <v>1174750.9411636356</v>
      </c>
      <c r="O505" s="1">
        <f>'Innlegging av opplysninger'!$B$5*J505</f>
        <v>12683388.997783907</v>
      </c>
      <c r="P505" s="1">
        <f>'Innlegging av opplysninger'!$B$5*K505</f>
        <v>13587620.458581293</v>
      </c>
      <c r="Q505" s="1"/>
      <c r="R505" s="1">
        <f>'Innlegging av opplysninger'!$C$11*SUM(H505:Q505)</f>
        <v>43294894.763144799</v>
      </c>
      <c r="S505" s="1">
        <f>'Innlegging av opplysninger'!$C$13*(((H505+J505+M505+O505)*Data!H505)+(J505+O505)*(1-Data!H505)*1.8/12+I505+N505+K505+L505+P505+Q505)</f>
        <v>8368246.7776633576</v>
      </c>
      <c r="T505" s="1">
        <f>'Innlegging av opplysninger'!$C$13*((H505+J505+M505+O505)*(1-Data!H505)-(J505+O505)*(1-Data!H505)*1.8/12)</f>
        <v>50877398.687692694</v>
      </c>
      <c r="U505" s="1">
        <f>Data!I505</f>
        <v>207.92390000000006</v>
      </c>
      <c r="V505" s="1">
        <f>Data!J505+Data!K505</f>
        <v>48975.872553371708</v>
      </c>
      <c r="W505" s="1">
        <f>Data!L505</f>
        <v>567.44837895018304</v>
      </c>
      <c r="X505" s="1">
        <f t="shared" si="77"/>
        <v>111090048.29672734</v>
      </c>
      <c r="Y505" s="100">
        <f t="shared" si="78"/>
        <v>1287120.8727272728</v>
      </c>
      <c r="Z505" s="100">
        <f t="shared" si="79"/>
        <v>16069935.191232009</v>
      </c>
      <c r="AA505" s="100">
        <f>'Innlegging av opplysninger'!$B$4*X505</f>
        <v>14441706.278574556</v>
      </c>
      <c r="AB505" s="1"/>
      <c r="AC505" s="1">
        <f>'Innlegging av opplysninger'!$B$5*X505</f>
        <v>14552796.326871283</v>
      </c>
      <c r="AD505" s="1">
        <f>'Innlegging av opplysninger'!$B$5*Y505</f>
        <v>168612.83432727275</v>
      </c>
      <c r="AE505" s="1">
        <f>'Innlegging av opplysninger'!$B$5*Z505</f>
        <v>2105161.5100513934</v>
      </c>
      <c r="AF505" s="1">
        <f>'Innlegging av opplysninger'!$B$5*AA505</f>
        <v>1891863.522493267</v>
      </c>
      <c r="AG505" s="1"/>
      <c r="AH505" s="1">
        <f>'Innlegging av opplysninger'!$C$11*SUM(X505:AG505)</f>
        <v>6141075.3036541678</v>
      </c>
      <c r="AI505" s="1">
        <f>'Innlegging av opplysninger'!$C$13*(((X505+Z505+AC505+AE505)*Data!M505)+(Z505+AE505)*(1-Data!M505)*1.8/12+Y505+AD505+AA505+AB505+AF505+AG505)</f>
        <v>1239041.8677893446</v>
      </c>
      <c r="AJ505" s="1">
        <f>'Innlegging av opplysninger'!$C$13*((X505+Z505+AC505+AE505)*(1-Data!M505)-(Z505+AE505)*(1-Data!M505)*1.8/12)</f>
        <v>7164534.8635268835</v>
      </c>
      <c r="AK505" s="83">
        <f t="shared" si="74"/>
        <v>49436000</v>
      </c>
      <c r="AL505" s="83">
        <f t="shared" si="75"/>
        <v>9607000</v>
      </c>
      <c r="AM505" s="83">
        <f t="shared" si="76"/>
        <v>58042000</v>
      </c>
    </row>
    <row r="506" spans="1:39">
      <c r="A506" t="str">
        <f t="shared" si="70"/>
        <v>1833Administrasjon</v>
      </c>
      <c r="B506" s="6" t="str">
        <f>Data!A506</f>
        <v>1833</v>
      </c>
      <c r="C506" s="7" t="str">
        <f>Data!B506</f>
        <v>Rana kommune</v>
      </c>
      <c r="D506" s="7" t="str">
        <f>Data!C506</f>
        <v>Administrasjon</v>
      </c>
      <c r="E506" s="1">
        <f>Data!D506</f>
        <v>68.95</v>
      </c>
      <c r="F506" s="1">
        <f>Data!E506+Data!F506</f>
        <v>57607.102876480538</v>
      </c>
      <c r="G506" s="1">
        <f>Data!G506</f>
        <v>3.6258158085569252</v>
      </c>
      <c r="H506" s="1">
        <f t="shared" si="71"/>
        <v>43331015.381818175</v>
      </c>
      <c r="I506" s="1">
        <f t="shared" si="72"/>
        <v>2727.272727272727</v>
      </c>
      <c r="J506" s="1">
        <f t="shared" si="73"/>
        <v>5200049.118545454</v>
      </c>
      <c r="K506" s="1">
        <f>'Innlegging av opplysninger'!$B$4*H506</f>
        <v>5633031.9996363632</v>
      </c>
      <c r="L506" s="1"/>
      <c r="M506" s="1">
        <f>'Innlegging av opplysninger'!$B$5*H506</f>
        <v>5676363.0150181809</v>
      </c>
      <c r="N506" s="1">
        <f>'Innlegging av opplysninger'!$B$5*I506</f>
        <v>357.27272727272725</v>
      </c>
      <c r="O506" s="1">
        <f>'Innlegging av opplysninger'!$B$5*J506</f>
        <v>681206.43452945445</v>
      </c>
      <c r="P506" s="1">
        <f>'Innlegging av opplysninger'!$B$5*K506</f>
        <v>737927.19195236359</v>
      </c>
      <c r="Q506" s="1"/>
      <c r="R506" s="1">
        <f>'Innlegging av opplysninger'!$C$11*SUM(H506:Q506)</f>
        <v>2327981.7521042721</v>
      </c>
      <c r="S506" s="1">
        <f>'Innlegging av opplysninger'!$C$13*(((H506+J506+M506+O506)*Data!H506)+(J506+O506)*(1-Data!H506)*1.8/12+I506+N506+K506+L506+P506+Q506)</f>
        <v>731339.80993158231</v>
      </c>
      <c r="T506" s="1">
        <f>'Innlegging av opplysninger'!$C$13*((H506+J506+M506+O506)*(1-Data!H506)-(J506+O506)*(1-Data!H506)*1.8/12)</f>
        <v>2454319.4297900535</v>
      </c>
      <c r="U506" s="1">
        <f>Data!I506</f>
        <v>24.069999999999997</v>
      </c>
      <c r="V506" s="1">
        <f>Data!J506+Data!K506</f>
        <v>55369.77606979644</v>
      </c>
      <c r="W506" s="1">
        <f>Data!L506</f>
        <v>0</v>
      </c>
      <c r="X506" s="1">
        <f t="shared" si="77"/>
        <v>14539096.472727273</v>
      </c>
      <c r="Y506" s="100">
        <f t="shared" si="78"/>
        <v>0</v>
      </c>
      <c r="Z506" s="100">
        <f t="shared" si="79"/>
        <v>2079090.7955999998</v>
      </c>
      <c r="AA506" s="100">
        <f>'Innlegging av opplysninger'!$B$4*X506</f>
        <v>1890082.5414545455</v>
      </c>
      <c r="AB506" s="1"/>
      <c r="AC506" s="1">
        <f>'Innlegging av opplysninger'!$B$5*X506</f>
        <v>1904621.6379272728</v>
      </c>
      <c r="AD506" s="1">
        <f>'Innlegging av opplysninger'!$B$5*Y506</f>
        <v>0</v>
      </c>
      <c r="AE506" s="1">
        <f>'Innlegging av opplysninger'!$B$5*Z506</f>
        <v>272360.89422359999</v>
      </c>
      <c r="AF506" s="1">
        <f>'Innlegging av opplysninger'!$B$5*AA506</f>
        <v>247600.81293054548</v>
      </c>
      <c r="AG506" s="1"/>
      <c r="AH506" s="1">
        <f>'Innlegging av opplysninger'!$C$11*SUM(X506:AG506)</f>
        <v>795448.41988480301</v>
      </c>
      <c r="AI506" s="1">
        <f>'Innlegging av opplysninger'!$C$13*(((X506+Z506+AC506+AE506)*Data!M506)+(Z506+AE506)*(1-Data!M506)*1.8/12+Y506+AD506+AA506+AB506+AF506+AG506)</f>
        <v>225849.9836971132</v>
      </c>
      <c r="AJ506" s="1">
        <f>'Innlegging av opplysninger'!$C$13*((X506+Z506+AC506+AE506)*(1-Data!M506)-(Z506+AE506)*(1-Data!M506)*1.8/12)</f>
        <v>862658.38035577512</v>
      </c>
      <c r="AK506" s="83">
        <f t="shared" si="74"/>
        <v>3123000</v>
      </c>
      <c r="AL506" s="83">
        <f t="shared" si="75"/>
        <v>957000</v>
      </c>
      <c r="AM506" s="83">
        <f t="shared" si="76"/>
        <v>3317000</v>
      </c>
    </row>
    <row r="507" spans="1:39">
      <c r="A507" t="str">
        <f t="shared" si="70"/>
        <v>1833Undervisning</v>
      </c>
      <c r="B507" s="6" t="str">
        <f>Data!A507</f>
        <v>1833</v>
      </c>
      <c r="C507" s="7" t="str">
        <f>Data!B507</f>
        <v>Rana kommune</v>
      </c>
      <c r="D507" s="7" t="str">
        <f>Data!C507</f>
        <v>Undervisning</v>
      </c>
      <c r="E507" s="1">
        <f>Data!D507</f>
        <v>427.33270000000005</v>
      </c>
      <c r="F507" s="1">
        <f>Data!E507+Data!F507</f>
        <v>46801.831237113343</v>
      </c>
      <c r="G507" s="1">
        <f>Data!G507</f>
        <v>0</v>
      </c>
      <c r="H507" s="1">
        <f t="shared" si="71"/>
        <v>218181304.44545439</v>
      </c>
      <c r="I507" s="1">
        <f t="shared" si="72"/>
        <v>0</v>
      </c>
      <c r="J507" s="1">
        <f t="shared" si="73"/>
        <v>26181756.533454526</v>
      </c>
      <c r="K507" s="1">
        <f>'Innlegging av opplysninger'!$B$4*H507</f>
        <v>28363569.577909071</v>
      </c>
      <c r="L507" s="1"/>
      <c r="M507" s="1">
        <f>'Innlegging av opplysninger'!$B$5*H507</f>
        <v>28581750.882354528</v>
      </c>
      <c r="N507" s="1">
        <f>'Innlegging av opplysninger'!$B$5*I507</f>
        <v>0</v>
      </c>
      <c r="O507" s="1">
        <f>'Innlegging av opplysninger'!$B$5*J507</f>
        <v>3429810.1058825431</v>
      </c>
      <c r="P507" s="1">
        <f>'Innlegging av opplysninger'!$B$5*K507</f>
        <v>3715627.6147060883</v>
      </c>
      <c r="Q507" s="1"/>
      <c r="R507" s="1">
        <f>'Innlegging av opplysninger'!$C$11*SUM(H507:Q507)</f>
        <v>11721245.128070923</v>
      </c>
      <c r="S507" s="1">
        <f>'Innlegging av opplysninger'!$C$13*(((H507+J507+M507+O507)*Data!H507)+(J507+O507)*(1-Data!H507)*1.8/12+I507+N507+K507+L507+P507+Q507)</f>
        <v>2070071.0981766519</v>
      </c>
      <c r="T507" s="1">
        <f>'Innlegging av opplysninger'!$C$13*((H507+J507+M507+O507)*(1-Data!H507)-(J507+O507)*(1-Data!H507)*1.8/12)</f>
        <v>13969527.498130925</v>
      </c>
      <c r="U507" s="1">
        <f>Data!I507</f>
        <v>55.563999999999993</v>
      </c>
      <c r="V507" s="1">
        <f>Data!J507+Data!K507</f>
        <v>50025.700013197988</v>
      </c>
      <c r="W507" s="1">
        <f>Data!L507</f>
        <v>0</v>
      </c>
      <c r="X507" s="1">
        <f t="shared" si="77"/>
        <v>30323214.496727262</v>
      </c>
      <c r="Y507" s="100">
        <f t="shared" si="78"/>
        <v>0</v>
      </c>
      <c r="Z507" s="100">
        <f t="shared" si="79"/>
        <v>4336219.6730319979</v>
      </c>
      <c r="AA507" s="100">
        <f>'Innlegging av opplysninger'!$B$4*X507</f>
        <v>3942017.8845745442</v>
      </c>
      <c r="AB507" s="1"/>
      <c r="AC507" s="1">
        <f>'Innlegging av opplysninger'!$B$5*X507</f>
        <v>3972341.0990712713</v>
      </c>
      <c r="AD507" s="1">
        <f>'Innlegging av opplysninger'!$B$5*Y507</f>
        <v>0</v>
      </c>
      <c r="AE507" s="1">
        <f>'Innlegging av opplysninger'!$B$5*Z507</f>
        <v>568044.77716719173</v>
      </c>
      <c r="AF507" s="1">
        <f>'Innlegging av opplysninger'!$B$5*AA507</f>
        <v>516404.34287926531</v>
      </c>
      <c r="AG507" s="1"/>
      <c r="AH507" s="1">
        <f>'Innlegging av opplysninger'!$C$11*SUM(X507:AG507)</f>
        <v>1659013.2063911583</v>
      </c>
      <c r="AI507" s="1">
        <f>'Innlegging av opplysninger'!$C$13*(((X507+Z507+AC507+AE507)*Data!M507)+(Z507+AE507)*(1-Data!M507)*1.8/12+Y507+AD507+AA507+AB507+AF507+AG507)</f>
        <v>305540.18318802759</v>
      </c>
      <c r="AJ507" s="1">
        <f>'Innlegging av opplysninger'!$C$13*((X507+Z507+AC507+AE507)*(1-Data!M507)-(Z507+AE507)*(1-Data!M507)*1.8/12)</f>
        <v>1964688.4150314517</v>
      </c>
      <c r="AK507" s="83">
        <f t="shared" si="74"/>
        <v>13380000</v>
      </c>
      <c r="AL507" s="83">
        <f t="shared" si="75"/>
        <v>2376000</v>
      </c>
      <c r="AM507" s="83">
        <f t="shared" si="76"/>
        <v>15934000</v>
      </c>
    </row>
    <row r="508" spans="1:39">
      <c r="A508" t="str">
        <f t="shared" si="70"/>
        <v>1833Barnehager</v>
      </c>
      <c r="B508" s="6" t="str">
        <f>Data!A508</f>
        <v>1833</v>
      </c>
      <c r="C508" s="7" t="str">
        <f>Data!B508</f>
        <v>Rana kommune</v>
      </c>
      <c r="D508" s="7" t="str">
        <f>Data!C508</f>
        <v>Barnehager</v>
      </c>
      <c r="E508" s="1">
        <f>Data!D508</f>
        <v>137.75719999999998</v>
      </c>
      <c r="F508" s="1">
        <f>Data!E508+Data!F508</f>
        <v>41220.985515336644</v>
      </c>
      <c r="G508" s="1">
        <f>Data!G508</f>
        <v>0</v>
      </c>
      <c r="H508" s="1">
        <f t="shared" si="71"/>
        <v>61947136.863636352</v>
      </c>
      <c r="I508" s="1">
        <f t="shared" si="72"/>
        <v>0</v>
      </c>
      <c r="J508" s="1">
        <f t="shared" si="73"/>
        <v>7433656.423636362</v>
      </c>
      <c r="K508" s="1">
        <f>'Innlegging av opplysninger'!$B$4*H508</f>
        <v>8053127.7922727261</v>
      </c>
      <c r="L508" s="1"/>
      <c r="M508" s="1">
        <f>'Innlegging av opplysninger'!$B$5*H508</f>
        <v>8115074.9291363629</v>
      </c>
      <c r="N508" s="1">
        <f>'Innlegging av opplysninger'!$B$5*I508</f>
        <v>0</v>
      </c>
      <c r="O508" s="1">
        <f>'Innlegging av opplysninger'!$B$5*J508</f>
        <v>973808.99149636342</v>
      </c>
      <c r="P508" s="1">
        <f>'Innlegging av opplysninger'!$B$5*K508</f>
        <v>1054959.7407877271</v>
      </c>
      <c r="Q508" s="1"/>
      <c r="R508" s="1">
        <f>'Innlegging av opplysninger'!$C$11*SUM(H508:Q508)</f>
        <v>3327955.0601567049</v>
      </c>
      <c r="S508" s="1">
        <f>'Innlegging av opplysninger'!$C$13*(((H508+J508+M508+O508)*Data!H508)+(J508+O508)*(1-Data!H508)*1.8/12+I508+N508+K508+L508+P508+Q508)</f>
        <v>587070.64899653883</v>
      </c>
      <c r="T508" s="1">
        <f>'Innlegging av opplysninger'!$C$13*((H508+J508+M508+O508)*(1-Data!H508)-(J508+O508)*(1-Data!H508)*1.8/12)</f>
        <v>3966973.1175336884</v>
      </c>
      <c r="U508" s="1">
        <f>Data!I508</f>
        <v>13.1</v>
      </c>
      <c r="V508" s="1">
        <f>Data!J508+Data!K508</f>
        <v>47303.244274809163</v>
      </c>
      <c r="W508" s="1">
        <f>Data!L508</f>
        <v>0</v>
      </c>
      <c r="X508" s="1">
        <f t="shared" si="77"/>
        <v>6760063.6363636367</v>
      </c>
      <c r="Y508" s="100">
        <f t="shared" si="78"/>
        <v>0</v>
      </c>
      <c r="Z508" s="100">
        <f t="shared" si="79"/>
        <v>966689.1</v>
      </c>
      <c r="AA508" s="100">
        <f>'Innlegging av opplysninger'!$B$4*X508</f>
        <v>878808.27272727282</v>
      </c>
      <c r="AB508" s="1"/>
      <c r="AC508" s="1">
        <f>'Innlegging av opplysninger'!$B$5*X508</f>
        <v>885568.33636363642</v>
      </c>
      <c r="AD508" s="1">
        <f>'Innlegging av opplysninger'!$B$5*Y508</f>
        <v>0</v>
      </c>
      <c r="AE508" s="1">
        <f>'Innlegging av opplysninger'!$B$5*Z508</f>
        <v>126636.2721</v>
      </c>
      <c r="AF508" s="1">
        <f>'Innlegging av opplysninger'!$B$5*AA508</f>
        <v>115123.88372727274</v>
      </c>
      <c r="AG508" s="1"/>
      <c r="AH508" s="1">
        <f>'Innlegging av opplysninger'!$C$11*SUM(X508:AG508)</f>
        <v>369849.80104870908</v>
      </c>
      <c r="AI508" s="1">
        <f>'Innlegging av opplysninger'!$C$13*(((X508+Z508+AC508+AE508)*Data!M508)+(Z508+AE508)*(1-Data!M508)*1.8/12+Y508+AD508+AA508+AB508+AF508+AG508)</f>
        <v>83009.352341065096</v>
      </c>
      <c r="AJ508" s="1">
        <f>'Innlegging av opplysninger'!$C$13*((X508+Z508+AC508+AE508)*(1-Data!M508)-(Z508+AE508)*(1-Data!M508)*1.8/12)</f>
        <v>423100.90172558941</v>
      </c>
      <c r="AK508" s="83">
        <f t="shared" si="74"/>
        <v>3698000</v>
      </c>
      <c r="AL508" s="83">
        <f t="shared" si="75"/>
        <v>670000</v>
      </c>
      <c r="AM508" s="83">
        <f t="shared" si="76"/>
        <v>4390000</v>
      </c>
    </row>
    <row r="509" spans="1:39">
      <c r="A509" t="str">
        <f t="shared" si="70"/>
        <v>1833Helse/pleie/omsorg</v>
      </c>
      <c r="B509" s="6" t="str">
        <f>Data!A509</f>
        <v>1833</v>
      </c>
      <c r="C509" s="7" t="str">
        <f>Data!B509</f>
        <v>Rana kommune</v>
      </c>
      <c r="D509" s="7" t="str">
        <f>Data!C509</f>
        <v>Helse/pleie/omsorg</v>
      </c>
      <c r="E509" s="1">
        <f>Data!D509</f>
        <v>802.94419999999866</v>
      </c>
      <c r="F509" s="1">
        <f>Data!E509+Data!F509</f>
        <v>45815.579194461316</v>
      </c>
      <c r="G509" s="1">
        <f>Data!G509</f>
        <v>964.267554333166</v>
      </c>
      <c r="H509" s="1">
        <f t="shared" si="71"/>
        <v>401316584.55090892</v>
      </c>
      <c r="I509" s="1">
        <f t="shared" si="72"/>
        <v>8446396.7999999914</v>
      </c>
      <c r="J509" s="1">
        <f t="shared" si="73"/>
        <v>49171557.762109071</v>
      </c>
      <c r="K509" s="1">
        <f>'Innlegging av opplysninger'!$B$4*H509</f>
        <v>52171155.991618164</v>
      </c>
      <c r="L509" s="1"/>
      <c r="M509" s="1">
        <f>'Innlegging av opplysninger'!$B$5*H509</f>
        <v>52572472.576169074</v>
      </c>
      <c r="N509" s="1">
        <f>'Innlegging av opplysninger'!$B$5*I509</f>
        <v>1106477.9807999989</v>
      </c>
      <c r="O509" s="1">
        <f>'Innlegging av opplysninger'!$B$5*J509</f>
        <v>6441474.0668362882</v>
      </c>
      <c r="P509" s="1">
        <f>'Innlegging av opplysninger'!$B$5*K509</f>
        <v>6834421.4349019798</v>
      </c>
      <c r="Q509" s="1"/>
      <c r="R509" s="1">
        <f>'Innlegging av opplysninger'!$C$11*SUM(H509:Q509)</f>
        <v>21966300.564207051</v>
      </c>
      <c r="S509" s="1">
        <f>'Innlegging av opplysninger'!$C$13*(((H509+J509+M509+O509)*Data!H509)+(J509+O509)*(1-Data!H509)*1.8/12+I509+N509+K509+L509+P509+Q509)</f>
        <v>4242385.8953560228</v>
      </c>
      <c r="T509" s="1">
        <f>'Innlegging av opplysninger'!$C$13*((H509+J509+M509+O509)*(1-Data!H509)-(J509+O509)*(1-Data!H509)*1.8/12)</f>
        <v>25816762.245137833</v>
      </c>
      <c r="U509" s="1">
        <f>Data!I509</f>
        <v>96.659899999999993</v>
      </c>
      <c r="V509" s="1">
        <f>Data!J509+Data!K509</f>
        <v>46442.419434877695</v>
      </c>
      <c r="W509" s="1">
        <f>Data!L509</f>
        <v>1210.9569738847238</v>
      </c>
      <c r="X509" s="1">
        <f t="shared" si="77"/>
        <v>48972214.018181823</v>
      </c>
      <c r="Y509" s="100">
        <f t="shared" si="78"/>
        <v>1276919.7818181817</v>
      </c>
      <c r="Z509" s="100">
        <f t="shared" si="79"/>
        <v>7185626.1333999997</v>
      </c>
      <c r="AA509" s="100">
        <f>'Innlegging av opplysninger'!$B$4*X509</f>
        <v>6366387.8223636374</v>
      </c>
      <c r="AB509" s="1"/>
      <c r="AC509" s="1">
        <f>'Innlegging av opplysninger'!$B$5*X509</f>
        <v>6415360.0363818193</v>
      </c>
      <c r="AD509" s="1">
        <f>'Innlegging av opplysninger'!$B$5*Y509</f>
        <v>167276.4914181818</v>
      </c>
      <c r="AE509" s="1">
        <f>'Innlegging av opplysninger'!$B$5*Z509</f>
        <v>941317.02347540006</v>
      </c>
      <c r="AF509" s="1">
        <f>'Innlegging av opplysninger'!$B$5*AA509</f>
        <v>833996.80472963653</v>
      </c>
      <c r="AG509" s="1"/>
      <c r="AH509" s="1">
        <f>'Innlegging av opplysninger'!$C$11*SUM(X509:AG509)</f>
        <v>2742045.7282472099</v>
      </c>
      <c r="AI509" s="1">
        <f>'Innlegging av opplysninger'!$C$13*(((X509+Z509+AC509+AE509)*Data!M509)+(Z509+AE509)*(1-Data!M509)*1.8/12+Y509+AD509+AA509+AB509+AF509+AG509)</f>
        <v>530378.89337471733</v>
      </c>
      <c r="AJ509" s="1">
        <f>'Innlegging av opplysninger'!$C$13*((X509+Z509+AC509+AE509)*(1-Data!M509)-(Z509+AE509)*(1-Data!M509)*1.8/12)</f>
        <v>3221894.2084372537</v>
      </c>
      <c r="AK509" s="83">
        <f t="shared" si="74"/>
        <v>24708000</v>
      </c>
      <c r="AL509" s="83">
        <f t="shared" si="75"/>
        <v>4773000</v>
      </c>
      <c r="AM509" s="83">
        <f t="shared" si="76"/>
        <v>29039000</v>
      </c>
    </row>
    <row r="510" spans="1:39">
      <c r="A510" t="str">
        <f t="shared" si="70"/>
        <v>1833Samferdsel og teknikk</v>
      </c>
      <c r="B510" s="6" t="str">
        <f>Data!A510</f>
        <v>1833</v>
      </c>
      <c r="C510" s="7" t="str">
        <f>Data!B510</f>
        <v>Rana kommune</v>
      </c>
      <c r="D510" s="7" t="str">
        <f>Data!C510</f>
        <v>Samferdsel og teknikk</v>
      </c>
      <c r="E510" s="1">
        <f>Data!D510</f>
        <v>110.78390000000002</v>
      </c>
      <c r="F510" s="1">
        <f>Data!E510+Data!F510</f>
        <v>48655.709704508816</v>
      </c>
      <c r="G510" s="1">
        <f>Data!G510</f>
        <v>381.34828255730304</v>
      </c>
      <c r="H510" s="1">
        <f t="shared" si="71"/>
        <v>58802937.581818201</v>
      </c>
      <c r="I510" s="1">
        <f t="shared" si="72"/>
        <v>460879.09090909106</v>
      </c>
      <c r="J510" s="1">
        <f t="shared" si="73"/>
        <v>7111658.0007272754</v>
      </c>
      <c r="K510" s="1">
        <f>'Innlegging av opplysninger'!$B$4*H510</f>
        <v>7644381.885636366</v>
      </c>
      <c r="L510" s="1"/>
      <c r="M510" s="1">
        <f>'Innlegging av opplysninger'!$B$5*H510</f>
        <v>7703184.8232181845</v>
      </c>
      <c r="N510" s="1">
        <f>'Innlegging av opplysninger'!$B$5*I510</f>
        <v>60375.160909090933</v>
      </c>
      <c r="O510" s="1">
        <f>'Innlegging av opplysninger'!$B$5*J510</f>
        <v>931627.19809527311</v>
      </c>
      <c r="P510" s="1">
        <f>'Innlegging av opplysninger'!$B$5*K510</f>
        <v>1001414.0270183639</v>
      </c>
      <c r="Q510" s="1"/>
      <c r="R510" s="1">
        <f>'Innlegging av opplysninger'!$C$11*SUM(H510:Q510)</f>
        <v>3181225.3951966097</v>
      </c>
      <c r="S510" s="1">
        <f>'Innlegging av opplysninger'!$C$13*(((H510+J510+M510+O510)*Data!H510)+(J510+O510)*(1-Data!H510)*1.8/12+I510+N510+K510+L510+P510+Q510)</f>
        <v>602580.35757039359</v>
      </c>
      <c r="T510" s="1">
        <f>'Innlegging av opplysninger'!$C$13*((H510+J510+M510+O510)*(1-Data!H510)-(J510+O510)*(1-Data!H510)*1.8/12)</f>
        <v>3750675.4463828616</v>
      </c>
      <c r="U510" s="1">
        <f>Data!I510</f>
        <v>14.469999999999999</v>
      </c>
      <c r="V510" s="1">
        <f>Data!J510+Data!K510</f>
        <v>52506.911310757896</v>
      </c>
      <c r="W510" s="1">
        <f>Data!L510</f>
        <v>17.277125086385627</v>
      </c>
      <c r="X510" s="1">
        <f t="shared" si="77"/>
        <v>8288454.6181818172</v>
      </c>
      <c r="Y510" s="100">
        <f t="shared" si="78"/>
        <v>2727.272727272727</v>
      </c>
      <c r="Z510" s="100">
        <f t="shared" si="79"/>
        <v>1185639.0103999998</v>
      </c>
      <c r="AA510" s="100">
        <f>'Innlegging av opplysninger'!$B$4*X510</f>
        <v>1077499.1003636364</v>
      </c>
      <c r="AB510" s="1"/>
      <c r="AC510" s="1">
        <f>'Innlegging av opplysninger'!$B$5*X510</f>
        <v>1085787.5549818182</v>
      </c>
      <c r="AD510" s="1">
        <f>'Innlegging av opplysninger'!$B$5*Y510</f>
        <v>357.27272727272725</v>
      </c>
      <c r="AE510" s="1">
        <f>'Innlegging av opplysninger'!$B$5*Z510</f>
        <v>155318.71036239999</v>
      </c>
      <c r="AF510" s="1">
        <f>'Innlegging av opplysninger'!$B$5*AA510</f>
        <v>141152.38214763638</v>
      </c>
      <c r="AG510" s="1"/>
      <c r="AH510" s="1">
        <f>'Innlegging av opplysninger'!$C$11*SUM(X510:AG510)</f>
        <v>453603.56503189047</v>
      </c>
      <c r="AI510" s="1">
        <f>'Innlegging av opplysninger'!$C$13*(((X510+Z510+AC510+AE510)*Data!M510)+(Z510+AE510)*(1-Data!M510)*1.8/12+Y510+AD510+AA510+AB510+AF510+AG510)</f>
        <v>73989.743676169266</v>
      </c>
      <c r="AJ510" s="1">
        <f>'Innlegging av opplysninger'!$C$13*((X510+Z510+AC510+AE510)*(1-Data!M510)-(Z510+AE510)*(1-Data!M510)*1.8/12)</f>
        <v>546730.92426220712</v>
      </c>
      <c r="AK510" s="83">
        <f t="shared" si="74"/>
        <v>3635000</v>
      </c>
      <c r="AL510" s="83">
        <f t="shared" si="75"/>
        <v>677000</v>
      </c>
      <c r="AM510" s="83">
        <f t="shared" si="76"/>
        <v>4297000</v>
      </c>
    </row>
    <row r="511" spans="1:39">
      <c r="A511" t="str">
        <f t="shared" si="70"/>
        <v>1833Annet</v>
      </c>
      <c r="B511" s="6" t="str">
        <f>Data!A511</f>
        <v>1833</v>
      </c>
      <c r="C511" s="7" t="str">
        <f>Data!B511</f>
        <v>Rana kommune</v>
      </c>
      <c r="D511" s="7" t="str">
        <f>Data!C511</f>
        <v>Annet</v>
      </c>
      <c r="E511" s="1">
        <f>Data!D511</f>
        <v>27.859300000000005</v>
      </c>
      <c r="F511" s="1">
        <f>Data!E511+Data!F511</f>
        <v>47001.957797456031</v>
      </c>
      <c r="G511" s="1">
        <f>Data!G511</f>
        <v>189.39635956395171</v>
      </c>
      <c r="H511" s="1">
        <f t="shared" si="71"/>
        <v>14284817.922181822</v>
      </c>
      <c r="I511" s="1">
        <f t="shared" si="72"/>
        <v>57561.272727272728</v>
      </c>
      <c r="J511" s="1">
        <f t="shared" si="73"/>
        <v>1721085.5033890915</v>
      </c>
      <c r="K511" s="1">
        <f>'Innlegging av opplysninger'!$B$4*H511</f>
        <v>1857026.3298836369</v>
      </c>
      <c r="L511" s="1"/>
      <c r="M511" s="1">
        <f>'Innlegging av opplysninger'!$B$5*H511</f>
        <v>1871311.1478058188</v>
      </c>
      <c r="N511" s="1">
        <f>'Innlegging av opplysninger'!$B$5*I511</f>
        <v>7540.5267272727278</v>
      </c>
      <c r="O511" s="1">
        <f>'Innlegging av opplysninger'!$B$5*J511</f>
        <v>225462.20094397099</v>
      </c>
      <c r="P511" s="1">
        <f>'Innlegging av opplysninger'!$B$5*K511</f>
        <v>243270.44921475643</v>
      </c>
      <c r="Q511" s="1"/>
      <c r="R511" s="1">
        <f>'Innlegging av opplysninger'!$C$11*SUM(H511:Q511)</f>
        <v>770186.86340919835</v>
      </c>
      <c r="S511" s="1">
        <f>'Innlegging av opplysninger'!$C$13*(((H511+J511+M511+O511)*Data!H511)+(J511+O511)*(1-Data!H511)*1.8/12+I511+N511+K511+L511+P511+Q511)</f>
        <v>134401.44733170795</v>
      </c>
      <c r="T511" s="1">
        <f>'Innlegging av opplysninger'!$C$13*((H511+J511+M511+O511)*(1-Data!H511)-(J511+O511)*(1-Data!H511)*1.8/12)</f>
        <v>919538.47101772134</v>
      </c>
      <c r="U511" s="1">
        <f>Data!I511</f>
        <v>4.0600000000000005</v>
      </c>
      <c r="V511" s="1">
        <f>Data!J511+Data!K511</f>
        <v>49829.752873563215</v>
      </c>
      <c r="W511" s="1">
        <f>Data!L511</f>
        <v>168.74384236453201</v>
      </c>
      <c r="X511" s="1">
        <f t="shared" si="77"/>
        <v>2207005.0545454547</v>
      </c>
      <c r="Y511" s="100">
        <f t="shared" si="78"/>
        <v>7473.8181818181811</v>
      </c>
      <c r="Z511" s="100">
        <f t="shared" si="79"/>
        <v>316670.47880000004</v>
      </c>
      <c r="AA511" s="100">
        <f>'Innlegging av opplysninger'!$B$4*X511</f>
        <v>286910.65709090914</v>
      </c>
      <c r="AB511" s="1"/>
      <c r="AC511" s="1">
        <f>'Innlegging av opplysninger'!$B$5*X511</f>
        <v>289117.66214545455</v>
      </c>
      <c r="AD511" s="1">
        <f>'Innlegging av opplysninger'!$B$5*Y511</f>
        <v>979.07018181818171</v>
      </c>
      <c r="AE511" s="1">
        <f>'Innlegging av opplysninger'!$B$5*Z511</f>
        <v>41483.832722800005</v>
      </c>
      <c r="AF511" s="1">
        <f>'Innlegging av opplysninger'!$B$5*AA511</f>
        <v>37585.296078909101</v>
      </c>
      <c r="AG511" s="1"/>
      <c r="AH511" s="1">
        <f>'Innlegging av opplysninger'!$C$11*SUM(X511:AG511)</f>
        <v>121114.58305039223</v>
      </c>
      <c r="AI511" s="1">
        <f>'Innlegging av opplysninger'!$C$13*(((X511+Z511+AC511+AE511)*Data!M511)+(Z511+AE511)*(1-Data!M511)*1.8/12+Y511+AD511+AA511+AB511+AF511+AG511)</f>
        <v>20106.943389617481</v>
      </c>
      <c r="AJ511" s="1">
        <f>'Innlegging av opplysninger'!$C$13*((X511+Z511+AC511+AE511)*(1-Data!M511)-(Z511+AE511)*(1-Data!M511)*1.8/12)</f>
        <v>145628.80183723502</v>
      </c>
      <c r="AK511" s="83">
        <f t="shared" si="74"/>
        <v>891000</v>
      </c>
      <c r="AL511" s="83">
        <f t="shared" si="75"/>
        <v>155000</v>
      </c>
      <c r="AM511" s="83">
        <f t="shared" si="76"/>
        <v>1065000</v>
      </c>
    </row>
    <row r="512" spans="1:39">
      <c r="A512" t="str">
        <f t="shared" si="70"/>
        <v>1834Alle</v>
      </c>
      <c r="B512" s="6" t="str">
        <f>Data!A512</f>
        <v>1834</v>
      </c>
      <c r="C512" s="7" t="str">
        <f>Data!B512</f>
        <v>Lurøy kommune</v>
      </c>
      <c r="D512" s="7" t="str">
        <f>Data!C512</f>
        <v>Alle</v>
      </c>
      <c r="E512" s="1">
        <f>Data!D512</f>
        <v>190.70549999999972</v>
      </c>
      <c r="F512" s="1">
        <f>Data!E512+Data!F512</f>
        <v>45484.858617082406</v>
      </c>
      <c r="G512" s="1">
        <f>Data!G512</f>
        <v>518.47309070792471</v>
      </c>
      <c r="H512" s="1">
        <f t="shared" si="71"/>
        <v>94627774.963636309</v>
      </c>
      <c r="I512" s="1">
        <f t="shared" si="72"/>
        <v>1078643.6727272726</v>
      </c>
      <c r="J512" s="1">
        <f t="shared" si="73"/>
        <v>11484770.236363629</v>
      </c>
      <c r="K512" s="1">
        <f>'Innlegging av opplysninger'!$B$4*H512</f>
        <v>12301610.74527272</v>
      </c>
      <c r="L512" s="1"/>
      <c r="M512" s="1">
        <f>'Innlegging av opplysninger'!$B$5*H512</f>
        <v>12396238.520236356</v>
      </c>
      <c r="N512" s="1">
        <f>'Innlegging av opplysninger'!$B$5*I512</f>
        <v>141302.32112727271</v>
      </c>
      <c r="O512" s="1">
        <f>'Innlegging av opplysninger'!$B$5*J512</f>
        <v>1504504.9009636354</v>
      </c>
      <c r="P512" s="1">
        <f>'Innlegging av opplysninger'!$B$5*K512</f>
        <v>1611511.0076307263</v>
      </c>
      <c r="Q512" s="1"/>
      <c r="R512" s="1">
        <f>'Innlegging av opplysninger'!$C$11*SUM(H512:Q512)</f>
        <v>5135561.5419824012</v>
      </c>
      <c r="S512" s="1">
        <f>'Innlegging av opplysninger'!$C$13*(((H512+J512+M512+O512)*Data!H512)+(J512+O512)*(1-Data!H512)*1.8/12+I512+N512+K512+L512+P512+Q512)</f>
        <v>1024424.2176954016</v>
      </c>
      <c r="T512" s="1">
        <f>'Innlegging av opplysninger'!$C$13*((H512+J512+M512+O512)*(1-Data!H512)-(J512+O512)*(1-Data!H512)*1.8/12)</f>
        <v>6003186.3134384109</v>
      </c>
      <c r="U512" s="1">
        <f>Data!I512</f>
        <v>28.052199999999999</v>
      </c>
      <c r="V512" s="1">
        <f>Data!J512+Data!K512</f>
        <v>47074.347903194757</v>
      </c>
      <c r="W512" s="1">
        <f>Data!L512</f>
        <v>655.78100826316665</v>
      </c>
      <c r="X512" s="1">
        <f t="shared" si="77"/>
        <v>14405880.24272727</v>
      </c>
      <c r="Y512" s="100">
        <f t="shared" si="78"/>
        <v>200684.72727272729</v>
      </c>
      <c r="Z512" s="100">
        <f t="shared" si="79"/>
        <v>2088738.7907099994</v>
      </c>
      <c r="AA512" s="100">
        <f>'Innlegging av opplysninger'!$B$4*X512</f>
        <v>1872764.4315545452</v>
      </c>
      <c r="AB512" s="1"/>
      <c r="AC512" s="1">
        <f>'Innlegging av opplysninger'!$B$5*X512</f>
        <v>1887170.3117972724</v>
      </c>
      <c r="AD512" s="1">
        <f>'Innlegging av opplysninger'!$B$5*Y512</f>
        <v>26289.699272727277</v>
      </c>
      <c r="AE512" s="1">
        <f>'Innlegging av opplysninger'!$B$5*Z512</f>
        <v>273624.78158300993</v>
      </c>
      <c r="AF512" s="1">
        <f>'Innlegging av opplysninger'!$B$5*AA512</f>
        <v>245332.14053364543</v>
      </c>
      <c r="AG512" s="1"/>
      <c r="AH512" s="1">
        <f>'Innlegging av opplysninger'!$C$11*SUM(X512:AG512)</f>
        <v>798018.43476714543</v>
      </c>
      <c r="AI512" s="1">
        <f>'Innlegging av opplysninger'!$C$13*(((X512+Z512+AC512+AE512)*Data!M512)+(Z512+AE512)*(1-Data!M512)*1.8/12+Y512+AD512+AA512+AB512+AF512+AG512)</f>
        <v>144229.96428605475</v>
      </c>
      <c r="AJ512" s="1">
        <f>'Innlegging av opplysninger'!$C$13*((X512+Z512+AC512+AE512)*(1-Data!M512)-(Z512+AE512)*(1-Data!M512)*1.8/12)</f>
        <v>947795.26223740762</v>
      </c>
      <c r="AK512" s="83">
        <f t="shared" si="74"/>
        <v>5934000</v>
      </c>
      <c r="AL512" s="83">
        <f t="shared" si="75"/>
        <v>1169000</v>
      </c>
      <c r="AM512" s="83">
        <f t="shared" si="76"/>
        <v>6951000</v>
      </c>
    </row>
    <row r="513" spans="1:39">
      <c r="A513" t="str">
        <f t="shared" si="70"/>
        <v>1834Administrasjon</v>
      </c>
      <c r="B513" s="6" t="str">
        <f>Data!A513</f>
        <v>1834</v>
      </c>
      <c r="C513" s="7" t="str">
        <f>Data!B513</f>
        <v>Lurøy kommune</v>
      </c>
      <c r="D513" s="7" t="str">
        <f>Data!C513</f>
        <v>Administrasjon</v>
      </c>
      <c r="E513" s="1">
        <f>Data!D513</f>
        <v>16.101700000000001</v>
      </c>
      <c r="F513" s="1">
        <f>Data!E513+Data!F513</f>
        <v>52470.312296217155</v>
      </c>
      <c r="G513" s="1">
        <f>Data!G513</f>
        <v>0</v>
      </c>
      <c r="H513" s="1">
        <f t="shared" si="71"/>
        <v>9216667.9363636337</v>
      </c>
      <c r="I513" s="1">
        <f t="shared" si="72"/>
        <v>0</v>
      </c>
      <c r="J513" s="1">
        <f t="shared" si="73"/>
        <v>1106000.1523636361</v>
      </c>
      <c r="K513" s="1">
        <f>'Innlegging av opplysninger'!$B$4*H513</f>
        <v>1198166.8317272724</v>
      </c>
      <c r="L513" s="1"/>
      <c r="M513" s="1">
        <f>'Innlegging av opplysninger'!$B$5*H513</f>
        <v>1207383.4996636361</v>
      </c>
      <c r="N513" s="1">
        <f>'Innlegging av opplysninger'!$B$5*I513</f>
        <v>0</v>
      </c>
      <c r="O513" s="1">
        <f>'Innlegging av opplysninger'!$B$5*J513</f>
        <v>144886.01995963632</v>
      </c>
      <c r="P513" s="1">
        <f>'Innlegging av opplysninger'!$B$5*K513</f>
        <v>156959.8549562727</v>
      </c>
      <c r="Q513" s="1"/>
      <c r="R513" s="1">
        <f>'Innlegging av opplysninger'!$C$11*SUM(H513:Q513)</f>
        <v>495142.44321129529</v>
      </c>
      <c r="S513" s="1">
        <f>'Innlegging av opplysninger'!$C$13*(((H513+J513+M513+O513)*Data!H513)+(J513+O513)*(1-Data!H513)*1.8/12+I513+N513+K513+L513+P513+Q513)</f>
        <v>146901.46477217492</v>
      </c>
      <c r="T513" s="1">
        <f>'Innlegging av opplysninger'!$C$13*((H513+J513+M513+O513)*(1-Data!H513)-(J513+O513)*(1-Data!H513)*1.8/12)</f>
        <v>530661.87856959749</v>
      </c>
      <c r="U513" s="1">
        <f>Data!I513</f>
        <v>2.1292</v>
      </c>
      <c r="V513" s="1">
        <f>Data!J513+Data!K513</f>
        <v>48413.709374412923</v>
      </c>
      <c r="W513" s="1">
        <f>Data!L513</f>
        <v>0</v>
      </c>
      <c r="X513" s="1">
        <f t="shared" si="77"/>
        <v>1124536.0363636361</v>
      </c>
      <c r="Y513" s="100">
        <f t="shared" si="78"/>
        <v>0</v>
      </c>
      <c r="Z513" s="100">
        <f t="shared" si="79"/>
        <v>160808.65319999994</v>
      </c>
      <c r="AA513" s="100">
        <f>'Innlegging av opplysninger'!$B$4*X513</f>
        <v>146189.68472727272</v>
      </c>
      <c r="AB513" s="1"/>
      <c r="AC513" s="1">
        <f>'Innlegging av opplysninger'!$B$5*X513</f>
        <v>147314.22076363635</v>
      </c>
      <c r="AD513" s="1">
        <f>'Innlegging av opplysninger'!$B$5*Y513</f>
        <v>0</v>
      </c>
      <c r="AE513" s="1">
        <f>'Innlegging av opplysninger'!$B$5*Z513</f>
        <v>21065.933569199995</v>
      </c>
      <c r="AF513" s="1">
        <f>'Innlegging av opplysninger'!$B$5*AA513</f>
        <v>19150.848699272727</v>
      </c>
      <c r="AG513" s="1"/>
      <c r="AH513" s="1">
        <f>'Innlegging av opplysninger'!$C$11*SUM(X513:AG513)</f>
        <v>61524.484338274677</v>
      </c>
      <c r="AI513" s="1">
        <f>'Innlegging av opplysninger'!$C$13*(((X513+Z513+AC513+AE513)*Data!M513)+(Z513+AE513)*(1-Data!M513)*1.8/12+Y513+AD513+AA513+AB513+AF513+AG513)</f>
        <v>11223.888182804485</v>
      </c>
      <c r="AJ513" s="1">
        <f>'Innlegging av opplysninger'!$C$13*((X513+Z513+AC513+AE513)*(1-Data!M513)-(Z513+AE513)*(1-Data!M513)*1.8/12)</f>
        <v>72967.511437992449</v>
      </c>
      <c r="AK513" s="83">
        <f t="shared" si="74"/>
        <v>557000</v>
      </c>
      <c r="AL513" s="83">
        <f t="shared" si="75"/>
        <v>158000</v>
      </c>
      <c r="AM513" s="83">
        <f t="shared" si="76"/>
        <v>604000</v>
      </c>
    </row>
    <row r="514" spans="1:39">
      <c r="A514" t="str">
        <f t="shared" si="70"/>
        <v>1834Undervisning</v>
      </c>
      <c r="B514" s="6" t="str">
        <f>Data!A514</f>
        <v>1834</v>
      </c>
      <c r="C514" s="7" t="str">
        <f>Data!B514</f>
        <v>Lurøy kommune</v>
      </c>
      <c r="D514" s="7" t="str">
        <f>Data!C514</f>
        <v>Undervisning</v>
      </c>
      <c r="E514" s="1">
        <f>Data!D514</f>
        <v>53.206099999999992</v>
      </c>
      <c r="F514" s="1">
        <f>Data!E514+Data!F514</f>
        <v>45371.658011644053</v>
      </c>
      <c r="G514" s="1">
        <f>Data!G514</f>
        <v>0</v>
      </c>
      <c r="H514" s="1">
        <f t="shared" si="71"/>
        <v>26335079.709090918</v>
      </c>
      <c r="I514" s="1">
        <f t="shared" si="72"/>
        <v>0</v>
      </c>
      <c r="J514" s="1">
        <f t="shared" si="73"/>
        <v>3160209.5650909101</v>
      </c>
      <c r="K514" s="1">
        <f>'Innlegging av opplysninger'!$B$4*H514</f>
        <v>3423560.3621818195</v>
      </c>
      <c r="L514" s="1"/>
      <c r="M514" s="1">
        <f>'Innlegging av opplysninger'!$B$5*H514</f>
        <v>3449895.4418909103</v>
      </c>
      <c r="N514" s="1">
        <f>'Innlegging av opplysninger'!$B$5*I514</f>
        <v>0</v>
      </c>
      <c r="O514" s="1">
        <f>'Innlegging av opplysninger'!$B$5*J514</f>
        <v>413987.45302690921</v>
      </c>
      <c r="P514" s="1">
        <f>'Innlegging av opplysninger'!$B$5*K514</f>
        <v>448486.40744581836</v>
      </c>
      <c r="Q514" s="1"/>
      <c r="R514" s="1">
        <f>'Innlegging av opplysninger'!$C$11*SUM(H514:Q514)</f>
        <v>1414786.3196716367</v>
      </c>
      <c r="S514" s="1">
        <f>'Innlegging av opplysninger'!$C$13*(((H514+J514+M514+O514)*Data!H514)+(J514+O514)*(1-Data!H514)*1.8/12+I514+N514+K514+L514+P514+Q514)</f>
        <v>238532.3566019416</v>
      </c>
      <c r="T514" s="1">
        <f>'Innlegging av opplysninger'!$C$13*((H514+J514+M514+O514)*(1-Data!H514)-(J514+O514)*(1-Data!H514)*1.8/12)</f>
        <v>1697491.0282118772</v>
      </c>
      <c r="U514" s="1">
        <f>Data!I514</f>
        <v>9.7436000000000007</v>
      </c>
      <c r="V514" s="1">
        <f>Data!J514+Data!K514</f>
        <v>48915.076734129754</v>
      </c>
      <c r="W514" s="1">
        <f>Data!L514</f>
        <v>0</v>
      </c>
      <c r="X514" s="1">
        <f t="shared" si="77"/>
        <v>5199370.2727272725</v>
      </c>
      <c r="Y514" s="100">
        <f t="shared" si="78"/>
        <v>0</v>
      </c>
      <c r="Z514" s="100">
        <f t="shared" si="79"/>
        <v>743509.94899999991</v>
      </c>
      <c r="AA514" s="100">
        <f>'Innlegging av opplysninger'!$B$4*X514</f>
        <v>675918.1354545455</v>
      </c>
      <c r="AB514" s="1"/>
      <c r="AC514" s="1">
        <f>'Innlegging av opplysninger'!$B$5*X514</f>
        <v>681117.50572727271</v>
      </c>
      <c r="AD514" s="1">
        <f>'Innlegging av opplysninger'!$B$5*Y514</f>
        <v>0</v>
      </c>
      <c r="AE514" s="1">
        <f>'Innlegging av opplysninger'!$B$5*Z514</f>
        <v>97399.803318999999</v>
      </c>
      <c r="AF514" s="1">
        <f>'Innlegging av opplysninger'!$B$5*AA514</f>
        <v>88545.275744545463</v>
      </c>
      <c r="AG514" s="1"/>
      <c r="AH514" s="1">
        <f>'Innlegging av opplysninger'!$C$11*SUM(X514:AG514)</f>
        <v>284462.71579496015</v>
      </c>
      <c r="AI514" s="1">
        <f>'Innlegging av opplysninger'!$C$13*(((X514+Z514+AC514+AE514)*Data!M514)+(Z514+AE514)*(1-Data!M514)*1.8/12+Y514+AD514+AA514+AB514+AF514+AG514)</f>
        <v>48957.652594634019</v>
      </c>
      <c r="AJ514" s="1">
        <f>'Innlegging av opplysninger'!$C$13*((X514+Z514+AC514+AE514)*(1-Data!M514)-(Z514+AE514)*(1-Data!M514)*1.8/12)</f>
        <v>340307.11638794304</v>
      </c>
      <c r="AK514" s="83">
        <f t="shared" si="74"/>
        <v>1699000</v>
      </c>
      <c r="AL514" s="83">
        <f t="shared" si="75"/>
        <v>287000</v>
      </c>
      <c r="AM514" s="83">
        <f t="shared" si="76"/>
        <v>2038000</v>
      </c>
    </row>
    <row r="515" spans="1:39">
      <c r="A515" t="str">
        <f t="shared" si="70"/>
        <v>1834Barnehager</v>
      </c>
      <c r="B515" s="6" t="str">
        <f>Data!A515</f>
        <v>1834</v>
      </c>
      <c r="C515" s="7" t="str">
        <f>Data!B515</f>
        <v>Lurøy kommune</v>
      </c>
      <c r="D515" s="7" t="str">
        <f>Data!C515</f>
        <v>Barnehager</v>
      </c>
      <c r="E515" s="1">
        <f>Data!D515</f>
        <v>27.047599999999999</v>
      </c>
      <c r="F515" s="1">
        <f>Data!E515+Data!F515</f>
        <v>39066.274826601984</v>
      </c>
      <c r="G515" s="1">
        <f>Data!G515</f>
        <v>0</v>
      </c>
      <c r="H515" s="1">
        <f t="shared" si="71"/>
        <v>11527079.727272725</v>
      </c>
      <c r="I515" s="1">
        <f t="shared" si="72"/>
        <v>0</v>
      </c>
      <c r="J515" s="1">
        <f t="shared" si="73"/>
        <v>1383249.5672727269</v>
      </c>
      <c r="K515" s="1">
        <f>'Innlegging av opplysninger'!$B$4*H515</f>
        <v>1498520.3645454543</v>
      </c>
      <c r="L515" s="1"/>
      <c r="M515" s="1">
        <f>'Innlegging av opplysninger'!$B$5*H515</f>
        <v>1510047.444272727</v>
      </c>
      <c r="N515" s="1">
        <f>'Innlegging av opplysninger'!$B$5*I515</f>
        <v>0</v>
      </c>
      <c r="O515" s="1">
        <f>'Innlegging av opplysninger'!$B$5*J515</f>
        <v>181205.69331272724</v>
      </c>
      <c r="P515" s="1">
        <f>'Innlegging av opplysninger'!$B$5*K515</f>
        <v>196306.16775545452</v>
      </c>
      <c r="Q515" s="1"/>
      <c r="R515" s="1">
        <f>'Innlegging av opplysninger'!$C$11*SUM(H515:Q515)</f>
        <v>619263.54064840893</v>
      </c>
      <c r="S515" s="1">
        <f>'Innlegging av opplysninger'!$C$13*(((H515+J515+M515+O515)*Data!H515)+(J515+O515)*(1-Data!H515)*1.8/12+I515+N515+K515+L515+P515+Q515)</f>
        <v>100333.73071221379</v>
      </c>
      <c r="T515" s="1">
        <f>'Innlegging av opplysninger'!$C$13*((H515+J515+M515+O515)*(1-Data!H515)-(J515+O515)*(1-Data!H515)*1.8/12)</f>
        <v>747079.53543824039</v>
      </c>
      <c r="U515" s="1">
        <f>Data!I515</f>
        <v>2.4783999999999997</v>
      </c>
      <c r="V515" s="1">
        <f>Data!J515+Data!K515</f>
        <v>38053.198299978481</v>
      </c>
      <c r="W515" s="1">
        <f>Data!L515</f>
        <v>0</v>
      </c>
      <c r="X515" s="1">
        <f t="shared" si="77"/>
        <v>1028847.7818181817</v>
      </c>
      <c r="Y515" s="100">
        <f t="shared" si="78"/>
        <v>0</v>
      </c>
      <c r="Z515" s="100">
        <f t="shared" si="79"/>
        <v>147125.23279999997</v>
      </c>
      <c r="AA515" s="100">
        <f>'Innlegging av opplysninger'!$B$4*X515</f>
        <v>133750.21163636365</v>
      </c>
      <c r="AB515" s="1"/>
      <c r="AC515" s="1">
        <f>'Innlegging av opplysninger'!$B$5*X515</f>
        <v>134779.0594181818</v>
      </c>
      <c r="AD515" s="1">
        <f>'Innlegging av opplysninger'!$B$5*Y515</f>
        <v>0</v>
      </c>
      <c r="AE515" s="1">
        <f>'Innlegging av opplysninger'!$B$5*Z515</f>
        <v>19273.405496799998</v>
      </c>
      <c r="AF515" s="1">
        <f>'Innlegging av opplysninger'!$B$5*AA515</f>
        <v>17521.277724363637</v>
      </c>
      <c r="AG515" s="1"/>
      <c r="AH515" s="1">
        <f>'Innlegging av opplysninger'!$C$11*SUM(X515:AG515)</f>
        <v>56289.284817967848</v>
      </c>
      <c r="AI515" s="1">
        <f>'Innlegging av opplysninger'!$C$13*(((X515+Z515+AC515+AE515)*Data!M515)+(Z515+AE515)*(1-Data!M515)*1.8/12+Y515+AD515+AA515+AB515+AF515+AG515)</f>
        <v>9164.026825472858</v>
      </c>
      <c r="AJ515" s="1">
        <f>'Innlegging av opplysninger'!$C$13*((X515+Z515+AC515+AE515)*(1-Data!M515)-(Z515+AE515)*(1-Data!M515)*1.8/12)</f>
        <v>67863.415557009474</v>
      </c>
      <c r="AK515" s="83">
        <f t="shared" si="74"/>
        <v>676000</v>
      </c>
      <c r="AL515" s="83">
        <f t="shared" si="75"/>
        <v>109000</v>
      </c>
      <c r="AM515" s="83">
        <f t="shared" si="76"/>
        <v>815000</v>
      </c>
    </row>
    <row r="516" spans="1:39">
      <c r="A516" t="str">
        <f t="shared" si="70"/>
        <v>1834Helse/pleie/omsorg</v>
      </c>
      <c r="B516" s="6" t="str">
        <f>Data!A516</f>
        <v>1834</v>
      </c>
      <c r="C516" s="7" t="str">
        <f>Data!B516</f>
        <v>Lurøy kommune</v>
      </c>
      <c r="D516" s="7" t="str">
        <f>Data!C516</f>
        <v>Helse/pleie/omsorg</v>
      </c>
      <c r="E516" s="1">
        <f>Data!D516</f>
        <v>82.650099999999995</v>
      </c>
      <c r="F516" s="1">
        <f>Data!E516+Data!F516</f>
        <v>46604.782137791321</v>
      </c>
      <c r="G516" s="1">
        <f>Data!G516</f>
        <v>1196.316398891229</v>
      </c>
      <c r="H516" s="1">
        <f t="shared" si="71"/>
        <v>42020617.136363626</v>
      </c>
      <c r="I516" s="1">
        <f t="shared" si="72"/>
        <v>1078643.6727272721</v>
      </c>
      <c r="J516" s="1">
        <f t="shared" si="73"/>
        <v>5171911.2970909076</v>
      </c>
      <c r="K516" s="1">
        <f>'Innlegging av opplysninger'!$B$4*H516</f>
        <v>5462680.2277272716</v>
      </c>
      <c r="L516" s="1"/>
      <c r="M516" s="1">
        <f>'Innlegging av opplysninger'!$B$5*H516</f>
        <v>5504700.8448636355</v>
      </c>
      <c r="N516" s="1">
        <f>'Innlegging av opplysninger'!$B$5*I516</f>
        <v>141302.32112727265</v>
      </c>
      <c r="O516" s="1">
        <f>'Innlegging av opplysninger'!$B$5*J516</f>
        <v>677520.37991890893</v>
      </c>
      <c r="P516" s="1">
        <f>'Innlegging av opplysninger'!$B$5*K516</f>
        <v>715611.10983227263</v>
      </c>
      <c r="Q516" s="1"/>
      <c r="R516" s="1">
        <f>'Innlegging av opplysninger'!$C$11*SUM(H516:Q516)</f>
        <v>2309373.5056067444</v>
      </c>
      <c r="S516" s="1">
        <f>'Innlegging av opplysninger'!$C$13*(((H516+J516+M516+O516)*Data!H516)+(J516+O516)*(1-Data!H516)*1.8/12+I516+N516+K516+L516+P516+Q516)</f>
        <v>490536.26636093075</v>
      </c>
      <c r="T516" s="1">
        <f>'Innlegging av opplysninger'!$C$13*((H516+J516+M516+O516)*(1-Data!H516)-(J516+O516)*(1-Data!H516)*1.8/12)</f>
        <v>2669659.0571009303</v>
      </c>
      <c r="U516" s="1">
        <f>Data!I516</f>
        <v>11.951000000000001</v>
      </c>
      <c r="V516" s="1">
        <f>Data!J516+Data!K516</f>
        <v>47953.305629933333</v>
      </c>
      <c r="W516" s="1">
        <f>Data!L516</f>
        <v>1539.2937829470336</v>
      </c>
      <c r="X516" s="1">
        <f t="shared" si="77"/>
        <v>6251890.4245454539</v>
      </c>
      <c r="Y516" s="100">
        <f t="shared" si="78"/>
        <v>200684.72727272724</v>
      </c>
      <c r="Z516" s="100">
        <f t="shared" si="79"/>
        <v>922718.24670999986</v>
      </c>
      <c r="AA516" s="100">
        <f>'Innlegging av opplysninger'!$B$4*X516</f>
        <v>812745.75519090903</v>
      </c>
      <c r="AB516" s="1"/>
      <c r="AC516" s="1">
        <f>'Innlegging av opplysninger'!$B$5*X516</f>
        <v>818997.64561545453</v>
      </c>
      <c r="AD516" s="1">
        <f>'Innlegging av opplysninger'!$B$5*Y516</f>
        <v>26289.69927272727</v>
      </c>
      <c r="AE516" s="1">
        <f>'Innlegging av opplysninger'!$B$5*Z516</f>
        <v>120876.09031900999</v>
      </c>
      <c r="AF516" s="1">
        <f>'Innlegging av opplysninger'!$B$5*AA516</f>
        <v>106469.69393000909</v>
      </c>
      <c r="AG516" s="1"/>
      <c r="AH516" s="1">
        <f>'Innlegging av opplysninger'!$C$11*SUM(X516:AG516)</f>
        <v>351905.54674853908</v>
      </c>
      <c r="AI516" s="1">
        <f>'Innlegging av opplysninger'!$C$13*(((X516+Z516+AC516+AE516)*Data!M516)+(Z516+AE516)*(1-Data!M516)*1.8/12+Y516+AD516+AA516+AB516+AF516+AG516)</f>
        <v>67741.909363477651</v>
      </c>
      <c r="AJ516" s="1">
        <f>'Innlegging av opplysninger'!$C$13*((X516+Z516+AC516+AE516)*(1-Data!M516)-(Z516+AE516)*(1-Data!M516)*1.8/12)</f>
        <v>413813.04934504948</v>
      </c>
      <c r="AK516" s="83">
        <f t="shared" si="74"/>
        <v>2661000</v>
      </c>
      <c r="AL516" s="83">
        <f t="shared" si="75"/>
        <v>558000</v>
      </c>
      <c r="AM516" s="83">
        <f t="shared" si="76"/>
        <v>3083000</v>
      </c>
    </row>
    <row r="517" spans="1:39">
      <c r="A517" t="str">
        <f t="shared" si="70"/>
        <v>1834Samferdsel og teknikk</v>
      </c>
      <c r="B517" s="6" t="str">
        <f>Data!A517</f>
        <v>1834</v>
      </c>
      <c r="C517" s="7" t="str">
        <f>Data!B517</f>
        <v>Lurøy kommune</v>
      </c>
      <c r="D517" s="7" t="str">
        <f>Data!C517</f>
        <v>Samferdsel og teknikk</v>
      </c>
      <c r="E517" s="1">
        <f>Data!D517</f>
        <v>10.075000000000001</v>
      </c>
      <c r="F517" s="1">
        <f>Data!E517+Data!F517</f>
        <v>42462.063688999166</v>
      </c>
      <c r="G517" s="1">
        <f>Data!G517</f>
        <v>0</v>
      </c>
      <c r="H517" s="1">
        <f t="shared" si="71"/>
        <v>4666966.8181818174</v>
      </c>
      <c r="I517" s="1">
        <f t="shared" si="72"/>
        <v>0</v>
      </c>
      <c r="J517" s="1">
        <f t="shared" si="73"/>
        <v>560036.01818181807</v>
      </c>
      <c r="K517" s="1">
        <f>'Innlegging av opplysninger'!$B$4*H517</f>
        <v>606705.68636363628</v>
      </c>
      <c r="L517" s="1"/>
      <c r="M517" s="1">
        <f>'Innlegging av opplysninger'!$B$5*H517</f>
        <v>611372.65318181808</v>
      </c>
      <c r="N517" s="1">
        <f>'Innlegging av opplysninger'!$B$5*I517</f>
        <v>0</v>
      </c>
      <c r="O517" s="1">
        <f>'Innlegging av opplysninger'!$B$5*J517</f>
        <v>73364.718381818166</v>
      </c>
      <c r="P517" s="1">
        <f>'Innlegging av opplysninger'!$B$5*K517</f>
        <v>79478.444913636355</v>
      </c>
      <c r="Q517" s="1"/>
      <c r="R517" s="1">
        <f>'Innlegging av opplysninger'!$C$11*SUM(H517:Q517)</f>
        <v>250721.12488977271</v>
      </c>
      <c r="S517" s="1">
        <f>'Innlegging av opplysninger'!$C$13*(((H517+J517+M517+O517)*Data!H517)+(J517+O517)*(1-Data!H517)*1.8/12+I517+N517+K517+L517+P517+Q517)</f>
        <v>40622.100571614537</v>
      </c>
      <c r="T517" s="1">
        <f>'Innlegging av opplysninger'!$C$13*((H517+J517+M517+O517)*(1-Data!H517)-(J517+O517)*(1-Data!H517)*1.8/12)</f>
        <v>302469.96506702184</v>
      </c>
      <c r="U517" s="1">
        <f>Data!I517</f>
        <v>1.1499999999999999</v>
      </c>
      <c r="V517" s="1">
        <f>Data!J517+Data!K517</f>
        <v>40543.695652173912</v>
      </c>
      <c r="W517" s="1">
        <f>Data!L517</f>
        <v>0</v>
      </c>
      <c r="X517" s="1">
        <f t="shared" si="77"/>
        <v>508639.09090909077</v>
      </c>
      <c r="Y517" s="100">
        <f t="shared" si="78"/>
        <v>0</v>
      </c>
      <c r="Z517" s="100">
        <f t="shared" si="79"/>
        <v>72735.38999999997</v>
      </c>
      <c r="AA517" s="100">
        <f>'Innlegging av opplysninger'!$B$4*X517</f>
        <v>66123.081818181803</v>
      </c>
      <c r="AB517" s="1"/>
      <c r="AC517" s="1">
        <f>'Innlegging av opplysninger'!$B$5*X517</f>
        <v>66631.720909090887</v>
      </c>
      <c r="AD517" s="1">
        <f>'Innlegging av opplysninger'!$B$5*Y517</f>
        <v>0</v>
      </c>
      <c r="AE517" s="1">
        <f>'Innlegging av opplysninger'!$B$5*Z517</f>
        <v>9528.3360899999971</v>
      </c>
      <c r="AF517" s="1">
        <f>'Innlegging av opplysninger'!$B$5*AA517</f>
        <v>8662.123718181816</v>
      </c>
      <c r="AG517" s="1"/>
      <c r="AH517" s="1">
        <f>'Innlegging av opplysninger'!$C$11*SUM(X517:AG517)</f>
        <v>27828.150250892722</v>
      </c>
      <c r="AI517" s="1">
        <f>'Innlegging av opplysninger'!$C$13*(((X517+Z517+AC517+AE517)*Data!M517)+(Z517+AE517)*(1-Data!M517)*1.8/12+Y517+AD517+AA517+AB517+AF517+AG517)</f>
        <v>4530.4877513929077</v>
      </c>
      <c r="AJ517" s="1">
        <f>'Innlegging av opplysninger'!$C$13*((X517+Z517+AC517+AE517)*(1-Data!M517)-(Z517+AE517)*(1-Data!M517)*1.8/12)</f>
        <v>33550.138907723442</v>
      </c>
      <c r="AK517" s="83">
        <f t="shared" si="74"/>
        <v>279000</v>
      </c>
      <c r="AL517" s="83">
        <f t="shared" si="75"/>
        <v>45000</v>
      </c>
      <c r="AM517" s="83">
        <f t="shared" si="76"/>
        <v>336000</v>
      </c>
    </row>
    <row r="518" spans="1:39">
      <c r="A518" t="str">
        <f t="shared" ref="A518:A581" si="80">CONCATENATE(B518,D518)</f>
        <v>1834Annet</v>
      </c>
      <c r="B518" s="6" t="str">
        <f>Data!A518</f>
        <v>1834</v>
      </c>
      <c r="C518" s="7" t="str">
        <f>Data!B518</f>
        <v>Lurøy kommune</v>
      </c>
      <c r="D518" s="7" t="str">
        <f>Data!C518</f>
        <v>Annet</v>
      </c>
      <c r="E518" s="1">
        <f>Data!D518</f>
        <v>1.625</v>
      </c>
      <c r="F518" s="1">
        <f>Data!E518+Data!F518</f>
        <v>0</v>
      </c>
      <c r="G518" s="1">
        <f>Data!G518</f>
        <v>0</v>
      </c>
      <c r="H518" s="1">
        <f t="shared" ref="H518:H581" si="81">F518*(11-1/11)*E518</f>
        <v>0</v>
      </c>
      <c r="I518" s="1">
        <f t="shared" ref="I518:I581" si="82">G518*(11-1/11)*E518</f>
        <v>0</v>
      </c>
      <c r="J518" s="1">
        <f t="shared" ref="J518:J581" si="83">(H518+I518)*0.12</f>
        <v>0</v>
      </c>
      <c r="K518" s="1">
        <f>'Innlegging av opplysninger'!$B$4*H518</f>
        <v>0</v>
      </c>
      <c r="L518" s="1"/>
      <c r="M518" s="1">
        <f>'Innlegging av opplysninger'!$B$5*H518</f>
        <v>0</v>
      </c>
      <c r="N518" s="1">
        <f>'Innlegging av opplysninger'!$B$5*I518</f>
        <v>0</v>
      </c>
      <c r="O518" s="1">
        <f>'Innlegging av opplysninger'!$B$5*J518</f>
        <v>0</v>
      </c>
      <c r="P518" s="1">
        <f>'Innlegging av opplysninger'!$B$5*K518</f>
        <v>0</v>
      </c>
      <c r="Q518" s="1"/>
      <c r="R518" s="1">
        <f>'Innlegging av opplysninger'!$C$11*SUM(H518:Q518)</f>
        <v>0</v>
      </c>
      <c r="S518" s="1">
        <f>'Innlegging av opplysninger'!$C$13*(((H518+J518+M518+O518)*Data!H518)+(J518+O518)*(1-Data!H518)*1.8/12+I518+N518+K518+L518+P518+Q518)</f>
        <v>0</v>
      </c>
      <c r="T518" s="1">
        <f>'Innlegging av opplysninger'!$C$13*((H518+J518+M518+O518)*(1-Data!H518)-(J518+O518)*(1-Data!H518)*1.8/12)</f>
        <v>0</v>
      </c>
      <c r="U518" s="1">
        <f>Data!I518</f>
        <v>0</v>
      </c>
      <c r="V518" s="1">
        <f>Data!J518+Data!K518</f>
        <v>0</v>
      </c>
      <c r="W518" s="1">
        <f>Data!L518</f>
        <v>0</v>
      </c>
      <c r="X518" s="1">
        <f t="shared" si="77"/>
        <v>0</v>
      </c>
      <c r="Y518" s="100">
        <f t="shared" si="78"/>
        <v>0</v>
      </c>
      <c r="Z518" s="100">
        <f t="shared" si="79"/>
        <v>0</v>
      </c>
      <c r="AA518" s="100">
        <f>'Innlegging av opplysninger'!$B$4*X518</f>
        <v>0</v>
      </c>
      <c r="AB518" s="1"/>
      <c r="AC518" s="1">
        <f>'Innlegging av opplysninger'!$B$5*X518</f>
        <v>0</v>
      </c>
      <c r="AD518" s="1">
        <f>'Innlegging av opplysninger'!$B$5*Y518</f>
        <v>0</v>
      </c>
      <c r="AE518" s="1">
        <f>'Innlegging av opplysninger'!$B$5*Z518</f>
        <v>0</v>
      </c>
      <c r="AF518" s="1">
        <f>'Innlegging av opplysninger'!$B$5*AA518</f>
        <v>0</v>
      </c>
      <c r="AG518" s="1"/>
      <c r="AH518" s="1">
        <f>'Innlegging av opplysninger'!$C$11*SUM(X518:AG518)</f>
        <v>0</v>
      </c>
      <c r="AI518" s="1">
        <f>'Innlegging av opplysninger'!$C$13*(((X518+Z518+AC518+AE518)*Data!M518)+(Z518+AE518)*(1-Data!M518)*1.8/12+Y518+AD518+AA518+AB518+AF518+AG518)</f>
        <v>0</v>
      </c>
      <c r="AJ518" s="1">
        <f>'Innlegging av opplysninger'!$C$13*((X518+Z518+AC518+AE518)*(1-Data!M518)-(Z518+AE518)*(1-Data!M518)*1.8/12)</f>
        <v>0</v>
      </c>
      <c r="AK518" s="83">
        <f t="shared" ref="AK518:AK581" si="84">ROUND(AH518+R518,-3)</f>
        <v>0</v>
      </c>
      <c r="AL518" s="83">
        <f t="shared" ref="AL518:AL581" si="85">ROUND(AI518+S518,-3)</f>
        <v>0</v>
      </c>
      <c r="AM518" s="83">
        <f t="shared" ref="AM518:AM581" si="86">ROUND(AJ518+T518,-3)</f>
        <v>0</v>
      </c>
    </row>
    <row r="519" spans="1:39">
      <c r="A519" t="str">
        <f t="shared" si="80"/>
        <v>1835Alle</v>
      </c>
      <c r="B519" s="6" t="str">
        <f>Data!A519</f>
        <v>1835</v>
      </c>
      <c r="C519" s="7" t="str">
        <f>Data!B519</f>
        <v>Træna kommune</v>
      </c>
      <c r="D519" s="7" t="str">
        <f>Data!C519</f>
        <v>Alle</v>
      </c>
      <c r="E519" s="1">
        <f>Data!D519</f>
        <v>54.484100000000005</v>
      </c>
      <c r="F519" s="1">
        <f>Data!E519+Data!F519</f>
        <v>46995.238702667368</v>
      </c>
      <c r="G519" s="1">
        <f>Data!G519</f>
        <v>392.45100864288844</v>
      </c>
      <c r="H519" s="1">
        <f t="shared" si="81"/>
        <v>27932654.018181812</v>
      </c>
      <c r="I519" s="1">
        <f t="shared" si="82"/>
        <v>233261.89090909093</v>
      </c>
      <c r="J519" s="1">
        <f t="shared" si="83"/>
        <v>3379909.9090909082</v>
      </c>
      <c r="K519" s="1">
        <f>'Innlegging av opplysninger'!$B$4*H519</f>
        <v>3631245.0223636357</v>
      </c>
      <c r="L519" s="1"/>
      <c r="M519" s="1">
        <f>'Innlegging av opplysninger'!$B$5*H519</f>
        <v>3659177.6763818176</v>
      </c>
      <c r="N519" s="1">
        <f>'Innlegging av opplysninger'!$B$5*I519</f>
        <v>30557.307709090914</v>
      </c>
      <c r="O519" s="1">
        <f>'Innlegging av opplysninger'!$B$5*J519</f>
        <v>442768.19809090899</v>
      </c>
      <c r="P519" s="1">
        <f>'Innlegging av opplysninger'!$B$5*K519</f>
        <v>475693.09792963631</v>
      </c>
      <c r="Q519" s="1"/>
      <c r="R519" s="1">
        <f>'Innlegging av opplysninger'!$C$11*SUM(H519:Q519)</f>
        <v>1511840.1505849622</v>
      </c>
      <c r="S519" s="1">
        <f>'Innlegging av opplysninger'!$C$13*(((H519+J519+M519+O519)*Data!H519)+(J519+O519)*(1-Data!H519)*1.8/12+I519+N519+K519+L519+P519+Q519)</f>
        <v>329140.71291861986</v>
      </c>
      <c r="T519" s="1">
        <f>'Innlegging av opplysninger'!$C$13*((H519+J519+M519+O519)*(1-Data!H519)-(J519+O519)*(1-Data!H519)*1.8/12)</f>
        <v>1739693.1773555393</v>
      </c>
      <c r="U519" s="1">
        <f>Data!I519</f>
        <v>2.5716999999999999</v>
      </c>
      <c r="V519" s="1">
        <f>Data!J519+Data!K519</f>
        <v>68381.259478166205</v>
      </c>
      <c r="W519" s="1">
        <f>Data!L519</f>
        <v>844.32865419761254</v>
      </c>
      <c r="X519" s="1">
        <f t="shared" ref="X519:X582" si="87">V519*(11-1/11)*U519</f>
        <v>1918430.0181818183</v>
      </c>
      <c r="Y519" s="100">
        <f t="shared" ref="Y519:Y582" si="88">W519*(11-1/11)*U519</f>
        <v>23687.563636363637</v>
      </c>
      <c r="Z519" s="100">
        <f t="shared" ref="Z519:Z582" si="89">(X519+Y519)*0.143</f>
        <v>277722.81420000002</v>
      </c>
      <c r="AA519" s="100">
        <f>'Innlegging av opplysninger'!$B$4*X519</f>
        <v>249395.90236363639</v>
      </c>
      <c r="AB519" s="1"/>
      <c r="AC519" s="1">
        <f>'Innlegging av opplysninger'!$B$5*X519</f>
        <v>251314.33238181821</v>
      </c>
      <c r="AD519" s="1">
        <f>'Innlegging av opplysninger'!$B$5*Y519</f>
        <v>3103.0708363636363</v>
      </c>
      <c r="AE519" s="1">
        <f>'Innlegging av opplysninger'!$B$5*Z519</f>
        <v>36381.688660200001</v>
      </c>
      <c r="AF519" s="1">
        <f>'Innlegging av opplysninger'!$B$5*AA519</f>
        <v>32670.863209636369</v>
      </c>
      <c r="AG519" s="1"/>
      <c r="AH519" s="1">
        <f>'Innlegging av opplysninger'!$C$11*SUM(X519:AG519)</f>
        <v>106122.83763185382</v>
      </c>
      <c r="AI519" s="1">
        <f>'Innlegging av opplysninger'!$C$13*(((X519+Z519+AC519+AE519)*Data!M519)+(Z519+AE519)*(1-Data!M519)*1.8/12+Y519+AD519+AA519+AB519+AF519+AG519)</f>
        <v>46567.917593008038</v>
      </c>
      <c r="AJ519" s="1">
        <f>'Innlegging av opplysninger'!$C$13*((X519+Z519+AC519+AE519)*(1-Data!M519)-(Z519+AE519)*(1-Data!M519)*1.8/12)</f>
        <v>98652.807587423493</v>
      </c>
      <c r="AK519" s="83">
        <f t="shared" si="84"/>
        <v>1618000</v>
      </c>
      <c r="AL519" s="83">
        <f t="shared" si="85"/>
        <v>376000</v>
      </c>
      <c r="AM519" s="83">
        <f t="shared" si="86"/>
        <v>1838000</v>
      </c>
    </row>
    <row r="520" spans="1:39">
      <c r="A520" t="str">
        <f t="shared" si="80"/>
        <v>1835Administrasjon</v>
      </c>
      <c r="B520" s="6" t="str">
        <f>Data!A520</f>
        <v>1835</v>
      </c>
      <c r="C520" s="7" t="str">
        <f>Data!B520</f>
        <v>Træna kommune</v>
      </c>
      <c r="D520" s="7" t="str">
        <f>Data!C520</f>
        <v>Administrasjon</v>
      </c>
      <c r="E520" s="1">
        <f>Data!D520</f>
        <v>7</v>
      </c>
      <c r="F520" s="1">
        <f>Data!E520+Data!F520</f>
        <v>0</v>
      </c>
      <c r="G520" s="1">
        <f>Data!G520</f>
        <v>0</v>
      </c>
      <c r="H520" s="1">
        <f t="shared" si="81"/>
        <v>0</v>
      </c>
      <c r="I520" s="1">
        <f t="shared" si="82"/>
        <v>0</v>
      </c>
      <c r="J520" s="1">
        <f t="shared" si="83"/>
        <v>0</v>
      </c>
      <c r="K520" s="1">
        <f>'Innlegging av opplysninger'!$B$4*H520</f>
        <v>0</v>
      </c>
      <c r="L520" s="1"/>
      <c r="M520" s="1">
        <f>'Innlegging av opplysninger'!$B$5*H520</f>
        <v>0</v>
      </c>
      <c r="N520" s="1">
        <f>'Innlegging av opplysninger'!$B$5*I520</f>
        <v>0</v>
      </c>
      <c r="O520" s="1">
        <f>'Innlegging av opplysninger'!$B$5*J520</f>
        <v>0</v>
      </c>
      <c r="P520" s="1">
        <f>'Innlegging av opplysninger'!$B$5*K520</f>
        <v>0</v>
      </c>
      <c r="Q520" s="1"/>
      <c r="R520" s="1">
        <f>'Innlegging av opplysninger'!$C$11*SUM(H520:Q520)</f>
        <v>0</v>
      </c>
      <c r="S520" s="1">
        <f>'Innlegging av opplysninger'!$C$13*(((H520+J520+M520+O520)*Data!H520)+(J520+O520)*(1-Data!H520)*1.8/12+I520+N520+K520+L520+P520+Q520)</f>
        <v>0</v>
      </c>
      <c r="T520" s="1">
        <f>'Innlegging av opplysninger'!$C$13*((H520+J520+M520+O520)*(1-Data!H520)-(J520+O520)*(1-Data!H520)*1.8/12)</f>
        <v>0</v>
      </c>
      <c r="U520" s="1">
        <f>Data!I520</f>
        <v>0</v>
      </c>
      <c r="V520" s="1">
        <f>Data!J520+Data!K520</f>
        <v>0</v>
      </c>
      <c r="W520" s="1">
        <f>Data!L520</f>
        <v>0</v>
      </c>
      <c r="X520" s="1">
        <f t="shared" si="87"/>
        <v>0</v>
      </c>
      <c r="Y520" s="100">
        <f t="shared" si="88"/>
        <v>0</v>
      </c>
      <c r="Z520" s="100">
        <f t="shared" si="89"/>
        <v>0</v>
      </c>
      <c r="AA520" s="100">
        <f>'Innlegging av opplysninger'!$B$4*X520</f>
        <v>0</v>
      </c>
      <c r="AB520" s="1"/>
      <c r="AC520" s="1">
        <f>'Innlegging av opplysninger'!$B$5*X520</f>
        <v>0</v>
      </c>
      <c r="AD520" s="1">
        <f>'Innlegging av opplysninger'!$B$5*Y520</f>
        <v>0</v>
      </c>
      <c r="AE520" s="1">
        <f>'Innlegging av opplysninger'!$B$5*Z520</f>
        <v>0</v>
      </c>
      <c r="AF520" s="1">
        <f>'Innlegging av opplysninger'!$B$5*AA520</f>
        <v>0</v>
      </c>
      <c r="AG520" s="1"/>
      <c r="AH520" s="1">
        <f>'Innlegging av opplysninger'!$C$11*SUM(X520:AG520)</f>
        <v>0</v>
      </c>
      <c r="AI520" s="1">
        <f>'Innlegging av opplysninger'!$C$13*(((X520+Z520+AC520+AE520)*Data!M520)+(Z520+AE520)*(1-Data!M520)*1.8/12+Y520+AD520+AA520+AB520+AF520+AG520)</f>
        <v>0</v>
      </c>
      <c r="AJ520" s="1">
        <f>'Innlegging av opplysninger'!$C$13*((X520+Z520+AC520+AE520)*(1-Data!M520)-(Z520+AE520)*(1-Data!M520)*1.8/12)</f>
        <v>0</v>
      </c>
      <c r="AK520" s="83">
        <f t="shared" si="84"/>
        <v>0</v>
      </c>
      <c r="AL520" s="83">
        <f t="shared" si="85"/>
        <v>0</v>
      </c>
      <c r="AM520" s="83">
        <f t="shared" si="86"/>
        <v>0</v>
      </c>
    </row>
    <row r="521" spans="1:39">
      <c r="A521" t="str">
        <f t="shared" si="80"/>
        <v>1835Undervisning</v>
      </c>
      <c r="B521" s="6" t="str">
        <f>Data!A521</f>
        <v>1835</v>
      </c>
      <c r="C521" s="7" t="str">
        <f>Data!B521</f>
        <v>Træna kommune</v>
      </c>
      <c r="D521" s="7" t="str">
        <f>Data!C521</f>
        <v>Undervisning</v>
      </c>
      <c r="E521" s="1">
        <f>Data!D521</f>
        <v>13.754799999999999</v>
      </c>
      <c r="F521" s="1">
        <f>Data!E521+Data!F521</f>
        <v>0</v>
      </c>
      <c r="G521" s="1">
        <f>Data!G521</f>
        <v>0</v>
      </c>
      <c r="H521" s="1">
        <f t="shared" si="81"/>
        <v>0</v>
      </c>
      <c r="I521" s="1">
        <f t="shared" si="82"/>
        <v>0</v>
      </c>
      <c r="J521" s="1">
        <f t="shared" si="83"/>
        <v>0</v>
      </c>
      <c r="K521" s="1">
        <f>'Innlegging av opplysninger'!$B$4*H521</f>
        <v>0</v>
      </c>
      <c r="L521" s="1"/>
      <c r="M521" s="1">
        <f>'Innlegging av opplysninger'!$B$5*H521</f>
        <v>0</v>
      </c>
      <c r="N521" s="1">
        <f>'Innlegging av opplysninger'!$B$5*I521</f>
        <v>0</v>
      </c>
      <c r="O521" s="1">
        <f>'Innlegging av opplysninger'!$B$5*J521</f>
        <v>0</v>
      </c>
      <c r="P521" s="1">
        <f>'Innlegging av opplysninger'!$B$5*K521</f>
        <v>0</v>
      </c>
      <c r="Q521" s="1"/>
      <c r="R521" s="1">
        <f>'Innlegging av opplysninger'!$C$11*SUM(H521:Q521)</f>
        <v>0</v>
      </c>
      <c r="S521" s="1">
        <f>'Innlegging av opplysninger'!$C$13*(((H521+J521+M521+O521)*Data!H521)+(J521+O521)*(1-Data!H521)*1.8/12+I521+N521+K521+L521+P521+Q521)</f>
        <v>0</v>
      </c>
      <c r="T521" s="1">
        <f>'Innlegging av opplysninger'!$C$13*((H521+J521+M521+O521)*(1-Data!H521)-(J521+O521)*(1-Data!H521)*1.8/12)</f>
        <v>0</v>
      </c>
      <c r="U521" s="1">
        <f>Data!I521</f>
        <v>0</v>
      </c>
      <c r="V521" s="1">
        <f>Data!J521+Data!K521</f>
        <v>0</v>
      </c>
      <c r="W521" s="1">
        <f>Data!L521</f>
        <v>0</v>
      </c>
      <c r="X521" s="1">
        <f t="shared" si="87"/>
        <v>0</v>
      </c>
      <c r="Y521" s="100">
        <f t="shared" si="88"/>
        <v>0</v>
      </c>
      <c r="Z521" s="100">
        <f t="shared" si="89"/>
        <v>0</v>
      </c>
      <c r="AA521" s="100">
        <f>'Innlegging av opplysninger'!$B$4*X521</f>
        <v>0</v>
      </c>
      <c r="AB521" s="1"/>
      <c r="AC521" s="1">
        <f>'Innlegging av opplysninger'!$B$5*X521</f>
        <v>0</v>
      </c>
      <c r="AD521" s="1">
        <f>'Innlegging av opplysninger'!$B$5*Y521</f>
        <v>0</v>
      </c>
      <c r="AE521" s="1">
        <f>'Innlegging av opplysninger'!$B$5*Z521</f>
        <v>0</v>
      </c>
      <c r="AF521" s="1">
        <f>'Innlegging av opplysninger'!$B$5*AA521</f>
        <v>0</v>
      </c>
      <c r="AG521" s="1"/>
      <c r="AH521" s="1">
        <f>'Innlegging av opplysninger'!$C$11*SUM(X521:AG521)</f>
        <v>0</v>
      </c>
      <c r="AI521" s="1">
        <f>'Innlegging av opplysninger'!$C$13*(((X521+Z521+AC521+AE521)*Data!M521)+(Z521+AE521)*(1-Data!M521)*1.8/12+Y521+AD521+AA521+AB521+AF521+AG521)</f>
        <v>0</v>
      </c>
      <c r="AJ521" s="1">
        <f>'Innlegging av opplysninger'!$C$13*((X521+Z521+AC521+AE521)*(1-Data!M521)-(Z521+AE521)*(1-Data!M521)*1.8/12)</f>
        <v>0</v>
      </c>
      <c r="AK521" s="83">
        <f t="shared" si="84"/>
        <v>0</v>
      </c>
      <c r="AL521" s="83">
        <f t="shared" si="85"/>
        <v>0</v>
      </c>
      <c r="AM521" s="83">
        <f t="shared" si="86"/>
        <v>0</v>
      </c>
    </row>
    <row r="522" spans="1:39">
      <c r="A522" t="str">
        <f t="shared" si="80"/>
        <v>1835Barnehager</v>
      </c>
      <c r="B522" s="6" t="str">
        <f>Data!A522</f>
        <v>1835</v>
      </c>
      <c r="C522" s="7" t="str">
        <f>Data!B522</f>
        <v>Træna kommune</v>
      </c>
      <c r="D522" s="7" t="str">
        <f>Data!C522</f>
        <v>Barnehager</v>
      </c>
      <c r="E522" s="1">
        <f>Data!D522</f>
        <v>7.4392999999999994</v>
      </c>
      <c r="F522" s="1">
        <f>Data!E522+Data!F522</f>
        <v>0</v>
      </c>
      <c r="G522" s="1">
        <f>Data!G522</f>
        <v>0</v>
      </c>
      <c r="H522" s="1">
        <f t="shared" si="81"/>
        <v>0</v>
      </c>
      <c r="I522" s="1">
        <f t="shared" si="82"/>
        <v>0</v>
      </c>
      <c r="J522" s="1">
        <f t="shared" si="83"/>
        <v>0</v>
      </c>
      <c r="K522" s="1">
        <f>'Innlegging av opplysninger'!$B$4*H522</f>
        <v>0</v>
      </c>
      <c r="L522" s="1"/>
      <c r="M522" s="1">
        <f>'Innlegging av opplysninger'!$B$5*H522</f>
        <v>0</v>
      </c>
      <c r="N522" s="1">
        <f>'Innlegging av opplysninger'!$B$5*I522</f>
        <v>0</v>
      </c>
      <c r="O522" s="1">
        <f>'Innlegging av opplysninger'!$B$5*J522</f>
        <v>0</v>
      </c>
      <c r="P522" s="1">
        <f>'Innlegging av opplysninger'!$B$5*K522</f>
        <v>0</v>
      </c>
      <c r="Q522" s="1"/>
      <c r="R522" s="1">
        <f>'Innlegging av opplysninger'!$C$11*SUM(H522:Q522)</f>
        <v>0</v>
      </c>
      <c r="S522" s="1">
        <f>'Innlegging av opplysninger'!$C$13*(((H522+J522+M522+O522)*Data!H522)+(J522+O522)*(1-Data!H522)*1.8/12+I522+N522+K522+L522+P522+Q522)</f>
        <v>0</v>
      </c>
      <c r="T522" s="1">
        <f>'Innlegging av opplysninger'!$C$13*((H522+J522+M522+O522)*(1-Data!H522)-(J522+O522)*(1-Data!H522)*1.8/12)</f>
        <v>0</v>
      </c>
      <c r="U522" s="1">
        <f>Data!I522</f>
        <v>0</v>
      </c>
      <c r="V522" s="1">
        <f>Data!J522+Data!K522</f>
        <v>0</v>
      </c>
      <c r="W522" s="1">
        <f>Data!L522</f>
        <v>0</v>
      </c>
      <c r="X522" s="1">
        <f t="shared" si="87"/>
        <v>0</v>
      </c>
      <c r="Y522" s="100">
        <f t="shared" si="88"/>
        <v>0</v>
      </c>
      <c r="Z522" s="100">
        <f t="shared" si="89"/>
        <v>0</v>
      </c>
      <c r="AA522" s="100">
        <f>'Innlegging av opplysninger'!$B$4*X522</f>
        <v>0</v>
      </c>
      <c r="AB522" s="1"/>
      <c r="AC522" s="1">
        <f>'Innlegging av opplysninger'!$B$5*X522</f>
        <v>0</v>
      </c>
      <c r="AD522" s="1">
        <f>'Innlegging av opplysninger'!$B$5*Y522</f>
        <v>0</v>
      </c>
      <c r="AE522" s="1">
        <f>'Innlegging av opplysninger'!$B$5*Z522</f>
        <v>0</v>
      </c>
      <c r="AF522" s="1">
        <f>'Innlegging av opplysninger'!$B$5*AA522</f>
        <v>0</v>
      </c>
      <c r="AG522" s="1"/>
      <c r="AH522" s="1">
        <f>'Innlegging av opplysninger'!$C$11*SUM(X522:AG522)</f>
        <v>0</v>
      </c>
      <c r="AI522" s="1">
        <f>'Innlegging av opplysninger'!$C$13*(((X522+Z522+AC522+AE522)*Data!M522)+(Z522+AE522)*(1-Data!M522)*1.8/12+Y522+AD522+AA522+AB522+AF522+AG522)</f>
        <v>0</v>
      </c>
      <c r="AJ522" s="1">
        <f>'Innlegging av opplysninger'!$C$13*((X522+Z522+AC522+AE522)*(1-Data!M522)-(Z522+AE522)*(1-Data!M522)*1.8/12)</f>
        <v>0</v>
      </c>
      <c r="AK522" s="83">
        <f t="shared" si="84"/>
        <v>0</v>
      </c>
      <c r="AL522" s="83">
        <f t="shared" si="85"/>
        <v>0</v>
      </c>
      <c r="AM522" s="83">
        <f t="shared" si="86"/>
        <v>0</v>
      </c>
    </row>
    <row r="523" spans="1:39">
      <c r="A523" t="str">
        <f t="shared" si="80"/>
        <v>1835Helse/pleie/omsorg</v>
      </c>
      <c r="B523" s="6" t="str">
        <f>Data!A523</f>
        <v>1835</v>
      </c>
      <c r="C523" s="7" t="str">
        <f>Data!B523</f>
        <v>Træna kommune</v>
      </c>
      <c r="D523" s="7" t="str">
        <f>Data!C523</f>
        <v>Helse/pleie/omsorg</v>
      </c>
      <c r="E523" s="1">
        <f>Data!D523</f>
        <v>20.078800000000005</v>
      </c>
      <c r="F523" s="1">
        <f>Data!E523+Data!F523</f>
        <v>48272.301050527574</v>
      </c>
      <c r="G523" s="1">
        <f>Data!G523</f>
        <v>1064.9212104309017</v>
      </c>
      <c r="H523" s="1">
        <f t="shared" si="81"/>
        <v>10573635.036363635</v>
      </c>
      <c r="I523" s="1">
        <f t="shared" si="82"/>
        <v>233261.89090909084</v>
      </c>
      <c r="J523" s="1">
        <f t="shared" si="83"/>
        <v>1296827.6312727272</v>
      </c>
      <c r="K523" s="1">
        <f>'Innlegging av opplysninger'!$B$4*H523</f>
        <v>1374572.5547272726</v>
      </c>
      <c r="L523" s="1"/>
      <c r="M523" s="1">
        <f>'Innlegging av opplysninger'!$B$5*H523</f>
        <v>1385146.1897636363</v>
      </c>
      <c r="N523" s="1">
        <f>'Innlegging av opplysninger'!$B$5*I523</f>
        <v>30557.307709090903</v>
      </c>
      <c r="O523" s="1">
        <f>'Innlegging av opplysninger'!$B$5*J523</f>
        <v>169884.41969672727</v>
      </c>
      <c r="P523" s="1">
        <f>'Innlegging av opplysninger'!$B$5*K523</f>
        <v>180069.00466927272</v>
      </c>
      <c r="Q523" s="1"/>
      <c r="R523" s="1">
        <f>'Innlegging av opplysninger'!$C$11*SUM(H523:Q523)</f>
        <v>579270.25333423517</v>
      </c>
      <c r="S523" s="1">
        <f>'Innlegging av opplysninger'!$C$13*(((H523+J523+M523+O523)*Data!H523)+(J523+O523)*(1-Data!H523)*1.8/12+I523+N523+K523+L523+P523+Q523)</f>
        <v>155727.64703329178</v>
      </c>
      <c r="T523" s="1">
        <f>'Innlegging av opplysninger'!$C$13*((H523+J523+M523+O523)*(1-Data!H523)-(J523+O523)*(1-Data!H523)*1.8/12)</f>
        <v>636957.96279250376</v>
      </c>
      <c r="U523" s="1">
        <f>Data!I523</f>
        <v>0.55630000000000002</v>
      </c>
      <c r="V523" s="1">
        <f>Data!J523+Data!K523</f>
        <v>44734.474803762954</v>
      </c>
      <c r="W523" s="1">
        <f>Data!L523</f>
        <v>3903.2176882976814</v>
      </c>
      <c r="X523" s="1">
        <f t="shared" si="87"/>
        <v>271481.32727272721</v>
      </c>
      <c r="Y523" s="100">
        <f t="shared" si="88"/>
        <v>23687.563636363637</v>
      </c>
      <c r="Z523" s="100">
        <f t="shared" si="89"/>
        <v>42209.151399999988</v>
      </c>
      <c r="AA523" s="100">
        <f>'Innlegging av opplysninger'!$B$4*X523</f>
        <v>35292.572545454539</v>
      </c>
      <c r="AB523" s="1"/>
      <c r="AC523" s="1">
        <f>'Innlegging av opplysninger'!$B$5*X523</f>
        <v>35564.053872727265</v>
      </c>
      <c r="AD523" s="1">
        <f>'Innlegging av opplysninger'!$B$5*Y523</f>
        <v>3103.0708363636363</v>
      </c>
      <c r="AE523" s="1">
        <f>'Innlegging av opplysninger'!$B$5*Z523</f>
        <v>5529.3988333999987</v>
      </c>
      <c r="AF523" s="1">
        <f>'Innlegging av opplysninger'!$B$5*AA523</f>
        <v>4623.3270034545449</v>
      </c>
      <c r="AG523" s="1"/>
      <c r="AH523" s="1">
        <f>'Innlegging av opplysninger'!$C$11*SUM(X523:AG523)</f>
        <v>16016.637685218651</v>
      </c>
      <c r="AI523" s="1">
        <f>'Innlegging av opplysninger'!$C$13*(((X523+Z523+AC523+AE523)*Data!M523)+(Z523+AE523)*(1-Data!M523)*1.8/12+Y523+AD523+AA523+AB523+AF523+AG523)</f>
        <v>3841.1004609456104</v>
      </c>
      <c r="AJ523" s="1">
        <f>'Innlegging av opplysninger'!$C$13*((X523+Z523+AC523+AE523)*(1-Data!M523)-(Z523+AE523)*(1-Data!M523)*1.8/12)</f>
        <v>18076.403739879908</v>
      </c>
      <c r="AK523" s="83">
        <f t="shared" si="84"/>
        <v>595000</v>
      </c>
      <c r="AL523" s="83">
        <f t="shared" si="85"/>
        <v>160000</v>
      </c>
      <c r="AM523" s="83">
        <f t="shared" si="86"/>
        <v>655000</v>
      </c>
    </row>
    <row r="524" spans="1:39">
      <c r="A524" t="str">
        <f t="shared" si="80"/>
        <v>1835Samferdsel og teknikk</v>
      </c>
      <c r="B524" s="6" t="str">
        <f>Data!A524</f>
        <v>1835</v>
      </c>
      <c r="C524" s="7" t="str">
        <f>Data!B524</f>
        <v>Træna kommune</v>
      </c>
      <c r="D524" s="7" t="str">
        <f>Data!C524</f>
        <v>Samferdsel og teknikk</v>
      </c>
      <c r="E524" s="1">
        <f>Data!D524</f>
        <v>4.1578000000000008</v>
      </c>
      <c r="F524" s="1">
        <f>Data!E524+Data!F524</f>
        <v>0</v>
      </c>
      <c r="G524" s="1">
        <f>Data!G524</f>
        <v>0</v>
      </c>
      <c r="H524" s="1">
        <f t="shared" si="81"/>
        <v>0</v>
      </c>
      <c r="I524" s="1">
        <f t="shared" si="82"/>
        <v>0</v>
      </c>
      <c r="J524" s="1">
        <f t="shared" si="83"/>
        <v>0</v>
      </c>
      <c r="K524" s="1">
        <f>'Innlegging av opplysninger'!$B$4*H524</f>
        <v>0</v>
      </c>
      <c r="L524" s="1"/>
      <c r="M524" s="1">
        <f>'Innlegging av opplysninger'!$B$5*H524</f>
        <v>0</v>
      </c>
      <c r="N524" s="1">
        <f>'Innlegging av opplysninger'!$B$5*I524</f>
        <v>0</v>
      </c>
      <c r="O524" s="1">
        <f>'Innlegging av opplysninger'!$B$5*J524</f>
        <v>0</v>
      </c>
      <c r="P524" s="1">
        <f>'Innlegging av opplysninger'!$B$5*K524</f>
        <v>0</v>
      </c>
      <c r="Q524" s="1"/>
      <c r="R524" s="1">
        <f>'Innlegging av opplysninger'!$C$11*SUM(H524:Q524)</f>
        <v>0</v>
      </c>
      <c r="S524" s="1">
        <f>'Innlegging av opplysninger'!$C$13*(((H524+J524+M524+O524)*Data!H524)+(J524+O524)*(1-Data!H524)*1.8/12+I524+N524+K524+L524+P524+Q524)</f>
        <v>0</v>
      </c>
      <c r="T524" s="1">
        <f>'Innlegging av opplysninger'!$C$13*((H524+J524+M524+O524)*(1-Data!H524)-(J524+O524)*(1-Data!H524)*1.8/12)</f>
        <v>0</v>
      </c>
      <c r="U524" s="1">
        <f>Data!I524</f>
        <v>0</v>
      </c>
      <c r="V524" s="1">
        <f>Data!J524+Data!K524</f>
        <v>0</v>
      </c>
      <c r="W524" s="1">
        <f>Data!L524</f>
        <v>0</v>
      </c>
      <c r="X524" s="1">
        <f t="shared" si="87"/>
        <v>0</v>
      </c>
      <c r="Y524" s="100">
        <f t="shared" si="88"/>
        <v>0</v>
      </c>
      <c r="Z524" s="100">
        <f t="shared" si="89"/>
        <v>0</v>
      </c>
      <c r="AA524" s="100">
        <f>'Innlegging av opplysninger'!$B$4*X524</f>
        <v>0</v>
      </c>
      <c r="AB524" s="1"/>
      <c r="AC524" s="1">
        <f>'Innlegging av opplysninger'!$B$5*X524</f>
        <v>0</v>
      </c>
      <c r="AD524" s="1">
        <f>'Innlegging av opplysninger'!$B$5*Y524</f>
        <v>0</v>
      </c>
      <c r="AE524" s="1">
        <f>'Innlegging av opplysninger'!$B$5*Z524</f>
        <v>0</v>
      </c>
      <c r="AF524" s="1">
        <f>'Innlegging av opplysninger'!$B$5*AA524</f>
        <v>0</v>
      </c>
      <c r="AG524" s="1"/>
      <c r="AH524" s="1">
        <f>'Innlegging av opplysninger'!$C$11*SUM(X524:AG524)</f>
        <v>0</v>
      </c>
      <c r="AI524" s="1">
        <f>'Innlegging av opplysninger'!$C$13*(((X524+Z524+AC524+AE524)*Data!M524)+(Z524+AE524)*(1-Data!M524)*1.8/12+Y524+AD524+AA524+AB524+AF524+AG524)</f>
        <v>0</v>
      </c>
      <c r="AJ524" s="1">
        <f>'Innlegging av opplysninger'!$C$13*((X524+Z524+AC524+AE524)*(1-Data!M524)-(Z524+AE524)*(1-Data!M524)*1.8/12)</f>
        <v>0</v>
      </c>
      <c r="AK524" s="83">
        <f t="shared" si="84"/>
        <v>0</v>
      </c>
      <c r="AL524" s="83">
        <f t="shared" si="85"/>
        <v>0</v>
      </c>
      <c r="AM524" s="83">
        <f t="shared" si="86"/>
        <v>0</v>
      </c>
    </row>
    <row r="525" spans="1:39">
      <c r="A525" t="str">
        <f t="shared" si="80"/>
        <v>1835Annet</v>
      </c>
      <c r="B525" s="6" t="str">
        <f>Data!A525</f>
        <v>1835</v>
      </c>
      <c r="C525" s="7" t="str">
        <f>Data!B525</f>
        <v>Træna kommune</v>
      </c>
      <c r="D525" s="7" t="str">
        <f>Data!C525</f>
        <v>Annet</v>
      </c>
      <c r="E525" s="1">
        <f>Data!D525</f>
        <v>2.0533999999999999</v>
      </c>
      <c r="F525" s="1">
        <f>Data!E525+Data!F525</f>
        <v>0</v>
      </c>
      <c r="G525" s="1">
        <f>Data!G525</f>
        <v>0</v>
      </c>
      <c r="H525" s="1">
        <f t="shared" si="81"/>
        <v>0</v>
      </c>
      <c r="I525" s="1">
        <f t="shared" si="82"/>
        <v>0</v>
      </c>
      <c r="J525" s="1">
        <f t="shared" si="83"/>
        <v>0</v>
      </c>
      <c r="K525" s="1">
        <f>'Innlegging av opplysninger'!$B$4*H525</f>
        <v>0</v>
      </c>
      <c r="L525" s="1"/>
      <c r="M525" s="1">
        <f>'Innlegging av opplysninger'!$B$5*H525</f>
        <v>0</v>
      </c>
      <c r="N525" s="1">
        <f>'Innlegging av opplysninger'!$B$5*I525</f>
        <v>0</v>
      </c>
      <c r="O525" s="1">
        <f>'Innlegging av opplysninger'!$B$5*J525</f>
        <v>0</v>
      </c>
      <c r="P525" s="1">
        <f>'Innlegging av opplysninger'!$B$5*K525</f>
        <v>0</v>
      </c>
      <c r="Q525" s="1"/>
      <c r="R525" s="1">
        <f>'Innlegging av opplysninger'!$C$11*SUM(H525:Q525)</f>
        <v>0</v>
      </c>
      <c r="S525" s="1">
        <f>'Innlegging av opplysninger'!$C$13*(((H525+J525+M525+O525)*Data!H525)+(J525+O525)*(1-Data!H525)*1.8/12+I525+N525+K525+L525+P525+Q525)</f>
        <v>0</v>
      </c>
      <c r="T525" s="1">
        <f>'Innlegging av opplysninger'!$C$13*((H525+J525+M525+O525)*(1-Data!H525)-(J525+O525)*(1-Data!H525)*1.8/12)</f>
        <v>0</v>
      </c>
      <c r="U525" s="1">
        <f>Data!I525</f>
        <v>0</v>
      </c>
      <c r="V525" s="1">
        <f>Data!J525+Data!K525</f>
        <v>0</v>
      </c>
      <c r="W525" s="1">
        <f>Data!L525</f>
        <v>0</v>
      </c>
      <c r="X525" s="1">
        <f t="shared" si="87"/>
        <v>0</v>
      </c>
      <c r="Y525" s="100">
        <f t="shared" si="88"/>
        <v>0</v>
      </c>
      <c r="Z525" s="100">
        <f t="shared" si="89"/>
        <v>0</v>
      </c>
      <c r="AA525" s="100">
        <f>'Innlegging av opplysninger'!$B$4*X525</f>
        <v>0</v>
      </c>
      <c r="AB525" s="1"/>
      <c r="AC525" s="1">
        <f>'Innlegging av opplysninger'!$B$5*X525</f>
        <v>0</v>
      </c>
      <c r="AD525" s="1">
        <f>'Innlegging av opplysninger'!$B$5*Y525</f>
        <v>0</v>
      </c>
      <c r="AE525" s="1">
        <f>'Innlegging av opplysninger'!$B$5*Z525</f>
        <v>0</v>
      </c>
      <c r="AF525" s="1">
        <f>'Innlegging av opplysninger'!$B$5*AA525</f>
        <v>0</v>
      </c>
      <c r="AG525" s="1"/>
      <c r="AH525" s="1">
        <f>'Innlegging av opplysninger'!$C$11*SUM(X525:AG525)</f>
        <v>0</v>
      </c>
      <c r="AI525" s="1">
        <f>'Innlegging av opplysninger'!$C$13*(((X525+Z525+AC525+AE525)*Data!M525)+(Z525+AE525)*(1-Data!M525)*1.8/12+Y525+AD525+AA525+AB525+AF525+AG525)</f>
        <v>0</v>
      </c>
      <c r="AJ525" s="1">
        <f>'Innlegging av opplysninger'!$C$13*((X525+Z525+AC525+AE525)*(1-Data!M525)-(Z525+AE525)*(1-Data!M525)*1.8/12)</f>
        <v>0</v>
      </c>
      <c r="AK525" s="83">
        <f t="shared" si="84"/>
        <v>0</v>
      </c>
      <c r="AL525" s="83">
        <f t="shared" si="85"/>
        <v>0</v>
      </c>
      <c r="AM525" s="83">
        <f t="shared" si="86"/>
        <v>0</v>
      </c>
    </row>
    <row r="526" spans="1:39">
      <c r="A526" t="str">
        <f t="shared" si="80"/>
        <v>1836Alle</v>
      </c>
      <c r="B526" s="6" t="str">
        <f>Data!A526</f>
        <v>1836</v>
      </c>
      <c r="C526" s="7" t="str">
        <f>Data!B526</f>
        <v>Rødøy kommune</v>
      </c>
      <c r="D526" s="7" t="str">
        <f>Data!C526</f>
        <v>Alle</v>
      </c>
      <c r="E526" s="1">
        <f>Data!D526</f>
        <v>117.20720000000003</v>
      </c>
      <c r="F526" s="1">
        <f>Data!E526+Data!F526</f>
        <v>45992.716097361466</v>
      </c>
      <c r="G526" s="1">
        <f>Data!G526</f>
        <v>486.74970479629229</v>
      </c>
      <c r="H526" s="1">
        <f t="shared" si="81"/>
        <v>58807390.627272718</v>
      </c>
      <c r="I526" s="1">
        <f t="shared" si="82"/>
        <v>622369.85454545449</v>
      </c>
      <c r="J526" s="1">
        <f t="shared" si="83"/>
        <v>7131571.2578181801</v>
      </c>
      <c r="K526" s="1">
        <f>'Innlegging av opplysninger'!$B$4*H526</f>
        <v>7644960.7815454537</v>
      </c>
      <c r="L526" s="1"/>
      <c r="M526" s="1">
        <f>'Innlegging av opplysninger'!$B$5*H526</f>
        <v>7703768.1721727261</v>
      </c>
      <c r="N526" s="1">
        <f>'Innlegging av opplysninger'!$B$5*I526</f>
        <v>81530.450945454548</v>
      </c>
      <c r="O526" s="1">
        <f>'Innlegging av opplysninger'!$B$5*J526</f>
        <v>934235.8347741816</v>
      </c>
      <c r="P526" s="1">
        <f>'Innlegging av opplysninger'!$B$5*K526</f>
        <v>1001489.8623824544</v>
      </c>
      <c r="Q526" s="1"/>
      <c r="R526" s="1">
        <f>'Innlegging av opplysninger'!$C$11*SUM(H526:Q526)</f>
        <v>3189238.0399753517</v>
      </c>
      <c r="S526" s="1">
        <f>'Innlegging av opplysninger'!$C$13*(((H526+J526+M526+O526)*Data!H526)+(J526+O526)*(1-Data!H526)*1.8/12+I526+N526+K526+L526+P526+Q526)</f>
        <v>612506.07928280055</v>
      </c>
      <c r="T526" s="1">
        <f>'Innlegging av opplysninger'!$C$13*((H526+J526+M526+O526)*(1-Data!H526)-(J526+O526)*(1-Data!H526)*1.8/12)</f>
        <v>3751714.3964729435</v>
      </c>
      <c r="U526" s="1">
        <f>Data!I526</f>
        <v>19.692099999999996</v>
      </c>
      <c r="V526" s="1">
        <f>Data!J526+Data!K526</f>
        <v>52052.877846107498</v>
      </c>
      <c r="W526" s="1">
        <f>Data!L526</f>
        <v>799.79991976477913</v>
      </c>
      <c r="X526" s="1">
        <f t="shared" si="87"/>
        <v>11182150.645454543</v>
      </c>
      <c r="Y526" s="100">
        <f t="shared" si="88"/>
        <v>171815.34545454546</v>
      </c>
      <c r="Z526" s="100">
        <f t="shared" si="89"/>
        <v>1623617.1366999994</v>
      </c>
      <c r="AA526" s="100">
        <f>'Innlegging av opplysninger'!$B$4*X526</f>
        <v>1453679.5839090906</v>
      </c>
      <c r="AB526" s="1"/>
      <c r="AC526" s="1">
        <f>'Innlegging av opplysninger'!$B$5*X526</f>
        <v>1464861.7345545453</v>
      </c>
      <c r="AD526" s="1">
        <f>'Innlegging av opplysninger'!$B$5*Y526</f>
        <v>22507.810254545457</v>
      </c>
      <c r="AE526" s="1">
        <f>'Innlegging av opplysninger'!$B$5*Z526</f>
        <v>212693.84490769994</v>
      </c>
      <c r="AF526" s="1">
        <f>'Innlegging av opplysninger'!$B$5*AA526</f>
        <v>190432.02549209088</v>
      </c>
      <c r="AG526" s="1"/>
      <c r="AH526" s="1">
        <f>'Innlegging av opplysninger'!$C$11*SUM(X526:AG526)</f>
        <v>620226.80881562829</v>
      </c>
      <c r="AI526" s="1">
        <f>'Innlegging av opplysninger'!$C$13*(((X526+Z526+AC526+AE526)*Data!M526)+(Z526+AE526)*(1-Data!M526)*1.8/12+Y526+AD526+AA526+AB526+AF526+AG526)</f>
        <v>157438.79137689801</v>
      </c>
      <c r="AJ526" s="1">
        <f>'Innlegging av opplysninger'!$C$13*((X526+Z526+AC526+AE526)*(1-Data!M526)-(Z526+AE526)*(1-Data!M526)*1.8/12)</f>
        <v>691292.63121290901</v>
      </c>
      <c r="AK526" s="83">
        <f t="shared" si="84"/>
        <v>3809000</v>
      </c>
      <c r="AL526" s="83">
        <f t="shared" si="85"/>
        <v>770000</v>
      </c>
      <c r="AM526" s="83">
        <f t="shared" si="86"/>
        <v>4443000</v>
      </c>
    </row>
    <row r="527" spans="1:39">
      <c r="A527" t="str">
        <f t="shared" si="80"/>
        <v>1836Administrasjon</v>
      </c>
      <c r="B527" s="6" t="str">
        <f>Data!A527</f>
        <v>1836</v>
      </c>
      <c r="C527" s="7" t="str">
        <f>Data!B527</f>
        <v>Rødøy kommune</v>
      </c>
      <c r="D527" s="7" t="str">
        <f>Data!C527</f>
        <v>Administrasjon</v>
      </c>
      <c r="E527" s="1">
        <f>Data!D527</f>
        <v>18.14</v>
      </c>
      <c r="F527" s="1">
        <f>Data!E527+Data!F527</f>
        <v>52625.762587284087</v>
      </c>
      <c r="G527" s="1">
        <f>Data!G527</f>
        <v>0</v>
      </c>
      <c r="H527" s="1">
        <f t="shared" si="81"/>
        <v>10414160</v>
      </c>
      <c r="I527" s="1">
        <f t="shared" si="82"/>
        <v>0</v>
      </c>
      <c r="J527" s="1">
        <f t="shared" si="83"/>
        <v>1249699.2</v>
      </c>
      <c r="K527" s="1">
        <f>'Innlegging av opplysninger'!$B$4*H527</f>
        <v>1353840.8</v>
      </c>
      <c r="L527" s="1"/>
      <c r="M527" s="1">
        <f>'Innlegging av opplysninger'!$B$5*H527</f>
        <v>1364254.96</v>
      </c>
      <c r="N527" s="1">
        <f>'Innlegging av opplysninger'!$B$5*I527</f>
        <v>0</v>
      </c>
      <c r="O527" s="1">
        <f>'Innlegging av opplysninger'!$B$5*J527</f>
        <v>163710.59520000001</v>
      </c>
      <c r="P527" s="1">
        <f>'Innlegging av opplysninger'!$B$5*K527</f>
        <v>177353.14480000001</v>
      </c>
      <c r="Q527" s="1"/>
      <c r="R527" s="1">
        <f>'Innlegging av opplysninger'!$C$11*SUM(H527:Q527)</f>
        <v>559474.71059999999</v>
      </c>
      <c r="S527" s="1">
        <f>'Innlegging av opplysninger'!$C$13*(((H527+J527+M527+O527)*Data!H527)+(J527+O527)*(1-Data!H527)*1.8/12+I527+N527+K527+L527+P527+Q527)</f>
        <v>139052.0594909018</v>
      </c>
      <c r="T527" s="1">
        <f>'Innlegging av opplysninger'!$C$13*((H527+J527+M527+O527)*(1-Data!H527)-(J527+O527)*(1-Data!H527)*1.8/12)</f>
        <v>626544.9129090982</v>
      </c>
      <c r="U527" s="1">
        <f>Data!I527</f>
        <v>3.5</v>
      </c>
      <c r="V527" s="1">
        <f>Data!J527+Data!K527</f>
        <v>65471.642857142855</v>
      </c>
      <c r="W527" s="1">
        <f>Data!L527</f>
        <v>0</v>
      </c>
      <c r="X527" s="1">
        <f t="shared" si="87"/>
        <v>2499826.3636363633</v>
      </c>
      <c r="Y527" s="100">
        <f t="shared" si="88"/>
        <v>0</v>
      </c>
      <c r="Z527" s="100">
        <f t="shared" si="89"/>
        <v>357475.16999999993</v>
      </c>
      <c r="AA527" s="100">
        <f>'Innlegging av opplysninger'!$B$4*X527</f>
        <v>324977.42727272725</v>
      </c>
      <c r="AB527" s="1"/>
      <c r="AC527" s="1">
        <f>'Innlegging av opplysninger'!$B$5*X527</f>
        <v>327477.2536363636</v>
      </c>
      <c r="AD527" s="1">
        <f>'Innlegging av opplysninger'!$B$5*Y527</f>
        <v>0</v>
      </c>
      <c r="AE527" s="1">
        <f>'Innlegging av opplysninger'!$B$5*Z527</f>
        <v>46829.247269999993</v>
      </c>
      <c r="AF527" s="1">
        <f>'Innlegging av opplysninger'!$B$5*AA527</f>
        <v>42572.042972727271</v>
      </c>
      <c r="AG527" s="1"/>
      <c r="AH527" s="1">
        <f>'Innlegging av opplysninger'!$C$11*SUM(X527:AG527)</f>
        <v>136767.98518195088</v>
      </c>
      <c r="AI527" s="1">
        <f>'Innlegging av opplysninger'!$C$13*(((X527+Z527+AC527+AE527)*Data!M527)+(Z527+AE527)*(1-Data!M527)*1.8/12+Y527+AD527+AA527+AB527+AF527+AG527)</f>
        <v>64513.010848061451</v>
      </c>
      <c r="AJ527" s="1">
        <f>'Innlegging av opplysninger'!$C$13*((X527+Z527+AC527+AE527)*(1-Data!M527)-(Z527+AE527)*(1-Data!M527)*1.8/12)</f>
        <v>122643.17940092398</v>
      </c>
      <c r="AK527" s="83">
        <f t="shared" si="84"/>
        <v>696000</v>
      </c>
      <c r="AL527" s="83">
        <f t="shared" si="85"/>
        <v>204000</v>
      </c>
      <c r="AM527" s="83">
        <f t="shared" si="86"/>
        <v>749000</v>
      </c>
    </row>
    <row r="528" spans="1:39">
      <c r="A528" t="str">
        <f t="shared" si="80"/>
        <v>1836Undervisning</v>
      </c>
      <c r="B528" s="6" t="str">
        <f>Data!A528</f>
        <v>1836</v>
      </c>
      <c r="C528" s="7" t="str">
        <f>Data!B528</f>
        <v>Rødøy kommune</v>
      </c>
      <c r="D528" s="7" t="str">
        <f>Data!C528</f>
        <v>Undervisning</v>
      </c>
      <c r="E528" s="1">
        <f>Data!D528</f>
        <v>40.907800000000002</v>
      </c>
      <c r="F528" s="1">
        <f>Data!E528+Data!F528</f>
        <v>45690.519656398035</v>
      </c>
      <c r="G528" s="1">
        <f>Data!G528</f>
        <v>0</v>
      </c>
      <c r="H528" s="1">
        <f t="shared" si="81"/>
        <v>20390166.981818177</v>
      </c>
      <c r="I528" s="1">
        <f t="shared" si="82"/>
        <v>0</v>
      </c>
      <c r="J528" s="1">
        <f t="shared" si="83"/>
        <v>2446820.0378181813</v>
      </c>
      <c r="K528" s="1">
        <f>'Innlegging av opplysninger'!$B$4*H528</f>
        <v>2650721.7076363629</v>
      </c>
      <c r="L528" s="1"/>
      <c r="M528" s="1">
        <f>'Innlegging av opplysninger'!$B$5*H528</f>
        <v>2671111.8746181815</v>
      </c>
      <c r="N528" s="1">
        <f>'Innlegging av opplysninger'!$B$5*I528</f>
        <v>0</v>
      </c>
      <c r="O528" s="1">
        <f>'Innlegging av opplysninger'!$B$5*J528</f>
        <v>320533.42495418177</v>
      </c>
      <c r="P528" s="1">
        <f>'Innlegging av opplysninger'!$B$5*K528</f>
        <v>347244.54370036355</v>
      </c>
      <c r="Q528" s="1"/>
      <c r="R528" s="1">
        <f>'Innlegging av opplysninger'!$C$11*SUM(H528:Q528)</f>
        <v>1095410.7456807271</v>
      </c>
      <c r="S528" s="1">
        <f>'Innlegging av opplysninger'!$C$13*(((H528+J528+M528+O528)*Data!H528)+(J528+O528)*(1-Data!H528)*1.8/12+I528+N528+K528+L528+P528+Q528)</f>
        <v>192386.73970737419</v>
      </c>
      <c r="T528" s="1">
        <f>'Innlegging av opplysninger'!$C$13*((H528+J528+M528+O528)*(1-Data!H528)-(J528+O528)*(1-Data!H528)*1.8/12)</f>
        <v>1306596.3859609889</v>
      </c>
      <c r="U528" s="1">
        <f>Data!I528</f>
        <v>4.5</v>
      </c>
      <c r="V528" s="1">
        <f>Data!J528+Data!K528</f>
        <v>54237.990740740737</v>
      </c>
      <c r="W528" s="1">
        <f>Data!L528</f>
        <v>0</v>
      </c>
      <c r="X528" s="1">
        <f t="shared" si="87"/>
        <v>2662592.2727272725</v>
      </c>
      <c r="Y528" s="100">
        <f t="shared" si="88"/>
        <v>0</v>
      </c>
      <c r="Z528" s="100">
        <f t="shared" si="89"/>
        <v>380750.69499999995</v>
      </c>
      <c r="AA528" s="100">
        <f>'Innlegging av opplysninger'!$B$4*X528</f>
        <v>346136.99545454542</v>
      </c>
      <c r="AB528" s="1"/>
      <c r="AC528" s="1">
        <f>'Innlegging av opplysninger'!$B$5*X528</f>
        <v>348799.58772727271</v>
      </c>
      <c r="AD528" s="1">
        <f>'Innlegging av opplysninger'!$B$5*Y528</f>
        <v>0</v>
      </c>
      <c r="AE528" s="1">
        <f>'Innlegging av opplysninger'!$B$5*Z528</f>
        <v>49878.341044999994</v>
      </c>
      <c r="AF528" s="1">
        <f>'Innlegging av opplysninger'!$B$5*AA528</f>
        <v>45343.946404545452</v>
      </c>
      <c r="AG528" s="1"/>
      <c r="AH528" s="1">
        <f>'Innlegging av opplysninger'!$C$11*SUM(X528:AG528)</f>
        <v>145673.06985762817</v>
      </c>
      <c r="AI528" s="1">
        <f>'Innlegging av opplysninger'!$C$13*(((X528+Z528+AC528+AE528)*Data!M528)+(Z528+AE528)*(1-Data!M528)*1.8/12+Y528+AD528+AA528+AB528+AF528+AG528)</f>
        <v>28907.014567643724</v>
      </c>
      <c r="AJ528" s="1">
        <f>'Innlegging av opplysninger'!$C$13*((X528+Z528+AC528+AE528)*(1-Data!M528)-(Z528+AE528)*(1-Data!M528)*1.8/12)</f>
        <v>170435.08102700536</v>
      </c>
      <c r="AK528" s="83">
        <f t="shared" si="84"/>
        <v>1241000</v>
      </c>
      <c r="AL528" s="83">
        <f t="shared" si="85"/>
        <v>221000</v>
      </c>
      <c r="AM528" s="83">
        <f t="shared" si="86"/>
        <v>1477000</v>
      </c>
    </row>
    <row r="529" spans="1:39">
      <c r="A529" t="str">
        <f t="shared" si="80"/>
        <v>1836Barnehager</v>
      </c>
      <c r="B529" s="6" t="str">
        <f>Data!A529</f>
        <v>1836</v>
      </c>
      <c r="C529" s="7" t="str">
        <f>Data!B529</f>
        <v>Rødøy kommune</v>
      </c>
      <c r="D529" s="7" t="str">
        <f>Data!C529</f>
        <v>Barnehager</v>
      </c>
      <c r="E529" s="1">
        <f>Data!D529</f>
        <v>11.718200000000001</v>
      </c>
      <c r="F529" s="1">
        <f>Data!E529+Data!F529</f>
        <v>39361.005103172844</v>
      </c>
      <c r="G529" s="1">
        <f>Data!G529</f>
        <v>0</v>
      </c>
      <c r="H529" s="1">
        <f t="shared" si="81"/>
        <v>5031710.5090909088</v>
      </c>
      <c r="I529" s="1">
        <f t="shared" si="82"/>
        <v>0</v>
      </c>
      <c r="J529" s="1">
        <f t="shared" si="83"/>
        <v>603805.26109090901</v>
      </c>
      <c r="K529" s="1">
        <f>'Innlegging av opplysninger'!$B$4*H529</f>
        <v>654122.36618181819</v>
      </c>
      <c r="L529" s="1"/>
      <c r="M529" s="1">
        <f>'Innlegging av opplysninger'!$B$5*H529</f>
        <v>659154.0766909091</v>
      </c>
      <c r="N529" s="1">
        <f>'Innlegging av opplysninger'!$B$5*I529</f>
        <v>0</v>
      </c>
      <c r="O529" s="1">
        <f>'Innlegging av opplysninger'!$B$5*J529</f>
        <v>79098.489202909084</v>
      </c>
      <c r="P529" s="1">
        <f>'Innlegging av opplysninger'!$B$5*K529</f>
        <v>85690.029969818192</v>
      </c>
      <c r="Q529" s="1"/>
      <c r="R529" s="1">
        <f>'Innlegging av opplysninger'!$C$11*SUM(H529:Q529)</f>
        <v>270316.06782463635</v>
      </c>
      <c r="S529" s="1">
        <f>'Innlegging av opplysninger'!$C$13*(((H529+J529+M529+O529)*Data!H529)+(J529+O529)*(1-Data!H529)*1.8/12+I529+N529+K529+L529+P529+Q529)</f>
        <v>43796.893852176872</v>
      </c>
      <c r="T529" s="1">
        <f>'Innlegging av opplysninger'!$C$13*((H529+J529+M529+O529)*(1-Data!H529)-(J529+O529)*(1-Data!H529)*1.8/12)</f>
        <v>326109.30422364129</v>
      </c>
      <c r="U529" s="1">
        <f>Data!I529</f>
        <v>2.14</v>
      </c>
      <c r="V529" s="1">
        <f>Data!J529+Data!K529</f>
        <v>45003.056853582559</v>
      </c>
      <c r="W529" s="1">
        <f>Data!L529</f>
        <v>0</v>
      </c>
      <c r="X529" s="1">
        <f t="shared" si="87"/>
        <v>1050616.8181818184</v>
      </c>
      <c r="Y529" s="100">
        <f t="shared" si="88"/>
        <v>0</v>
      </c>
      <c r="Z529" s="100">
        <f t="shared" si="89"/>
        <v>150238.20500000002</v>
      </c>
      <c r="AA529" s="100">
        <f>'Innlegging av opplysninger'!$B$4*X529</f>
        <v>136580.1863636364</v>
      </c>
      <c r="AB529" s="1"/>
      <c r="AC529" s="1">
        <f>'Innlegging av opplysninger'!$B$5*X529</f>
        <v>137630.80318181822</v>
      </c>
      <c r="AD529" s="1">
        <f>'Innlegging av opplysninger'!$B$5*Y529</f>
        <v>0</v>
      </c>
      <c r="AE529" s="1">
        <f>'Innlegging av opplysninger'!$B$5*Z529</f>
        <v>19681.204855000004</v>
      </c>
      <c r="AF529" s="1">
        <f>'Innlegging av opplysninger'!$B$5*AA529</f>
        <v>17892.004413636369</v>
      </c>
      <c r="AG529" s="1"/>
      <c r="AH529" s="1">
        <f>'Innlegging av opplysninger'!$C$11*SUM(X529:AG529)</f>
        <v>57480.290435844559</v>
      </c>
      <c r="AI529" s="1">
        <f>'Innlegging av opplysninger'!$C$13*(((X529+Z529+AC529+AE529)*Data!M529)+(Z529+AE529)*(1-Data!M529)*1.8/12+Y529+AD529+AA529+AB529+AF529+AG529)</f>
        <v>9357.9253172871831</v>
      </c>
      <c r="AJ529" s="1">
        <f>'Innlegging av opplysninger'!$C$13*((X529+Z529+AC529+AE529)*(1-Data!M529)-(Z529+AE529)*(1-Data!M529)*1.8/12)</f>
        <v>69299.314226500093</v>
      </c>
      <c r="AK529" s="83">
        <f t="shared" si="84"/>
        <v>328000</v>
      </c>
      <c r="AL529" s="83">
        <f t="shared" si="85"/>
        <v>53000</v>
      </c>
      <c r="AM529" s="83">
        <f t="shared" si="86"/>
        <v>395000</v>
      </c>
    </row>
    <row r="530" spans="1:39">
      <c r="A530" t="str">
        <f t="shared" si="80"/>
        <v>1836Helse/pleie/omsorg</v>
      </c>
      <c r="B530" s="6" t="str">
        <f>Data!A530</f>
        <v>1836</v>
      </c>
      <c r="C530" s="7" t="str">
        <f>Data!B530</f>
        <v>Rødøy kommune</v>
      </c>
      <c r="D530" s="7" t="str">
        <f>Data!C530</f>
        <v>Helse/pleie/omsorg</v>
      </c>
      <c r="E530" s="1">
        <f>Data!D530</f>
        <v>44.241199999999999</v>
      </c>
      <c r="F530" s="1">
        <f>Data!E530+Data!F530</f>
        <v>45338.900636360086</v>
      </c>
      <c r="G530" s="1">
        <f>Data!G530</f>
        <v>1289.5348679511405</v>
      </c>
      <c r="H530" s="1">
        <f t="shared" si="81"/>
        <v>21881971.31818182</v>
      </c>
      <c r="I530" s="1">
        <f t="shared" si="82"/>
        <v>622369.85454545449</v>
      </c>
      <c r="J530" s="1">
        <f t="shared" si="83"/>
        <v>2700520.940727273</v>
      </c>
      <c r="K530" s="1">
        <f>'Innlegging av opplysninger'!$B$4*H530</f>
        <v>2844656.2713636369</v>
      </c>
      <c r="L530" s="1"/>
      <c r="M530" s="1">
        <f>'Innlegging av opplysninger'!$B$5*H530</f>
        <v>2866538.2426818185</v>
      </c>
      <c r="N530" s="1">
        <f>'Innlegging av opplysninger'!$B$5*I530</f>
        <v>81530.450945454548</v>
      </c>
      <c r="O530" s="1">
        <f>'Innlegging av opplysninger'!$B$5*J530</f>
        <v>353768.24323527276</v>
      </c>
      <c r="P530" s="1">
        <f>'Innlegging av opplysninger'!$B$5*K530</f>
        <v>372649.97154863644</v>
      </c>
      <c r="Q530" s="1"/>
      <c r="R530" s="1">
        <f>'Innlegging av opplysninger'!$C$11*SUM(H530:Q530)</f>
        <v>1205512.201142716</v>
      </c>
      <c r="S530" s="1">
        <f>'Innlegging av opplysninger'!$C$13*(((H530+J530+M530+O530)*Data!H530)+(J530+O530)*(1-Data!H530)*1.8/12+I530+N530+K530+L530+P530+Q530)</f>
        <v>227726.19615187336</v>
      </c>
      <c r="T530" s="1">
        <f>'Innlegging av opplysninger'!$C$13*((H530+J530+M530+O530)*(1-Data!H530)-(J530+O530)*(1-Data!H530)*1.8/12)</f>
        <v>1421922.0790960535</v>
      </c>
      <c r="U530" s="1">
        <f>Data!I530</f>
        <v>8.5520999999999994</v>
      </c>
      <c r="V530" s="1">
        <f>Data!J530+Data!K530</f>
        <v>48780.325982312337</v>
      </c>
      <c r="W530" s="1">
        <f>Data!L530</f>
        <v>1841.6225254615824</v>
      </c>
      <c r="X530" s="1">
        <f t="shared" si="87"/>
        <v>4550991.5545454537</v>
      </c>
      <c r="Y530" s="100">
        <f t="shared" si="88"/>
        <v>171815.34545454543</v>
      </c>
      <c r="Z530" s="100">
        <f t="shared" si="89"/>
        <v>675361.38669999992</v>
      </c>
      <c r="AA530" s="100">
        <f>'Innlegging av opplysninger'!$B$4*X530</f>
        <v>591628.90209090896</v>
      </c>
      <c r="AB530" s="1"/>
      <c r="AC530" s="1">
        <f>'Innlegging av opplysninger'!$B$5*X530</f>
        <v>596179.89364545443</v>
      </c>
      <c r="AD530" s="1">
        <f>'Innlegging av opplysninger'!$B$5*Y530</f>
        <v>22507.810254545453</v>
      </c>
      <c r="AE530" s="1">
        <f>'Innlegging av opplysninger'!$B$5*Z530</f>
        <v>88472.341657699988</v>
      </c>
      <c r="AF530" s="1">
        <f>'Innlegging av opplysninger'!$B$5*AA530</f>
        <v>77503.386173909079</v>
      </c>
      <c r="AG530" s="1"/>
      <c r="AH530" s="1">
        <f>'Innlegging av opplysninger'!$C$11*SUM(X530:AG530)</f>
        <v>257429.50357985566</v>
      </c>
      <c r="AI530" s="1">
        <f>'Innlegging av opplysninger'!$C$13*(((X530+Z530+AC530+AE530)*Data!M530)+(Z530+AE530)*(1-Data!M530)*1.8/12+Y530+AD530+AA530+AB530+AF530+AG530)</f>
        <v>50857.586167833324</v>
      </c>
      <c r="AJ530" s="1">
        <f>'Innlegging av opplysninger'!$C$13*((X530+Z530+AC530+AE530)*(1-Data!M530)-(Z530+AE530)*(1-Data!M530)*1.8/12)</f>
        <v>301414.36609933752</v>
      </c>
      <c r="AK530" s="83">
        <f t="shared" si="84"/>
        <v>1463000</v>
      </c>
      <c r="AL530" s="83">
        <f t="shared" si="85"/>
        <v>279000</v>
      </c>
      <c r="AM530" s="83">
        <f t="shared" si="86"/>
        <v>1723000</v>
      </c>
    </row>
    <row r="531" spans="1:39">
      <c r="A531" t="str">
        <f t="shared" si="80"/>
        <v>1836Samferdsel og teknikk</v>
      </c>
      <c r="B531" s="6" t="str">
        <f>Data!A531</f>
        <v>1836</v>
      </c>
      <c r="C531" s="7" t="str">
        <f>Data!B531</f>
        <v>Rødøy kommune</v>
      </c>
      <c r="D531" s="7" t="str">
        <f>Data!C531</f>
        <v>Samferdsel og teknikk</v>
      </c>
      <c r="E531" s="1">
        <f>Data!D531</f>
        <v>0.2</v>
      </c>
      <c r="F531" s="1">
        <f>Data!E531+Data!F531</f>
        <v>0</v>
      </c>
      <c r="G531" s="1">
        <f>Data!G531</f>
        <v>0</v>
      </c>
      <c r="H531" s="1">
        <f t="shared" si="81"/>
        <v>0</v>
      </c>
      <c r="I531" s="1">
        <f t="shared" si="82"/>
        <v>0</v>
      </c>
      <c r="J531" s="1">
        <f t="shared" si="83"/>
        <v>0</v>
      </c>
      <c r="K531" s="1">
        <f>'Innlegging av opplysninger'!$B$4*H531</f>
        <v>0</v>
      </c>
      <c r="L531" s="1"/>
      <c r="M531" s="1">
        <f>'Innlegging av opplysninger'!$B$5*H531</f>
        <v>0</v>
      </c>
      <c r="N531" s="1">
        <f>'Innlegging av opplysninger'!$B$5*I531</f>
        <v>0</v>
      </c>
      <c r="O531" s="1">
        <f>'Innlegging av opplysninger'!$B$5*J531</f>
        <v>0</v>
      </c>
      <c r="P531" s="1">
        <f>'Innlegging av opplysninger'!$B$5*K531</f>
        <v>0</v>
      </c>
      <c r="Q531" s="1"/>
      <c r="R531" s="1">
        <f>'Innlegging av opplysninger'!$C$11*SUM(H531:Q531)</f>
        <v>0</v>
      </c>
      <c r="S531" s="1">
        <f>'Innlegging av opplysninger'!$C$13*(((H531+J531+M531+O531)*Data!H531)+(J531+O531)*(1-Data!H531)*1.8/12+I531+N531+K531+L531+P531+Q531)</f>
        <v>0</v>
      </c>
      <c r="T531" s="1">
        <f>'Innlegging av opplysninger'!$C$13*((H531+J531+M531+O531)*(1-Data!H531)-(J531+O531)*(1-Data!H531)*1.8/12)</f>
        <v>0</v>
      </c>
      <c r="U531" s="1">
        <f>Data!I531</f>
        <v>0</v>
      </c>
      <c r="V531" s="1">
        <f>Data!J531+Data!K531</f>
        <v>0</v>
      </c>
      <c r="W531" s="1">
        <f>Data!L531</f>
        <v>0</v>
      </c>
      <c r="X531" s="1">
        <f t="shared" si="87"/>
        <v>0</v>
      </c>
      <c r="Y531" s="100">
        <f t="shared" si="88"/>
        <v>0</v>
      </c>
      <c r="Z531" s="100">
        <f t="shared" si="89"/>
        <v>0</v>
      </c>
      <c r="AA531" s="100">
        <f>'Innlegging av opplysninger'!$B$4*X531</f>
        <v>0</v>
      </c>
      <c r="AB531" s="1"/>
      <c r="AC531" s="1">
        <f>'Innlegging av opplysninger'!$B$5*X531</f>
        <v>0</v>
      </c>
      <c r="AD531" s="1">
        <f>'Innlegging av opplysninger'!$B$5*Y531</f>
        <v>0</v>
      </c>
      <c r="AE531" s="1">
        <f>'Innlegging av opplysninger'!$B$5*Z531</f>
        <v>0</v>
      </c>
      <c r="AF531" s="1">
        <f>'Innlegging av opplysninger'!$B$5*AA531</f>
        <v>0</v>
      </c>
      <c r="AG531" s="1"/>
      <c r="AH531" s="1">
        <f>'Innlegging av opplysninger'!$C$11*SUM(X531:AG531)</f>
        <v>0</v>
      </c>
      <c r="AI531" s="1">
        <f>'Innlegging av opplysninger'!$C$13*(((X531+Z531+AC531+AE531)*Data!M531)+(Z531+AE531)*(1-Data!M531)*1.8/12+Y531+AD531+AA531+AB531+AF531+AG531)</f>
        <v>0</v>
      </c>
      <c r="AJ531" s="1">
        <f>'Innlegging av opplysninger'!$C$13*((X531+Z531+AC531+AE531)*(1-Data!M531)-(Z531+AE531)*(1-Data!M531)*1.8/12)</f>
        <v>0</v>
      </c>
      <c r="AK531" s="83">
        <f t="shared" si="84"/>
        <v>0</v>
      </c>
      <c r="AL531" s="83">
        <f t="shared" si="85"/>
        <v>0</v>
      </c>
      <c r="AM531" s="83">
        <f t="shared" si="86"/>
        <v>0</v>
      </c>
    </row>
    <row r="532" spans="1:39">
      <c r="A532" t="str">
        <f t="shared" si="80"/>
        <v>1836Annet</v>
      </c>
      <c r="B532" s="6" t="str">
        <f>Data!A532</f>
        <v>1836</v>
      </c>
      <c r="C532" s="7" t="str">
        <f>Data!B532</f>
        <v>Rødøy kommune</v>
      </c>
      <c r="D532" s="7" t="str">
        <f>Data!C532</f>
        <v>Annet</v>
      </c>
      <c r="E532" s="1">
        <f>Data!D532</f>
        <v>2</v>
      </c>
      <c r="F532" s="1">
        <f>Data!E532+Data!F532</f>
        <v>0</v>
      </c>
      <c r="G532" s="1">
        <f>Data!G532</f>
        <v>0</v>
      </c>
      <c r="H532" s="1">
        <f t="shared" si="81"/>
        <v>0</v>
      </c>
      <c r="I532" s="1">
        <f t="shared" si="82"/>
        <v>0</v>
      </c>
      <c r="J532" s="1">
        <f t="shared" si="83"/>
        <v>0</v>
      </c>
      <c r="K532" s="1">
        <f>'Innlegging av opplysninger'!$B$4*H532</f>
        <v>0</v>
      </c>
      <c r="L532" s="1"/>
      <c r="M532" s="1">
        <f>'Innlegging av opplysninger'!$B$5*H532</f>
        <v>0</v>
      </c>
      <c r="N532" s="1">
        <f>'Innlegging av opplysninger'!$B$5*I532</f>
        <v>0</v>
      </c>
      <c r="O532" s="1">
        <f>'Innlegging av opplysninger'!$B$5*J532</f>
        <v>0</v>
      </c>
      <c r="P532" s="1">
        <f>'Innlegging av opplysninger'!$B$5*K532</f>
        <v>0</v>
      </c>
      <c r="Q532" s="1"/>
      <c r="R532" s="1">
        <f>'Innlegging av opplysninger'!$C$11*SUM(H532:Q532)</f>
        <v>0</v>
      </c>
      <c r="S532" s="1">
        <f>'Innlegging av opplysninger'!$C$13*(((H532+J532+M532+O532)*Data!H532)+(J532+O532)*(1-Data!H532)*1.8/12+I532+N532+K532+L532+P532+Q532)</f>
        <v>0</v>
      </c>
      <c r="T532" s="1">
        <f>'Innlegging av opplysninger'!$C$13*((H532+J532+M532+O532)*(1-Data!H532)-(J532+O532)*(1-Data!H532)*1.8/12)</f>
        <v>0</v>
      </c>
      <c r="U532" s="1">
        <f>Data!I532</f>
        <v>0</v>
      </c>
      <c r="V532" s="1">
        <f>Data!J532+Data!K532</f>
        <v>0</v>
      </c>
      <c r="W532" s="1">
        <f>Data!L532</f>
        <v>0</v>
      </c>
      <c r="X532" s="1">
        <f t="shared" si="87"/>
        <v>0</v>
      </c>
      <c r="Y532" s="100">
        <f t="shared" si="88"/>
        <v>0</v>
      </c>
      <c r="Z532" s="100">
        <f t="shared" si="89"/>
        <v>0</v>
      </c>
      <c r="AA532" s="100">
        <f>'Innlegging av opplysninger'!$B$4*X532</f>
        <v>0</v>
      </c>
      <c r="AB532" s="1"/>
      <c r="AC532" s="1">
        <f>'Innlegging av opplysninger'!$B$5*X532</f>
        <v>0</v>
      </c>
      <c r="AD532" s="1">
        <f>'Innlegging av opplysninger'!$B$5*Y532</f>
        <v>0</v>
      </c>
      <c r="AE532" s="1">
        <f>'Innlegging av opplysninger'!$B$5*Z532</f>
        <v>0</v>
      </c>
      <c r="AF532" s="1">
        <f>'Innlegging av opplysninger'!$B$5*AA532</f>
        <v>0</v>
      </c>
      <c r="AG532" s="1"/>
      <c r="AH532" s="1">
        <f>'Innlegging av opplysninger'!$C$11*SUM(X532:AG532)</f>
        <v>0</v>
      </c>
      <c r="AI532" s="1">
        <f>'Innlegging av opplysninger'!$C$13*(((X532+Z532+AC532+AE532)*Data!M532)+(Z532+AE532)*(1-Data!M532)*1.8/12+Y532+AD532+AA532+AB532+AF532+AG532)</f>
        <v>0</v>
      </c>
      <c r="AJ532" s="1">
        <f>'Innlegging av opplysninger'!$C$13*((X532+Z532+AC532+AE532)*(1-Data!M532)-(Z532+AE532)*(1-Data!M532)*1.8/12)</f>
        <v>0</v>
      </c>
      <c r="AK532" s="83">
        <f t="shared" si="84"/>
        <v>0</v>
      </c>
      <c r="AL532" s="83">
        <f t="shared" si="85"/>
        <v>0</v>
      </c>
      <c r="AM532" s="83">
        <f t="shared" si="86"/>
        <v>0</v>
      </c>
    </row>
    <row r="533" spans="1:39">
      <c r="A533" t="str">
        <f t="shared" si="80"/>
        <v>1837Alle</v>
      </c>
      <c r="B533" s="6" t="str">
        <f>Data!A533</f>
        <v>1837</v>
      </c>
      <c r="C533" s="7" t="str">
        <f>Data!B533</f>
        <v>Meløy kommune</v>
      </c>
      <c r="D533" s="7" t="str">
        <f>Data!C533</f>
        <v>Alle</v>
      </c>
      <c r="E533" s="1">
        <f>Data!D533</f>
        <v>549.51440000000025</v>
      </c>
      <c r="F533" s="1">
        <f>Data!E533+Data!F533</f>
        <v>46324.063300251961</v>
      </c>
      <c r="G533" s="1">
        <f>Data!G533</f>
        <v>345.63441831551614</v>
      </c>
      <c r="H533" s="1">
        <f t="shared" si="81"/>
        <v>277698980.18181801</v>
      </c>
      <c r="I533" s="1">
        <f t="shared" si="82"/>
        <v>2071975.5272727264</v>
      </c>
      <c r="J533" s="1">
        <f t="shared" si="83"/>
        <v>33572514.685090885</v>
      </c>
      <c r="K533" s="1">
        <f>'Innlegging av opplysninger'!$B$4*H533</f>
        <v>36100867.42363634</v>
      </c>
      <c r="L533" s="1"/>
      <c r="M533" s="1">
        <f>'Innlegging av opplysninger'!$B$5*H533</f>
        <v>36378566.40381816</v>
      </c>
      <c r="N533" s="1">
        <f>'Innlegging av opplysninger'!$B$5*I533</f>
        <v>271428.79407272715</v>
      </c>
      <c r="O533" s="1">
        <f>'Innlegging av opplysninger'!$B$5*J533</f>
        <v>4397999.4237469062</v>
      </c>
      <c r="P533" s="1">
        <f>'Innlegging av opplysninger'!$B$5*K533</f>
        <v>4729213.6324963607</v>
      </c>
      <c r="Q533" s="1"/>
      <c r="R533" s="1">
        <f>'Innlegging av opplysninger'!$C$11*SUM(H533:Q533)</f>
        <v>15018418.750734176</v>
      </c>
      <c r="S533" s="1">
        <f>'Innlegging av opplysninger'!$C$13*(((H533+J533+M533+O533)*Data!H533)+(J533+O533)*(1-Data!H533)*1.8/12+I533+N533+K533+L533+P533+Q533)</f>
        <v>2961416.5233435715</v>
      </c>
      <c r="T533" s="1">
        <f>'Innlegging av opplysninger'!$C$13*((H533+J533+M533+O533)*(1-Data!H533)-(J533+O533)*(1-Data!H533)*1.8/12)</f>
        <v>17590103.872397937</v>
      </c>
      <c r="U533" s="1">
        <f>Data!I533</f>
        <v>79.035700000000006</v>
      </c>
      <c r="V533" s="1">
        <f>Data!J533+Data!K533</f>
        <v>49227.911289877025</v>
      </c>
      <c r="W533" s="1">
        <f>Data!L533</f>
        <v>467.19317979090459</v>
      </c>
      <c r="X533" s="1">
        <f t="shared" si="87"/>
        <v>42444681.036363631</v>
      </c>
      <c r="Y533" s="100">
        <f t="shared" si="88"/>
        <v>402817.52727272728</v>
      </c>
      <c r="Z533" s="100">
        <f t="shared" si="89"/>
        <v>6127192.2945999978</v>
      </c>
      <c r="AA533" s="100">
        <f>'Innlegging av opplysninger'!$B$4*X533</f>
        <v>5517808.5347272726</v>
      </c>
      <c r="AB533" s="1"/>
      <c r="AC533" s="1">
        <f>'Innlegging av opplysninger'!$B$5*X533</f>
        <v>5560253.2157636359</v>
      </c>
      <c r="AD533" s="1">
        <f>'Innlegging av opplysninger'!$B$5*Y533</f>
        <v>52769.096072727276</v>
      </c>
      <c r="AE533" s="1">
        <f>'Innlegging av opplysninger'!$B$5*Z533</f>
        <v>802662.1905925998</v>
      </c>
      <c r="AF533" s="1">
        <f>'Innlegging av opplysninger'!$B$5*AA533</f>
        <v>722832.91804927273</v>
      </c>
      <c r="AG533" s="1"/>
      <c r="AH533" s="1">
        <f>'Innlegging av opplysninger'!$C$11*SUM(X533:AG533)</f>
        <v>2341978.6389107909</v>
      </c>
      <c r="AI533" s="1">
        <f>'Innlegging av opplysninger'!$C$13*(((X533+Z533+AC533+AE533)*Data!M533)+(Z533+AE533)*(1-Data!M533)*1.8/12+Y533+AD533+AA533+AB533+AF533+AG533)</f>
        <v>528821.07933374902</v>
      </c>
      <c r="AJ533" s="1">
        <f>'Innlegging av opplysninger'!$C$13*((X533+Z533+AC533+AE533)*(1-Data!M533)-(Z533+AE533)*(1-Data!M533)*1.8/12)</f>
        <v>2675991.7949652276</v>
      </c>
      <c r="AK533" s="83">
        <f t="shared" si="84"/>
        <v>17360000</v>
      </c>
      <c r="AL533" s="83">
        <f t="shared" si="85"/>
        <v>3490000</v>
      </c>
      <c r="AM533" s="83">
        <f t="shared" si="86"/>
        <v>20266000</v>
      </c>
    </row>
    <row r="534" spans="1:39">
      <c r="A534" t="str">
        <f t="shared" si="80"/>
        <v>1837Administrasjon</v>
      </c>
      <c r="B534" s="6" t="str">
        <f>Data!A534</f>
        <v>1837</v>
      </c>
      <c r="C534" s="7" t="str">
        <f>Data!B534</f>
        <v>Meløy kommune</v>
      </c>
      <c r="D534" s="7" t="str">
        <f>Data!C534</f>
        <v>Administrasjon</v>
      </c>
      <c r="E534" s="1">
        <f>Data!D534</f>
        <v>26.5</v>
      </c>
      <c r="F534" s="1">
        <f>Data!E534+Data!F534</f>
        <v>55809.276729559751</v>
      </c>
      <c r="G534" s="1">
        <f>Data!G534</f>
        <v>2.4524528301886792</v>
      </c>
      <c r="H534" s="1">
        <f t="shared" si="81"/>
        <v>16133954.545454545</v>
      </c>
      <c r="I534" s="1">
        <f t="shared" si="82"/>
        <v>708.98181818181808</v>
      </c>
      <c r="J534" s="1">
        <f t="shared" si="83"/>
        <v>1936159.6232727272</v>
      </c>
      <c r="K534" s="1">
        <f>'Innlegging av opplysninger'!$B$4*H534</f>
        <v>2097414.0909090908</v>
      </c>
      <c r="L534" s="1"/>
      <c r="M534" s="1">
        <f>'Innlegging av opplysninger'!$B$5*H534</f>
        <v>2113548.0454545454</v>
      </c>
      <c r="N534" s="1">
        <f>'Innlegging av opplysninger'!$B$5*I534</f>
        <v>92.876618181818174</v>
      </c>
      <c r="O534" s="1">
        <f>'Innlegging av opplysninger'!$B$5*J534</f>
        <v>253636.91064872727</v>
      </c>
      <c r="P534" s="1">
        <f>'Innlegging av opplysninger'!$B$5*K534</f>
        <v>274761.24590909091</v>
      </c>
      <c r="Q534" s="1"/>
      <c r="R534" s="1">
        <f>'Innlegging av opplysninger'!$C$11*SUM(H534:Q534)</f>
        <v>866790.50016323337</v>
      </c>
      <c r="S534" s="1">
        <f>'Innlegging av opplysninger'!$C$13*(((H534+J534+M534+O534)*Data!H534)+(J534+O534)*(1-Data!H534)*1.8/12+I534+N534+K534+L534+P534+Q534)</f>
        <v>250770.7360109805</v>
      </c>
      <c r="T534" s="1">
        <f>'Innlegging av opplysninger'!$C$13*((H534+J534+M534+O534)*(1-Data!H534)-(J534+O534)*(1-Data!H534)*1.8/12)</f>
        <v>935363.63263344392</v>
      </c>
      <c r="U534" s="1">
        <f>Data!I534</f>
        <v>6</v>
      </c>
      <c r="V534" s="1">
        <f>Data!J534+Data!K534</f>
        <v>50959.722222222226</v>
      </c>
      <c r="W534" s="1">
        <f>Data!L534</f>
        <v>0</v>
      </c>
      <c r="X534" s="1">
        <f t="shared" si="87"/>
        <v>3335545.4545454546</v>
      </c>
      <c r="Y534" s="100">
        <f t="shared" si="88"/>
        <v>0</v>
      </c>
      <c r="Z534" s="100">
        <f t="shared" si="89"/>
        <v>476982.99999999994</v>
      </c>
      <c r="AA534" s="100">
        <f>'Innlegging av opplysninger'!$B$4*X534</f>
        <v>433620.90909090912</v>
      </c>
      <c r="AB534" s="1"/>
      <c r="AC534" s="1">
        <f>'Innlegging av opplysninger'!$B$5*X534</f>
        <v>436956.45454545459</v>
      </c>
      <c r="AD534" s="1">
        <f>'Innlegging av opplysninger'!$B$5*Y534</f>
        <v>0</v>
      </c>
      <c r="AE534" s="1">
        <f>'Innlegging av opplysninger'!$B$5*Z534</f>
        <v>62484.772999999994</v>
      </c>
      <c r="AF534" s="1">
        <f>'Innlegging av opplysninger'!$B$5*AA534</f>
        <v>56804.339090909096</v>
      </c>
      <c r="AG534" s="1"/>
      <c r="AH534" s="1">
        <f>'Innlegging av opplysninger'!$C$11*SUM(X534:AG534)</f>
        <v>182491.00735036362</v>
      </c>
      <c r="AI534" s="1">
        <f>'Innlegging av opplysninger'!$C$13*(((X534+Z534+AC534+AE534)*Data!M534)+(Z534+AE534)*(1-Data!M534)*1.8/12+Y534+AD534+AA534+AB534+AF534+AG534)</f>
        <v>46808.028047224368</v>
      </c>
      <c r="AJ534" s="1">
        <f>'Innlegging av opplysninger'!$C$13*((X534+Z534+AC534+AE534)*(1-Data!M534)-(Z534+AE534)*(1-Data!M534)*1.8/12)</f>
        <v>202916.50832695744</v>
      </c>
      <c r="AK534" s="83">
        <f t="shared" si="84"/>
        <v>1049000</v>
      </c>
      <c r="AL534" s="83">
        <f t="shared" si="85"/>
        <v>298000</v>
      </c>
      <c r="AM534" s="83">
        <f t="shared" si="86"/>
        <v>1138000</v>
      </c>
    </row>
    <row r="535" spans="1:39">
      <c r="A535" t="str">
        <f t="shared" si="80"/>
        <v>1837Undervisning</v>
      </c>
      <c r="B535" s="6" t="str">
        <f>Data!A535</f>
        <v>1837</v>
      </c>
      <c r="C535" s="7" t="str">
        <f>Data!B535</f>
        <v>Meløy kommune</v>
      </c>
      <c r="D535" s="7" t="str">
        <f>Data!C535</f>
        <v>Undervisning</v>
      </c>
      <c r="E535" s="1">
        <f>Data!D535</f>
        <v>173.0051</v>
      </c>
      <c r="F535" s="1">
        <f>Data!E535+Data!F535</f>
        <v>46407.597878135733</v>
      </c>
      <c r="G535" s="1">
        <f>Data!G535</f>
        <v>1.3438910182416588</v>
      </c>
      <c r="H535" s="1">
        <f t="shared" si="81"/>
        <v>87586375.763636291</v>
      </c>
      <c r="I535" s="1">
        <f t="shared" si="82"/>
        <v>2536.363636363636</v>
      </c>
      <c r="J535" s="1">
        <f t="shared" si="83"/>
        <v>10510669.455272717</v>
      </c>
      <c r="K535" s="1">
        <f>'Innlegging av opplysninger'!$B$4*H535</f>
        <v>11386228.849272719</v>
      </c>
      <c r="L535" s="1"/>
      <c r="M535" s="1">
        <f>'Innlegging av opplysninger'!$B$5*H535</f>
        <v>11473815.225036355</v>
      </c>
      <c r="N535" s="1">
        <f>'Innlegging av opplysninger'!$B$5*I535</f>
        <v>332.26363636363635</v>
      </c>
      <c r="O535" s="1">
        <f>'Innlegging av opplysninger'!$B$5*J535</f>
        <v>1376897.698640726</v>
      </c>
      <c r="P535" s="1">
        <f>'Innlegging av opplysninger'!$B$5*K535</f>
        <v>1491595.9792547263</v>
      </c>
      <c r="Q535" s="1"/>
      <c r="R535" s="1">
        <f>'Innlegging av opplysninger'!$C$11*SUM(H535:Q535)</f>
        <v>4705481.1607386768</v>
      </c>
      <c r="S535" s="1">
        <f>'Innlegging av opplysninger'!$C$13*(((H535+J535+M535+O535)*Data!H535)+(J535+O535)*(1-Data!H535)*1.8/12+I535+N535+K535+L535+P535+Q535)</f>
        <v>835625.46470891149</v>
      </c>
      <c r="T535" s="1">
        <f>'Innlegging av opplysninger'!$C$13*((H535+J535+M535+O535)*(1-Data!H535)-(J535+O535)*(1-Data!H535)*1.8/12)</f>
        <v>5603454.0184071735</v>
      </c>
      <c r="U535" s="1">
        <f>Data!I535</f>
        <v>18.572100000000002</v>
      </c>
      <c r="V535" s="1">
        <f>Data!J535+Data!K535</f>
        <v>47271.088711920915</v>
      </c>
      <c r="W535" s="1">
        <f>Data!L535</f>
        <v>0</v>
      </c>
      <c r="X535" s="1">
        <f t="shared" si="87"/>
        <v>9577346.0363636352</v>
      </c>
      <c r="Y535" s="100">
        <f t="shared" si="88"/>
        <v>0</v>
      </c>
      <c r="Z535" s="100">
        <f t="shared" si="89"/>
        <v>1369560.4831999997</v>
      </c>
      <c r="AA535" s="100">
        <f>'Innlegging av opplysninger'!$B$4*X535</f>
        <v>1245054.9847272725</v>
      </c>
      <c r="AB535" s="1"/>
      <c r="AC535" s="1">
        <f>'Innlegging av opplysninger'!$B$5*X535</f>
        <v>1254632.3307636362</v>
      </c>
      <c r="AD535" s="1">
        <f>'Innlegging av opplysninger'!$B$5*Y535</f>
        <v>0</v>
      </c>
      <c r="AE535" s="1">
        <f>'Innlegging av opplysninger'!$B$5*Z535</f>
        <v>179412.42329919996</v>
      </c>
      <c r="AF535" s="1">
        <f>'Innlegging av opplysninger'!$B$5*AA535</f>
        <v>163102.2029992727</v>
      </c>
      <c r="AG535" s="1"/>
      <c r="AH535" s="1">
        <f>'Innlegging av opplysninger'!$C$11*SUM(X535:AG535)</f>
        <v>523986.12153141462</v>
      </c>
      <c r="AI535" s="1">
        <f>'Innlegging av opplysninger'!$C$13*(((X535+Z535+AC535+AE535)*Data!M535)+(Z535+AE535)*(1-Data!M535)*1.8/12+Y535+AD535+AA535+AB535+AF535+AG535)</f>
        <v>85306.162432474099</v>
      </c>
      <c r="AJ535" s="1">
        <f>'Innlegging av opplysninger'!$C$13*((X535+Z535+AC535+AE535)*(1-Data!M535)-(Z535+AE535)*(1-Data!M535)*1.8/12)</f>
        <v>631727.47755788278</v>
      </c>
      <c r="AK535" s="83">
        <f t="shared" si="84"/>
        <v>5229000</v>
      </c>
      <c r="AL535" s="83">
        <f t="shared" si="85"/>
        <v>921000</v>
      </c>
      <c r="AM535" s="83">
        <f t="shared" si="86"/>
        <v>6235000</v>
      </c>
    </row>
    <row r="536" spans="1:39">
      <c r="A536" t="str">
        <f t="shared" si="80"/>
        <v>1837Barnehager</v>
      </c>
      <c r="B536" s="6" t="str">
        <f>Data!A536</f>
        <v>1837</v>
      </c>
      <c r="C536" s="7" t="str">
        <f>Data!B536</f>
        <v>Meløy kommune</v>
      </c>
      <c r="D536" s="7" t="str">
        <f>Data!C536</f>
        <v>Barnehager</v>
      </c>
      <c r="E536" s="1">
        <f>Data!D536</f>
        <v>78.129999999999967</v>
      </c>
      <c r="F536" s="1">
        <f>Data!E536+Data!F536</f>
        <v>41378.808908229883</v>
      </c>
      <c r="G536" s="1">
        <f>Data!G536</f>
        <v>16.100857545117119</v>
      </c>
      <c r="H536" s="1">
        <f t="shared" si="81"/>
        <v>35268287.345454536</v>
      </c>
      <c r="I536" s="1">
        <f t="shared" si="82"/>
        <v>13723.199999999997</v>
      </c>
      <c r="J536" s="1">
        <f t="shared" si="83"/>
        <v>4233841.2654545447</v>
      </c>
      <c r="K536" s="1">
        <f>'Innlegging av opplysninger'!$B$4*H536</f>
        <v>4584877.3549090903</v>
      </c>
      <c r="L536" s="1"/>
      <c r="M536" s="1">
        <f>'Innlegging av opplysninger'!$B$5*H536</f>
        <v>4620145.6422545444</v>
      </c>
      <c r="N536" s="1">
        <f>'Innlegging av opplysninger'!$B$5*I536</f>
        <v>1797.7391999999998</v>
      </c>
      <c r="O536" s="1">
        <f>'Innlegging av opplysninger'!$B$5*J536</f>
        <v>554633.20577454532</v>
      </c>
      <c r="P536" s="1">
        <f>'Innlegging av opplysninger'!$B$5*K536</f>
        <v>600618.93349309091</v>
      </c>
      <c r="Q536" s="1"/>
      <c r="R536" s="1">
        <f>'Innlegging av opplysninger'!$C$11*SUM(H536:Q536)</f>
        <v>1895361.1380885339</v>
      </c>
      <c r="S536" s="1">
        <f>'Innlegging av opplysninger'!$C$13*(((H536+J536+M536+O536)*Data!H536)+(J536+O536)*(1-Data!H536)*1.8/12+I536+N536+K536+L536+P536+Q536)</f>
        <v>308823.15582089027</v>
      </c>
      <c r="T536" s="1">
        <f>'Innlegging av opplysninger'!$C$13*((H536+J536+M536+O536)*(1-Data!H536)-(J536+O536)*(1-Data!H536)*1.8/12)</f>
        <v>2284828.9278792078</v>
      </c>
      <c r="U536" s="1">
        <f>Data!I536</f>
        <v>5.35</v>
      </c>
      <c r="V536" s="1">
        <f>Data!J536+Data!K536</f>
        <v>38823.52024922119</v>
      </c>
      <c r="W536" s="1">
        <f>Data!L536</f>
        <v>0</v>
      </c>
      <c r="X536" s="1">
        <f t="shared" si="87"/>
        <v>2265881.8181818184</v>
      </c>
      <c r="Y536" s="100">
        <f t="shared" si="88"/>
        <v>0</v>
      </c>
      <c r="Z536" s="100">
        <f t="shared" si="89"/>
        <v>324021.09999999998</v>
      </c>
      <c r="AA536" s="100">
        <f>'Innlegging av opplysninger'!$B$4*X536</f>
        <v>294564.63636363641</v>
      </c>
      <c r="AB536" s="1"/>
      <c r="AC536" s="1">
        <f>'Innlegging av opplysninger'!$B$5*X536</f>
        <v>296830.51818181819</v>
      </c>
      <c r="AD536" s="1">
        <f>'Innlegging av opplysninger'!$B$5*Y536</f>
        <v>0</v>
      </c>
      <c r="AE536" s="1">
        <f>'Innlegging av opplysninger'!$B$5*Z536</f>
        <v>42446.7641</v>
      </c>
      <c r="AF536" s="1">
        <f>'Innlegging av opplysninger'!$B$5*AA536</f>
        <v>38587.967363636373</v>
      </c>
      <c r="AG536" s="1"/>
      <c r="AH536" s="1">
        <f>'Innlegging av opplysninger'!$C$11*SUM(X536:AG536)</f>
        <v>123968.64655925454</v>
      </c>
      <c r="AI536" s="1">
        <f>'Innlegging av opplysninger'!$C$13*(((X536+Z536+AC536+AE536)*Data!M536)+(Z536+AE536)*(1-Data!M536)*1.8/12+Y536+AD536+AA536+AB536+AF536+AG536)</f>
        <v>20182.384733798182</v>
      </c>
      <c r="AJ536" s="1">
        <f>'Innlegging av opplysninger'!$C$13*((X536+Z536+AC536+AE536)*(1-Data!M536)-(Z536+AE536)*(1-Data!M536)*1.8/12)</f>
        <v>149458.92108412911</v>
      </c>
      <c r="AK536" s="83">
        <f t="shared" si="84"/>
        <v>2019000</v>
      </c>
      <c r="AL536" s="83">
        <f t="shared" si="85"/>
        <v>329000</v>
      </c>
      <c r="AM536" s="83">
        <f t="shared" si="86"/>
        <v>2434000</v>
      </c>
    </row>
    <row r="537" spans="1:39">
      <c r="A537" t="str">
        <f t="shared" si="80"/>
        <v>1837Helse/pleie/omsorg</v>
      </c>
      <c r="B537" s="6" t="str">
        <f>Data!A537</f>
        <v>1837</v>
      </c>
      <c r="C537" s="7" t="str">
        <f>Data!B537</f>
        <v>Meløy kommune</v>
      </c>
      <c r="D537" s="7" t="str">
        <f>Data!C537</f>
        <v>Helse/pleie/omsorg</v>
      </c>
      <c r="E537" s="1">
        <f>Data!D537</f>
        <v>249.37930000000011</v>
      </c>
      <c r="F537" s="1">
        <f>Data!E537+Data!F537</f>
        <v>46797.478185505606</v>
      </c>
      <c r="G537" s="1">
        <f>Data!G537</f>
        <v>748.26984436960026</v>
      </c>
      <c r="H537" s="1">
        <f t="shared" si="81"/>
        <v>127312607.47272724</v>
      </c>
      <c r="I537" s="1">
        <f t="shared" si="82"/>
        <v>2035669.1999999993</v>
      </c>
      <c r="J537" s="1">
        <f t="shared" si="83"/>
        <v>15521793.200727269</v>
      </c>
      <c r="K537" s="1">
        <f>'Innlegging av opplysninger'!$B$4*H537</f>
        <v>16550638.971454542</v>
      </c>
      <c r="L537" s="1"/>
      <c r="M537" s="1">
        <f>'Innlegging av opplysninger'!$B$5*H537</f>
        <v>16677951.578927269</v>
      </c>
      <c r="N537" s="1">
        <f>'Innlegging av opplysninger'!$B$5*I537</f>
        <v>266672.66519999993</v>
      </c>
      <c r="O537" s="1">
        <f>'Innlegging av opplysninger'!$B$5*J537</f>
        <v>2033354.9092952723</v>
      </c>
      <c r="P537" s="1">
        <f>'Innlegging av opplysninger'!$B$5*K537</f>
        <v>2168133.705260545</v>
      </c>
      <c r="Q537" s="1"/>
      <c r="R537" s="1">
        <f>'Innlegging av opplysninger'!$C$11*SUM(H537:Q537)</f>
        <v>6937539.2247365005</v>
      </c>
      <c r="S537" s="1">
        <f>'Innlegging av opplysninger'!$C$13*(((H537+J537+M537+O537)*Data!H537)+(J537+O537)*(1-Data!H537)*1.8/12+I537+N537+K537+L537+P537+Q537)</f>
        <v>1447072.4462180575</v>
      </c>
      <c r="T537" s="1">
        <f>'Innlegging av opplysninger'!$C$13*((H537+J537+M537+O537)*(1-Data!H537)-(J537+O537)*(1-Data!H537)*1.8/12)</f>
        <v>8046402.2823687345</v>
      </c>
      <c r="U537" s="1">
        <f>Data!I537</f>
        <v>40.073599999999999</v>
      </c>
      <c r="V537" s="1">
        <f>Data!J537+Data!K537</f>
        <v>51652.136443943142</v>
      </c>
      <c r="W537" s="1">
        <f>Data!L537</f>
        <v>905.06742593627723</v>
      </c>
      <c r="X537" s="1">
        <f t="shared" si="87"/>
        <v>22580586.054545451</v>
      </c>
      <c r="Y537" s="100">
        <f t="shared" si="88"/>
        <v>395665.2</v>
      </c>
      <c r="Z537" s="100">
        <f t="shared" si="89"/>
        <v>3285603.9293999993</v>
      </c>
      <c r="AA537" s="100">
        <f>'Innlegging av opplysninger'!$B$4*X537</f>
        <v>2935476.1870909086</v>
      </c>
      <c r="AB537" s="1"/>
      <c r="AC537" s="1">
        <f>'Innlegging av opplysninger'!$B$5*X537</f>
        <v>2958056.773145454</v>
      </c>
      <c r="AD537" s="1">
        <f>'Innlegging av opplysninger'!$B$5*Y537</f>
        <v>51832.141200000005</v>
      </c>
      <c r="AE537" s="1">
        <f>'Innlegging av opplysninger'!$B$5*Z537</f>
        <v>430414.1147513999</v>
      </c>
      <c r="AF537" s="1">
        <f>'Innlegging av opplysninger'!$B$5*AA537</f>
        <v>384547.38050890906</v>
      </c>
      <c r="AG537" s="1"/>
      <c r="AH537" s="1">
        <f>'Innlegging av opplysninger'!$C$11*SUM(X537:AG537)</f>
        <v>1254842.9076644005</v>
      </c>
      <c r="AI537" s="1">
        <f>'Innlegging av opplysninger'!$C$13*(((X537+Z537+AC537+AE537)*Data!M537)+(Z537+AE537)*(1-Data!M537)*1.8/12+Y537+AD537+AA537+AB537+AF537+AG537)</f>
        <v>319307.92500082217</v>
      </c>
      <c r="AJ537" s="1">
        <f>'Innlegging av opplysninger'!$C$13*((X537+Z537+AC537+AE537)*(1-Data!M537)-(Z537+AE537)*(1-Data!M537)*1.8/12)</f>
        <v>1397845.5275925677</v>
      </c>
      <c r="AK537" s="83">
        <f t="shared" si="84"/>
        <v>8192000</v>
      </c>
      <c r="AL537" s="83">
        <f t="shared" si="85"/>
        <v>1766000</v>
      </c>
      <c r="AM537" s="83">
        <f t="shared" si="86"/>
        <v>9444000</v>
      </c>
    </row>
    <row r="538" spans="1:39">
      <c r="A538" t="str">
        <f t="shared" si="80"/>
        <v>1837Samferdsel og teknikk</v>
      </c>
      <c r="B538" s="6" t="str">
        <f>Data!A538</f>
        <v>1837</v>
      </c>
      <c r="C538" s="7" t="str">
        <f>Data!B538</f>
        <v>Meløy kommune</v>
      </c>
      <c r="D538" s="7" t="str">
        <f>Data!C538</f>
        <v>Samferdsel og teknikk</v>
      </c>
      <c r="E538" s="1">
        <f>Data!D538</f>
        <v>17.5</v>
      </c>
      <c r="F538" s="1">
        <f>Data!E538+Data!F538</f>
        <v>45744.374476190475</v>
      </c>
      <c r="G538" s="1">
        <f>Data!G538</f>
        <v>101.29314285714287</v>
      </c>
      <c r="H538" s="1">
        <f t="shared" si="81"/>
        <v>8733016.9454545453</v>
      </c>
      <c r="I538" s="1">
        <f t="shared" si="82"/>
        <v>19337.781818181818</v>
      </c>
      <c r="J538" s="1">
        <f t="shared" si="83"/>
        <v>1050282.5672727271</v>
      </c>
      <c r="K538" s="1">
        <f>'Innlegging av opplysninger'!$B$4*H538</f>
        <v>1135292.202909091</v>
      </c>
      <c r="L538" s="1"/>
      <c r="M538" s="1">
        <f>'Innlegging av opplysninger'!$B$5*H538</f>
        <v>1144025.2198545455</v>
      </c>
      <c r="N538" s="1">
        <f>'Innlegging av opplysninger'!$B$5*I538</f>
        <v>2533.2494181818183</v>
      </c>
      <c r="O538" s="1">
        <f>'Innlegging av opplysninger'!$B$5*J538</f>
        <v>137587.01631272727</v>
      </c>
      <c r="P538" s="1">
        <f>'Innlegging av opplysninger'!$B$5*K538</f>
        <v>148723.27858109094</v>
      </c>
      <c r="Q538" s="1"/>
      <c r="R538" s="1">
        <f>'Innlegging av opplysninger'!$C$11*SUM(H538:Q538)</f>
        <v>470090.33394160139</v>
      </c>
      <c r="S538" s="1">
        <f>'Innlegging av opplysninger'!$C$13*(((H538+J538+M538+O538)*Data!H538)+(J538+O538)*(1-Data!H538)*1.8/12+I538+N538+K538+L538+P538+Q538)</f>
        <v>95898.576724671642</v>
      </c>
      <c r="T538" s="1">
        <f>'Innlegging av opplysninger'!$C$13*((H538+J538+M538+O538)*(1-Data!H538)-(J538+O538)*(1-Data!H538)*1.8/12)</f>
        <v>547382.932879625</v>
      </c>
      <c r="U538" s="1">
        <f>Data!I538</f>
        <v>5</v>
      </c>
      <c r="V538" s="1">
        <f>Data!J538+Data!K538</f>
        <v>52335.413999999997</v>
      </c>
      <c r="W538" s="1">
        <f>Data!L538</f>
        <v>131.126</v>
      </c>
      <c r="X538" s="1">
        <f t="shared" si="87"/>
        <v>2854658.9454545453</v>
      </c>
      <c r="Y538" s="100">
        <f t="shared" si="88"/>
        <v>7152.3272727272724</v>
      </c>
      <c r="Z538" s="100">
        <f t="shared" si="89"/>
        <v>409239.01199999993</v>
      </c>
      <c r="AA538" s="100">
        <f>'Innlegging av opplysninger'!$B$4*X538</f>
        <v>371105.66290909093</v>
      </c>
      <c r="AB538" s="1"/>
      <c r="AC538" s="1">
        <f>'Innlegging av opplysninger'!$B$5*X538</f>
        <v>373960.32185454544</v>
      </c>
      <c r="AD538" s="1">
        <f>'Innlegging av opplysninger'!$B$5*Y538</f>
        <v>936.95487272727269</v>
      </c>
      <c r="AE538" s="1">
        <f>'Innlegging av opplysninger'!$B$5*Z538</f>
        <v>53610.310571999995</v>
      </c>
      <c r="AF538" s="1">
        <f>'Innlegging av opplysninger'!$B$5*AA538</f>
        <v>48614.841841090914</v>
      </c>
      <c r="AG538" s="1"/>
      <c r="AH538" s="1">
        <f>'Innlegging av opplysninger'!$C$11*SUM(X538:AG538)</f>
        <v>156532.57831751564</v>
      </c>
      <c r="AI538" s="1">
        <f>'Innlegging av opplysninger'!$C$13*(((X538+Z538+AC538+AE538)*Data!M538)+(Z538+AE538)*(1-Data!M538)*1.8/12+Y538+AD538+AA538+AB538+AF538+AG538)</f>
        <v>40963.732825548293</v>
      </c>
      <c r="AJ538" s="1">
        <f>'Innlegging av opplysninger'!$C$13*((X538+Z538+AC538+AE538)*(1-Data!M538)-(Z538+AE538)*(1-Data!M538)*1.8/12)</f>
        <v>173238.74276684152</v>
      </c>
      <c r="AK538" s="83">
        <f t="shared" si="84"/>
        <v>627000</v>
      </c>
      <c r="AL538" s="83">
        <f t="shared" si="85"/>
        <v>137000</v>
      </c>
      <c r="AM538" s="83">
        <f t="shared" si="86"/>
        <v>721000</v>
      </c>
    </row>
    <row r="539" spans="1:39">
      <c r="A539" t="str">
        <f t="shared" si="80"/>
        <v>1837Annet</v>
      </c>
      <c r="B539" s="6" t="str">
        <f>Data!A539</f>
        <v>1837</v>
      </c>
      <c r="C539" s="7" t="str">
        <f>Data!B539</f>
        <v>Meløy kommune</v>
      </c>
      <c r="D539" s="7" t="str">
        <f>Data!C539</f>
        <v>Annet</v>
      </c>
      <c r="E539" s="1">
        <f>Data!D539</f>
        <v>5</v>
      </c>
      <c r="F539" s="1">
        <f>Data!E539+Data!F539</f>
        <v>0</v>
      </c>
      <c r="G539" s="1">
        <f>Data!G539</f>
        <v>0</v>
      </c>
      <c r="H539" s="1">
        <f t="shared" si="81"/>
        <v>0</v>
      </c>
      <c r="I539" s="1">
        <f t="shared" si="82"/>
        <v>0</v>
      </c>
      <c r="J539" s="1">
        <f t="shared" si="83"/>
        <v>0</v>
      </c>
      <c r="K539" s="1">
        <f>'Innlegging av opplysninger'!$B$4*H539</f>
        <v>0</v>
      </c>
      <c r="L539" s="1"/>
      <c r="M539" s="1">
        <f>'Innlegging av opplysninger'!$B$5*H539</f>
        <v>0</v>
      </c>
      <c r="N539" s="1">
        <f>'Innlegging av opplysninger'!$B$5*I539</f>
        <v>0</v>
      </c>
      <c r="O539" s="1">
        <f>'Innlegging av opplysninger'!$B$5*J539</f>
        <v>0</v>
      </c>
      <c r="P539" s="1">
        <f>'Innlegging av opplysninger'!$B$5*K539</f>
        <v>0</v>
      </c>
      <c r="Q539" s="1"/>
      <c r="R539" s="1">
        <f>'Innlegging av opplysninger'!$C$11*SUM(H539:Q539)</f>
        <v>0</v>
      </c>
      <c r="S539" s="1">
        <f>'Innlegging av opplysninger'!$C$13*(((H539+J539+M539+O539)*Data!H539)+(J539+O539)*(1-Data!H539)*1.8/12+I539+N539+K539+L539+P539+Q539)</f>
        <v>0</v>
      </c>
      <c r="T539" s="1">
        <f>'Innlegging av opplysninger'!$C$13*((H539+J539+M539+O539)*(1-Data!H539)-(J539+O539)*(1-Data!H539)*1.8/12)</f>
        <v>0</v>
      </c>
      <c r="U539" s="1">
        <f>Data!I539</f>
        <v>0</v>
      </c>
      <c r="V539" s="1">
        <f>Data!J539+Data!K539</f>
        <v>0</v>
      </c>
      <c r="W539" s="1">
        <f>Data!L539</f>
        <v>0</v>
      </c>
      <c r="X539" s="1">
        <f t="shared" si="87"/>
        <v>0</v>
      </c>
      <c r="Y539" s="100">
        <f t="shared" si="88"/>
        <v>0</v>
      </c>
      <c r="Z539" s="100">
        <f t="shared" si="89"/>
        <v>0</v>
      </c>
      <c r="AA539" s="100">
        <f>'Innlegging av opplysninger'!$B$4*X539</f>
        <v>0</v>
      </c>
      <c r="AB539" s="1"/>
      <c r="AC539" s="1">
        <f>'Innlegging av opplysninger'!$B$5*X539</f>
        <v>0</v>
      </c>
      <c r="AD539" s="1">
        <f>'Innlegging av opplysninger'!$B$5*Y539</f>
        <v>0</v>
      </c>
      <c r="AE539" s="1">
        <f>'Innlegging av opplysninger'!$B$5*Z539</f>
        <v>0</v>
      </c>
      <c r="AF539" s="1">
        <f>'Innlegging av opplysninger'!$B$5*AA539</f>
        <v>0</v>
      </c>
      <c r="AG539" s="1"/>
      <c r="AH539" s="1">
        <f>'Innlegging av opplysninger'!$C$11*SUM(X539:AG539)</f>
        <v>0</v>
      </c>
      <c r="AI539" s="1">
        <f>'Innlegging av opplysninger'!$C$13*(((X539+Z539+AC539+AE539)*Data!M539)+(Z539+AE539)*(1-Data!M539)*1.8/12+Y539+AD539+AA539+AB539+AF539+AG539)</f>
        <v>0</v>
      </c>
      <c r="AJ539" s="1">
        <f>'Innlegging av opplysninger'!$C$13*((X539+Z539+AC539+AE539)*(1-Data!M539)-(Z539+AE539)*(1-Data!M539)*1.8/12)</f>
        <v>0</v>
      </c>
      <c r="AK539" s="83">
        <f t="shared" si="84"/>
        <v>0</v>
      </c>
      <c r="AL539" s="83">
        <f t="shared" si="85"/>
        <v>0</v>
      </c>
      <c r="AM539" s="83">
        <f t="shared" si="86"/>
        <v>0</v>
      </c>
    </row>
    <row r="540" spans="1:39">
      <c r="A540" t="str">
        <f t="shared" si="80"/>
        <v>1838Alle</v>
      </c>
      <c r="B540" s="6" t="str">
        <f>Data!A540</f>
        <v>1838</v>
      </c>
      <c r="C540" s="7" t="str">
        <f>Data!B540</f>
        <v>Gildeskål kommune</v>
      </c>
      <c r="D540" s="7" t="str">
        <f>Data!C540</f>
        <v>Alle</v>
      </c>
      <c r="E540" s="1">
        <f>Data!D540</f>
        <v>143.59099999999995</v>
      </c>
      <c r="F540" s="1">
        <f>Data!E540+Data!F540</f>
        <v>47728.859892565255</v>
      </c>
      <c r="G540" s="1">
        <f>Data!G540</f>
        <v>500.96705225257858</v>
      </c>
      <c r="H540" s="1">
        <f t="shared" si="81"/>
        <v>74764742.409090921</v>
      </c>
      <c r="I540" s="1">
        <f t="shared" si="82"/>
        <v>784738.47272727254</v>
      </c>
      <c r="J540" s="1">
        <f t="shared" si="83"/>
        <v>9065937.7058181819</v>
      </c>
      <c r="K540" s="1">
        <f>'Innlegging av opplysninger'!$B$4*H540</f>
        <v>9719416.5131818205</v>
      </c>
      <c r="L540" s="1"/>
      <c r="M540" s="1">
        <f>'Innlegging av opplysninger'!$B$5*H540</f>
        <v>9794181.255590912</v>
      </c>
      <c r="N540" s="1">
        <f>'Innlegging av opplysninger'!$B$5*I540</f>
        <v>102800.73992727271</v>
      </c>
      <c r="O540" s="1">
        <f>'Innlegging av opplysninger'!$B$5*J540</f>
        <v>1187637.8394621818</v>
      </c>
      <c r="P540" s="1">
        <f>'Innlegging av opplysninger'!$B$5*K540</f>
        <v>1273243.5632268186</v>
      </c>
      <c r="Q540" s="1"/>
      <c r="R540" s="1">
        <f>'Innlegging av opplysninger'!$C$11*SUM(H540:Q540)</f>
        <v>4054322.5429629642</v>
      </c>
      <c r="S540" s="1">
        <f>'Innlegging av opplysninger'!$C$13*(((H540+J540+M540+O540)*Data!H540)+(J540+O540)*(1-Data!H540)*1.8/12+I540+N540+K540+L540+P540+Q540)</f>
        <v>871777.2795720431</v>
      </c>
      <c r="T540" s="1">
        <f>'Innlegging av opplysninger'!$C$13*((H540+J540+M540+O540)*(1-Data!H540)-(J540+O540)*(1-Data!H540)*1.8/12)</f>
        <v>4676243.0423772763</v>
      </c>
      <c r="U540" s="1">
        <f>Data!I540</f>
        <v>34.558000000000007</v>
      </c>
      <c r="V540" s="1">
        <f>Data!J540+Data!K540</f>
        <v>52025.184218801231</v>
      </c>
      <c r="W540" s="1">
        <f>Data!L540</f>
        <v>647.08493084341319</v>
      </c>
      <c r="X540" s="1">
        <f t="shared" si="87"/>
        <v>19613305.267999999</v>
      </c>
      <c r="Y540" s="100">
        <f t="shared" si="88"/>
        <v>243948.66589185465</v>
      </c>
      <c r="Z540" s="100">
        <f t="shared" si="89"/>
        <v>2839587.3125465349</v>
      </c>
      <c r="AA540" s="100">
        <f>'Innlegging av opplysninger'!$B$4*X540</f>
        <v>2549729.6848399998</v>
      </c>
      <c r="AB540" s="1"/>
      <c r="AC540" s="1">
        <f>'Innlegging av opplysninger'!$B$5*X540</f>
        <v>2569342.9901080001</v>
      </c>
      <c r="AD540" s="1">
        <f>'Innlegging av opplysninger'!$B$5*Y540</f>
        <v>31957.275231832959</v>
      </c>
      <c r="AE540" s="1">
        <f>'Innlegging av opplysninger'!$B$5*Z540</f>
        <v>371985.9379435961</v>
      </c>
      <c r="AF540" s="1">
        <f>'Innlegging av opplysninger'!$B$5*AA540</f>
        <v>334014.58871404</v>
      </c>
      <c r="AG540" s="1"/>
      <c r="AH540" s="1">
        <f>'Innlegging av opplysninger'!$C$11*SUM(X540:AG540)</f>
        <v>1085047.1254844829</v>
      </c>
      <c r="AI540" s="1">
        <f>'Innlegging av opplysninger'!$C$13*(((X540+Z540+AC540+AE540)*Data!M540)+(Z540+AE540)*(1-Data!M540)*1.8/12+Y540+AD540+AA540+AB540+AF540+AG540)</f>
        <v>291100.99590987078</v>
      </c>
      <c r="AJ540" s="1">
        <f>'Innlegging av opplysninger'!$C$13*((X540+Z540+AC540+AE540)*(1-Data!M540)-(Z540+AE540)*(1-Data!M540)*1.8/12)</f>
        <v>1193700.3337004737</v>
      </c>
      <c r="AK540" s="83">
        <f t="shared" si="84"/>
        <v>5139000</v>
      </c>
      <c r="AL540" s="83">
        <f t="shared" si="85"/>
        <v>1163000</v>
      </c>
      <c r="AM540" s="83">
        <f t="shared" si="86"/>
        <v>5870000</v>
      </c>
    </row>
    <row r="541" spans="1:39">
      <c r="A541" t="str">
        <f t="shared" si="80"/>
        <v>1838Administrasjon</v>
      </c>
      <c r="B541" s="6" t="str">
        <f>Data!A541</f>
        <v>1838</v>
      </c>
      <c r="C541" s="7" t="str">
        <f>Data!B541</f>
        <v>Gildeskål kommune</v>
      </c>
      <c r="D541" s="7" t="str">
        <f>Data!C541</f>
        <v>Administrasjon</v>
      </c>
      <c r="E541" s="1">
        <f>Data!D541</f>
        <v>16.54</v>
      </c>
      <c r="F541" s="1">
        <f>Data!E541+Data!F541</f>
        <v>53461.22228939944</v>
      </c>
      <c r="G541" s="1">
        <f>Data!G541</f>
        <v>0</v>
      </c>
      <c r="H541" s="1">
        <f t="shared" si="81"/>
        <v>9646348.5454545449</v>
      </c>
      <c r="I541" s="1">
        <f t="shared" si="82"/>
        <v>0</v>
      </c>
      <c r="J541" s="1">
        <f t="shared" si="83"/>
        <v>1157561.8254545454</v>
      </c>
      <c r="K541" s="1">
        <f>'Innlegging av opplysninger'!$B$4*H541</f>
        <v>1254025.3109090908</v>
      </c>
      <c r="L541" s="1"/>
      <c r="M541" s="1">
        <f>'Innlegging av opplysninger'!$B$5*H541</f>
        <v>1263671.6594545455</v>
      </c>
      <c r="N541" s="1">
        <f>'Innlegging av opplysninger'!$B$5*I541</f>
        <v>0</v>
      </c>
      <c r="O541" s="1">
        <f>'Innlegging av opplysninger'!$B$5*J541</f>
        <v>151640.59913454545</v>
      </c>
      <c r="P541" s="1">
        <f>'Innlegging av opplysninger'!$B$5*K541</f>
        <v>164277.31572909091</v>
      </c>
      <c r="Q541" s="1"/>
      <c r="R541" s="1">
        <f>'Innlegging av opplysninger'!$C$11*SUM(H541:Q541)</f>
        <v>518225.95973318181</v>
      </c>
      <c r="S541" s="1">
        <f>'Innlegging av opplysninger'!$C$13*(((H541+J541+M541+O541)*Data!H541)+(J541+O541)*(1-Data!H541)*1.8/12+I541+N541+K541+L541+P541+Q541)</f>
        <v>148748.23841058763</v>
      </c>
      <c r="T541" s="1">
        <f>'Innlegging av opplysninger'!$C$13*((H541+J541+M541+O541)*(1-Data!H541)-(J541+O541)*(1-Data!H541)*1.8/12)</f>
        <v>560403.07490850321</v>
      </c>
      <c r="U541" s="1">
        <f>Data!I541</f>
        <v>2.5</v>
      </c>
      <c r="V541" s="1">
        <f>Data!J541+Data!K541</f>
        <v>59081.130666666664</v>
      </c>
      <c r="W541" s="1">
        <f>Data!L541</f>
        <v>0</v>
      </c>
      <c r="X541" s="1">
        <f t="shared" si="87"/>
        <v>1611303.5636363635</v>
      </c>
      <c r="Y541" s="100">
        <f t="shared" si="88"/>
        <v>0</v>
      </c>
      <c r="Z541" s="100">
        <f t="shared" si="89"/>
        <v>230416.40959999996</v>
      </c>
      <c r="AA541" s="100">
        <f>'Innlegging av opplysninger'!$B$4*X541</f>
        <v>209469.46327272727</v>
      </c>
      <c r="AB541" s="1"/>
      <c r="AC541" s="1">
        <f>'Innlegging av opplysninger'!$B$5*X541</f>
        <v>211080.76683636362</v>
      </c>
      <c r="AD541" s="1">
        <f>'Innlegging av opplysninger'!$B$5*Y541</f>
        <v>0</v>
      </c>
      <c r="AE541" s="1">
        <f>'Innlegging av opplysninger'!$B$5*Z541</f>
        <v>30184.549657599997</v>
      </c>
      <c r="AF541" s="1">
        <f>'Innlegging av opplysninger'!$B$5*AA541</f>
        <v>27440.499688727272</v>
      </c>
      <c r="AG541" s="1"/>
      <c r="AH541" s="1">
        <f>'Innlegging av opplysninger'!$C$11*SUM(X541:AG541)</f>
        <v>88156.019602287706</v>
      </c>
      <c r="AI541" s="1">
        <f>'Innlegging av opplysninger'!$C$13*(((X541+Z541+AC541+AE541)*Data!M541)+(Z541+AE541)*(1-Data!M541)*1.8/12+Y541+AD541+AA541+AB541+AF541+AG541)</f>
        <v>29439.473094885634</v>
      </c>
      <c r="AJ541" s="1">
        <f>'Innlegging av opplysninger'!$C$13*((X541+Z541+AC541+AE541)*(1-Data!M541)-(Z541+AE541)*(1-Data!M541)*1.8/12)</f>
        <v>91195.080045086987</v>
      </c>
      <c r="AK541" s="83">
        <f t="shared" si="84"/>
        <v>606000</v>
      </c>
      <c r="AL541" s="83">
        <f t="shared" si="85"/>
        <v>178000</v>
      </c>
      <c r="AM541" s="83">
        <f t="shared" si="86"/>
        <v>652000</v>
      </c>
    </row>
    <row r="542" spans="1:39">
      <c r="A542" t="str">
        <f t="shared" si="80"/>
        <v>1838Undervisning</v>
      </c>
      <c r="B542" s="6" t="str">
        <f>Data!A542</f>
        <v>1838</v>
      </c>
      <c r="C542" s="7" t="str">
        <f>Data!B542</f>
        <v>Gildeskål kommune</v>
      </c>
      <c r="D542" s="7" t="str">
        <f>Data!C542</f>
        <v>Undervisning</v>
      </c>
      <c r="E542" s="1">
        <f>Data!D542</f>
        <v>37.413499999999992</v>
      </c>
      <c r="F542" s="1">
        <f>Data!E542+Data!F542</f>
        <v>48244.991803315213</v>
      </c>
      <c r="G542" s="1">
        <f>Data!G542</f>
        <v>0</v>
      </c>
      <c r="H542" s="1">
        <f t="shared" si="81"/>
        <v>19691061.827272724</v>
      </c>
      <c r="I542" s="1">
        <f t="shared" si="82"/>
        <v>0</v>
      </c>
      <c r="J542" s="1">
        <f t="shared" si="83"/>
        <v>2362927.4192727269</v>
      </c>
      <c r="K542" s="1">
        <f>'Innlegging av opplysninger'!$B$4*H542</f>
        <v>2559838.0375454542</v>
      </c>
      <c r="L542" s="1"/>
      <c r="M542" s="1">
        <f>'Innlegging av opplysninger'!$B$5*H542</f>
        <v>2579529.0993727269</v>
      </c>
      <c r="N542" s="1">
        <f>'Innlegging av opplysninger'!$B$5*I542</f>
        <v>0</v>
      </c>
      <c r="O542" s="1">
        <f>'Innlegging av opplysninger'!$B$5*J542</f>
        <v>309543.49192472722</v>
      </c>
      <c r="P542" s="1">
        <f>'Innlegging av opplysninger'!$B$5*K542</f>
        <v>335338.7829184545</v>
      </c>
      <c r="Q542" s="1"/>
      <c r="R542" s="1">
        <f>'Innlegging av opplysninger'!$C$11*SUM(H542:Q542)</f>
        <v>1057853.0690156587</v>
      </c>
      <c r="S542" s="1">
        <f>'Innlegging av opplysninger'!$C$13*(((H542+J542+M542+O542)*Data!H542)+(J542+O542)*(1-Data!H542)*1.8/12+I542+N542+K542+L542+P542+Q542)</f>
        <v>183663.94096563381</v>
      </c>
      <c r="T542" s="1">
        <f>'Innlegging av opplysninger'!$C$13*((H542+J542+M542+O542)*(1-Data!H542)-(J542+O542)*(1-Data!H542)*1.8/12)</f>
        <v>1263924.4692663203</v>
      </c>
      <c r="U542" s="1">
        <f>Data!I542</f>
        <v>9.4171999999999993</v>
      </c>
      <c r="V542" s="1">
        <f>Data!J542+Data!K542</f>
        <v>47116.301309483351</v>
      </c>
      <c r="W542" s="1">
        <f>Data!L542</f>
        <v>0</v>
      </c>
      <c r="X542" s="1">
        <f t="shared" si="87"/>
        <v>4840403.2657272713</v>
      </c>
      <c r="Y542" s="100">
        <f t="shared" si="88"/>
        <v>0</v>
      </c>
      <c r="Z542" s="100">
        <f t="shared" si="89"/>
        <v>692177.66699899978</v>
      </c>
      <c r="AA542" s="100">
        <f>'Innlegging av opplysninger'!$B$4*X542</f>
        <v>629252.42454454524</v>
      </c>
      <c r="AB542" s="1"/>
      <c r="AC542" s="1">
        <f>'Innlegging av opplysninger'!$B$5*X542</f>
        <v>634092.82781027257</v>
      </c>
      <c r="AD542" s="1">
        <f>'Innlegging av opplysninger'!$B$5*Y542</f>
        <v>0</v>
      </c>
      <c r="AE542" s="1">
        <f>'Innlegging av opplysninger'!$B$5*Z542</f>
        <v>90675.274376868969</v>
      </c>
      <c r="AF542" s="1">
        <f>'Innlegging av opplysninger'!$B$5*AA542</f>
        <v>82432.067615335429</v>
      </c>
      <c r="AG542" s="1"/>
      <c r="AH542" s="1">
        <f>'Innlegging av opplysninger'!$C$11*SUM(X542:AG542)</f>
        <v>264823.27402878518</v>
      </c>
      <c r="AI542" s="1">
        <f>'Innlegging av opplysninger'!$C$13*(((X542+Z542+AC542+AE542)*Data!M542)+(Z542+AE542)*(1-Data!M542)*1.8/12+Y542+AD542+AA542+AB542+AF542+AG542)</f>
        <v>43113.846535045574</v>
      </c>
      <c r="AJ542" s="1">
        <f>'Innlegging av opplysninger'!$C$13*((X542+Z542+AC542+AE542)*(1-Data!M542)-(Z542+AE542)*(1-Data!M542)*1.8/12)</f>
        <v>319275.89687276568</v>
      </c>
      <c r="AK542" s="83">
        <f t="shared" si="84"/>
        <v>1323000</v>
      </c>
      <c r="AL542" s="83">
        <f t="shared" si="85"/>
        <v>227000</v>
      </c>
      <c r="AM542" s="83">
        <f t="shared" si="86"/>
        <v>1583000</v>
      </c>
    </row>
    <row r="543" spans="1:39">
      <c r="A543" t="str">
        <f t="shared" si="80"/>
        <v>1838Barnehager</v>
      </c>
      <c r="B543" s="6" t="str">
        <f>Data!A543</f>
        <v>1838</v>
      </c>
      <c r="C543" s="7" t="str">
        <f>Data!B543</f>
        <v>Gildeskål kommune</v>
      </c>
      <c r="D543" s="7" t="str">
        <f>Data!C543</f>
        <v>Barnehager</v>
      </c>
      <c r="E543" s="1">
        <f>Data!D543</f>
        <v>14.618</v>
      </c>
      <c r="F543" s="1">
        <f>Data!E543+Data!F543</f>
        <v>42724.204519542109</v>
      </c>
      <c r="G543" s="1">
        <f>Data!G543</f>
        <v>0</v>
      </c>
      <c r="H543" s="1">
        <f t="shared" si="81"/>
        <v>6813190.0545454528</v>
      </c>
      <c r="I543" s="1">
        <f t="shared" si="82"/>
        <v>0</v>
      </c>
      <c r="J543" s="1">
        <f t="shared" si="83"/>
        <v>817582.80654545431</v>
      </c>
      <c r="K543" s="1">
        <f>'Innlegging av opplysninger'!$B$4*H543</f>
        <v>885714.70709090889</v>
      </c>
      <c r="L543" s="1"/>
      <c r="M543" s="1">
        <f>'Innlegging av opplysninger'!$B$5*H543</f>
        <v>892527.89714545431</v>
      </c>
      <c r="N543" s="1">
        <f>'Innlegging av opplysninger'!$B$5*I543</f>
        <v>0</v>
      </c>
      <c r="O543" s="1">
        <f>'Innlegging av opplysninger'!$B$5*J543</f>
        <v>107103.34765745452</v>
      </c>
      <c r="P543" s="1">
        <f>'Innlegging av opplysninger'!$B$5*K543</f>
        <v>116028.62662890907</v>
      </c>
      <c r="Q543" s="1"/>
      <c r="R543" s="1">
        <f>'Innlegging av opplysninger'!$C$11*SUM(H543:Q543)</f>
        <v>366021.60270531813</v>
      </c>
      <c r="S543" s="1">
        <f>'Innlegging av opplysninger'!$C$13*(((H543+J543+M543+O543)*Data!H543)+(J543+O543)*(1-Data!H543)*1.8/12+I543+N543+K543+L543+P543+Q543)</f>
        <v>62610.796299587753</v>
      </c>
      <c r="T543" s="1">
        <f>'Innlegging av opplysninger'!$C$13*((H543+J543+M543+O543)*(1-Data!H543)-(J543+O543)*(1-Data!H543)*1.8/12)</f>
        <v>438260.87056032132</v>
      </c>
      <c r="U543" s="1">
        <f>Data!I543</f>
        <v>2.6998999999999995</v>
      </c>
      <c r="V543" s="1">
        <f>Data!J543+Data!K543</f>
        <v>42461.510849167258</v>
      </c>
      <c r="W543" s="1">
        <f>Data!L543</f>
        <v>0</v>
      </c>
      <c r="X543" s="1">
        <f t="shared" si="87"/>
        <v>1250638.1797272726</v>
      </c>
      <c r="Y543" s="100">
        <f t="shared" si="88"/>
        <v>0</v>
      </c>
      <c r="Z543" s="100">
        <f t="shared" si="89"/>
        <v>178841.25970099997</v>
      </c>
      <c r="AA543" s="100">
        <f>'Innlegging av opplysninger'!$B$4*X543</f>
        <v>162582.96336454543</v>
      </c>
      <c r="AB543" s="1"/>
      <c r="AC543" s="1">
        <f>'Innlegging av opplysninger'!$B$5*X543</f>
        <v>163833.60154427271</v>
      </c>
      <c r="AD543" s="1">
        <f>'Innlegging av opplysninger'!$B$5*Y543</f>
        <v>0</v>
      </c>
      <c r="AE543" s="1">
        <f>'Innlegging av opplysninger'!$B$5*Z543</f>
        <v>23428.205020830999</v>
      </c>
      <c r="AF543" s="1">
        <f>'Innlegging av opplysninger'!$B$5*AA543</f>
        <v>21298.368200755453</v>
      </c>
      <c r="AG543" s="1"/>
      <c r="AH543" s="1">
        <f>'Innlegging av opplysninger'!$C$11*SUM(X543:AG543)</f>
        <v>68423.657947229731</v>
      </c>
      <c r="AI543" s="1">
        <f>'Innlegging av opplysninger'!$C$13*(((X543+Z543+AC543+AE543)*Data!M543)+(Z543+AE543)*(1-Data!M543)*1.8/12+Y543+AD543+AA543+AB543+AF543+AG543)</f>
        <v>11139.531066225927</v>
      </c>
      <c r="AJ543" s="1">
        <f>'Innlegging av opplysninger'!$C$13*((X543+Z543+AC543+AE543)*(1-Data!M543)-(Z543+AE543)*(1-Data!M543)*1.8/12)</f>
        <v>82492.842966825279</v>
      </c>
      <c r="AK543" s="83">
        <f t="shared" si="84"/>
        <v>434000</v>
      </c>
      <c r="AL543" s="83">
        <f t="shared" si="85"/>
        <v>74000</v>
      </c>
      <c r="AM543" s="83">
        <f t="shared" si="86"/>
        <v>521000</v>
      </c>
    </row>
    <row r="544" spans="1:39">
      <c r="A544" t="str">
        <f t="shared" si="80"/>
        <v>1838Helse/pleie/omsorg</v>
      </c>
      <c r="B544" s="6" t="str">
        <f>Data!A544</f>
        <v>1838</v>
      </c>
      <c r="C544" s="7" t="str">
        <f>Data!B544</f>
        <v>Gildeskål kommune</v>
      </c>
      <c r="D544" s="7" t="str">
        <f>Data!C544</f>
        <v>Helse/pleie/omsorg</v>
      </c>
      <c r="E544" s="1">
        <f>Data!D544</f>
        <v>64.599500000000006</v>
      </c>
      <c r="F544" s="1">
        <f>Data!E544+Data!F544</f>
        <v>46935.227285040906</v>
      </c>
      <c r="G544" s="1">
        <f>Data!G544</f>
        <v>1113.5436032786629</v>
      </c>
      <c r="H544" s="1">
        <f t="shared" si="81"/>
        <v>33076278.709090911</v>
      </c>
      <c r="I544" s="1">
        <f t="shared" si="82"/>
        <v>784738.47272727254</v>
      </c>
      <c r="J544" s="1">
        <f t="shared" si="83"/>
        <v>4063322.0618181815</v>
      </c>
      <c r="K544" s="1">
        <f>'Innlegging av opplysninger'!$B$4*H544</f>
        <v>4299916.2321818182</v>
      </c>
      <c r="L544" s="1"/>
      <c r="M544" s="1">
        <f>'Innlegging av opplysninger'!$B$5*H544</f>
        <v>4332992.5108909095</v>
      </c>
      <c r="N544" s="1">
        <f>'Innlegging av opplysninger'!$B$5*I544</f>
        <v>102800.73992727271</v>
      </c>
      <c r="O544" s="1">
        <f>'Innlegging av opplysninger'!$B$5*J544</f>
        <v>532295.19009818183</v>
      </c>
      <c r="P544" s="1">
        <f>'Innlegging av opplysninger'!$B$5*K544</f>
        <v>563289.02641581825</v>
      </c>
      <c r="Q544" s="1"/>
      <c r="R544" s="1">
        <f>'Innlegging av opplysninger'!$C$11*SUM(H544:Q544)</f>
        <v>1814714.0518397135</v>
      </c>
      <c r="S544" s="1">
        <f>'Innlegging av opplysninger'!$C$13*(((H544+J544+M544+O544)*Data!H544)+(J544+O544)*(1-Data!H544)*1.8/12+I544+N544+K544+L544+P544+Q544)</f>
        <v>424939.34885995701</v>
      </c>
      <c r="T544" s="1">
        <f>'Innlegging av opplysninger'!$C$13*((H544+J544+M544+O544)*(1-Data!H544)-(J544+O544)*(1-Data!H544)*1.8/12)</f>
        <v>2058353.5641838619</v>
      </c>
      <c r="U544" s="1">
        <f>Data!I544</f>
        <v>14.740099999999998</v>
      </c>
      <c r="V544" s="1">
        <f>Data!J544+Data!K544</f>
        <v>56141.88868008586</v>
      </c>
      <c r="W544" s="1">
        <f>Data!L544</f>
        <v>1517.0834010682888</v>
      </c>
      <c r="X544" s="1">
        <f t="shared" si="87"/>
        <v>9027676.9454545453</v>
      </c>
      <c r="Y544" s="100">
        <f t="shared" si="88"/>
        <v>243948.66589185467</v>
      </c>
      <c r="Z544" s="100">
        <f t="shared" si="89"/>
        <v>1325842.4624225351</v>
      </c>
      <c r="AA544" s="100">
        <f>'Innlegging av opplysninger'!$B$4*X544</f>
        <v>1173598.0029090908</v>
      </c>
      <c r="AB544" s="1"/>
      <c r="AC544" s="1">
        <f>'Innlegging av opplysninger'!$B$5*X544</f>
        <v>1182625.6798545455</v>
      </c>
      <c r="AD544" s="1">
        <f>'Innlegging av opplysninger'!$B$5*Y544</f>
        <v>31957.275231832962</v>
      </c>
      <c r="AE544" s="1">
        <f>'Innlegging av opplysninger'!$B$5*Z544</f>
        <v>173685.36257735209</v>
      </c>
      <c r="AF544" s="1">
        <f>'Innlegging av opplysninger'!$B$5*AA544</f>
        <v>153741.3383810909</v>
      </c>
      <c r="AG544" s="1"/>
      <c r="AH544" s="1">
        <f>'Innlegging av opplysninger'!$C$11*SUM(X544:AG544)</f>
        <v>505896.87784346816</v>
      </c>
      <c r="AI544" s="1">
        <f>'Innlegging av opplysninger'!$C$13*(((X544+Z544+AC544+AE544)*Data!M544)+(Z544+AE544)*(1-Data!M544)*1.8/12+Y544+AD544+AA544+AB544+AF544+AG544)</f>
        <v>181842.94136044738</v>
      </c>
      <c r="AJ544" s="1">
        <f>'Innlegging av opplysninger'!$C$13*((X544+Z544+AC544+AE544)*(1-Data!M544)-(Z544+AE544)*(1-Data!M544)*1.8/12)</f>
        <v>510436.99674114061</v>
      </c>
      <c r="AK544" s="83">
        <f t="shared" si="84"/>
        <v>2321000</v>
      </c>
      <c r="AL544" s="83">
        <f t="shared" si="85"/>
        <v>607000</v>
      </c>
      <c r="AM544" s="83">
        <f t="shared" si="86"/>
        <v>2569000</v>
      </c>
    </row>
    <row r="545" spans="1:39">
      <c r="A545" t="str">
        <f t="shared" si="80"/>
        <v>1838Samferdsel og teknikk</v>
      </c>
      <c r="B545" s="6" t="str">
        <f>Data!A545</f>
        <v>1838</v>
      </c>
      <c r="C545" s="7" t="str">
        <f>Data!B545</f>
        <v>Gildeskål kommune</v>
      </c>
      <c r="D545" s="7" t="str">
        <f>Data!C545</f>
        <v>Samferdsel og teknikk</v>
      </c>
      <c r="E545" s="1">
        <f>Data!D545</f>
        <v>8.2200000000000006</v>
      </c>
      <c r="F545" s="1">
        <f>Data!E545+Data!F545</f>
        <v>49488.580697485799</v>
      </c>
      <c r="G545" s="1">
        <f>Data!G545</f>
        <v>0</v>
      </c>
      <c r="H545" s="1">
        <f t="shared" si="81"/>
        <v>4437775.9999999991</v>
      </c>
      <c r="I545" s="1">
        <f t="shared" si="82"/>
        <v>0</v>
      </c>
      <c r="J545" s="1">
        <f t="shared" si="83"/>
        <v>532533.11999999988</v>
      </c>
      <c r="K545" s="1">
        <f>'Innlegging av opplysninger'!$B$4*H545</f>
        <v>576910.87999999989</v>
      </c>
      <c r="L545" s="1"/>
      <c r="M545" s="1">
        <f>'Innlegging av opplysninger'!$B$5*H545</f>
        <v>581348.65599999996</v>
      </c>
      <c r="N545" s="1">
        <f>'Innlegging av opplysninger'!$B$5*I545</f>
        <v>0</v>
      </c>
      <c r="O545" s="1">
        <f>'Innlegging av opplysninger'!$B$5*J545</f>
        <v>69761.838719999985</v>
      </c>
      <c r="P545" s="1">
        <f>'Innlegging av opplysninger'!$B$5*K545</f>
        <v>75575.32527999999</v>
      </c>
      <c r="Q545" s="1"/>
      <c r="R545" s="1">
        <f>'Innlegging av opplysninger'!$C$11*SUM(H545:Q545)</f>
        <v>238408.42116</v>
      </c>
      <c r="S545" s="1">
        <f>'Innlegging av opplysninger'!$C$13*(((H545+J545+M545+O545)*Data!H545)+(J545+O545)*(1-Data!H545)*1.8/12+I545+N545+K545+L545+P545+Q545)</f>
        <v>42268.019769172352</v>
      </c>
      <c r="T545" s="1">
        <f>'Innlegging av opplysninger'!$C$13*((H545+J545+M545+O545)*(1-Data!H545)-(J545+O545)*(1-Data!H545)*1.8/12)</f>
        <v>283975.08287082752</v>
      </c>
      <c r="U545" s="1">
        <f>Data!I545</f>
        <v>3.8600000000000003</v>
      </c>
      <c r="V545" s="1">
        <f>Data!J545+Data!K545</f>
        <v>50543.533678756467</v>
      </c>
      <c r="W545" s="1">
        <f>Data!L545</f>
        <v>0</v>
      </c>
      <c r="X545" s="1">
        <f t="shared" si="87"/>
        <v>2128342.2545454539</v>
      </c>
      <c r="Y545" s="100">
        <f t="shared" si="88"/>
        <v>0</v>
      </c>
      <c r="Z545" s="100">
        <f t="shared" si="89"/>
        <v>304352.94239999988</v>
      </c>
      <c r="AA545" s="100">
        <f>'Innlegging av opplysninger'!$B$4*X545</f>
        <v>276684.49309090903</v>
      </c>
      <c r="AB545" s="1"/>
      <c r="AC545" s="1">
        <f>'Innlegging av opplysninger'!$B$5*X545</f>
        <v>278812.83534545446</v>
      </c>
      <c r="AD545" s="1">
        <f>'Innlegging av opplysninger'!$B$5*Y545</f>
        <v>0</v>
      </c>
      <c r="AE545" s="1">
        <f>'Innlegging av opplysninger'!$B$5*Z545</f>
        <v>39870.23545439999</v>
      </c>
      <c r="AF545" s="1">
        <f>'Innlegging av opplysninger'!$B$5*AA545</f>
        <v>36245.668594909082</v>
      </c>
      <c r="AG545" s="1"/>
      <c r="AH545" s="1">
        <f>'Innlegging av opplysninger'!$C$11*SUM(X545:AG545)</f>
        <v>116443.7203183828</v>
      </c>
      <c r="AI545" s="1">
        <f>'Innlegging av opplysninger'!$C$13*(((X545+Z545+AC545+AE545)*Data!M545)+(Z545+AE545)*(1-Data!M545)*1.8/12+Y545+AD545+AA545+AB545+AF545+AG545)</f>
        <v>18957.30919492686</v>
      </c>
      <c r="AJ545" s="1">
        <f>'Innlegging av opplysninger'!$C$13*((X545+Z545+AC545+AE545)*(1-Data!M545)-(Z545+AE545)*(1-Data!M545)*1.8/12)</f>
        <v>140386.72913549171</v>
      </c>
      <c r="AK545" s="83">
        <f t="shared" si="84"/>
        <v>355000</v>
      </c>
      <c r="AL545" s="83">
        <f t="shared" si="85"/>
        <v>61000</v>
      </c>
      <c r="AM545" s="83">
        <f t="shared" si="86"/>
        <v>424000</v>
      </c>
    </row>
    <row r="546" spans="1:39">
      <c r="A546" t="str">
        <f t="shared" si="80"/>
        <v>1838Annet</v>
      </c>
      <c r="B546" s="6" t="str">
        <f>Data!A546</f>
        <v>1838</v>
      </c>
      <c r="C546" s="7" t="str">
        <f>Data!B546</f>
        <v>Gildeskål kommune</v>
      </c>
      <c r="D546" s="7" t="str">
        <f>Data!C546</f>
        <v>Annet</v>
      </c>
      <c r="E546" s="1">
        <f>Data!D546</f>
        <v>2.2000000000000002</v>
      </c>
      <c r="F546" s="1">
        <f>Data!E546+Data!F546</f>
        <v>0</v>
      </c>
      <c r="G546" s="1">
        <f>Data!G546</f>
        <v>0</v>
      </c>
      <c r="H546" s="1">
        <f t="shared" si="81"/>
        <v>0</v>
      </c>
      <c r="I546" s="1">
        <f t="shared" si="82"/>
        <v>0</v>
      </c>
      <c r="J546" s="1">
        <f t="shared" si="83"/>
        <v>0</v>
      </c>
      <c r="K546" s="1">
        <f>'Innlegging av opplysninger'!$B$4*H546</f>
        <v>0</v>
      </c>
      <c r="L546" s="1"/>
      <c r="M546" s="1">
        <f>'Innlegging av opplysninger'!$B$5*H546</f>
        <v>0</v>
      </c>
      <c r="N546" s="1">
        <f>'Innlegging av opplysninger'!$B$5*I546</f>
        <v>0</v>
      </c>
      <c r="O546" s="1">
        <f>'Innlegging av opplysninger'!$B$5*J546</f>
        <v>0</v>
      </c>
      <c r="P546" s="1">
        <f>'Innlegging av opplysninger'!$B$5*K546</f>
        <v>0</v>
      </c>
      <c r="Q546" s="1"/>
      <c r="R546" s="1">
        <f>'Innlegging av opplysninger'!$C$11*SUM(H546:Q546)</f>
        <v>0</v>
      </c>
      <c r="S546" s="1">
        <f>'Innlegging av opplysninger'!$C$13*(((H546+J546+M546+O546)*Data!H546)+(J546+O546)*(1-Data!H546)*1.8/12+I546+N546+K546+L546+P546+Q546)</f>
        <v>0</v>
      </c>
      <c r="T546" s="1">
        <f>'Innlegging av opplysninger'!$C$13*((H546+J546+M546+O546)*(1-Data!H546)-(J546+O546)*(1-Data!H546)*1.8/12)</f>
        <v>0</v>
      </c>
      <c r="U546" s="1">
        <f>Data!I546</f>
        <v>0</v>
      </c>
      <c r="V546" s="1">
        <f>Data!J546+Data!K546</f>
        <v>0</v>
      </c>
      <c r="W546" s="1">
        <f>Data!L546</f>
        <v>0</v>
      </c>
      <c r="X546" s="1">
        <f t="shared" si="87"/>
        <v>0</v>
      </c>
      <c r="Y546" s="100">
        <f t="shared" si="88"/>
        <v>0</v>
      </c>
      <c r="Z546" s="100">
        <f t="shared" si="89"/>
        <v>0</v>
      </c>
      <c r="AA546" s="100">
        <f>'Innlegging av opplysninger'!$B$4*X546</f>
        <v>0</v>
      </c>
      <c r="AB546" s="1"/>
      <c r="AC546" s="1">
        <f>'Innlegging av opplysninger'!$B$5*X546</f>
        <v>0</v>
      </c>
      <c r="AD546" s="1">
        <f>'Innlegging av opplysninger'!$B$5*Y546</f>
        <v>0</v>
      </c>
      <c r="AE546" s="1">
        <f>'Innlegging av opplysninger'!$B$5*Z546</f>
        <v>0</v>
      </c>
      <c r="AF546" s="1">
        <f>'Innlegging av opplysninger'!$B$5*AA546</f>
        <v>0</v>
      </c>
      <c r="AG546" s="1"/>
      <c r="AH546" s="1">
        <f>'Innlegging av opplysninger'!$C$11*SUM(X546:AG546)</f>
        <v>0</v>
      </c>
      <c r="AI546" s="1">
        <f>'Innlegging av opplysninger'!$C$13*(((X546+Z546+AC546+AE546)*Data!M546)+(Z546+AE546)*(1-Data!M546)*1.8/12+Y546+AD546+AA546+AB546+AF546+AG546)</f>
        <v>0</v>
      </c>
      <c r="AJ546" s="1">
        <f>'Innlegging av opplysninger'!$C$13*((X546+Z546+AC546+AE546)*(1-Data!M546)-(Z546+AE546)*(1-Data!M546)*1.8/12)</f>
        <v>0</v>
      </c>
      <c r="AK546" s="83">
        <f t="shared" si="84"/>
        <v>0</v>
      </c>
      <c r="AL546" s="83">
        <f t="shared" si="85"/>
        <v>0</v>
      </c>
      <c r="AM546" s="83">
        <f t="shared" si="86"/>
        <v>0</v>
      </c>
    </row>
    <row r="547" spans="1:39">
      <c r="A547" t="str">
        <f t="shared" si="80"/>
        <v>1839Alle</v>
      </c>
      <c r="B547" s="6" t="str">
        <f>Data!A547</f>
        <v>1839</v>
      </c>
      <c r="C547" s="7" t="str">
        <f>Data!B547</f>
        <v>Beiarn kommune</v>
      </c>
      <c r="D547" s="7" t="str">
        <f>Data!C547</f>
        <v>Alle</v>
      </c>
      <c r="E547" s="1">
        <f>Data!D547</f>
        <v>123.1871</v>
      </c>
      <c r="F547" s="1">
        <f>Data!E547+Data!F547</f>
        <v>46651.104911417955</v>
      </c>
      <c r="G547" s="1">
        <f>Data!G547</f>
        <v>436.36947375171593</v>
      </c>
      <c r="H547" s="1">
        <f t="shared" si="81"/>
        <v>62692519.918181829</v>
      </c>
      <c r="I547" s="1">
        <f t="shared" si="82"/>
        <v>586419.16363636369</v>
      </c>
      <c r="J547" s="1">
        <f t="shared" si="83"/>
        <v>7593472.689818183</v>
      </c>
      <c r="K547" s="1">
        <f>'Innlegging av opplysninger'!$B$4*H547</f>
        <v>8150027.5893636383</v>
      </c>
      <c r="L547" s="1"/>
      <c r="M547" s="1">
        <f>'Innlegging av opplysninger'!$B$5*H547</f>
        <v>8212720.1092818202</v>
      </c>
      <c r="N547" s="1">
        <f>'Innlegging av opplysninger'!$B$5*I547</f>
        <v>76820.910436363643</v>
      </c>
      <c r="O547" s="1">
        <f>'Innlegging av opplysninger'!$B$5*J547</f>
        <v>994744.92236618197</v>
      </c>
      <c r="P547" s="1">
        <f>'Innlegging av opplysninger'!$B$5*K547</f>
        <v>1067653.6142066366</v>
      </c>
      <c r="Q547" s="1"/>
      <c r="R547" s="1">
        <f>'Innlegging av opplysninger'!$C$11*SUM(H547:Q547)</f>
        <v>3396226.398857059</v>
      </c>
      <c r="S547" s="1">
        <f>'Innlegging av opplysninger'!$C$13*(((H547+J547+M547+O547)*Data!H547)+(J547+O547)*(1-Data!H547)*1.8/12+I547+N547+K547+L547+P547+Q547)</f>
        <v>759893.26128744637</v>
      </c>
      <c r="T547" s="1">
        <f>'Innlegging av opplysninger'!$C$13*((H547+J547+M547+O547)*(1-Data!H547)-(J547+O547)*(1-Data!H547)*1.8/12)</f>
        <v>3887574.4424116872</v>
      </c>
      <c r="U547" s="1">
        <f>Data!I547</f>
        <v>18.874000000000002</v>
      </c>
      <c r="V547" s="1">
        <f>Data!J547+Data!K547</f>
        <v>49403.702801031402</v>
      </c>
      <c r="W547" s="1">
        <f>Data!L547</f>
        <v>659.75786796651471</v>
      </c>
      <c r="X547" s="1">
        <f t="shared" si="87"/>
        <v>10172132.581818182</v>
      </c>
      <c r="Y547" s="100">
        <f t="shared" si="88"/>
        <v>135842.94545454546</v>
      </c>
      <c r="Z547" s="100">
        <f t="shared" si="89"/>
        <v>1474040.5003999998</v>
      </c>
      <c r="AA547" s="100">
        <f>'Innlegging av opplysninger'!$B$4*X547</f>
        <v>1322377.2356363637</v>
      </c>
      <c r="AB547" s="1"/>
      <c r="AC547" s="1">
        <f>'Innlegging av opplysninger'!$B$5*X547</f>
        <v>1332549.3682181819</v>
      </c>
      <c r="AD547" s="1">
        <f>'Innlegging av opplysninger'!$B$5*Y547</f>
        <v>17795.425854545458</v>
      </c>
      <c r="AE547" s="1">
        <f>'Innlegging av opplysninger'!$B$5*Z547</f>
        <v>193099.30555239998</v>
      </c>
      <c r="AF547" s="1">
        <f>'Innlegging av opplysninger'!$B$5*AA547</f>
        <v>173231.41786836367</v>
      </c>
      <c r="AG547" s="1"/>
      <c r="AH547" s="1">
        <f>'Innlegging av opplysninger'!$C$11*SUM(X547:AG547)</f>
        <v>563200.61367049813</v>
      </c>
      <c r="AI547" s="1">
        <f>'Innlegging av opplysninger'!$C$13*(((X547+Z547+AC547+AE547)*Data!M547)+(Z547+AE547)*(1-Data!M547)*1.8/12+Y547+AD547+AA547+AB547+AF547+AG547)</f>
        <v>131200.94564640013</v>
      </c>
      <c r="AJ547" s="1">
        <f>'Innlegging av opplysninger'!$C$13*((X547+Z547+AC547+AE547)*(1-Data!M547)-(Z547+AE547)*(1-Data!M547)*1.8/12)</f>
        <v>639494.63095533405</v>
      </c>
      <c r="AK547" s="83">
        <f t="shared" si="84"/>
        <v>3959000</v>
      </c>
      <c r="AL547" s="83">
        <f t="shared" si="85"/>
        <v>891000</v>
      </c>
      <c r="AM547" s="83">
        <f t="shared" si="86"/>
        <v>4527000</v>
      </c>
    </row>
    <row r="548" spans="1:39">
      <c r="A548" t="str">
        <f t="shared" si="80"/>
        <v>1839Administrasjon</v>
      </c>
      <c r="B548" s="6" t="str">
        <f>Data!A548</f>
        <v>1839</v>
      </c>
      <c r="C548" s="7" t="str">
        <f>Data!B548</f>
        <v>Beiarn kommune</v>
      </c>
      <c r="D548" s="7" t="str">
        <f>Data!C548</f>
        <v>Administrasjon</v>
      </c>
      <c r="E548" s="1">
        <f>Data!D548</f>
        <v>21.05</v>
      </c>
      <c r="F548" s="1">
        <f>Data!E548+Data!F548</f>
        <v>50023.541567695967</v>
      </c>
      <c r="G548" s="1">
        <f>Data!G548</f>
        <v>0</v>
      </c>
      <c r="H548" s="1">
        <f t="shared" si="81"/>
        <v>11487224.181818184</v>
      </c>
      <c r="I548" s="1">
        <f t="shared" si="82"/>
        <v>0</v>
      </c>
      <c r="J548" s="1">
        <f t="shared" si="83"/>
        <v>1378466.9018181821</v>
      </c>
      <c r="K548" s="1">
        <f>'Innlegging av opplysninger'!$B$4*H548</f>
        <v>1493339.1436363638</v>
      </c>
      <c r="L548" s="1"/>
      <c r="M548" s="1">
        <f>'Innlegging av opplysninger'!$B$5*H548</f>
        <v>1504826.3678181821</v>
      </c>
      <c r="N548" s="1">
        <f>'Innlegging av opplysninger'!$B$5*I548</f>
        <v>0</v>
      </c>
      <c r="O548" s="1">
        <f>'Innlegging av opplysninger'!$B$5*J548</f>
        <v>180579.16413818186</v>
      </c>
      <c r="P548" s="1">
        <f>'Innlegging av opplysninger'!$B$5*K548</f>
        <v>195627.42781636366</v>
      </c>
      <c r="Q548" s="1"/>
      <c r="R548" s="1">
        <f>'Innlegging av opplysninger'!$C$11*SUM(H548:Q548)</f>
        <v>617122.40110772732</v>
      </c>
      <c r="S548" s="1">
        <f>'Innlegging av opplysninger'!$C$13*(((H548+J548+M548+O548)*Data!H548)+(J548+O548)*(1-Data!H548)*1.8/12+I548+N548+K548+L548+P548+Q548)</f>
        <v>173207.02620079418</v>
      </c>
      <c r="T548" s="1">
        <f>'Innlegging av opplysninger'!$C$13*((H548+J548+M548+O548)*(1-Data!H548)-(J548+O548)*(1-Data!H548)*1.8/12)</f>
        <v>671276.25952556939</v>
      </c>
      <c r="U548" s="1">
        <f>Data!I548</f>
        <v>3.0522999999999998</v>
      </c>
      <c r="V548" s="1">
        <f>Data!J548+Data!K548</f>
        <v>64283.748320938321</v>
      </c>
      <c r="W548" s="1">
        <f>Data!L548</f>
        <v>0</v>
      </c>
      <c r="X548" s="1">
        <f t="shared" si="87"/>
        <v>2140508.5636363635</v>
      </c>
      <c r="Y548" s="100">
        <f t="shared" si="88"/>
        <v>0</v>
      </c>
      <c r="Z548" s="100">
        <f t="shared" si="89"/>
        <v>306092.72459999996</v>
      </c>
      <c r="AA548" s="100">
        <f>'Innlegging av opplysninger'!$B$4*X548</f>
        <v>278266.11327272723</v>
      </c>
      <c r="AB548" s="1"/>
      <c r="AC548" s="1">
        <f>'Innlegging av opplysninger'!$B$5*X548</f>
        <v>280406.62183636363</v>
      </c>
      <c r="AD548" s="1">
        <f>'Innlegging av opplysninger'!$B$5*Y548</f>
        <v>0</v>
      </c>
      <c r="AE548" s="1">
        <f>'Innlegging av opplysninger'!$B$5*Z548</f>
        <v>40098.146922599997</v>
      </c>
      <c r="AF548" s="1">
        <f>'Innlegging av opplysninger'!$B$5*AA548</f>
        <v>36452.860838727269</v>
      </c>
      <c r="AG548" s="1"/>
      <c r="AH548" s="1">
        <f>'Innlegging av opplysninger'!$C$11*SUM(X548:AG548)</f>
        <v>117109.35118205768</v>
      </c>
      <c r="AI548" s="1">
        <f>'Innlegging av opplysninger'!$C$13*(((X548+Z548+AC548+AE548)*Data!M548)+(Z548+AE548)*(1-Data!M548)*1.8/12+Y548+AD548+AA548+AB548+AF548+AG548)</f>
        <v>47984.720731689362</v>
      </c>
      <c r="AJ548" s="1">
        <f>'Innlegging av opplysninger'!$C$13*((X548+Z548+AC548+AE548)*(1-Data!M548)-(Z548+AE548)*(1-Data!M548)*1.8/12)</f>
        <v>112270.18088586329</v>
      </c>
      <c r="AK548" s="83">
        <f t="shared" si="84"/>
        <v>734000</v>
      </c>
      <c r="AL548" s="83">
        <f t="shared" si="85"/>
        <v>221000</v>
      </c>
      <c r="AM548" s="83">
        <f t="shared" si="86"/>
        <v>784000</v>
      </c>
    </row>
    <row r="549" spans="1:39">
      <c r="A549" t="str">
        <f t="shared" si="80"/>
        <v>1839Undervisning</v>
      </c>
      <c r="B549" s="6" t="str">
        <f>Data!A549</f>
        <v>1839</v>
      </c>
      <c r="C549" s="7" t="str">
        <f>Data!B549</f>
        <v>Beiarn kommune</v>
      </c>
      <c r="D549" s="7" t="str">
        <f>Data!C549</f>
        <v>Undervisning</v>
      </c>
      <c r="E549" s="1">
        <f>Data!D549</f>
        <v>17.681600000000003</v>
      </c>
      <c r="F549" s="1">
        <f>Data!E549+Data!F549</f>
        <v>48968.375929403061</v>
      </c>
      <c r="G549" s="1">
        <f>Data!G549</f>
        <v>0</v>
      </c>
      <c r="H549" s="1">
        <f t="shared" si="81"/>
        <v>9445518.9363636356</v>
      </c>
      <c r="I549" s="1">
        <f t="shared" si="82"/>
        <v>0</v>
      </c>
      <c r="J549" s="1">
        <f t="shared" si="83"/>
        <v>1133462.2723636362</v>
      </c>
      <c r="K549" s="1">
        <f>'Innlegging av opplysninger'!$B$4*H549</f>
        <v>1227917.4617272727</v>
      </c>
      <c r="L549" s="1"/>
      <c r="M549" s="1">
        <f>'Innlegging av opplysninger'!$B$5*H549</f>
        <v>1237362.9806636362</v>
      </c>
      <c r="N549" s="1">
        <f>'Innlegging av opplysninger'!$B$5*I549</f>
        <v>0</v>
      </c>
      <c r="O549" s="1">
        <f>'Innlegging av opplysninger'!$B$5*J549</f>
        <v>148483.55767963635</v>
      </c>
      <c r="P549" s="1">
        <f>'Innlegging av opplysninger'!$B$5*K549</f>
        <v>160857.18748627274</v>
      </c>
      <c r="Q549" s="1"/>
      <c r="R549" s="1">
        <f>'Innlegging av opplysninger'!$C$11*SUM(H549:Q549)</f>
        <v>507436.89105879545</v>
      </c>
      <c r="S549" s="1">
        <f>'Innlegging av opplysninger'!$C$13*(((H549+J549+M549+O549)*Data!H549)+(J549+O549)*(1-Data!H549)*1.8/12+I549+N549+K549+L549+P549+Q549)</f>
        <v>91109.389692030978</v>
      </c>
      <c r="T549" s="1">
        <f>'Innlegging av opplysninger'!$C$13*((H549+J549+M549+O549)*(1-Data!H549)-(J549+O549)*(1-Data!H549)*1.8/12)</f>
        <v>603277.93491474167</v>
      </c>
      <c r="U549" s="1">
        <f>Data!I549</f>
        <v>3.5</v>
      </c>
      <c r="V549" s="1">
        <f>Data!J549+Data!K549</f>
        <v>52250</v>
      </c>
      <c r="W549" s="1">
        <f>Data!L549</f>
        <v>0</v>
      </c>
      <c r="X549" s="1">
        <f t="shared" si="87"/>
        <v>1995000</v>
      </c>
      <c r="Y549" s="100">
        <f t="shared" si="88"/>
        <v>0</v>
      </c>
      <c r="Z549" s="100">
        <f t="shared" si="89"/>
        <v>285285</v>
      </c>
      <c r="AA549" s="100">
        <f>'Innlegging av opplysninger'!$B$4*X549</f>
        <v>259350</v>
      </c>
      <c r="AB549" s="1"/>
      <c r="AC549" s="1">
        <f>'Innlegging av opplysninger'!$B$5*X549</f>
        <v>261345</v>
      </c>
      <c r="AD549" s="1">
        <f>'Innlegging av opplysninger'!$B$5*Y549</f>
        <v>0</v>
      </c>
      <c r="AE549" s="1">
        <f>'Innlegging av opplysninger'!$B$5*Z549</f>
        <v>37372.334999999999</v>
      </c>
      <c r="AF549" s="1">
        <f>'Innlegging av opplysninger'!$B$5*AA549</f>
        <v>33974.85</v>
      </c>
      <c r="AG549" s="1"/>
      <c r="AH549" s="1">
        <f>'Innlegging av opplysninger'!$C$11*SUM(X549:AG549)</f>
        <v>109148.43303</v>
      </c>
      <c r="AI549" s="1">
        <f>'Innlegging av opplysninger'!$C$13*(((X549+Z549+AC549+AE549)*Data!M549)+(Z549+AE549)*(1-Data!M549)*1.8/12+Y549+AD549+AA549+AB549+AF549+AG549)</f>
        <v>21240.106326248726</v>
      </c>
      <c r="AJ549" s="1">
        <f>'Innlegging av opplysninger'!$C$13*((X549+Z549+AC549+AE549)*(1-Data!M549)-(Z549+AE549)*(1-Data!M549)*1.8/12)</f>
        <v>128120.90729375125</v>
      </c>
      <c r="AK549" s="83">
        <f t="shared" si="84"/>
        <v>617000</v>
      </c>
      <c r="AL549" s="83">
        <f t="shared" si="85"/>
        <v>112000</v>
      </c>
      <c r="AM549" s="83">
        <f t="shared" si="86"/>
        <v>731000</v>
      </c>
    </row>
    <row r="550" spans="1:39">
      <c r="A550" t="str">
        <f t="shared" si="80"/>
        <v>1839Barnehager</v>
      </c>
      <c r="B550" s="6" t="str">
        <f>Data!A550</f>
        <v>1839</v>
      </c>
      <c r="C550" s="7" t="str">
        <f>Data!B550</f>
        <v>Beiarn kommune</v>
      </c>
      <c r="D550" s="7" t="str">
        <f>Data!C550</f>
        <v>Barnehager</v>
      </c>
      <c r="E550" s="1">
        <f>Data!D550</f>
        <v>13.8231</v>
      </c>
      <c r="F550" s="1">
        <f>Data!E550+Data!F550</f>
        <v>40020.028792383753</v>
      </c>
      <c r="G550" s="1">
        <f>Data!G550</f>
        <v>0</v>
      </c>
      <c r="H550" s="1">
        <f t="shared" si="81"/>
        <v>6034918.4727272708</v>
      </c>
      <c r="I550" s="1">
        <f t="shared" si="82"/>
        <v>0</v>
      </c>
      <c r="J550" s="1">
        <f t="shared" si="83"/>
        <v>724190.21672727249</v>
      </c>
      <c r="K550" s="1">
        <f>'Innlegging av opplysninger'!$B$4*H550</f>
        <v>784539.40145454521</v>
      </c>
      <c r="L550" s="1"/>
      <c r="M550" s="1">
        <f>'Innlegging av opplysninger'!$B$5*H550</f>
        <v>790574.3199272725</v>
      </c>
      <c r="N550" s="1">
        <f>'Innlegging av opplysninger'!$B$5*I550</f>
        <v>0</v>
      </c>
      <c r="O550" s="1">
        <f>'Innlegging av opplysninger'!$B$5*J550</f>
        <v>94868.918391272702</v>
      </c>
      <c r="P550" s="1">
        <f>'Innlegging av opplysninger'!$B$5*K550</f>
        <v>102774.66159054542</v>
      </c>
      <c r="Q550" s="1"/>
      <c r="R550" s="1">
        <f>'Innlegging av opplysninger'!$C$11*SUM(H550:Q550)</f>
        <v>324210.90765109076</v>
      </c>
      <c r="S550" s="1">
        <f>'Innlegging av opplysninger'!$C$13*(((H550+J550+M550+O550)*Data!H550)+(J550+O550)*(1-Data!H550)*1.8/12+I550+N550+K550+L550+P550+Q550)</f>
        <v>52528.992532269367</v>
      </c>
      <c r="T550" s="1">
        <f>'Innlegging av opplysninger'!$C$13*((H550+J550+M550+O550)*(1-Data!H550)-(J550+O550)*(1-Data!H550)*1.8/12)</f>
        <v>391128.03899027593</v>
      </c>
      <c r="U550" s="1">
        <f>Data!I550</f>
        <v>1.8</v>
      </c>
      <c r="V550" s="1">
        <f>Data!J550+Data!K550</f>
        <v>44635.18518518519</v>
      </c>
      <c r="W550" s="1">
        <f>Data!L550</f>
        <v>0</v>
      </c>
      <c r="X550" s="1">
        <f t="shared" si="87"/>
        <v>876472.72727272729</v>
      </c>
      <c r="Y550" s="100">
        <f t="shared" si="88"/>
        <v>0</v>
      </c>
      <c r="Z550" s="100">
        <f t="shared" si="89"/>
        <v>125335.59999999999</v>
      </c>
      <c r="AA550" s="100">
        <f>'Innlegging av opplysninger'!$B$4*X550</f>
        <v>113941.45454545456</v>
      </c>
      <c r="AB550" s="1"/>
      <c r="AC550" s="1">
        <f>'Innlegging av opplysninger'!$B$5*X550</f>
        <v>114817.92727272728</v>
      </c>
      <c r="AD550" s="1">
        <f>'Innlegging av opplysninger'!$B$5*Y550</f>
        <v>0</v>
      </c>
      <c r="AE550" s="1">
        <f>'Innlegging av opplysninger'!$B$5*Z550</f>
        <v>16418.963599999999</v>
      </c>
      <c r="AF550" s="1">
        <f>'Innlegging av opplysninger'!$B$5*AA550</f>
        <v>14926.330545454548</v>
      </c>
      <c r="AG550" s="1"/>
      <c r="AH550" s="1">
        <f>'Innlegging av opplysninger'!$C$11*SUM(X550:AG550)</f>
        <v>47952.694122981811</v>
      </c>
      <c r="AI550" s="1">
        <f>'Innlegging av opplysninger'!$C$13*(((X550+Z550+AC550+AE550)*Data!M550)+(Z550+AE550)*(1-Data!M550)*1.8/12+Y550+AD550+AA550+AB550+AF550+AG550)</f>
        <v>7806.8104208072727</v>
      </c>
      <c r="AJ550" s="1">
        <f>'Innlegging av opplysninger'!$C$13*((X550+Z550+AC550+AE550)*(1-Data!M550)-(Z550+AE550)*(1-Data!M550)*1.8/12)</f>
        <v>57812.665747483632</v>
      </c>
      <c r="AK550" s="83">
        <f t="shared" si="84"/>
        <v>372000</v>
      </c>
      <c r="AL550" s="83">
        <f t="shared" si="85"/>
        <v>60000</v>
      </c>
      <c r="AM550" s="83">
        <f t="shared" si="86"/>
        <v>449000</v>
      </c>
    </row>
    <row r="551" spans="1:39">
      <c r="A551" t="str">
        <f t="shared" si="80"/>
        <v>1839Helse/pleie/omsorg</v>
      </c>
      <c r="B551" s="6" t="str">
        <f>Data!A551</f>
        <v>1839</v>
      </c>
      <c r="C551" s="7" t="str">
        <f>Data!B551</f>
        <v>Beiarn kommune</v>
      </c>
      <c r="D551" s="7" t="str">
        <f>Data!C551</f>
        <v>Helse/pleie/omsorg</v>
      </c>
      <c r="E551" s="1">
        <f>Data!D551</f>
        <v>61.332399999999993</v>
      </c>
      <c r="F551" s="1">
        <f>Data!E551+Data!F551</f>
        <v>46618.630283504339</v>
      </c>
      <c r="G551" s="1">
        <f>Data!G551</f>
        <v>868.89213531510256</v>
      </c>
      <c r="H551" s="1">
        <f t="shared" si="81"/>
        <v>31191627.054545466</v>
      </c>
      <c r="I551" s="1">
        <f t="shared" si="82"/>
        <v>581358.98181818158</v>
      </c>
      <c r="J551" s="1">
        <f t="shared" si="83"/>
        <v>3812758.3243636372</v>
      </c>
      <c r="K551" s="1">
        <f>'Innlegging av opplysninger'!$B$4*H551</f>
        <v>4054911.5170909106</v>
      </c>
      <c r="L551" s="1"/>
      <c r="M551" s="1">
        <f>'Innlegging av opplysninger'!$B$5*H551</f>
        <v>4086103.1441454561</v>
      </c>
      <c r="N551" s="1">
        <f>'Innlegging av opplysninger'!$B$5*I551</f>
        <v>76158.026618181786</v>
      </c>
      <c r="O551" s="1">
        <f>'Innlegging av opplysninger'!$B$5*J551</f>
        <v>499471.34049163648</v>
      </c>
      <c r="P551" s="1">
        <f>'Innlegging av opplysninger'!$B$5*K551</f>
        <v>531193.40873890929</v>
      </c>
      <c r="Q551" s="1"/>
      <c r="R551" s="1">
        <f>'Innlegging av opplysninger'!$C$11*SUM(H551:Q551)</f>
        <v>1703676.1083168704</v>
      </c>
      <c r="S551" s="1">
        <f>'Innlegging av opplysninger'!$C$13*(((H551+J551+M551+O551)*Data!H551)+(J551+O551)*(1-Data!H551)*1.8/12+I551+N551+K551+L551+P551+Q551)</f>
        <v>403298.97030928714</v>
      </c>
      <c r="T551" s="1">
        <f>'Innlegging av opplysninger'!$C$13*((H551+J551+M551+O551)*(1-Data!H551)-(J551+O551)*(1-Data!H551)*1.8/12)</f>
        <v>1928047.2831769567</v>
      </c>
      <c r="U551" s="1">
        <f>Data!I551</f>
        <v>10.521700000000001</v>
      </c>
      <c r="V551" s="1">
        <f>Data!J551+Data!K551</f>
        <v>44956.030711133491</v>
      </c>
      <c r="W551" s="1">
        <f>Data!L551</f>
        <v>1183.4846080006082</v>
      </c>
      <c r="X551" s="1">
        <f t="shared" si="87"/>
        <v>5160151.2909090901</v>
      </c>
      <c r="Y551" s="100">
        <f t="shared" si="88"/>
        <v>135842.94545454546</v>
      </c>
      <c r="Z551" s="100">
        <f t="shared" si="89"/>
        <v>757327.17579999985</v>
      </c>
      <c r="AA551" s="100">
        <f>'Innlegging av opplysninger'!$B$4*X551</f>
        <v>670819.66781818168</v>
      </c>
      <c r="AB551" s="1"/>
      <c r="AC551" s="1">
        <f>'Innlegging av opplysninger'!$B$5*X551</f>
        <v>675979.81910909084</v>
      </c>
      <c r="AD551" s="1">
        <f>'Innlegging av opplysninger'!$B$5*Y551</f>
        <v>17795.425854545458</v>
      </c>
      <c r="AE551" s="1">
        <f>'Innlegging av opplysninger'!$B$5*Z551</f>
        <v>99209.86002979998</v>
      </c>
      <c r="AF551" s="1">
        <f>'Innlegging av opplysninger'!$B$5*AA551</f>
        <v>87877.376484181805</v>
      </c>
      <c r="AG551" s="1"/>
      <c r="AH551" s="1">
        <f>'Innlegging av opplysninger'!$C$11*SUM(X551:AG551)</f>
        <v>288990.1353354585</v>
      </c>
      <c r="AI551" s="1">
        <f>'Innlegging av opplysninger'!$C$13*(((X551+Z551+AC551+AE551)*Data!M551)+(Z551+AE551)*(1-Data!M551)*1.8/12+Y551+AD551+AA551+AB551+AF551+AG551)</f>
        <v>54122.430491268067</v>
      </c>
      <c r="AJ551" s="1">
        <f>'Innlegging av opplysninger'!$C$13*((X551+Z551+AC551+AE551)*(1-Data!M551)-(Z551+AE551)*(1-Data!M551)*1.8/12)</f>
        <v>341337.75470462255</v>
      </c>
      <c r="AK551" s="83">
        <f t="shared" si="84"/>
        <v>1993000</v>
      </c>
      <c r="AL551" s="83">
        <f t="shared" si="85"/>
        <v>457000</v>
      </c>
      <c r="AM551" s="83">
        <f t="shared" si="86"/>
        <v>2269000</v>
      </c>
    </row>
    <row r="552" spans="1:39">
      <c r="A552" t="str">
        <f t="shared" si="80"/>
        <v>1839Samferdsel og teknikk</v>
      </c>
      <c r="B552" s="6" t="str">
        <f>Data!A552</f>
        <v>1839</v>
      </c>
      <c r="C552" s="7" t="str">
        <f>Data!B552</f>
        <v>Beiarn kommune</v>
      </c>
      <c r="D552" s="7" t="str">
        <f>Data!C552</f>
        <v>Samferdsel og teknikk</v>
      </c>
      <c r="E552" s="1">
        <f>Data!D552</f>
        <v>1</v>
      </c>
      <c r="F552" s="1">
        <f>Data!E552+Data!F552</f>
        <v>0</v>
      </c>
      <c r="G552" s="1">
        <f>Data!G552</f>
        <v>0</v>
      </c>
      <c r="H552" s="1">
        <f t="shared" si="81"/>
        <v>0</v>
      </c>
      <c r="I552" s="1">
        <f t="shared" si="82"/>
        <v>0</v>
      </c>
      <c r="J552" s="1">
        <f t="shared" si="83"/>
        <v>0</v>
      </c>
      <c r="K552" s="1">
        <f>'Innlegging av opplysninger'!$B$4*H552</f>
        <v>0</v>
      </c>
      <c r="L552" s="1"/>
      <c r="M552" s="1">
        <f>'Innlegging av opplysninger'!$B$5*H552</f>
        <v>0</v>
      </c>
      <c r="N552" s="1">
        <f>'Innlegging av opplysninger'!$B$5*I552</f>
        <v>0</v>
      </c>
      <c r="O552" s="1">
        <f>'Innlegging av opplysninger'!$B$5*J552</f>
        <v>0</v>
      </c>
      <c r="P552" s="1">
        <f>'Innlegging av opplysninger'!$B$5*K552</f>
        <v>0</v>
      </c>
      <c r="Q552" s="1"/>
      <c r="R552" s="1">
        <f>'Innlegging av opplysninger'!$C$11*SUM(H552:Q552)</f>
        <v>0</v>
      </c>
      <c r="S552" s="1">
        <f>'Innlegging av opplysninger'!$C$13*(((H552+J552+M552+O552)*Data!H552)+(J552+O552)*(1-Data!H552)*1.8/12+I552+N552+K552+L552+P552+Q552)</f>
        <v>0</v>
      </c>
      <c r="T552" s="1">
        <f>'Innlegging av opplysninger'!$C$13*((H552+J552+M552+O552)*(1-Data!H552)-(J552+O552)*(1-Data!H552)*1.8/12)</f>
        <v>0</v>
      </c>
      <c r="U552" s="1">
        <f>Data!I552</f>
        <v>0</v>
      </c>
      <c r="V552" s="1">
        <f>Data!J552+Data!K552</f>
        <v>0</v>
      </c>
      <c r="W552" s="1">
        <f>Data!L552</f>
        <v>0</v>
      </c>
      <c r="X552" s="1">
        <f t="shared" si="87"/>
        <v>0</v>
      </c>
      <c r="Y552" s="100">
        <f t="shared" si="88"/>
        <v>0</v>
      </c>
      <c r="Z552" s="100">
        <f t="shared" si="89"/>
        <v>0</v>
      </c>
      <c r="AA552" s="100">
        <f>'Innlegging av opplysninger'!$B$4*X552</f>
        <v>0</v>
      </c>
      <c r="AB552" s="1"/>
      <c r="AC552" s="1">
        <f>'Innlegging av opplysninger'!$B$5*X552</f>
        <v>0</v>
      </c>
      <c r="AD552" s="1">
        <f>'Innlegging av opplysninger'!$B$5*Y552</f>
        <v>0</v>
      </c>
      <c r="AE552" s="1">
        <f>'Innlegging av opplysninger'!$B$5*Z552</f>
        <v>0</v>
      </c>
      <c r="AF552" s="1">
        <f>'Innlegging av opplysninger'!$B$5*AA552</f>
        <v>0</v>
      </c>
      <c r="AG552" s="1"/>
      <c r="AH552" s="1">
        <f>'Innlegging av opplysninger'!$C$11*SUM(X552:AG552)</f>
        <v>0</v>
      </c>
      <c r="AI552" s="1">
        <f>'Innlegging av opplysninger'!$C$13*(((X552+Z552+AC552+AE552)*Data!M552)+(Z552+AE552)*(1-Data!M552)*1.8/12+Y552+AD552+AA552+AB552+AF552+AG552)</f>
        <v>0</v>
      </c>
      <c r="AJ552" s="1">
        <f>'Innlegging av opplysninger'!$C$13*((X552+Z552+AC552+AE552)*(1-Data!M552)-(Z552+AE552)*(1-Data!M552)*1.8/12)</f>
        <v>0</v>
      </c>
      <c r="AK552" s="83">
        <f t="shared" si="84"/>
        <v>0</v>
      </c>
      <c r="AL552" s="83">
        <f t="shared" si="85"/>
        <v>0</v>
      </c>
      <c r="AM552" s="83">
        <f t="shared" si="86"/>
        <v>0</v>
      </c>
    </row>
    <row r="553" spans="1:39">
      <c r="A553" t="str">
        <f t="shared" si="80"/>
        <v>1839Annet</v>
      </c>
      <c r="B553" s="6" t="str">
        <f>Data!A553</f>
        <v>1839</v>
      </c>
      <c r="C553" s="7" t="str">
        <f>Data!B553</f>
        <v>Beiarn kommune</v>
      </c>
      <c r="D553" s="7" t="str">
        <f>Data!C553</f>
        <v>Annet</v>
      </c>
      <c r="E553" s="1">
        <f>Data!D553</f>
        <v>8.3000000000000007</v>
      </c>
      <c r="F553" s="1">
        <f>Data!E553+Data!F553</f>
        <v>0</v>
      </c>
      <c r="G553" s="1">
        <f>Data!G553</f>
        <v>0</v>
      </c>
      <c r="H553" s="1">
        <f t="shared" si="81"/>
        <v>0</v>
      </c>
      <c r="I553" s="1">
        <f t="shared" si="82"/>
        <v>0</v>
      </c>
      <c r="J553" s="1">
        <f t="shared" si="83"/>
        <v>0</v>
      </c>
      <c r="K553" s="1">
        <f>'Innlegging av opplysninger'!$B$4*H553</f>
        <v>0</v>
      </c>
      <c r="L553" s="1"/>
      <c r="M553" s="1">
        <f>'Innlegging av opplysninger'!$B$5*H553</f>
        <v>0</v>
      </c>
      <c r="N553" s="1">
        <f>'Innlegging av opplysninger'!$B$5*I553</f>
        <v>0</v>
      </c>
      <c r="O553" s="1">
        <f>'Innlegging av opplysninger'!$B$5*J553</f>
        <v>0</v>
      </c>
      <c r="P553" s="1">
        <f>'Innlegging av opplysninger'!$B$5*K553</f>
        <v>0</v>
      </c>
      <c r="Q553" s="1"/>
      <c r="R553" s="1">
        <f>'Innlegging av opplysninger'!$C$11*SUM(H553:Q553)</f>
        <v>0</v>
      </c>
      <c r="S553" s="1">
        <f>'Innlegging av opplysninger'!$C$13*(((H553+J553+M553+O553)*Data!H553)+(J553+O553)*(1-Data!H553)*1.8/12+I553+N553+K553+L553+P553+Q553)</f>
        <v>0</v>
      </c>
      <c r="T553" s="1">
        <f>'Innlegging av opplysninger'!$C$13*((H553+J553+M553+O553)*(1-Data!H553)-(J553+O553)*(1-Data!H553)*1.8/12)</f>
        <v>0</v>
      </c>
      <c r="U553" s="1">
        <f>Data!I553</f>
        <v>0</v>
      </c>
      <c r="V553" s="1">
        <f>Data!J553+Data!K553</f>
        <v>0</v>
      </c>
      <c r="W553" s="1">
        <f>Data!L553</f>
        <v>0</v>
      </c>
      <c r="X553" s="1">
        <f t="shared" si="87"/>
        <v>0</v>
      </c>
      <c r="Y553" s="100">
        <f t="shared" si="88"/>
        <v>0</v>
      </c>
      <c r="Z553" s="100">
        <f t="shared" si="89"/>
        <v>0</v>
      </c>
      <c r="AA553" s="100">
        <f>'Innlegging av opplysninger'!$B$4*X553</f>
        <v>0</v>
      </c>
      <c r="AB553" s="1"/>
      <c r="AC553" s="1">
        <f>'Innlegging av opplysninger'!$B$5*X553</f>
        <v>0</v>
      </c>
      <c r="AD553" s="1">
        <f>'Innlegging av opplysninger'!$B$5*Y553</f>
        <v>0</v>
      </c>
      <c r="AE553" s="1">
        <f>'Innlegging av opplysninger'!$B$5*Z553</f>
        <v>0</v>
      </c>
      <c r="AF553" s="1">
        <f>'Innlegging av opplysninger'!$B$5*AA553</f>
        <v>0</v>
      </c>
      <c r="AG553" s="1"/>
      <c r="AH553" s="1">
        <f>'Innlegging av opplysninger'!$C$11*SUM(X553:AG553)</f>
        <v>0</v>
      </c>
      <c r="AI553" s="1">
        <f>'Innlegging av opplysninger'!$C$13*(((X553+Z553+AC553+AE553)*Data!M553)+(Z553+AE553)*(1-Data!M553)*1.8/12+Y553+AD553+AA553+AB553+AF553+AG553)</f>
        <v>0</v>
      </c>
      <c r="AJ553" s="1">
        <f>'Innlegging av opplysninger'!$C$13*((X553+Z553+AC553+AE553)*(1-Data!M553)-(Z553+AE553)*(1-Data!M553)*1.8/12)</f>
        <v>0</v>
      </c>
      <c r="AK553" s="83">
        <f t="shared" si="84"/>
        <v>0</v>
      </c>
      <c r="AL553" s="83">
        <f t="shared" si="85"/>
        <v>0</v>
      </c>
      <c r="AM553" s="83">
        <f t="shared" si="86"/>
        <v>0</v>
      </c>
    </row>
    <row r="554" spans="1:39">
      <c r="A554" t="str">
        <f t="shared" si="80"/>
        <v>1840Alle</v>
      </c>
      <c r="B554" s="6" t="str">
        <f>Data!A554</f>
        <v>1840</v>
      </c>
      <c r="C554" s="7" t="str">
        <f>Data!B554</f>
        <v>Saltdal kommune</v>
      </c>
      <c r="D554" s="7" t="str">
        <f>Data!C554</f>
        <v>Alle</v>
      </c>
      <c r="E554" s="1">
        <f>Data!D554</f>
        <v>424.70050000000015</v>
      </c>
      <c r="F554" s="1">
        <f>Data!E554+Data!F554</f>
        <v>46065.971684182885</v>
      </c>
      <c r="G554" s="1">
        <f>Data!G554</f>
        <v>569.05379202520419</v>
      </c>
      <c r="H554" s="1">
        <f t="shared" si="81"/>
        <v>213428085.89736348</v>
      </c>
      <c r="I554" s="1">
        <f t="shared" si="82"/>
        <v>2636481.0545454575</v>
      </c>
      <c r="J554" s="1">
        <f t="shared" si="83"/>
        <v>25927748.034229074</v>
      </c>
      <c r="K554" s="1">
        <f>'Innlegging av opplysninger'!$B$4*H554</f>
        <v>27745651.166657254</v>
      </c>
      <c r="L554" s="1"/>
      <c r="M554" s="1">
        <f>'Innlegging av opplysninger'!$B$5*H554</f>
        <v>27959079.252554618</v>
      </c>
      <c r="N554" s="1">
        <f>'Innlegging av opplysninger'!$B$5*I554</f>
        <v>345379.01814545493</v>
      </c>
      <c r="O554" s="1">
        <f>'Innlegging av opplysninger'!$B$5*J554</f>
        <v>3396534.9924840089</v>
      </c>
      <c r="P554" s="1">
        <f>'Innlegging av opplysninger'!$B$5*K554</f>
        <v>3634680.3028321005</v>
      </c>
      <c r="Q554" s="1"/>
      <c r="R554" s="1">
        <f>'Innlegging av opplysninger'!$C$11*SUM(H554:Q554)</f>
        <v>11592798.309314836</v>
      </c>
      <c r="S554" s="1">
        <f>'Innlegging av opplysninger'!$C$13*(((H554+J554+M554+O554)*Data!H554)+(J554+O554)*(1-Data!H554)*1.8/12+I554+N554+K554+L554+P554+Q554)</f>
        <v>2260272.2660580738</v>
      </c>
      <c r="T554" s="1">
        <f>'Innlegging av opplysninger'!$C$13*((H554+J554+M554+O554)*(1-Data!H554)-(J554+O554)*(1-Data!H554)*1.8/12)</f>
        <v>13603556.999320123</v>
      </c>
      <c r="U554" s="1">
        <f>Data!I554</f>
        <v>75.958000000000013</v>
      </c>
      <c r="V554" s="1">
        <f>Data!J554+Data!K554</f>
        <v>48038.432388074099</v>
      </c>
      <c r="W554" s="1">
        <f>Data!L554</f>
        <v>602.29021301245427</v>
      </c>
      <c r="X554" s="1">
        <f t="shared" si="87"/>
        <v>39806217.243636362</v>
      </c>
      <c r="Y554" s="100">
        <f t="shared" si="88"/>
        <v>499077.38181818184</v>
      </c>
      <c r="Z554" s="100">
        <f t="shared" si="89"/>
        <v>5763657.1314399997</v>
      </c>
      <c r="AA554" s="100">
        <f>'Innlegging av opplysninger'!$B$4*X554</f>
        <v>5174808.2416727273</v>
      </c>
      <c r="AB554" s="1"/>
      <c r="AC554" s="1">
        <f>'Innlegging av opplysninger'!$B$5*X554</f>
        <v>5214614.4589163633</v>
      </c>
      <c r="AD554" s="1">
        <f>'Innlegging av opplysninger'!$B$5*Y554</f>
        <v>65379.13701818182</v>
      </c>
      <c r="AE554" s="1">
        <f>'Innlegging av opplysninger'!$B$5*Z554</f>
        <v>755039.08421864</v>
      </c>
      <c r="AF554" s="1">
        <f>'Innlegging av opplysninger'!$B$5*AA554</f>
        <v>677899.87965912733</v>
      </c>
      <c r="AG554" s="1"/>
      <c r="AH554" s="1">
        <f>'Innlegging av opplysninger'!$C$11*SUM(X554:AG554)</f>
        <v>2202354.3172184243</v>
      </c>
      <c r="AI554" s="1">
        <f>'Innlegging av opplysninger'!$C$13*(((X554+Z554+AC554+AE554)*Data!M554)+(Z554+AE554)*(1-Data!M554)*1.8/12+Y554+AD554+AA554+AB554+AF554+AG554)</f>
        <v>485571.90757323225</v>
      </c>
      <c r="AJ554" s="1">
        <f>'Innlegging av opplysninger'!$C$13*((X554+Z554+AC554+AE554)*(1-Data!M554)-(Z554+AE554)*(1-Data!M554)*1.8/12)</f>
        <v>2528176.1054625064</v>
      </c>
      <c r="AK554" s="83">
        <f t="shared" si="84"/>
        <v>13795000</v>
      </c>
      <c r="AL554" s="83">
        <f t="shared" si="85"/>
        <v>2746000</v>
      </c>
      <c r="AM554" s="83">
        <f t="shared" si="86"/>
        <v>16132000</v>
      </c>
    </row>
    <row r="555" spans="1:39">
      <c r="A555" t="str">
        <f t="shared" si="80"/>
        <v>1840Administrasjon</v>
      </c>
      <c r="B555" s="6" t="str">
        <f>Data!A555</f>
        <v>1840</v>
      </c>
      <c r="C555" s="7" t="str">
        <f>Data!B555</f>
        <v>Saltdal kommune</v>
      </c>
      <c r="D555" s="7" t="str">
        <f>Data!C555</f>
        <v>Administrasjon</v>
      </c>
      <c r="E555" s="1">
        <f>Data!D555</f>
        <v>17.868099999999998</v>
      </c>
      <c r="F555" s="1">
        <f>Data!E555+Data!F555</f>
        <v>56256.455265715616</v>
      </c>
      <c r="G555" s="1">
        <f>Data!G555</f>
        <v>0</v>
      </c>
      <c r="H555" s="1">
        <f t="shared" si="81"/>
        <v>10965774.199999997</v>
      </c>
      <c r="I555" s="1">
        <f t="shared" si="82"/>
        <v>0</v>
      </c>
      <c r="J555" s="1">
        <f t="shared" si="83"/>
        <v>1315892.9039999996</v>
      </c>
      <c r="K555" s="1">
        <f>'Innlegging av opplysninger'!$B$4*H555</f>
        <v>1425550.6459999997</v>
      </c>
      <c r="L555" s="1"/>
      <c r="M555" s="1">
        <f>'Innlegging av opplysninger'!$B$5*H555</f>
        <v>1436516.4201999998</v>
      </c>
      <c r="N555" s="1">
        <f>'Innlegging av opplysninger'!$B$5*I555</f>
        <v>0</v>
      </c>
      <c r="O555" s="1">
        <f>'Innlegging av opplysninger'!$B$5*J555</f>
        <v>172381.97042399997</v>
      </c>
      <c r="P555" s="1">
        <f>'Innlegging av opplysninger'!$B$5*K555</f>
        <v>186747.13462599998</v>
      </c>
      <c r="Q555" s="1"/>
      <c r="R555" s="1">
        <f>'Innlegging av opplysninger'!$C$11*SUM(H555:Q555)</f>
        <v>589108.80445949978</v>
      </c>
      <c r="S555" s="1">
        <f>'Innlegging av opplysninger'!$C$13*(((H555+J555+M555+O555)*Data!H555)+(J555+O555)*(1-Data!H555)*1.8/12+I555+N555+K555+L555+P555+Q555)</f>
        <v>180401.23184722645</v>
      </c>
      <c r="T555" s="1">
        <f>'Innlegging av opplysninger'!$C$13*((H555+J555+M555+O555)*(1-Data!H555)-(J555+O555)*(1-Data!H555)*1.8/12)</f>
        <v>625747.65846577333</v>
      </c>
      <c r="U555" s="1">
        <f>Data!I555</f>
        <v>6.68</v>
      </c>
      <c r="V555" s="1">
        <f>Data!J555+Data!K555</f>
        <v>47295.265968063875</v>
      </c>
      <c r="W555" s="1">
        <f>Data!L555</f>
        <v>0</v>
      </c>
      <c r="X555" s="1">
        <f t="shared" si="87"/>
        <v>3446535.0181818181</v>
      </c>
      <c r="Y555" s="100">
        <f t="shared" si="88"/>
        <v>0</v>
      </c>
      <c r="Z555" s="100">
        <f t="shared" si="89"/>
        <v>492854.50759999995</v>
      </c>
      <c r="AA555" s="100">
        <f>'Innlegging av opplysninger'!$B$4*X555</f>
        <v>448049.55236363638</v>
      </c>
      <c r="AB555" s="1"/>
      <c r="AC555" s="1">
        <f>'Innlegging av opplysninger'!$B$5*X555</f>
        <v>451496.08738181816</v>
      </c>
      <c r="AD555" s="1">
        <f>'Innlegging av opplysninger'!$B$5*Y555</f>
        <v>0</v>
      </c>
      <c r="AE555" s="1">
        <f>'Innlegging av opplysninger'!$B$5*Z555</f>
        <v>64563.9404956</v>
      </c>
      <c r="AF555" s="1">
        <f>'Innlegging av opplysninger'!$B$5*AA555</f>
        <v>58694.491359636369</v>
      </c>
      <c r="AG555" s="1"/>
      <c r="AH555" s="1">
        <f>'Innlegging av opplysninger'!$C$11*SUM(X555:AG555)</f>
        <v>188563.35670053534</v>
      </c>
      <c r="AI555" s="1">
        <f>'Innlegging av opplysninger'!$C$13*(((X555+Z555+AC555+AE555)*Data!M555)+(Z555+AE555)*(1-Data!M555)*1.8/12+Y555+AD555+AA555+AB555+AF555+AG555)</f>
        <v>37278.903413452957</v>
      </c>
      <c r="AJ555" s="1">
        <f>'Innlegging av opplysninger'!$C$13*((X555+Z555+AC555+AE555)*(1-Data!M555)-(Z555+AE555)*(1-Data!M555)*1.8/12)</f>
        <v>220755.16365043749</v>
      </c>
      <c r="AK555" s="83">
        <f t="shared" si="84"/>
        <v>778000</v>
      </c>
      <c r="AL555" s="83">
        <f t="shared" si="85"/>
        <v>218000</v>
      </c>
      <c r="AM555" s="83">
        <f t="shared" si="86"/>
        <v>847000</v>
      </c>
    </row>
    <row r="556" spans="1:39">
      <c r="A556" t="str">
        <f t="shared" si="80"/>
        <v>1840Undervisning</v>
      </c>
      <c r="B556" s="6" t="str">
        <f>Data!A556</f>
        <v>1840</v>
      </c>
      <c r="C556" s="7" t="str">
        <f>Data!B556</f>
        <v>Saltdal kommune</v>
      </c>
      <c r="D556" s="7" t="str">
        <f>Data!C556</f>
        <v>Undervisning</v>
      </c>
      <c r="E556" s="1">
        <f>Data!D556</f>
        <v>92.809600000000003</v>
      </c>
      <c r="F556" s="1">
        <f>Data!E556+Data!F556</f>
        <v>46121.498774552078</v>
      </c>
      <c r="G556" s="1">
        <f>Data!G556</f>
        <v>4.0852454918456704</v>
      </c>
      <c r="H556" s="1">
        <f t="shared" si="81"/>
        <v>46696558.392727293</v>
      </c>
      <c r="I556" s="1">
        <f t="shared" si="82"/>
        <v>4136.1818181818171</v>
      </c>
      <c r="J556" s="1">
        <f t="shared" si="83"/>
        <v>5604083.3489454566</v>
      </c>
      <c r="K556" s="1">
        <f>'Innlegging av opplysninger'!$B$4*H556</f>
        <v>6070552.5910545485</v>
      </c>
      <c r="L556" s="1"/>
      <c r="M556" s="1">
        <f>'Innlegging av opplysninger'!$B$5*H556</f>
        <v>6117249.1494472753</v>
      </c>
      <c r="N556" s="1">
        <f>'Innlegging av opplysninger'!$B$5*I556</f>
        <v>541.83981818181803</v>
      </c>
      <c r="O556" s="1">
        <f>'Innlegging av opplysninger'!$B$5*J556</f>
        <v>734134.91871185484</v>
      </c>
      <c r="P556" s="1">
        <f>'Innlegging av opplysninger'!$B$5*K556</f>
        <v>795242.38942814583</v>
      </c>
      <c r="Q556" s="1"/>
      <c r="R556" s="1">
        <f>'Innlegging av opplysninger'!$C$11*SUM(H556:Q556)</f>
        <v>2508854.9548541354</v>
      </c>
      <c r="S556" s="1">
        <f>'Innlegging av opplysninger'!$C$13*(((H556+J556+M556+O556)*Data!H556)+(J556+O556)*(1-Data!H556)*1.8/12+I556+N556+K556+L556+P556+Q556)</f>
        <v>423491.25014468975</v>
      </c>
      <c r="T556" s="1">
        <f>'Innlegging av opplysninger'!$C$13*((H556+J556+M556+O556)*(1-Data!H556)-(J556+O556)*(1-Data!H556)*1.8/12)</f>
        <v>3009678.6880767583</v>
      </c>
      <c r="U556" s="1">
        <f>Data!I556</f>
        <v>10.7072</v>
      </c>
      <c r="V556" s="1">
        <f>Data!J556+Data!K556</f>
        <v>49710.569819062563</v>
      </c>
      <c r="W556" s="1">
        <f>Data!L556</f>
        <v>0</v>
      </c>
      <c r="X556" s="1">
        <f t="shared" si="87"/>
        <v>5806483.7800000003</v>
      </c>
      <c r="Y556" s="100">
        <f t="shared" si="88"/>
        <v>0</v>
      </c>
      <c r="Z556" s="100">
        <f t="shared" si="89"/>
        <v>830327.18053999997</v>
      </c>
      <c r="AA556" s="100">
        <f>'Innlegging av opplysninger'!$B$4*X556</f>
        <v>754842.89140000008</v>
      </c>
      <c r="AB556" s="1"/>
      <c r="AC556" s="1">
        <f>'Innlegging av opplysninger'!$B$5*X556</f>
        <v>760649.37518000009</v>
      </c>
      <c r="AD556" s="1">
        <f>'Innlegging av opplysninger'!$B$5*Y556</f>
        <v>0</v>
      </c>
      <c r="AE556" s="1">
        <f>'Innlegging av opplysninger'!$B$5*Z556</f>
        <v>108772.86065074</v>
      </c>
      <c r="AF556" s="1">
        <f>'Innlegging av opplysninger'!$B$5*AA556</f>
        <v>98884.418773400015</v>
      </c>
      <c r="AG556" s="1"/>
      <c r="AH556" s="1">
        <f>'Innlegging av opplysninger'!$C$11*SUM(X556:AG556)</f>
        <v>317678.49924867734</v>
      </c>
      <c r="AI556" s="1">
        <f>'Innlegging av opplysninger'!$C$13*(((X556+Z556+AC556+AE556)*Data!M556)+(Z556+AE556)*(1-Data!M556)*1.8/12+Y556+AD556+AA556+AB556+AF556+AG556)</f>
        <v>65292.500913993608</v>
      </c>
      <c r="AJ556" s="1">
        <f>'Innlegging av opplysninger'!$C$13*((X556+Z556+AC556+AE556)*(1-Data!M556)-(Z556+AE556)*(1-Data!M556)*1.8/12)</f>
        <v>369425.44542630168</v>
      </c>
      <c r="AK556" s="83">
        <f t="shared" si="84"/>
        <v>2827000</v>
      </c>
      <c r="AL556" s="83">
        <f t="shared" si="85"/>
        <v>489000</v>
      </c>
      <c r="AM556" s="83">
        <f t="shared" si="86"/>
        <v>3379000</v>
      </c>
    </row>
    <row r="557" spans="1:39">
      <c r="A557" t="str">
        <f t="shared" si="80"/>
        <v>1840Barnehager</v>
      </c>
      <c r="B557" s="6" t="str">
        <f>Data!A557</f>
        <v>1840</v>
      </c>
      <c r="C557" s="7" t="str">
        <f>Data!B557</f>
        <v>Saltdal kommune</v>
      </c>
      <c r="D557" s="7" t="str">
        <f>Data!C557</f>
        <v>Barnehager</v>
      </c>
      <c r="E557" s="1">
        <f>Data!D557</f>
        <v>53.823699999999995</v>
      </c>
      <c r="F557" s="1">
        <f>Data!E557+Data!F557</f>
        <v>40704.821296194794</v>
      </c>
      <c r="G557" s="1">
        <f>Data!G557</f>
        <v>20.57365064088868</v>
      </c>
      <c r="H557" s="1">
        <f t="shared" si="81"/>
        <v>23900553.709090903</v>
      </c>
      <c r="I557" s="1">
        <f t="shared" si="82"/>
        <v>12080.181818181816</v>
      </c>
      <c r="J557" s="1">
        <f t="shared" si="83"/>
        <v>2869516.0669090902</v>
      </c>
      <c r="K557" s="1">
        <f>'Innlegging av opplysninger'!$B$4*H557</f>
        <v>3107071.9821818178</v>
      </c>
      <c r="L557" s="1"/>
      <c r="M557" s="1">
        <f>'Innlegging av opplysninger'!$B$5*H557</f>
        <v>3130972.5358909084</v>
      </c>
      <c r="N557" s="1">
        <f>'Innlegging av opplysninger'!$B$5*I557</f>
        <v>1582.5038181818179</v>
      </c>
      <c r="O557" s="1">
        <f>'Innlegging av opplysninger'!$B$5*J557</f>
        <v>375906.6047650908</v>
      </c>
      <c r="P557" s="1">
        <f>'Innlegging av opplysninger'!$B$5*K557</f>
        <v>407026.42966581817</v>
      </c>
      <c r="Q557" s="1"/>
      <c r="R557" s="1">
        <f>'Innlegging av opplysninger'!$C$11*SUM(H557:Q557)</f>
        <v>1284578.9805373196</v>
      </c>
      <c r="S557" s="1">
        <f>'Innlegging av opplysninger'!$C$13*(((H557+J557+M557+O557)*Data!H557)+(J557+O557)*(1-Data!H557)*1.8/12+I557+N557+K557+L557+P557+Q557)</f>
        <v>208757.87390822658</v>
      </c>
      <c r="T557" s="1">
        <f>'Innlegging av opplysninger'!$C$13*((H557+J557+M557+O557)*(1-Data!H557)-(J557+O557)*(1-Data!H557)*1.8/12)</f>
        <v>1549087.0468270527</v>
      </c>
      <c r="U557" s="1">
        <f>Data!I557</f>
        <v>5.8</v>
      </c>
      <c r="V557" s="1">
        <f>Data!J557+Data!K557</f>
        <v>43147.988505747133</v>
      </c>
      <c r="W557" s="1">
        <f>Data!L557</f>
        <v>0</v>
      </c>
      <c r="X557" s="1">
        <f t="shared" si="87"/>
        <v>2730090.9090909092</v>
      </c>
      <c r="Y557" s="100">
        <f t="shared" si="88"/>
        <v>0</v>
      </c>
      <c r="Z557" s="100">
        <f t="shared" si="89"/>
        <v>390403</v>
      </c>
      <c r="AA557" s="100">
        <f>'Innlegging av opplysninger'!$B$4*X557</f>
        <v>354911.81818181818</v>
      </c>
      <c r="AB557" s="1"/>
      <c r="AC557" s="1">
        <f>'Innlegging av opplysninger'!$B$5*X557</f>
        <v>357641.90909090912</v>
      </c>
      <c r="AD557" s="1">
        <f>'Innlegging av opplysninger'!$B$5*Y557</f>
        <v>0</v>
      </c>
      <c r="AE557" s="1">
        <f>'Innlegging av opplysninger'!$B$5*Z557</f>
        <v>51142.793000000005</v>
      </c>
      <c r="AF557" s="1">
        <f>'Innlegging av opplysninger'!$B$5*AA557</f>
        <v>46493.448181818181</v>
      </c>
      <c r="AG557" s="1"/>
      <c r="AH557" s="1">
        <f>'Innlegging av opplysninger'!$C$11*SUM(X557:AG557)</f>
        <v>149365.98734672728</v>
      </c>
      <c r="AI557" s="1">
        <f>'Innlegging av opplysninger'!$C$13*(((X557+Z557+AC557+AE557)*Data!M557)+(Z557+AE557)*(1-Data!M557)*1.8/12+Y557+AD557+AA557+AB557+AF557+AG557)</f>
        <v>24317.131036309089</v>
      </c>
      <c r="AJ557" s="1">
        <f>'Innlegging av opplysninger'!$C$13*((X557+Z557+AC557+AE557)*(1-Data!M557)-(Z557+AE557)*(1-Data!M557)*1.8/12)</f>
        <v>180078.43059605456</v>
      </c>
      <c r="AK557" s="83">
        <f t="shared" si="84"/>
        <v>1434000</v>
      </c>
      <c r="AL557" s="83">
        <f t="shared" si="85"/>
        <v>233000</v>
      </c>
      <c r="AM557" s="83">
        <f t="shared" si="86"/>
        <v>1729000</v>
      </c>
    </row>
    <row r="558" spans="1:39">
      <c r="A558" t="str">
        <f t="shared" si="80"/>
        <v>1840Helse/pleie/omsorg</v>
      </c>
      <c r="B558" s="6" t="str">
        <f>Data!A558</f>
        <v>1840</v>
      </c>
      <c r="C558" s="7" t="str">
        <f>Data!B558</f>
        <v>Saltdal kommune</v>
      </c>
      <c r="D558" s="7" t="str">
        <f>Data!C558</f>
        <v>Helse/pleie/omsorg</v>
      </c>
      <c r="E558" s="1">
        <f>Data!D558</f>
        <v>233.57249999999996</v>
      </c>
      <c r="F558" s="1">
        <f>Data!E558+Data!F558</f>
        <v>46410.037181567495</v>
      </c>
      <c r="G558" s="1">
        <f>Data!G558</f>
        <v>1018.0343148273035</v>
      </c>
      <c r="H558" s="1">
        <f t="shared" si="81"/>
        <v>118255728.10463642</v>
      </c>
      <c r="I558" s="1">
        <f t="shared" si="82"/>
        <v>2594016.2181818215</v>
      </c>
      <c r="J558" s="1">
        <f t="shared" si="83"/>
        <v>14501969.318738187</v>
      </c>
      <c r="K558" s="1">
        <f>'Innlegging av opplysninger'!$B$4*H558</f>
        <v>15373244.653602734</v>
      </c>
      <c r="L558" s="1"/>
      <c r="M558" s="1">
        <f>'Innlegging av opplysninger'!$B$5*H558</f>
        <v>15491500.38170737</v>
      </c>
      <c r="N558" s="1">
        <f>'Innlegging av opplysninger'!$B$5*I558</f>
        <v>339816.12458181864</v>
      </c>
      <c r="O558" s="1">
        <f>'Innlegging av opplysninger'!$B$5*J558</f>
        <v>1899757.9807547026</v>
      </c>
      <c r="P558" s="1">
        <f>'Innlegging av opplysninger'!$B$5*K558</f>
        <v>2013895.0496219583</v>
      </c>
      <c r="Q558" s="1"/>
      <c r="R558" s="1">
        <f>'Innlegging av opplysninger'!$C$11*SUM(H558:Q558)</f>
        <v>6477857.2576093506</v>
      </c>
      <c r="S558" s="1">
        <f>'Innlegging av opplysninger'!$C$13*(((H558+J558+M558+O558)*Data!H558)+(J558+O558)*(1-Data!H558)*1.8/12+I558+N558+K558+L558+P558+Q558)</f>
        <v>1310797.9160257338</v>
      </c>
      <c r="T558" s="1">
        <f>'Innlegging av opplysninger'!$C$13*((H558+J558+M558+O558)*(1-Data!H558)-(J558+O558)*(1-Data!H558)*1.8/12)</f>
        <v>7553638.3312291652</v>
      </c>
      <c r="U558" s="1">
        <f>Data!I558</f>
        <v>44.46080000000002</v>
      </c>
      <c r="V558" s="1">
        <f>Data!J558+Data!K558</f>
        <v>48313.947885927955</v>
      </c>
      <c r="W558" s="1">
        <f>Data!L558</f>
        <v>1012.0796296962712</v>
      </c>
      <c r="X558" s="1">
        <f t="shared" si="87"/>
        <v>23433564.809090909</v>
      </c>
      <c r="Y558" s="100">
        <f t="shared" si="88"/>
        <v>490885.85454545444</v>
      </c>
      <c r="Z558" s="100">
        <f t="shared" si="89"/>
        <v>3421196.4449</v>
      </c>
      <c r="AA558" s="100">
        <f>'Innlegging av opplysninger'!$B$4*X558</f>
        <v>3046363.4251818182</v>
      </c>
      <c r="AB558" s="1"/>
      <c r="AC558" s="1">
        <f>'Innlegging av opplysninger'!$B$5*X558</f>
        <v>3069796.9899909091</v>
      </c>
      <c r="AD558" s="1">
        <f>'Innlegging av opplysninger'!$B$5*Y558</f>
        <v>64306.046945454531</v>
      </c>
      <c r="AE558" s="1">
        <f>'Innlegging av opplysninger'!$B$5*Z558</f>
        <v>448176.73428189999</v>
      </c>
      <c r="AF558" s="1">
        <f>'Innlegging av opplysninger'!$B$5*AA558</f>
        <v>399073.60869881819</v>
      </c>
      <c r="AG558" s="1"/>
      <c r="AH558" s="1">
        <f>'Innlegging av opplysninger'!$C$11*SUM(X558:AG558)</f>
        <v>1306187.8287181396</v>
      </c>
      <c r="AI558" s="1">
        <f>'Innlegging av opplysninger'!$C$13*(((X558+Z558+AC558+AE558)*Data!M558)+(Z558+AE558)*(1-Data!M558)*1.8/12+Y558+AD558+AA558+AB558+AF558+AG558)</f>
        <v>312583.98953177128</v>
      </c>
      <c r="AJ558" s="1">
        <f>'Innlegging av opplysninger'!$C$13*((X558+Z558+AC558+AE558)*(1-Data!M558)-(Z558+AE558)*(1-Data!M558)*1.8/12)</f>
        <v>1474830.9339772623</v>
      </c>
      <c r="AK558" s="83">
        <f t="shared" si="84"/>
        <v>7784000</v>
      </c>
      <c r="AL558" s="83">
        <f t="shared" si="85"/>
        <v>1623000</v>
      </c>
      <c r="AM558" s="83">
        <f t="shared" si="86"/>
        <v>9028000</v>
      </c>
    </row>
    <row r="559" spans="1:39">
      <c r="A559" t="str">
        <f t="shared" si="80"/>
        <v>1840Samferdsel og teknikk</v>
      </c>
      <c r="B559" s="6" t="str">
        <f>Data!A559</f>
        <v>1840</v>
      </c>
      <c r="C559" s="7" t="str">
        <f>Data!B559</f>
        <v>Saltdal kommune</v>
      </c>
      <c r="D559" s="7" t="str">
        <f>Data!C559</f>
        <v>Samferdsel og teknikk</v>
      </c>
      <c r="E559" s="1">
        <f>Data!D559</f>
        <v>19.240000000000002</v>
      </c>
      <c r="F559" s="1">
        <f>Data!E559+Data!F559</f>
        <v>46304.067047817043</v>
      </c>
      <c r="G559" s="1">
        <f>Data!G559</f>
        <v>125.05769230769228</v>
      </c>
      <c r="H559" s="1">
        <f t="shared" si="81"/>
        <v>9718802.7272727266</v>
      </c>
      <c r="I559" s="1">
        <f t="shared" si="82"/>
        <v>26248.472727272725</v>
      </c>
      <c r="J559" s="1">
        <f t="shared" si="83"/>
        <v>1169406.1439999999</v>
      </c>
      <c r="K559" s="1">
        <f>'Innlegging av opplysninger'!$B$4*H559</f>
        <v>1263444.3545454545</v>
      </c>
      <c r="L559" s="1"/>
      <c r="M559" s="1">
        <f>'Innlegging av opplysninger'!$B$5*H559</f>
        <v>1273163.1572727272</v>
      </c>
      <c r="N559" s="1">
        <f>'Innlegging av opplysninger'!$B$5*I559</f>
        <v>3438.549927272727</v>
      </c>
      <c r="O559" s="1">
        <f>'Innlegging av opplysninger'!$B$5*J559</f>
        <v>153192.204864</v>
      </c>
      <c r="P559" s="1">
        <f>'Innlegging av opplysninger'!$B$5*K559</f>
        <v>165511.21044545455</v>
      </c>
      <c r="Q559" s="1"/>
      <c r="R559" s="1">
        <f>'Innlegging av opplysninger'!$C$11*SUM(H559:Q559)</f>
        <v>523381.85920008639</v>
      </c>
      <c r="S559" s="1">
        <f>'Innlegging av opplysninger'!$C$13*(((H559+J559+M559+O559)*Data!H559)+(J559+O559)*(1-Data!H559)*1.8/12+I559+N559+K559+L559+P559+Q559)</f>
        <v>95962.341784481017</v>
      </c>
      <c r="T559" s="1">
        <f>'Innlegging av opplysninger'!$C$13*((H559+J559+M559+O559)*(1-Data!H559)-(J559+O559)*(1-Data!H559)*1.8/12)</f>
        <v>620244.41291037423</v>
      </c>
      <c r="U559" s="1">
        <f>Data!I559</f>
        <v>4.6099999999999994</v>
      </c>
      <c r="V559" s="1">
        <f>Data!J559+Data!K559</f>
        <v>47646.276211135228</v>
      </c>
      <c r="W559" s="1">
        <f>Data!L559</f>
        <v>0</v>
      </c>
      <c r="X559" s="1">
        <f t="shared" si="87"/>
        <v>2396174.5454545459</v>
      </c>
      <c r="Y559" s="100">
        <f t="shared" si="88"/>
        <v>0</v>
      </c>
      <c r="Z559" s="100">
        <f t="shared" si="89"/>
        <v>342652.96</v>
      </c>
      <c r="AA559" s="100">
        <f>'Innlegging av opplysninger'!$B$4*X559</f>
        <v>311502.69090909098</v>
      </c>
      <c r="AB559" s="1"/>
      <c r="AC559" s="1">
        <f>'Innlegging av opplysninger'!$B$5*X559</f>
        <v>313898.86545454554</v>
      </c>
      <c r="AD559" s="1">
        <f>'Innlegging av opplysninger'!$B$5*Y559</f>
        <v>0</v>
      </c>
      <c r="AE559" s="1">
        <f>'Innlegging av opplysninger'!$B$5*Z559</f>
        <v>44887.537760000007</v>
      </c>
      <c r="AF559" s="1">
        <f>'Innlegging av opplysninger'!$B$5*AA559</f>
        <v>40806.852509090917</v>
      </c>
      <c r="AG559" s="1"/>
      <c r="AH559" s="1">
        <f>'Innlegging av opplysninger'!$C$11*SUM(X559:AG559)</f>
        <v>131097.0911793164</v>
      </c>
      <c r="AI559" s="1">
        <f>'Innlegging av opplysninger'!$C$13*(((X559+Z559+AC559+AE559)*Data!M559)+(Z559+AE559)*(1-Data!M559)*1.8/12+Y559+AD559+AA559+AB559+AF559+AG559)</f>
        <v>26022.396861679641</v>
      </c>
      <c r="AJ559" s="1">
        <f>'Innlegging av opplysninger'!$C$13*((X559+Z559+AC559+AE559)*(1-Data!M559)-(Z559+AE559)*(1-Data!M559)*1.8/12)</f>
        <v>153373.6226468586</v>
      </c>
      <c r="AK559" s="83">
        <f t="shared" si="84"/>
        <v>654000</v>
      </c>
      <c r="AL559" s="83">
        <f t="shared" si="85"/>
        <v>122000</v>
      </c>
      <c r="AM559" s="83">
        <f t="shared" si="86"/>
        <v>774000</v>
      </c>
    </row>
    <row r="560" spans="1:39">
      <c r="A560" t="str">
        <f t="shared" si="80"/>
        <v>1840Annet</v>
      </c>
      <c r="B560" s="6" t="str">
        <f>Data!A560</f>
        <v>1840</v>
      </c>
      <c r="C560" s="7" t="str">
        <f>Data!B560</f>
        <v>Saltdal kommune</v>
      </c>
      <c r="D560" s="7" t="str">
        <f>Data!C560</f>
        <v>Annet</v>
      </c>
      <c r="E560" s="1">
        <f>Data!D560</f>
        <v>7.3866000000000005</v>
      </c>
      <c r="F560" s="1">
        <f>Data!E560+Data!F560</f>
        <v>48282.651919241143</v>
      </c>
      <c r="G560" s="1">
        <f>Data!G560</f>
        <v>0</v>
      </c>
      <c r="H560" s="1">
        <f t="shared" si="81"/>
        <v>3890668.7636363637</v>
      </c>
      <c r="I560" s="1">
        <f t="shared" si="82"/>
        <v>0</v>
      </c>
      <c r="J560" s="1">
        <f t="shared" si="83"/>
        <v>466880.25163636362</v>
      </c>
      <c r="K560" s="1">
        <f>'Innlegging av opplysninger'!$B$4*H560</f>
        <v>505786.93927272729</v>
      </c>
      <c r="L560" s="1"/>
      <c r="M560" s="1">
        <f>'Innlegging av opplysninger'!$B$5*H560</f>
        <v>509677.60803636367</v>
      </c>
      <c r="N560" s="1">
        <f>'Innlegging av opplysninger'!$B$5*I560</f>
        <v>0</v>
      </c>
      <c r="O560" s="1">
        <f>'Innlegging av opplysninger'!$B$5*J560</f>
        <v>61161.312964363635</v>
      </c>
      <c r="P560" s="1">
        <f>'Innlegging av opplysninger'!$B$5*K560</f>
        <v>66258.089044727283</v>
      </c>
      <c r="Q560" s="1"/>
      <c r="R560" s="1">
        <f>'Innlegging av opplysninger'!$C$11*SUM(H560:Q560)</f>
        <v>209016.45265445454</v>
      </c>
      <c r="S560" s="1">
        <f>'Innlegging av opplysninger'!$C$13*(((H560+J560+M560+O560)*Data!H560)+(J560+O560)*(1-Data!H560)*1.8/12+I560+N560+K560+L560+P560+Q560)</f>
        <v>40840.418987789672</v>
      </c>
      <c r="T560" s="1">
        <f>'Innlegging av opplysninger'!$C$13*((H560+J560+M560+O560)*(1-Data!H560)-(J560+O560)*(1-Data!H560)*1.8/12)</f>
        <v>245182.09517093759</v>
      </c>
      <c r="U560" s="1">
        <f>Data!I560</f>
        <v>3.7</v>
      </c>
      <c r="V560" s="1">
        <f>Data!J560+Data!K560</f>
        <v>49385.247747747737</v>
      </c>
      <c r="W560" s="1">
        <f>Data!L560</f>
        <v>202.94324324324322</v>
      </c>
      <c r="X560" s="1">
        <f t="shared" si="87"/>
        <v>1993368.1818181812</v>
      </c>
      <c r="Y560" s="100">
        <f t="shared" si="88"/>
        <v>8191.5272727272713</v>
      </c>
      <c r="Z560" s="100">
        <f t="shared" si="89"/>
        <v>286223.0383999999</v>
      </c>
      <c r="AA560" s="100">
        <f>'Innlegging av opplysninger'!$B$4*X560</f>
        <v>259137.86363636356</v>
      </c>
      <c r="AB560" s="1"/>
      <c r="AC560" s="1">
        <f>'Innlegging av opplysninger'!$B$5*X560</f>
        <v>261131.23181818175</v>
      </c>
      <c r="AD560" s="1">
        <f>'Innlegging av opplysninger'!$B$5*Y560</f>
        <v>1073.0900727272726</v>
      </c>
      <c r="AE560" s="1">
        <f>'Innlegging av opplysninger'!$B$5*Z560</f>
        <v>37495.218030399992</v>
      </c>
      <c r="AF560" s="1">
        <f>'Innlegging av opplysninger'!$B$5*AA560</f>
        <v>33947.060136363631</v>
      </c>
      <c r="AG560" s="1"/>
      <c r="AH560" s="1">
        <f>'Innlegging av opplysninger'!$C$11*SUM(X560:AG560)</f>
        <v>109461.55402502793</v>
      </c>
      <c r="AI560" s="1">
        <f>'Innlegging av opplysninger'!$C$13*(((X560+Z560+AC560+AE560)*Data!M560)+(Z560+AE560)*(1-Data!M560)*1.8/12+Y560+AD560+AA560+AB560+AF560+AG560)</f>
        <v>20109.175668681528</v>
      </c>
      <c r="AJ560" s="1">
        <f>'Innlegging av opplysninger'!$C$13*((X560+Z560+AC560+AE560)*(1-Data!M560)-(Z560+AE560)*(1-Data!M560)*1.8/12)</f>
        <v>129680.31931293562</v>
      </c>
      <c r="AK560" s="83">
        <f t="shared" si="84"/>
        <v>318000</v>
      </c>
      <c r="AL560" s="83">
        <f t="shared" si="85"/>
        <v>61000</v>
      </c>
      <c r="AM560" s="83">
        <f t="shared" si="86"/>
        <v>375000</v>
      </c>
    </row>
    <row r="561" spans="1:39">
      <c r="A561" t="str">
        <f t="shared" si="80"/>
        <v>1841Alle</v>
      </c>
      <c r="B561" s="6" t="str">
        <f>Data!A561</f>
        <v>1841</v>
      </c>
      <c r="C561" s="7" t="str">
        <f>Data!B561</f>
        <v>Fauske kommune</v>
      </c>
      <c r="D561" s="7" t="str">
        <f>Data!C561</f>
        <v>Alle</v>
      </c>
      <c r="E561" s="1">
        <f>Data!D561</f>
        <v>571.11990000000003</v>
      </c>
      <c r="F561" s="1">
        <f>Data!E561+Data!F561</f>
        <v>46795.470125406231</v>
      </c>
      <c r="G561" s="1">
        <f>Data!G561</f>
        <v>546.42336924348081</v>
      </c>
      <c r="H561" s="1">
        <f t="shared" si="81"/>
        <v>291554446.01972723</v>
      </c>
      <c r="I561" s="1">
        <f t="shared" si="82"/>
        <v>3404435.5636363621</v>
      </c>
      <c r="J561" s="1">
        <f t="shared" si="83"/>
        <v>35395065.790003628</v>
      </c>
      <c r="K561" s="1">
        <f>'Innlegging av opplysninger'!$B$4*H561</f>
        <v>37902077.982564539</v>
      </c>
      <c r="L561" s="1"/>
      <c r="M561" s="1">
        <f>'Innlegging av opplysninger'!$B$5*H561</f>
        <v>38193632.42858427</v>
      </c>
      <c r="N561" s="1">
        <f>'Innlegging av opplysninger'!$B$5*I561</f>
        <v>445981.05883636343</v>
      </c>
      <c r="O561" s="1">
        <f>'Innlegging av opplysninger'!$B$5*J561</f>
        <v>4636753.6184904752</v>
      </c>
      <c r="P561" s="1">
        <f>'Innlegging av opplysninger'!$B$5*K561</f>
        <v>4965172.215715955</v>
      </c>
      <c r="Q561" s="1"/>
      <c r="R561" s="1">
        <f>'Innlegging av opplysninger'!$C$11*SUM(H561:Q561)</f>
        <v>15826907.457747234</v>
      </c>
      <c r="S561" s="1">
        <f>'Innlegging av opplysninger'!$C$13*(((H561+J561+M561+O561)*Data!H561)+(J561+O561)*(1-Data!H561)*1.8/12+I561+N561+K561+L561+P561+Q561)</f>
        <v>3119269.2034464409</v>
      </c>
      <c r="T561" s="1">
        <f>'Innlegging av opplysninger'!$C$13*((H561+J561+M561+O561)*(1-Data!H561)-(J561+O561)*(1-Data!H561)*1.8/12)</f>
        <v>18538604.159786616</v>
      </c>
      <c r="U561" s="1">
        <f>Data!I561</f>
        <v>101.84759999999999</v>
      </c>
      <c r="V561" s="1">
        <f>Data!J561+Data!K561</f>
        <v>47660.196390489305</v>
      </c>
      <c r="W561" s="1">
        <f>Data!L561</f>
        <v>554.5903879914697</v>
      </c>
      <c r="X561" s="1">
        <f t="shared" si="87"/>
        <v>52953563.104363613</v>
      </c>
      <c r="Y561" s="100">
        <f t="shared" si="88"/>
        <v>616185.81818181812</v>
      </c>
      <c r="Z561" s="100">
        <f t="shared" si="89"/>
        <v>7660474.0959239965</v>
      </c>
      <c r="AA561" s="100">
        <f>'Innlegging av opplysninger'!$B$4*X561</f>
        <v>6883963.2035672702</v>
      </c>
      <c r="AB561" s="1"/>
      <c r="AC561" s="1">
        <f>'Innlegging av opplysninger'!$B$5*X561</f>
        <v>6936916.7666716333</v>
      </c>
      <c r="AD561" s="1">
        <f>'Innlegging av opplysninger'!$B$5*Y561</f>
        <v>80720.342181818181</v>
      </c>
      <c r="AE561" s="1">
        <f>'Innlegging av opplysninger'!$B$5*Z561</f>
        <v>1003522.1065660436</v>
      </c>
      <c r="AF561" s="1">
        <f>'Innlegging av opplysninger'!$B$5*AA561</f>
        <v>901799.17966731242</v>
      </c>
      <c r="AG561" s="1"/>
      <c r="AH561" s="1">
        <f>'Innlegging av opplysninger'!$C$11*SUM(X561:AG561)</f>
        <v>2927411.4954506927</v>
      </c>
      <c r="AI561" s="1">
        <f>'Innlegging av opplysninger'!$C$13*(((X561+Z561+AC561+AE561)*Data!M561)+(Z561+AE561)*(1-Data!M561)*1.8/12+Y561+AD561+AA561+AB561+AF561+AG561)</f>
        <v>564604.77000339166</v>
      </c>
      <c r="AJ561" s="1">
        <f>'Innlegging av opplysninger'!$C$13*((X561+Z561+AC561+AE561)*(1-Data!M561)-(Z561+AE561)*(1-Data!M561)*1.8/12)</f>
        <v>3441326.7500870298</v>
      </c>
      <c r="AK561" s="83">
        <f t="shared" si="84"/>
        <v>18754000</v>
      </c>
      <c r="AL561" s="83">
        <f t="shared" si="85"/>
        <v>3684000</v>
      </c>
      <c r="AM561" s="83">
        <f t="shared" si="86"/>
        <v>21980000</v>
      </c>
    </row>
    <row r="562" spans="1:39">
      <c r="A562" t="str">
        <f t="shared" si="80"/>
        <v>1841Administrasjon</v>
      </c>
      <c r="B562" s="6" t="str">
        <f>Data!A562</f>
        <v>1841</v>
      </c>
      <c r="C562" s="7" t="str">
        <f>Data!B562</f>
        <v>Fauske kommune</v>
      </c>
      <c r="D562" s="7" t="str">
        <f>Data!C562</f>
        <v>Administrasjon</v>
      </c>
      <c r="E562" s="1">
        <f>Data!D562</f>
        <v>39.6</v>
      </c>
      <c r="F562" s="1">
        <f>Data!E562+Data!F562</f>
        <v>48384.259259259248</v>
      </c>
      <c r="G562" s="1">
        <f>Data!G562</f>
        <v>0</v>
      </c>
      <c r="H562" s="1">
        <f t="shared" si="81"/>
        <v>20901999.999999996</v>
      </c>
      <c r="I562" s="1">
        <f t="shared" si="82"/>
        <v>0</v>
      </c>
      <c r="J562" s="1">
        <f t="shared" si="83"/>
        <v>2508239.9999999995</v>
      </c>
      <c r="K562" s="1">
        <f>'Innlegging av opplysninger'!$B$4*H562</f>
        <v>2717259.9999999995</v>
      </c>
      <c r="L562" s="1"/>
      <c r="M562" s="1">
        <f>'Innlegging av opplysninger'!$B$5*H562</f>
        <v>2738161.9999999995</v>
      </c>
      <c r="N562" s="1">
        <f>'Innlegging av opplysninger'!$B$5*I562</f>
        <v>0</v>
      </c>
      <c r="O562" s="1">
        <f>'Innlegging av opplysninger'!$B$5*J562</f>
        <v>328579.43999999994</v>
      </c>
      <c r="P562" s="1">
        <f>'Innlegging av opplysninger'!$B$5*K562</f>
        <v>355961.05999999994</v>
      </c>
      <c r="Q562" s="1"/>
      <c r="R562" s="1">
        <f>'Innlegging av opplysninger'!$C$11*SUM(H562:Q562)</f>
        <v>1122907.6949999998</v>
      </c>
      <c r="S562" s="1">
        <f>'Innlegging av opplysninger'!$C$13*(((H562+J562+M562+O562)*Data!H562)+(J562+O562)*(1-Data!H562)*1.8/12+I562+N562+K562+L562+P562+Q562)</f>
        <v>276973.63257918542</v>
      </c>
      <c r="T562" s="1">
        <f>'Innlegging av opplysninger'!$C$13*((H562+J562+M562+O562)*(1-Data!H562)-(J562+O562)*(1-Data!H562)*1.8/12)</f>
        <v>1259636.8974208143</v>
      </c>
      <c r="U562" s="1">
        <f>Data!I562</f>
        <v>5.9</v>
      </c>
      <c r="V562" s="1">
        <f>Data!J562+Data!K562</f>
        <v>40682.48587570621</v>
      </c>
      <c r="W562" s="1">
        <f>Data!L562</f>
        <v>0</v>
      </c>
      <c r="X562" s="1">
        <f t="shared" si="87"/>
        <v>2618472.7272727271</v>
      </c>
      <c r="Y562" s="100">
        <f t="shared" si="88"/>
        <v>0</v>
      </c>
      <c r="Z562" s="100">
        <f t="shared" si="89"/>
        <v>374441.59999999992</v>
      </c>
      <c r="AA562" s="100">
        <f>'Innlegging av opplysninger'!$B$4*X562</f>
        <v>340401.45454545453</v>
      </c>
      <c r="AB562" s="1"/>
      <c r="AC562" s="1">
        <f>'Innlegging av opplysninger'!$B$5*X562</f>
        <v>343019.92727272725</v>
      </c>
      <c r="AD562" s="1">
        <f>'Innlegging av opplysninger'!$B$5*Y562</f>
        <v>0</v>
      </c>
      <c r="AE562" s="1">
        <f>'Innlegging av opplysninger'!$B$5*Z562</f>
        <v>49051.849599999994</v>
      </c>
      <c r="AF562" s="1">
        <f>'Innlegging av opplysninger'!$B$5*AA562</f>
        <v>44592.590545454543</v>
      </c>
      <c r="AG562" s="1"/>
      <c r="AH562" s="1">
        <f>'Innlegging av opplysninger'!$C$11*SUM(X562:AG562)</f>
        <v>143259.24567098179</v>
      </c>
      <c r="AI562" s="1">
        <f>'Innlegging av opplysninger'!$C$13*(((X562+Z562+AC562+AE562)*Data!M562)+(Z562+AE562)*(1-Data!M562)*1.8/12+Y562+AD562+AA562+AB562+AF562+AG562)</f>
        <v>23322.939251607273</v>
      </c>
      <c r="AJ562" s="1">
        <f>'Innlegging av opplysninger'!$C$13*((X562+Z562+AC562+AE562)*(1-Data!M562)-(Z562+AE562)*(1-Data!M562)*1.8/12)</f>
        <v>172716.02850868361</v>
      </c>
      <c r="AK562" s="83">
        <f t="shared" si="84"/>
        <v>1266000</v>
      </c>
      <c r="AL562" s="83">
        <f t="shared" si="85"/>
        <v>300000</v>
      </c>
      <c r="AM562" s="83">
        <f t="shared" si="86"/>
        <v>1432000</v>
      </c>
    </row>
    <row r="563" spans="1:39">
      <c r="A563" t="str">
        <f t="shared" si="80"/>
        <v>1841Undervisning</v>
      </c>
      <c r="B563" s="6" t="str">
        <f>Data!A563</f>
        <v>1841</v>
      </c>
      <c r="C563" s="7" t="str">
        <f>Data!B563</f>
        <v>Fauske kommune</v>
      </c>
      <c r="D563" s="7" t="str">
        <f>Data!C563</f>
        <v>Undervisning</v>
      </c>
      <c r="E563" s="1">
        <f>Data!D563</f>
        <v>160.18189999999998</v>
      </c>
      <c r="F563" s="1">
        <f>Data!E563+Data!F563</f>
        <v>47868.729849263014</v>
      </c>
      <c r="G563" s="1">
        <f>Data!G563</f>
        <v>0</v>
      </c>
      <c r="H563" s="1">
        <f t="shared" si="81"/>
        <v>83647681.06736359</v>
      </c>
      <c r="I563" s="1">
        <f t="shared" si="82"/>
        <v>0</v>
      </c>
      <c r="J563" s="1">
        <f t="shared" si="83"/>
        <v>10037721.728083631</v>
      </c>
      <c r="K563" s="1">
        <f>'Innlegging av opplysninger'!$B$4*H563</f>
        <v>10874198.538757266</v>
      </c>
      <c r="L563" s="1"/>
      <c r="M563" s="1">
        <f>'Innlegging av opplysninger'!$B$5*H563</f>
        <v>10957846.219824631</v>
      </c>
      <c r="N563" s="1">
        <f>'Innlegging av opplysninger'!$B$5*I563</f>
        <v>0</v>
      </c>
      <c r="O563" s="1">
        <f>'Innlegging av opplysninger'!$B$5*J563</f>
        <v>1314941.5463789557</v>
      </c>
      <c r="P563" s="1">
        <f>'Innlegging av opplysninger'!$B$5*K563</f>
        <v>1424520.008577202</v>
      </c>
      <c r="Q563" s="1"/>
      <c r="R563" s="1">
        <f>'Innlegging av opplysninger'!$C$11*SUM(H563:Q563)</f>
        <v>4493762.54614144</v>
      </c>
      <c r="S563" s="1">
        <f>'Innlegging av opplysninger'!$C$13*(((H563+J563+M563+O563)*Data!H563)+(J563+O563)*(1-Data!H563)*1.8/12+I563+N563+K563+L563+P563+Q563)</f>
        <v>823993.73476332251</v>
      </c>
      <c r="T563" s="1">
        <f>'Innlegging av opplysninger'!$C$13*((H563+J563+M563+O563)*(1-Data!H563)-(J563+O563)*(1-Data!H563)*1.8/12)</f>
        <v>5325365.5389039107</v>
      </c>
      <c r="U563" s="1">
        <f>Data!I563</f>
        <v>30.169999999999998</v>
      </c>
      <c r="V563" s="1">
        <f>Data!J563+Data!K563</f>
        <v>48108.349574632637</v>
      </c>
      <c r="W563" s="1">
        <f>Data!L563</f>
        <v>4.255883327809082</v>
      </c>
      <c r="X563" s="1">
        <f t="shared" si="87"/>
        <v>15833769.890909089</v>
      </c>
      <c r="Y563" s="100">
        <f t="shared" si="88"/>
        <v>1400.7272727272727</v>
      </c>
      <c r="Z563" s="100">
        <f t="shared" si="89"/>
        <v>2264429.3983999994</v>
      </c>
      <c r="AA563" s="100">
        <f>'Innlegging av opplysninger'!$B$4*X563</f>
        <v>2058390.0858181815</v>
      </c>
      <c r="AB563" s="1"/>
      <c r="AC563" s="1">
        <f>'Innlegging av opplysninger'!$B$5*X563</f>
        <v>2074223.8557090908</v>
      </c>
      <c r="AD563" s="1">
        <f>'Innlegging av opplysninger'!$B$5*Y563</f>
        <v>183.49527272727275</v>
      </c>
      <c r="AE563" s="1">
        <f>'Innlegging av opplysninger'!$B$5*Z563</f>
        <v>296640.25119039993</v>
      </c>
      <c r="AF563" s="1">
        <f>'Innlegging av opplysninger'!$B$5*AA563</f>
        <v>269649.10124218179</v>
      </c>
      <c r="AG563" s="1"/>
      <c r="AH563" s="1">
        <f>'Innlegging av opplysninger'!$C$11*SUM(X563:AG563)</f>
        <v>866350.0986209471</v>
      </c>
      <c r="AI563" s="1">
        <f>'Innlegging av opplysninger'!$C$13*(((X563+Z563+AC563+AE563)*Data!M563)+(Z563+AE563)*(1-Data!M563)*1.8/12+Y563+AD563+AA563+AB563+AF563+AG563)</f>
        <v>149776.51076019654</v>
      </c>
      <c r="AJ563" s="1">
        <f>'Innlegging av opplysninger'!$C$13*((X563+Z563+AC563+AE563)*(1-Data!M563)-(Z563+AE563)*(1-Data!M563)*1.8/12)</f>
        <v>1035755.2031421523</v>
      </c>
      <c r="AK563" s="83">
        <f t="shared" si="84"/>
        <v>5360000</v>
      </c>
      <c r="AL563" s="83">
        <f t="shared" si="85"/>
        <v>974000</v>
      </c>
      <c r="AM563" s="83">
        <f t="shared" si="86"/>
        <v>6361000</v>
      </c>
    </row>
    <row r="564" spans="1:39">
      <c r="A564" t="str">
        <f t="shared" si="80"/>
        <v>1841Barnehager</v>
      </c>
      <c r="B564" s="6" t="str">
        <f>Data!A564</f>
        <v>1841</v>
      </c>
      <c r="C564" s="7" t="str">
        <f>Data!B564</f>
        <v>Fauske kommune</v>
      </c>
      <c r="D564" s="7" t="str">
        <f>Data!C564</f>
        <v>Barnehager</v>
      </c>
      <c r="E564" s="1">
        <f>Data!D564</f>
        <v>50.025700000000001</v>
      </c>
      <c r="F564" s="1">
        <f>Data!E564+Data!F564</f>
        <v>39868.696556636547</v>
      </c>
      <c r="G564" s="1">
        <f>Data!G564</f>
        <v>0</v>
      </c>
      <c r="H564" s="1">
        <f t="shared" si="81"/>
        <v>21757739.490909085</v>
      </c>
      <c r="I564" s="1">
        <f t="shared" si="82"/>
        <v>0</v>
      </c>
      <c r="J564" s="1">
        <f t="shared" si="83"/>
        <v>2610928.7389090899</v>
      </c>
      <c r="K564" s="1">
        <f>'Innlegging av opplysninger'!$B$4*H564</f>
        <v>2828506.1338181812</v>
      </c>
      <c r="L564" s="1"/>
      <c r="M564" s="1">
        <f>'Innlegging av opplysninger'!$B$5*H564</f>
        <v>2850263.8733090903</v>
      </c>
      <c r="N564" s="1">
        <f>'Innlegging av opplysninger'!$B$5*I564</f>
        <v>0</v>
      </c>
      <c r="O564" s="1">
        <f>'Innlegging av opplysninger'!$B$5*J564</f>
        <v>342031.66479709081</v>
      </c>
      <c r="P564" s="1">
        <f>'Innlegging av opplysninger'!$B$5*K564</f>
        <v>370534.30353018176</v>
      </c>
      <c r="Q564" s="1"/>
      <c r="R564" s="1">
        <f>'Innlegging av opplysninger'!$C$11*SUM(H564:Q564)</f>
        <v>1168880.1598003632</v>
      </c>
      <c r="S564" s="1">
        <f>'Innlegging av opplysninger'!$C$13*(((H564+J564+M564+O564)*Data!H564)+(J564+O564)*(1-Data!H564)*1.8/12+I564+N564+K564+L564+P564+Q564)</f>
        <v>191630.24407803398</v>
      </c>
      <c r="T564" s="1">
        <f>'Innlegging av opplysninger'!$C$13*((H564+J564+M564+O564)*(1-Data!H564)-(J564+O564)*(1-Data!H564)*1.8/12)</f>
        <v>1407889.9745961472</v>
      </c>
      <c r="U564" s="1">
        <f>Data!I564</f>
        <v>12.45</v>
      </c>
      <c r="V564" s="1">
        <f>Data!J564+Data!K564</f>
        <v>45736.03212851406</v>
      </c>
      <c r="W564" s="1">
        <f>Data!L564</f>
        <v>0</v>
      </c>
      <c r="X564" s="1">
        <f t="shared" si="87"/>
        <v>6211784.7272727275</v>
      </c>
      <c r="Y564" s="100">
        <f t="shared" si="88"/>
        <v>0</v>
      </c>
      <c r="Z564" s="100">
        <f t="shared" si="89"/>
        <v>888285.21600000001</v>
      </c>
      <c r="AA564" s="100">
        <f>'Innlegging av opplysninger'!$B$4*X564</f>
        <v>807532.01454545464</v>
      </c>
      <c r="AB564" s="1"/>
      <c r="AC564" s="1">
        <f>'Innlegging av opplysninger'!$B$5*X564</f>
        <v>813743.79927272734</v>
      </c>
      <c r="AD564" s="1">
        <f>'Innlegging av opplysninger'!$B$5*Y564</f>
        <v>0</v>
      </c>
      <c r="AE564" s="1">
        <f>'Innlegging av opplysninger'!$B$5*Z564</f>
        <v>116365.36329600001</v>
      </c>
      <c r="AF564" s="1">
        <f>'Innlegging av opplysninger'!$B$5*AA564</f>
        <v>105786.69390545457</v>
      </c>
      <c r="AG564" s="1"/>
      <c r="AH564" s="1">
        <f>'Innlegging av opplysninger'!$C$11*SUM(X564:AG564)</f>
        <v>339852.91694310983</v>
      </c>
      <c r="AI564" s="1">
        <f>'Innlegging av opplysninger'!$C$13*(((X564+Z564+AC564+AE564)*Data!M564)+(Z564+AE564)*(1-Data!M564)*1.8/12+Y564+AD564+AA564+AB564+AF564+AG564)</f>
        <v>58394.815909245168</v>
      </c>
      <c r="AJ564" s="1">
        <f>'Innlegging av opplysninger'!$C$13*((X564+Z564+AC564+AE564)*(1-Data!M564)-(Z564+AE564)*(1-Data!M564)*1.8/12)</f>
        <v>406667.07043395779</v>
      </c>
      <c r="AK564" s="83">
        <f t="shared" si="84"/>
        <v>1509000</v>
      </c>
      <c r="AL564" s="83">
        <f t="shared" si="85"/>
        <v>250000</v>
      </c>
      <c r="AM564" s="83">
        <f t="shared" si="86"/>
        <v>1815000</v>
      </c>
    </row>
    <row r="565" spans="1:39">
      <c r="A565" t="str">
        <f t="shared" si="80"/>
        <v>1841Helse/pleie/omsorg</v>
      </c>
      <c r="B565" s="6" t="str">
        <f>Data!A565</f>
        <v>1841</v>
      </c>
      <c r="C565" s="7" t="str">
        <f>Data!B565</f>
        <v>Fauske kommune</v>
      </c>
      <c r="D565" s="7" t="str">
        <f>Data!C565</f>
        <v>Helse/pleie/omsorg</v>
      </c>
      <c r="E565" s="1">
        <f>Data!D565</f>
        <v>287.63060000000002</v>
      </c>
      <c r="F565" s="1">
        <f>Data!E565+Data!F565</f>
        <v>47593.289945970042</v>
      </c>
      <c r="G565" s="1">
        <f>Data!G565</f>
        <v>1070.2448904949611</v>
      </c>
      <c r="H565" s="1">
        <f t="shared" si="81"/>
        <v>149337671.37963635</v>
      </c>
      <c r="I565" s="1">
        <f t="shared" si="82"/>
        <v>3358201.9636363629</v>
      </c>
      <c r="J565" s="1">
        <f t="shared" si="83"/>
        <v>18323504.801192727</v>
      </c>
      <c r="K565" s="1">
        <f>'Innlegging av opplysninger'!$B$4*H565</f>
        <v>19413897.279352725</v>
      </c>
      <c r="L565" s="1"/>
      <c r="M565" s="1">
        <f>'Innlegging av opplysninger'!$B$5*H565</f>
        <v>19563234.950732362</v>
      </c>
      <c r="N565" s="1">
        <f>'Innlegging av opplysninger'!$B$5*I565</f>
        <v>439924.45723636355</v>
      </c>
      <c r="O565" s="1">
        <f>'Innlegging av opplysninger'!$B$5*J565</f>
        <v>2400379.1289562471</v>
      </c>
      <c r="P565" s="1">
        <f>'Innlegging av opplysninger'!$B$5*K565</f>
        <v>2543220.5435952069</v>
      </c>
      <c r="Q565" s="1"/>
      <c r="R565" s="1">
        <f>'Innlegging av opplysninger'!$C$11*SUM(H565:Q565)</f>
        <v>8184441.311164856</v>
      </c>
      <c r="S565" s="1">
        <f>'Innlegging av opplysninger'!$C$13*(((H565+J565+M565+O565)*Data!H565)+(J565+O565)*(1-Data!H565)*1.8/12+I565+N565+K565+L565+P565+Q565)</f>
        <v>1684794.138876776</v>
      </c>
      <c r="T565" s="1">
        <f>'Innlegging av opplysninger'!$C$13*((H565+J565+M565+O565)*(1-Data!H565)-(J565+O565)*(1-Data!H565)*1.8/12)</f>
        <v>9514967.6553488169</v>
      </c>
      <c r="U565" s="1">
        <f>Data!I565</f>
        <v>40.291500000000006</v>
      </c>
      <c r="V565" s="1">
        <f>Data!J565+Data!K565</f>
        <v>46055.788244832438</v>
      </c>
      <c r="W565" s="1">
        <f>Data!L565</f>
        <v>1346.2968616209373</v>
      </c>
      <c r="X565" s="1">
        <f t="shared" si="87"/>
        <v>20243528.64072727</v>
      </c>
      <c r="Y565" s="100">
        <f t="shared" si="88"/>
        <v>591756.21818181814</v>
      </c>
      <c r="Z565" s="100">
        <f t="shared" si="89"/>
        <v>2979445.7348239995</v>
      </c>
      <c r="AA565" s="100">
        <f>'Innlegging av opplysninger'!$B$4*X565</f>
        <v>2631658.7232945454</v>
      </c>
      <c r="AB565" s="1"/>
      <c r="AC565" s="1">
        <f>'Innlegging av opplysninger'!$B$5*X565</f>
        <v>2651902.2519352725</v>
      </c>
      <c r="AD565" s="1">
        <f>'Innlegging av opplysninger'!$B$5*Y565</f>
        <v>77520.06458181818</v>
      </c>
      <c r="AE565" s="1">
        <f>'Innlegging av opplysninger'!$B$5*Z565</f>
        <v>390307.39126194397</v>
      </c>
      <c r="AF565" s="1">
        <f>'Innlegging av opplysninger'!$B$5*AA565</f>
        <v>344747.29275158548</v>
      </c>
      <c r="AG565" s="1"/>
      <c r="AH565" s="1">
        <f>'Innlegging av opplysninger'!$C$11*SUM(X565:AG565)</f>
        <v>1136612.9200672135</v>
      </c>
      <c r="AI565" s="1">
        <f>'Innlegging av opplysninger'!$C$13*(((X565+Z565+AC565+AE565)*Data!M565)+(Z565+AE565)*(1-Data!M565)*1.8/12+Y565+AD565+AA565+AB565+AF565+AG565)</f>
        <v>217131.09235412156</v>
      </c>
      <c r="AJ565" s="1">
        <f>'Innlegging av opplysninger'!$C$13*((X565+Z565+AC565+AE565)*(1-Data!M565)-(Z565+AE565)*(1-Data!M565)*1.8/12)</f>
        <v>1338233.9561589074</v>
      </c>
      <c r="AK565" s="83">
        <f t="shared" si="84"/>
        <v>9321000</v>
      </c>
      <c r="AL565" s="83">
        <f t="shared" si="85"/>
        <v>1902000</v>
      </c>
      <c r="AM565" s="83">
        <f t="shared" si="86"/>
        <v>10853000</v>
      </c>
    </row>
    <row r="566" spans="1:39">
      <c r="A566" t="str">
        <f t="shared" si="80"/>
        <v>1841Samferdsel og teknikk</v>
      </c>
      <c r="B566" s="6" t="str">
        <f>Data!A566</f>
        <v>1841</v>
      </c>
      <c r="C566" s="7" t="str">
        <f>Data!B566</f>
        <v>Fauske kommune</v>
      </c>
      <c r="D566" s="7" t="str">
        <f>Data!C566</f>
        <v>Samferdsel og teknikk</v>
      </c>
      <c r="E566" s="1">
        <f>Data!D566</f>
        <v>23.588800000000003</v>
      </c>
      <c r="F566" s="1">
        <f>Data!E566+Data!F566</f>
        <v>43610.777572407256</v>
      </c>
      <c r="G566" s="1">
        <f>Data!G566</f>
        <v>147.71374550634198</v>
      </c>
      <c r="H566" s="1">
        <f t="shared" si="81"/>
        <v>11222464.472727276</v>
      </c>
      <c r="I566" s="1">
        <f t="shared" si="82"/>
        <v>38011.527272727275</v>
      </c>
      <c r="J566" s="1">
        <f t="shared" si="83"/>
        <v>1351257.1200000003</v>
      </c>
      <c r="K566" s="1">
        <f>'Innlegging av opplysninger'!$B$4*H566</f>
        <v>1458920.381454546</v>
      </c>
      <c r="L566" s="1"/>
      <c r="M566" s="1">
        <f>'Innlegging av opplysninger'!$B$5*H566</f>
        <v>1470142.8459272732</v>
      </c>
      <c r="N566" s="1">
        <f>'Innlegging av opplysninger'!$B$5*I566</f>
        <v>4979.5100727272729</v>
      </c>
      <c r="O566" s="1">
        <f>'Innlegging av opplysninger'!$B$5*J566</f>
        <v>177014.68272000004</v>
      </c>
      <c r="P566" s="1">
        <f>'Innlegging av opplysninger'!$B$5*K566</f>
        <v>191118.56997054553</v>
      </c>
      <c r="Q566" s="1"/>
      <c r="R566" s="1">
        <f>'Innlegging av opplysninger'!$C$11*SUM(H566:Q566)</f>
        <v>604728.54618551373</v>
      </c>
      <c r="S566" s="1">
        <f>'Innlegging av opplysninger'!$C$13*(((H566+J566+M566+O566)*Data!H566)+(J566+O566)*(1-Data!H566)*1.8/12+I566+N566+K566+L566+P566+Q566)</f>
        <v>100564.0149107313</v>
      </c>
      <c r="T566" s="1">
        <f>'Innlegging av opplysninger'!$C$13*((H566+J566+M566+O566)*(1-Data!H566)-(J566+O566)*(1-Data!H566)*1.8/12)</f>
        <v>726959.2588168137</v>
      </c>
      <c r="U566" s="1">
        <f>Data!I566</f>
        <v>6.7900000000000009</v>
      </c>
      <c r="V566" s="1">
        <f>Data!J566+Data!K566</f>
        <v>52862.113402061856</v>
      </c>
      <c r="W566" s="1">
        <f>Data!L566</f>
        <v>310.89543446244471</v>
      </c>
      <c r="X566" s="1">
        <f t="shared" si="87"/>
        <v>3915640.9090909092</v>
      </c>
      <c r="Y566" s="100">
        <f t="shared" si="88"/>
        <v>23028.872727272723</v>
      </c>
      <c r="Z566" s="100">
        <f t="shared" si="89"/>
        <v>563229.77879999997</v>
      </c>
      <c r="AA566" s="100">
        <f>'Innlegging av opplysninger'!$B$4*X566</f>
        <v>509033.31818181823</v>
      </c>
      <c r="AB566" s="1"/>
      <c r="AC566" s="1">
        <f>'Innlegging av opplysninger'!$B$5*X566</f>
        <v>512948.95909090911</v>
      </c>
      <c r="AD566" s="1">
        <f>'Innlegging av opplysninger'!$B$5*Y566</f>
        <v>3016.7823272727269</v>
      </c>
      <c r="AE566" s="1">
        <f>'Innlegging av opplysninger'!$B$5*Z566</f>
        <v>73783.101022799994</v>
      </c>
      <c r="AF566" s="1">
        <f>'Innlegging av opplysninger'!$B$5*AA566</f>
        <v>66683.364681818188</v>
      </c>
      <c r="AG566" s="1"/>
      <c r="AH566" s="1">
        <f>'Innlegging av opplysninger'!$C$11*SUM(X566:AG566)</f>
        <v>215359.87326506642</v>
      </c>
      <c r="AI566" s="1">
        <f>'Innlegging av opplysninger'!$C$13*(((X566+Z566+AC566+AE566)*Data!M566)+(Z566+AE566)*(1-Data!M566)*1.8/12+Y566+AD566+AA566+AB566+AF566+AG566)</f>
        <v>36260.342034363297</v>
      </c>
      <c r="AJ566" s="1">
        <f>'Innlegging av opplysninger'!$C$13*((X566+Z566+AC566+AE566)*(1-Data!M566)-(Z566+AE566)*(1-Data!M566)*1.8/12)</f>
        <v>258442.64243362233</v>
      </c>
      <c r="AK566" s="83">
        <f t="shared" si="84"/>
        <v>820000</v>
      </c>
      <c r="AL566" s="83">
        <f t="shared" si="85"/>
        <v>137000</v>
      </c>
      <c r="AM566" s="83">
        <f t="shared" si="86"/>
        <v>985000</v>
      </c>
    </row>
    <row r="567" spans="1:39">
      <c r="A567" t="str">
        <f t="shared" si="80"/>
        <v>1841Annet</v>
      </c>
      <c r="B567" s="6" t="str">
        <f>Data!A567</f>
        <v>1841</v>
      </c>
      <c r="C567" s="7" t="str">
        <f>Data!B567</f>
        <v>Fauske kommune</v>
      </c>
      <c r="D567" s="7" t="str">
        <f>Data!C567</f>
        <v>Annet</v>
      </c>
      <c r="E567" s="1">
        <f>Data!D567</f>
        <v>10.0929</v>
      </c>
      <c r="F567" s="1">
        <f>Data!E567+Data!F567</f>
        <v>42567.700809479931</v>
      </c>
      <c r="G567" s="1">
        <f>Data!G567</f>
        <v>74.675266771691</v>
      </c>
      <c r="H567" s="1">
        <f t="shared" si="81"/>
        <v>4686889.6090909094</v>
      </c>
      <c r="I567" s="1">
        <f t="shared" si="82"/>
        <v>8222.072727272729</v>
      </c>
      <c r="J567" s="1">
        <f t="shared" si="83"/>
        <v>563413.40181818174</v>
      </c>
      <c r="K567" s="1">
        <f>'Innlegging av opplysninger'!$B$4*H567</f>
        <v>609295.64918181824</v>
      </c>
      <c r="L567" s="1"/>
      <c r="M567" s="1">
        <f>'Innlegging av opplysninger'!$B$5*H567</f>
        <v>613982.53879090911</v>
      </c>
      <c r="N567" s="1">
        <f>'Innlegging av opplysninger'!$B$5*I567</f>
        <v>1077.0915272727275</v>
      </c>
      <c r="O567" s="1">
        <f>'Innlegging av opplysninger'!$B$5*J567</f>
        <v>73807.155638181808</v>
      </c>
      <c r="P567" s="1">
        <f>'Innlegging av opplysninger'!$B$5*K567</f>
        <v>79817.730042818192</v>
      </c>
      <c r="Q567" s="1"/>
      <c r="R567" s="1">
        <f>'Innlegging av opplysninger'!$C$11*SUM(H567:Q567)</f>
        <v>252187.19945505977</v>
      </c>
      <c r="S567" s="1">
        <f>'Innlegging av opplysninger'!$C$13*(((H567+J567+M567+O567)*Data!H567)+(J567+O567)*(1-Data!H567)*1.8/12+I567+N567+K567+L567+P567+Q567)</f>
        <v>41287.772609077096</v>
      </c>
      <c r="T567" s="1">
        <f>'Innlegging av opplysninger'!$C$13*((H567+J567+M567+O567)*(1-Data!H567)-(J567+O567)*(1-Data!H567)*1.8/12)</f>
        <v>303810.50032942573</v>
      </c>
      <c r="U567" s="1">
        <f>Data!I567</f>
        <v>6.2461000000000002</v>
      </c>
      <c r="V567" s="1">
        <f>Data!J567+Data!K567</f>
        <v>60616.529114167235</v>
      </c>
      <c r="W567" s="1">
        <f>Data!L567</f>
        <v>0</v>
      </c>
      <c r="X567" s="1">
        <f t="shared" si="87"/>
        <v>4130366.2090909085</v>
      </c>
      <c r="Y567" s="100">
        <f t="shared" si="88"/>
        <v>0</v>
      </c>
      <c r="Z567" s="100">
        <f t="shared" si="89"/>
        <v>590642.36789999984</v>
      </c>
      <c r="AA567" s="100">
        <f>'Innlegging av opplysninger'!$B$4*X567</f>
        <v>536947.60718181811</v>
      </c>
      <c r="AB567" s="1"/>
      <c r="AC567" s="1">
        <f>'Innlegging av opplysninger'!$B$5*X567</f>
        <v>541077.97339090903</v>
      </c>
      <c r="AD567" s="1">
        <f>'Innlegging av opplysninger'!$B$5*Y567</f>
        <v>0</v>
      </c>
      <c r="AE567" s="1">
        <f>'Innlegging av opplysninger'!$B$5*Z567</f>
        <v>77374.150194899979</v>
      </c>
      <c r="AF567" s="1">
        <f>'Innlegging av opplysninger'!$B$5*AA567</f>
        <v>70340.136540818174</v>
      </c>
      <c r="AG567" s="1"/>
      <c r="AH567" s="1">
        <f>'Innlegging av opplysninger'!$C$11*SUM(X567:AG567)</f>
        <v>225976.44088337541</v>
      </c>
      <c r="AI567" s="1">
        <f>'Innlegging av opplysninger'!$C$13*(((X567+Z567+AC567+AE567)*Data!M567)+(Z567+AE567)*(1-Data!M567)*1.8/12+Y567+AD567+AA567+AB567+AF567+AG567)</f>
        <v>79652.727267135837</v>
      </c>
      <c r="AJ567" s="1">
        <f>'Innlegging av opplysninger'!$C$13*((X567+Z567+AC567+AE567)*(1-Data!M567)-(Z567+AE567)*(1-Data!M567)*1.8/12)</f>
        <v>229578.19183643052</v>
      </c>
      <c r="AK567" s="83">
        <f t="shared" si="84"/>
        <v>478000</v>
      </c>
      <c r="AL567" s="83">
        <f t="shared" si="85"/>
        <v>121000</v>
      </c>
      <c r="AM567" s="83">
        <f t="shared" si="86"/>
        <v>533000</v>
      </c>
    </row>
    <row r="568" spans="1:39">
      <c r="A568" t="str">
        <f t="shared" si="80"/>
        <v>1845Alle</v>
      </c>
      <c r="B568" s="6" t="str">
        <f>Data!A568</f>
        <v>1845</v>
      </c>
      <c r="C568" s="7" t="str">
        <f>Data!B568</f>
        <v>Sørfold kommune</v>
      </c>
      <c r="D568" s="7" t="str">
        <f>Data!C568</f>
        <v>Alle</v>
      </c>
      <c r="E568" s="1">
        <f>Data!D568</f>
        <v>200.60415563412533</v>
      </c>
      <c r="F568" s="1">
        <f>Data!E568+Data!F568</f>
        <v>47300.687823101653</v>
      </c>
      <c r="G568" s="1">
        <f>Data!G568</f>
        <v>419.43866882529574</v>
      </c>
      <c r="H568" s="1">
        <f t="shared" si="81"/>
        <v>103513249.54545449</v>
      </c>
      <c r="I568" s="1">
        <f t="shared" si="82"/>
        <v>917903.34545454523</v>
      </c>
      <c r="J568" s="1">
        <f t="shared" si="83"/>
        <v>12531738.346909083</v>
      </c>
      <c r="K568" s="1">
        <f>'Innlegging av opplysninger'!$B$4*H568</f>
        <v>13456722.440909084</v>
      </c>
      <c r="L568" s="1"/>
      <c r="M568" s="1">
        <f>'Innlegging av opplysninger'!$B$5*H568</f>
        <v>13560235.690454539</v>
      </c>
      <c r="N568" s="1">
        <f>'Innlegging av opplysninger'!$B$5*I568</f>
        <v>120245.33825454542</v>
      </c>
      <c r="O568" s="1">
        <f>'Innlegging av opplysninger'!$B$5*J568</f>
        <v>1641657.72344509</v>
      </c>
      <c r="P568" s="1">
        <f>'Innlegging av opplysninger'!$B$5*K568</f>
        <v>1762830.63975909</v>
      </c>
      <c r="Q568" s="1"/>
      <c r="R568" s="1">
        <f>'Innlegging av opplysninger'!$C$11*SUM(H568:Q568)</f>
        <v>5605174.1566843381</v>
      </c>
      <c r="S568" s="1">
        <f>'Innlegging av opplysninger'!$C$13*(((H568+J568+M568+O568)*Data!H568)+(J568+O568)*(1-Data!H568)*1.8/12+I568+N568+K568+L568+P568+Q568)</f>
        <v>1108117.97753556</v>
      </c>
      <c r="T568" s="1">
        <f>'Innlegging av opplysninger'!$C$13*((H568+J568+M568+O568)*(1-Data!H568)-(J568+O568)*(1-Data!H568)*1.8/12)</f>
        <v>6562120.3421377437</v>
      </c>
      <c r="U568" s="1">
        <f>Data!I568</f>
        <v>33.973499999999994</v>
      </c>
      <c r="V568" s="1">
        <f>Data!J568+Data!K568</f>
        <v>47626.546916469226</v>
      </c>
      <c r="W568" s="1">
        <f>Data!L568</f>
        <v>780.8006240157772</v>
      </c>
      <c r="X568" s="1">
        <f t="shared" si="87"/>
        <v>17651350.81818182</v>
      </c>
      <c r="Y568" s="100">
        <f t="shared" si="88"/>
        <v>289380.32727272727</v>
      </c>
      <c r="Z568" s="100">
        <f t="shared" si="89"/>
        <v>2565524.5538000003</v>
      </c>
      <c r="AA568" s="100">
        <f>'Innlegging av opplysninger'!$B$4*X568</f>
        <v>2294675.6063636369</v>
      </c>
      <c r="AB568" s="1"/>
      <c r="AC568" s="1">
        <f>'Innlegging av opplysninger'!$B$5*X568</f>
        <v>2312326.9571818183</v>
      </c>
      <c r="AD568" s="1">
        <f>'Innlegging av opplysninger'!$B$5*Y568</f>
        <v>37908.822872727273</v>
      </c>
      <c r="AE568" s="1">
        <f>'Innlegging av opplysninger'!$B$5*Z568</f>
        <v>336083.71654780005</v>
      </c>
      <c r="AF568" s="1">
        <f>'Innlegging av opplysninger'!$B$5*AA568</f>
        <v>300602.50443363644</v>
      </c>
      <c r="AG568" s="1"/>
      <c r="AH568" s="1">
        <f>'Innlegging av opplysninger'!$C$11*SUM(X568:AG568)</f>
        <v>979938.42565285834</v>
      </c>
      <c r="AI568" s="1">
        <f>'Innlegging av opplysninger'!$C$13*(((X568+Z568+AC568+AE568)*Data!M568)+(Z568+AE568)*(1-Data!M568)*1.8/12+Y568+AD568+AA568+AB568+AF568+AG568)</f>
        <v>189824.8393961243</v>
      </c>
      <c r="AJ568" s="1">
        <f>'Innlegging av opplysninger'!$C$13*((X568+Z568+AC568+AE568)*(1-Data!M568)-(Z568+AE568)*(1-Data!M568)*1.8/12)</f>
        <v>1151143.5325498923</v>
      </c>
      <c r="AK568" s="83">
        <f t="shared" si="84"/>
        <v>6585000</v>
      </c>
      <c r="AL568" s="83">
        <f t="shared" si="85"/>
        <v>1298000</v>
      </c>
      <c r="AM568" s="83">
        <f t="shared" si="86"/>
        <v>7713000</v>
      </c>
    </row>
    <row r="569" spans="1:39">
      <c r="A569" t="str">
        <f t="shared" si="80"/>
        <v>1845Administrasjon</v>
      </c>
      <c r="B569" s="6" t="str">
        <f>Data!A569</f>
        <v>1845</v>
      </c>
      <c r="C569" s="7" t="str">
        <f>Data!B569</f>
        <v>Sørfold kommune</v>
      </c>
      <c r="D569" s="7" t="str">
        <f>Data!C569</f>
        <v>Administrasjon</v>
      </c>
      <c r="E569" s="1">
        <f>Data!D569</f>
        <v>14.5167</v>
      </c>
      <c r="F569" s="1">
        <f>Data!E569+Data!F569</f>
        <v>51610.649975545413</v>
      </c>
      <c r="G569" s="1">
        <f>Data!G569</f>
        <v>0</v>
      </c>
      <c r="H569" s="1">
        <f t="shared" si="81"/>
        <v>8173268.9727272727</v>
      </c>
      <c r="I569" s="1">
        <f t="shared" si="82"/>
        <v>0</v>
      </c>
      <c r="J569" s="1">
        <f t="shared" si="83"/>
        <v>980792.27672727266</v>
      </c>
      <c r="K569" s="1">
        <f>'Innlegging av opplysninger'!$B$4*H569</f>
        <v>1062524.9664545455</v>
      </c>
      <c r="L569" s="1"/>
      <c r="M569" s="1">
        <f>'Innlegging av opplysninger'!$B$5*H569</f>
        <v>1070698.2354272727</v>
      </c>
      <c r="N569" s="1">
        <f>'Innlegging av opplysninger'!$B$5*I569</f>
        <v>0</v>
      </c>
      <c r="O569" s="1">
        <f>'Innlegging av opplysninger'!$B$5*J569</f>
        <v>128483.78825127272</v>
      </c>
      <c r="P569" s="1">
        <f>'Innlegging av opplysninger'!$B$5*K569</f>
        <v>139190.77060554546</v>
      </c>
      <c r="Q569" s="1"/>
      <c r="R569" s="1">
        <f>'Innlegging av opplysninger'!$C$11*SUM(H569:Q569)</f>
        <v>439088.44238734094</v>
      </c>
      <c r="S569" s="1">
        <f>'Innlegging av opplysninger'!$C$13*(((H569+J569+M569+O569)*Data!H569)+(J569+O569)*(1-Data!H569)*1.8/12+I569+N569+K569+L569+P569+Q569)</f>
        <v>122276.95825637192</v>
      </c>
      <c r="T569" s="1">
        <f>'Innlegging av opplysninger'!$C$13*((H569+J569+M569+O569)*(1-Data!H569)-(J569+O569)*(1-Data!H569)*1.8/12)</f>
        <v>478580.91027367359</v>
      </c>
      <c r="U569" s="1">
        <f>Data!I569</f>
        <v>4.5</v>
      </c>
      <c r="V569" s="1">
        <f>Data!J569+Data!K569</f>
        <v>49752.087407407402</v>
      </c>
      <c r="W569" s="1">
        <f>Data!L569</f>
        <v>0</v>
      </c>
      <c r="X569" s="1">
        <f t="shared" si="87"/>
        <v>2442375.1999999997</v>
      </c>
      <c r="Y569" s="100">
        <f t="shared" si="88"/>
        <v>0</v>
      </c>
      <c r="Z569" s="100">
        <f t="shared" si="89"/>
        <v>349259.6535999999</v>
      </c>
      <c r="AA569" s="100">
        <f>'Innlegging av opplysninger'!$B$4*X569</f>
        <v>317508.77599999995</v>
      </c>
      <c r="AB569" s="1"/>
      <c r="AC569" s="1">
        <f>'Innlegging av opplysninger'!$B$5*X569</f>
        <v>319951.15119999996</v>
      </c>
      <c r="AD569" s="1">
        <f>'Innlegging av opplysninger'!$B$5*Y569</f>
        <v>0</v>
      </c>
      <c r="AE569" s="1">
        <f>'Innlegging av opplysninger'!$B$5*Z569</f>
        <v>45753.014621599992</v>
      </c>
      <c r="AF569" s="1">
        <f>'Innlegging av opplysninger'!$B$5*AA569</f>
        <v>41593.649655999994</v>
      </c>
      <c r="AG569" s="1"/>
      <c r="AH569" s="1">
        <f>'Innlegging av opplysninger'!$C$11*SUM(X569:AG569)</f>
        <v>133624.77491294881</v>
      </c>
      <c r="AI569" s="1">
        <f>'Innlegging av opplysninger'!$C$13*(((X569+Z569+AC569+AE569)*Data!M569)+(Z569+AE569)*(1-Data!M569)*1.8/12+Y569+AD569+AA569+AB569+AF569+AG569)</f>
        <v>28037.231927071018</v>
      </c>
      <c r="AJ569" s="1">
        <f>'Innlegging av opplysninger'!$C$13*((X569+Z569+AC569+AE569)*(1-Data!M569)-(Z569+AE569)*(1-Data!M569)*1.8/12)</f>
        <v>154817.72321696416</v>
      </c>
      <c r="AK569" s="83">
        <f t="shared" si="84"/>
        <v>573000</v>
      </c>
      <c r="AL569" s="83">
        <f t="shared" si="85"/>
        <v>150000</v>
      </c>
      <c r="AM569" s="83">
        <f t="shared" si="86"/>
        <v>633000</v>
      </c>
    </row>
    <row r="570" spans="1:39">
      <c r="A570" t="str">
        <f t="shared" si="80"/>
        <v>1845Undervisning</v>
      </c>
      <c r="B570" s="6" t="str">
        <f>Data!A570</f>
        <v>1845</v>
      </c>
      <c r="C570" s="7" t="str">
        <f>Data!B570</f>
        <v>Sørfold kommune</v>
      </c>
      <c r="D570" s="7" t="str">
        <f>Data!C570</f>
        <v>Undervisning</v>
      </c>
      <c r="E570" s="1">
        <f>Data!D570</f>
        <v>69.273175432525946</v>
      </c>
      <c r="F570" s="1">
        <f>Data!E570+Data!F570</f>
        <v>47207.429914223329</v>
      </c>
      <c r="G570" s="1">
        <f>Data!G570</f>
        <v>0</v>
      </c>
      <c r="H570" s="1">
        <f t="shared" si="81"/>
        <v>35675002.627272718</v>
      </c>
      <c r="I570" s="1">
        <f t="shared" si="82"/>
        <v>0</v>
      </c>
      <c r="J570" s="1">
        <f t="shared" si="83"/>
        <v>4281000.3152727261</v>
      </c>
      <c r="K570" s="1">
        <f>'Innlegging av opplysninger'!$B$4*H570</f>
        <v>4637750.3415454533</v>
      </c>
      <c r="L570" s="1"/>
      <c r="M570" s="1">
        <f>'Innlegging av opplysninger'!$B$5*H570</f>
        <v>4673425.3441727264</v>
      </c>
      <c r="N570" s="1">
        <f>'Innlegging av opplysninger'!$B$5*I570</f>
        <v>0</v>
      </c>
      <c r="O570" s="1">
        <f>'Innlegging av opplysninger'!$B$5*J570</f>
        <v>560811.04130072717</v>
      </c>
      <c r="P570" s="1">
        <f>'Innlegging av opplysninger'!$B$5*K570</f>
        <v>607545.29474245443</v>
      </c>
      <c r="Q570" s="1"/>
      <c r="R570" s="1">
        <f>'Innlegging av opplysninger'!$C$11*SUM(H570:Q570)</f>
        <v>1916550.3286436587</v>
      </c>
      <c r="S570" s="1">
        <f>'Innlegging av opplysninger'!$C$13*(((H570+J570+M570+O570)*Data!H570)+(J570+O570)*(1-Data!H570)*1.8/12+I570+N570+K570+L570+P570+Q570)</f>
        <v>326501.96546085505</v>
      </c>
      <c r="T570" s="1">
        <f>'Innlegging av opplysninger'!$C$13*((H570+J570+M570+O570)*(1-Data!H570)-(J570+O570)*(1-Data!H570)*1.8/12)</f>
        <v>2296145.8526830985</v>
      </c>
      <c r="U570" s="1">
        <f>Data!I570</f>
        <v>7.55</v>
      </c>
      <c r="V570" s="1">
        <f>Data!J570+Data!K570</f>
        <v>52503.454746136871</v>
      </c>
      <c r="W570" s="1">
        <f>Data!L570</f>
        <v>0</v>
      </c>
      <c r="X570" s="1">
        <f t="shared" si="87"/>
        <v>4324375.4545454551</v>
      </c>
      <c r="Y570" s="100">
        <f t="shared" si="88"/>
        <v>0</v>
      </c>
      <c r="Z570" s="100">
        <f t="shared" si="89"/>
        <v>618385.69000000006</v>
      </c>
      <c r="AA570" s="100">
        <f>'Innlegging av opplysninger'!$B$4*X570</f>
        <v>562168.8090909092</v>
      </c>
      <c r="AB570" s="1"/>
      <c r="AC570" s="1">
        <f>'Innlegging av opplysninger'!$B$5*X570</f>
        <v>566493.18454545469</v>
      </c>
      <c r="AD570" s="1">
        <f>'Innlegging av opplysninger'!$B$5*Y570</f>
        <v>0</v>
      </c>
      <c r="AE570" s="1">
        <f>'Innlegging av opplysninger'!$B$5*Z570</f>
        <v>81008.52539000001</v>
      </c>
      <c r="AF570" s="1">
        <f>'Innlegging av opplysninger'!$B$5*AA570</f>
        <v>73644.113990909114</v>
      </c>
      <c r="AG570" s="1"/>
      <c r="AH570" s="1">
        <f>'Innlegging av opplysninger'!$C$11*SUM(X570:AG570)</f>
        <v>236590.87954738369</v>
      </c>
      <c r="AI570" s="1">
        <f>'Innlegging av opplysninger'!$C$13*(((X570+Z570+AC570+AE570)*Data!M570)+(Z570+AE570)*(1-Data!M570)*1.8/12+Y570+AD570+AA570+AB570+AF570+AG570)</f>
        <v>43514.601901871458</v>
      </c>
      <c r="AJ570" s="1">
        <f>'Innlegging av opplysninger'!$C$13*((X570+Z570+AC570+AE570)*(1-Data!M570)-(Z570+AE570)*(1-Data!M570)*1.8/12)</f>
        <v>280241.33853139041</v>
      </c>
      <c r="AK570" s="83">
        <f t="shared" si="84"/>
        <v>2153000</v>
      </c>
      <c r="AL570" s="83">
        <f t="shared" si="85"/>
        <v>370000</v>
      </c>
      <c r="AM570" s="83">
        <f t="shared" si="86"/>
        <v>2576000</v>
      </c>
    </row>
    <row r="571" spans="1:39">
      <c r="A571" t="str">
        <f t="shared" si="80"/>
        <v>1845Barnehager</v>
      </c>
      <c r="B571" s="6" t="str">
        <f>Data!A571</f>
        <v>1845</v>
      </c>
      <c r="C571" s="7" t="str">
        <f>Data!B571</f>
        <v>Sørfold kommune</v>
      </c>
      <c r="D571" s="7" t="str">
        <f>Data!C571</f>
        <v>Barnehager</v>
      </c>
      <c r="E571" s="1">
        <f>Data!D571</f>
        <v>18.8</v>
      </c>
      <c r="F571" s="1">
        <f>Data!E571+Data!F571</f>
        <v>42344.592198581558</v>
      </c>
      <c r="G571" s="1">
        <f>Data!G571</f>
        <v>0</v>
      </c>
      <c r="H571" s="1">
        <f t="shared" si="81"/>
        <v>8684490.9090909082</v>
      </c>
      <c r="I571" s="1">
        <f t="shared" si="82"/>
        <v>0</v>
      </c>
      <c r="J571" s="1">
        <f t="shared" si="83"/>
        <v>1042138.9090909089</v>
      </c>
      <c r="K571" s="1">
        <f>'Innlegging av opplysninger'!$B$4*H571</f>
        <v>1128983.8181818181</v>
      </c>
      <c r="L571" s="1"/>
      <c r="M571" s="1">
        <f>'Innlegging av opplysninger'!$B$5*H571</f>
        <v>1137668.3090909091</v>
      </c>
      <c r="N571" s="1">
        <f>'Innlegging av opplysninger'!$B$5*I571</f>
        <v>0</v>
      </c>
      <c r="O571" s="1">
        <f>'Innlegging av opplysninger'!$B$5*J571</f>
        <v>136520.19709090909</v>
      </c>
      <c r="P571" s="1">
        <f>'Innlegging av opplysninger'!$B$5*K571</f>
        <v>147896.88018181818</v>
      </c>
      <c r="Q571" s="1"/>
      <c r="R571" s="1">
        <f>'Innlegging av opplysninger'!$C$11*SUM(H571:Q571)</f>
        <v>466552.56286363624</v>
      </c>
      <c r="S571" s="1">
        <f>'Innlegging av opplysninger'!$C$13*(((H571+J571+M571+O571)*Data!H571)+(J571+O571)*(1-Data!H571)*1.8/12+I571+N571+K571+L571+P571+Q571)</f>
        <v>78922.495858865455</v>
      </c>
      <c r="T571" s="1">
        <f>'Innlegging av opplysninger'!$C$13*((H571+J571+M571+O571)*(1-Data!H571)-(J571+O571)*(1-Data!H571)*1.8/12)</f>
        <v>559517.85332295252</v>
      </c>
      <c r="U571" s="1">
        <f>Data!I571</f>
        <v>0.9</v>
      </c>
      <c r="V571" s="1">
        <f>Data!J571+Data!K571</f>
        <v>36366.666666666664</v>
      </c>
      <c r="W571" s="1">
        <f>Data!L571</f>
        <v>0</v>
      </c>
      <c r="X571" s="1">
        <f t="shared" si="87"/>
        <v>357054.54545454541</v>
      </c>
      <c r="Y571" s="100">
        <f t="shared" si="88"/>
        <v>0</v>
      </c>
      <c r="Z571" s="100">
        <f t="shared" si="89"/>
        <v>51058.799999999988</v>
      </c>
      <c r="AA571" s="100">
        <f>'Innlegging av opplysninger'!$B$4*X571</f>
        <v>46417.090909090904</v>
      </c>
      <c r="AB571" s="1"/>
      <c r="AC571" s="1">
        <f>'Innlegging av opplysninger'!$B$5*X571</f>
        <v>46774.145454545454</v>
      </c>
      <c r="AD571" s="1">
        <f>'Innlegging av opplysninger'!$B$5*Y571</f>
        <v>0</v>
      </c>
      <c r="AE571" s="1">
        <f>'Innlegging av opplysninger'!$B$5*Z571</f>
        <v>6688.7027999999991</v>
      </c>
      <c r="AF571" s="1">
        <f>'Innlegging av opplysninger'!$B$5*AA571</f>
        <v>6080.6389090909088</v>
      </c>
      <c r="AG571" s="1"/>
      <c r="AH571" s="1">
        <f>'Innlegging av opplysninger'!$C$11*SUM(X571:AG571)</f>
        <v>19534.809094036362</v>
      </c>
      <c r="AI571" s="1">
        <f>'Innlegging av opplysninger'!$C$13*(((X571+Z571+AC571+AE571)*Data!M571)+(Z571+AE571)*(1-Data!M571)*1.8/12+Y571+AD571+AA571+AB571+AF571+AG571)</f>
        <v>3180.3124723854539</v>
      </c>
      <c r="AJ571" s="1">
        <f>'Innlegging av opplysninger'!$C$13*((X571+Z571+AC571+AE571)*(1-Data!M571)-(Z571+AE571)*(1-Data!M571)*1.8/12)</f>
        <v>23551.53155103272</v>
      </c>
      <c r="AK571" s="83">
        <f t="shared" si="84"/>
        <v>486000</v>
      </c>
      <c r="AL571" s="83">
        <f t="shared" si="85"/>
        <v>82000</v>
      </c>
      <c r="AM571" s="83">
        <f t="shared" si="86"/>
        <v>583000</v>
      </c>
    </row>
    <row r="572" spans="1:39">
      <c r="A572" t="str">
        <f t="shared" si="80"/>
        <v>1845Helse/pleie/omsorg</v>
      </c>
      <c r="B572" s="6" t="str">
        <f>Data!A572</f>
        <v>1845</v>
      </c>
      <c r="C572" s="7" t="str">
        <f>Data!B572</f>
        <v>Sørfold kommune</v>
      </c>
      <c r="D572" s="7" t="str">
        <f>Data!C572</f>
        <v>Helse/pleie/omsorg</v>
      </c>
      <c r="E572" s="1">
        <f>Data!D572</f>
        <v>86.539080201599461</v>
      </c>
      <c r="F572" s="1">
        <f>Data!E572+Data!F572</f>
        <v>47728.032819138534</v>
      </c>
      <c r="G572" s="1">
        <f>Data!G572</f>
        <v>972.29066687543627</v>
      </c>
      <c r="H572" s="1">
        <f t="shared" si="81"/>
        <v>45058255.200000003</v>
      </c>
      <c r="I572" s="1">
        <f t="shared" si="82"/>
        <v>917903.34545454534</v>
      </c>
      <c r="J572" s="1">
        <f t="shared" si="83"/>
        <v>5517139.0254545454</v>
      </c>
      <c r="K572" s="1">
        <f>'Innlegging av opplysninger'!$B$4*H572</f>
        <v>5857573.1760000009</v>
      </c>
      <c r="L572" s="1"/>
      <c r="M572" s="1">
        <f>'Innlegging av opplysninger'!$B$5*H572</f>
        <v>5902631.4312000005</v>
      </c>
      <c r="N572" s="1">
        <f>'Innlegging av opplysninger'!$B$5*I572</f>
        <v>120245.33825454545</v>
      </c>
      <c r="O572" s="1">
        <f>'Innlegging av opplysninger'!$B$5*J572</f>
        <v>722745.21233454545</v>
      </c>
      <c r="P572" s="1">
        <f>'Innlegging av opplysninger'!$B$5*K572</f>
        <v>767342.0860560002</v>
      </c>
      <c r="Q572" s="1"/>
      <c r="R572" s="1">
        <f>'Innlegging av opplysninger'!$C$11*SUM(H572:Q572)</f>
        <v>2464825.7229606588</v>
      </c>
      <c r="S572" s="1">
        <f>'Innlegging av opplysninger'!$C$13*(((H572+J572+M572+O572)*Data!H572)+(J572+O572)*(1-Data!H572)*1.8/12+I572+N572+K572+L572+P572+Q572)</f>
        <v>527649.6927034891</v>
      </c>
      <c r="T572" s="1">
        <f>'Innlegging av opplysninger'!$C$13*((H572+J572+M572+O572)*(1-Data!H572)-(J572+O572)*(1-Data!H572)*1.8/12)</f>
        <v>2845269.7176637282</v>
      </c>
      <c r="U572" s="1">
        <f>Data!I572</f>
        <v>19.023500000000002</v>
      </c>
      <c r="V572" s="1">
        <f>Data!J572+Data!K572</f>
        <v>45221.910531710775</v>
      </c>
      <c r="W572" s="1">
        <f>Data!L572</f>
        <v>1394.4084947564854</v>
      </c>
      <c r="X572" s="1">
        <f t="shared" si="87"/>
        <v>9384861.9818181824</v>
      </c>
      <c r="Y572" s="100">
        <f t="shared" si="88"/>
        <v>289380.32727272727</v>
      </c>
      <c r="Z572" s="100">
        <f t="shared" si="89"/>
        <v>1383416.6502</v>
      </c>
      <c r="AA572" s="100">
        <f>'Innlegging av opplysninger'!$B$4*X572</f>
        <v>1220032.0576363637</v>
      </c>
      <c r="AB572" s="1"/>
      <c r="AC572" s="1">
        <f>'Innlegging av opplysninger'!$B$5*X572</f>
        <v>1229416.9196181819</v>
      </c>
      <c r="AD572" s="1">
        <f>'Innlegging av opplysninger'!$B$5*Y572</f>
        <v>37908.822872727273</v>
      </c>
      <c r="AE572" s="1">
        <f>'Innlegging av opplysninger'!$B$5*Z572</f>
        <v>181227.58117620001</v>
      </c>
      <c r="AF572" s="1">
        <f>'Innlegging av opplysninger'!$B$5*AA572</f>
        <v>159824.19955036364</v>
      </c>
      <c r="AG572" s="1"/>
      <c r="AH572" s="1">
        <f>'Innlegging av opplysninger'!$C$11*SUM(X572:AG572)</f>
        <v>527670.60452550044</v>
      </c>
      <c r="AI572" s="1">
        <f>'Innlegging av opplysninger'!$C$13*(((X572+Z572+AC572+AE572)*Data!M572)+(Z572+AE572)*(1-Data!M572)*1.8/12+Y572+AD572+AA572+AB572+AF572+AG572)</f>
        <v>100975.78618600783</v>
      </c>
      <c r="AJ572" s="1">
        <f>'Innlegging av opplysninger'!$C$13*((X572+Z572+AC572+AE572)*(1-Data!M572)-(Z572+AE572)*(1-Data!M572)*1.8/12)</f>
        <v>621099.77790151897</v>
      </c>
      <c r="AK572" s="83">
        <f t="shared" si="84"/>
        <v>2992000</v>
      </c>
      <c r="AL572" s="83">
        <f t="shared" si="85"/>
        <v>629000</v>
      </c>
      <c r="AM572" s="83">
        <f t="shared" si="86"/>
        <v>3466000</v>
      </c>
    </row>
    <row r="573" spans="1:39">
      <c r="A573" t="str">
        <f t="shared" si="80"/>
        <v>1845Samferdsel og teknikk</v>
      </c>
      <c r="B573" s="6" t="str">
        <f>Data!A573</f>
        <v>1845</v>
      </c>
      <c r="C573" s="7" t="str">
        <f>Data!B573</f>
        <v>Sørfold kommune</v>
      </c>
      <c r="D573" s="7" t="str">
        <f>Data!C573</f>
        <v>Samferdsel og teknikk</v>
      </c>
      <c r="E573" s="1">
        <f>Data!D573</f>
        <v>8.0266999999999999</v>
      </c>
      <c r="F573" s="1">
        <f>Data!E573+Data!F573</f>
        <v>0</v>
      </c>
      <c r="G573" s="1">
        <f>Data!G573</f>
        <v>0</v>
      </c>
      <c r="H573" s="1">
        <f t="shared" si="81"/>
        <v>0</v>
      </c>
      <c r="I573" s="1">
        <f t="shared" si="82"/>
        <v>0</v>
      </c>
      <c r="J573" s="1">
        <f t="shared" si="83"/>
        <v>0</v>
      </c>
      <c r="K573" s="1">
        <f>'Innlegging av opplysninger'!$B$4*H573</f>
        <v>0</v>
      </c>
      <c r="L573" s="1"/>
      <c r="M573" s="1">
        <f>'Innlegging av opplysninger'!$B$5*H573</f>
        <v>0</v>
      </c>
      <c r="N573" s="1">
        <f>'Innlegging av opplysninger'!$B$5*I573</f>
        <v>0</v>
      </c>
      <c r="O573" s="1">
        <f>'Innlegging av opplysninger'!$B$5*J573</f>
        <v>0</v>
      </c>
      <c r="P573" s="1">
        <f>'Innlegging av opplysninger'!$B$5*K573</f>
        <v>0</v>
      </c>
      <c r="Q573" s="1"/>
      <c r="R573" s="1">
        <f>'Innlegging av opplysninger'!$C$11*SUM(H573:Q573)</f>
        <v>0</v>
      </c>
      <c r="S573" s="1">
        <f>'Innlegging av opplysninger'!$C$13*(((H573+J573+M573+O573)*Data!H573)+(J573+O573)*(1-Data!H573)*1.8/12+I573+N573+K573+L573+P573+Q573)</f>
        <v>0</v>
      </c>
      <c r="T573" s="1">
        <f>'Innlegging av opplysninger'!$C$13*((H573+J573+M573+O573)*(1-Data!H573)-(J573+O573)*(1-Data!H573)*1.8/12)</f>
        <v>0</v>
      </c>
      <c r="U573" s="1">
        <f>Data!I573</f>
        <v>0</v>
      </c>
      <c r="V573" s="1">
        <f>Data!J573+Data!K573</f>
        <v>0</v>
      </c>
      <c r="W573" s="1">
        <f>Data!L573</f>
        <v>0</v>
      </c>
      <c r="X573" s="1">
        <f t="shared" si="87"/>
        <v>0</v>
      </c>
      <c r="Y573" s="100">
        <f t="shared" si="88"/>
        <v>0</v>
      </c>
      <c r="Z573" s="100">
        <f t="shared" si="89"/>
        <v>0</v>
      </c>
      <c r="AA573" s="100">
        <f>'Innlegging av opplysninger'!$B$4*X573</f>
        <v>0</v>
      </c>
      <c r="AB573" s="1"/>
      <c r="AC573" s="1">
        <f>'Innlegging av opplysninger'!$B$5*X573</f>
        <v>0</v>
      </c>
      <c r="AD573" s="1">
        <f>'Innlegging av opplysninger'!$B$5*Y573</f>
        <v>0</v>
      </c>
      <c r="AE573" s="1">
        <f>'Innlegging av opplysninger'!$B$5*Z573</f>
        <v>0</v>
      </c>
      <c r="AF573" s="1">
        <f>'Innlegging av opplysninger'!$B$5*AA573</f>
        <v>0</v>
      </c>
      <c r="AG573" s="1"/>
      <c r="AH573" s="1">
        <f>'Innlegging av opplysninger'!$C$11*SUM(X573:AG573)</f>
        <v>0</v>
      </c>
      <c r="AI573" s="1">
        <f>'Innlegging av opplysninger'!$C$13*(((X573+Z573+AC573+AE573)*Data!M573)+(Z573+AE573)*(1-Data!M573)*1.8/12+Y573+AD573+AA573+AB573+AF573+AG573)</f>
        <v>0</v>
      </c>
      <c r="AJ573" s="1">
        <f>'Innlegging av opplysninger'!$C$13*((X573+Z573+AC573+AE573)*(1-Data!M573)-(Z573+AE573)*(1-Data!M573)*1.8/12)</f>
        <v>0</v>
      </c>
      <c r="AK573" s="83">
        <f t="shared" si="84"/>
        <v>0</v>
      </c>
      <c r="AL573" s="83">
        <f t="shared" si="85"/>
        <v>0</v>
      </c>
      <c r="AM573" s="83">
        <f t="shared" si="86"/>
        <v>0</v>
      </c>
    </row>
    <row r="574" spans="1:39">
      <c r="A574" t="str">
        <f t="shared" si="80"/>
        <v>1845Annet</v>
      </c>
      <c r="B574" s="6" t="str">
        <f>Data!A574</f>
        <v>1845</v>
      </c>
      <c r="C574" s="7" t="str">
        <f>Data!B574</f>
        <v>Sørfold kommune</v>
      </c>
      <c r="D574" s="7" t="str">
        <f>Data!C574</f>
        <v>Annet</v>
      </c>
      <c r="E574" s="1">
        <f>Data!D574</f>
        <v>3.4485000000000001</v>
      </c>
      <c r="F574" s="1">
        <f>Data!E574+Data!F574</f>
        <v>0</v>
      </c>
      <c r="G574" s="1">
        <f>Data!G574</f>
        <v>0</v>
      </c>
      <c r="H574" s="1">
        <f t="shared" si="81"/>
        <v>0</v>
      </c>
      <c r="I574" s="1">
        <f t="shared" si="82"/>
        <v>0</v>
      </c>
      <c r="J574" s="1">
        <f t="shared" si="83"/>
        <v>0</v>
      </c>
      <c r="K574" s="1">
        <f>'Innlegging av opplysninger'!$B$4*H574</f>
        <v>0</v>
      </c>
      <c r="L574" s="1"/>
      <c r="M574" s="1">
        <f>'Innlegging av opplysninger'!$B$5*H574</f>
        <v>0</v>
      </c>
      <c r="N574" s="1">
        <f>'Innlegging av opplysninger'!$B$5*I574</f>
        <v>0</v>
      </c>
      <c r="O574" s="1">
        <f>'Innlegging av opplysninger'!$B$5*J574</f>
        <v>0</v>
      </c>
      <c r="P574" s="1">
        <f>'Innlegging av opplysninger'!$B$5*K574</f>
        <v>0</v>
      </c>
      <c r="Q574" s="1"/>
      <c r="R574" s="1">
        <f>'Innlegging av opplysninger'!$C$11*SUM(H574:Q574)</f>
        <v>0</v>
      </c>
      <c r="S574" s="1">
        <f>'Innlegging av opplysninger'!$C$13*(((H574+J574+M574+O574)*Data!H574)+(J574+O574)*(1-Data!H574)*1.8/12+I574+N574+K574+L574+P574+Q574)</f>
        <v>0</v>
      </c>
      <c r="T574" s="1">
        <f>'Innlegging av opplysninger'!$C$13*((H574+J574+M574+O574)*(1-Data!H574)-(J574+O574)*(1-Data!H574)*1.8/12)</f>
        <v>0</v>
      </c>
      <c r="U574" s="1">
        <f>Data!I574</f>
        <v>0</v>
      </c>
      <c r="V574" s="1">
        <f>Data!J574+Data!K574</f>
        <v>0</v>
      </c>
      <c r="W574" s="1">
        <f>Data!L574</f>
        <v>0</v>
      </c>
      <c r="X574" s="1">
        <f t="shared" si="87"/>
        <v>0</v>
      </c>
      <c r="Y574" s="100">
        <f t="shared" si="88"/>
        <v>0</v>
      </c>
      <c r="Z574" s="100">
        <f t="shared" si="89"/>
        <v>0</v>
      </c>
      <c r="AA574" s="100">
        <f>'Innlegging av opplysninger'!$B$4*X574</f>
        <v>0</v>
      </c>
      <c r="AB574" s="1"/>
      <c r="AC574" s="1">
        <f>'Innlegging av opplysninger'!$B$5*X574</f>
        <v>0</v>
      </c>
      <c r="AD574" s="1">
        <f>'Innlegging av opplysninger'!$B$5*Y574</f>
        <v>0</v>
      </c>
      <c r="AE574" s="1">
        <f>'Innlegging av opplysninger'!$B$5*Z574</f>
        <v>0</v>
      </c>
      <c r="AF574" s="1">
        <f>'Innlegging av opplysninger'!$B$5*AA574</f>
        <v>0</v>
      </c>
      <c r="AG574" s="1"/>
      <c r="AH574" s="1">
        <f>'Innlegging av opplysninger'!$C$11*SUM(X574:AG574)</f>
        <v>0</v>
      </c>
      <c r="AI574" s="1">
        <f>'Innlegging av opplysninger'!$C$13*(((X574+Z574+AC574+AE574)*Data!M574)+(Z574+AE574)*(1-Data!M574)*1.8/12+Y574+AD574+AA574+AB574+AF574+AG574)</f>
        <v>0</v>
      </c>
      <c r="AJ574" s="1">
        <f>'Innlegging av opplysninger'!$C$13*((X574+Z574+AC574+AE574)*(1-Data!M574)-(Z574+AE574)*(1-Data!M574)*1.8/12)</f>
        <v>0</v>
      </c>
      <c r="AK574" s="83">
        <f t="shared" si="84"/>
        <v>0</v>
      </c>
      <c r="AL574" s="83">
        <f t="shared" si="85"/>
        <v>0</v>
      </c>
      <c r="AM574" s="83">
        <f t="shared" si="86"/>
        <v>0</v>
      </c>
    </row>
    <row r="575" spans="1:39">
      <c r="A575" t="str">
        <f t="shared" si="80"/>
        <v>1848Alle</v>
      </c>
      <c r="B575" s="6" t="str">
        <f>Data!A575</f>
        <v>1848</v>
      </c>
      <c r="C575" s="7" t="str">
        <f>Data!B575</f>
        <v>Steigen kommune</v>
      </c>
      <c r="D575" s="7" t="str">
        <f>Data!C575</f>
        <v>Alle</v>
      </c>
      <c r="E575" s="1">
        <f>Data!D575</f>
        <v>231.00889999999998</v>
      </c>
      <c r="F575" s="1">
        <f>Data!E575+Data!F575</f>
        <v>46458.192920272784</v>
      </c>
      <c r="G575" s="1">
        <f>Data!G575</f>
        <v>318.20990446688427</v>
      </c>
      <c r="H575" s="1">
        <f t="shared" si="81"/>
        <v>117079156.82727276</v>
      </c>
      <c r="I575" s="1">
        <f t="shared" si="82"/>
        <v>801919.85454545473</v>
      </c>
      <c r="J575" s="1">
        <f t="shared" si="83"/>
        <v>14145729.201818185</v>
      </c>
      <c r="K575" s="1">
        <f>'Innlegging av opplysninger'!$B$4*H575</f>
        <v>15220290.387545459</v>
      </c>
      <c r="L575" s="1"/>
      <c r="M575" s="1">
        <f>'Innlegging av opplysninger'!$B$5*H575</f>
        <v>15337369.544372732</v>
      </c>
      <c r="N575" s="1">
        <f>'Innlegging av opplysninger'!$B$5*I575</f>
        <v>105051.50094545458</v>
      </c>
      <c r="O575" s="1">
        <f>'Innlegging av opplysninger'!$B$5*J575</f>
        <v>1853090.5254381823</v>
      </c>
      <c r="P575" s="1">
        <f>'Innlegging av opplysninger'!$B$5*K575</f>
        <v>1993858.0407684552</v>
      </c>
      <c r="Q575" s="1"/>
      <c r="R575" s="1">
        <f>'Innlegging av opplysninger'!$C$11*SUM(H575:Q575)</f>
        <v>6328385.7035428537</v>
      </c>
      <c r="S575" s="1">
        <f>'Innlegging av opplysninger'!$C$13*(((H575+J575+M575+O575)*Data!H575)+(J575+O575)*(1-Data!H575)*1.8/12+I575+N575+K575+L575+P575+Q575)</f>
        <v>1260633.5057851686</v>
      </c>
      <c r="T575" s="1">
        <f>'Innlegging av opplysninger'!$C$13*((H575+J575+M575+O575)*(1-Data!H575)-(J575+O575)*(1-Data!H575)*1.8/12)</f>
        <v>7399262.7201155787</v>
      </c>
      <c r="U575" s="1">
        <f>Data!I575</f>
        <v>39.94039999999999</v>
      </c>
      <c r="V575" s="1">
        <f>Data!J575+Data!K575</f>
        <v>47187.749162919426</v>
      </c>
      <c r="W575" s="1">
        <f>Data!L575</f>
        <v>453.05755575807962</v>
      </c>
      <c r="X575" s="1">
        <f t="shared" si="87"/>
        <v>20560337.199999996</v>
      </c>
      <c r="Y575" s="100">
        <f t="shared" si="88"/>
        <v>197403.27272727271</v>
      </c>
      <c r="Z575" s="100">
        <f t="shared" si="89"/>
        <v>2968356.8875999991</v>
      </c>
      <c r="AA575" s="100">
        <f>'Innlegging av opplysninger'!$B$4*X575</f>
        <v>2672843.8359999997</v>
      </c>
      <c r="AB575" s="1"/>
      <c r="AC575" s="1">
        <f>'Innlegging av opplysninger'!$B$5*X575</f>
        <v>2693404.1731999996</v>
      </c>
      <c r="AD575" s="1">
        <f>'Innlegging av opplysninger'!$B$5*Y575</f>
        <v>25859.828727272725</v>
      </c>
      <c r="AE575" s="1">
        <f>'Innlegging av opplysninger'!$B$5*Z575</f>
        <v>388854.75227559992</v>
      </c>
      <c r="AF575" s="1">
        <f>'Innlegging av opplysninger'!$B$5*AA575</f>
        <v>350142.54251599999</v>
      </c>
      <c r="AG575" s="1"/>
      <c r="AH575" s="1">
        <f>'Innlegging av opplysninger'!$C$11*SUM(X575:AG575)</f>
        <v>1134573.6947357531</v>
      </c>
      <c r="AI575" s="1">
        <f>'Innlegging av opplysninger'!$C$13*(((X575+Z575+AC575+AE575)*Data!M575)+(Z575+AE575)*(1-Data!M575)*1.8/12+Y575+AD575+AA575+AB575+AF575+AG575)</f>
        <v>202215.78231999234</v>
      </c>
      <c r="AJ575" s="1">
        <f>'Innlegging av opplysninger'!$C$13*((X575+Z575+AC575+AE575)*(1-Data!M575)-(Z575+AE575)*(1-Data!M575)*1.8/12)</f>
        <v>1350358.7473184068</v>
      </c>
      <c r="AK575" s="83">
        <f t="shared" si="84"/>
        <v>7463000</v>
      </c>
      <c r="AL575" s="83">
        <f t="shared" si="85"/>
        <v>1463000</v>
      </c>
      <c r="AM575" s="83">
        <f t="shared" si="86"/>
        <v>8750000</v>
      </c>
    </row>
    <row r="576" spans="1:39">
      <c r="A576" t="str">
        <f t="shared" si="80"/>
        <v>1848Administrasjon</v>
      </c>
      <c r="B576" s="6" t="str">
        <f>Data!A576</f>
        <v>1848</v>
      </c>
      <c r="C576" s="7" t="str">
        <f>Data!B576</f>
        <v>Steigen kommune</v>
      </c>
      <c r="D576" s="7" t="str">
        <f>Data!C576</f>
        <v>Administrasjon</v>
      </c>
      <c r="E576" s="1">
        <f>Data!D576</f>
        <v>34.326000000000008</v>
      </c>
      <c r="F576" s="1">
        <f>Data!E576+Data!F576</f>
        <v>51162.964031152289</v>
      </c>
      <c r="G576" s="1">
        <f>Data!G576</f>
        <v>300.33473169026382</v>
      </c>
      <c r="H576" s="1">
        <f t="shared" si="81"/>
        <v>19158762.581818186</v>
      </c>
      <c r="I576" s="1">
        <f t="shared" si="82"/>
        <v>112464.9818181818</v>
      </c>
      <c r="J576" s="1">
        <f t="shared" si="83"/>
        <v>2312547.3076363639</v>
      </c>
      <c r="K576" s="1">
        <f>'Innlegging av opplysninger'!$B$4*H576</f>
        <v>2490639.1356363641</v>
      </c>
      <c r="L576" s="1"/>
      <c r="M576" s="1">
        <f>'Innlegging av opplysninger'!$B$5*H576</f>
        <v>2509797.8982181824</v>
      </c>
      <c r="N576" s="1">
        <f>'Innlegging av opplysninger'!$B$5*I576</f>
        <v>14732.912618181816</v>
      </c>
      <c r="O576" s="1">
        <f>'Innlegging av opplysninger'!$B$5*J576</f>
        <v>302943.69730036368</v>
      </c>
      <c r="P576" s="1">
        <f>'Innlegging av opplysninger'!$B$5*K576</f>
        <v>326273.72676836373</v>
      </c>
      <c r="Q576" s="1"/>
      <c r="R576" s="1">
        <f>'Innlegging av opplysninger'!$C$11*SUM(H576:Q576)</f>
        <v>1034670.165188939</v>
      </c>
      <c r="S576" s="1">
        <f>'Innlegging av opplysninger'!$C$13*(((H576+J576+M576+O576)*Data!H576)+(J576+O576)*(1-Data!H576)*1.8/12+I576+N576+K576+L576+P576+Q576)</f>
        <v>228670.43234494686</v>
      </c>
      <c r="T576" s="1">
        <f>'Innlegging av opplysninger'!$C$13*((H576+J576+M576+O576)*(1-Data!H576)-(J576+O576)*(1-Data!H576)*1.8/12)</f>
        <v>1187194.0042293905</v>
      </c>
      <c r="U576" s="1">
        <f>Data!I576</f>
        <v>3</v>
      </c>
      <c r="V576" s="1">
        <f>Data!J576+Data!K576</f>
        <v>45066.735555555548</v>
      </c>
      <c r="W576" s="1">
        <f>Data!L576</f>
        <v>806.13</v>
      </c>
      <c r="X576" s="1">
        <f t="shared" si="87"/>
        <v>1474911.3454545452</v>
      </c>
      <c r="Y576" s="100">
        <f t="shared" si="88"/>
        <v>26382.436363636363</v>
      </c>
      <c r="Z576" s="100">
        <f t="shared" si="89"/>
        <v>214685.01079999993</v>
      </c>
      <c r="AA576" s="100">
        <f>'Innlegging av opplysninger'!$B$4*X576</f>
        <v>191738.47490909087</v>
      </c>
      <c r="AB576" s="1"/>
      <c r="AC576" s="1">
        <f>'Innlegging av opplysninger'!$B$5*X576</f>
        <v>193213.38625454545</v>
      </c>
      <c r="AD576" s="1">
        <f>'Innlegging av opplysninger'!$B$5*Y576</f>
        <v>3456.0991636363638</v>
      </c>
      <c r="AE576" s="1">
        <f>'Innlegging av opplysninger'!$B$5*Z576</f>
        <v>28123.736414799991</v>
      </c>
      <c r="AF576" s="1">
        <f>'Innlegging av opplysninger'!$B$5*AA576</f>
        <v>25117.740213090907</v>
      </c>
      <c r="AG576" s="1"/>
      <c r="AH576" s="1">
        <f>'Innlegging av opplysninger'!$C$11*SUM(X576:AG576)</f>
        <v>81989.872723787121</v>
      </c>
      <c r="AI576" s="1">
        <f>'Innlegging av opplysninger'!$C$13*(((X576+Z576+AC576+AE576)*Data!M576)+(Z576+AE576)*(1-Data!M576)*1.8/12+Y576+AD576+AA576+AB576+AF576+AG576)</f>
        <v>14722.035262047075</v>
      </c>
      <c r="AJ576" s="1">
        <f>'Innlegging av opplysninger'!$C$13*((X576+Z576+AC576+AE576)*(1-Data!M576)-(Z576+AE576)*(1-Data!M576)*1.8/12)</f>
        <v>97474.632675766858</v>
      </c>
      <c r="AK576" s="83">
        <f t="shared" si="84"/>
        <v>1117000</v>
      </c>
      <c r="AL576" s="83">
        <f t="shared" si="85"/>
        <v>243000</v>
      </c>
      <c r="AM576" s="83">
        <f t="shared" si="86"/>
        <v>1285000</v>
      </c>
    </row>
    <row r="577" spans="1:39">
      <c r="A577" t="str">
        <f t="shared" si="80"/>
        <v>1848Undervisning</v>
      </c>
      <c r="B577" s="6" t="str">
        <f>Data!A577</f>
        <v>1848</v>
      </c>
      <c r="C577" s="7" t="str">
        <f>Data!B577</f>
        <v>Steigen kommune</v>
      </c>
      <c r="D577" s="7" t="str">
        <f>Data!C577</f>
        <v>Undervisning</v>
      </c>
      <c r="E577" s="1">
        <f>Data!D577</f>
        <v>66.853699999999989</v>
      </c>
      <c r="F577" s="1">
        <f>Data!E577+Data!F577</f>
        <v>47656.856140098971</v>
      </c>
      <c r="G577" s="1">
        <f>Data!G577</f>
        <v>0</v>
      </c>
      <c r="H577" s="1">
        <f t="shared" si="81"/>
        <v>34756769.054545462</v>
      </c>
      <c r="I577" s="1">
        <f t="shared" si="82"/>
        <v>0</v>
      </c>
      <c r="J577" s="1">
        <f t="shared" si="83"/>
        <v>4170812.2865454555</v>
      </c>
      <c r="K577" s="1">
        <f>'Innlegging av opplysninger'!$B$4*H577</f>
        <v>4518379.9770909101</v>
      </c>
      <c r="L577" s="1"/>
      <c r="M577" s="1">
        <f>'Innlegging av opplysninger'!$B$5*H577</f>
        <v>4553136.7461454561</v>
      </c>
      <c r="N577" s="1">
        <f>'Innlegging av opplysninger'!$B$5*I577</f>
        <v>0</v>
      </c>
      <c r="O577" s="1">
        <f>'Innlegging av opplysninger'!$B$5*J577</f>
        <v>546376.40953745472</v>
      </c>
      <c r="P577" s="1">
        <f>'Innlegging av opplysninger'!$B$5*K577</f>
        <v>591907.77699890919</v>
      </c>
      <c r="Q577" s="1"/>
      <c r="R577" s="1">
        <f>'Innlegging av opplysninger'!$C$11*SUM(H577:Q577)</f>
        <v>1867220.5255328186</v>
      </c>
      <c r="S577" s="1">
        <f>'Innlegging av opplysninger'!$C$13*(((H577+J577+M577+O577)*Data!H577)+(J577+O577)*(1-Data!H577)*1.8/12+I577+N577+K577+L577+P577+Q577)</f>
        <v>320915.12343238783</v>
      </c>
      <c r="T577" s="1">
        <f>'Innlegging av opplysninger'!$C$13*((H577+J577+M577+O577)*(1-Data!H577)-(J577+O577)*(1-Data!H577)*1.8/12)</f>
        <v>2234228.753612522</v>
      </c>
      <c r="U577" s="1">
        <f>Data!I577</f>
        <v>13.646000000000001</v>
      </c>
      <c r="V577" s="1">
        <f>Data!J577+Data!K577</f>
        <v>51380.310469490447</v>
      </c>
      <c r="W577" s="1">
        <f>Data!L577</f>
        <v>0</v>
      </c>
      <c r="X577" s="1">
        <f t="shared" si="87"/>
        <v>7648753.2727272715</v>
      </c>
      <c r="Y577" s="100">
        <f t="shared" si="88"/>
        <v>0</v>
      </c>
      <c r="Z577" s="100">
        <f t="shared" si="89"/>
        <v>1093771.7179999996</v>
      </c>
      <c r="AA577" s="100">
        <f>'Innlegging av opplysninger'!$B$4*X577</f>
        <v>994337.9254545453</v>
      </c>
      <c r="AB577" s="1"/>
      <c r="AC577" s="1">
        <f>'Innlegging av opplysninger'!$B$5*X577</f>
        <v>1001986.6787272727</v>
      </c>
      <c r="AD577" s="1">
        <f>'Innlegging av opplysninger'!$B$5*Y577</f>
        <v>0</v>
      </c>
      <c r="AE577" s="1">
        <f>'Innlegging av opplysninger'!$B$5*Z577</f>
        <v>143284.09505799995</v>
      </c>
      <c r="AF577" s="1">
        <f>'Innlegging av opplysninger'!$B$5*AA577</f>
        <v>130258.26823454544</v>
      </c>
      <c r="AG577" s="1"/>
      <c r="AH577" s="1">
        <f>'Innlegging av opplysninger'!$C$11*SUM(X577:AG577)</f>
        <v>418470.89441166213</v>
      </c>
      <c r="AI577" s="1">
        <f>'Innlegging av opplysninger'!$C$13*(((X577+Z577+AC577+AE577)*Data!M577)+(Z577+AE577)*(1-Data!M577)*1.8/12+Y577+AD577+AA577+AB577+AF577+AG577)</f>
        <v>75345.086327413839</v>
      </c>
      <c r="AJ577" s="1">
        <f>'Innlegging av opplysninger'!$C$13*((X577+Z577+AC577+AE577)*(1-Data!M577)-(Z577+AE577)*(1-Data!M577)*1.8/12)</f>
        <v>497299.29549907113</v>
      </c>
      <c r="AK577" s="83">
        <f t="shared" si="84"/>
        <v>2286000</v>
      </c>
      <c r="AL577" s="83">
        <f t="shared" si="85"/>
        <v>396000</v>
      </c>
      <c r="AM577" s="83">
        <f t="shared" si="86"/>
        <v>2732000</v>
      </c>
    </row>
    <row r="578" spans="1:39">
      <c r="A578" t="str">
        <f t="shared" si="80"/>
        <v>1848Barnehager</v>
      </c>
      <c r="B578" s="6" t="str">
        <f>Data!A578</f>
        <v>1848</v>
      </c>
      <c r="C578" s="7" t="str">
        <f>Data!B578</f>
        <v>Steigen kommune</v>
      </c>
      <c r="D578" s="7" t="str">
        <f>Data!C578</f>
        <v>Barnehager</v>
      </c>
      <c r="E578" s="1">
        <f>Data!D578</f>
        <v>37.700000000000003</v>
      </c>
      <c r="F578" s="1">
        <f>Data!E578+Data!F578</f>
        <v>39597.568523430593</v>
      </c>
      <c r="G578" s="1">
        <f>Data!G578</f>
        <v>44.204774535809015</v>
      </c>
      <c r="H578" s="1">
        <f t="shared" si="81"/>
        <v>16285400</v>
      </c>
      <c r="I578" s="1">
        <f t="shared" si="82"/>
        <v>18180.218181818178</v>
      </c>
      <c r="J578" s="1">
        <f t="shared" si="83"/>
        <v>1956429.6261818181</v>
      </c>
      <c r="K578" s="1">
        <f>'Innlegging av opplysninger'!$B$4*H578</f>
        <v>2117102</v>
      </c>
      <c r="L578" s="1"/>
      <c r="M578" s="1">
        <f>'Innlegging av opplysninger'!$B$5*H578</f>
        <v>2133387.4</v>
      </c>
      <c r="N578" s="1">
        <f>'Innlegging av opplysninger'!$B$5*I578</f>
        <v>2381.6085818181814</v>
      </c>
      <c r="O578" s="1">
        <f>'Innlegging av opplysninger'!$B$5*J578</f>
        <v>256292.28102981817</v>
      </c>
      <c r="P578" s="1">
        <f>'Innlegging av opplysninger'!$B$5*K578</f>
        <v>277340.36200000002</v>
      </c>
      <c r="Q578" s="1"/>
      <c r="R578" s="1">
        <f>'Innlegging av opplysninger'!$C$11*SUM(H578:Q578)</f>
        <v>875767.51284706022</v>
      </c>
      <c r="S578" s="1">
        <f>'Innlegging av opplysninger'!$C$13*(((H578+J578+M578+O578)*Data!H578)+(J578+O578)*(1-Data!H578)*1.8/12+I578+N578+K578+L578+P578+Q578)</f>
        <v>142839.44869195984</v>
      </c>
      <c r="T578" s="1">
        <f>'Innlegging av opplysninger'!$C$13*((H578+J578+M578+O578)*(1-Data!H578)-(J578+O578)*(1-Data!H578)*1.8/12)</f>
        <v>1055579.2530987542</v>
      </c>
      <c r="U578" s="1">
        <f>Data!I578</f>
        <v>3.9999999999999996</v>
      </c>
      <c r="V578" s="1">
        <f>Data!J578+Data!K578</f>
        <v>40356.000000000007</v>
      </c>
      <c r="W578" s="1">
        <f>Data!L578</f>
        <v>0</v>
      </c>
      <c r="X578" s="1">
        <f t="shared" si="87"/>
        <v>1760989.0909090908</v>
      </c>
      <c r="Y578" s="100">
        <f t="shared" si="88"/>
        <v>0</v>
      </c>
      <c r="Z578" s="100">
        <f t="shared" si="89"/>
        <v>251821.43999999997</v>
      </c>
      <c r="AA578" s="100">
        <f>'Innlegging av opplysninger'!$B$4*X578</f>
        <v>228928.58181818182</v>
      </c>
      <c r="AB578" s="1"/>
      <c r="AC578" s="1">
        <f>'Innlegging av opplysninger'!$B$5*X578</f>
        <v>230689.57090909089</v>
      </c>
      <c r="AD578" s="1">
        <f>'Innlegging av opplysninger'!$B$5*Y578</f>
        <v>0</v>
      </c>
      <c r="AE578" s="1">
        <f>'Innlegging av opplysninger'!$B$5*Z578</f>
        <v>32988.608639999999</v>
      </c>
      <c r="AF578" s="1">
        <f>'Innlegging av opplysninger'!$B$5*AA578</f>
        <v>29989.64421818182</v>
      </c>
      <c r="AG578" s="1"/>
      <c r="AH578" s="1">
        <f>'Innlegging av opplysninger'!$C$11*SUM(X578:AG578)</f>
        <v>96345.463586792728</v>
      </c>
      <c r="AI578" s="1">
        <f>'Innlegging av opplysninger'!$C$13*(((X578+Z578+AC578+AE578)*Data!M578)+(Z578+AE578)*(1-Data!M578)*1.8/12+Y578+AD578+AA578+AB578+AF578+AG578)</f>
        <v>15685.26613328291</v>
      </c>
      <c r="AJ578" s="1">
        <f>'Innlegging av opplysninger'!$C$13*((X578+Z578+AC578+AE578)*(1-Data!M578)-(Z578+AE578)*(1-Data!M578)*1.8/12)</f>
        <v>116155.89456443345</v>
      </c>
      <c r="AK578" s="83">
        <f t="shared" si="84"/>
        <v>972000</v>
      </c>
      <c r="AL578" s="83">
        <f t="shared" si="85"/>
        <v>159000</v>
      </c>
      <c r="AM578" s="83">
        <f t="shared" si="86"/>
        <v>1172000</v>
      </c>
    </row>
    <row r="579" spans="1:39">
      <c r="A579" t="str">
        <f t="shared" si="80"/>
        <v>1848Helse/pleie/omsorg</v>
      </c>
      <c r="B579" s="6" t="str">
        <f>Data!A579</f>
        <v>1848</v>
      </c>
      <c r="C579" s="7" t="str">
        <f>Data!B579</f>
        <v>Steigen kommune</v>
      </c>
      <c r="D579" s="7" t="str">
        <f>Data!C579</f>
        <v>Helse/pleie/omsorg</v>
      </c>
      <c r="E579" s="1">
        <f>Data!D579</f>
        <v>86.149199999999993</v>
      </c>
      <c r="F579" s="1">
        <f>Data!E579+Data!F579</f>
        <v>46489.833635522227</v>
      </c>
      <c r="G579" s="1">
        <f>Data!G579</f>
        <v>714.26676045743875</v>
      </c>
      <c r="H579" s="1">
        <f t="shared" si="81"/>
        <v>43691585.190909065</v>
      </c>
      <c r="I579" s="1">
        <f t="shared" si="82"/>
        <v>671274.65454545431</v>
      </c>
      <c r="J579" s="1">
        <f t="shared" si="83"/>
        <v>5323543.1814545421</v>
      </c>
      <c r="K579" s="1">
        <f>'Innlegging av opplysninger'!$B$4*H579</f>
        <v>5679906.074818179</v>
      </c>
      <c r="L579" s="1"/>
      <c r="M579" s="1">
        <f>'Innlegging av opplysninger'!$B$5*H579</f>
        <v>5723597.660009088</v>
      </c>
      <c r="N579" s="1">
        <f>'Innlegging av opplysninger'!$B$5*I579</f>
        <v>87936.979745454519</v>
      </c>
      <c r="O579" s="1">
        <f>'Innlegging av opplysninger'!$B$5*J579</f>
        <v>697384.15677054506</v>
      </c>
      <c r="P579" s="1">
        <f>'Innlegging av opplysninger'!$B$5*K579</f>
        <v>744067.69580118149</v>
      </c>
      <c r="Q579" s="1"/>
      <c r="R579" s="1">
        <f>'Innlegging av opplysninger'!$C$11*SUM(H579:Q579)</f>
        <v>2379533.2325740331</v>
      </c>
      <c r="S579" s="1">
        <f>'Innlegging av opplysninger'!$C$13*(((H579+J579+M579+O579)*Data!H579)+(J579+O579)*(1-Data!H579)*1.8/12+I579+N579+K579+L579+P579+Q579)</f>
        <v>540549.25647358212</v>
      </c>
      <c r="T579" s="1">
        <f>'Innlegging av opplysninger'!$C$13*((H579+J579+M579+O579)*(1-Data!H579)-(J579+O579)*(1-Data!H579)*1.8/12)</f>
        <v>2715654.1144171995</v>
      </c>
      <c r="U579" s="1">
        <f>Data!I579</f>
        <v>15.794400000000001</v>
      </c>
      <c r="V579" s="1">
        <f>Data!J579+Data!K579</f>
        <v>44767.458930591427</v>
      </c>
      <c r="W579" s="1">
        <f>Data!L579</f>
        <v>992.56128754495251</v>
      </c>
      <c r="X579" s="1">
        <f t="shared" si="87"/>
        <v>7713547.127272726</v>
      </c>
      <c r="Y579" s="100">
        <f t="shared" si="88"/>
        <v>171020.83636363634</v>
      </c>
      <c r="Z579" s="100">
        <f t="shared" si="89"/>
        <v>1127493.2187999997</v>
      </c>
      <c r="AA579" s="100">
        <f>'Innlegging av opplysninger'!$B$4*X579</f>
        <v>1002761.1265454544</v>
      </c>
      <c r="AB579" s="1"/>
      <c r="AC579" s="1">
        <f>'Innlegging av opplysninger'!$B$5*X579</f>
        <v>1010474.6736727272</v>
      </c>
      <c r="AD579" s="1">
        <f>'Innlegging av opplysninger'!$B$5*Y579</f>
        <v>22403.72956363636</v>
      </c>
      <c r="AE579" s="1">
        <f>'Innlegging av opplysninger'!$B$5*Z579</f>
        <v>147701.61166279996</v>
      </c>
      <c r="AF579" s="1">
        <f>'Innlegging av opplysninger'!$B$5*AA579</f>
        <v>131361.70757745454</v>
      </c>
      <c r="AG579" s="1"/>
      <c r="AH579" s="1">
        <f>'Innlegging av opplysninger'!$C$11*SUM(X579:AG579)</f>
        <v>430417.03319542046</v>
      </c>
      <c r="AI579" s="1">
        <f>'Innlegging av opplysninger'!$C$13*(((X579+Z579+AC579+AE579)*Data!M579)+(Z579+AE579)*(1-Data!M579)*1.8/12+Y579+AD579+AA579+AB579+AF579+AG579)</f>
        <v>78978.984480219282</v>
      </c>
      <c r="AJ579" s="1">
        <f>'Innlegging av opplysninger'!$C$13*((X579+Z579+AC579+AE579)*(1-Data!M579)-(Z579+AE579)*(1-Data!M579)*1.8/12)</f>
        <v>510012.74515561928</v>
      </c>
      <c r="AK579" s="83">
        <f t="shared" si="84"/>
        <v>2810000</v>
      </c>
      <c r="AL579" s="83">
        <f t="shared" si="85"/>
        <v>620000</v>
      </c>
      <c r="AM579" s="83">
        <f t="shared" si="86"/>
        <v>3226000</v>
      </c>
    </row>
    <row r="580" spans="1:39">
      <c r="A580" t="str">
        <f t="shared" si="80"/>
        <v>1848Samferdsel og teknikk</v>
      </c>
      <c r="B580" s="6" t="str">
        <f>Data!A580</f>
        <v>1848</v>
      </c>
      <c r="C580" s="7" t="str">
        <f>Data!B580</f>
        <v>Steigen kommune</v>
      </c>
      <c r="D580" s="7" t="str">
        <f>Data!C580</f>
        <v>Samferdsel og teknikk</v>
      </c>
      <c r="E580" s="1">
        <f>Data!D580</f>
        <v>3.7</v>
      </c>
      <c r="F580" s="1">
        <f>Data!E580+Data!F580</f>
        <v>0</v>
      </c>
      <c r="G580" s="1">
        <f>Data!G580</f>
        <v>0</v>
      </c>
      <c r="H580" s="1">
        <f t="shared" si="81"/>
        <v>0</v>
      </c>
      <c r="I580" s="1">
        <f t="shared" si="82"/>
        <v>0</v>
      </c>
      <c r="J580" s="1">
        <f t="shared" si="83"/>
        <v>0</v>
      </c>
      <c r="K580" s="1">
        <f>'Innlegging av opplysninger'!$B$4*H580</f>
        <v>0</v>
      </c>
      <c r="L580" s="1"/>
      <c r="M580" s="1">
        <f>'Innlegging av opplysninger'!$B$5*H580</f>
        <v>0</v>
      </c>
      <c r="N580" s="1">
        <f>'Innlegging av opplysninger'!$B$5*I580</f>
        <v>0</v>
      </c>
      <c r="O580" s="1">
        <f>'Innlegging av opplysninger'!$B$5*J580</f>
        <v>0</v>
      </c>
      <c r="P580" s="1">
        <f>'Innlegging av opplysninger'!$B$5*K580</f>
        <v>0</v>
      </c>
      <c r="Q580" s="1"/>
      <c r="R580" s="1">
        <f>'Innlegging av opplysninger'!$C$11*SUM(H580:Q580)</f>
        <v>0</v>
      </c>
      <c r="S580" s="1">
        <f>'Innlegging av opplysninger'!$C$13*(((H580+J580+M580+O580)*Data!H580)+(J580+O580)*(1-Data!H580)*1.8/12+I580+N580+K580+L580+P580+Q580)</f>
        <v>0</v>
      </c>
      <c r="T580" s="1">
        <f>'Innlegging av opplysninger'!$C$13*((H580+J580+M580+O580)*(1-Data!H580)-(J580+O580)*(1-Data!H580)*1.8/12)</f>
        <v>0</v>
      </c>
      <c r="U580" s="1">
        <f>Data!I580</f>
        <v>0</v>
      </c>
      <c r="V580" s="1">
        <f>Data!J580+Data!K580</f>
        <v>0</v>
      </c>
      <c r="W580" s="1">
        <f>Data!L580</f>
        <v>0</v>
      </c>
      <c r="X580" s="1">
        <f t="shared" si="87"/>
        <v>0</v>
      </c>
      <c r="Y580" s="100">
        <f t="shared" si="88"/>
        <v>0</v>
      </c>
      <c r="Z580" s="100">
        <f t="shared" si="89"/>
        <v>0</v>
      </c>
      <c r="AA580" s="100">
        <f>'Innlegging av opplysninger'!$B$4*X580</f>
        <v>0</v>
      </c>
      <c r="AB580" s="1"/>
      <c r="AC580" s="1">
        <f>'Innlegging av opplysninger'!$B$5*X580</f>
        <v>0</v>
      </c>
      <c r="AD580" s="1">
        <f>'Innlegging av opplysninger'!$B$5*Y580</f>
        <v>0</v>
      </c>
      <c r="AE580" s="1">
        <f>'Innlegging av opplysninger'!$B$5*Z580</f>
        <v>0</v>
      </c>
      <c r="AF580" s="1">
        <f>'Innlegging av opplysninger'!$B$5*AA580</f>
        <v>0</v>
      </c>
      <c r="AG580" s="1"/>
      <c r="AH580" s="1">
        <f>'Innlegging av opplysninger'!$C$11*SUM(X580:AG580)</f>
        <v>0</v>
      </c>
      <c r="AI580" s="1">
        <f>'Innlegging av opplysninger'!$C$13*(((X580+Z580+AC580+AE580)*Data!M580)+(Z580+AE580)*(1-Data!M580)*1.8/12+Y580+AD580+AA580+AB580+AF580+AG580)</f>
        <v>0</v>
      </c>
      <c r="AJ580" s="1">
        <f>'Innlegging av opplysninger'!$C$13*((X580+Z580+AC580+AE580)*(1-Data!M580)-(Z580+AE580)*(1-Data!M580)*1.8/12)</f>
        <v>0</v>
      </c>
      <c r="AK580" s="83">
        <f t="shared" si="84"/>
        <v>0</v>
      </c>
      <c r="AL580" s="83">
        <f t="shared" si="85"/>
        <v>0</v>
      </c>
      <c r="AM580" s="83">
        <f t="shared" si="86"/>
        <v>0</v>
      </c>
    </row>
    <row r="581" spans="1:39">
      <c r="A581" t="str">
        <f t="shared" si="80"/>
        <v>1848Annet</v>
      </c>
      <c r="B581" s="6" t="str">
        <f>Data!A581</f>
        <v>1848</v>
      </c>
      <c r="C581" s="7" t="str">
        <f>Data!B581</f>
        <v>Steigen kommune</v>
      </c>
      <c r="D581" s="7" t="str">
        <f>Data!C581</f>
        <v>Annet</v>
      </c>
      <c r="E581" s="1">
        <f>Data!D581</f>
        <v>2.2800000000000002</v>
      </c>
      <c r="F581" s="1">
        <f>Data!E581+Data!F581</f>
        <v>0</v>
      </c>
      <c r="G581" s="1">
        <f>Data!G581</f>
        <v>0</v>
      </c>
      <c r="H581" s="1">
        <f t="shared" si="81"/>
        <v>0</v>
      </c>
      <c r="I581" s="1">
        <f t="shared" si="82"/>
        <v>0</v>
      </c>
      <c r="J581" s="1">
        <f t="shared" si="83"/>
        <v>0</v>
      </c>
      <c r="K581" s="1">
        <f>'Innlegging av opplysninger'!$B$4*H581</f>
        <v>0</v>
      </c>
      <c r="L581" s="1"/>
      <c r="M581" s="1">
        <f>'Innlegging av opplysninger'!$B$5*H581</f>
        <v>0</v>
      </c>
      <c r="N581" s="1">
        <f>'Innlegging av opplysninger'!$B$5*I581</f>
        <v>0</v>
      </c>
      <c r="O581" s="1">
        <f>'Innlegging av opplysninger'!$B$5*J581</f>
        <v>0</v>
      </c>
      <c r="P581" s="1">
        <f>'Innlegging av opplysninger'!$B$5*K581</f>
        <v>0</v>
      </c>
      <c r="Q581" s="1"/>
      <c r="R581" s="1">
        <f>'Innlegging av opplysninger'!$C$11*SUM(H581:Q581)</f>
        <v>0</v>
      </c>
      <c r="S581" s="1">
        <f>'Innlegging av opplysninger'!$C$13*(((H581+J581+M581+O581)*Data!H581)+(J581+O581)*(1-Data!H581)*1.8/12+I581+N581+K581+L581+P581+Q581)</f>
        <v>0</v>
      </c>
      <c r="T581" s="1">
        <f>'Innlegging av opplysninger'!$C$13*((H581+J581+M581+O581)*(1-Data!H581)-(J581+O581)*(1-Data!H581)*1.8/12)</f>
        <v>0</v>
      </c>
      <c r="U581" s="1">
        <f>Data!I581</f>
        <v>0</v>
      </c>
      <c r="V581" s="1">
        <f>Data!J581+Data!K581</f>
        <v>0</v>
      </c>
      <c r="W581" s="1">
        <f>Data!L581</f>
        <v>0</v>
      </c>
      <c r="X581" s="1">
        <f t="shared" si="87"/>
        <v>0</v>
      </c>
      <c r="Y581" s="100">
        <f t="shared" si="88"/>
        <v>0</v>
      </c>
      <c r="Z581" s="100">
        <f t="shared" si="89"/>
        <v>0</v>
      </c>
      <c r="AA581" s="100">
        <f>'Innlegging av opplysninger'!$B$4*X581</f>
        <v>0</v>
      </c>
      <c r="AB581" s="1"/>
      <c r="AC581" s="1">
        <f>'Innlegging av opplysninger'!$B$5*X581</f>
        <v>0</v>
      </c>
      <c r="AD581" s="1">
        <f>'Innlegging av opplysninger'!$B$5*Y581</f>
        <v>0</v>
      </c>
      <c r="AE581" s="1">
        <f>'Innlegging av opplysninger'!$B$5*Z581</f>
        <v>0</v>
      </c>
      <c r="AF581" s="1">
        <f>'Innlegging av opplysninger'!$B$5*AA581</f>
        <v>0</v>
      </c>
      <c r="AG581" s="1"/>
      <c r="AH581" s="1">
        <f>'Innlegging av opplysninger'!$C$11*SUM(X581:AG581)</f>
        <v>0</v>
      </c>
      <c r="AI581" s="1">
        <f>'Innlegging av opplysninger'!$C$13*(((X581+Z581+AC581+AE581)*Data!M581)+(Z581+AE581)*(1-Data!M581)*1.8/12+Y581+AD581+AA581+AB581+AF581+AG581)</f>
        <v>0</v>
      </c>
      <c r="AJ581" s="1">
        <f>'Innlegging av opplysninger'!$C$13*((X581+Z581+AC581+AE581)*(1-Data!M581)-(Z581+AE581)*(1-Data!M581)*1.8/12)</f>
        <v>0</v>
      </c>
      <c r="AK581" s="83">
        <f t="shared" si="84"/>
        <v>0</v>
      </c>
      <c r="AL581" s="83">
        <f t="shared" si="85"/>
        <v>0</v>
      </c>
      <c r="AM581" s="83">
        <f t="shared" si="86"/>
        <v>0</v>
      </c>
    </row>
    <row r="582" spans="1:39">
      <c r="A582" t="str">
        <f t="shared" ref="A582:A645" si="90">CONCATENATE(B582,D582)</f>
        <v>1851Alle</v>
      </c>
      <c r="B582" s="6" t="str">
        <f>Data!A582</f>
        <v>1851</v>
      </c>
      <c r="C582" s="7" t="str">
        <f>Data!B582</f>
        <v>Lødingen kommune</v>
      </c>
      <c r="D582" s="7" t="str">
        <f>Data!C582</f>
        <v>Alle</v>
      </c>
      <c r="E582" s="1">
        <f>Data!D582</f>
        <v>185.88419999999999</v>
      </c>
      <c r="F582" s="1">
        <f>Data!E582+Data!F582</f>
        <v>47884.084858566101</v>
      </c>
      <c r="G582" s="1">
        <f>Data!G582</f>
        <v>710.95606834792875</v>
      </c>
      <c r="H582" s="1">
        <f t="shared" ref="H582:H645" si="91">F582*(11-1/11)*E582</f>
        <v>97100670.618181869</v>
      </c>
      <c r="I582" s="1">
        <f t="shared" ref="I582:I645" si="92">G582*(11-1/11)*E582</f>
        <v>1441696.363636364</v>
      </c>
      <c r="J582" s="1">
        <f t="shared" ref="J582:J645" si="93">(H582+I582)*0.12</f>
        <v>11825084.037818188</v>
      </c>
      <c r="K582" s="1">
        <f>'Innlegging av opplysninger'!$B$4*H582</f>
        <v>12623087.180363644</v>
      </c>
      <c r="L582" s="1"/>
      <c r="M582" s="1">
        <f>'Innlegging av opplysninger'!$B$5*H582</f>
        <v>12720187.850981826</v>
      </c>
      <c r="N582" s="1">
        <f>'Innlegging av opplysninger'!$B$5*I582</f>
        <v>188862.22363636369</v>
      </c>
      <c r="O582" s="1">
        <f>'Innlegging av opplysninger'!$B$5*J582</f>
        <v>1549086.0089541827</v>
      </c>
      <c r="P582" s="1">
        <f>'Innlegging av opplysninger'!$B$5*K582</f>
        <v>1653624.4206276375</v>
      </c>
      <c r="Q582" s="1"/>
      <c r="R582" s="1">
        <f>'Innlegging av opplysninger'!$C$11*SUM(H582:Q582)</f>
        <v>5285887.3507596022</v>
      </c>
      <c r="S582" s="1">
        <f>'Innlegging av opplysninger'!$C$13*(((H582+J582+M582+O582)*Data!H582)+(J582+O582)*(1-Data!H582)*1.8/12+I582+N582+K582+L582+P582+Q582)</f>
        <v>1128022.4146275297</v>
      </c>
      <c r="T582" s="1">
        <f>'Innlegging av opplysninger'!$C$13*((H582+J582+M582+O582)*(1-Data!H582)-(J582+O582)*(1-Data!H582)*1.8/12)</f>
        <v>6105297.1179908747</v>
      </c>
      <c r="U582" s="1">
        <f>Data!I582</f>
        <v>41.727500000000006</v>
      </c>
      <c r="V582" s="1">
        <f>Data!J582+Data!K582</f>
        <v>48579.200547201086</v>
      </c>
      <c r="W582" s="1">
        <f>Data!L582</f>
        <v>867.14516805464018</v>
      </c>
      <c r="X582" s="1">
        <f t="shared" si="87"/>
        <v>22113693.718181822</v>
      </c>
      <c r="Y582" s="100">
        <f t="shared" si="88"/>
        <v>394732.36363636365</v>
      </c>
      <c r="Z582" s="100">
        <f t="shared" si="89"/>
        <v>3218704.9297000002</v>
      </c>
      <c r="AA582" s="100">
        <f>'Innlegging av opplysninger'!$B$4*X582</f>
        <v>2874780.183363637</v>
      </c>
      <c r="AB582" s="1"/>
      <c r="AC582" s="1">
        <f>'Innlegging av opplysninger'!$B$5*X582</f>
        <v>2896893.8770818189</v>
      </c>
      <c r="AD582" s="1">
        <f>'Innlegging av opplysninger'!$B$5*Y582</f>
        <v>51709.939636363641</v>
      </c>
      <c r="AE582" s="1">
        <f>'Innlegging av opplysninger'!$B$5*Z582</f>
        <v>421650.34579070006</v>
      </c>
      <c r="AF582" s="1">
        <f>'Innlegging av opplysninger'!$B$5*AA582</f>
        <v>376596.20402063645</v>
      </c>
      <c r="AG582" s="1"/>
      <c r="AH582" s="1">
        <f>'Innlegging av opplysninger'!$C$11*SUM(X582:AG582)</f>
        <v>1229252.9393336312</v>
      </c>
      <c r="AI582" s="1">
        <f>'Innlegging av opplysninger'!$C$13*(((X582+Z582+AC582+AE582)*Data!M582)+(Z582+AE582)*(1-Data!M582)*1.8/12+Y582+AD582+AA582+AB582+AF582+AG582)</f>
        <v>244897.32197152945</v>
      </c>
      <c r="AJ582" s="1">
        <f>'Innlegging av opplysninger'!$C$13*((X582+Z582+AC582+AE582)*(1-Data!M582)-(Z582+AE582)*(1-Data!M582)*1.8/12)</f>
        <v>1437238.2792218602</v>
      </c>
      <c r="AK582" s="83">
        <f t="shared" ref="AK582:AK645" si="94">ROUND(AH582+R582,-3)</f>
        <v>6515000</v>
      </c>
      <c r="AL582" s="83">
        <f t="shared" ref="AL582:AL645" si="95">ROUND(AI582+S582,-3)</f>
        <v>1373000</v>
      </c>
      <c r="AM582" s="83">
        <f t="shared" ref="AM582:AM645" si="96">ROUND(AJ582+T582,-3)</f>
        <v>7543000</v>
      </c>
    </row>
    <row r="583" spans="1:39">
      <c r="A583" t="str">
        <f t="shared" si="90"/>
        <v>1851Administrasjon</v>
      </c>
      <c r="B583" s="6" t="str">
        <f>Data!A583</f>
        <v>1851</v>
      </c>
      <c r="C583" s="7" t="str">
        <f>Data!B583</f>
        <v>Lødingen kommune</v>
      </c>
      <c r="D583" s="7" t="str">
        <f>Data!C583</f>
        <v>Administrasjon</v>
      </c>
      <c r="E583" s="1">
        <f>Data!D583</f>
        <v>12.5</v>
      </c>
      <c r="F583" s="1">
        <f>Data!E583+Data!F583</f>
        <v>57107.23333333333</v>
      </c>
      <c r="G583" s="1">
        <f>Data!G583</f>
        <v>0</v>
      </c>
      <c r="H583" s="1">
        <f t="shared" si="91"/>
        <v>7787349.9999999981</v>
      </c>
      <c r="I583" s="1">
        <f t="shared" si="92"/>
        <v>0</v>
      </c>
      <c r="J583" s="1">
        <f t="shared" si="93"/>
        <v>934481.99999999977</v>
      </c>
      <c r="K583" s="1">
        <f>'Innlegging av opplysninger'!$B$4*H583</f>
        <v>1012355.4999999998</v>
      </c>
      <c r="L583" s="1"/>
      <c r="M583" s="1">
        <f>'Innlegging av opplysninger'!$B$5*H583</f>
        <v>1020142.8499999997</v>
      </c>
      <c r="N583" s="1">
        <f>'Innlegging av opplysninger'!$B$5*I583</f>
        <v>0</v>
      </c>
      <c r="O583" s="1">
        <f>'Innlegging av opplysninger'!$B$5*J583</f>
        <v>122417.14199999998</v>
      </c>
      <c r="P583" s="1">
        <f>'Innlegging av opplysninger'!$B$5*K583</f>
        <v>132618.57049999997</v>
      </c>
      <c r="Q583" s="1"/>
      <c r="R583" s="1">
        <f>'Innlegging av opplysninger'!$C$11*SUM(H583:Q583)</f>
        <v>418355.91037499986</v>
      </c>
      <c r="S583" s="1">
        <f>'Innlegging av opplysninger'!$C$13*(((H583+J583+M583+O583)*Data!H583)+(J583+O583)*(1-Data!H583)*1.8/12+I583+N583+K583+L583+P583+Q583)</f>
        <v>138534.96856112726</v>
      </c>
      <c r="T583" s="1">
        <f>'Innlegging av opplysninger'!$C$13*((H583+J583+M583+O583)*(1-Data!H583)-(J583+O583)*(1-Data!H583)*1.8/12)</f>
        <v>433952.06668887258</v>
      </c>
      <c r="U583" s="1">
        <f>Data!I583</f>
        <v>3.1206</v>
      </c>
      <c r="V583" s="1">
        <f>Data!J583+Data!K583</f>
        <v>60528.937811104697</v>
      </c>
      <c r="W583" s="1">
        <f>Data!L583</f>
        <v>0</v>
      </c>
      <c r="X583" s="1">
        <f t="shared" ref="X583:X646" si="97">V583*(11-1/11)*U583</f>
        <v>2060581.1272727267</v>
      </c>
      <c r="Y583" s="100">
        <f t="shared" ref="Y583:Y646" si="98">W583*(11-1/11)*U583</f>
        <v>0</v>
      </c>
      <c r="Z583" s="100">
        <f t="shared" ref="Z583:Z646" si="99">(X583+Y583)*0.143</f>
        <v>294663.10119999992</v>
      </c>
      <c r="AA583" s="100">
        <f>'Innlegging av opplysninger'!$B$4*X583</f>
        <v>267875.54654545448</v>
      </c>
      <c r="AB583" s="1"/>
      <c r="AC583" s="1">
        <f>'Innlegging av opplysninger'!$B$5*X583</f>
        <v>269936.12767272722</v>
      </c>
      <c r="AD583" s="1">
        <f>'Innlegging av opplysninger'!$B$5*Y583</f>
        <v>0</v>
      </c>
      <c r="AE583" s="1">
        <f>'Innlegging av opplysninger'!$B$5*Z583</f>
        <v>38600.866257199988</v>
      </c>
      <c r="AF583" s="1">
        <f>'Innlegging av opplysninger'!$B$5*AA583</f>
        <v>35091.696597454538</v>
      </c>
      <c r="AG583" s="1"/>
      <c r="AH583" s="1">
        <f>'Innlegging av opplysninger'!$C$11*SUM(X583:AG583)</f>
        <v>112736.44169073137</v>
      </c>
      <c r="AI583" s="1">
        <f>'Innlegging av opplysninger'!$C$13*(((X583+Z583+AC583+AE583)*Data!M583)+(Z583+AE583)*(1-Data!M583)*1.8/12+Y583+AD583+AA583+AB583+AF583+AG583)</f>
        <v>35019.660252776142</v>
      </c>
      <c r="AJ583" s="1">
        <f>'Innlegging av opplysninger'!$C$13*((X583+Z583+AC583+AE583)*(1-Data!M583)-(Z583+AE583)*(1-Data!M583)*1.8/12)</f>
        <v>119251.25995559311</v>
      </c>
      <c r="AK583" s="83">
        <f t="shared" si="94"/>
        <v>531000</v>
      </c>
      <c r="AL583" s="83">
        <f t="shared" si="95"/>
        <v>174000</v>
      </c>
      <c r="AM583" s="83">
        <f t="shared" si="96"/>
        <v>553000</v>
      </c>
    </row>
    <row r="584" spans="1:39">
      <c r="A584" t="str">
        <f t="shared" si="90"/>
        <v>1851Undervisning</v>
      </c>
      <c r="B584" s="6" t="str">
        <f>Data!A584</f>
        <v>1851</v>
      </c>
      <c r="C584" s="7" t="str">
        <f>Data!B584</f>
        <v>Lødingen kommune</v>
      </c>
      <c r="D584" s="7" t="str">
        <f>Data!C584</f>
        <v>Undervisning</v>
      </c>
      <c r="E584" s="1">
        <f>Data!D584</f>
        <v>43.050399999999996</v>
      </c>
      <c r="F584" s="1">
        <f>Data!E584+Data!F584</f>
        <v>48221.995191682327</v>
      </c>
      <c r="G584" s="1">
        <f>Data!G584</f>
        <v>0</v>
      </c>
      <c r="H584" s="1">
        <f t="shared" si="91"/>
        <v>22647012.892363641</v>
      </c>
      <c r="I584" s="1">
        <f t="shared" si="92"/>
        <v>0</v>
      </c>
      <c r="J584" s="1">
        <f t="shared" si="93"/>
        <v>2717641.5470836367</v>
      </c>
      <c r="K584" s="1">
        <f>'Innlegging av opplysninger'!$B$4*H584</f>
        <v>2944111.6760072736</v>
      </c>
      <c r="L584" s="1"/>
      <c r="M584" s="1">
        <f>'Innlegging av opplysninger'!$B$5*H584</f>
        <v>2966758.6888996372</v>
      </c>
      <c r="N584" s="1">
        <f>'Innlegging av opplysninger'!$B$5*I584</f>
        <v>0</v>
      </c>
      <c r="O584" s="1">
        <f>'Innlegging av opplysninger'!$B$5*J584</f>
        <v>356011.04266795644</v>
      </c>
      <c r="P584" s="1">
        <f>'Innlegging av opplysninger'!$B$5*K584</f>
        <v>385678.62955695286</v>
      </c>
      <c r="Q584" s="1"/>
      <c r="R584" s="1">
        <f>'Innlegging av opplysninger'!$C$11*SUM(H584:Q584)</f>
        <v>1216654.1501100056</v>
      </c>
      <c r="S584" s="1">
        <f>'Innlegging av opplysninger'!$C$13*(((H584+J584+M584+O584)*Data!H584)+(J584+O584)*(1-Data!H584)*1.8/12+I584+N584+K584+L584+P584+Q584)</f>
        <v>218333.69418950402</v>
      </c>
      <c r="T584" s="1">
        <f>'Innlegging av opplysninger'!$C$13*((H584+J584+M584+O584)*(1-Data!H584)-(J584+O584)*(1-Data!H584)*1.8/12)</f>
        <v>1446561.4585926086</v>
      </c>
      <c r="U584" s="1">
        <f>Data!I584</f>
        <v>10.557</v>
      </c>
      <c r="V584" s="1">
        <f>Data!J584+Data!K584</f>
        <v>46207.506867481294</v>
      </c>
      <c r="W584" s="1">
        <f>Data!L584</f>
        <v>0</v>
      </c>
      <c r="X584" s="1">
        <f t="shared" si="97"/>
        <v>5321592.5454545459</v>
      </c>
      <c r="Y584" s="100">
        <f t="shared" si="98"/>
        <v>0</v>
      </c>
      <c r="Z584" s="100">
        <f t="shared" si="99"/>
        <v>760987.73400000005</v>
      </c>
      <c r="AA584" s="100">
        <f>'Innlegging av opplysninger'!$B$4*X584</f>
        <v>691807.030909091</v>
      </c>
      <c r="AB584" s="1"/>
      <c r="AC584" s="1">
        <f>'Innlegging av opplysninger'!$B$5*X584</f>
        <v>697128.62345454551</v>
      </c>
      <c r="AD584" s="1">
        <f>'Innlegging av opplysninger'!$B$5*Y584</f>
        <v>0</v>
      </c>
      <c r="AE584" s="1">
        <f>'Innlegging av opplysninger'!$B$5*Z584</f>
        <v>99689.393154000005</v>
      </c>
      <c r="AF584" s="1">
        <f>'Innlegging av opplysninger'!$B$5*AA584</f>
        <v>90626.72104909092</v>
      </c>
      <c r="AG584" s="1"/>
      <c r="AH584" s="1">
        <f>'Innlegging av opplysninger'!$C$11*SUM(X584:AG584)</f>
        <v>291149.6178248084</v>
      </c>
      <c r="AI584" s="1">
        <f>'Innlegging av opplysninger'!$C$13*(((X584+Z584+AC584+AE584)*Data!M584)+(Z584+AE584)*(1-Data!M584)*1.8/12+Y584+AD584+AA584+AB584+AF584+AG584)</f>
        <v>47399.836693626661</v>
      </c>
      <c r="AJ584" s="1">
        <f>'Innlegging av opplysninger'!$C$13*((X584+Z584+AC584+AE584)*(1-Data!M584)-(Z584+AE584)*(1-Data!M584)*1.8/12)</f>
        <v>351015.42980347958</v>
      </c>
      <c r="AK584" s="83">
        <f t="shared" si="94"/>
        <v>1508000</v>
      </c>
      <c r="AL584" s="83">
        <f t="shared" si="95"/>
        <v>266000</v>
      </c>
      <c r="AM584" s="83">
        <f t="shared" si="96"/>
        <v>1798000</v>
      </c>
    </row>
    <row r="585" spans="1:39">
      <c r="A585" t="str">
        <f t="shared" si="90"/>
        <v>1851Barnehager</v>
      </c>
      <c r="B585" s="6" t="str">
        <f>Data!A585</f>
        <v>1851</v>
      </c>
      <c r="C585" s="7" t="str">
        <f>Data!B585</f>
        <v>Lødingen kommune</v>
      </c>
      <c r="D585" s="7" t="str">
        <f>Data!C585</f>
        <v>Barnehager</v>
      </c>
      <c r="E585" s="1">
        <f>Data!D585</f>
        <v>5.4422999999999995</v>
      </c>
      <c r="F585" s="1">
        <f>Data!E585+Data!F585</f>
        <v>0</v>
      </c>
      <c r="G585" s="1">
        <f>Data!G585</f>
        <v>0</v>
      </c>
      <c r="H585" s="1">
        <f t="shared" si="91"/>
        <v>0</v>
      </c>
      <c r="I585" s="1">
        <f t="shared" si="92"/>
        <v>0</v>
      </c>
      <c r="J585" s="1">
        <f t="shared" si="93"/>
        <v>0</v>
      </c>
      <c r="K585" s="1">
        <f>'Innlegging av opplysninger'!$B$4*H585</f>
        <v>0</v>
      </c>
      <c r="L585" s="1"/>
      <c r="M585" s="1">
        <f>'Innlegging av opplysninger'!$B$5*H585</f>
        <v>0</v>
      </c>
      <c r="N585" s="1">
        <f>'Innlegging av opplysninger'!$B$5*I585</f>
        <v>0</v>
      </c>
      <c r="O585" s="1">
        <f>'Innlegging av opplysninger'!$B$5*J585</f>
        <v>0</v>
      </c>
      <c r="P585" s="1">
        <f>'Innlegging av opplysninger'!$B$5*K585</f>
        <v>0</v>
      </c>
      <c r="Q585" s="1"/>
      <c r="R585" s="1">
        <f>'Innlegging av opplysninger'!$C$11*SUM(H585:Q585)</f>
        <v>0</v>
      </c>
      <c r="S585" s="1">
        <f>'Innlegging av opplysninger'!$C$13*(((H585+J585+M585+O585)*Data!H585)+(J585+O585)*(1-Data!H585)*1.8/12+I585+N585+K585+L585+P585+Q585)</f>
        <v>0</v>
      </c>
      <c r="T585" s="1">
        <f>'Innlegging av opplysninger'!$C$13*((H585+J585+M585+O585)*(1-Data!H585)-(J585+O585)*(1-Data!H585)*1.8/12)</f>
        <v>0</v>
      </c>
      <c r="U585" s="1">
        <f>Data!I585</f>
        <v>0</v>
      </c>
      <c r="V585" s="1">
        <f>Data!J585+Data!K585</f>
        <v>0</v>
      </c>
      <c r="W585" s="1">
        <f>Data!L585</f>
        <v>0</v>
      </c>
      <c r="X585" s="1">
        <f t="shared" si="97"/>
        <v>0</v>
      </c>
      <c r="Y585" s="100">
        <f t="shared" si="98"/>
        <v>0</v>
      </c>
      <c r="Z585" s="100">
        <f t="shared" si="99"/>
        <v>0</v>
      </c>
      <c r="AA585" s="100">
        <f>'Innlegging av opplysninger'!$B$4*X585</f>
        <v>0</v>
      </c>
      <c r="AB585" s="1"/>
      <c r="AC585" s="1">
        <f>'Innlegging av opplysninger'!$B$5*X585</f>
        <v>0</v>
      </c>
      <c r="AD585" s="1">
        <f>'Innlegging av opplysninger'!$B$5*Y585</f>
        <v>0</v>
      </c>
      <c r="AE585" s="1">
        <f>'Innlegging av opplysninger'!$B$5*Z585</f>
        <v>0</v>
      </c>
      <c r="AF585" s="1">
        <f>'Innlegging av opplysninger'!$B$5*AA585</f>
        <v>0</v>
      </c>
      <c r="AG585" s="1"/>
      <c r="AH585" s="1">
        <f>'Innlegging av opplysninger'!$C$11*SUM(X585:AG585)</f>
        <v>0</v>
      </c>
      <c r="AI585" s="1">
        <f>'Innlegging av opplysninger'!$C$13*(((X585+Z585+AC585+AE585)*Data!M585)+(Z585+AE585)*(1-Data!M585)*1.8/12+Y585+AD585+AA585+AB585+AF585+AG585)</f>
        <v>0</v>
      </c>
      <c r="AJ585" s="1">
        <f>'Innlegging av opplysninger'!$C$13*((X585+Z585+AC585+AE585)*(1-Data!M585)-(Z585+AE585)*(1-Data!M585)*1.8/12)</f>
        <v>0</v>
      </c>
      <c r="AK585" s="83">
        <f t="shared" si="94"/>
        <v>0</v>
      </c>
      <c r="AL585" s="83">
        <f t="shared" si="95"/>
        <v>0</v>
      </c>
      <c r="AM585" s="83">
        <f t="shared" si="96"/>
        <v>0</v>
      </c>
    </row>
    <row r="586" spans="1:39">
      <c r="A586" t="str">
        <f t="shared" si="90"/>
        <v>1851Helse/pleie/omsorg</v>
      </c>
      <c r="B586" s="6" t="str">
        <f>Data!A586</f>
        <v>1851</v>
      </c>
      <c r="C586" s="7" t="str">
        <f>Data!B586</f>
        <v>Lødingen kommune</v>
      </c>
      <c r="D586" s="7" t="str">
        <f>Data!C586</f>
        <v>Helse/pleie/omsorg</v>
      </c>
      <c r="E586" s="1">
        <f>Data!D586</f>
        <v>114.71000000000001</v>
      </c>
      <c r="F586" s="1">
        <f>Data!E586+Data!F586</f>
        <v>46610.256480109259</v>
      </c>
      <c r="G586" s="1">
        <f>Data!G586</f>
        <v>1150.7273995292478</v>
      </c>
      <c r="H586" s="1">
        <f t="shared" si="91"/>
        <v>58327227.499999993</v>
      </c>
      <c r="I586" s="1">
        <f t="shared" si="92"/>
        <v>1439999.3454545457</v>
      </c>
      <c r="J586" s="1">
        <f t="shared" si="93"/>
        <v>7172067.221454544</v>
      </c>
      <c r="K586" s="1">
        <f>'Innlegging av opplysninger'!$B$4*H586</f>
        <v>7582539.5749999993</v>
      </c>
      <c r="L586" s="1"/>
      <c r="M586" s="1">
        <f>'Innlegging av opplysninger'!$B$5*H586</f>
        <v>7640866.8024999993</v>
      </c>
      <c r="N586" s="1">
        <f>'Innlegging av opplysninger'!$B$5*I586</f>
        <v>188639.9142545455</v>
      </c>
      <c r="O586" s="1">
        <f>'Innlegging av opplysninger'!$B$5*J586</f>
        <v>939540.80601054535</v>
      </c>
      <c r="P586" s="1">
        <f>'Innlegging av opplysninger'!$B$5*K586</f>
        <v>993312.68432499992</v>
      </c>
      <c r="Q586" s="1"/>
      <c r="R586" s="1">
        <f>'Innlegging av opplysninger'!$C$11*SUM(H586:Q586)</f>
        <v>3202799.3662619679</v>
      </c>
      <c r="S586" s="1">
        <f>'Innlegging av opplysninger'!$C$13*(((H586+J586+M586+O586)*Data!H586)+(J586+O586)*(1-Data!H586)*1.8/12+I586+N586+K586+L586+P586+Q586)</f>
        <v>695618.73465120769</v>
      </c>
      <c r="T586" s="1">
        <f>'Innlegging av opplysninger'!$C$13*((H586+J586+M586+O586)*(1-Data!H586)-(J586+O586)*(1-Data!H586)*1.8/12)</f>
        <v>3687159.345496749</v>
      </c>
      <c r="U586" s="1">
        <f>Data!I586</f>
        <v>18.766500000000001</v>
      </c>
      <c r="V586" s="1">
        <f>Data!J586+Data!K586</f>
        <v>48045.332063339818</v>
      </c>
      <c r="W586" s="1">
        <f>Data!L586</f>
        <v>1928.1059334452345</v>
      </c>
      <c r="X586" s="1">
        <f t="shared" si="97"/>
        <v>9836102.4454545453</v>
      </c>
      <c r="Y586" s="100">
        <f t="shared" si="98"/>
        <v>394732.36363636353</v>
      </c>
      <c r="Z586" s="100">
        <f t="shared" si="99"/>
        <v>1463009.3776999998</v>
      </c>
      <c r="AA586" s="100">
        <f>'Innlegging av opplysninger'!$B$4*X586</f>
        <v>1278693.317909091</v>
      </c>
      <c r="AB586" s="1"/>
      <c r="AC586" s="1">
        <f>'Innlegging av opplysninger'!$B$5*X586</f>
        <v>1288529.4203545456</v>
      </c>
      <c r="AD586" s="1">
        <f>'Innlegging av opplysninger'!$B$5*Y586</f>
        <v>51709.939636363626</v>
      </c>
      <c r="AE586" s="1">
        <f>'Innlegging av opplysninger'!$B$5*Z586</f>
        <v>191654.22847869998</v>
      </c>
      <c r="AF586" s="1">
        <f>'Innlegging av opplysninger'!$B$5*AA586</f>
        <v>167508.82464609094</v>
      </c>
      <c r="AG586" s="1"/>
      <c r="AH586" s="1">
        <f>'Innlegging av opplysninger'!$C$11*SUM(X586:AG586)</f>
        <v>557533.71687699656</v>
      </c>
      <c r="AI586" s="1">
        <f>'Innlegging av opplysninger'!$C$13*(((X586+Z586+AC586+AE586)*Data!M586)+(Z586+AE586)*(1-Data!M586)*1.8/12+Y586+AD586+AA586+AB586+AF586+AG586)</f>
        <v>118791.30312370457</v>
      </c>
      <c r="AJ586" s="1">
        <f>'Innlegging av opplysninger'!$C$13*((X586+Z586+AC586+AE586)*(1-Data!M586)-(Z586+AE586)*(1-Data!M586)*1.8/12)</f>
        <v>644149.57260271173</v>
      </c>
      <c r="AK586" s="83">
        <f t="shared" si="94"/>
        <v>3760000</v>
      </c>
      <c r="AL586" s="83">
        <f t="shared" si="95"/>
        <v>814000</v>
      </c>
      <c r="AM586" s="83">
        <f t="shared" si="96"/>
        <v>4331000</v>
      </c>
    </row>
    <row r="587" spans="1:39">
      <c r="A587" t="str">
        <f t="shared" si="90"/>
        <v>1851Samferdsel og teknikk</v>
      </c>
      <c r="B587" s="6" t="str">
        <f>Data!A587</f>
        <v>1851</v>
      </c>
      <c r="C587" s="7" t="str">
        <f>Data!B587</f>
        <v>Lødingen kommune</v>
      </c>
      <c r="D587" s="7" t="str">
        <f>Data!C587</f>
        <v>Samferdsel og teknikk</v>
      </c>
      <c r="E587" s="1">
        <f>Data!D587</f>
        <v>6.7814999999999968</v>
      </c>
      <c r="F587" s="1">
        <f>Data!E587+Data!F587</f>
        <v>59869.616584334857</v>
      </c>
      <c r="G587" s="1">
        <f>Data!G587</f>
        <v>0</v>
      </c>
      <c r="H587" s="1">
        <f t="shared" si="91"/>
        <v>4429154.2349090902</v>
      </c>
      <c r="I587" s="1">
        <f t="shared" si="92"/>
        <v>0</v>
      </c>
      <c r="J587" s="1">
        <f t="shared" si="93"/>
        <v>531498.50818909076</v>
      </c>
      <c r="K587" s="1">
        <f>'Innlegging av opplysninger'!$B$4*H587</f>
        <v>575790.05053818179</v>
      </c>
      <c r="L587" s="1"/>
      <c r="M587" s="1">
        <f>'Innlegging av opplysninger'!$B$5*H587</f>
        <v>580219.2047730909</v>
      </c>
      <c r="N587" s="1">
        <f>'Innlegging av opplysninger'!$B$5*I587</f>
        <v>0</v>
      </c>
      <c r="O587" s="1">
        <f>'Innlegging av opplysninger'!$B$5*J587</f>
        <v>69626.304572770896</v>
      </c>
      <c r="P587" s="1">
        <f>'Innlegging av opplysninger'!$B$5*K587</f>
        <v>75428.496620501814</v>
      </c>
      <c r="Q587" s="1"/>
      <c r="R587" s="1">
        <f>'Innlegging av opplysninger'!$C$11*SUM(H587:Q587)</f>
        <v>237945.23838490361</v>
      </c>
      <c r="S587" s="1">
        <f>'Innlegging av opplysninger'!$C$13*(((H587+J587+M587+O587)*Data!H587)+(J587+O587)*(1-Data!H587)*1.8/12+I587+N587+K587+L587+P587+Q587)</f>
        <v>41362.924509743156</v>
      </c>
      <c r="T587" s="1">
        <f>'Innlegging av opplysninger'!$C$13*((H587+J587+M587+O587)*(1-Data!H587)-(J587+O587)*(1-Data!H587)*1.8/12)</f>
        <v>284246.3490695986</v>
      </c>
      <c r="U587" s="1">
        <f>Data!I587</f>
        <v>6.2333999999999996</v>
      </c>
      <c r="V587" s="1">
        <f>Data!J587+Data!K587</f>
        <v>46752.720024384762</v>
      </c>
      <c r="W587" s="1">
        <f>Data!L587</f>
        <v>0</v>
      </c>
      <c r="X587" s="1">
        <f t="shared" si="97"/>
        <v>3179218.9636363629</v>
      </c>
      <c r="Y587" s="100">
        <f t="shared" si="98"/>
        <v>0</v>
      </c>
      <c r="Z587" s="100">
        <f t="shared" si="99"/>
        <v>454628.31179999985</v>
      </c>
      <c r="AA587" s="100">
        <f>'Innlegging av opplysninger'!$B$4*X587</f>
        <v>413298.46527272719</v>
      </c>
      <c r="AB587" s="1"/>
      <c r="AC587" s="1">
        <f>'Innlegging av opplysninger'!$B$5*X587</f>
        <v>416477.68423636357</v>
      </c>
      <c r="AD587" s="1">
        <f>'Innlegging av opplysninger'!$B$5*Y587</f>
        <v>0</v>
      </c>
      <c r="AE587" s="1">
        <f>'Innlegging av opplysninger'!$B$5*Z587</f>
        <v>59556.308845799984</v>
      </c>
      <c r="AF587" s="1">
        <f>'Innlegging av opplysninger'!$B$5*AA587</f>
        <v>54142.098950727261</v>
      </c>
      <c r="AG587" s="1"/>
      <c r="AH587" s="1">
        <f>'Innlegging av opplysninger'!$C$11*SUM(X587:AG587)</f>
        <v>173938.22964419526</v>
      </c>
      <c r="AI587" s="1">
        <f>'Innlegging av opplysninger'!$C$13*(((X587+Z587+AC587+AE587)*Data!M587)+(Z587+AE587)*(1-Data!M587)*1.8/12+Y587+AD587+AA587+AB587+AF587+AG587)</f>
        <v>28317.54938065687</v>
      </c>
      <c r="AJ587" s="1">
        <f>'Innlegging av opplysninger'!$C$13*((X587+Z587+AC587+AE587)*(1-Data!M587)-(Z587+AE587)*(1-Data!M587)*1.8/12)</f>
        <v>209703.18592192611</v>
      </c>
      <c r="AK587" s="83">
        <f t="shared" si="94"/>
        <v>412000</v>
      </c>
      <c r="AL587" s="83">
        <f t="shared" si="95"/>
        <v>70000</v>
      </c>
      <c r="AM587" s="83">
        <f t="shared" si="96"/>
        <v>494000</v>
      </c>
    </row>
    <row r="588" spans="1:39">
      <c r="A588" t="str">
        <f t="shared" si="90"/>
        <v>1851Annet</v>
      </c>
      <c r="B588" s="6" t="str">
        <f>Data!A588</f>
        <v>1851</v>
      </c>
      <c r="C588" s="7" t="str">
        <f>Data!B588</f>
        <v>Lødingen kommune</v>
      </c>
      <c r="D588" s="7" t="str">
        <f>Data!C588</f>
        <v>Annet</v>
      </c>
      <c r="E588" s="1">
        <f>Data!D588</f>
        <v>3.4</v>
      </c>
      <c r="F588" s="1">
        <f>Data!E588+Data!F588</f>
        <v>0</v>
      </c>
      <c r="G588" s="1">
        <f>Data!G588</f>
        <v>0</v>
      </c>
      <c r="H588" s="1">
        <f t="shared" si="91"/>
        <v>0</v>
      </c>
      <c r="I588" s="1">
        <f t="shared" si="92"/>
        <v>0</v>
      </c>
      <c r="J588" s="1">
        <f t="shared" si="93"/>
        <v>0</v>
      </c>
      <c r="K588" s="1">
        <f>'Innlegging av opplysninger'!$B$4*H588</f>
        <v>0</v>
      </c>
      <c r="L588" s="1"/>
      <c r="M588" s="1">
        <f>'Innlegging av opplysninger'!$B$5*H588</f>
        <v>0</v>
      </c>
      <c r="N588" s="1">
        <f>'Innlegging av opplysninger'!$B$5*I588</f>
        <v>0</v>
      </c>
      <c r="O588" s="1">
        <f>'Innlegging av opplysninger'!$B$5*J588</f>
        <v>0</v>
      </c>
      <c r="P588" s="1">
        <f>'Innlegging av opplysninger'!$B$5*K588</f>
        <v>0</v>
      </c>
      <c r="Q588" s="1"/>
      <c r="R588" s="1">
        <f>'Innlegging av opplysninger'!$C$11*SUM(H588:Q588)</f>
        <v>0</v>
      </c>
      <c r="S588" s="1">
        <f>'Innlegging av opplysninger'!$C$13*(((H588+J588+M588+O588)*Data!H588)+(J588+O588)*(1-Data!H588)*1.8/12+I588+N588+K588+L588+P588+Q588)</f>
        <v>0</v>
      </c>
      <c r="T588" s="1">
        <f>'Innlegging av opplysninger'!$C$13*((H588+J588+M588+O588)*(1-Data!H588)-(J588+O588)*(1-Data!H588)*1.8/12)</f>
        <v>0</v>
      </c>
      <c r="U588" s="1">
        <f>Data!I588</f>
        <v>0</v>
      </c>
      <c r="V588" s="1">
        <f>Data!J588+Data!K588</f>
        <v>0</v>
      </c>
      <c r="W588" s="1">
        <f>Data!L588</f>
        <v>0</v>
      </c>
      <c r="X588" s="1">
        <f t="shared" si="97"/>
        <v>0</v>
      </c>
      <c r="Y588" s="100">
        <f t="shared" si="98"/>
        <v>0</v>
      </c>
      <c r="Z588" s="100">
        <f t="shared" si="99"/>
        <v>0</v>
      </c>
      <c r="AA588" s="100">
        <f>'Innlegging av opplysninger'!$B$4*X588</f>
        <v>0</v>
      </c>
      <c r="AB588" s="1"/>
      <c r="AC588" s="1">
        <f>'Innlegging av opplysninger'!$B$5*X588</f>
        <v>0</v>
      </c>
      <c r="AD588" s="1">
        <f>'Innlegging av opplysninger'!$B$5*Y588</f>
        <v>0</v>
      </c>
      <c r="AE588" s="1">
        <f>'Innlegging av opplysninger'!$B$5*Z588</f>
        <v>0</v>
      </c>
      <c r="AF588" s="1">
        <f>'Innlegging av opplysninger'!$B$5*AA588</f>
        <v>0</v>
      </c>
      <c r="AG588" s="1"/>
      <c r="AH588" s="1">
        <f>'Innlegging av opplysninger'!$C$11*SUM(X588:AG588)</f>
        <v>0</v>
      </c>
      <c r="AI588" s="1">
        <f>'Innlegging av opplysninger'!$C$13*(((X588+Z588+AC588+AE588)*Data!M588)+(Z588+AE588)*(1-Data!M588)*1.8/12+Y588+AD588+AA588+AB588+AF588+AG588)</f>
        <v>0</v>
      </c>
      <c r="AJ588" s="1">
        <f>'Innlegging av opplysninger'!$C$13*((X588+Z588+AC588+AE588)*(1-Data!M588)-(Z588+AE588)*(1-Data!M588)*1.8/12)</f>
        <v>0</v>
      </c>
      <c r="AK588" s="83">
        <f t="shared" si="94"/>
        <v>0</v>
      </c>
      <c r="AL588" s="83">
        <f t="shared" si="95"/>
        <v>0</v>
      </c>
      <c r="AM588" s="83">
        <f t="shared" si="96"/>
        <v>0</v>
      </c>
    </row>
    <row r="589" spans="1:39">
      <c r="A589" t="str">
        <f t="shared" si="90"/>
        <v>1853Alle</v>
      </c>
      <c r="B589" s="6" t="str">
        <f>Data!A589</f>
        <v>1853</v>
      </c>
      <c r="C589" s="7" t="str">
        <f>Data!B589</f>
        <v>Evenes kommune</v>
      </c>
      <c r="D589" s="7" t="str">
        <f>Data!C589</f>
        <v>Alle</v>
      </c>
      <c r="E589" s="1">
        <f>Data!D589</f>
        <v>97.734499999999983</v>
      </c>
      <c r="F589" s="1">
        <f>Data!E589+Data!F589</f>
        <v>46676.043328268614</v>
      </c>
      <c r="G589" s="1">
        <f>Data!G589</f>
        <v>558.81935242928546</v>
      </c>
      <c r="H589" s="1">
        <f t="shared" si="91"/>
        <v>49765742.800000012</v>
      </c>
      <c r="I589" s="1">
        <f t="shared" si="92"/>
        <v>595810.14545454527</v>
      </c>
      <c r="J589" s="1">
        <f t="shared" si="93"/>
        <v>6043386.353454547</v>
      </c>
      <c r="K589" s="1">
        <f>'Innlegging av opplysninger'!$B$4*H589</f>
        <v>6469546.5640000021</v>
      </c>
      <c r="L589" s="1"/>
      <c r="M589" s="1">
        <f>'Innlegging av opplysninger'!$B$5*H589</f>
        <v>6519312.3068000022</v>
      </c>
      <c r="N589" s="1">
        <f>'Innlegging av opplysninger'!$B$5*I589</f>
        <v>78051.129054545439</v>
      </c>
      <c r="O589" s="1">
        <f>'Innlegging av opplysninger'!$B$5*J589</f>
        <v>791683.61230254569</v>
      </c>
      <c r="P589" s="1">
        <f>'Innlegging av opplysninger'!$B$5*K589</f>
        <v>847510.59988400026</v>
      </c>
      <c r="Q589" s="1"/>
      <c r="R589" s="1">
        <f>'Innlegging av opplysninger'!$C$11*SUM(H589:Q589)</f>
        <v>2702219.6534161079</v>
      </c>
      <c r="S589" s="1">
        <f>'Innlegging av opplysninger'!$C$13*(((H589+J589+M589+O589)*Data!H589)+(J589+O589)*(1-Data!H589)*1.8/12+I589+N589+K589+L589+P589+Q589)</f>
        <v>510237.49291929067</v>
      </c>
      <c r="T589" s="1">
        <f>'Innlegging av opplysninger'!$C$13*((H589+J589+M589+O589)*(1-Data!H589)-(J589+O589)*(1-Data!H589)*1.8/12)</f>
        <v>3187536.7696501198</v>
      </c>
      <c r="U589" s="1">
        <f>Data!I589</f>
        <v>19.264399999999998</v>
      </c>
      <c r="V589" s="1">
        <f>Data!J589+Data!K589</f>
        <v>45950.478776049778</v>
      </c>
      <c r="W589" s="1">
        <f>Data!L589</f>
        <v>988.65420153236039</v>
      </c>
      <c r="X589" s="1">
        <f t="shared" si="97"/>
        <v>9656818.9454545435</v>
      </c>
      <c r="Y589" s="100">
        <f t="shared" si="98"/>
        <v>207772.69090909092</v>
      </c>
      <c r="Z589" s="100">
        <f t="shared" si="99"/>
        <v>1410636.6039999996</v>
      </c>
      <c r="AA589" s="100">
        <f>'Innlegging av opplysninger'!$B$4*X589</f>
        <v>1255386.4629090908</v>
      </c>
      <c r="AB589" s="1"/>
      <c r="AC589" s="1">
        <f>'Innlegging av opplysninger'!$B$5*X589</f>
        <v>1265043.2818545452</v>
      </c>
      <c r="AD589" s="1">
        <f>'Innlegging av opplysninger'!$B$5*Y589</f>
        <v>27218.222509090912</v>
      </c>
      <c r="AE589" s="1">
        <f>'Innlegging av opplysninger'!$B$5*Z589</f>
        <v>184793.39512399994</v>
      </c>
      <c r="AF589" s="1">
        <f>'Innlegging av opplysninger'!$B$5*AA589</f>
        <v>164455.6266410909</v>
      </c>
      <c r="AG589" s="1"/>
      <c r="AH589" s="1">
        <f>'Innlegging av opplysninger'!$C$11*SUM(X589:AG589)</f>
        <v>538540.7587172552</v>
      </c>
      <c r="AI589" s="1">
        <f>'Innlegging av opplysninger'!$C$13*(((X589+Z589+AC589+AE589)*Data!M589)+(Z589+AE589)*(1-Data!M589)*1.8/12+Y589+AD589+AA589+AB589+AF589+AG589)</f>
        <v>111915.45192967854</v>
      </c>
      <c r="AJ589" s="1">
        <f>'Innlegging av opplysninger'!$C$13*((X589+Z589+AC589+AE589)*(1-Data!M589)-(Z589+AE589)*(1-Data!M589)*1.8/12)</f>
        <v>625035.05999919691</v>
      </c>
      <c r="AK589" s="83">
        <f t="shared" si="94"/>
        <v>3241000</v>
      </c>
      <c r="AL589" s="83">
        <f t="shared" si="95"/>
        <v>622000</v>
      </c>
      <c r="AM589" s="83">
        <f t="shared" si="96"/>
        <v>3813000</v>
      </c>
    </row>
    <row r="590" spans="1:39">
      <c r="A590" t="str">
        <f t="shared" si="90"/>
        <v>1853Administrasjon</v>
      </c>
      <c r="B590" s="6" t="str">
        <f>Data!A590</f>
        <v>1853</v>
      </c>
      <c r="C590" s="7" t="str">
        <f>Data!B590</f>
        <v>Evenes kommune</v>
      </c>
      <c r="D590" s="7" t="str">
        <f>Data!C590</f>
        <v>Administrasjon</v>
      </c>
      <c r="E590" s="1">
        <f>Data!D590</f>
        <v>12.518599999999999</v>
      </c>
      <c r="F590" s="1">
        <f>Data!E590+Data!F590</f>
        <v>0</v>
      </c>
      <c r="G590" s="1">
        <f>Data!G590</f>
        <v>0</v>
      </c>
      <c r="H590" s="1">
        <f t="shared" si="91"/>
        <v>0</v>
      </c>
      <c r="I590" s="1">
        <f t="shared" si="92"/>
        <v>0</v>
      </c>
      <c r="J590" s="1">
        <f t="shared" si="93"/>
        <v>0</v>
      </c>
      <c r="K590" s="1">
        <f>'Innlegging av opplysninger'!$B$4*H590</f>
        <v>0</v>
      </c>
      <c r="L590" s="1"/>
      <c r="M590" s="1">
        <f>'Innlegging av opplysninger'!$B$5*H590</f>
        <v>0</v>
      </c>
      <c r="N590" s="1">
        <f>'Innlegging av opplysninger'!$B$5*I590</f>
        <v>0</v>
      </c>
      <c r="O590" s="1">
        <f>'Innlegging av opplysninger'!$B$5*J590</f>
        <v>0</v>
      </c>
      <c r="P590" s="1">
        <f>'Innlegging av opplysninger'!$B$5*K590</f>
        <v>0</v>
      </c>
      <c r="Q590" s="1"/>
      <c r="R590" s="1">
        <f>'Innlegging av opplysninger'!$C$11*SUM(H590:Q590)</f>
        <v>0</v>
      </c>
      <c r="S590" s="1">
        <f>'Innlegging av opplysninger'!$C$13*(((H590+J590+M590+O590)*Data!H590)+(J590+O590)*(1-Data!H590)*1.8/12+I590+N590+K590+L590+P590+Q590)</f>
        <v>0</v>
      </c>
      <c r="T590" s="1">
        <f>'Innlegging av opplysninger'!$C$13*((H590+J590+M590+O590)*(1-Data!H590)-(J590+O590)*(1-Data!H590)*1.8/12)</f>
        <v>0</v>
      </c>
      <c r="U590" s="1">
        <f>Data!I590</f>
        <v>0</v>
      </c>
      <c r="V590" s="1">
        <f>Data!J590+Data!K590</f>
        <v>0</v>
      </c>
      <c r="W590" s="1">
        <f>Data!L590</f>
        <v>0</v>
      </c>
      <c r="X590" s="1">
        <f t="shared" si="97"/>
        <v>0</v>
      </c>
      <c r="Y590" s="100">
        <f t="shared" si="98"/>
        <v>0</v>
      </c>
      <c r="Z590" s="100">
        <f t="shared" si="99"/>
        <v>0</v>
      </c>
      <c r="AA590" s="100">
        <f>'Innlegging av opplysninger'!$B$4*X590</f>
        <v>0</v>
      </c>
      <c r="AB590" s="1"/>
      <c r="AC590" s="1">
        <f>'Innlegging av opplysninger'!$B$5*X590</f>
        <v>0</v>
      </c>
      <c r="AD590" s="1">
        <f>'Innlegging av opplysninger'!$B$5*Y590</f>
        <v>0</v>
      </c>
      <c r="AE590" s="1">
        <f>'Innlegging av opplysninger'!$B$5*Z590</f>
        <v>0</v>
      </c>
      <c r="AF590" s="1">
        <f>'Innlegging av opplysninger'!$B$5*AA590</f>
        <v>0</v>
      </c>
      <c r="AG590" s="1"/>
      <c r="AH590" s="1">
        <f>'Innlegging av opplysninger'!$C$11*SUM(X590:AG590)</f>
        <v>0</v>
      </c>
      <c r="AI590" s="1">
        <f>'Innlegging av opplysninger'!$C$13*(((X590+Z590+AC590+AE590)*Data!M590)+(Z590+AE590)*(1-Data!M590)*1.8/12+Y590+AD590+AA590+AB590+AF590+AG590)</f>
        <v>0</v>
      </c>
      <c r="AJ590" s="1">
        <f>'Innlegging av opplysninger'!$C$13*((X590+Z590+AC590+AE590)*(1-Data!M590)-(Z590+AE590)*(1-Data!M590)*1.8/12)</f>
        <v>0</v>
      </c>
      <c r="AK590" s="83">
        <f t="shared" si="94"/>
        <v>0</v>
      </c>
      <c r="AL590" s="83">
        <f t="shared" si="95"/>
        <v>0</v>
      </c>
      <c r="AM590" s="83">
        <f t="shared" si="96"/>
        <v>0</v>
      </c>
    </row>
    <row r="591" spans="1:39">
      <c r="A591" t="str">
        <f t="shared" si="90"/>
        <v>1853Undervisning</v>
      </c>
      <c r="B591" s="6" t="str">
        <f>Data!A591</f>
        <v>1853</v>
      </c>
      <c r="C591" s="7" t="str">
        <f>Data!B591</f>
        <v>Evenes kommune</v>
      </c>
      <c r="D591" s="7" t="str">
        <f>Data!C591</f>
        <v>Undervisning</v>
      </c>
      <c r="E591" s="1">
        <f>Data!D591</f>
        <v>22.355600000000003</v>
      </c>
      <c r="F591" s="1">
        <f>Data!E591+Data!F591</f>
        <v>48209.591295544124</v>
      </c>
      <c r="G591" s="1">
        <f>Data!G591</f>
        <v>0</v>
      </c>
      <c r="H591" s="1">
        <f t="shared" si="91"/>
        <v>11757320.063636359</v>
      </c>
      <c r="I591" s="1">
        <f t="shared" si="92"/>
        <v>0</v>
      </c>
      <c r="J591" s="1">
        <f t="shared" si="93"/>
        <v>1410878.4076363631</v>
      </c>
      <c r="K591" s="1">
        <f>'Innlegging av opplysninger'!$B$4*H591</f>
        <v>1528451.6082727266</v>
      </c>
      <c r="L591" s="1"/>
      <c r="M591" s="1">
        <f>'Innlegging av opplysninger'!$B$5*H591</f>
        <v>1540208.9283363631</v>
      </c>
      <c r="N591" s="1">
        <f>'Innlegging av opplysninger'!$B$5*I591</f>
        <v>0</v>
      </c>
      <c r="O591" s="1">
        <f>'Innlegging av opplysninger'!$B$5*J591</f>
        <v>184825.07140036358</v>
      </c>
      <c r="P591" s="1">
        <f>'Innlegging av opplysninger'!$B$5*K591</f>
        <v>200227.16068372721</v>
      </c>
      <c r="Q591" s="1"/>
      <c r="R591" s="1">
        <f>'Innlegging av opplysninger'!$C$11*SUM(H591:Q591)</f>
        <v>631632.62711870426</v>
      </c>
      <c r="S591" s="1">
        <f>'Innlegging av opplysninger'!$C$13*(((H591+J591+M591+O591)*Data!H591)+(J591+O591)*(1-Data!H591)*1.8/12+I591+N591+K591+L591+P591+Q591)</f>
        <v>109685.79867161842</v>
      </c>
      <c r="T591" s="1">
        <f>'Innlegging av opplysninger'!$C$13*((H591+J591+M591+O591)*(1-Data!H591)-(J591+O591)*(1-Data!H591)*1.8/12)</f>
        <v>754653.58580660855</v>
      </c>
      <c r="U591" s="1">
        <f>Data!I591</f>
        <v>2.02</v>
      </c>
      <c r="V591" s="1">
        <f>Data!J591+Data!K591</f>
        <v>54400.123762376243</v>
      </c>
      <c r="W591" s="1">
        <f>Data!L591</f>
        <v>0</v>
      </c>
      <c r="X591" s="1">
        <f t="shared" si="97"/>
        <v>1198780.9090909092</v>
      </c>
      <c r="Y591" s="100">
        <f t="shared" si="98"/>
        <v>0</v>
      </c>
      <c r="Z591" s="100">
        <f t="shared" si="99"/>
        <v>171425.66999999998</v>
      </c>
      <c r="AA591" s="100">
        <f>'Innlegging av opplysninger'!$B$4*X591</f>
        <v>155841.51818181819</v>
      </c>
      <c r="AB591" s="1"/>
      <c r="AC591" s="1">
        <f>'Innlegging av opplysninger'!$B$5*X591</f>
        <v>157040.2990909091</v>
      </c>
      <c r="AD591" s="1">
        <f>'Innlegging av opplysninger'!$B$5*Y591</f>
        <v>0</v>
      </c>
      <c r="AE591" s="1">
        <f>'Innlegging av opplysninger'!$B$5*Z591</f>
        <v>22456.762769999998</v>
      </c>
      <c r="AF591" s="1">
        <f>'Innlegging av opplysninger'!$B$5*AA591</f>
        <v>20415.238881818183</v>
      </c>
      <c r="AG591" s="1"/>
      <c r="AH591" s="1">
        <f>'Innlegging av opplysninger'!$C$11*SUM(X591:AG591)</f>
        <v>65586.495124587265</v>
      </c>
      <c r="AI591" s="1">
        <f>'Innlegging av opplysninger'!$C$13*(((X591+Z591+AC591+AE591)*Data!M591)+(Z591+AE591)*(1-Data!M591)*1.8/12+Y591+AD591+AA591+AB591+AF591+AG591)</f>
        <v>20699.927550921275</v>
      </c>
      <c r="AJ591" s="1">
        <f>'Innlegging av opplysninger'!$C$13*((X591+Z591+AC591+AE591)*(1-Data!M591)-(Z591+AE591)*(1-Data!M591)*1.8/12)</f>
        <v>69050.013145882345</v>
      </c>
      <c r="AK591" s="83">
        <f t="shared" si="94"/>
        <v>697000</v>
      </c>
      <c r="AL591" s="83">
        <f t="shared" si="95"/>
        <v>130000</v>
      </c>
      <c r="AM591" s="83">
        <f t="shared" si="96"/>
        <v>824000</v>
      </c>
    </row>
    <row r="592" spans="1:39">
      <c r="A592" t="str">
        <f t="shared" si="90"/>
        <v>1853Barnehager</v>
      </c>
      <c r="B592" s="6" t="str">
        <f>Data!A592</f>
        <v>1853</v>
      </c>
      <c r="C592" s="7" t="str">
        <f>Data!B592</f>
        <v>Evenes kommune</v>
      </c>
      <c r="D592" s="7" t="str">
        <f>Data!C592</f>
        <v>Barnehager</v>
      </c>
      <c r="E592" s="1">
        <f>Data!D592</f>
        <v>11.424900000000001</v>
      </c>
      <c r="F592" s="1">
        <f>Data!E592+Data!F592</f>
        <v>40814.846008863671</v>
      </c>
      <c r="G592" s="1">
        <f>Data!G592</f>
        <v>0</v>
      </c>
      <c r="H592" s="1">
        <f t="shared" si="91"/>
        <v>5086969.4636363629</v>
      </c>
      <c r="I592" s="1">
        <f t="shared" si="92"/>
        <v>0</v>
      </c>
      <c r="J592" s="1">
        <f t="shared" si="93"/>
        <v>610436.33563636348</v>
      </c>
      <c r="K592" s="1">
        <f>'Innlegging av opplysninger'!$B$4*H592</f>
        <v>661306.03027272725</v>
      </c>
      <c r="L592" s="1"/>
      <c r="M592" s="1">
        <f>'Innlegging av opplysninger'!$B$5*H592</f>
        <v>666392.99973636353</v>
      </c>
      <c r="N592" s="1">
        <f>'Innlegging av opplysninger'!$B$5*I592</f>
        <v>0</v>
      </c>
      <c r="O592" s="1">
        <f>'Innlegging av opplysninger'!$B$5*J592</f>
        <v>79967.159968363616</v>
      </c>
      <c r="P592" s="1">
        <f>'Innlegging av opplysninger'!$B$5*K592</f>
        <v>86631.089965727268</v>
      </c>
      <c r="Q592" s="1"/>
      <c r="R592" s="1">
        <f>'Innlegging av opplysninger'!$C$11*SUM(H592:Q592)</f>
        <v>273284.71701020451</v>
      </c>
      <c r="S592" s="1">
        <f>'Innlegging av opplysninger'!$C$13*(((H592+J592+M592+O592)*Data!H592)+(J592+O592)*(1-Data!H592)*1.8/12+I592+N592+K592+L592+P592+Q592)</f>
        <v>44277.877518116504</v>
      </c>
      <c r="T592" s="1">
        <f>'Innlegging av opplysninger'!$C$13*((H592+J592+M592+O592)*(1-Data!H592)-(J592+O592)*(1-Data!H592)*1.8/12)</f>
        <v>329690.68260111078</v>
      </c>
      <c r="U592" s="1">
        <f>Data!I592</f>
        <v>1</v>
      </c>
      <c r="V592" s="1">
        <f>Data!J592+Data!K592</f>
        <v>39717.333333333336</v>
      </c>
      <c r="W592" s="1">
        <f>Data!L592</f>
        <v>0</v>
      </c>
      <c r="X592" s="1">
        <f t="shared" si="97"/>
        <v>433280</v>
      </c>
      <c r="Y592" s="100">
        <f t="shared" si="98"/>
        <v>0</v>
      </c>
      <c r="Z592" s="100">
        <f t="shared" si="99"/>
        <v>61959.039999999994</v>
      </c>
      <c r="AA592" s="100">
        <f>'Innlegging av opplysninger'!$B$4*X592</f>
        <v>56326.400000000001</v>
      </c>
      <c r="AB592" s="1"/>
      <c r="AC592" s="1">
        <f>'Innlegging av opplysninger'!$B$5*X592</f>
        <v>56759.68</v>
      </c>
      <c r="AD592" s="1">
        <f>'Innlegging av opplysninger'!$B$5*Y592</f>
        <v>0</v>
      </c>
      <c r="AE592" s="1">
        <f>'Innlegging av opplysninger'!$B$5*Z592</f>
        <v>8116.6342399999994</v>
      </c>
      <c r="AF592" s="1">
        <f>'Innlegging av opplysninger'!$B$5*AA592</f>
        <v>7378.7584000000006</v>
      </c>
      <c r="AG592" s="1"/>
      <c r="AH592" s="1">
        <f>'Innlegging av opplysninger'!$C$11*SUM(X592:AG592)</f>
        <v>23705.179480320003</v>
      </c>
      <c r="AI592" s="1">
        <f>'Innlegging av opplysninger'!$C$13*(((X592+Z592+AC592+AE592)*Data!M592)+(Z592+AE592)*(1-Data!M592)*1.8/12+Y592+AD592+AA592+AB592+AF592+AG592)</f>
        <v>3859.2584958720004</v>
      </c>
      <c r="AJ592" s="1">
        <f>'Innlegging av opplysninger'!$C$13*((X592+Z592+AC592+AE592)*(1-Data!M592)-(Z592+AE592)*(1-Data!M592)*1.8/12)</f>
        <v>28579.408161407999</v>
      </c>
      <c r="AK592" s="83">
        <f t="shared" si="94"/>
        <v>297000</v>
      </c>
      <c r="AL592" s="83">
        <f t="shared" si="95"/>
        <v>48000</v>
      </c>
      <c r="AM592" s="83">
        <f t="shared" si="96"/>
        <v>358000</v>
      </c>
    </row>
    <row r="593" spans="1:39">
      <c r="A593" t="str">
        <f t="shared" si="90"/>
        <v>1853Helse/pleie/omsorg</v>
      </c>
      <c r="B593" s="6" t="str">
        <f>Data!A593</f>
        <v>1853</v>
      </c>
      <c r="C593" s="7" t="str">
        <f>Data!B593</f>
        <v>Evenes kommune</v>
      </c>
      <c r="D593" s="7" t="str">
        <f>Data!C593</f>
        <v>Helse/pleie/omsorg</v>
      </c>
      <c r="E593" s="1">
        <f>Data!D593</f>
        <v>42.700999999999986</v>
      </c>
      <c r="F593" s="1">
        <f>Data!E593+Data!F593</f>
        <v>45946.819434361409</v>
      </c>
      <c r="G593" s="1">
        <f>Data!G593</f>
        <v>1249.7241282405569</v>
      </c>
      <c r="H593" s="1">
        <f t="shared" si="91"/>
        <v>21403365.127272718</v>
      </c>
      <c r="I593" s="1">
        <f t="shared" si="92"/>
        <v>582157.85454545449</v>
      </c>
      <c r="J593" s="1">
        <f t="shared" si="93"/>
        <v>2638262.7578181806</v>
      </c>
      <c r="K593" s="1">
        <f>'Innlegging av opplysninger'!$B$4*H593</f>
        <v>2782437.4665454533</v>
      </c>
      <c r="L593" s="1"/>
      <c r="M593" s="1">
        <f>'Innlegging av opplysninger'!$B$5*H593</f>
        <v>2803840.8316727262</v>
      </c>
      <c r="N593" s="1">
        <f>'Innlegging av opplysninger'!$B$5*I593</f>
        <v>76262.678945454536</v>
      </c>
      <c r="O593" s="1">
        <f>'Innlegging av opplysninger'!$B$5*J593</f>
        <v>345612.42127418169</v>
      </c>
      <c r="P593" s="1">
        <f>'Innlegging av opplysninger'!$B$5*K593</f>
        <v>364499.30811745441</v>
      </c>
      <c r="Q593" s="1"/>
      <c r="R593" s="1">
        <f>'Innlegging av opplysninger'!$C$11*SUM(H593:Q593)</f>
        <v>1177864.6609552819</v>
      </c>
      <c r="S593" s="1">
        <f>'Innlegging av opplysninger'!$C$13*(((H593+J593+M593+O593)*Data!H593)+(J593+O593)*(1-Data!H593)*1.8/12+I593+N593+K593+L593+P593+Q593)</f>
        <v>226079.84301183277</v>
      </c>
      <c r="T593" s="1">
        <f>'Innlegging av opplysninger'!$C$13*((H593+J593+M593+O593)*(1-Data!H593)-(J593+O593)*(1-Data!H593)*1.8/12)</f>
        <v>1385734.9561901314</v>
      </c>
      <c r="U593" s="1">
        <f>Data!I593</f>
        <v>15.050600000000001</v>
      </c>
      <c r="V593" s="1">
        <f>Data!J593+Data!K593</f>
        <v>44305.320607373338</v>
      </c>
      <c r="W593" s="1">
        <f>Data!L593</f>
        <v>1265.4532045234075</v>
      </c>
      <c r="X593" s="1">
        <f t="shared" si="97"/>
        <v>7274418.090909089</v>
      </c>
      <c r="Y593" s="100">
        <f t="shared" si="98"/>
        <v>207772.69090909089</v>
      </c>
      <c r="Z593" s="100">
        <f t="shared" si="99"/>
        <v>1069953.2817999995</v>
      </c>
      <c r="AA593" s="100">
        <f>'Innlegging av opplysninger'!$B$4*X593</f>
        <v>945674.35181818157</v>
      </c>
      <c r="AB593" s="1"/>
      <c r="AC593" s="1">
        <f>'Innlegging av opplysninger'!$B$5*X593</f>
        <v>952948.76990909071</v>
      </c>
      <c r="AD593" s="1">
        <f>'Innlegging av opplysninger'!$B$5*Y593</f>
        <v>27218.222509090909</v>
      </c>
      <c r="AE593" s="1">
        <f>'Innlegging av opplysninger'!$B$5*Z593</f>
        <v>140163.87991579995</v>
      </c>
      <c r="AF593" s="1">
        <f>'Innlegging av opplysninger'!$B$5*AA593</f>
        <v>123883.34008818179</v>
      </c>
      <c r="AG593" s="1"/>
      <c r="AH593" s="1">
        <f>'Innlegging av opplysninger'!$C$11*SUM(X593:AG593)</f>
        <v>408197.23985862394</v>
      </c>
      <c r="AI593" s="1">
        <f>'Innlegging av opplysninger'!$C$13*(((X593+Z593+AC593+AE593)*Data!M593)+(Z593+AE593)*(1-Data!M593)*1.8/12+Y593+AD593+AA593+AB593+AF593+AG593)</f>
        <v>77275.441338259596</v>
      </c>
      <c r="AJ593" s="1">
        <f>'Innlegging av opplysninger'!$C$13*((X593+Z593+AC593+AE593)*(1-Data!M593)-(Z593+AE593)*(1-Data!M593)*1.8/12)</f>
        <v>481310.25531038368</v>
      </c>
      <c r="AK593" s="83">
        <f t="shared" si="94"/>
        <v>1586000</v>
      </c>
      <c r="AL593" s="83">
        <f t="shared" si="95"/>
        <v>303000</v>
      </c>
      <c r="AM593" s="83">
        <f t="shared" si="96"/>
        <v>1867000</v>
      </c>
    </row>
    <row r="594" spans="1:39">
      <c r="A594" t="str">
        <f t="shared" si="90"/>
        <v>1853Samferdsel og teknikk</v>
      </c>
      <c r="B594" s="6" t="str">
        <f>Data!A594</f>
        <v>1853</v>
      </c>
      <c r="C594" s="7" t="str">
        <f>Data!B594</f>
        <v>Evenes kommune</v>
      </c>
      <c r="D594" s="7" t="str">
        <f>Data!C594</f>
        <v>Samferdsel og teknikk</v>
      </c>
      <c r="E594" s="1">
        <f>Data!D594</f>
        <v>6.304400000000002</v>
      </c>
      <c r="F594" s="1">
        <f>Data!E594+Data!F594</f>
        <v>0</v>
      </c>
      <c r="G594" s="1">
        <f>Data!G594</f>
        <v>0</v>
      </c>
      <c r="H594" s="1">
        <f t="shared" si="91"/>
        <v>0</v>
      </c>
      <c r="I594" s="1">
        <f t="shared" si="92"/>
        <v>0</v>
      </c>
      <c r="J594" s="1">
        <f t="shared" si="93"/>
        <v>0</v>
      </c>
      <c r="K594" s="1">
        <f>'Innlegging av opplysninger'!$B$4*H594</f>
        <v>0</v>
      </c>
      <c r="L594" s="1"/>
      <c r="M594" s="1">
        <f>'Innlegging av opplysninger'!$B$5*H594</f>
        <v>0</v>
      </c>
      <c r="N594" s="1">
        <f>'Innlegging av opplysninger'!$B$5*I594</f>
        <v>0</v>
      </c>
      <c r="O594" s="1">
        <f>'Innlegging av opplysninger'!$B$5*J594</f>
        <v>0</v>
      </c>
      <c r="P594" s="1">
        <f>'Innlegging av opplysninger'!$B$5*K594</f>
        <v>0</v>
      </c>
      <c r="Q594" s="1"/>
      <c r="R594" s="1">
        <f>'Innlegging av opplysninger'!$C$11*SUM(H594:Q594)</f>
        <v>0</v>
      </c>
      <c r="S594" s="1">
        <f>'Innlegging av opplysninger'!$C$13*(((H594+J594+M594+O594)*Data!H594)+(J594+O594)*(1-Data!H594)*1.8/12+I594+N594+K594+L594+P594+Q594)</f>
        <v>0</v>
      </c>
      <c r="T594" s="1">
        <f>'Innlegging av opplysninger'!$C$13*((H594+J594+M594+O594)*(1-Data!H594)-(J594+O594)*(1-Data!H594)*1.8/12)</f>
        <v>0</v>
      </c>
      <c r="U594" s="1">
        <f>Data!I594</f>
        <v>0</v>
      </c>
      <c r="V594" s="1">
        <f>Data!J594+Data!K594</f>
        <v>0</v>
      </c>
      <c r="W594" s="1">
        <f>Data!L594</f>
        <v>0</v>
      </c>
      <c r="X594" s="1">
        <f t="shared" si="97"/>
        <v>0</v>
      </c>
      <c r="Y594" s="100">
        <f t="shared" si="98"/>
        <v>0</v>
      </c>
      <c r="Z594" s="100">
        <f t="shared" si="99"/>
        <v>0</v>
      </c>
      <c r="AA594" s="100">
        <f>'Innlegging av opplysninger'!$B$4*X594</f>
        <v>0</v>
      </c>
      <c r="AB594" s="1"/>
      <c r="AC594" s="1">
        <f>'Innlegging av opplysninger'!$B$5*X594</f>
        <v>0</v>
      </c>
      <c r="AD594" s="1">
        <f>'Innlegging av opplysninger'!$B$5*Y594</f>
        <v>0</v>
      </c>
      <c r="AE594" s="1">
        <f>'Innlegging av opplysninger'!$B$5*Z594</f>
        <v>0</v>
      </c>
      <c r="AF594" s="1">
        <f>'Innlegging av opplysninger'!$B$5*AA594</f>
        <v>0</v>
      </c>
      <c r="AG594" s="1"/>
      <c r="AH594" s="1">
        <f>'Innlegging av opplysninger'!$C$11*SUM(X594:AG594)</f>
        <v>0</v>
      </c>
      <c r="AI594" s="1">
        <f>'Innlegging av opplysninger'!$C$13*(((X594+Z594+AC594+AE594)*Data!M594)+(Z594+AE594)*(1-Data!M594)*1.8/12+Y594+AD594+AA594+AB594+AF594+AG594)</f>
        <v>0</v>
      </c>
      <c r="AJ594" s="1">
        <f>'Innlegging av opplysninger'!$C$13*((X594+Z594+AC594+AE594)*(1-Data!M594)-(Z594+AE594)*(1-Data!M594)*1.8/12)</f>
        <v>0</v>
      </c>
      <c r="AK594" s="83">
        <f t="shared" si="94"/>
        <v>0</v>
      </c>
      <c r="AL594" s="83">
        <f t="shared" si="95"/>
        <v>0</v>
      </c>
      <c r="AM594" s="83">
        <f t="shared" si="96"/>
        <v>0</v>
      </c>
    </row>
    <row r="595" spans="1:39">
      <c r="A595" t="str">
        <f t="shared" si="90"/>
        <v>1853Annet</v>
      </c>
      <c r="B595" s="6" t="str">
        <f>Data!A595</f>
        <v>1853</v>
      </c>
      <c r="C595" s="7" t="str">
        <f>Data!B595</f>
        <v>Evenes kommune</v>
      </c>
      <c r="D595" s="7" t="str">
        <f>Data!C595</f>
        <v>Annet</v>
      </c>
      <c r="E595" s="1">
        <f>Data!D595</f>
        <v>2.4300000000000002</v>
      </c>
      <c r="F595" s="1">
        <f>Data!E595+Data!F595</f>
        <v>0</v>
      </c>
      <c r="G595" s="1">
        <f>Data!G595</f>
        <v>0</v>
      </c>
      <c r="H595" s="1">
        <f t="shared" si="91"/>
        <v>0</v>
      </c>
      <c r="I595" s="1">
        <f t="shared" si="92"/>
        <v>0</v>
      </c>
      <c r="J595" s="1">
        <f t="shared" si="93"/>
        <v>0</v>
      </c>
      <c r="K595" s="1">
        <f>'Innlegging av opplysninger'!$B$4*H595</f>
        <v>0</v>
      </c>
      <c r="L595" s="1"/>
      <c r="M595" s="1">
        <f>'Innlegging av opplysninger'!$B$5*H595</f>
        <v>0</v>
      </c>
      <c r="N595" s="1">
        <f>'Innlegging av opplysninger'!$B$5*I595</f>
        <v>0</v>
      </c>
      <c r="O595" s="1">
        <f>'Innlegging av opplysninger'!$B$5*J595</f>
        <v>0</v>
      </c>
      <c r="P595" s="1">
        <f>'Innlegging av opplysninger'!$B$5*K595</f>
        <v>0</v>
      </c>
      <c r="Q595" s="1"/>
      <c r="R595" s="1">
        <f>'Innlegging av opplysninger'!$C$11*SUM(H595:Q595)</f>
        <v>0</v>
      </c>
      <c r="S595" s="1">
        <f>'Innlegging av opplysninger'!$C$13*(((H595+J595+M595+O595)*Data!H595)+(J595+O595)*(1-Data!H595)*1.8/12+I595+N595+K595+L595+P595+Q595)</f>
        <v>0</v>
      </c>
      <c r="T595" s="1">
        <f>'Innlegging av opplysninger'!$C$13*((H595+J595+M595+O595)*(1-Data!H595)-(J595+O595)*(1-Data!H595)*1.8/12)</f>
        <v>0</v>
      </c>
      <c r="U595" s="1">
        <f>Data!I595</f>
        <v>0</v>
      </c>
      <c r="V595" s="1">
        <f>Data!J595+Data!K595</f>
        <v>0</v>
      </c>
      <c r="W595" s="1">
        <f>Data!L595</f>
        <v>0</v>
      </c>
      <c r="X595" s="1">
        <f t="shared" si="97"/>
        <v>0</v>
      </c>
      <c r="Y595" s="100">
        <f t="shared" si="98"/>
        <v>0</v>
      </c>
      <c r="Z595" s="100">
        <f t="shared" si="99"/>
        <v>0</v>
      </c>
      <c r="AA595" s="100">
        <f>'Innlegging av opplysninger'!$B$4*X595</f>
        <v>0</v>
      </c>
      <c r="AB595" s="1"/>
      <c r="AC595" s="1">
        <f>'Innlegging av opplysninger'!$B$5*X595</f>
        <v>0</v>
      </c>
      <c r="AD595" s="1">
        <f>'Innlegging av opplysninger'!$B$5*Y595</f>
        <v>0</v>
      </c>
      <c r="AE595" s="1">
        <f>'Innlegging av opplysninger'!$B$5*Z595</f>
        <v>0</v>
      </c>
      <c r="AF595" s="1">
        <f>'Innlegging av opplysninger'!$B$5*AA595</f>
        <v>0</v>
      </c>
      <c r="AG595" s="1"/>
      <c r="AH595" s="1">
        <f>'Innlegging av opplysninger'!$C$11*SUM(X595:AG595)</f>
        <v>0</v>
      </c>
      <c r="AI595" s="1">
        <f>'Innlegging av opplysninger'!$C$13*(((X595+Z595+AC595+AE595)*Data!M595)+(Z595+AE595)*(1-Data!M595)*1.8/12+Y595+AD595+AA595+AB595+AF595+AG595)</f>
        <v>0</v>
      </c>
      <c r="AJ595" s="1">
        <f>'Innlegging av opplysninger'!$C$13*((X595+Z595+AC595+AE595)*(1-Data!M595)-(Z595+AE595)*(1-Data!M595)*1.8/12)</f>
        <v>0</v>
      </c>
      <c r="AK595" s="83">
        <f t="shared" si="94"/>
        <v>0</v>
      </c>
      <c r="AL595" s="83">
        <f t="shared" si="95"/>
        <v>0</v>
      </c>
      <c r="AM595" s="83">
        <f t="shared" si="96"/>
        <v>0</v>
      </c>
    </row>
    <row r="596" spans="1:39">
      <c r="A596" t="str">
        <f t="shared" si="90"/>
        <v>1856Alle</v>
      </c>
      <c r="B596" s="6" t="str">
        <f>Data!A596</f>
        <v>1856</v>
      </c>
      <c r="C596" s="7" t="str">
        <f>Data!B596</f>
        <v>Røst kommune</v>
      </c>
      <c r="D596" s="7" t="str">
        <f>Data!C596</f>
        <v>Alle</v>
      </c>
      <c r="E596" s="1">
        <f>Data!D596</f>
        <v>40.571399999999983</v>
      </c>
      <c r="F596" s="1">
        <f>Data!E596+Data!F596</f>
        <v>48546.797918813099</v>
      </c>
      <c r="G596" s="1">
        <f>Data!G596</f>
        <v>500.41654958911971</v>
      </c>
      <c r="H596" s="1">
        <f t="shared" si="91"/>
        <v>21486671.531818178</v>
      </c>
      <c r="I596" s="1">
        <f t="shared" si="92"/>
        <v>221482.90909090912</v>
      </c>
      <c r="J596" s="1">
        <f t="shared" si="93"/>
        <v>2604978.5329090906</v>
      </c>
      <c r="K596" s="1">
        <f>'Innlegging av opplysninger'!$B$4*H596</f>
        <v>2793267.299136363</v>
      </c>
      <c r="L596" s="1"/>
      <c r="M596" s="1">
        <f>'Innlegging av opplysninger'!$B$5*H596</f>
        <v>2814753.9706681813</v>
      </c>
      <c r="N596" s="1">
        <f>'Innlegging av opplysninger'!$B$5*I596</f>
        <v>29014.261090909094</v>
      </c>
      <c r="O596" s="1">
        <f>'Innlegging av opplysninger'!$B$5*J596</f>
        <v>341252.1878110909</v>
      </c>
      <c r="P596" s="1">
        <f>'Innlegging av opplysninger'!$B$5*K596</f>
        <v>365918.01618686359</v>
      </c>
      <c r="Q596" s="1"/>
      <c r="R596" s="1">
        <f>'Innlegging av opplysninger'!$C$11*SUM(H596:Q596)</f>
        <v>1164978.8709310403</v>
      </c>
      <c r="S596" s="1">
        <f>'Innlegging av opplysninger'!$C$13*(((H596+J596+M596+O596)*Data!H596)+(J596+O596)*(1-Data!H596)*1.8/12+I596+N596+K596+L596+P596+Q596)</f>
        <v>244675.04372981339</v>
      </c>
      <c r="T596" s="1">
        <f>'Innlegging av opplysninger'!$C$13*((H596+J596+M596+O596)*(1-Data!H596)-(J596+O596)*(1-Data!H596)*1.8/12)</f>
        <v>1349506.5691231892</v>
      </c>
      <c r="U596" s="1">
        <f>Data!I596</f>
        <v>7.5008999999999997</v>
      </c>
      <c r="V596" s="1">
        <f>Data!J596+Data!K596</f>
        <v>51865.326160860684</v>
      </c>
      <c r="W596" s="1">
        <f>Data!L596</f>
        <v>637.59948806143257</v>
      </c>
      <c r="X596" s="1">
        <f t="shared" si="97"/>
        <v>4244035.9090909073</v>
      </c>
      <c r="Y596" s="100">
        <f t="shared" si="98"/>
        <v>52173.490909090899</v>
      </c>
      <c r="Z596" s="100">
        <f t="shared" si="99"/>
        <v>614357.94419999979</v>
      </c>
      <c r="AA596" s="100">
        <f>'Innlegging av opplysninger'!$B$4*X596</f>
        <v>551724.66818181798</v>
      </c>
      <c r="AB596" s="1"/>
      <c r="AC596" s="1">
        <f>'Innlegging av opplysninger'!$B$5*X596</f>
        <v>555968.70409090887</v>
      </c>
      <c r="AD596" s="1">
        <f>'Innlegging av opplysninger'!$B$5*Y596</f>
        <v>6834.7273090909084</v>
      </c>
      <c r="AE596" s="1">
        <f>'Innlegging av opplysninger'!$B$5*Z596</f>
        <v>80480.890690199973</v>
      </c>
      <c r="AF596" s="1">
        <f>'Innlegging av opplysninger'!$B$5*AA596</f>
        <v>72275.931531818162</v>
      </c>
      <c r="AG596" s="1"/>
      <c r="AH596" s="1">
        <f>'Innlegging av opplysninger'!$C$11*SUM(X596:AG596)</f>
        <v>234758.38610814573</v>
      </c>
      <c r="AI596" s="1">
        <f>'Innlegging av opplysninger'!$C$13*(((X596+Z596+AC596+AE596)*Data!M596)+(Z596+AE596)*(1-Data!M596)*1.8/12+Y596+AD596+AA596+AB596+AF596+AG596)</f>
        <v>62620.397435139581</v>
      </c>
      <c r="AJ596" s="1">
        <f>'Innlegging av opplysninger'!$C$13*((X596+Z596+AC596+AE596)*(1-Data!M596)-(Z596+AE596)*(1-Data!M596)*1.8/12)</f>
        <v>258627.92039705979</v>
      </c>
      <c r="AK596" s="83">
        <f t="shared" si="94"/>
        <v>1400000</v>
      </c>
      <c r="AL596" s="83">
        <f t="shared" si="95"/>
        <v>307000</v>
      </c>
      <c r="AM596" s="83">
        <f t="shared" si="96"/>
        <v>1608000</v>
      </c>
    </row>
    <row r="597" spans="1:39">
      <c r="A597" t="str">
        <f t="shared" si="90"/>
        <v>1856Administrasjon</v>
      </c>
      <c r="B597" s="6" t="str">
        <f>Data!A597</f>
        <v>1856</v>
      </c>
      <c r="C597" s="7" t="str">
        <f>Data!B597</f>
        <v>Røst kommune</v>
      </c>
      <c r="D597" s="7" t="str">
        <f>Data!C597</f>
        <v>Administrasjon</v>
      </c>
      <c r="E597" s="1">
        <f>Data!D597</f>
        <v>8.24</v>
      </c>
      <c r="F597" s="1">
        <f>Data!E597+Data!F597</f>
        <v>52308.849110032359</v>
      </c>
      <c r="G597" s="1">
        <f>Data!G597</f>
        <v>20.052184466019416</v>
      </c>
      <c r="H597" s="1">
        <f t="shared" si="91"/>
        <v>4702089.9999999991</v>
      </c>
      <c r="I597" s="1">
        <f t="shared" si="92"/>
        <v>1802.5090909090907</v>
      </c>
      <c r="J597" s="1">
        <f t="shared" si="93"/>
        <v>564467.10109090898</v>
      </c>
      <c r="K597" s="1">
        <f>'Innlegging av opplysninger'!$B$4*H597</f>
        <v>611271.69999999995</v>
      </c>
      <c r="L597" s="1"/>
      <c r="M597" s="1">
        <f>'Innlegging av opplysninger'!$B$5*H597</f>
        <v>615973.78999999992</v>
      </c>
      <c r="N597" s="1">
        <f>'Innlegging av opplysninger'!$B$5*I597</f>
        <v>236.12869090909089</v>
      </c>
      <c r="O597" s="1">
        <f>'Innlegging av opplysninger'!$B$5*J597</f>
        <v>73945.190242909084</v>
      </c>
      <c r="P597" s="1">
        <f>'Innlegging av opplysninger'!$B$5*K597</f>
        <v>80076.592699999994</v>
      </c>
      <c r="Q597" s="1"/>
      <c r="R597" s="1">
        <f>'Innlegging av opplysninger'!$C$11*SUM(H597:Q597)</f>
        <v>252694.7944489941</v>
      </c>
      <c r="S597" s="1">
        <f>'Innlegging av opplysninger'!$C$13*(((H597+J597+M597+O597)*Data!H597)+(J597+O597)*(1-Data!H597)*1.8/12+I597+N597+K597+L597+P597+Q597)</f>
        <v>72390.439983339747</v>
      </c>
      <c r="T597" s="1">
        <f>'Innlegging av opplysninger'!$C$13*((H597+J597+M597+O597)*(1-Data!H597)-(J597+O597)*(1-Data!H597)*1.8/12)</f>
        <v>273402.43663107324</v>
      </c>
      <c r="U597" s="1">
        <f>Data!I597</f>
        <v>4.8</v>
      </c>
      <c r="V597" s="1">
        <f>Data!J597+Data!K597</f>
        <v>54980.620833333342</v>
      </c>
      <c r="W597" s="1">
        <f>Data!L597</f>
        <v>0</v>
      </c>
      <c r="X597" s="1">
        <f t="shared" si="97"/>
        <v>2878985.2363636363</v>
      </c>
      <c r="Y597" s="100">
        <f t="shared" si="98"/>
        <v>0</v>
      </c>
      <c r="Z597" s="100">
        <f t="shared" si="99"/>
        <v>411694.88879999996</v>
      </c>
      <c r="AA597" s="100">
        <f>'Innlegging av opplysninger'!$B$4*X597</f>
        <v>374268.08072727273</v>
      </c>
      <c r="AB597" s="1"/>
      <c r="AC597" s="1">
        <f>'Innlegging av opplysninger'!$B$5*X597</f>
        <v>377147.06596363639</v>
      </c>
      <c r="AD597" s="1">
        <f>'Innlegging av opplysninger'!$B$5*Y597</f>
        <v>0</v>
      </c>
      <c r="AE597" s="1">
        <f>'Innlegging av opplysninger'!$B$5*Z597</f>
        <v>53932.030432799998</v>
      </c>
      <c r="AF597" s="1">
        <f>'Innlegging av opplysninger'!$B$5*AA597</f>
        <v>49029.118575272732</v>
      </c>
      <c r="AG597" s="1"/>
      <c r="AH597" s="1">
        <f>'Innlegging av opplysninger'!$C$11*SUM(X597:AG597)</f>
        <v>157512.14399277946</v>
      </c>
      <c r="AI597" s="1">
        <f>'Innlegging av opplysninger'!$C$13*(((X597+Z597+AC597+AE597)*Data!M597)+(Z597+AE597)*(1-Data!M597)*1.8/12+Y597+AD597+AA597+AB597+AF597+AG597)</f>
        <v>47298.688567572557</v>
      </c>
      <c r="AJ597" s="1">
        <f>'Innlegging av opplysninger'!$C$13*((X597+Z597+AC597+AE597)*(1-Data!M597)-(Z597+AE597)*(1-Data!M597)*1.8/12)</f>
        <v>168244.24531728352</v>
      </c>
      <c r="AK597" s="83">
        <f t="shared" si="94"/>
        <v>410000</v>
      </c>
      <c r="AL597" s="83">
        <f t="shared" si="95"/>
        <v>120000</v>
      </c>
      <c r="AM597" s="83">
        <f t="shared" si="96"/>
        <v>442000</v>
      </c>
    </row>
    <row r="598" spans="1:39">
      <c r="A598" t="str">
        <f t="shared" si="90"/>
        <v>1856Undervisning</v>
      </c>
      <c r="B598" s="6" t="str">
        <f>Data!A598</f>
        <v>1856</v>
      </c>
      <c r="C598" s="7" t="str">
        <f>Data!B598</f>
        <v>Røst kommune</v>
      </c>
      <c r="D598" s="7" t="str">
        <f>Data!C598</f>
        <v>Undervisning</v>
      </c>
      <c r="E598" s="1">
        <f>Data!D598</f>
        <v>9.5301999999999989</v>
      </c>
      <c r="F598" s="1">
        <f>Data!E598+Data!F598</f>
        <v>0</v>
      </c>
      <c r="G598" s="1">
        <f>Data!G598</f>
        <v>0</v>
      </c>
      <c r="H598" s="1">
        <f t="shared" si="91"/>
        <v>0</v>
      </c>
      <c r="I598" s="1">
        <f t="shared" si="92"/>
        <v>0</v>
      </c>
      <c r="J598" s="1">
        <f t="shared" si="93"/>
        <v>0</v>
      </c>
      <c r="K598" s="1">
        <f>'Innlegging av opplysninger'!$B$4*H598</f>
        <v>0</v>
      </c>
      <c r="L598" s="1"/>
      <c r="M598" s="1">
        <f>'Innlegging av opplysninger'!$B$5*H598</f>
        <v>0</v>
      </c>
      <c r="N598" s="1">
        <f>'Innlegging av opplysninger'!$B$5*I598</f>
        <v>0</v>
      </c>
      <c r="O598" s="1">
        <f>'Innlegging av opplysninger'!$B$5*J598</f>
        <v>0</v>
      </c>
      <c r="P598" s="1">
        <f>'Innlegging av opplysninger'!$B$5*K598</f>
        <v>0</v>
      </c>
      <c r="Q598" s="1"/>
      <c r="R598" s="1">
        <f>'Innlegging av opplysninger'!$C$11*SUM(H598:Q598)</f>
        <v>0</v>
      </c>
      <c r="S598" s="1">
        <f>'Innlegging av opplysninger'!$C$13*(((H598+J598+M598+O598)*Data!H598)+(J598+O598)*(1-Data!H598)*1.8/12+I598+N598+K598+L598+P598+Q598)</f>
        <v>0</v>
      </c>
      <c r="T598" s="1">
        <f>'Innlegging av opplysninger'!$C$13*((H598+J598+M598+O598)*(1-Data!H598)-(J598+O598)*(1-Data!H598)*1.8/12)</f>
        <v>0</v>
      </c>
      <c r="U598" s="1">
        <f>Data!I598</f>
        <v>0</v>
      </c>
      <c r="V598" s="1">
        <f>Data!J598+Data!K598</f>
        <v>0</v>
      </c>
      <c r="W598" s="1">
        <f>Data!L598</f>
        <v>0</v>
      </c>
      <c r="X598" s="1">
        <f t="shared" si="97"/>
        <v>0</v>
      </c>
      <c r="Y598" s="100">
        <f t="shared" si="98"/>
        <v>0</v>
      </c>
      <c r="Z598" s="100">
        <f t="shared" si="99"/>
        <v>0</v>
      </c>
      <c r="AA598" s="100">
        <f>'Innlegging av opplysninger'!$B$4*X598</f>
        <v>0</v>
      </c>
      <c r="AB598" s="1"/>
      <c r="AC598" s="1">
        <f>'Innlegging av opplysninger'!$B$5*X598</f>
        <v>0</v>
      </c>
      <c r="AD598" s="1">
        <f>'Innlegging av opplysninger'!$B$5*Y598</f>
        <v>0</v>
      </c>
      <c r="AE598" s="1">
        <f>'Innlegging av opplysninger'!$B$5*Z598</f>
        <v>0</v>
      </c>
      <c r="AF598" s="1">
        <f>'Innlegging av opplysninger'!$B$5*AA598</f>
        <v>0</v>
      </c>
      <c r="AG598" s="1"/>
      <c r="AH598" s="1">
        <f>'Innlegging av opplysninger'!$C$11*SUM(X598:AG598)</f>
        <v>0</v>
      </c>
      <c r="AI598" s="1">
        <f>'Innlegging av opplysninger'!$C$13*(((X598+Z598+AC598+AE598)*Data!M598)+(Z598+AE598)*(1-Data!M598)*1.8/12+Y598+AD598+AA598+AB598+AF598+AG598)</f>
        <v>0</v>
      </c>
      <c r="AJ598" s="1">
        <f>'Innlegging av opplysninger'!$C$13*((X598+Z598+AC598+AE598)*(1-Data!M598)-(Z598+AE598)*(1-Data!M598)*1.8/12)</f>
        <v>0</v>
      </c>
      <c r="AK598" s="83">
        <f t="shared" si="94"/>
        <v>0</v>
      </c>
      <c r="AL598" s="83">
        <f t="shared" si="95"/>
        <v>0</v>
      </c>
      <c r="AM598" s="83">
        <f t="shared" si="96"/>
        <v>0</v>
      </c>
    </row>
    <row r="599" spans="1:39">
      <c r="A599" t="str">
        <f t="shared" si="90"/>
        <v>1856Barnehager</v>
      </c>
      <c r="B599" s="6" t="str">
        <f>Data!A599</f>
        <v>1856</v>
      </c>
      <c r="C599" s="7" t="str">
        <f>Data!B599</f>
        <v>Røst kommune</v>
      </c>
      <c r="D599" s="7" t="str">
        <f>Data!C599</f>
        <v>Barnehager</v>
      </c>
      <c r="E599" s="1">
        <f>Data!D599</f>
        <v>2.9</v>
      </c>
      <c r="F599" s="1">
        <f>Data!E599+Data!F599</f>
        <v>0</v>
      </c>
      <c r="G599" s="1">
        <f>Data!G599</f>
        <v>0</v>
      </c>
      <c r="H599" s="1">
        <f t="shared" si="91"/>
        <v>0</v>
      </c>
      <c r="I599" s="1">
        <f t="shared" si="92"/>
        <v>0</v>
      </c>
      <c r="J599" s="1">
        <f t="shared" si="93"/>
        <v>0</v>
      </c>
      <c r="K599" s="1">
        <f>'Innlegging av opplysninger'!$B$4*H599</f>
        <v>0</v>
      </c>
      <c r="L599" s="1"/>
      <c r="M599" s="1">
        <f>'Innlegging av opplysninger'!$B$5*H599</f>
        <v>0</v>
      </c>
      <c r="N599" s="1">
        <f>'Innlegging av opplysninger'!$B$5*I599</f>
        <v>0</v>
      </c>
      <c r="O599" s="1">
        <f>'Innlegging av opplysninger'!$B$5*J599</f>
        <v>0</v>
      </c>
      <c r="P599" s="1">
        <f>'Innlegging av opplysninger'!$B$5*K599</f>
        <v>0</v>
      </c>
      <c r="Q599" s="1"/>
      <c r="R599" s="1">
        <f>'Innlegging av opplysninger'!$C$11*SUM(H599:Q599)</f>
        <v>0</v>
      </c>
      <c r="S599" s="1">
        <f>'Innlegging av opplysninger'!$C$13*(((H599+J599+M599+O599)*Data!H599)+(J599+O599)*(1-Data!H599)*1.8/12+I599+N599+K599+L599+P599+Q599)</f>
        <v>0</v>
      </c>
      <c r="T599" s="1">
        <f>'Innlegging av opplysninger'!$C$13*((H599+J599+M599+O599)*(1-Data!H599)-(J599+O599)*(1-Data!H599)*1.8/12)</f>
        <v>0</v>
      </c>
      <c r="U599" s="1">
        <f>Data!I599</f>
        <v>0</v>
      </c>
      <c r="V599" s="1">
        <f>Data!J599+Data!K599</f>
        <v>0</v>
      </c>
      <c r="W599" s="1">
        <f>Data!L599</f>
        <v>0</v>
      </c>
      <c r="X599" s="1">
        <f t="shared" si="97"/>
        <v>0</v>
      </c>
      <c r="Y599" s="100">
        <f t="shared" si="98"/>
        <v>0</v>
      </c>
      <c r="Z599" s="100">
        <f t="shared" si="99"/>
        <v>0</v>
      </c>
      <c r="AA599" s="100">
        <f>'Innlegging av opplysninger'!$B$4*X599</f>
        <v>0</v>
      </c>
      <c r="AB599" s="1"/>
      <c r="AC599" s="1">
        <f>'Innlegging av opplysninger'!$B$5*X599</f>
        <v>0</v>
      </c>
      <c r="AD599" s="1">
        <f>'Innlegging av opplysninger'!$B$5*Y599</f>
        <v>0</v>
      </c>
      <c r="AE599" s="1">
        <f>'Innlegging av opplysninger'!$B$5*Z599</f>
        <v>0</v>
      </c>
      <c r="AF599" s="1">
        <f>'Innlegging av opplysninger'!$B$5*AA599</f>
        <v>0</v>
      </c>
      <c r="AG599" s="1"/>
      <c r="AH599" s="1">
        <f>'Innlegging av opplysninger'!$C$11*SUM(X599:AG599)</f>
        <v>0</v>
      </c>
      <c r="AI599" s="1">
        <f>'Innlegging av opplysninger'!$C$13*(((X599+Z599+AC599+AE599)*Data!M599)+(Z599+AE599)*(1-Data!M599)*1.8/12+Y599+AD599+AA599+AB599+AF599+AG599)</f>
        <v>0</v>
      </c>
      <c r="AJ599" s="1">
        <f>'Innlegging av opplysninger'!$C$13*((X599+Z599+AC599+AE599)*(1-Data!M599)-(Z599+AE599)*(1-Data!M599)*1.8/12)</f>
        <v>0</v>
      </c>
      <c r="AK599" s="83">
        <f t="shared" si="94"/>
        <v>0</v>
      </c>
      <c r="AL599" s="83">
        <f t="shared" si="95"/>
        <v>0</v>
      </c>
      <c r="AM599" s="83">
        <f t="shared" si="96"/>
        <v>0</v>
      </c>
    </row>
    <row r="600" spans="1:39">
      <c r="A600" t="str">
        <f t="shared" si="90"/>
        <v>1856Helse/pleie/omsorg</v>
      </c>
      <c r="B600" s="6" t="str">
        <f>Data!A600</f>
        <v>1856</v>
      </c>
      <c r="C600" s="7" t="str">
        <f>Data!B600</f>
        <v>Røst kommune</v>
      </c>
      <c r="D600" s="7" t="str">
        <f>Data!C600</f>
        <v>Helse/pleie/omsorg</v>
      </c>
      <c r="E600" s="1">
        <f>Data!D600</f>
        <v>16.678799999999999</v>
      </c>
      <c r="F600" s="1">
        <f>Data!E600+Data!F600</f>
        <v>47106.733697867967</v>
      </c>
      <c r="G600" s="1">
        <f>Data!G600</f>
        <v>1207.3632395615991</v>
      </c>
      <c r="H600" s="1">
        <f t="shared" si="91"/>
        <v>8571095.8909090925</v>
      </c>
      <c r="I600" s="1">
        <f t="shared" si="92"/>
        <v>219680.39999999997</v>
      </c>
      <c r="J600" s="1">
        <f t="shared" si="93"/>
        <v>1054893.1549090911</v>
      </c>
      <c r="K600" s="1">
        <f>'Innlegging av opplysninger'!$B$4*H600</f>
        <v>1114242.4658181821</v>
      </c>
      <c r="L600" s="1"/>
      <c r="M600" s="1">
        <f>'Innlegging av opplysninger'!$B$5*H600</f>
        <v>1122813.5617090911</v>
      </c>
      <c r="N600" s="1">
        <f>'Innlegging av opplysninger'!$B$5*I600</f>
        <v>28778.132399999995</v>
      </c>
      <c r="O600" s="1">
        <f>'Innlegging av opplysninger'!$B$5*J600</f>
        <v>138191.00329309094</v>
      </c>
      <c r="P600" s="1">
        <f>'Innlegging av opplysninger'!$B$5*K600</f>
        <v>145965.76302218187</v>
      </c>
      <c r="Q600" s="1"/>
      <c r="R600" s="1">
        <f>'Innlegging av opplysninger'!$C$11*SUM(H600:Q600)</f>
        <v>471035.09413830779</v>
      </c>
      <c r="S600" s="1">
        <f>'Innlegging av opplysninger'!$C$13*(((H600+J600+M600+O600)*Data!H600)+(J600+O600)*(1-Data!H600)*1.8/12+I600+N600+K600+L600+P600+Q600)</f>
        <v>89466.132641370859</v>
      </c>
      <c r="T600" s="1">
        <f>'Innlegging av opplysninger'!$C$13*((H600+J600+M600+O600)*(1-Data!H600)-(J600+O600)*(1-Data!H600)*1.8/12)</f>
        <v>555108.2067057871</v>
      </c>
      <c r="U600" s="1">
        <f>Data!I600</f>
        <v>1.6936999999999998</v>
      </c>
      <c r="V600" s="1">
        <f>Data!J600+Data!K600</f>
        <v>50588.336187046116</v>
      </c>
      <c r="W600" s="1">
        <f>Data!L600</f>
        <v>2823.7409222412471</v>
      </c>
      <c r="X600" s="1">
        <f t="shared" si="97"/>
        <v>934706.89090909087</v>
      </c>
      <c r="Y600" s="100">
        <f t="shared" si="98"/>
        <v>52173.490909090899</v>
      </c>
      <c r="Z600" s="100">
        <f t="shared" si="99"/>
        <v>141123.89459999997</v>
      </c>
      <c r="AA600" s="100">
        <f>'Innlegging av opplysninger'!$B$4*X600</f>
        <v>121511.89581818182</v>
      </c>
      <c r="AB600" s="1"/>
      <c r="AC600" s="1">
        <f>'Innlegging av opplysninger'!$B$5*X600</f>
        <v>122446.6027090909</v>
      </c>
      <c r="AD600" s="1">
        <f>'Innlegging av opplysninger'!$B$5*Y600</f>
        <v>6834.7273090909084</v>
      </c>
      <c r="AE600" s="1">
        <f>'Innlegging av opplysninger'!$B$5*Z600</f>
        <v>18487.230192599996</v>
      </c>
      <c r="AF600" s="1">
        <f>'Innlegging av opplysninger'!$B$5*AA600</f>
        <v>15918.058352181819</v>
      </c>
      <c r="AG600" s="1"/>
      <c r="AH600" s="1">
        <f>'Innlegging av opplysninger'!$C$11*SUM(X600:AG600)</f>
        <v>53701.706050374429</v>
      </c>
      <c r="AI600" s="1">
        <f>'Innlegging av opplysninger'!$C$13*(((X600+Z600+AC600+AE600)*Data!M600)+(Z600+AE600)*(1-Data!M600)*1.8/12+Y600+AD600+AA600+AB600+AF600+AG600)</f>
        <v>11459.751737586645</v>
      </c>
      <c r="AJ600" s="1">
        <f>'Innlegging av opplysninger'!$C$13*((X600+Z600+AC600+AE600)*(1-Data!M600)-(Z600+AE600)*(1-Data!M600)*1.8/12)</f>
        <v>62026.793383978365</v>
      </c>
      <c r="AK600" s="83">
        <f t="shared" si="94"/>
        <v>525000</v>
      </c>
      <c r="AL600" s="83">
        <f t="shared" si="95"/>
        <v>101000</v>
      </c>
      <c r="AM600" s="83">
        <f t="shared" si="96"/>
        <v>617000</v>
      </c>
    </row>
    <row r="601" spans="1:39">
      <c r="A601" t="str">
        <f t="shared" si="90"/>
        <v>1856Samferdsel og teknikk</v>
      </c>
      <c r="B601" s="6" t="str">
        <f>Data!A601</f>
        <v>1856</v>
      </c>
      <c r="C601" s="7" t="str">
        <f>Data!B601</f>
        <v>Røst kommune</v>
      </c>
      <c r="D601" s="7" t="str">
        <f>Data!C601</f>
        <v>Samferdsel og teknikk</v>
      </c>
      <c r="E601" s="1">
        <f>Data!D601</f>
        <v>0.11539999999999999</v>
      </c>
      <c r="F601" s="1">
        <f>Data!E601+Data!F601</f>
        <v>0</v>
      </c>
      <c r="G601" s="1">
        <f>Data!G601</f>
        <v>0</v>
      </c>
      <c r="H601" s="1">
        <f t="shared" si="91"/>
        <v>0</v>
      </c>
      <c r="I601" s="1">
        <f t="shared" si="92"/>
        <v>0</v>
      </c>
      <c r="J601" s="1">
        <f t="shared" si="93"/>
        <v>0</v>
      </c>
      <c r="K601" s="1">
        <f>'Innlegging av opplysninger'!$B$4*H601</f>
        <v>0</v>
      </c>
      <c r="L601" s="1"/>
      <c r="M601" s="1">
        <f>'Innlegging av opplysninger'!$B$5*H601</f>
        <v>0</v>
      </c>
      <c r="N601" s="1">
        <f>'Innlegging av opplysninger'!$B$5*I601</f>
        <v>0</v>
      </c>
      <c r="O601" s="1">
        <f>'Innlegging av opplysninger'!$B$5*J601</f>
        <v>0</v>
      </c>
      <c r="P601" s="1">
        <f>'Innlegging av opplysninger'!$B$5*K601</f>
        <v>0</v>
      </c>
      <c r="Q601" s="1"/>
      <c r="R601" s="1">
        <f>'Innlegging av opplysninger'!$C$11*SUM(H601:Q601)</f>
        <v>0</v>
      </c>
      <c r="S601" s="1">
        <f>'Innlegging av opplysninger'!$C$13*(((H601+J601+M601+O601)*Data!H601)+(J601+O601)*(1-Data!H601)*1.8/12+I601+N601+K601+L601+P601+Q601)</f>
        <v>0</v>
      </c>
      <c r="T601" s="1">
        <f>'Innlegging av opplysninger'!$C$13*((H601+J601+M601+O601)*(1-Data!H601)-(J601+O601)*(1-Data!H601)*1.8/12)</f>
        <v>0</v>
      </c>
      <c r="U601" s="1">
        <f>Data!I601</f>
        <v>0</v>
      </c>
      <c r="V601" s="1">
        <f>Data!J601+Data!K601</f>
        <v>0</v>
      </c>
      <c r="W601" s="1">
        <f>Data!L601</f>
        <v>0</v>
      </c>
      <c r="X601" s="1">
        <f t="shared" si="97"/>
        <v>0</v>
      </c>
      <c r="Y601" s="100">
        <f t="shared" si="98"/>
        <v>0</v>
      </c>
      <c r="Z601" s="100">
        <f t="shared" si="99"/>
        <v>0</v>
      </c>
      <c r="AA601" s="100">
        <f>'Innlegging av opplysninger'!$B$4*X601</f>
        <v>0</v>
      </c>
      <c r="AB601" s="1"/>
      <c r="AC601" s="1">
        <f>'Innlegging av opplysninger'!$B$5*X601</f>
        <v>0</v>
      </c>
      <c r="AD601" s="1">
        <f>'Innlegging av opplysninger'!$B$5*Y601</f>
        <v>0</v>
      </c>
      <c r="AE601" s="1">
        <f>'Innlegging av opplysninger'!$B$5*Z601</f>
        <v>0</v>
      </c>
      <c r="AF601" s="1">
        <f>'Innlegging av opplysninger'!$B$5*AA601</f>
        <v>0</v>
      </c>
      <c r="AG601" s="1"/>
      <c r="AH601" s="1">
        <f>'Innlegging av opplysninger'!$C$11*SUM(X601:AG601)</f>
        <v>0</v>
      </c>
      <c r="AI601" s="1">
        <f>'Innlegging av opplysninger'!$C$13*(((X601+Z601+AC601+AE601)*Data!M601)+(Z601+AE601)*(1-Data!M601)*1.8/12+Y601+AD601+AA601+AB601+AF601+AG601)</f>
        <v>0</v>
      </c>
      <c r="AJ601" s="1">
        <f>'Innlegging av opplysninger'!$C$13*((X601+Z601+AC601+AE601)*(1-Data!M601)-(Z601+AE601)*(1-Data!M601)*1.8/12)</f>
        <v>0</v>
      </c>
      <c r="AK601" s="83">
        <f t="shared" si="94"/>
        <v>0</v>
      </c>
      <c r="AL601" s="83">
        <f t="shared" si="95"/>
        <v>0</v>
      </c>
      <c r="AM601" s="83">
        <f t="shared" si="96"/>
        <v>0</v>
      </c>
    </row>
    <row r="602" spans="1:39">
      <c r="A602" t="str">
        <f t="shared" si="90"/>
        <v>1856Annet</v>
      </c>
      <c r="B602" s="6" t="str">
        <f>Data!A602</f>
        <v>1856</v>
      </c>
      <c r="C602" s="7" t="str">
        <f>Data!B602</f>
        <v>Røst kommune</v>
      </c>
      <c r="D602" s="7" t="str">
        <f>Data!C602</f>
        <v>Annet</v>
      </c>
      <c r="E602" s="1">
        <f>Data!D602</f>
        <v>3.1069999999999998</v>
      </c>
      <c r="F602" s="1">
        <f>Data!E602+Data!F602</f>
        <v>0</v>
      </c>
      <c r="G602" s="1">
        <f>Data!G602</f>
        <v>0</v>
      </c>
      <c r="H602" s="1">
        <f t="shared" si="91"/>
        <v>0</v>
      </c>
      <c r="I602" s="1">
        <f t="shared" si="92"/>
        <v>0</v>
      </c>
      <c r="J602" s="1">
        <f t="shared" si="93"/>
        <v>0</v>
      </c>
      <c r="K602" s="1">
        <f>'Innlegging av opplysninger'!$B$4*H602</f>
        <v>0</v>
      </c>
      <c r="L602" s="1"/>
      <c r="M602" s="1">
        <f>'Innlegging av opplysninger'!$B$5*H602</f>
        <v>0</v>
      </c>
      <c r="N602" s="1">
        <f>'Innlegging av opplysninger'!$B$5*I602</f>
        <v>0</v>
      </c>
      <c r="O602" s="1">
        <f>'Innlegging av opplysninger'!$B$5*J602</f>
        <v>0</v>
      </c>
      <c r="P602" s="1">
        <f>'Innlegging av opplysninger'!$B$5*K602</f>
        <v>0</v>
      </c>
      <c r="Q602" s="1"/>
      <c r="R602" s="1">
        <f>'Innlegging av opplysninger'!$C$11*SUM(H602:Q602)</f>
        <v>0</v>
      </c>
      <c r="S602" s="1">
        <f>'Innlegging av opplysninger'!$C$13*(((H602+J602+M602+O602)*Data!H602)+(J602+O602)*(1-Data!H602)*1.8/12+I602+N602+K602+L602+P602+Q602)</f>
        <v>0</v>
      </c>
      <c r="T602" s="1">
        <f>'Innlegging av opplysninger'!$C$13*((H602+J602+M602+O602)*(1-Data!H602)-(J602+O602)*(1-Data!H602)*1.8/12)</f>
        <v>0</v>
      </c>
      <c r="U602" s="1">
        <f>Data!I602</f>
        <v>0</v>
      </c>
      <c r="V602" s="1">
        <f>Data!J602+Data!K602</f>
        <v>0</v>
      </c>
      <c r="W602" s="1">
        <f>Data!L602</f>
        <v>0</v>
      </c>
      <c r="X602" s="1">
        <f t="shared" si="97"/>
        <v>0</v>
      </c>
      <c r="Y602" s="100">
        <f t="shared" si="98"/>
        <v>0</v>
      </c>
      <c r="Z602" s="100">
        <f t="shared" si="99"/>
        <v>0</v>
      </c>
      <c r="AA602" s="100">
        <f>'Innlegging av opplysninger'!$B$4*X602</f>
        <v>0</v>
      </c>
      <c r="AB602" s="1"/>
      <c r="AC602" s="1">
        <f>'Innlegging av opplysninger'!$B$5*X602</f>
        <v>0</v>
      </c>
      <c r="AD602" s="1">
        <f>'Innlegging av opplysninger'!$B$5*Y602</f>
        <v>0</v>
      </c>
      <c r="AE602" s="1">
        <f>'Innlegging av opplysninger'!$B$5*Z602</f>
        <v>0</v>
      </c>
      <c r="AF602" s="1">
        <f>'Innlegging av opplysninger'!$B$5*AA602</f>
        <v>0</v>
      </c>
      <c r="AG602" s="1"/>
      <c r="AH602" s="1">
        <f>'Innlegging av opplysninger'!$C$11*SUM(X602:AG602)</f>
        <v>0</v>
      </c>
      <c r="AI602" s="1">
        <f>'Innlegging av opplysninger'!$C$13*(((X602+Z602+AC602+AE602)*Data!M602)+(Z602+AE602)*(1-Data!M602)*1.8/12+Y602+AD602+AA602+AB602+AF602+AG602)</f>
        <v>0</v>
      </c>
      <c r="AJ602" s="1">
        <f>'Innlegging av opplysninger'!$C$13*((X602+Z602+AC602+AE602)*(1-Data!M602)-(Z602+AE602)*(1-Data!M602)*1.8/12)</f>
        <v>0</v>
      </c>
      <c r="AK602" s="83">
        <f t="shared" si="94"/>
        <v>0</v>
      </c>
      <c r="AL602" s="83">
        <f t="shared" si="95"/>
        <v>0</v>
      </c>
      <c r="AM602" s="83">
        <f t="shared" si="96"/>
        <v>0</v>
      </c>
    </row>
    <row r="603" spans="1:39">
      <c r="A603" t="str">
        <f t="shared" si="90"/>
        <v>1857Alle</v>
      </c>
      <c r="B603" s="6" t="str">
        <f>Data!A603</f>
        <v>1857</v>
      </c>
      <c r="C603" s="7" t="str">
        <f>Data!B603</f>
        <v>Værøy kommune</v>
      </c>
      <c r="D603" s="7" t="str">
        <f>Data!C603</f>
        <v>Alle</v>
      </c>
      <c r="E603" s="1">
        <f>Data!D603</f>
        <v>76.052499999999995</v>
      </c>
      <c r="F603" s="1">
        <f>Data!E603+Data!F603</f>
        <v>45043.796544053985</v>
      </c>
      <c r="G603" s="1">
        <f>Data!G603</f>
        <v>510.62845554563773</v>
      </c>
      <c r="H603" s="1">
        <f t="shared" si="91"/>
        <v>37371200.036363617</v>
      </c>
      <c r="I603" s="1">
        <f t="shared" si="92"/>
        <v>423649.86125874118</v>
      </c>
      <c r="J603" s="1">
        <f t="shared" si="93"/>
        <v>4535381.9877146827</v>
      </c>
      <c r="K603" s="1">
        <f>'Innlegging av opplysninger'!$B$4*H603</f>
        <v>4858256.0047272705</v>
      </c>
      <c r="L603" s="1"/>
      <c r="M603" s="1">
        <f>'Innlegging av opplysninger'!$B$5*H603</f>
        <v>4895627.2047636341</v>
      </c>
      <c r="N603" s="1">
        <f>'Innlegging av opplysninger'!$B$5*I603</f>
        <v>55498.131824895099</v>
      </c>
      <c r="O603" s="1">
        <f>'Innlegging av opplysninger'!$B$5*J603</f>
        <v>594135.0403906235</v>
      </c>
      <c r="P603" s="1">
        <f>'Innlegging av opplysninger'!$B$5*K603</f>
        <v>636431.53661927243</v>
      </c>
      <c r="Q603" s="1"/>
      <c r="R603" s="1">
        <f>'Innlegging av opplysninger'!$C$11*SUM(H603:Q603)</f>
        <v>2028066.8325391843</v>
      </c>
      <c r="S603" s="1">
        <f>'Innlegging av opplysninger'!$C$13*(((H603+J603+M603+O603)*Data!H603)+(J603+O603)*(1-Data!H603)*1.8/12+I603+N603+K603+L603+P603+Q603)</f>
        <v>380215.85679773538</v>
      </c>
      <c r="T603" s="1">
        <f>'Innlegging av opplysninger'!$C$13*((H603+J603+M603+O603)*(1-Data!H603)-(J603+O603)*(1-Data!H603)*1.8/12)</f>
        <v>2395033.4929927271</v>
      </c>
      <c r="U603" s="1">
        <f>Data!I603</f>
        <v>10.6584</v>
      </c>
      <c r="V603" s="1">
        <f>Data!J603+Data!K603</f>
        <v>48644.481660787103</v>
      </c>
      <c r="W603" s="1">
        <f>Data!L603</f>
        <v>400.63517976431734</v>
      </c>
      <c r="X603" s="1">
        <f t="shared" si="97"/>
        <v>5656061.9272727259</v>
      </c>
      <c r="Y603" s="100">
        <f t="shared" si="98"/>
        <v>46583.236363636366</v>
      </c>
      <c r="Z603" s="100">
        <f t="shared" si="99"/>
        <v>815478.2583999997</v>
      </c>
      <c r="AA603" s="100">
        <f>'Innlegging av opplysninger'!$B$4*X603</f>
        <v>735288.05054545437</v>
      </c>
      <c r="AB603" s="1"/>
      <c r="AC603" s="1">
        <f>'Innlegging av opplysninger'!$B$5*X603</f>
        <v>740944.11247272708</v>
      </c>
      <c r="AD603" s="1">
        <f>'Innlegging av opplysninger'!$B$5*Y603</f>
        <v>6102.4039636363641</v>
      </c>
      <c r="AE603" s="1">
        <f>'Innlegging av opplysninger'!$B$5*Z603</f>
        <v>106827.65185039997</v>
      </c>
      <c r="AF603" s="1">
        <f>'Innlegging av opplysninger'!$B$5*AA603</f>
        <v>96322.734621454525</v>
      </c>
      <c r="AG603" s="1"/>
      <c r="AH603" s="1">
        <f>'Innlegging av opplysninger'!$C$11*SUM(X603:AG603)</f>
        <v>311737.11826862127</v>
      </c>
      <c r="AI603" s="1">
        <f>'Innlegging av opplysninger'!$C$13*(((X603+Z603+AC603+AE603)*Data!M603)+(Z603+AE603)*(1-Data!M603)*1.8/12+Y603+AD603+AA603+AB603+AF603+AG603)</f>
        <v>73051.542676166791</v>
      </c>
      <c r="AJ603" s="1">
        <f>'Innlegging av opplysninger'!$C$13*((X603+Z603+AC603+AE603)*(1-Data!M603)-(Z603+AE603)*(1-Data!M603)*1.8/12)</f>
        <v>353536.09284931497</v>
      </c>
      <c r="AK603" s="83">
        <f t="shared" si="94"/>
        <v>2340000</v>
      </c>
      <c r="AL603" s="83">
        <f t="shared" si="95"/>
        <v>453000</v>
      </c>
      <c r="AM603" s="83">
        <f t="shared" si="96"/>
        <v>2749000</v>
      </c>
    </row>
    <row r="604" spans="1:39">
      <c r="A604" t="str">
        <f t="shared" si="90"/>
        <v>1857Administrasjon</v>
      </c>
      <c r="B604" s="6" t="str">
        <f>Data!A604</f>
        <v>1857</v>
      </c>
      <c r="C604" s="7" t="str">
        <f>Data!B604</f>
        <v>Værøy kommune</v>
      </c>
      <c r="D604" s="7" t="str">
        <f>Data!C604</f>
        <v>Administrasjon</v>
      </c>
      <c r="E604" s="1">
        <f>Data!D604</f>
        <v>6.7</v>
      </c>
      <c r="F604" s="1">
        <f>Data!E604+Data!F604</f>
        <v>0</v>
      </c>
      <c r="G604" s="1">
        <f>Data!G604</f>
        <v>0</v>
      </c>
      <c r="H604" s="1">
        <f t="shared" si="91"/>
        <v>0</v>
      </c>
      <c r="I604" s="1">
        <f t="shared" si="92"/>
        <v>0</v>
      </c>
      <c r="J604" s="1">
        <f t="shared" si="93"/>
        <v>0</v>
      </c>
      <c r="K604" s="1">
        <f>'Innlegging av opplysninger'!$B$4*H604</f>
        <v>0</v>
      </c>
      <c r="L604" s="1"/>
      <c r="M604" s="1">
        <f>'Innlegging av opplysninger'!$B$5*H604</f>
        <v>0</v>
      </c>
      <c r="N604" s="1">
        <f>'Innlegging av opplysninger'!$B$5*I604</f>
        <v>0</v>
      </c>
      <c r="O604" s="1">
        <f>'Innlegging av opplysninger'!$B$5*J604</f>
        <v>0</v>
      </c>
      <c r="P604" s="1">
        <f>'Innlegging av opplysninger'!$B$5*K604</f>
        <v>0</v>
      </c>
      <c r="Q604" s="1"/>
      <c r="R604" s="1">
        <f>'Innlegging av opplysninger'!$C$11*SUM(H604:Q604)</f>
        <v>0</v>
      </c>
      <c r="S604" s="1">
        <f>'Innlegging av opplysninger'!$C$13*(((H604+J604+M604+O604)*Data!H604)+(J604+O604)*(1-Data!H604)*1.8/12+I604+N604+K604+L604+P604+Q604)</f>
        <v>0</v>
      </c>
      <c r="T604" s="1">
        <f>'Innlegging av opplysninger'!$C$13*((H604+J604+M604+O604)*(1-Data!H604)-(J604+O604)*(1-Data!H604)*1.8/12)</f>
        <v>0</v>
      </c>
      <c r="U604" s="1">
        <f>Data!I604</f>
        <v>0</v>
      </c>
      <c r="V604" s="1">
        <f>Data!J604+Data!K604</f>
        <v>0</v>
      </c>
      <c r="W604" s="1">
        <f>Data!L604</f>
        <v>0</v>
      </c>
      <c r="X604" s="1">
        <f t="shared" si="97"/>
        <v>0</v>
      </c>
      <c r="Y604" s="100">
        <f t="shared" si="98"/>
        <v>0</v>
      </c>
      <c r="Z604" s="100">
        <f t="shared" si="99"/>
        <v>0</v>
      </c>
      <c r="AA604" s="100">
        <f>'Innlegging av opplysninger'!$B$4*X604</f>
        <v>0</v>
      </c>
      <c r="AB604" s="1"/>
      <c r="AC604" s="1">
        <f>'Innlegging av opplysninger'!$B$5*X604</f>
        <v>0</v>
      </c>
      <c r="AD604" s="1">
        <f>'Innlegging av opplysninger'!$B$5*Y604</f>
        <v>0</v>
      </c>
      <c r="AE604" s="1">
        <f>'Innlegging av opplysninger'!$B$5*Z604</f>
        <v>0</v>
      </c>
      <c r="AF604" s="1">
        <f>'Innlegging av opplysninger'!$B$5*AA604</f>
        <v>0</v>
      </c>
      <c r="AG604" s="1"/>
      <c r="AH604" s="1">
        <f>'Innlegging av opplysninger'!$C$11*SUM(X604:AG604)</f>
        <v>0</v>
      </c>
      <c r="AI604" s="1">
        <f>'Innlegging av opplysninger'!$C$13*(((X604+Z604+AC604+AE604)*Data!M604)+(Z604+AE604)*(1-Data!M604)*1.8/12+Y604+AD604+AA604+AB604+AF604+AG604)</f>
        <v>0</v>
      </c>
      <c r="AJ604" s="1">
        <f>'Innlegging av opplysninger'!$C$13*((X604+Z604+AC604+AE604)*(1-Data!M604)-(Z604+AE604)*(1-Data!M604)*1.8/12)</f>
        <v>0</v>
      </c>
      <c r="AK604" s="83">
        <f t="shared" si="94"/>
        <v>0</v>
      </c>
      <c r="AL604" s="83">
        <f t="shared" si="95"/>
        <v>0</v>
      </c>
      <c r="AM604" s="83">
        <f t="shared" si="96"/>
        <v>0</v>
      </c>
    </row>
    <row r="605" spans="1:39">
      <c r="A605" t="str">
        <f t="shared" si="90"/>
        <v>1857Undervisning</v>
      </c>
      <c r="B605" s="6" t="str">
        <f>Data!A605</f>
        <v>1857</v>
      </c>
      <c r="C605" s="7" t="str">
        <f>Data!B605</f>
        <v>Værøy kommune</v>
      </c>
      <c r="D605" s="7" t="str">
        <f>Data!C605</f>
        <v>Undervisning</v>
      </c>
      <c r="E605" s="1">
        <f>Data!D605</f>
        <v>25.915700000000005</v>
      </c>
      <c r="F605" s="1">
        <f>Data!E605+Data!F605</f>
        <v>41787.819352747545</v>
      </c>
      <c r="G605" s="1">
        <f>Data!G605</f>
        <v>0</v>
      </c>
      <c r="H605" s="1">
        <f t="shared" si="91"/>
        <v>11814115.527272724</v>
      </c>
      <c r="I605" s="1">
        <f t="shared" si="92"/>
        <v>0</v>
      </c>
      <c r="J605" s="1">
        <f t="shared" si="93"/>
        <v>1417693.8632727268</v>
      </c>
      <c r="K605" s="1">
        <f>'Innlegging av opplysninger'!$B$4*H605</f>
        <v>1535835.0185454541</v>
      </c>
      <c r="L605" s="1"/>
      <c r="M605" s="1">
        <f>'Innlegging av opplysninger'!$B$5*H605</f>
        <v>1547649.1340727268</v>
      </c>
      <c r="N605" s="1">
        <f>'Innlegging av opplysninger'!$B$5*I605</f>
        <v>0</v>
      </c>
      <c r="O605" s="1">
        <f>'Innlegging av opplysninger'!$B$5*J605</f>
        <v>185717.89608872723</v>
      </c>
      <c r="P605" s="1">
        <f>'Innlegging av opplysninger'!$B$5*K605</f>
        <v>201194.38742945451</v>
      </c>
      <c r="Q605" s="1"/>
      <c r="R605" s="1">
        <f>'Innlegging av opplysninger'!$C$11*SUM(H605:Q605)</f>
        <v>634683.82141390885</v>
      </c>
      <c r="S605" s="1">
        <f>'Innlegging av opplysninger'!$C$13*(((H605+J605+M605+O605)*Data!H605)+(J605+O605)*(1-Data!H605)*1.8/12+I605+N605+K605+L605+P605+Q605)</f>
        <v>108493.07171546004</v>
      </c>
      <c r="T605" s="1">
        <f>'Innlegging av opplysninger'!$C$13*((H605+J605+M605+O605)*(1-Data!H605)-(J605+O605)*(1-Data!H605)*1.8/12)</f>
        <v>760021.63127199421</v>
      </c>
      <c r="U605" s="1">
        <f>Data!I605</f>
        <v>3.1583999999999999</v>
      </c>
      <c r="V605" s="1">
        <f>Data!J605+Data!K605</f>
        <v>48235.393448159404</v>
      </c>
      <c r="W605" s="1">
        <f>Data!L605</f>
        <v>0</v>
      </c>
      <c r="X605" s="1">
        <f t="shared" si="97"/>
        <v>1661963.6363636362</v>
      </c>
      <c r="Y605" s="100">
        <f t="shared" si="98"/>
        <v>0</v>
      </c>
      <c r="Z605" s="100">
        <f t="shared" si="99"/>
        <v>237660.79999999996</v>
      </c>
      <c r="AA605" s="100">
        <f>'Innlegging av opplysninger'!$B$4*X605</f>
        <v>216055.27272727271</v>
      </c>
      <c r="AB605" s="1"/>
      <c r="AC605" s="1">
        <f>'Innlegging av opplysninger'!$B$5*X605</f>
        <v>217717.23636363636</v>
      </c>
      <c r="AD605" s="1">
        <f>'Innlegging av opplysninger'!$B$5*Y605</f>
        <v>0</v>
      </c>
      <c r="AE605" s="1">
        <f>'Innlegging av opplysninger'!$B$5*Z605</f>
        <v>31133.564799999996</v>
      </c>
      <c r="AF605" s="1">
        <f>'Innlegging av opplysninger'!$B$5*AA605</f>
        <v>28303.240727272725</v>
      </c>
      <c r="AG605" s="1"/>
      <c r="AH605" s="1">
        <f>'Innlegging av opplysninger'!$C$11*SUM(X605:AG605)</f>
        <v>90927.682537309083</v>
      </c>
      <c r="AI605" s="1">
        <f>'Innlegging av opplysninger'!$C$13*(((X605+Z605+AC605+AE605)*Data!M605)+(Z605+AE605)*(1-Data!M605)*1.8/12+Y605+AD605+AA605+AB605+AF605+AG605)</f>
        <v>14803.23874507636</v>
      </c>
      <c r="AJ605" s="1">
        <f>'Innlegging av opplysninger'!$C$13*((X605+Z605+AC605+AE605)*(1-Data!M605)-(Z605+AE605)*(1-Data!M605)*1.8/12)</f>
        <v>109624.11630597817</v>
      </c>
      <c r="AK605" s="83">
        <f t="shared" si="94"/>
        <v>726000</v>
      </c>
      <c r="AL605" s="83">
        <f t="shared" si="95"/>
        <v>123000</v>
      </c>
      <c r="AM605" s="83">
        <f t="shared" si="96"/>
        <v>870000</v>
      </c>
    </row>
    <row r="606" spans="1:39">
      <c r="A606" t="str">
        <f t="shared" si="90"/>
        <v>1857Barnehager</v>
      </c>
      <c r="B606" s="6" t="str">
        <f>Data!A606</f>
        <v>1857</v>
      </c>
      <c r="C606" s="7" t="str">
        <f>Data!B606</f>
        <v>Værøy kommune</v>
      </c>
      <c r="D606" s="7" t="str">
        <f>Data!C606</f>
        <v>Barnehager</v>
      </c>
      <c r="E606" s="1">
        <f>Data!D606</f>
        <v>9.0431000000000008</v>
      </c>
      <c r="F606" s="1">
        <f>Data!E606+Data!F606</f>
        <v>0</v>
      </c>
      <c r="G606" s="1">
        <f>Data!G606</f>
        <v>0</v>
      </c>
      <c r="H606" s="1">
        <f t="shared" si="91"/>
        <v>0</v>
      </c>
      <c r="I606" s="1">
        <f t="shared" si="92"/>
        <v>0</v>
      </c>
      <c r="J606" s="1">
        <f t="shared" si="93"/>
        <v>0</v>
      </c>
      <c r="K606" s="1">
        <f>'Innlegging av opplysninger'!$B$4*H606</f>
        <v>0</v>
      </c>
      <c r="L606" s="1"/>
      <c r="M606" s="1">
        <f>'Innlegging av opplysninger'!$B$5*H606</f>
        <v>0</v>
      </c>
      <c r="N606" s="1">
        <f>'Innlegging av opplysninger'!$B$5*I606</f>
        <v>0</v>
      </c>
      <c r="O606" s="1">
        <f>'Innlegging av opplysninger'!$B$5*J606</f>
        <v>0</v>
      </c>
      <c r="P606" s="1">
        <f>'Innlegging av opplysninger'!$B$5*K606</f>
        <v>0</v>
      </c>
      <c r="Q606" s="1"/>
      <c r="R606" s="1">
        <f>'Innlegging av opplysninger'!$C$11*SUM(H606:Q606)</f>
        <v>0</v>
      </c>
      <c r="S606" s="1">
        <f>'Innlegging av opplysninger'!$C$13*(((H606+J606+M606+O606)*Data!H606)+(J606+O606)*(1-Data!H606)*1.8/12+I606+N606+K606+L606+P606+Q606)</f>
        <v>0</v>
      </c>
      <c r="T606" s="1">
        <f>'Innlegging av opplysninger'!$C$13*((H606+J606+M606+O606)*(1-Data!H606)-(J606+O606)*(1-Data!H606)*1.8/12)</f>
        <v>0</v>
      </c>
      <c r="U606" s="1">
        <f>Data!I606</f>
        <v>0</v>
      </c>
      <c r="V606" s="1">
        <f>Data!J606+Data!K606</f>
        <v>0</v>
      </c>
      <c r="W606" s="1">
        <f>Data!L606</f>
        <v>0</v>
      </c>
      <c r="X606" s="1">
        <f t="shared" si="97"/>
        <v>0</v>
      </c>
      <c r="Y606" s="100">
        <f t="shared" si="98"/>
        <v>0</v>
      </c>
      <c r="Z606" s="100">
        <f t="shared" si="99"/>
        <v>0</v>
      </c>
      <c r="AA606" s="100">
        <f>'Innlegging av opplysninger'!$B$4*X606</f>
        <v>0</v>
      </c>
      <c r="AB606" s="1"/>
      <c r="AC606" s="1">
        <f>'Innlegging av opplysninger'!$B$5*X606</f>
        <v>0</v>
      </c>
      <c r="AD606" s="1">
        <f>'Innlegging av opplysninger'!$B$5*Y606</f>
        <v>0</v>
      </c>
      <c r="AE606" s="1">
        <f>'Innlegging av opplysninger'!$B$5*Z606</f>
        <v>0</v>
      </c>
      <c r="AF606" s="1">
        <f>'Innlegging av opplysninger'!$B$5*AA606</f>
        <v>0</v>
      </c>
      <c r="AG606" s="1"/>
      <c r="AH606" s="1">
        <f>'Innlegging av opplysninger'!$C$11*SUM(X606:AG606)</f>
        <v>0</v>
      </c>
      <c r="AI606" s="1">
        <f>'Innlegging av opplysninger'!$C$13*(((X606+Z606+AC606+AE606)*Data!M606)+(Z606+AE606)*(1-Data!M606)*1.8/12+Y606+AD606+AA606+AB606+AF606+AG606)</f>
        <v>0</v>
      </c>
      <c r="AJ606" s="1">
        <f>'Innlegging av opplysninger'!$C$13*((X606+Z606+AC606+AE606)*(1-Data!M606)-(Z606+AE606)*(1-Data!M606)*1.8/12)</f>
        <v>0</v>
      </c>
      <c r="AK606" s="83">
        <f t="shared" si="94"/>
        <v>0</v>
      </c>
      <c r="AL606" s="83">
        <f t="shared" si="95"/>
        <v>0</v>
      </c>
      <c r="AM606" s="83">
        <f t="shared" si="96"/>
        <v>0</v>
      </c>
    </row>
    <row r="607" spans="1:39">
      <c r="A607" t="str">
        <f t="shared" si="90"/>
        <v>1857Helse/pleie/omsorg</v>
      </c>
      <c r="B607" s="6" t="str">
        <f>Data!A607</f>
        <v>1857</v>
      </c>
      <c r="C607" s="7" t="str">
        <f>Data!B607</f>
        <v>Værøy kommune</v>
      </c>
      <c r="D607" s="7" t="str">
        <f>Data!C607</f>
        <v>Helse/pleie/omsorg</v>
      </c>
      <c r="E607" s="1">
        <f>Data!D607</f>
        <v>30.582900000000006</v>
      </c>
      <c r="F607" s="1">
        <f>Data!E607+Data!F607</f>
        <v>49048.247250369735</v>
      </c>
      <c r="G607" s="1">
        <f>Data!G607</f>
        <v>1269.8132163851242</v>
      </c>
      <c r="H607" s="1">
        <f t="shared" si="91"/>
        <v>16364046.990909085</v>
      </c>
      <c r="I607" s="1">
        <f t="shared" si="92"/>
        <v>423649.86125874129</v>
      </c>
      <c r="J607" s="1">
        <f t="shared" si="93"/>
        <v>2014523.6222601391</v>
      </c>
      <c r="K607" s="1">
        <f>'Innlegging av opplysninger'!$B$4*H607</f>
        <v>2127326.1088181809</v>
      </c>
      <c r="L607" s="1"/>
      <c r="M607" s="1">
        <f>'Innlegging av opplysninger'!$B$5*H607</f>
        <v>2143690.15580909</v>
      </c>
      <c r="N607" s="1">
        <f>'Innlegging av opplysninger'!$B$5*I607</f>
        <v>55498.131824895114</v>
      </c>
      <c r="O607" s="1">
        <f>'Innlegging av opplysninger'!$B$5*J607</f>
        <v>263902.59451607824</v>
      </c>
      <c r="P607" s="1">
        <f>'Innlegging av opplysninger'!$B$5*K607</f>
        <v>278679.72025518172</v>
      </c>
      <c r="Q607" s="1"/>
      <c r="R607" s="1">
        <f>'Innlegging av opplysninger'!$C$11*SUM(H607:Q607)</f>
        <v>899510.05305475288</v>
      </c>
      <c r="S607" s="1">
        <f>'Innlegging av opplysninger'!$C$13*(((H607+J607+M607+O607)*Data!H607)+(J607+O607)*(1-Data!H607)*1.8/12+I607+N607+K607+L607+P607+Q607)</f>
        <v>182416.5799378604</v>
      </c>
      <c r="T607" s="1">
        <f>'Innlegging av opplysninger'!$C$13*((H607+J607+M607+O607)*(1-Data!H607)-(J607+O607)*(1-Data!H607)*1.8/12)</f>
        <v>1048491.9137160118</v>
      </c>
      <c r="U607" s="1">
        <f>Data!I607</f>
        <v>4.5</v>
      </c>
      <c r="V607" s="1">
        <f>Data!J607+Data!K607</f>
        <v>44630.268888888888</v>
      </c>
      <c r="W607" s="1">
        <f>Data!L607</f>
        <v>948.91777777777781</v>
      </c>
      <c r="X607" s="1">
        <f t="shared" si="97"/>
        <v>2190940.4727272727</v>
      </c>
      <c r="Y607" s="100">
        <f t="shared" si="98"/>
        <v>46583.236363636366</v>
      </c>
      <c r="Z607" s="100">
        <f t="shared" si="99"/>
        <v>319965.89039999997</v>
      </c>
      <c r="AA607" s="100">
        <f>'Innlegging av opplysninger'!$B$4*X607</f>
        <v>284822.26145454543</v>
      </c>
      <c r="AB607" s="1"/>
      <c r="AC607" s="1">
        <f>'Innlegging av opplysninger'!$B$5*X607</f>
        <v>287013.20192727272</v>
      </c>
      <c r="AD607" s="1">
        <f>'Innlegging av opplysninger'!$B$5*Y607</f>
        <v>6102.4039636363641</v>
      </c>
      <c r="AE607" s="1">
        <f>'Innlegging av opplysninger'!$B$5*Z607</f>
        <v>41915.531642399998</v>
      </c>
      <c r="AF607" s="1">
        <f>'Innlegging av opplysninger'!$B$5*AA607</f>
        <v>37311.716250545454</v>
      </c>
      <c r="AG607" s="1"/>
      <c r="AH607" s="1">
        <f>'Innlegging av opplysninger'!$C$11*SUM(X607:AG607)</f>
        <v>122156.87915971373</v>
      </c>
      <c r="AI607" s="1">
        <f>'Innlegging av opplysninger'!$C$13*(((X607+Z607+AC607+AE607)*Data!M607)+(Z607+AE607)*(1-Data!M607)*1.8/12+Y607+AD607+AA607+AB607+AF607+AG607)</f>
        <v>22313.295229613625</v>
      </c>
      <c r="AJ607" s="1">
        <f>'Innlegging av opplysninger'!$C$13*((X607+Z607+AC607+AE607)*(1-Data!M607)-(Z607+AE607)*(1-Data!M607)*1.8/12)</f>
        <v>144848.74993631043</v>
      </c>
      <c r="AK607" s="83">
        <f t="shared" si="94"/>
        <v>1022000</v>
      </c>
      <c r="AL607" s="83">
        <f t="shared" si="95"/>
        <v>205000</v>
      </c>
      <c r="AM607" s="83">
        <f t="shared" si="96"/>
        <v>1193000</v>
      </c>
    </row>
    <row r="608" spans="1:39">
      <c r="A608" t="str">
        <f t="shared" si="90"/>
        <v>1857Samferdsel og teknikk</v>
      </c>
      <c r="B608" s="6" t="str">
        <f>Data!A608</f>
        <v>1857</v>
      </c>
      <c r="C608" s="7" t="str">
        <f>Data!B608</f>
        <v>Værøy kommune</v>
      </c>
      <c r="D608" s="7" t="str">
        <f>Data!C608</f>
        <v>Samferdsel og teknikk</v>
      </c>
      <c r="E608" s="1">
        <f>Data!D608</f>
        <v>0.1108</v>
      </c>
      <c r="F608" s="1">
        <f>Data!E608+Data!F608</f>
        <v>0</v>
      </c>
      <c r="G608" s="1">
        <f>Data!G608</f>
        <v>0</v>
      </c>
      <c r="H608" s="1">
        <f t="shared" si="91"/>
        <v>0</v>
      </c>
      <c r="I608" s="1">
        <f t="shared" si="92"/>
        <v>0</v>
      </c>
      <c r="J608" s="1">
        <f t="shared" si="93"/>
        <v>0</v>
      </c>
      <c r="K608" s="1">
        <f>'Innlegging av opplysninger'!$B$4*H608</f>
        <v>0</v>
      </c>
      <c r="L608" s="1"/>
      <c r="M608" s="1">
        <f>'Innlegging av opplysninger'!$B$5*H608</f>
        <v>0</v>
      </c>
      <c r="N608" s="1">
        <f>'Innlegging av opplysninger'!$B$5*I608</f>
        <v>0</v>
      </c>
      <c r="O608" s="1">
        <f>'Innlegging av opplysninger'!$B$5*J608</f>
        <v>0</v>
      </c>
      <c r="P608" s="1">
        <f>'Innlegging av opplysninger'!$B$5*K608</f>
        <v>0</v>
      </c>
      <c r="Q608" s="1"/>
      <c r="R608" s="1">
        <f>'Innlegging av opplysninger'!$C$11*SUM(H608:Q608)</f>
        <v>0</v>
      </c>
      <c r="S608" s="1">
        <f>'Innlegging av opplysninger'!$C$13*(((H608+J608+M608+O608)*Data!H608)+(J608+O608)*(1-Data!H608)*1.8/12+I608+N608+K608+L608+P608+Q608)</f>
        <v>0</v>
      </c>
      <c r="T608" s="1">
        <f>'Innlegging av opplysninger'!$C$13*((H608+J608+M608+O608)*(1-Data!H608)-(J608+O608)*(1-Data!H608)*1.8/12)</f>
        <v>0</v>
      </c>
      <c r="U608" s="1">
        <f>Data!I608</f>
        <v>0</v>
      </c>
      <c r="V608" s="1">
        <f>Data!J608+Data!K608</f>
        <v>0</v>
      </c>
      <c r="W608" s="1">
        <f>Data!L608</f>
        <v>0</v>
      </c>
      <c r="X608" s="1">
        <f t="shared" si="97"/>
        <v>0</v>
      </c>
      <c r="Y608" s="100">
        <f t="shared" si="98"/>
        <v>0</v>
      </c>
      <c r="Z608" s="100">
        <f t="shared" si="99"/>
        <v>0</v>
      </c>
      <c r="AA608" s="100">
        <f>'Innlegging av opplysninger'!$B$4*X608</f>
        <v>0</v>
      </c>
      <c r="AB608" s="1"/>
      <c r="AC608" s="1">
        <f>'Innlegging av opplysninger'!$B$5*X608</f>
        <v>0</v>
      </c>
      <c r="AD608" s="1">
        <f>'Innlegging av opplysninger'!$B$5*Y608</f>
        <v>0</v>
      </c>
      <c r="AE608" s="1">
        <f>'Innlegging av opplysninger'!$B$5*Z608</f>
        <v>0</v>
      </c>
      <c r="AF608" s="1">
        <f>'Innlegging av opplysninger'!$B$5*AA608</f>
        <v>0</v>
      </c>
      <c r="AG608" s="1"/>
      <c r="AH608" s="1">
        <f>'Innlegging av opplysninger'!$C$11*SUM(X608:AG608)</f>
        <v>0</v>
      </c>
      <c r="AI608" s="1">
        <f>'Innlegging av opplysninger'!$C$13*(((X608+Z608+AC608+AE608)*Data!M608)+(Z608+AE608)*(1-Data!M608)*1.8/12+Y608+AD608+AA608+AB608+AF608+AG608)</f>
        <v>0</v>
      </c>
      <c r="AJ608" s="1">
        <f>'Innlegging av opplysninger'!$C$13*((X608+Z608+AC608+AE608)*(1-Data!M608)-(Z608+AE608)*(1-Data!M608)*1.8/12)</f>
        <v>0</v>
      </c>
      <c r="AK608" s="83">
        <f t="shared" si="94"/>
        <v>0</v>
      </c>
      <c r="AL608" s="83">
        <f t="shared" si="95"/>
        <v>0</v>
      </c>
      <c r="AM608" s="83">
        <f t="shared" si="96"/>
        <v>0</v>
      </c>
    </row>
    <row r="609" spans="1:39">
      <c r="A609" t="str">
        <f t="shared" si="90"/>
        <v>1857Annet</v>
      </c>
      <c r="B609" s="6" t="str">
        <f>Data!A609</f>
        <v>1857</v>
      </c>
      <c r="C609" s="7" t="str">
        <f>Data!B609</f>
        <v>Værøy kommune</v>
      </c>
      <c r="D609" s="7" t="str">
        <f>Data!C609</f>
        <v>Annet</v>
      </c>
      <c r="E609" s="1">
        <f>Data!D609</f>
        <v>3.7</v>
      </c>
      <c r="F609" s="1">
        <f>Data!E609+Data!F609</f>
        <v>0</v>
      </c>
      <c r="G609" s="1">
        <f>Data!G609</f>
        <v>0</v>
      </c>
      <c r="H609" s="1">
        <f t="shared" si="91"/>
        <v>0</v>
      </c>
      <c r="I609" s="1">
        <f t="shared" si="92"/>
        <v>0</v>
      </c>
      <c r="J609" s="1">
        <f t="shared" si="93"/>
        <v>0</v>
      </c>
      <c r="K609" s="1">
        <f>'Innlegging av opplysninger'!$B$4*H609</f>
        <v>0</v>
      </c>
      <c r="L609" s="1"/>
      <c r="M609" s="1">
        <f>'Innlegging av opplysninger'!$B$5*H609</f>
        <v>0</v>
      </c>
      <c r="N609" s="1">
        <f>'Innlegging av opplysninger'!$B$5*I609</f>
        <v>0</v>
      </c>
      <c r="O609" s="1">
        <f>'Innlegging av opplysninger'!$B$5*J609</f>
        <v>0</v>
      </c>
      <c r="P609" s="1">
        <f>'Innlegging av opplysninger'!$B$5*K609</f>
        <v>0</v>
      </c>
      <c r="Q609" s="1"/>
      <c r="R609" s="1">
        <f>'Innlegging av opplysninger'!$C$11*SUM(H609:Q609)</f>
        <v>0</v>
      </c>
      <c r="S609" s="1">
        <f>'Innlegging av opplysninger'!$C$13*(((H609+J609+M609+O609)*Data!H609)+(J609+O609)*(1-Data!H609)*1.8/12+I609+N609+K609+L609+P609+Q609)</f>
        <v>0</v>
      </c>
      <c r="T609" s="1">
        <f>'Innlegging av opplysninger'!$C$13*((H609+J609+M609+O609)*(1-Data!H609)-(J609+O609)*(1-Data!H609)*1.8/12)</f>
        <v>0</v>
      </c>
      <c r="U609" s="1">
        <f>Data!I609</f>
        <v>0</v>
      </c>
      <c r="V609" s="1">
        <f>Data!J609+Data!K609</f>
        <v>0</v>
      </c>
      <c r="W609" s="1">
        <f>Data!L609</f>
        <v>0</v>
      </c>
      <c r="X609" s="1">
        <f t="shared" si="97"/>
        <v>0</v>
      </c>
      <c r="Y609" s="100">
        <f t="shared" si="98"/>
        <v>0</v>
      </c>
      <c r="Z609" s="100">
        <f t="shared" si="99"/>
        <v>0</v>
      </c>
      <c r="AA609" s="100">
        <f>'Innlegging av opplysninger'!$B$4*X609</f>
        <v>0</v>
      </c>
      <c r="AB609" s="1"/>
      <c r="AC609" s="1">
        <f>'Innlegging av opplysninger'!$B$5*X609</f>
        <v>0</v>
      </c>
      <c r="AD609" s="1">
        <f>'Innlegging av opplysninger'!$B$5*Y609</f>
        <v>0</v>
      </c>
      <c r="AE609" s="1">
        <f>'Innlegging av opplysninger'!$B$5*Z609</f>
        <v>0</v>
      </c>
      <c r="AF609" s="1">
        <f>'Innlegging av opplysninger'!$B$5*AA609</f>
        <v>0</v>
      </c>
      <c r="AG609" s="1"/>
      <c r="AH609" s="1">
        <f>'Innlegging av opplysninger'!$C$11*SUM(X609:AG609)</f>
        <v>0</v>
      </c>
      <c r="AI609" s="1">
        <f>'Innlegging av opplysninger'!$C$13*(((X609+Z609+AC609+AE609)*Data!M609)+(Z609+AE609)*(1-Data!M609)*1.8/12+Y609+AD609+AA609+AB609+AF609+AG609)</f>
        <v>0</v>
      </c>
      <c r="AJ609" s="1">
        <f>'Innlegging av opplysninger'!$C$13*((X609+Z609+AC609+AE609)*(1-Data!M609)-(Z609+AE609)*(1-Data!M609)*1.8/12)</f>
        <v>0</v>
      </c>
      <c r="AK609" s="83">
        <f t="shared" si="94"/>
        <v>0</v>
      </c>
      <c r="AL609" s="83">
        <f t="shared" si="95"/>
        <v>0</v>
      </c>
      <c r="AM609" s="83">
        <f t="shared" si="96"/>
        <v>0</v>
      </c>
    </row>
    <row r="610" spans="1:39">
      <c r="A610" t="str">
        <f t="shared" si="90"/>
        <v>1859Alle</v>
      </c>
      <c r="B610" s="6" t="str">
        <f>Data!A610</f>
        <v>1859</v>
      </c>
      <c r="C610" s="7" t="str">
        <f>Data!B610</f>
        <v>Flakstad kommune</v>
      </c>
      <c r="D610" s="7" t="str">
        <f>Data!C610</f>
        <v>Alle</v>
      </c>
      <c r="E610" s="1">
        <f>Data!D610</f>
        <v>88.268899999999988</v>
      </c>
      <c r="F610" s="1">
        <f>Data!E610+Data!F610</f>
        <v>48172.690116979677</v>
      </c>
      <c r="G610" s="1">
        <f>Data!G610</f>
        <v>469.62656156358605</v>
      </c>
      <c r="H610" s="1">
        <f t="shared" si="91"/>
        <v>46387094.909090914</v>
      </c>
      <c r="I610" s="1">
        <f t="shared" si="92"/>
        <v>452219.12727272743</v>
      </c>
      <c r="J610" s="1">
        <f t="shared" si="93"/>
        <v>5620717.6843636362</v>
      </c>
      <c r="K610" s="1">
        <f>'Innlegging av opplysninger'!$B$4*H610</f>
        <v>6030322.3381818188</v>
      </c>
      <c r="L610" s="1"/>
      <c r="M610" s="1">
        <f>'Innlegging av opplysninger'!$B$5*H610</f>
        <v>6076709.4330909103</v>
      </c>
      <c r="N610" s="1">
        <f>'Innlegging av opplysninger'!$B$5*I610</f>
        <v>59240.705672727294</v>
      </c>
      <c r="O610" s="1">
        <f>'Innlegging av opplysninger'!$B$5*J610</f>
        <v>736314.01665163634</v>
      </c>
      <c r="P610" s="1">
        <f>'Innlegging av opplysninger'!$B$5*K610</f>
        <v>789972.22630181827</v>
      </c>
      <c r="Q610" s="1"/>
      <c r="R610" s="1">
        <f>'Innlegging av opplysninger'!$C$11*SUM(H610:Q610)</f>
        <v>2513798.4367437949</v>
      </c>
      <c r="S610" s="1">
        <f>'Innlegging av opplysninger'!$C$13*(((H610+J610+M610+O610)*Data!H610)+(J610+O610)*(1-Data!H610)*1.8/12+I610+N610+K610+L610+P610+Q610)</f>
        <v>515542.41494530562</v>
      </c>
      <c r="T610" s="1">
        <f>'Innlegging av opplysninger'!$C$13*((H610+J610+M610+O610)*(1-Data!H610)-(J610+O610)*(1-Data!H610)*1.8/12)</f>
        <v>2924392.2879672558</v>
      </c>
      <c r="U610" s="1">
        <f>Data!I610</f>
        <v>13.933999999999999</v>
      </c>
      <c r="V610" s="1">
        <f>Data!J610+Data!K610</f>
        <v>49888.069829194777</v>
      </c>
      <c r="W610" s="1">
        <f>Data!L610</f>
        <v>1125.0523898378069</v>
      </c>
      <c r="X610" s="1">
        <f t="shared" si="97"/>
        <v>7583349.4363636356</v>
      </c>
      <c r="Y610" s="100">
        <f t="shared" si="98"/>
        <v>171016.14545454545</v>
      </c>
      <c r="Z610" s="100">
        <f t="shared" si="99"/>
        <v>1108874.2781999998</v>
      </c>
      <c r="AA610" s="100">
        <f>'Innlegging av opplysninger'!$B$4*X610</f>
        <v>985835.42672727269</v>
      </c>
      <c r="AB610" s="1"/>
      <c r="AC610" s="1">
        <f>'Innlegging av opplysninger'!$B$5*X610</f>
        <v>993418.77616363636</v>
      </c>
      <c r="AD610" s="1">
        <f>'Innlegging av opplysninger'!$B$5*Y610</f>
        <v>22403.115054545455</v>
      </c>
      <c r="AE610" s="1">
        <f>'Innlegging av opplysninger'!$B$5*Z610</f>
        <v>145262.53044419998</v>
      </c>
      <c r="AF610" s="1">
        <f>'Innlegging av opplysninger'!$B$5*AA610</f>
        <v>129144.44090127273</v>
      </c>
      <c r="AG610" s="1"/>
      <c r="AH610" s="1">
        <f>'Innlegging av opplysninger'!$C$11*SUM(X610:AG610)</f>
        <v>423293.55767374602</v>
      </c>
      <c r="AI610" s="1">
        <f>'Innlegging av opplysninger'!$C$13*(((X610+Z610+AC610+AE610)*Data!M610)+(Z610+AE610)*(1-Data!M610)*1.8/12+Y610+AD610+AA610+AB610+AF610+AG610)</f>
        <v>79750.860628930343</v>
      </c>
      <c r="AJ610" s="1">
        <f>'Innlegging av opplysninger'!$C$13*((X610+Z610+AC610+AE610)*(1-Data!M610)-(Z610+AE610)*(1-Data!M610)*1.8/12)</f>
        <v>499492.95513514319</v>
      </c>
      <c r="AK610" s="83">
        <f t="shared" si="94"/>
        <v>2937000</v>
      </c>
      <c r="AL610" s="83">
        <f t="shared" si="95"/>
        <v>595000</v>
      </c>
      <c r="AM610" s="83">
        <f t="shared" si="96"/>
        <v>3424000</v>
      </c>
    </row>
    <row r="611" spans="1:39">
      <c r="A611" t="str">
        <f t="shared" si="90"/>
        <v>1859Administrasjon</v>
      </c>
      <c r="B611" s="6" t="str">
        <f>Data!A611</f>
        <v>1859</v>
      </c>
      <c r="C611" s="7" t="str">
        <f>Data!B611</f>
        <v>Flakstad kommune</v>
      </c>
      <c r="D611" s="7" t="str">
        <f>Data!C611</f>
        <v>Administrasjon</v>
      </c>
      <c r="E611" s="1">
        <f>Data!D611</f>
        <v>8.8000000000000007</v>
      </c>
      <c r="F611" s="1">
        <f>Data!E611+Data!F611</f>
        <v>0</v>
      </c>
      <c r="G611" s="1">
        <f>Data!G611</f>
        <v>0</v>
      </c>
      <c r="H611" s="1">
        <f t="shared" si="91"/>
        <v>0</v>
      </c>
      <c r="I611" s="1">
        <f t="shared" si="92"/>
        <v>0</v>
      </c>
      <c r="J611" s="1">
        <f t="shared" si="93"/>
        <v>0</v>
      </c>
      <c r="K611" s="1">
        <f>'Innlegging av opplysninger'!$B$4*H611</f>
        <v>0</v>
      </c>
      <c r="L611" s="1"/>
      <c r="M611" s="1">
        <f>'Innlegging av opplysninger'!$B$5*H611</f>
        <v>0</v>
      </c>
      <c r="N611" s="1">
        <f>'Innlegging av opplysninger'!$B$5*I611</f>
        <v>0</v>
      </c>
      <c r="O611" s="1">
        <f>'Innlegging av opplysninger'!$B$5*J611</f>
        <v>0</v>
      </c>
      <c r="P611" s="1">
        <f>'Innlegging av opplysninger'!$B$5*K611</f>
        <v>0</v>
      </c>
      <c r="Q611" s="1"/>
      <c r="R611" s="1">
        <f>'Innlegging av opplysninger'!$C$11*SUM(H611:Q611)</f>
        <v>0</v>
      </c>
      <c r="S611" s="1">
        <f>'Innlegging av opplysninger'!$C$13*(((H611+J611+M611+O611)*Data!H611)+(J611+O611)*(1-Data!H611)*1.8/12+I611+N611+K611+L611+P611+Q611)</f>
        <v>0</v>
      </c>
      <c r="T611" s="1">
        <f>'Innlegging av opplysninger'!$C$13*((H611+J611+M611+O611)*(1-Data!H611)-(J611+O611)*(1-Data!H611)*1.8/12)</f>
        <v>0</v>
      </c>
      <c r="U611" s="1">
        <f>Data!I611</f>
        <v>0</v>
      </c>
      <c r="V611" s="1">
        <f>Data!J611+Data!K611</f>
        <v>0</v>
      </c>
      <c r="W611" s="1">
        <f>Data!L611</f>
        <v>0</v>
      </c>
      <c r="X611" s="1">
        <f t="shared" si="97"/>
        <v>0</v>
      </c>
      <c r="Y611" s="100">
        <f t="shared" si="98"/>
        <v>0</v>
      </c>
      <c r="Z611" s="100">
        <f t="shared" si="99"/>
        <v>0</v>
      </c>
      <c r="AA611" s="100">
        <f>'Innlegging av opplysninger'!$B$4*X611</f>
        <v>0</v>
      </c>
      <c r="AB611" s="1"/>
      <c r="AC611" s="1">
        <f>'Innlegging av opplysninger'!$B$5*X611</f>
        <v>0</v>
      </c>
      <c r="AD611" s="1">
        <f>'Innlegging av opplysninger'!$B$5*Y611</f>
        <v>0</v>
      </c>
      <c r="AE611" s="1">
        <f>'Innlegging av opplysninger'!$B$5*Z611</f>
        <v>0</v>
      </c>
      <c r="AF611" s="1">
        <f>'Innlegging av opplysninger'!$B$5*AA611</f>
        <v>0</v>
      </c>
      <c r="AG611" s="1"/>
      <c r="AH611" s="1">
        <f>'Innlegging av opplysninger'!$C$11*SUM(X611:AG611)</f>
        <v>0</v>
      </c>
      <c r="AI611" s="1">
        <f>'Innlegging av opplysninger'!$C$13*(((X611+Z611+AC611+AE611)*Data!M611)+(Z611+AE611)*(1-Data!M611)*1.8/12+Y611+AD611+AA611+AB611+AF611+AG611)</f>
        <v>0</v>
      </c>
      <c r="AJ611" s="1">
        <f>'Innlegging av opplysninger'!$C$13*((X611+Z611+AC611+AE611)*(1-Data!M611)-(Z611+AE611)*(1-Data!M611)*1.8/12)</f>
        <v>0</v>
      </c>
      <c r="AK611" s="83">
        <f t="shared" si="94"/>
        <v>0</v>
      </c>
      <c r="AL611" s="83">
        <f t="shared" si="95"/>
        <v>0</v>
      </c>
      <c r="AM611" s="83">
        <f t="shared" si="96"/>
        <v>0</v>
      </c>
    </row>
    <row r="612" spans="1:39">
      <c r="A612" t="str">
        <f t="shared" si="90"/>
        <v>1859Undervisning</v>
      </c>
      <c r="B612" s="6" t="str">
        <f>Data!A612</f>
        <v>1859</v>
      </c>
      <c r="C612" s="7" t="str">
        <f>Data!B612</f>
        <v>Flakstad kommune</v>
      </c>
      <c r="D612" s="7" t="str">
        <f>Data!C612</f>
        <v>Undervisning</v>
      </c>
      <c r="E612" s="1">
        <f>Data!D612</f>
        <v>18.53</v>
      </c>
      <c r="F612" s="1">
        <f>Data!E612+Data!F612</f>
        <v>48543.160010793305</v>
      </c>
      <c r="G612" s="1">
        <f>Data!G612</f>
        <v>8.0329195898542896</v>
      </c>
      <c r="H612" s="1">
        <f t="shared" si="91"/>
        <v>9812779.1454545427</v>
      </c>
      <c r="I612" s="1">
        <f t="shared" si="92"/>
        <v>1623.8181818181815</v>
      </c>
      <c r="J612" s="1">
        <f t="shared" si="93"/>
        <v>1177728.3556363634</v>
      </c>
      <c r="K612" s="1">
        <f>'Innlegging av opplysninger'!$B$4*H612</f>
        <v>1275661.2889090907</v>
      </c>
      <c r="L612" s="1"/>
      <c r="M612" s="1">
        <f>'Innlegging av opplysninger'!$B$5*H612</f>
        <v>1285474.0680545452</v>
      </c>
      <c r="N612" s="1">
        <f>'Innlegging av opplysninger'!$B$5*I612</f>
        <v>212.7201818181818</v>
      </c>
      <c r="O612" s="1">
        <f>'Innlegging av opplysninger'!$B$5*J612</f>
        <v>154282.41458836361</v>
      </c>
      <c r="P612" s="1">
        <f>'Innlegging av opplysninger'!$B$5*K612</f>
        <v>167111.62884709088</v>
      </c>
      <c r="Q612" s="1"/>
      <c r="R612" s="1">
        <f>'Innlegging av opplysninger'!$C$11*SUM(H612:Q612)</f>
        <v>527245.1907144381</v>
      </c>
      <c r="S612" s="1">
        <f>'Innlegging av opplysninger'!$C$13*(((H612+J612+M612+O612)*Data!H612)+(J612+O612)*(1-Data!H612)*1.8/12+I612+N612+K612+L612+P612+Q612)</f>
        <v>87344.021496838046</v>
      </c>
      <c r="T612" s="1">
        <f>'Innlegging av opplysninger'!$C$13*((H612+J612+M612+O612)*(1-Data!H612)-(J612+O612)*(1-Data!H612)*1.8/12)</f>
        <v>634149.39737555094</v>
      </c>
      <c r="U612" s="1">
        <f>Data!I612</f>
        <v>2.0700000000000003</v>
      </c>
      <c r="V612" s="1">
        <f>Data!J612+Data!K612</f>
        <v>51335.346215780984</v>
      </c>
      <c r="W612" s="1">
        <f>Data!L612</f>
        <v>0</v>
      </c>
      <c r="X612" s="1">
        <f t="shared" si="97"/>
        <v>1159245.4545454544</v>
      </c>
      <c r="Y612" s="100">
        <f t="shared" si="98"/>
        <v>0</v>
      </c>
      <c r="Z612" s="100">
        <f t="shared" si="99"/>
        <v>165772.09999999995</v>
      </c>
      <c r="AA612" s="100">
        <f>'Innlegging av opplysninger'!$B$4*X612</f>
        <v>150701.90909090906</v>
      </c>
      <c r="AB612" s="1"/>
      <c r="AC612" s="1">
        <f>'Innlegging av opplysninger'!$B$5*X612</f>
        <v>151861.15454545454</v>
      </c>
      <c r="AD612" s="1">
        <f>'Innlegging av opplysninger'!$B$5*Y612</f>
        <v>0</v>
      </c>
      <c r="AE612" s="1">
        <f>'Innlegging av opplysninger'!$B$5*Z612</f>
        <v>21716.145099999994</v>
      </c>
      <c r="AF612" s="1">
        <f>'Innlegging av opplysninger'!$B$5*AA612</f>
        <v>19741.950090909089</v>
      </c>
      <c r="AG612" s="1"/>
      <c r="AH612" s="1">
        <f>'Innlegging av opplysninger'!$C$11*SUM(X612:AG612)</f>
        <v>63423.471108163627</v>
      </c>
      <c r="AI612" s="1">
        <f>'Innlegging av opplysninger'!$C$13*(((X612+Z612+AC612+AE612)*Data!M612)+(Z612+AE612)*(1-Data!M612)*1.8/12+Y612+AD612+AA612+AB612+AF612+AG612)</f>
        <v>12252.617823604358</v>
      </c>
      <c r="AJ612" s="1">
        <f>'Innlegging av opplysninger'!$C$13*((X612+Z612+AC612+AE612)*(1-Data!M612)-(Z612+AE612)*(1-Data!M612)*1.8/12)</f>
        <v>74537.395271777437</v>
      </c>
      <c r="AK612" s="83">
        <f t="shared" si="94"/>
        <v>591000</v>
      </c>
      <c r="AL612" s="83">
        <f t="shared" si="95"/>
        <v>100000</v>
      </c>
      <c r="AM612" s="83">
        <f t="shared" si="96"/>
        <v>709000</v>
      </c>
    </row>
    <row r="613" spans="1:39">
      <c r="A613" t="str">
        <f t="shared" si="90"/>
        <v>1859Barnehager</v>
      </c>
      <c r="B613" s="6" t="str">
        <f>Data!A613</f>
        <v>1859</v>
      </c>
      <c r="C613" s="7" t="str">
        <f>Data!B613</f>
        <v>Flakstad kommune</v>
      </c>
      <c r="D613" s="7" t="str">
        <f>Data!C613</f>
        <v>Barnehager</v>
      </c>
      <c r="E613" s="1">
        <f>Data!D613</f>
        <v>4.4866999999999999</v>
      </c>
      <c r="F613" s="1">
        <f>Data!E613+Data!F613</f>
        <v>0</v>
      </c>
      <c r="G613" s="1">
        <f>Data!G613</f>
        <v>0</v>
      </c>
      <c r="H613" s="1">
        <f t="shared" si="91"/>
        <v>0</v>
      </c>
      <c r="I613" s="1">
        <f t="shared" si="92"/>
        <v>0</v>
      </c>
      <c r="J613" s="1">
        <f t="shared" si="93"/>
        <v>0</v>
      </c>
      <c r="K613" s="1">
        <f>'Innlegging av opplysninger'!$B$4*H613</f>
        <v>0</v>
      </c>
      <c r="L613" s="1"/>
      <c r="M613" s="1">
        <f>'Innlegging av opplysninger'!$B$5*H613</f>
        <v>0</v>
      </c>
      <c r="N613" s="1">
        <f>'Innlegging av opplysninger'!$B$5*I613</f>
        <v>0</v>
      </c>
      <c r="O613" s="1">
        <f>'Innlegging av opplysninger'!$B$5*J613</f>
        <v>0</v>
      </c>
      <c r="P613" s="1">
        <f>'Innlegging av opplysninger'!$B$5*K613</f>
        <v>0</v>
      </c>
      <c r="Q613" s="1"/>
      <c r="R613" s="1">
        <f>'Innlegging av opplysninger'!$C$11*SUM(H613:Q613)</f>
        <v>0</v>
      </c>
      <c r="S613" s="1">
        <f>'Innlegging av opplysninger'!$C$13*(((H613+J613+M613+O613)*Data!H613)+(J613+O613)*(1-Data!H613)*1.8/12+I613+N613+K613+L613+P613+Q613)</f>
        <v>0</v>
      </c>
      <c r="T613" s="1">
        <f>'Innlegging av opplysninger'!$C$13*((H613+J613+M613+O613)*(1-Data!H613)-(J613+O613)*(1-Data!H613)*1.8/12)</f>
        <v>0</v>
      </c>
      <c r="U613" s="1">
        <f>Data!I613</f>
        <v>0</v>
      </c>
      <c r="V613" s="1">
        <f>Data!J613+Data!K613</f>
        <v>0</v>
      </c>
      <c r="W613" s="1">
        <f>Data!L613</f>
        <v>0</v>
      </c>
      <c r="X613" s="1">
        <f t="shared" si="97"/>
        <v>0</v>
      </c>
      <c r="Y613" s="100">
        <f t="shared" si="98"/>
        <v>0</v>
      </c>
      <c r="Z613" s="100">
        <f t="shared" si="99"/>
        <v>0</v>
      </c>
      <c r="AA613" s="100">
        <f>'Innlegging av opplysninger'!$B$4*X613</f>
        <v>0</v>
      </c>
      <c r="AB613" s="1"/>
      <c r="AC613" s="1">
        <f>'Innlegging av opplysninger'!$B$5*X613</f>
        <v>0</v>
      </c>
      <c r="AD613" s="1">
        <f>'Innlegging av opplysninger'!$B$5*Y613</f>
        <v>0</v>
      </c>
      <c r="AE613" s="1">
        <f>'Innlegging av opplysninger'!$B$5*Z613</f>
        <v>0</v>
      </c>
      <c r="AF613" s="1">
        <f>'Innlegging av opplysninger'!$B$5*AA613</f>
        <v>0</v>
      </c>
      <c r="AG613" s="1"/>
      <c r="AH613" s="1">
        <f>'Innlegging av opplysninger'!$C$11*SUM(X613:AG613)</f>
        <v>0</v>
      </c>
      <c r="AI613" s="1">
        <f>'Innlegging av opplysninger'!$C$13*(((X613+Z613+AC613+AE613)*Data!M613)+(Z613+AE613)*(1-Data!M613)*1.8/12+Y613+AD613+AA613+AB613+AF613+AG613)</f>
        <v>0</v>
      </c>
      <c r="AJ613" s="1">
        <f>'Innlegging av opplysninger'!$C$13*((X613+Z613+AC613+AE613)*(1-Data!M613)-(Z613+AE613)*(1-Data!M613)*1.8/12)</f>
        <v>0</v>
      </c>
      <c r="AK613" s="83">
        <f t="shared" si="94"/>
        <v>0</v>
      </c>
      <c r="AL613" s="83">
        <f t="shared" si="95"/>
        <v>0</v>
      </c>
      <c r="AM613" s="83">
        <f t="shared" si="96"/>
        <v>0</v>
      </c>
    </row>
    <row r="614" spans="1:39">
      <c r="A614" t="str">
        <f t="shared" si="90"/>
        <v>1859Helse/pleie/omsorg</v>
      </c>
      <c r="B614" s="6" t="str">
        <f>Data!A614</f>
        <v>1859</v>
      </c>
      <c r="C614" s="7" t="str">
        <f>Data!B614</f>
        <v>Flakstad kommune</v>
      </c>
      <c r="D614" s="7" t="str">
        <f>Data!C614</f>
        <v>Helse/pleie/omsorg</v>
      </c>
      <c r="E614" s="1">
        <f>Data!D614</f>
        <v>51.116200000000006</v>
      </c>
      <c r="F614" s="1">
        <f>Data!E614+Data!F614</f>
        <v>46536.010615682164</v>
      </c>
      <c r="G614" s="1">
        <f>Data!G614</f>
        <v>808.05243738775573</v>
      </c>
      <c r="H614" s="1">
        <f t="shared" si="91"/>
        <v>25949934.827272721</v>
      </c>
      <c r="I614" s="1">
        <f t="shared" si="92"/>
        <v>450595.30909090914</v>
      </c>
      <c r="J614" s="1">
        <f t="shared" si="93"/>
        <v>3168063.6163636353</v>
      </c>
      <c r="K614" s="1">
        <f>'Innlegging av opplysninger'!$B$4*H614</f>
        <v>3373491.527545454</v>
      </c>
      <c r="L614" s="1"/>
      <c r="M614" s="1">
        <f>'Innlegging av opplysninger'!$B$5*H614</f>
        <v>3399441.4623727268</v>
      </c>
      <c r="N614" s="1">
        <f>'Innlegging av opplysninger'!$B$5*I614</f>
        <v>59027.985490909101</v>
      </c>
      <c r="O614" s="1">
        <f>'Innlegging av opplysninger'!$B$5*J614</f>
        <v>415016.33374363626</v>
      </c>
      <c r="P614" s="1">
        <f>'Innlegging av opplysninger'!$B$5*K614</f>
        <v>441927.39010845451</v>
      </c>
      <c r="Q614" s="1"/>
      <c r="R614" s="1">
        <f>'Innlegging av opplysninger'!$C$11*SUM(H614:Q614)</f>
        <v>1415784.9411755609</v>
      </c>
      <c r="S614" s="1">
        <f>'Innlegging av opplysninger'!$C$13*(((H614+J614+M614+O614)*Data!H614)+(J614+O614)*(1-Data!H614)*1.8/12+I614+N614+K614+L614+P614+Q614)</f>
        <v>286032.16377416847</v>
      </c>
      <c r="T614" s="1">
        <f>'Innlegging av opplysninger'!$C$13*((H614+J614+M614+O614)*(1-Data!H614)-(J614+O614)*(1-Data!H614)*1.8/12)</f>
        <v>1651357.7557292308</v>
      </c>
      <c r="U614" s="1">
        <f>Data!I614</f>
        <v>8.73</v>
      </c>
      <c r="V614" s="1">
        <f>Data!J614+Data!K614</f>
        <v>49538.801832760582</v>
      </c>
      <c r="W614" s="1">
        <f>Data!L614</f>
        <v>1795.7021764032072</v>
      </c>
      <c r="X614" s="1">
        <f t="shared" si="97"/>
        <v>4717895.3454545438</v>
      </c>
      <c r="Y614" s="100">
        <f t="shared" si="98"/>
        <v>171016.14545454542</v>
      </c>
      <c r="Z614" s="100">
        <f t="shared" si="99"/>
        <v>699114.34319999977</v>
      </c>
      <c r="AA614" s="100">
        <f>'Innlegging av opplysninger'!$B$4*X614</f>
        <v>613326.39490909071</v>
      </c>
      <c r="AB614" s="1"/>
      <c r="AC614" s="1">
        <f>'Innlegging av opplysninger'!$B$5*X614</f>
        <v>618044.29025454528</v>
      </c>
      <c r="AD614" s="1">
        <f>'Innlegging av opplysninger'!$B$5*Y614</f>
        <v>22403.115054545451</v>
      </c>
      <c r="AE614" s="1">
        <f>'Innlegging av opplysninger'!$B$5*Z614</f>
        <v>91583.978959199972</v>
      </c>
      <c r="AF614" s="1">
        <f>'Innlegging av opplysninger'!$B$5*AA614</f>
        <v>80345.757733090883</v>
      </c>
      <c r="AG614" s="1"/>
      <c r="AH614" s="1">
        <f>'Innlegging av opplysninger'!$C$11*SUM(X614:AG614)</f>
        <v>266521.71609874332</v>
      </c>
      <c r="AI614" s="1">
        <f>'Innlegging av opplysninger'!$C$13*(((X614+Z614+AC614+AE614)*Data!M614)+(Z614+AE614)*(1-Data!M614)*1.8/12+Y614+AD614+AA614+AB614+AF614+AG614)</f>
        <v>52296.200396707929</v>
      </c>
      <c r="AJ614" s="1">
        <f>'Innlegging av opplysninger'!$C$13*((X614+Z614+AC614+AE614)*(1-Data!M614)-(Z614+AE614)*(1-Data!M614)*1.8/12)</f>
        <v>312417.72689630924</v>
      </c>
      <c r="AK614" s="83">
        <f t="shared" si="94"/>
        <v>1682000</v>
      </c>
      <c r="AL614" s="83">
        <f t="shared" si="95"/>
        <v>338000</v>
      </c>
      <c r="AM614" s="83">
        <f t="shared" si="96"/>
        <v>1964000</v>
      </c>
    </row>
    <row r="615" spans="1:39">
      <c r="A615" t="str">
        <f t="shared" si="90"/>
        <v>1859Samferdsel og teknikk</v>
      </c>
      <c r="B615" s="6" t="str">
        <f>Data!A615</f>
        <v>1859</v>
      </c>
      <c r="C615" s="7" t="str">
        <f>Data!B615</f>
        <v>Flakstad kommune</v>
      </c>
      <c r="D615" s="7" t="str">
        <f>Data!C615</f>
        <v>Samferdsel og teknikk</v>
      </c>
      <c r="E615" s="1">
        <f>Data!D615</f>
        <v>3.6359999999999992</v>
      </c>
      <c r="F615" s="1">
        <f>Data!E615+Data!F615</f>
        <v>0</v>
      </c>
      <c r="G615" s="1">
        <f>Data!G615</f>
        <v>0</v>
      </c>
      <c r="H615" s="1">
        <f t="shared" si="91"/>
        <v>0</v>
      </c>
      <c r="I615" s="1">
        <f t="shared" si="92"/>
        <v>0</v>
      </c>
      <c r="J615" s="1">
        <f t="shared" si="93"/>
        <v>0</v>
      </c>
      <c r="K615" s="1">
        <f>'Innlegging av opplysninger'!$B$4*H615</f>
        <v>0</v>
      </c>
      <c r="L615" s="1"/>
      <c r="M615" s="1">
        <f>'Innlegging av opplysninger'!$B$5*H615</f>
        <v>0</v>
      </c>
      <c r="N615" s="1">
        <f>'Innlegging av opplysninger'!$B$5*I615</f>
        <v>0</v>
      </c>
      <c r="O615" s="1">
        <f>'Innlegging av opplysninger'!$B$5*J615</f>
        <v>0</v>
      </c>
      <c r="P615" s="1">
        <f>'Innlegging av opplysninger'!$B$5*K615</f>
        <v>0</v>
      </c>
      <c r="Q615" s="1"/>
      <c r="R615" s="1">
        <f>'Innlegging av opplysninger'!$C$11*SUM(H615:Q615)</f>
        <v>0</v>
      </c>
      <c r="S615" s="1">
        <f>'Innlegging av opplysninger'!$C$13*(((H615+J615+M615+O615)*Data!H615)+(J615+O615)*(1-Data!H615)*1.8/12+I615+N615+K615+L615+P615+Q615)</f>
        <v>0</v>
      </c>
      <c r="T615" s="1">
        <f>'Innlegging av opplysninger'!$C$13*((H615+J615+M615+O615)*(1-Data!H615)-(J615+O615)*(1-Data!H615)*1.8/12)</f>
        <v>0</v>
      </c>
      <c r="U615" s="1">
        <f>Data!I615</f>
        <v>0</v>
      </c>
      <c r="V615" s="1">
        <f>Data!J615+Data!K615</f>
        <v>0</v>
      </c>
      <c r="W615" s="1">
        <f>Data!L615</f>
        <v>0</v>
      </c>
      <c r="X615" s="1">
        <f t="shared" si="97"/>
        <v>0</v>
      </c>
      <c r="Y615" s="100">
        <f t="shared" si="98"/>
        <v>0</v>
      </c>
      <c r="Z615" s="100">
        <f t="shared" si="99"/>
        <v>0</v>
      </c>
      <c r="AA615" s="100">
        <f>'Innlegging av opplysninger'!$B$4*X615</f>
        <v>0</v>
      </c>
      <c r="AB615" s="1"/>
      <c r="AC615" s="1">
        <f>'Innlegging av opplysninger'!$B$5*X615</f>
        <v>0</v>
      </c>
      <c r="AD615" s="1">
        <f>'Innlegging av opplysninger'!$B$5*Y615</f>
        <v>0</v>
      </c>
      <c r="AE615" s="1">
        <f>'Innlegging av opplysninger'!$B$5*Z615</f>
        <v>0</v>
      </c>
      <c r="AF615" s="1">
        <f>'Innlegging av opplysninger'!$B$5*AA615</f>
        <v>0</v>
      </c>
      <c r="AG615" s="1"/>
      <c r="AH615" s="1">
        <f>'Innlegging av opplysninger'!$C$11*SUM(X615:AG615)</f>
        <v>0</v>
      </c>
      <c r="AI615" s="1">
        <f>'Innlegging av opplysninger'!$C$13*(((X615+Z615+AC615+AE615)*Data!M615)+(Z615+AE615)*(1-Data!M615)*1.8/12+Y615+AD615+AA615+AB615+AF615+AG615)</f>
        <v>0</v>
      </c>
      <c r="AJ615" s="1">
        <f>'Innlegging av opplysninger'!$C$13*((X615+Z615+AC615+AE615)*(1-Data!M615)-(Z615+AE615)*(1-Data!M615)*1.8/12)</f>
        <v>0</v>
      </c>
      <c r="AK615" s="83">
        <f t="shared" si="94"/>
        <v>0</v>
      </c>
      <c r="AL615" s="83">
        <f t="shared" si="95"/>
        <v>0</v>
      </c>
      <c r="AM615" s="83">
        <f t="shared" si="96"/>
        <v>0</v>
      </c>
    </row>
    <row r="616" spans="1:39">
      <c r="A616" t="str">
        <f t="shared" si="90"/>
        <v>1859Annet</v>
      </c>
      <c r="B616" s="6" t="str">
        <f>Data!A616</f>
        <v>1859</v>
      </c>
      <c r="C616" s="7" t="str">
        <f>Data!B616</f>
        <v>Flakstad kommune</v>
      </c>
      <c r="D616" s="7" t="str">
        <f>Data!C616</f>
        <v>Annet</v>
      </c>
      <c r="E616" s="1">
        <f>Data!D616</f>
        <v>1.7</v>
      </c>
      <c r="F616" s="1">
        <f>Data!E616+Data!F616</f>
        <v>0</v>
      </c>
      <c r="G616" s="1">
        <f>Data!G616</f>
        <v>0</v>
      </c>
      <c r="H616" s="1">
        <f t="shared" si="91"/>
        <v>0</v>
      </c>
      <c r="I616" s="1">
        <f t="shared" si="92"/>
        <v>0</v>
      </c>
      <c r="J616" s="1">
        <f t="shared" si="93"/>
        <v>0</v>
      </c>
      <c r="K616" s="1">
        <f>'Innlegging av opplysninger'!$B$4*H616</f>
        <v>0</v>
      </c>
      <c r="L616" s="1"/>
      <c r="M616" s="1">
        <f>'Innlegging av opplysninger'!$B$5*H616</f>
        <v>0</v>
      </c>
      <c r="N616" s="1">
        <f>'Innlegging av opplysninger'!$B$5*I616</f>
        <v>0</v>
      </c>
      <c r="O616" s="1">
        <f>'Innlegging av opplysninger'!$B$5*J616</f>
        <v>0</v>
      </c>
      <c r="P616" s="1">
        <f>'Innlegging av opplysninger'!$B$5*K616</f>
        <v>0</v>
      </c>
      <c r="Q616" s="1"/>
      <c r="R616" s="1">
        <f>'Innlegging av opplysninger'!$C$11*SUM(H616:Q616)</f>
        <v>0</v>
      </c>
      <c r="S616" s="1">
        <f>'Innlegging av opplysninger'!$C$13*(((H616+J616+M616+O616)*Data!H616)+(J616+O616)*(1-Data!H616)*1.8/12+I616+N616+K616+L616+P616+Q616)</f>
        <v>0</v>
      </c>
      <c r="T616" s="1">
        <f>'Innlegging av opplysninger'!$C$13*((H616+J616+M616+O616)*(1-Data!H616)-(J616+O616)*(1-Data!H616)*1.8/12)</f>
        <v>0</v>
      </c>
      <c r="U616" s="1">
        <f>Data!I616</f>
        <v>0</v>
      </c>
      <c r="V616" s="1">
        <f>Data!J616+Data!K616</f>
        <v>0</v>
      </c>
      <c r="W616" s="1">
        <f>Data!L616</f>
        <v>0</v>
      </c>
      <c r="X616" s="1">
        <f t="shared" si="97"/>
        <v>0</v>
      </c>
      <c r="Y616" s="100">
        <f t="shared" si="98"/>
        <v>0</v>
      </c>
      <c r="Z616" s="100">
        <f t="shared" si="99"/>
        <v>0</v>
      </c>
      <c r="AA616" s="100">
        <f>'Innlegging av opplysninger'!$B$4*X616</f>
        <v>0</v>
      </c>
      <c r="AB616" s="1"/>
      <c r="AC616" s="1">
        <f>'Innlegging av opplysninger'!$B$5*X616</f>
        <v>0</v>
      </c>
      <c r="AD616" s="1">
        <f>'Innlegging av opplysninger'!$B$5*Y616</f>
        <v>0</v>
      </c>
      <c r="AE616" s="1">
        <f>'Innlegging av opplysninger'!$B$5*Z616</f>
        <v>0</v>
      </c>
      <c r="AF616" s="1">
        <f>'Innlegging av opplysninger'!$B$5*AA616</f>
        <v>0</v>
      </c>
      <c r="AG616" s="1"/>
      <c r="AH616" s="1">
        <f>'Innlegging av opplysninger'!$C$11*SUM(X616:AG616)</f>
        <v>0</v>
      </c>
      <c r="AI616" s="1">
        <f>'Innlegging av opplysninger'!$C$13*(((X616+Z616+AC616+AE616)*Data!M616)+(Z616+AE616)*(1-Data!M616)*1.8/12+Y616+AD616+AA616+AB616+AF616+AG616)</f>
        <v>0</v>
      </c>
      <c r="AJ616" s="1">
        <f>'Innlegging av opplysninger'!$C$13*((X616+Z616+AC616+AE616)*(1-Data!M616)-(Z616+AE616)*(1-Data!M616)*1.8/12)</f>
        <v>0</v>
      </c>
      <c r="AK616" s="83">
        <f t="shared" si="94"/>
        <v>0</v>
      </c>
      <c r="AL616" s="83">
        <f t="shared" si="95"/>
        <v>0</v>
      </c>
      <c r="AM616" s="83">
        <f t="shared" si="96"/>
        <v>0</v>
      </c>
    </row>
    <row r="617" spans="1:39">
      <c r="A617" t="str">
        <f t="shared" si="90"/>
        <v>1860Alle</v>
      </c>
      <c r="B617" s="6" t="str">
        <f>Data!A617</f>
        <v>1860</v>
      </c>
      <c r="C617" s="7" t="str">
        <f>Data!B617</f>
        <v>Vestvågøy kommune</v>
      </c>
      <c r="D617" s="7" t="str">
        <f>Data!C617</f>
        <v>Alle</v>
      </c>
      <c r="E617" s="1">
        <f>Data!D617</f>
        <v>726.77069999999981</v>
      </c>
      <c r="F617" s="1">
        <f>Data!E617+Data!F617</f>
        <v>47952.978958081294</v>
      </c>
      <c r="G617" s="1">
        <f>Data!G617</f>
        <v>463.05222541305022</v>
      </c>
      <c r="H617" s="1">
        <f t="shared" si="91"/>
        <v>380190764.55763638</v>
      </c>
      <c r="I617" s="1">
        <f t="shared" si="92"/>
        <v>3671266.8000000017</v>
      </c>
      <c r="J617" s="1">
        <f t="shared" si="93"/>
        <v>46063443.762916364</v>
      </c>
      <c r="K617" s="1">
        <f>'Innlegging av opplysninger'!$B$4*H617</f>
        <v>49424799.392492734</v>
      </c>
      <c r="L617" s="1"/>
      <c r="M617" s="1">
        <f>'Innlegging av opplysninger'!$B$5*H617</f>
        <v>49804990.157050371</v>
      </c>
      <c r="N617" s="1">
        <f>'Innlegging av opplysninger'!$B$5*I617</f>
        <v>480935.95080000022</v>
      </c>
      <c r="O617" s="1">
        <f>'Innlegging av opplysninger'!$B$5*J617</f>
        <v>6034311.1329420442</v>
      </c>
      <c r="P617" s="1">
        <f>'Innlegging av opplysninger'!$B$5*K617</f>
        <v>6474648.7204165487</v>
      </c>
      <c r="Q617" s="1"/>
      <c r="R617" s="1">
        <f>'Innlegging av opplysninger'!$C$11*SUM(H617:Q617)</f>
        <v>20601516.098021671</v>
      </c>
      <c r="S617" s="1">
        <f>'Innlegging av opplysninger'!$C$13*(((H617+J617+M617+O617)*Data!H617)+(J617+O617)*(1-Data!H617)*1.8/12+I617+N617+K617+L617+P617+Q617)</f>
        <v>4060993.9064323963</v>
      </c>
      <c r="T617" s="1">
        <f>'Innlegging av opplysninger'!$C$13*((H617+J617+M617+O617)*(1-Data!H617)-(J617+O617)*(1-Data!H617)*1.8/12)</f>
        <v>24130554.438228834</v>
      </c>
      <c r="U617" s="1">
        <f>Data!I617</f>
        <v>110.62949999999995</v>
      </c>
      <c r="V617" s="1">
        <f>Data!J617+Data!K617</f>
        <v>48492.422251976197</v>
      </c>
      <c r="W617" s="1">
        <f>Data!L617</f>
        <v>427.18343660596872</v>
      </c>
      <c r="X617" s="1">
        <f t="shared" si="97"/>
        <v>58523917.391181789</v>
      </c>
      <c r="Y617" s="100">
        <f t="shared" si="98"/>
        <v>515553.70909090899</v>
      </c>
      <c r="Z617" s="100">
        <f t="shared" si="99"/>
        <v>8442644.3673389945</v>
      </c>
      <c r="AA617" s="100">
        <f>'Innlegging av opplysninger'!$B$4*X617</f>
        <v>7608109.2608536333</v>
      </c>
      <c r="AB617" s="1"/>
      <c r="AC617" s="1">
        <f>'Innlegging av opplysninger'!$B$5*X617</f>
        <v>7666633.1782448143</v>
      </c>
      <c r="AD617" s="1">
        <f>'Innlegging av opplysninger'!$B$5*Y617</f>
        <v>67537.535890909086</v>
      </c>
      <c r="AE617" s="1">
        <f>'Innlegging av opplysninger'!$B$5*Z617</f>
        <v>1105986.4121214084</v>
      </c>
      <c r="AF617" s="1">
        <f>'Innlegging av opplysninger'!$B$5*AA617</f>
        <v>996662.31317182595</v>
      </c>
      <c r="AG617" s="1"/>
      <c r="AH617" s="1">
        <f>'Innlegging av opplysninger'!$C$11*SUM(X617:AG617)</f>
        <v>3227227.6783799827</v>
      </c>
      <c r="AI617" s="1">
        <f>'Innlegging av opplysninger'!$C$13*(((X617+Z617+AC617+AE617)*Data!M617)+(Z617+AE617)*(1-Data!M617)*1.8/12+Y617+AD617+AA617+AB617+AF617+AG617)</f>
        <v>598642.11085037468</v>
      </c>
      <c r="AJ617" s="1">
        <f>'Innlegging av opplysninger'!$C$13*((X617+Z617+AC617+AE617)*(1-Data!M617)-(Z617+AE617)*(1-Data!M617)*1.8/12)</f>
        <v>3817564.1858801283</v>
      </c>
      <c r="AK617" s="83">
        <f t="shared" si="94"/>
        <v>23829000</v>
      </c>
      <c r="AL617" s="83">
        <f t="shared" si="95"/>
        <v>4660000</v>
      </c>
      <c r="AM617" s="83">
        <f t="shared" si="96"/>
        <v>27948000</v>
      </c>
    </row>
    <row r="618" spans="1:39">
      <c r="A618" t="str">
        <f t="shared" si="90"/>
        <v>1860Administrasjon</v>
      </c>
      <c r="B618" s="6" t="str">
        <f>Data!A618</f>
        <v>1860</v>
      </c>
      <c r="C618" s="7" t="str">
        <f>Data!B618</f>
        <v>Vestvågøy kommune</v>
      </c>
      <c r="D618" s="7" t="str">
        <f>Data!C618</f>
        <v>Administrasjon</v>
      </c>
      <c r="E618" s="1">
        <f>Data!D618</f>
        <v>38.047699999999999</v>
      </c>
      <c r="F618" s="1">
        <f>Data!E618+Data!F618</f>
        <v>54225.192236762472</v>
      </c>
      <c r="G618" s="1">
        <f>Data!G618</f>
        <v>0</v>
      </c>
      <c r="H618" s="1">
        <f t="shared" si="91"/>
        <v>22507023.781818189</v>
      </c>
      <c r="I618" s="1">
        <f t="shared" si="92"/>
        <v>0</v>
      </c>
      <c r="J618" s="1">
        <f t="shared" si="93"/>
        <v>2700842.8538181824</v>
      </c>
      <c r="K618" s="1">
        <f>'Innlegging av opplysninger'!$B$4*H618</f>
        <v>2925913.0916363648</v>
      </c>
      <c r="L618" s="1"/>
      <c r="M618" s="1">
        <f>'Innlegging av opplysninger'!$B$5*H618</f>
        <v>2948420.1154181827</v>
      </c>
      <c r="N618" s="1">
        <f>'Innlegging av opplysninger'!$B$5*I618</f>
        <v>0</v>
      </c>
      <c r="O618" s="1">
        <f>'Innlegging av opplysninger'!$B$5*J618</f>
        <v>353810.41385018191</v>
      </c>
      <c r="P618" s="1">
        <f>'Innlegging av opplysninger'!$B$5*K618</f>
        <v>383294.61500436382</v>
      </c>
      <c r="Q618" s="1"/>
      <c r="R618" s="1">
        <f>'Innlegging av opplysninger'!$C$11*SUM(H618:Q618)</f>
        <v>1209133.5851187275</v>
      </c>
      <c r="S618" s="1">
        <f>'Innlegging av opplysninger'!$C$13*(((H618+J618+M618+O618)*Data!H618)+(J618+O618)*(1-Data!H618)*1.8/12+I618+N618+K618+L618+P618+Q618)</f>
        <v>334444.18334515294</v>
      </c>
      <c r="T618" s="1">
        <f>'Innlegging av opplysninger'!$C$13*((H618+J618+M618+O618)*(1-Data!H618)-(J618+O618)*(1-Data!H618)*1.8/12)</f>
        <v>1320159.6699752111</v>
      </c>
      <c r="U618" s="1">
        <f>Data!I618</f>
        <v>11.85</v>
      </c>
      <c r="V618" s="1">
        <f>Data!J618+Data!K618</f>
        <v>48931.949648382557</v>
      </c>
      <c r="W618" s="1">
        <f>Data!L618</f>
        <v>0</v>
      </c>
      <c r="X618" s="1">
        <f t="shared" si="97"/>
        <v>6325566.5818181802</v>
      </c>
      <c r="Y618" s="100">
        <f t="shared" si="98"/>
        <v>0</v>
      </c>
      <c r="Z618" s="100">
        <f t="shared" si="99"/>
        <v>904556.02119999973</v>
      </c>
      <c r="AA618" s="100">
        <f>'Innlegging av opplysninger'!$B$4*X618</f>
        <v>822323.65563636343</v>
      </c>
      <c r="AB618" s="1"/>
      <c r="AC618" s="1">
        <f>'Innlegging av opplysninger'!$B$5*X618</f>
        <v>828649.22221818159</v>
      </c>
      <c r="AD618" s="1">
        <f>'Innlegging av opplysninger'!$B$5*Y618</f>
        <v>0</v>
      </c>
      <c r="AE618" s="1">
        <f>'Innlegging av opplysninger'!$B$5*Z618</f>
        <v>118496.83877719997</v>
      </c>
      <c r="AF618" s="1">
        <f>'Innlegging av opplysninger'!$B$5*AA618</f>
        <v>107724.39888836362</v>
      </c>
      <c r="AG618" s="1"/>
      <c r="AH618" s="1">
        <f>'Innlegging av opplysninger'!$C$11*SUM(X618:AG618)</f>
        <v>346078.03530445491</v>
      </c>
      <c r="AI618" s="1">
        <f>'Innlegging av opplysninger'!$C$13*(((X618+Z618+AC618+AE618)*Data!M618)+(Z618+AE618)*(1-Data!M618)*1.8/12+Y618+AD618+AA618+AB618+AF618+AG618)</f>
        <v>60943.842429805052</v>
      </c>
      <c r="AJ618" s="1">
        <f>'Innlegging av opplysninger'!$C$13*((X618+Z618+AC618+AE618)*(1-Data!M618)-(Z618+AE618)*(1-Data!M618)*1.8/12)</f>
        <v>412636.62693418597</v>
      </c>
      <c r="AK618" s="83">
        <f t="shared" si="94"/>
        <v>1555000</v>
      </c>
      <c r="AL618" s="83">
        <f t="shared" si="95"/>
        <v>395000</v>
      </c>
      <c r="AM618" s="83">
        <f t="shared" si="96"/>
        <v>1733000</v>
      </c>
    </row>
    <row r="619" spans="1:39">
      <c r="A619" t="str">
        <f t="shared" si="90"/>
        <v>1860Undervisning</v>
      </c>
      <c r="B619" s="6" t="str">
        <f>Data!A619</f>
        <v>1860</v>
      </c>
      <c r="C619" s="7" t="str">
        <f>Data!B619</f>
        <v>Vestvågøy kommune</v>
      </c>
      <c r="D619" s="7" t="str">
        <f>Data!C619</f>
        <v>Undervisning</v>
      </c>
      <c r="E619" s="1">
        <f>Data!D619</f>
        <v>240.39240000000001</v>
      </c>
      <c r="F619" s="1">
        <f>Data!E619+Data!F619</f>
        <v>47745.492494771039</v>
      </c>
      <c r="G619" s="1">
        <f>Data!G619</f>
        <v>2.904750732552277</v>
      </c>
      <c r="H619" s="1">
        <f t="shared" si="91"/>
        <v>125210765.78181815</v>
      </c>
      <c r="I619" s="1">
        <f t="shared" si="92"/>
        <v>7617.5999999999995</v>
      </c>
      <c r="J619" s="1">
        <f t="shared" si="93"/>
        <v>15026206.005818177</v>
      </c>
      <c r="K619" s="1">
        <f>'Innlegging av opplysninger'!$B$4*H619</f>
        <v>16277399.551636361</v>
      </c>
      <c r="L619" s="1"/>
      <c r="M619" s="1">
        <f>'Innlegging av opplysninger'!$B$5*H619</f>
        <v>16402610.317418179</v>
      </c>
      <c r="N619" s="1">
        <f>'Innlegging av opplysninger'!$B$5*I619</f>
        <v>997.90559999999994</v>
      </c>
      <c r="O619" s="1">
        <f>'Innlegging av opplysninger'!$B$5*J619</f>
        <v>1968432.9867621812</v>
      </c>
      <c r="P619" s="1">
        <f>'Innlegging av opplysninger'!$B$5*K619</f>
        <v>2132339.3412643634</v>
      </c>
      <c r="Q619" s="1"/>
      <c r="R619" s="1">
        <f>'Innlegging av opplysninger'!$C$11*SUM(H619:Q619)</f>
        <v>6727002.0406320635</v>
      </c>
      <c r="S619" s="1">
        <f>'Innlegging av opplysninger'!$C$13*(((H619+J619+M619+O619)*Data!H619)+(J619+O619)*(1-Data!H619)*1.8/12+I619+N619+K619+L619+P619+Q619)</f>
        <v>1172970.1339826258</v>
      </c>
      <c r="T619" s="1">
        <f>'Innlegging av opplysninger'!$C$13*((H619+J619+M619+O619)*(1-Data!H619)-(J619+O619)*(1-Data!H619)*1.8/12)</f>
        <v>8032401.0795138814</v>
      </c>
      <c r="U619" s="1">
        <f>Data!I619</f>
        <v>24.490500000000004</v>
      </c>
      <c r="V619" s="1">
        <f>Data!J619+Data!K619</f>
        <v>47060.489152936847</v>
      </c>
      <c r="W619" s="1">
        <f>Data!L619</f>
        <v>0</v>
      </c>
      <c r="X619" s="1">
        <f t="shared" si="97"/>
        <v>12573108.104727272</v>
      </c>
      <c r="Y619" s="100">
        <f t="shared" si="98"/>
        <v>0</v>
      </c>
      <c r="Z619" s="100">
        <f t="shared" si="99"/>
        <v>1797954.4589759998</v>
      </c>
      <c r="AA619" s="100">
        <f>'Innlegging av opplysninger'!$B$4*X619</f>
        <v>1634504.0536145454</v>
      </c>
      <c r="AB619" s="1"/>
      <c r="AC619" s="1">
        <f>'Innlegging av opplysninger'!$B$5*X619</f>
        <v>1647077.1617192726</v>
      </c>
      <c r="AD619" s="1">
        <f>'Innlegging av opplysninger'!$B$5*Y619</f>
        <v>0</v>
      </c>
      <c r="AE619" s="1">
        <f>'Innlegging av opplysninger'!$B$5*Z619</f>
        <v>235532.03412585598</v>
      </c>
      <c r="AF619" s="1">
        <f>'Innlegging av opplysninger'!$B$5*AA619</f>
        <v>214120.03102350546</v>
      </c>
      <c r="AG619" s="1"/>
      <c r="AH619" s="1">
        <f>'Innlegging av opplysninger'!$C$11*SUM(X619:AG619)</f>
        <v>687887.24207908532</v>
      </c>
      <c r="AI619" s="1">
        <f>'Innlegging av opplysninger'!$C$13*(((X619+Z619+AC619+AE619)*Data!M619)+(Z619+AE619)*(1-Data!M619)*1.8/12+Y619+AD619+AA619+AB619+AF619+AG619)</f>
        <v>117875.25129627058</v>
      </c>
      <c r="AJ619" s="1">
        <f>'Innlegging av opplysninger'!$C$13*((X619+Z619+AC619+AE619)*(1-Data!M619)-(Z619+AE619)*(1-Data!M619)*1.8/12)</f>
        <v>823444.13260142482</v>
      </c>
      <c r="AK619" s="83">
        <f t="shared" si="94"/>
        <v>7415000</v>
      </c>
      <c r="AL619" s="83">
        <f t="shared" si="95"/>
        <v>1291000</v>
      </c>
      <c r="AM619" s="83">
        <f t="shared" si="96"/>
        <v>8856000</v>
      </c>
    </row>
    <row r="620" spans="1:39">
      <c r="A620" t="str">
        <f t="shared" si="90"/>
        <v>1860Barnehager</v>
      </c>
      <c r="B620" s="6" t="str">
        <f>Data!A620</f>
        <v>1860</v>
      </c>
      <c r="C620" s="7" t="str">
        <f>Data!B620</f>
        <v>Vestvågøy kommune</v>
      </c>
      <c r="D620" s="7" t="str">
        <f>Data!C620</f>
        <v>Barnehager</v>
      </c>
      <c r="E620" s="1">
        <f>Data!D620</f>
        <v>26.037800000000001</v>
      </c>
      <c r="F620" s="1">
        <f>Data!E620+Data!F620</f>
        <v>40785.829383946926</v>
      </c>
      <c r="G620" s="1">
        <f>Data!G620</f>
        <v>0</v>
      </c>
      <c r="H620" s="1">
        <f t="shared" si="91"/>
        <v>11585162.927272726</v>
      </c>
      <c r="I620" s="1">
        <f t="shared" si="92"/>
        <v>0</v>
      </c>
      <c r="J620" s="1">
        <f t="shared" si="93"/>
        <v>1390219.5512727271</v>
      </c>
      <c r="K620" s="1">
        <f>'Innlegging av opplysninger'!$B$4*H620</f>
        <v>1506071.1805454544</v>
      </c>
      <c r="L620" s="1"/>
      <c r="M620" s="1">
        <f>'Innlegging av opplysninger'!$B$5*H620</f>
        <v>1517656.3434727271</v>
      </c>
      <c r="N620" s="1">
        <f>'Innlegging av opplysninger'!$B$5*I620</f>
        <v>0</v>
      </c>
      <c r="O620" s="1">
        <f>'Innlegging av opplysninger'!$B$5*J620</f>
        <v>182118.76121672726</v>
      </c>
      <c r="P620" s="1">
        <f>'Innlegging av opplysninger'!$B$5*K620</f>
        <v>197295.32465145452</v>
      </c>
      <c r="Q620" s="1"/>
      <c r="R620" s="1">
        <f>'Innlegging av opplysninger'!$C$11*SUM(H620:Q620)</f>
        <v>622383.91536040907</v>
      </c>
      <c r="S620" s="1">
        <f>'Innlegging av opplysninger'!$C$13*(((H620+J620+M620+O620)*Data!H620)+(J620+O620)*(1-Data!H620)*1.8/12+I620+N620+K620+L620+P620+Q620)</f>
        <v>100906.34685103156</v>
      </c>
      <c r="T620" s="1">
        <f>'Innlegging av opplysninger'!$C$13*((H620+J620+M620+O620)*(1-Data!H620)-(J620+O620)*(1-Data!H620)*1.8/12)</f>
        <v>750776.90574742295</v>
      </c>
      <c r="U620" s="1">
        <f>Data!I620</f>
        <v>3.3</v>
      </c>
      <c r="V620" s="1">
        <f>Data!J620+Data!K620</f>
        <v>49718.383838383845</v>
      </c>
      <c r="W620" s="1">
        <f>Data!L620</f>
        <v>0</v>
      </c>
      <c r="X620" s="1">
        <f t="shared" si="97"/>
        <v>1789861.8181818179</v>
      </c>
      <c r="Y620" s="100">
        <f t="shared" si="98"/>
        <v>0</v>
      </c>
      <c r="Z620" s="100">
        <f t="shared" si="99"/>
        <v>255950.23999999993</v>
      </c>
      <c r="AA620" s="100">
        <f>'Innlegging av opplysninger'!$B$4*X620</f>
        <v>232682.03636363635</v>
      </c>
      <c r="AB620" s="1"/>
      <c r="AC620" s="1">
        <f>'Innlegging av opplysninger'!$B$5*X620</f>
        <v>234471.89818181816</v>
      </c>
      <c r="AD620" s="1">
        <f>'Innlegging av opplysninger'!$B$5*Y620</f>
        <v>0</v>
      </c>
      <c r="AE620" s="1">
        <f>'Innlegging av opplysninger'!$B$5*Z620</f>
        <v>33529.481439999996</v>
      </c>
      <c r="AF620" s="1">
        <f>'Innlegging av opplysninger'!$B$5*AA620</f>
        <v>30481.346763636364</v>
      </c>
      <c r="AG620" s="1"/>
      <c r="AH620" s="1">
        <f>'Innlegging av opplysninger'!$C$11*SUM(X620:AG620)</f>
        <v>97925.119195374515</v>
      </c>
      <c r="AI620" s="1">
        <f>'Innlegging av opplysninger'!$C$13*(((X620+Z620+AC620+AE620)*Data!M620)+(Z620+AE620)*(1-Data!M620)*1.8/12+Y620+AD620+AA620+AB620+AF620+AG620)</f>
        <v>15942.43774985018</v>
      </c>
      <c r="AJ620" s="1">
        <f>'Innlegging av opplysninger'!$C$13*((X620+Z620+AC620+AE620)*(1-Data!M620)-(Z620+AE620)*(1-Data!M620)*1.8/12)</f>
        <v>118060.35693855706</v>
      </c>
      <c r="AK620" s="83">
        <f t="shared" si="94"/>
        <v>720000</v>
      </c>
      <c r="AL620" s="83">
        <f t="shared" si="95"/>
        <v>117000</v>
      </c>
      <c r="AM620" s="83">
        <f t="shared" si="96"/>
        <v>869000</v>
      </c>
    </row>
    <row r="621" spans="1:39">
      <c r="A621" t="str">
        <f t="shared" si="90"/>
        <v>1860Helse/pleie/omsorg</v>
      </c>
      <c r="B621" s="6" t="str">
        <f>Data!A621</f>
        <v>1860</v>
      </c>
      <c r="C621" s="7" t="str">
        <f>Data!B621</f>
        <v>Vestvågøy kommune</v>
      </c>
      <c r="D621" s="7" t="str">
        <f>Data!C621</f>
        <v>Helse/pleie/omsorg</v>
      </c>
      <c r="E621" s="1">
        <f>Data!D621</f>
        <v>355.45219999999995</v>
      </c>
      <c r="F621" s="1">
        <f>Data!E621+Data!F621</f>
        <v>47711.984376005174</v>
      </c>
      <c r="G621" s="1">
        <f>Data!G621</f>
        <v>923.19766202037908</v>
      </c>
      <c r="H621" s="1">
        <f t="shared" si="91"/>
        <v>185010870.68527269</v>
      </c>
      <c r="I621" s="1">
        <f t="shared" si="92"/>
        <v>3579846.9818181829</v>
      </c>
      <c r="J621" s="1">
        <f t="shared" si="93"/>
        <v>22630886.120050903</v>
      </c>
      <c r="K621" s="1">
        <f>'Innlegging av opplysninger'!$B$4*H621</f>
        <v>24051413.18908545</v>
      </c>
      <c r="L621" s="1"/>
      <c r="M621" s="1">
        <f>'Innlegging av opplysninger'!$B$5*H621</f>
        <v>24236424.059770726</v>
      </c>
      <c r="N621" s="1">
        <f>'Innlegging av opplysninger'!$B$5*I621</f>
        <v>468959.95461818198</v>
      </c>
      <c r="O621" s="1">
        <f>'Innlegging av opplysninger'!$B$5*J621</f>
        <v>2964646.0817266684</v>
      </c>
      <c r="P621" s="1">
        <f>'Innlegging av opplysninger'!$B$5*K621</f>
        <v>3150735.1277701939</v>
      </c>
      <c r="Q621" s="1"/>
      <c r="R621" s="1">
        <f>'Innlegging av opplysninger'!$C$11*SUM(H621:Q621)</f>
        <v>10111563.723604294</v>
      </c>
      <c r="S621" s="1">
        <f>'Innlegging av opplysninger'!$C$13*(((H621+J621+M621+O621)*Data!H621)+(J621+O621)*(1-Data!H621)*1.8/12+I621+N621+K621+L621+P621+Q621)</f>
        <v>2092948.697287834</v>
      </c>
      <c r="T621" s="1">
        <f>'Innlegging av opplysninger'!$C$13*((H621+J621+M621+O621)*(1-Data!H621)-(J621+O621)*(1-Data!H621)*1.8/12)</f>
        <v>11743927.97711804</v>
      </c>
      <c r="U621" s="1">
        <f>Data!I621</f>
        <v>57.485700000000001</v>
      </c>
      <c r="V621" s="1">
        <f>Data!J621+Data!K621</f>
        <v>49238.900580347225</v>
      </c>
      <c r="W621" s="1">
        <f>Data!L621</f>
        <v>802.19741605303591</v>
      </c>
      <c r="X621" s="1">
        <f t="shared" si="97"/>
        <v>30878538.186454538</v>
      </c>
      <c r="Y621" s="100">
        <f t="shared" si="98"/>
        <v>503071.41818181821</v>
      </c>
      <c r="Z621" s="100">
        <f t="shared" si="99"/>
        <v>4487570.1734629981</v>
      </c>
      <c r="AA621" s="100">
        <f>'Innlegging av opplysninger'!$B$4*X621</f>
        <v>4014209.9642390902</v>
      </c>
      <c r="AB621" s="1"/>
      <c r="AC621" s="1">
        <f>'Innlegging av opplysninger'!$B$5*X621</f>
        <v>4045088.5024255449</v>
      </c>
      <c r="AD621" s="1">
        <f>'Innlegging av opplysninger'!$B$5*Y621</f>
        <v>65902.355781818187</v>
      </c>
      <c r="AE621" s="1">
        <f>'Innlegging av opplysninger'!$B$5*Z621</f>
        <v>587871.69272365281</v>
      </c>
      <c r="AF621" s="1">
        <f>'Innlegging av opplysninger'!$B$5*AA621</f>
        <v>525861.5053153208</v>
      </c>
      <c r="AG621" s="1"/>
      <c r="AH621" s="1">
        <f>'Innlegging av opplysninger'!$C$11*SUM(X621:AG621)</f>
        <v>1714108.3243462218</v>
      </c>
      <c r="AI621" s="1">
        <f>'Innlegging av opplysninger'!$C$13*(((X621+Z621+AC621+AE621)*Data!M621)+(Z621+AE621)*(1-Data!M621)*1.8/12+Y621+AD621+AA621+AB621+AF621+AG621)</f>
        <v>333370.98539408215</v>
      </c>
      <c r="AJ621" s="1">
        <f>'Innlegging av opplysninger'!$C$13*((X621+Z621+AC621+AE621)*(1-Data!M621)-(Z621+AE621)*(1-Data!M621)*1.8/12)</f>
        <v>2012250.9321323265</v>
      </c>
      <c r="AK621" s="83">
        <f t="shared" si="94"/>
        <v>11826000</v>
      </c>
      <c r="AL621" s="83">
        <f t="shared" si="95"/>
        <v>2426000</v>
      </c>
      <c r="AM621" s="83">
        <f t="shared" si="96"/>
        <v>13756000</v>
      </c>
    </row>
    <row r="622" spans="1:39">
      <c r="A622" t="str">
        <f t="shared" si="90"/>
        <v>1860Samferdsel og teknikk</v>
      </c>
      <c r="B622" s="6" t="str">
        <f>Data!A622</f>
        <v>1860</v>
      </c>
      <c r="C622" s="7" t="str">
        <f>Data!B622</f>
        <v>Vestvågøy kommune</v>
      </c>
      <c r="D622" s="7" t="str">
        <f>Data!C622</f>
        <v>Samferdsel og teknikk</v>
      </c>
      <c r="E622" s="1">
        <f>Data!D622</f>
        <v>40.578600000000002</v>
      </c>
      <c r="F622" s="1">
        <f>Data!E622+Data!F622</f>
        <v>48812.387234486501</v>
      </c>
      <c r="G622" s="1">
        <f>Data!G622</f>
        <v>149.4196448374266</v>
      </c>
      <c r="H622" s="1">
        <f t="shared" si="91"/>
        <v>21608054.581454553</v>
      </c>
      <c r="I622" s="1">
        <f t="shared" si="92"/>
        <v>66144.436363636356</v>
      </c>
      <c r="J622" s="1">
        <f t="shared" si="93"/>
        <v>2600903.8821381829</v>
      </c>
      <c r="K622" s="1">
        <f>'Innlegging av opplysninger'!$B$4*H622</f>
        <v>2809047.095589092</v>
      </c>
      <c r="L622" s="1"/>
      <c r="M622" s="1">
        <f>'Innlegging av opplysninger'!$B$5*H622</f>
        <v>2830655.1501705465</v>
      </c>
      <c r="N622" s="1">
        <f>'Innlegging av opplysninger'!$B$5*I622</f>
        <v>8664.9211636363634</v>
      </c>
      <c r="O622" s="1">
        <f>'Innlegging av opplysninger'!$B$5*J622</f>
        <v>340718.40856010199</v>
      </c>
      <c r="P622" s="1">
        <f>'Innlegging av opplysninger'!$B$5*K622</f>
        <v>367985.16952217108</v>
      </c>
      <c r="Q622" s="1"/>
      <c r="R622" s="1">
        <f>'Innlegging av opplysninger'!$C$11*SUM(H622:Q622)</f>
        <v>1164022.5985085529</v>
      </c>
      <c r="S622" s="1">
        <f>'Innlegging av opplysninger'!$C$13*(((H622+J622+M622+O622)*Data!H622)+(J622+O622)*(1-Data!H622)*1.8/12+I622+N622+K622+L622+P622+Q622)</f>
        <v>221877.52114346428</v>
      </c>
      <c r="T622" s="1">
        <f>'Innlegging av opplysninger'!$C$13*((H622+J622+M622+O622)*(1-Data!H622)-(J622+O622)*(1-Data!H622)*1.8/12)</f>
        <v>1370995.5083945552</v>
      </c>
      <c r="U622" s="1">
        <f>Data!I622</f>
        <v>8.023299999999999</v>
      </c>
      <c r="V622" s="1">
        <f>Data!J622+Data!K622</f>
        <v>46166.09302489832</v>
      </c>
      <c r="W622" s="1">
        <f>Data!L622</f>
        <v>142.61089576608131</v>
      </c>
      <c r="X622" s="1">
        <f t="shared" si="97"/>
        <v>4040775.4272727268</v>
      </c>
      <c r="Y622" s="100">
        <f t="shared" si="98"/>
        <v>12482.290909090907</v>
      </c>
      <c r="Z622" s="100">
        <f t="shared" si="99"/>
        <v>579615.85369999986</v>
      </c>
      <c r="AA622" s="100">
        <f>'Innlegging av opplysninger'!$B$4*X622</f>
        <v>525300.8055454545</v>
      </c>
      <c r="AB622" s="1"/>
      <c r="AC622" s="1">
        <f>'Innlegging av opplysninger'!$B$5*X622</f>
        <v>529341.58097272727</v>
      </c>
      <c r="AD622" s="1">
        <f>'Innlegging av opplysninger'!$B$5*Y622</f>
        <v>1635.1801090909089</v>
      </c>
      <c r="AE622" s="1">
        <f>'Innlegging av opplysninger'!$B$5*Z622</f>
        <v>75929.676834699989</v>
      </c>
      <c r="AF622" s="1">
        <f>'Innlegging av opplysninger'!$B$5*AA622</f>
        <v>68814.405526454546</v>
      </c>
      <c r="AG622" s="1"/>
      <c r="AH622" s="1">
        <f>'Innlegging av opplysninger'!$C$11*SUM(X622:AG622)</f>
        <v>221688.0183930693</v>
      </c>
      <c r="AI622" s="1">
        <f>'Innlegging av opplysninger'!$C$13*(((X622+Z622+AC622+AE622)*Data!M622)+(Z622+AE622)*(1-Data!M622)*1.8/12+Y622+AD622+AA622+AB622+AF622+AG622)</f>
        <v>43755.793494035504</v>
      </c>
      <c r="AJ622" s="1">
        <f>'Innlegging av opplysninger'!$C$13*((X622+Z622+AC622+AE622)*(1-Data!M622)-(Z622+AE622)*(1-Data!M622)*1.8/12)</f>
        <v>259606.75799121719</v>
      </c>
      <c r="AK622" s="83">
        <f t="shared" si="94"/>
        <v>1386000</v>
      </c>
      <c r="AL622" s="83">
        <f t="shared" si="95"/>
        <v>266000</v>
      </c>
      <c r="AM622" s="83">
        <f t="shared" si="96"/>
        <v>1631000</v>
      </c>
    </row>
    <row r="623" spans="1:39">
      <c r="A623" t="str">
        <f t="shared" si="90"/>
        <v>1860Annet</v>
      </c>
      <c r="B623" s="6" t="str">
        <f>Data!A623</f>
        <v>1860</v>
      </c>
      <c r="C623" s="7" t="str">
        <f>Data!B623</f>
        <v>Vestvågøy kommune</v>
      </c>
      <c r="D623" s="7" t="str">
        <f>Data!C623</f>
        <v>Annet</v>
      </c>
      <c r="E623" s="1">
        <f>Data!D623</f>
        <v>26.262</v>
      </c>
      <c r="F623" s="1">
        <f>Data!E623+Data!F623</f>
        <v>49805.090625237994</v>
      </c>
      <c r="G623" s="1">
        <f>Data!G623</f>
        <v>61.633919731932075</v>
      </c>
      <c r="H623" s="1">
        <f t="shared" si="91"/>
        <v>14268886.800000003</v>
      </c>
      <c r="I623" s="1">
        <f t="shared" si="92"/>
        <v>17657.781818181818</v>
      </c>
      <c r="J623" s="1">
        <f t="shared" si="93"/>
        <v>1714385.3498181819</v>
      </c>
      <c r="K623" s="1">
        <f>'Innlegging av opplysninger'!$B$4*H623</f>
        <v>1854955.2840000005</v>
      </c>
      <c r="L623" s="1"/>
      <c r="M623" s="1">
        <f>'Innlegging av opplysninger'!$B$5*H623</f>
        <v>1869224.1708000004</v>
      </c>
      <c r="N623" s="1">
        <f>'Innlegging av opplysninger'!$B$5*I623</f>
        <v>2313.1694181818184</v>
      </c>
      <c r="O623" s="1">
        <f>'Innlegging av opplysninger'!$B$5*J623</f>
        <v>224584.48082618185</v>
      </c>
      <c r="P623" s="1">
        <f>'Innlegging av opplysninger'!$B$5*K623</f>
        <v>242999.14220400006</v>
      </c>
      <c r="Q623" s="1"/>
      <c r="R623" s="1">
        <f>'Innlegging av opplysninger'!$C$11*SUM(H623:Q623)</f>
        <v>767410.23479761975</v>
      </c>
      <c r="S623" s="1">
        <f>'Innlegging av opplysninger'!$C$13*(((H623+J623+M623+O623)*Data!H623)+(J623+O623)*(1-Data!H623)*1.8/12+I623+N623+K623+L623+P623+Q623)</f>
        <v>137861.93709123111</v>
      </c>
      <c r="T623" s="1">
        <f>'Innlegging av opplysninger'!$C$13*((H623+J623+M623+O623)*(1-Data!H623)-(J623+O623)*(1-Data!H623)*1.8/12)</f>
        <v>912278.38421077468</v>
      </c>
      <c r="U623" s="1">
        <f>Data!I623</f>
        <v>5.48</v>
      </c>
      <c r="V623" s="1">
        <f>Data!J623+Data!K623</f>
        <v>48778.49756690998</v>
      </c>
      <c r="W623" s="1">
        <f>Data!L623</f>
        <v>0</v>
      </c>
      <c r="X623" s="1">
        <f t="shared" si="97"/>
        <v>2916067.2727272734</v>
      </c>
      <c r="Y623" s="100">
        <f t="shared" si="98"/>
        <v>0</v>
      </c>
      <c r="Z623" s="100">
        <f t="shared" si="99"/>
        <v>416997.62000000005</v>
      </c>
      <c r="AA623" s="100">
        <f>'Innlegging av opplysninger'!$B$4*X623</f>
        <v>379088.74545454554</v>
      </c>
      <c r="AB623" s="1"/>
      <c r="AC623" s="1">
        <f>'Innlegging av opplysninger'!$B$5*X623</f>
        <v>382004.81272727286</v>
      </c>
      <c r="AD623" s="1">
        <f>'Innlegging av opplysninger'!$B$5*Y623</f>
        <v>0</v>
      </c>
      <c r="AE623" s="1">
        <f>'Innlegging av opplysninger'!$B$5*Z623</f>
        <v>54626.688220000011</v>
      </c>
      <c r="AF623" s="1">
        <f>'Innlegging av opplysninger'!$B$5*AA623</f>
        <v>49660.625654545467</v>
      </c>
      <c r="AG623" s="1"/>
      <c r="AH623" s="1">
        <f>'Innlegging av opplysninger'!$C$11*SUM(X623:AG623)</f>
        <v>159540.93906177822</v>
      </c>
      <c r="AI623" s="1">
        <f>'Innlegging av opplysninger'!$C$13*(((X623+Z623+AC623+AE623)*Data!M623)+(Z623+AE623)*(1-Data!M623)*1.8/12+Y623+AD623+AA623+AB623+AF623+AG623)</f>
        <v>26761.446305794918</v>
      </c>
      <c r="AJ623" s="1">
        <f>'Innlegging av opplysninger'!$C$13*((X623+Z623+AC623+AE623)*(1-Data!M623)-(Z623+AE623)*(1-Data!M623)*1.8/12)</f>
        <v>191557.7334629542</v>
      </c>
      <c r="AK623" s="83">
        <f t="shared" si="94"/>
        <v>927000</v>
      </c>
      <c r="AL623" s="83">
        <f t="shared" si="95"/>
        <v>165000</v>
      </c>
      <c r="AM623" s="83">
        <f t="shared" si="96"/>
        <v>1104000</v>
      </c>
    </row>
    <row r="624" spans="1:39">
      <c r="A624" t="str">
        <f t="shared" si="90"/>
        <v>1865Alle</v>
      </c>
      <c r="B624" s="6" t="str">
        <f>Data!A624</f>
        <v>1865</v>
      </c>
      <c r="C624" s="7" t="str">
        <f>Data!B624</f>
        <v>Vågan kommune</v>
      </c>
      <c r="D624" s="7" t="str">
        <f>Data!C624</f>
        <v>Alle</v>
      </c>
      <c r="E624" s="1">
        <f>Data!D624</f>
        <v>698.80033946205401</v>
      </c>
      <c r="F624" s="1">
        <f>Data!E624+Data!F624</f>
        <v>47303.754812540836</v>
      </c>
      <c r="G624" s="1">
        <f>Data!G624</f>
        <v>364.32973143085428</v>
      </c>
      <c r="H624" s="1">
        <f t="shared" si="91"/>
        <v>360609599.13636333</v>
      </c>
      <c r="I624" s="1">
        <f t="shared" si="92"/>
        <v>2777386.2545454535</v>
      </c>
      <c r="J624" s="1">
        <f t="shared" si="93"/>
        <v>43606438.246909052</v>
      </c>
      <c r="K624" s="1">
        <f>'Innlegging av opplysninger'!$B$4*H624</f>
        <v>46879247.887727231</v>
      </c>
      <c r="L624" s="1"/>
      <c r="M624" s="1">
        <f>'Innlegging av opplysninger'!$B$5*H624</f>
        <v>47239857.486863598</v>
      </c>
      <c r="N624" s="1">
        <f>'Innlegging av opplysninger'!$B$5*I624</f>
        <v>363837.59934545442</v>
      </c>
      <c r="O624" s="1">
        <f>'Innlegging av opplysninger'!$B$5*J624</f>
        <v>5712443.4103450859</v>
      </c>
      <c r="P624" s="1">
        <f>'Innlegging av opplysninger'!$B$5*K624</f>
        <v>6141181.4732922679</v>
      </c>
      <c r="Q624" s="1"/>
      <c r="R624" s="1">
        <f>'Innlegging av opplysninger'!$C$11*SUM(H624:Q624)</f>
        <v>19506539.676824879</v>
      </c>
      <c r="S624" s="1">
        <f>'Innlegging av opplysninger'!$C$13*(((H624+J624+M624+O624)*Data!H624)+(J624+O624)*(1-Data!H624)*1.8/12+I624+N624+K624+L624+P624+Q624)</f>
        <v>3858507.5129375001</v>
      </c>
      <c r="T624" s="1">
        <f>'Innlegging av opplysninger'!$C$13*((H624+J624+M624+O624)*(1-Data!H624)-(J624+O624)*(1-Data!H624)*1.8/12)</f>
        <v>22834652.044822857</v>
      </c>
      <c r="U624" s="1">
        <f>Data!I624</f>
        <v>90.841895440729488</v>
      </c>
      <c r="V624" s="1">
        <f>Data!J624+Data!K624</f>
        <v>48311.115165616779</v>
      </c>
      <c r="W624" s="1">
        <f>Data!L624</f>
        <v>483.01601135820221</v>
      </c>
      <c r="X624" s="1">
        <f t="shared" si="97"/>
        <v>47876435.699999996</v>
      </c>
      <c r="Y624" s="100">
        <f t="shared" si="98"/>
        <v>478670.07272727281</v>
      </c>
      <c r="Z624" s="100">
        <f t="shared" si="99"/>
        <v>6914780.1254999982</v>
      </c>
      <c r="AA624" s="100">
        <f>'Innlegging av opplysninger'!$B$4*X624</f>
        <v>6223936.6409999998</v>
      </c>
      <c r="AB624" s="1"/>
      <c r="AC624" s="1">
        <f>'Innlegging av opplysninger'!$B$5*X624</f>
        <v>6271813.0767000001</v>
      </c>
      <c r="AD624" s="1">
        <f>'Innlegging av opplysninger'!$B$5*Y624</f>
        <v>62705.779527272738</v>
      </c>
      <c r="AE624" s="1">
        <f>'Innlegging av opplysninger'!$B$5*Z624</f>
        <v>905836.19644049986</v>
      </c>
      <c r="AF624" s="1">
        <f>'Innlegging av opplysninger'!$B$5*AA624</f>
        <v>815335.69997099997</v>
      </c>
      <c r="AG624" s="1"/>
      <c r="AH624" s="1">
        <f>'Innlegging av opplysninger'!$C$11*SUM(X624:AG624)</f>
        <v>2642881.50509091</v>
      </c>
      <c r="AI624" s="1">
        <f>'Innlegging av opplysninger'!$C$13*(((X624+Z624+AC624+AE624)*Data!M624)+(Z624+AE624)*(1-Data!M624)*1.8/12+Y624+AD624+AA624+AB624+AF624+AG624)</f>
        <v>536435.16718368896</v>
      </c>
      <c r="AJ624" s="1">
        <f>'Innlegging av opplysninger'!$C$13*((X624+Z624+AC624+AE624)*(1-Data!M624)-(Z624+AE624)*(1-Data!M624)*1.8/12)</f>
        <v>3080139.5239933454</v>
      </c>
      <c r="AK624" s="83">
        <f t="shared" si="94"/>
        <v>22149000</v>
      </c>
      <c r="AL624" s="83">
        <f t="shared" si="95"/>
        <v>4395000</v>
      </c>
      <c r="AM624" s="83">
        <f t="shared" si="96"/>
        <v>25915000</v>
      </c>
    </row>
    <row r="625" spans="1:39">
      <c r="A625" t="str">
        <f t="shared" si="90"/>
        <v>1865Administrasjon</v>
      </c>
      <c r="B625" s="6" t="str">
        <f>Data!A625</f>
        <v>1865</v>
      </c>
      <c r="C625" s="7" t="str">
        <f>Data!B625</f>
        <v>Vågan kommune</v>
      </c>
      <c r="D625" s="7" t="str">
        <f>Data!C625</f>
        <v>Administrasjon</v>
      </c>
      <c r="E625" s="1">
        <f>Data!D625</f>
        <v>46.79999999999999</v>
      </c>
      <c r="F625" s="1">
        <f>Data!E625+Data!F625</f>
        <v>52689.090170940173</v>
      </c>
      <c r="G625" s="1">
        <f>Data!G625</f>
        <v>13.620085470085472</v>
      </c>
      <c r="H625" s="1">
        <f t="shared" si="91"/>
        <v>26900175.490909085</v>
      </c>
      <c r="I625" s="1">
        <f t="shared" si="92"/>
        <v>6953.6727272727267</v>
      </c>
      <c r="J625" s="1">
        <f t="shared" si="93"/>
        <v>3228855.4996363628</v>
      </c>
      <c r="K625" s="1">
        <f>'Innlegging av opplysninger'!$B$4*H625</f>
        <v>3497022.8138181809</v>
      </c>
      <c r="L625" s="1"/>
      <c r="M625" s="1">
        <f>'Innlegging av opplysninger'!$B$5*H625</f>
        <v>3523922.9893090902</v>
      </c>
      <c r="N625" s="1">
        <f>'Innlegging av opplysninger'!$B$5*I625</f>
        <v>910.93112727272728</v>
      </c>
      <c r="O625" s="1">
        <f>'Innlegging av opplysninger'!$B$5*J625</f>
        <v>422980.07045236352</v>
      </c>
      <c r="P625" s="1">
        <f>'Innlegging av opplysninger'!$B$5*K625</f>
        <v>458109.98861018172</v>
      </c>
      <c r="Q625" s="1"/>
      <c r="R625" s="1">
        <f>'Innlegging av opplysninger'!$C$11*SUM(H625:Q625)</f>
        <v>1445479.3953504125</v>
      </c>
      <c r="S625" s="1">
        <f>'Innlegging av opplysninger'!$C$13*(((H625+J625+M625+O625)*Data!H625)+(J625+O625)*(1-Data!H625)*1.8/12+I625+N625+K625+L625+P625+Q625)</f>
        <v>411324.80095542019</v>
      </c>
      <c r="T625" s="1">
        <f>'Innlegging av opplysninger'!$C$13*((H625+J625+M625+O625)*(1-Data!H625)-(J625+O625)*(1-Data!H625)*1.8/12)</f>
        <v>1566699.6347872498</v>
      </c>
      <c r="U625" s="1">
        <f>Data!I625</f>
        <v>12.5</v>
      </c>
      <c r="V625" s="1">
        <f>Data!J625+Data!K625</f>
        <v>56742.780799999993</v>
      </c>
      <c r="W625" s="1">
        <f>Data!L625</f>
        <v>192.3768</v>
      </c>
      <c r="X625" s="1">
        <f t="shared" si="97"/>
        <v>7737651.9272727249</v>
      </c>
      <c r="Y625" s="100">
        <f t="shared" si="98"/>
        <v>26233.200000000001</v>
      </c>
      <c r="Z625" s="100">
        <f t="shared" si="99"/>
        <v>1110235.5731999995</v>
      </c>
      <c r="AA625" s="100">
        <f>'Innlegging av opplysninger'!$B$4*X625</f>
        <v>1005894.7505454543</v>
      </c>
      <c r="AB625" s="1"/>
      <c r="AC625" s="1">
        <f>'Innlegging av opplysninger'!$B$5*X625</f>
        <v>1013632.402472727</v>
      </c>
      <c r="AD625" s="1">
        <f>'Innlegging av opplysninger'!$B$5*Y625</f>
        <v>3436.5492000000004</v>
      </c>
      <c r="AE625" s="1">
        <f>'Innlegging av opplysninger'!$B$5*Z625</f>
        <v>145440.86008919994</v>
      </c>
      <c r="AF625" s="1">
        <f>'Innlegging av opplysninger'!$B$5*AA625</f>
        <v>131772.21232145451</v>
      </c>
      <c r="AG625" s="1"/>
      <c r="AH625" s="1">
        <f>'Innlegging av opplysninger'!$C$11*SUM(X625:AG625)</f>
        <v>424623.30405385926</v>
      </c>
      <c r="AI625" s="1">
        <f>'Innlegging av opplysninger'!$C$13*(((X625+Z625+AC625+AE625)*Data!M625)+(Z625+AE625)*(1-Data!M625)*1.8/12+Y625+AD625+AA625+AB625+AF625+AG625)</f>
        <v>108034.14497097212</v>
      </c>
      <c r="AJ625" s="1">
        <f>'Innlegging av opplysninger'!$C$13*((X625+Z625+AC625+AE625)*(1-Data!M625)-(Z625+AE625)*(1-Data!M625)*1.8/12)</f>
        <v>473029.32373430894</v>
      </c>
      <c r="AK625" s="83">
        <f t="shared" si="94"/>
        <v>1870000</v>
      </c>
      <c r="AL625" s="83">
        <f t="shared" si="95"/>
        <v>519000</v>
      </c>
      <c r="AM625" s="83">
        <f t="shared" si="96"/>
        <v>2040000</v>
      </c>
    </row>
    <row r="626" spans="1:39">
      <c r="A626" t="str">
        <f t="shared" si="90"/>
        <v>1865Undervisning</v>
      </c>
      <c r="B626" s="6" t="str">
        <f>Data!A626</f>
        <v>1865</v>
      </c>
      <c r="C626" s="7" t="str">
        <f>Data!B626</f>
        <v>Vågan kommune</v>
      </c>
      <c r="D626" s="7" t="str">
        <f>Data!C626</f>
        <v>Undervisning</v>
      </c>
      <c r="E626" s="1">
        <f>Data!D626</f>
        <v>224.59203444136665</v>
      </c>
      <c r="F626" s="1">
        <f>Data!E626+Data!F626</f>
        <v>47044.41931988929</v>
      </c>
      <c r="G626" s="1">
        <f>Data!G626</f>
        <v>1.869790266803216</v>
      </c>
      <c r="H626" s="1">
        <f t="shared" si="91"/>
        <v>115263292.84545457</v>
      </c>
      <c r="I626" s="1">
        <f t="shared" si="92"/>
        <v>4581.1636363636362</v>
      </c>
      <c r="J626" s="1">
        <f t="shared" si="93"/>
        <v>13832144.881090911</v>
      </c>
      <c r="K626" s="1">
        <f>'Innlegging av opplysninger'!$B$4*H626</f>
        <v>14984228.069909096</v>
      </c>
      <c r="L626" s="1"/>
      <c r="M626" s="1">
        <f>'Innlegging av opplysninger'!$B$5*H626</f>
        <v>15099491.36275455</v>
      </c>
      <c r="N626" s="1">
        <f>'Innlegging av opplysninger'!$B$5*I626</f>
        <v>600.13243636363632</v>
      </c>
      <c r="O626" s="1">
        <f>'Innlegging av opplysninger'!$B$5*J626</f>
        <v>1812010.9794229094</v>
      </c>
      <c r="P626" s="1">
        <f>'Innlegging av opplysninger'!$B$5*K626</f>
        <v>1962933.8771580916</v>
      </c>
      <c r="Q626" s="1"/>
      <c r="R626" s="1">
        <f>'Innlegging av opplysninger'!$C$11*SUM(H626:Q626)</f>
        <v>6192452.765850788</v>
      </c>
      <c r="S626" s="1">
        <f>'Innlegging av opplysninger'!$C$13*(((H626+J626+M626+O626)*Data!H626)+(J626+O626)*(1-Data!H626)*1.8/12+I626+N626+K626+L626+P626+Q626)</f>
        <v>1048460.7430495038</v>
      </c>
      <c r="T626" s="1">
        <f>'Innlegging av opplysninger'!$C$13*((H626+J626+M626+O626)*(1-Data!H626)-(J626+O626)*(1-Data!H626)*1.8/12)</f>
        <v>7425421.9891673652</v>
      </c>
      <c r="U626" s="1">
        <f>Data!I626</f>
        <v>21.53</v>
      </c>
      <c r="V626" s="1">
        <f>Data!J626+Data!K626</f>
        <v>46848.776900448982</v>
      </c>
      <c r="W626" s="1">
        <f>Data!L626</f>
        <v>0</v>
      </c>
      <c r="X626" s="1">
        <f t="shared" si="97"/>
        <v>11003500</v>
      </c>
      <c r="Y626" s="100">
        <f t="shared" si="98"/>
        <v>0</v>
      </c>
      <c r="Z626" s="100">
        <f t="shared" si="99"/>
        <v>1573500.4999999998</v>
      </c>
      <c r="AA626" s="100">
        <f>'Innlegging av opplysninger'!$B$4*X626</f>
        <v>1430455</v>
      </c>
      <c r="AB626" s="1"/>
      <c r="AC626" s="1">
        <f>'Innlegging av opplysninger'!$B$5*X626</f>
        <v>1441458.5</v>
      </c>
      <c r="AD626" s="1">
        <f>'Innlegging av opplysninger'!$B$5*Y626</f>
        <v>0</v>
      </c>
      <c r="AE626" s="1">
        <f>'Innlegging av opplysninger'!$B$5*Z626</f>
        <v>206128.56549999997</v>
      </c>
      <c r="AF626" s="1">
        <f>'Innlegging av opplysninger'!$B$5*AA626</f>
        <v>187389.60500000001</v>
      </c>
      <c r="AG626" s="1"/>
      <c r="AH626" s="1">
        <f>'Innlegging av opplysninger'!$C$11*SUM(X626:AG626)</f>
        <v>602012.42247900006</v>
      </c>
      <c r="AI626" s="1">
        <f>'Innlegging av opplysninger'!$C$13*(((X626+Z626+AC626+AE626)*Data!M626)+(Z626+AE626)*(1-Data!M626)*1.8/12+Y626+AD626+AA626+AB626+AF626+AG626)</f>
        <v>98905.010956610175</v>
      </c>
      <c r="AJ626" s="1">
        <f>'Innlegging av opplysninger'!$C$13*((X626+Z626+AC626+AE626)*(1-Data!M626)-(Z626+AE626)*(1-Data!M626)*1.8/12)</f>
        <v>724901.46190938982</v>
      </c>
      <c r="AK626" s="83">
        <f t="shared" si="94"/>
        <v>6794000</v>
      </c>
      <c r="AL626" s="83">
        <f t="shared" si="95"/>
        <v>1147000</v>
      </c>
      <c r="AM626" s="83">
        <f t="shared" si="96"/>
        <v>8150000</v>
      </c>
    </row>
    <row r="627" spans="1:39">
      <c r="A627" t="str">
        <f t="shared" si="90"/>
        <v>1865Barnehager</v>
      </c>
      <c r="B627" s="6" t="str">
        <f>Data!A627</f>
        <v>1865</v>
      </c>
      <c r="C627" s="7" t="str">
        <f>Data!B627</f>
        <v>Vågan kommune</v>
      </c>
      <c r="D627" s="7" t="str">
        <f>Data!C627</f>
        <v>Barnehager</v>
      </c>
      <c r="E627" s="1">
        <f>Data!D627</f>
        <v>45.631599999999999</v>
      </c>
      <c r="F627" s="1">
        <f>Data!E627+Data!F627</f>
        <v>41329.470732270333</v>
      </c>
      <c r="G627" s="1">
        <f>Data!G627</f>
        <v>14.702749848788997</v>
      </c>
      <c r="H627" s="1">
        <f t="shared" si="91"/>
        <v>20573780.472727273</v>
      </c>
      <c r="I627" s="1">
        <f t="shared" si="92"/>
        <v>7319.0181818181809</v>
      </c>
      <c r="J627" s="1">
        <f t="shared" si="93"/>
        <v>2469731.9389090911</v>
      </c>
      <c r="K627" s="1">
        <f>'Innlegging av opplysninger'!$B$4*H627</f>
        <v>2674591.4614545456</v>
      </c>
      <c r="L627" s="1"/>
      <c r="M627" s="1">
        <f>'Innlegging av opplysninger'!$B$5*H627</f>
        <v>2695165.2419272726</v>
      </c>
      <c r="N627" s="1">
        <f>'Innlegging av opplysninger'!$B$5*I627</f>
        <v>958.79138181818178</v>
      </c>
      <c r="O627" s="1">
        <f>'Innlegging av opplysninger'!$B$5*J627</f>
        <v>323534.88399709092</v>
      </c>
      <c r="P627" s="1">
        <f>'Innlegging av opplysninger'!$B$5*K627</f>
        <v>350371.48145054549</v>
      </c>
      <c r="Q627" s="1"/>
      <c r="R627" s="1">
        <f>'Innlegging av opplysninger'!$C$11*SUM(H627:Q627)</f>
        <v>1105627.2250211192</v>
      </c>
      <c r="S627" s="1">
        <f>'Innlegging av opplysninger'!$C$13*(((H627+J627+M627+O627)*Data!H627)+(J627+O627)*(1-Data!H627)*1.8/12+I627+N627+K627+L627+P627+Q627)</f>
        <v>182190.06515449469</v>
      </c>
      <c r="T627" s="1">
        <f>'Innlegging av opplysninger'!$C$13*((H627+J627+M627+O627)*(1-Data!H627)-(J627+O627)*(1-Data!H627)*1.8/12)</f>
        <v>1330773.505927037</v>
      </c>
      <c r="U627" s="1">
        <f>Data!I627</f>
        <v>3</v>
      </c>
      <c r="V627" s="1">
        <f>Data!J627+Data!K627</f>
        <v>38486.444444444438</v>
      </c>
      <c r="W627" s="1">
        <f>Data!L627</f>
        <v>0</v>
      </c>
      <c r="X627" s="1">
        <f t="shared" si="97"/>
        <v>1259556.3636363633</v>
      </c>
      <c r="Y627" s="100">
        <f t="shared" si="98"/>
        <v>0</v>
      </c>
      <c r="Z627" s="100">
        <f t="shared" si="99"/>
        <v>180116.55999999994</v>
      </c>
      <c r="AA627" s="100">
        <f>'Innlegging av opplysninger'!$B$4*X627</f>
        <v>163742.32727272724</v>
      </c>
      <c r="AB627" s="1"/>
      <c r="AC627" s="1">
        <f>'Innlegging av opplysninger'!$B$5*X627</f>
        <v>165001.88363636361</v>
      </c>
      <c r="AD627" s="1">
        <f>'Innlegging av opplysninger'!$B$5*Y627</f>
        <v>0</v>
      </c>
      <c r="AE627" s="1">
        <f>'Innlegging av opplysninger'!$B$5*Z627</f>
        <v>23595.269359999995</v>
      </c>
      <c r="AF627" s="1">
        <f>'Innlegging av opplysninger'!$B$5*AA627</f>
        <v>21450.244872727271</v>
      </c>
      <c r="AG627" s="1"/>
      <c r="AH627" s="1">
        <f>'Innlegging av opplysninger'!$C$11*SUM(X627:AG627)</f>
        <v>68911.580653570883</v>
      </c>
      <c r="AI627" s="1">
        <f>'Innlegging av opplysninger'!$C$13*(((X627+Z627+AC627+AE627)*Data!M627)+(Z627+AE627)*(1-Data!M627)*1.8/12+Y627+AD627+AA627+AB627+AF627+AG627)</f>
        <v>11218.966020571634</v>
      </c>
      <c r="AJ627" s="1">
        <f>'Innlegging av opplysninger'!$C$13*((X627+Z627+AC627+AE627)*(1-Data!M627)-(Z627+AE627)*(1-Data!M627)*1.8/12)</f>
        <v>83081.091715893795</v>
      </c>
      <c r="AK627" s="83">
        <f t="shared" si="94"/>
        <v>1175000</v>
      </c>
      <c r="AL627" s="83">
        <f t="shared" si="95"/>
        <v>193000</v>
      </c>
      <c r="AM627" s="83">
        <f t="shared" si="96"/>
        <v>1414000</v>
      </c>
    </row>
    <row r="628" spans="1:39">
      <c r="A628" t="str">
        <f t="shared" si="90"/>
        <v>1865Helse/pleie/omsorg</v>
      </c>
      <c r="B628" s="6" t="str">
        <f>Data!A628</f>
        <v>1865</v>
      </c>
      <c r="C628" s="7" t="str">
        <f>Data!B628</f>
        <v>Vågan kommune</v>
      </c>
      <c r="D628" s="7" t="str">
        <f>Data!C628</f>
        <v>Helse/pleie/omsorg</v>
      </c>
      <c r="E628" s="1">
        <f>Data!D628</f>
        <v>316.11369322787948</v>
      </c>
      <c r="F628" s="1">
        <f>Data!E628+Data!F628</f>
        <v>47040.44311766162</v>
      </c>
      <c r="G628" s="1">
        <f>Data!G628</f>
        <v>766.00775349975868</v>
      </c>
      <c r="H628" s="1">
        <f t="shared" si="91"/>
        <v>162219580.41818181</v>
      </c>
      <c r="I628" s="1">
        <f t="shared" si="92"/>
        <v>2641587.7090909071</v>
      </c>
      <c r="J628" s="1">
        <f t="shared" si="93"/>
        <v>19783340.175272726</v>
      </c>
      <c r="K628" s="1">
        <f>'Innlegging av opplysninger'!$B$4*H628</f>
        <v>21088545.454363637</v>
      </c>
      <c r="L628" s="1"/>
      <c r="M628" s="1">
        <f>'Innlegging av opplysninger'!$B$5*H628</f>
        <v>21250765.034781817</v>
      </c>
      <c r="N628" s="1">
        <f>'Innlegging av opplysninger'!$B$5*I628</f>
        <v>346047.98989090882</v>
      </c>
      <c r="O628" s="1">
        <f>'Innlegging av opplysninger'!$B$5*J628</f>
        <v>2591617.5629607271</v>
      </c>
      <c r="P628" s="1">
        <f>'Innlegging av opplysninger'!$B$5*K628</f>
        <v>2762599.4545216365</v>
      </c>
      <c r="Q628" s="1"/>
      <c r="R628" s="1">
        <f>'Innlegging av opplysninger'!$C$11*SUM(H628:Q628)</f>
        <v>8841995.1843644381</v>
      </c>
      <c r="S628" s="1">
        <f>'Innlegging av opplysninger'!$C$13*(((H628+J628+M628+O628)*Data!H628)+(J628+O628)*(1-Data!H628)*1.8/12+I628+N628+K628+L628+P628+Q628)</f>
        <v>1846243.0493221532</v>
      </c>
      <c r="T628" s="1">
        <f>'Innlegging av opplysninger'!$C$13*((H628+J628+M628+O628)*(1-Data!H628)-(J628+O628)*(1-Data!H628)*1.8/12)</f>
        <v>10253329.308229182</v>
      </c>
      <c r="U628" s="1">
        <f>Data!I628</f>
        <v>45.766595440729482</v>
      </c>
      <c r="V628" s="1">
        <f>Data!J628+Data!K628</f>
        <v>47881.879434051072</v>
      </c>
      <c r="W628" s="1">
        <f>Data!L628</f>
        <v>859.19084916256634</v>
      </c>
      <c r="X628" s="1">
        <f t="shared" si="97"/>
        <v>23906079.327272732</v>
      </c>
      <c r="Y628" s="100">
        <f t="shared" si="98"/>
        <v>428969.89090909093</v>
      </c>
      <c r="Z628" s="100">
        <f t="shared" si="99"/>
        <v>3479912.0382000003</v>
      </c>
      <c r="AA628" s="100">
        <f>'Innlegging av opplysninger'!$B$4*X628</f>
        <v>3107790.3125454551</v>
      </c>
      <c r="AB628" s="1"/>
      <c r="AC628" s="1">
        <f>'Innlegging av opplysninger'!$B$5*X628</f>
        <v>3131696.3918727278</v>
      </c>
      <c r="AD628" s="1">
        <f>'Innlegging av opplysninger'!$B$5*Y628</f>
        <v>56195.055709090913</v>
      </c>
      <c r="AE628" s="1">
        <f>'Innlegging av opplysninger'!$B$5*Z628</f>
        <v>455868.47700420005</v>
      </c>
      <c r="AF628" s="1">
        <f>'Innlegging av opplysninger'!$B$5*AA628</f>
        <v>407120.53094345465</v>
      </c>
      <c r="AG628" s="1"/>
      <c r="AH628" s="1">
        <f>'Innlegging av opplysninger'!$C$11*SUM(X628:AG628)</f>
        <v>1328998.0169293566</v>
      </c>
      <c r="AI628" s="1">
        <f>'Innlegging av opplysninger'!$C$13*(((X628+Z628+AC628+AE628)*Data!M628)+(Z628+AE628)*(1-Data!M628)*1.8/12+Y628+AD628+AA628+AB628+AF628+AG628)</f>
        <v>281518.2944047905</v>
      </c>
      <c r="AJ628" s="1">
        <f>'Innlegging av opplysninger'!$C$13*((X628+Z628+AC628+AE628)*(1-Data!M628)-(Z628+AE628)*(1-Data!M628)*1.8/12)</f>
        <v>1537110.5708669606</v>
      </c>
      <c r="AK628" s="83">
        <f t="shared" si="94"/>
        <v>10171000</v>
      </c>
      <c r="AL628" s="83">
        <f t="shared" si="95"/>
        <v>2128000</v>
      </c>
      <c r="AM628" s="83">
        <f t="shared" si="96"/>
        <v>11790000</v>
      </c>
    </row>
    <row r="629" spans="1:39">
      <c r="A629" t="str">
        <f t="shared" si="90"/>
        <v>1865Samferdsel og teknikk</v>
      </c>
      <c r="B629" s="6" t="str">
        <f>Data!A629</f>
        <v>1865</v>
      </c>
      <c r="C629" s="7" t="str">
        <f>Data!B629</f>
        <v>Vågan kommune</v>
      </c>
      <c r="D629" s="7" t="str">
        <f>Data!C629</f>
        <v>Samferdsel og teknikk</v>
      </c>
      <c r="E629" s="1">
        <f>Data!D629</f>
        <v>49.236411792809079</v>
      </c>
      <c r="F629" s="1">
        <f>Data!E629+Data!F629</f>
        <v>50433.471819921055</v>
      </c>
      <c r="G629" s="1">
        <f>Data!G629</f>
        <v>217.72362383169505</v>
      </c>
      <c r="H629" s="1">
        <f t="shared" si="91"/>
        <v>27089052.94545453</v>
      </c>
      <c r="I629" s="1">
        <f t="shared" si="92"/>
        <v>116944.69090909089</v>
      </c>
      <c r="J629" s="1">
        <f t="shared" si="93"/>
        <v>3264719.7163636344</v>
      </c>
      <c r="K629" s="1">
        <f>'Innlegging av opplysninger'!$B$4*H629</f>
        <v>3521576.8829090889</v>
      </c>
      <c r="L629" s="1"/>
      <c r="M629" s="1">
        <f>'Innlegging av opplysninger'!$B$5*H629</f>
        <v>3548665.9358545435</v>
      </c>
      <c r="N629" s="1">
        <f>'Innlegging av opplysninger'!$B$5*I629</f>
        <v>15319.754509090906</v>
      </c>
      <c r="O629" s="1">
        <f>'Innlegging av opplysninger'!$B$5*J629</f>
        <v>427678.28284363612</v>
      </c>
      <c r="P629" s="1">
        <f>'Innlegging av opplysninger'!$B$5*K629</f>
        <v>461326.57166109065</v>
      </c>
      <c r="Q629" s="1"/>
      <c r="R629" s="1">
        <f>'Innlegging av opplysninger'!$C$11*SUM(H629:Q629)</f>
        <v>1460920.8216591789</v>
      </c>
      <c r="S629" s="1">
        <f>'Innlegging av opplysninger'!$C$13*(((H629+J629+M629+O629)*Data!H629)+(J629+O629)*(1-Data!H629)*1.8/12+I629+N629+K629+L629+P629+Q629)</f>
        <v>285974.81748549413</v>
      </c>
      <c r="T629" s="1">
        <f>'Innlegging av opplysninger'!$C$13*((H629+J629+M629+O629)*(1-Data!H629)-(J629+O629)*(1-Data!H629)*1.8/12)</f>
        <v>1713179.9911007504</v>
      </c>
      <c r="U629" s="1">
        <f>Data!I629</f>
        <v>5.8037999999999998</v>
      </c>
      <c r="V629" s="1">
        <f>Data!J629+Data!K629</f>
        <v>45510.658821232064</v>
      </c>
      <c r="W629" s="1">
        <f>Data!L629</f>
        <v>370.64337158413463</v>
      </c>
      <c r="X629" s="1">
        <f t="shared" si="97"/>
        <v>2881470.127272727</v>
      </c>
      <c r="Y629" s="100">
        <f t="shared" si="98"/>
        <v>23466.981818181823</v>
      </c>
      <c r="Z629" s="100">
        <f t="shared" si="99"/>
        <v>415406.00659999996</v>
      </c>
      <c r="AA629" s="100">
        <f>'Innlegging av opplysninger'!$B$4*X629</f>
        <v>374591.11654545454</v>
      </c>
      <c r="AB629" s="1"/>
      <c r="AC629" s="1">
        <f>'Innlegging av opplysninger'!$B$5*X629</f>
        <v>377472.58667272725</v>
      </c>
      <c r="AD629" s="1">
        <f>'Innlegging av opplysninger'!$B$5*Y629</f>
        <v>3074.1746181818189</v>
      </c>
      <c r="AE629" s="1">
        <f>'Innlegging av opplysninger'!$B$5*Z629</f>
        <v>54418.1868646</v>
      </c>
      <c r="AF629" s="1">
        <f>'Innlegging av opplysninger'!$B$5*AA629</f>
        <v>49071.436267454548</v>
      </c>
      <c r="AG629" s="1"/>
      <c r="AH629" s="1">
        <f>'Innlegging av opplysninger'!$C$11*SUM(X629:AG629)</f>
        <v>158800.88343305443</v>
      </c>
      <c r="AI629" s="1">
        <f>'Innlegging av opplysninger'!$C$13*(((X629+Z629+AC629+AE629)*Data!M629)+(Z629+AE629)*(1-Data!M629)*1.8/12+Y629+AD629+AA629+AB629+AF629+AG629)</f>
        <v>27075.22158998606</v>
      </c>
      <c r="AJ629" s="1">
        <f>'Innlegging av opplysninger'!$C$13*((X629+Z629+AC629+AE629)*(1-Data!M629)-(Z629+AE629)*(1-Data!M629)*1.8/12)</f>
        <v>190231.25047629891</v>
      </c>
      <c r="AK629" s="83">
        <f t="shared" si="94"/>
        <v>1620000</v>
      </c>
      <c r="AL629" s="83">
        <f t="shared" si="95"/>
        <v>313000</v>
      </c>
      <c r="AM629" s="83">
        <f t="shared" si="96"/>
        <v>1903000</v>
      </c>
    </row>
    <row r="630" spans="1:39">
      <c r="A630" t="str">
        <f t="shared" si="90"/>
        <v>1865Annet</v>
      </c>
      <c r="B630" s="6" t="str">
        <f>Data!A630</f>
        <v>1865</v>
      </c>
      <c r="C630" s="7" t="str">
        <f>Data!B630</f>
        <v>Vågan kommune</v>
      </c>
      <c r="D630" s="7" t="str">
        <f>Data!C630</f>
        <v>Annet</v>
      </c>
      <c r="E630" s="1">
        <f>Data!D630</f>
        <v>16.426600000000001</v>
      </c>
      <c r="F630" s="1">
        <f>Data!E630+Data!F630</f>
        <v>47788.793075458925</v>
      </c>
      <c r="G630" s="1">
        <f>Data!G630</f>
        <v>0</v>
      </c>
      <c r="H630" s="1">
        <f t="shared" si="91"/>
        <v>8563716.9636363667</v>
      </c>
      <c r="I630" s="1">
        <f t="shared" si="92"/>
        <v>0</v>
      </c>
      <c r="J630" s="1">
        <f t="shared" si="93"/>
        <v>1027646.035636364</v>
      </c>
      <c r="K630" s="1">
        <f>'Innlegging av opplysninger'!$B$4*H630</f>
        <v>1113283.2052727276</v>
      </c>
      <c r="L630" s="1"/>
      <c r="M630" s="1">
        <f>'Innlegging av opplysninger'!$B$5*H630</f>
        <v>1121846.9222363641</v>
      </c>
      <c r="N630" s="1">
        <f>'Innlegging av opplysninger'!$B$5*I630</f>
        <v>0</v>
      </c>
      <c r="O630" s="1">
        <f>'Innlegging av opplysninger'!$B$5*J630</f>
        <v>134621.63066836368</v>
      </c>
      <c r="P630" s="1">
        <f>'Innlegging av opplysninger'!$B$5*K630</f>
        <v>145840.09989072732</v>
      </c>
      <c r="Q630" s="1"/>
      <c r="R630" s="1">
        <f>'Innlegging av opplysninger'!$C$11*SUM(H630:Q630)</f>
        <v>460064.28457895468</v>
      </c>
      <c r="S630" s="1">
        <f>'Innlegging av opplysninger'!$C$13*(((H630+J630+M630+O630)*Data!H630)+(J630+O630)*(1-Data!H630)*1.8/12+I630+N630+K630+L630+P630+Q630)</f>
        <v>84357.054095887448</v>
      </c>
      <c r="T630" s="1">
        <f>'Innlegging av opplysninger'!$C$13*((H630+J630+M630+O630)*(1-Data!H630)-(J630+O630)*(1-Data!H630)*1.8/12)</f>
        <v>545204.59848584002</v>
      </c>
      <c r="U630" s="1">
        <f>Data!I630</f>
        <v>2.2414999999999998</v>
      </c>
      <c r="V630" s="1">
        <f>Data!J630+Data!K630</f>
        <v>44501.291917614697</v>
      </c>
      <c r="W630" s="1">
        <f>Data!L630</f>
        <v>0</v>
      </c>
      <c r="X630" s="1">
        <f t="shared" si="97"/>
        <v>1088177.9545454546</v>
      </c>
      <c r="Y630" s="100">
        <f t="shared" si="98"/>
        <v>0</v>
      </c>
      <c r="Z630" s="100">
        <f t="shared" si="99"/>
        <v>155609.44749999998</v>
      </c>
      <c r="AA630" s="100">
        <f>'Innlegging av opplysninger'!$B$4*X630</f>
        <v>141463.13409090909</v>
      </c>
      <c r="AB630" s="1"/>
      <c r="AC630" s="1">
        <f>'Innlegging av opplysninger'!$B$5*X630</f>
        <v>142551.31204545454</v>
      </c>
      <c r="AD630" s="1">
        <f>'Innlegging av opplysninger'!$B$5*Y630</f>
        <v>0</v>
      </c>
      <c r="AE630" s="1">
        <f>'Innlegging av opplysninger'!$B$5*Z630</f>
        <v>20384.837622499999</v>
      </c>
      <c r="AF630" s="1">
        <f>'Innlegging av opplysninger'!$B$5*AA630</f>
        <v>18531.670565909091</v>
      </c>
      <c r="AG630" s="1"/>
      <c r="AH630" s="1">
        <f>'Innlegging av opplysninger'!$C$11*SUM(X630:AG630)</f>
        <v>59535.297542068634</v>
      </c>
      <c r="AI630" s="1">
        <f>'Innlegging av opplysninger'!$C$13*(((X630+Z630+AC630+AE630)*Data!M630)+(Z630+AE630)*(1-Data!M630)*1.8/12+Y630+AD630+AA630+AB630+AF630+AG630)</f>
        <v>9692.4852661100449</v>
      </c>
      <c r="AJ630" s="1">
        <f>'Innlegging av opplysninger'!$C$13*((X630+Z630+AC630+AE630)*(1-Data!M630)-(Z630+AE630)*(1-Data!M630)*1.8/12)</f>
        <v>71776.869265141766</v>
      </c>
      <c r="AK630" s="83">
        <f t="shared" si="94"/>
        <v>520000</v>
      </c>
      <c r="AL630" s="83">
        <f t="shared" si="95"/>
        <v>94000</v>
      </c>
      <c r="AM630" s="83">
        <f t="shared" si="96"/>
        <v>617000</v>
      </c>
    </row>
    <row r="631" spans="1:39">
      <c r="A631" t="str">
        <f t="shared" si="90"/>
        <v>1866Alle</v>
      </c>
      <c r="B631" s="6" t="str">
        <f>Data!A631</f>
        <v>1866</v>
      </c>
      <c r="C631" s="7" t="str">
        <f>Data!B631</f>
        <v>Hadsel kommune</v>
      </c>
      <c r="D631" s="7" t="str">
        <f>Data!C631</f>
        <v>Alle</v>
      </c>
      <c r="E631" s="1">
        <f>Data!D631</f>
        <v>576.34003237971297</v>
      </c>
      <c r="F631" s="1">
        <f>Data!E631+Data!F631</f>
        <v>47105.985594536214</v>
      </c>
      <c r="G631" s="1">
        <f>Data!G631</f>
        <v>598.68371207064069</v>
      </c>
      <c r="H631" s="1">
        <f t="shared" si="91"/>
        <v>296171621.04909045</v>
      </c>
      <c r="I631" s="1">
        <f t="shared" si="92"/>
        <v>3764131.527272725</v>
      </c>
      <c r="J631" s="1">
        <f t="shared" si="93"/>
        <v>35992290.309163578</v>
      </c>
      <c r="K631" s="1">
        <f>'Innlegging av opplysninger'!$B$4*H631</f>
        <v>38502310.736381762</v>
      </c>
      <c r="L631" s="1"/>
      <c r="M631" s="1">
        <f>'Innlegging av opplysninger'!$B$5*H631</f>
        <v>38798482.357430853</v>
      </c>
      <c r="N631" s="1">
        <f>'Innlegging av opplysninger'!$B$5*I631</f>
        <v>493101.23007272702</v>
      </c>
      <c r="O631" s="1">
        <f>'Innlegging av opplysninger'!$B$5*J631</f>
        <v>4714990.0305004288</v>
      </c>
      <c r="P631" s="1">
        <f>'Innlegging av opplysninger'!$B$5*K631</f>
        <v>5043802.7064660108</v>
      </c>
      <c r="Q631" s="1"/>
      <c r="R631" s="1">
        <f>'Innlegging av opplysninger'!$C$11*SUM(H631:Q631)</f>
        <v>16092267.737962384</v>
      </c>
      <c r="S631" s="1">
        <f>'Innlegging av opplysninger'!$C$13*(((H631+J631+M631+O631)*Data!H631)+(J631+O631)*(1-Data!H631)*1.8/12+I631+N631+K631+L631+P631+Q631)</f>
        <v>3071635.707427375</v>
      </c>
      <c r="T631" s="1">
        <f>'Innlegging av opplysninger'!$C$13*((H631+J631+M631+O631)*(1-Data!H631)-(J631+O631)*(1-Data!H631)*1.8/12)</f>
        <v>18949362.249784306</v>
      </c>
      <c r="U631" s="1">
        <f>Data!I631</f>
        <v>82.657366666666647</v>
      </c>
      <c r="V631" s="1">
        <f>Data!J631+Data!K631</f>
        <v>46298.960528220719</v>
      </c>
      <c r="W631" s="1">
        <f>Data!L631</f>
        <v>648.11658247036678</v>
      </c>
      <c r="X631" s="1">
        <f t="shared" si="97"/>
        <v>41748547.163636357</v>
      </c>
      <c r="Y631" s="100">
        <f t="shared" si="98"/>
        <v>584417.5636363636</v>
      </c>
      <c r="Z631" s="100">
        <f t="shared" si="99"/>
        <v>6053613.9559999984</v>
      </c>
      <c r="AA631" s="100">
        <f>'Innlegging av opplysninger'!$B$4*X631</f>
        <v>5427311.1312727267</v>
      </c>
      <c r="AB631" s="1"/>
      <c r="AC631" s="1">
        <f>'Innlegging av opplysninger'!$B$5*X631</f>
        <v>5469059.6784363631</v>
      </c>
      <c r="AD631" s="1">
        <f>'Innlegging av opplysninger'!$B$5*Y631</f>
        <v>76558.700836363641</v>
      </c>
      <c r="AE631" s="1">
        <f>'Innlegging av opplysninger'!$B$5*Z631</f>
        <v>793023.42823599977</v>
      </c>
      <c r="AF631" s="1">
        <f>'Innlegging av opplysninger'!$B$5*AA631</f>
        <v>710977.75819672726</v>
      </c>
      <c r="AG631" s="1"/>
      <c r="AH631" s="1">
        <f>'Innlegging av opplysninger'!$C$11*SUM(X631:AG631)</f>
        <v>2312813.3564495337</v>
      </c>
      <c r="AI631" s="1">
        <f>'Innlegging av opplysninger'!$C$13*(((X631+Z631+AC631+AE631)*Data!M631)+(Z631+AE631)*(1-Data!M631)*1.8/12+Y631+AD631+AA631+AB631+AF631+AG631)</f>
        <v>433543.83717994962</v>
      </c>
      <c r="AJ631" s="1">
        <f>'Innlegging av opplysninger'!$C$13*((X631+Z631+AC631+AE631)*(1-Data!M631)-(Z631+AE631)*(1-Data!M631)*1.8/12)</f>
        <v>2731358.6505930969</v>
      </c>
      <c r="AK631" s="83">
        <f t="shared" si="94"/>
        <v>18405000</v>
      </c>
      <c r="AL631" s="83">
        <f t="shared" si="95"/>
        <v>3505000</v>
      </c>
      <c r="AM631" s="83">
        <f t="shared" si="96"/>
        <v>21681000</v>
      </c>
    </row>
    <row r="632" spans="1:39">
      <c r="A632" t="str">
        <f t="shared" si="90"/>
        <v>1866Administrasjon</v>
      </c>
      <c r="B632" s="6" t="str">
        <f>Data!A632</f>
        <v>1866</v>
      </c>
      <c r="C632" s="7" t="str">
        <f>Data!B632</f>
        <v>Hadsel kommune</v>
      </c>
      <c r="D632" s="7" t="str">
        <f>Data!C632</f>
        <v>Administrasjon</v>
      </c>
      <c r="E632" s="1">
        <f>Data!D632</f>
        <v>27.200000000000003</v>
      </c>
      <c r="F632" s="1">
        <f>Data!E632+Data!F632</f>
        <v>57787.011274509794</v>
      </c>
      <c r="G632" s="1">
        <f>Data!G632</f>
        <v>0</v>
      </c>
      <c r="H632" s="1">
        <f t="shared" si="91"/>
        <v>17146982.25454545</v>
      </c>
      <c r="I632" s="1">
        <f t="shared" si="92"/>
        <v>0</v>
      </c>
      <c r="J632" s="1">
        <f t="shared" si="93"/>
        <v>2057637.8705454539</v>
      </c>
      <c r="K632" s="1">
        <f>'Innlegging av opplysninger'!$B$4*H632</f>
        <v>2229107.6930909087</v>
      </c>
      <c r="L632" s="1"/>
      <c r="M632" s="1">
        <f>'Innlegging av opplysninger'!$B$5*H632</f>
        <v>2246254.6753454539</v>
      </c>
      <c r="N632" s="1">
        <f>'Innlegging av opplysninger'!$B$5*I632</f>
        <v>0</v>
      </c>
      <c r="O632" s="1">
        <f>'Innlegging av opplysninger'!$B$5*J632</f>
        <v>269550.56104145449</v>
      </c>
      <c r="P632" s="1">
        <f>'Innlegging av opplysninger'!$B$5*K632</f>
        <v>292013.10779490904</v>
      </c>
      <c r="Q632" s="1"/>
      <c r="R632" s="1">
        <f>'Innlegging av opplysninger'!$C$11*SUM(H632:Q632)</f>
        <v>921178.75416981801</v>
      </c>
      <c r="S632" s="1">
        <f>'Innlegging av opplysninger'!$C$13*(((H632+J632+M632+O632)*Data!H632)+(J632+O632)*(1-Data!H632)*1.8/12+I632+N632+K632+L632+P632+Q632)</f>
        <v>274675.9699098877</v>
      </c>
      <c r="T632" s="1">
        <f>'Innlegging av opplysninger'!$C$13*((H632+J632+M632+O632)*(1-Data!H632)-(J632+O632)*(1-Data!H632)*1.8/12)</f>
        <v>985884.43053302111</v>
      </c>
      <c r="U632" s="1">
        <f>Data!I632</f>
        <v>6.1</v>
      </c>
      <c r="V632" s="1">
        <f>Data!J632+Data!K632</f>
        <v>50241.598360655742</v>
      </c>
      <c r="W632" s="1">
        <f>Data!L632</f>
        <v>0</v>
      </c>
      <c r="X632" s="1">
        <f t="shared" si="97"/>
        <v>3343350</v>
      </c>
      <c r="Y632" s="100">
        <f t="shared" si="98"/>
        <v>0</v>
      </c>
      <c r="Z632" s="100">
        <f t="shared" si="99"/>
        <v>478099.05</v>
      </c>
      <c r="AA632" s="100">
        <f>'Innlegging av opplysninger'!$B$4*X632</f>
        <v>434635.5</v>
      </c>
      <c r="AB632" s="1"/>
      <c r="AC632" s="1">
        <f>'Innlegging av opplysninger'!$B$5*X632</f>
        <v>437978.85000000003</v>
      </c>
      <c r="AD632" s="1">
        <f>'Innlegging av opplysninger'!$B$5*Y632</f>
        <v>0</v>
      </c>
      <c r="AE632" s="1">
        <f>'Innlegging av opplysninger'!$B$5*Z632</f>
        <v>62630.975550000003</v>
      </c>
      <c r="AF632" s="1">
        <f>'Innlegging av opplysninger'!$B$5*AA632</f>
        <v>56937.250500000002</v>
      </c>
      <c r="AG632" s="1"/>
      <c r="AH632" s="1">
        <f>'Innlegging av opplysninger'!$C$11*SUM(X632:AG632)</f>
        <v>182918.00178989995</v>
      </c>
      <c r="AI632" s="1">
        <f>'Innlegging av opplysninger'!$C$13*(((X632+Z632+AC632+AE632)*Data!M632)+(Z632+AE632)*(1-Data!M632)*1.8/12+Y632+AD632+AA632+AB632+AF632+AG632)</f>
        <v>37620.453437594188</v>
      </c>
      <c r="AJ632" s="1">
        <f>'Innlegging av opplysninger'!$C$13*((X632+Z632+AC632+AE632)*(1-Data!M632)-(Z632+AE632)*(1-Data!M632)*1.8/12)</f>
        <v>212688.39111700575</v>
      </c>
      <c r="AK632" s="83">
        <f t="shared" si="94"/>
        <v>1104000</v>
      </c>
      <c r="AL632" s="83">
        <f t="shared" si="95"/>
        <v>312000</v>
      </c>
      <c r="AM632" s="83">
        <f t="shared" si="96"/>
        <v>1199000</v>
      </c>
    </row>
    <row r="633" spans="1:39">
      <c r="A633" t="str">
        <f t="shared" si="90"/>
        <v>1866Undervisning</v>
      </c>
      <c r="B633" s="6" t="str">
        <f>Data!A633</f>
        <v>1866</v>
      </c>
      <c r="C633" s="7" t="str">
        <f>Data!B633</f>
        <v>Hadsel kommune</v>
      </c>
      <c r="D633" s="7" t="str">
        <f>Data!C633</f>
        <v>Undervisning</v>
      </c>
      <c r="E633" s="1">
        <f>Data!D633</f>
        <v>174.25290000000004</v>
      </c>
      <c r="F633" s="1">
        <f>Data!E633+Data!F633</f>
        <v>46870.025085187444</v>
      </c>
      <c r="G633" s="1">
        <f>Data!G633</f>
        <v>0</v>
      </c>
      <c r="H633" s="1">
        <f t="shared" si="91"/>
        <v>89097139.572727203</v>
      </c>
      <c r="I633" s="1">
        <f t="shared" si="92"/>
        <v>0</v>
      </c>
      <c r="J633" s="1">
        <f t="shared" si="93"/>
        <v>10691656.748727264</v>
      </c>
      <c r="K633" s="1">
        <f>'Innlegging av opplysninger'!$B$4*H633</f>
        <v>11582628.144454537</v>
      </c>
      <c r="L633" s="1"/>
      <c r="M633" s="1">
        <f>'Innlegging av opplysninger'!$B$5*H633</f>
        <v>11671725.284027264</v>
      </c>
      <c r="N633" s="1">
        <f>'Innlegging av opplysninger'!$B$5*I633</f>
        <v>0</v>
      </c>
      <c r="O633" s="1">
        <f>'Innlegging av opplysninger'!$B$5*J633</f>
        <v>1400607.0340832716</v>
      </c>
      <c r="P633" s="1">
        <f>'Innlegging av opplysninger'!$B$5*K633</f>
        <v>1517324.2869235445</v>
      </c>
      <c r="Q633" s="1"/>
      <c r="R633" s="1">
        <f>'Innlegging av opplysninger'!$C$11*SUM(H633:Q633)</f>
        <v>4786521.0806958368</v>
      </c>
      <c r="S633" s="1">
        <f>'Innlegging av opplysninger'!$C$13*(((H633+J633+M633+O633)*Data!H633)+(J633+O633)*(1-Data!H633)*1.8/12+I633+N633+K633+L633+P633+Q633)</f>
        <v>835047.63443057868</v>
      </c>
      <c r="T633" s="1">
        <f>'Innlegging av opplysninger'!$C$13*((H633+J633+M633+O633)*(1-Data!H633)-(J633+O633)*(1-Data!H633)*1.8/12)</f>
        <v>5714928.5812584618</v>
      </c>
      <c r="U633" s="1">
        <f>Data!I633</f>
        <v>22.969000000000005</v>
      </c>
      <c r="V633" s="1">
        <f>Data!J633+Data!K633</f>
        <v>45022.906054537249</v>
      </c>
      <c r="W633" s="1">
        <f>Data!L633</f>
        <v>0</v>
      </c>
      <c r="X633" s="1">
        <f t="shared" si="97"/>
        <v>11281430.499999994</v>
      </c>
      <c r="Y633" s="100">
        <f t="shared" si="98"/>
        <v>0</v>
      </c>
      <c r="Z633" s="100">
        <f t="shared" si="99"/>
        <v>1613244.5614999991</v>
      </c>
      <c r="AA633" s="100">
        <f>'Innlegging av opplysninger'!$B$4*X633</f>
        <v>1466585.9649999994</v>
      </c>
      <c r="AB633" s="1"/>
      <c r="AC633" s="1">
        <f>'Innlegging av opplysninger'!$B$5*X633</f>
        <v>1477867.3954999994</v>
      </c>
      <c r="AD633" s="1">
        <f>'Innlegging av opplysninger'!$B$5*Y633</f>
        <v>0</v>
      </c>
      <c r="AE633" s="1">
        <f>'Innlegging av opplysninger'!$B$5*Z633</f>
        <v>211335.03755649988</v>
      </c>
      <c r="AF633" s="1">
        <f>'Innlegging av opplysninger'!$B$5*AA633</f>
        <v>192122.76141499993</v>
      </c>
      <c r="AG633" s="1"/>
      <c r="AH633" s="1">
        <f>'Innlegging av opplysninger'!$C$11*SUM(X633:AG633)</f>
        <v>617218.2763969166</v>
      </c>
      <c r="AI633" s="1">
        <f>'Innlegging av opplysninger'!$C$13*(((X633+Z633+AC633+AE633)*Data!M633)+(Z633+AE633)*(1-Data!M633)*1.8/12+Y633+AD633+AA633+AB633+AF633+AG633)</f>
        <v>101272.38405022684</v>
      </c>
      <c r="AJ633" s="1">
        <f>'Innlegging av opplysninger'!$C$13*((X633+Z633+AC633+AE633)*(1-Data!M633)-(Z633+AE633)*(1-Data!M633)*1.8/12)</f>
        <v>743342.09944029071</v>
      </c>
      <c r="AK633" s="83">
        <f t="shared" si="94"/>
        <v>5404000</v>
      </c>
      <c r="AL633" s="83">
        <f t="shared" si="95"/>
        <v>936000</v>
      </c>
      <c r="AM633" s="83">
        <f t="shared" si="96"/>
        <v>6458000</v>
      </c>
    </row>
    <row r="634" spans="1:39">
      <c r="A634" t="str">
        <f t="shared" si="90"/>
        <v>1866Barnehager</v>
      </c>
      <c r="B634" s="6" t="str">
        <f>Data!A634</f>
        <v>1866</v>
      </c>
      <c r="C634" s="7" t="str">
        <f>Data!B634</f>
        <v>Hadsel kommune</v>
      </c>
      <c r="D634" s="7" t="str">
        <f>Data!C634</f>
        <v>Barnehager</v>
      </c>
      <c r="E634" s="1">
        <f>Data!D634</f>
        <v>50.806400000000004</v>
      </c>
      <c r="F634" s="1">
        <f>Data!E634+Data!F634</f>
        <v>40468.117976606605</v>
      </c>
      <c r="G634" s="1">
        <f>Data!G634</f>
        <v>0</v>
      </c>
      <c r="H634" s="1">
        <f t="shared" si="91"/>
        <v>22429520.609090898</v>
      </c>
      <c r="I634" s="1">
        <f t="shared" si="92"/>
        <v>0</v>
      </c>
      <c r="J634" s="1">
        <f t="shared" si="93"/>
        <v>2691542.4730909076</v>
      </c>
      <c r="K634" s="1">
        <f>'Innlegging av opplysninger'!$B$4*H634</f>
        <v>2915837.679181817</v>
      </c>
      <c r="L634" s="1"/>
      <c r="M634" s="1">
        <f>'Innlegging av opplysninger'!$B$5*H634</f>
        <v>2938267.1997909076</v>
      </c>
      <c r="N634" s="1">
        <f>'Innlegging av opplysninger'!$B$5*I634</f>
        <v>0</v>
      </c>
      <c r="O634" s="1">
        <f>'Innlegging av opplysninger'!$B$5*J634</f>
        <v>352592.0639749089</v>
      </c>
      <c r="P634" s="1">
        <f>'Innlegging av opplysninger'!$B$5*K634</f>
        <v>381974.73597281805</v>
      </c>
      <c r="Q634" s="1"/>
      <c r="R634" s="1">
        <f>'Innlegging av opplysninger'!$C$11*SUM(H634:Q634)</f>
        <v>1204969.9209218856</v>
      </c>
      <c r="S634" s="1">
        <f>'Innlegging av opplysninger'!$C$13*(((H634+J634+M634+O634)*Data!H634)+(J634+O634)*(1-Data!H634)*1.8/12+I634+N634+K634+L634+P634+Q634)</f>
        <v>196542.97308208531</v>
      </c>
      <c r="T634" s="1">
        <f>'Innlegging av opplysninger'!$C$13*((H634+J634+M634+O634)*(1-Data!H634)-(J634+O634)*(1-Data!H634)*1.8/12)</f>
        <v>1452363.2344952319</v>
      </c>
      <c r="U634" s="1">
        <f>Data!I634</f>
        <v>4.3</v>
      </c>
      <c r="V634" s="1">
        <f>Data!J634+Data!K634</f>
        <v>36353.155038759687</v>
      </c>
      <c r="W634" s="1">
        <f>Data!L634</f>
        <v>0</v>
      </c>
      <c r="X634" s="1">
        <f t="shared" si="97"/>
        <v>1705293.4545454541</v>
      </c>
      <c r="Y634" s="100">
        <f t="shared" si="98"/>
        <v>0</v>
      </c>
      <c r="Z634" s="100">
        <f t="shared" si="99"/>
        <v>243856.96399999992</v>
      </c>
      <c r="AA634" s="100">
        <f>'Innlegging av opplysninger'!$B$4*X634</f>
        <v>221688.14909090905</v>
      </c>
      <c r="AB634" s="1"/>
      <c r="AC634" s="1">
        <f>'Innlegging av opplysninger'!$B$5*X634</f>
        <v>223393.44254545451</v>
      </c>
      <c r="AD634" s="1">
        <f>'Innlegging av opplysninger'!$B$5*Y634</f>
        <v>0</v>
      </c>
      <c r="AE634" s="1">
        <f>'Innlegging av opplysninger'!$B$5*Z634</f>
        <v>31945.262283999989</v>
      </c>
      <c r="AF634" s="1">
        <f>'Innlegging av opplysninger'!$B$5*AA634</f>
        <v>29041.147530909086</v>
      </c>
      <c r="AG634" s="1"/>
      <c r="AH634" s="1">
        <f>'Innlegging av opplysninger'!$C$11*SUM(X634:AG634)</f>
        <v>93298.299959875614</v>
      </c>
      <c r="AI634" s="1">
        <f>'Innlegging av opplysninger'!$C$13*(((X634+Z634+AC634+AE634)*Data!M634)+(Z634+AE634)*(1-Data!M634)*1.8/12+Y634+AD634+AA634+AB634+AF634+AG634)</f>
        <v>15189.180789349743</v>
      </c>
      <c r="AJ634" s="1">
        <f>'Innlegging av opplysninger'!$C$13*((X634+Z634+AC634+AE634)*(1-Data!M634)-(Z634+AE634)*(1-Data!M634)*1.8/12)</f>
        <v>112482.17705048004</v>
      </c>
      <c r="AK634" s="83">
        <f t="shared" si="94"/>
        <v>1298000</v>
      </c>
      <c r="AL634" s="83">
        <f t="shared" si="95"/>
        <v>212000</v>
      </c>
      <c r="AM634" s="83">
        <f t="shared" si="96"/>
        <v>1565000</v>
      </c>
    </row>
    <row r="635" spans="1:39">
      <c r="A635" t="str">
        <f t="shared" si="90"/>
        <v>1866Helse/pleie/omsorg</v>
      </c>
      <c r="B635" s="6" t="str">
        <f>Data!A635</f>
        <v>1866</v>
      </c>
      <c r="C635" s="7" t="str">
        <f>Data!B635</f>
        <v>Hadsel kommune</v>
      </c>
      <c r="D635" s="7" t="str">
        <f>Data!C635</f>
        <v>Helse/pleie/omsorg</v>
      </c>
      <c r="E635" s="1">
        <f>Data!D635</f>
        <v>266.88153237971312</v>
      </c>
      <c r="F635" s="1">
        <f>Data!E635+Data!F635</f>
        <v>46021.094330318301</v>
      </c>
      <c r="G635" s="1">
        <f>Data!G635</f>
        <v>1226.8772480447947</v>
      </c>
      <c r="H635" s="1">
        <f t="shared" si="91"/>
        <v>133987420.109091</v>
      </c>
      <c r="I635" s="1">
        <f t="shared" si="92"/>
        <v>3571973.2363636382</v>
      </c>
      <c r="J635" s="1">
        <f t="shared" si="93"/>
        <v>16507127.201454556</v>
      </c>
      <c r="K635" s="1">
        <f>'Innlegging av opplysninger'!$B$4*H635</f>
        <v>17418364.614181831</v>
      </c>
      <c r="L635" s="1"/>
      <c r="M635" s="1">
        <f>'Innlegging av opplysninger'!$B$5*H635</f>
        <v>17552352.034290921</v>
      </c>
      <c r="N635" s="1">
        <f>'Innlegging av opplysninger'!$B$5*I635</f>
        <v>467928.49396363663</v>
      </c>
      <c r="O635" s="1">
        <f>'Innlegging av opplysninger'!$B$5*J635</f>
        <v>2162433.663390547</v>
      </c>
      <c r="P635" s="1">
        <f>'Innlegging av opplysninger'!$B$5*K635</f>
        <v>2281805.76445782</v>
      </c>
      <c r="Q635" s="1"/>
      <c r="R635" s="1">
        <f>'Innlegging av opplysninger'!$C$11*SUM(H635:Q635)</f>
        <v>7370077.3944533691</v>
      </c>
      <c r="S635" s="1">
        <f>'Innlegging av opplysninger'!$C$13*(((H635+J635+M635+O635)*Data!H635)+(J635+O635)*(1-Data!H635)*1.8/12+I635+N635+K635+L635+P635+Q635)</f>
        <v>1413977.5781625451</v>
      </c>
      <c r="T635" s="1">
        <f>'Innlegging av opplysninger'!$C$13*((H635+J635+M635+O635)*(1-Data!H635)-(J635+O635)*(1-Data!H635)*1.8/12)</f>
        <v>8671391.4879315402</v>
      </c>
      <c r="U635" s="1">
        <f>Data!I635</f>
        <v>37.632766666666662</v>
      </c>
      <c r="V635" s="1">
        <f>Data!J635+Data!K635</f>
        <v>46344.261848938382</v>
      </c>
      <c r="W635" s="1">
        <f>Data!L635</f>
        <v>1297.3090825991178</v>
      </c>
      <c r="X635" s="1">
        <f t="shared" si="97"/>
        <v>19026139.554545451</v>
      </c>
      <c r="Y635" s="100">
        <f t="shared" si="98"/>
        <v>532596.32727272704</v>
      </c>
      <c r="Z635" s="100">
        <f t="shared" si="99"/>
        <v>2796899.2310999995</v>
      </c>
      <c r="AA635" s="100">
        <f>'Innlegging av opplysninger'!$B$4*X635</f>
        <v>2473398.1420909087</v>
      </c>
      <c r="AB635" s="1"/>
      <c r="AC635" s="1">
        <f>'Innlegging av opplysninger'!$B$5*X635</f>
        <v>2492424.281645454</v>
      </c>
      <c r="AD635" s="1">
        <f>'Innlegging av opplysninger'!$B$5*Y635</f>
        <v>69770.118872727238</v>
      </c>
      <c r="AE635" s="1">
        <f>'Innlegging av opplysninger'!$B$5*Z635</f>
        <v>366393.79927409993</v>
      </c>
      <c r="AF635" s="1">
        <f>'Innlegging av opplysninger'!$B$5*AA635</f>
        <v>324015.15661390906</v>
      </c>
      <c r="AG635" s="1"/>
      <c r="AH635" s="1">
        <f>'Innlegging av opplysninger'!$C$11*SUM(X635:AG635)</f>
        <v>1067102.1912337805</v>
      </c>
      <c r="AI635" s="1">
        <f>'Innlegging av opplysninger'!$C$13*(((X635+Z635+AC635+AE635)*Data!M635)+(Z635+AE635)*(1-Data!M635)*1.8/12+Y635+AD635+AA635+AB635+AF635+AG635)</f>
        <v>201462.23236913211</v>
      </c>
      <c r="AJ635" s="1">
        <f>'Innlegging av opplysninger'!$C$13*((X635+Z635+AC635+AE635)*(1-Data!M635)-(Z635+AE635)*(1-Data!M635)*1.8/12)</f>
        <v>1258782.8714244622</v>
      </c>
      <c r="AK635" s="83">
        <f t="shared" si="94"/>
        <v>8437000</v>
      </c>
      <c r="AL635" s="83">
        <f t="shared" si="95"/>
        <v>1615000</v>
      </c>
      <c r="AM635" s="83">
        <f t="shared" si="96"/>
        <v>9930000</v>
      </c>
    </row>
    <row r="636" spans="1:39">
      <c r="A636" t="str">
        <f t="shared" si="90"/>
        <v>1866Samferdsel og teknikk</v>
      </c>
      <c r="B636" s="6" t="str">
        <f>Data!A636</f>
        <v>1866</v>
      </c>
      <c r="C636" s="7" t="str">
        <f>Data!B636</f>
        <v>Hadsel kommune</v>
      </c>
      <c r="D636" s="7" t="str">
        <f>Data!C636</f>
        <v>Samferdsel og teknikk</v>
      </c>
      <c r="E636" s="1">
        <f>Data!D636</f>
        <v>39.744999999999983</v>
      </c>
      <c r="F636" s="1">
        <f>Data!E636+Data!F636</f>
        <v>56012.547540571148</v>
      </c>
      <c r="G636" s="1">
        <f>Data!G636</f>
        <v>252.28531890803885</v>
      </c>
      <c r="H636" s="1">
        <f t="shared" si="91"/>
        <v>24286022.203636356</v>
      </c>
      <c r="I636" s="1">
        <f t="shared" si="92"/>
        <v>109386.32727272726</v>
      </c>
      <c r="J636" s="1">
        <f t="shared" si="93"/>
        <v>2927449.02370909</v>
      </c>
      <c r="K636" s="1">
        <f>'Innlegging av opplysninger'!$B$4*H636</f>
        <v>3157182.8864727262</v>
      </c>
      <c r="L636" s="1"/>
      <c r="M636" s="1">
        <f>'Innlegging av opplysninger'!$B$5*H636</f>
        <v>3181468.9086763626</v>
      </c>
      <c r="N636" s="1">
        <f>'Innlegging av opplysninger'!$B$5*I636</f>
        <v>14329.608872727271</v>
      </c>
      <c r="O636" s="1">
        <f>'Innlegging av opplysninger'!$B$5*J636</f>
        <v>383495.82210589078</v>
      </c>
      <c r="P636" s="1">
        <f>'Innlegging av opplysninger'!$B$5*K636</f>
        <v>413590.95812792715</v>
      </c>
      <c r="Q636" s="1"/>
      <c r="R636" s="1">
        <f>'Innlegging av opplysninger'!$C$11*SUM(H636:Q636)</f>
        <v>1309971.1780772046</v>
      </c>
      <c r="S636" s="1">
        <f>'Innlegging av opplysninger'!$C$13*(((H636+J636+M636+O636)*Data!H636)+(J636+O636)*(1-Data!H636)*1.8/12+I636+N636+K636+L636+P636+Q636)</f>
        <v>243117.71415323165</v>
      </c>
      <c r="T636" s="1">
        <f>'Innlegging av opplysninger'!$C$13*((H636+J636+M636+O636)*(1-Data!H636)-(J636+O636)*(1-Data!H636)*1.8/12)</f>
        <v>1549474.4242682061</v>
      </c>
      <c r="U636" s="1">
        <f>Data!I636</f>
        <v>8</v>
      </c>
      <c r="V636" s="1">
        <f>Data!J636+Data!K636</f>
        <v>50143.087083333332</v>
      </c>
      <c r="W636" s="1">
        <f>Data!L636</f>
        <v>69.087500000000006</v>
      </c>
      <c r="X636" s="1">
        <f t="shared" si="97"/>
        <v>4376123.9636363629</v>
      </c>
      <c r="Y636" s="100">
        <f t="shared" si="98"/>
        <v>6029.454545454546</v>
      </c>
      <c r="Z636" s="100">
        <f t="shared" si="99"/>
        <v>626647.93879999977</v>
      </c>
      <c r="AA636" s="100">
        <f>'Innlegging av opplysninger'!$B$4*X636</f>
        <v>568896.11527272721</v>
      </c>
      <c r="AB636" s="1"/>
      <c r="AC636" s="1">
        <f>'Innlegging av opplysninger'!$B$5*X636</f>
        <v>573272.23923636356</v>
      </c>
      <c r="AD636" s="1">
        <f>'Innlegging av opplysninger'!$B$5*Y636</f>
        <v>789.85854545454561</v>
      </c>
      <c r="AE636" s="1">
        <f>'Innlegging av opplysninger'!$B$5*Z636</f>
        <v>82090.879982799976</v>
      </c>
      <c r="AF636" s="1">
        <f>'Innlegging av opplysninger'!$B$5*AA636</f>
        <v>74525.391100727269</v>
      </c>
      <c r="AG636" s="1"/>
      <c r="AH636" s="1">
        <f>'Innlegging av opplysninger'!$C$11*SUM(X636:AG636)</f>
        <v>239718.28196255575</v>
      </c>
      <c r="AI636" s="1">
        <f>'Innlegging av opplysninger'!$C$13*(((X636+Z636+AC636+AE636)*Data!M636)+(Z636+AE636)*(1-Data!M636)*1.8/12+Y636+AD636+AA636+AB636+AF636+AG636)</f>
        <v>57252.590411980702</v>
      </c>
      <c r="AJ636" s="1">
        <f>'Innlegging av opplysninger'!$C$13*((X636+Z636+AC636+AE636)*(1-Data!M636)-(Z636+AE636)*(1-Data!M636)*1.8/12)</f>
        <v>270782.95332625357</v>
      </c>
      <c r="AK636" s="83">
        <f t="shared" si="94"/>
        <v>1550000</v>
      </c>
      <c r="AL636" s="83">
        <f t="shared" si="95"/>
        <v>300000</v>
      </c>
      <c r="AM636" s="83">
        <f t="shared" si="96"/>
        <v>1820000</v>
      </c>
    </row>
    <row r="637" spans="1:39">
      <c r="A637" t="str">
        <f t="shared" si="90"/>
        <v>1866Annet</v>
      </c>
      <c r="B637" s="6" t="str">
        <f>Data!A637</f>
        <v>1866</v>
      </c>
      <c r="C637" s="7" t="str">
        <f>Data!B637</f>
        <v>Hadsel kommune</v>
      </c>
      <c r="D637" s="7" t="str">
        <f>Data!C637</f>
        <v>Annet</v>
      </c>
      <c r="E637" s="1">
        <f>Data!D637</f>
        <v>17.4542</v>
      </c>
      <c r="F637" s="1">
        <f>Data!E637+Data!F637</f>
        <v>48445.789217876903</v>
      </c>
      <c r="G637" s="1">
        <f>Data!G637</f>
        <v>434.70511395538034</v>
      </c>
      <c r="H637" s="1">
        <f t="shared" si="91"/>
        <v>9224536.3000000045</v>
      </c>
      <c r="I637" s="1">
        <f t="shared" si="92"/>
        <v>82771.963636363624</v>
      </c>
      <c r="J637" s="1">
        <f t="shared" si="93"/>
        <v>1116876.991636364</v>
      </c>
      <c r="K637" s="1">
        <f>'Innlegging av opplysninger'!$B$4*H637</f>
        <v>1199189.7190000005</v>
      </c>
      <c r="L637" s="1"/>
      <c r="M637" s="1">
        <f>'Innlegging av opplysninger'!$B$5*H637</f>
        <v>1208414.2553000005</v>
      </c>
      <c r="N637" s="1">
        <f>'Innlegging av opplysninger'!$B$5*I637</f>
        <v>10843.127236363634</v>
      </c>
      <c r="O637" s="1">
        <f>'Innlegging av opplysninger'!$B$5*J637</f>
        <v>146310.88590436371</v>
      </c>
      <c r="P637" s="1">
        <f>'Innlegging av opplysninger'!$B$5*K637</f>
        <v>157093.85318900007</v>
      </c>
      <c r="Q637" s="1"/>
      <c r="R637" s="1">
        <f>'Innlegging av opplysninger'!$C$11*SUM(H637:Q637)</f>
        <v>499549.40964429354</v>
      </c>
      <c r="S637" s="1">
        <f>'Innlegging av opplysninger'!$C$13*(((H637+J637+M637+O637)*Data!H637)+(J637+O637)*(1-Data!H637)*1.8/12+I637+N637+K637+L637+P637+Q637)</f>
        <v>108071.34397098432</v>
      </c>
      <c r="T637" s="1">
        <f>'Innlegging av opplysninger'!$C$13*((H637+J637+M637+O637)*(1-Data!H637)-(J637+O637)*(1-Data!H637)*1.8/12)</f>
        <v>575522.58501594362</v>
      </c>
      <c r="U637" s="1">
        <f>Data!I637</f>
        <v>3.6556000000000002</v>
      </c>
      <c r="V637" s="1">
        <f>Data!J637+Data!K637</f>
        <v>50557.83501112448</v>
      </c>
      <c r="W637" s="1">
        <f>Data!L637</f>
        <v>1148.2602035233613</v>
      </c>
      <c r="X637" s="1">
        <f t="shared" si="97"/>
        <v>2016209.6909090909</v>
      </c>
      <c r="Y637" s="100">
        <f t="shared" si="98"/>
        <v>45791.781818181815</v>
      </c>
      <c r="Z637" s="100">
        <f t="shared" si="99"/>
        <v>294866.21059999999</v>
      </c>
      <c r="AA637" s="100">
        <f>'Innlegging av opplysninger'!$B$4*X637</f>
        <v>262107.25981818183</v>
      </c>
      <c r="AB637" s="1"/>
      <c r="AC637" s="1">
        <f>'Innlegging av opplysninger'!$B$5*X637</f>
        <v>264123.46950909094</v>
      </c>
      <c r="AD637" s="1">
        <f>'Innlegging av opplysninger'!$B$5*Y637</f>
        <v>5998.7234181818176</v>
      </c>
      <c r="AE637" s="1">
        <f>'Innlegging av opplysninger'!$B$5*Z637</f>
        <v>38627.473588599998</v>
      </c>
      <c r="AF637" s="1">
        <f>'Innlegging av opplysninger'!$B$5*AA637</f>
        <v>34336.051036181823</v>
      </c>
      <c r="AG637" s="1"/>
      <c r="AH637" s="1">
        <f>'Innlegging av opplysninger'!$C$11*SUM(X637:AG637)</f>
        <v>112558.30510650533</v>
      </c>
      <c r="AI637" s="1">
        <f>'Innlegging av opplysninger'!$C$13*(((X637+Z637+AC637+AE637)*Data!M637)+(Z637+AE637)*(1-Data!M637)*1.8/12+Y637+AD637+AA637+AB637+AF637+AG637)</f>
        <v>20709.409173388896</v>
      </c>
      <c r="AJ637" s="1">
        <f>'Innlegging av opplysninger'!$C$13*((X637+Z637+AC637+AE637)*(1-Data!M637)-(Z637+AE637)*(1-Data!M637)*1.8/12)</f>
        <v>133317.74518288154</v>
      </c>
      <c r="AK637" s="83">
        <f t="shared" si="94"/>
        <v>612000</v>
      </c>
      <c r="AL637" s="83">
        <f t="shared" si="95"/>
        <v>129000</v>
      </c>
      <c r="AM637" s="83">
        <f t="shared" si="96"/>
        <v>709000</v>
      </c>
    </row>
    <row r="638" spans="1:39">
      <c r="A638" t="str">
        <f t="shared" si="90"/>
        <v>1867Alle</v>
      </c>
      <c r="B638" s="6" t="str">
        <f>Data!A638</f>
        <v>1867</v>
      </c>
      <c r="C638" s="7" t="str">
        <f>Data!B638</f>
        <v>Bø kommune</v>
      </c>
      <c r="D638" s="7" t="str">
        <f>Data!C638</f>
        <v>Alle</v>
      </c>
      <c r="E638" s="1">
        <f>Data!D638</f>
        <v>242.23470000000009</v>
      </c>
      <c r="F638" s="1">
        <f>Data!E638+Data!F638</f>
        <v>46313.146791795974</v>
      </c>
      <c r="G638" s="1">
        <f>Data!G638</f>
        <v>399.50527319166065</v>
      </c>
      <c r="H638" s="1">
        <f t="shared" si="91"/>
        <v>122385286.02727269</v>
      </c>
      <c r="I638" s="1">
        <f t="shared" si="92"/>
        <v>1055716.7999999998</v>
      </c>
      <c r="J638" s="1">
        <f t="shared" si="93"/>
        <v>14812920.339272721</v>
      </c>
      <c r="K638" s="1">
        <f>'Innlegging av opplysninger'!$B$4*H638</f>
        <v>15910087.18354545</v>
      </c>
      <c r="L638" s="1"/>
      <c r="M638" s="1">
        <f>'Innlegging av opplysninger'!$B$5*H638</f>
        <v>16032472.469572723</v>
      </c>
      <c r="N638" s="1">
        <f>'Innlegging av opplysninger'!$B$5*I638</f>
        <v>138298.90079999997</v>
      </c>
      <c r="O638" s="1">
        <f>'Innlegging av opplysninger'!$B$5*J638</f>
        <v>1940492.5644447266</v>
      </c>
      <c r="P638" s="1">
        <f>'Innlegging av opplysninger'!$B$5*K638</f>
        <v>2084221.421044454</v>
      </c>
      <c r="Q638" s="1"/>
      <c r="R638" s="1">
        <f>'Innlegging av opplysninger'!$C$11*SUM(H638:Q638)</f>
        <v>6625660.8368262025</v>
      </c>
      <c r="S638" s="1">
        <f>'Innlegging av opplysninger'!$C$13*(((H638+J638+M638+O638)*Data!H638)+(J638+O638)*(1-Data!H638)*1.8/12+I638+N638+K638+L638+P638+Q638)</f>
        <v>1271013.9469121462</v>
      </c>
      <c r="T638" s="1">
        <f>'Innlegging av opplysninger'!$C$13*((H638+J638+M638+O638)*(1-Data!H638)-(J638+O638)*(1-Data!H638)*1.8/12)</f>
        <v>7795679.8297973974</v>
      </c>
      <c r="U638" s="1">
        <f>Data!I638</f>
        <v>36.531300000000002</v>
      </c>
      <c r="V638" s="1">
        <f>Data!J638+Data!K638</f>
        <v>49310.400533241351</v>
      </c>
      <c r="W638" s="1">
        <f>Data!L638</f>
        <v>408.97422210542732</v>
      </c>
      <c r="X638" s="1">
        <f t="shared" si="97"/>
        <v>19651342.199999996</v>
      </c>
      <c r="Y638" s="100">
        <f t="shared" si="98"/>
        <v>162985.74545454542</v>
      </c>
      <c r="Z638" s="100">
        <f t="shared" si="99"/>
        <v>2833448.8961999994</v>
      </c>
      <c r="AA638" s="100">
        <f>'Innlegging av opplysninger'!$B$4*X638</f>
        <v>2554674.4859999996</v>
      </c>
      <c r="AB638" s="1"/>
      <c r="AC638" s="1">
        <f>'Innlegging av opplysninger'!$B$5*X638</f>
        <v>2574325.8281999994</v>
      </c>
      <c r="AD638" s="1">
        <f>'Innlegging av opplysninger'!$B$5*Y638</f>
        <v>21351.13265454545</v>
      </c>
      <c r="AE638" s="1">
        <f>'Innlegging av opplysninger'!$B$5*Z638</f>
        <v>371181.80540219991</v>
      </c>
      <c r="AF638" s="1">
        <f>'Innlegging av opplysninger'!$B$5*AA638</f>
        <v>334662.35766599997</v>
      </c>
      <c r="AG638" s="1"/>
      <c r="AH638" s="1">
        <f>'Innlegging av opplysninger'!$C$11*SUM(X638:AG638)</f>
        <v>1083150.9531599367</v>
      </c>
      <c r="AI638" s="1">
        <f>'Innlegging av opplysninger'!$C$13*(((X638+Z638+AC638+AE638)*Data!M638)+(Z638+AE638)*(1-Data!M638)*1.8/12+Y638+AD638+AA638+AB638+AF638+AG638)</f>
        <v>252727.28759212425</v>
      </c>
      <c r="AJ638" s="1">
        <f>'Innlegging av opplysninger'!$C$13*((X638+Z638+AC638+AE638)*(1-Data!M638)-(Z638+AE638)*(1-Data!M638)*1.8/12)</f>
        <v>1229479.2798898946</v>
      </c>
      <c r="AK638" s="83">
        <f t="shared" si="94"/>
        <v>7709000</v>
      </c>
      <c r="AL638" s="83">
        <f t="shared" si="95"/>
        <v>1524000</v>
      </c>
      <c r="AM638" s="83">
        <f t="shared" si="96"/>
        <v>9025000</v>
      </c>
    </row>
    <row r="639" spans="1:39">
      <c r="A639" t="str">
        <f t="shared" si="90"/>
        <v>1867Administrasjon</v>
      </c>
      <c r="B639" s="6" t="str">
        <f>Data!A639</f>
        <v>1867</v>
      </c>
      <c r="C639" s="7" t="str">
        <f>Data!B639</f>
        <v>Bø kommune</v>
      </c>
      <c r="D639" s="7" t="str">
        <f>Data!C639</f>
        <v>Administrasjon</v>
      </c>
      <c r="E639" s="1">
        <f>Data!D639</f>
        <v>20.5</v>
      </c>
      <c r="F639" s="1">
        <f>Data!E639+Data!F639</f>
        <v>51328.398373983742</v>
      </c>
      <c r="G639" s="1">
        <f>Data!G639</f>
        <v>4.2068292682926831</v>
      </c>
      <c r="H639" s="1">
        <f t="shared" si="91"/>
        <v>11478896.363636363</v>
      </c>
      <c r="I639" s="1">
        <f t="shared" si="92"/>
        <v>940.8</v>
      </c>
      <c r="J639" s="1">
        <f t="shared" si="93"/>
        <v>1377580.4596363637</v>
      </c>
      <c r="K639" s="1">
        <f>'Innlegging av opplysninger'!$B$4*H639</f>
        <v>1492256.5272727273</v>
      </c>
      <c r="L639" s="1"/>
      <c r="M639" s="1">
        <f>'Innlegging av opplysninger'!$B$5*H639</f>
        <v>1503735.4236363636</v>
      </c>
      <c r="N639" s="1">
        <f>'Innlegging av opplysninger'!$B$5*I639</f>
        <v>123.2448</v>
      </c>
      <c r="O639" s="1">
        <f>'Innlegging av opplysninger'!$B$5*J639</f>
        <v>180463.04021236364</v>
      </c>
      <c r="P639" s="1">
        <f>'Innlegging av opplysninger'!$B$5*K639</f>
        <v>195485.60507272728</v>
      </c>
      <c r="Q639" s="1"/>
      <c r="R639" s="1">
        <f>'Innlegging av opplysninger'!$C$11*SUM(H639:Q639)</f>
        <v>616720.29564214253</v>
      </c>
      <c r="S639" s="1">
        <f>'Innlegging av opplysninger'!$C$13*(((H639+J639+M639+O639)*Data!H639)+(J639+O639)*(1-Data!H639)*1.8/12+I639+N639+K639+L639+P639+Q639)</f>
        <v>163175.83392782588</v>
      </c>
      <c r="T639" s="1">
        <f>'Innlegging av opplysninger'!$C$13*((H639+J639+M639+O639)*(1-Data!H639)-(J639+O639)*(1-Data!H639)*1.8/12)</f>
        <v>680757.20221405337</v>
      </c>
      <c r="U639" s="1">
        <f>Data!I639</f>
        <v>4.0999999999999996</v>
      </c>
      <c r="V639" s="1">
        <f>Data!J639+Data!K639</f>
        <v>53769.024390243903</v>
      </c>
      <c r="W639" s="1">
        <f>Data!L639</f>
        <v>0</v>
      </c>
      <c r="X639" s="1">
        <f t="shared" si="97"/>
        <v>2404941.8181818179</v>
      </c>
      <c r="Y639" s="100">
        <f t="shared" si="98"/>
        <v>0</v>
      </c>
      <c r="Z639" s="100">
        <f t="shared" si="99"/>
        <v>343906.67999999993</v>
      </c>
      <c r="AA639" s="100">
        <f>'Innlegging av opplysninger'!$B$4*X639</f>
        <v>312642.43636363634</v>
      </c>
      <c r="AB639" s="1"/>
      <c r="AC639" s="1">
        <f>'Innlegging av opplysninger'!$B$5*X639</f>
        <v>315047.37818181817</v>
      </c>
      <c r="AD639" s="1">
        <f>'Innlegging av opplysninger'!$B$5*Y639</f>
        <v>0</v>
      </c>
      <c r="AE639" s="1">
        <f>'Innlegging av opplysninger'!$B$5*Z639</f>
        <v>45051.775079999992</v>
      </c>
      <c r="AF639" s="1">
        <f>'Innlegging av opplysninger'!$B$5*AA639</f>
        <v>40956.159163636359</v>
      </c>
      <c r="AG639" s="1"/>
      <c r="AH639" s="1">
        <f>'Innlegging av opplysninger'!$C$11*SUM(X639:AG639)</f>
        <v>131576.75738489453</v>
      </c>
      <c r="AI639" s="1">
        <f>'Innlegging av opplysninger'!$C$13*(((X639+Z639+AC639+AE639)*Data!M639)+(Z639+AE639)*(1-Data!M639)*1.8/12+Y639+AD639+AA639+AB639+AF639+AG639)</f>
        <v>34149.959306509088</v>
      </c>
      <c r="AJ639" s="1">
        <f>'Innlegging av opplysninger'!$C$13*((X639+Z639+AC639+AE639)*(1-Data!M639)-(Z639+AE639)*(1-Data!M639)*1.8/12)</f>
        <v>145902.44553597816</v>
      </c>
      <c r="AK639" s="83">
        <f t="shared" si="94"/>
        <v>748000</v>
      </c>
      <c r="AL639" s="83">
        <f t="shared" si="95"/>
        <v>197000</v>
      </c>
      <c r="AM639" s="83">
        <f t="shared" si="96"/>
        <v>827000</v>
      </c>
    </row>
    <row r="640" spans="1:39">
      <c r="A640" t="str">
        <f t="shared" si="90"/>
        <v>1867Undervisning</v>
      </c>
      <c r="B640" s="6" t="str">
        <f>Data!A640</f>
        <v>1867</v>
      </c>
      <c r="C640" s="7" t="str">
        <f>Data!B640</f>
        <v>Bø kommune</v>
      </c>
      <c r="D640" s="7" t="str">
        <f>Data!C640</f>
        <v>Undervisning</v>
      </c>
      <c r="E640" s="1">
        <f>Data!D640</f>
        <v>56.709399999999995</v>
      </c>
      <c r="F640" s="1">
        <f>Data!E640+Data!F640</f>
        <v>47473.722977730904</v>
      </c>
      <c r="G640" s="1">
        <f>Data!G640</f>
        <v>0</v>
      </c>
      <c r="H640" s="1">
        <f t="shared" si="91"/>
        <v>29369523.772727262</v>
      </c>
      <c r="I640" s="1">
        <f t="shared" si="92"/>
        <v>0</v>
      </c>
      <c r="J640" s="1">
        <f t="shared" si="93"/>
        <v>3524342.8527272712</v>
      </c>
      <c r="K640" s="1">
        <f>'Innlegging av opplysninger'!$B$4*H640</f>
        <v>3818038.0904545444</v>
      </c>
      <c r="L640" s="1"/>
      <c r="M640" s="1">
        <f>'Innlegging av opplysninger'!$B$5*H640</f>
        <v>3847407.6142272716</v>
      </c>
      <c r="N640" s="1">
        <f>'Innlegging av opplysninger'!$B$5*I640</f>
        <v>0</v>
      </c>
      <c r="O640" s="1">
        <f>'Innlegging av opplysninger'!$B$5*J640</f>
        <v>461688.91370727256</v>
      </c>
      <c r="P640" s="1">
        <f>'Innlegging av opplysninger'!$B$5*K640</f>
        <v>500162.98984954535</v>
      </c>
      <c r="Q640" s="1"/>
      <c r="R640" s="1">
        <f>'Innlegging av opplysninger'!$C$11*SUM(H640:Q640)</f>
        <v>1577804.2408803403</v>
      </c>
      <c r="S640" s="1">
        <f>'Innlegging av opplysninger'!$C$13*(((H640+J640+M640+O640)*Data!H640)+(J640+O640)*(1-Data!H640)*1.8/12+I640+N640+K640+L640+P640+Q640)</f>
        <v>283396.80473823479</v>
      </c>
      <c r="T640" s="1">
        <f>'Innlegging av opplysninger'!$C$13*((H640+J640+M640+O640)*(1-Data!H640)-(J640+O640)*(1-Data!H640)*1.8/12)</f>
        <v>1875703.7354138098</v>
      </c>
      <c r="U640" s="1">
        <f>Data!I640</f>
        <v>7.7</v>
      </c>
      <c r="V640" s="1">
        <f>Data!J640+Data!K640</f>
        <v>49260.519480519491</v>
      </c>
      <c r="W640" s="1">
        <f>Data!L640</f>
        <v>0</v>
      </c>
      <c r="X640" s="1">
        <f t="shared" si="97"/>
        <v>4137883.6363636372</v>
      </c>
      <c r="Y640" s="100">
        <f t="shared" si="98"/>
        <v>0</v>
      </c>
      <c r="Z640" s="100">
        <f t="shared" si="99"/>
        <v>591717.3600000001</v>
      </c>
      <c r="AA640" s="100">
        <f>'Innlegging av opplysninger'!$B$4*X640</f>
        <v>537924.8727272728</v>
      </c>
      <c r="AB640" s="1"/>
      <c r="AC640" s="1">
        <f>'Innlegging av opplysninger'!$B$5*X640</f>
        <v>542062.75636363646</v>
      </c>
      <c r="AD640" s="1">
        <f>'Innlegging av opplysninger'!$B$5*Y640</f>
        <v>0</v>
      </c>
      <c r="AE640" s="1">
        <f>'Innlegging av opplysninger'!$B$5*Z640</f>
        <v>77514.974160000012</v>
      </c>
      <c r="AF640" s="1">
        <f>'Innlegging av opplysninger'!$B$5*AA640</f>
        <v>70468.158327272744</v>
      </c>
      <c r="AG640" s="1"/>
      <c r="AH640" s="1">
        <f>'Innlegging av opplysninger'!$C$11*SUM(X640:AG640)</f>
        <v>226387.72680178913</v>
      </c>
      <c r="AI640" s="1">
        <f>'Innlegging av opplysninger'!$C$13*(((X640+Z640+AC640+AE640)*Data!M640)+(Z640+AE640)*(1-Data!M640)*1.8/12+Y640+AD640+AA640+AB640+AF640+AG640)</f>
        <v>48086.301697114919</v>
      </c>
      <c r="AJ640" s="1">
        <f>'Innlegging av opplysninger'!$C$13*((X640+Z640+AC640+AE640)*(1-Data!M640)-(Z640+AE640)*(1-Data!M640)*1.8/12)</f>
        <v>261707.42971585967</v>
      </c>
      <c r="AK640" s="83">
        <f t="shared" si="94"/>
        <v>1804000</v>
      </c>
      <c r="AL640" s="83">
        <f t="shared" si="95"/>
        <v>331000</v>
      </c>
      <c r="AM640" s="83">
        <f t="shared" si="96"/>
        <v>2137000</v>
      </c>
    </row>
    <row r="641" spans="1:39">
      <c r="A641" t="str">
        <f t="shared" si="90"/>
        <v>1867Barnehager</v>
      </c>
      <c r="B641" s="6" t="str">
        <f>Data!A641</f>
        <v>1867</v>
      </c>
      <c r="C641" s="7" t="str">
        <f>Data!B641</f>
        <v>Bø kommune</v>
      </c>
      <c r="D641" s="7" t="str">
        <f>Data!C641</f>
        <v>Barnehager</v>
      </c>
      <c r="E641" s="1">
        <f>Data!D641</f>
        <v>32.810299999999998</v>
      </c>
      <c r="F641" s="1">
        <f>Data!E641+Data!F641</f>
        <v>39409.782039989477</v>
      </c>
      <c r="G641" s="1">
        <f>Data!G641</f>
        <v>0</v>
      </c>
      <c r="H641" s="1">
        <f t="shared" si="91"/>
        <v>14105964.781818181</v>
      </c>
      <c r="I641" s="1">
        <f t="shared" si="92"/>
        <v>0</v>
      </c>
      <c r="J641" s="1">
        <f t="shared" si="93"/>
        <v>1692715.7738181816</v>
      </c>
      <c r="K641" s="1">
        <f>'Innlegging av opplysninger'!$B$4*H641</f>
        <v>1833775.4216363637</v>
      </c>
      <c r="L641" s="1"/>
      <c r="M641" s="1">
        <f>'Innlegging av opplysninger'!$B$5*H641</f>
        <v>1847881.3864181819</v>
      </c>
      <c r="N641" s="1">
        <f>'Innlegging av opplysninger'!$B$5*I641</f>
        <v>0</v>
      </c>
      <c r="O641" s="1">
        <f>'Innlegging av opplysninger'!$B$5*J641</f>
        <v>221745.76637018181</v>
      </c>
      <c r="P641" s="1">
        <f>'Innlegging av opplysninger'!$B$5*K641</f>
        <v>240224.58023436365</v>
      </c>
      <c r="Q641" s="1"/>
      <c r="R641" s="1">
        <f>'Innlegging av opplysninger'!$C$11*SUM(H641:Q641)</f>
        <v>757807.69299122726</v>
      </c>
      <c r="S641" s="1">
        <f>'Innlegging av opplysninger'!$C$13*(((H641+J641+M641+O641)*Data!H641)+(J641+O641)*(1-Data!H641)*1.8/12+I641+N641+K641+L641+P641+Q641)</f>
        <v>122780.80011074705</v>
      </c>
      <c r="T641" s="1">
        <f>'Innlegging av opplysninger'!$C$13*((H641+J641+M641+O641)*(1-Data!H641)-(J641+O641)*(1-Data!H641)*1.8/12)</f>
        <v>914219.20082461636</v>
      </c>
      <c r="U641" s="1">
        <f>Data!I641</f>
        <v>4.7</v>
      </c>
      <c r="V641" s="1">
        <f>Data!J641+Data!K641</f>
        <v>46250.106382978724</v>
      </c>
      <c r="W641" s="1">
        <f>Data!L641</f>
        <v>0</v>
      </c>
      <c r="X641" s="1">
        <f t="shared" si="97"/>
        <v>2371369.0909090908</v>
      </c>
      <c r="Y641" s="100">
        <f t="shared" si="98"/>
        <v>0</v>
      </c>
      <c r="Z641" s="100">
        <f t="shared" si="99"/>
        <v>339105.77999999997</v>
      </c>
      <c r="AA641" s="100">
        <f>'Innlegging av opplysninger'!$B$4*X641</f>
        <v>308277.98181818181</v>
      </c>
      <c r="AB641" s="1"/>
      <c r="AC641" s="1">
        <f>'Innlegging av opplysninger'!$B$5*X641</f>
        <v>310649.35090909089</v>
      </c>
      <c r="AD641" s="1">
        <f>'Innlegging av opplysninger'!$B$5*Y641</f>
        <v>0</v>
      </c>
      <c r="AE641" s="1">
        <f>'Innlegging av opplysninger'!$B$5*Z641</f>
        <v>44422.857179999999</v>
      </c>
      <c r="AF641" s="1">
        <f>'Innlegging av opplysninger'!$B$5*AA641</f>
        <v>40384.415618181818</v>
      </c>
      <c r="AG641" s="1"/>
      <c r="AH641" s="1">
        <f>'Innlegging av opplysninger'!$C$11*SUM(X641:AG641)</f>
        <v>129739.96010451271</v>
      </c>
      <c r="AI641" s="1">
        <f>'Innlegging av opplysninger'!$C$13*(((X641+Z641+AC641+AE641)*Data!M641)+(Z641+AE641)*(1-Data!M641)*1.8/12+Y641+AD641+AA641+AB641+AF641+AG641)</f>
        <v>21121.968036694907</v>
      </c>
      <c r="AJ641" s="1">
        <f>'Innlegging av opplysninger'!$C$13*((X641+Z641+AC641+AE641)*(1-Data!M641)-(Z641+AE641)*(1-Data!M641)*1.8/12)</f>
        <v>156416.92473790143</v>
      </c>
      <c r="AK641" s="83">
        <f t="shared" si="94"/>
        <v>888000</v>
      </c>
      <c r="AL641" s="83">
        <f t="shared" si="95"/>
        <v>144000</v>
      </c>
      <c r="AM641" s="83">
        <f t="shared" si="96"/>
        <v>1071000</v>
      </c>
    </row>
    <row r="642" spans="1:39">
      <c r="A642" t="str">
        <f t="shared" si="90"/>
        <v>1867Helse/pleie/omsorg</v>
      </c>
      <c r="B642" s="6" t="str">
        <f>Data!A642</f>
        <v>1867</v>
      </c>
      <c r="C642" s="7" t="str">
        <f>Data!B642</f>
        <v>Bø kommune</v>
      </c>
      <c r="D642" s="7" t="str">
        <f>Data!C642</f>
        <v>Helse/pleie/omsorg</v>
      </c>
      <c r="E642" s="1">
        <f>Data!D642</f>
        <v>117.7915</v>
      </c>
      <c r="F642" s="1">
        <f>Data!E642+Data!F642</f>
        <v>46777.075284153208</v>
      </c>
      <c r="G642" s="1">
        <f>Data!G642</f>
        <v>820.39765178302378</v>
      </c>
      <c r="H642" s="1">
        <f t="shared" si="91"/>
        <v>60108456.690909073</v>
      </c>
      <c r="I642" s="1">
        <f t="shared" si="92"/>
        <v>1054209.4909090912</v>
      </c>
      <c r="J642" s="1">
        <f t="shared" si="93"/>
        <v>7339519.9418181796</v>
      </c>
      <c r="K642" s="1">
        <f>'Innlegging av opplysninger'!$B$4*H642</f>
        <v>7814099.3698181799</v>
      </c>
      <c r="L642" s="1"/>
      <c r="M642" s="1">
        <f>'Innlegging av opplysninger'!$B$5*H642</f>
        <v>7874207.8265090892</v>
      </c>
      <c r="N642" s="1">
        <f>'Innlegging av opplysninger'!$B$5*I642</f>
        <v>138101.44330909094</v>
      </c>
      <c r="O642" s="1">
        <f>'Innlegging av opplysninger'!$B$5*J642</f>
        <v>961477.11237818154</v>
      </c>
      <c r="P642" s="1">
        <f>'Innlegging av opplysninger'!$B$5*K642</f>
        <v>1023647.0174461816</v>
      </c>
      <c r="Q642" s="1"/>
      <c r="R642" s="1">
        <f>'Innlegging av opplysninger'!$C$11*SUM(H642:Q642)</f>
        <v>3279921.317937688</v>
      </c>
      <c r="S642" s="1">
        <f>'Innlegging av opplysninger'!$C$13*(((H642+J642+M642+O642)*Data!H642)+(J642+O642)*(1-Data!H642)*1.8/12+I642+N642+K642+L642+P642+Q642)</f>
        <v>637861.05254126701</v>
      </c>
      <c r="T642" s="1">
        <f>'Innlegging av opplysninger'!$C$13*((H642+J642+M642+O642)*(1-Data!H642)-(J642+O642)*(1-Data!H642)*1.8/12)</f>
        <v>3850452.3298997795</v>
      </c>
      <c r="U642" s="1">
        <f>Data!I642</f>
        <v>19.031300000000002</v>
      </c>
      <c r="V642" s="1">
        <f>Data!J642+Data!K642</f>
        <v>49674.143910295148</v>
      </c>
      <c r="W642" s="1">
        <f>Data!L642</f>
        <v>785.04148429166662</v>
      </c>
      <c r="X642" s="1">
        <f t="shared" si="97"/>
        <v>10313056.745454546</v>
      </c>
      <c r="Y642" s="100">
        <f t="shared" si="98"/>
        <v>162985.74545454539</v>
      </c>
      <c r="Z642" s="100">
        <f t="shared" si="99"/>
        <v>1498074.0762</v>
      </c>
      <c r="AA642" s="100">
        <f>'Innlegging av opplysninger'!$B$4*X642</f>
        <v>1340697.3769090911</v>
      </c>
      <c r="AB642" s="1"/>
      <c r="AC642" s="1">
        <f>'Innlegging av opplysninger'!$B$5*X642</f>
        <v>1351010.4336545456</v>
      </c>
      <c r="AD642" s="1">
        <f>'Innlegging av opplysninger'!$B$5*Y642</f>
        <v>21351.132654545447</v>
      </c>
      <c r="AE642" s="1">
        <f>'Innlegging av opplysninger'!$B$5*Z642</f>
        <v>196247.70398220001</v>
      </c>
      <c r="AF642" s="1">
        <f>'Innlegging av opplysninger'!$B$5*AA642</f>
        <v>175631.35637509095</v>
      </c>
      <c r="AG642" s="1"/>
      <c r="AH642" s="1">
        <f>'Innlegging av opplysninger'!$C$11*SUM(X642:AG642)</f>
        <v>572244.07368601358</v>
      </c>
      <c r="AI642" s="1">
        <f>'Innlegging av opplysninger'!$C$13*(((X642+Z642+AC642+AE642)*Data!M642)+(Z642+AE642)*(1-Data!M642)*1.8/12+Y642+AD642+AA642+AB642+AF642+AG642)</f>
        <v>145605.82671671265</v>
      </c>
      <c r="AJ642" s="1">
        <f>'Innlegging av opplysninger'!$C$13*((X642+Z642+AC642+AE642)*(1-Data!M642)-(Z642+AE642)*(1-Data!M642)*1.8/12)</f>
        <v>637465.01095888473</v>
      </c>
      <c r="AK642" s="83">
        <f t="shared" si="94"/>
        <v>3852000</v>
      </c>
      <c r="AL642" s="83">
        <f t="shared" si="95"/>
        <v>783000</v>
      </c>
      <c r="AM642" s="83">
        <f t="shared" si="96"/>
        <v>4488000</v>
      </c>
    </row>
    <row r="643" spans="1:39">
      <c r="A643" t="str">
        <f t="shared" si="90"/>
        <v>1867Samferdsel og teknikk</v>
      </c>
      <c r="B643" s="6" t="str">
        <f>Data!A643</f>
        <v>1867</v>
      </c>
      <c r="C643" s="7" t="str">
        <f>Data!B643</f>
        <v>Bø kommune</v>
      </c>
      <c r="D643" s="7" t="str">
        <f>Data!C643</f>
        <v>Samferdsel og teknikk</v>
      </c>
      <c r="E643" s="1">
        <f>Data!D643</f>
        <v>7.9669999999999987</v>
      </c>
      <c r="F643" s="1">
        <f>Data!E643+Data!F643</f>
        <v>0</v>
      </c>
      <c r="G643" s="1">
        <f>Data!G643</f>
        <v>0</v>
      </c>
      <c r="H643" s="1">
        <f t="shared" si="91"/>
        <v>0</v>
      </c>
      <c r="I643" s="1">
        <f t="shared" si="92"/>
        <v>0</v>
      </c>
      <c r="J643" s="1">
        <f t="shared" si="93"/>
        <v>0</v>
      </c>
      <c r="K643" s="1">
        <f>'Innlegging av opplysninger'!$B$4*H643</f>
        <v>0</v>
      </c>
      <c r="L643" s="1"/>
      <c r="M643" s="1">
        <f>'Innlegging av opplysninger'!$B$5*H643</f>
        <v>0</v>
      </c>
      <c r="N643" s="1">
        <f>'Innlegging av opplysninger'!$B$5*I643</f>
        <v>0</v>
      </c>
      <c r="O643" s="1">
        <f>'Innlegging av opplysninger'!$B$5*J643</f>
        <v>0</v>
      </c>
      <c r="P643" s="1">
        <f>'Innlegging av opplysninger'!$B$5*K643</f>
        <v>0</v>
      </c>
      <c r="Q643" s="1"/>
      <c r="R643" s="1">
        <f>'Innlegging av opplysninger'!$C$11*SUM(H643:Q643)</f>
        <v>0</v>
      </c>
      <c r="S643" s="1">
        <f>'Innlegging av opplysninger'!$C$13*(((H643+J643+M643+O643)*Data!H643)+(J643+O643)*(1-Data!H643)*1.8/12+I643+N643+K643+L643+P643+Q643)</f>
        <v>0</v>
      </c>
      <c r="T643" s="1">
        <f>'Innlegging av opplysninger'!$C$13*((H643+J643+M643+O643)*(1-Data!H643)-(J643+O643)*(1-Data!H643)*1.8/12)</f>
        <v>0</v>
      </c>
      <c r="U643" s="1">
        <f>Data!I643</f>
        <v>0</v>
      </c>
      <c r="V643" s="1">
        <f>Data!J643+Data!K643</f>
        <v>0</v>
      </c>
      <c r="W643" s="1">
        <f>Data!L643</f>
        <v>0</v>
      </c>
      <c r="X643" s="1">
        <f t="shared" si="97"/>
        <v>0</v>
      </c>
      <c r="Y643" s="100">
        <f t="shared" si="98"/>
        <v>0</v>
      </c>
      <c r="Z643" s="100">
        <f t="shared" si="99"/>
        <v>0</v>
      </c>
      <c r="AA643" s="100">
        <f>'Innlegging av opplysninger'!$B$4*X643</f>
        <v>0</v>
      </c>
      <c r="AB643" s="1"/>
      <c r="AC643" s="1">
        <f>'Innlegging av opplysninger'!$B$5*X643</f>
        <v>0</v>
      </c>
      <c r="AD643" s="1">
        <f>'Innlegging av opplysninger'!$B$5*Y643</f>
        <v>0</v>
      </c>
      <c r="AE643" s="1">
        <f>'Innlegging av opplysninger'!$B$5*Z643</f>
        <v>0</v>
      </c>
      <c r="AF643" s="1">
        <f>'Innlegging av opplysninger'!$B$5*AA643</f>
        <v>0</v>
      </c>
      <c r="AG643" s="1"/>
      <c r="AH643" s="1">
        <f>'Innlegging av opplysninger'!$C$11*SUM(X643:AG643)</f>
        <v>0</v>
      </c>
      <c r="AI643" s="1">
        <f>'Innlegging av opplysninger'!$C$13*(((X643+Z643+AC643+AE643)*Data!M643)+(Z643+AE643)*(1-Data!M643)*1.8/12+Y643+AD643+AA643+AB643+AF643+AG643)</f>
        <v>0</v>
      </c>
      <c r="AJ643" s="1">
        <f>'Innlegging av opplysninger'!$C$13*((X643+Z643+AC643+AE643)*(1-Data!M643)-(Z643+AE643)*(1-Data!M643)*1.8/12)</f>
        <v>0</v>
      </c>
      <c r="AK643" s="83">
        <f t="shared" si="94"/>
        <v>0</v>
      </c>
      <c r="AL643" s="83">
        <f t="shared" si="95"/>
        <v>0</v>
      </c>
      <c r="AM643" s="83">
        <f t="shared" si="96"/>
        <v>0</v>
      </c>
    </row>
    <row r="644" spans="1:39">
      <c r="A644" t="str">
        <f t="shared" si="90"/>
        <v>1867Annet</v>
      </c>
      <c r="B644" s="6" t="str">
        <f>Data!A644</f>
        <v>1867</v>
      </c>
      <c r="C644" s="7" t="str">
        <f>Data!B644</f>
        <v>Bø kommune</v>
      </c>
      <c r="D644" s="7" t="str">
        <f>Data!C644</f>
        <v>Annet</v>
      </c>
      <c r="E644" s="1">
        <f>Data!D644</f>
        <v>6.4564999999999992</v>
      </c>
      <c r="F644" s="1">
        <f>Data!E644+Data!F644</f>
        <v>0</v>
      </c>
      <c r="G644" s="1">
        <f>Data!G644</f>
        <v>0</v>
      </c>
      <c r="H644" s="1">
        <f t="shared" si="91"/>
        <v>0</v>
      </c>
      <c r="I644" s="1">
        <f t="shared" si="92"/>
        <v>0</v>
      </c>
      <c r="J644" s="1">
        <f t="shared" si="93"/>
        <v>0</v>
      </c>
      <c r="K644" s="1">
        <f>'Innlegging av opplysninger'!$B$4*H644</f>
        <v>0</v>
      </c>
      <c r="L644" s="1"/>
      <c r="M644" s="1">
        <f>'Innlegging av opplysninger'!$B$5*H644</f>
        <v>0</v>
      </c>
      <c r="N644" s="1">
        <f>'Innlegging av opplysninger'!$B$5*I644</f>
        <v>0</v>
      </c>
      <c r="O644" s="1">
        <f>'Innlegging av opplysninger'!$B$5*J644</f>
        <v>0</v>
      </c>
      <c r="P644" s="1">
        <f>'Innlegging av opplysninger'!$B$5*K644</f>
        <v>0</v>
      </c>
      <c r="Q644" s="1"/>
      <c r="R644" s="1">
        <f>'Innlegging av opplysninger'!$C$11*SUM(H644:Q644)</f>
        <v>0</v>
      </c>
      <c r="S644" s="1">
        <f>'Innlegging av opplysninger'!$C$13*(((H644+J644+M644+O644)*Data!H644)+(J644+O644)*(1-Data!H644)*1.8/12+I644+N644+K644+L644+P644+Q644)</f>
        <v>0</v>
      </c>
      <c r="T644" s="1">
        <f>'Innlegging av opplysninger'!$C$13*((H644+J644+M644+O644)*(1-Data!H644)-(J644+O644)*(1-Data!H644)*1.8/12)</f>
        <v>0</v>
      </c>
      <c r="U644" s="1">
        <f>Data!I644</f>
        <v>0</v>
      </c>
      <c r="V644" s="1">
        <f>Data!J644+Data!K644</f>
        <v>0</v>
      </c>
      <c r="W644" s="1">
        <f>Data!L644</f>
        <v>0</v>
      </c>
      <c r="X644" s="1">
        <f t="shared" si="97"/>
        <v>0</v>
      </c>
      <c r="Y644" s="100">
        <f t="shared" si="98"/>
        <v>0</v>
      </c>
      <c r="Z644" s="100">
        <f t="shared" si="99"/>
        <v>0</v>
      </c>
      <c r="AA644" s="100">
        <f>'Innlegging av opplysninger'!$B$4*X644</f>
        <v>0</v>
      </c>
      <c r="AB644" s="1"/>
      <c r="AC644" s="1">
        <f>'Innlegging av opplysninger'!$B$5*X644</f>
        <v>0</v>
      </c>
      <c r="AD644" s="1">
        <f>'Innlegging av opplysninger'!$B$5*Y644</f>
        <v>0</v>
      </c>
      <c r="AE644" s="1">
        <f>'Innlegging av opplysninger'!$B$5*Z644</f>
        <v>0</v>
      </c>
      <c r="AF644" s="1">
        <f>'Innlegging av opplysninger'!$B$5*AA644</f>
        <v>0</v>
      </c>
      <c r="AG644" s="1"/>
      <c r="AH644" s="1">
        <f>'Innlegging av opplysninger'!$C$11*SUM(X644:AG644)</f>
        <v>0</v>
      </c>
      <c r="AI644" s="1">
        <f>'Innlegging av opplysninger'!$C$13*(((X644+Z644+AC644+AE644)*Data!M644)+(Z644+AE644)*(1-Data!M644)*1.8/12+Y644+AD644+AA644+AB644+AF644+AG644)</f>
        <v>0</v>
      </c>
      <c r="AJ644" s="1">
        <f>'Innlegging av opplysninger'!$C$13*((X644+Z644+AC644+AE644)*(1-Data!M644)-(Z644+AE644)*(1-Data!M644)*1.8/12)</f>
        <v>0</v>
      </c>
      <c r="AK644" s="83">
        <f t="shared" si="94"/>
        <v>0</v>
      </c>
      <c r="AL644" s="83">
        <f t="shared" si="95"/>
        <v>0</v>
      </c>
      <c r="AM644" s="83">
        <f t="shared" si="96"/>
        <v>0</v>
      </c>
    </row>
    <row r="645" spans="1:39">
      <c r="A645" t="str">
        <f t="shared" si="90"/>
        <v>1868Alle</v>
      </c>
      <c r="B645" s="6" t="str">
        <f>Data!A645</f>
        <v>1868</v>
      </c>
      <c r="C645" s="7" t="str">
        <f>Data!B645</f>
        <v>Øksnes kommune</v>
      </c>
      <c r="D645" s="7" t="str">
        <f>Data!C645</f>
        <v>Alle</v>
      </c>
      <c r="E645" s="1">
        <f>Data!D645</f>
        <v>337.46659999999997</v>
      </c>
      <c r="F645" s="1">
        <f>Data!E645+Data!F645</f>
        <v>46944.618758320627</v>
      </c>
      <c r="G645" s="1">
        <f>Data!G645</f>
        <v>523.70539780825732</v>
      </c>
      <c r="H645" s="1">
        <f t="shared" si="91"/>
        <v>172824445.97090924</v>
      </c>
      <c r="I645" s="1">
        <f t="shared" si="92"/>
        <v>1927997.2363636368</v>
      </c>
      <c r="J645" s="1">
        <f t="shared" si="93"/>
        <v>20970293.184872746</v>
      </c>
      <c r="K645" s="1">
        <f>'Innlegging av opplysninger'!$B$4*H645</f>
        <v>22467177.976218201</v>
      </c>
      <c r="L645" s="1"/>
      <c r="M645" s="1">
        <f>'Innlegging av opplysninger'!$B$5*H645</f>
        <v>22640002.422189113</v>
      </c>
      <c r="N645" s="1">
        <f>'Innlegging av opplysninger'!$B$5*I645</f>
        <v>252567.63796363643</v>
      </c>
      <c r="O645" s="1">
        <f>'Innlegging av opplysninger'!$B$5*J645</f>
        <v>2747108.4072183301</v>
      </c>
      <c r="P645" s="1">
        <f>'Innlegging av opplysninger'!$B$5*K645</f>
        <v>2943200.3148845844</v>
      </c>
      <c r="Q645" s="1"/>
      <c r="R645" s="1">
        <f>'Innlegging av opplysninger'!$C$11*SUM(H645:Q645)</f>
        <v>9377366.1397235394</v>
      </c>
      <c r="S645" s="1">
        <f>'Innlegging av opplysninger'!$C$13*(((H645+J645+M645+O645)*Data!H645)+(J645+O645)*(1-Data!H645)*1.8/12+I645+N645+K645+L645+P645+Q645)</f>
        <v>1909377.0996360932</v>
      </c>
      <c r="T645" s="1">
        <f>'Innlegging av opplysninger'!$C$13*((H645+J645+M645+O645)*(1-Data!H645)-(J645+O645)*(1-Data!H645)*1.8/12)</f>
        <v>10922808.144196119</v>
      </c>
      <c r="U645" s="1">
        <f>Data!I645</f>
        <v>58.193800000000017</v>
      </c>
      <c r="V645" s="1">
        <f>Data!J645+Data!K645</f>
        <v>48528.519976927637</v>
      </c>
      <c r="W645" s="1">
        <f>Data!L645</f>
        <v>675.18807845509286</v>
      </c>
      <c r="X645" s="1">
        <f t="shared" si="97"/>
        <v>30807916.209090896</v>
      </c>
      <c r="Y645" s="100">
        <f t="shared" si="98"/>
        <v>428637.38181818172</v>
      </c>
      <c r="Z645" s="100">
        <f t="shared" si="99"/>
        <v>4466827.1634999979</v>
      </c>
      <c r="AA645" s="100">
        <f>'Innlegging av opplysninger'!$B$4*X645</f>
        <v>4005029.1071818168</v>
      </c>
      <c r="AB645" s="1"/>
      <c r="AC645" s="1">
        <f>'Innlegging av opplysninger'!$B$5*X645</f>
        <v>4035837.0233909073</v>
      </c>
      <c r="AD645" s="1">
        <f>'Innlegging av opplysninger'!$B$5*Y645</f>
        <v>56151.497018181806</v>
      </c>
      <c r="AE645" s="1">
        <f>'Innlegging av opplysninger'!$B$5*Z645</f>
        <v>585154.3584184997</v>
      </c>
      <c r="AF645" s="1">
        <f>'Innlegging av opplysninger'!$B$5*AA645</f>
        <v>524658.81304081797</v>
      </c>
      <c r="AG645" s="1"/>
      <c r="AH645" s="1">
        <f>'Innlegging av opplysninger'!$C$11*SUM(X645:AG645)</f>
        <v>1706588.0390314532</v>
      </c>
      <c r="AI645" s="1">
        <f>'Innlegging av opplysninger'!$C$13*(((X645+Z645+AC645+AE645)*Data!M645)+(Z645+AE645)*(1-Data!M645)*1.8/12+Y645+AD645+AA645+AB645+AF645+AG645)</f>
        <v>384292.62836838647</v>
      </c>
      <c r="AJ645" s="1">
        <f>'Innlegging av opplysninger'!$C$13*((X645+Z645+AC645+AE645)*(1-Data!M645)-(Z645+AE645)*(1-Data!M645)*1.8/12)</f>
        <v>1951038.3724114972</v>
      </c>
      <c r="AK645" s="83">
        <f t="shared" si="94"/>
        <v>11084000</v>
      </c>
      <c r="AL645" s="83">
        <f t="shared" si="95"/>
        <v>2294000</v>
      </c>
      <c r="AM645" s="83">
        <f t="shared" si="96"/>
        <v>12874000</v>
      </c>
    </row>
    <row r="646" spans="1:39">
      <c r="A646" t="str">
        <f t="shared" ref="A646:A709" si="100">CONCATENATE(B646,D646)</f>
        <v>1868Administrasjon</v>
      </c>
      <c r="B646" s="6" t="str">
        <f>Data!A646</f>
        <v>1868</v>
      </c>
      <c r="C646" s="7" t="str">
        <f>Data!B646</f>
        <v>Øksnes kommune</v>
      </c>
      <c r="D646" s="7" t="str">
        <f>Data!C646</f>
        <v>Administrasjon</v>
      </c>
      <c r="E646" s="1">
        <f>Data!D646</f>
        <v>32.419499999999999</v>
      </c>
      <c r="F646" s="1">
        <f>Data!E646+Data!F646</f>
        <v>49534.3707233815</v>
      </c>
      <c r="G646" s="1">
        <f>Data!G646</f>
        <v>0</v>
      </c>
      <c r="H646" s="1">
        <f t="shared" ref="H646:H709" si="101">F646*(11-1/11)*E646</f>
        <v>17518685.799999997</v>
      </c>
      <c r="I646" s="1">
        <f t="shared" ref="I646:I709" si="102">G646*(11-1/11)*E646</f>
        <v>0</v>
      </c>
      <c r="J646" s="1">
        <f t="shared" ref="J646:J709" si="103">(H646+I646)*0.12</f>
        <v>2102242.2959999996</v>
      </c>
      <c r="K646" s="1">
        <f>'Innlegging av opplysninger'!$B$4*H646</f>
        <v>2277429.1539999996</v>
      </c>
      <c r="L646" s="1"/>
      <c r="M646" s="1">
        <f>'Innlegging av opplysninger'!$B$5*H646</f>
        <v>2294947.8397999997</v>
      </c>
      <c r="N646" s="1">
        <f>'Innlegging av opplysninger'!$B$5*I646</f>
        <v>0</v>
      </c>
      <c r="O646" s="1">
        <f>'Innlegging av opplysninger'!$B$5*J646</f>
        <v>275393.74077599996</v>
      </c>
      <c r="P646" s="1">
        <f>'Innlegging av opplysninger'!$B$5*K646</f>
        <v>298343.21917399997</v>
      </c>
      <c r="Q646" s="1"/>
      <c r="R646" s="1">
        <f>'Innlegging av opplysninger'!$C$11*SUM(H646:Q646)</f>
        <v>941147.59789049986</v>
      </c>
      <c r="S646" s="1">
        <f>'Innlegging av opplysninger'!$C$13*(((H646+J646+M646+O646)*Data!H646)+(J646+O646)*(1-Data!H646)*1.8/12+I646+N646+K646+L646+P646+Q646)</f>
        <v>263444.56545072258</v>
      </c>
      <c r="T646" s="1">
        <f>'Innlegging av opplysninger'!$C$13*((H646+J646+M646+O646)*(1-Data!H646)-(J646+O646)*(1-Data!H646)*1.8/12)</f>
        <v>1024441.6211362771</v>
      </c>
      <c r="U646" s="1">
        <f>Data!I646</f>
        <v>11.396100000000001</v>
      </c>
      <c r="V646" s="1">
        <f>Data!J646+Data!K646</f>
        <v>47557.485601799446</v>
      </c>
      <c r="W646" s="1">
        <f>Data!L646</f>
        <v>0</v>
      </c>
      <c r="X646" s="1">
        <f t="shared" si="97"/>
        <v>5912398.4909090912</v>
      </c>
      <c r="Y646" s="100">
        <f t="shared" si="98"/>
        <v>0</v>
      </c>
      <c r="Z646" s="100">
        <f t="shared" si="99"/>
        <v>845472.98419999995</v>
      </c>
      <c r="AA646" s="100">
        <f>'Innlegging av opplysninger'!$B$4*X646</f>
        <v>768611.80381818186</v>
      </c>
      <c r="AB646" s="1"/>
      <c r="AC646" s="1">
        <f>'Innlegging av opplysninger'!$B$5*X646</f>
        <v>774524.20230909099</v>
      </c>
      <c r="AD646" s="1">
        <f>'Innlegging av opplysninger'!$B$5*Y646</f>
        <v>0</v>
      </c>
      <c r="AE646" s="1">
        <f>'Innlegging av opplysninger'!$B$5*Z646</f>
        <v>110756.9609302</v>
      </c>
      <c r="AF646" s="1">
        <f>'Innlegging av opplysninger'!$B$5*AA646</f>
        <v>100688.14630018183</v>
      </c>
      <c r="AG646" s="1"/>
      <c r="AH646" s="1">
        <f>'Innlegging av opplysninger'!$C$11*SUM(X646:AG646)</f>
        <v>323473.19836173631</v>
      </c>
      <c r="AI646" s="1">
        <f>'Innlegging av opplysninger'!$C$13*(((X646+Z646+AC646+AE646)*Data!M646)+(Z646+AE646)*(1-Data!M646)*1.8/12+Y646+AD646+AA646+AB646+AF646+AG646)</f>
        <v>86081.068294679921</v>
      </c>
      <c r="AJ646" s="1">
        <f>'Innlegging av opplysninger'!$C$13*((X646+Z646+AC646+AE646)*(1-Data!M646)-(Z646+AE646)*(1-Data!M646)*1.8/12)</f>
        <v>356566.46630559082</v>
      </c>
      <c r="AK646" s="83">
        <f t="shared" ref="AK646:AK709" si="104">ROUND(AH646+R646,-3)</f>
        <v>1265000</v>
      </c>
      <c r="AL646" s="83">
        <f t="shared" ref="AL646:AL709" si="105">ROUND(AI646+S646,-3)</f>
        <v>350000</v>
      </c>
      <c r="AM646" s="83">
        <f t="shared" ref="AM646:AM709" si="106">ROUND(AJ646+T646,-3)</f>
        <v>1381000</v>
      </c>
    </row>
    <row r="647" spans="1:39">
      <c r="A647" t="str">
        <f t="shared" si="100"/>
        <v>1868Undervisning</v>
      </c>
      <c r="B647" s="6" t="str">
        <f>Data!A647</f>
        <v>1868</v>
      </c>
      <c r="C647" s="7" t="str">
        <f>Data!B647</f>
        <v>Øksnes kommune</v>
      </c>
      <c r="D647" s="7" t="str">
        <f>Data!C647</f>
        <v>Undervisning</v>
      </c>
      <c r="E647" s="1">
        <f>Data!D647</f>
        <v>80.732899999999987</v>
      </c>
      <c r="F647" s="1">
        <f>Data!E647+Data!F647</f>
        <v>46648.792757764611</v>
      </c>
      <c r="G647" s="1">
        <f>Data!G647</f>
        <v>0</v>
      </c>
      <c r="H647" s="1">
        <f t="shared" si="101"/>
        <v>41084643.500000007</v>
      </c>
      <c r="I647" s="1">
        <f t="shared" si="102"/>
        <v>0</v>
      </c>
      <c r="J647" s="1">
        <f t="shared" si="103"/>
        <v>4930157.2200000007</v>
      </c>
      <c r="K647" s="1">
        <f>'Innlegging av opplysninger'!$B$4*H647</f>
        <v>5341003.6550000012</v>
      </c>
      <c r="L647" s="1"/>
      <c r="M647" s="1">
        <f>'Innlegging av opplysninger'!$B$5*H647</f>
        <v>5382088.2985000014</v>
      </c>
      <c r="N647" s="1">
        <f>'Innlegging av opplysninger'!$B$5*I647</f>
        <v>0</v>
      </c>
      <c r="O647" s="1">
        <f>'Innlegging av opplysninger'!$B$5*J647</f>
        <v>645850.59582000016</v>
      </c>
      <c r="P647" s="1">
        <f>'Innlegging av opplysninger'!$B$5*K647</f>
        <v>699671.4788050002</v>
      </c>
      <c r="Q647" s="1"/>
      <c r="R647" s="1">
        <f>'Innlegging av opplysninger'!$C$11*SUM(H647:Q647)</f>
        <v>2207169.7604287504</v>
      </c>
      <c r="S647" s="1">
        <f>'Innlegging av opplysninger'!$C$13*(((H647+J647+M647+O647)*Data!H647)+(J647+O647)*(1-Data!H647)*1.8/12+I647+N647+K647+L647+P647+Q647)</f>
        <v>392753.81723569968</v>
      </c>
      <c r="T647" s="1">
        <f>'Innlegging av opplysninger'!$C$13*((H647+J647+M647+O647)*(1-Data!H647)-(J647+O647)*(1-Data!H647)*1.8/12)</f>
        <v>2627583.7496668007</v>
      </c>
      <c r="U647" s="1">
        <f>Data!I647</f>
        <v>9.823599999999999</v>
      </c>
      <c r="V647" s="1">
        <f>Data!J647+Data!K647</f>
        <v>48817.363967045356</v>
      </c>
      <c r="W647" s="1">
        <f>Data!L647</f>
        <v>0</v>
      </c>
      <c r="X647" s="1">
        <f t="shared" ref="X647:X710" si="107">V647*(11-1/11)*U647</f>
        <v>5231588.2545454549</v>
      </c>
      <c r="Y647" s="100">
        <f t="shared" ref="Y647:Y710" si="108">W647*(11-1/11)*U647</f>
        <v>0</v>
      </c>
      <c r="Z647" s="100">
        <f t="shared" ref="Z647:Z710" si="109">(X647+Y647)*0.143</f>
        <v>748117.12040000001</v>
      </c>
      <c r="AA647" s="100">
        <f>'Innlegging av opplysninger'!$B$4*X647</f>
        <v>680106.47309090919</v>
      </c>
      <c r="AB647" s="1"/>
      <c r="AC647" s="1">
        <f>'Innlegging av opplysninger'!$B$5*X647</f>
        <v>685338.06134545465</v>
      </c>
      <c r="AD647" s="1">
        <f>'Innlegging av opplysninger'!$B$5*Y647</f>
        <v>0</v>
      </c>
      <c r="AE647" s="1">
        <f>'Innlegging av opplysninger'!$B$5*Z647</f>
        <v>98003.342772400007</v>
      </c>
      <c r="AF647" s="1">
        <f>'Innlegging av opplysninger'!$B$5*AA647</f>
        <v>89093.947974909112</v>
      </c>
      <c r="AG647" s="1"/>
      <c r="AH647" s="1">
        <f>'Innlegging av opplysninger'!$C$11*SUM(X647:AG647)</f>
        <v>286225.39360490686</v>
      </c>
      <c r="AI647" s="1">
        <f>'Innlegging av opplysninger'!$C$13*(((X647+Z647+AC647+AE647)*Data!M647)+(Z647+AE647)*(1-Data!M647)*1.8/12+Y647+AD647+AA647+AB647+AF647+AG647)</f>
        <v>46598.161508167264</v>
      </c>
      <c r="AJ647" s="1">
        <f>'Innlegging av opplysninger'!$C$13*((X647+Z647+AC647+AE647)*(1-Data!M647)-(Z647+AE647)*(1-Data!M647)*1.8/12)</f>
        <v>345078.69289854734</v>
      </c>
      <c r="AK647" s="83">
        <f t="shared" si="104"/>
        <v>2493000</v>
      </c>
      <c r="AL647" s="83">
        <f t="shared" si="105"/>
        <v>439000</v>
      </c>
      <c r="AM647" s="83">
        <f t="shared" si="106"/>
        <v>2973000</v>
      </c>
    </row>
    <row r="648" spans="1:39">
      <c r="A648" t="str">
        <f t="shared" si="100"/>
        <v>1868Barnehager</v>
      </c>
      <c r="B648" s="6" t="str">
        <f>Data!A648</f>
        <v>1868</v>
      </c>
      <c r="C648" s="7" t="str">
        <f>Data!B648</f>
        <v>Øksnes kommune</v>
      </c>
      <c r="D648" s="7" t="str">
        <f>Data!C648</f>
        <v>Barnehager</v>
      </c>
      <c r="E648" s="1">
        <f>Data!D648</f>
        <v>29.3462</v>
      </c>
      <c r="F648" s="1">
        <f>Data!E648+Data!F648</f>
        <v>41457.129827144003</v>
      </c>
      <c r="G648" s="1">
        <f>Data!G648</f>
        <v>0</v>
      </c>
      <c r="H648" s="1">
        <f t="shared" si="101"/>
        <v>13272100.618181817</v>
      </c>
      <c r="I648" s="1">
        <f t="shared" si="102"/>
        <v>0</v>
      </c>
      <c r="J648" s="1">
        <f t="shared" si="103"/>
        <v>1592652.0741818179</v>
      </c>
      <c r="K648" s="1">
        <f>'Innlegging av opplysninger'!$B$4*H648</f>
        <v>1725373.0803636364</v>
      </c>
      <c r="L648" s="1"/>
      <c r="M648" s="1">
        <f>'Innlegging av opplysninger'!$B$5*H648</f>
        <v>1738645.1809818181</v>
      </c>
      <c r="N648" s="1">
        <f>'Innlegging av opplysninger'!$B$5*I648</f>
        <v>0</v>
      </c>
      <c r="O648" s="1">
        <f>'Innlegging av opplysninger'!$B$5*J648</f>
        <v>208637.42171781816</v>
      </c>
      <c r="P648" s="1">
        <f>'Innlegging av opplysninger'!$B$5*K648</f>
        <v>226023.87352763637</v>
      </c>
      <c r="Q648" s="1"/>
      <c r="R648" s="1">
        <f>'Innlegging av opplysninger'!$C$11*SUM(H648:Q648)</f>
        <v>713010.42546027259</v>
      </c>
      <c r="S648" s="1">
        <f>'Innlegging av opplysninger'!$C$13*(((H648+J648+M648+O648)*Data!H648)+(J648+O648)*(1-Data!H648)*1.8/12+I648+N648+K648+L648+P648+Q648)</f>
        <v>117093.94971984698</v>
      </c>
      <c r="T648" s="1">
        <f>'Innlegging av opplysninger'!$C$13*((H648+J648+M648+O648)*(1-Data!H648)-(J648+O648)*(1-Data!H648)*1.8/12)</f>
        <v>858604.52722578926</v>
      </c>
      <c r="U648" s="1">
        <f>Data!I648</f>
        <v>4.5754000000000001</v>
      </c>
      <c r="V648" s="1">
        <f>Data!J648+Data!K648</f>
        <v>43970.355233057948</v>
      </c>
      <c r="W648" s="1">
        <f>Data!L648</f>
        <v>0</v>
      </c>
      <c r="X648" s="1">
        <f t="shared" si="107"/>
        <v>2194712.3272727272</v>
      </c>
      <c r="Y648" s="100">
        <f t="shared" si="108"/>
        <v>0</v>
      </c>
      <c r="Z648" s="100">
        <f t="shared" si="109"/>
        <v>313843.86279999994</v>
      </c>
      <c r="AA648" s="100">
        <f>'Innlegging av opplysninger'!$B$4*X648</f>
        <v>285312.60254545452</v>
      </c>
      <c r="AB648" s="1"/>
      <c r="AC648" s="1">
        <f>'Innlegging av opplysninger'!$B$5*X648</f>
        <v>287507.31487272726</v>
      </c>
      <c r="AD648" s="1">
        <f>'Innlegging av opplysninger'!$B$5*Y648</f>
        <v>0</v>
      </c>
      <c r="AE648" s="1">
        <f>'Innlegging av opplysninger'!$B$5*Z648</f>
        <v>41113.546026799995</v>
      </c>
      <c r="AF648" s="1">
        <f>'Innlegging av opplysninger'!$B$5*AA648</f>
        <v>37375.950933454544</v>
      </c>
      <c r="AG648" s="1"/>
      <c r="AH648" s="1">
        <f>'Innlegging av opplysninger'!$C$11*SUM(X648:AG648)</f>
        <v>120074.8929691442</v>
      </c>
      <c r="AI648" s="1">
        <f>'Innlegging av opplysninger'!$C$13*(((X648+Z648+AC648+AE648)*Data!M648)+(Z648+AE648)*(1-Data!M648)*1.8/12+Y648+AD648+AA648+AB648+AF648+AG648)</f>
        <v>22315.099931758494</v>
      </c>
      <c r="AJ648" s="1">
        <f>'Innlegging av opplysninger'!$C$13*((X648+Z648+AC648+AE648)*(1-Data!M648)-(Z648+AE648)*(1-Data!M648)*1.8/12)</f>
        <v>141997.91149970199</v>
      </c>
      <c r="AK648" s="83">
        <f t="shared" si="104"/>
        <v>833000</v>
      </c>
      <c r="AL648" s="83">
        <f t="shared" si="105"/>
        <v>139000</v>
      </c>
      <c r="AM648" s="83">
        <f t="shared" si="106"/>
        <v>1001000</v>
      </c>
    </row>
    <row r="649" spans="1:39">
      <c r="A649" t="str">
        <f t="shared" si="100"/>
        <v>1868Helse/pleie/omsorg</v>
      </c>
      <c r="B649" s="6" t="str">
        <f>Data!A649</f>
        <v>1868</v>
      </c>
      <c r="C649" s="7" t="str">
        <f>Data!B649</f>
        <v>Øksnes kommune</v>
      </c>
      <c r="D649" s="7" t="str">
        <f>Data!C649</f>
        <v>Helse/pleie/omsorg</v>
      </c>
      <c r="E649" s="1">
        <f>Data!D649</f>
        <v>172.78909999999999</v>
      </c>
      <c r="F649" s="1">
        <f>Data!E649+Data!F649</f>
        <v>47281.094644666045</v>
      </c>
      <c r="G649" s="1">
        <f>Data!G649</f>
        <v>1022.8253981298587</v>
      </c>
      <c r="H649" s="1">
        <f t="shared" si="101"/>
        <v>89123539.534545437</v>
      </c>
      <c r="I649" s="1">
        <f t="shared" si="102"/>
        <v>1927997.2363636359</v>
      </c>
      <c r="J649" s="1">
        <f t="shared" si="103"/>
        <v>10926184.412509087</v>
      </c>
      <c r="K649" s="1">
        <f>'Innlegging av opplysninger'!$B$4*H649</f>
        <v>11586060.139490908</v>
      </c>
      <c r="L649" s="1"/>
      <c r="M649" s="1">
        <f>'Innlegging av opplysninger'!$B$5*H649</f>
        <v>11675183.679025453</v>
      </c>
      <c r="N649" s="1">
        <f>'Innlegging av opplysninger'!$B$5*I649</f>
        <v>252567.63796363631</v>
      </c>
      <c r="O649" s="1">
        <f>'Innlegging av opplysninger'!$B$5*J649</f>
        <v>1431330.1580386905</v>
      </c>
      <c r="P649" s="1">
        <f>'Innlegging av opplysninger'!$B$5*K649</f>
        <v>1517773.878273309</v>
      </c>
      <c r="Q649" s="1"/>
      <c r="R649" s="1">
        <f>'Innlegging av opplysninger'!$C$11*SUM(H649:Q649)</f>
        <v>4880744.1936959857</v>
      </c>
      <c r="S649" s="1">
        <f>'Innlegging av opplysninger'!$C$13*(((H649+J649+M649+O649)*Data!H649)+(J649+O649)*(1-Data!H649)*1.8/12+I649+N649+K649+L649+P649+Q649)</f>
        <v>1025813.4625005251</v>
      </c>
      <c r="T649" s="1">
        <f>'Innlegging av opplysninger'!$C$13*((H649+J649+M649+O649)*(1-Data!H649)-(J649+O649)*(1-Data!H649)*1.8/12)</f>
        <v>5653099.6446624035</v>
      </c>
      <c r="U649" s="1">
        <f>Data!I649</f>
        <v>31.217900000000004</v>
      </c>
      <c r="V649" s="1">
        <f>Data!J649+Data!K649</f>
        <v>49137.19834347174</v>
      </c>
      <c r="W649" s="1">
        <f>Data!L649</f>
        <v>1258.6291838976997</v>
      </c>
      <c r="X649" s="1">
        <f t="shared" si="107"/>
        <v>16734110.663636362</v>
      </c>
      <c r="Y649" s="100">
        <f t="shared" si="108"/>
        <v>428637.38181818184</v>
      </c>
      <c r="Z649" s="100">
        <f t="shared" si="109"/>
        <v>2454272.9704999994</v>
      </c>
      <c r="AA649" s="100">
        <f>'Innlegging av opplysninger'!$B$4*X649</f>
        <v>2175434.386272727</v>
      </c>
      <c r="AB649" s="1"/>
      <c r="AC649" s="1">
        <f>'Innlegging av opplysninger'!$B$5*X649</f>
        <v>2192168.4969363636</v>
      </c>
      <c r="AD649" s="1">
        <f>'Innlegging av opplysninger'!$B$5*Y649</f>
        <v>56151.497018181821</v>
      </c>
      <c r="AE649" s="1">
        <f>'Innlegging av opplysninger'!$B$5*Z649</f>
        <v>321509.75913549995</v>
      </c>
      <c r="AF649" s="1">
        <f>'Innlegging av opplysninger'!$B$5*AA649</f>
        <v>284981.90460172726</v>
      </c>
      <c r="AG649" s="1"/>
      <c r="AH649" s="1">
        <f>'Innlegging av opplysninger'!$C$11*SUM(X649:AG649)</f>
        <v>936596.14827692357</v>
      </c>
      <c r="AI649" s="1">
        <f>'Innlegging av opplysninger'!$C$13*(((X649+Z649+AC649+AE649)*Data!M649)+(Z649+AE649)*(1-Data!M649)*1.8/12+Y649+AD649+AA649+AB649+AF649+AG649)</f>
        <v>221485.68985249905</v>
      </c>
      <c r="AJ649" s="1">
        <f>'Innlegging av opplysninger'!$C$13*((X649+Z649+AC649+AE649)*(1-Data!M649)-(Z649+AE649)*(1-Data!M649)*1.8/12)</f>
        <v>1060172.1972632909</v>
      </c>
      <c r="AK649" s="83">
        <f t="shared" si="104"/>
        <v>5817000</v>
      </c>
      <c r="AL649" s="83">
        <f t="shared" si="105"/>
        <v>1247000</v>
      </c>
      <c r="AM649" s="83">
        <f t="shared" si="106"/>
        <v>6713000</v>
      </c>
    </row>
    <row r="650" spans="1:39">
      <c r="A650" t="str">
        <f t="shared" si="100"/>
        <v>1868Samferdsel og teknikk</v>
      </c>
      <c r="B650" s="6" t="str">
        <f>Data!A650</f>
        <v>1868</v>
      </c>
      <c r="C650" s="7" t="str">
        <f>Data!B650</f>
        <v>Øksnes kommune</v>
      </c>
      <c r="D650" s="7" t="str">
        <f>Data!C650</f>
        <v>Samferdsel og teknikk</v>
      </c>
      <c r="E650" s="1">
        <f>Data!D650</f>
        <v>11.578899999999999</v>
      </c>
      <c r="F650" s="1">
        <f>Data!E650+Data!F650</f>
        <v>54427.055319014195</v>
      </c>
      <c r="G650" s="1">
        <f>Data!G650</f>
        <v>0</v>
      </c>
      <c r="H650" s="1">
        <f t="shared" si="101"/>
        <v>6874968.3363636369</v>
      </c>
      <c r="I650" s="1">
        <f t="shared" si="102"/>
        <v>0</v>
      </c>
      <c r="J650" s="1">
        <f t="shared" si="103"/>
        <v>824996.20036363637</v>
      </c>
      <c r="K650" s="1">
        <f>'Innlegging av opplysninger'!$B$4*H650</f>
        <v>893745.88372727286</v>
      </c>
      <c r="L650" s="1"/>
      <c r="M650" s="1">
        <f>'Innlegging av opplysninger'!$B$5*H650</f>
        <v>900620.85206363641</v>
      </c>
      <c r="N650" s="1">
        <f>'Innlegging av opplysninger'!$B$5*I650</f>
        <v>0</v>
      </c>
      <c r="O650" s="1">
        <f>'Innlegging av opplysninger'!$B$5*J650</f>
        <v>108074.50224763637</v>
      </c>
      <c r="P650" s="1">
        <f>'Innlegging av opplysninger'!$B$5*K650</f>
        <v>117080.71076827275</v>
      </c>
      <c r="Q650" s="1"/>
      <c r="R650" s="1">
        <f>'Innlegging av opplysninger'!$C$11*SUM(H650:Q650)</f>
        <v>369340.48645029549</v>
      </c>
      <c r="S650" s="1">
        <f>'Innlegging av opplysninger'!$C$13*(((H650+J650+M650+O650)*Data!H650)+(J650+O650)*(1-Data!H650)*1.8/12+I650+N650+K650+L650+P650+Q650)</f>
        <v>59840.934394136297</v>
      </c>
      <c r="T650" s="1">
        <f>'Innlegging av opplysninger'!$C$13*((H650+J650+M650+O650)*(1-Data!H650)-(J650+O650)*(1-Data!H650)*1.8/12)</f>
        <v>445572.3628536365</v>
      </c>
      <c r="U650" s="1">
        <f>Data!I650</f>
        <v>0.18080000000000002</v>
      </c>
      <c r="V650" s="1">
        <f>Data!J650+Data!K650</f>
        <v>54672.345132743358</v>
      </c>
      <c r="W650" s="1">
        <f>Data!L650</f>
        <v>0</v>
      </c>
      <c r="X650" s="1">
        <f t="shared" si="107"/>
        <v>107833.74545454545</v>
      </c>
      <c r="Y650" s="100">
        <f t="shared" si="108"/>
        <v>0</v>
      </c>
      <c r="Z650" s="100">
        <f t="shared" si="109"/>
        <v>15420.225599999998</v>
      </c>
      <c r="AA650" s="100">
        <f>'Innlegging av opplysninger'!$B$4*X650</f>
        <v>14018.38690909091</v>
      </c>
      <c r="AB650" s="1"/>
      <c r="AC650" s="1">
        <f>'Innlegging av opplysninger'!$B$5*X650</f>
        <v>14126.220654545456</v>
      </c>
      <c r="AD650" s="1">
        <f>'Innlegging av opplysninger'!$B$5*Y650</f>
        <v>0</v>
      </c>
      <c r="AE650" s="1">
        <f>'Innlegging av opplysninger'!$B$5*Z650</f>
        <v>2020.0495535999999</v>
      </c>
      <c r="AF650" s="1">
        <f>'Innlegging av opplysninger'!$B$5*AA650</f>
        <v>1836.4086850909093</v>
      </c>
      <c r="AG650" s="1"/>
      <c r="AH650" s="1">
        <f>'Innlegging av opplysninger'!$C$11*SUM(X650:AG650)</f>
        <v>5899.6914005611643</v>
      </c>
      <c r="AI650" s="1">
        <f>'Innlegging av opplysninger'!$C$13*(((X650+Z650+AC650+AE650)*Data!M650)+(Z650+AE650)*(1-Data!M650)*1.8/12+Y650+AD650+AA650+AB650+AF650+AG650)</f>
        <v>960.48351709553447</v>
      </c>
      <c r="AJ650" s="1">
        <f>'Innlegging av opplysninger'!$C$13*((X650+Z650+AC650+AE650)*(1-Data!M650)-(Z650+AE650)*(1-Data!M650)*1.8/12)</f>
        <v>7112.7783994618476</v>
      </c>
      <c r="AK650" s="83">
        <f t="shared" si="104"/>
        <v>375000</v>
      </c>
      <c r="AL650" s="83">
        <f t="shared" si="105"/>
        <v>61000</v>
      </c>
      <c r="AM650" s="83">
        <f t="shared" si="106"/>
        <v>453000</v>
      </c>
    </row>
    <row r="651" spans="1:39">
      <c r="A651" t="str">
        <f t="shared" si="100"/>
        <v>1868Annet</v>
      </c>
      <c r="B651" s="6" t="str">
        <f>Data!A651</f>
        <v>1868</v>
      </c>
      <c r="C651" s="7" t="str">
        <f>Data!B651</f>
        <v>Øksnes kommune</v>
      </c>
      <c r="D651" s="7" t="str">
        <f>Data!C651</f>
        <v>Annet</v>
      </c>
      <c r="E651" s="1">
        <f>Data!D651</f>
        <v>10.600000000000001</v>
      </c>
      <c r="F651" s="1">
        <f>Data!E651+Data!F651</f>
        <v>42810.998427672945</v>
      </c>
      <c r="G651" s="1">
        <f>Data!G651</f>
        <v>0</v>
      </c>
      <c r="H651" s="1">
        <f t="shared" si="101"/>
        <v>4950508.1818181807</v>
      </c>
      <c r="I651" s="1">
        <f t="shared" si="102"/>
        <v>0</v>
      </c>
      <c r="J651" s="1">
        <f t="shared" si="103"/>
        <v>594060.9818181817</v>
      </c>
      <c r="K651" s="1">
        <f>'Innlegging av opplysninger'!$B$4*H651</f>
        <v>643566.06363636348</v>
      </c>
      <c r="L651" s="1"/>
      <c r="M651" s="1">
        <f>'Innlegging av opplysninger'!$B$5*H651</f>
        <v>648516.57181818166</v>
      </c>
      <c r="N651" s="1">
        <f>'Innlegging av opplysninger'!$B$5*I651</f>
        <v>0</v>
      </c>
      <c r="O651" s="1">
        <f>'Innlegging av opplysninger'!$B$5*J651</f>
        <v>77821.9886181818</v>
      </c>
      <c r="P651" s="1">
        <f>'Innlegging av opplysninger'!$B$5*K651</f>
        <v>84307.154336363616</v>
      </c>
      <c r="Q651" s="1"/>
      <c r="R651" s="1">
        <f>'Innlegging av opplysninger'!$C$11*SUM(H651:Q651)</f>
        <v>265953.67579772719</v>
      </c>
      <c r="S651" s="1">
        <f>'Innlegging av opplysninger'!$C$13*(((H651+J651+M651+O651)*Data!H651)+(J651+O651)*(1-Data!H651)*1.8/12+I651+N651+K651+L651+P651+Q651)</f>
        <v>50400.637613323619</v>
      </c>
      <c r="T651" s="1">
        <f>'Innlegging av opplysninger'!$C$13*((H651+J651+M651+O651)*(1-Data!H651)-(J651+O651)*(1-Data!H651)*1.8/12)</f>
        <v>313535.97137303994</v>
      </c>
      <c r="U651" s="1">
        <f>Data!I651</f>
        <v>1</v>
      </c>
      <c r="V651" s="1">
        <f>Data!J651+Data!K651</f>
        <v>57500</v>
      </c>
      <c r="W651" s="1">
        <f>Data!L651</f>
        <v>0</v>
      </c>
      <c r="X651" s="1">
        <f t="shared" si="107"/>
        <v>627272.72727272718</v>
      </c>
      <c r="Y651" s="100">
        <f t="shared" si="108"/>
        <v>0</v>
      </c>
      <c r="Z651" s="100">
        <f t="shared" si="109"/>
        <v>89699.999999999985</v>
      </c>
      <c r="AA651" s="100">
        <f>'Innlegging av opplysninger'!$B$4*X651</f>
        <v>81545.45454545453</v>
      </c>
      <c r="AB651" s="1"/>
      <c r="AC651" s="1">
        <f>'Innlegging av opplysninger'!$B$5*X651</f>
        <v>82172.727272727265</v>
      </c>
      <c r="AD651" s="1">
        <f>'Innlegging av opplysninger'!$B$5*Y651</f>
        <v>0</v>
      </c>
      <c r="AE651" s="1">
        <f>'Innlegging av opplysninger'!$B$5*Z651</f>
        <v>11750.699999999999</v>
      </c>
      <c r="AF651" s="1">
        <f>'Innlegging av opplysninger'!$B$5*AA651</f>
        <v>10682.454545454544</v>
      </c>
      <c r="AG651" s="1"/>
      <c r="AH651" s="1">
        <f>'Innlegging av opplysninger'!$C$11*SUM(X651:AG651)</f>
        <v>34318.714418181815</v>
      </c>
      <c r="AI651" s="1">
        <f>'Innlegging av opplysninger'!$C$13*(((X651+Z651+AC651+AE651)*Data!M651)+(Z651+AE651)*(1-Data!M651)*1.8/12+Y651+AD651+AA651+AB651+AF651+AG651)</f>
        <v>6854.6895810970891</v>
      </c>
      <c r="AJ651" s="1">
        <f>'Innlegging av opplysninger'!$C$13*((X651+Z651+AC651+AE651)*(1-Data!M651)-(Z651+AE651)*(1-Data!M651)*1.8/12)</f>
        <v>40107.761727993806</v>
      </c>
      <c r="AK651" s="83">
        <f t="shared" si="104"/>
        <v>300000</v>
      </c>
      <c r="AL651" s="83">
        <f t="shared" si="105"/>
        <v>57000</v>
      </c>
      <c r="AM651" s="83">
        <f t="shared" si="106"/>
        <v>354000</v>
      </c>
    </row>
    <row r="652" spans="1:39">
      <c r="A652" t="str">
        <f t="shared" si="100"/>
        <v>1870Alle</v>
      </c>
      <c r="B652" s="6" t="str">
        <f>Data!A652</f>
        <v>1870</v>
      </c>
      <c r="C652" s="7" t="str">
        <f>Data!B652</f>
        <v>Sortland kommune / Suorttá Souhkan</v>
      </c>
      <c r="D652" s="7" t="str">
        <f>Data!C652</f>
        <v>Alle</v>
      </c>
      <c r="E652" s="1">
        <f>Data!D652</f>
        <v>790.27639999999906</v>
      </c>
      <c r="F652" s="1">
        <f>Data!E652+Data!F652</f>
        <v>47753.825000341581</v>
      </c>
      <c r="G652" s="1">
        <f>Data!G652</f>
        <v>319.4886877553223</v>
      </c>
      <c r="H652" s="1">
        <f t="shared" si="101"/>
        <v>411695137.17272615</v>
      </c>
      <c r="I652" s="1">
        <f t="shared" si="102"/>
        <v>2754374.9454545439</v>
      </c>
      <c r="J652" s="1">
        <f t="shared" si="103"/>
        <v>49733941.454181679</v>
      </c>
      <c r="K652" s="1">
        <f>'Innlegging av opplysninger'!$B$4*H652</f>
        <v>53520367.832454398</v>
      </c>
      <c r="L652" s="1"/>
      <c r="M652" s="1">
        <f>'Innlegging av opplysninger'!$B$5*H652</f>
        <v>53932062.969627127</v>
      </c>
      <c r="N652" s="1">
        <f>'Innlegging av opplysninger'!$B$5*I652</f>
        <v>360823.11785454524</v>
      </c>
      <c r="O652" s="1">
        <f>'Innlegging av opplysninger'!$B$5*J652</f>
        <v>6515146.3304978004</v>
      </c>
      <c r="P652" s="1">
        <f>'Innlegging av opplysninger'!$B$5*K652</f>
        <v>7011168.1860515261</v>
      </c>
      <c r="Q652" s="1"/>
      <c r="R652" s="1">
        <f>'Innlegging av opplysninger'!$C$11*SUM(H652:Q652)</f>
        <v>22249874.836336214</v>
      </c>
      <c r="S652" s="1">
        <f>'Innlegging av opplysninger'!$C$13*(((H652+J652+M652+O652)*Data!H652)+(J652+O652)*(1-Data!H652)*1.8/12+I652+N652+K652+L652+P652+Q652)</f>
        <v>4582466.2225913331</v>
      </c>
      <c r="T652" s="1">
        <f>'Innlegging av opplysninger'!$C$13*((H652+J652+M652+O652)*(1-Data!H652)-(J652+O652)*(1-Data!H652)*1.8/12)</f>
        <v>25864730.921868749</v>
      </c>
      <c r="U652" s="1">
        <f>Data!I652</f>
        <v>98.35909999999997</v>
      </c>
      <c r="V652" s="1">
        <f>Data!J652+Data!K652</f>
        <v>48674.835199962872</v>
      </c>
      <c r="W652" s="1">
        <f>Data!L652</f>
        <v>395.06786865678936</v>
      </c>
      <c r="X652" s="1">
        <f t="shared" si="107"/>
        <v>52228505.268181808</v>
      </c>
      <c r="Y652" s="100">
        <f t="shared" si="108"/>
        <v>423911.12727272726</v>
      </c>
      <c r="Z652" s="100">
        <f t="shared" si="109"/>
        <v>7529295.5445499979</v>
      </c>
      <c r="AA652" s="100">
        <f>'Innlegging av opplysninger'!$B$4*X652</f>
        <v>6789705.6848636353</v>
      </c>
      <c r="AB652" s="1"/>
      <c r="AC652" s="1">
        <f>'Innlegging av opplysninger'!$B$5*X652</f>
        <v>6841934.190131817</v>
      </c>
      <c r="AD652" s="1">
        <f>'Innlegging av opplysninger'!$B$5*Y652</f>
        <v>55532.357672727274</v>
      </c>
      <c r="AE652" s="1">
        <f>'Innlegging av opplysninger'!$B$5*Z652</f>
        <v>986337.71633604972</v>
      </c>
      <c r="AF652" s="1">
        <f>'Innlegging av opplysninger'!$B$5*AA652</f>
        <v>889451.44471713621</v>
      </c>
      <c r="AG652" s="1"/>
      <c r="AH652" s="1">
        <f>'Innlegging av opplysninger'!$C$11*SUM(X652:AG652)</f>
        <v>2878297.5866815839</v>
      </c>
      <c r="AI652" s="1">
        <f>'Innlegging av opplysninger'!$C$13*(((X652+Z652+AC652+AE652)*Data!M652)+(Z652+AE652)*(1-Data!M652)*1.8/12+Y652+AD652+AA652+AB652+AF652+AG652)</f>
        <v>575571.81745957676</v>
      </c>
      <c r="AJ652" s="1">
        <f>'Innlegging av opplysninger'!$C$13*((X652+Z652+AC652+AE652)*(1-Data!M652)-(Z652+AE652)*(1-Data!M652)*1.8/12)</f>
        <v>3363151.1958941701</v>
      </c>
      <c r="AK652" s="83">
        <f t="shared" si="104"/>
        <v>25128000</v>
      </c>
      <c r="AL652" s="83">
        <f t="shared" si="105"/>
        <v>5158000</v>
      </c>
      <c r="AM652" s="83">
        <f t="shared" si="106"/>
        <v>29228000</v>
      </c>
    </row>
    <row r="653" spans="1:39">
      <c r="A653" t="str">
        <f t="shared" si="100"/>
        <v>1870Administrasjon</v>
      </c>
      <c r="B653" s="6" t="str">
        <f>Data!A653</f>
        <v>1870</v>
      </c>
      <c r="C653" s="7" t="str">
        <f>Data!B653</f>
        <v>Sortland kommune / Suorttá Souhkan</v>
      </c>
      <c r="D653" s="7" t="str">
        <f>Data!C653</f>
        <v>Administrasjon</v>
      </c>
      <c r="E653" s="1">
        <f>Data!D653</f>
        <v>53.154800000000002</v>
      </c>
      <c r="F653" s="1">
        <f>Data!E653+Data!F653</f>
        <v>54545.71902882398</v>
      </c>
      <c r="G653" s="1">
        <f>Data!G653</f>
        <v>0.81384936073506053</v>
      </c>
      <c r="H653" s="1">
        <f t="shared" si="101"/>
        <v>31629455.84545454</v>
      </c>
      <c r="I653" s="1">
        <f t="shared" si="102"/>
        <v>471.92727272727268</v>
      </c>
      <c r="J653" s="1">
        <f t="shared" si="103"/>
        <v>3795591.3327272716</v>
      </c>
      <c r="K653" s="1">
        <f>'Innlegging av opplysninger'!$B$4*H653</f>
        <v>4111829.2599090906</v>
      </c>
      <c r="L653" s="1"/>
      <c r="M653" s="1">
        <f>'Innlegging av opplysninger'!$B$5*H653</f>
        <v>4143458.7157545448</v>
      </c>
      <c r="N653" s="1">
        <f>'Innlegging av opplysninger'!$B$5*I653</f>
        <v>61.822472727272725</v>
      </c>
      <c r="O653" s="1">
        <f>'Innlegging av opplysninger'!$B$5*J653</f>
        <v>497222.46458727261</v>
      </c>
      <c r="P653" s="1">
        <f>'Innlegging av opplysninger'!$B$5*K653</f>
        <v>538649.63304809085</v>
      </c>
      <c r="Q653" s="1"/>
      <c r="R653" s="1">
        <f>'Innlegging av opplysninger'!$C$11*SUM(H653:Q653)</f>
        <v>1699236.1580465978</v>
      </c>
      <c r="S653" s="1">
        <f>'Innlegging av opplysninger'!$C$13*(((H653+J653+M653+O653)*Data!H653)+(J653+O653)*(1-Data!H653)*1.8/12+I653+N653+K653+L653+P653+Q653)</f>
        <v>485410.22223121999</v>
      </c>
      <c r="T653" s="1">
        <f>'Innlegging av opplysninger'!$C$13*((H653+J653+M653+O653)*(1-Data!H653)-(J653+O653)*(1-Data!H653)*1.8/12)</f>
        <v>1839860.3098325455</v>
      </c>
      <c r="U653" s="1">
        <f>Data!I653</f>
        <v>8.6</v>
      </c>
      <c r="V653" s="1">
        <f>Data!J653+Data!K653</f>
        <v>59286.446124031005</v>
      </c>
      <c r="W653" s="1">
        <f>Data!L653</f>
        <v>0</v>
      </c>
      <c r="X653" s="1">
        <f t="shared" si="107"/>
        <v>5562146.5818181802</v>
      </c>
      <c r="Y653" s="100">
        <f t="shared" si="108"/>
        <v>0</v>
      </c>
      <c r="Z653" s="100">
        <f t="shared" si="109"/>
        <v>795386.96119999967</v>
      </c>
      <c r="AA653" s="100">
        <f>'Innlegging av opplysninger'!$B$4*X653</f>
        <v>723079.05563636345</v>
      </c>
      <c r="AB653" s="1"/>
      <c r="AC653" s="1">
        <f>'Innlegging av opplysninger'!$B$5*X653</f>
        <v>728641.20221818169</v>
      </c>
      <c r="AD653" s="1">
        <f>'Innlegging av opplysninger'!$B$5*Y653</f>
        <v>0</v>
      </c>
      <c r="AE653" s="1">
        <f>'Innlegging av opplysninger'!$B$5*Z653</f>
        <v>104195.69191719996</v>
      </c>
      <c r="AF653" s="1">
        <f>'Innlegging av opplysninger'!$B$5*AA653</f>
        <v>94723.356288363619</v>
      </c>
      <c r="AG653" s="1"/>
      <c r="AH653" s="1">
        <f>'Innlegging av opplysninger'!$C$11*SUM(X653:AG653)</f>
        <v>304310.56826497492</v>
      </c>
      <c r="AI653" s="1">
        <f>'Innlegging av opplysninger'!$C$13*(((X653+Z653+AC653+AE653)*Data!M653)+(Z653+AE653)*(1-Data!M653)*1.8/12+Y653+AD653+AA653+AB653+AF653+AG653)</f>
        <v>87202.673885069962</v>
      </c>
      <c r="AJ653" s="1">
        <f>'Innlegging av opplysninger'!$C$13*((X653+Z653+AC653+AE653)*(1-Data!M653)-(Z653+AE653)*(1-Data!M653)*1.8/12)</f>
        <v>329222.31426700106</v>
      </c>
      <c r="AK653" s="83">
        <f t="shared" si="104"/>
        <v>2004000</v>
      </c>
      <c r="AL653" s="83">
        <f t="shared" si="105"/>
        <v>573000</v>
      </c>
      <c r="AM653" s="83">
        <f t="shared" si="106"/>
        <v>2169000</v>
      </c>
    </row>
    <row r="654" spans="1:39">
      <c r="A654" t="str">
        <f t="shared" si="100"/>
        <v>1870Undervisning</v>
      </c>
      <c r="B654" s="6" t="str">
        <f>Data!A654</f>
        <v>1870</v>
      </c>
      <c r="C654" s="7" t="str">
        <f>Data!B654</f>
        <v>Sortland kommune / Suorttá Souhkan</v>
      </c>
      <c r="D654" s="7" t="str">
        <f>Data!C654</f>
        <v>Undervisning</v>
      </c>
      <c r="E654" s="1">
        <f>Data!D654</f>
        <v>238.49600000000007</v>
      </c>
      <c r="F654" s="1">
        <f>Data!E654+Data!F654</f>
        <v>47079.159426852719</v>
      </c>
      <c r="G654" s="1">
        <f>Data!G654</f>
        <v>2.2175633972896813</v>
      </c>
      <c r="H654" s="1">
        <f t="shared" si="101"/>
        <v>122489358.61818184</v>
      </c>
      <c r="I654" s="1">
        <f t="shared" si="102"/>
        <v>5769.5999999999995</v>
      </c>
      <c r="J654" s="1">
        <f t="shared" si="103"/>
        <v>14699415.38618182</v>
      </c>
      <c r="K654" s="1">
        <f>'Innlegging av opplysninger'!$B$4*H654</f>
        <v>15923616.62036364</v>
      </c>
      <c r="L654" s="1"/>
      <c r="M654" s="1">
        <f>'Innlegging av opplysninger'!$B$5*H654</f>
        <v>16046105.978981821</v>
      </c>
      <c r="N654" s="1">
        <f>'Innlegging av opplysninger'!$B$5*I654</f>
        <v>755.81759999999997</v>
      </c>
      <c r="O654" s="1">
        <f>'Innlegging av opplysninger'!$B$5*J654</f>
        <v>1925623.4155898185</v>
      </c>
      <c r="P654" s="1">
        <f>'Innlegging av opplysninger'!$B$5*K654</f>
        <v>2085993.777267637</v>
      </c>
      <c r="Q654" s="1"/>
      <c r="R654" s="1">
        <f>'Innlegging av opplysninger'!$C$11*SUM(H654:Q654)</f>
        <v>6580712.2901383303</v>
      </c>
      <c r="S654" s="1">
        <f>'Innlegging av opplysninger'!$C$13*(((H654+J654+M654+O654)*Data!H654)+(J654+O654)*(1-Data!H654)*1.8/12+I654+N654+K654+L654+P654+Q654)</f>
        <v>1178752.3610458823</v>
      </c>
      <c r="T654" s="1">
        <f>'Innlegging av opplysninger'!$C$13*((H654+J654+M654+O654)*(1-Data!H654)-(J654+O654)*(1-Data!H654)*1.8/12)</f>
        <v>7826432.8780907793</v>
      </c>
      <c r="U654" s="1">
        <f>Data!I654</f>
        <v>19.524400000000004</v>
      </c>
      <c r="V654" s="1">
        <f>Data!J654+Data!K654</f>
        <v>48144.909724071746</v>
      </c>
      <c r="W654" s="1">
        <f>Data!L654</f>
        <v>0</v>
      </c>
      <c r="X654" s="1">
        <f t="shared" si="107"/>
        <v>10254550.640909089</v>
      </c>
      <c r="Y654" s="100">
        <f t="shared" si="108"/>
        <v>0</v>
      </c>
      <c r="Z654" s="100">
        <f t="shared" si="109"/>
        <v>1466400.7416499995</v>
      </c>
      <c r="AA654" s="100">
        <f>'Innlegging av opplysninger'!$B$4*X654</f>
        <v>1333091.5833181816</v>
      </c>
      <c r="AB654" s="1"/>
      <c r="AC654" s="1">
        <f>'Innlegging av opplysninger'!$B$5*X654</f>
        <v>1343346.1339590906</v>
      </c>
      <c r="AD654" s="1">
        <f>'Innlegging av opplysninger'!$B$5*Y654</f>
        <v>0</v>
      </c>
      <c r="AE654" s="1">
        <f>'Innlegging av opplysninger'!$B$5*Z654</f>
        <v>192098.49715614994</v>
      </c>
      <c r="AF654" s="1">
        <f>'Innlegging av opplysninger'!$B$5*AA654</f>
        <v>174634.9974146818</v>
      </c>
      <c r="AG654" s="1"/>
      <c r="AH654" s="1">
        <f>'Innlegging av opplysninger'!$C$11*SUM(X654:AG654)</f>
        <v>561036.65858747333</v>
      </c>
      <c r="AI654" s="1">
        <f>'Innlegging av opplysninger'!$C$13*(((X654+Z654+AC654+AE654)*Data!M654)+(Z654+AE654)*(1-Data!M654)*1.8/12+Y654+AD654+AA654+AB654+AF654+AG654)</f>
        <v>105856.24386937905</v>
      </c>
      <c r="AJ654" s="1">
        <f>'Innlegging av opplysninger'!$C$13*((X654+Z654+AC654+AE654)*(1-Data!M654)-(Z654+AE654)*(1-Data!M654)*1.8/12)</f>
        <v>661878.131039795</v>
      </c>
      <c r="AK654" s="83">
        <f t="shared" si="104"/>
        <v>7142000</v>
      </c>
      <c r="AL654" s="83">
        <f t="shared" si="105"/>
        <v>1285000</v>
      </c>
      <c r="AM654" s="83">
        <f t="shared" si="106"/>
        <v>8488000</v>
      </c>
    </row>
    <row r="655" spans="1:39">
      <c r="A655" t="str">
        <f t="shared" si="100"/>
        <v>1870Barnehager</v>
      </c>
      <c r="B655" s="6" t="str">
        <f>Data!A655</f>
        <v>1870</v>
      </c>
      <c r="C655" s="7" t="str">
        <f>Data!B655</f>
        <v>Sortland kommune / Suorttá Souhkan</v>
      </c>
      <c r="D655" s="7" t="str">
        <f>Data!C655</f>
        <v>Barnehager</v>
      </c>
      <c r="E655" s="1">
        <f>Data!D655</f>
        <v>83.208500000000001</v>
      </c>
      <c r="F655" s="1">
        <f>Data!E655+Data!F655</f>
        <v>40284.679580010881</v>
      </c>
      <c r="G655" s="1">
        <f>Data!G655</f>
        <v>0</v>
      </c>
      <c r="H655" s="1">
        <f t="shared" si="101"/>
        <v>36567575.572727293</v>
      </c>
      <c r="I655" s="1">
        <f t="shared" si="102"/>
        <v>0</v>
      </c>
      <c r="J655" s="1">
        <f t="shared" si="103"/>
        <v>4388109.0687272754</v>
      </c>
      <c r="K655" s="1">
        <f>'Innlegging av opplysninger'!$B$4*H655</f>
        <v>4753784.8244545478</v>
      </c>
      <c r="L655" s="1"/>
      <c r="M655" s="1">
        <f>'Innlegging av opplysninger'!$B$5*H655</f>
        <v>4790352.4000272751</v>
      </c>
      <c r="N655" s="1">
        <f>'Innlegging av opplysninger'!$B$5*I655</f>
        <v>0</v>
      </c>
      <c r="O655" s="1">
        <f>'Innlegging av opplysninger'!$B$5*J655</f>
        <v>574842.28800327308</v>
      </c>
      <c r="P655" s="1">
        <f>'Innlegging av opplysninger'!$B$5*K655</f>
        <v>622745.81200354581</v>
      </c>
      <c r="Q655" s="1"/>
      <c r="R655" s="1">
        <f>'Innlegging av opplysninger'!$C$11*SUM(H655:Q655)</f>
        <v>1964501.5787058419</v>
      </c>
      <c r="S655" s="1">
        <f>'Innlegging av opplysninger'!$C$13*(((H655+J655+M655+O655)*Data!H655)+(J655+O655)*(1-Data!H655)*1.8/12+I655+N655+K655+L655+P655+Q655)</f>
        <v>324825.31230544636</v>
      </c>
      <c r="T655" s="1">
        <f>'Innlegging av opplysninger'!$C$13*((H655+J655+M655+O655)*(1-Data!H655)-(J655+O655)*(1-Data!H655)*1.8/12)</f>
        <v>2363440.0059236009</v>
      </c>
      <c r="U655" s="1">
        <f>Data!I655</f>
        <v>9.9</v>
      </c>
      <c r="V655" s="1">
        <f>Data!J655+Data!K655</f>
        <v>42949.747474747463</v>
      </c>
      <c r="W655" s="1">
        <f>Data!L655</f>
        <v>0</v>
      </c>
      <c r="X655" s="1">
        <f t="shared" si="107"/>
        <v>4638572.7272727257</v>
      </c>
      <c r="Y655" s="100">
        <f t="shared" si="108"/>
        <v>0</v>
      </c>
      <c r="Z655" s="100">
        <f t="shared" si="109"/>
        <v>663315.89999999967</v>
      </c>
      <c r="AA655" s="100">
        <f>'Innlegging av opplysninger'!$B$4*X655</f>
        <v>603014.45454545435</v>
      </c>
      <c r="AB655" s="1"/>
      <c r="AC655" s="1">
        <f>'Innlegging av opplysninger'!$B$5*X655</f>
        <v>607653.02727272711</v>
      </c>
      <c r="AD655" s="1">
        <f>'Innlegging av opplysninger'!$B$5*Y655</f>
        <v>0</v>
      </c>
      <c r="AE655" s="1">
        <f>'Innlegging av opplysninger'!$B$5*Z655</f>
        <v>86894.382899999968</v>
      </c>
      <c r="AF655" s="1">
        <f>'Innlegging av opplysninger'!$B$5*AA655</f>
        <v>78994.893545454528</v>
      </c>
      <c r="AG655" s="1"/>
      <c r="AH655" s="1">
        <f>'Innlegging av opplysninger'!$C$11*SUM(X655:AG655)</f>
        <v>253780.9246503817</v>
      </c>
      <c r="AI655" s="1">
        <f>'Innlegging av opplysninger'!$C$13*(((X655+Z655+AC655+AE655)*Data!M655)+(Z655+AE655)*(1-Data!M655)*1.8/12+Y655+AD655+AA655+AB655+AF655+AG655)</f>
        <v>44757.230772128707</v>
      </c>
      <c r="AJ655" s="1">
        <f>'Innlegging av opplysninger'!$C$13*((X655+Z655+AC655+AE655)*(1-Data!M655)-(Z655+AE655)*(1-Data!M655)*1.8/12)</f>
        <v>302521.92927576206</v>
      </c>
      <c r="AK655" s="83">
        <f t="shared" si="104"/>
        <v>2218000</v>
      </c>
      <c r="AL655" s="83">
        <f t="shared" si="105"/>
        <v>370000</v>
      </c>
      <c r="AM655" s="83">
        <f t="shared" si="106"/>
        <v>2666000</v>
      </c>
    </row>
    <row r="656" spans="1:39">
      <c r="A656" t="str">
        <f t="shared" si="100"/>
        <v>1870Helse/pleie/omsorg</v>
      </c>
      <c r="B656" s="6" t="str">
        <f>Data!A656</f>
        <v>1870</v>
      </c>
      <c r="C656" s="7" t="str">
        <f>Data!B656</f>
        <v>Sortland kommune / Suorttá Souhkan</v>
      </c>
      <c r="D656" s="7" t="str">
        <f>Data!C656</f>
        <v>Helse/pleie/omsorg</v>
      </c>
      <c r="E656" s="1">
        <f>Data!D656</f>
        <v>305.28810000000016</v>
      </c>
      <c r="F656" s="1">
        <f>Data!E656+Data!F656</f>
        <v>48485.208441905648</v>
      </c>
      <c r="G656" s="1">
        <f>Data!G656</f>
        <v>792.04970649036045</v>
      </c>
      <c r="H656" s="1">
        <f t="shared" si="101"/>
        <v>161475896.3272728</v>
      </c>
      <c r="I656" s="1">
        <f t="shared" si="102"/>
        <v>2637854.7272727266</v>
      </c>
      <c r="J656" s="1">
        <f t="shared" si="103"/>
        <v>19693650.126545463</v>
      </c>
      <c r="K656" s="1">
        <f>'Innlegging av opplysninger'!$B$4*H656</f>
        <v>20991866.522545464</v>
      </c>
      <c r="L656" s="1"/>
      <c r="M656" s="1">
        <f>'Innlegging av opplysninger'!$B$5*H656</f>
        <v>21153342.418872736</v>
      </c>
      <c r="N656" s="1">
        <f>'Innlegging av opplysninger'!$B$5*I656</f>
        <v>345558.9692727272</v>
      </c>
      <c r="O656" s="1">
        <f>'Innlegging av opplysninger'!$B$5*J656</f>
        <v>2579868.1665774556</v>
      </c>
      <c r="P656" s="1">
        <f>'Innlegging av opplysninger'!$B$5*K656</f>
        <v>2749934.5144534558</v>
      </c>
      <c r="Q656" s="1"/>
      <c r="R656" s="1">
        <f>'Innlegging av opplysninger'!$C$11*SUM(H656:Q656)</f>
        <v>8801862.9273668882</v>
      </c>
      <c r="S656" s="1">
        <f>'Innlegging av opplysninger'!$C$13*(((H656+J656+M656+O656)*Data!H656)+(J656+O656)*(1-Data!H656)*1.8/12+I656+N656+K656+L656+P656+Q656)</f>
        <v>1980925.4666951345</v>
      </c>
      <c r="T656" s="1">
        <f>'Innlegging av opplysninger'!$C$13*((H656+J656+M656+O656)*(1-Data!H656)-(J656+O656)*(1-Data!H656)*1.8/12)</f>
        <v>10063729.065491132</v>
      </c>
      <c r="U656" s="1">
        <f>Data!I656</f>
        <v>41.377000000000002</v>
      </c>
      <c r="V656" s="1">
        <f>Data!J656+Data!K656</f>
        <v>47587.466768977938</v>
      </c>
      <c r="W656" s="1">
        <f>Data!L656</f>
        <v>901.85102834908275</v>
      </c>
      <c r="X656" s="1">
        <f t="shared" si="107"/>
        <v>21480290.31818182</v>
      </c>
      <c r="Y656" s="100">
        <f t="shared" si="108"/>
        <v>407082.43636363634</v>
      </c>
      <c r="Z656" s="100">
        <f t="shared" si="109"/>
        <v>3129894.3039000002</v>
      </c>
      <c r="AA656" s="100">
        <f>'Innlegging av opplysninger'!$B$4*X656</f>
        <v>2792437.7413636367</v>
      </c>
      <c r="AB656" s="1"/>
      <c r="AC656" s="1">
        <f>'Innlegging av opplysninger'!$B$5*X656</f>
        <v>2813918.0316818184</v>
      </c>
      <c r="AD656" s="1">
        <f>'Innlegging av opplysninger'!$B$5*Y656</f>
        <v>53327.799163636366</v>
      </c>
      <c r="AE656" s="1">
        <f>'Innlegging av opplysninger'!$B$5*Z656</f>
        <v>410016.15381090005</v>
      </c>
      <c r="AF656" s="1">
        <f>'Innlegging av opplysninger'!$B$5*AA656</f>
        <v>365809.34411863639</v>
      </c>
      <c r="AG656" s="1"/>
      <c r="AH656" s="1">
        <f>'Innlegging av opplysninger'!$C$11*SUM(X656:AG656)</f>
        <v>1195205.4928861952</v>
      </c>
      <c r="AI656" s="1">
        <f>'Innlegging av opplysninger'!$C$13*(((X656+Z656+AC656+AE656)*Data!M656)+(Z656+AE656)*(1-Data!M656)*1.8/12+Y656+AD656+AA656+AB656+AF656+AG656)</f>
        <v>225316.74236820967</v>
      </c>
      <c r="AJ656" s="1">
        <f>'Innlegging av opplysninger'!$C$13*((X656+Z656+AC656+AE656)*(1-Data!M656)-(Z656+AE656)*(1-Data!M656)*1.8/12)</f>
        <v>1410227.6163181625</v>
      </c>
      <c r="AK656" s="83">
        <f t="shared" si="104"/>
        <v>9997000</v>
      </c>
      <c r="AL656" s="83">
        <f t="shared" si="105"/>
        <v>2206000</v>
      </c>
      <c r="AM656" s="83">
        <f t="shared" si="106"/>
        <v>11474000</v>
      </c>
    </row>
    <row r="657" spans="1:39">
      <c r="A657" t="str">
        <f t="shared" si="100"/>
        <v>1870Samferdsel og teknikk</v>
      </c>
      <c r="B657" s="6" t="str">
        <f>Data!A657</f>
        <v>1870</v>
      </c>
      <c r="C657" s="7" t="str">
        <f>Data!B657</f>
        <v>Sortland kommune / Suorttá Souhkan</v>
      </c>
      <c r="D657" s="7" t="str">
        <f>Data!C657</f>
        <v>Samferdsel og teknikk</v>
      </c>
      <c r="E657" s="1">
        <f>Data!D657</f>
        <v>42.334099999999992</v>
      </c>
      <c r="F657" s="1">
        <f>Data!E657+Data!F657</f>
        <v>54769.477934651601</v>
      </c>
      <c r="G657" s="1">
        <f>Data!G657</f>
        <v>223.59941512870242</v>
      </c>
      <c r="H657" s="1">
        <f t="shared" si="101"/>
        <v>25293998.790909097</v>
      </c>
      <c r="I657" s="1">
        <f t="shared" si="102"/>
        <v>103264.14545454543</v>
      </c>
      <c r="J657" s="1">
        <f t="shared" si="103"/>
        <v>3047671.5523636369</v>
      </c>
      <c r="K657" s="1">
        <f>'Innlegging av opplysninger'!$B$4*H657</f>
        <v>3288219.8428181829</v>
      </c>
      <c r="L657" s="1"/>
      <c r="M657" s="1">
        <f>'Innlegging av opplysninger'!$B$5*H657</f>
        <v>3313513.841609092</v>
      </c>
      <c r="N657" s="1">
        <f>'Innlegging av opplysninger'!$B$5*I657</f>
        <v>13527.603054545452</v>
      </c>
      <c r="O657" s="1">
        <f>'Innlegging av opplysninger'!$B$5*J657</f>
        <v>399244.97335963644</v>
      </c>
      <c r="P657" s="1">
        <f>'Innlegging av opplysninger'!$B$5*K657</f>
        <v>430756.79940918199</v>
      </c>
      <c r="Q657" s="1"/>
      <c r="R657" s="1">
        <f>'Innlegging av opplysninger'!$C$11*SUM(H657:Q657)</f>
        <v>1363827.506861161</v>
      </c>
      <c r="S657" s="1">
        <f>'Innlegging av opplysninger'!$C$13*(((H657+J657+M657+O657)*Data!H657)+(J657+O657)*(1-Data!H657)*1.8/12+I657+N657+K657+L657+P657+Q657)</f>
        <v>254934.50904779637</v>
      </c>
      <c r="T657" s="1">
        <f>'Innlegging av opplysninger'!$C$13*((H657+J657+M657+O657)*(1-Data!H657)-(J657+O657)*(1-Data!H657)*1.8/12)</f>
        <v>1611355.7634990553</v>
      </c>
      <c r="U657" s="1">
        <f>Data!I657</f>
        <v>6.5077000000000007</v>
      </c>
      <c r="V657" s="1">
        <f>Data!J657+Data!K657</f>
        <v>54364.678893208547</v>
      </c>
      <c r="W657" s="1">
        <f>Data!L657</f>
        <v>192.09551761759147</v>
      </c>
      <c r="X657" s="1">
        <f t="shared" si="107"/>
        <v>3859516.5909090904</v>
      </c>
      <c r="Y657" s="100">
        <f t="shared" si="108"/>
        <v>13637.454545454546</v>
      </c>
      <c r="Z657" s="100">
        <f t="shared" si="109"/>
        <v>553861.0284999999</v>
      </c>
      <c r="AA657" s="100">
        <f>'Innlegging av opplysninger'!$B$4*X657</f>
        <v>501737.15681818174</v>
      </c>
      <c r="AB657" s="1"/>
      <c r="AC657" s="1">
        <f>'Innlegging av opplysninger'!$B$5*X657</f>
        <v>505596.67340909084</v>
      </c>
      <c r="AD657" s="1">
        <f>'Innlegging av opplysninger'!$B$5*Y657</f>
        <v>1786.5065454545456</v>
      </c>
      <c r="AE657" s="1">
        <f>'Innlegging av opplysninger'!$B$5*Z657</f>
        <v>72555.794733499992</v>
      </c>
      <c r="AF657" s="1">
        <f>'Innlegging av opplysninger'!$B$5*AA657</f>
        <v>65727.567543181809</v>
      </c>
      <c r="AG657" s="1"/>
      <c r="AH657" s="1">
        <f>'Innlegging av opplysninger'!$C$11*SUM(X657:AG657)</f>
        <v>211827.91337415023</v>
      </c>
      <c r="AI657" s="1">
        <f>'Innlegging av opplysninger'!$C$13*(((X657+Z657+AC657+AE657)*Data!M657)+(Z657+AE657)*(1-Data!M657)*1.8/12+Y657+AD657+AA657+AB657+AF657+AG657)</f>
        <v>39163.452615990871</v>
      </c>
      <c r="AJ657" s="1">
        <f>'Innlegging av opplysninger'!$C$13*((X657+Z657+AC657+AE657)*(1-Data!M657)-(Z657+AE657)*(1-Data!M657)*1.8/12)</f>
        <v>250706.32358021475</v>
      </c>
      <c r="AK657" s="83">
        <f t="shared" si="104"/>
        <v>1576000</v>
      </c>
      <c r="AL657" s="83">
        <f t="shared" si="105"/>
        <v>294000</v>
      </c>
      <c r="AM657" s="83">
        <f t="shared" si="106"/>
        <v>1862000</v>
      </c>
    </row>
    <row r="658" spans="1:39">
      <c r="A658" t="str">
        <f t="shared" si="100"/>
        <v>1870Annet</v>
      </c>
      <c r="B658" s="6" t="str">
        <f>Data!A658</f>
        <v>1870</v>
      </c>
      <c r="C658" s="7" t="str">
        <f>Data!B658</f>
        <v>Sortland kommune / Suorttá Souhkan</v>
      </c>
      <c r="D658" s="7" t="str">
        <f>Data!C658</f>
        <v>Annet</v>
      </c>
      <c r="E658" s="1">
        <f>Data!D658</f>
        <v>67.794899999999998</v>
      </c>
      <c r="F658" s="1">
        <f>Data!E658+Data!F658</f>
        <v>46294.948956337423</v>
      </c>
      <c r="G658" s="1">
        <f>Data!G658</f>
        <v>9.4844892462412371</v>
      </c>
      <c r="H658" s="1">
        <f t="shared" si="101"/>
        <v>34238852.018181816</v>
      </c>
      <c r="I658" s="1">
        <f t="shared" si="102"/>
        <v>7014.545454545455</v>
      </c>
      <c r="J658" s="1">
        <f t="shared" si="103"/>
        <v>4109503.9876363631</v>
      </c>
      <c r="K658" s="1">
        <f>'Innlegging av opplysninger'!$B$4*H658</f>
        <v>4451050.7623636359</v>
      </c>
      <c r="L658" s="1"/>
      <c r="M658" s="1">
        <f>'Innlegging av opplysninger'!$B$5*H658</f>
        <v>4485289.6143818181</v>
      </c>
      <c r="N658" s="1">
        <f>'Innlegging av opplysninger'!$B$5*I658</f>
        <v>918.90545454545463</v>
      </c>
      <c r="O658" s="1">
        <f>'Innlegging av opplysninger'!$B$5*J658</f>
        <v>538345.02238036355</v>
      </c>
      <c r="P658" s="1">
        <f>'Innlegging av opplysninger'!$B$5*K658</f>
        <v>583087.64986963628</v>
      </c>
      <c r="Q658" s="1"/>
      <c r="R658" s="1">
        <f>'Innlegging av opplysninger'!$C$11*SUM(H658:Q658)</f>
        <v>1839734.3752174638</v>
      </c>
      <c r="S658" s="1">
        <f>'Innlegging av opplysninger'!$C$13*(((H658+J658+M658+O658)*Data!H658)+(J658+O658)*(1-Data!H658)*1.8/12+I658+N658+K658+L658+P658+Q658)</f>
        <v>357745.1542594434</v>
      </c>
      <c r="T658" s="1">
        <f>'Innlegging av opplysninger'!$C$13*((H658+J658+M658+O658)*(1-Data!H658)-(J658+O658)*(1-Data!H658)*1.8/12)</f>
        <v>2159786.0960381385</v>
      </c>
      <c r="U658" s="1">
        <f>Data!I658</f>
        <v>12.45</v>
      </c>
      <c r="V658" s="1">
        <f>Data!J658+Data!K658</f>
        <v>47367.946787148598</v>
      </c>
      <c r="W658" s="1">
        <f>Data!L658</f>
        <v>23.496385542168674</v>
      </c>
      <c r="X658" s="1">
        <f t="shared" si="107"/>
        <v>6433428.4090909082</v>
      </c>
      <c r="Y658" s="100">
        <f t="shared" si="108"/>
        <v>3191.2363636363634</v>
      </c>
      <c r="Z658" s="100">
        <f t="shared" si="109"/>
        <v>920436.60929999978</v>
      </c>
      <c r="AA658" s="100">
        <f>'Innlegging av opplysninger'!$B$4*X658</f>
        <v>836345.69318181812</v>
      </c>
      <c r="AB658" s="1"/>
      <c r="AC658" s="1">
        <f>'Innlegging av opplysninger'!$B$5*X658</f>
        <v>842779.12159090897</v>
      </c>
      <c r="AD658" s="1">
        <f>'Innlegging av opplysninger'!$B$5*Y658</f>
        <v>418.05196363636361</v>
      </c>
      <c r="AE658" s="1">
        <f>'Innlegging av opplysninger'!$B$5*Z658</f>
        <v>120577.19581829998</v>
      </c>
      <c r="AF658" s="1">
        <f>'Innlegging av opplysninger'!$B$5*AA658</f>
        <v>109561.28580681818</v>
      </c>
      <c r="AG658" s="1"/>
      <c r="AH658" s="1">
        <f>'Innlegging av opplysninger'!$C$11*SUM(X658:AG658)</f>
        <v>352136.02891840896</v>
      </c>
      <c r="AI658" s="1">
        <f>'Innlegging av opplysninger'!$C$13*(((X658+Z658+AC658+AE658)*Data!M658)+(Z658+AE658)*(1-Data!M658)*1.8/12+Y658+AD658+AA658+AB658+AF658+AG658)</f>
        <v>73222.764476970799</v>
      </c>
      <c r="AJ658" s="1">
        <f>'Innlegging av opplysninger'!$C$13*((X658+Z658+AC658+AE658)*(1-Data!M658)-(Z658+AE658)*(1-Data!M658)*1.8/12)</f>
        <v>408647.59088506253</v>
      </c>
      <c r="AK658" s="83">
        <f t="shared" si="104"/>
        <v>2192000</v>
      </c>
      <c r="AL658" s="83">
        <f t="shared" si="105"/>
        <v>431000</v>
      </c>
      <c r="AM658" s="83">
        <f t="shared" si="106"/>
        <v>2568000</v>
      </c>
    </row>
    <row r="659" spans="1:39">
      <c r="A659" t="str">
        <f t="shared" si="100"/>
        <v>1871Alle</v>
      </c>
      <c r="B659" s="6" t="str">
        <f>Data!A659</f>
        <v>1871</v>
      </c>
      <c r="C659" s="7" t="str">
        <f>Data!B659</f>
        <v>Andøy kommune</v>
      </c>
      <c r="D659" s="7" t="str">
        <f>Data!C659</f>
        <v>Alle</v>
      </c>
      <c r="E659" s="1">
        <f>Data!D659</f>
        <v>357.74970000000002</v>
      </c>
      <c r="F659" s="1">
        <f>Data!E659+Data!F659</f>
        <v>44657.647991505452</v>
      </c>
      <c r="G659" s="1">
        <f>Data!G659</f>
        <v>467.28707249789437</v>
      </c>
      <c r="H659" s="1">
        <f t="shared" si="101"/>
        <v>174286474.60000011</v>
      </c>
      <c r="I659" s="1">
        <f t="shared" si="102"/>
        <v>1823692.4727272722</v>
      </c>
      <c r="J659" s="1">
        <f t="shared" si="103"/>
        <v>21133220.048727285</v>
      </c>
      <c r="K659" s="1">
        <f>'Innlegging av opplysninger'!$B$4*H659</f>
        <v>22657241.698000014</v>
      </c>
      <c r="L659" s="1"/>
      <c r="M659" s="1">
        <f>'Innlegging av opplysninger'!$B$5*H659</f>
        <v>22831528.172600016</v>
      </c>
      <c r="N659" s="1">
        <f>'Innlegging av opplysninger'!$B$5*I659</f>
        <v>238903.71392727268</v>
      </c>
      <c r="O659" s="1">
        <f>'Innlegging av opplysninger'!$B$5*J659</f>
        <v>2768451.8263832745</v>
      </c>
      <c r="P659" s="1">
        <f>'Innlegging av opplysninger'!$B$5*K659</f>
        <v>2968098.6624380019</v>
      </c>
      <c r="Q659" s="1"/>
      <c r="R659" s="1">
        <f>'Innlegging av opplysninger'!$C$11*SUM(H659:Q659)</f>
        <v>9450889.2254025228</v>
      </c>
      <c r="S659" s="1">
        <f>'Innlegging av opplysninger'!$C$13*(((H659+J659+M659+O659)*Data!H659)+(J659+O659)*(1-Data!H659)*1.8/12+I659+N659+K659+L659+P659+Q659)</f>
        <v>1756178.2179274911</v>
      </c>
      <c r="T659" s="1">
        <f>'Innlegging av opplysninger'!$C$13*((H659+J659+M659+O659)*(1-Data!H659)-(J659+O659)*(1-Data!H659)*1.8/12)</f>
        <v>11176617.564202277</v>
      </c>
      <c r="U659" s="1">
        <f>Data!I659</f>
        <v>56.866900000000001</v>
      </c>
      <c r="V659" s="1">
        <f>Data!J659+Data!K659</f>
        <v>45468.587647061227</v>
      </c>
      <c r="W659" s="1">
        <f>Data!L659</f>
        <v>807.28191619377867</v>
      </c>
      <c r="X659" s="1">
        <f t="shared" si="107"/>
        <v>28207174.111272722</v>
      </c>
      <c r="Y659" s="100">
        <f t="shared" si="108"/>
        <v>500810.39999999991</v>
      </c>
      <c r="Z659" s="100">
        <f t="shared" si="109"/>
        <v>4105241.7851119987</v>
      </c>
      <c r="AA659" s="100">
        <f>'Innlegging av opplysninger'!$B$4*X659</f>
        <v>3666932.6344654541</v>
      </c>
      <c r="AB659" s="1"/>
      <c r="AC659" s="1">
        <f>'Innlegging av opplysninger'!$B$5*X659</f>
        <v>3695139.8085767268</v>
      </c>
      <c r="AD659" s="1">
        <f>'Innlegging av opplysninger'!$B$5*Y659</f>
        <v>65606.162399999987</v>
      </c>
      <c r="AE659" s="1">
        <f>'Innlegging av opplysninger'!$B$5*Z659</f>
        <v>537786.67384967185</v>
      </c>
      <c r="AF659" s="1">
        <f>'Innlegging av opplysninger'!$B$5*AA659</f>
        <v>480368.1751149745</v>
      </c>
      <c r="AG659" s="1"/>
      <c r="AH659" s="1">
        <f>'Innlegging av opplysninger'!$C$11*SUM(X659:AG659)</f>
        <v>1567844.2705300786</v>
      </c>
      <c r="AI659" s="1">
        <f>'Innlegging av opplysninger'!$C$13*(((X659+Z659+AC659+AE659)*Data!M659)+(Z659+AE659)*(1-Data!M659)*1.8/12+Y659+AD659+AA659+AB659+AF659+AG659)</f>
        <v>290516.68871186353</v>
      </c>
      <c r="AJ659" s="1">
        <f>'Innlegging av opplysninger'!$C$13*((X659+Z659+AC659+AE659)*(1-Data!M659)-(Z659+AE659)*(1-Data!M659)*1.8/12)</f>
        <v>1854954.4183292971</v>
      </c>
      <c r="AK659" s="83">
        <f t="shared" si="104"/>
        <v>11019000</v>
      </c>
      <c r="AL659" s="83">
        <f t="shared" si="105"/>
        <v>2047000</v>
      </c>
      <c r="AM659" s="83">
        <f t="shared" si="106"/>
        <v>13032000</v>
      </c>
    </row>
    <row r="660" spans="1:39">
      <c r="A660" t="str">
        <f t="shared" si="100"/>
        <v>1871Administrasjon</v>
      </c>
      <c r="B660" s="6" t="str">
        <f>Data!A660</f>
        <v>1871</v>
      </c>
      <c r="C660" s="7" t="str">
        <f>Data!B660</f>
        <v>Andøy kommune</v>
      </c>
      <c r="D660" s="7" t="str">
        <f>Data!C660</f>
        <v>Administrasjon</v>
      </c>
      <c r="E660" s="1">
        <f>Data!D660</f>
        <v>26.875399999999999</v>
      </c>
      <c r="F660" s="1">
        <f>Data!E660+Data!F660</f>
        <v>54080.938578278525</v>
      </c>
      <c r="G660" s="1">
        <f>Data!G660</f>
        <v>0</v>
      </c>
      <c r="H660" s="1">
        <f t="shared" si="101"/>
        <v>15855783.890909087</v>
      </c>
      <c r="I660" s="1">
        <f t="shared" si="102"/>
        <v>0</v>
      </c>
      <c r="J660" s="1">
        <f t="shared" si="103"/>
        <v>1902694.0669090904</v>
      </c>
      <c r="K660" s="1">
        <f>'Innlegging av opplysninger'!$B$4*H660</f>
        <v>2061251.9058181813</v>
      </c>
      <c r="L660" s="1"/>
      <c r="M660" s="1">
        <f>'Innlegging av opplysninger'!$B$5*H660</f>
        <v>2077107.6897090904</v>
      </c>
      <c r="N660" s="1">
        <f>'Innlegging av opplysninger'!$B$5*I660</f>
        <v>0</v>
      </c>
      <c r="O660" s="1">
        <f>'Innlegging av opplysninger'!$B$5*J660</f>
        <v>249252.92276509086</v>
      </c>
      <c r="P660" s="1">
        <f>'Innlegging av opplysninger'!$B$5*K660</f>
        <v>270023.99966218177</v>
      </c>
      <c r="Q660" s="1"/>
      <c r="R660" s="1">
        <f>'Innlegging av opplysninger'!$C$11*SUM(H660:Q660)</f>
        <v>851812.35007936344</v>
      </c>
      <c r="S660" s="1">
        <f>'Innlegging av opplysninger'!$C$13*(((H660+J660+M660+O660)*Data!H660)+(J660+O660)*(1-Data!H660)*1.8/12+I660+N660+K660+L660+P660+Q660)</f>
        <v>221257.14838299746</v>
      </c>
      <c r="T660" s="1">
        <f>'Innlegging av opplysninger'!$C$13*((H660+J660+M660+O660)*(1-Data!H660)-(J660+O660)*(1-Data!H660)*1.8/12)</f>
        <v>944380.8043571841</v>
      </c>
      <c r="U660" s="1">
        <f>Data!I660</f>
        <v>2.5</v>
      </c>
      <c r="V660" s="1">
        <f>Data!J660+Data!K660</f>
        <v>46218.333333333328</v>
      </c>
      <c r="W660" s="1">
        <f>Data!L660</f>
        <v>0</v>
      </c>
      <c r="X660" s="1">
        <f t="shared" si="107"/>
        <v>1260499.9999999998</v>
      </c>
      <c r="Y660" s="100">
        <f t="shared" si="108"/>
        <v>0</v>
      </c>
      <c r="Z660" s="100">
        <f t="shared" si="109"/>
        <v>180251.49999999994</v>
      </c>
      <c r="AA660" s="100">
        <f>'Innlegging av opplysninger'!$B$4*X660</f>
        <v>163864.99999999997</v>
      </c>
      <c r="AB660" s="1"/>
      <c r="AC660" s="1">
        <f>'Innlegging av opplysninger'!$B$5*X660</f>
        <v>165125.49999999997</v>
      </c>
      <c r="AD660" s="1">
        <f>'Innlegging av opplysninger'!$B$5*Y660</f>
        <v>0</v>
      </c>
      <c r="AE660" s="1">
        <f>'Innlegging av opplysninger'!$B$5*Z660</f>
        <v>23612.946499999995</v>
      </c>
      <c r="AF660" s="1">
        <f>'Innlegging av opplysninger'!$B$5*AA660</f>
        <v>21466.314999999999</v>
      </c>
      <c r="AG660" s="1"/>
      <c r="AH660" s="1">
        <f>'Innlegging av opplysninger'!$C$11*SUM(X660:AG660)</f>
        <v>68963.207936999985</v>
      </c>
      <c r="AI660" s="1">
        <f>'Innlegging av opplysninger'!$C$13*(((X660+Z660+AC660+AE660)*Data!M660)+(Z660+AE660)*(1-Data!M660)*1.8/12+Y660+AD660+AA660+AB660+AF660+AG660)</f>
        <v>11227.371062699998</v>
      </c>
      <c r="AJ660" s="1">
        <f>'Innlegging av opplysninger'!$C$13*((X660+Z660+AC660+AE660)*(1-Data!M660)-(Z660+AE660)*(1-Data!M660)*1.8/12)</f>
        <v>83143.33453529999</v>
      </c>
      <c r="AK660" s="83">
        <f t="shared" si="104"/>
        <v>921000</v>
      </c>
      <c r="AL660" s="83">
        <f t="shared" si="105"/>
        <v>232000</v>
      </c>
      <c r="AM660" s="83">
        <f t="shared" si="106"/>
        <v>1028000</v>
      </c>
    </row>
    <row r="661" spans="1:39">
      <c r="A661" t="str">
        <f t="shared" si="100"/>
        <v>1871Undervisning</v>
      </c>
      <c r="B661" s="6" t="str">
        <f>Data!A661</f>
        <v>1871</v>
      </c>
      <c r="C661" s="7" t="str">
        <f>Data!B661</f>
        <v>Andøy kommune</v>
      </c>
      <c r="D661" s="7" t="str">
        <f>Data!C661</f>
        <v>Undervisning</v>
      </c>
      <c r="E661" s="1">
        <f>Data!D661</f>
        <v>83.715299999999999</v>
      </c>
      <c r="F661" s="1">
        <f>Data!E661+Data!F661</f>
        <v>45412.251255146912</v>
      </c>
      <c r="G661" s="1">
        <f>Data!G661</f>
        <v>0</v>
      </c>
      <c r="H661" s="1">
        <f t="shared" si="101"/>
        <v>41473093.5</v>
      </c>
      <c r="I661" s="1">
        <f t="shared" si="102"/>
        <v>0</v>
      </c>
      <c r="J661" s="1">
        <f t="shared" si="103"/>
        <v>4976771.22</v>
      </c>
      <c r="K661" s="1">
        <f>'Innlegging av opplysninger'!$B$4*H661</f>
        <v>5391502.1550000003</v>
      </c>
      <c r="L661" s="1"/>
      <c r="M661" s="1">
        <f>'Innlegging av opplysninger'!$B$5*H661</f>
        <v>5432975.2485000007</v>
      </c>
      <c r="N661" s="1">
        <f>'Innlegging av opplysninger'!$B$5*I661</f>
        <v>0</v>
      </c>
      <c r="O661" s="1">
        <f>'Innlegging av opplysninger'!$B$5*J661</f>
        <v>651957.02981999994</v>
      </c>
      <c r="P661" s="1">
        <f>'Innlegging av opplysninger'!$B$5*K661</f>
        <v>706286.78230500012</v>
      </c>
      <c r="Q661" s="1"/>
      <c r="R661" s="1">
        <f>'Innlegging av opplysninger'!$C$11*SUM(H661:Q661)</f>
        <v>2228038.2655537501</v>
      </c>
      <c r="S661" s="1">
        <f>'Innlegging av opplysninger'!$C$13*(((H661+J661+M661+O661)*Data!H661)+(J661+O661)*(1-Data!H661)*1.8/12+I661+N661+K661+L661+P661+Q661)</f>
        <v>384769.25695481239</v>
      </c>
      <c r="T661" s="1">
        <f>'Innlegging av opplysninger'!$C$13*((H661+J661+M661+O661)*(1-Data!H661)-(J661+O661)*(1-Data!H661)*1.8/12)</f>
        <v>2664125.2116976879</v>
      </c>
      <c r="U661" s="1">
        <f>Data!I661</f>
        <v>11.465400000000001</v>
      </c>
      <c r="V661" s="1">
        <f>Data!J661+Data!K661</f>
        <v>42485.097135730102</v>
      </c>
      <c r="W661" s="1">
        <f>Data!L661</f>
        <v>0</v>
      </c>
      <c r="X661" s="1">
        <f t="shared" si="107"/>
        <v>5313912.3567272723</v>
      </c>
      <c r="Y661" s="100">
        <f t="shared" si="108"/>
        <v>0</v>
      </c>
      <c r="Z661" s="100">
        <f t="shared" si="109"/>
        <v>759889.46701199992</v>
      </c>
      <c r="AA661" s="100">
        <f>'Innlegging av opplysninger'!$B$4*X661</f>
        <v>690808.60637454537</v>
      </c>
      <c r="AB661" s="1"/>
      <c r="AC661" s="1">
        <f>'Innlegging av opplysninger'!$B$5*X661</f>
        <v>696122.51873127266</v>
      </c>
      <c r="AD661" s="1">
        <f>'Innlegging av opplysninger'!$B$5*Y661</f>
        <v>0</v>
      </c>
      <c r="AE661" s="1">
        <f>'Innlegging av opplysninger'!$B$5*Z661</f>
        <v>99545.520178571998</v>
      </c>
      <c r="AF661" s="1">
        <f>'Innlegging av opplysninger'!$B$5*AA661</f>
        <v>90495.927435065445</v>
      </c>
      <c r="AG661" s="1"/>
      <c r="AH661" s="1">
        <f>'Innlegging av opplysninger'!$C$11*SUM(X661:AG661)</f>
        <v>290729.42706543166</v>
      </c>
      <c r="AI661" s="1">
        <f>'Innlegging av opplysninger'!$C$13*(((X661+Z661+AC661+AE661)*Data!M661)+(Z661+AE661)*(1-Data!M661)*1.8/12+Y661+AD661+AA661+AB661+AF661+AG661)</f>
        <v>47331.428658186225</v>
      </c>
      <c r="AJ661" s="1">
        <f>'Innlegging av opplysninger'!$C$13*((X661+Z661+AC661+AE661)*(1-Data!M661)-(Z661+AE661)*(1-Data!M661)*1.8/12)</f>
        <v>350508.83995766763</v>
      </c>
      <c r="AK661" s="83">
        <f t="shared" si="104"/>
        <v>2519000</v>
      </c>
      <c r="AL661" s="83">
        <f t="shared" si="105"/>
        <v>432000</v>
      </c>
      <c r="AM661" s="83">
        <f t="shared" si="106"/>
        <v>3015000</v>
      </c>
    </row>
    <row r="662" spans="1:39">
      <c r="A662" t="str">
        <f t="shared" si="100"/>
        <v>1871Barnehager</v>
      </c>
      <c r="B662" s="6" t="str">
        <f>Data!A662</f>
        <v>1871</v>
      </c>
      <c r="C662" s="7" t="str">
        <f>Data!B662</f>
        <v>Andøy kommune</v>
      </c>
      <c r="D662" s="7" t="str">
        <f>Data!C662</f>
        <v>Barnehager</v>
      </c>
      <c r="E662" s="1">
        <f>Data!D662</f>
        <v>54.505099999999985</v>
      </c>
      <c r="F662" s="1">
        <f>Data!E662+Data!F662</f>
        <v>39719.495453942247</v>
      </c>
      <c r="G662" s="1">
        <f>Data!G662</f>
        <v>0</v>
      </c>
      <c r="H662" s="1">
        <f t="shared" si="101"/>
        <v>23617255.327272728</v>
      </c>
      <c r="I662" s="1">
        <f t="shared" si="102"/>
        <v>0</v>
      </c>
      <c r="J662" s="1">
        <f t="shared" si="103"/>
        <v>2834070.6392727271</v>
      </c>
      <c r="K662" s="1">
        <f>'Innlegging av opplysninger'!$B$4*H662</f>
        <v>3070243.1925454549</v>
      </c>
      <c r="L662" s="1"/>
      <c r="M662" s="1">
        <f>'Innlegging av opplysninger'!$B$5*H662</f>
        <v>3093860.4478727276</v>
      </c>
      <c r="N662" s="1">
        <f>'Innlegging av opplysninger'!$B$5*I662</f>
        <v>0</v>
      </c>
      <c r="O662" s="1">
        <f>'Innlegging av opplysninger'!$B$5*J662</f>
        <v>371263.25374472723</v>
      </c>
      <c r="P662" s="1">
        <f>'Innlegging av opplysninger'!$B$5*K662</f>
        <v>402201.85822345462</v>
      </c>
      <c r="Q662" s="1"/>
      <c r="R662" s="1">
        <f>'Innlegging av opplysninger'!$C$11*SUM(H662:Q662)</f>
        <v>1268777.9993194093</v>
      </c>
      <c r="S662" s="1">
        <f>'Innlegging av opplysninger'!$C$13*(((H662+J662+M662+O662)*Data!H662)+(J662+O662)*(1-Data!H662)*1.8/12+I662+N662+K662+L662+P662+Q662)</f>
        <v>210467.14908343944</v>
      </c>
      <c r="T662" s="1">
        <f>'Innlegging av opplysninger'!$C$13*((H662+J662+M662+O662)*(1-Data!H662)-(J662+O662)*(1-Data!H662)*1.8/12)</f>
        <v>1525755.3763010153</v>
      </c>
      <c r="U662" s="1">
        <f>Data!I662</f>
        <v>3.0667</v>
      </c>
      <c r="V662" s="1">
        <f>Data!J662+Data!K662</f>
        <v>48624.923370398152</v>
      </c>
      <c r="W662" s="1">
        <f>Data!L662</f>
        <v>0</v>
      </c>
      <c r="X662" s="1">
        <f t="shared" si="107"/>
        <v>1626742.3909090911</v>
      </c>
      <c r="Y662" s="100">
        <f t="shared" si="108"/>
        <v>0</v>
      </c>
      <c r="Z662" s="100">
        <f t="shared" si="109"/>
        <v>232624.16190000001</v>
      </c>
      <c r="AA662" s="100">
        <f>'Innlegging av opplysninger'!$B$4*X662</f>
        <v>211476.51081818185</v>
      </c>
      <c r="AB662" s="1"/>
      <c r="AC662" s="1">
        <f>'Innlegging av opplysninger'!$B$5*X662</f>
        <v>213103.25320909094</v>
      </c>
      <c r="AD662" s="1">
        <f>'Innlegging av opplysninger'!$B$5*Y662</f>
        <v>0</v>
      </c>
      <c r="AE662" s="1">
        <f>'Innlegging av opplysninger'!$B$5*Z662</f>
        <v>30473.7652089</v>
      </c>
      <c r="AF662" s="1">
        <f>'Innlegging av opplysninger'!$B$5*AA662</f>
        <v>27703.422917181822</v>
      </c>
      <c r="AG662" s="1"/>
      <c r="AH662" s="1">
        <f>'Innlegging av opplysninger'!$C$11*SUM(X662:AG662)</f>
        <v>89000.693188572914</v>
      </c>
      <c r="AI662" s="1">
        <f>'Innlegging av opplysninger'!$C$13*(((X662+Z662+AC662+AE662)*Data!M662)+(Z662+AE662)*(1-Data!M662)*1.8/12+Y662+AD662+AA662+AB662+AF662+AG662)</f>
        <v>14489.520385688331</v>
      </c>
      <c r="AJ662" s="1">
        <f>'Innlegging av opplysninger'!$C$13*((X662+Z662+AC662+AE662)*(1-Data!M662)-(Z662+AE662)*(1-Data!M662)*1.8/12)</f>
        <v>107300.90187235884</v>
      </c>
      <c r="AK662" s="83">
        <f t="shared" si="104"/>
        <v>1358000</v>
      </c>
      <c r="AL662" s="83">
        <f t="shared" si="105"/>
        <v>225000</v>
      </c>
      <c r="AM662" s="83">
        <f t="shared" si="106"/>
        <v>1633000</v>
      </c>
    </row>
    <row r="663" spans="1:39">
      <c r="A663" t="str">
        <f t="shared" si="100"/>
        <v>1871Helse/pleie/omsorg</v>
      </c>
      <c r="B663" s="6" t="str">
        <f>Data!A663</f>
        <v>1871</v>
      </c>
      <c r="C663" s="7" t="str">
        <f>Data!B663</f>
        <v>Andøy kommune</v>
      </c>
      <c r="D663" s="7" t="str">
        <f>Data!C663</f>
        <v>Helse/pleie/omsorg</v>
      </c>
      <c r="E663" s="1">
        <f>Data!D663</f>
        <v>163.42189999999997</v>
      </c>
      <c r="F663" s="1">
        <f>Data!E663+Data!F663</f>
        <v>43656.265097680676</v>
      </c>
      <c r="G663" s="1">
        <f>Data!G663</f>
        <v>1022.9461901984987</v>
      </c>
      <c r="H663" s="1">
        <f t="shared" si="101"/>
        <v>77829706.790909022</v>
      </c>
      <c r="I663" s="1">
        <f t="shared" si="102"/>
        <v>1823692.4727272724</v>
      </c>
      <c r="J663" s="1">
        <f t="shared" si="103"/>
        <v>9558407.9116363544</v>
      </c>
      <c r="K663" s="1">
        <f>'Innlegging av opplysninger'!$B$4*H663</f>
        <v>10117861.882818174</v>
      </c>
      <c r="L663" s="1"/>
      <c r="M663" s="1">
        <f>'Innlegging av opplysninger'!$B$5*H663</f>
        <v>10195691.589609083</v>
      </c>
      <c r="N663" s="1">
        <f>'Innlegging av opplysninger'!$B$5*I663</f>
        <v>238903.71392727271</v>
      </c>
      <c r="O663" s="1">
        <f>'Innlegging av opplysninger'!$B$5*J663</f>
        <v>1252151.4364243625</v>
      </c>
      <c r="P663" s="1">
        <f>'Innlegging av opplysninger'!$B$5*K663</f>
        <v>1325439.9066491807</v>
      </c>
      <c r="Q663" s="1"/>
      <c r="R663" s="1">
        <f>'Innlegging av opplysninger'!$C$11*SUM(H663:Q663)</f>
        <v>4268990.5167786274</v>
      </c>
      <c r="S663" s="1">
        <f>'Innlegging av opplysninger'!$C$13*(((H663+J663+M663+O663)*Data!H663)+(J663+O663)*(1-Data!H663)*1.8/12+I663+N663+K663+L663+P663+Q663)</f>
        <v>786629.05767321226</v>
      </c>
      <c r="T663" s="1">
        <f>'Innlegging av opplysninger'!$C$13*((H663+J663+M663+O663)*(1-Data!H663)-(J663+O663)*(1-Data!H663)*1.8/12)</f>
        <v>5055147.4389712252</v>
      </c>
      <c r="U663" s="1">
        <f>Data!I663</f>
        <v>31.504200000000001</v>
      </c>
      <c r="V663" s="1">
        <f>Data!J663+Data!K663</f>
        <v>46250.03793145041</v>
      </c>
      <c r="W663" s="1">
        <f>Data!L663</f>
        <v>1457.1904698421163</v>
      </c>
      <c r="X663" s="1">
        <f t="shared" si="107"/>
        <v>15895313.945454545</v>
      </c>
      <c r="Y663" s="100">
        <f t="shared" si="108"/>
        <v>500810.39999999997</v>
      </c>
      <c r="Z663" s="100">
        <f t="shared" si="109"/>
        <v>2344645.7813999997</v>
      </c>
      <c r="AA663" s="100">
        <f>'Innlegging av opplysninger'!$B$4*X663</f>
        <v>2066390.8129090909</v>
      </c>
      <c r="AB663" s="1"/>
      <c r="AC663" s="1">
        <f>'Innlegging av opplysninger'!$B$5*X663</f>
        <v>2082286.1268545454</v>
      </c>
      <c r="AD663" s="1">
        <f>'Innlegging av opplysninger'!$B$5*Y663</f>
        <v>65606.162400000001</v>
      </c>
      <c r="AE663" s="1">
        <f>'Innlegging av opplysninger'!$B$5*Z663</f>
        <v>307148.59736339998</v>
      </c>
      <c r="AF663" s="1">
        <f>'Innlegging av opplysninger'!$B$5*AA663</f>
        <v>270697.19649109093</v>
      </c>
      <c r="AG663" s="1"/>
      <c r="AH663" s="1">
        <f>'Innlegging av opplysninger'!$C$11*SUM(X663:AG663)</f>
        <v>894250.16286916169</v>
      </c>
      <c r="AI663" s="1">
        <f>'Innlegging av opplysninger'!$C$13*(((X663+Z663+AC663+AE663)*Data!M663)+(Z663+AE663)*(1-Data!M663)*1.8/12+Y663+AD663+AA663+AB663+AF663+AG663)</f>
        <v>177203.79754498653</v>
      </c>
      <c r="AJ663" s="1">
        <f>'Innlegging av opplysninger'!$C$13*((X663+Z663+AC663+AE663)*(1-Data!M663)-(Z663+AE663)*(1-Data!M663)*1.8/12)</f>
        <v>1046506.9516443925</v>
      </c>
      <c r="AK663" s="83">
        <f t="shared" si="104"/>
        <v>5163000</v>
      </c>
      <c r="AL663" s="83">
        <f t="shared" si="105"/>
        <v>964000</v>
      </c>
      <c r="AM663" s="83">
        <f t="shared" si="106"/>
        <v>6102000</v>
      </c>
    </row>
    <row r="664" spans="1:39">
      <c r="A664" t="str">
        <f t="shared" si="100"/>
        <v>1871Samferdsel og teknikk</v>
      </c>
      <c r="B664" s="6" t="str">
        <f>Data!A664</f>
        <v>1871</v>
      </c>
      <c r="C664" s="7" t="str">
        <f>Data!B664</f>
        <v>Andøy kommune</v>
      </c>
      <c r="D664" s="7" t="str">
        <f>Data!C664</f>
        <v>Samferdsel og teknikk</v>
      </c>
      <c r="E664" s="1">
        <f>Data!D664</f>
        <v>18.372599999999991</v>
      </c>
      <c r="F664" s="1">
        <f>Data!E664+Data!F664</f>
        <v>49949.56175681905</v>
      </c>
      <c r="G664" s="1">
        <f>Data!G664</f>
        <v>0</v>
      </c>
      <c r="H664" s="1">
        <f t="shared" si="101"/>
        <v>10011308.927272726</v>
      </c>
      <c r="I664" s="1">
        <f t="shared" si="102"/>
        <v>0</v>
      </c>
      <c r="J664" s="1">
        <f t="shared" si="103"/>
        <v>1201357.0712727271</v>
      </c>
      <c r="K664" s="1">
        <f>'Innlegging av opplysninger'!$B$4*H664</f>
        <v>1301470.1605454544</v>
      </c>
      <c r="L664" s="1"/>
      <c r="M664" s="1">
        <f>'Innlegging av opplysninger'!$B$5*H664</f>
        <v>1311481.469472727</v>
      </c>
      <c r="N664" s="1">
        <f>'Innlegging av opplysninger'!$B$5*I664</f>
        <v>0</v>
      </c>
      <c r="O664" s="1">
        <f>'Innlegging av opplysninger'!$B$5*J664</f>
        <v>157377.77633672726</v>
      </c>
      <c r="P664" s="1">
        <f>'Innlegging av opplysninger'!$B$5*K664</f>
        <v>170492.59103145453</v>
      </c>
      <c r="Q664" s="1"/>
      <c r="R664" s="1">
        <f>'Innlegging av opplysninger'!$C$11*SUM(H664:Q664)</f>
        <v>537832.54384540895</v>
      </c>
      <c r="S664" s="1">
        <f>'Innlegging av opplysninger'!$C$13*(((H664+J664+M664+O664)*Data!H664)+(J664+O664)*(1-Data!H664)*1.8/12+I664+N664+K664+L664+P664+Q664)</f>
        <v>101130.61287557844</v>
      </c>
      <c r="T664" s="1">
        <f>'Innlegging av opplysninger'!$C$13*((H664+J664+M664+O664)*(1-Data!H664)-(J664+O664)*(1-Data!H664)*1.8/12)</f>
        <v>634850.76291287597</v>
      </c>
      <c r="U664" s="1">
        <f>Data!I664</f>
        <v>5.8305999999999987</v>
      </c>
      <c r="V664" s="1">
        <f>Data!J664+Data!K664</f>
        <v>46302.867057707052</v>
      </c>
      <c r="W664" s="1">
        <f>Data!L664</f>
        <v>0</v>
      </c>
      <c r="X664" s="1">
        <f t="shared" si="107"/>
        <v>2945165.418181818</v>
      </c>
      <c r="Y664" s="100">
        <f t="shared" si="108"/>
        <v>0</v>
      </c>
      <c r="Z664" s="100">
        <f t="shared" si="109"/>
        <v>421158.65479999996</v>
      </c>
      <c r="AA664" s="100">
        <f>'Innlegging av opplysninger'!$B$4*X664</f>
        <v>382871.50436363637</v>
      </c>
      <c r="AB664" s="1"/>
      <c r="AC664" s="1">
        <f>'Innlegging av opplysninger'!$B$5*X664</f>
        <v>385816.66978181817</v>
      </c>
      <c r="AD664" s="1">
        <f>'Innlegging av opplysninger'!$B$5*Y664</f>
        <v>0</v>
      </c>
      <c r="AE664" s="1">
        <f>'Innlegging av opplysninger'!$B$5*Z664</f>
        <v>55171.783778799996</v>
      </c>
      <c r="AF664" s="1">
        <f>'Innlegging av opplysninger'!$B$5*AA664</f>
        <v>50156.167071636366</v>
      </c>
      <c r="AG664" s="1"/>
      <c r="AH664" s="1">
        <f>'Innlegging av opplysninger'!$C$11*SUM(X664:AG664)</f>
        <v>161132.92752315296</v>
      </c>
      <c r="AI664" s="1">
        <f>'Innlegging av opplysninger'!$C$13*(((X664+Z664+AC664+AE664)*Data!M664)+(Z664+AE664)*(1-Data!M664)*1.8/12+Y664+AD664+AA664+AB664+AF664+AG664)</f>
        <v>29884.21518150319</v>
      </c>
      <c r="AJ664" s="1">
        <f>'Innlegging av opplysninger'!$C$13*((X664+Z664+AC664+AE664)*(1-Data!M664)-(Z664+AE664)*(1-Data!M664)*1.8/12)</f>
        <v>190613.47511333766</v>
      </c>
      <c r="AK664" s="83">
        <f t="shared" si="104"/>
        <v>699000</v>
      </c>
      <c r="AL664" s="83">
        <f t="shared" si="105"/>
        <v>131000</v>
      </c>
      <c r="AM664" s="83">
        <f t="shared" si="106"/>
        <v>825000</v>
      </c>
    </row>
    <row r="665" spans="1:39">
      <c r="A665" t="str">
        <f t="shared" si="100"/>
        <v>1871Annet</v>
      </c>
      <c r="B665" s="6" t="str">
        <f>Data!A665</f>
        <v>1871</v>
      </c>
      <c r="C665" s="7" t="str">
        <f>Data!B665</f>
        <v>Andøy kommune</v>
      </c>
      <c r="D665" s="7" t="str">
        <f>Data!C665</f>
        <v>Annet</v>
      </c>
      <c r="E665" s="1">
        <f>Data!D665</f>
        <v>10.859399999999999</v>
      </c>
      <c r="F665" s="1">
        <f>Data!E665+Data!F665</f>
        <v>46421.063625369112</v>
      </c>
      <c r="G665" s="1">
        <f>Data!G665</f>
        <v>0</v>
      </c>
      <c r="H665" s="1">
        <f t="shared" si="101"/>
        <v>5499326.1636363631</v>
      </c>
      <c r="I665" s="1">
        <f t="shared" si="102"/>
        <v>0</v>
      </c>
      <c r="J665" s="1">
        <f t="shared" si="103"/>
        <v>659919.1396363636</v>
      </c>
      <c r="K665" s="1">
        <f>'Innlegging av opplysninger'!$B$4*H665</f>
        <v>714912.40127272718</v>
      </c>
      <c r="L665" s="1"/>
      <c r="M665" s="1">
        <f>'Innlegging av opplysninger'!$B$5*H665</f>
        <v>720411.72743636358</v>
      </c>
      <c r="N665" s="1">
        <f>'Innlegging av opplysninger'!$B$5*I665</f>
        <v>0</v>
      </c>
      <c r="O665" s="1">
        <f>'Innlegging av opplysninger'!$B$5*J665</f>
        <v>86449.407292363641</v>
      </c>
      <c r="P665" s="1">
        <f>'Innlegging av opplysninger'!$B$5*K665</f>
        <v>93653.524566727268</v>
      </c>
      <c r="Q665" s="1"/>
      <c r="R665" s="1">
        <f>'Innlegging av opplysninger'!$C$11*SUM(H665:Q665)</f>
        <v>295437.54982595454</v>
      </c>
      <c r="S665" s="1">
        <f>'Innlegging av opplysninger'!$C$13*(((H665+J665+M665+O665)*Data!H665)+(J665+O665)*(1-Data!H665)*1.8/12+I665+N665+K665+L665+P665+Q665)</f>
        <v>51799.234420706613</v>
      </c>
      <c r="T665" s="1">
        <f>'Innlegging av opplysninger'!$C$13*((H665+J665+M665+O665)*(1-Data!H665)-(J665+O665)*(1-Data!H665)*1.8/12)</f>
        <v>352483.72849902062</v>
      </c>
      <c r="U665" s="1">
        <f>Data!I665</f>
        <v>2.5</v>
      </c>
      <c r="V665" s="1">
        <f>Data!J665+Data!K665</f>
        <v>42736.466666666667</v>
      </c>
      <c r="W665" s="1">
        <f>Data!L665</f>
        <v>0</v>
      </c>
      <c r="X665" s="1">
        <f t="shared" si="107"/>
        <v>1165539.9999999998</v>
      </c>
      <c r="Y665" s="100">
        <f t="shared" si="108"/>
        <v>0</v>
      </c>
      <c r="Z665" s="100">
        <f t="shared" si="109"/>
        <v>166672.21999999994</v>
      </c>
      <c r="AA665" s="100">
        <f>'Innlegging av opplysninger'!$B$4*X665</f>
        <v>151520.19999999998</v>
      </c>
      <c r="AB665" s="1"/>
      <c r="AC665" s="1">
        <f>'Innlegging av opplysninger'!$B$5*X665</f>
        <v>152685.73999999996</v>
      </c>
      <c r="AD665" s="1">
        <f>'Innlegging av opplysninger'!$B$5*Y665</f>
        <v>0</v>
      </c>
      <c r="AE665" s="1">
        <f>'Innlegging av opplysninger'!$B$5*Z665</f>
        <v>21834.060819999995</v>
      </c>
      <c r="AF665" s="1">
        <f>'Innlegging av opplysninger'!$B$5*AA665</f>
        <v>19849.146199999999</v>
      </c>
      <c r="AG665" s="1"/>
      <c r="AH665" s="1">
        <f>'Innlegging av opplysninger'!$C$11*SUM(X665:AG665)</f>
        <v>63767.851946759991</v>
      </c>
      <c r="AI665" s="1">
        <f>'Innlegging av opplysninger'!$C$13*(((X665+Z665+AC665+AE665)*Data!M665)+(Z665+AE665)*(1-Data!M665)*1.8/12+Y665+AD665+AA665+AB665+AF665+AG665)</f>
        <v>10381.554992795996</v>
      </c>
      <c r="AJ665" s="1">
        <f>'Innlegging av opplysninger'!$C$13*((X665+Z665+AC665+AE665)*(1-Data!M665)-(Z665+AE665)*(1-Data!M665)*1.8/12)</f>
        <v>76879.71609224398</v>
      </c>
      <c r="AK665" s="83">
        <f t="shared" si="104"/>
        <v>359000</v>
      </c>
      <c r="AL665" s="83">
        <f t="shared" si="105"/>
        <v>62000</v>
      </c>
      <c r="AM665" s="83">
        <f t="shared" si="106"/>
        <v>429000</v>
      </c>
    </row>
    <row r="666" spans="1:39">
      <c r="A666" t="str">
        <f t="shared" si="100"/>
        <v>1874Alle</v>
      </c>
      <c r="B666" s="6" t="str">
        <f>Data!A666</f>
        <v>1874</v>
      </c>
      <c r="C666" s="7" t="str">
        <f>Data!B666</f>
        <v>Moskenes kommune</v>
      </c>
      <c r="D666" s="7" t="str">
        <f>Data!C666</f>
        <v>Alle</v>
      </c>
      <c r="E666" s="1">
        <f>Data!D666</f>
        <v>71.049199999999999</v>
      </c>
      <c r="F666" s="1">
        <f>Data!E666+Data!F666</f>
        <v>46730.411203316398</v>
      </c>
      <c r="G666" s="1">
        <f>Data!G666</f>
        <v>229.01186783243153</v>
      </c>
      <c r="H666" s="1">
        <f t="shared" si="101"/>
        <v>36219909.072727278</v>
      </c>
      <c r="I666" s="1">
        <f t="shared" si="102"/>
        <v>177503.01818181813</v>
      </c>
      <c r="J666" s="1">
        <f t="shared" si="103"/>
        <v>4367689.4509090912</v>
      </c>
      <c r="K666" s="1">
        <f>'Innlegging av opplysninger'!$B$4*H666</f>
        <v>4708588.1794545464</v>
      </c>
      <c r="L666" s="1"/>
      <c r="M666" s="1">
        <f>'Innlegging av opplysninger'!$B$5*H666</f>
        <v>4744808.0885272734</v>
      </c>
      <c r="N666" s="1">
        <f>'Innlegging av opplysninger'!$B$5*I666</f>
        <v>23252.895381818176</v>
      </c>
      <c r="O666" s="1">
        <f>'Innlegging av opplysninger'!$B$5*J666</f>
        <v>572167.31806909095</v>
      </c>
      <c r="P666" s="1">
        <f>'Innlegging av opplysninger'!$B$5*K666</f>
        <v>616825.05150854564</v>
      </c>
      <c r="Q666" s="1"/>
      <c r="R666" s="1">
        <f>'Innlegging av opplysninger'!$C$11*SUM(H666:Q666)</f>
        <v>1954368.2368408598</v>
      </c>
      <c r="S666" s="1">
        <f>'Innlegging av opplysninger'!$C$13*(((H666+J666+M666+O666)*Data!H666)+(J666+O666)*(1-Data!H666)*1.8/12+I666+N666+K666+L666+P666+Q666)</f>
        <v>355827.11221642583</v>
      </c>
      <c r="T666" s="1">
        <f>'Innlegging av opplysninger'!$C$13*((H666+J666+M666+O666)*(1-Data!H666)-(J666+O666)*(1-Data!H666)*1.8/12)</f>
        <v>2318571.5276710661</v>
      </c>
      <c r="U666" s="1">
        <f>Data!I666</f>
        <v>11.616934277047523</v>
      </c>
      <c r="V666" s="1">
        <f>Data!J666+Data!K666</f>
        <v>58763.863200590109</v>
      </c>
      <c r="W666" s="1">
        <f>Data!L666</f>
        <v>76.5554817467753</v>
      </c>
      <c r="X666" s="1">
        <f t="shared" si="107"/>
        <v>7447155.6727272728</v>
      </c>
      <c r="Y666" s="100">
        <f t="shared" si="108"/>
        <v>9701.8909090909092</v>
      </c>
      <c r="Z666" s="100">
        <f t="shared" si="109"/>
        <v>1066330.6316</v>
      </c>
      <c r="AA666" s="100">
        <f>'Innlegging av opplysninger'!$B$4*X666</f>
        <v>968130.23745454545</v>
      </c>
      <c r="AB666" s="1"/>
      <c r="AC666" s="1">
        <f>'Innlegging av opplysninger'!$B$5*X666</f>
        <v>975577.39312727284</v>
      </c>
      <c r="AD666" s="1">
        <f>'Innlegging av opplysninger'!$B$5*Y666</f>
        <v>1270.9477090909093</v>
      </c>
      <c r="AE666" s="1">
        <f>'Innlegging av opplysninger'!$B$5*Z666</f>
        <v>139689.31273959999</v>
      </c>
      <c r="AF666" s="1">
        <f>'Innlegging av opplysninger'!$B$5*AA666</f>
        <v>126825.06110654546</v>
      </c>
      <c r="AG666" s="1"/>
      <c r="AH666" s="1">
        <f>'Innlegging av opplysninger'!$C$11*SUM(X666:AG666)</f>
        <v>407917.88360018987</v>
      </c>
      <c r="AI666" s="1">
        <f>'Innlegging av opplysninger'!$C$13*(((X666+Z666+AC666+AE666)*Data!M666)+(Z666+AE666)*(1-Data!M666)*1.8/12+Y666+AD666+AA666+AB666+AF666+AG666)</f>
        <v>128308.61755892774</v>
      </c>
      <c r="AJ666" s="1">
        <f>'Innlegging av opplysninger'!$C$13*((X666+Z666+AC666+AE666)*(1-Data!M666)-(Z666+AE666)*(1-Data!M666)*1.8/12)</f>
        <v>429894.80210448994</v>
      </c>
      <c r="AK666" s="83">
        <f t="shared" si="104"/>
        <v>2362000</v>
      </c>
      <c r="AL666" s="83">
        <f t="shared" si="105"/>
        <v>484000</v>
      </c>
      <c r="AM666" s="83">
        <f t="shared" si="106"/>
        <v>2748000</v>
      </c>
    </row>
    <row r="667" spans="1:39">
      <c r="A667" t="str">
        <f t="shared" si="100"/>
        <v>1874Administrasjon</v>
      </c>
      <c r="B667" s="6" t="str">
        <f>Data!A667</f>
        <v>1874</v>
      </c>
      <c r="C667" s="7" t="str">
        <f>Data!B667</f>
        <v>Moskenes kommune</v>
      </c>
      <c r="D667" s="7" t="str">
        <f>Data!C667</f>
        <v>Administrasjon</v>
      </c>
      <c r="E667" s="1">
        <f>Data!D667</f>
        <v>8.2200000000000006</v>
      </c>
      <c r="F667" s="1">
        <f>Data!E667+Data!F667</f>
        <v>53025.689375506881</v>
      </c>
      <c r="G667" s="1">
        <f>Data!G667</f>
        <v>0</v>
      </c>
      <c r="H667" s="1">
        <f t="shared" si="101"/>
        <v>4754958.1818181807</v>
      </c>
      <c r="I667" s="1">
        <f t="shared" si="102"/>
        <v>0</v>
      </c>
      <c r="J667" s="1">
        <f t="shared" si="103"/>
        <v>570594.9818181817</v>
      </c>
      <c r="K667" s="1">
        <f>'Innlegging av opplysninger'!$B$4*H667</f>
        <v>618144.56363636348</v>
      </c>
      <c r="L667" s="1"/>
      <c r="M667" s="1">
        <f>'Innlegging av opplysninger'!$B$5*H667</f>
        <v>622899.52181818173</v>
      </c>
      <c r="N667" s="1">
        <f>'Innlegging av opplysninger'!$B$5*I667</f>
        <v>0</v>
      </c>
      <c r="O667" s="1">
        <f>'Innlegging av opplysninger'!$B$5*J667</f>
        <v>74747.942618181798</v>
      </c>
      <c r="P667" s="1">
        <f>'Innlegging av opplysninger'!$B$5*K667</f>
        <v>80976.937836363621</v>
      </c>
      <c r="Q667" s="1"/>
      <c r="R667" s="1">
        <f>'Innlegging av opplysninger'!$C$11*SUM(H667:Q667)</f>
        <v>255448.24092272721</v>
      </c>
      <c r="S667" s="1">
        <f>'Innlegging av opplysninger'!$C$13*(((H667+J667+M667+O667)*Data!H667)+(J667+O667)*(1-Data!H667)*1.8/12+I667+N667+K667+L667+P667+Q667)</f>
        <v>61886.478139767256</v>
      </c>
      <c r="T667" s="1">
        <f>'Innlegging av opplysninger'!$C$13*((H667+J667+M667+O667)*(1-Data!H667)-(J667+O667)*(1-Data!H667)*1.8/12)</f>
        <v>287674.27259659633</v>
      </c>
      <c r="U667" s="1">
        <f>Data!I667</f>
        <v>3.0369342770475227</v>
      </c>
      <c r="V667" s="1">
        <f>Data!J667+Data!K667</f>
        <v>81520.477806987881</v>
      </c>
      <c r="W667" s="1">
        <f>Data!L667</f>
        <v>0</v>
      </c>
      <c r="X667" s="1">
        <f t="shared" si="107"/>
        <v>2700789.0909090908</v>
      </c>
      <c r="Y667" s="100">
        <f t="shared" si="108"/>
        <v>0</v>
      </c>
      <c r="Z667" s="100">
        <f t="shared" si="109"/>
        <v>386212.83999999997</v>
      </c>
      <c r="AA667" s="100">
        <f>'Innlegging av opplysninger'!$B$4*X667</f>
        <v>351102.58181818185</v>
      </c>
      <c r="AB667" s="1"/>
      <c r="AC667" s="1">
        <f>'Innlegging av opplysninger'!$B$5*X667</f>
        <v>353803.37090909091</v>
      </c>
      <c r="AD667" s="1">
        <f>'Innlegging av opplysninger'!$B$5*Y667</f>
        <v>0</v>
      </c>
      <c r="AE667" s="1">
        <f>'Innlegging av opplysninger'!$B$5*Z667</f>
        <v>50593.882039999997</v>
      </c>
      <c r="AF667" s="1">
        <f>'Innlegging av opplysninger'!$B$5*AA667</f>
        <v>45994.438218181822</v>
      </c>
      <c r="AG667" s="1"/>
      <c r="AH667" s="1">
        <f>'Innlegging av opplysninger'!$C$11*SUM(X667:AG667)</f>
        <v>147762.85574799273</v>
      </c>
      <c r="AI667" s="1">
        <f>'Innlegging av opplysninger'!$C$13*(((X667+Z667+AC667+AE667)*Data!M667)+(Z667+AE667)*(1-Data!M667)*1.8/12+Y667+AD667+AA667+AB667+AF667+AG667)</f>
        <v>80783.331625052713</v>
      </c>
      <c r="AJ667" s="1">
        <f>'Innlegging av opplysninger'!$C$13*((X667+Z667+AC667+AE667)*(1-Data!M667)-(Z667+AE667)*(1-Data!M667)*1.8/12)</f>
        <v>121418.47097746363</v>
      </c>
      <c r="AK667" s="83">
        <f t="shared" si="104"/>
        <v>403000</v>
      </c>
      <c r="AL667" s="83">
        <f t="shared" si="105"/>
        <v>143000</v>
      </c>
      <c r="AM667" s="83">
        <f t="shared" si="106"/>
        <v>409000</v>
      </c>
    </row>
    <row r="668" spans="1:39">
      <c r="A668" t="str">
        <f t="shared" si="100"/>
        <v>1874Undervisning</v>
      </c>
      <c r="B668" s="6" t="str">
        <f>Data!A668</f>
        <v>1874</v>
      </c>
      <c r="C668" s="7" t="str">
        <f>Data!B668</f>
        <v>Moskenes kommune</v>
      </c>
      <c r="D668" s="7" t="str">
        <f>Data!C668</f>
        <v>Undervisning</v>
      </c>
      <c r="E668" s="1">
        <f>Data!D668</f>
        <v>18.25</v>
      </c>
      <c r="F668" s="1">
        <f>Data!E668+Data!F668</f>
        <v>46106.301369863009</v>
      </c>
      <c r="G668" s="1">
        <f>Data!G668</f>
        <v>0</v>
      </c>
      <c r="H668" s="1">
        <f t="shared" si="101"/>
        <v>9179345.4545454532</v>
      </c>
      <c r="I668" s="1">
        <f t="shared" si="102"/>
        <v>0</v>
      </c>
      <c r="J668" s="1">
        <f t="shared" si="103"/>
        <v>1101521.4545454544</v>
      </c>
      <c r="K668" s="1">
        <f>'Innlegging av opplysninger'!$B$4*H668</f>
        <v>1193314.9090909089</v>
      </c>
      <c r="L668" s="1"/>
      <c r="M668" s="1">
        <f>'Innlegging av opplysninger'!$B$5*H668</f>
        <v>1202494.2545454544</v>
      </c>
      <c r="N668" s="1">
        <f>'Innlegging av opplysninger'!$B$5*I668</f>
        <v>0</v>
      </c>
      <c r="O668" s="1">
        <f>'Innlegging av opplysninger'!$B$5*J668</f>
        <v>144299.31054545453</v>
      </c>
      <c r="P668" s="1">
        <f>'Innlegging av opplysninger'!$B$5*K668</f>
        <v>156324.25309090907</v>
      </c>
      <c r="Q668" s="1"/>
      <c r="R668" s="1">
        <f>'Innlegging av opplysninger'!$C$11*SUM(H668:Q668)</f>
        <v>493137.38618181803</v>
      </c>
      <c r="S668" s="1">
        <f>'Innlegging av opplysninger'!$C$13*(((H668+J668+M668+O668)*Data!H668)+(J668+O668)*(1-Data!H668)*1.8/12+I668+N668+K668+L668+P668+Q668)</f>
        <v>89322.014372901802</v>
      </c>
      <c r="T668" s="1">
        <f>'Innlegging av opplysninger'!$C$13*((H668+J668+M668+O668)*(1-Data!H668)-(J668+O668)*(1-Data!H668)*1.8/12)</f>
        <v>585497.56671800721</v>
      </c>
      <c r="U668" s="1">
        <f>Data!I668</f>
        <v>2.5</v>
      </c>
      <c r="V668" s="1">
        <f>Data!J668+Data!K668</f>
        <v>49337.933333333327</v>
      </c>
      <c r="W668" s="1">
        <f>Data!L668</f>
        <v>0</v>
      </c>
      <c r="X668" s="1">
        <f t="shared" si="107"/>
        <v>1345579.9999999998</v>
      </c>
      <c r="Y668" s="100">
        <f t="shared" si="108"/>
        <v>0</v>
      </c>
      <c r="Z668" s="100">
        <f t="shared" si="109"/>
        <v>192417.93999999994</v>
      </c>
      <c r="AA668" s="100">
        <f>'Innlegging av opplysninger'!$B$4*X668</f>
        <v>174925.39999999997</v>
      </c>
      <c r="AB668" s="1"/>
      <c r="AC668" s="1">
        <f>'Innlegging av opplysninger'!$B$5*X668</f>
        <v>176270.97999999998</v>
      </c>
      <c r="AD668" s="1">
        <f>'Innlegging av opplysninger'!$B$5*Y668</f>
        <v>0</v>
      </c>
      <c r="AE668" s="1">
        <f>'Innlegging av opplysninger'!$B$5*Z668</f>
        <v>25206.750139999993</v>
      </c>
      <c r="AF668" s="1">
        <f>'Innlegging av opplysninger'!$B$5*AA668</f>
        <v>22915.227399999996</v>
      </c>
      <c r="AG668" s="1"/>
      <c r="AH668" s="1">
        <f>'Innlegging av opplysninger'!$C$11*SUM(X668:AG668)</f>
        <v>73618.019306519971</v>
      </c>
      <c r="AI668" s="1">
        <f>'Innlegging av opplysninger'!$C$13*(((X668+Z668+AC668+AE668)*Data!M668)+(Z668+AE668)*(1-Data!M668)*1.8/12+Y668+AD668+AA668+AB668+AF668+AG668)</f>
        <v>12448.948180230542</v>
      </c>
      <c r="AJ668" s="1">
        <f>'Innlegging av opplysninger'!$C$13*((X668+Z668+AC668+AE668)*(1-Data!M668)-(Z668+AE668)*(1-Data!M668)*1.8/12)</f>
        <v>88291.499291849424</v>
      </c>
      <c r="AK668" s="83">
        <f t="shared" si="104"/>
        <v>567000</v>
      </c>
      <c r="AL668" s="83">
        <f t="shared" si="105"/>
        <v>102000</v>
      </c>
      <c r="AM668" s="83">
        <f t="shared" si="106"/>
        <v>674000</v>
      </c>
    </row>
    <row r="669" spans="1:39">
      <c r="A669" t="str">
        <f t="shared" si="100"/>
        <v>1874Barnehager</v>
      </c>
      <c r="B669" s="6" t="str">
        <f>Data!A669</f>
        <v>1874</v>
      </c>
      <c r="C669" s="7" t="str">
        <f>Data!B669</f>
        <v>Moskenes kommune</v>
      </c>
      <c r="D669" s="7" t="str">
        <f>Data!C669</f>
        <v>Barnehager</v>
      </c>
      <c r="E669" s="1">
        <f>Data!D669</f>
        <v>7.35</v>
      </c>
      <c r="F669" s="1">
        <f>Data!E669+Data!F669</f>
        <v>0</v>
      </c>
      <c r="G669" s="1">
        <f>Data!G669</f>
        <v>0</v>
      </c>
      <c r="H669" s="1">
        <f t="shared" si="101"/>
        <v>0</v>
      </c>
      <c r="I669" s="1">
        <f t="shared" si="102"/>
        <v>0</v>
      </c>
      <c r="J669" s="1">
        <f t="shared" si="103"/>
        <v>0</v>
      </c>
      <c r="K669" s="1">
        <f>'Innlegging av opplysninger'!$B$4*H669</f>
        <v>0</v>
      </c>
      <c r="L669" s="1"/>
      <c r="M669" s="1">
        <f>'Innlegging av opplysninger'!$B$5*H669</f>
        <v>0</v>
      </c>
      <c r="N669" s="1">
        <f>'Innlegging av opplysninger'!$B$5*I669</f>
        <v>0</v>
      </c>
      <c r="O669" s="1">
        <f>'Innlegging av opplysninger'!$B$5*J669</f>
        <v>0</v>
      </c>
      <c r="P669" s="1">
        <f>'Innlegging av opplysninger'!$B$5*K669</f>
        <v>0</v>
      </c>
      <c r="Q669" s="1"/>
      <c r="R669" s="1">
        <f>'Innlegging av opplysninger'!$C$11*SUM(H669:Q669)</f>
        <v>0</v>
      </c>
      <c r="S669" s="1">
        <f>'Innlegging av opplysninger'!$C$13*(((H669+J669+M669+O669)*Data!H669)+(J669+O669)*(1-Data!H669)*1.8/12+I669+N669+K669+L669+P669+Q669)</f>
        <v>0</v>
      </c>
      <c r="T669" s="1">
        <f>'Innlegging av opplysninger'!$C$13*((H669+J669+M669+O669)*(1-Data!H669)-(J669+O669)*(1-Data!H669)*1.8/12)</f>
        <v>0</v>
      </c>
      <c r="U669" s="1">
        <f>Data!I669</f>
        <v>0</v>
      </c>
      <c r="V669" s="1">
        <f>Data!J669+Data!K669</f>
        <v>0</v>
      </c>
      <c r="W669" s="1">
        <f>Data!L669</f>
        <v>0</v>
      </c>
      <c r="X669" s="1">
        <f t="shared" si="107"/>
        <v>0</v>
      </c>
      <c r="Y669" s="100">
        <f t="shared" si="108"/>
        <v>0</v>
      </c>
      <c r="Z669" s="100">
        <f t="shared" si="109"/>
        <v>0</v>
      </c>
      <c r="AA669" s="100">
        <f>'Innlegging av opplysninger'!$B$4*X669</f>
        <v>0</v>
      </c>
      <c r="AB669" s="1"/>
      <c r="AC669" s="1">
        <f>'Innlegging av opplysninger'!$B$5*X669</f>
        <v>0</v>
      </c>
      <c r="AD669" s="1">
        <f>'Innlegging av opplysninger'!$B$5*Y669</f>
        <v>0</v>
      </c>
      <c r="AE669" s="1">
        <f>'Innlegging av opplysninger'!$B$5*Z669</f>
        <v>0</v>
      </c>
      <c r="AF669" s="1">
        <f>'Innlegging av opplysninger'!$B$5*AA669</f>
        <v>0</v>
      </c>
      <c r="AG669" s="1"/>
      <c r="AH669" s="1">
        <f>'Innlegging av opplysninger'!$C$11*SUM(X669:AG669)</f>
        <v>0</v>
      </c>
      <c r="AI669" s="1">
        <f>'Innlegging av opplysninger'!$C$13*(((X669+Z669+AC669+AE669)*Data!M669)+(Z669+AE669)*(1-Data!M669)*1.8/12+Y669+AD669+AA669+AB669+AF669+AG669)</f>
        <v>0</v>
      </c>
      <c r="AJ669" s="1">
        <f>'Innlegging av opplysninger'!$C$13*((X669+Z669+AC669+AE669)*(1-Data!M669)-(Z669+AE669)*(1-Data!M669)*1.8/12)</f>
        <v>0</v>
      </c>
      <c r="AK669" s="83">
        <f t="shared" si="104"/>
        <v>0</v>
      </c>
      <c r="AL669" s="83">
        <f t="shared" si="105"/>
        <v>0</v>
      </c>
      <c r="AM669" s="83">
        <f t="shared" si="106"/>
        <v>0</v>
      </c>
    </row>
    <row r="670" spans="1:39">
      <c r="A670" t="str">
        <f t="shared" si="100"/>
        <v>1874Helse/pleie/omsorg</v>
      </c>
      <c r="B670" s="6" t="str">
        <f>Data!A670</f>
        <v>1874</v>
      </c>
      <c r="C670" s="7" t="str">
        <f>Data!B670</f>
        <v>Moskenes kommune</v>
      </c>
      <c r="D670" s="7" t="str">
        <f>Data!C670</f>
        <v>Helse/pleie/omsorg</v>
      </c>
      <c r="E670" s="1">
        <f>Data!D670</f>
        <v>34.019200000000005</v>
      </c>
      <c r="F670" s="1">
        <f>Data!E670+Data!F670</f>
        <v>46948.269849575132</v>
      </c>
      <c r="G670" s="1">
        <f>Data!G670</f>
        <v>444.3846416141472</v>
      </c>
      <c r="H670" s="1">
        <f t="shared" si="101"/>
        <v>17423373.618181817</v>
      </c>
      <c r="I670" s="1">
        <f t="shared" si="102"/>
        <v>164919.38181818178</v>
      </c>
      <c r="J670" s="1">
        <f t="shared" si="103"/>
        <v>2110595.16</v>
      </c>
      <c r="K670" s="1">
        <f>'Innlegging av opplysninger'!$B$4*H670</f>
        <v>2265038.5703636361</v>
      </c>
      <c r="L670" s="1"/>
      <c r="M670" s="1">
        <f>'Innlegging av opplysninger'!$B$5*H670</f>
        <v>2282461.9439818179</v>
      </c>
      <c r="N670" s="1">
        <f>'Innlegging av opplysninger'!$B$5*I670</f>
        <v>21604.439018181813</v>
      </c>
      <c r="O670" s="1">
        <f>'Innlegging av opplysninger'!$B$5*J670</f>
        <v>276487.96596000006</v>
      </c>
      <c r="P670" s="1">
        <f>'Innlegging av opplysninger'!$B$5*K670</f>
        <v>296720.05271763634</v>
      </c>
      <c r="Q670" s="1"/>
      <c r="R670" s="1">
        <f>'Innlegging av opplysninger'!$C$11*SUM(H670:Q670)</f>
        <v>943965.64301756839</v>
      </c>
      <c r="S670" s="1">
        <f>'Innlegging av opplysninger'!$C$13*(((H670+J670+M670+O670)*Data!H670)+(J670+O670)*(1-Data!H670)*1.8/12+I670+N670+K670+L670+P670+Q670)</f>
        <v>161529.93546620506</v>
      </c>
      <c r="T670" s="1">
        <f>'Innlegging av opplysninger'!$C$13*((H670+J670+M670+O670)*(1-Data!H670)-(J670+O670)*(1-Data!H670)*1.8/12)</f>
        <v>1130212.5233999409</v>
      </c>
      <c r="U670" s="1">
        <f>Data!I670</f>
        <v>5.58</v>
      </c>
      <c r="V670" s="1">
        <f>Data!J670+Data!K670</f>
        <v>51390.609916367983</v>
      </c>
      <c r="W670" s="1">
        <f>Data!L670</f>
        <v>159.3799283154122</v>
      </c>
      <c r="X670" s="1">
        <f t="shared" si="107"/>
        <v>3128286.581818182</v>
      </c>
      <c r="Y670" s="100">
        <f t="shared" si="108"/>
        <v>9701.8909090909092</v>
      </c>
      <c r="Z670" s="100">
        <f t="shared" si="109"/>
        <v>448732.35159999999</v>
      </c>
      <c r="AA670" s="100">
        <f>'Innlegging av opplysninger'!$B$4*X670</f>
        <v>406677.2556363637</v>
      </c>
      <c r="AB670" s="1"/>
      <c r="AC670" s="1">
        <f>'Innlegging av opplysninger'!$B$5*X670</f>
        <v>409805.54221818189</v>
      </c>
      <c r="AD670" s="1">
        <f>'Innlegging av opplysninger'!$B$5*Y670</f>
        <v>1270.9477090909093</v>
      </c>
      <c r="AE670" s="1">
        <f>'Innlegging av opplysninger'!$B$5*Z670</f>
        <v>58783.938059600005</v>
      </c>
      <c r="AF670" s="1">
        <f>'Innlegging av opplysninger'!$B$5*AA670</f>
        <v>53274.720488363644</v>
      </c>
      <c r="AG670" s="1"/>
      <c r="AH670" s="1">
        <f>'Innlegging av opplysninger'!$C$11*SUM(X670:AG670)</f>
        <v>171628.2626806772</v>
      </c>
      <c r="AI670" s="1">
        <f>'Innlegging av opplysninger'!$C$13*(((X670+Z670+AC670+AE670)*Data!M670)+(Z670+AE670)*(1-Data!M670)*1.8/12+Y670+AD670+AA670+AB670+AF670+AG670)</f>
        <v>32641.901870031881</v>
      </c>
      <c r="AJ670" s="1">
        <f>'Innlegging av opplysninger'!$C$13*((X670+Z670+AC670+AE670)*(1-Data!M670)-(Z670+AE670)*(1-Data!M670)*1.8/12)</f>
        <v>202217.8260087895</v>
      </c>
      <c r="AK670" s="83">
        <f t="shared" si="104"/>
        <v>1116000</v>
      </c>
      <c r="AL670" s="83">
        <f t="shared" si="105"/>
        <v>194000</v>
      </c>
      <c r="AM670" s="83">
        <f t="shared" si="106"/>
        <v>1332000</v>
      </c>
    </row>
    <row r="671" spans="1:39">
      <c r="A671" t="str">
        <f t="shared" si="100"/>
        <v>1874Samferdsel og teknikk</v>
      </c>
      <c r="B671" s="6" t="str">
        <f>Data!A671</f>
        <v>1874</v>
      </c>
      <c r="C671" s="7" t="str">
        <f>Data!B671</f>
        <v>Moskenes kommune</v>
      </c>
      <c r="D671" s="7" t="str">
        <f>Data!C671</f>
        <v>Samferdsel og teknikk</v>
      </c>
      <c r="E671" s="1">
        <f>Data!D671</f>
        <v>3.2100000000000009</v>
      </c>
      <c r="F671" s="1">
        <f>Data!E671+Data!F671</f>
        <v>0</v>
      </c>
      <c r="G671" s="1">
        <f>Data!G671</f>
        <v>0</v>
      </c>
      <c r="H671" s="1">
        <f t="shared" si="101"/>
        <v>0</v>
      </c>
      <c r="I671" s="1">
        <f t="shared" si="102"/>
        <v>0</v>
      </c>
      <c r="J671" s="1">
        <f t="shared" si="103"/>
        <v>0</v>
      </c>
      <c r="K671" s="1">
        <f>'Innlegging av opplysninger'!$B$4*H671</f>
        <v>0</v>
      </c>
      <c r="L671" s="1"/>
      <c r="M671" s="1">
        <f>'Innlegging av opplysninger'!$B$5*H671</f>
        <v>0</v>
      </c>
      <c r="N671" s="1">
        <f>'Innlegging av opplysninger'!$B$5*I671</f>
        <v>0</v>
      </c>
      <c r="O671" s="1">
        <f>'Innlegging av opplysninger'!$B$5*J671</f>
        <v>0</v>
      </c>
      <c r="P671" s="1">
        <f>'Innlegging av opplysninger'!$B$5*K671</f>
        <v>0</v>
      </c>
      <c r="Q671" s="1"/>
      <c r="R671" s="1">
        <f>'Innlegging av opplysninger'!$C$11*SUM(H671:Q671)</f>
        <v>0</v>
      </c>
      <c r="S671" s="1">
        <f>'Innlegging av opplysninger'!$C$13*(((H671+J671+M671+O671)*Data!H671)+(J671+O671)*(1-Data!H671)*1.8/12+I671+N671+K671+L671+P671+Q671)</f>
        <v>0</v>
      </c>
      <c r="T671" s="1">
        <f>'Innlegging av opplysninger'!$C$13*((H671+J671+M671+O671)*(1-Data!H671)-(J671+O671)*(1-Data!H671)*1.8/12)</f>
        <v>0</v>
      </c>
      <c r="U671" s="1">
        <f>Data!I671</f>
        <v>0</v>
      </c>
      <c r="V671" s="1">
        <f>Data!J671+Data!K671</f>
        <v>0</v>
      </c>
      <c r="W671" s="1">
        <f>Data!L671</f>
        <v>0</v>
      </c>
      <c r="X671" s="1">
        <f t="shared" si="107"/>
        <v>0</v>
      </c>
      <c r="Y671" s="100">
        <f t="shared" si="108"/>
        <v>0</v>
      </c>
      <c r="Z671" s="100">
        <f t="shared" si="109"/>
        <v>0</v>
      </c>
      <c r="AA671" s="100">
        <f>'Innlegging av opplysninger'!$B$4*X671</f>
        <v>0</v>
      </c>
      <c r="AB671" s="1"/>
      <c r="AC671" s="1">
        <f>'Innlegging av opplysninger'!$B$5*X671</f>
        <v>0</v>
      </c>
      <c r="AD671" s="1">
        <f>'Innlegging av opplysninger'!$B$5*Y671</f>
        <v>0</v>
      </c>
      <c r="AE671" s="1">
        <f>'Innlegging av opplysninger'!$B$5*Z671</f>
        <v>0</v>
      </c>
      <c r="AF671" s="1">
        <f>'Innlegging av opplysninger'!$B$5*AA671</f>
        <v>0</v>
      </c>
      <c r="AG671" s="1"/>
      <c r="AH671" s="1">
        <f>'Innlegging av opplysninger'!$C$11*SUM(X671:AG671)</f>
        <v>0</v>
      </c>
      <c r="AI671" s="1">
        <f>'Innlegging av opplysninger'!$C$13*(((X671+Z671+AC671+AE671)*Data!M671)+(Z671+AE671)*(1-Data!M671)*1.8/12+Y671+AD671+AA671+AB671+AF671+AG671)</f>
        <v>0</v>
      </c>
      <c r="AJ671" s="1">
        <f>'Innlegging av opplysninger'!$C$13*((X671+Z671+AC671+AE671)*(1-Data!M671)-(Z671+AE671)*(1-Data!M671)*1.8/12)</f>
        <v>0</v>
      </c>
      <c r="AK671" s="83">
        <f t="shared" si="104"/>
        <v>0</v>
      </c>
      <c r="AL671" s="83">
        <f t="shared" si="105"/>
        <v>0</v>
      </c>
      <c r="AM671" s="83">
        <f t="shared" si="106"/>
        <v>0</v>
      </c>
    </row>
    <row r="672" spans="1:39">
      <c r="A672" t="str">
        <f t="shared" si="100"/>
        <v>1875Alle</v>
      </c>
      <c r="B672" s="6" t="str">
        <f>Data!A672</f>
        <v>1875</v>
      </c>
      <c r="C672" s="7" t="str">
        <f>Data!B672</f>
        <v>Hamarøy kommune</v>
      </c>
      <c r="D672" s="7" t="str">
        <f>Data!C672</f>
        <v>Alle</v>
      </c>
      <c r="E672" s="1">
        <f>Data!D672</f>
        <v>240.23690000000002</v>
      </c>
      <c r="F672" s="1">
        <f>Data!E672+Data!F672</f>
        <v>47120.812171929727</v>
      </c>
      <c r="G672" s="1">
        <f>Data!G672</f>
        <v>397.34129103397532</v>
      </c>
      <c r="H672" s="1">
        <f t="shared" si="101"/>
        <v>123492630.99999997</v>
      </c>
      <c r="I672" s="1">
        <f t="shared" si="102"/>
        <v>1041338.6181818184</v>
      </c>
      <c r="J672" s="1">
        <f t="shared" si="103"/>
        <v>14944076.354181815</v>
      </c>
      <c r="K672" s="1">
        <f>'Innlegging av opplysninger'!$B$4*H672</f>
        <v>16054042.029999997</v>
      </c>
      <c r="L672" s="1"/>
      <c r="M672" s="1">
        <f>'Innlegging av opplysninger'!$B$5*H672</f>
        <v>16177534.660999997</v>
      </c>
      <c r="N672" s="1">
        <f>'Innlegging av opplysninger'!$B$5*I672</f>
        <v>136415.35898181822</v>
      </c>
      <c r="O672" s="1">
        <f>'Innlegging av opplysninger'!$B$5*J672</f>
        <v>1957674.0023978178</v>
      </c>
      <c r="P672" s="1">
        <f>'Innlegging av opplysninger'!$B$5*K672</f>
        <v>2103079.50593</v>
      </c>
      <c r="Q672" s="1"/>
      <c r="R672" s="1">
        <f>'Innlegging av opplysninger'!$C$11*SUM(H672:Q672)</f>
        <v>6684458.0781655824</v>
      </c>
      <c r="S672" s="1">
        <f>'Innlegging av opplysninger'!$C$13*(((H672+J672+M672+O672)*Data!H672)+(J672+O672)*(1-Data!H672)*1.8/12+I672+N672+K672+L672+P672+Q672)</f>
        <v>1462849.3271554336</v>
      </c>
      <c r="T672" s="1">
        <f>'Innlegging av opplysninger'!$C$13*((H672+J672+M672+O672)*(1-Data!H672)-(J672+O672)*(1-Data!H672)*1.8/12)</f>
        <v>7684303.8324395726</v>
      </c>
      <c r="U672" s="1">
        <f>Data!I672</f>
        <v>43.084199999999996</v>
      </c>
      <c r="V672" s="1">
        <f>Data!J672+Data!K672</f>
        <v>47067.90879835299</v>
      </c>
      <c r="W672" s="1">
        <f>Data!L672</f>
        <v>442.88114900590011</v>
      </c>
      <c r="X672" s="1">
        <f t="shared" si="107"/>
        <v>22122362.140909087</v>
      </c>
      <c r="Y672" s="100">
        <f t="shared" si="108"/>
        <v>208158.32727272724</v>
      </c>
      <c r="Z672" s="100">
        <f t="shared" si="109"/>
        <v>3193264.4269499993</v>
      </c>
      <c r="AA672" s="100">
        <f>'Innlegging av opplysninger'!$B$4*X672</f>
        <v>2875907.0783181814</v>
      </c>
      <c r="AB672" s="1"/>
      <c r="AC672" s="1">
        <f>'Innlegging av opplysninger'!$B$5*X672</f>
        <v>2898029.4404590903</v>
      </c>
      <c r="AD672" s="1">
        <f>'Innlegging av opplysninger'!$B$5*Y672</f>
        <v>27268.74087272727</v>
      </c>
      <c r="AE672" s="1">
        <f>'Innlegging av opplysninger'!$B$5*Z672</f>
        <v>418317.63993044995</v>
      </c>
      <c r="AF672" s="1">
        <f>'Innlegging av opplysninger'!$B$5*AA672</f>
        <v>376743.82725968177</v>
      </c>
      <c r="AG672" s="1"/>
      <c r="AH672" s="1">
        <f>'Innlegging av opplysninger'!$C$11*SUM(X672:AG672)</f>
        <v>1220561.9616349339</v>
      </c>
      <c r="AI672" s="1">
        <f>'Innlegging av opplysninger'!$C$13*(((X672+Z672+AC672+AE672)*Data!M672)+(Z672+AE672)*(1-Data!M672)*1.8/12+Y672+AD672+AA672+AB672+AF672+AG672)</f>
        <v>233753.2079471183</v>
      </c>
      <c r="AJ672" s="1">
        <f>'Innlegging av opplysninger'!$C$13*((X672+Z672+AC672+AE672)*(1-Data!M672)-(Z672+AE672)*(1-Data!M672)*1.8/12)</f>
        <v>1436489.4763954228</v>
      </c>
      <c r="AK672" s="83">
        <f t="shared" si="104"/>
        <v>7905000</v>
      </c>
      <c r="AL672" s="83">
        <f t="shared" si="105"/>
        <v>1697000</v>
      </c>
      <c r="AM672" s="83">
        <f t="shared" si="106"/>
        <v>9121000</v>
      </c>
    </row>
    <row r="673" spans="1:39">
      <c r="A673" t="str">
        <f t="shared" si="100"/>
        <v>1875Administrasjon</v>
      </c>
      <c r="B673" s="6" t="str">
        <f>Data!A673</f>
        <v>1875</v>
      </c>
      <c r="C673" s="7" t="str">
        <f>Data!B673</f>
        <v>Hamarøy kommune</v>
      </c>
      <c r="D673" s="7" t="str">
        <f>Data!C673</f>
        <v>Administrasjon</v>
      </c>
      <c r="E673" s="1">
        <f>Data!D673</f>
        <v>22.840699999999998</v>
      </c>
      <c r="F673" s="1">
        <f>Data!E673+Data!F673</f>
        <v>50739.205307484743</v>
      </c>
      <c r="G673" s="1">
        <f>Data!G673</f>
        <v>0</v>
      </c>
      <c r="H673" s="1">
        <f t="shared" si="101"/>
        <v>12642752.363636361</v>
      </c>
      <c r="I673" s="1">
        <f t="shared" si="102"/>
        <v>0</v>
      </c>
      <c r="J673" s="1">
        <f t="shared" si="103"/>
        <v>1517130.2836363632</v>
      </c>
      <c r="K673" s="1">
        <f>'Innlegging av opplysninger'!$B$4*H673</f>
        <v>1643557.8072727271</v>
      </c>
      <c r="L673" s="1"/>
      <c r="M673" s="1">
        <f>'Innlegging av opplysninger'!$B$5*H673</f>
        <v>1656200.5596363635</v>
      </c>
      <c r="N673" s="1">
        <f>'Innlegging av opplysninger'!$B$5*I673</f>
        <v>0</v>
      </c>
      <c r="O673" s="1">
        <f>'Innlegging av opplysninger'!$B$5*J673</f>
        <v>198744.0671563636</v>
      </c>
      <c r="P673" s="1">
        <f>'Innlegging av opplysninger'!$B$5*K673</f>
        <v>215306.07275272725</v>
      </c>
      <c r="Q673" s="1"/>
      <c r="R673" s="1">
        <f>'Innlegging av opplysninger'!$C$11*SUM(H673:Q673)</f>
        <v>679200.26385545451</v>
      </c>
      <c r="S673" s="1">
        <f>'Innlegging av opplysninger'!$C$13*(((H673+J673+M673+O673)*Data!H673)+(J673+O673)*(1-Data!H673)*1.8/12+I673+N673+K673+L673+P673+Q673)</f>
        <v>172084.37270112868</v>
      </c>
      <c r="T673" s="1">
        <f>'Innlegging av opplysninger'!$C$13*((H673+J673+M673+O673)*(1-Data!H673)-(J673+O673)*(1-Data!H673)*1.8/12)</f>
        <v>757347.56731159834</v>
      </c>
      <c r="U673" s="1">
        <f>Data!I673</f>
        <v>4.95</v>
      </c>
      <c r="V673" s="1">
        <f>Data!J673+Data!K673</f>
        <v>56094.755892255896</v>
      </c>
      <c r="W673" s="1">
        <f>Data!L673</f>
        <v>0</v>
      </c>
      <c r="X673" s="1">
        <f t="shared" si="107"/>
        <v>3029116.8181818184</v>
      </c>
      <c r="Y673" s="100">
        <f t="shared" si="108"/>
        <v>0</v>
      </c>
      <c r="Z673" s="100">
        <f t="shared" si="109"/>
        <v>433163.70500000002</v>
      </c>
      <c r="AA673" s="100">
        <f>'Innlegging av opplysninger'!$B$4*X673</f>
        <v>393785.1863636364</v>
      </c>
      <c r="AB673" s="1"/>
      <c r="AC673" s="1">
        <f>'Innlegging av opplysninger'!$B$5*X673</f>
        <v>396814.30318181822</v>
      </c>
      <c r="AD673" s="1">
        <f>'Innlegging av opplysninger'!$B$5*Y673</f>
        <v>0</v>
      </c>
      <c r="AE673" s="1">
        <f>'Innlegging av opplysninger'!$B$5*Z673</f>
        <v>56744.445355000003</v>
      </c>
      <c r="AF673" s="1">
        <f>'Innlegging av opplysninger'!$B$5*AA673</f>
        <v>51585.859413636368</v>
      </c>
      <c r="AG673" s="1"/>
      <c r="AH673" s="1">
        <f>'Innlegging av opplysninger'!$C$11*SUM(X673:AG673)</f>
        <v>165725.99206484455</v>
      </c>
      <c r="AI673" s="1">
        <f>'Innlegging av opplysninger'!$C$13*(((X673+Z673+AC673+AE673)*Data!M673)+(Z673+AE673)*(1-Data!M673)*1.8/12+Y673+AD673+AA673+AB673+AF673+AG673)</f>
        <v>47804.458859568273</v>
      </c>
      <c r="AJ673" s="1">
        <f>'Innlegging av opplysninger'!$C$13*((X673+Z673+AC673+AE673)*(1-Data!M673)-(Z673+AE673)*(1-Data!M673)*1.8/12)</f>
        <v>178978.47765021902</v>
      </c>
      <c r="AK673" s="83">
        <f t="shared" si="104"/>
        <v>845000</v>
      </c>
      <c r="AL673" s="83">
        <f t="shared" si="105"/>
        <v>220000</v>
      </c>
      <c r="AM673" s="83">
        <f t="shared" si="106"/>
        <v>936000</v>
      </c>
    </row>
    <row r="674" spans="1:39">
      <c r="A674" t="str">
        <f t="shared" si="100"/>
        <v>1875Undervisning</v>
      </c>
      <c r="B674" s="6" t="str">
        <f>Data!A674</f>
        <v>1875</v>
      </c>
      <c r="C674" s="7" t="str">
        <f>Data!B674</f>
        <v>Hamarøy kommune</v>
      </c>
      <c r="D674" s="7" t="str">
        <f>Data!C674</f>
        <v>Undervisning</v>
      </c>
      <c r="E674" s="1">
        <f>Data!D674</f>
        <v>70.168899999999994</v>
      </c>
      <c r="F674" s="1">
        <f>Data!E674+Data!F674</f>
        <v>46629.595685077977</v>
      </c>
      <c r="G674" s="1">
        <f>Data!G674</f>
        <v>0</v>
      </c>
      <c r="H674" s="1">
        <f t="shared" si="101"/>
        <v>35693972.036363646</v>
      </c>
      <c r="I674" s="1">
        <f t="shared" si="102"/>
        <v>0</v>
      </c>
      <c r="J674" s="1">
        <f t="shared" si="103"/>
        <v>4283276.6443636371</v>
      </c>
      <c r="K674" s="1">
        <f>'Innlegging av opplysninger'!$B$4*H674</f>
        <v>4640216.3647272745</v>
      </c>
      <c r="L674" s="1"/>
      <c r="M674" s="1">
        <f>'Innlegging av opplysninger'!$B$5*H674</f>
        <v>4675910.3367636381</v>
      </c>
      <c r="N674" s="1">
        <f>'Innlegging av opplysninger'!$B$5*I674</f>
        <v>0</v>
      </c>
      <c r="O674" s="1">
        <f>'Innlegging av opplysninger'!$B$5*J674</f>
        <v>561109.24041163654</v>
      </c>
      <c r="P674" s="1">
        <f>'Innlegging av opplysninger'!$B$5*K674</f>
        <v>607868.34377927298</v>
      </c>
      <c r="Q674" s="1"/>
      <c r="R674" s="1">
        <f>'Innlegging av opplysninger'!$C$11*SUM(H674:Q674)</f>
        <v>1917569.4127235459</v>
      </c>
      <c r="S674" s="1">
        <f>'Innlegging av opplysninger'!$C$13*(((H674+J674+M674+O674)*Data!H674)+(J674+O674)*(1-Data!H674)*1.8/12+I674+N674+K674+L674+P674+Q674)</f>
        <v>322368.47117493307</v>
      </c>
      <c r="T674" s="1">
        <f>'Innlegging av opplysninger'!$C$13*((H674+J674+M674+O674)*(1-Data!H674)-(J674+O674)*(1-Data!H674)*1.8/12)</f>
        <v>2301673.88307834</v>
      </c>
      <c r="U674" s="1">
        <f>Data!I674</f>
        <v>10.3148</v>
      </c>
      <c r="V674" s="1">
        <f>Data!J674+Data!K674</f>
        <v>48270.469616473412</v>
      </c>
      <c r="W674" s="1">
        <f>Data!L674</f>
        <v>0</v>
      </c>
      <c r="X674" s="1">
        <f t="shared" si="107"/>
        <v>5431638.9818181815</v>
      </c>
      <c r="Y674" s="100">
        <f t="shared" si="108"/>
        <v>0</v>
      </c>
      <c r="Z674" s="100">
        <f t="shared" si="109"/>
        <v>776724.37439999986</v>
      </c>
      <c r="AA674" s="100">
        <f>'Innlegging av opplysninger'!$B$4*X674</f>
        <v>706113.06763636356</v>
      </c>
      <c r="AB674" s="1"/>
      <c r="AC674" s="1">
        <f>'Innlegging av opplysninger'!$B$5*X674</f>
        <v>711544.70661818178</v>
      </c>
      <c r="AD674" s="1">
        <f>'Innlegging av opplysninger'!$B$5*Y674</f>
        <v>0</v>
      </c>
      <c r="AE674" s="1">
        <f>'Innlegging av opplysninger'!$B$5*Z674</f>
        <v>101750.89304639999</v>
      </c>
      <c r="AF674" s="1">
        <f>'Innlegging av opplysninger'!$B$5*AA674</f>
        <v>92500.811860363625</v>
      </c>
      <c r="AG674" s="1"/>
      <c r="AH674" s="1">
        <f>'Innlegging av opplysninger'!$C$11*SUM(X674:AG674)</f>
        <v>297170.3677444206</v>
      </c>
      <c r="AI674" s="1">
        <f>'Innlegging av opplysninger'!$C$13*(((X674+Z674+AC674+AE674)*Data!M674)+(Z674+AE674)*(1-Data!M674)*1.8/12+Y674+AD674+AA674+AB674+AF674+AG674)</f>
        <v>51734.305151263368</v>
      </c>
      <c r="AJ674" s="1">
        <f>'Innlegging av opplysninger'!$C$13*((X674+Z674+AC674+AE674)*(1-Data!M674)-(Z674+AE674)*(1-Data!M674)*1.8/12)</f>
        <v>354919.88228847011</v>
      </c>
      <c r="AK674" s="83">
        <f t="shared" si="104"/>
        <v>2215000</v>
      </c>
      <c r="AL674" s="83">
        <f t="shared" si="105"/>
        <v>374000</v>
      </c>
      <c r="AM674" s="83">
        <f t="shared" si="106"/>
        <v>2657000</v>
      </c>
    </row>
    <row r="675" spans="1:39">
      <c r="A675" t="str">
        <f t="shared" si="100"/>
        <v>1875Barnehager</v>
      </c>
      <c r="B675" s="6" t="str">
        <f>Data!A675</f>
        <v>1875</v>
      </c>
      <c r="C675" s="7" t="str">
        <f>Data!B675</f>
        <v>Hamarøy kommune</v>
      </c>
      <c r="D675" s="7" t="str">
        <f>Data!C675</f>
        <v>Barnehager</v>
      </c>
      <c r="E675" s="1">
        <f>Data!D675</f>
        <v>23.415000000000003</v>
      </c>
      <c r="F675" s="1">
        <f>Data!E675+Data!F675</f>
        <v>39696.131397252466</v>
      </c>
      <c r="G675" s="1">
        <f>Data!G675</f>
        <v>0</v>
      </c>
      <c r="H675" s="1">
        <f t="shared" si="101"/>
        <v>10139835.454545453</v>
      </c>
      <c r="I675" s="1">
        <f t="shared" si="102"/>
        <v>0</v>
      </c>
      <c r="J675" s="1">
        <f t="shared" si="103"/>
        <v>1216780.2545454544</v>
      </c>
      <c r="K675" s="1">
        <f>'Innlegging av opplysninger'!$B$4*H675</f>
        <v>1318178.6090909089</v>
      </c>
      <c r="L675" s="1"/>
      <c r="M675" s="1">
        <f>'Innlegging av opplysninger'!$B$5*H675</f>
        <v>1328318.4445454543</v>
      </c>
      <c r="N675" s="1">
        <f>'Innlegging av opplysninger'!$B$5*I675</f>
        <v>0</v>
      </c>
      <c r="O675" s="1">
        <f>'Innlegging av opplysninger'!$B$5*J675</f>
        <v>159398.21334545454</v>
      </c>
      <c r="P675" s="1">
        <f>'Innlegging av opplysninger'!$B$5*K675</f>
        <v>172681.39779090908</v>
      </c>
      <c r="Q675" s="1"/>
      <c r="R675" s="1">
        <f>'Innlegging av opplysninger'!$C$11*SUM(H675:Q675)</f>
        <v>544737.31020681816</v>
      </c>
      <c r="S675" s="1">
        <f>'Innlegging av opplysninger'!$C$13*(((H675+J675+M675+O675)*Data!H675)+(J675+O675)*(1-Data!H675)*1.8/12+I675+N675+K675+L675+P675+Q675)</f>
        <v>88258.912407403623</v>
      </c>
      <c r="T675" s="1">
        <f>'Innlegging av opplysninger'!$C$13*((H675+J675+M675+O675)*(1-Data!H675)-(J675+O675)*(1-Data!H675)*1.8/12)</f>
        <v>657171.09103350539</v>
      </c>
      <c r="U675" s="1">
        <f>Data!I675</f>
        <v>6.4</v>
      </c>
      <c r="V675" s="1">
        <f>Data!J675+Data!K675</f>
        <v>43222.369791666664</v>
      </c>
      <c r="W675" s="1">
        <f>Data!L675</f>
        <v>0</v>
      </c>
      <c r="X675" s="1">
        <f t="shared" si="107"/>
        <v>3017707.2727272725</v>
      </c>
      <c r="Y675" s="100">
        <f t="shared" si="108"/>
        <v>0</v>
      </c>
      <c r="Z675" s="100">
        <f t="shared" si="109"/>
        <v>431532.13999999996</v>
      </c>
      <c r="AA675" s="100">
        <f>'Innlegging av opplysninger'!$B$4*X675</f>
        <v>392301.94545454544</v>
      </c>
      <c r="AB675" s="1"/>
      <c r="AC675" s="1">
        <f>'Innlegging av opplysninger'!$B$5*X675</f>
        <v>395319.65272727271</v>
      </c>
      <c r="AD675" s="1">
        <f>'Innlegging av opplysninger'!$B$5*Y675</f>
        <v>0</v>
      </c>
      <c r="AE675" s="1">
        <f>'Innlegging av opplysninger'!$B$5*Z675</f>
        <v>56530.710339999998</v>
      </c>
      <c r="AF675" s="1">
        <f>'Innlegging av opplysninger'!$B$5*AA675</f>
        <v>51391.554854545451</v>
      </c>
      <c r="AG675" s="1"/>
      <c r="AH675" s="1">
        <f>'Innlegging av opplysninger'!$C$11*SUM(X675:AG675)</f>
        <v>165101.76449193817</v>
      </c>
      <c r="AI675" s="1">
        <f>'Innlegging av opplysninger'!$C$13*(((X675+Z675+AC675+AE675)*Data!M675)+(Z675+AE675)*(1-Data!M675)*1.8/12+Y675+AD675+AA675+AB675+AF675+AG675)</f>
        <v>26878.952248724723</v>
      </c>
      <c r="AJ675" s="1">
        <f>'Innlegging av opplysninger'!$C$13*((X675+Z675+AC675+AE675)*(1-Data!M675)-(Z675+AE675)*(1-Data!M675)*1.8/12)</f>
        <v>199049.77810866438</v>
      </c>
      <c r="AK675" s="83">
        <f t="shared" si="104"/>
        <v>710000</v>
      </c>
      <c r="AL675" s="83">
        <f t="shared" si="105"/>
        <v>115000</v>
      </c>
      <c r="AM675" s="83">
        <f t="shared" si="106"/>
        <v>856000</v>
      </c>
    </row>
    <row r="676" spans="1:39">
      <c r="A676" t="str">
        <f t="shared" si="100"/>
        <v>1875Helse/pleie/omsorg</v>
      </c>
      <c r="B676" s="6" t="str">
        <f>Data!A676</f>
        <v>1875</v>
      </c>
      <c r="C676" s="7" t="str">
        <f>Data!B676</f>
        <v>Hamarøy kommune</v>
      </c>
      <c r="D676" s="7" t="str">
        <f>Data!C676</f>
        <v>Helse/pleie/omsorg</v>
      </c>
      <c r="E676" s="1">
        <f>Data!D676</f>
        <v>108.90530000000003</v>
      </c>
      <c r="F676" s="1">
        <f>Data!E676+Data!F676</f>
        <v>48406.552803215294</v>
      </c>
      <c r="G676" s="1">
        <f>Data!G676</f>
        <v>876.26424058333237</v>
      </c>
      <c r="H676" s="1">
        <f t="shared" si="101"/>
        <v>57509783.509090945</v>
      </c>
      <c r="I676" s="1">
        <f t="shared" si="102"/>
        <v>1041052.5818181819</v>
      </c>
      <c r="J676" s="1">
        <f t="shared" si="103"/>
        <v>7026100.3309090948</v>
      </c>
      <c r="K676" s="1">
        <f>'Innlegging av opplysninger'!$B$4*H676</f>
        <v>7476271.8561818227</v>
      </c>
      <c r="L676" s="1"/>
      <c r="M676" s="1">
        <f>'Innlegging av opplysninger'!$B$5*H676</f>
        <v>7533781.6396909142</v>
      </c>
      <c r="N676" s="1">
        <f>'Innlegging av opplysninger'!$B$5*I676</f>
        <v>136377.88821818185</v>
      </c>
      <c r="O676" s="1">
        <f>'Innlegging av opplysninger'!$B$5*J676</f>
        <v>920419.14334909141</v>
      </c>
      <c r="P676" s="1">
        <f>'Innlegging av opplysninger'!$B$5*K676</f>
        <v>979391.61315981881</v>
      </c>
      <c r="Q676" s="1"/>
      <c r="R676" s="1">
        <f>'Innlegging av opplysninger'!$C$11*SUM(H676:Q676)</f>
        <v>3139680.7853718861</v>
      </c>
      <c r="S676" s="1">
        <f>'Innlegging av opplysninger'!$C$13*(((H676+J676+M676+O676)*Data!H676)+(J676+O676)*(1-Data!H676)*1.8/12+I676+N676+K676+L676+P676+Q676)</f>
        <v>814952.07022259175</v>
      </c>
      <c r="T676" s="1">
        <f>'Innlegging av opplysninger'!$C$13*((H676+J676+M676+O676)*(1-Data!H676)-(J676+O676)*(1-Data!H676)*1.8/12)</f>
        <v>3481453.2150231465</v>
      </c>
      <c r="U676" s="1">
        <f>Data!I676</f>
        <v>20.1694</v>
      </c>
      <c r="V676" s="1">
        <f>Data!J676+Data!K676</f>
        <v>45558.531632902646</v>
      </c>
      <c r="W676" s="1">
        <f>Data!L676</f>
        <v>946.04599046079704</v>
      </c>
      <c r="X676" s="1">
        <f t="shared" si="107"/>
        <v>10024235.43181818</v>
      </c>
      <c r="Y676" s="100">
        <f t="shared" si="108"/>
        <v>208158.32727272724</v>
      </c>
      <c r="Z676" s="100">
        <f t="shared" si="109"/>
        <v>1463232.3075499998</v>
      </c>
      <c r="AA676" s="100">
        <f>'Innlegging av opplysninger'!$B$4*X676</f>
        <v>1303150.6061363635</v>
      </c>
      <c r="AB676" s="1"/>
      <c r="AC676" s="1">
        <f>'Innlegging av opplysninger'!$B$5*X676</f>
        <v>1313174.8415681815</v>
      </c>
      <c r="AD676" s="1">
        <f>'Innlegging av opplysninger'!$B$5*Y676</f>
        <v>27268.74087272727</v>
      </c>
      <c r="AE676" s="1">
        <f>'Innlegging av opplysninger'!$B$5*Z676</f>
        <v>191683.43228904999</v>
      </c>
      <c r="AF676" s="1">
        <f>'Innlegging av opplysninger'!$B$5*AA676</f>
        <v>170712.72940386363</v>
      </c>
      <c r="AG676" s="1"/>
      <c r="AH676" s="1">
        <f>'Innlegging av opplysninger'!$C$11*SUM(X676:AG676)</f>
        <v>558661.4238426215</v>
      </c>
      <c r="AI676" s="1">
        <f>'Innlegging av opplysninger'!$C$13*(((X676+Z676+AC676+AE676)*Data!M676)+(Z676+AE676)*(1-Data!M676)*1.8/12+Y676+AD676+AA676+AB676+AF676+AG676)</f>
        <v>101791.44376240003</v>
      </c>
      <c r="AJ676" s="1">
        <f>'Innlegging av opplysninger'!$C$13*((X676+Z676+AC676+AE676)*(1-Data!M676)-(Z676+AE676)*(1-Data!M676)*1.8/12)</f>
        <v>662692.60991697677</v>
      </c>
      <c r="AK676" s="83">
        <f t="shared" si="104"/>
        <v>3698000</v>
      </c>
      <c r="AL676" s="83">
        <f t="shared" si="105"/>
        <v>917000</v>
      </c>
      <c r="AM676" s="83">
        <f t="shared" si="106"/>
        <v>4144000</v>
      </c>
    </row>
    <row r="677" spans="1:39">
      <c r="A677" t="str">
        <f t="shared" si="100"/>
        <v>1875Samferdsel og teknikk</v>
      </c>
      <c r="B677" s="6" t="str">
        <f>Data!A677</f>
        <v>1875</v>
      </c>
      <c r="C677" s="7" t="str">
        <f>Data!B677</f>
        <v>Hamarøy kommune</v>
      </c>
      <c r="D677" s="7" t="str">
        <f>Data!C677</f>
        <v>Samferdsel og teknikk</v>
      </c>
      <c r="E677" s="1">
        <f>Data!D677</f>
        <v>9.7070000000000007</v>
      </c>
      <c r="F677" s="1">
        <f>Data!E677+Data!F677</f>
        <v>0</v>
      </c>
      <c r="G677" s="1">
        <f>Data!G677</f>
        <v>0</v>
      </c>
      <c r="H677" s="1">
        <f t="shared" si="101"/>
        <v>0</v>
      </c>
      <c r="I677" s="1">
        <f t="shared" si="102"/>
        <v>0</v>
      </c>
      <c r="J677" s="1">
        <f t="shared" si="103"/>
        <v>0</v>
      </c>
      <c r="K677" s="1">
        <f>'Innlegging av opplysninger'!$B$4*H677</f>
        <v>0</v>
      </c>
      <c r="L677" s="1"/>
      <c r="M677" s="1">
        <f>'Innlegging av opplysninger'!$B$5*H677</f>
        <v>0</v>
      </c>
      <c r="N677" s="1">
        <f>'Innlegging av opplysninger'!$B$5*I677</f>
        <v>0</v>
      </c>
      <c r="O677" s="1">
        <f>'Innlegging av opplysninger'!$B$5*J677</f>
        <v>0</v>
      </c>
      <c r="P677" s="1">
        <f>'Innlegging av opplysninger'!$B$5*K677</f>
        <v>0</v>
      </c>
      <c r="Q677" s="1"/>
      <c r="R677" s="1">
        <f>'Innlegging av opplysninger'!$C$11*SUM(H677:Q677)</f>
        <v>0</v>
      </c>
      <c r="S677" s="1">
        <f>'Innlegging av opplysninger'!$C$13*(((H677+J677+M677+O677)*Data!H677)+(J677+O677)*(1-Data!H677)*1.8/12+I677+N677+K677+L677+P677+Q677)</f>
        <v>0</v>
      </c>
      <c r="T677" s="1">
        <f>'Innlegging av opplysninger'!$C$13*((H677+J677+M677+O677)*(1-Data!H677)-(J677+O677)*(1-Data!H677)*1.8/12)</f>
        <v>0</v>
      </c>
      <c r="U677" s="1">
        <f>Data!I677</f>
        <v>0</v>
      </c>
      <c r="V677" s="1">
        <f>Data!J677+Data!K677</f>
        <v>0</v>
      </c>
      <c r="W677" s="1">
        <f>Data!L677</f>
        <v>0</v>
      </c>
      <c r="X677" s="1">
        <f t="shared" si="107"/>
        <v>0</v>
      </c>
      <c r="Y677" s="100">
        <f t="shared" si="108"/>
        <v>0</v>
      </c>
      <c r="Z677" s="100">
        <f t="shared" si="109"/>
        <v>0</v>
      </c>
      <c r="AA677" s="100">
        <f>'Innlegging av opplysninger'!$B$4*X677</f>
        <v>0</v>
      </c>
      <c r="AB677" s="1"/>
      <c r="AC677" s="1">
        <f>'Innlegging av opplysninger'!$B$5*X677</f>
        <v>0</v>
      </c>
      <c r="AD677" s="1">
        <f>'Innlegging av opplysninger'!$B$5*Y677</f>
        <v>0</v>
      </c>
      <c r="AE677" s="1">
        <f>'Innlegging av opplysninger'!$B$5*Z677</f>
        <v>0</v>
      </c>
      <c r="AF677" s="1">
        <f>'Innlegging av opplysninger'!$B$5*AA677</f>
        <v>0</v>
      </c>
      <c r="AG677" s="1"/>
      <c r="AH677" s="1">
        <f>'Innlegging av opplysninger'!$C$11*SUM(X677:AG677)</f>
        <v>0</v>
      </c>
      <c r="AI677" s="1">
        <f>'Innlegging av opplysninger'!$C$13*(((X677+Z677+AC677+AE677)*Data!M677)+(Z677+AE677)*(1-Data!M677)*1.8/12+Y677+AD677+AA677+AB677+AF677+AG677)</f>
        <v>0</v>
      </c>
      <c r="AJ677" s="1">
        <f>'Innlegging av opplysninger'!$C$13*((X677+Z677+AC677+AE677)*(1-Data!M677)-(Z677+AE677)*(1-Data!M677)*1.8/12)</f>
        <v>0</v>
      </c>
      <c r="AK677" s="83">
        <f t="shared" si="104"/>
        <v>0</v>
      </c>
      <c r="AL677" s="83">
        <f t="shared" si="105"/>
        <v>0</v>
      </c>
      <c r="AM677" s="83">
        <f t="shared" si="106"/>
        <v>0</v>
      </c>
    </row>
    <row r="678" spans="1:39">
      <c r="A678" t="str">
        <f t="shared" si="100"/>
        <v>1875Annet</v>
      </c>
      <c r="B678" s="6" t="str">
        <f>Data!A678</f>
        <v>1875</v>
      </c>
      <c r="C678" s="7" t="str">
        <f>Data!B678</f>
        <v>Hamarøy kommune</v>
      </c>
      <c r="D678" s="7" t="str">
        <f>Data!C678</f>
        <v>Annet</v>
      </c>
      <c r="E678" s="1">
        <f>Data!D678</f>
        <v>5.2</v>
      </c>
      <c r="F678" s="1">
        <f>Data!E678+Data!F678</f>
        <v>0</v>
      </c>
      <c r="G678" s="1">
        <f>Data!G678</f>
        <v>0</v>
      </c>
      <c r="H678" s="1">
        <f t="shared" si="101"/>
        <v>0</v>
      </c>
      <c r="I678" s="1">
        <f t="shared" si="102"/>
        <v>0</v>
      </c>
      <c r="J678" s="1">
        <f t="shared" si="103"/>
        <v>0</v>
      </c>
      <c r="K678" s="1">
        <f>'Innlegging av opplysninger'!$B$4*H678</f>
        <v>0</v>
      </c>
      <c r="L678" s="1"/>
      <c r="M678" s="1">
        <f>'Innlegging av opplysninger'!$B$5*H678</f>
        <v>0</v>
      </c>
      <c r="N678" s="1">
        <f>'Innlegging av opplysninger'!$B$5*I678</f>
        <v>0</v>
      </c>
      <c r="O678" s="1">
        <f>'Innlegging av opplysninger'!$B$5*J678</f>
        <v>0</v>
      </c>
      <c r="P678" s="1">
        <f>'Innlegging av opplysninger'!$B$5*K678</f>
        <v>0</v>
      </c>
      <c r="Q678" s="1"/>
      <c r="R678" s="1">
        <f>'Innlegging av opplysninger'!$C$11*SUM(H678:Q678)</f>
        <v>0</v>
      </c>
      <c r="S678" s="1">
        <f>'Innlegging av opplysninger'!$C$13*(((H678+J678+M678+O678)*Data!H678)+(J678+O678)*(1-Data!H678)*1.8/12+I678+N678+K678+L678+P678+Q678)</f>
        <v>0</v>
      </c>
      <c r="T678" s="1">
        <f>'Innlegging av opplysninger'!$C$13*((H678+J678+M678+O678)*(1-Data!H678)-(J678+O678)*(1-Data!H678)*1.8/12)</f>
        <v>0</v>
      </c>
      <c r="U678" s="1">
        <f>Data!I678</f>
        <v>0</v>
      </c>
      <c r="V678" s="1">
        <f>Data!J678+Data!K678</f>
        <v>0</v>
      </c>
      <c r="W678" s="1">
        <f>Data!L678</f>
        <v>0</v>
      </c>
      <c r="X678" s="1">
        <f t="shared" si="107"/>
        <v>0</v>
      </c>
      <c r="Y678" s="100">
        <f t="shared" si="108"/>
        <v>0</v>
      </c>
      <c r="Z678" s="100">
        <f t="shared" si="109"/>
        <v>0</v>
      </c>
      <c r="AA678" s="100">
        <f>'Innlegging av opplysninger'!$B$4*X678</f>
        <v>0</v>
      </c>
      <c r="AB678" s="1"/>
      <c r="AC678" s="1">
        <f>'Innlegging av opplysninger'!$B$5*X678</f>
        <v>0</v>
      </c>
      <c r="AD678" s="1">
        <f>'Innlegging av opplysninger'!$B$5*Y678</f>
        <v>0</v>
      </c>
      <c r="AE678" s="1">
        <f>'Innlegging av opplysninger'!$B$5*Z678</f>
        <v>0</v>
      </c>
      <c r="AF678" s="1">
        <f>'Innlegging av opplysninger'!$B$5*AA678</f>
        <v>0</v>
      </c>
      <c r="AG678" s="1"/>
      <c r="AH678" s="1">
        <f>'Innlegging av opplysninger'!$C$11*SUM(X678:AG678)</f>
        <v>0</v>
      </c>
      <c r="AI678" s="1">
        <f>'Innlegging av opplysninger'!$C$13*(((X678+Z678+AC678+AE678)*Data!M678)+(Z678+AE678)*(1-Data!M678)*1.8/12+Y678+AD678+AA678+AB678+AF678+AG678)</f>
        <v>0</v>
      </c>
      <c r="AJ678" s="1">
        <f>'Innlegging av opplysninger'!$C$13*((X678+Z678+AC678+AE678)*(1-Data!M678)-(Z678+AE678)*(1-Data!M678)*1.8/12)</f>
        <v>0</v>
      </c>
      <c r="AK678" s="83">
        <f t="shared" si="104"/>
        <v>0</v>
      </c>
      <c r="AL678" s="83">
        <f t="shared" si="105"/>
        <v>0</v>
      </c>
      <c r="AM678" s="83">
        <f t="shared" si="106"/>
        <v>0</v>
      </c>
    </row>
    <row r="679" spans="1:39">
      <c r="A679" t="str">
        <f t="shared" si="100"/>
        <v>3000Alle</v>
      </c>
      <c r="B679" s="6" t="str">
        <f>Data!A679</f>
        <v>3000</v>
      </c>
      <c r="C679" s="7" t="str">
        <f>Data!B679</f>
        <v>Viken fylkeskommune</v>
      </c>
      <c r="D679" s="7" t="str">
        <f>Data!C679</f>
        <v>Alle</v>
      </c>
      <c r="E679" s="1">
        <f>Data!D679</f>
        <v>8184.8853000001245</v>
      </c>
      <c r="F679" s="1">
        <f>Data!E679+Data!F679</f>
        <v>53988.055906694521</v>
      </c>
      <c r="G679" s="1">
        <f>Data!G679</f>
        <v>0.86387038313168441</v>
      </c>
      <c r="H679" s="1">
        <f t="shared" si="101"/>
        <v>4820575038.1776962</v>
      </c>
      <c r="I679" s="1">
        <f t="shared" si="102"/>
        <v>77134.690909090903</v>
      </c>
      <c r="J679" s="1">
        <f t="shared" si="103"/>
        <v>578478260.74423265</v>
      </c>
      <c r="K679" s="1">
        <f>'Innlegging av opplysninger'!$B$4*H679</f>
        <v>626674754.96310055</v>
      </c>
      <c r="L679" s="1"/>
      <c r="M679" s="1">
        <f>'Innlegging av opplysninger'!$B$5*H679</f>
        <v>631495330.00127828</v>
      </c>
      <c r="N679" s="1">
        <f>'Innlegging av opplysninger'!$B$5*I679</f>
        <v>10104.644509090909</v>
      </c>
      <c r="O679" s="1">
        <f>'Innlegging av opplysninger'!$B$5*J679</f>
        <v>75780652.157494485</v>
      </c>
      <c r="P679" s="1">
        <f>'Innlegging av opplysninger'!$B$5*K679</f>
        <v>82094392.900166169</v>
      </c>
      <c r="Q679" s="1"/>
      <c r="R679" s="1">
        <f>'Innlegging av opplysninger'!$C$11*SUM(H679:Q679)</f>
        <v>258977055.39461672</v>
      </c>
      <c r="S679" s="1">
        <f>'Innlegging av opplysninger'!$C$13*(((H679+J679+M679+O679)*Data!H679)+(J679+O679)*(1-Data!H679)*1.8/12+I679+N679+K679+L679+P679+Q679)</f>
        <v>59931054.461762354</v>
      </c>
      <c r="T679" s="1">
        <f>'Innlegging av opplysninger'!$C$13*((H679+J679+M679+O679)*(1-Data!H679)-(J679+O679)*(1-Data!H679)*1.8/12)</f>
        <v>294458600.28876573</v>
      </c>
      <c r="U679" s="1">
        <f>Data!I679</f>
        <v>1363.7206999999987</v>
      </c>
      <c r="V679" s="1">
        <f>Data!J679+Data!K679</f>
        <v>56582.43614898574</v>
      </c>
      <c r="W679" s="1">
        <f>Data!L679</f>
        <v>2.9822602238126943</v>
      </c>
      <c r="X679" s="1">
        <f t="shared" si="107"/>
        <v>841774248.35781884</v>
      </c>
      <c r="Y679" s="100">
        <f t="shared" si="108"/>
        <v>44366.94545454545</v>
      </c>
      <c r="Z679" s="100">
        <f t="shared" si="109"/>
        <v>120380061.98836809</v>
      </c>
      <c r="AA679" s="100">
        <f>'Innlegging av opplysninger'!$B$4*X679</f>
        <v>109430652.28651646</v>
      </c>
      <c r="AB679" s="1"/>
      <c r="AC679" s="1">
        <f>'Innlegging av opplysninger'!$B$5*X679</f>
        <v>110272426.53487428</v>
      </c>
      <c r="AD679" s="1">
        <f>'Innlegging av opplysninger'!$B$5*Y679</f>
        <v>5812.0698545454543</v>
      </c>
      <c r="AE679" s="1">
        <f>'Innlegging av opplysninger'!$B$5*Z679</f>
        <v>15769788.120476222</v>
      </c>
      <c r="AF679" s="1">
        <f>'Innlegging av opplysninger'!$B$5*AA679</f>
        <v>14335415.449533656</v>
      </c>
      <c r="AG679" s="1"/>
      <c r="AH679" s="1">
        <f>'Innlegging av opplysninger'!$C$11*SUM(X679:AG679)</f>
        <v>46056485.326610066</v>
      </c>
      <c r="AI679" s="1">
        <f>'Innlegging av opplysninger'!$C$13*(((X679+Z679+AC679+AE679)*Data!M679)+(Z679+AE679)*(1-Data!M679)*1.8/12+Y679+AD679+AA679+AB679+AF679+AG679)</f>
        <v>12148849.873587966</v>
      </c>
      <c r="AJ679" s="1">
        <f>'Innlegging av opplysninger'!$C$13*((X679+Z679+AC679+AE679)*(1-Data!M679)-(Z679+AE679)*(1-Data!M679)*1.8/12)</f>
        <v>50875814.257562652</v>
      </c>
      <c r="AK679" s="83">
        <f t="shared" si="104"/>
        <v>305034000</v>
      </c>
      <c r="AL679" s="83">
        <f t="shared" si="105"/>
        <v>72080000</v>
      </c>
      <c r="AM679" s="83">
        <f t="shared" si="106"/>
        <v>345334000</v>
      </c>
    </row>
    <row r="680" spans="1:39">
      <c r="A680" t="str">
        <f t="shared" si="100"/>
        <v>3000Administrasjon</v>
      </c>
      <c r="B680" s="6" t="str">
        <f>Data!A680</f>
        <v>3000</v>
      </c>
      <c r="C680" s="7" t="str">
        <f>Data!B680</f>
        <v>Viken fylkeskommune</v>
      </c>
      <c r="D680" s="7" t="str">
        <f>Data!C680</f>
        <v>Administrasjon</v>
      </c>
      <c r="E680" s="1">
        <f>Data!D680</f>
        <v>413.8</v>
      </c>
      <c r="F680" s="1">
        <f>Data!E680+Data!F680</f>
        <v>62212.436986466884</v>
      </c>
      <c r="G680" s="1">
        <f>Data!G680</f>
        <v>0</v>
      </c>
      <c r="H680" s="1">
        <f t="shared" si="101"/>
        <v>280838251.90909088</v>
      </c>
      <c r="I680" s="1">
        <f t="shared" si="102"/>
        <v>0</v>
      </c>
      <c r="J680" s="1">
        <f t="shared" si="103"/>
        <v>33700590.229090907</v>
      </c>
      <c r="K680" s="1">
        <f>'Innlegging av opplysninger'!$B$4*H680</f>
        <v>36508972.748181812</v>
      </c>
      <c r="L680" s="1"/>
      <c r="M680" s="1">
        <f>'Innlegging av opplysninger'!$B$5*H680</f>
        <v>36789811.000090905</v>
      </c>
      <c r="N680" s="1">
        <f>'Innlegging av opplysninger'!$B$5*I680</f>
        <v>0</v>
      </c>
      <c r="O680" s="1">
        <f>'Innlegging av opplysninger'!$B$5*J680</f>
        <v>4414777.3200109089</v>
      </c>
      <c r="P680" s="1">
        <f>'Innlegging av opplysninger'!$B$5*K680</f>
        <v>4782675.4300118173</v>
      </c>
      <c r="Q680" s="1"/>
      <c r="R680" s="1">
        <f>'Innlegging av opplysninger'!$C$11*SUM(H680:Q680)</f>
        <v>15087332.988186134</v>
      </c>
      <c r="S680" s="1">
        <f>'Innlegging av opplysninger'!$C$13*(((H680+J680+M680+O680)*Data!H680)+(J680+O680)*(1-Data!H680)*1.8/12+I680+N680+K680+L680+P680+Q680)</f>
        <v>5392966.1943395855</v>
      </c>
      <c r="T680" s="1">
        <f>'Innlegging av opplysninger'!$C$13*((H680+J680+M680+O680)*(1-Data!H680)-(J680+O680)*(1-Data!H680)*1.8/12)</f>
        <v>15252857.894757232</v>
      </c>
      <c r="U680" s="1">
        <f>Data!I680</f>
        <v>81.199999999999989</v>
      </c>
      <c r="V680" s="1">
        <f>Data!J680+Data!K680</f>
        <v>64880.657019704442</v>
      </c>
      <c r="W680" s="1">
        <f>Data!L680</f>
        <v>0</v>
      </c>
      <c r="X680" s="1">
        <f t="shared" si="107"/>
        <v>57472465.636363633</v>
      </c>
      <c r="Y680" s="100">
        <f t="shared" si="108"/>
        <v>0</v>
      </c>
      <c r="Z680" s="100">
        <f t="shared" si="109"/>
        <v>8218562.5859999992</v>
      </c>
      <c r="AA680" s="100">
        <f>'Innlegging av opplysninger'!$B$4*X680</f>
        <v>7471420.5327272722</v>
      </c>
      <c r="AB680" s="1"/>
      <c r="AC680" s="1">
        <f>'Innlegging av opplysninger'!$B$5*X680</f>
        <v>7528892.9983636364</v>
      </c>
      <c r="AD680" s="1">
        <f>'Innlegging av opplysninger'!$B$5*Y680</f>
        <v>0</v>
      </c>
      <c r="AE680" s="1">
        <f>'Innlegging av opplysninger'!$B$5*Z680</f>
        <v>1076631.6987659999</v>
      </c>
      <c r="AF680" s="1">
        <f>'Innlegging av opplysninger'!$B$5*AA680</f>
        <v>978756.08978727274</v>
      </c>
      <c r="AG680" s="1"/>
      <c r="AH680" s="1">
        <f>'Innlegging av opplysninger'!$C$11*SUM(X680:AG680)</f>
        <v>3144375.7225962966</v>
      </c>
      <c r="AI680" s="1">
        <f>'Innlegging av opplysninger'!$C$13*(((X680+Z680+AC680+AE680)*Data!M680)+(Z680+AE680)*(1-Data!M680)*1.8/12+Y680+AD680+AA680+AB680+AF680+AG680)</f>
        <v>1280558.2007107504</v>
      </c>
      <c r="AJ680" s="1">
        <f>'Innlegging av opplysninger'!$C$13*((X680+Z680+AC680+AE680)*(1-Data!M680)-(Z680+AE680)*(1-Data!M680)*1.8/12)</f>
        <v>3022271.7354736547</v>
      </c>
      <c r="AK680" s="83">
        <f t="shared" si="104"/>
        <v>18232000</v>
      </c>
      <c r="AL680" s="83">
        <f t="shared" si="105"/>
        <v>6674000</v>
      </c>
      <c r="AM680" s="83">
        <f t="shared" si="106"/>
        <v>18275000</v>
      </c>
    </row>
    <row r="681" spans="1:39">
      <c r="A681" t="str">
        <f t="shared" si="100"/>
        <v>3000Undervisning</v>
      </c>
      <c r="B681" s="6" t="str">
        <f>Data!A681</f>
        <v>3000</v>
      </c>
      <c r="C681" s="7" t="str">
        <f>Data!B681</f>
        <v>Viken fylkeskommune</v>
      </c>
      <c r="D681" s="7" t="str">
        <f>Data!C681</f>
        <v>Undervisning</v>
      </c>
      <c r="E681" s="1">
        <f>Data!D681</f>
        <v>6773.7096000001138</v>
      </c>
      <c r="F681" s="1">
        <f>Data!E681+Data!F681</f>
        <v>53229.355094593877</v>
      </c>
      <c r="G681" s="1">
        <f>Data!G681</f>
        <v>1.0438416196643387</v>
      </c>
      <c r="H681" s="1">
        <f t="shared" si="101"/>
        <v>3933383930.2479873</v>
      </c>
      <c r="I681" s="1">
        <f t="shared" si="102"/>
        <v>77134.690909090888</v>
      </c>
      <c r="J681" s="1">
        <f t="shared" si="103"/>
        <v>472015327.79266751</v>
      </c>
      <c r="K681" s="1">
        <f>'Innlegging av opplysninger'!$B$4*H681</f>
        <v>511339910.93223834</v>
      </c>
      <c r="L681" s="1"/>
      <c r="M681" s="1">
        <f>'Innlegging av opplysninger'!$B$5*H681</f>
        <v>515273294.86248636</v>
      </c>
      <c r="N681" s="1">
        <f>'Innlegging av opplysninger'!$B$5*I681</f>
        <v>10104.644509090907</v>
      </c>
      <c r="O681" s="1">
        <f>'Innlegging av opplysninger'!$B$5*J681</f>
        <v>61834007.940839447</v>
      </c>
      <c r="P681" s="1">
        <f>'Innlegging av opplysninger'!$B$5*K681</f>
        <v>66985528.332123227</v>
      </c>
      <c r="Q681" s="1"/>
      <c r="R681" s="1">
        <f>'Innlegging av opplysninger'!$C$11*SUM(H681:Q681)</f>
        <v>211314931.09886292</v>
      </c>
      <c r="S681" s="1">
        <f>'Innlegging av opplysninger'!$C$13*(((H681+J681+M681+O681)*Data!H681)+(J681+O681)*(1-Data!H681)*1.8/12+I681+N681+K681+L681+P681+Q681)</f>
        <v>45862632.272391863</v>
      </c>
      <c r="T681" s="1">
        <f>'Innlegging av opplysninger'!$C$13*((H681+J681+M681+O681)*(1-Data!H681)-(J681+O681)*(1-Data!H681)*1.8/12)</f>
        <v>243305168.17868367</v>
      </c>
      <c r="U681" s="1">
        <f>Data!I681</f>
        <v>1109.1982</v>
      </c>
      <c r="V681" s="1">
        <f>Data!J681+Data!K681</f>
        <v>55350.331132854932</v>
      </c>
      <c r="W681" s="1">
        <f>Data!L681</f>
        <v>3.6665854668714748</v>
      </c>
      <c r="X681" s="1">
        <f t="shared" si="107"/>
        <v>669758047.22145438</v>
      </c>
      <c r="Y681" s="100">
        <f t="shared" si="108"/>
        <v>44366.94545454545</v>
      </c>
      <c r="Z681" s="100">
        <f t="shared" si="109"/>
        <v>95781745.225867972</v>
      </c>
      <c r="AA681" s="100">
        <f>'Innlegging av opplysninger'!$B$4*X681</f>
        <v>87068546.138789073</v>
      </c>
      <c r="AB681" s="1"/>
      <c r="AC681" s="1">
        <f>'Innlegging av opplysninger'!$B$5*X681</f>
        <v>87738304.186010525</v>
      </c>
      <c r="AD681" s="1">
        <f>'Innlegging av opplysninger'!$B$5*Y681</f>
        <v>5812.0698545454543</v>
      </c>
      <c r="AE681" s="1">
        <f>'Innlegging av opplysninger'!$B$5*Z681</f>
        <v>12547408.624588706</v>
      </c>
      <c r="AF681" s="1">
        <f>'Innlegging av opplysninger'!$B$5*AA681</f>
        <v>11405979.544181369</v>
      </c>
      <c r="AG681" s="1"/>
      <c r="AH681" s="1">
        <f>'Innlegging av opplysninger'!$C$11*SUM(X681:AG681)</f>
        <v>36645307.978335641</v>
      </c>
      <c r="AI681" s="1">
        <f>'Innlegging av opplysninger'!$C$13*(((X681+Z681+AC681+AE681)*Data!M681)+(Z681+AE681)*(1-Data!M681)*1.8/12+Y681+AD681+AA681+AB681+AF681+AG681)</f>
        <v>8702501.3618864529</v>
      </c>
      <c r="AJ681" s="1">
        <f>'Innlegging av opplysninger'!$C$13*((X681+Z681+AC681+AE681)*(1-Data!M681)-(Z681+AE681)*(1-Data!M681)*1.8/12)</f>
        <v>41443709.555836</v>
      </c>
      <c r="AK681" s="83">
        <f t="shared" si="104"/>
        <v>247960000</v>
      </c>
      <c r="AL681" s="83">
        <f t="shared" si="105"/>
        <v>54565000</v>
      </c>
      <c r="AM681" s="83">
        <f t="shared" si="106"/>
        <v>284749000</v>
      </c>
    </row>
    <row r="682" spans="1:39">
      <c r="A682" t="str">
        <f t="shared" si="100"/>
        <v>3000Helse/pleie/omsorg</v>
      </c>
      <c r="B682" s="6" t="str">
        <f>Data!A682</f>
        <v>3000</v>
      </c>
      <c r="C682" s="7" t="str">
        <f>Data!B682</f>
        <v>Viken fylkeskommune</v>
      </c>
      <c r="D682" s="7" t="str">
        <f>Data!C682</f>
        <v>Helse/pleie/omsorg</v>
      </c>
      <c r="E682" s="1">
        <f>Data!D682</f>
        <v>438.39430000000016</v>
      </c>
      <c r="F682" s="1">
        <f>Data!E682+Data!F682</f>
        <v>49361.075264265477</v>
      </c>
      <c r="G682" s="1">
        <f>Data!G682</f>
        <v>0</v>
      </c>
      <c r="H682" s="1">
        <f t="shared" si="101"/>
        <v>236068516.77518165</v>
      </c>
      <c r="I682" s="1">
        <f t="shared" si="102"/>
        <v>0</v>
      </c>
      <c r="J682" s="1">
        <f t="shared" si="103"/>
        <v>28328222.013021797</v>
      </c>
      <c r="K682" s="1">
        <f>'Innlegging av opplysninger'!$B$4*H682</f>
        <v>30688907.180773616</v>
      </c>
      <c r="L682" s="1"/>
      <c r="M682" s="1">
        <f>'Innlegging av opplysninger'!$B$5*H682</f>
        <v>30924975.697548799</v>
      </c>
      <c r="N682" s="1">
        <f>'Innlegging av opplysninger'!$B$5*I682</f>
        <v>0</v>
      </c>
      <c r="O682" s="1">
        <f>'Innlegging av opplysninger'!$B$5*J682</f>
        <v>3710997.0837058555</v>
      </c>
      <c r="P682" s="1">
        <f>'Innlegging av opplysninger'!$B$5*K682</f>
        <v>4020246.8406813438</v>
      </c>
      <c r="Q682" s="1"/>
      <c r="R682" s="1">
        <f>'Innlegging av opplysninger'!$C$11*SUM(H682:Q682)</f>
        <v>12682190.892454695</v>
      </c>
      <c r="S682" s="1">
        <f>'Innlegging av opplysninger'!$C$13*(((H682+J682+M682+O682)*Data!H682)+(J682+O682)*(1-Data!H682)*1.8/12+I682+N682+K682+L682+P682+Q682)</f>
        <v>3004055.235263499</v>
      </c>
      <c r="T682" s="1">
        <f>'Innlegging av opplysninger'!$C$13*((H682+J682+M682+O682)*(1-Data!H682)-(J682+O682)*(1-Data!H682)*1.8/12)</f>
        <v>14350521.775463978</v>
      </c>
      <c r="U682" s="1">
        <f>Data!I682</f>
        <v>83.522499999999965</v>
      </c>
      <c r="V682" s="1">
        <f>Data!J682+Data!K682</f>
        <v>53444.867400999756</v>
      </c>
      <c r="W682" s="1">
        <f>Data!L682</f>
        <v>0</v>
      </c>
      <c r="X682" s="1">
        <f t="shared" si="107"/>
        <v>48696533.86363636</v>
      </c>
      <c r="Y682" s="100">
        <f t="shared" si="108"/>
        <v>0</v>
      </c>
      <c r="Z682" s="100">
        <f t="shared" si="109"/>
        <v>6963604.3424999984</v>
      </c>
      <c r="AA682" s="100">
        <f>'Innlegging av opplysninger'!$B$4*X682</f>
        <v>6330549.4022727273</v>
      </c>
      <c r="AB682" s="1"/>
      <c r="AC682" s="1">
        <f>'Innlegging av opplysninger'!$B$5*X682</f>
        <v>6379245.9361363631</v>
      </c>
      <c r="AD682" s="1">
        <f>'Innlegging av opplysninger'!$B$5*Y682</f>
        <v>0</v>
      </c>
      <c r="AE682" s="1">
        <f>'Innlegging av opplysninger'!$B$5*Z682</f>
        <v>912232.1688674998</v>
      </c>
      <c r="AF682" s="1">
        <f>'Innlegging av opplysninger'!$B$5*AA682</f>
        <v>829301.97169772733</v>
      </c>
      <c r="AG682" s="1"/>
      <c r="AH682" s="1">
        <f>'Innlegging av opplysninger'!$C$11*SUM(X682:AG682)</f>
        <v>2664235.772034206</v>
      </c>
      <c r="AI682" s="1">
        <f>'Innlegging av opplysninger'!$C$13*(((X682+Z682+AC682+AE682)*Data!M682)+(Z682+AE682)*(1-Data!M682)*1.8/12+Y682+AD682+AA682+AB682+AF682+AG682)</f>
        <v>798264.53867359855</v>
      </c>
      <c r="AJ682" s="1">
        <f>'Innlegging av opplysninger'!$C$13*((X682+Z682+AC682+AE682)*(1-Data!M682)-(Z682+AE682)*(1-Data!M682)*1.8/12)</f>
        <v>2847531.7809521565</v>
      </c>
      <c r="AK682" s="83">
        <f t="shared" si="104"/>
        <v>15346000</v>
      </c>
      <c r="AL682" s="83">
        <f t="shared" si="105"/>
        <v>3802000</v>
      </c>
      <c r="AM682" s="83">
        <f t="shared" si="106"/>
        <v>17198000</v>
      </c>
    </row>
    <row r="683" spans="1:39">
      <c r="A683" t="str">
        <f t="shared" si="100"/>
        <v>3000Samferdsel og teknikk</v>
      </c>
      <c r="B683" s="6" t="str">
        <f>Data!A683</f>
        <v>3000</v>
      </c>
      <c r="C683" s="7" t="str">
        <f>Data!B683</f>
        <v>Viken fylkeskommune</v>
      </c>
      <c r="D683" s="7" t="str">
        <f>Data!C683</f>
        <v>Samferdsel og teknikk</v>
      </c>
      <c r="E683" s="1">
        <f>Data!D683</f>
        <v>402.93290000000002</v>
      </c>
      <c r="F683" s="1">
        <f>Data!E683+Data!F683</f>
        <v>61293.254193191955</v>
      </c>
      <c r="G683" s="1">
        <f>Data!G683</f>
        <v>0</v>
      </c>
      <c r="H683" s="1">
        <f t="shared" si="101"/>
        <v>269422567.22727269</v>
      </c>
      <c r="I683" s="1">
        <f t="shared" si="102"/>
        <v>0</v>
      </c>
      <c r="J683" s="1">
        <f t="shared" si="103"/>
        <v>32330708.067272723</v>
      </c>
      <c r="K683" s="1">
        <f>'Innlegging av opplysninger'!$B$4*H683</f>
        <v>35024933.73954545</v>
      </c>
      <c r="L683" s="1"/>
      <c r="M683" s="1">
        <f>'Innlegging av opplysninger'!$B$5*H683</f>
        <v>35294356.306772724</v>
      </c>
      <c r="N683" s="1">
        <f>'Innlegging av opplysninger'!$B$5*I683</f>
        <v>0</v>
      </c>
      <c r="O683" s="1">
        <f>'Innlegging av opplysninger'!$B$5*J683</f>
        <v>4235322.7568127271</v>
      </c>
      <c r="P683" s="1">
        <f>'Innlegging av opplysninger'!$B$5*K683</f>
        <v>4588266.3198804539</v>
      </c>
      <c r="Q683" s="1"/>
      <c r="R683" s="1">
        <f>'Innlegging av opplysninger'!$C$11*SUM(H683:Q683)</f>
        <v>14474053.867867157</v>
      </c>
      <c r="S683" s="1">
        <f>'Innlegging av opplysninger'!$C$13*(((H683+J683+M683+O683)*Data!H683)+(J683+O683)*(1-Data!H683)*1.8/12+I683+N683+K683+L683+P683+Q683)</f>
        <v>4213368.2223102767</v>
      </c>
      <c r="T683" s="1">
        <f>'Innlegging av opplysninger'!$C$13*((H683+J683+M683+O683)*(1-Data!H683)-(J683+O683)*(1-Data!H683)*1.8/12)</f>
        <v>15593231.807402674</v>
      </c>
      <c r="U683" s="1">
        <f>Data!I683</f>
        <v>65</v>
      </c>
      <c r="V683" s="1">
        <f>Data!J683+Data!K683</f>
        <v>66851.899358974362</v>
      </c>
      <c r="W683" s="1">
        <f>Data!L683</f>
        <v>0</v>
      </c>
      <c r="X683" s="1">
        <f t="shared" si="107"/>
        <v>47404074.090909094</v>
      </c>
      <c r="Y683" s="100">
        <f t="shared" si="108"/>
        <v>0</v>
      </c>
      <c r="Z683" s="100">
        <f t="shared" si="109"/>
        <v>6778782.5949999997</v>
      </c>
      <c r="AA683" s="100">
        <f>'Innlegging av opplysninger'!$B$4*X683</f>
        <v>6162529.6318181828</v>
      </c>
      <c r="AB683" s="1"/>
      <c r="AC683" s="1">
        <f>'Innlegging av opplysninger'!$B$5*X683</f>
        <v>6209933.705909092</v>
      </c>
      <c r="AD683" s="1">
        <f>'Innlegging av opplysninger'!$B$5*Y683</f>
        <v>0</v>
      </c>
      <c r="AE683" s="1">
        <f>'Innlegging av opplysninger'!$B$5*Z683</f>
        <v>888020.51994499995</v>
      </c>
      <c r="AF683" s="1">
        <f>'Innlegging av opplysninger'!$B$5*AA683</f>
        <v>807291.38176818192</v>
      </c>
      <c r="AG683" s="1"/>
      <c r="AH683" s="1">
        <f>'Innlegging av opplysninger'!$C$11*SUM(X683:AG683)</f>
        <v>2593524.013163283</v>
      </c>
      <c r="AI683" s="1">
        <f>'Innlegging av opplysninger'!$C$13*(((X683+Z683+AC683+AE683)*Data!M683)+(Z683+AE683)*(1-Data!M683)*1.8/12+Y683+AD683+AA683+AB683+AF683+AG683)</f>
        <v>977888.03710210044</v>
      </c>
      <c r="AJ683" s="1">
        <f>'Innlegging av opplysninger'!$C$13*((X683+Z683+AC683+AE683)*(1-Data!M683)-(Z683+AE683)*(1-Data!M683)*1.8/12)</f>
        <v>2571144.8230160759</v>
      </c>
      <c r="AK683" s="83">
        <f t="shared" si="104"/>
        <v>17068000</v>
      </c>
      <c r="AL683" s="83">
        <f t="shared" si="105"/>
        <v>5191000</v>
      </c>
      <c r="AM683" s="83">
        <f t="shared" si="106"/>
        <v>18164000</v>
      </c>
    </row>
    <row r="684" spans="1:39">
      <c r="A684" t="str">
        <f t="shared" si="100"/>
        <v>3000Annet</v>
      </c>
      <c r="B684" s="6" t="str">
        <f>Data!A684</f>
        <v>3000</v>
      </c>
      <c r="C684" s="7" t="str">
        <f>Data!B684</f>
        <v>Viken fylkeskommune</v>
      </c>
      <c r="D684" s="7" t="str">
        <f>Data!C684</f>
        <v>Annet</v>
      </c>
      <c r="E684" s="1">
        <f>Data!D684</f>
        <v>156.04849999999999</v>
      </c>
      <c r="F684" s="1">
        <f>Data!E684+Data!F684</f>
        <v>59248.646638705257</v>
      </c>
      <c r="G684" s="1">
        <f>Data!G684</f>
        <v>0</v>
      </c>
      <c r="H684" s="1">
        <f t="shared" si="101"/>
        <v>100861772.01818179</v>
      </c>
      <c r="I684" s="1">
        <f t="shared" si="102"/>
        <v>0</v>
      </c>
      <c r="J684" s="1">
        <f t="shared" si="103"/>
        <v>12103412.642181814</v>
      </c>
      <c r="K684" s="1">
        <f>'Innlegging av opplysninger'!$B$4*H684</f>
        <v>13112030.362363633</v>
      </c>
      <c r="L684" s="1"/>
      <c r="M684" s="1">
        <f>'Innlegging av opplysninger'!$B$5*H684</f>
        <v>13212892.134381814</v>
      </c>
      <c r="N684" s="1">
        <f>'Innlegging av opplysninger'!$B$5*I684</f>
        <v>0</v>
      </c>
      <c r="O684" s="1">
        <f>'Innlegging av opplysninger'!$B$5*J684</f>
        <v>1585547.0561258176</v>
      </c>
      <c r="P684" s="1">
        <f>'Innlegging av opplysninger'!$B$5*K684</f>
        <v>1717675.9774696359</v>
      </c>
      <c r="Q684" s="1"/>
      <c r="R684" s="1">
        <f>'Innlegging av opplysninger'!$C$11*SUM(H684:Q684)</f>
        <v>5418546.5472467709</v>
      </c>
      <c r="S684" s="1">
        <f>'Innlegging av opplysninger'!$C$13*(((H684+J684+M684+O684)*Data!H684)+(J684+O684)*(1-Data!H684)*1.8/12+I684+N684+K684+L684+P684+Q684)</f>
        <v>1458027.0206151025</v>
      </c>
      <c r="T684" s="1">
        <f>'Innlegging av opplysninger'!$C$13*((H684+J684+M684+O684)*(1-Data!H684)-(J684+O684)*(1-Data!H684)*1.8/12)</f>
        <v>5956826.1493015308</v>
      </c>
      <c r="U684" s="1">
        <f>Data!I684</f>
        <v>24.8</v>
      </c>
      <c r="V684" s="1">
        <f>Data!J684+Data!K684</f>
        <v>68170.162298387106</v>
      </c>
      <c r="W684" s="1">
        <f>Data!L684</f>
        <v>0</v>
      </c>
      <c r="X684" s="1">
        <f t="shared" si="107"/>
        <v>18443127.545454547</v>
      </c>
      <c r="Y684" s="100">
        <f t="shared" si="108"/>
        <v>0</v>
      </c>
      <c r="Z684" s="100">
        <f t="shared" si="109"/>
        <v>2637367.2390000001</v>
      </c>
      <c r="AA684" s="100">
        <f>'Innlegging av opplysninger'!$B$4*X684</f>
        <v>2397606.580909091</v>
      </c>
      <c r="AB684" s="1"/>
      <c r="AC684" s="1">
        <f>'Innlegging av opplysninger'!$B$5*X684</f>
        <v>2416049.7084545456</v>
      </c>
      <c r="AD684" s="1">
        <f>'Innlegging av opplysninger'!$B$5*Y684</f>
        <v>0</v>
      </c>
      <c r="AE684" s="1">
        <f>'Innlegging av opplysninger'!$B$5*Z684</f>
        <v>345495.10830900003</v>
      </c>
      <c r="AF684" s="1">
        <f>'Innlegging av opplysninger'!$B$5*AA684</f>
        <v>314086.46209909092</v>
      </c>
      <c r="AG684" s="1"/>
      <c r="AH684" s="1">
        <f>'Innlegging av opplysninger'!$C$11*SUM(X684:AG684)</f>
        <v>1009041.8404805984</v>
      </c>
      <c r="AI684" s="1">
        <f>'Innlegging av opplysninger'!$C$13*(((X684+Z684+AC684+AE684)*Data!M684)+(Z684+AE684)*(1-Data!M684)*1.8/12+Y684+AD684+AA684+AB684+AF684+AG684)</f>
        <v>389630.8124301465</v>
      </c>
      <c r="AJ684" s="1">
        <f>'Innlegging av opplysninger'!$C$13*((X684+Z684+AC684+AE684)*(1-Data!M684)-(Z684+AE684)*(1-Data!M684)*1.8/12)</f>
        <v>991163.28506961977</v>
      </c>
      <c r="AK684" s="83">
        <f t="shared" si="104"/>
        <v>6428000</v>
      </c>
      <c r="AL684" s="83">
        <f t="shared" si="105"/>
        <v>1848000</v>
      </c>
      <c r="AM684" s="83">
        <f t="shared" si="106"/>
        <v>6948000</v>
      </c>
    </row>
    <row r="685" spans="1:39">
      <c r="A685" t="str">
        <f t="shared" si="100"/>
        <v>3001Alle</v>
      </c>
      <c r="B685" s="6" t="str">
        <f>Data!A685</f>
        <v>3001</v>
      </c>
      <c r="C685" s="7" t="str">
        <f>Data!B685</f>
        <v>Halden kommune</v>
      </c>
      <c r="D685" s="7" t="str">
        <f>Data!C685</f>
        <v>Alle</v>
      </c>
      <c r="E685" s="1">
        <f>Data!D685</f>
        <v>1768.2364347523876</v>
      </c>
      <c r="F685" s="1">
        <f>Data!E685+Data!F685</f>
        <v>47822.852955596405</v>
      </c>
      <c r="G685" s="1">
        <f>Data!G685</f>
        <v>624.61456980138689</v>
      </c>
      <c r="H685" s="1">
        <f t="shared" si="101"/>
        <v>922495756.47154319</v>
      </c>
      <c r="I685" s="1">
        <f t="shared" si="102"/>
        <v>12048722.618181825</v>
      </c>
      <c r="J685" s="1">
        <f t="shared" si="103"/>
        <v>112145337.490767</v>
      </c>
      <c r="K685" s="1">
        <f>'Innlegging av opplysninger'!$B$4*H685</f>
        <v>119924448.34130062</v>
      </c>
      <c r="L685" s="1"/>
      <c r="M685" s="1">
        <f>'Innlegging av opplysninger'!$B$5*H685</f>
        <v>120846944.09777217</v>
      </c>
      <c r="N685" s="1">
        <f>'Innlegging av opplysninger'!$B$5*I685</f>
        <v>1578382.6629818191</v>
      </c>
      <c r="O685" s="1">
        <f>'Innlegging av opplysninger'!$B$5*J685</f>
        <v>14691039.211290479</v>
      </c>
      <c r="P685" s="1">
        <f>'Innlegging av opplysninger'!$B$5*K685</f>
        <v>15710102.732710382</v>
      </c>
      <c r="Q685" s="1"/>
      <c r="R685" s="1">
        <f>'Innlegging av opplysninger'!$C$11*SUM(H685:Q685)</f>
        <v>50138747.877808794</v>
      </c>
      <c r="S685" s="1">
        <f>'Innlegging av opplysninger'!$C$13*(((H685+J685+M685+O685)*Data!H685)+(J685+O685)*(1-Data!H685)*1.8/12+I685+N685+K685+L685+P685+Q685)</f>
        <v>9950653.5590036623</v>
      </c>
      <c r="T685" s="1">
        <f>'Innlegging av opplysninger'!$C$13*((H685+J685+M685+O685)*(1-Data!H685)-(J685+O685)*(1-Data!H685)*1.8/12)</f>
        <v>58660264.589576803</v>
      </c>
      <c r="U685" s="1">
        <f>Data!I685</f>
        <v>170.07392822865216</v>
      </c>
      <c r="V685" s="1">
        <f>Data!J685+Data!K685</f>
        <v>48389.703492710505</v>
      </c>
      <c r="W685" s="1">
        <f>Data!L685</f>
        <v>691.74870731409339</v>
      </c>
      <c r="X685" s="1">
        <f t="shared" si="107"/>
        <v>89779930.459909141</v>
      </c>
      <c r="Y685" s="100">
        <f t="shared" si="108"/>
        <v>1283437.3090909093</v>
      </c>
      <c r="Z685" s="100">
        <f t="shared" si="109"/>
        <v>13022061.590967007</v>
      </c>
      <c r="AA685" s="100">
        <f>'Innlegging av opplysninger'!$B$4*X685</f>
        <v>11671390.959788188</v>
      </c>
      <c r="AB685" s="1"/>
      <c r="AC685" s="1">
        <f>'Innlegging av opplysninger'!$B$5*X685</f>
        <v>11761170.890248097</v>
      </c>
      <c r="AD685" s="1">
        <f>'Innlegging av opplysninger'!$B$5*Y685</f>
        <v>168130.28749090913</v>
      </c>
      <c r="AE685" s="1">
        <f>'Innlegging av opplysninger'!$B$5*Z685</f>
        <v>1705890.0684166779</v>
      </c>
      <c r="AF685" s="1">
        <f>'Innlegging av opplysninger'!$B$5*AA685</f>
        <v>1528952.2157322527</v>
      </c>
      <c r="AG685" s="1"/>
      <c r="AH685" s="1">
        <f>'Innlegging av opplysninger'!$C$11*SUM(X685:AG685)</f>
        <v>4974996.6237024404</v>
      </c>
      <c r="AI685" s="1">
        <f>'Innlegging av opplysninger'!$C$13*(((X685+Z685+AC685+AE685)*Data!M685)+(Z685+AE685)*(1-Data!M685)*1.8/12+Y685+AD685+AA685+AB685+AF685+AG685)</f>
        <v>970027.77445362986</v>
      </c>
      <c r="AJ685" s="1">
        <f>'Innlegging av opplysninger'!$C$13*((X685+Z685+AC685+AE685)*(1-Data!M685)-(Z685+AE685)*(1-Data!M685)*1.8/12)</f>
        <v>5837862.3421918144</v>
      </c>
      <c r="AK685" s="83">
        <f t="shared" si="104"/>
        <v>55114000</v>
      </c>
      <c r="AL685" s="83">
        <f t="shared" si="105"/>
        <v>10921000</v>
      </c>
      <c r="AM685" s="83">
        <f t="shared" si="106"/>
        <v>64498000</v>
      </c>
    </row>
    <row r="686" spans="1:39">
      <c r="A686" t="str">
        <f t="shared" si="100"/>
        <v>3001Administrasjon</v>
      </c>
      <c r="B686" s="6" t="str">
        <f>Data!A686</f>
        <v>3001</v>
      </c>
      <c r="C686" s="7" t="str">
        <f>Data!B686</f>
        <v>Halden kommune</v>
      </c>
      <c r="D686" s="7" t="str">
        <f>Data!C686</f>
        <v>Administrasjon</v>
      </c>
      <c r="E686" s="1">
        <f>Data!D686</f>
        <v>150.56399999999996</v>
      </c>
      <c r="F686" s="1">
        <f>Data!E686+Data!F686</f>
        <v>55741.330264870739</v>
      </c>
      <c r="G686" s="1">
        <f>Data!G686</f>
        <v>42.010042241173196</v>
      </c>
      <c r="H686" s="1">
        <f t="shared" si="101"/>
        <v>91556047.090909034</v>
      </c>
      <c r="I686" s="1">
        <f t="shared" si="102"/>
        <v>69002.181818181809</v>
      </c>
      <c r="J686" s="1">
        <f t="shared" si="103"/>
        <v>10995005.912727267</v>
      </c>
      <c r="K686" s="1">
        <f>'Innlegging av opplysninger'!$B$4*H686</f>
        <v>11902286.121818176</v>
      </c>
      <c r="L686" s="1"/>
      <c r="M686" s="1">
        <f>'Innlegging av opplysninger'!$B$5*H686</f>
        <v>11993842.168909084</v>
      </c>
      <c r="N686" s="1">
        <f>'Innlegging av opplysninger'!$B$5*I686</f>
        <v>9039.2858181818174</v>
      </c>
      <c r="O686" s="1">
        <f>'Innlegging av opplysninger'!$B$5*J686</f>
        <v>1440345.774567272</v>
      </c>
      <c r="P686" s="1">
        <f>'Innlegging av opplysninger'!$B$5*K686</f>
        <v>1559199.4819581811</v>
      </c>
      <c r="Q686" s="1"/>
      <c r="R686" s="1">
        <f>'Innlegging av opplysninger'!$C$11*SUM(H686:Q686)</f>
        <v>4921941.1847039638</v>
      </c>
      <c r="S686" s="1">
        <f>'Innlegging av opplysninger'!$C$13*(((H686+J686+M686+O686)*Data!H686)+(J686+O686)*(1-Data!H686)*1.8/12+I686+N686+K686+L686+P686+Q686)</f>
        <v>1382871.3990322896</v>
      </c>
      <c r="T686" s="1">
        <f>'Innlegging av opplysninger'!$C$13*((H686+J686+M686+O686)*(1-Data!H686)-(J686+O686)*(1-Data!H686)*1.8/12)</f>
        <v>5352416.5379310297</v>
      </c>
      <c r="U686" s="1">
        <f>Data!I686</f>
        <v>18.8</v>
      </c>
      <c r="V686" s="1">
        <f>Data!J686+Data!K686</f>
        <v>52550.305851063822</v>
      </c>
      <c r="W686" s="1">
        <f>Data!L686</f>
        <v>58.531382978723393</v>
      </c>
      <c r="X686" s="1">
        <f t="shared" si="107"/>
        <v>10777589.999999998</v>
      </c>
      <c r="Y686" s="100">
        <f t="shared" si="108"/>
        <v>12004.254545454543</v>
      </c>
      <c r="Z686" s="100">
        <f t="shared" si="109"/>
        <v>1542911.9783999994</v>
      </c>
      <c r="AA686" s="100">
        <f>'Innlegging av opplysninger'!$B$4*X686</f>
        <v>1401086.6999999997</v>
      </c>
      <c r="AB686" s="1"/>
      <c r="AC686" s="1">
        <f>'Innlegging av opplysninger'!$B$5*X686</f>
        <v>1411864.2899999998</v>
      </c>
      <c r="AD686" s="1">
        <f>'Innlegging av opplysninger'!$B$5*Y686</f>
        <v>1572.5573454545452</v>
      </c>
      <c r="AE686" s="1">
        <f>'Innlegging av opplysninger'!$B$5*Z686</f>
        <v>202121.46917039994</v>
      </c>
      <c r="AF686" s="1">
        <f>'Innlegging av opplysninger'!$B$5*AA686</f>
        <v>183542.35769999996</v>
      </c>
      <c r="AG686" s="1"/>
      <c r="AH686" s="1">
        <f>'Innlegging av opplysninger'!$C$11*SUM(X686:AG686)</f>
        <v>590242.3570721295</v>
      </c>
      <c r="AI686" s="1">
        <f>'Innlegging av opplysninger'!$C$13*(((X686+Z686+AC686+AE686)*Data!M686)+(Z686+AE686)*(1-Data!M686)*1.8/12+Y686+AD686+AA686+AB686+AF686+AG686)</f>
        <v>128140.2909162281</v>
      </c>
      <c r="AJ686" s="1">
        <f>'Innlegging av opplysninger'!$C$13*((X686+Z686+AC686+AE686)*(1-Data!M686)-(Z686+AE686)*(1-Data!M686)*1.8/12)</f>
        <v>679559.77665615978</v>
      </c>
      <c r="AK686" s="83">
        <f t="shared" si="104"/>
        <v>5512000</v>
      </c>
      <c r="AL686" s="83">
        <f t="shared" si="105"/>
        <v>1511000</v>
      </c>
      <c r="AM686" s="83">
        <f t="shared" si="106"/>
        <v>6032000</v>
      </c>
    </row>
    <row r="687" spans="1:39">
      <c r="A687" t="str">
        <f t="shared" si="100"/>
        <v>3001Undervisning</v>
      </c>
      <c r="B687" s="6" t="str">
        <f>Data!A687</f>
        <v>3001</v>
      </c>
      <c r="C687" s="7" t="str">
        <f>Data!B687</f>
        <v>Halden kommune</v>
      </c>
      <c r="D687" s="7" t="str">
        <f>Data!C687</f>
        <v>Undervisning</v>
      </c>
      <c r="E687" s="1">
        <f>Data!D687</f>
        <v>500.76390000000015</v>
      </c>
      <c r="F687" s="1">
        <f>Data!E687+Data!F687</f>
        <v>48323.063688014132</v>
      </c>
      <c r="G687" s="1">
        <f>Data!G687</f>
        <v>0</v>
      </c>
      <c r="H687" s="1">
        <f t="shared" si="101"/>
        <v>263983045.44390923</v>
      </c>
      <c r="I687" s="1">
        <f t="shared" si="102"/>
        <v>0</v>
      </c>
      <c r="J687" s="1">
        <f t="shared" si="103"/>
        <v>31677965.453269105</v>
      </c>
      <c r="K687" s="1">
        <f>'Innlegging av opplysninger'!$B$4*H687</f>
        <v>34317795.907708198</v>
      </c>
      <c r="L687" s="1"/>
      <c r="M687" s="1">
        <f>'Innlegging av opplysninger'!$B$5*H687</f>
        <v>34581778.953152113</v>
      </c>
      <c r="N687" s="1">
        <f>'Innlegging av opplysninger'!$B$5*I687</f>
        <v>0</v>
      </c>
      <c r="O687" s="1">
        <f>'Innlegging av opplysninger'!$B$5*J687</f>
        <v>4149813.4743782529</v>
      </c>
      <c r="P687" s="1">
        <f>'Innlegging av opplysninger'!$B$5*K687</f>
        <v>4495631.2639097739</v>
      </c>
      <c r="Q687" s="1"/>
      <c r="R687" s="1">
        <f>'Innlegging av opplysninger'!$C$11*SUM(H687:Q687)</f>
        <v>14181829.158860413</v>
      </c>
      <c r="S687" s="1">
        <f>'Innlegging av opplysninger'!$C$13*(((H687+J687+M687+O687)*Data!H687)+(J687+O687)*(1-Data!H687)*1.8/12+I687+N687+K687+L687+P687+Q687)</f>
        <v>2526572.3804750177</v>
      </c>
      <c r="T687" s="1">
        <f>'Innlegging av opplysninger'!$C$13*((H687+J687+M687+O687)*(1-Data!H687)-(J687+O687)*(1-Data!H687)*1.8/12)</f>
        <v>16880141.205333967</v>
      </c>
      <c r="U687" s="1">
        <f>Data!I687</f>
        <v>30.949100000000008</v>
      </c>
      <c r="V687" s="1">
        <f>Data!J687+Data!K687</f>
        <v>47654.052394361497</v>
      </c>
      <c r="W687" s="1">
        <f>Data!L687</f>
        <v>0</v>
      </c>
      <c r="X687" s="1">
        <f t="shared" si="107"/>
        <v>16089273.086818187</v>
      </c>
      <c r="Y687" s="100">
        <f t="shared" si="108"/>
        <v>0</v>
      </c>
      <c r="Z687" s="100">
        <f t="shared" si="109"/>
        <v>2300766.0514150006</v>
      </c>
      <c r="AA687" s="100">
        <f>'Innlegging av opplysninger'!$B$4*X687</f>
        <v>2091605.5012863644</v>
      </c>
      <c r="AB687" s="1"/>
      <c r="AC687" s="1">
        <f>'Innlegging av opplysninger'!$B$5*X687</f>
        <v>2107694.7743731826</v>
      </c>
      <c r="AD687" s="1">
        <f>'Innlegging av opplysninger'!$B$5*Y687</f>
        <v>0</v>
      </c>
      <c r="AE687" s="1">
        <f>'Innlegging av opplysninger'!$B$5*Z687</f>
        <v>301400.3527353651</v>
      </c>
      <c r="AF687" s="1">
        <f>'Innlegging av opplysninger'!$B$5*AA687</f>
        <v>274000.32066851377</v>
      </c>
      <c r="AG687" s="1"/>
      <c r="AH687" s="1">
        <f>'Innlegging av opplysninger'!$C$11*SUM(X687:AG687)</f>
        <v>880260.12331727135</v>
      </c>
      <c r="AI687" s="1">
        <f>'Innlegging av opplysninger'!$C$13*(((X687+Z687+AC687+AE687)*Data!M687)+(Z687+AE687)*(1-Data!M687)*1.8/12+Y687+AD687+AA687+AB687+AF687+AG687)</f>
        <v>166945.14134561433</v>
      </c>
      <c r="AJ687" s="1">
        <f>'Innlegging av opplysninger'!$C$13*((X687+Z687+AC687+AE687)*(1-Data!M687)-(Z687+AE687)*(1-Data!M687)*1.8/12)</f>
        <v>1037621.3431938095</v>
      </c>
      <c r="AK687" s="83">
        <f t="shared" si="104"/>
        <v>15062000</v>
      </c>
      <c r="AL687" s="83">
        <f t="shared" si="105"/>
        <v>2694000</v>
      </c>
      <c r="AM687" s="83">
        <f t="shared" si="106"/>
        <v>17918000</v>
      </c>
    </row>
    <row r="688" spans="1:39">
      <c r="A688" t="str">
        <f t="shared" si="100"/>
        <v>3001Barnehager</v>
      </c>
      <c r="B688" s="6" t="str">
        <f>Data!A688</f>
        <v>3001</v>
      </c>
      <c r="C688" s="7" t="str">
        <f>Data!B688</f>
        <v>Halden kommune</v>
      </c>
      <c r="D688" s="7" t="str">
        <f>Data!C688</f>
        <v>Barnehager</v>
      </c>
      <c r="E688" s="1">
        <f>Data!D688</f>
        <v>95.546999999999983</v>
      </c>
      <c r="F688" s="1">
        <f>Data!E688+Data!F688</f>
        <v>42321.434145847954</v>
      </c>
      <c r="G688" s="1">
        <f>Data!G688</f>
        <v>0</v>
      </c>
      <c r="H688" s="1">
        <f t="shared" si="101"/>
        <v>44112938.92727273</v>
      </c>
      <c r="I688" s="1">
        <f t="shared" si="102"/>
        <v>0</v>
      </c>
      <c r="J688" s="1">
        <f t="shared" si="103"/>
        <v>5293552.6712727277</v>
      </c>
      <c r="K688" s="1">
        <f>'Innlegging av opplysninger'!$B$4*H688</f>
        <v>5734682.0605454547</v>
      </c>
      <c r="L688" s="1"/>
      <c r="M688" s="1">
        <f>'Innlegging av opplysninger'!$B$5*H688</f>
        <v>5778794.999472728</v>
      </c>
      <c r="N688" s="1">
        <f>'Innlegging av opplysninger'!$B$5*I688</f>
        <v>0</v>
      </c>
      <c r="O688" s="1">
        <f>'Innlegging av opplysninger'!$B$5*J688</f>
        <v>693455.39993672736</v>
      </c>
      <c r="P688" s="1">
        <f>'Innlegging av opplysninger'!$B$5*K688</f>
        <v>751243.34993145464</v>
      </c>
      <c r="Q688" s="1"/>
      <c r="R688" s="1">
        <f>'Innlegging av opplysninger'!$C$11*SUM(H688:Q688)</f>
        <v>2369857.3615204091</v>
      </c>
      <c r="S688" s="1">
        <f>'Innlegging av opplysninger'!$C$13*(((H688+J688+M688+O688)*Data!H688)+(J688+O688)*(1-Data!H688)*1.8/12+I688+N688+K688+L688+P688+Q688)</f>
        <v>401602.87005138939</v>
      </c>
      <c r="T688" s="1">
        <f>'Innlegging av opplysninger'!$C$13*((H688+J688+M688+O688)*(1-Data!H688)-(J688+O688)*(1-Data!H688)*1.8/12)</f>
        <v>2841359.8351870654</v>
      </c>
      <c r="U688" s="1">
        <f>Data!I688</f>
        <v>11.85</v>
      </c>
      <c r="V688" s="1">
        <f>Data!J688+Data!K688</f>
        <v>46883.244022503517</v>
      </c>
      <c r="W688" s="1">
        <f>Data!L688</f>
        <v>0</v>
      </c>
      <c r="X688" s="1">
        <f t="shared" si="107"/>
        <v>6060724.8181818174</v>
      </c>
      <c r="Y688" s="100">
        <f t="shared" si="108"/>
        <v>0</v>
      </c>
      <c r="Z688" s="100">
        <f t="shared" si="109"/>
        <v>866683.64899999986</v>
      </c>
      <c r="AA688" s="100">
        <f>'Innlegging av opplysninger'!$B$4*X688</f>
        <v>787894.22636363632</v>
      </c>
      <c r="AB688" s="1"/>
      <c r="AC688" s="1">
        <f>'Innlegging av opplysninger'!$B$5*X688</f>
        <v>793954.95118181815</v>
      </c>
      <c r="AD688" s="1">
        <f>'Innlegging av opplysninger'!$B$5*Y688</f>
        <v>0</v>
      </c>
      <c r="AE688" s="1">
        <f>'Innlegging av opplysninger'!$B$5*Z688</f>
        <v>113535.55801899999</v>
      </c>
      <c r="AF688" s="1">
        <f>'Innlegging av opplysninger'!$B$5*AA688</f>
        <v>103214.14365363636</v>
      </c>
      <c r="AG688" s="1"/>
      <c r="AH688" s="1">
        <f>'Innlegging av opplysninger'!$C$11*SUM(X688:AG688)</f>
        <v>331588.27916319651</v>
      </c>
      <c r="AI688" s="1">
        <f>'Innlegging av opplysninger'!$C$13*(((X688+Z688+AC688+AE688)*Data!M688)+(Z688+AE688)*(1-Data!M688)*1.8/12+Y688+AD688+AA688+AB688+AF688+AG688)</f>
        <v>60679.305240435104</v>
      </c>
      <c r="AJ688" s="1">
        <f>'Innlegging av opplysninger'!$C$13*((X688+Z688+AC688+AE688)*(1-Data!M688)-(Z688+AE688)*(1-Data!M688)*1.8/12)</f>
        <v>393073.07677236007</v>
      </c>
      <c r="AK688" s="83">
        <f t="shared" si="104"/>
        <v>2701000</v>
      </c>
      <c r="AL688" s="83">
        <f t="shared" si="105"/>
        <v>462000</v>
      </c>
      <c r="AM688" s="83">
        <f t="shared" si="106"/>
        <v>3234000</v>
      </c>
    </row>
    <row r="689" spans="1:39">
      <c r="A689" t="str">
        <f t="shared" si="100"/>
        <v>3001Helse/pleie/omsorg</v>
      </c>
      <c r="B689" s="6" t="str">
        <f>Data!A689</f>
        <v>3001</v>
      </c>
      <c r="C689" s="7" t="str">
        <f>Data!B689</f>
        <v>Halden kommune</v>
      </c>
      <c r="D689" s="7" t="str">
        <f>Data!C689</f>
        <v>Helse/pleie/omsorg</v>
      </c>
      <c r="E689" s="1">
        <f>Data!D689</f>
        <v>900.33903475238867</v>
      </c>
      <c r="F689" s="1">
        <f>Data!E689+Data!F689</f>
        <v>46525.308640968637</v>
      </c>
      <c r="G689" s="1">
        <f>Data!G689</f>
        <v>1160.6061157699105</v>
      </c>
      <c r="H689" s="1">
        <f t="shared" si="101"/>
        <v>456966016.07309091</v>
      </c>
      <c r="I689" s="1">
        <f t="shared" si="102"/>
        <v>11399334.436363639</v>
      </c>
      <c r="J689" s="1">
        <f t="shared" si="103"/>
        <v>56203842.061134547</v>
      </c>
      <c r="K689" s="1">
        <f>'Innlegging av opplysninger'!$B$4*H689</f>
        <v>59405582.089501821</v>
      </c>
      <c r="L689" s="1"/>
      <c r="M689" s="1">
        <f>'Innlegging av opplysninger'!$B$5*H689</f>
        <v>59862548.105574913</v>
      </c>
      <c r="N689" s="1">
        <f>'Innlegging av opplysninger'!$B$5*I689</f>
        <v>1493312.8111636369</v>
      </c>
      <c r="O689" s="1">
        <f>'Innlegging av opplysninger'!$B$5*J689</f>
        <v>7362703.3100086255</v>
      </c>
      <c r="P689" s="1">
        <f>'Innlegging av opplysninger'!$B$5*K689</f>
        <v>7782131.253724739</v>
      </c>
      <c r="Q689" s="1"/>
      <c r="R689" s="1">
        <f>'Innlegging av opplysninger'!$C$11*SUM(H689:Q689)</f>
        <v>25098067.865341388</v>
      </c>
      <c r="S689" s="1">
        <f>'Innlegging av opplysninger'!$C$13*(((H689+J689+M689+O689)*Data!H689)+(J689+O689)*(1-Data!H689)*1.8/12+I689+N689+K689+L689+P689+Q689)</f>
        <v>4933613.3969513867</v>
      </c>
      <c r="T689" s="1">
        <f>'Innlegging av opplysninger'!$C$13*((H689+J689+M689+O689)*(1-Data!H689)-(J689+O689)*(1-Data!H689)*1.8/12)</f>
        <v>29411111.050357889</v>
      </c>
      <c r="U689" s="1">
        <f>Data!I689</f>
        <v>92.31502822865211</v>
      </c>
      <c r="V689" s="1">
        <f>Data!J689+Data!K689</f>
        <v>47915.851904891773</v>
      </c>
      <c r="W689" s="1">
        <f>Data!L689</f>
        <v>1232.6698283420055</v>
      </c>
      <c r="X689" s="1">
        <f t="shared" si="107"/>
        <v>48254762.413090885</v>
      </c>
      <c r="Y689" s="100">
        <f t="shared" si="108"/>
        <v>1241388.5454545452</v>
      </c>
      <c r="Z689" s="100">
        <f t="shared" si="109"/>
        <v>7077949.5870719962</v>
      </c>
      <c r="AA689" s="100">
        <f>'Innlegging av opplysninger'!$B$4*X689</f>
        <v>6273119.1137018148</v>
      </c>
      <c r="AB689" s="1"/>
      <c r="AC689" s="1">
        <f>'Innlegging av opplysninger'!$B$5*X689</f>
        <v>6321373.8761149058</v>
      </c>
      <c r="AD689" s="1">
        <f>'Innlegging av opplysninger'!$B$5*Y689</f>
        <v>162621.89945454543</v>
      </c>
      <c r="AE689" s="1">
        <f>'Innlegging av opplysninger'!$B$5*Z689</f>
        <v>927211.39590643148</v>
      </c>
      <c r="AF689" s="1">
        <f>'Innlegging av opplysninger'!$B$5*AA689</f>
        <v>821778.60389493778</v>
      </c>
      <c r="AG689" s="1"/>
      <c r="AH689" s="1">
        <f>'Innlegging av opplysninger'!$C$11*SUM(X689:AG689)</f>
        <v>2701047.8065182227</v>
      </c>
      <c r="AI689" s="1">
        <f>'Innlegging av opplysninger'!$C$13*(((X689+Z689+AC689+AE689)*Data!M689)+(Z689+AE689)*(1-Data!M689)*1.8/12+Y689+AD689+AA689+AB689+AF689+AG689)</f>
        <v>526328.30149554624</v>
      </c>
      <c r="AJ689" s="1">
        <f>'Innlegging av opplysninger'!$C$13*((X689+Z689+AC689+AE689)*(1-Data!M689)-(Z689+AE689)*(1-Data!M689)*1.8/12)</f>
        <v>3169842.3811083366</v>
      </c>
      <c r="AK689" s="83">
        <f t="shared" si="104"/>
        <v>27799000</v>
      </c>
      <c r="AL689" s="83">
        <f t="shared" si="105"/>
        <v>5460000</v>
      </c>
      <c r="AM689" s="83">
        <f t="shared" si="106"/>
        <v>32581000</v>
      </c>
    </row>
    <row r="690" spans="1:39">
      <c r="A690" t="str">
        <f t="shared" si="100"/>
        <v>3001Samferdsel og teknikk</v>
      </c>
      <c r="B690" s="6" t="str">
        <f>Data!A690</f>
        <v>3001</v>
      </c>
      <c r="C690" s="7" t="str">
        <f>Data!B690</f>
        <v>Halden kommune</v>
      </c>
      <c r="D690" s="7" t="str">
        <f>Data!C690</f>
        <v>Samferdsel og teknikk</v>
      </c>
      <c r="E690" s="1">
        <f>Data!D690</f>
        <v>99.143399999999986</v>
      </c>
      <c r="F690" s="1">
        <f>Data!E690+Data!F690</f>
        <v>50083.095075752237</v>
      </c>
      <c r="G690" s="1">
        <f>Data!G690</f>
        <v>536.61716261495985</v>
      </c>
      <c r="H690" s="1">
        <f t="shared" si="101"/>
        <v>54168090.854545459</v>
      </c>
      <c r="I690" s="1">
        <f t="shared" si="102"/>
        <v>580386</v>
      </c>
      <c r="J690" s="1">
        <f t="shared" si="103"/>
        <v>6569817.2225454552</v>
      </c>
      <c r="K690" s="1">
        <f>'Innlegging av opplysninger'!$B$4*H690</f>
        <v>7041851.8110909099</v>
      </c>
      <c r="L690" s="1"/>
      <c r="M690" s="1">
        <f>'Innlegging av opplysninger'!$B$5*H690</f>
        <v>7096019.901945455</v>
      </c>
      <c r="N690" s="1">
        <f>'Innlegging av opplysninger'!$B$5*I690</f>
        <v>76030.566000000006</v>
      </c>
      <c r="O690" s="1">
        <f>'Innlegging av opplysninger'!$B$5*J690</f>
        <v>860646.0561534547</v>
      </c>
      <c r="P690" s="1">
        <f>'Innlegging av opplysninger'!$B$5*K690</f>
        <v>922482.5872529092</v>
      </c>
      <c r="Q690" s="1"/>
      <c r="R690" s="1">
        <f>'Innlegging av opplysninger'!$C$11*SUM(H690:Q690)</f>
        <v>2937982.3499822789</v>
      </c>
      <c r="S690" s="1">
        <f>'Innlegging av opplysninger'!$C$13*(((H690+J690+M690+O690)*Data!H690)+(J690+O690)*(1-Data!H690)*1.8/12+I690+N690+K690+L690+P690+Q690)</f>
        <v>587320.32211580232</v>
      </c>
      <c r="T690" s="1">
        <f>'Innlegging av opplysninger'!$C$13*((H690+J690+M690+O690)*(1-Data!H690)-(J690+O690)*(1-Data!H690)*1.8/12)</f>
        <v>3433076.577859947</v>
      </c>
      <c r="U690" s="1">
        <f>Data!I690</f>
        <v>11.9598</v>
      </c>
      <c r="V690" s="1">
        <f>Data!J690+Data!K690</f>
        <v>49587.792967552421</v>
      </c>
      <c r="W690" s="1">
        <f>Data!L690</f>
        <v>230.27809829595813</v>
      </c>
      <c r="X690" s="1">
        <f t="shared" si="107"/>
        <v>6469746.3963636374</v>
      </c>
      <c r="Y690" s="100">
        <f t="shared" si="108"/>
        <v>30044.50909090909</v>
      </c>
      <c r="Z690" s="100">
        <f t="shared" si="109"/>
        <v>929470.09947999998</v>
      </c>
      <c r="AA690" s="100">
        <f>'Innlegging av opplysninger'!$B$4*X690</f>
        <v>841067.03152727289</v>
      </c>
      <c r="AB690" s="1"/>
      <c r="AC690" s="1">
        <f>'Innlegging av opplysninger'!$B$5*X690</f>
        <v>847536.77792363649</v>
      </c>
      <c r="AD690" s="1">
        <f>'Innlegging av opplysninger'!$B$5*Y690</f>
        <v>3935.8306909090911</v>
      </c>
      <c r="AE690" s="1">
        <f>'Innlegging av opplysninger'!$B$5*Z690</f>
        <v>121760.58303188</v>
      </c>
      <c r="AF690" s="1">
        <f>'Innlegging av opplysninger'!$B$5*AA690</f>
        <v>110179.78113007275</v>
      </c>
      <c r="AG690" s="1"/>
      <c r="AH690" s="1">
        <f>'Innlegging av opplysninger'!$C$11*SUM(X690:AG690)</f>
        <v>355442.15835105604</v>
      </c>
      <c r="AI690" s="1">
        <f>'Innlegging av opplysninger'!$C$13*(((X690+Z690+AC690+AE690)*Data!M690)+(Z690+AE690)*(1-Data!M690)*1.8/12+Y690+AD690+AA690+AB690+AF690+AG690)</f>
        <v>68907.280376766503</v>
      </c>
      <c r="AJ690" s="1">
        <f>'Innlegging av opplysninger'!$C$13*((X690+Z690+AC690+AE690)*(1-Data!M690)-(Z690+AE690)*(1-Data!M690)*1.8/12)</f>
        <v>417487.25210362591</v>
      </c>
      <c r="AK690" s="83">
        <f t="shared" si="104"/>
        <v>3293000</v>
      </c>
      <c r="AL690" s="83">
        <f t="shared" si="105"/>
        <v>656000</v>
      </c>
      <c r="AM690" s="83">
        <f t="shared" si="106"/>
        <v>3851000</v>
      </c>
    </row>
    <row r="691" spans="1:39">
      <c r="A691" t="str">
        <f t="shared" si="100"/>
        <v>3001Annet</v>
      </c>
      <c r="B691" s="6" t="str">
        <f>Data!A691</f>
        <v>3001</v>
      </c>
      <c r="C691" s="7" t="str">
        <f>Data!B691</f>
        <v>Halden kommune</v>
      </c>
      <c r="D691" s="7" t="str">
        <f>Data!C691</f>
        <v>Annet</v>
      </c>
      <c r="E691" s="1">
        <f>Data!D691</f>
        <v>21.879100000000001</v>
      </c>
      <c r="F691" s="1">
        <f>Data!E691+Data!F691</f>
        <v>49059.680585581686</v>
      </c>
      <c r="G691" s="1">
        <f>Data!G691</f>
        <v>0</v>
      </c>
      <c r="H691" s="1">
        <f t="shared" si="101"/>
        <v>11709618.081818186</v>
      </c>
      <c r="I691" s="1">
        <f t="shared" si="102"/>
        <v>0</v>
      </c>
      <c r="J691" s="1">
        <f t="shared" si="103"/>
        <v>1405154.1698181822</v>
      </c>
      <c r="K691" s="1">
        <f>'Innlegging av opplysninger'!$B$4*H691</f>
        <v>1522250.3506363642</v>
      </c>
      <c r="L691" s="1"/>
      <c r="M691" s="1">
        <f>'Innlegging av opplysninger'!$B$5*H691</f>
        <v>1533959.9687181823</v>
      </c>
      <c r="N691" s="1">
        <f>'Innlegging av opplysninger'!$B$5*I691</f>
        <v>0</v>
      </c>
      <c r="O691" s="1">
        <f>'Innlegging av opplysninger'!$B$5*J691</f>
        <v>184075.19624618188</v>
      </c>
      <c r="P691" s="1">
        <f>'Innlegging av opplysninger'!$B$5*K691</f>
        <v>199414.79593336373</v>
      </c>
      <c r="Q691" s="1"/>
      <c r="R691" s="1">
        <f>'Innlegging av opplysninger'!$C$11*SUM(H691:Q691)</f>
        <v>629069.95740047749</v>
      </c>
      <c r="S691" s="1">
        <f>'Innlegging av opplysninger'!$C$13*(((H691+J691+M691+O691)*Data!H691)+(J691+O691)*(1-Data!H691)*1.8/12+I691+N691+K691+L691+P691+Q691)</f>
        <v>117975.80534921151</v>
      </c>
      <c r="T691" s="1">
        <f>'Innlegging av opplysninger'!$C$13*((H691+J691+M691+O691)*(1-Data!H691)-(J691+O691)*(1-Data!H691)*1.8/12)</f>
        <v>742856.7679356524</v>
      </c>
      <c r="U691" s="1">
        <f>Data!I691</f>
        <v>4.2</v>
      </c>
      <c r="V691" s="1">
        <f>Data!J691+Data!K691</f>
        <v>46440.815873015868</v>
      </c>
      <c r="W691" s="1">
        <f>Data!L691</f>
        <v>0</v>
      </c>
      <c r="X691" s="1">
        <f t="shared" si="107"/>
        <v>2127833.7454545451</v>
      </c>
      <c r="Y691" s="100">
        <f t="shared" si="108"/>
        <v>0</v>
      </c>
      <c r="Z691" s="100">
        <f t="shared" si="109"/>
        <v>304280.22559999995</v>
      </c>
      <c r="AA691" s="100">
        <f>'Innlegging av opplysninger'!$B$4*X691</f>
        <v>276618.38690909086</v>
      </c>
      <c r="AB691" s="1"/>
      <c r="AC691" s="1">
        <f>'Innlegging av opplysninger'!$B$5*X691</f>
        <v>278746.22065454541</v>
      </c>
      <c r="AD691" s="1">
        <f>'Innlegging av opplysninger'!$B$5*Y691</f>
        <v>0</v>
      </c>
      <c r="AE691" s="1">
        <f>'Innlegging av opplysninger'!$B$5*Z691</f>
        <v>39860.709553599998</v>
      </c>
      <c r="AF691" s="1">
        <f>'Innlegging av opplysninger'!$B$5*AA691</f>
        <v>36237.008685090907</v>
      </c>
      <c r="AG691" s="1"/>
      <c r="AH691" s="1">
        <f>'Innlegging av opplysninger'!$C$11*SUM(X691:AG691)</f>
        <v>116415.89928056115</v>
      </c>
      <c r="AI691" s="1">
        <f>'Innlegging av opplysninger'!$C$13*(((X691+Z691+AC691+AE691)*Data!M691)+(Z691+AE691)*(1-Data!M691)*1.8/12+Y691+AD691+AA691+AB691+AF691+AG691)</f>
        <v>18952.77986509553</v>
      </c>
      <c r="AJ691" s="1">
        <f>'Innlegging av opplysninger'!$C$13*((X691+Z691+AC691+AE691)*(1-Data!M691)-(Z691+AE691)*(1-Data!M691)*1.8/12)</f>
        <v>140353.18757146181</v>
      </c>
      <c r="AK691" s="83">
        <f t="shared" si="104"/>
        <v>745000</v>
      </c>
      <c r="AL691" s="83">
        <f t="shared" si="105"/>
        <v>137000</v>
      </c>
      <c r="AM691" s="83">
        <f t="shared" si="106"/>
        <v>883000</v>
      </c>
    </row>
    <row r="692" spans="1:39">
      <c r="A692" t="str">
        <f t="shared" si="100"/>
        <v>3002Alle</v>
      </c>
      <c r="B692" s="6" t="str">
        <f>Data!A692</f>
        <v>3002</v>
      </c>
      <c r="C692" s="7" t="str">
        <f>Data!B692</f>
        <v>Moss kommune</v>
      </c>
      <c r="D692" s="7" t="str">
        <f>Data!C692</f>
        <v>Alle</v>
      </c>
      <c r="E692" s="1">
        <f>Data!D692</f>
        <v>2845.159100000003</v>
      </c>
      <c r="F692" s="1">
        <f>Data!E692+Data!F692</f>
        <v>47727.139019519127</v>
      </c>
      <c r="G692" s="1">
        <f>Data!G692</f>
        <v>518.50057172549441</v>
      </c>
      <c r="H692" s="1">
        <f t="shared" si="101"/>
        <v>1481359678.8910916</v>
      </c>
      <c r="I692" s="1">
        <f t="shared" si="102"/>
        <v>16093272.218181761</v>
      </c>
      <c r="J692" s="1">
        <f t="shared" si="103"/>
        <v>179694354.13311282</v>
      </c>
      <c r="K692" s="1">
        <f>'Innlegging av opplysninger'!$B$4*H692</f>
        <v>192576758.25584191</v>
      </c>
      <c r="L692" s="1"/>
      <c r="M692" s="1">
        <f>'Innlegging av opplysninger'!$B$5*H692</f>
        <v>194058117.934733</v>
      </c>
      <c r="N692" s="1">
        <f>'Innlegging av opplysninger'!$B$5*I692</f>
        <v>2108218.6605818109</v>
      </c>
      <c r="O692" s="1">
        <f>'Innlegging av opplysninger'!$B$5*J692</f>
        <v>23539960.39143778</v>
      </c>
      <c r="P692" s="1">
        <f>'Innlegging av opplysninger'!$B$5*K692</f>
        <v>25227555.33151529</v>
      </c>
      <c r="Q692" s="1"/>
      <c r="R692" s="1">
        <f>'Innlegging av opplysninger'!$C$11*SUM(H692:Q692)</f>
        <v>80357000.801026851</v>
      </c>
      <c r="S692" s="1">
        <f>'Innlegging av opplysninger'!$C$13*(((H692+J692+M692+O692)*Data!H692)+(J692+O692)*(1-Data!H692)*1.8/12+I692+N692+K692+L692+P692+Q692)</f>
        <v>16106520.06172053</v>
      </c>
      <c r="T692" s="1">
        <f>'Innlegging av opplysninger'!$C$13*((H692+J692+M692+O692)*(1-Data!H692)-(J692+O692)*(1-Data!H692)*1.8/12)</f>
        <v>93855691.560737252</v>
      </c>
      <c r="U692" s="1">
        <f>Data!I692</f>
        <v>348.4498000000001</v>
      </c>
      <c r="V692" s="1">
        <f>Data!J692+Data!K692</f>
        <v>49091.066647811684</v>
      </c>
      <c r="W692" s="1">
        <f>Data!L692</f>
        <v>665.6621699883309</v>
      </c>
      <c r="X692" s="1">
        <f t="shared" si="107"/>
        <v>186608425.69327259</v>
      </c>
      <c r="Y692" s="100">
        <f t="shared" si="108"/>
        <v>2530361.9999999995</v>
      </c>
      <c r="Z692" s="100">
        <f t="shared" si="109"/>
        <v>27046846.640137978</v>
      </c>
      <c r="AA692" s="100">
        <f>'Innlegging av opplysninger'!$B$4*X692</f>
        <v>24259095.340125438</v>
      </c>
      <c r="AB692" s="1"/>
      <c r="AC692" s="1">
        <f>'Innlegging av opplysninger'!$B$5*X692</f>
        <v>24445703.765818711</v>
      </c>
      <c r="AD692" s="1">
        <f>'Innlegging av opplysninger'!$B$5*Y692</f>
        <v>331477.42199999996</v>
      </c>
      <c r="AE692" s="1">
        <f>'Innlegging av opplysninger'!$B$5*Z692</f>
        <v>3543136.9098580754</v>
      </c>
      <c r="AF692" s="1">
        <f>'Innlegging av opplysninger'!$B$5*AA692</f>
        <v>3177941.4895564327</v>
      </c>
      <c r="AG692" s="1"/>
      <c r="AH692" s="1">
        <f>'Innlegging av opplysninger'!$C$11*SUM(X692:AG692)</f>
        <v>10333833.59190923</v>
      </c>
      <c r="AI692" s="1">
        <f>'Innlegging av opplysninger'!$C$13*(((X692+Z692+AC692+AE692)*Data!M692)+(Z692+AE692)*(1-Data!M692)*1.8/12+Y692+AD692+AA692+AB692+AF692+AG692)</f>
        <v>2173033.3437899551</v>
      </c>
      <c r="AJ692" s="1">
        <f>'Innlegging av opplysninger'!$C$13*((X692+Z692+AC692+AE692)*(1-Data!M692)-(Z692+AE692)*(1-Data!M692)*1.8/12)</f>
        <v>11968002.097770045</v>
      </c>
      <c r="AK692" s="83">
        <f t="shared" si="104"/>
        <v>90691000</v>
      </c>
      <c r="AL692" s="83">
        <f t="shared" si="105"/>
        <v>18280000</v>
      </c>
      <c r="AM692" s="83">
        <f t="shared" si="106"/>
        <v>105824000</v>
      </c>
    </row>
    <row r="693" spans="1:39">
      <c r="A693" t="str">
        <f t="shared" si="100"/>
        <v>3002Administrasjon</v>
      </c>
      <c r="B693" s="6" t="str">
        <f>Data!A693</f>
        <v>3002</v>
      </c>
      <c r="C693" s="7" t="str">
        <f>Data!B693</f>
        <v>Moss kommune</v>
      </c>
      <c r="D693" s="7" t="str">
        <f>Data!C693</f>
        <v>Administrasjon</v>
      </c>
      <c r="E693" s="1">
        <f>Data!D693</f>
        <v>205.09749999999997</v>
      </c>
      <c r="F693" s="1">
        <f>Data!E693+Data!F693</f>
        <v>51967.777467627217</v>
      </c>
      <c r="G693" s="1">
        <f>Data!G693</f>
        <v>0</v>
      </c>
      <c r="H693" s="1">
        <f t="shared" si="101"/>
        <v>116274122.60909097</v>
      </c>
      <c r="I693" s="1">
        <f t="shared" si="102"/>
        <v>0</v>
      </c>
      <c r="J693" s="1">
        <f t="shared" si="103"/>
        <v>13952894.713090915</v>
      </c>
      <c r="K693" s="1">
        <f>'Innlegging av opplysninger'!$B$4*H693</f>
        <v>15115635.939181827</v>
      </c>
      <c r="L693" s="1"/>
      <c r="M693" s="1">
        <f>'Innlegging av opplysninger'!$B$5*H693</f>
        <v>15231910.061790917</v>
      </c>
      <c r="N693" s="1">
        <f>'Innlegging av opplysninger'!$B$5*I693</f>
        <v>0</v>
      </c>
      <c r="O693" s="1">
        <f>'Innlegging av opplysninger'!$B$5*J693</f>
        <v>1827829.20741491</v>
      </c>
      <c r="P693" s="1">
        <f>'Innlegging av opplysninger'!$B$5*K693</f>
        <v>1980148.3080328193</v>
      </c>
      <c r="Q693" s="1"/>
      <c r="R693" s="1">
        <f>'Innlegging av opplysninger'!$C$11*SUM(H693:Q693)</f>
        <v>6246536.551866889</v>
      </c>
      <c r="S693" s="1">
        <f>'Innlegging av opplysninger'!$C$13*(((H693+J693+M693+O693)*Data!H693)+(J693+O693)*(1-Data!H693)*1.8/12+I693+N693+K693+L693+P693+Q693)</f>
        <v>1850283.0726083866</v>
      </c>
      <c r="T693" s="1">
        <f>'Innlegging av opplysninger'!$C$13*((H693+J693+M693+O693)*(1-Data!H693)-(J693+O693)*(1-Data!H693)*1.8/12)</f>
        <v>6697609.0509989345</v>
      </c>
      <c r="U693" s="1">
        <f>Data!I693</f>
        <v>28.5456</v>
      </c>
      <c r="V693" s="1">
        <f>Data!J693+Data!K693</f>
        <v>55089.281652280319</v>
      </c>
      <c r="W693" s="1">
        <f>Data!L693</f>
        <v>0</v>
      </c>
      <c r="X693" s="1">
        <f t="shared" si="107"/>
        <v>17155162.890909087</v>
      </c>
      <c r="Y693" s="100">
        <f t="shared" si="108"/>
        <v>0</v>
      </c>
      <c r="Z693" s="100">
        <f t="shared" si="109"/>
        <v>2453188.2933999994</v>
      </c>
      <c r="AA693" s="100">
        <f>'Innlegging av opplysninger'!$B$4*X693</f>
        <v>2230171.1758181816</v>
      </c>
      <c r="AB693" s="1"/>
      <c r="AC693" s="1">
        <f>'Innlegging av opplysninger'!$B$5*X693</f>
        <v>2247326.3387090904</v>
      </c>
      <c r="AD693" s="1">
        <f>'Innlegging av opplysninger'!$B$5*Y693</f>
        <v>0</v>
      </c>
      <c r="AE693" s="1">
        <f>'Innlegging av opplysninger'!$B$5*Z693</f>
        <v>321367.66643539991</v>
      </c>
      <c r="AF693" s="1">
        <f>'Innlegging av opplysninger'!$B$5*AA693</f>
        <v>292152.42403218179</v>
      </c>
      <c r="AG693" s="1"/>
      <c r="AH693" s="1">
        <f>'Innlegging av opplysninger'!$C$11*SUM(X693:AG693)</f>
        <v>938576.01399354974</v>
      </c>
      <c r="AI693" s="1">
        <f>'Innlegging av opplysninger'!$C$13*(((X693+Z693+AC693+AE693)*Data!M693)+(Z693+AE693)*(1-Data!M693)*1.8/12+Y693+AD693+AA693+AB693+AF693+AG693)</f>
        <v>305870.76864681713</v>
      </c>
      <c r="AJ693" s="1">
        <f>'Innlegging av opplysninger'!$C$13*((X693+Z693+AC693+AE693)*(1-Data!M693)-(Z693+AE693)*(1-Data!M693)*1.8/12)</f>
        <v>978496.40839698771</v>
      </c>
      <c r="AK693" s="83">
        <f t="shared" si="104"/>
        <v>7185000</v>
      </c>
      <c r="AL693" s="83">
        <f t="shared" si="105"/>
        <v>2156000</v>
      </c>
      <c r="AM693" s="83">
        <f t="shared" si="106"/>
        <v>7676000</v>
      </c>
    </row>
    <row r="694" spans="1:39">
      <c r="A694" t="str">
        <f t="shared" si="100"/>
        <v>3002Undervisning</v>
      </c>
      <c r="B694" s="6" t="str">
        <f>Data!A694</f>
        <v>3002</v>
      </c>
      <c r="C694" s="7" t="str">
        <f>Data!B694</f>
        <v>Moss kommune</v>
      </c>
      <c r="D694" s="7" t="str">
        <f>Data!C694</f>
        <v>Undervisning</v>
      </c>
      <c r="E694" s="1">
        <f>Data!D694</f>
        <v>775.16919999999902</v>
      </c>
      <c r="F694" s="1">
        <f>Data!E694+Data!F694</f>
        <v>48664.047539932981</v>
      </c>
      <c r="G694" s="1">
        <f>Data!G694</f>
        <v>9.8185015606915366E-2</v>
      </c>
      <c r="H694" s="1">
        <f t="shared" si="101"/>
        <v>411522226.91227376</v>
      </c>
      <c r="I694" s="1">
        <f t="shared" si="102"/>
        <v>830.29090909090905</v>
      </c>
      <c r="J694" s="1">
        <f t="shared" si="103"/>
        <v>49382766.864381947</v>
      </c>
      <c r="K694" s="1">
        <f>'Innlegging av opplysninger'!$B$4*H694</f>
        <v>53497889.498595588</v>
      </c>
      <c r="L694" s="1"/>
      <c r="M694" s="1">
        <f>'Innlegging av opplysninger'!$B$5*H694</f>
        <v>53909411.725507863</v>
      </c>
      <c r="N694" s="1">
        <f>'Innlegging av opplysninger'!$B$5*I694</f>
        <v>108.76810909090909</v>
      </c>
      <c r="O694" s="1">
        <f>'Innlegging av opplysninger'!$B$5*J694</f>
        <v>6469142.4592340356</v>
      </c>
      <c r="P694" s="1">
        <f>'Innlegging av opplysninger'!$B$5*K694</f>
        <v>7008223.5243160222</v>
      </c>
      <c r="Q694" s="1"/>
      <c r="R694" s="1">
        <f>'Innlegging av opplysninger'!$C$11*SUM(H694:Q694)</f>
        <v>22108042.801646441</v>
      </c>
      <c r="S694" s="1">
        <f>'Innlegging av opplysninger'!$C$13*(((H694+J694+M694+O694)*Data!H694)+(J694+O694)*(1-Data!H694)*1.8/12+I694+N694+K694+L694+P694+Q694)</f>
        <v>4035046.3242951557</v>
      </c>
      <c r="T694" s="1">
        <f>'Innlegging av opplysninger'!$C$13*((H694+J694+M694+O694)*(1-Data!H694)-(J694+O694)*(1-Data!H694)*1.8/12)</f>
        <v>26218064.877957869</v>
      </c>
      <c r="U694" s="1">
        <f>Data!I694</f>
        <v>72.70439999999995</v>
      </c>
      <c r="V694" s="1">
        <f>Data!J694+Data!K694</f>
        <v>50322.622355960164</v>
      </c>
      <c r="W694" s="1">
        <f>Data!L694</f>
        <v>19.66854825842729</v>
      </c>
      <c r="X694" s="1">
        <f t="shared" si="107"/>
        <v>39912829.798000008</v>
      </c>
      <c r="Y694" s="100">
        <f t="shared" si="108"/>
        <v>15599.890909090909</v>
      </c>
      <c r="Z694" s="100">
        <f t="shared" si="109"/>
        <v>5709765.445514001</v>
      </c>
      <c r="AA694" s="100">
        <f>'Innlegging av opplysninger'!$B$4*X694</f>
        <v>5188667.8737400016</v>
      </c>
      <c r="AB694" s="1"/>
      <c r="AC694" s="1">
        <f>'Innlegging av opplysninger'!$B$5*X694</f>
        <v>5228580.7035380015</v>
      </c>
      <c r="AD694" s="1">
        <f>'Innlegging av opplysninger'!$B$5*Y694</f>
        <v>2043.5857090909092</v>
      </c>
      <c r="AE694" s="1">
        <f>'Innlegging av opplysninger'!$B$5*Z694</f>
        <v>747979.27336233412</v>
      </c>
      <c r="AF694" s="1">
        <f>'Innlegging av opplysninger'!$B$5*AA694</f>
        <v>679715.49145994021</v>
      </c>
      <c r="AG694" s="1"/>
      <c r="AH694" s="1">
        <f>'Innlegging av opplysninger'!$C$11*SUM(X694:AG694)</f>
        <v>2184436.9183648336</v>
      </c>
      <c r="AI694" s="1">
        <f>'Innlegging av opplysninger'!$C$13*(((X694+Z694+AC694+AE694)*Data!M694)+(Z694+AE694)*(1-Data!M694)*1.8/12+Y694+AD694+AA694+AB694+AF694+AG694)</f>
        <v>406801.81764479337</v>
      </c>
      <c r="AJ694" s="1">
        <f>'Innlegging av opplysninger'!$C$13*((X694+Z694+AC694+AE694)*(1-Data!M694)-(Z694+AE694)*(1-Data!M694)*1.8/12)</f>
        <v>2582427.6495912946</v>
      </c>
      <c r="AK694" s="83">
        <f t="shared" si="104"/>
        <v>24292000</v>
      </c>
      <c r="AL694" s="83">
        <f t="shared" si="105"/>
        <v>4442000</v>
      </c>
      <c r="AM694" s="83">
        <f t="shared" si="106"/>
        <v>28800000</v>
      </c>
    </row>
    <row r="695" spans="1:39">
      <c r="A695" t="str">
        <f t="shared" si="100"/>
        <v>3002Barnehager</v>
      </c>
      <c r="B695" s="6" t="str">
        <f>Data!A695</f>
        <v>3002</v>
      </c>
      <c r="C695" s="7" t="str">
        <f>Data!B695</f>
        <v>Moss kommune</v>
      </c>
      <c r="D695" s="7" t="str">
        <f>Data!C695</f>
        <v>Barnehager</v>
      </c>
      <c r="E695" s="1">
        <f>Data!D695</f>
        <v>252.56660000000011</v>
      </c>
      <c r="F695" s="1">
        <f>Data!E695+Data!F695</f>
        <v>42616.27218655726</v>
      </c>
      <c r="G695" s="1">
        <f>Data!G695</f>
        <v>0.36346848712379215</v>
      </c>
      <c r="H695" s="1">
        <f t="shared" si="101"/>
        <v>117419421.50000004</v>
      </c>
      <c r="I695" s="1">
        <f t="shared" si="102"/>
        <v>1001.4545454545455</v>
      </c>
      <c r="J695" s="1">
        <f t="shared" si="103"/>
        <v>14090450.75454546</v>
      </c>
      <c r="K695" s="1">
        <f>'Innlegging av opplysninger'!$B$4*H695</f>
        <v>15264524.795000006</v>
      </c>
      <c r="L695" s="1"/>
      <c r="M695" s="1">
        <f>'Innlegging av opplysninger'!$B$5*H695</f>
        <v>15381944.216500007</v>
      </c>
      <c r="N695" s="1">
        <f>'Innlegging av opplysninger'!$B$5*I695</f>
        <v>131.19054545454546</v>
      </c>
      <c r="O695" s="1">
        <f>'Innlegging av opplysninger'!$B$5*J695</f>
        <v>1845849.0488454553</v>
      </c>
      <c r="P695" s="1">
        <f>'Innlegging av opplysninger'!$B$5*K695</f>
        <v>1999652.7481450008</v>
      </c>
      <c r="Q695" s="1"/>
      <c r="R695" s="1">
        <f>'Innlegging av opplysninger'!$C$11*SUM(H695:Q695)</f>
        <v>6308113.0769088222</v>
      </c>
      <c r="S695" s="1">
        <f>'Innlegging av opplysninger'!$C$13*(((H695+J695+M695+O695)*Data!H695)+(J695+O695)*(1-Data!H695)*1.8/12+I695+N695+K695+L695+P695+Q695)</f>
        <v>1116203.7162879976</v>
      </c>
      <c r="T695" s="1">
        <f>'Innlegging av opplysninger'!$C$13*((H695+J695+M695+O695)*(1-Data!H695)-(J695+O695)*(1-Data!H695)*1.8/12)</f>
        <v>7515951.020534602</v>
      </c>
      <c r="U695" s="1">
        <f>Data!I695</f>
        <v>22.900000000000002</v>
      </c>
      <c r="V695" s="1">
        <f>Data!J695+Data!K695</f>
        <v>44270.094614264919</v>
      </c>
      <c r="W695" s="1">
        <f>Data!L695</f>
        <v>0</v>
      </c>
      <c r="X695" s="1">
        <f t="shared" si="107"/>
        <v>11059474.545454545</v>
      </c>
      <c r="Y695" s="100">
        <f t="shared" si="108"/>
        <v>0</v>
      </c>
      <c r="Z695" s="100">
        <f t="shared" si="109"/>
        <v>1581504.8599999999</v>
      </c>
      <c r="AA695" s="100">
        <f>'Innlegging av opplysninger'!$B$4*X695</f>
        <v>1437731.6909090909</v>
      </c>
      <c r="AB695" s="1"/>
      <c r="AC695" s="1">
        <f>'Innlegging av opplysninger'!$B$5*X695</f>
        <v>1448791.1654545455</v>
      </c>
      <c r="AD695" s="1">
        <f>'Innlegging av opplysninger'!$B$5*Y695</f>
        <v>0</v>
      </c>
      <c r="AE695" s="1">
        <f>'Innlegging av opplysninger'!$B$5*Z695</f>
        <v>207177.13665999999</v>
      </c>
      <c r="AF695" s="1">
        <f>'Innlegging av opplysninger'!$B$5*AA695</f>
        <v>188342.85150909092</v>
      </c>
      <c r="AG695" s="1"/>
      <c r="AH695" s="1">
        <f>'Innlegging av opplysninger'!$C$11*SUM(X695:AG695)</f>
        <v>605074.84549951635</v>
      </c>
      <c r="AI695" s="1">
        <f>'Innlegging av opplysninger'!$C$13*(((X695+Z695+AC695+AE695)*Data!M695)+(Z695+AE695)*(1-Data!M695)*1.8/12+Y695+AD695+AA695+AB695+AF695+AG695)</f>
        <v>116198.8279660189</v>
      </c>
      <c r="AJ695" s="1">
        <f>'Innlegging av opplysninger'!$C$13*((X695+Z695+AC695+AE695)*(1-Data!M695)-(Z695+AE695)*(1-Data!M695)*1.8/12)</f>
        <v>711798.32903331914</v>
      </c>
      <c r="AK695" s="83">
        <f t="shared" si="104"/>
        <v>6913000</v>
      </c>
      <c r="AL695" s="83">
        <f t="shared" si="105"/>
        <v>1232000</v>
      </c>
      <c r="AM695" s="83">
        <f t="shared" si="106"/>
        <v>8228000</v>
      </c>
    </row>
    <row r="696" spans="1:39">
      <c r="A696" t="str">
        <f t="shared" si="100"/>
        <v>3002Helse/pleie/omsorg</v>
      </c>
      <c r="B696" s="6" t="str">
        <f>Data!A696</f>
        <v>3002</v>
      </c>
      <c r="C696" s="7" t="str">
        <f>Data!B696</f>
        <v>Moss kommune</v>
      </c>
      <c r="D696" s="7" t="str">
        <f>Data!C696</f>
        <v>Helse/pleie/omsorg</v>
      </c>
      <c r="E696" s="1">
        <f>Data!D696</f>
        <v>1366.4301999999989</v>
      </c>
      <c r="F696" s="1">
        <f>Data!E696+Data!F696</f>
        <v>46681.021874656682</v>
      </c>
      <c r="G696" s="1">
        <f>Data!G696</f>
        <v>1029.3786978654289</v>
      </c>
      <c r="H696" s="1">
        <f t="shared" si="101"/>
        <v>695851178.79699767</v>
      </c>
      <c r="I696" s="1">
        <f t="shared" si="102"/>
        <v>15344445.163636323</v>
      </c>
      <c r="J696" s="1">
        <f t="shared" si="103"/>
        <v>85343474.875276074</v>
      </c>
      <c r="K696" s="1">
        <f>'Innlegging av opplysninger'!$B$4*H696</f>
        <v>90460653.243609697</v>
      </c>
      <c r="L696" s="1"/>
      <c r="M696" s="1">
        <f>'Innlegging av opplysninger'!$B$5*H696</f>
        <v>91156504.422406703</v>
      </c>
      <c r="N696" s="1">
        <f>'Innlegging av opplysninger'!$B$5*I696</f>
        <v>2010122.3164363585</v>
      </c>
      <c r="O696" s="1">
        <f>'Innlegging av opplysninger'!$B$5*J696</f>
        <v>11179995.208661167</v>
      </c>
      <c r="P696" s="1">
        <f>'Innlegging av opplysninger'!$B$5*K696</f>
        <v>11850345.57491287</v>
      </c>
      <c r="Q696" s="1"/>
      <c r="R696" s="1">
        <f>'Innlegging av opplysninger'!$C$11*SUM(H696:Q696)</f>
        <v>38121475.3448736</v>
      </c>
      <c r="S696" s="1">
        <f>'Innlegging av opplysninger'!$C$13*(((H696+J696+M696+O696)*Data!H696)+(J696+O696)*(1-Data!H696)*1.8/12+I696+N696+K696+L696+P696+Q696)</f>
        <v>7520764.5882789949</v>
      </c>
      <c r="T696" s="1">
        <f>'Innlegging av opplysninger'!$C$13*((H696+J696+M696+O696)*(1-Data!H696)-(J696+O696)*(1-Data!H696)*1.8/12)</f>
        <v>44645464.831021726</v>
      </c>
      <c r="U696" s="1">
        <f>Data!I696</f>
        <v>187.71050000000008</v>
      </c>
      <c r="V696" s="1">
        <f>Data!J696+Data!K696</f>
        <v>48457.653198364867</v>
      </c>
      <c r="W696" s="1">
        <f>Data!L696</f>
        <v>1203.4561199293582</v>
      </c>
      <c r="X696" s="1">
        <f t="shared" si="107"/>
        <v>99229203.389363691</v>
      </c>
      <c r="Y696" s="100">
        <f t="shared" si="108"/>
        <v>2464378.3636363624</v>
      </c>
      <c r="Z696" s="100">
        <f t="shared" si="109"/>
        <v>14542182.190679006</v>
      </c>
      <c r="AA696" s="100">
        <f>'Innlegging av opplysninger'!$B$4*X696</f>
        <v>12899796.44061728</v>
      </c>
      <c r="AB696" s="1"/>
      <c r="AC696" s="1">
        <f>'Innlegging av opplysninger'!$B$5*X696</f>
        <v>12999025.644006643</v>
      </c>
      <c r="AD696" s="1">
        <f>'Innlegging av opplysninger'!$B$5*Y696</f>
        <v>322833.56563636346</v>
      </c>
      <c r="AE696" s="1">
        <f>'Innlegging av opplysninger'!$B$5*Z696</f>
        <v>1905025.8669789499</v>
      </c>
      <c r="AF696" s="1">
        <f>'Innlegging av opplysninger'!$B$5*AA696</f>
        <v>1689873.3337208638</v>
      </c>
      <c r="AG696" s="1"/>
      <c r="AH696" s="1">
        <f>'Innlegging av opplysninger'!$C$11*SUM(X696:AG696)</f>
        <v>5549988.1141962884</v>
      </c>
      <c r="AI696" s="1">
        <f>'Innlegging av opplysninger'!$C$13*(((X696+Z696+AC696+AE696)*Data!M696)+(Z696+AE696)*(1-Data!M696)*1.8/12+Y696+AD696+AA696+AB696+AF696+AG696)</f>
        <v>1143220.9020492565</v>
      </c>
      <c r="AJ696" s="1">
        <f>'Innlegging av opplysninger'!$C$13*((X696+Z696+AC696+AE696)*(1-Data!M696)-(Z696+AE696)*(1-Data!M696)*1.8/12)</f>
        <v>6451499.6752719786</v>
      </c>
      <c r="AK696" s="83">
        <f t="shared" si="104"/>
        <v>43671000</v>
      </c>
      <c r="AL696" s="83">
        <f t="shared" si="105"/>
        <v>8664000</v>
      </c>
      <c r="AM696" s="83">
        <f t="shared" si="106"/>
        <v>51097000</v>
      </c>
    </row>
    <row r="697" spans="1:39">
      <c r="A697" t="str">
        <f t="shared" si="100"/>
        <v>3002Samferdsel og teknikk</v>
      </c>
      <c r="B697" s="6" t="str">
        <f>Data!A697</f>
        <v>3002</v>
      </c>
      <c r="C697" s="7" t="str">
        <f>Data!B697</f>
        <v>Moss kommune</v>
      </c>
      <c r="D697" s="7" t="str">
        <f>Data!C697</f>
        <v>Samferdsel og teknikk</v>
      </c>
      <c r="E697" s="1">
        <f>Data!D697</f>
        <v>144.04199999999997</v>
      </c>
      <c r="F697" s="1">
        <f>Data!E697+Data!F697</f>
        <v>51898.157105797894</v>
      </c>
      <c r="G697" s="1">
        <f>Data!G697</f>
        <v>0</v>
      </c>
      <c r="H697" s="1">
        <f t="shared" si="101"/>
        <v>81551065.590909138</v>
      </c>
      <c r="I697" s="1">
        <f t="shared" si="102"/>
        <v>0</v>
      </c>
      <c r="J697" s="1">
        <f t="shared" si="103"/>
        <v>9786127.8709090967</v>
      </c>
      <c r="K697" s="1">
        <f>'Innlegging av opplysninger'!$B$4*H697</f>
        <v>10601638.526818188</v>
      </c>
      <c r="L697" s="1"/>
      <c r="M697" s="1">
        <f>'Innlegging av opplysninger'!$B$5*H697</f>
        <v>10683189.592409097</v>
      </c>
      <c r="N697" s="1">
        <f>'Innlegging av opplysninger'!$B$5*I697</f>
        <v>0</v>
      </c>
      <c r="O697" s="1">
        <f>'Innlegging av opplysninger'!$B$5*J697</f>
        <v>1281982.7510890916</v>
      </c>
      <c r="P697" s="1">
        <f>'Innlegging av opplysninger'!$B$5*K697</f>
        <v>1388814.6470131828</v>
      </c>
      <c r="Q697" s="1"/>
      <c r="R697" s="1">
        <f>'Innlegging av opplysninger'!$C$11*SUM(H697:Q697)</f>
        <v>4381127.1212076163</v>
      </c>
      <c r="S697" s="1">
        <f>'Innlegging av opplysninger'!$C$13*(((H697+J697+M697+O697)*Data!H697)+(J697+O697)*(1-Data!H697)*1.8/12+I697+N697+K697+L697+P697+Q697)</f>
        <v>900967.72192204616</v>
      </c>
      <c r="T697" s="1">
        <f>'Innlegging av opplysninger'!$C$13*((H697+J697+M697+O697)*(1-Data!H697)-(J697+O697)*(1-Data!H697)*1.8/12)</f>
        <v>5094258.8649936384</v>
      </c>
      <c r="U697" s="1">
        <f>Data!I697</f>
        <v>26.462599999999998</v>
      </c>
      <c r="V697" s="1">
        <f>Data!J697+Data!K697</f>
        <v>47730.85740661664</v>
      </c>
      <c r="W697" s="1">
        <f>Data!L697</f>
        <v>44.850468207961427</v>
      </c>
      <c r="X697" s="1">
        <f t="shared" si="107"/>
        <v>13779082.769545455</v>
      </c>
      <c r="Y697" s="100">
        <f t="shared" si="108"/>
        <v>12947.563636363635</v>
      </c>
      <c r="Z697" s="100">
        <f t="shared" si="109"/>
        <v>1972260.3376449998</v>
      </c>
      <c r="AA697" s="100">
        <f>'Innlegging av opplysninger'!$B$4*X697</f>
        <v>1791280.7600409091</v>
      </c>
      <c r="AB697" s="1"/>
      <c r="AC697" s="1">
        <f>'Innlegging av opplysninger'!$B$5*X697</f>
        <v>1805059.8428104545</v>
      </c>
      <c r="AD697" s="1">
        <f>'Innlegging av opplysninger'!$B$5*Y697</f>
        <v>1696.1308363636363</v>
      </c>
      <c r="AE697" s="1">
        <f>'Innlegging av opplysninger'!$B$5*Z697</f>
        <v>258366.104231495</v>
      </c>
      <c r="AF697" s="1">
        <f>'Innlegging av opplysninger'!$B$5*AA697</f>
        <v>234657.77956535909</v>
      </c>
      <c r="AG697" s="1"/>
      <c r="AH697" s="1">
        <f>'Innlegging av opplysninger'!$C$11*SUM(X697:AG697)</f>
        <v>754503.34895583335</v>
      </c>
      <c r="AI697" s="1">
        <f>'Innlegging av opplysninger'!$C$13*(((X697+Z697+AC697+AE697)*Data!M697)+(Z697+AE697)*(1-Data!M697)*1.8/12+Y697+AD697+AA697+AB697+AF697+AG697)</f>
        <v>147076.64566353973</v>
      </c>
      <c r="AJ697" s="1">
        <f>'Innlegging av opplysninger'!$C$13*((X697+Z697+AC697+AE697)*(1-Data!M697)-(Z697+AE697)*(1-Data!M697)*1.8/12)</f>
        <v>885401.62132865295</v>
      </c>
      <c r="AK697" s="83">
        <f t="shared" si="104"/>
        <v>5136000</v>
      </c>
      <c r="AL697" s="83">
        <f t="shared" si="105"/>
        <v>1048000</v>
      </c>
      <c r="AM697" s="83">
        <f t="shared" si="106"/>
        <v>5980000</v>
      </c>
    </row>
    <row r="698" spans="1:39">
      <c r="A698" t="str">
        <f t="shared" si="100"/>
        <v>3002Annet</v>
      </c>
      <c r="B698" s="6" t="str">
        <f>Data!A698</f>
        <v>3002</v>
      </c>
      <c r="C698" s="7" t="str">
        <f>Data!B698</f>
        <v>Moss kommune</v>
      </c>
      <c r="D698" s="7" t="str">
        <f>Data!C698</f>
        <v>Annet</v>
      </c>
      <c r="E698" s="1">
        <f>Data!D698</f>
        <v>101.85360000000003</v>
      </c>
      <c r="F698" s="1">
        <f>Data!E698+Data!F698</f>
        <v>52866.589750714025</v>
      </c>
      <c r="G698" s="1">
        <f>Data!G698</f>
        <v>672.28423933960119</v>
      </c>
      <c r="H698" s="1">
        <f t="shared" si="101"/>
        <v>58741663.48181811</v>
      </c>
      <c r="I698" s="1">
        <f t="shared" si="102"/>
        <v>746995.30909090932</v>
      </c>
      <c r="J698" s="1">
        <f t="shared" si="103"/>
        <v>7138639.0549090821</v>
      </c>
      <c r="K698" s="1">
        <f>'Innlegging av opplysninger'!$B$4*H698</f>
        <v>7636416.2526363544</v>
      </c>
      <c r="L698" s="1"/>
      <c r="M698" s="1">
        <f>'Innlegging av opplysninger'!$B$5*H698</f>
        <v>7695157.9161181729</v>
      </c>
      <c r="N698" s="1">
        <f>'Innlegging av opplysninger'!$B$5*I698</f>
        <v>97856.385490909131</v>
      </c>
      <c r="O698" s="1">
        <f>'Innlegging av opplysninger'!$B$5*J698</f>
        <v>935161.71619308984</v>
      </c>
      <c r="P698" s="1">
        <f>'Innlegging av opplysninger'!$B$5*K698</f>
        <v>1000370.5290953625</v>
      </c>
      <c r="Q698" s="1"/>
      <c r="R698" s="1">
        <f>'Innlegging av opplysninger'!$C$11*SUM(H698:Q698)</f>
        <v>3191705.9045233764</v>
      </c>
      <c r="S698" s="1">
        <f>'Innlegging av opplysninger'!$C$13*(((H698+J698+M698+O698)*Data!H698)+(J698+O698)*(1-Data!H698)*1.8/12+I698+N698+K698+L698+P698+Q698)</f>
        <v>682254.67026907089</v>
      </c>
      <c r="T698" s="1">
        <f>'Innlegging av opplysninger'!$C$13*((H698+J698+M698+O698)*(1-Data!H698)-(J698+O698)*(1-Data!H698)*1.8/12)</f>
        <v>3685342.8832892329</v>
      </c>
      <c r="U698" s="1">
        <f>Data!I698</f>
        <v>10.1267</v>
      </c>
      <c r="V698" s="1">
        <f>Data!J698+Data!K698</f>
        <v>49538.509830448231</v>
      </c>
      <c r="W698" s="1">
        <f>Data!L698</f>
        <v>338.87149811883444</v>
      </c>
      <c r="X698" s="1">
        <f t="shared" si="107"/>
        <v>5472672.2999999998</v>
      </c>
      <c r="Y698" s="100">
        <f t="shared" si="108"/>
        <v>37436.181818181823</v>
      </c>
      <c r="Z698" s="100">
        <f t="shared" si="109"/>
        <v>787945.51289999986</v>
      </c>
      <c r="AA698" s="100">
        <f>'Innlegging av opplysninger'!$B$4*X698</f>
        <v>711447.39899999998</v>
      </c>
      <c r="AB698" s="1"/>
      <c r="AC698" s="1">
        <f>'Innlegging av opplysninger'!$B$5*X698</f>
        <v>716920.07129999995</v>
      </c>
      <c r="AD698" s="1">
        <f>'Innlegging av opplysninger'!$B$5*Y698</f>
        <v>4904.1398181818195</v>
      </c>
      <c r="AE698" s="1">
        <f>'Innlegging av opplysninger'!$B$5*Z698</f>
        <v>103220.86218989998</v>
      </c>
      <c r="AF698" s="1">
        <f>'Innlegging av opplysninger'!$B$5*AA698</f>
        <v>93199.609269000008</v>
      </c>
      <c r="AG698" s="1"/>
      <c r="AH698" s="1">
        <f>'Innlegging av opplysninger'!$C$11*SUM(X698:AG698)</f>
        <v>301254.35089921998</v>
      </c>
      <c r="AI698" s="1">
        <f>'Innlegging av opplysninger'!$C$13*(((X698+Z698+AC698+AE698)*Data!M698)+(Z698+AE698)*(1-Data!M698)*1.8/12+Y698+AD698+AA698+AB698+AF698+AG698)</f>
        <v>53643.10003520325</v>
      </c>
      <c r="AJ698" s="1">
        <f>'Innlegging av opplysninger'!$C$13*((X698+Z698+AC698+AE698)*(1-Data!M698)-(Z698+AE698)*(1-Data!M698)*1.8/12)</f>
        <v>358599.69593215041</v>
      </c>
      <c r="AK698" s="83">
        <f t="shared" si="104"/>
        <v>3493000</v>
      </c>
      <c r="AL698" s="83">
        <f t="shared" si="105"/>
        <v>736000</v>
      </c>
      <c r="AM698" s="83">
        <f t="shared" si="106"/>
        <v>4044000</v>
      </c>
    </row>
    <row r="699" spans="1:39">
      <c r="A699" t="str">
        <f t="shared" si="100"/>
        <v>3003Alle</v>
      </c>
      <c r="B699" s="6" t="str">
        <f>Data!A699</f>
        <v>3003</v>
      </c>
      <c r="C699" s="7" t="str">
        <f>Data!B699</f>
        <v>Sarpsborg kommune</v>
      </c>
      <c r="D699" s="7" t="str">
        <f>Data!C699</f>
        <v>Alle</v>
      </c>
      <c r="E699" s="1">
        <f>Data!D699</f>
        <v>3719.2250000000067</v>
      </c>
      <c r="F699" s="1">
        <f>Data!E699+Data!F699</f>
        <v>46831.17590231642</v>
      </c>
      <c r="G699" s="1">
        <f>Data!G699</f>
        <v>540.48447189938702</v>
      </c>
      <c r="H699" s="1">
        <f t="shared" si="101"/>
        <v>1900098329.4031973</v>
      </c>
      <c r="I699" s="1">
        <f t="shared" si="102"/>
        <v>21929273.018181831</v>
      </c>
      <c r="J699" s="1">
        <f t="shared" si="103"/>
        <v>230643312.29056549</v>
      </c>
      <c r="K699" s="1">
        <f>'Innlegging av opplysninger'!$B$4*H699</f>
        <v>247012782.82241565</v>
      </c>
      <c r="L699" s="1"/>
      <c r="M699" s="1">
        <f>'Innlegging av opplysninger'!$B$5*H699</f>
        <v>248912881.15181884</v>
      </c>
      <c r="N699" s="1">
        <f>'Innlegging av opplysninger'!$B$5*I699</f>
        <v>2872734.76538182</v>
      </c>
      <c r="O699" s="1">
        <f>'Innlegging av opplysninger'!$B$5*J699</f>
        <v>30214273.910064079</v>
      </c>
      <c r="P699" s="1">
        <f>'Innlegging av opplysninger'!$B$5*K699</f>
        <v>32358674.549736451</v>
      </c>
      <c r="Q699" s="1"/>
      <c r="R699" s="1">
        <f>'Innlegging av opplysninger'!$C$11*SUM(H699:Q699)</f>
        <v>103133605.95263174</v>
      </c>
      <c r="S699" s="1">
        <f>'Innlegging av opplysninger'!$C$13*(((H699+J699+M699+O699)*Data!H699)+(J699+O699)*(1-Data!H699)*1.8/12+I699+N699+K699+L699+P699+Q699)</f>
        <v>20145282.303226214</v>
      </c>
      <c r="T699" s="1">
        <f>'Innlegging av opplysninger'!$C$13*((H699+J699+M699+O699)*(1-Data!H699)-(J699+O699)*(1-Data!H699)*1.8/12)</f>
        <v>120984915.31616458</v>
      </c>
      <c r="U699" s="1">
        <f>Data!I699</f>
        <v>403.73550000000034</v>
      </c>
      <c r="V699" s="1">
        <f>Data!J699+Data!K699</f>
        <v>48440.384045247381</v>
      </c>
      <c r="W699" s="1">
        <f>Data!L699</f>
        <v>545.52302187942314</v>
      </c>
      <c r="X699" s="1">
        <f t="shared" si="107"/>
        <v>213350210.97490895</v>
      </c>
      <c r="Y699" s="100">
        <f t="shared" si="108"/>
        <v>2402694.6545454543</v>
      </c>
      <c r="Z699" s="100">
        <f t="shared" si="109"/>
        <v>30852665.505011976</v>
      </c>
      <c r="AA699" s="100">
        <f>'Innlegging av opplysninger'!$B$4*X699</f>
        <v>27735527.426738165</v>
      </c>
      <c r="AB699" s="1"/>
      <c r="AC699" s="1">
        <f>'Innlegging av opplysninger'!$B$5*X699</f>
        <v>27948877.637713075</v>
      </c>
      <c r="AD699" s="1">
        <f>'Innlegging av opplysninger'!$B$5*Y699</f>
        <v>314752.99974545452</v>
      </c>
      <c r="AE699" s="1">
        <f>'Innlegging av opplysninger'!$B$5*Z699</f>
        <v>4041699.1811565692</v>
      </c>
      <c r="AF699" s="1">
        <f>'Innlegging av opplysninger'!$B$5*AA699</f>
        <v>3633354.0929027</v>
      </c>
      <c r="AG699" s="1"/>
      <c r="AH699" s="1">
        <f>'Innlegging av opplysninger'!$C$11*SUM(X699:AG699)</f>
        <v>11790631.733963449</v>
      </c>
      <c r="AI699" s="1">
        <f>'Innlegging av opplysninger'!$C$13*(((X699+Z699+AC699+AE699)*Data!M699)+(Z699+AE699)*(1-Data!M699)*1.8/12+Y699+AD699+AA699+AB699+AF699+AG699)</f>
        <v>2452218.6263835104</v>
      </c>
      <c r="AJ699" s="1">
        <f>'Innlegging av opplysninger'!$C$13*((X699+Z699+AC699+AE699)*(1-Data!M699)-(Z699+AE699)*(1-Data!M699)*1.8/12)</f>
        <v>13682330.06219805</v>
      </c>
      <c r="AK699" s="83">
        <f t="shared" si="104"/>
        <v>114924000</v>
      </c>
      <c r="AL699" s="83">
        <f t="shared" si="105"/>
        <v>22598000</v>
      </c>
      <c r="AM699" s="83">
        <f t="shared" si="106"/>
        <v>134667000</v>
      </c>
    </row>
    <row r="700" spans="1:39">
      <c r="A700" t="str">
        <f t="shared" si="100"/>
        <v>3003Administrasjon</v>
      </c>
      <c r="B700" s="6" t="str">
        <f>Data!A700</f>
        <v>3003</v>
      </c>
      <c r="C700" s="7" t="str">
        <f>Data!B700</f>
        <v>Sarpsborg kommune</v>
      </c>
      <c r="D700" s="7" t="str">
        <f>Data!C700</f>
        <v>Administrasjon</v>
      </c>
      <c r="E700" s="1">
        <f>Data!D700</f>
        <v>321.2808</v>
      </c>
      <c r="F700" s="1">
        <f>Data!E700+Data!F700</f>
        <v>48288.650193226538</v>
      </c>
      <c r="G700" s="1">
        <f>Data!G700</f>
        <v>44.732240457568579</v>
      </c>
      <c r="H700" s="1">
        <f t="shared" si="101"/>
        <v>169245994.52727246</v>
      </c>
      <c r="I700" s="1">
        <f t="shared" si="102"/>
        <v>156781.19999999998</v>
      </c>
      <c r="J700" s="1">
        <f t="shared" si="103"/>
        <v>20328333.087272692</v>
      </c>
      <c r="K700" s="1">
        <f>'Innlegging av opplysninger'!$B$4*H700</f>
        <v>22001979.288545422</v>
      </c>
      <c r="L700" s="1"/>
      <c r="M700" s="1">
        <f>'Innlegging av opplysninger'!$B$5*H700</f>
        <v>22171225.283072695</v>
      </c>
      <c r="N700" s="1">
        <f>'Innlegging av opplysninger'!$B$5*I700</f>
        <v>20538.337199999998</v>
      </c>
      <c r="O700" s="1">
        <f>'Innlegging av opplysninger'!$B$5*J700</f>
        <v>2663011.6344327228</v>
      </c>
      <c r="P700" s="1">
        <f>'Innlegging av opplysninger'!$B$5*K700</f>
        <v>2882259.2867994504</v>
      </c>
      <c r="Q700" s="1"/>
      <c r="R700" s="1">
        <f>'Innlegging av opplysninger'!$C$11*SUM(H700:Q700)</f>
        <v>9099864.6604946274</v>
      </c>
      <c r="S700" s="1">
        <f>'Innlegging av opplysninger'!$C$13*(((H700+J700+M700+O700)*Data!H700)+(J700+O700)*(1-Data!H700)*1.8/12+I700+N700+K700+L700+P700+Q700)</f>
        <v>2126899.0809214865</v>
      </c>
      <c r="T700" s="1">
        <f>'Innlegging av opplysninger'!$C$13*((H700+J700+M700+O700)*(1-Data!H700)-(J700+O700)*(1-Data!H700)*1.8/12)</f>
        <v>10325547.296597479</v>
      </c>
      <c r="U700" s="1">
        <f>Data!I700</f>
        <v>66.696999999999989</v>
      </c>
      <c r="V700" s="1">
        <f>Data!J700+Data!K700</f>
        <v>49233.009380731783</v>
      </c>
      <c r="W700" s="1">
        <f>Data!L700</f>
        <v>64.461520008396192</v>
      </c>
      <c r="X700" s="1">
        <f t="shared" si="107"/>
        <v>35822116.654545456</v>
      </c>
      <c r="Y700" s="100">
        <f t="shared" si="108"/>
        <v>46902.436363636356</v>
      </c>
      <c r="Z700" s="100">
        <f t="shared" si="109"/>
        <v>5129269.7299999995</v>
      </c>
      <c r="AA700" s="100">
        <f>'Innlegging av opplysninger'!$B$4*X700</f>
        <v>4656875.1650909092</v>
      </c>
      <c r="AB700" s="1"/>
      <c r="AC700" s="1">
        <f>'Innlegging av opplysninger'!$B$5*X700</f>
        <v>4692697.2817454552</v>
      </c>
      <c r="AD700" s="1">
        <f>'Innlegging av opplysninger'!$B$5*Y700</f>
        <v>6144.2191636363632</v>
      </c>
      <c r="AE700" s="1">
        <f>'Innlegging av opplysninger'!$B$5*Z700</f>
        <v>671934.33462999994</v>
      </c>
      <c r="AF700" s="1">
        <f>'Innlegging av opplysninger'!$B$5*AA700</f>
        <v>610050.64662690915</v>
      </c>
      <c r="AG700" s="1"/>
      <c r="AH700" s="1">
        <f>'Innlegging av opplysninger'!$C$11*SUM(X700:AG700)</f>
        <v>1962167.6377903081</v>
      </c>
      <c r="AI700" s="1">
        <f>'Innlegging av opplysninger'!$C$13*(((X700+Z700+AC700+AE700)*Data!M700)+(Z700+AE700)*(1-Data!M700)*1.8/12+Y700+AD700+AA700+AB700+AF700+AG700)</f>
        <v>454737.25462057965</v>
      </c>
      <c r="AJ700" s="1">
        <f>'Innlegging av opplysninger'!$C$13*((X700+Z700+AC700+AE700)*(1-Data!M700)-(Z700+AE700)*(1-Data!M700)*1.8/12)</f>
        <v>2230334.2497240524</v>
      </c>
      <c r="AK700" s="83">
        <f t="shared" si="104"/>
        <v>11062000</v>
      </c>
      <c r="AL700" s="83">
        <f t="shared" si="105"/>
        <v>2582000</v>
      </c>
      <c r="AM700" s="83">
        <f t="shared" si="106"/>
        <v>12556000</v>
      </c>
    </row>
    <row r="701" spans="1:39">
      <c r="A701" t="str">
        <f t="shared" si="100"/>
        <v>3003Undervisning</v>
      </c>
      <c r="B701" s="6" t="str">
        <f>Data!A701</f>
        <v>3003</v>
      </c>
      <c r="C701" s="7" t="str">
        <f>Data!B701</f>
        <v>Sarpsborg kommune</v>
      </c>
      <c r="D701" s="7" t="str">
        <f>Data!C701</f>
        <v>Undervisning</v>
      </c>
      <c r="E701" s="1">
        <f>Data!D701</f>
        <v>1026.7328999999997</v>
      </c>
      <c r="F701" s="1">
        <f>Data!E701+Data!F701</f>
        <v>47214.315831718704</v>
      </c>
      <c r="G701" s="1">
        <f>Data!G701</f>
        <v>0.24103639807392951</v>
      </c>
      <c r="H701" s="1">
        <f t="shared" si="101"/>
        <v>528834451.80454296</v>
      </c>
      <c r="I701" s="1">
        <f t="shared" si="102"/>
        <v>2699.7818181818179</v>
      </c>
      <c r="J701" s="1">
        <f t="shared" si="103"/>
        <v>63460458.19036334</v>
      </c>
      <c r="K701" s="1">
        <f>'Innlegging av opplysninger'!$B$4*H701</f>
        <v>68748478.73459059</v>
      </c>
      <c r="L701" s="1"/>
      <c r="M701" s="1">
        <f>'Innlegging av opplysninger'!$B$5*H701</f>
        <v>69277313.186395124</v>
      </c>
      <c r="N701" s="1">
        <f>'Innlegging av opplysninger'!$B$5*I701</f>
        <v>353.67141818181818</v>
      </c>
      <c r="O701" s="1">
        <f>'Innlegging av opplysninger'!$B$5*J701</f>
        <v>8313320.0229375977</v>
      </c>
      <c r="P701" s="1">
        <f>'Innlegging av opplysninger'!$B$5*K701</f>
        <v>9006050.7142313682</v>
      </c>
      <c r="Q701" s="1"/>
      <c r="R701" s="1">
        <f>'Innlegging av opplysninger'!$C$11*SUM(H701:Q701)</f>
        <v>28410438.792039305</v>
      </c>
      <c r="S701" s="1">
        <f>'Innlegging av opplysninger'!$C$13*(((H701+J701+M701+O701)*Data!H701)+(J701+O701)*(1-Data!H701)*1.8/12+I701+N701+K701+L701+P701+Q701)</f>
        <v>5045068.5910186488</v>
      </c>
      <c r="T701" s="1">
        <f>'Innlegging av opplysninger'!$C$13*((H701+J701+M701+O701)*(1-Data!H701)-(J701+O701)*(1-Data!H701)*1.8/12)</f>
        <v>33832373.966508821</v>
      </c>
      <c r="U701" s="1">
        <f>Data!I701</f>
        <v>86.696899999999985</v>
      </c>
      <c r="V701" s="1">
        <f>Data!J701+Data!K701</f>
        <v>48089.705033667102</v>
      </c>
      <c r="W701" s="1">
        <f>Data!L701</f>
        <v>0</v>
      </c>
      <c r="X701" s="1">
        <f t="shared" si="107"/>
        <v>45482491.072727263</v>
      </c>
      <c r="Y701" s="100">
        <f t="shared" si="108"/>
        <v>0</v>
      </c>
      <c r="Z701" s="100">
        <f t="shared" si="109"/>
        <v>6503996.2233999977</v>
      </c>
      <c r="AA701" s="100">
        <f>'Innlegging av opplysninger'!$B$4*X701</f>
        <v>5912723.8394545447</v>
      </c>
      <c r="AB701" s="1"/>
      <c r="AC701" s="1">
        <f>'Innlegging av opplysninger'!$B$5*X701</f>
        <v>5958206.3305272721</v>
      </c>
      <c r="AD701" s="1">
        <f>'Innlegging av opplysninger'!$B$5*Y701</f>
        <v>0</v>
      </c>
      <c r="AE701" s="1">
        <f>'Innlegging av opplysninger'!$B$5*Z701</f>
        <v>852023.5052653997</v>
      </c>
      <c r="AF701" s="1">
        <f>'Innlegging av opplysninger'!$B$5*AA701</f>
        <v>774566.82296854537</v>
      </c>
      <c r="AG701" s="1"/>
      <c r="AH701" s="1">
        <f>'Innlegging av opplysninger'!$C$11*SUM(X701:AG701)</f>
        <v>2488392.2961850348</v>
      </c>
      <c r="AI701" s="1">
        <f>'Innlegging av opplysninger'!$C$13*(((X701+Z701+AC701+AE701)*Data!M701)+(Z701+AE701)*(1-Data!M701)*1.8/12+Y701+AD701+AA701+AB701+AF701+AG701)</f>
        <v>470558.33655295579</v>
      </c>
      <c r="AJ701" s="1">
        <f>'Innlegging av opplysninger'!$C$13*((X701+Z701+AC701+AE701)*(1-Data!M701)-(Z701+AE701)*(1-Data!M701)*1.8/12)</f>
        <v>2934610.0687528811</v>
      </c>
      <c r="AK701" s="83">
        <f t="shared" si="104"/>
        <v>30899000</v>
      </c>
      <c r="AL701" s="83">
        <f t="shared" si="105"/>
        <v>5516000</v>
      </c>
      <c r="AM701" s="83">
        <f t="shared" si="106"/>
        <v>36767000</v>
      </c>
    </row>
    <row r="702" spans="1:39">
      <c r="A702" t="str">
        <f t="shared" si="100"/>
        <v>3003Barnehager</v>
      </c>
      <c r="B702" s="6" t="str">
        <f>Data!A702</f>
        <v>3003</v>
      </c>
      <c r="C702" s="7" t="str">
        <f>Data!B702</f>
        <v>Sarpsborg kommune</v>
      </c>
      <c r="D702" s="7" t="str">
        <f>Data!C702</f>
        <v>Barnehager</v>
      </c>
      <c r="E702" s="1">
        <f>Data!D702</f>
        <v>267.07510000000008</v>
      </c>
      <c r="F702" s="1">
        <f>Data!E702+Data!F702</f>
        <v>41269.8882261955</v>
      </c>
      <c r="G702" s="1">
        <f>Data!G702</f>
        <v>0.30313570976852566</v>
      </c>
      <c r="H702" s="1">
        <f t="shared" si="101"/>
        <v>120241740.27272715</v>
      </c>
      <c r="I702" s="1">
        <f t="shared" si="102"/>
        <v>883.19999999999982</v>
      </c>
      <c r="J702" s="1">
        <f t="shared" si="103"/>
        <v>14429114.816727258</v>
      </c>
      <c r="K702" s="1">
        <f>'Innlegging av opplysninger'!$B$4*H702</f>
        <v>15631426.23545453</v>
      </c>
      <c r="L702" s="1"/>
      <c r="M702" s="1">
        <f>'Innlegging av opplysninger'!$B$5*H702</f>
        <v>15751667.975727256</v>
      </c>
      <c r="N702" s="1">
        <f>'Innlegging av opplysninger'!$B$5*I702</f>
        <v>115.69919999999998</v>
      </c>
      <c r="O702" s="1">
        <f>'Innlegging av opplysninger'!$B$5*J702</f>
        <v>1890214.0409912709</v>
      </c>
      <c r="P702" s="1">
        <f>'Innlegging av opplysninger'!$B$5*K702</f>
        <v>2047716.8368445435</v>
      </c>
      <c r="Q702" s="1"/>
      <c r="R702" s="1">
        <f>'Innlegging av opplysninger'!$C$11*SUM(H702:Q702)</f>
        <v>6459729.4049515361</v>
      </c>
      <c r="S702" s="1">
        <f>'Innlegging av opplysninger'!$C$13*(((H702+J702+M702+O702)*Data!H702)+(J702+O702)*(1-Data!H702)*1.8/12+I702+N702+K702+L702+P702+Q702)</f>
        <v>1104480.9900382874</v>
      </c>
      <c r="T702" s="1">
        <f>'Innlegging av opplysninger'!$C$13*((H702+J702+M702+O702)*(1-Data!H702)-(J702+O702)*(1-Data!H702)*1.8/12)</f>
        <v>7735148.7220006585</v>
      </c>
      <c r="U702" s="1">
        <f>Data!I702</f>
        <v>17.700000000000003</v>
      </c>
      <c r="V702" s="1">
        <f>Data!J702+Data!K702</f>
        <v>44337.933145009418</v>
      </c>
      <c r="W702" s="1">
        <f>Data!L702</f>
        <v>0</v>
      </c>
      <c r="X702" s="1">
        <f t="shared" si="107"/>
        <v>8561251.8181818184</v>
      </c>
      <c r="Y702" s="100">
        <f t="shared" si="108"/>
        <v>0</v>
      </c>
      <c r="Z702" s="100">
        <f t="shared" si="109"/>
        <v>1224259.01</v>
      </c>
      <c r="AA702" s="100">
        <f>'Innlegging av opplysninger'!$B$4*X702</f>
        <v>1112962.7363636363</v>
      </c>
      <c r="AB702" s="1"/>
      <c r="AC702" s="1">
        <f>'Innlegging av opplysninger'!$B$5*X702</f>
        <v>1121523.9881818183</v>
      </c>
      <c r="AD702" s="1">
        <f>'Innlegging av opplysninger'!$B$5*Y702</f>
        <v>0</v>
      </c>
      <c r="AE702" s="1">
        <f>'Innlegging av opplysninger'!$B$5*Z702</f>
        <v>160377.93031</v>
      </c>
      <c r="AF702" s="1">
        <f>'Innlegging av opplysninger'!$B$5*AA702</f>
        <v>145798.11846363638</v>
      </c>
      <c r="AG702" s="1"/>
      <c r="AH702" s="1">
        <f>'Innlegging av opplysninger'!$C$11*SUM(X702:AG702)</f>
        <v>468394.59685703454</v>
      </c>
      <c r="AI702" s="1">
        <f>'Innlegging av opplysninger'!$C$13*(((X702+Z702+AC702+AE702)*Data!M702)+(Z702+AE702)*(1-Data!M702)*1.8/12+Y702+AD702+AA702+AB702+AF702+AG702)</f>
        <v>86397.954154533261</v>
      </c>
      <c r="AJ702" s="1">
        <f>'Innlegging av opplysninger'!$C$13*((X702+Z702+AC702+AE702)*(1-Data!M702)-(Z702+AE702)*(1-Data!M702)*1.8/12)</f>
        <v>554563.07312351395</v>
      </c>
      <c r="AK702" s="83">
        <f t="shared" si="104"/>
        <v>6928000</v>
      </c>
      <c r="AL702" s="83">
        <f t="shared" si="105"/>
        <v>1191000</v>
      </c>
      <c r="AM702" s="83">
        <f t="shared" si="106"/>
        <v>8290000</v>
      </c>
    </row>
    <row r="703" spans="1:39">
      <c r="A703" t="str">
        <f t="shared" si="100"/>
        <v>3003Helse/pleie/omsorg</v>
      </c>
      <c r="B703" s="6" t="str">
        <f>Data!A703</f>
        <v>3003</v>
      </c>
      <c r="C703" s="7" t="str">
        <f>Data!B703</f>
        <v>Sarpsborg kommune</v>
      </c>
      <c r="D703" s="7" t="str">
        <f>Data!C703</f>
        <v>Helse/pleie/omsorg</v>
      </c>
      <c r="E703" s="1">
        <f>Data!D703</f>
        <v>1805.2038000000002</v>
      </c>
      <c r="F703" s="1">
        <f>Data!E703+Data!F703</f>
        <v>46921.383764412094</v>
      </c>
      <c r="G703" s="1">
        <f>Data!G703</f>
        <v>1056.1284216219804</v>
      </c>
      <c r="H703" s="1">
        <f t="shared" si="101"/>
        <v>924029021.15754569</v>
      </c>
      <c r="I703" s="1">
        <f t="shared" si="102"/>
        <v>20798476.800000012</v>
      </c>
      <c r="J703" s="1">
        <f t="shared" si="103"/>
        <v>113379299.75490549</v>
      </c>
      <c r="K703" s="1">
        <f>'Innlegging av opplysninger'!$B$4*H703</f>
        <v>120123772.75048095</v>
      </c>
      <c r="L703" s="1"/>
      <c r="M703" s="1">
        <f>'Innlegging av opplysninger'!$B$5*H703</f>
        <v>121047801.77163848</v>
      </c>
      <c r="N703" s="1">
        <f>'Innlegging av opplysninger'!$B$5*I703</f>
        <v>2724600.4608000019</v>
      </c>
      <c r="O703" s="1">
        <f>'Innlegging av opplysninger'!$B$5*J703</f>
        <v>14852688.26789262</v>
      </c>
      <c r="P703" s="1">
        <f>'Innlegging av opplysninger'!$B$5*K703</f>
        <v>15736214.230313005</v>
      </c>
      <c r="Q703" s="1"/>
      <c r="R703" s="1">
        <f>'Innlegging av opplysninger'!$C$11*SUM(H703:Q703)</f>
        <v>50642291.257355891</v>
      </c>
      <c r="S703" s="1">
        <f>'Innlegging av opplysninger'!$C$13*(((H703+J703+M703+O703)*Data!H703)+(J703+O703)*(1-Data!H703)*1.8/12+I703+N703+K703+L703+P703+Q703)</f>
        <v>10205744.264831401</v>
      </c>
      <c r="T703" s="1">
        <f>'Innlegging av opplysninger'!$C$13*((H703+J703+M703+O703)*(1-Data!H703)-(J703+O703)*(1-Data!H703)*1.8/12)</f>
        <v>59094233.245234556</v>
      </c>
      <c r="U703" s="1">
        <f>Data!I703</f>
        <v>184.80070000000003</v>
      </c>
      <c r="V703" s="1">
        <f>Data!J703+Data!K703</f>
        <v>48465.515693573296</v>
      </c>
      <c r="W703" s="1">
        <f>Data!L703</f>
        <v>1153.6494721069776</v>
      </c>
      <c r="X703" s="1">
        <f t="shared" si="107"/>
        <v>97706849.738545448</v>
      </c>
      <c r="Y703" s="100">
        <f t="shared" si="108"/>
        <v>2325766.1454545446</v>
      </c>
      <c r="Z703" s="100">
        <f t="shared" si="109"/>
        <v>14304664.071411997</v>
      </c>
      <c r="AA703" s="100">
        <f>'Innlegging av opplysninger'!$B$4*X703</f>
        <v>12701890.46601091</v>
      </c>
      <c r="AB703" s="1"/>
      <c r="AC703" s="1">
        <f>'Innlegging av opplysninger'!$B$5*X703</f>
        <v>12799597.315749453</v>
      </c>
      <c r="AD703" s="1">
        <f>'Innlegging av opplysninger'!$B$5*Y703</f>
        <v>304675.36505454534</v>
      </c>
      <c r="AE703" s="1">
        <f>'Innlegging av opplysninger'!$B$5*Z703</f>
        <v>1873910.9933549718</v>
      </c>
      <c r="AF703" s="1">
        <f>'Innlegging av opplysninger'!$B$5*AA703</f>
        <v>1663947.6510474293</v>
      </c>
      <c r="AG703" s="1"/>
      <c r="AH703" s="1">
        <f>'Innlegging av opplysninger'!$C$11*SUM(X703:AG703)</f>
        <v>5459889.4663719144</v>
      </c>
      <c r="AI703" s="1">
        <f>'Innlegging av opplysninger'!$C$13*(((X703+Z703+AC703+AE703)*Data!M703)+(Z703+AE703)*(1-Data!M703)*1.8/12+Y703+AD703+AA703+AB703+AF703+AG703)</f>
        <v>1140553.9958861016</v>
      </c>
      <c r="AJ703" s="1">
        <f>'Innlegging av opplysninger'!$C$13*((X703+Z703+AC703+AE703)*(1-Data!M703)-(Z703+AE703)*(1-Data!M703)*1.8/12)</f>
        <v>6330873.6949386215</v>
      </c>
      <c r="AK703" s="83">
        <f t="shared" si="104"/>
        <v>56102000</v>
      </c>
      <c r="AL703" s="83">
        <f t="shared" si="105"/>
        <v>11346000</v>
      </c>
      <c r="AM703" s="83">
        <f t="shared" si="106"/>
        <v>65425000</v>
      </c>
    </row>
    <row r="704" spans="1:39">
      <c r="A704" t="str">
        <f t="shared" si="100"/>
        <v>3003Samferdsel og teknikk</v>
      </c>
      <c r="B704" s="6" t="str">
        <f>Data!A704</f>
        <v>3003</v>
      </c>
      <c r="C704" s="7" t="str">
        <f>Data!B704</f>
        <v>Sarpsborg kommune</v>
      </c>
      <c r="D704" s="7" t="str">
        <f>Data!C704</f>
        <v>Samferdsel og teknikk</v>
      </c>
      <c r="E704" s="1">
        <f>Data!D704</f>
        <v>227.74210000000005</v>
      </c>
      <c r="F704" s="1">
        <f>Data!E704+Data!F704</f>
        <v>48771.563636821382</v>
      </c>
      <c r="G704" s="1">
        <f>Data!G704</f>
        <v>368.4871615744301</v>
      </c>
      <c r="H704" s="1">
        <f t="shared" si="101"/>
        <v>121170963.52290916</v>
      </c>
      <c r="I704" s="1">
        <f t="shared" si="102"/>
        <v>915491.34545454581</v>
      </c>
      <c r="J704" s="1">
        <f t="shared" si="103"/>
        <v>14650374.584203644</v>
      </c>
      <c r="K704" s="1">
        <f>'Innlegging av opplysninger'!$B$4*H704</f>
        <v>15752225.257978192</v>
      </c>
      <c r="L704" s="1"/>
      <c r="M704" s="1">
        <f>'Innlegging av opplysninger'!$B$5*H704</f>
        <v>15873396.221501101</v>
      </c>
      <c r="N704" s="1">
        <f>'Innlegging av opplysninger'!$B$5*I704</f>
        <v>119929.3662545455</v>
      </c>
      <c r="O704" s="1">
        <f>'Innlegging av opplysninger'!$B$5*J704</f>
        <v>1919199.0705306774</v>
      </c>
      <c r="P704" s="1">
        <f>'Innlegging av opplysninger'!$B$5*K704</f>
        <v>2063541.5087951431</v>
      </c>
      <c r="Q704" s="1"/>
      <c r="R704" s="1">
        <f>'Innlegging av opplysninger'!$C$11*SUM(H704:Q704)</f>
        <v>6553674.5933498265</v>
      </c>
      <c r="S704" s="1">
        <f>'Innlegging av opplysninger'!$C$13*(((H704+J704+M704+O704)*Data!H704)+(J704+O704)*(1-Data!H704)*1.8/12+I704+N704+K704+L704+P704+Q704)</f>
        <v>1308101.1396460028</v>
      </c>
      <c r="T704" s="1">
        <f>'Innlegging av opplysninger'!$C$13*((H704+J704+M704+O704)*(1-Data!H704)-(J704+O704)*(1-Data!H704)*1.8/12)</f>
        <v>7660085.1459906017</v>
      </c>
      <c r="U704" s="1">
        <f>Data!I704</f>
        <v>35</v>
      </c>
      <c r="V704" s="1">
        <f>Data!J704+Data!K704</f>
        <v>48600.427523809536</v>
      </c>
      <c r="W704" s="1">
        <f>Data!L704</f>
        <v>78.639714285714263</v>
      </c>
      <c r="X704" s="1">
        <f t="shared" si="107"/>
        <v>18556526.872727279</v>
      </c>
      <c r="Y704" s="100">
        <f t="shared" si="108"/>
        <v>30026.072727272716</v>
      </c>
      <c r="Z704" s="100">
        <f t="shared" si="109"/>
        <v>2657877.0712000011</v>
      </c>
      <c r="AA704" s="100">
        <f>'Innlegging av opplysninger'!$B$4*X704</f>
        <v>2412348.4934545462</v>
      </c>
      <c r="AB704" s="1"/>
      <c r="AC704" s="1">
        <f>'Innlegging av opplysninger'!$B$5*X704</f>
        <v>2430905.0203272738</v>
      </c>
      <c r="AD704" s="1">
        <f>'Innlegging av opplysninger'!$B$5*Y704</f>
        <v>3933.4155272727262</v>
      </c>
      <c r="AE704" s="1">
        <f>'Innlegging av opplysninger'!$B$5*Z704</f>
        <v>348181.89632720017</v>
      </c>
      <c r="AF704" s="1">
        <f>'Innlegging av opplysninger'!$B$5*AA704</f>
        <v>316017.65264254558</v>
      </c>
      <c r="AG704" s="1"/>
      <c r="AH704" s="1">
        <f>'Innlegging av opplysninger'!$C$11*SUM(X704:AG704)</f>
        <v>1016721.0268074689</v>
      </c>
      <c r="AI704" s="1">
        <f>'Innlegging av opplysninger'!$C$13*(((X704+Z704+AC704+AE704)*Data!M704)+(Z704+AE704)*(1-Data!M704)*1.8/12+Y704+AD704+AA704+AB704+AF704+AG704)</f>
        <v>205151.23933580253</v>
      </c>
      <c r="AJ704" s="1">
        <f>'Innlegging av opplysninger'!$C$13*((X704+Z704+AC704+AE704)*(1-Data!M704)-(Z704+AE704)*(1-Data!M704)*1.8/12)</f>
        <v>1186151.218400734</v>
      </c>
      <c r="AK704" s="83">
        <f t="shared" si="104"/>
        <v>7570000</v>
      </c>
      <c r="AL704" s="83">
        <f t="shared" si="105"/>
        <v>1513000</v>
      </c>
      <c r="AM704" s="83">
        <f t="shared" si="106"/>
        <v>8846000</v>
      </c>
    </row>
    <row r="705" spans="1:39">
      <c r="A705" t="str">
        <f t="shared" si="100"/>
        <v>3003Annet</v>
      </c>
      <c r="B705" s="6" t="str">
        <f>Data!A705</f>
        <v>3003</v>
      </c>
      <c r="C705" s="7" t="str">
        <f>Data!B705</f>
        <v>Sarpsborg kommune</v>
      </c>
      <c r="D705" s="7" t="str">
        <f>Data!C705</f>
        <v>Annet</v>
      </c>
      <c r="E705" s="1">
        <f>Data!D705</f>
        <v>71.190299999999993</v>
      </c>
      <c r="F705" s="1">
        <f>Data!E705+Data!F705</f>
        <v>47096.507447877993</v>
      </c>
      <c r="G705" s="1">
        <f>Data!G705</f>
        <v>70.743205183852297</v>
      </c>
      <c r="H705" s="1">
        <f t="shared" si="101"/>
        <v>36576158.11818184</v>
      </c>
      <c r="I705" s="1">
        <f t="shared" si="102"/>
        <v>54940.690909090903</v>
      </c>
      <c r="J705" s="1">
        <f t="shared" si="103"/>
        <v>4395731.8570909109</v>
      </c>
      <c r="K705" s="1">
        <f>'Innlegging av opplysninger'!$B$4*H705</f>
        <v>4754900.5553636393</v>
      </c>
      <c r="L705" s="1"/>
      <c r="M705" s="1">
        <f>'Innlegging av opplysninger'!$B$5*H705</f>
        <v>4791476.7134818211</v>
      </c>
      <c r="N705" s="1">
        <f>'Innlegging av opplysninger'!$B$5*I705</f>
        <v>7197.2305090909085</v>
      </c>
      <c r="O705" s="1">
        <f>'Innlegging av opplysninger'!$B$5*J705</f>
        <v>575840.87327890936</v>
      </c>
      <c r="P705" s="1">
        <f>'Innlegging av opplysninger'!$B$5*K705</f>
        <v>622891.97275263676</v>
      </c>
      <c r="Q705" s="1"/>
      <c r="R705" s="1">
        <f>'Innlegging av opplysninger'!$C$11*SUM(H705:Q705)</f>
        <v>1967607.2444395814</v>
      </c>
      <c r="S705" s="1">
        <f>'Innlegging av opplysninger'!$C$13*(((H705+J705+M705+O705)*Data!H705)+(J705+O705)*(1-Data!H705)*1.8/12+I705+N705+K705+L705+P705+Q705)</f>
        <v>354647.39030117093</v>
      </c>
      <c r="T705" s="1">
        <f>'Innlegging av opplysninger'!$C$13*((H705+J705+M705+O705)*(1-Data!H705)-(J705+O705)*(1-Data!H705)*1.8/12)</f>
        <v>2337867.7863003616</v>
      </c>
      <c r="U705" s="1">
        <f>Data!I705</f>
        <v>12.840900000000001</v>
      </c>
      <c r="V705" s="1">
        <f>Data!J705+Data!K705</f>
        <v>51547.998323066662</v>
      </c>
      <c r="W705" s="1">
        <f>Data!L705</f>
        <v>0</v>
      </c>
      <c r="X705" s="1">
        <f t="shared" si="107"/>
        <v>7220974.8181818184</v>
      </c>
      <c r="Y705" s="100">
        <f t="shared" si="108"/>
        <v>0</v>
      </c>
      <c r="Z705" s="100">
        <f t="shared" si="109"/>
        <v>1032599.399</v>
      </c>
      <c r="AA705" s="100">
        <f>'Innlegging av opplysninger'!$B$4*X705</f>
        <v>938726.72636363644</v>
      </c>
      <c r="AB705" s="1"/>
      <c r="AC705" s="1">
        <f>'Innlegging av opplysninger'!$B$5*X705</f>
        <v>945947.70118181827</v>
      </c>
      <c r="AD705" s="1">
        <f>'Innlegging av opplysninger'!$B$5*Y705</f>
        <v>0</v>
      </c>
      <c r="AE705" s="1">
        <f>'Innlegging av opplysninger'!$B$5*Z705</f>
        <v>135270.52126899999</v>
      </c>
      <c r="AF705" s="1">
        <f>'Innlegging av opplysninger'!$B$5*AA705</f>
        <v>122973.20115363637</v>
      </c>
      <c r="AG705" s="1"/>
      <c r="AH705" s="1">
        <f>'Innlegging av opplysninger'!$C$11*SUM(X705:AG705)</f>
        <v>395066.70995169651</v>
      </c>
      <c r="AI705" s="1">
        <f>'Innlegging av opplysninger'!$C$13*(((X705+Z705+AC705+AE705)*Data!M705)+(Z705+AE705)*(1-Data!M705)*1.8/12+Y705+AD705+AA705+AB705+AF705+AG705)</f>
        <v>94684.48213574219</v>
      </c>
      <c r="AJ705" s="1">
        <f>'Innlegging av opplysninger'!$C$13*((X705+Z705+AC705+AE705)*(1-Data!M705)-(Z705+AE705)*(1-Data!M705)*1.8/12)</f>
        <v>445933.12095605297</v>
      </c>
      <c r="AK705" s="83">
        <f t="shared" si="104"/>
        <v>2363000</v>
      </c>
      <c r="AL705" s="83">
        <f t="shared" si="105"/>
        <v>449000</v>
      </c>
      <c r="AM705" s="83">
        <f t="shared" si="106"/>
        <v>2784000</v>
      </c>
    </row>
    <row r="706" spans="1:39">
      <c r="A706" t="str">
        <f t="shared" si="100"/>
        <v>3004Alle</v>
      </c>
      <c r="B706" s="6" t="str">
        <f>Data!A706</f>
        <v>3004</v>
      </c>
      <c r="C706" s="7" t="str">
        <f>Data!B706</f>
        <v>Fredrikstad kommune</v>
      </c>
      <c r="D706" s="7" t="str">
        <f>Data!C706</f>
        <v>Alle</v>
      </c>
      <c r="E706" s="1">
        <f>Data!D706</f>
        <v>4910.899599999997</v>
      </c>
      <c r="F706" s="1">
        <f>Data!E706+Data!F706</f>
        <v>47178.954182964961</v>
      </c>
      <c r="G706" s="1">
        <f>Data!G706</f>
        <v>553.24632578519834</v>
      </c>
      <c r="H706" s="1">
        <f t="shared" si="101"/>
        <v>2527539351.5513544</v>
      </c>
      <c r="I706" s="1">
        <f t="shared" si="102"/>
        <v>29639314.472727254</v>
      </c>
      <c r="J706" s="1">
        <f t="shared" si="103"/>
        <v>306861439.92288977</v>
      </c>
      <c r="K706" s="1">
        <f>'Innlegging av opplysninger'!$B$4*H706</f>
        <v>328580115.70167607</v>
      </c>
      <c r="L706" s="1"/>
      <c r="M706" s="1">
        <f>'Innlegging av opplysninger'!$B$5*H706</f>
        <v>331107655.05322742</v>
      </c>
      <c r="N706" s="1">
        <f>'Innlegging av opplysninger'!$B$5*I706</f>
        <v>3882750.1959272702</v>
      </c>
      <c r="O706" s="1">
        <f>'Innlegging av opplysninger'!$B$5*J706</f>
        <v>40198848.629898563</v>
      </c>
      <c r="P706" s="1">
        <f>'Innlegging av opplysninger'!$B$5*K706</f>
        <v>43043995.156919569</v>
      </c>
      <c r="Q706" s="1"/>
      <c r="R706" s="1">
        <f>'Innlegging av opplysninger'!$C$11*SUM(H706:Q706)</f>
        <v>137212431.88601556</v>
      </c>
      <c r="S706" s="1">
        <f>'Innlegging av opplysninger'!$C$13*(((H706+J706+M706+O706)*Data!H706)+(J706+O706)*(1-Data!H706)*1.8/12+I706+N706+K706+L706+P706+Q706)</f>
        <v>26488280.913351789</v>
      </c>
      <c r="T706" s="1">
        <f>'Innlegging av opplysninger'!$C$13*((H706+J706+M706+O706)*(1-Data!H706)-(J706+O706)*(1-Data!H706)*1.8/12)</f>
        <v>161276099.56224844</v>
      </c>
      <c r="U706" s="1">
        <f>Data!I706</f>
        <v>594.77100000000007</v>
      </c>
      <c r="V706" s="1">
        <f>Data!J706+Data!K706</f>
        <v>48254.296218236399</v>
      </c>
      <c r="W706" s="1">
        <f>Data!L706</f>
        <v>490.56497374619835</v>
      </c>
      <c r="X706" s="1">
        <f t="shared" si="107"/>
        <v>313093701.99290925</v>
      </c>
      <c r="Y706" s="100">
        <f t="shared" si="108"/>
        <v>3182987.1272727293</v>
      </c>
      <c r="Z706" s="100">
        <f t="shared" si="109"/>
        <v>45227566.544186018</v>
      </c>
      <c r="AA706" s="100">
        <f>'Innlegging av opplysninger'!$B$4*X706</f>
        <v>40702181.259078205</v>
      </c>
      <c r="AB706" s="1"/>
      <c r="AC706" s="1">
        <f>'Innlegging av opplysninger'!$B$5*X706</f>
        <v>41015274.961071111</v>
      </c>
      <c r="AD706" s="1">
        <f>'Innlegging av opplysninger'!$B$5*Y706</f>
        <v>416971.31367272756</v>
      </c>
      <c r="AE706" s="1">
        <f>'Innlegging av opplysninger'!$B$5*Z706</f>
        <v>5924811.2172883684</v>
      </c>
      <c r="AF706" s="1">
        <f>'Innlegging av opplysninger'!$B$5*AA706</f>
        <v>5331985.7449392453</v>
      </c>
      <c r="AG706" s="1"/>
      <c r="AH706" s="1">
        <f>'Innlegging av opplysninger'!$C$11*SUM(X706:AG706)</f>
        <v>17286028.24609587</v>
      </c>
      <c r="AI706" s="1">
        <f>'Innlegging av opplysninger'!$C$13*(((X706+Z706+AC706+AE706)*Data!M706)+(Z706+AE706)*(1-Data!M706)*1.8/12+Y706+AD706+AA706+AB706+AF706+AG706)</f>
        <v>3423065.1209835191</v>
      </c>
      <c r="AJ706" s="1">
        <f>'Innlegging av opplysninger'!$C$13*((X706+Z706+AC706+AE706)*(1-Data!M706)-(Z706+AE706)*(1-Data!M706)*1.8/12)</f>
        <v>20231499.847358197</v>
      </c>
      <c r="AK706" s="83">
        <f t="shared" si="104"/>
        <v>154498000</v>
      </c>
      <c r="AL706" s="83">
        <f t="shared" si="105"/>
        <v>29911000</v>
      </c>
      <c r="AM706" s="83">
        <f t="shared" si="106"/>
        <v>181508000</v>
      </c>
    </row>
    <row r="707" spans="1:39">
      <c r="A707" t="str">
        <f t="shared" si="100"/>
        <v>3004Administrasjon</v>
      </c>
      <c r="B707" s="6" t="str">
        <f>Data!A707</f>
        <v>3004</v>
      </c>
      <c r="C707" s="7" t="str">
        <f>Data!B707</f>
        <v>Fredrikstad kommune</v>
      </c>
      <c r="D707" s="7" t="str">
        <f>Data!C707</f>
        <v>Administrasjon</v>
      </c>
      <c r="E707" s="1">
        <f>Data!D707</f>
        <v>287.21139999999997</v>
      </c>
      <c r="F707" s="1">
        <f>Data!E707+Data!F707</f>
        <v>53705.55939515862</v>
      </c>
      <c r="G707" s="1">
        <f>Data!G707</f>
        <v>13.222246749258561</v>
      </c>
      <c r="H707" s="1">
        <f t="shared" si="101"/>
        <v>168271078.92727265</v>
      </c>
      <c r="I707" s="1">
        <f t="shared" si="102"/>
        <v>41428.145454545454</v>
      </c>
      <c r="J707" s="1">
        <f t="shared" si="103"/>
        <v>20197500.848727264</v>
      </c>
      <c r="K707" s="1">
        <f>'Innlegging av opplysninger'!$B$4*H707</f>
        <v>21875240.260545444</v>
      </c>
      <c r="L707" s="1"/>
      <c r="M707" s="1">
        <f>'Innlegging av opplysninger'!$B$5*H707</f>
        <v>22043511.339472719</v>
      </c>
      <c r="N707" s="1">
        <f>'Innlegging av opplysninger'!$B$5*I707</f>
        <v>5427.0870545454545</v>
      </c>
      <c r="O707" s="1">
        <f>'Innlegging av opplysninger'!$B$5*J707</f>
        <v>2645872.6111832717</v>
      </c>
      <c r="P707" s="1">
        <f>'Innlegging av opplysninger'!$B$5*K707</f>
        <v>2865656.4741314533</v>
      </c>
      <c r="Q707" s="1"/>
      <c r="R707" s="1">
        <f>'Innlegging av opplysninger'!$C$11*SUM(H707:Q707)</f>
        <v>9041937.1963659916</v>
      </c>
      <c r="S707" s="1">
        <f>'Innlegging av opplysninger'!$C$13*(((H707+J707+M707+O707)*Data!H707)+(J707+O707)*(1-Data!H707)*1.8/12+I707+N707+K707+L707+P707+Q707)</f>
        <v>2279007.0344189322</v>
      </c>
      <c r="T707" s="1">
        <f>'Innlegging av opplysninger'!$C$13*((H707+J707+M707+O707)*(1-Data!H707)-(J707+O707)*(1-Data!H707)*1.8/12)</f>
        <v>10094170.181660846</v>
      </c>
      <c r="U707" s="1">
        <f>Data!I707</f>
        <v>60.65</v>
      </c>
      <c r="V707" s="1">
        <f>Data!J707+Data!K707</f>
        <v>53438.866446826054</v>
      </c>
      <c r="W707" s="1">
        <f>Data!L707</f>
        <v>0</v>
      </c>
      <c r="X707" s="1">
        <f t="shared" si="107"/>
        <v>35357097.272727273</v>
      </c>
      <c r="Y707" s="100">
        <f t="shared" si="108"/>
        <v>0</v>
      </c>
      <c r="Z707" s="100">
        <f t="shared" si="109"/>
        <v>5056064.9099999992</v>
      </c>
      <c r="AA707" s="100">
        <f>'Innlegging av opplysninger'!$B$4*X707</f>
        <v>4596422.6454545455</v>
      </c>
      <c r="AB707" s="1"/>
      <c r="AC707" s="1">
        <f>'Innlegging av opplysninger'!$B$5*X707</f>
        <v>4631779.7427272731</v>
      </c>
      <c r="AD707" s="1">
        <f>'Innlegging av opplysninger'!$B$5*Y707</f>
        <v>0</v>
      </c>
      <c r="AE707" s="1">
        <f>'Innlegging av opplysninger'!$B$5*Z707</f>
        <v>662344.50320999988</v>
      </c>
      <c r="AF707" s="1">
        <f>'Innlegging av opplysninger'!$B$5*AA707</f>
        <v>602131.36655454547</v>
      </c>
      <c r="AG707" s="1"/>
      <c r="AH707" s="1">
        <f>'Innlegging av opplysninger'!$C$11*SUM(X707:AG707)</f>
        <v>1934421.936745598</v>
      </c>
      <c r="AI707" s="1">
        <f>'Innlegging av opplysninger'!$C$13*(((X707+Z707+AC707+AE707)*Data!M707)+(Z707+AE707)*(1-Data!M707)*1.8/12+Y707+AD707+AA707+AB707+AF707+AG707)</f>
        <v>448080.06423230341</v>
      </c>
      <c r="AJ707" s="1">
        <f>'Innlegging av opplysninger'!$C$13*((X707+Z707+AC707+AE707)*(1-Data!M707)-(Z707+AE707)*(1-Data!M707)*1.8/12)</f>
        <v>2199023.6386827254</v>
      </c>
      <c r="AK707" s="83">
        <f t="shared" si="104"/>
        <v>10976000</v>
      </c>
      <c r="AL707" s="83">
        <f t="shared" si="105"/>
        <v>2727000</v>
      </c>
      <c r="AM707" s="83">
        <f t="shared" si="106"/>
        <v>12293000</v>
      </c>
    </row>
    <row r="708" spans="1:39">
      <c r="A708" t="str">
        <f t="shared" si="100"/>
        <v>3004Undervisning</v>
      </c>
      <c r="B708" s="6" t="str">
        <f>Data!A708</f>
        <v>3004</v>
      </c>
      <c r="C708" s="7" t="str">
        <f>Data!B708</f>
        <v>Fredrikstad kommune</v>
      </c>
      <c r="D708" s="7" t="str">
        <f>Data!C708</f>
        <v>Undervisning</v>
      </c>
      <c r="E708" s="1">
        <f>Data!D708</f>
        <v>1385.1452999999988</v>
      </c>
      <c r="F708" s="1">
        <f>Data!E708+Data!F708</f>
        <v>47641.216061556799</v>
      </c>
      <c r="G708" s="1">
        <f>Data!G708</f>
        <v>15.004115452725443</v>
      </c>
      <c r="H708" s="1">
        <f t="shared" si="101"/>
        <v>719890980.15218019</v>
      </c>
      <c r="I708" s="1">
        <f t="shared" si="102"/>
        <v>226722.32727272727</v>
      </c>
      <c r="J708" s="1">
        <f t="shared" si="103"/>
        <v>86414124.297534347</v>
      </c>
      <c r="K708" s="1">
        <f>'Innlegging av opplysninger'!$B$4*H708</f>
        <v>93585827.419783428</v>
      </c>
      <c r="L708" s="1"/>
      <c r="M708" s="1">
        <f>'Innlegging av opplysninger'!$B$5*H708</f>
        <v>94305718.399935603</v>
      </c>
      <c r="N708" s="1">
        <f>'Innlegging av opplysninger'!$B$5*I708</f>
        <v>29700.624872727272</v>
      </c>
      <c r="O708" s="1">
        <f>'Innlegging av opplysninger'!$B$5*J708</f>
        <v>11320250.282977</v>
      </c>
      <c r="P708" s="1">
        <f>'Innlegging av opplysninger'!$B$5*K708</f>
        <v>12259743.39199163</v>
      </c>
      <c r="Q708" s="1"/>
      <c r="R708" s="1">
        <f>'Innlegging av opplysninger'!$C$11*SUM(H708:Q708)</f>
        <v>38685256.542068809</v>
      </c>
      <c r="S708" s="1">
        <f>'Innlegging av opplysninger'!$C$13*(((H708+J708+M708+O708)*Data!H708)+(J708+O708)*(1-Data!H708)*1.8/12+I708+N708+K708+L708+P708+Q708)</f>
        <v>7024170.8682307564</v>
      </c>
      <c r="T708" s="1">
        <f>'Innlegging av opplysninger'!$C$13*((H708+J708+M708+O708)*(1-Data!H708)-(J708+O708)*(1-Data!H708)*1.8/12)</f>
        <v>45913548.610389709</v>
      </c>
      <c r="U708" s="1">
        <f>Data!I708</f>
        <v>165.94579999999999</v>
      </c>
      <c r="V708" s="1">
        <f>Data!J708+Data!K708</f>
        <v>47268.392531376739</v>
      </c>
      <c r="W708" s="1">
        <f>Data!L708</f>
        <v>43.278468029923026</v>
      </c>
      <c r="X708" s="1">
        <f t="shared" si="107"/>
        <v>85570813.236363679</v>
      </c>
      <c r="Y708" s="100">
        <f t="shared" si="108"/>
        <v>78347.781818181815</v>
      </c>
      <c r="Z708" s="100">
        <f t="shared" si="109"/>
        <v>12247830.025600005</v>
      </c>
      <c r="AA708" s="100">
        <f>'Innlegging av opplysninger'!$B$4*X708</f>
        <v>11124205.720727278</v>
      </c>
      <c r="AB708" s="1"/>
      <c r="AC708" s="1">
        <f>'Innlegging av opplysninger'!$B$5*X708</f>
        <v>11209776.533963643</v>
      </c>
      <c r="AD708" s="1">
        <f>'Innlegging av opplysninger'!$B$5*Y708</f>
        <v>10263.559418181818</v>
      </c>
      <c r="AE708" s="1">
        <f>'Innlegging av opplysninger'!$B$5*Z708</f>
        <v>1604465.7333536006</v>
      </c>
      <c r="AF708" s="1">
        <f>'Innlegging av opplysninger'!$B$5*AA708</f>
        <v>1457270.9494152735</v>
      </c>
      <c r="AG708" s="1"/>
      <c r="AH708" s="1">
        <f>'Innlegging av opplysninger'!$C$11*SUM(X708:AG708)</f>
        <v>4685512.9945450742</v>
      </c>
      <c r="AI708" s="1">
        <f>'Innlegging av opplysninger'!$C$13*(((X708+Z708+AC708+AE708)*Data!M708)+(Z708+AE708)*(1-Data!M708)*1.8/12+Y708+AD708+AA708+AB708+AF708+AG708)</f>
        <v>860742.97465542739</v>
      </c>
      <c r="AJ708" s="1">
        <f>'Innlegging av opplysninger'!$C$13*((X708+Z708+AC708+AE708)*(1-Data!M708)-(Z708+AE708)*(1-Data!M708)*1.8/12)</f>
        <v>5551011.6494588833</v>
      </c>
      <c r="AK708" s="83">
        <f t="shared" si="104"/>
        <v>43371000</v>
      </c>
      <c r="AL708" s="83">
        <f t="shared" si="105"/>
        <v>7885000</v>
      </c>
      <c r="AM708" s="83">
        <f t="shared" si="106"/>
        <v>51465000</v>
      </c>
    </row>
    <row r="709" spans="1:39">
      <c r="A709" t="str">
        <f t="shared" si="100"/>
        <v>3004Barnehager</v>
      </c>
      <c r="B709" s="6" t="str">
        <f>Data!A709</f>
        <v>3004</v>
      </c>
      <c r="C709" s="7" t="str">
        <f>Data!B709</f>
        <v>Fredrikstad kommune</v>
      </c>
      <c r="D709" s="7" t="str">
        <f>Data!C709</f>
        <v>Barnehager</v>
      </c>
      <c r="E709" s="1">
        <f>Data!D709</f>
        <v>348.18549999999999</v>
      </c>
      <c r="F709" s="1">
        <f>Data!E709+Data!F709</f>
        <v>43670.13252514349</v>
      </c>
      <c r="G709" s="1">
        <f>Data!G709</f>
        <v>5.3354892722413769</v>
      </c>
      <c r="H709" s="1">
        <f t="shared" si="101"/>
        <v>165876075.58181834</v>
      </c>
      <c r="I709" s="1">
        <f t="shared" si="102"/>
        <v>20266.254545454543</v>
      </c>
      <c r="J709" s="1">
        <f t="shared" si="103"/>
        <v>19907561.020363655</v>
      </c>
      <c r="K709" s="1">
        <f>'Innlegging av opplysninger'!$B$4*H709</f>
        <v>21563889.825636387</v>
      </c>
      <c r="L709" s="1"/>
      <c r="M709" s="1">
        <f>'Innlegging av opplysninger'!$B$5*H709</f>
        <v>21729765.901218202</v>
      </c>
      <c r="N709" s="1">
        <f>'Innlegging av opplysninger'!$B$5*I709</f>
        <v>2654.8793454545453</v>
      </c>
      <c r="O709" s="1">
        <f>'Innlegging av opplysninger'!$B$5*J709</f>
        <v>2607890.4936676389</v>
      </c>
      <c r="P709" s="1">
        <f>'Innlegging av opplysninger'!$B$5*K709</f>
        <v>2824869.567158367</v>
      </c>
      <c r="Q709" s="1"/>
      <c r="R709" s="1">
        <f>'Innlegging av opplysninger'!$C$11*SUM(H709:Q709)</f>
        <v>8912252.993902633</v>
      </c>
      <c r="S709" s="1">
        <f>'Innlegging av opplysninger'!$C$13*(((H709+J709+M709+O709)*Data!H709)+(J709+O709)*(1-Data!H709)*1.8/12+I709+N709+K709+L709+P709+Q709)</f>
        <v>1541658.6410655852</v>
      </c>
      <c r="T709" s="1">
        <f>'Innlegging av opplysninger'!$C$13*((H709+J709+M709+O709)*(1-Data!H709)-(J709+O709)*(1-Data!H709)*1.8/12)</f>
        <v>10654055.982169596</v>
      </c>
      <c r="U709" s="1">
        <f>Data!I709</f>
        <v>43.600000000000009</v>
      </c>
      <c r="V709" s="1">
        <f>Data!J709+Data!K709</f>
        <v>47291.632262996929</v>
      </c>
      <c r="W709" s="1">
        <f>Data!L709</f>
        <v>4.4910550458715592</v>
      </c>
      <c r="X709" s="1">
        <f t="shared" si="107"/>
        <v>22493619.999999996</v>
      </c>
      <c r="Y709" s="100">
        <f t="shared" si="108"/>
        <v>2136.1090909090908</v>
      </c>
      <c r="Z709" s="100">
        <f t="shared" si="109"/>
        <v>3216893.1235999991</v>
      </c>
      <c r="AA709" s="100">
        <f>'Innlegging av opplysninger'!$B$4*X709</f>
        <v>2924170.5999999996</v>
      </c>
      <c r="AB709" s="1"/>
      <c r="AC709" s="1">
        <f>'Innlegging av opplysninger'!$B$5*X709</f>
        <v>2946664.2199999997</v>
      </c>
      <c r="AD709" s="1">
        <f>'Innlegging av opplysninger'!$B$5*Y709</f>
        <v>279.83029090909093</v>
      </c>
      <c r="AE709" s="1">
        <f>'Innlegging av opplysninger'!$B$5*Z709</f>
        <v>421412.9991915999</v>
      </c>
      <c r="AF709" s="1">
        <f>'Innlegging av opplysninger'!$B$5*AA709</f>
        <v>383066.34859999997</v>
      </c>
      <c r="AG709" s="1"/>
      <c r="AH709" s="1">
        <f>'Innlegging av opplysninger'!$C$11*SUM(X709:AG709)</f>
        <v>1230753.2427693896</v>
      </c>
      <c r="AI709" s="1">
        <f>'Innlegging av opplysninger'!$C$13*(((X709+Z709+AC709+AE709)*Data!M709)+(Z709+AE709)*(1-Data!M709)*1.8/12+Y709+AD709+AA709+AB709+AF709+AG709)</f>
        <v>251030.82253278416</v>
      </c>
      <c r="AJ709" s="1">
        <f>'Innlegging av opplysninger'!$C$13*((X709+Z709+AC709+AE709)*(1-Data!M709)-(Z709+AE709)*(1-Data!M709)*1.8/12)</f>
        <v>1433157.8254674333</v>
      </c>
      <c r="AK709" s="83">
        <f t="shared" si="104"/>
        <v>10143000</v>
      </c>
      <c r="AL709" s="83">
        <f t="shared" si="105"/>
        <v>1793000</v>
      </c>
      <c r="AM709" s="83">
        <f t="shared" si="106"/>
        <v>12087000</v>
      </c>
    </row>
    <row r="710" spans="1:39">
      <c r="A710" t="str">
        <f t="shared" ref="A710:A773" si="110">CONCATENATE(B710,D710)</f>
        <v>3004Helse/pleie/omsorg</v>
      </c>
      <c r="B710" s="6" t="str">
        <f>Data!A710</f>
        <v>3004</v>
      </c>
      <c r="C710" s="7" t="str">
        <f>Data!B710</f>
        <v>Fredrikstad kommune</v>
      </c>
      <c r="D710" s="7" t="str">
        <f>Data!C710</f>
        <v>Helse/pleie/omsorg</v>
      </c>
      <c r="E710" s="1">
        <f>Data!D710</f>
        <v>2392.6167000000028</v>
      </c>
      <c r="F710" s="1">
        <f>Data!E710+Data!F710</f>
        <v>46123.167612632373</v>
      </c>
      <c r="G710" s="1">
        <f>Data!G710</f>
        <v>1061.2738764215742</v>
      </c>
      <c r="H710" s="1">
        <f t="shared" ref="H710:H773" si="111">F710*(11-1/11)*E710</f>
        <v>1203873393.6750922</v>
      </c>
      <c r="I710" s="1">
        <f t="shared" ref="I710:I773" si="112">G710*(11-1/11)*E710</f>
        <v>27700599.272727247</v>
      </c>
      <c r="J710" s="1">
        <f t="shared" ref="J710:J773" si="113">(H710+I710)*0.12</f>
        <v>147788879.15373832</v>
      </c>
      <c r="K710" s="1">
        <f>'Innlegging av opplysninger'!$B$4*H710</f>
        <v>156503541.177762</v>
      </c>
      <c r="L710" s="1"/>
      <c r="M710" s="1">
        <f>'Innlegging av opplysninger'!$B$5*H710</f>
        <v>157707414.57143709</v>
      </c>
      <c r="N710" s="1">
        <f>'Innlegging av opplysninger'!$B$5*I710</f>
        <v>3628778.5047272695</v>
      </c>
      <c r="O710" s="1">
        <f>'Innlegging av opplysninger'!$B$5*J710</f>
        <v>19360343.16913972</v>
      </c>
      <c r="P710" s="1">
        <f>'Innlegging av opplysninger'!$B$5*K710</f>
        <v>20501963.894286823</v>
      </c>
      <c r="Q710" s="1"/>
      <c r="R710" s="1">
        <f>'Innlegging av opplysninger'!$C$11*SUM(H710:Q710)</f>
        <v>66008466.709918603</v>
      </c>
      <c r="S710" s="1">
        <f>'Innlegging av opplysninger'!$C$13*(((H710+J710+M710+O710)*Data!H710)+(J710+O710)*(1-Data!H710)*1.8/12+I710+N710+K710+L710+P710+Q710)</f>
        <v>12635721.031036967</v>
      </c>
      <c r="T710" s="1">
        <f>'Innlegging av opplysninger'!$C$13*((H710+J710+M710+O710)*(1-Data!H710)-(J710+O710)*(1-Data!H710)*1.8/12)</f>
        <v>77691654.466746375</v>
      </c>
      <c r="U710" s="1">
        <f>Data!I710</f>
        <v>248.77419999999998</v>
      </c>
      <c r="V710" s="1">
        <f>Data!J710+Data!K710</f>
        <v>47271.331288306152</v>
      </c>
      <c r="W710" s="1">
        <f>Data!L710</f>
        <v>1089.023781404986</v>
      </c>
      <c r="X710" s="1">
        <f t="shared" si="107"/>
        <v>128289683.17290907</v>
      </c>
      <c r="Y710" s="100">
        <f t="shared" si="108"/>
        <v>2955502.0363636389</v>
      </c>
      <c r="Z710" s="100">
        <f t="shared" si="109"/>
        <v>18768061.484925997</v>
      </c>
      <c r="AA710" s="100">
        <f>'Innlegging av opplysninger'!$B$4*X710</f>
        <v>16677658.812478179</v>
      </c>
      <c r="AB710" s="1"/>
      <c r="AC710" s="1">
        <f>'Innlegging av opplysninger'!$B$5*X710</f>
        <v>16805948.495651089</v>
      </c>
      <c r="AD710" s="1">
        <f>'Innlegging av opplysninger'!$B$5*Y710</f>
        <v>387170.76676363673</v>
      </c>
      <c r="AE710" s="1">
        <f>'Innlegging av opplysninger'!$B$5*Z710</f>
        <v>2458616.0545253055</v>
      </c>
      <c r="AF710" s="1">
        <f>'Innlegging av opplysninger'!$B$5*AA710</f>
        <v>2184773.3044346417</v>
      </c>
      <c r="AG710" s="1"/>
      <c r="AH710" s="1">
        <f>'Innlegging av opplysninger'!$C$11*SUM(X710:AG710)</f>
        <v>7164041.7368659591</v>
      </c>
      <c r="AI710" s="1">
        <f>'Innlegging av opplysninger'!$C$13*(((X710+Z710+AC710+AE710)*Data!M710)+(Z710+AE710)*(1-Data!M710)*1.8/12+Y710+AD710+AA710+AB710+AF710+AG710)</f>
        <v>1398900.7495626025</v>
      </c>
      <c r="AJ710" s="1">
        <f>'Innlegging av opplysninger'!$C$13*((X710+Z710+AC710+AE710)*(1-Data!M710)-(Z710+AE710)*(1-Data!M710)*1.8/12)</f>
        <v>8404524.7850960772</v>
      </c>
      <c r="AK710" s="83">
        <f t="shared" ref="AK710:AK773" si="114">ROUND(AH710+R710,-3)</f>
        <v>73173000</v>
      </c>
      <c r="AL710" s="83">
        <f t="shared" ref="AL710:AL773" si="115">ROUND(AI710+S710,-3)</f>
        <v>14035000</v>
      </c>
      <c r="AM710" s="83">
        <f t="shared" ref="AM710:AM773" si="116">ROUND(AJ710+T710,-3)</f>
        <v>86096000</v>
      </c>
    </row>
    <row r="711" spans="1:39">
      <c r="A711" t="str">
        <f t="shared" si="110"/>
        <v>3004Samferdsel og teknikk</v>
      </c>
      <c r="B711" s="6" t="str">
        <f>Data!A711</f>
        <v>3004</v>
      </c>
      <c r="C711" s="7" t="str">
        <f>Data!B711</f>
        <v>Fredrikstad kommune</v>
      </c>
      <c r="D711" s="7" t="str">
        <f>Data!C711</f>
        <v>Samferdsel og teknikk</v>
      </c>
      <c r="E711" s="1">
        <f>Data!D711</f>
        <v>362.66499999999996</v>
      </c>
      <c r="F711" s="1">
        <f>Data!E711+Data!F711</f>
        <v>50682.403045625178</v>
      </c>
      <c r="G711" s="1">
        <f>Data!G711</f>
        <v>331.89943887609786</v>
      </c>
      <c r="H711" s="1">
        <f t="shared" si="111"/>
        <v>200517094.91499981</v>
      </c>
      <c r="I711" s="1">
        <f t="shared" si="112"/>
        <v>1313108.8363636364</v>
      </c>
      <c r="J711" s="1">
        <f t="shared" si="113"/>
        <v>24219624.450163614</v>
      </c>
      <c r="K711" s="1">
        <f>'Innlegging av opplysninger'!$B$4*H711</f>
        <v>26067222.338949978</v>
      </c>
      <c r="L711" s="1"/>
      <c r="M711" s="1">
        <f>'Innlegging av opplysninger'!$B$5*H711</f>
        <v>26267739.433864977</v>
      </c>
      <c r="N711" s="1">
        <f>'Innlegging av opplysninger'!$B$5*I711</f>
        <v>172017.25756363638</v>
      </c>
      <c r="O711" s="1">
        <f>'Innlegging av opplysninger'!$B$5*J711</f>
        <v>3172770.8029714334</v>
      </c>
      <c r="P711" s="1">
        <f>'Innlegging av opplysninger'!$B$5*K711</f>
        <v>3414806.1264024475</v>
      </c>
      <c r="Q711" s="1"/>
      <c r="R711" s="1">
        <f>'Innlegging av opplysninger'!$C$11*SUM(H711:Q711)</f>
        <v>10835486.598128621</v>
      </c>
      <c r="S711" s="1">
        <f>'Innlegging av opplysninger'!$C$13*(((H711+J711+M711+O711)*Data!H711)+(J711+O711)*(1-Data!H711)*1.8/12+I711+N711+K711+L711+P711+Q711)</f>
        <v>2284132.3216875866</v>
      </c>
      <c r="T711" s="1">
        <f>'Innlegging av opplysninger'!$C$13*((H711+J711+M711+O711)*(1-Data!H711)-(J711+O711)*(1-Data!H711)*1.8/12)</f>
        <v>12543375.654698947</v>
      </c>
      <c r="U711" s="1">
        <f>Data!I711</f>
        <v>62.619900000000001</v>
      </c>
      <c r="V711" s="1">
        <f>Data!J711+Data!K711</f>
        <v>50668.290593991143</v>
      </c>
      <c r="W711" s="1">
        <f>Data!L711</f>
        <v>215.18894153456009</v>
      </c>
      <c r="X711" s="1">
        <f t="shared" ref="X711:X774" si="117">V711*(11-1/11)*U711</f>
        <v>34612835.892727263</v>
      </c>
      <c r="Y711" s="100">
        <f t="shared" ref="Y711:Y774" si="118">W711*(11-1/11)*U711</f>
        <v>147001.19999999998</v>
      </c>
      <c r="Z711" s="100">
        <f t="shared" ref="Z711:Z774" si="119">(X711+Y711)*0.143</f>
        <v>4970656.7042599991</v>
      </c>
      <c r="AA711" s="100">
        <f>'Innlegging av opplysninger'!$B$4*X711</f>
        <v>4499668.666054544</v>
      </c>
      <c r="AB711" s="1"/>
      <c r="AC711" s="1">
        <f>'Innlegging av opplysninger'!$B$5*X711</f>
        <v>4534281.5019472716</v>
      </c>
      <c r="AD711" s="1">
        <f>'Innlegging av opplysninger'!$B$5*Y711</f>
        <v>19257.157199999998</v>
      </c>
      <c r="AE711" s="1">
        <f>'Innlegging av opplysninger'!$B$5*Z711</f>
        <v>651156.02825805987</v>
      </c>
      <c r="AF711" s="1">
        <f>'Innlegging av opplysninger'!$B$5*AA711</f>
        <v>589456.59525314532</v>
      </c>
      <c r="AG711" s="1"/>
      <c r="AH711" s="1">
        <f>'Innlegging av opplysninger'!$C$11*SUM(X711:AG711)</f>
        <v>1900923.922336611</v>
      </c>
      <c r="AI711" s="1">
        <f>'Innlegging av opplysninger'!$C$13*(((X711+Z711+AC711+AE711)*Data!M711)+(Z711+AE711)*(1-Data!M711)*1.8/12+Y711+AD711+AA711+AB711+AF711+AG711)</f>
        <v>390363.91875283653</v>
      </c>
      <c r="AJ711" s="1">
        <f>'Innlegging av opplysninger'!$C$13*((X711+Z711+AC711+AE711)*(1-Data!M711)-(Z711+AE711)*(1-Data!M711)*1.8/12)</f>
        <v>2210900.3960235785</v>
      </c>
      <c r="AK711" s="83">
        <f t="shared" si="114"/>
        <v>12736000</v>
      </c>
      <c r="AL711" s="83">
        <f t="shared" si="115"/>
        <v>2674000</v>
      </c>
      <c r="AM711" s="83">
        <f t="shared" si="116"/>
        <v>14754000</v>
      </c>
    </row>
    <row r="712" spans="1:39">
      <c r="A712" t="str">
        <f t="shared" si="110"/>
        <v>3004Annet</v>
      </c>
      <c r="B712" s="6" t="str">
        <f>Data!A712</f>
        <v>3004</v>
      </c>
      <c r="C712" s="7" t="str">
        <f>Data!B712</f>
        <v>Fredrikstad kommune</v>
      </c>
      <c r="D712" s="7" t="str">
        <f>Data!C712</f>
        <v>Annet</v>
      </c>
      <c r="E712" s="1">
        <f>Data!D712</f>
        <v>135.07570000000001</v>
      </c>
      <c r="F712" s="1">
        <f>Data!E712+Data!F712</f>
        <v>46900.738579675461</v>
      </c>
      <c r="G712" s="1">
        <f>Data!G712</f>
        <v>228.82761296073235</v>
      </c>
      <c r="H712" s="1">
        <f t="shared" si="111"/>
        <v>69110728.300000027</v>
      </c>
      <c r="I712" s="1">
        <f t="shared" si="112"/>
        <v>337189.63636363635</v>
      </c>
      <c r="J712" s="1">
        <f t="shared" si="113"/>
        <v>8333750.1523636393</v>
      </c>
      <c r="K712" s="1">
        <f>'Innlegging av opplysninger'!$B$4*H712</f>
        <v>8984394.6790000033</v>
      </c>
      <c r="L712" s="1"/>
      <c r="M712" s="1">
        <f>'Innlegging av opplysninger'!$B$5*H712</f>
        <v>9053505.4073000047</v>
      </c>
      <c r="N712" s="1">
        <f>'Innlegging av opplysninger'!$B$5*I712</f>
        <v>44171.842363636366</v>
      </c>
      <c r="O712" s="1">
        <f>'Innlegging av opplysninger'!$B$5*J712</f>
        <v>1091721.2699596367</v>
      </c>
      <c r="P712" s="1">
        <f>'Innlegging av opplysninger'!$B$5*K712</f>
        <v>1176955.7029490005</v>
      </c>
      <c r="Q712" s="1"/>
      <c r="R712" s="1">
        <f>'Innlegging av opplysninger'!$C$11*SUM(H712:Q712)</f>
        <v>3729031.8456313852</v>
      </c>
      <c r="S712" s="1">
        <f>'Innlegging av opplysninger'!$C$13*(((H712+J712+M712+O712)*Data!H712)+(J712+O712)*(1-Data!H712)*1.8/12+I712+N712+K712+L712+P712+Q712)</f>
        <v>722073.72396442597</v>
      </c>
      <c r="T712" s="1">
        <f>'Innlegging av opplysninger'!$C$13*((H712+J712+M712+O712)*(1-Data!H712)-(J712+O712)*(1-Data!H712)*1.8/12)</f>
        <v>4380811.9595311536</v>
      </c>
      <c r="U712" s="1">
        <f>Data!I712</f>
        <v>13.181099999999999</v>
      </c>
      <c r="V712" s="1">
        <f>Data!J712+Data!K712</f>
        <v>47078.883527677259</v>
      </c>
      <c r="W712" s="1">
        <f>Data!L712</f>
        <v>0</v>
      </c>
      <c r="X712" s="1">
        <f t="shared" si="117"/>
        <v>6769652.418181817</v>
      </c>
      <c r="Y712" s="100">
        <f t="shared" si="118"/>
        <v>0</v>
      </c>
      <c r="Z712" s="100">
        <f t="shared" si="119"/>
        <v>968060.29579999973</v>
      </c>
      <c r="AA712" s="100">
        <f>'Innlegging av opplysninger'!$B$4*X712</f>
        <v>880054.81436363619</v>
      </c>
      <c r="AB712" s="1"/>
      <c r="AC712" s="1">
        <f>'Innlegging av opplysninger'!$B$5*X712</f>
        <v>886824.46678181808</v>
      </c>
      <c r="AD712" s="1">
        <f>'Innlegging av opplysninger'!$B$5*Y712</f>
        <v>0</v>
      </c>
      <c r="AE712" s="1">
        <f>'Innlegging av opplysninger'!$B$5*Z712</f>
        <v>126815.89874979998</v>
      </c>
      <c r="AF712" s="1">
        <f>'Innlegging av opplysninger'!$B$5*AA712</f>
        <v>115287.18068163634</v>
      </c>
      <c r="AG712" s="1"/>
      <c r="AH712" s="1">
        <f>'Innlegging av opplysninger'!$C$11*SUM(X712:AG712)</f>
        <v>370374.41283323086</v>
      </c>
      <c r="AI712" s="1">
        <f>'Innlegging av opplysninger'!$C$13*(((X712+Z712+AC712+AE712)*Data!M712)+(Z712+AE712)*(1-Data!M712)*1.8/12+Y712+AD712+AA712+AB712+AF712+AG712)</f>
        <v>73698.37327141859</v>
      </c>
      <c r="AJ712" s="1">
        <f>'Innlegging av opplysninger'!$C$13*((X712+Z712+AC712+AE712)*(1-Data!M712)-(Z712+AE712)*(1-Data!M712)*1.8/12)</f>
        <v>433129.77060563408</v>
      </c>
      <c r="AK712" s="83">
        <f t="shared" si="114"/>
        <v>4099000</v>
      </c>
      <c r="AL712" s="83">
        <f t="shared" si="115"/>
        <v>796000</v>
      </c>
      <c r="AM712" s="83">
        <f t="shared" si="116"/>
        <v>4814000</v>
      </c>
    </row>
    <row r="713" spans="1:39">
      <c r="A713" t="str">
        <f t="shared" si="110"/>
        <v>3005Alle</v>
      </c>
      <c r="B713" s="6" t="str">
        <f>Data!A713</f>
        <v>3005</v>
      </c>
      <c r="C713" s="7" t="str">
        <f>Data!B713</f>
        <v>Drammen kommune</v>
      </c>
      <c r="D713" s="7" t="str">
        <f>Data!C713</f>
        <v>Alle</v>
      </c>
      <c r="E713" s="1">
        <f>Data!D713</f>
        <v>5528.1008534687426</v>
      </c>
      <c r="F713" s="1">
        <f>Data!E713+Data!F713</f>
        <v>46064.264478670091</v>
      </c>
      <c r="G713" s="1">
        <f>Data!G713</f>
        <v>340.49403762576321</v>
      </c>
      <c r="H713" s="1">
        <f t="shared" si="111"/>
        <v>2777977088.4975924</v>
      </c>
      <c r="I713" s="1">
        <f t="shared" si="112"/>
        <v>20534022.327272724</v>
      </c>
      <c r="J713" s="1">
        <f t="shared" si="113"/>
        <v>335821333.29898381</v>
      </c>
      <c r="K713" s="1">
        <f>'Innlegging av opplysninger'!$B$4*H713</f>
        <v>361137021.50468701</v>
      </c>
      <c r="L713" s="1"/>
      <c r="M713" s="1">
        <f>'Innlegging av opplysninger'!$B$5*H713</f>
        <v>363914998.59318465</v>
      </c>
      <c r="N713" s="1">
        <f>'Innlegging av opplysninger'!$B$5*I713</f>
        <v>2689956.9248727271</v>
      </c>
      <c r="O713" s="1">
        <f>'Innlegging av opplysninger'!$B$5*J713</f>
        <v>43992594.662166879</v>
      </c>
      <c r="P713" s="1">
        <f>'Innlegging av opplysninger'!$B$5*K713</f>
        <v>47308949.817114003</v>
      </c>
      <c r="Q713" s="1"/>
      <c r="R713" s="1">
        <f>'Innlegging av opplysninger'!$C$11*SUM(H713:Q713)</f>
        <v>150228286.69378322</v>
      </c>
      <c r="S713" s="1">
        <f>'Innlegging av opplysninger'!$C$13*(((H713+J713+M713+O713)*Data!H713)+(J713+O713)*(1-Data!H713)*1.8/12+I713+N713+K713+L713+P713+Q713)</f>
        <v>29321957.089271959</v>
      </c>
      <c r="T713" s="1">
        <f>'Innlegging av opplysninger'!$C$13*((H713+J713+M713+O713)*(1-Data!H713)-(J713+O713)*(1-Data!H713)*1.8/12)</f>
        <v>176253593.12327352</v>
      </c>
      <c r="U713" s="1">
        <f>Data!I713</f>
        <v>709.08256153846048</v>
      </c>
      <c r="V713" s="1">
        <f>Data!J713+Data!K713</f>
        <v>49233.077359831863</v>
      </c>
      <c r="W713" s="1">
        <f>Data!L713</f>
        <v>375.60847558025023</v>
      </c>
      <c r="X713" s="1">
        <f t="shared" si="117"/>
        <v>380839817.52797192</v>
      </c>
      <c r="Y713" s="100">
        <f t="shared" si="118"/>
        <v>2905499.1272727279</v>
      </c>
      <c r="Z713" s="100">
        <f t="shared" si="119"/>
        <v>54875580.281699978</v>
      </c>
      <c r="AA713" s="100">
        <f>'Innlegging av opplysninger'!$B$4*X713</f>
        <v>49509176.278636351</v>
      </c>
      <c r="AB713" s="1"/>
      <c r="AC713" s="1">
        <f>'Innlegging av opplysninger'!$B$5*X713</f>
        <v>49890016.096164323</v>
      </c>
      <c r="AD713" s="1">
        <f>'Innlegging av opplysninger'!$B$5*Y713</f>
        <v>380620.38567272737</v>
      </c>
      <c r="AE713" s="1">
        <f>'Innlegging av opplysninger'!$B$5*Z713</f>
        <v>7188701.0169026973</v>
      </c>
      <c r="AF713" s="1">
        <f>'Innlegging av opplysninger'!$B$5*AA713</f>
        <v>6485702.0925013619</v>
      </c>
      <c r="AG713" s="1"/>
      <c r="AH713" s="1">
        <f>'Innlegging av opplysninger'!$C$11*SUM(X713:AG713)</f>
        <v>20978854.286659237</v>
      </c>
      <c r="AI713" s="1">
        <f>'Innlegging av opplysninger'!$C$13*(((X713+Z713+AC713+AE713)*Data!M713)+(Z713+AE713)*(1-Data!M713)*1.8/12+Y713+AD713+AA713+AB713+AF713+AG713)</f>
        <v>4651189.0251855114</v>
      </c>
      <c r="AJ713" s="1">
        <f>'Innlegging av opplysninger'!$C$13*((X713+Z713+AC713+AE713)*(1-Data!M713)-(Z713+AE713)*(1-Data!M713)*1.8/12)</f>
        <v>24056716.840769235</v>
      </c>
      <c r="AK713" s="83">
        <f t="shared" si="114"/>
        <v>171207000</v>
      </c>
      <c r="AL713" s="83">
        <f t="shared" si="115"/>
        <v>33973000</v>
      </c>
      <c r="AM713" s="83">
        <f t="shared" si="116"/>
        <v>200310000</v>
      </c>
    </row>
    <row r="714" spans="1:39">
      <c r="A714" t="str">
        <f t="shared" si="110"/>
        <v>3005Administrasjon</v>
      </c>
      <c r="B714" s="6" t="str">
        <f>Data!A714</f>
        <v>3005</v>
      </c>
      <c r="C714" s="7" t="str">
        <f>Data!B714</f>
        <v>Drammen kommune</v>
      </c>
      <c r="D714" s="7" t="str">
        <f>Data!C714</f>
        <v>Administrasjon</v>
      </c>
      <c r="E714" s="1">
        <f>Data!D714</f>
        <v>340.67860000000007</v>
      </c>
      <c r="F714" s="1">
        <f>Data!E714+Data!F714</f>
        <v>53501.917366519876</v>
      </c>
      <c r="G714" s="1">
        <f>Data!G714</f>
        <v>0</v>
      </c>
      <c r="H714" s="1">
        <f t="shared" si="111"/>
        <v>198839545.15354559</v>
      </c>
      <c r="I714" s="1">
        <f t="shared" si="112"/>
        <v>0</v>
      </c>
      <c r="J714" s="1">
        <f t="shared" si="113"/>
        <v>23860745.418425471</v>
      </c>
      <c r="K714" s="1">
        <f>'Innlegging av opplysninger'!$B$4*H714</f>
        <v>25849140.869960926</v>
      </c>
      <c r="L714" s="1"/>
      <c r="M714" s="1">
        <f>'Innlegging av opplysninger'!$B$5*H714</f>
        <v>26047980.415114474</v>
      </c>
      <c r="N714" s="1">
        <f>'Innlegging av opplysninger'!$B$5*I714</f>
        <v>0</v>
      </c>
      <c r="O714" s="1">
        <f>'Innlegging av opplysninger'!$B$5*J714</f>
        <v>3125757.6498137368</v>
      </c>
      <c r="P714" s="1">
        <f>'Innlegging av opplysninger'!$B$5*K714</f>
        <v>3386237.4539648816</v>
      </c>
      <c r="Q714" s="1"/>
      <c r="R714" s="1">
        <f>'Innlegging av opplysninger'!$C$11*SUM(H714:Q714)</f>
        <v>10682157.464511354</v>
      </c>
      <c r="S714" s="1">
        <f>'Innlegging av opplysninger'!$C$13*(((H714+J714+M714+O714)*Data!H714)+(J714+O714)*(1-Data!H714)*1.8/12+I714+N714+K714+L714+P714+Q714)</f>
        <v>3150724.8350242223</v>
      </c>
      <c r="T714" s="1">
        <f>'Innlegging av opplysninger'!$C$13*((H714+J714+M714+O714)*(1-Data!H714)-(J714+O714)*(1-Data!H714)*1.8/12)</f>
        <v>11466964.326938681</v>
      </c>
      <c r="U714" s="1">
        <f>Data!I714</f>
        <v>66.523399999999995</v>
      </c>
      <c r="V714" s="1">
        <f>Data!J714+Data!K714</f>
        <v>60496.944183049382</v>
      </c>
      <c r="W714" s="1">
        <f>Data!L714</f>
        <v>0</v>
      </c>
      <c r="X714" s="1">
        <f t="shared" si="117"/>
        <v>43903226.363636367</v>
      </c>
      <c r="Y714" s="100">
        <f t="shared" si="118"/>
        <v>0</v>
      </c>
      <c r="Z714" s="100">
        <f t="shared" si="119"/>
        <v>6278161.3700000001</v>
      </c>
      <c r="AA714" s="100">
        <f>'Innlegging av opplysninger'!$B$4*X714</f>
        <v>5707419.4272727277</v>
      </c>
      <c r="AB714" s="1"/>
      <c r="AC714" s="1">
        <f>'Innlegging av opplysninger'!$B$5*X714</f>
        <v>5751322.6536363643</v>
      </c>
      <c r="AD714" s="1">
        <f>'Innlegging av opplysninger'!$B$5*Y714</f>
        <v>0</v>
      </c>
      <c r="AE714" s="1">
        <f>'Innlegging av opplysninger'!$B$5*Z714</f>
        <v>822439.13947000005</v>
      </c>
      <c r="AF714" s="1">
        <f>'Innlegging av opplysninger'!$B$5*AA714</f>
        <v>747671.94497272733</v>
      </c>
      <c r="AG714" s="1"/>
      <c r="AH714" s="1">
        <f>'Innlegging av opplysninger'!$C$11*SUM(X714:AG714)</f>
        <v>2401989.154161551</v>
      </c>
      <c r="AI714" s="1">
        <f>'Innlegging av opplysninger'!$C$13*(((X714+Z714+AC714+AE714)*Data!M714)+(Z714+AE714)*(1-Data!M714)*1.8/12+Y714+AD714+AA714+AB714+AF714+AG714)</f>
        <v>863848.82978483348</v>
      </c>
      <c r="AJ714" s="1">
        <f>'Innlegging av opplysninger'!$C$13*((X714+Z714+AC714+AE714)*(1-Data!M714)-(Z714+AE714)*(1-Data!M714)*1.8/12)</f>
        <v>2423083.6969625521</v>
      </c>
      <c r="AK714" s="83">
        <f t="shared" si="114"/>
        <v>13084000</v>
      </c>
      <c r="AL714" s="83">
        <f t="shared" si="115"/>
        <v>4015000</v>
      </c>
      <c r="AM714" s="83">
        <f t="shared" si="116"/>
        <v>13890000</v>
      </c>
    </row>
    <row r="715" spans="1:39">
      <c r="A715" t="str">
        <f t="shared" si="110"/>
        <v>3005Undervisning</v>
      </c>
      <c r="B715" s="6" t="str">
        <f>Data!A715</f>
        <v>3005</v>
      </c>
      <c r="C715" s="7" t="str">
        <f>Data!B715</f>
        <v>Drammen kommune</v>
      </c>
      <c r="D715" s="7" t="str">
        <f>Data!C715</f>
        <v>Undervisning</v>
      </c>
      <c r="E715" s="1">
        <f>Data!D715</f>
        <v>1543.6275517420972</v>
      </c>
      <c r="F715" s="1">
        <f>Data!E715+Data!F715</f>
        <v>47525.893391776408</v>
      </c>
      <c r="G715" s="1">
        <f>Data!G715</f>
        <v>0</v>
      </c>
      <c r="H715" s="1">
        <f t="shared" si="111"/>
        <v>800315765.02585888</v>
      </c>
      <c r="I715" s="1">
        <f t="shared" si="112"/>
        <v>0</v>
      </c>
      <c r="J715" s="1">
        <f t="shared" si="113"/>
        <v>96037891.80310306</v>
      </c>
      <c r="K715" s="1">
        <f>'Innlegging av opplysninger'!$B$4*H715</f>
        <v>104041049.45336166</v>
      </c>
      <c r="L715" s="1"/>
      <c r="M715" s="1">
        <f>'Innlegging av opplysninger'!$B$5*H715</f>
        <v>104841365.21838751</v>
      </c>
      <c r="N715" s="1">
        <f>'Innlegging av opplysninger'!$B$5*I715</f>
        <v>0</v>
      </c>
      <c r="O715" s="1">
        <f>'Innlegging av opplysninger'!$B$5*J715</f>
        <v>12580963.826206502</v>
      </c>
      <c r="P715" s="1">
        <f>'Innlegging av opplysninger'!$B$5*K715</f>
        <v>13629377.478390379</v>
      </c>
      <c r="Q715" s="1"/>
      <c r="R715" s="1">
        <f>'Innlegging av opplysninger'!$C$11*SUM(H715:Q715)</f>
        <v>42994963.686601706</v>
      </c>
      <c r="S715" s="1">
        <f>'Innlegging av opplysninger'!$C$13*(((H715+J715+M715+O715)*Data!H715)+(J715+O715)*(1-Data!H715)*1.8/12+I715+N715+K715+L715+P715+Q715)</f>
        <v>7764812.0363615612</v>
      </c>
      <c r="T715" s="1">
        <f>'Innlegging av opplysninger'!$C$13*((H715+J715+M715+O715)*(1-Data!H715)-(J715+O715)*(1-Data!H715)*1.8/12)</f>
        <v>51070401.429514445</v>
      </c>
      <c r="U715" s="1">
        <f>Data!I715</f>
        <v>156.90939999999998</v>
      </c>
      <c r="V715" s="1">
        <f>Data!J715+Data!K715</f>
        <v>48905.089285069385</v>
      </c>
      <c r="W715" s="1">
        <f>Data!L715</f>
        <v>0</v>
      </c>
      <c r="X715" s="1">
        <f t="shared" si="117"/>
        <v>83712744.181818172</v>
      </c>
      <c r="Y715" s="100">
        <f t="shared" si="118"/>
        <v>0</v>
      </c>
      <c r="Z715" s="100">
        <f t="shared" si="119"/>
        <v>11970922.417999998</v>
      </c>
      <c r="AA715" s="100">
        <f>'Innlegging av opplysninger'!$B$4*X715</f>
        <v>10882656.743636362</v>
      </c>
      <c r="AB715" s="1"/>
      <c r="AC715" s="1">
        <f>'Innlegging av opplysninger'!$B$5*X715</f>
        <v>10966369.487818182</v>
      </c>
      <c r="AD715" s="1">
        <f>'Innlegging av opplysninger'!$B$5*Y715</f>
        <v>0</v>
      </c>
      <c r="AE715" s="1">
        <f>'Innlegging av opplysninger'!$B$5*Z715</f>
        <v>1568190.8367579998</v>
      </c>
      <c r="AF715" s="1">
        <f>'Innlegging av opplysninger'!$B$5*AA715</f>
        <v>1425628.0334163634</v>
      </c>
      <c r="AG715" s="1"/>
      <c r="AH715" s="1">
        <f>'Innlegging av opplysninger'!$C$11*SUM(X715:AG715)</f>
        <v>4580007.4446549891</v>
      </c>
      <c r="AI715" s="1">
        <f>'Innlegging av opplysninger'!$C$13*(((X715+Z715+AC715+AE715)*Data!M715)+(Z715+AE715)*(1-Data!M715)*1.8/12+Y715+AD715+AA715+AB715+AF715+AG715)</f>
        <v>852579.9690145338</v>
      </c>
      <c r="AJ715" s="1">
        <f>'Innlegging av opplysninger'!$C$13*((X715+Z715+AC715+AE715)*(1-Data!M715)-(Z715+AE715)*(1-Data!M715)*1.8/12)</f>
        <v>5414798.6394607136</v>
      </c>
      <c r="AK715" s="83">
        <f t="shared" si="114"/>
        <v>47575000</v>
      </c>
      <c r="AL715" s="83">
        <f t="shared" si="115"/>
        <v>8617000</v>
      </c>
      <c r="AM715" s="83">
        <f t="shared" si="116"/>
        <v>56485000</v>
      </c>
    </row>
    <row r="716" spans="1:39">
      <c r="A716" t="str">
        <f t="shared" si="110"/>
        <v>3005Barnehager</v>
      </c>
      <c r="B716" s="6" t="str">
        <f>Data!A716</f>
        <v>3005</v>
      </c>
      <c r="C716" s="7" t="str">
        <f>Data!B716</f>
        <v>Drammen kommune</v>
      </c>
      <c r="D716" s="7" t="str">
        <f>Data!C716</f>
        <v>Barnehager</v>
      </c>
      <c r="E716" s="1">
        <f>Data!D716</f>
        <v>640.83905745140373</v>
      </c>
      <c r="F716" s="1">
        <f>Data!E716+Data!F716</f>
        <v>40940.026948429564</v>
      </c>
      <c r="G716" s="1">
        <f>Data!G716</f>
        <v>0</v>
      </c>
      <c r="H716" s="1">
        <f t="shared" si="111"/>
        <v>286210563.07272726</v>
      </c>
      <c r="I716" s="1">
        <f t="shared" si="112"/>
        <v>0</v>
      </c>
      <c r="J716" s="1">
        <f t="shared" si="113"/>
        <v>34345267.56872727</v>
      </c>
      <c r="K716" s="1">
        <f>'Innlegging av opplysninger'!$B$4*H716</f>
        <v>37207373.199454546</v>
      </c>
      <c r="L716" s="1"/>
      <c r="M716" s="1">
        <f>'Innlegging av opplysninger'!$B$5*H716</f>
        <v>37493583.762527272</v>
      </c>
      <c r="N716" s="1">
        <f>'Innlegging av opplysninger'!$B$5*I716</f>
        <v>0</v>
      </c>
      <c r="O716" s="1">
        <f>'Innlegging av opplysninger'!$B$5*J716</f>
        <v>4499230.0515032727</v>
      </c>
      <c r="P716" s="1">
        <f>'Innlegging av opplysninger'!$B$5*K716</f>
        <v>4874165.8891285453</v>
      </c>
      <c r="Q716" s="1"/>
      <c r="R716" s="1">
        <f>'Innlegging av opplysninger'!$C$11*SUM(H716:Q716)</f>
        <v>15375946.974674592</v>
      </c>
      <c r="S716" s="1">
        <f>'Innlegging av opplysninger'!$C$13*(((H716+J716+M716+O716)*Data!H716)+(J716+O716)*(1-Data!H716)*1.8/12+I716+N716+K716+L716+P716+Q716)</f>
        <v>2597889.7043989114</v>
      </c>
      <c r="T716" s="1">
        <f>'Innlegging av opplysninger'!$C$13*((H716+J716+M716+O716)*(1-Data!H716)-(J716+O716)*(1-Data!H716)*1.8/12)</f>
        <v>18442879.839892633</v>
      </c>
      <c r="U716" s="1">
        <f>Data!I716</f>
        <v>59.62006153846152</v>
      </c>
      <c r="V716" s="1">
        <f>Data!J716+Data!K716</f>
        <v>43702.403343711878</v>
      </c>
      <c r="W716" s="1">
        <f>Data!L716</f>
        <v>0</v>
      </c>
      <c r="X716" s="1">
        <f t="shared" si="117"/>
        <v>28424072.473426566</v>
      </c>
      <c r="Y716" s="100">
        <f t="shared" si="118"/>
        <v>0</v>
      </c>
      <c r="Z716" s="100">
        <f t="shared" si="119"/>
        <v>4064642.3636999987</v>
      </c>
      <c r="AA716" s="100">
        <f>'Innlegging av opplysninger'!$B$4*X716</f>
        <v>3695129.4215454538</v>
      </c>
      <c r="AB716" s="1"/>
      <c r="AC716" s="1">
        <f>'Innlegging av opplysninger'!$B$5*X716</f>
        <v>3723553.4940188802</v>
      </c>
      <c r="AD716" s="1">
        <f>'Innlegging av opplysninger'!$B$5*Y716</f>
        <v>0</v>
      </c>
      <c r="AE716" s="1">
        <f>'Innlegging av opplysninger'!$B$5*Z716</f>
        <v>532468.14964469988</v>
      </c>
      <c r="AF716" s="1">
        <f>'Innlegging av opplysninger'!$B$5*AA716</f>
        <v>484061.95422245446</v>
      </c>
      <c r="AG716" s="1"/>
      <c r="AH716" s="1">
        <f>'Innlegging av opplysninger'!$C$11*SUM(X716:AG716)</f>
        <v>1555109.2585492064</v>
      </c>
      <c r="AI716" s="1">
        <f>'Innlegging av opplysninger'!$C$13*(((X716+Z716+AC716+AE716)*Data!M716)+(Z716+AE716)*(1-Data!M716)*1.8/12+Y716+AD716+AA716+AB716+AF716+AG716)</f>
        <v>270887.63319353625</v>
      </c>
      <c r="AJ716" s="1">
        <f>'Innlegging av opplysninger'!$C$13*((X716+Z716+AC716+AE716)*(1-Data!M716)-(Z716+AE716)*(1-Data!M716)*1.8/12)</f>
        <v>1857156.6153474825</v>
      </c>
      <c r="AK716" s="83">
        <f t="shared" si="114"/>
        <v>16931000</v>
      </c>
      <c r="AL716" s="83">
        <f t="shared" si="115"/>
        <v>2869000</v>
      </c>
      <c r="AM716" s="83">
        <f t="shared" si="116"/>
        <v>20300000</v>
      </c>
    </row>
    <row r="717" spans="1:39">
      <c r="A717" t="str">
        <f t="shared" si="110"/>
        <v>3005Helse/pleie/omsorg</v>
      </c>
      <c r="B717" s="6" t="str">
        <f>Data!A717</f>
        <v>3005</v>
      </c>
      <c r="C717" s="7" t="str">
        <f>Data!B717</f>
        <v>Drammen kommune</v>
      </c>
      <c r="D717" s="7" t="str">
        <f>Data!C717</f>
        <v>Helse/pleie/omsorg</v>
      </c>
      <c r="E717" s="1">
        <f>Data!D717</f>
        <v>2562.627510393314</v>
      </c>
      <c r="F717" s="1">
        <f>Data!E717+Data!F717</f>
        <v>44797.971781657878</v>
      </c>
      <c r="G717" s="1">
        <f>Data!G717</f>
        <v>731.88481447002778</v>
      </c>
      <c r="H717" s="1">
        <f t="shared" si="111"/>
        <v>1252369253.4272711</v>
      </c>
      <c r="I717" s="1">
        <f t="shared" si="112"/>
        <v>20460525.381818175</v>
      </c>
      <c r="J717" s="1">
        <f t="shared" si="113"/>
        <v>152739573.45709071</v>
      </c>
      <c r="K717" s="1">
        <f>'Innlegging av opplysninger'!$B$4*H717</f>
        <v>162808002.94554526</v>
      </c>
      <c r="L717" s="1"/>
      <c r="M717" s="1">
        <f>'Innlegging av opplysninger'!$B$5*H717</f>
        <v>164060372.19897252</v>
      </c>
      <c r="N717" s="1">
        <f>'Innlegging av opplysninger'!$B$5*I717</f>
        <v>2680328.825018181</v>
      </c>
      <c r="O717" s="1">
        <f>'Innlegging av opplysninger'!$B$5*J717</f>
        <v>20008884.122878883</v>
      </c>
      <c r="P717" s="1">
        <f>'Innlegging av opplysninger'!$B$5*K717</f>
        <v>21327848.38586643</v>
      </c>
      <c r="Q717" s="1"/>
      <c r="R717" s="1">
        <f>'Innlegging av opplysninger'!$C$11*SUM(H717:Q717)</f>
        <v>68265281.972289503</v>
      </c>
      <c r="S717" s="1">
        <f>'Innlegging av opplysninger'!$C$13*(((H717+J717+M717+O717)*Data!H717)+(J717+O717)*(1-Data!H717)*1.8/12+I717+N717+K717+L717+P717+Q717)</f>
        <v>12985155.137256818</v>
      </c>
      <c r="T717" s="1">
        <f>'Innlegging av opplysninger'!$C$13*((H717+J717+M717+O717)*(1-Data!H717)-(J717+O717)*(1-Data!H717)*1.8/12)</f>
        <v>80430493.87745516</v>
      </c>
      <c r="U717" s="1">
        <f>Data!I717</f>
        <v>338.13620000000014</v>
      </c>
      <c r="V717" s="1">
        <f>Data!J717+Data!K717</f>
        <v>47530.765381425175</v>
      </c>
      <c r="W717" s="1">
        <f>Data!L717</f>
        <v>787.09162166014778</v>
      </c>
      <c r="X717" s="1">
        <f t="shared" si="117"/>
        <v>175329516.97272724</v>
      </c>
      <c r="Y717" s="100">
        <f t="shared" si="118"/>
        <v>2903390.9454545472</v>
      </c>
      <c r="Z717" s="100">
        <f t="shared" si="119"/>
        <v>25487305.832299992</v>
      </c>
      <c r="AA717" s="100">
        <f>'Innlegging av opplysninger'!$B$4*X717</f>
        <v>22792837.206454542</v>
      </c>
      <c r="AB717" s="1"/>
      <c r="AC717" s="1">
        <f>'Innlegging av opplysninger'!$B$5*X717</f>
        <v>22968166.72342727</v>
      </c>
      <c r="AD717" s="1">
        <f>'Innlegging av opplysninger'!$B$5*Y717</f>
        <v>380344.21385454567</v>
      </c>
      <c r="AE717" s="1">
        <f>'Innlegging av opplysninger'!$B$5*Z717</f>
        <v>3338837.0640312992</v>
      </c>
      <c r="AF717" s="1">
        <f>'Innlegging av opplysninger'!$B$5*AA717</f>
        <v>2985861.674045545</v>
      </c>
      <c r="AG717" s="1"/>
      <c r="AH717" s="1">
        <f>'Innlegging av opplysninger'!$C$11*SUM(X717:AG717)</f>
        <v>9735077.9040272087</v>
      </c>
      <c r="AI717" s="1">
        <f>'Innlegging av opplysninger'!$C$13*(((X717+Z717+AC717+AE717)*Data!M717)+(Z717+AE717)*(1-Data!M717)*1.8/12+Y717+AD717+AA717+AB717+AF717+AG717)</f>
        <v>2033427.399358602</v>
      </c>
      <c r="AJ717" s="1">
        <f>'Innlegging av opplysninger'!$C$13*((X717+Z717+AC717+AE717)*(1-Data!M717)-(Z717+AE717)*(1-Data!M717)*1.8/12)</f>
        <v>11288258.153520737</v>
      </c>
      <c r="AK717" s="83">
        <f t="shared" si="114"/>
        <v>78000000</v>
      </c>
      <c r="AL717" s="83">
        <f t="shared" si="115"/>
        <v>15019000</v>
      </c>
      <c r="AM717" s="83">
        <f t="shared" si="116"/>
        <v>91719000</v>
      </c>
    </row>
    <row r="718" spans="1:39">
      <c r="A718" t="str">
        <f t="shared" si="110"/>
        <v>3005Samferdsel og teknikk</v>
      </c>
      <c r="B718" s="6" t="str">
        <f>Data!A718</f>
        <v>3005</v>
      </c>
      <c r="C718" s="7" t="str">
        <f>Data!B718</f>
        <v>Drammen kommune</v>
      </c>
      <c r="D718" s="7" t="str">
        <f>Data!C718</f>
        <v>Samferdsel og teknikk</v>
      </c>
      <c r="E718" s="1">
        <f>Data!D718</f>
        <v>316.55013388191674</v>
      </c>
      <c r="F718" s="1">
        <f>Data!E718+Data!F718</f>
        <v>51182.508827213016</v>
      </c>
      <c r="G718" s="1">
        <f>Data!G718</f>
        <v>17.188114670106653</v>
      </c>
      <c r="H718" s="1">
        <f t="shared" si="111"/>
        <v>176747236.59999996</v>
      </c>
      <c r="I718" s="1">
        <f t="shared" si="112"/>
        <v>59355.272727272706</v>
      </c>
      <c r="J718" s="1">
        <f t="shared" si="113"/>
        <v>21216791.02472727</v>
      </c>
      <c r="K718" s="1">
        <f>'Innlegging av opplysninger'!$B$4*H718</f>
        <v>22977140.757999998</v>
      </c>
      <c r="L718" s="1"/>
      <c r="M718" s="1">
        <f>'Innlegging av opplysninger'!$B$5*H718</f>
        <v>23153887.994599998</v>
      </c>
      <c r="N718" s="1">
        <f>'Innlegging av opplysninger'!$B$5*I718</f>
        <v>7775.5407272727252</v>
      </c>
      <c r="O718" s="1">
        <f>'Innlegging av opplysninger'!$B$5*J718</f>
        <v>2779399.6242392724</v>
      </c>
      <c r="P718" s="1">
        <f>'Innlegging av opplysninger'!$B$5*K718</f>
        <v>3010005.4392979997</v>
      </c>
      <c r="Q718" s="1"/>
      <c r="R718" s="1">
        <f>'Innlegging av opplysninger'!$C$11*SUM(H718:Q718)</f>
        <v>9498160.5056641232</v>
      </c>
      <c r="S718" s="1">
        <f>'Innlegging av opplysninger'!$C$13*(((H718+J718+M718+O718)*Data!H718)+(J718+O718)*(1-Data!H718)*1.8/12+I718+N718+K718+L718+P718+Q718)</f>
        <v>2159928.2517330614</v>
      </c>
      <c r="T718" s="1">
        <f>'Innlegging av opplysninger'!$C$13*((H718+J718+M718+O718)*(1-Data!H718)-(J718+O718)*(1-Data!H718)*1.8/12)</f>
        <v>10837554.54549153</v>
      </c>
      <c r="U718" s="1">
        <f>Data!I718</f>
        <v>61.4099</v>
      </c>
      <c r="V718" s="1">
        <f>Data!J718+Data!K718</f>
        <v>51488.989397474979</v>
      </c>
      <c r="W718" s="1">
        <f>Data!L718</f>
        <v>0.42289598256958566</v>
      </c>
      <c r="X718" s="1">
        <f t="shared" si="117"/>
        <v>34493822.072727256</v>
      </c>
      <c r="Y718" s="100">
        <f t="shared" si="118"/>
        <v>283.30909090909091</v>
      </c>
      <c r="Z718" s="100">
        <f t="shared" si="119"/>
        <v>4932657.0695999973</v>
      </c>
      <c r="AA718" s="100">
        <f>'Innlegging av opplysninger'!$B$4*X718</f>
        <v>4484196.8694545431</v>
      </c>
      <c r="AB718" s="1"/>
      <c r="AC718" s="1">
        <f>'Innlegging av opplysninger'!$B$5*X718</f>
        <v>4518690.6915272707</v>
      </c>
      <c r="AD718" s="1">
        <f>'Innlegging av opplysninger'!$B$5*Y718</f>
        <v>37.113490909090913</v>
      </c>
      <c r="AE718" s="1">
        <f>'Innlegging av opplysninger'!$B$5*Z718</f>
        <v>646178.07611759962</v>
      </c>
      <c r="AF718" s="1">
        <f>'Innlegging av opplysninger'!$B$5*AA718</f>
        <v>587429.78989854513</v>
      </c>
      <c r="AG718" s="1"/>
      <c r="AH718" s="1">
        <f>'Innlegging av opplysninger'!$C$11*SUM(X718:AG718)</f>
        <v>1887205.2096924668</v>
      </c>
      <c r="AI718" s="1">
        <f>'Innlegging av opplysninger'!$C$13*(((X718+Z718+AC718+AE718)*Data!M718)+(Z718+AE718)*(1-Data!M718)*1.8/12+Y718+AD718+AA718+AB718+AF718+AG718)</f>
        <v>427337.53903696418</v>
      </c>
      <c r="AJ718" s="1">
        <f>'Innlegging av opplysninger'!$C$13*((X718+Z718+AC718+AE718)*(1-Data!M718)-(Z718+AE718)*(1-Data!M718)*1.8/12)</f>
        <v>2155153.8005422009</v>
      </c>
      <c r="AK718" s="83">
        <f t="shared" si="114"/>
        <v>11385000</v>
      </c>
      <c r="AL718" s="83">
        <f t="shared" si="115"/>
        <v>2587000</v>
      </c>
      <c r="AM718" s="83">
        <f t="shared" si="116"/>
        <v>12993000</v>
      </c>
    </row>
    <row r="719" spans="1:39">
      <c r="A719" t="str">
        <f t="shared" si="110"/>
        <v>3005Annet</v>
      </c>
      <c r="B719" s="6" t="str">
        <f>Data!A719</f>
        <v>3005</v>
      </c>
      <c r="C719" s="7" t="str">
        <f>Data!B719</f>
        <v>Drammen kommune</v>
      </c>
      <c r="D719" s="7" t="str">
        <f>Data!C719</f>
        <v>Annet</v>
      </c>
      <c r="E719" s="1">
        <f>Data!D719</f>
        <v>123.77799999999998</v>
      </c>
      <c r="F719" s="1">
        <f>Data!E719+Data!F719</f>
        <v>47022.490359083742</v>
      </c>
      <c r="G719" s="1">
        <f>Data!G719</f>
        <v>10.472943495613116</v>
      </c>
      <c r="H719" s="1">
        <f t="shared" si="111"/>
        <v>63494725.218181811</v>
      </c>
      <c r="I719" s="1">
        <f t="shared" si="112"/>
        <v>14141.672727272726</v>
      </c>
      <c r="J719" s="1">
        <f t="shared" si="113"/>
        <v>7621064.0269090896</v>
      </c>
      <c r="K719" s="1">
        <f>'Innlegging av opplysninger'!$B$4*H719</f>
        <v>8254314.2783636358</v>
      </c>
      <c r="L719" s="1"/>
      <c r="M719" s="1">
        <f>'Innlegging av opplysninger'!$B$5*H719</f>
        <v>8317809.0035818173</v>
      </c>
      <c r="N719" s="1">
        <f>'Innlegging av opplysninger'!$B$5*I719</f>
        <v>1852.5591272727272</v>
      </c>
      <c r="O719" s="1">
        <f>'Innlegging av opplysninger'!$B$5*J719</f>
        <v>998359.38752509083</v>
      </c>
      <c r="P719" s="1">
        <f>'Innlegging av opplysninger'!$B$5*K719</f>
        <v>1081315.1704656363</v>
      </c>
      <c r="Q719" s="1"/>
      <c r="R719" s="1">
        <f>'Innlegging av opplysninger'!$C$11*SUM(H719:Q719)</f>
        <v>3411776.0900415019</v>
      </c>
      <c r="S719" s="1">
        <f>'Innlegging av opplysninger'!$C$13*(((H719+J719+M719+O719)*Data!H719)+(J719+O719)*(1-Data!H719)*1.8/12+I719+N719+K719+L719+P719+Q719)</f>
        <v>662091.03218199185</v>
      </c>
      <c r="T719" s="1">
        <f>'Innlegging av opplysninger'!$C$13*((H719+J719+M719+O719)*(1-Data!H719)-(J719+O719)*(1-Data!H719)*1.8/12)</f>
        <v>4006655.1962958532</v>
      </c>
      <c r="U719" s="1">
        <f>Data!I719</f>
        <v>26.483600000000003</v>
      </c>
      <c r="V719" s="1">
        <f>Data!J719+Data!K719</f>
        <v>51837.360385295047</v>
      </c>
      <c r="W719" s="1">
        <f>Data!L719</f>
        <v>6.3163618239212189</v>
      </c>
      <c r="X719" s="1">
        <f t="shared" si="117"/>
        <v>14976435.463636363</v>
      </c>
      <c r="Y719" s="100">
        <f t="shared" si="118"/>
        <v>1824.8727272727274</v>
      </c>
      <c r="Z719" s="100">
        <f t="shared" si="119"/>
        <v>2141891.2280999999</v>
      </c>
      <c r="AA719" s="100">
        <f>'Innlegging av opplysninger'!$B$4*X719</f>
        <v>1946936.6102727272</v>
      </c>
      <c r="AB719" s="1"/>
      <c r="AC719" s="1">
        <f>'Innlegging av opplysninger'!$B$5*X719</f>
        <v>1961913.0457363636</v>
      </c>
      <c r="AD719" s="1">
        <f>'Innlegging av opplysninger'!$B$5*Y719</f>
        <v>239.0583272727273</v>
      </c>
      <c r="AE719" s="1">
        <f>'Innlegging av opplysninger'!$B$5*Z719</f>
        <v>280587.75088110002</v>
      </c>
      <c r="AF719" s="1">
        <f>'Innlegging av opplysninger'!$B$5*AA719</f>
        <v>255048.69594572726</v>
      </c>
      <c r="AG719" s="1"/>
      <c r="AH719" s="1">
        <f>'Innlegging av opplysninger'!$C$11*SUM(X719:AG719)</f>
        <v>819465.31557381956</v>
      </c>
      <c r="AI719" s="1">
        <f>'Innlegging av opplysninger'!$C$13*(((X719+Z719+AC719+AE719)*Data!M719)+(Z719+AE719)*(1-Data!M719)*1.8/12+Y719+AD719+AA719+AB719+AF719+AG719)</f>
        <v>202745.41121006507</v>
      </c>
      <c r="AJ719" s="1">
        <f>'Innlegging av opplysninger'!$C$13*((X719+Z719+AC719+AE719)*(1-Data!M719)-(Z719+AE719)*(1-Data!M719)*1.8/12)</f>
        <v>918628.17852252978</v>
      </c>
      <c r="AK719" s="83">
        <f t="shared" si="114"/>
        <v>4231000</v>
      </c>
      <c r="AL719" s="83">
        <f t="shared" si="115"/>
        <v>865000</v>
      </c>
      <c r="AM719" s="83">
        <f t="shared" si="116"/>
        <v>4925000</v>
      </c>
    </row>
    <row r="720" spans="1:39">
      <c r="A720" t="str">
        <f t="shared" si="110"/>
        <v>3006Alle</v>
      </c>
      <c r="B720" s="6" t="str">
        <f>Data!A720</f>
        <v>3006</v>
      </c>
      <c r="C720" s="7" t="str">
        <f>Data!B720</f>
        <v>Kongsberg kommune</v>
      </c>
      <c r="D720" s="7" t="str">
        <f>Data!C720</f>
        <v>Alle</v>
      </c>
      <c r="E720" s="1">
        <f>Data!D720</f>
        <v>1558.0772999999972</v>
      </c>
      <c r="F720" s="1">
        <f>Data!E720+Data!F720</f>
        <v>46973.097203917321</v>
      </c>
      <c r="G720" s="1">
        <f>Data!G720</f>
        <v>481.03968910913579</v>
      </c>
      <c r="H720" s="1">
        <f t="shared" si="111"/>
        <v>798411452.33582091</v>
      </c>
      <c r="I720" s="1">
        <f t="shared" si="112"/>
        <v>8176331.1272727307</v>
      </c>
      <c r="J720" s="1">
        <f t="shared" si="113"/>
        <v>96790534.015571237</v>
      </c>
      <c r="K720" s="1">
        <f>'Innlegging av opplysninger'!$B$4*H720</f>
        <v>103793488.80365673</v>
      </c>
      <c r="L720" s="1"/>
      <c r="M720" s="1">
        <f>'Innlegging av opplysninger'!$B$5*H720</f>
        <v>104591900.25599255</v>
      </c>
      <c r="N720" s="1">
        <f>'Innlegging av opplysninger'!$B$5*I720</f>
        <v>1071099.3776727277</v>
      </c>
      <c r="O720" s="1">
        <f>'Innlegging av opplysninger'!$B$5*J720</f>
        <v>12679559.956039833</v>
      </c>
      <c r="P720" s="1">
        <f>'Innlegging av opplysninger'!$B$5*K720</f>
        <v>13596947.033279032</v>
      </c>
      <c r="Q720" s="1"/>
      <c r="R720" s="1">
        <f>'Innlegging av opplysninger'!$C$11*SUM(H720:Q720)</f>
        <v>43286229.890401609</v>
      </c>
      <c r="S720" s="1">
        <f>'Innlegging av opplysninger'!$C$13*(((H720+J720+M720+O720)*Data!H720)+(J720+O720)*(1-Data!H720)*1.8/12+I720+N720+K720+L720+P720+Q720)</f>
        <v>8352654.3575599892</v>
      </c>
      <c r="T720" s="1">
        <f>'Innlegging av opplysninger'!$C$13*((H720+J720+M720+O720)*(1-Data!H720)-(J720+O720)*(1-Data!H720)*1.8/12)</f>
        <v>50881133.913515903</v>
      </c>
      <c r="U720" s="1">
        <f>Data!I720</f>
        <v>180.82850000000005</v>
      </c>
      <c r="V720" s="1">
        <f>Data!J720+Data!K720</f>
        <v>49007.582110489551</v>
      </c>
      <c r="W720" s="1">
        <f>Data!L720</f>
        <v>596.71412415631369</v>
      </c>
      <c r="X720" s="1">
        <f t="shared" si="117"/>
        <v>96676009.763636321</v>
      </c>
      <c r="Y720" s="100">
        <f t="shared" si="118"/>
        <v>1177122.7636363634</v>
      </c>
      <c r="Z720" s="100">
        <f t="shared" si="119"/>
        <v>13992997.951399993</v>
      </c>
      <c r="AA720" s="100">
        <f>'Innlegging av opplysninger'!$B$4*X720</f>
        <v>12567881.269272722</v>
      </c>
      <c r="AB720" s="1"/>
      <c r="AC720" s="1">
        <f>'Innlegging av opplysninger'!$B$5*X720</f>
        <v>12664557.279036358</v>
      </c>
      <c r="AD720" s="1">
        <f>'Innlegging av opplysninger'!$B$5*Y720</f>
        <v>154203.08203636363</v>
      </c>
      <c r="AE720" s="1">
        <f>'Innlegging av opplysninger'!$B$5*Z720</f>
        <v>1833082.7316333991</v>
      </c>
      <c r="AF720" s="1">
        <f>'Innlegging av opplysninger'!$B$5*AA720</f>
        <v>1646392.4462747267</v>
      </c>
      <c r="AG720" s="1"/>
      <c r="AH720" s="1">
        <f>'Innlegging av opplysninger'!$C$11*SUM(X720:AG720)</f>
        <v>5347065.3969031982</v>
      </c>
      <c r="AI720" s="1">
        <f>'Innlegging av opplysninger'!$C$13*(((X720+Z720+AC720+AE720)*Data!M720)+(Z720+AE720)*(1-Data!M720)*1.8/12+Y720+AD720+AA720+AB720+AF720+AG720)</f>
        <v>1119381.4207031317</v>
      </c>
      <c r="AJ720" s="1">
        <f>'Innlegging av opplysninger'!$C$13*((X720+Z720+AC720+AE720)*(1-Data!M720)-(Z720+AE720)*(1-Data!M720)*1.8/12)</f>
        <v>6197655.4382170327</v>
      </c>
      <c r="AK720" s="83">
        <f t="shared" si="114"/>
        <v>48633000</v>
      </c>
      <c r="AL720" s="83">
        <f t="shared" si="115"/>
        <v>9472000</v>
      </c>
      <c r="AM720" s="83">
        <f t="shared" si="116"/>
        <v>57079000</v>
      </c>
    </row>
    <row r="721" spans="1:39">
      <c r="A721" t="str">
        <f t="shared" si="110"/>
        <v>3006Administrasjon</v>
      </c>
      <c r="B721" s="6" t="str">
        <f>Data!A721</f>
        <v>3006</v>
      </c>
      <c r="C721" s="7" t="str">
        <f>Data!B721</f>
        <v>Kongsberg kommune</v>
      </c>
      <c r="D721" s="7" t="str">
        <f>Data!C721</f>
        <v>Administrasjon</v>
      </c>
      <c r="E721" s="1">
        <f>Data!D721</f>
        <v>104.40199999999999</v>
      </c>
      <c r="F721" s="1">
        <f>Data!E721+Data!F721</f>
        <v>47906.643734475088</v>
      </c>
      <c r="G721" s="1">
        <f>Data!G721</f>
        <v>20.685427482232146</v>
      </c>
      <c r="H721" s="1">
        <f t="shared" si="111"/>
        <v>54562357.300000004</v>
      </c>
      <c r="I721" s="1">
        <f t="shared" si="112"/>
        <v>23559.272727272728</v>
      </c>
      <c r="J721" s="1">
        <f t="shared" si="113"/>
        <v>6550309.9887272734</v>
      </c>
      <c r="K721" s="1">
        <f>'Innlegging av opplysninger'!$B$4*H721</f>
        <v>7093106.449000001</v>
      </c>
      <c r="L721" s="1"/>
      <c r="M721" s="1">
        <f>'Innlegging av opplysninger'!$B$5*H721</f>
        <v>7147668.8063000012</v>
      </c>
      <c r="N721" s="1">
        <f>'Innlegging av opplysninger'!$B$5*I721</f>
        <v>3086.2647272727277</v>
      </c>
      <c r="O721" s="1">
        <f>'Innlegging av opplysninger'!$B$5*J721</f>
        <v>858090.60852327291</v>
      </c>
      <c r="P721" s="1">
        <f>'Innlegging av opplysninger'!$B$5*K721</f>
        <v>929196.9448190002</v>
      </c>
      <c r="Q721" s="1"/>
      <c r="R721" s="1">
        <f>'Innlegging av opplysninger'!$C$11*SUM(H721:Q721)</f>
        <v>2932360.2741233162</v>
      </c>
      <c r="S721" s="1">
        <f>'Innlegging av opplysninger'!$C$13*(((H721+J721+M721+O721)*Data!H721)+(J721+O721)*(1-Data!H721)*1.8/12+I721+N721+K721+L721+P721+Q721)</f>
        <v>731843.27411017043</v>
      </c>
      <c r="T721" s="1">
        <f>'Innlegging av opplysninger'!$C$13*((H721+J721+M721+O721)*(1-Data!H721)-(J721+O721)*(1-Data!H721)*1.8/12)</f>
        <v>3280860.2589006834</v>
      </c>
      <c r="U721" s="1">
        <f>Data!I721</f>
        <v>19.3</v>
      </c>
      <c r="V721" s="1">
        <f>Data!J721+Data!K721</f>
        <v>57547.609153713303</v>
      </c>
      <c r="W721" s="1">
        <f>Data!L721</f>
        <v>0</v>
      </c>
      <c r="X721" s="1">
        <f t="shared" si="117"/>
        <v>12116387.527272727</v>
      </c>
      <c r="Y721" s="100">
        <f t="shared" si="118"/>
        <v>0</v>
      </c>
      <c r="Z721" s="100">
        <f t="shared" si="119"/>
        <v>1732643.4163999998</v>
      </c>
      <c r="AA721" s="100">
        <f>'Innlegging av opplysninger'!$B$4*X721</f>
        <v>1575130.3785454547</v>
      </c>
      <c r="AB721" s="1"/>
      <c r="AC721" s="1">
        <f>'Innlegging av opplysninger'!$B$5*X721</f>
        <v>1587246.7660727273</v>
      </c>
      <c r="AD721" s="1">
        <f>'Innlegging av opplysninger'!$B$5*Y721</f>
        <v>0</v>
      </c>
      <c r="AE721" s="1">
        <f>'Innlegging av opplysninger'!$B$5*Z721</f>
        <v>226976.28754839997</v>
      </c>
      <c r="AF721" s="1">
        <f>'Innlegging av opplysninger'!$B$5*AA721</f>
        <v>206342.07958945457</v>
      </c>
      <c r="AG721" s="1"/>
      <c r="AH721" s="1">
        <f>'Innlegging av opplysninger'!$C$11*SUM(X721:AG721)</f>
        <v>662899.60530629312</v>
      </c>
      <c r="AI721" s="1">
        <f>'Innlegging av opplysninger'!$C$13*(((X721+Z721+AC721+AE721)*Data!M721)+(Z721+AE721)*(1-Data!M721)*1.8/12+Y721+AD721+AA721+AB721+AF721+AG721)</f>
        <v>218840.10462104518</v>
      </c>
      <c r="AJ721" s="1">
        <f>'Innlegging av opplysninger'!$C$13*((X721+Z721+AC721+AE721)*(1-Data!M721)-(Z721+AE721)*(1-Data!M721)*1.8/12)</f>
        <v>688285.67106125061</v>
      </c>
      <c r="AK721" s="83">
        <f t="shared" si="114"/>
        <v>3595000</v>
      </c>
      <c r="AL721" s="83">
        <f t="shared" si="115"/>
        <v>951000</v>
      </c>
      <c r="AM721" s="83">
        <f t="shared" si="116"/>
        <v>3969000</v>
      </c>
    </row>
    <row r="722" spans="1:39">
      <c r="A722" t="str">
        <f t="shared" si="110"/>
        <v>3006Undervisning</v>
      </c>
      <c r="B722" s="6" t="str">
        <f>Data!A722</f>
        <v>3006</v>
      </c>
      <c r="C722" s="7" t="str">
        <f>Data!B722</f>
        <v>Kongsberg kommune</v>
      </c>
      <c r="D722" s="7" t="str">
        <f>Data!C722</f>
        <v>Undervisning</v>
      </c>
      <c r="E722" s="1">
        <f>Data!D722</f>
        <v>481.40389999999996</v>
      </c>
      <c r="F722" s="1">
        <f>Data!E722+Data!F722</f>
        <v>47006.966652984447</v>
      </c>
      <c r="G722" s="1">
        <f>Data!G722</f>
        <v>6.2919515192959574</v>
      </c>
      <c r="H722" s="1">
        <f t="shared" si="111"/>
        <v>246865495.35181808</v>
      </c>
      <c r="I722" s="1">
        <f t="shared" si="112"/>
        <v>33043.309090909075</v>
      </c>
      <c r="J722" s="1">
        <f t="shared" si="113"/>
        <v>29627824.639309078</v>
      </c>
      <c r="K722" s="1">
        <f>'Innlegging av opplysninger'!$B$4*H722</f>
        <v>32092514.395736352</v>
      </c>
      <c r="L722" s="1"/>
      <c r="M722" s="1">
        <f>'Innlegging av opplysninger'!$B$5*H722</f>
        <v>32339379.891088169</v>
      </c>
      <c r="N722" s="1">
        <f>'Innlegging av opplysninger'!$B$5*I722</f>
        <v>4328.6734909090892</v>
      </c>
      <c r="O722" s="1">
        <f>'Innlegging av opplysninger'!$B$5*J722</f>
        <v>3881245.0277494895</v>
      </c>
      <c r="P722" s="1">
        <f>'Innlegging av opplysninger'!$B$5*K722</f>
        <v>4204119.3858414618</v>
      </c>
      <c r="Q722" s="1"/>
      <c r="R722" s="1">
        <f>'Innlegging av opplysninger'!$C$11*SUM(H722:Q722)</f>
        <v>13263822.125616729</v>
      </c>
      <c r="S722" s="1">
        <f>'Innlegging av opplysninger'!$C$13*(((H722+J722+M722+O722)*Data!H722)+(J722+O722)*(1-Data!H722)*1.8/12+I722+N722+K722+L722+P722+Q722)</f>
        <v>2317712.1912410776</v>
      </c>
      <c r="T722" s="1">
        <f>'Innlegging av opplysninger'!$C$13*((H722+J722+M722+O722)*(1-Data!H722)-(J722+O722)*(1-Data!H722)*1.8/12)</f>
        <v>15832781.24381339</v>
      </c>
      <c r="U722" s="1">
        <f>Data!I722</f>
        <v>48.439600000000006</v>
      </c>
      <c r="V722" s="1">
        <f>Data!J722+Data!K722</f>
        <v>48915.098579812111</v>
      </c>
      <c r="W722" s="1">
        <f>Data!L722</f>
        <v>7.6524166178085702</v>
      </c>
      <c r="X722" s="1">
        <f t="shared" si="117"/>
        <v>25848303.372727275</v>
      </c>
      <c r="Y722" s="100">
        <f t="shared" si="118"/>
        <v>4043.7818181818188</v>
      </c>
      <c r="Z722" s="100">
        <f t="shared" si="119"/>
        <v>3696885.6431</v>
      </c>
      <c r="AA722" s="100">
        <f>'Innlegging av opplysninger'!$B$4*X722</f>
        <v>3360279.438454546</v>
      </c>
      <c r="AB722" s="1"/>
      <c r="AC722" s="1">
        <f>'Innlegging av opplysninger'!$B$5*X722</f>
        <v>3386127.7418272733</v>
      </c>
      <c r="AD722" s="1">
        <f>'Innlegging av opplysninger'!$B$5*Y722</f>
        <v>529.73541818181832</v>
      </c>
      <c r="AE722" s="1">
        <f>'Innlegging av opplysninger'!$B$5*Z722</f>
        <v>484292.01924610004</v>
      </c>
      <c r="AF722" s="1">
        <f>'Innlegging av opplysninger'!$B$5*AA722</f>
        <v>440196.60643754556</v>
      </c>
      <c r="AG722" s="1"/>
      <c r="AH722" s="1">
        <f>'Innlegging av opplysninger'!$C$11*SUM(X722:AG722)</f>
        <v>1414385.016883106</v>
      </c>
      <c r="AI722" s="1">
        <f>'Innlegging av opplysninger'!$C$13*(((X722+Z722+AC722+AE722)*Data!M722)+(Z722+AE722)*(1-Data!M722)*1.8/12+Y722+AD722+AA722+AB722+AF722+AG722)</f>
        <v>254740.5601235044</v>
      </c>
      <c r="AJ722" s="1">
        <f>'Innlegging av opplysninger'!$C$13*((X722+Z722+AC722+AE722)*(1-Data!M722)-(Z722+AE722)*(1-Data!M722)*1.8/12)</f>
        <v>1680733.6735060089</v>
      </c>
      <c r="AK722" s="83">
        <f t="shared" si="114"/>
        <v>14678000</v>
      </c>
      <c r="AL722" s="83">
        <f t="shared" si="115"/>
        <v>2572000</v>
      </c>
      <c r="AM722" s="83">
        <f t="shared" si="116"/>
        <v>17514000</v>
      </c>
    </row>
    <row r="723" spans="1:39">
      <c r="A723" t="str">
        <f t="shared" si="110"/>
        <v>3006Barnehager</v>
      </c>
      <c r="B723" s="6" t="str">
        <f>Data!A723</f>
        <v>3006</v>
      </c>
      <c r="C723" s="7" t="str">
        <f>Data!B723</f>
        <v>Kongsberg kommune</v>
      </c>
      <c r="D723" s="7" t="str">
        <f>Data!C723</f>
        <v>Barnehager</v>
      </c>
      <c r="E723" s="1">
        <f>Data!D723</f>
        <v>104.38609999999998</v>
      </c>
      <c r="F723" s="1">
        <f>Data!E723+Data!F723</f>
        <v>41005.494569359995</v>
      </c>
      <c r="G723" s="1">
        <f>Data!G723</f>
        <v>0</v>
      </c>
      <c r="H723" s="1">
        <f t="shared" si="111"/>
        <v>46695312.61818184</v>
      </c>
      <c r="I723" s="1">
        <f t="shared" si="112"/>
        <v>0</v>
      </c>
      <c r="J723" s="1">
        <f t="shared" si="113"/>
        <v>5603437.5141818207</v>
      </c>
      <c r="K723" s="1">
        <f>'Innlegging av opplysninger'!$B$4*H723</f>
        <v>6070390.6403636392</v>
      </c>
      <c r="L723" s="1"/>
      <c r="M723" s="1">
        <f>'Innlegging av opplysninger'!$B$5*H723</f>
        <v>6117085.9529818213</v>
      </c>
      <c r="N723" s="1">
        <f>'Innlegging av opplysninger'!$B$5*I723</f>
        <v>0</v>
      </c>
      <c r="O723" s="1">
        <f>'Innlegging av opplysninger'!$B$5*J723</f>
        <v>734050.31435781857</v>
      </c>
      <c r="P723" s="1">
        <f>'Innlegging av opplysninger'!$B$5*K723</f>
        <v>795221.17388763675</v>
      </c>
      <c r="Q723" s="1"/>
      <c r="R723" s="1">
        <f>'Innlegging av opplysninger'!$C$11*SUM(H723:Q723)</f>
        <v>2508588.9321302739</v>
      </c>
      <c r="S723" s="1">
        <f>'Innlegging av opplysninger'!$C$13*(((H723+J723+M723+O723)*Data!H723)+(J723+O723)*(1-Data!H723)*1.8/12+I723+N723+K723+L723+P723+Q723)</f>
        <v>411830.23455379915</v>
      </c>
      <c r="T723" s="1">
        <f>'Innlegging av opplysninger'!$C$13*((H723+J723+M723+O723)*(1-Data!H723)-(J723+O723)*(1-Data!H723)*1.8/12)</f>
        <v>3020975.6725718384</v>
      </c>
      <c r="U723" s="1">
        <f>Data!I723</f>
        <v>7.3</v>
      </c>
      <c r="V723" s="1">
        <f>Data!J723+Data!K723</f>
        <v>48200.246575342455</v>
      </c>
      <c r="W723" s="1">
        <f>Data!L723</f>
        <v>0</v>
      </c>
      <c r="X723" s="1">
        <f t="shared" si="117"/>
        <v>3838492.3636363619</v>
      </c>
      <c r="Y723" s="100">
        <f t="shared" si="118"/>
        <v>0</v>
      </c>
      <c r="Z723" s="100">
        <f t="shared" si="119"/>
        <v>548904.4079999997</v>
      </c>
      <c r="AA723" s="100">
        <f>'Innlegging av opplysninger'!$B$4*X723</f>
        <v>499004.00727272709</v>
      </c>
      <c r="AB723" s="1"/>
      <c r="AC723" s="1">
        <f>'Innlegging av opplysninger'!$B$5*X723</f>
        <v>502842.49963636341</v>
      </c>
      <c r="AD723" s="1">
        <f>'Innlegging av opplysninger'!$B$5*Y723</f>
        <v>0</v>
      </c>
      <c r="AE723" s="1">
        <f>'Innlegging av opplysninger'!$B$5*Z723</f>
        <v>71906.477447999961</v>
      </c>
      <c r="AF723" s="1">
        <f>'Innlegging av opplysninger'!$B$5*AA723</f>
        <v>65369.524952727254</v>
      </c>
      <c r="AG723" s="1"/>
      <c r="AH723" s="1">
        <f>'Innlegging av opplysninger'!$C$11*SUM(X723:AG723)</f>
        <v>210007.73267595479</v>
      </c>
      <c r="AI723" s="1">
        <f>'Innlegging av opplysninger'!$C$13*(((X723+Z723+AC723+AE723)*Data!M723)+(Z723+AE723)*(1-Data!M723)*1.8/12+Y723+AD723+AA723+AB723+AF723+AG723)</f>
        <v>37924.077889866749</v>
      </c>
      <c r="AJ723" s="1">
        <f>'Innlegging av opplysninger'!$C$13*((X723+Z723+AC723+AE723)*(1-Data!M723)-(Z723+AE723)*(1-Data!M723)*1.8/12)</f>
        <v>249454.92471933455</v>
      </c>
      <c r="AK723" s="83">
        <f t="shared" si="114"/>
        <v>2719000</v>
      </c>
      <c r="AL723" s="83">
        <f t="shared" si="115"/>
        <v>450000</v>
      </c>
      <c r="AM723" s="83">
        <f t="shared" si="116"/>
        <v>3270000</v>
      </c>
    </row>
    <row r="724" spans="1:39">
      <c r="A724" t="str">
        <f t="shared" si="110"/>
        <v>3006Helse/pleie/omsorg</v>
      </c>
      <c r="B724" s="6" t="str">
        <f>Data!A724</f>
        <v>3006</v>
      </c>
      <c r="C724" s="7" t="str">
        <f>Data!B724</f>
        <v>Kongsberg kommune</v>
      </c>
      <c r="D724" s="7" t="str">
        <f>Data!C724</f>
        <v>Helse/pleie/omsorg</v>
      </c>
      <c r="E724" s="1">
        <f>Data!D724</f>
        <v>699.96720000000073</v>
      </c>
      <c r="F724" s="1">
        <f>Data!E724+Data!F724</f>
        <v>46783.029066504736</v>
      </c>
      <c r="G724" s="1">
        <f>Data!G724</f>
        <v>955.82348715768342</v>
      </c>
      <c r="H724" s="1">
        <f t="shared" si="111"/>
        <v>357235482.14399958</v>
      </c>
      <c r="I724" s="1">
        <f t="shared" si="112"/>
        <v>7298673.7090909118</v>
      </c>
      <c r="J724" s="1">
        <f t="shared" si="113"/>
        <v>43744098.702370852</v>
      </c>
      <c r="K724" s="1">
        <f>'Innlegging av opplysninger'!$B$4*H724</f>
        <v>46440612.678719945</v>
      </c>
      <c r="L724" s="1"/>
      <c r="M724" s="1">
        <f>'Innlegging av opplysninger'!$B$5*H724</f>
        <v>46797848.160863943</v>
      </c>
      <c r="N724" s="1">
        <f>'Innlegging av opplysninger'!$B$5*I724</f>
        <v>956126.25589090947</v>
      </c>
      <c r="O724" s="1">
        <f>'Innlegging av opplysninger'!$B$5*J724</f>
        <v>5730476.9300105823</v>
      </c>
      <c r="P724" s="1">
        <f>'Innlegging av opplysninger'!$B$5*K724</f>
        <v>6083720.2609123131</v>
      </c>
      <c r="Q724" s="1"/>
      <c r="R724" s="1">
        <f>'Innlegging av opplysninger'!$C$11*SUM(H724:Q724)</f>
        <v>19542907.475990638</v>
      </c>
      <c r="S724" s="1">
        <f>'Innlegging av opplysninger'!$C$13*(((H724+J724+M724+O724)*Data!H724)+(J724+O724)*(1-Data!H724)*1.8/12+I724+N724+K724+L724+P724+Q724)</f>
        <v>3874112.8168347375</v>
      </c>
      <c r="T724" s="1">
        <f>'Innlegging av opplysninger'!$C$13*((H724+J724+M724+O724)*(1-Data!H724)-(J724+O724)*(1-Data!H724)*1.8/12)</f>
        <v>22868813.202941928</v>
      </c>
      <c r="U724" s="1">
        <f>Data!I724</f>
        <v>85.109300000000005</v>
      </c>
      <c r="V724" s="1">
        <f>Data!J724+Data!K724</f>
        <v>46676.067010303224</v>
      </c>
      <c r="W724" s="1">
        <f>Data!L724</f>
        <v>1221.5428866175614</v>
      </c>
      <c r="X724" s="1">
        <f t="shared" si="117"/>
        <v>43337098.800000004</v>
      </c>
      <c r="Y724" s="100">
        <f t="shared" si="118"/>
        <v>1134159.9272727275</v>
      </c>
      <c r="Z724" s="100">
        <f t="shared" si="119"/>
        <v>6359389.9980000006</v>
      </c>
      <c r="AA724" s="100">
        <f>'Innlegging av opplysninger'!$B$4*X724</f>
        <v>5633822.8440000005</v>
      </c>
      <c r="AB724" s="1"/>
      <c r="AC724" s="1">
        <f>'Innlegging av opplysninger'!$B$5*X724</f>
        <v>5677159.9428000012</v>
      </c>
      <c r="AD724" s="1">
        <f>'Innlegging av opplysninger'!$B$5*Y724</f>
        <v>148574.9504727273</v>
      </c>
      <c r="AE724" s="1">
        <f>'Innlegging av opplysninger'!$B$5*Z724</f>
        <v>833080.08973800007</v>
      </c>
      <c r="AF724" s="1">
        <f>'Innlegging av opplysninger'!$B$5*AA724</f>
        <v>738030.79256400012</v>
      </c>
      <c r="AG724" s="1"/>
      <c r="AH724" s="1">
        <f>'Innlegging av opplysninger'!$C$11*SUM(X724:AG724)</f>
        <v>2426730.0591042037</v>
      </c>
      <c r="AI724" s="1">
        <f>'Innlegging av opplysninger'!$C$13*(((X724+Z724+AC724+AE724)*Data!M724)+(Z724+AE724)*(1-Data!M724)*1.8/12+Y724+AD724+AA724+AB724+AF724+AG724)</f>
        <v>473066.9179680777</v>
      </c>
      <c r="AJ724" s="1">
        <f>'Innlegging av opplysninger'!$C$13*((X724+Z724+AC724+AE724)*(1-Data!M724)-(Z724+AE724)*(1-Data!M724)*1.8/12)</f>
        <v>2847721.5839639897</v>
      </c>
      <c r="AK724" s="83">
        <f t="shared" si="114"/>
        <v>21970000</v>
      </c>
      <c r="AL724" s="83">
        <f t="shared" si="115"/>
        <v>4347000</v>
      </c>
      <c r="AM724" s="83">
        <f t="shared" si="116"/>
        <v>25717000</v>
      </c>
    </row>
    <row r="725" spans="1:39">
      <c r="A725" t="str">
        <f t="shared" si="110"/>
        <v>3006Samferdsel og teknikk</v>
      </c>
      <c r="B725" s="6" t="str">
        <f>Data!A725</f>
        <v>3006</v>
      </c>
      <c r="C725" s="7" t="str">
        <f>Data!B725</f>
        <v>Kongsberg kommune</v>
      </c>
      <c r="D725" s="7" t="str">
        <f>Data!C725</f>
        <v>Samferdsel og teknikk</v>
      </c>
      <c r="E725" s="1">
        <f>Data!D725</f>
        <v>117.98999999999998</v>
      </c>
      <c r="F725" s="1">
        <f>Data!E725+Data!F725</f>
        <v>49795.303015792299</v>
      </c>
      <c r="G725" s="1">
        <f>Data!G725</f>
        <v>558.78998220188168</v>
      </c>
      <c r="H725" s="1">
        <f t="shared" si="111"/>
        <v>64094703.30363635</v>
      </c>
      <c r="I725" s="1">
        <f t="shared" si="112"/>
        <v>719254.14545454551</v>
      </c>
      <c r="J725" s="1">
        <f t="shared" si="113"/>
        <v>7777674.8938909071</v>
      </c>
      <c r="K725" s="1">
        <f>'Innlegging av opplysninger'!$B$4*H725</f>
        <v>8332311.4294727258</v>
      </c>
      <c r="L725" s="1"/>
      <c r="M725" s="1">
        <f>'Innlegging av opplysninger'!$B$5*H725</f>
        <v>8396406.1327763628</v>
      </c>
      <c r="N725" s="1">
        <f>'Innlegging av opplysninger'!$B$5*I725</f>
        <v>94222.293054545458</v>
      </c>
      <c r="O725" s="1">
        <f>'Innlegging av opplysninger'!$B$5*J725</f>
        <v>1018875.4110997089</v>
      </c>
      <c r="P725" s="1">
        <f>'Innlegging av opplysninger'!$B$5*K725</f>
        <v>1091532.797260927</v>
      </c>
      <c r="Q725" s="1"/>
      <c r="R725" s="1">
        <f>'Innlegging av opplysninger'!$C$11*SUM(H725:Q725)</f>
        <v>3477949.2554525505</v>
      </c>
      <c r="S725" s="1">
        <f>'Innlegging av opplysninger'!$C$13*(((H725+J725+M725+O725)*Data!H725)+(J725+O725)*(1-Data!H725)*1.8/12+I725+N725+K725+L725+P725+Q725)</f>
        <v>675580.68881894764</v>
      </c>
      <c r="T725" s="1">
        <f>'Innlegging av opplysninger'!$C$13*((H725+J725+M725+O725)*(1-Data!H725)-(J725+O725)*(1-Data!H725)*1.8/12)</f>
        <v>4083718.2923266473</v>
      </c>
      <c r="U725" s="1">
        <f>Data!I725</f>
        <v>12.6861</v>
      </c>
      <c r="V725" s="1">
        <f>Data!J725+Data!K725</f>
        <v>47630.312376012596</v>
      </c>
      <c r="W725" s="1">
        <f>Data!L725</f>
        <v>169.50441822151802</v>
      </c>
      <c r="X725" s="1">
        <f t="shared" si="117"/>
        <v>6591740.790909091</v>
      </c>
      <c r="Y725" s="100">
        <f t="shared" si="118"/>
        <v>23458.363636363632</v>
      </c>
      <c r="Z725" s="100">
        <f t="shared" si="119"/>
        <v>945973.47909999988</v>
      </c>
      <c r="AA725" s="100">
        <f>'Innlegging av opplysninger'!$B$4*X725</f>
        <v>856926.30281818181</v>
      </c>
      <c r="AB725" s="1"/>
      <c r="AC725" s="1">
        <f>'Innlegging av opplysninger'!$B$5*X725</f>
        <v>863518.04360909096</v>
      </c>
      <c r="AD725" s="1">
        <f>'Innlegging av opplysninger'!$B$5*Y725</f>
        <v>3073.0456363636358</v>
      </c>
      <c r="AE725" s="1">
        <f>'Innlegging av opplysninger'!$B$5*Z725</f>
        <v>123922.52576209999</v>
      </c>
      <c r="AF725" s="1">
        <f>'Innlegging av opplysninger'!$B$5*AA725</f>
        <v>112257.34566918183</v>
      </c>
      <c r="AG725" s="1"/>
      <c r="AH725" s="1">
        <f>'Innlegging av opplysninger'!$C$11*SUM(X725:AG725)</f>
        <v>361793.05609133409</v>
      </c>
      <c r="AI725" s="1">
        <f>'Innlegging av opplysninger'!$C$13*(((X725+Z725+AC725+AE725)*Data!M725)+(Z725+AE725)*(1-Data!M725)*1.8/12+Y725+AD725+AA725+AB725+AF725+AG725)</f>
        <v>69542.070822672671</v>
      </c>
      <c r="AJ725" s="1">
        <f>'Innlegging av opplysninger'!$C$13*((X725+Z725+AC725+AE725)*(1-Data!M725)-(Z725+AE725)*(1-Data!M725)*1.8/12)</f>
        <v>425543.16382862662</v>
      </c>
      <c r="AK725" s="83">
        <f t="shared" si="114"/>
        <v>3840000</v>
      </c>
      <c r="AL725" s="83">
        <f t="shared" si="115"/>
        <v>745000</v>
      </c>
      <c r="AM725" s="83">
        <f t="shared" si="116"/>
        <v>4509000</v>
      </c>
    </row>
    <row r="726" spans="1:39">
      <c r="A726" t="str">
        <f t="shared" si="110"/>
        <v>3006Annet</v>
      </c>
      <c r="B726" s="6" t="str">
        <f>Data!A726</f>
        <v>3006</v>
      </c>
      <c r="C726" s="7" t="str">
        <f>Data!B726</f>
        <v>Kongsberg kommune</v>
      </c>
      <c r="D726" s="7" t="str">
        <f>Data!C726</f>
        <v>Annet</v>
      </c>
      <c r="E726" s="1">
        <f>Data!D726</f>
        <v>49.928100000000001</v>
      </c>
      <c r="F726" s="1">
        <f>Data!E726+Data!F726</f>
        <v>53166.306114859843</v>
      </c>
      <c r="G726" s="1">
        <f>Data!G726</f>
        <v>186.90336704180609</v>
      </c>
      <c r="H726" s="1">
        <f t="shared" si="111"/>
        <v>28958101.618181817</v>
      </c>
      <c r="I726" s="1">
        <f t="shared" si="112"/>
        <v>101800.69090909089</v>
      </c>
      <c r="J726" s="1">
        <f t="shared" si="113"/>
        <v>3487188.277090909</v>
      </c>
      <c r="K726" s="1">
        <f>'Innlegging av opplysninger'!$B$4*H726</f>
        <v>3764553.2103636363</v>
      </c>
      <c r="L726" s="1"/>
      <c r="M726" s="1">
        <f>'Innlegging av opplysninger'!$B$5*H726</f>
        <v>3793511.3119818182</v>
      </c>
      <c r="N726" s="1">
        <f>'Innlegging av opplysninger'!$B$5*I726</f>
        <v>13335.890509090907</v>
      </c>
      <c r="O726" s="1">
        <f>'Innlegging av opplysninger'!$B$5*J726</f>
        <v>456821.66429890908</v>
      </c>
      <c r="P726" s="1">
        <f>'Innlegging av opplysninger'!$B$5*K726</f>
        <v>493156.47055763635</v>
      </c>
      <c r="Q726" s="1"/>
      <c r="R726" s="1">
        <f>'Innlegging av opplysninger'!$C$11*SUM(H726:Q726)</f>
        <v>1560601.8270879304</v>
      </c>
      <c r="S726" s="1">
        <f>'Innlegging av opplysninger'!$C$13*(((H726+J726+M726+O726)*Data!H726)+(J726+O726)*(1-Data!H726)*1.8/12+I726+N726+K726+L726+P726+Q726)</f>
        <v>341445.31110555114</v>
      </c>
      <c r="T726" s="1">
        <f>'Innlegging av opplysninger'!$C$13*((H726+J726+M726+O726)*(1-Data!H726)-(J726+O726)*(1-Data!H726)*1.8/12)</f>
        <v>1794115.08385688</v>
      </c>
      <c r="U726" s="1">
        <f>Data!I726</f>
        <v>7.9935</v>
      </c>
      <c r="V726" s="1">
        <f>Data!J726+Data!K726</f>
        <v>56695.915431287918</v>
      </c>
      <c r="W726" s="1">
        <f>Data!L726</f>
        <v>177.29780446612872</v>
      </c>
      <c r="X726" s="1">
        <f t="shared" si="117"/>
        <v>4943986.9090909082</v>
      </c>
      <c r="Y726" s="100">
        <f t="shared" si="118"/>
        <v>15460.690909090908</v>
      </c>
      <c r="Z726" s="100">
        <f t="shared" si="119"/>
        <v>709201.00679999974</v>
      </c>
      <c r="AA726" s="100">
        <f>'Innlegging av opplysninger'!$B$4*X726</f>
        <v>642718.2981818181</v>
      </c>
      <c r="AB726" s="1"/>
      <c r="AC726" s="1">
        <f>'Innlegging av opplysninger'!$B$5*X726</f>
        <v>647662.28509090899</v>
      </c>
      <c r="AD726" s="1">
        <f>'Innlegging av opplysninger'!$B$5*Y726</f>
        <v>2025.3505090909091</v>
      </c>
      <c r="AE726" s="1">
        <f>'Innlegging av opplysninger'!$B$5*Z726</f>
        <v>92905.331890799964</v>
      </c>
      <c r="AF726" s="1">
        <f>'Innlegging av opplysninger'!$B$5*AA726</f>
        <v>84196.097061818175</v>
      </c>
      <c r="AG726" s="1"/>
      <c r="AH726" s="1">
        <f>'Innlegging av opplysninger'!$C$11*SUM(X726:AG726)</f>
        <v>271249.92684230855</v>
      </c>
      <c r="AI726" s="1">
        <f>'Innlegging av opplysninger'!$C$13*(((X726+Z726+AC726+AE726)*Data!M726)+(Z726+AE726)*(1-Data!M726)*1.8/12+Y726+AD726+AA726+AB726+AF726+AG726)</f>
        <v>65084.894294755373</v>
      </c>
      <c r="AJ726" s="1">
        <f>'Innlegging av opplysninger'!$C$13*((X726+Z726+AC726+AE726)*(1-Data!M726)-(Z726+AE726)*(1-Data!M726)*1.8/12)</f>
        <v>306099.21612103528</v>
      </c>
      <c r="AK726" s="83">
        <f t="shared" si="114"/>
        <v>1832000</v>
      </c>
      <c r="AL726" s="83">
        <f t="shared" si="115"/>
        <v>407000</v>
      </c>
      <c r="AM726" s="83">
        <f t="shared" si="116"/>
        <v>2100000</v>
      </c>
    </row>
    <row r="727" spans="1:39">
      <c r="A727" t="str">
        <f t="shared" si="110"/>
        <v>3007Alle</v>
      </c>
      <c r="B727" s="6" t="str">
        <f>Data!A727</f>
        <v>3007</v>
      </c>
      <c r="C727" s="7" t="str">
        <f>Data!B727</f>
        <v>Ringerike kommune</v>
      </c>
      <c r="D727" s="7" t="str">
        <f>Data!C727</f>
        <v>Alle</v>
      </c>
      <c r="E727" s="1">
        <f>Data!D727</f>
        <v>1716.3542999999984</v>
      </c>
      <c r="F727" s="1">
        <f>Data!E727+Data!F727</f>
        <v>46277.45072117891</v>
      </c>
      <c r="G727" s="1">
        <f>Data!G727</f>
        <v>533.98146874453687</v>
      </c>
      <c r="H727" s="1">
        <f t="shared" si="111"/>
        <v>866492744.05454671</v>
      </c>
      <c r="I727" s="1">
        <f t="shared" si="112"/>
        <v>9998196.9818181861</v>
      </c>
      <c r="J727" s="1">
        <f t="shared" si="113"/>
        <v>105178912.92436379</v>
      </c>
      <c r="K727" s="1">
        <f>'Innlegging av opplysninger'!$B$4*H727</f>
        <v>112644056.72709107</v>
      </c>
      <c r="L727" s="1"/>
      <c r="M727" s="1">
        <f>'Innlegging av opplysninger'!$B$5*H727</f>
        <v>113510549.47114563</v>
      </c>
      <c r="N727" s="1">
        <f>'Innlegging av opplysninger'!$B$5*I727</f>
        <v>1309763.8046181824</v>
      </c>
      <c r="O727" s="1">
        <f>'Innlegging av opplysninger'!$B$5*J727</f>
        <v>13778437.593091657</v>
      </c>
      <c r="P727" s="1">
        <f>'Innlegging av opplysninger'!$B$5*K727</f>
        <v>14756371.431248931</v>
      </c>
      <c r="Q727" s="1"/>
      <c r="R727" s="1">
        <f>'Innlegging av opplysninger'!$C$11*SUM(H727:Q727)</f>
        <v>47031423.253541112</v>
      </c>
      <c r="S727" s="1">
        <f>'Innlegging av opplysninger'!$C$13*(((H727+J727+M727+O727)*Data!H727)+(J727+O727)*(1-Data!H727)*1.8/12+I727+N727+K727+L727+P727+Q727)</f>
        <v>8891236.6376169212</v>
      </c>
      <c r="T727" s="1">
        <f>'Innlegging av opplysninger'!$C$13*((H727+J727+M727+O727)*(1-Data!H727)-(J727+O727)*(1-Data!H727)*1.8/12)</f>
        <v>55467553.077755131</v>
      </c>
      <c r="U727" s="1">
        <f>Data!I727</f>
        <v>225.77480000000011</v>
      </c>
      <c r="V727" s="1">
        <f>Data!J727+Data!K727</f>
        <v>47612.534658429577</v>
      </c>
      <c r="W727" s="1">
        <f>Data!L727</f>
        <v>598.39889128458947</v>
      </c>
      <c r="X727" s="1">
        <f t="shared" si="117"/>
        <v>117269568.98181829</v>
      </c>
      <c r="Y727" s="100">
        <f t="shared" si="118"/>
        <v>1473855.1636363636</v>
      </c>
      <c r="Z727" s="100">
        <f t="shared" si="119"/>
        <v>16980309.652800012</v>
      </c>
      <c r="AA727" s="100">
        <f>'Innlegging av opplysninger'!$B$4*X727</f>
        <v>15245043.967636378</v>
      </c>
      <c r="AB727" s="1"/>
      <c r="AC727" s="1">
        <f>'Innlegging av opplysninger'!$B$5*X727</f>
        <v>15362313.536618197</v>
      </c>
      <c r="AD727" s="1">
        <f>'Innlegging av opplysninger'!$B$5*Y727</f>
        <v>193075.02643636364</v>
      </c>
      <c r="AE727" s="1">
        <f>'Innlegging av opplysninger'!$B$5*Z727</f>
        <v>2224420.5645168019</v>
      </c>
      <c r="AF727" s="1">
        <f>'Innlegging av opplysninger'!$B$5*AA727</f>
        <v>1997100.7597603656</v>
      </c>
      <c r="AG727" s="1"/>
      <c r="AH727" s="1">
        <f>'Innlegging av opplysninger'!$C$11*SUM(X727:AG727)</f>
        <v>6488336.1308224658</v>
      </c>
      <c r="AI727" s="1">
        <f>'Innlegging av opplysninger'!$C$13*(((X727+Z727+AC727+AE727)*Data!M727)+(Z727+AE727)*(1-Data!M727)*1.8/12+Y727+AD727+AA727+AB727+AF727+AG727)</f>
        <v>1304936.8690394328</v>
      </c>
      <c r="AJ727" s="1">
        <f>'Innlegging av opplysninger'!$C$13*((X727+Z727+AC727+AE727)*(1-Data!M727)-(Z727+AE727)*(1-Data!M727)*1.8/12)</f>
        <v>7573838.8889281508</v>
      </c>
      <c r="AK727" s="83">
        <f t="shared" si="114"/>
        <v>53520000</v>
      </c>
      <c r="AL727" s="83">
        <f t="shared" si="115"/>
        <v>10196000</v>
      </c>
      <c r="AM727" s="83">
        <f t="shared" si="116"/>
        <v>63041000</v>
      </c>
    </row>
    <row r="728" spans="1:39">
      <c r="A728" t="str">
        <f t="shared" si="110"/>
        <v>3007Administrasjon</v>
      </c>
      <c r="B728" s="6" t="str">
        <f>Data!A728</f>
        <v>3007</v>
      </c>
      <c r="C728" s="7" t="str">
        <f>Data!B728</f>
        <v>Ringerike kommune</v>
      </c>
      <c r="D728" s="7" t="str">
        <f>Data!C728</f>
        <v>Administrasjon</v>
      </c>
      <c r="E728" s="1">
        <f>Data!D728</f>
        <v>66.3</v>
      </c>
      <c r="F728" s="1">
        <f>Data!E728+Data!F728</f>
        <v>55791.18149824033</v>
      </c>
      <c r="G728" s="1">
        <f>Data!G728</f>
        <v>0</v>
      </c>
      <c r="H728" s="1">
        <f t="shared" si="111"/>
        <v>40352240</v>
      </c>
      <c r="I728" s="1">
        <f t="shared" si="112"/>
        <v>0</v>
      </c>
      <c r="J728" s="1">
        <f t="shared" si="113"/>
        <v>4842268.8</v>
      </c>
      <c r="K728" s="1">
        <f>'Innlegging av opplysninger'!$B$4*H728</f>
        <v>5245791.2</v>
      </c>
      <c r="L728" s="1"/>
      <c r="M728" s="1">
        <f>'Innlegging av opplysninger'!$B$5*H728</f>
        <v>5286143.4400000004</v>
      </c>
      <c r="N728" s="1">
        <f>'Innlegging av opplysninger'!$B$5*I728</f>
        <v>0</v>
      </c>
      <c r="O728" s="1">
        <f>'Innlegging av opplysninger'!$B$5*J728</f>
        <v>634337.21279999998</v>
      </c>
      <c r="P728" s="1">
        <f>'Innlegging av opplysninger'!$B$5*K728</f>
        <v>687198.64720000001</v>
      </c>
      <c r="Q728" s="1"/>
      <c r="R728" s="1">
        <f>'Innlegging av opplysninger'!$C$11*SUM(H728:Q728)</f>
        <v>2167823.2134000002</v>
      </c>
      <c r="S728" s="1">
        <f>'Innlegging av opplysninger'!$C$13*(((H728+J728+M728+O728)*Data!H728)+(J728+O728)*(1-Data!H728)*1.8/12+I728+N728+K728+L728+P728+Q728)</f>
        <v>596909.73976097454</v>
      </c>
      <c r="T728" s="1">
        <f>'Innlegging av opplysninger'!$C$13*((H728+J728+M728+O728)*(1-Data!H728)-(J728+O728)*(1-Data!H728)*1.8/12)</f>
        <v>2369585.1838390254</v>
      </c>
      <c r="U728" s="1">
        <f>Data!I728</f>
        <v>10</v>
      </c>
      <c r="V728" s="1">
        <f>Data!J728+Data!K728</f>
        <v>66927.5</v>
      </c>
      <c r="W728" s="1">
        <f>Data!L728</f>
        <v>0</v>
      </c>
      <c r="X728" s="1">
        <f t="shared" si="117"/>
        <v>7301181.8181818174</v>
      </c>
      <c r="Y728" s="100">
        <f t="shared" si="118"/>
        <v>0</v>
      </c>
      <c r="Z728" s="100">
        <f t="shared" si="119"/>
        <v>1044068.9999999998</v>
      </c>
      <c r="AA728" s="100">
        <f>'Innlegging av opplysninger'!$B$4*X728</f>
        <v>949153.63636363635</v>
      </c>
      <c r="AB728" s="1"/>
      <c r="AC728" s="1">
        <f>'Innlegging av opplysninger'!$B$5*X728</f>
        <v>956454.81818181812</v>
      </c>
      <c r="AD728" s="1">
        <f>'Innlegging av opplysninger'!$B$5*Y728</f>
        <v>0</v>
      </c>
      <c r="AE728" s="1">
        <f>'Innlegging av opplysninger'!$B$5*Z728</f>
        <v>136773.03899999996</v>
      </c>
      <c r="AF728" s="1">
        <f>'Innlegging av opplysninger'!$B$5*AA728</f>
        <v>124339.12636363637</v>
      </c>
      <c r="AG728" s="1"/>
      <c r="AH728" s="1">
        <f>'Innlegging av opplysninger'!$C$11*SUM(X728:AG728)</f>
        <v>399454.91464745457</v>
      </c>
      <c r="AI728" s="1">
        <f>'Innlegging av opplysninger'!$C$13*(((X728+Z728+AC728+AE728)*Data!M728)+(Z728+AE728)*(1-Data!M728)*1.8/12+Y728+AD728+AA728+AB728+AF728+AG728)</f>
        <v>166165.73969184325</v>
      </c>
      <c r="AJ728" s="1">
        <f>'Innlegging av opplysninger'!$C$13*((X728+Z728+AC728+AE728)*(1-Data!M728)-(Z728+AE728)*(1-Data!M728)*1.8/12)</f>
        <v>380456.77508888394</v>
      </c>
      <c r="AK728" s="83">
        <f t="shared" si="114"/>
        <v>2567000</v>
      </c>
      <c r="AL728" s="83">
        <f t="shared" si="115"/>
        <v>763000</v>
      </c>
      <c r="AM728" s="83">
        <f t="shared" si="116"/>
        <v>2750000</v>
      </c>
    </row>
    <row r="729" spans="1:39">
      <c r="A729" t="str">
        <f t="shared" si="110"/>
        <v>3007Undervisning</v>
      </c>
      <c r="B729" s="6" t="str">
        <f>Data!A729</f>
        <v>3007</v>
      </c>
      <c r="C729" s="7" t="str">
        <f>Data!B729</f>
        <v>Ringerike kommune</v>
      </c>
      <c r="D729" s="7" t="str">
        <f>Data!C729</f>
        <v>Undervisning</v>
      </c>
      <c r="E729" s="1">
        <f>Data!D729</f>
        <v>476.26160000000004</v>
      </c>
      <c r="F729" s="1">
        <f>Data!E729+Data!F729</f>
        <v>46687.250963196144</v>
      </c>
      <c r="G729" s="1">
        <f>Data!G729</f>
        <v>1.5234904514661689</v>
      </c>
      <c r="H729" s="1">
        <f t="shared" si="111"/>
        <v>242567398.29090914</v>
      </c>
      <c r="I729" s="1">
        <f t="shared" si="112"/>
        <v>7915.4181818181814</v>
      </c>
      <c r="J729" s="1">
        <f t="shared" si="113"/>
        <v>29109037.645090912</v>
      </c>
      <c r="K729" s="1">
        <f>'Innlegging av opplysninger'!$B$4*H729</f>
        <v>31533761.777818188</v>
      </c>
      <c r="L729" s="1"/>
      <c r="M729" s="1">
        <f>'Innlegging av opplysninger'!$B$5*H729</f>
        <v>31776329.176109098</v>
      </c>
      <c r="N729" s="1">
        <f>'Innlegging av opplysninger'!$B$5*I729</f>
        <v>1036.9197818181817</v>
      </c>
      <c r="O729" s="1">
        <f>'Innlegging av opplysninger'!$B$5*J729</f>
        <v>3813283.9315069094</v>
      </c>
      <c r="P729" s="1">
        <f>'Innlegging av opplysninger'!$B$5*K729</f>
        <v>4130922.7928941827</v>
      </c>
      <c r="Q729" s="1"/>
      <c r="R729" s="1">
        <f>'Innlegging av opplysninger'!$C$11*SUM(H729:Q729)</f>
        <v>13031708.066187099</v>
      </c>
      <c r="S729" s="1">
        <f>'Innlegging av opplysninger'!$C$13*(((H729+J729+M729+O729)*Data!H729)+(J729+O729)*(1-Data!H729)*1.8/12+I729+N729+K729+L729+P729+Q729)</f>
        <v>2293347.8170832004</v>
      </c>
      <c r="T729" s="1">
        <f>'Innlegging av opplysninger'!$C$13*((H729+J729+M729+O729)*(1-Data!H729)-(J729+O729)*(1-Data!H729)*1.8/12)</f>
        <v>15539515.852435987</v>
      </c>
      <c r="U729" s="1">
        <f>Data!I729</f>
        <v>63.781400000000012</v>
      </c>
      <c r="V729" s="1">
        <f>Data!J729+Data!K729</f>
        <v>48179.74558413581</v>
      </c>
      <c r="W729" s="1">
        <f>Data!L729</f>
        <v>0</v>
      </c>
      <c r="X729" s="1">
        <f t="shared" si="117"/>
        <v>33523326.81818182</v>
      </c>
      <c r="Y729" s="100">
        <f t="shared" si="118"/>
        <v>0</v>
      </c>
      <c r="Z729" s="100">
        <f t="shared" si="119"/>
        <v>4793835.7350000003</v>
      </c>
      <c r="AA729" s="100">
        <f>'Innlegging av opplysninger'!$B$4*X729</f>
        <v>4358032.4863636363</v>
      </c>
      <c r="AB729" s="1"/>
      <c r="AC729" s="1">
        <f>'Innlegging av opplysninger'!$B$5*X729</f>
        <v>4391555.8131818185</v>
      </c>
      <c r="AD729" s="1">
        <f>'Innlegging av opplysninger'!$B$5*Y729</f>
        <v>0</v>
      </c>
      <c r="AE729" s="1">
        <f>'Innlegging av opplysninger'!$B$5*Z729</f>
        <v>627992.4812850001</v>
      </c>
      <c r="AF729" s="1">
        <f>'Innlegging av opplysninger'!$B$5*AA729</f>
        <v>570902.2557136364</v>
      </c>
      <c r="AG729" s="1"/>
      <c r="AH729" s="1">
        <f>'Innlegging av opplysninger'!$C$11*SUM(X729:AG729)</f>
        <v>1834094.5324095844</v>
      </c>
      <c r="AI729" s="1">
        <f>'Innlegging av opplysninger'!$C$13*(((X729+Z729+AC729+AE729)*Data!M729)+(Z729+AE729)*(1-Data!M729)*1.8/12+Y729+AD729+AA729+AB729+AF729+AG729)</f>
        <v>324539.08895819861</v>
      </c>
      <c r="AJ729" s="1">
        <f>'Innlegging av opplysninger'!$C$13*((X729+Z729+AC729+AE729)*(1-Data!M729)-(Z729+AE729)*(1-Data!M729)*1.8/12)</f>
        <v>2185274.4817075483</v>
      </c>
      <c r="AK729" s="83">
        <f t="shared" si="114"/>
        <v>14866000</v>
      </c>
      <c r="AL729" s="83">
        <f t="shared" si="115"/>
        <v>2618000</v>
      </c>
      <c r="AM729" s="83">
        <f t="shared" si="116"/>
        <v>17725000</v>
      </c>
    </row>
    <row r="730" spans="1:39">
      <c r="A730" t="str">
        <f t="shared" si="110"/>
        <v>3007Barnehager</v>
      </c>
      <c r="B730" s="6" t="str">
        <f>Data!A730</f>
        <v>3007</v>
      </c>
      <c r="C730" s="7" t="str">
        <f>Data!B730</f>
        <v>Ringerike kommune</v>
      </c>
      <c r="D730" s="7" t="str">
        <f>Data!C730</f>
        <v>Barnehager</v>
      </c>
      <c r="E730" s="1">
        <f>Data!D730</f>
        <v>153.89630000000002</v>
      </c>
      <c r="F730" s="1">
        <f>Data!E730+Data!F730</f>
        <v>42610.401295114512</v>
      </c>
      <c r="G730" s="1">
        <f>Data!G730</f>
        <v>11.06498336867098</v>
      </c>
      <c r="H730" s="1">
        <f t="shared" si="111"/>
        <v>71537270.190909073</v>
      </c>
      <c r="I730" s="1">
        <f t="shared" si="112"/>
        <v>18576.654545454545</v>
      </c>
      <c r="J730" s="1">
        <f t="shared" si="113"/>
        <v>8586701.6214545425</v>
      </c>
      <c r="K730" s="1">
        <f>'Innlegging av opplysninger'!$B$4*H730</f>
        <v>9299845.1248181798</v>
      </c>
      <c r="L730" s="1"/>
      <c r="M730" s="1">
        <f>'Innlegging av opplysninger'!$B$5*H730</f>
        <v>9371382.3950090893</v>
      </c>
      <c r="N730" s="1">
        <f>'Innlegging av opplysninger'!$B$5*I730</f>
        <v>2433.5417454545454</v>
      </c>
      <c r="O730" s="1">
        <f>'Innlegging av opplysninger'!$B$5*J730</f>
        <v>1124857.9124105452</v>
      </c>
      <c r="P730" s="1">
        <f>'Innlegging av opplysninger'!$B$5*K730</f>
        <v>1218279.7113511816</v>
      </c>
      <c r="Q730" s="1"/>
      <c r="R730" s="1">
        <f>'Innlegging av opplysninger'!$C$11*SUM(H730:Q730)</f>
        <v>3844055.1917852531</v>
      </c>
      <c r="S730" s="1">
        <f>'Innlegging av opplysninger'!$C$13*(((H730+J730+M730+O730)*Data!H730)+(J730+O730)*(1-Data!H730)*1.8/12+I730+N730+K730+L730+P730+Q730)</f>
        <v>653149.9086182859</v>
      </c>
      <c r="T730" s="1">
        <f>'Innlegging av opplysninger'!$C$13*((H730+J730+M730+O730)*(1-Data!H730)-(J730+O730)*(1-Data!H730)*1.8/12)</f>
        <v>4607136.1432983764</v>
      </c>
      <c r="U730" s="1">
        <f>Data!I730</f>
        <v>22.100000000000005</v>
      </c>
      <c r="V730" s="1">
        <f>Data!J730+Data!K730</f>
        <v>42321.35369532428</v>
      </c>
      <c r="W730" s="1">
        <f>Data!L730</f>
        <v>0</v>
      </c>
      <c r="X730" s="1">
        <f t="shared" si="117"/>
        <v>10203293.636363637</v>
      </c>
      <c r="Y730" s="100">
        <f t="shared" si="118"/>
        <v>0</v>
      </c>
      <c r="Z730" s="100">
        <f t="shared" si="119"/>
        <v>1459070.99</v>
      </c>
      <c r="AA730" s="100">
        <f>'Innlegging av opplysninger'!$B$4*X730</f>
        <v>1326428.1727272728</v>
      </c>
      <c r="AB730" s="1"/>
      <c r="AC730" s="1">
        <f>'Innlegging av opplysninger'!$B$5*X730</f>
        <v>1336631.4663636365</v>
      </c>
      <c r="AD730" s="1">
        <f>'Innlegging av opplysninger'!$B$5*Y730</f>
        <v>0</v>
      </c>
      <c r="AE730" s="1">
        <f>'Innlegging av opplysninger'!$B$5*Z730</f>
        <v>191138.29969000001</v>
      </c>
      <c r="AF730" s="1">
        <f>'Innlegging av opplysninger'!$B$5*AA730</f>
        <v>173762.09062727276</v>
      </c>
      <c r="AG730" s="1"/>
      <c r="AH730" s="1">
        <f>'Innlegging av opplysninger'!$C$11*SUM(X730:AG730)</f>
        <v>558232.33691932925</v>
      </c>
      <c r="AI730" s="1">
        <f>'Innlegging av opplysninger'!$C$13*(((X730+Z730+AC730+AE730)*Data!M730)+(Z730+AE730)*(1-Data!M730)*1.8/12+Y730+AD730+AA730+AB730+AF730+AG730)</f>
        <v>96594.673419667102</v>
      </c>
      <c r="AJ730" s="1">
        <f>'Innlegging av opplysninger'!$C$13*((X730+Z730+AC730+AE730)*(1-Data!M730)-(Z730+AE730)*(1-Data!M730)*1.8/12)</f>
        <v>667302.20868046745</v>
      </c>
      <c r="AK730" s="83">
        <f t="shared" si="114"/>
        <v>4402000</v>
      </c>
      <c r="AL730" s="83">
        <f t="shared" si="115"/>
        <v>750000</v>
      </c>
      <c r="AM730" s="83">
        <f t="shared" si="116"/>
        <v>5274000</v>
      </c>
    </row>
    <row r="731" spans="1:39">
      <c r="A731" t="str">
        <f t="shared" si="110"/>
        <v>3007Helse/pleie/omsorg</v>
      </c>
      <c r="B731" s="6" t="str">
        <f>Data!A731</f>
        <v>3007</v>
      </c>
      <c r="C731" s="7" t="str">
        <f>Data!B731</f>
        <v>Ringerike kommune</v>
      </c>
      <c r="D731" s="7" t="str">
        <f>Data!C731</f>
        <v>Helse/pleie/omsorg</v>
      </c>
      <c r="E731" s="1">
        <f>Data!D731</f>
        <v>833.39840000000004</v>
      </c>
      <c r="F731" s="1">
        <f>Data!E731+Data!F731</f>
        <v>45439.103573793043</v>
      </c>
      <c r="G731" s="1">
        <f>Data!G731</f>
        <v>980.68557607021989</v>
      </c>
      <c r="H731" s="1">
        <f t="shared" si="111"/>
        <v>413115013.26363713</v>
      </c>
      <c r="I731" s="1">
        <f t="shared" si="112"/>
        <v>8916019.5272727218</v>
      </c>
      <c r="J731" s="1">
        <f t="shared" si="113"/>
        <v>50643723.93490918</v>
      </c>
      <c r="K731" s="1">
        <f>'Innlegging av opplysninger'!$B$4*H731</f>
        <v>53704951.724272825</v>
      </c>
      <c r="L731" s="1"/>
      <c r="M731" s="1">
        <f>'Innlegging av opplysninger'!$B$5*H731</f>
        <v>54118066.737536468</v>
      </c>
      <c r="N731" s="1">
        <f>'Innlegging av opplysninger'!$B$5*I731</f>
        <v>1167998.5580727267</v>
      </c>
      <c r="O731" s="1">
        <f>'Innlegging av opplysninger'!$B$5*J731</f>
        <v>6634327.8354731025</v>
      </c>
      <c r="P731" s="1">
        <f>'Innlegging av opplysninger'!$B$5*K731</f>
        <v>7035348.6758797402</v>
      </c>
      <c r="Q731" s="1"/>
      <c r="R731" s="1">
        <f>'Innlegging av opplysninger'!$C$11*SUM(H731:Q731)</f>
        <v>22622747.10976804</v>
      </c>
      <c r="S731" s="1">
        <f>'Innlegging av opplysninger'!$C$13*(((H731+J731+M731+O731)*Data!H731)+(J731+O731)*(1-Data!H731)*1.8/12+I731+N731+K731+L731+P731+Q731)</f>
        <v>4319516.007378621</v>
      </c>
      <c r="T731" s="1">
        <f>'Innlegging av opplysninger'!$C$13*((H731+J731+M731+O731)*(1-Data!H731)-(J731+O731)*(1-Data!H731)*1.8/12)</f>
        <v>26637927.405988183</v>
      </c>
      <c r="U731" s="1">
        <f>Data!I731</f>
        <v>109.81499999999997</v>
      </c>
      <c r="V731" s="1">
        <f>Data!J731+Data!K731</f>
        <v>46084.090743523193</v>
      </c>
      <c r="W731" s="1">
        <f>Data!L731</f>
        <v>1194.7430678869005</v>
      </c>
      <c r="X731" s="1">
        <f t="shared" si="117"/>
        <v>55207902.81818179</v>
      </c>
      <c r="Y731" s="100">
        <f t="shared" si="118"/>
        <v>1431280.472727272</v>
      </c>
      <c r="Z731" s="100">
        <f t="shared" si="119"/>
        <v>8099403.2105999952</v>
      </c>
      <c r="AA731" s="100">
        <f>'Innlegging av opplysninger'!$B$4*X731</f>
        <v>7177027.3663636334</v>
      </c>
      <c r="AB731" s="1"/>
      <c r="AC731" s="1">
        <f>'Innlegging av opplysninger'!$B$5*X731</f>
        <v>7232235.269181815</v>
      </c>
      <c r="AD731" s="1">
        <f>'Innlegging av opplysninger'!$B$5*Y731</f>
        <v>187497.74192727264</v>
      </c>
      <c r="AE731" s="1">
        <f>'Innlegging av opplysninger'!$B$5*Z731</f>
        <v>1061021.8205885994</v>
      </c>
      <c r="AF731" s="1">
        <f>'Innlegging av opplysninger'!$B$5*AA731</f>
        <v>940190.584993636</v>
      </c>
      <c r="AG731" s="1"/>
      <c r="AH731" s="1">
        <f>'Innlegging av opplysninger'!$C$11*SUM(X731:AG731)</f>
        <v>3090789.2528134319</v>
      </c>
      <c r="AI731" s="1">
        <f>'Innlegging av opplysninger'!$C$13*(((X731+Z731+AC731+AE731)*Data!M731)+(Z731+AE731)*(1-Data!M731)*1.8/12+Y731+AD731+AA731+AB731+AF731+AG731)</f>
        <v>604255.11111681408</v>
      </c>
      <c r="AJ731" s="1">
        <f>'Innlegging av opplysninger'!$C$13*((X731+Z731+AC731+AE731)*(1-Data!M731)-(Z731+AE731)*(1-Data!M731)*1.8/12)</f>
        <v>3625245.971680515</v>
      </c>
      <c r="AK731" s="83">
        <f t="shared" si="114"/>
        <v>25714000</v>
      </c>
      <c r="AL731" s="83">
        <f t="shared" si="115"/>
        <v>4924000</v>
      </c>
      <c r="AM731" s="83">
        <f t="shared" si="116"/>
        <v>30263000</v>
      </c>
    </row>
    <row r="732" spans="1:39">
      <c r="A732" t="str">
        <f t="shared" si="110"/>
        <v>3007Samferdsel og teknikk</v>
      </c>
      <c r="B732" s="6" t="str">
        <f>Data!A732</f>
        <v>3007</v>
      </c>
      <c r="C732" s="7" t="str">
        <f>Data!B732</f>
        <v>Ringerike kommune</v>
      </c>
      <c r="D732" s="7" t="str">
        <f>Data!C732</f>
        <v>Samferdsel og teknikk</v>
      </c>
      <c r="E732" s="1">
        <f>Data!D732</f>
        <v>128.58150000000001</v>
      </c>
      <c r="F732" s="1">
        <f>Data!E732+Data!F732</f>
        <v>47592.289429920529</v>
      </c>
      <c r="G732" s="1">
        <f>Data!G732</f>
        <v>436.97724789335933</v>
      </c>
      <c r="H732" s="1">
        <f t="shared" si="111"/>
        <v>66758050.509090833</v>
      </c>
      <c r="I732" s="1">
        <f t="shared" si="112"/>
        <v>612951.16363636346</v>
      </c>
      <c r="J732" s="1">
        <f t="shared" si="113"/>
        <v>8084520.2007272635</v>
      </c>
      <c r="K732" s="1">
        <f>'Innlegging av opplysninger'!$B$4*H732</f>
        <v>8678546.5661818087</v>
      </c>
      <c r="L732" s="1"/>
      <c r="M732" s="1">
        <f>'Innlegging av opplysninger'!$B$5*H732</f>
        <v>8745304.6166909002</v>
      </c>
      <c r="N732" s="1">
        <f>'Innlegging av opplysninger'!$B$5*I732</f>
        <v>80296.60243636361</v>
      </c>
      <c r="O732" s="1">
        <f>'Innlegging av opplysninger'!$B$5*J732</f>
        <v>1059072.1462952716</v>
      </c>
      <c r="P732" s="1">
        <f>'Innlegging av opplysninger'!$B$5*K732</f>
        <v>1136889.600169817</v>
      </c>
      <c r="Q732" s="1"/>
      <c r="R732" s="1">
        <f>'Innlegging av opplysninger'!$C$11*SUM(H732:Q732)</f>
        <v>3615913.9933986878</v>
      </c>
      <c r="S732" s="1">
        <f>'Innlegging av opplysninger'!$C$13*(((H732+J732+M732+O732)*Data!H732)+(J732+O732)*(1-Data!H732)*1.8/12+I732+N732+K732+L732+P732+Q732)</f>
        <v>691669.9117987412</v>
      </c>
      <c r="T732" s="1">
        <f>'Innlegging av opplysninger'!$C$13*((H732+J732+M732+O732)*(1-Data!H732)-(J732+O732)*(1-Data!H732)*1.8/12)</f>
        <v>4256422.9212731468</v>
      </c>
      <c r="U732" s="1">
        <f>Data!I732</f>
        <v>13.8</v>
      </c>
      <c r="V732" s="1">
        <f>Data!J732+Data!K732</f>
        <v>51041.908212560389</v>
      </c>
      <c r="W732" s="1">
        <f>Data!L732</f>
        <v>0</v>
      </c>
      <c r="X732" s="1">
        <f t="shared" si="117"/>
        <v>7684127.2727272734</v>
      </c>
      <c r="Y732" s="100">
        <f t="shared" si="118"/>
        <v>0</v>
      </c>
      <c r="Z732" s="100">
        <f t="shared" si="119"/>
        <v>1098830.2</v>
      </c>
      <c r="AA732" s="100">
        <f>'Innlegging av opplysninger'!$B$4*X732</f>
        <v>998936.54545454553</v>
      </c>
      <c r="AB732" s="1"/>
      <c r="AC732" s="1">
        <f>'Innlegging av opplysninger'!$B$5*X732</f>
        <v>1006620.6727272728</v>
      </c>
      <c r="AD732" s="1">
        <f>'Innlegging av opplysninger'!$B$5*Y732</f>
        <v>0</v>
      </c>
      <c r="AE732" s="1">
        <f>'Innlegging av opplysninger'!$B$5*Z732</f>
        <v>143946.7562</v>
      </c>
      <c r="AF732" s="1">
        <f>'Innlegging av opplysninger'!$B$5*AA732</f>
        <v>130860.68745454546</v>
      </c>
      <c r="AG732" s="1"/>
      <c r="AH732" s="1">
        <f>'Innlegging av opplysninger'!$C$11*SUM(X732:AG732)</f>
        <v>420406.24111341825</v>
      </c>
      <c r="AI732" s="1">
        <f>'Innlegging av opplysninger'!$C$13*(((X732+Z732+AC732+AE732)*Data!M732)+(Z732+AE732)*(1-Data!M732)*1.8/12+Y732+AD732+AA732+AB732+AF732+AG732)</f>
        <v>80828.837789657453</v>
      </c>
      <c r="AJ732" s="1">
        <f>'Innlegging av opplysninger'!$C$13*((X732+Z732+AC732+AE732)*(1-Data!M732)-(Z732+AE732)*(1-Data!M732)*1.8/12)</f>
        <v>494463.91320765164</v>
      </c>
      <c r="AK732" s="83">
        <f t="shared" si="114"/>
        <v>4036000</v>
      </c>
      <c r="AL732" s="83">
        <f t="shared" si="115"/>
        <v>772000</v>
      </c>
      <c r="AM732" s="83">
        <f t="shared" si="116"/>
        <v>4751000</v>
      </c>
    </row>
    <row r="733" spans="1:39">
      <c r="A733" t="str">
        <f t="shared" si="110"/>
        <v>3007Annet</v>
      </c>
      <c r="B733" s="6" t="str">
        <f>Data!A733</f>
        <v>3007</v>
      </c>
      <c r="C733" s="7" t="str">
        <f>Data!B733</f>
        <v>Ringerike kommune</v>
      </c>
      <c r="D733" s="7" t="str">
        <f>Data!C733</f>
        <v>Annet</v>
      </c>
      <c r="E733" s="1">
        <f>Data!D733</f>
        <v>57.916499999999999</v>
      </c>
      <c r="F733" s="1">
        <f>Data!E733+Data!F733</f>
        <v>50905.252935979675</v>
      </c>
      <c r="G733" s="1">
        <f>Data!G733</f>
        <v>700.7324337623993</v>
      </c>
      <c r="H733" s="1">
        <f t="shared" si="111"/>
        <v>32162771.800000001</v>
      </c>
      <c r="I733" s="1">
        <f t="shared" si="112"/>
        <v>442734.21818181814</v>
      </c>
      <c r="J733" s="1">
        <f t="shared" si="113"/>
        <v>3912660.722181818</v>
      </c>
      <c r="K733" s="1">
        <f>'Innlegging av opplysninger'!$B$4*H733</f>
        <v>4181160.3340000003</v>
      </c>
      <c r="L733" s="1"/>
      <c r="M733" s="1">
        <f>'Innlegging av opplysninger'!$B$5*H733</f>
        <v>4213323.1058</v>
      </c>
      <c r="N733" s="1">
        <f>'Innlegging av opplysninger'!$B$5*I733</f>
        <v>57998.182581818182</v>
      </c>
      <c r="O733" s="1">
        <f>'Innlegging av opplysninger'!$B$5*J733</f>
        <v>512558.55460581818</v>
      </c>
      <c r="P733" s="1">
        <f>'Innlegging av opplysninger'!$B$5*K733</f>
        <v>547732.00375400006</v>
      </c>
      <c r="Q733" s="1"/>
      <c r="R733" s="1">
        <f>'Innlegging av opplysninger'!$C$11*SUM(H733:Q733)</f>
        <v>1749175.6790020003</v>
      </c>
      <c r="S733" s="1">
        <f>'Innlegging av opplysninger'!$C$13*(((H733+J733+M733+O733)*Data!H733)+(J733+O733)*(1-Data!H733)*1.8/12+I733+N733+K733+L733+P733+Q733)</f>
        <v>336323.10056854563</v>
      </c>
      <c r="T733" s="1">
        <f>'Innlegging av opplysninger'!$C$13*((H733+J733+M733+O733)*(1-Data!H733)-(J733+O733)*(1-Data!H733)*1.8/12)</f>
        <v>2057285.7233289287</v>
      </c>
      <c r="U733" s="1">
        <f>Data!I733</f>
        <v>6.2784000000000004</v>
      </c>
      <c r="V733" s="1">
        <f>Data!J733+Data!K733</f>
        <v>48907.235919979612</v>
      </c>
      <c r="W733" s="1">
        <f>Data!L733</f>
        <v>621.60423037716612</v>
      </c>
      <c r="X733" s="1">
        <f t="shared" si="117"/>
        <v>3349736.6181818182</v>
      </c>
      <c r="Y733" s="100">
        <f t="shared" si="118"/>
        <v>42574.690909090903</v>
      </c>
      <c r="Z733" s="100">
        <f t="shared" si="119"/>
        <v>485100.51719999994</v>
      </c>
      <c r="AA733" s="100">
        <f>'Innlegging av opplysninger'!$B$4*X733</f>
        <v>435465.76036363636</v>
      </c>
      <c r="AB733" s="1"/>
      <c r="AC733" s="1">
        <f>'Innlegging av opplysninger'!$B$5*X733</f>
        <v>438815.49698181817</v>
      </c>
      <c r="AD733" s="1">
        <f>'Innlegging av opplysninger'!$B$5*Y733</f>
        <v>5577.2845090909086</v>
      </c>
      <c r="AE733" s="1">
        <f>'Innlegging av opplysninger'!$B$5*Z733</f>
        <v>63548.167753199996</v>
      </c>
      <c r="AF733" s="1">
        <f>'Innlegging av opplysninger'!$B$5*AA733</f>
        <v>57046.014607636367</v>
      </c>
      <c r="AG733" s="1"/>
      <c r="AH733" s="1">
        <f>'Innlegging av opplysninger'!$C$11*SUM(X733:AG733)</f>
        <v>185358.85291923906</v>
      </c>
      <c r="AI733" s="1">
        <f>'Innlegging av opplysninger'!$C$13*(((X733+Z733+AC733+AE733)*Data!M733)+(Z733+AE733)*(1-Data!M733)*1.8/12+Y733+AD733+AA733+AB733+AF733+AG733)</f>
        <v>32393.974762886592</v>
      </c>
      <c r="AJ733" s="1">
        <f>'Innlegging av opplysninger'!$C$13*((X733+Z733+AC733+AE733)*(1-Data!M733)-(Z733+AE733)*(1-Data!M733)*1.8/12)</f>
        <v>221254.98186344048</v>
      </c>
      <c r="AK733" s="83">
        <f t="shared" si="114"/>
        <v>1935000</v>
      </c>
      <c r="AL733" s="83">
        <f t="shared" si="115"/>
        <v>369000</v>
      </c>
      <c r="AM733" s="83">
        <f t="shared" si="116"/>
        <v>2279000</v>
      </c>
    </row>
    <row r="734" spans="1:39">
      <c r="A734" t="str">
        <f t="shared" si="110"/>
        <v>3011Alle</v>
      </c>
      <c r="B734" s="6" t="str">
        <f>Data!A734</f>
        <v>3011</v>
      </c>
      <c r="C734" s="7" t="str">
        <f>Data!B734</f>
        <v>Hvaler kommune</v>
      </c>
      <c r="D734" s="7" t="str">
        <f>Data!C734</f>
        <v>Alle</v>
      </c>
      <c r="E734" s="1">
        <f>Data!D734</f>
        <v>330.4525000000001</v>
      </c>
      <c r="F734" s="1">
        <f>Data!E734+Data!F734</f>
        <v>45896.614691874551</v>
      </c>
      <c r="G734" s="1">
        <f>Data!G734</f>
        <v>474.2057633094015</v>
      </c>
      <c r="H734" s="1">
        <f t="shared" si="111"/>
        <v>165454375.2705456</v>
      </c>
      <c r="I734" s="1">
        <f t="shared" si="112"/>
        <v>1709481.6000000006</v>
      </c>
      <c r="J734" s="1">
        <f t="shared" si="113"/>
        <v>20059662.824465472</v>
      </c>
      <c r="K734" s="1">
        <f>'Innlegging av opplysninger'!$B$4*H734</f>
        <v>21509068.785170928</v>
      </c>
      <c r="L734" s="1"/>
      <c r="M734" s="1">
        <f>'Innlegging av opplysninger'!$B$5*H734</f>
        <v>21674523.160441473</v>
      </c>
      <c r="N734" s="1">
        <f>'Innlegging av opplysninger'!$B$5*I734</f>
        <v>223942.08960000009</v>
      </c>
      <c r="O734" s="1">
        <f>'Innlegging av opplysninger'!$B$5*J734</f>
        <v>2627815.8300049771</v>
      </c>
      <c r="P734" s="1">
        <f>'Innlegging av opplysninger'!$B$5*K734</f>
        <v>2817688.0108573916</v>
      </c>
      <c r="Q734" s="1"/>
      <c r="R734" s="1">
        <f>'Innlegging av opplysninger'!$C$11*SUM(H734:Q734)</f>
        <v>8970909.1877012625</v>
      </c>
      <c r="S734" s="1">
        <f>'Innlegging av opplysninger'!$C$13*(((H734+J734+M734+O734)*Data!H734)+(J734+O734)*(1-Data!H734)*1.8/12+I734+N734+K734+L734+P734+Q734)</f>
        <v>1712388.2849288704</v>
      </c>
      <c r="T734" s="1">
        <f>'Innlegging av opplysninger'!$C$13*((H734+J734+M734+O734)*(1-Data!H734)-(J734+O734)*(1-Data!H734)*1.8/12)</f>
        <v>10563592.708767597</v>
      </c>
      <c r="U734" s="1">
        <f>Data!I734</f>
        <v>42.5443</v>
      </c>
      <c r="V734" s="1">
        <f>Data!J734+Data!K734</f>
        <v>50228.483329925119</v>
      </c>
      <c r="W734" s="1">
        <f>Data!L734</f>
        <v>360.65089800513817</v>
      </c>
      <c r="X734" s="1">
        <f t="shared" si="117"/>
        <v>23312025.418181814</v>
      </c>
      <c r="Y734" s="100">
        <f t="shared" si="118"/>
        <v>167385.16363636364</v>
      </c>
      <c r="Z734" s="100">
        <f t="shared" si="119"/>
        <v>3357555.7131999992</v>
      </c>
      <c r="AA734" s="100">
        <f>'Innlegging av opplysninger'!$B$4*X734</f>
        <v>3030563.3043636358</v>
      </c>
      <c r="AB734" s="1"/>
      <c r="AC734" s="1">
        <f>'Innlegging av opplysninger'!$B$5*X734</f>
        <v>3053875.3297818177</v>
      </c>
      <c r="AD734" s="1">
        <f>'Innlegging av opplysninger'!$B$5*Y734</f>
        <v>21927.456436363638</v>
      </c>
      <c r="AE734" s="1">
        <f>'Innlegging av opplysninger'!$B$5*Z734</f>
        <v>439839.7984291999</v>
      </c>
      <c r="AF734" s="1">
        <f>'Innlegging av opplysninger'!$B$5*AA734</f>
        <v>397003.79287163634</v>
      </c>
      <c r="AG734" s="1"/>
      <c r="AH734" s="1">
        <f>'Innlegging av opplysninger'!$C$11*SUM(X734:AG734)</f>
        <v>1283646.6871222316</v>
      </c>
      <c r="AI734" s="1">
        <f>'Innlegging av opplysninger'!$C$13*(((X734+Z734+AC734+AE734)*Data!M734)+(Z734+AE734)*(1-Data!M734)*1.8/12+Y734+AD734+AA734+AB734+AF734+AG734)</f>
        <v>302766.58056078397</v>
      </c>
      <c r="AJ734" s="1">
        <f>'Innlegging av opplysninger'!$C$13*((X734+Z734+AC734+AE734)*(1-Data!M734)-(Z734+AE734)*(1-Data!M734)*1.8/12)</f>
        <v>1453802.5702380589</v>
      </c>
      <c r="AK734" s="83">
        <f t="shared" si="114"/>
        <v>10255000</v>
      </c>
      <c r="AL734" s="83">
        <f t="shared" si="115"/>
        <v>2015000</v>
      </c>
      <c r="AM734" s="83">
        <f t="shared" si="116"/>
        <v>12017000</v>
      </c>
    </row>
    <row r="735" spans="1:39">
      <c r="A735" t="str">
        <f t="shared" si="110"/>
        <v>3011Administrasjon</v>
      </c>
      <c r="B735" s="6" t="str">
        <f>Data!A735</f>
        <v>3011</v>
      </c>
      <c r="C735" s="7" t="str">
        <f>Data!B735</f>
        <v>Hvaler kommune</v>
      </c>
      <c r="D735" s="7" t="str">
        <f>Data!C735</f>
        <v>Administrasjon</v>
      </c>
      <c r="E735" s="1">
        <f>Data!D735</f>
        <v>42.196199999999997</v>
      </c>
      <c r="F735" s="1">
        <f>Data!E735+Data!F735</f>
        <v>47046.776802966458</v>
      </c>
      <c r="G735" s="1">
        <f>Data!G735</f>
        <v>5.7374834700755049</v>
      </c>
      <c r="H735" s="1">
        <f t="shared" si="111"/>
        <v>21656674.945454542</v>
      </c>
      <c r="I735" s="1">
        <f t="shared" si="112"/>
        <v>2641.090909090909</v>
      </c>
      <c r="J735" s="1">
        <f t="shared" si="113"/>
        <v>2599117.9243636355</v>
      </c>
      <c r="K735" s="1">
        <f>'Innlegging av opplysninger'!$B$4*H735</f>
        <v>2815367.7429090906</v>
      </c>
      <c r="L735" s="1"/>
      <c r="M735" s="1">
        <f>'Innlegging av opplysninger'!$B$5*H735</f>
        <v>2837024.4178545452</v>
      </c>
      <c r="N735" s="1">
        <f>'Innlegging av opplysninger'!$B$5*I735</f>
        <v>345.98290909090912</v>
      </c>
      <c r="O735" s="1">
        <f>'Innlegging av opplysninger'!$B$5*J735</f>
        <v>340484.44809163624</v>
      </c>
      <c r="P735" s="1">
        <f>'Innlegging av opplysninger'!$B$5*K735</f>
        <v>368813.17432109086</v>
      </c>
      <c r="Q735" s="1"/>
      <c r="R735" s="1">
        <f>'Innlegging av opplysninger'!$C$11*SUM(H735:Q735)</f>
        <v>1163577.8496188833</v>
      </c>
      <c r="S735" s="1">
        <f>'Innlegging av opplysninger'!$C$13*(((H735+J735+M735+O735)*Data!H735)+(J735+O735)*(1-Data!H735)*1.8/12+I735+N735+K735+L735+P735+Q735)</f>
        <v>264478.89878416015</v>
      </c>
      <c r="T735" s="1">
        <f>'Innlegging av opplysninger'!$C$13*((H735+J735+M735+O735)*(1-Data!H735)-(J735+O735)*(1-Data!H735)*1.8/12)</f>
        <v>1327785.5270101011</v>
      </c>
      <c r="U735" s="1">
        <f>Data!I735</f>
        <v>7.4</v>
      </c>
      <c r="V735" s="1">
        <f>Data!J735+Data!K735</f>
        <v>62822.13963963963</v>
      </c>
      <c r="W735" s="1">
        <f>Data!L735</f>
        <v>0</v>
      </c>
      <c r="X735" s="1">
        <f t="shared" si="117"/>
        <v>5071459.9999999991</v>
      </c>
      <c r="Y735" s="100">
        <f t="shared" si="118"/>
        <v>0</v>
      </c>
      <c r="Z735" s="100">
        <f t="shared" si="119"/>
        <v>725218.7799999998</v>
      </c>
      <c r="AA735" s="100">
        <f>'Innlegging av opplysninger'!$B$4*X735</f>
        <v>659289.79999999993</v>
      </c>
      <c r="AB735" s="1"/>
      <c r="AC735" s="1">
        <f>'Innlegging av opplysninger'!$B$5*X735</f>
        <v>664361.25999999989</v>
      </c>
      <c r="AD735" s="1">
        <f>'Innlegging av opplysninger'!$B$5*Y735</f>
        <v>0</v>
      </c>
      <c r="AE735" s="1">
        <f>'Innlegging av opplysninger'!$B$5*Z735</f>
        <v>95003.660179999977</v>
      </c>
      <c r="AF735" s="1">
        <f>'Innlegging av opplysninger'!$B$5*AA735</f>
        <v>86366.963799999998</v>
      </c>
      <c r="AG735" s="1"/>
      <c r="AH735" s="1">
        <f>'Innlegging av opplysninger'!$C$11*SUM(X735:AG735)</f>
        <v>277464.61763123993</v>
      </c>
      <c r="AI735" s="1">
        <f>'Innlegging av opplysninger'!$C$13*(((X735+Z735+AC735+AE735)*Data!M735)+(Z735+AE735)*(1-Data!M735)*1.8/12+Y735+AD735+AA735+AB735+AF735+AG735)</f>
        <v>109666.24120830653</v>
      </c>
      <c r="AJ735" s="1">
        <f>'Innlegging av opplysninger'!$C$13*((X735+Z735+AC735+AE735)*(1-Data!M735)-(Z735+AE735)*(1-Data!M735)*1.8/12)</f>
        <v>270022.18291865336</v>
      </c>
      <c r="AK735" s="83">
        <f t="shared" si="114"/>
        <v>1441000</v>
      </c>
      <c r="AL735" s="83">
        <f t="shared" si="115"/>
        <v>374000</v>
      </c>
      <c r="AM735" s="83">
        <f t="shared" si="116"/>
        <v>1598000</v>
      </c>
    </row>
    <row r="736" spans="1:39">
      <c r="A736" t="str">
        <f t="shared" si="110"/>
        <v>3011Undervisning</v>
      </c>
      <c r="B736" s="6" t="str">
        <f>Data!A736</f>
        <v>3011</v>
      </c>
      <c r="C736" s="7" t="str">
        <f>Data!B736</f>
        <v>Hvaler kommune</v>
      </c>
      <c r="D736" s="7" t="str">
        <f>Data!C736</f>
        <v>Undervisning</v>
      </c>
      <c r="E736" s="1">
        <f>Data!D736</f>
        <v>68.221800000000016</v>
      </c>
      <c r="F736" s="1">
        <f>Data!E736+Data!F736</f>
        <v>47112.709033378378</v>
      </c>
      <c r="G736" s="1">
        <f>Data!G736</f>
        <v>2.3074735641686379</v>
      </c>
      <c r="H736" s="1">
        <f t="shared" si="111"/>
        <v>35063059.779636368</v>
      </c>
      <c r="I736" s="1">
        <f t="shared" si="112"/>
        <v>1717.3090909090911</v>
      </c>
      <c r="J736" s="1">
        <f t="shared" si="113"/>
        <v>4207773.2506472738</v>
      </c>
      <c r="K736" s="1">
        <f>'Innlegging av opplysninger'!$B$4*H736</f>
        <v>4558197.7713527279</v>
      </c>
      <c r="L736" s="1"/>
      <c r="M736" s="1">
        <f>'Innlegging av opplysninger'!$B$5*H736</f>
        <v>4593260.8311323645</v>
      </c>
      <c r="N736" s="1">
        <f>'Innlegging av opplysninger'!$B$5*I736</f>
        <v>224.96749090909094</v>
      </c>
      <c r="O736" s="1">
        <f>'Innlegging av opplysninger'!$B$5*J736</f>
        <v>551218.29583479289</v>
      </c>
      <c r="P736" s="1">
        <f>'Innlegging av opplysninger'!$B$5*K736</f>
        <v>597123.9080472074</v>
      </c>
      <c r="Q736" s="1"/>
      <c r="R736" s="1">
        <f>'Innlegging av opplysninger'!$C$11*SUM(H736:Q736)</f>
        <v>1883757.8923028375</v>
      </c>
      <c r="S736" s="1">
        <f>'Innlegging av opplysninger'!$C$13*(((H736+J736+M736+O736)*Data!H736)+(J736+O736)*(1-Data!H736)*1.8/12+I736+N736+K736+L736+P736+Q736)</f>
        <v>318464.88646764401</v>
      </c>
      <c r="T736" s="1">
        <f>'Innlegging av opplysninger'!$C$13*((H736+J736+M736+O736)*(1-Data!H736)-(J736+O736)*(1-Data!H736)*1.8/12)</f>
        <v>2259309.0714204488</v>
      </c>
      <c r="U736" s="1">
        <f>Data!I736</f>
        <v>8.8640000000000008</v>
      </c>
      <c r="V736" s="1">
        <f>Data!J736+Data!K736</f>
        <v>49798.593185920574</v>
      </c>
      <c r="W736" s="1">
        <f>Data!L736</f>
        <v>0</v>
      </c>
      <c r="X736" s="1">
        <f t="shared" si="117"/>
        <v>4815433.418181818</v>
      </c>
      <c r="Y736" s="100">
        <f t="shared" si="118"/>
        <v>0</v>
      </c>
      <c r="Z736" s="100">
        <f t="shared" si="119"/>
        <v>688606.97879999992</v>
      </c>
      <c r="AA736" s="100">
        <f>'Innlegging av opplysninger'!$B$4*X736</f>
        <v>626006.34436363634</v>
      </c>
      <c r="AB736" s="1"/>
      <c r="AC736" s="1">
        <f>'Innlegging av opplysninger'!$B$5*X736</f>
        <v>630821.77778181818</v>
      </c>
      <c r="AD736" s="1">
        <f>'Innlegging av opplysninger'!$B$5*Y736</f>
        <v>0</v>
      </c>
      <c r="AE736" s="1">
        <f>'Innlegging av opplysninger'!$B$5*Z736</f>
        <v>90207.51422279999</v>
      </c>
      <c r="AF736" s="1">
        <f>'Innlegging av opplysninger'!$B$5*AA736</f>
        <v>82006.831111636362</v>
      </c>
      <c r="AG736" s="1"/>
      <c r="AH736" s="1">
        <f>'Innlegging av opplysninger'!$C$11*SUM(X736:AG736)</f>
        <v>263457.14884954487</v>
      </c>
      <c r="AI736" s="1">
        <f>'Innlegging av opplysninger'!$C$13*(((X736+Z736+AC736+AE736)*Data!M736)+(Z736+AE736)*(1-Data!M736)*1.8/12+Y736+AD736+AA736+AB736+AF736+AG736)</f>
        <v>48803.186801907286</v>
      </c>
      <c r="AJ736" s="1">
        <f>'Innlegging av opplysninger'!$C$13*((X736+Z736+AC736+AE736)*(1-Data!M736)-(Z736+AE736)*(1-Data!M736)*1.8/12)</f>
        <v>311717.12215010152</v>
      </c>
      <c r="AK736" s="83">
        <f t="shared" si="114"/>
        <v>2147000</v>
      </c>
      <c r="AL736" s="83">
        <f t="shared" si="115"/>
        <v>367000</v>
      </c>
      <c r="AM736" s="83">
        <f t="shared" si="116"/>
        <v>2571000</v>
      </c>
    </row>
    <row r="737" spans="1:39">
      <c r="A737" t="str">
        <f t="shared" si="110"/>
        <v>3011Barnehager</v>
      </c>
      <c r="B737" s="6" t="str">
        <f>Data!A737</f>
        <v>3011</v>
      </c>
      <c r="C737" s="7" t="str">
        <f>Data!B737</f>
        <v>Hvaler kommune</v>
      </c>
      <c r="D737" s="7" t="str">
        <f>Data!C737</f>
        <v>Barnehager</v>
      </c>
      <c r="E737" s="1">
        <f>Data!D737</f>
        <v>30.392299999999999</v>
      </c>
      <c r="F737" s="1">
        <f>Data!E737+Data!F737</f>
        <v>42619.675652495316</v>
      </c>
      <c r="G737" s="1">
        <f>Data!G737</f>
        <v>1.0976464433425572</v>
      </c>
      <c r="H737" s="1">
        <f t="shared" si="111"/>
        <v>14130654.199999999</v>
      </c>
      <c r="I737" s="1">
        <f t="shared" si="112"/>
        <v>363.92727272727274</v>
      </c>
      <c r="J737" s="1">
        <f t="shared" si="113"/>
        <v>1695722.1752727272</v>
      </c>
      <c r="K737" s="1">
        <f>'Innlegging av opplysninger'!$B$4*H737</f>
        <v>1836985.0459999999</v>
      </c>
      <c r="L737" s="1"/>
      <c r="M737" s="1">
        <f>'Innlegging av opplysninger'!$B$5*H737</f>
        <v>1851115.7002000001</v>
      </c>
      <c r="N737" s="1">
        <f>'Innlegging av opplysninger'!$B$5*I737</f>
        <v>47.674472727272729</v>
      </c>
      <c r="O737" s="1">
        <f>'Innlegging av opplysninger'!$B$5*J737</f>
        <v>222139.60496072727</v>
      </c>
      <c r="P737" s="1">
        <f>'Innlegging av opplysninger'!$B$5*K737</f>
        <v>240645.04102599999</v>
      </c>
      <c r="Q737" s="1"/>
      <c r="R737" s="1">
        <f>'Innlegging av opplysninger'!$C$11*SUM(H737:Q737)</f>
        <v>759151.58802978648</v>
      </c>
      <c r="S737" s="1">
        <f>'Innlegging av opplysninger'!$C$13*(((H737+J737+M737+O737)*Data!H737)+(J737+O737)*(1-Data!H737)*1.8/12+I737+N737+K737+L737+P737+Q737)</f>
        <v>130812.48284291654</v>
      </c>
      <c r="T737" s="1">
        <f>'Innlegging av opplysninger'!$C$13*((H737+J737+M737+O737)*(1-Data!H737)-(J737+O737)*(1-Data!H737)*1.8/12)</f>
        <v>908026.53235573869</v>
      </c>
      <c r="U737" s="1">
        <f>Data!I737</f>
        <v>2.6</v>
      </c>
      <c r="V737" s="1">
        <f>Data!J737+Data!K737</f>
        <v>36094.358974358969</v>
      </c>
      <c r="W737" s="1">
        <f>Data!L737</f>
        <v>27.573076923076922</v>
      </c>
      <c r="X737" s="1">
        <f t="shared" si="117"/>
        <v>1023767.2727272726</v>
      </c>
      <c r="Y737" s="100">
        <f t="shared" si="118"/>
        <v>782.07272727272721</v>
      </c>
      <c r="Z737" s="100">
        <f t="shared" si="119"/>
        <v>146510.55639999997</v>
      </c>
      <c r="AA737" s="100">
        <f>'Innlegging av opplysninger'!$B$4*X737</f>
        <v>133089.74545454545</v>
      </c>
      <c r="AB737" s="1"/>
      <c r="AC737" s="1">
        <f>'Innlegging av opplysninger'!$B$5*X737</f>
        <v>134113.51272727273</v>
      </c>
      <c r="AD737" s="1">
        <f>'Innlegging av opplysninger'!$B$5*Y737</f>
        <v>102.45152727272726</v>
      </c>
      <c r="AE737" s="1">
        <f>'Innlegging av opplysninger'!$B$5*Z737</f>
        <v>19192.882888399996</v>
      </c>
      <c r="AF737" s="1">
        <f>'Innlegging av opplysninger'!$B$5*AA737</f>
        <v>17434.756654545454</v>
      </c>
      <c r="AG737" s="1"/>
      <c r="AH737" s="1">
        <f>'Innlegging av opplysninger'!$C$11*SUM(X737:AG737)</f>
        <v>56049.743542050099</v>
      </c>
      <c r="AI737" s="1">
        <f>'Innlegging av opplysninger'!$C$13*(((X737+Z737+AC737+AE737)*Data!M737)+(Z737+AE737)*(1-Data!M737)*1.8/12+Y737+AD737+AA737+AB737+AF737+AG737)</f>
        <v>9165.7561973586107</v>
      </c>
      <c r="AJ737" s="1">
        <f>'Innlegging av opplysninger'!$C$13*((X737+Z737+AC737+AE737)*(1-Data!M737)-(Z737+AE737)*(1-Data!M737)*1.8/12)</f>
        <v>67533.892860183638</v>
      </c>
      <c r="AK737" s="83">
        <f t="shared" si="114"/>
        <v>815000</v>
      </c>
      <c r="AL737" s="83">
        <f t="shared" si="115"/>
        <v>140000</v>
      </c>
      <c r="AM737" s="83">
        <f t="shared" si="116"/>
        <v>976000</v>
      </c>
    </row>
    <row r="738" spans="1:39">
      <c r="A738" t="str">
        <f t="shared" si="110"/>
        <v>3011Helse/pleie/omsorg</v>
      </c>
      <c r="B738" s="6" t="str">
        <f>Data!A738</f>
        <v>3011</v>
      </c>
      <c r="C738" s="7" t="str">
        <f>Data!B738</f>
        <v>Hvaler kommune</v>
      </c>
      <c r="D738" s="7" t="str">
        <f>Data!C738</f>
        <v>Helse/pleie/omsorg</v>
      </c>
      <c r="E738" s="1">
        <f>Data!D738</f>
        <v>149.94219999999996</v>
      </c>
      <c r="F738" s="1">
        <f>Data!E738+Data!F738</f>
        <v>45301.357889906947</v>
      </c>
      <c r="G738" s="1">
        <f>Data!G738</f>
        <v>1006.9593483355596</v>
      </c>
      <c r="H738" s="1">
        <f t="shared" si="111"/>
        <v>74100930.163636401</v>
      </c>
      <c r="I738" s="1">
        <f t="shared" si="112"/>
        <v>1647116.7272727282</v>
      </c>
      <c r="J738" s="1">
        <f t="shared" si="113"/>
        <v>9089765.6269090958</v>
      </c>
      <c r="K738" s="1">
        <f>'Innlegging av opplysninger'!$B$4*H738</f>
        <v>9633120.9212727323</v>
      </c>
      <c r="L738" s="1"/>
      <c r="M738" s="1">
        <f>'Innlegging av opplysninger'!$B$5*H738</f>
        <v>9707221.8514363691</v>
      </c>
      <c r="N738" s="1">
        <f>'Innlegging av opplysninger'!$B$5*I738</f>
        <v>215772.29127272739</v>
      </c>
      <c r="O738" s="1">
        <f>'Innlegging av opplysninger'!$B$5*J738</f>
        <v>1190759.2971250915</v>
      </c>
      <c r="P738" s="1">
        <f>'Innlegging av opplysninger'!$B$5*K738</f>
        <v>1261938.840686728</v>
      </c>
      <c r="Q738" s="1"/>
      <c r="R738" s="1">
        <f>'Innlegging av opplysninger'!$C$11*SUM(H738:Q738)</f>
        <v>4060171.7773452513</v>
      </c>
      <c r="S738" s="1">
        <f>'Innlegging av opplysninger'!$C$13*(((H738+J738+M738+O738)*Data!H738)+(J738+O738)*(1-Data!H738)*1.8/12+I738+N738+K738+L738+P738+Q738)</f>
        <v>797908.21489168028</v>
      </c>
      <c r="T738" s="1">
        <f>'Innlegging av opplysninger'!$C$13*((H738+J738+M738+O738)*(1-Data!H738)-(J738+O738)*(1-Data!H738)*1.8/12)</f>
        <v>4758116.322528136</v>
      </c>
      <c r="U738" s="1">
        <f>Data!I738</f>
        <v>16.280300000000004</v>
      </c>
      <c r="V738" s="1">
        <f>Data!J738+Data!K738</f>
        <v>46194.748049278351</v>
      </c>
      <c r="W738" s="1">
        <f>Data!L738</f>
        <v>919.08994306001716</v>
      </c>
      <c r="X738" s="1">
        <f t="shared" si="117"/>
        <v>8204338.4363636337</v>
      </c>
      <c r="Y738" s="100">
        <f t="shared" si="118"/>
        <v>163233.38181818181</v>
      </c>
      <c r="Z738" s="100">
        <f t="shared" si="119"/>
        <v>1196562.7699999996</v>
      </c>
      <c r="AA738" s="100">
        <f>'Innlegging av opplysninger'!$B$4*X738</f>
        <v>1066563.9967272724</v>
      </c>
      <c r="AB738" s="1"/>
      <c r="AC738" s="1">
        <f>'Innlegging av opplysninger'!$B$5*X738</f>
        <v>1074768.3351636361</v>
      </c>
      <c r="AD738" s="1">
        <f>'Innlegging av opplysninger'!$B$5*Y738</f>
        <v>21383.573018181818</v>
      </c>
      <c r="AE738" s="1">
        <f>'Innlegging av opplysninger'!$B$5*Z738</f>
        <v>156749.72286999994</v>
      </c>
      <c r="AF738" s="1">
        <f>'Innlegging av opplysninger'!$B$5*AA738</f>
        <v>139719.88357127269</v>
      </c>
      <c r="AG738" s="1"/>
      <c r="AH738" s="1">
        <f>'Innlegging av opplysninger'!$C$11*SUM(X738:AG738)</f>
        <v>456886.16378222284</v>
      </c>
      <c r="AI738" s="1">
        <f>'Innlegging av opplysninger'!$C$13*(((X738+Z738+AC738+AE738)*Data!M738)+(Z738+AE738)*(1-Data!M738)*1.8/12+Y738+AD738+AA738+AB738+AF738+AG738)</f>
        <v>82882.680871401244</v>
      </c>
      <c r="AJ738" s="1">
        <f>'Innlegging av opplysninger'!$C$13*((X738+Z738+AC738+AE738)*(1-Data!M738)-(Z738+AE738)*(1-Data!M738)*1.8/12)</f>
        <v>542329.96430427197</v>
      </c>
      <c r="AK738" s="83">
        <f t="shared" si="114"/>
        <v>4517000</v>
      </c>
      <c r="AL738" s="83">
        <f t="shared" si="115"/>
        <v>881000</v>
      </c>
      <c r="AM738" s="83">
        <f t="shared" si="116"/>
        <v>5300000</v>
      </c>
    </row>
    <row r="739" spans="1:39">
      <c r="A739" t="str">
        <f t="shared" si="110"/>
        <v>3011Samferdsel og teknikk</v>
      </c>
      <c r="B739" s="6" t="str">
        <f>Data!A739</f>
        <v>3011</v>
      </c>
      <c r="C739" s="7" t="str">
        <f>Data!B739</f>
        <v>Hvaler kommune</v>
      </c>
      <c r="D739" s="7" t="str">
        <f>Data!C739</f>
        <v>Samferdsel og teknikk</v>
      </c>
      <c r="E739" s="1">
        <f>Data!D739</f>
        <v>33.549999999999997</v>
      </c>
      <c r="F739" s="1">
        <f>Data!E739+Data!F739</f>
        <v>46905.566716343754</v>
      </c>
      <c r="G739" s="1">
        <f>Data!G739</f>
        <v>142.54336810730254</v>
      </c>
      <c r="H739" s="1">
        <f t="shared" si="111"/>
        <v>17167437.418181811</v>
      </c>
      <c r="I739" s="1">
        <f t="shared" si="112"/>
        <v>52170.872727272726</v>
      </c>
      <c r="J739" s="1">
        <f t="shared" si="113"/>
        <v>2066352.9949090898</v>
      </c>
      <c r="K739" s="1">
        <f>'Innlegging av opplysninger'!$B$4*H739</f>
        <v>2231766.8643636354</v>
      </c>
      <c r="L739" s="1"/>
      <c r="M739" s="1">
        <f>'Innlegging av opplysninger'!$B$5*H739</f>
        <v>2248934.3017818173</v>
      </c>
      <c r="N739" s="1">
        <f>'Innlegging av opplysninger'!$B$5*I739</f>
        <v>6834.3843272727272</v>
      </c>
      <c r="O739" s="1">
        <f>'Innlegging av opplysninger'!$B$5*J739</f>
        <v>270692.24233309075</v>
      </c>
      <c r="P739" s="1">
        <f>'Innlegging av opplysninger'!$B$5*K739</f>
        <v>292361.45923163625</v>
      </c>
      <c r="Q739" s="1"/>
      <c r="R739" s="1">
        <f>'Innlegging av opplysninger'!$C$11*SUM(H739:Q739)</f>
        <v>924788.92043851386</v>
      </c>
      <c r="S739" s="1">
        <f>'Innlegging av opplysninger'!$C$13*(((H739+J739+M739+O739)*Data!H739)+(J739+O739)*(1-Data!H739)*1.8/12+I739+N739+K739+L739+P739+Q739)</f>
        <v>162410.39436383653</v>
      </c>
      <c r="T739" s="1">
        <f>'Innlegging av opplysninger'!$C$13*((H739+J739+M739+O739)*(1-Data!H739)-(J739+O739)*(1-Data!H739)*1.8/12)</f>
        <v>1103090.2336046561</v>
      </c>
      <c r="U739" s="1">
        <f>Data!I739</f>
        <v>5</v>
      </c>
      <c r="V739" s="1">
        <f>Data!J739+Data!K739</f>
        <v>50368.582000000002</v>
      </c>
      <c r="W739" s="1">
        <f>Data!L739</f>
        <v>61.777999999999999</v>
      </c>
      <c r="X739" s="1">
        <f t="shared" si="117"/>
        <v>2747377.1999999997</v>
      </c>
      <c r="Y739" s="100">
        <f t="shared" si="118"/>
        <v>3369.7090909090907</v>
      </c>
      <c r="Z739" s="100">
        <f t="shared" si="119"/>
        <v>393356.8079999999</v>
      </c>
      <c r="AA739" s="100">
        <f>'Innlegging av opplysninger'!$B$4*X739</f>
        <v>357159.03599999996</v>
      </c>
      <c r="AB739" s="1"/>
      <c r="AC739" s="1">
        <f>'Innlegging av opplysninger'!$B$5*X739</f>
        <v>359906.41319999995</v>
      </c>
      <c r="AD739" s="1">
        <f>'Innlegging av opplysninger'!$B$5*Y739</f>
        <v>441.4318909090909</v>
      </c>
      <c r="AE739" s="1">
        <f>'Innlegging av opplysninger'!$B$5*Z739</f>
        <v>51529.741847999991</v>
      </c>
      <c r="AF739" s="1">
        <f>'Innlegging av opplysninger'!$B$5*AA739</f>
        <v>46787.833715999994</v>
      </c>
      <c r="AG739" s="1"/>
      <c r="AH739" s="1">
        <f>'Innlegging av opplysninger'!$C$11*SUM(X739:AG739)</f>
        <v>150477.27060234104</v>
      </c>
      <c r="AI739" s="1">
        <f>'Innlegging av opplysninger'!$C$13*(((X739+Z739+AC739+AE739)*Data!M739)+(Z739+AE739)*(1-Data!M739)*1.8/12+Y739+AD739+AA739+AB739+AF739+AG739)</f>
        <v>31107.104153690882</v>
      </c>
      <c r="AJ739" s="1">
        <f>'Innlegging av opplysninger'!$C$13*((X739+Z739+AC739+AE739)*(1-Data!M739)-(Z739+AE739)*(1-Data!M739)*1.8/12)</f>
        <v>174809.16088109161</v>
      </c>
      <c r="AK739" s="83">
        <f t="shared" si="114"/>
        <v>1075000</v>
      </c>
      <c r="AL739" s="83">
        <f t="shared" si="115"/>
        <v>194000</v>
      </c>
      <c r="AM739" s="83">
        <f t="shared" si="116"/>
        <v>1278000</v>
      </c>
    </row>
    <row r="740" spans="1:39">
      <c r="A740" t="str">
        <f t="shared" si="110"/>
        <v>3011Annet</v>
      </c>
      <c r="B740" s="6" t="str">
        <f>Data!A740</f>
        <v>3011</v>
      </c>
      <c r="C740" s="7" t="str">
        <f>Data!B740</f>
        <v>Hvaler kommune</v>
      </c>
      <c r="D740" s="7" t="str">
        <f>Data!C740</f>
        <v>Annet</v>
      </c>
      <c r="E740" s="1">
        <f>Data!D740</f>
        <v>6.15</v>
      </c>
      <c r="F740" s="1">
        <f>Data!E740+Data!F740</f>
        <v>0</v>
      </c>
      <c r="G740" s="1">
        <f>Data!G740</f>
        <v>0</v>
      </c>
      <c r="H740" s="1">
        <f t="shared" si="111"/>
        <v>0</v>
      </c>
      <c r="I740" s="1">
        <f t="shared" si="112"/>
        <v>0</v>
      </c>
      <c r="J740" s="1">
        <f t="shared" si="113"/>
        <v>0</v>
      </c>
      <c r="K740" s="1">
        <f>'Innlegging av opplysninger'!$B$4*H740</f>
        <v>0</v>
      </c>
      <c r="L740" s="1"/>
      <c r="M740" s="1">
        <f>'Innlegging av opplysninger'!$B$5*H740</f>
        <v>0</v>
      </c>
      <c r="N740" s="1">
        <f>'Innlegging av opplysninger'!$B$5*I740</f>
        <v>0</v>
      </c>
      <c r="O740" s="1">
        <f>'Innlegging av opplysninger'!$B$5*J740</f>
        <v>0</v>
      </c>
      <c r="P740" s="1">
        <f>'Innlegging av opplysninger'!$B$5*K740</f>
        <v>0</v>
      </c>
      <c r="Q740" s="1"/>
      <c r="R740" s="1">
        <f>'Innlegging av opplysninger'!$C$11*SUM(H740:Q740)</f>
        <v>0</v>
      </c>
      <c r="S740" s="1">
        <f>'Innlegging av opplysninger'!$C$13*(((H740+J740+M740+O740)*Data!H740)+(J740+O740)*(1-Data!H740)*1.8/12+I740+N740+K740+L740+P740+Q740)</f>
        <v>0</v>
      </c>
      <c r="T740" s="1">
        <f>'Innlegging av opplysninger'!$C$13*((H740+J740+M740+O740)*(1-Data!H740)-(J740+O740)*(1-Data!H740)*1.8/12)</f>
        <v>0</v>
      </c>
      <c r="U740" s="1">
        <f>Data!I740</f>
        <v>0</v>
      </c>
      <c r="V740" s="1">
        <f>Data!J740+Data!K740</f>
        <v>0</v>
      </c>
      <c r="W740" s="1">
        <f>Data!L740</f>
        <v>0</v>
      </c>
      <c r="X740" s="1">
        <f t="shared" si="117"/>
        <v>0</v>
      </c>
      <c r="Y740" s="100">
        <f t="shared" si="118"/>
        <v>0</v>
      </c>
      <c r="Z740" s="100">
        <f t="shared" si="119"/>
        <v>0</v>
      </c>
      <c r="AA740" s="100">
        <f>'Innlegging av opplysninger'!$B$4*X740</f>
        <v>0</v>
      </c>
      <c r="AB740" s="1"/>
      <c r="AC740" s="1">
        <f>'Innlegging av opplysninger'!$B$5*X740</f>
        <v>0</v>
      </c>
      <c r="AD740" s="1">
        <f>'Innlegging av opplysninger'!$B$5*Y740</f>
        <v>0</v>
      </c>
      <c r="AE740" s="1">
        <f>'Innlegging av opplysninger'!$B$5*Z740</f>
        <v>0</v>
      </c>
      <c r="AF740" s="1">
        <f>'Innlegging av opplysninger'!$B$5*AA740</f>
        <v>0</v>
      </c>
      <c r="AG740" s="1"/>
      <c r="AH740" s="1">
        <f>'Innlegging av opplysninger'!$C$11*SUM(X740:AG740)</f>
        <v>0</v>
      </c>
      <c r="AI740" s="1">
        <f>'Innlegging av opplysninger'!$C$13*(((X740+Z740+AC740+AE740)*Data!M740)+(Z740+AE740)*(1-Data!M740)*1.8/12+Y740+AD740+AA740+AB740+AF740+AG740)</f>
        <v>0</v>
      </c>
      <c r="AJ740" s="1">
        <f>'Innlegging av opplysninger'!$C$13*((X740+Z740+AC740+AE740)*(1-Data!M740)-(Z740+AE740)*(1-Data!M740)*1.8/12)</f>
        <v>0</v>
      </c>
      <c r="AK740" s="83">
        <f t="shared" si="114"/>
        <v>0</v>
      </c>
      <c r="AL740" s="83">
        <f t="shared" si="115"/>
        <v>0</v>
      </c>
      <c r="AM740" s="83">
        <f t="shared" si="116"/>
        <v>0</v>
      </c>
    </row>
    <row r="741" spans="1:39">
      <c r="A741" t="str">
        <f t="shared" si="110"/>
        <v>3012Alle</v>
      </c>
      <c r="B741" s="6" t="str">
        <f>Data!A741</f>
        <v>3012</v>
      </c>
      <c r="C741" s="7" t="str">
        <f>Data!B741</f>
        <v>Aremark kommune</v>
      </c>
      <c r="D741" s="7" t="str">
        <f>Data!C741</f>
        <v>Alle</v>
      </c>
      <c r="E741" s="1">
        <f>Data!D741</f>
        <v>88.881399999999985</v>
      </c>
      <c r="F741" s="1">
        <f>Data!E741+Data!F741</f>
        <v>48092.346786466769</v>
      </c>
      <c r="G741" s="1">
        <f>Data!G741</f>
        <v>446.02200235369816</v>
      </c>
      <c r="H741" s="1">
        <f t="shared" si="111"/>
        <v>46631073.945454545</v>
      </c>
      <c r="I741" s="1">
        <f t="shared" si="112"/>
        <v>432469.74545454519</v>
      </c>
      <c r="J741" s="1">
        <f t="shared" si="113"/>
        <v>5647625.2429090906</v>
      </c>
      <c r="K741" s="1">
        <f>'Innlegging av opplysninger'!$B$4*H741</f>
        <v>6062039.6129090907</v>
      </c>
      <c r="L741" s="1"/>
      <c r="M741" s="1">
        <f>'Innlegging av opplysninger'!$B$5*H741</f>
        <v>6108670.686854546</v>
      </c>
      <c r="N741" s="1">
        <f>'Innlegging av opplysninger'!$B$5*I741</f>
        <v>56653.536654545424</v>
      </c>
      <c r="O741" s="1">
        <f>'Innlegging av opplysninger'!$B$5*J741</f>
        <v>739838.90682109084</v>
      </c>
      <c r="P741" s="1">
        <f>'Innlegging av opplysninger'!$B$5*K741</f>
        <v>794127.18929109094</v>
      </c>
      <c r="Q741" s="1"/>
      <c r="R741" s="1">
        <f>'Innlegging av opplysninger'!$C$11*SUM(H741:Q741)</f>
        <v>2525954.956921245</v>
      </c>
      <c r="S741" s="1">
        <f>'Innlegging av opplysninger'!$C$13*(((H741+J741+M741+O741)*Data!H741)+(J741+O741)*(1-Data!H741)*1.8/12+I741+N741+K741+L741+P741+Q741)</f>
        <v>531959.65836169291</v>
      </c>
      <c r="T741" s="1">
        <f>'Innlegging av opplysninger'!$C$13*((H741+J741+M741+O741)*(1-Data!H741)-(J741+O741)*(1-Data!H741)*1.8/12)</f>
        <v>2924610.2826884314</v>
      </c>
      <c r="U741" s="1">
        <f>Data!I741</f>
        <v>17.6753</v>
      </c>
      <c r="V741" s="1">
        <f>Data!J741+Data!K741</f>
        <v>47945.656792246809</v>
      </c>
      <c r="W741" s="1">
        <f>Data!L741</f>
        <v>865.92702811267702</v>
      </c>
      <c r="X741" s="1">
        <f t="shared" si="117"/>
        <v>9244951.2818181813</v>
      </c>
      <c r="Y741" s="100">
        <f t="shared" si="118"/>
        <v>166969.30909090908</v>
      </c>
      <c r="Z741" s="100">
        <f t="shared" si="119"/>
        <v>1345904.6444999997</v>
      </c>
      <c r="AA741" s="100">
        <f>'Innlegging av opplysninger'!$B$4*X741</f>
        <v>1201843.6666363636</v>
      </c>
      <c r="AB741" s="1"/>
      <c r="AC741" s="1">
        <f>'Innlegging av opplysninger'!$B$5*X741</f>
        <v>1211088.6179181817</v>
      </c>
      <c r="AD741" s="1">
        <f>'Innlegging av opplysninger'!$B$5*Y741</f>
        <v>21872.979490909092</v>
      </c>
      <c r="AE741" s="1">
        <f>'Innlegging av opplysninger'!$B$5*Z741</f>
        <v>176313.50842949995</v>
      </c>
      <c r="AF741" s="1">
        <f>'Innlegging av opplysninger'!$B$5*AA741</f>
        <v>157441.52032936364</v>
      </c>
      <c r="AG741" s="1"/>
      <c r="AH741" s="1">
        <f>'Innlegging av opplysninger'!$C$11*SUM(X741:AG741)</f>
        <v>514002.65007210954</v>
      </c>
      <c r="AI741" s="1">
        <f>'Innlegging av opplysninger'!$C$13*(((X741+Z741+AC741+AE741)*Data!M741)+(Z741+AE741)*(1-Data!M741)*1.8/12+Y741+AD741+AA741+AB741+AF741+AG741)</f>
        <v>100010.85354645172</v>
      </c>
      <c r="AJ741" s="1">
        <f>'Innlegging av opplysninger'!$C$13*((X741+Z741+AC741+AE741)*(1-Data!M741)-(Z741+AE741)*(1-Data!M741)*1.8/12)</f>
        <v>603361.1939206454</v>
      </c>
      <c r="AK741" s="83">
        <f t="shared" si="114"/>
        <v>3040000</v>
      </c>
      <c r="AL741" s="83">
        <f t="shared" si="115"/>
        <v>632000</v>
      </c>
      <c r="AM741" s="83">
        <f t="shared" si="116"/>
        <v>3528000</v>
      </c>
    </row>
    <row r="742" spans="1:39">
      <c r="A742" t="str">
        <f t="shared" si="110"/>
        <v>3012Administrasjon</v>
      </c>
      <c r="B742" s="6" t="str">
        <f>Data!A742</f>
        <v>3012</v>
      </c>
      <c r="C742" s="7" t="str">
        <f>Data!B742</f>
        <v>Aremark kommune</v>
      </c>
      <c r="D742" s="7" t="str">
        <f>Data!C742</f>
        <v>Administrasjon</v>
      </c>
      <c r="E742" s="1">
        <f>Data!D742</f>
        <v>16.236099999999997</v>
      </c>
      <c r="F742" s="1">
        <f>Data!E742+Data!F742</f>
        <v>49463.087553866593</v>
      </c>
      <c r="G742" s="1">
        <f>Data!G742</f>
        <v>4.1574023318407756</v>
      </c>
      <c r="H742" s="1">
        <f t="shared" si="111"/>
        <v>8760956.0272727255</v>
      </c>
      <c r="I742" s="1">
        <f t="shared" si="112"/>
        <v>736.36363636363637</v>
      </c>
      <c r="J742" s="1">
        <f t="shared" si="113"/>
        <v>1051403.0869090906</v>
      </c>
      <c r="K742" s="1">
        <f>'Innlegging av opplysninger'!$B$4*H742</f>
        <v>1138924.2835454543</v>
      </c>
      <c r="L742" s="1"/>
      <c r="M742" s="1">
        <f>'Innlegging av opplysninger'!$B$5*H742</f>
        <v>1147685.2395727271</v>
      </c>
      <c r="N742" s="1">
        <f>'Innlegging av opplysninger'!$B$5*I742</f>
        <v>96.463636363636368</v>
      </c>
      <c r="O742" s="1">
        <f>'Innlegging av opplysninger'!$B$5*J742</f>
        <v>137733.80438509089</v>
      </c>
      <c r="P742" s="1">
        <f>'Innlegging av opplysninger'!$B$5*K742</f>
        <v>149199.08114445451</v>
      </c>
      <c r="Q742" s="1"/>
      <c r="R742" s="1">
        <f>'Innlegging av opplysninger'!$C$11*SUM(H742:Q742)</f>
        <v>470695.90530388628</v>
      </c>
      <c r="S742" s="1">
        <f>'Innlegging av opplysninger'!$C$13*(((H742+J742+M742+O742)*Data!H742)+(J742+O742)*(1-Data!H742)*1.8/12+I742+N742+K742+L742+P742+Q742)</f>
        <v>135789.59923102474</v>
      </c>
      <c r="T742" s="1">
        <f>'Innlegging av opplysninger'!$C$13*((H742+J742+M742+O742)*(1-Data!H742)-(J742+O742)*(1-Data!H742)*1.8/12)</f>
        <v>508320.58697429323</v>
      </c>
      <c r="U742" s="1">
        <f>Data!I742</f>
        <v>1.1000000000000001</v>
      </c>
      <c r="V742" s="1">
        <f>Data!J742+Data!K742</f>
        <v>48111.363636363632</v>
      </c>
      <c r="W742" s="1">
        <f>Data!L742</f>
        <v>0</v>
      </c>
      <c r="X742" s="1">
        <f t="shared" si="117"/>
        <v>577336.36363636365</v>
      </c>
      <c r="Y742" s="100">
        <f t="shared" si="118"/>
        <v>0</v>
      </c>
      <c r="Z742" s="100">
        <f t="shared" si="119"/>
        <v>82559.099999999991</v>
      </c>
      <c r="AA742" s="100">
        <f>'Innlegging av opplysninger'!$B$4*X742</f>
        <v>75053.727272727279</v>
      </c>
      <c r="AB742" s="1"/>
      <c r="AC742" s="1">
        <f>'Innlegging av opplysninger'!$B$5*X742</f>
        <v>75631.063636363644</v>
      </c>
      <c r="AD742" s="1">
        <f>'Innlegging av opplysninger'!$B$5*Y742</f>
        <v>0</v>
      </c>
      <c r="AE742" s="1">
        <f>'Innlegging av opplysninger'!$B$5*Z742</f>
        <v>10815.242099999999</v>
      </c>
      <c r="AF742" s="1">
        <f>'Innlegging av opplysninger'!$B$5*AA742</f>
        <v>9832.0382727272736</v>
      </c>
      <c r="AG742" s="1"/>
      <c r="AH742" s="1">
        <f>'Innlegging av opplysninger'!$C$11*SUM(X742:AG742)</f>
        <v>31586.64632689091</v>
      </c>
      <c r="AI742" s="1">
        <f>'Innlegging av opplysninger'!$C$13*(((X742+Z742+AC742+AE742)*Data!M742)+(Z742+AE742)*(1-Data!M742)*1.8/12+Y742+AD742+AA742+AB742+AF742+AG742)</f>
        <v>5142.3796767436361</v>
      </c>
      <c r="AJ742" s="1">
        <f>'Innlegging av opplysninger'!$C$13*((X742+Z742+AC742+AE742)*(1-Data!M742)-(Z742+AE742)*(1-Data!M742)*1.8/12)</f>
        <v>38081.452139001813</v>
      </c>
      <c r="AK742" s="83">
        <f t="shared" si="114"/>
        <v>502000</v>
      </c>
      <c r="AL742" s="83">
        <f t="shared" si="115"/>
        <v>141000</v>
      </c>
      <c r="AM742" s="83">
        <f t="shared" si="116"/>
        <v>546000</v>
      </c>
    </row>
    <row r="743" spans="1:39">
      <c r="A743" t="str">
        <f t="shared" si="110"/>
        <v>3012Undervisning</v>
      </c>
      <c r="B743" s="6" t="str">
        <f>Data!A743</f>
        <v>3012</v>
      </c>
      <c r="C743" s="7" t="str">
        <f>Data!B743</f>
        <v>Aremark kommune</v>
      </c>
      <c r="D743" s="7" t="str">
        <f>Data!C743</f>
        <v>Undervisning</v>
      </c>
      <c r="E743" s="1">
        <f>Data!D743</f>
        <v>22.5075</v>
      </c>
      <c r="F743" s="1">
        <f>Data!E743+Data!F743</f>
        <v>50049.619089932989</v>
      </c>
      <c r="G743" s="1">
        <f>Data!G743</f>
        <v>0</v>
      </c>
      <c r="H743" s="1">
        <f t="shared" si="111"/>
        <v>12289001.472727273</v>
      </c>
      <c r="I743" s="1">
        <f t="shared" si="112"/>
        <v>0</v>
      </c>
      <c r="J743" s="1">
        <f t="shared" si="113"/>
        <v>1474680.1767272726</v>
      </c>
      <c r="K743" s="1">
        <f>'Innlegging av opplysninger'!$B$4*H743</f>
        <v>1597570.1914545456</v>
      </c>
      <c r="L743" s="1"/>
      <c r="M743" s="1">
        <f>'Innlegging av opplysninger'!$B$5*H743</f>
        <v>1609859.1929272728</v>
      </c>
      <c r="N743" s="1">
        <f>'Innlegging av opplysninger'!$B$5*I743</f>
        <v>0</v>
      </c>
      <c r="O743" s="1">
        <f>'Innlegging av opplysninger'!$B$5*J743</f>
        <v>193183.10315127272</v>
      </c>
      <c r="P743" s="1">
        <f>'Innlegging av opplysninger'!$B$5*K743</f>
        <v>209281.69508054547</v>
      </c>
      <c r="Q743" s="1"/>
      <c r="R743" s="1">
        <f>'Innlegging av opplysninger'!$C$11*SUM(H743:Q743)</f>
        <v>660195.88161859079</v>
      </c>
      <c r="S743" s="1">
        <f>'Innlegging av opplysninger'!$C$13*(((H743+J743+M743+O743)*Data!H743)+(J743+O743)*(1-Data!H743)*1.8/12+I743+N743+K743+L743+P743+Q743)</f>
        <v>126217.21560063011</v>
      </c>
      <c r="T743" s="1">
        <f>'Innlegging av opplysninger'!$C$13*((H743+J743+M743+O743)*(1-Data!H743)-(J743+O743)*(1-Data!H743)*1.8/12)</f>
        <v>777208.72766691528</v>
      </c>
      <c r="U743" s="1">
        <f>Data!I743</f>
        <v>2.3499999999999996</v>
      </c>
      <c r="V743" s="1">
        <f>Data!J743+Data!K743</f>
        <v>42928.886524822701</v>
      </c>
      <c r="W743" s="1">
        <f>Data!L743</f>
        <v>0</v>
      </c>
      <c r="X743" s="1">
        <f t="shared" si="117"/>
        <v>1100540.5454545454</v>
      </c>
      <c r="Y743" s="100">
        <f t="shared" si="118"/>
        <v>0</v>
      </c>
      <c r="Z743" s="100">
        <f t="shared" si="119"/>
        <v>157377.29799999998</v>
      </c>
      <c r="AA743" s="100">
        <f>'Innlegging av opplysninger'!$B$4*X743</f>
        <v>143070.2709090909</v>
      </c>
      <c r="AB743" s="1"/>
      <c r="AC743" s="1">
        <f>'Innlegging av opplysninger'!$B$5*X743</f>
        <v>144170.81145454544</v>
      </c>
      <c r="AD743" s="1">
        <f>'Innlegging av opplysninger'!$B$5*Y743</f>
        <v>0</v>
      </c>
      <c r="AE743" s="1">
        <f>'Innlegging av opplysninger'!$B$5*Z743</f>
        <v>20616.426037999998</v>
      </c>
      <c r="AF743" s="1">
        <f>'Innlegging av opplysninger'!$B$5*AA743</f>
        <v>18742.205489090909</v>
      </c>
      <c r="AG743" s="1"/>
      <c r="AH743" s="1">
        <f>'Innlegging av opplysninger'!$C$11*SUM(X743:AG743)</f>
        <v>60211.667179120363</v>
      </c>
      <c r="AI743" s="1">
        <f>'Innlegging av opplysninger'!$C$13*(((X743+Z743+AC743+AE743)*Data!M743)+(Z743+AE743)*(1-Data!M743)*1.8/12+Y743+AD743+AA743+AB743+AF743+AG743)</f>
        <v>9802.5998202018545</v>
      </c>
      <c r="AJ743" s="1">
        <f>'Innlegging av opplysninger'!$C$13*((X743+Z743+AC743+AE743)*(1-Data!M743)-(Z743+AE743)*(1-Data!M743)*1.8/12)</f>
        <v>72592.313161752318</v>
      </c>
      <c r="AK743" s="83">
        <f t="shared" si="114"/>
        <v>720000</v>
      </c>
      <c r="AL743" s="83">
        <f t="shared" si="115"/>
        <v>136000</v>
      </c>
      <c r="AM743" s="83">
        <f t="shared" si="116"/>
        <v>850000</v>
      </c>
    </row>
    <row r="744" spans="1:39">
      <c r="A744" t="str">
        <f t="shared" si="110"/>
        <v>3012Barnehager</v>
      </c>
      <c r="B744" s="6" t="str">
        <f>Data!A744</f>
        <v>3012</v>
      </c>
      <c r="C744" s="7" t="str">
        <f>Data!B744</f>
        <v>Aremark kommune</v>
      </c>
      <c r="D744" s="7" t="str">
        <f>Data!C744</f>
        <v>Barnehager</v>
      </c>
      <c r="E744" s="1">
        <f>Data!D744</f>
        <v>9.6179000000000006</v>
      </c>
      <c r="F744" s="1">
        <f>Data!E744+Data!F744</f>
        <v>45399.265865382942</v>
      </c>
      <c r="G744" s="1">
        <f>Data!G744</f>
        <v>0</v>
      </c>
      <c r="H744" s="1">
        <f t="shared" si="111"/>
        <v>4763406.5363636361</v>
      </c>
      <c r="I744" s="1">
        <f t="shared" si="112"/>
        <v>0</v>
      </c>
      <c r="J744" s="1">
        <f t="shared" si="113"/>
        <v>571608.78436363628</v>
      </c>
      <c r="K744" s="1">
        <f>'Innlegging av opplysninger'!$B$4*H744</f>
        <v>619242.84972727275</v>
      </c>
      <c r="L744" s="1"/>
      <c r="M744" s="1">
        <f>'Innlegging av opplysninger'!$B$5*H744</f>
        <v>624006.2562636364</v>
      </c>
      <c r="N744" s="1">
        <f>'Innlegging av opplysninger'!$B$5*I744</f>
        <v>0</v>
      </c>
      <c r="O744" s="1">
        <f>'Innlegging av opplysninger'!$B$5*J744</f>
        <v>74880.750751636355</v>
      </c>
      <c r="P744" s="1">
        <f>'Innlegging av opplysninger'!$B$5*K744</f>
        <v>81120.813314272731</v>
      </c>
      <c r="Q744" s="1"/>
      <c r="R744" s="1">
        <f>'Innlegging av opplysninger'!$C$11*SUM(H744:Q744)</f>
        <v>255902.10764979542</v>
      </c>
      <c r="S744" s="1">
        <f>'Innlegging av opplysninger'!$C$13*(((H744+J744+M744+O744)*Data!H744)+(J744+O744)*(1-Data!H744)*1.8/12+I744+N744+K744+L744+P744+Q744)</f>
        <v>51250.202195434023</v>
      </c>
      <c r="T744" s="1">
        <f>'Innlegging av opplysninger'!$C$13*((H744+J744+M744+O744)*(1-Data!H744)-(J744+O744)*(1-Data!H744)*1.8/12)</f>
        <v>298931.62932533864</v>
      </c>
      <c r="U744" s="1">
        <f>Data!I744</f>
        <v>1.94</v>
      </c>
      <c r="V744" s="1">
        <f>Data!J744+Data!K744</f>
        <v>38034.621993127148</v>
      </c>
      <c r="W744" s="1">
        <f>Data!L744</f>
        <v>0</v>
      </c>
      <c r="X744" s="1">
        <f t="shared" si="117"/>
        <v>804950.90909090906</v>
      </c>
      <c r="Y744" s="100">
        <f t="shared" si="118"/>
        <v>0</v>
      </c>
      <c r="Z744" s="100">
        <f t="shared" si="119"/>
        <v>115107.97999999998</v>
      </c>
      <c r="AA744" s="100">
        <f>'Innlegging av opplysninger'!$B$4*X744</f>
        <v>104643.61818181818</v>
      </c>
      <c r="AB744" s="1"/>
      <c r="AC744" s="1">
        <f>'Innlegging av opplysninger'!$B$5*X744</f>
        <v>105448.56909090909</v>
      </c>
      <c r="AD744" s="1">
        <f>'Innlegging av opplysninger'!$B$5*Y744</f>
        <v>0</v>
      </c>
      <c r="AE744" s="1">
        <f>'Innlegging av opplysninger'!$B$5*Z744</f>
        <v>15079.145379999998</v>
      </c>
      <c r="AF744" s="1">
        <f>'Innlegging av opplysninger'!$B$5*AA744</f>
        <v>13708.313981818183</v>
      </c>
      <c r="AG744" s="1"/>
      <c r="AH744" s="1">
        <f>'Innlegging av opplysninger'!$C$11*SUM(X744:AG744)</f>
        <v>44039.664357567264</v>
      </c>
      <c r="AI744" s="1">
        <f>'Innlegging av opplysninger'!$C$13*(((X744+Z744+AC744+AE744)*Data!M744)+(Z744+AE744)*(1-Data!M744)*1.8/12+Y744+AD744+AA744+AB744+AF744+AG744)</f>
        <v>7169.7600504730917</v>
      </c>
      <c r="AJ744" s="1">
        <f>'Innlegging av opplysninger'!$C$13*((X744+Z744+AC744+AE744)*(1-Data!M744)-(Z744+AE744)*(1-Data!M744)*1.8/12)</f>
        <v>53095.043807250542</v>
      </c>
      <c r="AK744" s="83">
        <f t="shared" si="114"/>
        <v>300000</v>
      </c>
      <c r="AL744" s="83">
        <f t="shared" si="115"/>
        <v>58000</v>
      </c>
      <c r="AM744" s="83">
        <f t="shared" si="116"/>
        <v>352000</v>
      </c>
    </row>
    <row r="745" spans="1:39">
      <c r="A745" t="str">
        <f t="shared" si="110"/>
        <v>3012Helse/pleie/omsorg</v>
      </c>
      <c r="B745" s="6" t="str">
        <f>Data!A745</f>
        <v>3012</v>
      </c>
      <c r="C745" s="7" t="str">
        <f>Data!B745</f>
        <v>Aremark kommune</v>
      </c>
      <c r="D745" s="7" t="str">
        <f>Data!C745</f>
        <v>Helse/pleie/omsorg</v>
      </c>
      <c r="E745" s="1">
        <f>Data!D745</f>
        <v>34.791600000000003</v>
      </c>
      <c r="F745" s="1">
        <f>Data!E745+Data!F745</f>
        <v>46411.577603022932</v>
      </c>
      <c r="G745" s="1">
        <f>Data!G745</f>
        <v>1133.58942963244</v>
      </c>
      <c r="H745" s="1">
        <f t="shared" si="111"/>
        <v>17615269.563636355</v>
      </c>
      <c r="I745" s="1">
        <f t="shared" si="112"/>
        <v>430247.89090909087</v>
      </c>
      <c r="J745" s="1">
        <f t="shared" si="113"/>
        <v>2165462.0945454533</v>
      </c>
      <c r="K745" s="1">
        <f>'Innlegging av opplysninger'!$B$4*H745</f>
        <v>2289985.0432727262</v>
      </c>
      <c r="L745" s="1"/>
      <c r="M745" s="1">
        <f>'Innlegging av opplysninger'!$B$5*H745</f>
        <v>2307600.3128363625</v>
      </c>
      <c r="N745" s="1">
        <f>'Innlegging av opplysninger'!$B$5*I745</f>
        <v>56362.473709090904</v>
      </c>
      <c r="O745" s="1">
        <f>'Innlegging av opplysninger'!$B$5*J745</f>
        <v>283675.53438545438</v>
      </c>
      <c r="P745" s="1">
        <f>'Innlegging av opplysninger'!$B$5*K745</f>
        <v>299988.04066872713</v>
      </c>
      <c r="Q745" s="1"/>
      <c r="R745" s="1">
        <f>'Innlegging av opplysninger'!$C$11*SUM(H745:Q745)</f>
        <v>967046.45625060389</v>
      </c>
      <c r="S745" s="1">
        <f>'Innlegging av opplysninger'!$C$13*(((H745+J745+M745+O745)*Data!H745)+(J745+O745)*(1-Data!H745)*1.8/12+I745+N745+K745+L745+P745+Q745)</f>
        <v>179085.61283076211</v>
      </c>
      <c r="T745" s="1">
        <f>'Innlegging av opplysninger'!$C$13*((H745+J745+M745+O745)*(1-Data!H745)-(J745+O745)*(1-Data!H745)*1.8/12)</f>
        <v>1144241.1167753274</v>
      </c>
      <c r="U745" s="1">
        <f>Data!I745</f>
        <v>11.600300000000001</v>
      </c>
      <c r="V745" s="1">
        <f>Data!J745+Data!K745</f>
        <v>50679.111818947211</v>
      </c>
      <c r="W745" s="1">
        <f>Data!L745</f>
        <v>1319.4072567088781</v>
      </c>
      <c r="X745" s="1">
        <f t="shared" si="117"/>
        <v>6413377.0999999996</v>
      </c>
      <c r="Y745" s="100">
        <f t="shared" si="118"/>
        <v>166969.30909090908</v>
      </c>
      <c r="Z745" s="100">
        <f t="shared" si="119"/>
        <v>940989.53649999981</v>
      </c>
      <c r="AA745" s="100">
        <f>'Innlegging av opplysninger'!$B$4*X745</f>
        <v>833739.02299999993</v>
      </c>
      <c r="AB745" s="1"/>
      <c r="AC745" s="1">
        <f>'Innlegging av opplysninger'!$B$5*X745</f>
        <v>840152.40009999997</v>
      </c>
      <c r="AD745" s="1">
        <f>'Innlegging av opplysninger'!$B$5*Y745</f>
        <v>21872.979490909092</v>
      </c>
      <c r="AE745" s="1">
        <f>'Innlegging av opplysninger'!$B$5*Z745</f>
        <v>123269.62928149998</v>
      </c>
      <c r="AF745" s="1">
        <f>'Innlegging av opplysninger'!$B$5*AA745</f>
        <v>109219.81201299999</v>
      </c>
      <c r="AG745" s="1"/>
      <c r="AH745" s="1">
        <f>'Innlegging av opplysninger'!$C$11*SUM(X745:AG745)</f>
        <v>359084.41200010007</v>
      </c>
      <c r="AI745" s="1">
        <f>'Innlegging av opplysninger'!$C$13*(((X745+Z745+AC745+AE745)*Data!M745)+(Z745+AE745)*(1-Data!M745)*1.8/12+Y745+AD745+AA745+AB745+AF745+AG745)</f>
        <v>74796.388284250585</v>
      </c>
      <c r="AJ745" s="1">
        <f>'Innlegging av opplysninger'!$C$13*((X745+Z745+AC745+AE745)*(1-Data!M745)-(Z745+AE745)*(1-Data!M745)*1.8/12)</f>
        <v>416582.28076851793</v>
      </c>
      <c r="AK745" s="83">
        <f t="shared" si="114"/>
        <v>1326000</v>
      </c>
      <c r="AL745" s="83">
        <f t="shared" si="115"/>
        <v>254000</v>
      </c>
      <c r="AM745" s="83">
        <f t="shared" si="116"/>
        <v>1561000</v>
      </c>
    </row>
    <row r="746" spans="1:39">
      <c r="A746" t="str">
        <f t="shared" si="110"/>
        <v>3012Samferdsel og teknikk</v>
      </c>
      <c r="B746" s="6" t="str">
        <f>Data!A746</f>
        <v>3012</v>
      </c>
      <c r="C746" s="7" t="str">
        <f>Data!B746</f>
        <v>Aremark kommune</v>
      </c>
      <c r="D746" s="7" t="str">
        <f>Data!C746</f>
        <v>Samferdsel og teknikk</v>
      </c>
      <c r="E746" s="1">
        <f>Data!D746</f>
        <v>3.7282999999999999</v>
      </c>
      <c r="F746" s="1">
        <f>Data!E746+Data!F746</f>
        <v>0</v>
      </c>
      <c r="G746" s="1">
        <f>Data!G746</f>
        <v>0</v>
      </c>
      <c r="H746" s="1">
        <f t="shared" si="111"/>
        <v>0</v>
      </c>
      <c r="I746" s="1">
        <f t="shared" si="112"/>
        <v>0</v>
      </c>
      <c r="J746" s="1">
        <f t="shared" si="113"/>
        <v>0</v>
      </c>
      <c r="K746" s="1">
        <f>'Innlegging av opplysninger'!$B$4*H746</f>
        <v>0</v>
      </c>
      <c r="L746" s="1"/>
      <c r="M746" s="1">
        <f>'Innlegging av opplysninger'!$B$5*H746</f>
        <v>0</v>
      </c>
      <c r="N746" s="1">
        <f>'Innlegging av opplysninger'!$B$5*I746</f>
        <v>0</v>
      </c>
      <c r="O746" s="1">
        <f>'Innlegging av opplysninger'!$B$5*J746</f>
        <v>0</v>
      </c>
      <c r="P746" s="1">
        <f>'Innlegging av opplysninger'!$B$5*K746</f>
        <v>0</v>
      </c>
      <c r="Q746" s="1"/>
      <c r="R746" s="1">
        <f>'Innlegging av opplysninger'!$C$11*SUM(H746:Q746)</f>
        <v>0</v>
      </c>
      <c r="S746" s="1">
        <f>'Innlegging av opplysninger'!$C$13*(((H746+J746+M746+O746)*Data!H746)+(J746+O746)*(1-Data!H746)*1.8/12+I746+N746+K746+L746+P746+Q746)</f>
        <v>0</v>
      </c>
      <c r="T746" s="1">
        <f>'Innlegging av opplysninger'!$C$13*((H746+J746+M746+O746)*(1-Data!H746)-(J746+O746)*(1-Data!H746)*1.8/12)</f>
        <v>0</v>
      </c>
      <c r="U746" s="1">
        <f>Data!I746</f>
        <v>0</v>
      </c>
      <c r="V746" s="1">
        <f>Data!J746+Data!K746</f>
        <v>0</v>
      </c>
      <c r="W746" s="1">
        <f>Data!L746</f>
        <v>0</v>
      </c>
      <c r="X746" s="1">
        <f t="shared" si="117"/>
        <v>0</v>
      </c>
      <c r="Y746" s="100">
        <f t="shared" si="118"/>
        <v>0</v>
      </c>
      <c r="Z746" s="100">
        <f t="shared" si="119"/>
        <v>0</v>
      </c>
      <c r="AA746" s="100">
        <f>'Innlegging av opplysninger'!$B$4*X746</f>
        <v>0</v>
      </c>
      <c r="AB746" s="1"/>
      <c r="AC746" s="1">
        <f>'Innlegging av opplysninger'!$B$5*X746</f>
        <v>0</v>
      </c>
      <c r="AD746" s="1">
        <f>'Innlegging av opplysninger'!$B$5*Y746</f>
        <v>0</v>
      </c>
      <c r="AE746" s="1">
        <f>'Innlegging av opplysninger'!$B$5*Z746</f>
        <v>0</v>
      </c>
      <c r="AF746" s="1">
        <f>'Innlegging av opplysninger'!$B$5*AA746</f>
        <v>0</v>
      </c>
      <c r="AG746" s="1"/>
      <c r="AH746" s="1">
        <f>'Innlegging av opplysninger'!$C$11*SUM(X746:AG746)</f>
        <v>0</v>
      </c>
      <c r="AI746" s="1">
        <f>'Innlegging av opplysninger'!$C$13*(((X746+Z746+AC746+AE746)*Data!M746)+(Z746+AE746)*(1-Data!M746)*1.8/12+Y746+AD746+AA746+AB746+AF746+AG746)</f>
        <v>0</v>
      </c>
      <c r="AJ746" s="1">
        <f>'Innlegging av opplysninger'!$C$13*((X746+Z746+AC746+AE746)*(1-Data!M746)-(Z746+AE746)*(1-Data!M746)*1.8/12)</f>
        <v>0</v>
      </c>
      <c r="AK746" s="83">
        <f t="shared" si="114"/>
        <v>0</v>
      </c>
      <c r="AL746" s="83">
        <f t="shared" si="115"/>
        <v>0</v>
      </c>
      <c r="AM746" s="83">
        <f t="shared" si="116"/>
        <v>0</v>
      </c>
    </row>
    <row r="747" spans="1:39">
      <c r="A747" t="str">
        <f t="shared" si="110"/>
        <v>3012Annet</v>
      </c>
      <c r="B747" s="6" t="str">
        <f>Data!A747</f>
        <v>3012</v>
      </c>
      <c r="C747" s="7" t="str">
        <f>Data!B747</f>
        <v>Aremark kommune</v>
      </c>
      <c r="D747" s="7" t="str">
        <f>Data!C747</f>
        <v>Annet</v>
      </c>
      <c r="E747" s="1">
        <f>Data!D747</f>
        <v>2</v>
      </c>
      <c r="F747" s="1">
        <f>Data!E747+Data!F747</f>
        <v>0</v>
      </c>
      <c r="G747" s="1">
        <f>Data!G747</f>
        <v>0</v>
      </c>
      <c r="H747" s="1">
        <f t="shared" si="111"/>
        <v>0</v>
      </c>
      <c r="I747" s="1">
        <f t="shared" si="112"/>
        <v>0</v>
      </c>
      <c r="J747" s="1">
        <f t="shared" si="113"/>
        <v>0</v>
      </c>
      <c r="K747" s="1">
        <f>'Innlegging av opplysninger'!$B$4*H747</f>
        <v>0</v>
      </c>
      <c r="L747" s="1"/>
      <c r="M747" s="1">
        <f>'Innlegging av opplysninger'!$B$5*H747</f>
        <v>0</v>
      </c>
      <c r="N747" s="1">
        <f>'Innlegging av opplysninger'!$B$5*I747</f>
        <v>0</v>
      </c>
      <c r="O747" s="1">
        <f>'Innlegging av opplysninger'!$B$5*J747</f>
        <v>0</v>
      </c>
      <c r="P747" s="1">
        <f>'Innlegging av opplysninger'!$B$5*K747</f>
        <v>0</v>
      </c>
      <c r="Q747" s="1"/>
      <c r="R747" s="1">
        <f>'Innlegging av opplysninger'!$C$11*SUM(H747:Q747)</f>
        <v>0</v>
      </c>
      <c r="S747" s="1">
        <f>'Innlegging av opplysninger'!$C$13*(((H747+J747+M747+O747)*Data!H747)+(J747+O747)*(1-Data!H747)*1.8/12+I747+N747+K747+L747+P747+Q747)</f>
        <v>0</v>
      </c>
      <c r="T747" s="1">
        <f>'Innlegging av opplysninger'!$C$13*((H747+J747+M747+O747)*(1-Data!H747)-(J747+O747)*(1-Data!H747)*1.8/12)</f>
        <v>0</v>
      </c>
      <c r="U747" s="1">
        <f>Data!I747</f>
        <v>0</v>
      </c>
      <c r="V747" s="1">
        <f>Data!J747+Data!K747</f>
        <v>0</v>
      </c>
      <c r="W747" s="1">
        <f>Data!L747</f>
        <v>0</v>
      </c>
      <c r="X747" s="1">
        <f t="shared" si="117"/>
        <v>0</v>
      </c>
      <c r="Y747" s="100">
        <f t="shared" si="118"/>
        <v>0</v>
      </c>
      <c r="Z747" s="100">
        <f t="shared" si="119"/>
        <v>0</v>
      </c>
      <c r="AA747" s="100">
        <f>'Innlegging av opplysninger'!$B$4*X747</f>
        <v>0</v>
      </c>
      <c r="AB747" s="1"/>
      <c r="AC747" s="1">
        <f>'Innlegging av opplysninger'!$B$5*X747</f>
        <v>0</v>
      </c>
      <c r="AD747" s="1">
        <f>'Innlegging av opplysninger'!$B$5*Y747</f>
        <v>0</v>
      </c>
      <c r="AE747" s="1">
        <f>'Innlegging av opplysninger'!$B$5*Z747</f>
        <v>0</v>
      </c>
      <c r="AF747" s="1">
        <f>'Innlegging av opplysninger'!$B$5*AA747</f>
        <v>0</v>
      </c>
      <c r="AG747" s="1"/>
      <c r="AH747" s="1">
        <f>'Innlegging av opplysninger'!$C$11*SUM(X747:AG747)</f>
        <v>0</v>
      </c>
      <c r="AI747" s="1">
        <f>'Innlegging av opplysninger'!$C$13*(((X747+Z747+AC747+AE747)*Data!M747)+(Z747+AE747)*(1-Data!M747)*1.8/12+Y747+AD747+AA747+AB747+AF747+AG747)</f>
        <v>0</v>
      </c>
      <c r="AJ747" s="1">
        <f>'Innlegging av opplysninger'!$C$13*((X747+Z747+AC747+AE747)*(1-Data!M747)-(Z747+AE747)*(1-Data!M747)*1.8/12)</f>
        <v>0</v>
      </c>
      <c r="AK747" s="83">
        <f t="shared" si="114"/>
        <v>0</v>
      </c>
      <c r="AL747" s="83">
        <f t="shared" si="115"/>
        <v>0</v>
      </c>
      <c r="AM747" s="83">
        <f t="shared" si="116"/>
        <v>0</v>
      </c>
    </row>
    <row r="748" spans="1:39">
      <c r="A748" t="str">
        <f t="shared" si="110"/>
        <v>3013Alle</v>
      </c>
      <c r="B748" s="6" t="str">
        <f>Data!A748</f>
        <v>3013</v>
      </c>
      <c r="C748" s="7" t="str">
        <f>Data!B748</f>
        <v>Marker kommune</v>
      </c>
      <c r="D748" s="7" t="str">
        <f>Data!C748</f>
        <v>Alle</v>
      </c>
      <c r="E748" s="1">
        <f>Data!D748</f>
        <v>213.86670000000032</v>
      </c>
      <c r="F748" s="1">
        <f>Data!E748+Data!F748</f>
        <v>46689.752120713441</v>
      </c>
      <c r="G748" s="1">
        <f>Data!G748</f>
        <v>505.13782650594891</v>
      </c>
      <c r="H748" s="1">
        <f t="shared" si="111"/>
        <v>108931453.19863637</v>
      </c>
      <c r="I748" s="1">
        <f t="shared" si="112"/>
        <v>1178532.6545454543</v>
      </c>
      <c r="J748" s="1">
        <f t="shared" si="113"/>
        <v>13213198.302381819</v>
      </c>
      <c r="K748" s="1">
        <f>'Innlegging av opplysninger'!$B$4*H748</f>
        <v>14161088.915822728</v>
      </c>
      <c r="L748" s="1"/>
      <c r="M748" s="1">
        <f>'Innlegging av opplysninger'!$B$5*H748</f>
        <v>14270020.369021365</v>
      </c>
      <c r="N748" s="1">
        <f>'Innlegging av opplysninger'!$B$5*I748</f>
        <v>154387.77774545451</v>
      </c>
      <c r="O748" s="1">
        <f>'Innlegging av opplysninger'!$B$5*J748</f>
        <v>1730928.9776120184</v>
      </c>
      <c r="P748" s="1">
        <f>'Innlegging av opplysninger'!$B$5*K748</f>
        <v>1855102.6479727775</v>
      </c>
      <c r="Q748" s="1"/>
      <c r="R748" s="1">
        <f>'Innlegging av opplysninger'!$C$11*SUM(H748:Q748)</f>
        <v>5908799.0880620424</v>
      </c>
      <c r="S748" s="1">
        <f>'Innlegging av opplysninger'!$C$13*(((H748+J748+M748+O748)*Data!H748)+(J748+O748)*(1-Data!H748)*1.8/12+I748+N748+K748+L748+P748+Q748)</f>
        <v>1106129.4222638202</v>
      </c>
      <c r="T748" s="1">
        <f>'Innlegging av opplysninger'!$C$13*((H748+J748+M748+O748)*(1-Data!H748)-(J748+O748)*(1-Data!H748)*1.8/12)</f>
        <v>6979595.6456105541</v>
      </c>
      <c r="U748" s="1">
        <f>Data!I748</f>
        <v>22.960699999999999</v>
      </c>
      <c r="V748" s="1">
        <f>Data!J748+Data!K748</f>
        <v>51598.843204548059</v>
      </c>
      <c r="W748" s="1">
        <f>Data!L748</f>
        <v>457.56357602337908</v>
      </c>
      <c r="X748" s="1">
        <f t="shared" si="117"/>
        <v>12924497.009090906</v>
      </c>
      <c r="Y748" s="100">
        <f t="shared" si="118"/>
        <v>114610.69090909089</v>
      </c>
      <c r="Z748" s="100">
        <f t="shared" si="119"/>
        <v>1864592.4010999994</v>
      </c>
      <c r="AA748" s="100">
        <f>'Innlegging av opplysninger'!$B$4*X748</f>
        <v>1680184.6111818179</v>
      </c>
      <c r="AB748" s="1"/>
      <c r="AC748" s="1">
        <f>'Innlegging av opplysninger'!$B$5*X748</f>
        <v>1693109.1081909088</v>
      </c>
      <c r="AD748" s="1">
        <f>'Innlegging av opplysninger'!$B$5*Y748</f>
        <v>15014.000509090907</v>
      </c>
      <c r="AE748" s="1">
        <f>'Innlegging av opplysninger'!$B$5*Z748</f>
        <v>244261.60454409994</v>
      </c>
      <c r="AF748" s="1">
        <f>'Innlegging av opplysninger'!$B$5*AA748</f>
        <v>220104.18406481817</v>
      </c>
      <c r="AG748" s="1"/>
      <c r="AH748" s="1">
        <f>'Innlegging av opplysninger'!$C$11*SUM(X748:AG748)</f>
        <v>712742.19716444775</v>
      </c>
      <c r="AI748" s="1">
        <f>'Innlegging av opplysninger'!$C$13*(((X748+Z748+AC748+AE748)*Data!M748)+(Z748+AE748)*(1-Data!M748)*1.8/12+Y748+AD748+AA748+AB748+AF748+AG748)</f>
        <v>168727.9398309406</v>
      </c>
      <c r="AJ748" s="1">
        <f>'Innlegging av opplysninger'!$C$13*((X748+Z748+AC748+AE748)*(1-Data!M748)-(Z748+AE748)*(1-Data!M748)*1.8/12)</f>
        <v>806603.48786777735</v>
      </c>
      <c r="AK748" s="83">
        <f t="shared" si="114"/>
        <v>6622000</v>
      </c>
      <c r="AL748" s="83">
        <f t="shared" si="115"/>
        <v>1275000</v>
      </c>
      <c r="AM748" s="83">
        <f t="shared" si="116"/>
        <v>7786000</v>
      </c>
    </row>
    <row r="749" spans="1:39">
      <c r="A749" t="str">
        <f t="shared" si="110"/>
        <v>3013Administrasjon</v>
      </c>
      <c r="B749" s="6" t="str">
        <f>Data!A749</f>
        <v>3013</v>
      </c>
      <c r="C749" s="7" t="str">
        <f>Data!B749</f>
        <v>Marker kommune</v>
      </c>
      <c r="D749" s="7" t="str">
        <f>Data!C749</f>
        <v>Administrasjon</v>
      </c>
      <c r="E749" s="1">
        <f>Data!D749</f>
        <v>14.142900000000001</v>
      </c>
      <c r="F749" s="1">
        <f>Data!E749+Data!F749</f>
        <v>54686.617548970389</v>
      </c>
      <c r="G749" s="1">
        <f>Data!G749</f>
        <v>0</v>
      </c>
      <c r="H749" s="1">
        <f t="shared" si="111"/>
        <v>8437389.418181818</v>
      </c>
      <c r="I749" s="1">
        <f t="shared" si="112"/>
        <v>0</v>
      </c>
      <c r="J749" s="1">
        <f t="shared" si="113"/>
        <v>1012486.7301818181</v>
      </c>
      <c r="K749" s="1">
        <f>'Innlegging av opplysninger'!$B$4*H749</f>
        <v>1096860.6243636364</v>
      </c>
      <c r="L749" s="1"/>
      <c r="M749" s="1">
        <f>'Innlegging av opplysninger'!$B$5*H749</f>
        <v>1105298.0137818181</v>
      </c>
      <c r="N749" s="1">
        <f>'Innlegging av opplysninger'!$B$5*I749</f>
        <v>0</v>
      </c>
      <c r="O749" s="1">
        <f>'Innlegging av opplysninger'!$B$5*J749</f>
        <v>132635.76165381819</v>
      </c>
      <c r="P749" s="1">
        <f>'Innlegging av opplysninger'!$B$5*K749</f>
        <v>143688.74179163636</v>
      </c>
      <c r="Q749" s="1"/>
      <c r="R749" s="1">
        <f>'Innlegging av opplysninger'!$C$11*SUM(H749:Q749)</f>
        <v>453277.65301827271</v>
      </c>
      <c r="S749" s="1">
        <f>'Innlegging av opplysninger'!$C$13*(((H749+J749+M749+O749)*Data!H749)+(J749+O749)*(1-Data!H749)*1.8/12+I749+N749+K749+L749+P749+Q749)</f>
        <v>116295.08903525758</v>
      </c>
      <c r="T749" s="1">
        <f>'Innlegging av opplysninger'!$C$13*((H749+J749+M749+O749)*(1-Data!H749)-(J749+O749)*(1-Data!H749)*1.8/12)</f>
        <v>503979.59404237865</v>
      </c>
      <c r="U749" s="1">
        <f>Data!I749</f>
        <v>4.0999999999999996</v>
      </c>
      <c r="V749" s="1">
        <f>Data!J749+Data!K749</f>
        <v>62047.154471544723</v>
      </c>
      <c r="W749" s="1">
        <f>Data!L749</f>
        <v>0</v>
      </c>
      <c r="X749" s="1">
        <f t="shared" si="117"/>
        <v>2775200</v>
      </c>
      <c r="Y749" s="100">
        <f t="shared" si="118"/>
        <v>0</v>
      </c>
      <c r="Z749" s="100">
        <f t="shared" si="119"/>
        <v>396853.6</v>
      </c>
      <c r="AA749" s="100">
        <f>'Innlegging av opplysninger'!$B$4*X749</f>
        <v>360776</v>
      </c>
      <c r="AB749" s="1"/>
      <c r="AC749" s="1">
        <f>'Innlegging av opplysninger'!$B$5*X749</f>
        <v>363551.2</v>
      </c>
      <c r="AD749" s="1">
        <f>'Innlegging av opplysninger'!$B$5*Y749</f>
        <v>0</v>
      </c>
      <c r="AE749" s="1">
        <f>'Innlegging av opplysninger'!$B$5*Z749</f>
        <v>51987.821599999996</v>
      </c>
      <c r="AF749" s="1">
        <f>'Innlegging av opplysninger'!$B$5*AA749</f>
        <v>47261.656000000003</v>
      </c>
      <c r="AG749" s="1"/>
      <c r="AH749" s="1">
        <f>'Innlegging av opplysninger'!$C$11*SUM(X749:AG749)</f>
        <v>151833.9505488</v>
      </c>
      <c r="AI749" s="1">
        <f>'Innlegging av opplysninger'!$C$13*(((X749+Z749+AC749+AE749)*Data!M749)+(Z749+AE749)*(1-Data!M749)*1.8/12+Y749+AD749+AA749+AB749+AF749+AG749)</f>
        <v>60833.908002674179</v>
      </c>
      <c r="AJ749" s="1">
        <f>'Innlegging av opplysninger'!$C$13*((X749+Z749+AC749+AE749)*(1-Data!M749)-(Z749+AE749)*(1-Data!M749)*1.8/12)</f>
        <v>146938.86643252586</v>
      </c>
      <c r="AK749" s="83">
        <f t="shared" si="114"/>
        <v>605000</v>
      </c>
      <c r="AL749" s="83">
        <f t="shared" si="115"/>
        <v>177000</v>
      </c>
      <c r="AM749" s="83">
        <f t="shared" si="116"/>
        <v>651000</v>
      </c>
    </row>
    <row r="750" spans="1:39">
      <c r="A750" t="str">
        <f t="shared" si="110"/>
        <v>3013Undervisning</v>
      </c>
      <c r="B750" s="6" t="str">
        <f>Data!A750</f>
        <v>3013</v>
      </c>
      <c r="C750" s="7" t="str">
        <f>Data!B750</f>
        <v>Marker kommune</v>
      </c>
      <c r="D750" s="7" t="str">
        <f>Data!C750</f>
        <v>Undervisning</v>
      </c>
      <c r="E750" s="1">
        <f>Data!D750</f>
        <v>51.159699999999994</v>
      </c>
      <c r="F750" s="1">
        <f>Data!E750+Data!F750</f>
        <v>47443.807851525075</v>
      </c>
      <c r="G750" s="1">
        <f>Data!G750</f>
        <v>9.3769119052691874</v>
      </c>
      <c r="H750" s="1">
        <f t="shared" si="111"/>
        <v>26478665.198636364</v>
      </c>
      <c r="I750" s="1">
        <f t="shared" si="112"/>
        <v>5233.3090909090906</v>
      </c>
      <c r="J750" s="1">
        <f t="shared" si="113"/>
        <v>3178067.8209272726</v>
      </c>
      <c r="K750" s="1">
        <f>'Innlegging av opplysninger'!$B$4*H750</f>
        <v>3442226.4758227277</v>
      </c>
      <c r="L750" s="1"/>
      <c r="M750" s="1">
        <f>'Innlegging av opplysninger'!$B$5*H750</f>
        <v>3468705.1410213639</v>
      </c>
      <c r="N750" s="1">
        <f>'Innlegging av opplysninger'!$B$5*I750</f>
        <v>685.56349090909089</v>
      </c>
      <c r="O750" s="1">
        <f>'Innlegging av opplysninger'!$B$5*J750</f>
        <v>416326.88454147271</v>
      </c>
      <c r="P750" s="1">
        <f>'Innlegging av opplysninger'!$B$5*K750</f>
        <v>450931.66833277734</v>
      </c>
      <c r="Q750" s="1"/>
      <c r="R750" s="1">
        <f>'Innlegging av opplysninger'!$C$11*SUM(H750:Q750)</f>
        <v>1422751.9983508245</v>
      </c>
      <c r="S750" s="1">
        <f>'Innlegging av opplysninger'!$C$13*(((H750+J750+M750+O750)*Data!H750)+(J750+O750)*(1-Data!H750)*1.8/12+I750+N750+K750+L750+P750+Q750)</f>
        <v>247120.32079776944</v>
      </c>
      <c r="T750" s="1">
        <f>'Innlegging av opplysninger'!$C$13*((H750+J750+M750+O750)*(1-Data!H750)-(J750+O750)*(1-Data!H750)*1.8/12)</f>
        <v>1699803.466419148</v>
      </c>
      <c r="U750" s="1">
        <f>Data!I750</f>
        <v>6.1823000000000006</v>
      </c>
      <c r="V750" s="1">
        <f>Data!J750+Data!K750</f>
        <v>44456.922450652128</v>
      </c>
      <c r="W750" s="1">
        <f>Data!L750</f>
        <v>8.4240493020396929</v>
      </c>
      <c r="X750" s="1">
        <f t="shared" si="117"/>
        <v>2998320.3454545452</v>
      </c>
      <c r="Y750" s="100">
        <f t="shared" si="118"/>
        <v>568.14545454545453</v>
      </c>
      <c r="Z750" s="100">
        <f t="shared" si="119"/>
        <v>428841.05419999996</v>
      </c>
      <c r="AA750" s="100">
        <f>'Innlegging av opplysninger'!$B$4*X750</f>
        <v>389781.64490909089</v>
      </c>
      <c r="AB750" s="1"/>
      <c r="AC750" s="1">
        <f>'Innlegging av opplysninger'!$B$5*X750</f>
        <v>392779.96525454544</v>
      </c>
      <c r="AD750" s="1">
        <f>'Innlegging av opplysninger'!$B$5*Y750</f>
        <v>74.427054545454553</v>
      </c>
      <c r="AE750" s="1">
        <f>'Innlegging av opplysninger'!$B$5*Z750</f>
        <v>56178.178100199999</v>
      </c>
      <c r="AF750" s="1">
        <f>'Innlegging av opplysninger'!$B$5*AA750</f>
        <v>51061.395483090906</v>
      </c>
      <c r="AG750" s="1"/>
      <c r="AH750" s="1">
        <f>'Innlegging av opplysninger'!$C$11*SUM(X750:AG750)</f>
        <v>164068.99592460142</v>
      </c>
      <c r="AI750" s="1">
        <f>'Innlegging av opplysninger'!$C$13*(((X750+Z750+AC750+AE750)*Data!M750)+(Z750+AE750)*(1-Data!M750)*1.8/12+Y750+AD750+AA750+AB750+AF750+AG750)</f>
        <v>26740.401882807739</v>
      </c>
      <c r="AJ750" s="1">
        <f>'Innlegging av opplysninger'!$C$13*((X750+Z750+AC750+AE750)*(1-Data!M750)-(Z750+AE750)*(1-Data!M750)*1.8/12)</f>
        <v>197775.06622454154</v>
      </c>
      <c r="AK750" s="83">
        <f t="shared" si="114"/>
        <v>1587000</v>
      </c>
      <c r="AL750" s="83">
        <f t="shared" si="115"/>
        <v>274000</v>
      </c>
      <c r="AM750" s="83">
        <f t="shared" si="116"/>
        <v>1898000</v>
      </c>
    </row>
    <row r="751" spans="1:39">
      <c r="A751" t="str">
        <f t="shared" si="110"/>
        <v>3013Barnehager</v>
      </c>
      <c r="B751" s="6" t="str">
        <f>Data!A751</f>
        <v>3013</v>
      </c>
      <c r="C751" s="7" t="str">
        <f>Data!B751</f>
        <v>Marker kommune</v>
      </c>
      <c r="D751" s="7" t="str">
        <f>Data!C751</f>
        <v>Barnehager</v>
      </c>
      <c r="E751" s="1">
        <f>Data!D751</f>
        <v>22</v>
      </c>
      <c r="F751" s="1">
        <f>Data!E751+Data!F751</f>
        <v>38641.469696969689</v>
      </c>
      <c r="G751" s="1">
        <f>Data!G751</f>
        <v>0</v>
      </c>
      <c r="H751" s="1">
        <f t="shared" si="111"/>
        <v>9273952.7272727247</v>
      </c>
      <c r="I751" s="1">
        <f t="shared" si="112"/>
        <v>0</v>
      </c>
      <c r="J751" s="1">
        <f t="shared" si="113"/>
        <v>1112874.3272727269</v>
      </c>
      <c r="K751" s="1">
        <f>'Innlegging av opplysninger'!$B$4*H751</f>
        <v>1205613.8545454543</v>
      </c>
      <c r="L751" s="1"/>
      <c r="M751" s="1">
        <f>'Innlegging av opplysninger'!$B$5*H751</f>
        <v>1214887.8072727269</v>
      </c>
      <c r="N751" s="1">
        <f>'Innlegging av opplysninger'!$B$5*I751</f>
        <v>0</v>
      </c>
      <c r="O751" s="1">
        <f>'Innlegging av opplysninger'!$B$5*J751</f>
        <v>145786.53687272724</v>
      </c>
      <c r="P751" s="1">
        <f>'Innlegging av opplysninger'!$B$5*K751</f>
        <v>157935.41494545451</v>
      </c>
      <c r="Q751" s="1"/>
      <c r="R751" s="1">
        <f>'Innlegging av opplysninger'!$C$11*SUM(H751:Q751)</f>
        <v>498219.9253909089</v>
      </c>
      <c r="S751" s="1">
        <f>'Innlegging av opplysninger'!$C$13*(((H751+J751+M751+O751)*Data!H751)+(J751+O751)*(1-Data!H751)*1.8/12+I751+N751+K751+L751+P751+Q751)</f>
        <v>80722.116753861803</v>
      </c>
      <c r="T751" s="1">
        <f>'Innlegging av opplysninger'!$C$13*((H751+J751+M751+O751)*(1-Data!H751)-(J751+O751)*(1-Data!H751)*1.8/12)</f>
        <v>601052.51799159253</v>
      </c>
      <c r="U751" s="1">
        <f>Data!I751</f>
        <v>0.6</v>
      </c>
      <c r="V751" s="1">
        <f>Data!J751+Data!K751</f>
        <v>36103.333333333336</v>
      </c>
      <c r="W751" s="1">
        <f>Data!L751</f>
        <v>0</v>
      </c>
      <c r="X751" s="1">
        <f t="shared" si="117"/>
        <v>236312.72727272726</v>
      </c>
      <c r="Y751" s="100">
        <f t="shared" si="118"/>
        <v>0</v>
      </c>
      <c r="Z751" s="100">
        <f t="shared" si="119"/>
        <v>33792.719999999994</v>
      </c>
      <c r="AA751" s="100">
        <f>'Innlegging av opplysninger'!$B$4*X751</f>
        <v>30720.654545454545</v>
      </c>
      <c r="AB751" s="1"/>
      <c r="AC751" s="1">
        <f>'Innlegging av opplysninger'!$B$5*X751</f>
        <v>30956.967272727274</v>
      </c>
      <c r="AD751" s="1">
        <f>'Innlegging av opplysninger'!$B$5*Y751</f>
        <v>0</v>
      </c>
      <c r="AE751" s="1">
        <f>'Innlegging av opplysninger'!$B$5*Z751</f>
        <v>4426.8463199999997</v>
      </c>
      <c r="AF751" s="1">
        <f>'Innlegging av opplysninger'!$B$5*AA751</f>
        <v>4024.4057454545455</v>
      </c>
      <c r="AG751" s="1"/>
      <c r="AH751" s="1">
        <f>'Innlegging av opplysninger'!$C$11*SUM(X751:AG751)</f>
        <v>12928.904203941818</v>
      </c>
      <c r="AI751" s="1">
        <f>'Innlegging av opplysninger'!$C$13*(((X751+Z751+AC751+AE751)*Data!M751)+(Z751+AE751)*(1-Data!M751)*1.8/12+Y751+AD751+AA751+AB751+AF751+AG751)</f>
        <v>2104.8557524232724</v>
      </c>
      <c r="AJ751" s="1">
        <f>'Innlegging av opplysninger'!$C$13*((X751+Z751+AC751+AE751)*(1-Data!M751)-(Z751+AE751)*(1-Data!M751)*1.8/12)</f>
        <v>15587.328947707636</v>
      </c>
      <c r="AK751" s="83">
        <f t="shared" si="114"/>
        <v>511000</v>
      </c>
      <c r="AL751" s="83">
        <f t="shared" si="115"/>
        <v>83000</v>
      </c>
      <c r="AM751" s="83">
        <f t="shared" si="116"/>
        <v>617000</v>
      </c>
    </row>
    <row r="752" spans="1:39">
      <c r="A752" t="str">
        <f t="shared" si="110"/>
        <v>3013Helse/pleie/omsorg</v>
      </c>
      <c r="B752" s="6" t="str">
        <f>Data!A752</f>
        <v>3013</v>
      </c>
      <c r="C752" s="7" t="str">
        <f>Data!B752</f>
        <v>Marker kommune</v>
      </c>
      <c r="D752" s="7" t="str">
        <f>Data!C752</f>
        <v>Helse/pleie/omsorg</v>
      </c>
      <c r="E752" s="1">
        <f>Data!D752</f>
        <v>102.76560000000002</v>
      </c>
      <c r="F752" s="1">
        <f>Data!E752+Data!F752</f>
        <v>46459.379232933956</v>
      </c>
      <c r="G752" s="1">
        <f>Data!G752</f>
        <v>1033.4152673657329</v>
      </c>
      <c r="H752" s="1">
        <f t="shared" si="111"/>
        <v>52084647.081818163</v>
      </c>
      <c r="I752" s="1">
        <f t="shared" si="112"/>
        <v>1158540.4363636363</v>
      </c>
      <c r="J752" s="1">
        <f t="shared" si="113"/>
        <v>6389182.5021818159</v>
      </c>
      <c r="K752" s="1">
        <f>'Innlegging av opplysninger'!$B$4*H752</f>
        <v>6771004.1206363617</v>
      </c>
      <c r="L752" s="1"/>
      <c r="M752" s="1">
        <f>'Innlegging av opplysninger'!$B$5*H752</f>
        <v>6823088.7677181801</v>
      </c>
      <c r="N752" s="1">
        <f>'Innlegging av opplysninger'!$B$5*I752</f>
        <v>151768.79716363637</v>
      </c>
      <c r="O752" s="1">
        <f>'Innlegging av opplysninger'!$B$5*J752</f>
        <v>836982.90778581786</v>
      </c>
      <c r="P752" s="1">
        <f>'Innlegging av opplysninger'!$B$5*K752</f>
        <v>887001.53980336338</v>
      </c>
      <c r="Q752" s="1"/>
      <c r="R752" s="1">
        <f>'Innlegging av opplysninger'!$C$11*SUM(H752:Q752)</f>
        <v>2853884.2138318964</v>
      </c>
      <c r="S752" s="1">
        <f>'Innlegging av opplysninger'!$C$13*(((H752+J752+M752+O752)*Data!H752)+(J752+O752)*(1-Data!H752)*1.8/12+I752+N752+K752+L752+P752+Q752)</f>
        <v>546744.63584667584</v>
      </c>
      <c r="T752" s="1">
        <f>'Innlegging av opplysninger'!$C$13*((H752+J752+M752+O752)*(1-Data!H752)-(J752+O752)*(1-Data!H752)*1.8/12)</f>
        <v>3358570.604133815</v>
      </c>
      <c r="U752" s="1">
        <f>Data!I752</f>
        <v>9.1783999999999999</v>
      </c>
      <c r="V752" s="1">
        <f>Data!J752+Data!K752</f>
        <v>51278.600573084637</v>
      </c>
      <c r="W752" s="1">
        <f>Data!L752</f>
        <v>1138.9675760481132</v>
      </c>
      <c r="X752" s="1">
        <f t="shared" si="117"/>
        <v>5134423.7181818178</v>
      </c>
      <c r="Y752" s="100">
        <f t="shared" si="118"/>
        <v>114042.54545454547</v>
      </c>
      <c r="Z752" s="100">
        <f t="shared" si="119"/>
        <v>750530.67569999991</v>
      </c>
      <c r="AA752" s="100">
        <f>'Innlegging av opplysninger'!$B$4*X752</f>
        <v>667475.08336363628</v>
      </c>
      <c r="AB752" s="1"/>
      <c r="AC752" s="1">
        <f>'Innlegging av opplysninger'!$B$5*X752</f>
        <v>672609.50708181818</v>
      </c>
      <c r="AD752" s="1">
        <f>'Innlegging av opplysninger'!$B$5*Y752</f>
        <v>14939.573454545458</v>
      </c>
      <c r="AE752" s="1">
        <f>'Innlegging av opplysninger'!$B$5*Z752</f>
        <v>98319.518516699987</v>
      </c>
      <c r="AF752" s="1">
        <f>'Innlegging av opplysninger'!$B$5*AA752</f>
        <v>87439.235920636362</v>
      </c>
      <c r="AG752" s="1"/>
      <c r="AH752" s="1">
        <f>'Innlegging av opplysninger'!$C$11*SUM(X752:AG752)</f>
        <v>286511.63459160057</v>
      </c>
      <c r="AI752" s="1">
        <f>'Innlegging av opplysninger'!$C$13*(((X752+Z752+AC752+AE752)*Data!M752)+(Z752+AE752)*(1-Data!M752)*1.8/12+Y752+AD752+AA752+AB752+AF752+AG752)</f>
        <v>54909.124958825378</v>
      </c>
      <c r="AJ752" s="1">
        <f>'Innlegging av opplysninger'!$C$13*((X752+Z752+AC752+AE752)*(1-Data!M752)-(Z752+AE752)*(1-Data!M752)*1.8/12)</f>
        <v>337159.42764020694</v>
      </c>
      <c r="AK752" s="83">
        <f t="shared" si="114"/>
        <v>3140000</v>
      </c>
      <c r="AL752" s="83">
        <f t="shared" si="115"/>
        <v>602000</v>
      </c>
      <c r="AM752" s="83">
        <f t="shared" si="116"/>
        <v>3696000</v>
      </c>
    </row>
    <row r="753" spans="1:39">
      <c r="A753" t="str">
        <f t="shared" si="110"/>
        <v>3013Samferdsel og teknikk</v>
      </c>
      <c r="B753" s="6" t="str">
        <f>Data!A753</f>
        <v>3013</v>
      </c>
      <c r="C753" s="7" t="str">
        <f>Data!B753</f>
        <v>Marker kommune</v>
      </c>
      <c r="D753" s="7" t="str">
        <f>Data!C753</f>
        <v>Samferdsel og teknikk</v>
      </c>
      <c r="E753" s="1">
        <f>Data!D753</f>
        <v>14.65</v>
      </c>
      <c r="F753" s="1">
        <f>Data!E753+Data!F753</f>
        <v>48880.659840728098</v>
      </c>
      <c r="G753" s="1">
        <f>Data!G753</f>
        <v>92.348122866894201</v>
      </c>
      <c r="H753" s="1">
        <f t="shared" si="111"/>
        <v>7812018.1818181807</v>
      </c>
      <c r="I753" s="1">
        <f t="shared" si="112"/>
        <v>14758.90909090909</v>
      </c>
      <c r="J753" s="1">
        <f t="shared" si="113"/>
        <v>939213.25090909074</v>
      </c>
      <c r="K753" s="1">
        <f>'Innlegging av opplysninger'!$B$4*H753</f>
        <v>1015562.3636363635</v>
      </c>
      <c r="L753" s="1"/>
      <c r="M753" s="1">
        <f>'Innlegging av opplysninger'!$B$5*H753</f>
        <v>1023374.3818181817</v>
      </c>
      <c r="N753" s="1">
        <f>'Innlegging av opplysninger'!$B$5*I753</f>
        <v>1933.4170909090908</v>
      </c>
      <c r="O753" s="1">
        <f>'Innlegging av opplysninger'!$B$5*J753</f>
        <v>123036.93586909088</v>
      </c>
      <c r="P753" s="1">
        <f>'Innlegging av opplysninger'!$B$5*K753</f>
        <v>133038.66963636363</v>
      </c>
      <c r="Q753" s="1"/>
      <c r="R753" s="1">
        <f>'Innlegging av opplysninger'!$C$11*SUM(H753:Q753)</f>
        <v>420391.5721750253</v>
      </c>
      <c r="S753" s="1">
        <f>'Innlegging av opplysninger'!$C$13*(((H753+J753+M753+O753)*Data!H753)+(J753+O753)*(1-Data!H753)*1.8/12+I753+N753+K753+L753+P753+Q753)</f>
        <v>69468.684186160186</v>
      </c>
      <c r="T753" s="1">
        <f>'Innlegging av opplysninger'!$C$13*((H753+J753+M753+O753)*(1-Data!H753)-(J753+O753)*(1-Data!H753)*1.8/12)</f>
        <v>505803.99352703243</v>
      </c>
      <c r="U753" s="1">
        <f>Data!I753</f>
        <v>1</v>
      </c>
      <c r="V753" s="1">
        <f>Data!J753+Data!K753</f>
        <v>56266.666666666664</v>
      </c>
      <c r="W753" s="1">
        <f>Data!L753</f>
        <v>0</v>
      </c>
      <c r="X753" s="1">
        <f t="shared" si="117"/>
        <v>613818.18181818177</v>
      </c>
      <c r="Y753" s="100">
        <f t="shared" si="118"/>
        <v>0</v>
      </c>
      <c r="Z753" s="100">
        <f t="shared" si="119"/>
        <v>87775.999999999985</v>
      </c>
      <c r="AA753" s="100">
        <f>'Innlegging av opplysninger'!$B$4*X753</f>
        <v>79796.363636363632</v>
      </c>
      <c r="AB753" s="1"/>
      <c r="AC753" s="1">
        <f>'Innlegging av opplysninger'!$B$5*X753</f>
        <v>80410.181818181809</v>
      </c>
      <c r="AD753" s="1">
        <f>'Innlegging av opplysninger'!$B$5*Y753</f>
        <v>0</v>
      </c>
      <c r="AE753" s="1">
        <f>'Innlegging av opplysninger'!$B$5*Z753</f>
        <v>11498.655999999999</v>
      </c>
      <c r="AF753" s="1">
        <f>'Innlegging av opplysninger'!$B$5*AA753</f>
        <v>10453.323636363637</v>
      </c>
      <c r="AG753" s="1"/>
      <c r="AH753" s="1">
        <f>'Innlegging av opplysninger'!$C$11*SUM(X753:AG753)</f>
        <v>33582.602862545449</v>
      </c>
      <c r="AI753" s="1">
        <f>'Innlegging av opplysninger'!$C$13*(((X753+Z753+AC753+AE753)*Data!M753)+(Z753+AE753)*(1-Data!M753)*1.8/12+Y753+AD753+AA753+AB753+AF753+AG753)</f>
        <v>5847.379031278907</v>
      </c>
      <c r="AJ753" s="1">
        <f>'Innlegging av opplysninger'!$C$13*((X753+Z753+AC753+AE753)*(1-Data!M753)-(Z753+AE753)*(1-Data!M753)*1.8/12)</f>
        <v>40107.761727993813</v>
      </c>
      <c r="AK753" s="83">
        <f t="shared" si="114"/>
        <v>454000</v>
      </c>
      <c r="AL753" s="83">
        <f t="shared" si="115"/>
        <v>75000</v>
      </c>
      <c r="AM753" s="83">
        <f t="shared" si="116"/>
        <v>546000</v>
      </c>
    </row>
    <row r="754" spans="1:39">
      <c r="A754" t="str">
        <f t="shared" si="110"/>
        <v>3013Annet</v>
      </c>
      <c r="B754" s="6" t="str">
        <f>Data!A754</f>
        <v>3013</v>
      </c>
      <c r="C754" s="7" t="str">
        <f>Data!B754</f>
        <v>Marker kommune</v>
      </c>
      <c r="D754" s="7" t="str">
        <f>Data!C754</f>
        <v>Annet</v>
      </c>
      <c r="E754" s="1">
        <f>Data!D754</f>
        <v>9.1485000000000003</v>
      </c>
      <c r="F754" s="1">
        <f>Data!E754+Data!F754</f>
        <v>48544.011313330062</v>
      </c>
      <c r="G754" s="1">
        <f>Data!G754</f>
        <v>0</v>
      </c>
      <c r="H754" s="1">
        <f t="shared" si="111"/>
        <v>4844780.5909090918</v>
      </c>
      <c r="I754" s="1">
        <f t="shared" si="112"/>
        <v>0</v>
      </c>
      <c r="J754" s="1">
        <f t="shared" si="113"/>
        <v>581373.67090909102</v>
      </c>
      <c r="K754" s="1">
        <f>'Innlegging av opplysninger'!$B$4*H754</f>
        <v>629821.47681818192</v>
      </c>
      <c r="L754" s="1"/>
      <c r="M754" s="1">
        <f>'Innlegging av opplysninger'!$B$5*H754</f>
        <v>634666.25740909099</v>
      </c>
      <c r="N754" s="1">
        <f>'Innlegging av opplysninger'!$B$5*I754</f>
        <v>0</v>
      </c>
      <c r="O754" s="1">
        <f>'Innlegging av opplysninger'!$B$5*J754</f>
        <v>76159.95088909092</v>
      </c>
      <c r="P754" s="1">
        <f>'Innlegging av opplysninger'!$B$5*K754</f>
        <v>82506.613463181842</v>
      </c>
      <c r="Q754" s="1"/>
      <c r="R754" s="1">
        <f>'Innlegging av opplysninger'!$C$11*SUM(H754:Q754)</f>
        <v>260273.72529511366</v>
      </c>
      <c r="S754" s="1">
        <f>'Innlegging av opplysninger'!$C$13*(((H754+J754+M754+O754)*Data!H754)+(J754+O754)*(1-Data!H754)*1.8/12+I754+N754+K754+L754+P754+Q754)</f>
        <v>45740.899347056729</v>
      </c>
      <c r="T754" s="1">
        <f>'Innlegging av opplysninger'!$C$13*((H754+J754+M754+O754)*(1-Data!H754)-(J754+O754)*(1-Data!H754)*1.8/12)</f>
        <v>310423.14579362515</v>
      </c>
      <c r="U754" s="1">
        <f>Data!I754</f>
        <v>1.9</v>
      </c>
      <c r="V754" s="1">
        <f>Data!J754+Data!K754</f>
        <v>56274.747368421056</v>
      </c>
      <c r="W754" s="1">
        <f>Data!L754</f>
        <v>0</v>
      </c>
      <c r="X754" s="1">
        <f t="shared" si="117"/>
        <v>1166422.0363636364</v>
      </c>
      <c r="Y754" s="100">
        <f t="shared" si="118"/>
        <v>0</v>
      </c>
      <c r="Z754" s="100">
        <f t="shared" si="119"/>
        <v>166798.35119999998</v>
      </c>
      <c r="AA754" s="100">
        <f>'Innlegging av opplysninger'!$B$4*X754</f>
        <v>151634.86472727274</v>
      </c>
      <c r="AB754" s="1"/>
      <c r="AC754" s="1">
        <f>'Innlegging av opplysninger'!$B$5*X754</f>
        <v>152801.28676363637</v>
      </c>
      <c r="AD754" s="1">
        <f>'Innlegging av opplysninger'!$B$5*Y754</f>
        <v>0</v>
      </c>
      <c r="AE754" s="1">
        <f>'Innlegging av opplysninger'!$B$5*Z754</f>
        <v>21850.584007199999</v>
      </c>
      <c r="AF754" s="1">
        <f>'Innlegging av opplysninger'!$B$5*AA754</f>
        <v>19864.16727927273</v>
      </c>
      <c r="AG754" s="1"/>
      <c r="AH754" s="1">
        <f>'Innlegging av opplysninger'!$C$11*SUM(X754:AG754)</f>
        <v>63816.109032958688</v>
      </c>
      <c r="AI754" s="1">
        <f>'Innlegging av opplysninger'!$C$13*(((X754+Z754+AC754+AE754)*Data!M754)+(Z754+AE754)*(1-Data!M754)*1.8/12+Y754+AD754+AA754+AB754+AF754+AG754)</f>
        <v>18252.994067326345</v>
      </c>
      <c r="AJ754" s="1">
        <f>'Innlegging av opplysninger'!$C$13*((X754+Z754+AC754+AE754)*(1-Data!M754)-(Z754+AE754)*(1-Data!M754)*1.8/12)</f>
        <v>69074.313030406585</v>
      </c>
      <c r="AK754" s="83">
        <f t="shared" si="114"/>
        <v>324000</v>
      </c>
      <c r="AL754" s="83">
        <f t="shared" si="115"/>
        <v>64000</v>
      </c>
      <c r="AM754" s="83">
        <f t="shared" si="116"/>
        <v>379000</v>
      </c>
    </row>
    <row r="755" spans="1:39">
      <c r="A755" t="str">
        <f t="shared" si="110"/>
        <v>3014Alle</v>
      </c>
      <c r="B755" s="6" t="str">
        <f>Data!A755</f>
        <v>3014</v>
      </c>
      <c r="C755" s="7" t="str">
        <f>Data!B755</f>
        <v>Indre Østfold kommune</v>
      </c>
      <c r="D755" s="7" t="str">
        <f>Data!C755</f>
        <v>Alle</v>
      </c>
      <c r="E755" s="1">
        <f>Data!D755</f>
        <v>2604.7419876497493</v>
      </c>
      <c r="F755" s="1">
        <f>Data!E755+Data!F755</f>
        <v>46128.623006174828</v>
      </c>
      <c r="G755" s="1">
        <f>Data!G755</f>
        <v>388.73730096915722</v>
      </c>
      <c r="H755" s="1">
        <f t="shared" si="111"/>
        <v>1310761758.2907248</v>
      </c>
      <c r="I755" s="1">
        <f t="shared" si="112"/>
        <v>11046113.127272742</v>
      </c>
      <c r="J755" s="1">
        <f t="shared" si="113"/>
        <v>158616944.5701597</v>
      </c>
      <c r="K755" s="1">
        <f>'Innlegging av opplysninger'!$B$4*H755</f>
        <v>170399028.57779422</v>
      </c>
      <c r="L755" s="1"/>
      <c r="M755" s="1">
        <f>'Innlegging av opplysninger'!$B$5*H755</f>
        <v>171709790.33608496</v>
      </c>
      <c r="N755" s="1">
        <f>'Innlegging av opplysninger'!$B$5*I755</f>
        <v>1447040.8196727294</v>
      </c>
      <c r="O755" s="1">
        <f>'Innlegging av opplysninger'!$B$5*J755</f>
        <v>20778819.73869092</v>
      </c>
      <c r="P755" s="1">
        <f>'Innlegging av opplysninger'!$B$5*K755</f>
        <v>22322272.743691046</v>
      </c>
      <c r="Q755" s="1"/>
      <c r="R755" s="1">
        <f>'Innlegging av opplysninger'!$C$11*SUM(H755:Q755)</f>
        <v>70949107.191755474</v>
      </c>
      <c r="S755" s="1">
        <f>'Innlegging av opplysninger'!$C$13*(((H755+J755+M755+O755)*Data!H755)+(J755+O755)*(1-Data!H755)*1.8/12+I755+N755+K755+L755+P755+Q755)</f>
        <v>13311387.113601387</v>
      </c>
      <c r="T755" s="1">
        <f>'Innlegging av opplysninger'!$C$13*((H755+J755+M755+O755)*(1-Data!H755)-(J755+O755)*(1-Data!H755)*1.8/12)</f>
        <v>83776864.833011344</v>
      </c>
      <c r="U755" s="1">
        <f>Data!I755</f>
        <v>335.81270000000006</v>
      </c>
      <c r="V755" s="1">
        <f>Data!J755+Data!K755</f>
        <v>48092.561734065835</v>
      </c>
      <c r="W755" s="1">
        <f>Data!L755</f>
        <v>470.21941099904797</v>
      </c>
      <c r="X755" s="1">
        <f t="shared" si="117"/>
        <v>176182832.79090908</v>
      </c>
      <c r="Y755" s="100">
        <f t="shared" si="118"/>
        <v>1722607.0909090908</v>
      </c>
      <c r="Z755" s="100">
        <f t="shared" si="119"/>
        <v>25440477.903099999</v>
      </c>
      <c r="AA755" s="100">
        <f>'Innlegging av opplysninger'!$B$4*X755</f>
        <v>22903768.26281818</v>
      </c>
      <c r="AB755" s="1"/>
      <c r="AC755" s="1">
        <f>'Innlegging av opplysninger'!$B$5*X755</f>
        <v>23079951.095609091</v>
      </c>
      <c r="AD755" s="1">
        <f>'Innlegging av opplysninger'!$B$5*Y755</f>
        <v>225661.52890909091</v>
      </c>
      <c r="AE755" s="1">
        <f>'Innlegging av opplysninger'!$B$5*Z755</f>
        <v>3332702.6053061001</v>
      </c>
      <c r="AF755" s="1">
        <f>'Innlegging av opplysninger'!$B$5*AA755</f>
        <v>3000393.6424291818</v>
      </c>
      <c r="AG755" s="1"/>
      <c r="AH755" s="1">
        <f>'Innlegging av opplysninger'!$C$11*SUM(X755:AG755)</f>
        <v>9723759.0069596134</v>
      </c>
      <c r="AI755" s="1">
        <f>'Innlegging av opplysninger'!$C$13*(((X755+Z755+AC755+AE755)*Data!M755)+(Z755+AE755)*(1-Data!M755)*1.8/12+Y755+AD755+AA755+AB755+AF755+AG755)</f>
        <v>2018613.311631372</v>
      </c>
      <c r="AJ755" s="1">
        <f>'Innlegging av opplysninger'!$C$13*((X755+Z755+AC755+AE755)*(1-Data!M755)-(Z755+AE755)*(1-Data!M755)*1.8/12)</f>
        <v>11287583.224208098</v>
      </c>
      <c r="AK755" s="83">
        <f t="shared" si="114"/>
        <v>80673000</v>
      </c>
      <c r="AL755" s="83">
        <f t="shared" si="115"/>
        <v>15330000</v>
      </c>
      <c r="AM755" s="83">
        <f t="shared" si="116"/>
        <v>95064000</v>
      </c>
    </row>
    <row r="756" spans="1:39">
      <c r="A756" t="str">
        <f t="shared" si="110"/>
        <v>3014Administrasjon</v>
      </c>
      <c r="B756" s="6" t="str">
        <f>Data!A756</f>
        <v>3014</v>
      </c>
      <c r="C756" s="7" t="str">
        <f>Data!B756</f>
        <v>Indre Østfold kommune</v>
      </c>
      <c r="D756" s="7" t="str">
        <f>Data!C756</f>
        <v>Administrasjon</v>
      </c>
      <c r="E756" s="1">
        <f>Data!D756</f>
        <v>88.4</v>
      </c>
      <c r="F756" s="1">
        <f>Data!E756+Data!F756</f>
        <v>56278.657126696824</v>
      </c>
      <c r="G756" s="1">
        <f>Data!G756</f>
        <v>0.30248868778280541</v>
      </c>
      <c r="H756" s="1">
        <f t="shared" si="111"/>
        <v>54273090.436363623</v>
      </c>
      <c r="I756" s="1">
        <f t="shared" si="112"/>
        <v>291.70909090909089</v>
      </c>
      <c r="J756" s="1">
        <f t="shared" si="113"/>
        <v>6512805.8574545439</v>
      </c>
      <c r="K756" s="1">
        <f>'Innlegging av opplysninger'!$B$4*H756</f>
        <v>7055501.7567272708</v>
      </c>
      <c r="L756" s="1"/>
      <c r="M756" s="1">
        <f>'Innlegging av opplysninger'!$B$5*H756</f>
        <v>7109774.8471636353</v>
      </c>
      <c r="N756" s="1">
        <f>'Innlegging av opplysninger'!$B$5*I756</f>
        <v>38.213890909090907</v>
      </c>
      <c r="O756" s="1">
        <f>'Innlegging av opplysninger'!$B$5*J756</f>
        <v>853177.56732654525</v>
      </c>
      <c r="P756" s="1">
        <f>'Innlegging av opplysninger'!$B$5*K756</f>
        <v>924270.73013127246</v>
      </c>
      <c r="Q756" s="1"/>
      <c r="R756" s="1">
        <f>'Innlegging av opplysninger'!$C$11*SUM(H756:Q756)</f>
        <v>2915700.1424896503</v>
      </c>
      <c r="S756" s="1">
        <f>'Innlegging av opplysninger'!$C$13*(((H756+J756+M756+O756)*Data!H756)+(J756+O756)*(1-Data!H756)*1.8/12+I756+N756+K756+L756+P756+Q756)</f>
        <v>880919.40562309721</v>
      </c>
      <c r="T756" s="1">
        <f>'Innlegging av opplysninger'!$C$13*((H756+J756+M756+O756)*(1-Data!H756)-(J756+O756)*(1-Data!H756)*1.8/12)</f>
        <v>3108986.0525206355</v>
      </c>
      <c r="U756" s="1">
        <f>Data!I756</f>
        <v>25.800000000000004</v>
      </c>
      <c r="V756" s="1">
        <f>Data!J756+Data!K756</f>
        <v>62233.726356589141</v>
      </c>
      <c r="W756" s="1">
        <f>Data!L756</f>
        <v>0</v>
      </c>
      <c r="X756" s="1">
        <f t="shared" si="117"/>
        <v>17515965.163636364</v>
      </c>
      <c r="Y756" s="100">
        <f t="shared" si="118"/>
        <v>0</v>
      </c>
      <c r="Z756" s="100">
        <f t="shared" si="119"/>
        <v>2504783.0183999999</v>
      </c>
      <c r="AA756" s="100">
        <f>'Innlegging av opplysninger'!$B$4*X756</f>
        <v>2277075.4712727275</v>
      </c>
      <c r="AB756" s="1"/>
      <c r="AC756" s="1">
        <f>'Innlegging av opplysninger'!$B$5*X756</f>
        <v>2294591.436436364</v>
      </c>
      <c r="AD756" s="1">
        <f>'Innlegging av opplysninger'!$B$5*Y756</f>
        <v>0</v>
      </c>
      <c r="AE756" s="1">
        <f>'Innlegging av opplysninger'!$B$5*Z756</f>
        <v>328126.57541039999</v>
      </c>
      <c r="AF756" s="1">
        <f>'Innlegging av opplysninger'!$B$5*AA756</f>
        <v>298296.88673672732</v>
      </c>
      <c r="AG756" s="1"/>
      <c r="AH756" s="1">
        <f>'Innlegging av opplysninger'!$C$11*SUM(X756:AG756)</f>
        <v>958315.86497191805</v>
      </c>
      <c r="AI756" s="1">
        <f>'Innlegging av opplysninger'!$C$13*(((X756+Z756+AC756+AE756)*Data!M756)+(Z756+AE756)*(1-Data!M756)*1.8/12+Y756+AD756+AA756+AB756+AF756+AG756)</f>
        <v>366365.48573886254</v>
      </c>
      <c r="AJ756" s="1">
        <f>'Innlegging av opplysninger'!$C$13*((X756+Z756+AC756+AE756)*(1-Data!M756)-(Z756+AE756)*(1-Data!M756)*1.8/12)</f>
        <v>945014.11895955168</v>
      </c>
      <c r="AK756" s="83">
        <f t="shared" si="114"/>
        <v>3874000</v>
      </c>
      <c r="AL756" s="83">
        <f t="shared" si="115"/>
        <v>1247000</v>
      </c>
      <c r="AM756" s="83">
        <f t="shared" si="116"/>
        <v>4054000</v>
      </c>
    </row>
    <row r="757" spans="1:39">
      <c r="A757" t="str">
        <f t="shared" si="110"/>
        <v>3014Undervisning</v>
      </c>
      <c r="B757" s="6" t="str">
        <f>Data!A757</f>
        <v>3014</v>
      </c>
      <c r="C757" s="7" t="str">
        <f>Data!B757</f>
        <v>Indre Østfold kommune</v>
      </c>
      <c r="D757" s="7" t="str">
        <f>Data!C757</f>
        <v>Undervisning</v>
      </c>
      <c r="E757" s="1">
        <f>Data!D757</f>
        <v>800.29789999999923</v>
      </c>
      <c r="F757" s="1">
        <f>Data!E757+Data!F757</f>
        <v>46664.356618829079</v>
      </c>
      <c r="G757" s="1">
        <f>Data!G757</f>
        <v>4.2873160107005193</v>
      </c>
      <c r="H757" s="1">
        <f t="shared" si="111"/>
        <v>407404217.52981794</v>
      </c>
      <c r="I757" s="1">
        <f t="shared" si="112"/>
        <v>37430.509090909087</v>
      </c>
      <c r="J757" s="1">
        <f t="shared" si="113"/>
        <v>48892997.764669061</v>
      </c>
      <c r="K757" s="1">
        <f>'Innlegging av opplysninger'!$B$4*H757</f>
        <v>52962548.278876334</v>
      </c>
      <c r="L757" s="1"/>
      <c r="M757" s="1">
        <f>'Innlegging av opplysninger'!$B$5*H757</f>
        <v>53369952.496406153</v>
      </c>
      <c r="N757" s="1">
        <f>'Innlegging av opplysninger'!$B$5*I757</f>
        <v>4903.3966909090905</v>
      </c>
      <c r="O757" s="1">
        <f>'Innlegging av opplysninger'!$B$5*J757</f>
        <v>6404982.7071716469</v>
      </c>
      <c r="P757" s="1">
        <f>'Innlegging av opplysninger'!$B$5*K757</f>
        <v>6938093.8245328004</v>
      </c>
      <c r="Q757" s="1"/>
      <c r="R757" s="1">
        <f>'Innlegging av opplysninger'!$C$11*SUM(H757:Q757)</f>
        <v>21888574.80727572</v>
      </c>
      <c r="S757" s="1">
        <f>'Innlegging av opplysninger'!$C$13*(((H757+J757+M757+O757)*Data!H757)+(J757+O757)*(1-Data!H757)*1.8/12+I757+N757+K757+L757+P757+Q757)</f>
        <v>3884911.3322559912</v>
      </c>
      <c r="T757" s="1">
        <f>'Innlegging av opplysninger'!$C$13*((H757+J757+M757+O757)*(1-Data!H757)-(J757+O757)*(1-Data!H757)*1.8/12)</f>
        <v>26067875.246121306</v>
      </c>
      <c r="U757" s="1">
        <f>Data!I757</f>
        <v>96.402100000000004</v>
      </c>
      <c r="V757" s="1">
        <f>Data!J757+Data!K757</f>
        <v>47476.259559352606</v>
      </c>
      <c r="W757" s="1">
        <f>Data!L757</f>
        <v>7.7575073572048741</v>
      </c>
      <c r="X757" s="1">
        <f t="shared" si="117"/>
        <v>49928848.599999994</v>
      </c>
      <c r="Y757" s="100">
        <f t="shared" si="118"/>
        <v>8158.2545454545452</v>
      </c>
      <c r="Z757" s="100">
        <f t="shared" si="119"/>
        <v>7140991.9801999992</v>
      </c>
      <c r="AA757" s="100">
        <f>'Innlegging av opplysninger'!$B$4*X757</f>
        <v>6490750.317999999</v>
      </c>
      <c r="AB757" s="1"/>
      <c r="AC757" s="1">
        <f>'Innlegging av opplysninger'!$B$5*X757</f>
        <v>6540679.1665999992</v>
      </c>
      <c r="AD757" s="1">
        <f>'Innlegging av opplysninger'!$B$5*Y757</f>
        <v>1068.7313454545454</v>
      </c>
      <c r="AE757" s="1">
        <f>'Innlegging av opplysninger'!$B$5*Z757</f>
        <v>935469.94940619997</v>
      </c>
      <c r="AF757" s="1">
        <f>'Innlegging av opplysninger'!$B$5*AA757</f>
        <v>850288.29165799986</v>
      </c>
      <c r="AG757" s="1"/>
      <c r="AH757" s="1">
        <f>'Innlegging av opplysninger'!$C$11*SUM(X757:AG757)</f>
        <v>2732057.7010866939</v>
      </c>
      <c r="AI757" s="1">
        <f>'Innlegging av opplysninger'!$C$13*(((X757+Z757+AC757+AE757)*Data!M757)+(Z757+AE757)*(1-Data!M757)*1.8/12+Y757+AD757+AA757+AB757+AF757+AG757)</f>
        <v>488651.19437851646</v>
      </c>
      <c r="AJ757" s="1">
        <f>'Innlegging av opplysninger'!$C$13*((X757+Z757+AC757+AE757)*(1-Data!M757)-(Z757+AE757)*(1-Data!M757)*1.8/12)</f>
        <v>3249954.0807927484</v>
      </c>
      <c r="AK757" s="83">
        <f t="shared" si="114"/>
        <v>24621000</v>
      </c>
      <c r="AL757" s="83">
        <f t="shared" si="115"/>
        <v>4374000</v>
      </c>
      <c r="AM757" s="83">
        <f t="shared" si="116"/>
        <v>29318000</v>
      </c>
    </row>
    <row r="758" spans="1:39">
      <c r="A758" t="str">
        <f t="shared" si="110"/>
        <v>3014Barnehager</v>
      </c>
      <c r="B758" s="6" t="str">
        <f>Data!A758</f>
        <v>3014</v>
      </c>
      <c r="C758" s="7" t="str">
        <f>Data!B758</f>
        <v>Indre Østfold kommune</v>
      </c>
      <c r="D758" s="7" t="str">
        <f>Data!C758</f>
        <v>Barnehager</v>
      </c>
      <c r="E758" s="1">
        <f>Data!D758</f>
        <v>341.52920000000017</v>
      </c>
      <c r="F758" s="1">
        <f>Data!E758+Data!F758</f>
        <v>39833.733284494177</v>
      </c>
      <c r="G758" s="1">
        <f>Data!G758</f>
        <v>1.1975842768348937</v>
      </c>
      <c r="H758" s="1">
        <f t="shared" si="111"/>
        <v>148411451.58181825</v>
      </c>
      <c r="I758" s="1">
        <f t="shared" si="112"/>
        <v>4461.9272727272719</v>
      </c>
      <c r="J758" s="1">
        <f t="shared" si="113"/>
        <v>17809909.621090919</v>
      </c>
      <c r="K758" s="1">
        <f>'Innlegging av opplysninger'!$B$4*H758</f>
        <v>19293488.705636375</v>
      </c>
      <c r="L758" s="1"/>
      <c r="M758" s="1">
        <f>'Innlegging av opplysninger'!$B$5*H758</f>
        <v>19441900.157218192</v>
      </c>
      <c r="N758" s="1">
        <f>'Innlegging av opplysninger'!$B$5*I758</f>
        <v>584.51247272727267</v>
      </c>
      <c r="O758" s="1">
        <f>'Innlegging av opplysninger'!$B$5*J758</f>
        <v>2333098.1603629105</v>
      </c>
      <c r="P758" s="1">
        <f>'Innlegging av opplysninger'!$B$5*K758</f>
        <v>2527447.0204383652</v>
      </c>
      <c r="Q758" s="1"/>
      <c r="R758" s="1">
        <f>'Innlegging av opplysninger'!$C$11*SUM(H758:Q758)</f>
        <v>7973248.9840797978</v>
      </c>
      <c r="S758" s="1">
        <f>'Innlegging av opplysninger'!$C$13*(((H758+J758+M758+O758)*Data!H758)+(J758+O758)*(1-Data!H758)*1.8/12+I758+N758+K758+L758+P758+Q758)</f>
        <v>1331374.7609721057</v>
      </c>
      <c r="T758" s="1">
        <f>'Innlegging av opplysninger'!$C$13*((H758+J758+M758+O758)*(1-Data!H758)-(J758+O758)*(1-Data!H758)*1.8/12)</f>
        <v>9579387.0067160372</v>
      </c>
      <c r="U758" s="1">
        <f>Data!I758</f>
        <v>27.888500000000001</v>
      </c>
      <c r="V758" s="1">
        <f>Data!J758+Data!K758</f>
        <v>41264.161751259468</v>
      </c>
      <c r="W758" s="1">
        <f>Data!L758</f>
        <v>0</v>
      </c>
      <c r="X758" s="1">
        <f t="shared" si="117"/>
        <v>12554133.545454541</v>
      </c>
      <c r="Y758" s="100">
        <f t="shared" si="118"/>
        <v>0</v>
      </c>
      <c r="Z758" s="100">
        <f t="shared" si="119"/>
        <v>1795241.0969999991</v>
      </c>
      <c r="AA758" s="100">
        <f>'Innlegging av opplysninger'!$B$4*X758</f>
        <v>1632037.3609090904</v>
      </c>
      <c r="AB758" s="1"/>
      <c r="AC758" s="1">
        <f>'Innlegging av opplysninger'!$B$5*X758</f>
        <v>1644591.494454545</v>
      </c>
      <c r="AD758" s="1">
        <f>'Innlegging av opplysninger'!$B$5*Y758</f>
        <v>0</v>
      </c>
      <c r="AE758" s="1">
        <f>'Innlegging av opplysninger'!$B$5*Z758</f>
        <v>235176.5837069999</v>
      </c>
      <c r="AF758" s="1">
        <f>'Innlegging av opplysninger'!$B$5*AA758</f>
        <v>213796.89427909086</v>
      </c>
      <c r="AG758" s="1"/>
      <c r="AH758" s="1">
        <f>'Innlegging av opplysninger'!$C$11*SUM(X758:AG758)</f>
        <v>686849.1250805622</v>
      </c>
      <c r="AI758" s="1">
        <f>'Innlegging av opplysninger'!$C$13*(((X758+Z758+AC758+AE758)*Data!M758)+(Z758+AE758)*(1-Data!M758)*1.8/12+Y758+AD758+AA758+AB758+AF758+AG758)</f>
        <v>115554.96848694874</v>
      </c>
      <c r="AJ758" s="1">
        <f>'Innlegging av opplysninger'!$C$13*((X758+Z758+AC758+AE758)*(1-Data!M758)-(Z758+AE758)*(1-Data!M758)*1.8/12)</f>
        <v>824343.8342548731</v>
      </c>
      <c r="AK758" s="83">
        <f t="shared" si="114"/>
        <v>8660000</v>
      </c>
      <c r="AL758" s="83">
        <f t="shared" si="115"/>
        <v>1447000</v>
      </c>
      <c r="AM758" s="83">
        <f t="shared" si="116"/>
        <v>10404000</v>
      </c>
    </row>
    <row r="759" spans="1:39">
      <c r="A759" t="str">
        <f t="shared" si="110"/>
        <v>3014Helse/pleie/omsorg</v>
      </c>
      <c r="B759" s="6" t="str">
        <f>Data!A759</f>
        <v>3014</v>
      </c>
      <c r="C759" s="7" t="str">
        <f>Data!B759</f>
        <v>Indre Østfold kommune</v>
      </c>
      <c r="D759" s="7" t="str">
        <f>Data!C759</f>
        <v>Helse/pleie/omsorg</v>
      </c>
      <c r="E759" s="1">
        <f>Data!D759</f>
        <v>1208.2705876497491</v>
      </c>
      <c r="F759" s="1">
        <f>Data!E759+Data!F759</f>
        <v>46497.621843297369</v>
      </c>
      <c r="G759" s="1">
        <f>Data!G759</f>
        <v>828.46947548985054</v>
      </c>
      <c r="H759" s="1">
        <f t="shared" si="111"/>
        <v>612891369.47909153</v>
      </c>
      <c r="I759" s="1">
        <f t="shared" si="112"/>
        <v>10920166.909090919</v>
      </c>
      <c r="J759" s="1">
        <f t="shared" si="113"/>
        <v>74857384.366581887</v>
      </c>
      <c r="K759" s="1">
        <f>'Innlegging av opplysninger'!$B$4*H759</f>
        <v>79675878.032281905</v>
      </c>
      <c r="L759" s="1"/>
      <c r="M759" s="1">
        <f>'Innlegging av opplysninger'!$B$5*H759</f>
        <v>80288769.401760995</v>
      </c>
      <c r="N759" s="1">
        <f>'Innlegging av opplysninger'!$B$5*I759</f>
        <v>1430541.8650909106</v>
      </c>
      <c r="O759" s="1">
        <f>'Innlegging av opplysninger'!$B$5*J759</f>
        <v>9806317.3520222269</v>
      </c>
      <c r="P759" s="1">
        <f>'Innlegging av opplysninger'!$B$5*K759</f>
        <v>10437540.02222893</v>
      </c>
      <c r="Q759" s="1"/>
      <c r="R759" s="1">
        <f>'Innlegging av opplysninger'!$C$11*SUM(H759:Q759)</f>
        <v>33451702.762269676</v>
      </c>
      <c r="S759" s="1">
        <f>'Innlegging av opplysninger'!$C$13*(((H759+J759+M759+O759)*Data!H759)+(J759+O759)*(1-Data!H759)*1.8/12+I759+N759+K759+L759+P759+Q759)</f>
        <v>6351180.9945705617</v>
      </c>
      <c r="T759" s="1">
        <f>'Innlegging av opplysninger'!$C$13*((H759+J759+M759+O759)*(1-Data!H759)-(J759+O759)*(1-Data!H759)*1.8/12)</f>
        <v>39424833.311693192</v>
      </c>
      <c r="U759" s="1">
        <f>Data!I759</f>
        <v>154.21130000000002</v>
      </c>
      <c r="V759" s="1">
        <f>Data!J759+Data!K759</f>
        <v>47274.453379875536</v>
      </c>
      <c r="W759" s="1">
        <f>Data!L759</f>
        <v>985.46221969466581</v>
      </c>
      <c r="X759" s="1">
        <f t="shared" si="117"/>
        <v>79530053.590909094</v>
      </c>
      <c r="Y759" s="100">
        <f t="shared" si="118"/>
        <v>1657848.1090909094</v>
      </c>
      <c r="Z759" s="100">
        <f t="shared" si="119"/>
        <v>11609869.9431</v>
      </c>
      <c r="AA759" s="100">
        <f>'Innlegging av opplysninger'!$B$4*X759</f>
        <v>10338906.966818182</v>
      </c>
      <c r="AB759" s="1"/>
      <c r="AC759" s="1">
        <f>'Innlegging av opplysninger'!$B$5*X759</f>
        <v>10418437.020409092</v>
      </c>
      <c r="AD759" s="1">
        <f>'Innlegging av opplysninger'!$B$5*Y759</f>
        <v>217178.10229090913</v>
      </c>
      <c r="AE759" s="1">
        <f>'Innlegging av opplysninger'!$B$5*Z759</f>
        <v>1520892.9625461001</v>
      </c>
      <c r="AF759" s="1">
        <f>'Innlegging av opplysninger'!$B$5*AA759</f>
        <v>1354396.8126531818</v>
      </c>
      <c r="AG759" s="1"/>
      <c r="AH759" s="1">
        <f>'Innlegging av opplysninger'!$C$11*SUM(X759:AG759)</f>
        <v>4432608.1732970644</v>
      </c>
      <c r="AI759" s="1">
        <f>'Innlegging av opplysninger'!$C$13*(((X759+Z759+AC759+AE759)*Data!M759)+(Z759+AE759)*(1-Data!M759)*1.8/12+Y759+AD759+AA759+AB759+AF759+AG759)</f>
        <v>859606.92163701251</v>
      </c>
      <c r="AJ759" s="1">
        <f>'Innlegging av opplysninger'!$C$13*((X759+Z759+AC759+AE759)*(1-Data!M759)-(Z759+AE759)*(1-Data!M759)*1.8/12)</f>
        <v>5206067.420769495</v>
      </c>
      <c r="AK759" s="83">
        <f t="shared" si="114"/>
        <v>37884000</v>
      </c>
      <c r="AL759" s="83">
        <f t="shared" si="115"/>
        <v>7211000</v>
      </c>
      <c r="AM759" s="83">
        <f t="shared" si="116"/>
        <v>44631000</v>
      </c>
    </row>
    <row r="760" spans="1:39">
      <c r="A760" t="str">
        <f t="shared" si="110"/>
        <v>3014Samferdsel og teknikk</v>
      </c>
      <c r="B760" s="6" t="str">
        <f>Data!A760</f>
        <v>3014</v>
      </c>
      <c r="C760" s="7" t="str">
        <f>Data!B760</f>
        <v>Indre Østfold kommune</v>
      </c>
      <c r="D760" s="7" t="str">
        <f>Data!C760</f>
        <v>Samferdsel og teknikk</v>
      </c>
      <c r="E760" s="1">
        <f>Data!D760</f>
        <v>111.93489999999998</v>
      </c>
      <c r="F760" s="1">
        <f>Data!E760+Data!F760</f>
        <v>48698.649698768393</v>
      </c>
      <c r="G760" s="1">
        <f>Data!G760</f>
        <v>58.557518700601882</v>
      </c>
      <c r="H760" s="1">
        <f t="shared" si="111"/>
        <v>59466310.736363672</v>
      </c>
      <c r="I760" s="1">
        <f t="shared" si="112"/>
        <v>71505.05454545455</v>
      </c>
      <c r="J760" s="1">
        <f t="shared" si="113"/>
        <v>7144537.894909095</v>
      </c>
      <c r="K760" s="1">
        <f>'Innlegging av opplysninger'!$B$4*H760</f>
        <v>7730620.3957272777</v>
      </c>
      <c r="L760" s="1"/>
      <c r="M760" s="1">
        <f>'Innlegging av opplysninger'!$B$5*H760</f>
        <v>7790086.7064636415</v>
      </c>
      <c r="N760" s="1">
        <f>'Innlegging av opplysninger'!$B$5*I760</f>
        <v>9367.1621454545457</v>
      </c>
      <c r="O760" s="1">
        <f>'Innlegging av opplysninger'!$B$5*J760</f>
        <v>935934.46423309145</v>
      </c>
      <c r="P760" s="1">
        <f>'Innlegging av opplysninger'!$B$5*K760</f>
        <v>1012711.2718402734</v>
      </c>
      <c r="Q760" s="1"/>
      <c r="R760" s="1">
        <f>'Innlegging av opplysninger'!$C$11*SUM(H760:Q760)</f>
        <v>3198120.8000766621</v>
      </c>
      <c r="S760" s="1">
        <f>'Innlegging av opplysninger'!$C$13*(((H760+J760+M760+O760)*Data!H760)+(J760+O760)*(1-Data!H760)*1.8/12+I760+N760+K760+L760+P760+Q760)</f>
        <v>587221.33588282112</v>
      </c>
      <c r="T760" s="1">
        <f>'Innlegging av opplysninger'!$C$13*((H760+J760+M760+O760)*(1-Data!H760)-(J760+O760)*(1-Data!H760)*1.8/12)</f>
        <v>3789154.4958010321</v>
      </c>
      <c r="U760" s="1">
        <f>Data!I760</f>
        <v>21.4908</v>
      </c>
      <c r="V760" s="1">
        <f>Data!J760+Data!K760</f>
        <v>47525.94753724074</v>
      </c>
      <c r="W760" s="1">
        <f>Data!L760</f>
        <v>241.42423734807451</v>
      </c>
      <c r="X760" s="1">
        <f t="shared" si="117"/>
        <v>11142225.09090909</v>
      </c>
      <c r="Y760" s="100">
        <f t="shared" si="118"/>
        <v>56600.727272727265</v>
      </c>
      <c r="Z760" s="100">
        <f t="shared" si="119"/>
        <v>1601432.0919999997</v>
      </c>
      <c r="AA760" s="100">
        <f>'Innlegging av opplysninger'!$B$4*X760</f>
        <v>1448489.2618181817</v>
      </c>
      <c r="AB760" s="1"/>
      <c r="AC760" s="1">
        <f>'Innlegging av opplysninger'!$B$5*X760</f>
        <v>1459631.4869090908</v>
      </c>
      <c r="AD760" s="1">
        <f>'Innlegging av opplysninger'!$B$5*Y760</f>
        <v>7414.6952727272719</v>
      </c>
      <c r="AE760" s="1">
        <f>'Innlegging av opplysninger'!$B$5*Z760</f>
        <v>209787.60405199998</v>
      </c>
      <c r="AF760" s="1">
        <f>'Innlegging av opplysninger'!$B$5*AA760</f>
        <v>189752.0932981818</v>
      </c>
      <c r="AG760" s="1"/>
      <c r="AH760" s="1">
        <f>'Innlegging av opplysninger'!$C$11*SUM(X760:AG760)</f>
        <v>612382.65595821594</v>
      </c>
      <c r="AI760" s="1">
        <f>'Innlegging av opplysninger'!$C$13*(((X760+Z760+AC760+AE760)*Data!M760)+(Z760+AE760)*(1-Data!M760)*1.8/12+Y760+AD760+AA760+AB760+AF760+AG760)</f>
        <v>117333.7388502359</v>
      </c>
      <c r="AJ760" s="1">
        <f>'Innlegging av opplysninger'!$C$13*((X760+Z760+AC760+AE760)*(1-Data!M760)-(Z760+AE760)*(1-Data!M760)*1.8/12)</f>
        <v>720663.579829428</v>
      </c>
      <c r="AK760" s="83">
        <f t="shared" si="114"/>
        <v>3811000</v>
      </c>
      <c r="AL760" s="83">
        <f t="shared" si="115"/>
        <v>705000</v>
      </c>
      <c r="AM760" s="83">
        <f t="shared" si="116"/>
        <v>4510000</v>
      </c>
    </row>
    <row r="761" spans="1:39">
      <c r="A761" t="str">
        <f t="shared" si="110"/>
        <v>3014Annet</v>
      </c>
      <c r="B761" s="6" t="str">
        <f>Data!A761</f>
        <v>3014</v>
      </c>
      <c r="C761" s="7" t="str">
        <f>Data!B761</f>
        <v>Indre Østfold kommune</v>
      </c>
      <c r="D761" s="7" t="str">
        <f>Data!C761</f>
        <v>Annet</v>
      </c>
      <c r="E761" s="1">
        <f>Data!D761</f>
        <v>54.309399999999997</v>
      </c>
      <c r="F761" s="1">
        <f>Data!E761+Data!F761</f>
        <v>47792.294980242856</v>
      </c>
      <c r="G761" s="1">
        <f>Data!G761</f>
        <v>20.688131336380074</v>
      </c>
      <c r="H761" s="1">
        <f t="shared" si="111"/>
        <v>28315318.527272739</v>
      </c>
      <c r="I761" s="1">
        <f t="shared" si="112"/>
        <v>12257.018181818181</v>
      </c>
      <c r="J761" s="1">
        <f t="shared" si="113"/>
        <v>3399309.0654545468</v>
      </c>
      <c r="K761" s="1">
        <f>'Innlegging av opplysninger'!$B$4*H761</f>
        <v>3680991.4085454564</v>
      </c>
      <c r="L761" s="1"/>
      <c r="M761" s="1">
        <f>'Innlegging av opplysninger'!$B$5*H761</f>
        <v>3709306.7270727288</v>
      </c>
      <c r="N761" s="1">
        <f>'Innlegging av opplysninger'!$B$5*I761</f>
        <v>1605.6693818181818</v>
      </c>
      <c r="O761" s="1">
        <f>'Innlegging av opplysninger'!$B$5*J761</f>
        <v>445309.48757454567</v>
      </c>
      <c r="P761" s="1">
        <f>'Innlegging av opplysninger'!$B$5*K761</f>
        <v>482209.87451945478</v>
      </c>
      <c r="Q761" s="1"/>
      <c r="R761" s="1">
        <f>'Innlegging av opplysninger'!$C$11*SUM(H761:Q761)</f>
        <v>1521759.6955641182</v>
      </c>
      <c r="S761" s="1">
        <f>'Innlegging av opplysninger'!$C$13*(((H761+J761+M761+O761)*Data!H761)+(J761+O761)*(1-Data!H761)*1.8/12+I761+N761+K761+L761+P761+Q761)</f>
        <v>275420.77102318464</v>
      </c>
      <c r="T761" s="1">
        <f>'Innlegging av opplysninger'!$C$13*((H761+J761+M761+O761)*(1-Data!H761)-(J761+O761)*(1-Data!H761)*1.8/12)</f>
        <v>1806987.2334329768</v>
      </c>
      <c r="U761" s="1">
        <f>Data!I761</f>
        <v>10.02</v>
      </c>
      <c r="V761" s="1">
        <f>Data!J761+Data!K761</f>
        <v>50422.217897538263</v>
      </c>
      <c r="W761" s="1">
        <f>Data!L761</f>
        <v>0</v>
      </c>
      <c r="X761" s="1">
        <f t="shared" si="117"/>
        <v>5511606.7999999998</v>
      </c>
      <c r="Y761" s="100">
        <f t="shared" si="118"/>
        <v>0</v>
      </c>
      <c r="Z761" s="100">
        <f t="shared" si="119"/>
        <v>788159.7723999999</v>
      </c>
      <c r="AA761" s="100">
        <f>'Innlegging av opplysninger'!$B$4*X761</f>
        <v>716508.88399999996</v>
      </c>
      <c r="AB761" s="1"/>
      <c r="AC761" s="1">
        <f>'Innlegging av opplysninger'!$B$5*X761</f>
        <v>722020.49080000003</v>
      </c>
      <c r="AD761" s="1">
        <f>'Innlegging av opplysninger'!$B$5*Y761</f>
        <v>0</v>
      </c>
      <c r="AE761" s="1">
        <f>'Innlegging av opplysninger'!$B$5*Z761</f>
        <v>103248.93018439999</v>
      </c>
      <c r="AF761" s="1">
        <f>'Innlegging av opplysninger'!$B$5*AA761</f>
        <v>93862.663803999996</v>
      </c>
      <c r="AG761" s="1"/>
      <c r="AH761" s="1">
        <f>'Innlegging av opplysninger'!$C$11*SUM(X761:AG761)</f>
        <v>301545.48656515917</v>
      </c>
      <c r="AI761" s="1">
        <f>'Innlegging av opplysninger'!$C$13*(((X761+Z761+AC761+AE761)*Data!M761)+(Z761+AE761)*(1-Data!M761)*1.8/12+Y761+AD761+AA761+AB761+AF761+AG761)</f>
        <v>70860.145402493945</v>
      </c>
      <c r="AJ761" s="1">
        <f>'Innlegging av opplysninger'!$C$13*((X761+Z761+AC761+AE761)*(1-Data!M761)-(Z761+AE761)*(1-Data!M761)*1.8/12)</f>
        <v>341781.04673930281</v>
      </c>
      <c r="AK761" s="83">
        <f t="shared" si="114"/>
        <v>1823000</v>
      </c>
      <c r="AL761" s="83">
        <f t="shared" si="115"/>
        <v>346000</v>
      </c>
      <c r="AM761" s="83">
        <f t="shared" si="116"/>
        <v>2149000</v>
      </c>
    </row>
    <row r="762" spans="1:39">
      <c r="A762" t="str">
        <f t="shared" si="110"/>
        <v>3015Alle</v>
      </c>
      <c r="B762" s="6" t="str">
        <f>Data!A762</f>
        <v>3015</v>
      </c>
      <c r="C762" s="7" t="str">
        <f>Data!B762</f>
        <v>Skiptvet kommune</v>
      </c>
      <c r="D762" s="7" t="str">
        <f>Data!C762</f>
        <v>Alle</v>
      </c>
      <c r="E762" s="1">
        <f>Data!D762</f>
        <v>266.22428971722371</v>
      </c>
      <c r="F762" s="1">
        <f>Data!E762+Data!F762</f>
        <v>45968.209263820565</v>
      </c>
      <c r="G762" s="1">
        <f>Data!G762</f>
        <v>353.23249467539472</v>
      </c>
      <c r="H762" s="1">
        <f t="shared" si="111"/>
        <v>133503860.29999998</v>
      </c>
      <c r="I762" s="1">
        <f t="shared" si="112"/>
        <v>1025880.7636363632</v>
      </c>
      <c r="J762" s="1">
        <f t="shared" si="113"/>
        <v>16143568.927636359</v>
      </c>
      <c r="K762" s="1">
        <f>'Innlegging av opplysninger'!$B$4*H762</f>
        <v>17355501.838999998</v>
      </c>
      <c r="L762" s="1"/>
      <c r="M762" s="1">
        <f>'Innlegging av opplysninger'!$B$5*H762</f>
        <v>17489005.699299999</v>
      </c>
      <c r="N762" s="1">
        <f>'Innlegging av opplysninger'!$B$5*I762</f>
        <v>134390.38003636358</v>
      </c>
      <c r="O762" s="1">
        <f>'Innlegging av opplysninger'!$B$5*J762</f>
        <v>2114807.5295203631</v>
      </c>
      <c r="P762" s="1">
        <f>'Innlegging av opplysninger'!$B$5*K762</f>
        <v>2273570.7409089999</v>
      </c>
      <c r="Q762" s="1"/>
      <c r="R762" s="1">
        <f>'Innlegging av opplysninger'!$C$11*SUM(H762:Q762)</f>
        <v>7221542.2748414585</v>
      </c>
      <c r="S762" s="1">
        <f>'Innlegging av opplysninger'!$C$13*(((H762+J762+M762+O762)*Data!H762)+(J762+O762)*(1-Data!H762)*1.8/12+I762+N762+K762+L762+P762+Q762)</f>
        <v>1360774.5135262939</v>
      </c>
      <c r="T762" s="1">
        <f>'Innlegging av opplysninger'!$C$13*((H762+J762+M762+O762)*(1-Data!H762)-(J762+O762)*(1-Data!H762)*1.8/12)</f>
        <v>8521335.967835702</v>
      </c>
      <c r="U762" s="1">
        <f>Data!I762</f>
        <v>27.162099999999999</v>
      </c>
      <c r="V762" s="1">
        <f>Data!J762+Data!K762</f>
        <v>50370.344002611484</v>
      </c>
      <c r="W762" s="1">
        <f>Data!L762</f>
        <v>617.57522430150834</v>
      </c>
      <c r="X762" s="1">
        <f t="shared" si="117"/>
        <v>14925428.954545453</v>
      </c>
      <c r="Y762" s="100">
        <f t="shared" si="118"/>
        <v>182996.07272727269</v>
      </c>
      <c r="Z762" s="100">
        <f t="shared" si="119"/>
        <v>2160504.7788999993</v>
      </c>
      <c r="AA762" s="100">
        <f>'Innlegging av opplysninger'!$B$4*X762</f>
        <v>1940305.7640909089</v>
      </c>
      <c r="AB762" s="1"/>
      <c r="AC762" s="1">
        <f>'Innlegging av opplysninger'!$B$5*X762</f>
        <v>1955231.1930454543</v>
      </c>
      <c r="AD762" s="1">
        <f>'Innlegging av opplysninger'!$B$5*Y762</f>
        <v>23972.485527272725</v>
      </c>
      <c r="AE762" s="1">
        <f>'Innlegging av opplysninger'!$B$5*Z762</f>
        <v>283026.12603589991</v>
      </c>
      <c r="AF762" s="1">
        <f>'Innlegging av opplysninger'!$B$5*AA762</f>
        <v>254180.05509590908</v>
      </c>
      <c r="AG762" s="1"/>
      <c r="AH762" s="1">
        <f>'Innlegging av opplysninger'!$C$11*SUM(X762:AG762)</f>
        <v>825574.52633879043</v>
      </c>
      <c r="AI762" s="1">
        <f>'Innlegging av opplysninger'!$C$13*(((X762+Z762+AC762+AE762)*Data!M762)+(Z762+AE762)*(1-Data!M762)*1.8/12+Y762+AD762+AA762+AB762+AF762+AG762)</f>
        <v>216644.15142185328</v>
      </c>
      <c r="AJ762" s="1">
        <f>'Innlegging av opplysninger'!$C$13*((X762+Z762+AC762+AE762)*(1-Data!M762)-(Z762+AE762)*(1-Data!M762)*1.8/12)</f>
        <v>913089.41093649168</v>
      </c>
      <c r="AK762" s="83">
        <f t="shared" si="114"/>
        <v>8047000</v>
      </c>
      <c r="AL762" s="83">
        <f t="shared" si="115"/>
        <v>1577000</v>
      </c>
      <c r="AM762" s="83">
        <f t="shared" si="116"/>
        <v>9434000</v>
      </c>
    </row>
    <row r="763" spans="1:39">
      <c r="A763" t="str">
        <f t="shared" si="110"/>
        <v>3015Administrasjon</v>
      </c>
      <c r="B763" s="6" t="str">
        <f>Data!A763</f>
        <v>3015</v>
      </c>
      <c r="C763" s="7" t="str">
        <f>Data!B763</f>
        <v>Skiptvet kommune</v>
      </c>
      <c r="D763" s="7" t="str">
        <f>Data!C763</f>
        <v>Administrasjon</v>
      </c>
      <c r="E763" s="1">
        <f>Data!D763</f>
        <v>11.7</v>
      </c>
      <c r="F763" s="1">
        <f>Data!E763+Data!F763</f>
        <v>53463.091168091181</v>
      </c>
      <c r="G763" s="1">
        <f>Data!G763</f>
        <v>0</v>
      </c>
      <c r="H763" s="1">
        <f t="shared" si="111"/>
        <v>6823834.5454545468</v>
      </c>
      <c r="I763" s="1">
        <f t="shared" si="112"/>
        <v>0</v>
      </c>
      <c r="J763" s="1">
        <f t="shared" si="113"/>
        <v>818860.14545454562</v>
      </c>
      <c r="K763" s="1">
        <f>'Innlegging av opplysninger'!$B$4*H763</f>
        <v>887098.49090909108</v>
      </c>
      <c r="L763" s="1"/>
      <c r="M763" s="1">
        <f>'Innlegging av opplysninger'!$B$5*H763</f>
        <v>893922.32545454567</v>
      </c>
      <c r="N763" s="1">
        <f>'Innlegging av opplysninger'!$B$5*I763</f>
        <v>0</v>
      </c>
      <c r="O763" s="1">
        <f>'Innlegging av opplysninger'!$B$5*J763</f>
        <v>107270.67905454549</v>
      </c>
      <c r="P763" s="1">
        <f>'Innlegging av opplysninger'!$B$5*K763</f>
        <v>116209.90230909093</v>
      </c>
      <c r="Q763" s="1"/>
      <c r="R763" s="1">
        <f>'Innlegging av opplysninger'!$C$11*SUM(H763:Q763)</f>
        <v>366593.45136818191</v>
      </c>
      <c r="S763" s="1">
        <f>'Innlegging av opplysninger'!$C$13*(((H763+J763+M763+O763)*Data!H763)+(J763+O763)*(1-Data!H763)*1.8/12+I763+N763+K763+L763+P763+Q763)</f>
        <v>103240.4971523782</v>
      </c>
      <c r="T763" s="1">
        <f>'Innlegging av opplysninger'!$C$13*((H763+J763+M763+O763)*(1-Data!H763)-(J763+O763)*(1-Data!H763)*1.8/12)</f>
        <v>398413.6994567127</v>
      </c>
      <c r="U763" s="1">
        <f>Data!I763</f>
        <v>1.7</v>
      </c>
      <c r="V763" s="1">
        <f>Data!J763+Data!K763</f>
        <v>83007.745098039217</v>
      </c>
      <c r="W763" s="1">
        <f>Data!L763</f>
        <v>0</v>
      </c>
      <c r="X763" s="1">
        <f t="shared" si="117"/>
        <v>1539416.3636363635</v>
      </c>
      <c r="Y763" s="100">
        <f t="shared" si="118"/>
        <v>0</v>
      </c>
      <c r="Z763" s="100">
        <f t="shared" si="119"/>
        <v>220136.53999999998</v>
      </c>
      <c r="AA763" s="100">
        <f>'Innlegging av opplysninger'!$B$4*X763</f>
        <v>200124.12727272726</v>
      </c>
      <c r="AB763" s="1"/>
      <c r="AC763" s="1">
        <f>'Innlegging av opplysninger'!$B$5*X763</f>
        <v>201663.54363636364</v>
      </c>
      <c r="AD763" s="1">
        <f>'Innlegging av opplysninger'!$B$5*Y763</f>
        <v>0</v>
      </c>
      <c r="AE763" s="1">
        <f>'Innlegging av opplysninger'!$B$5*Z763</f>
        <v>28837.886739999998</v>
      </c>
      <c r="AF763" s="1">
        <f>'Innlegging av opplysninger'!$B$5*AA763</f>
        <v>26216.260672727272</v>
      </c>
      <c r="AG763" s="1"/>
      <c r="AH763" s="1">
        <f>'Innlegging av opplysninger'!$C$11*SUM(X763:AG763)</f>
        <v>84222.999434410885</v>
      </c>
      <c r="AI763" s="1">
        <f>'Innlegging av opplysninger'!$C$13*(((X763+Z763+AC763+AE763)*Data!M763)+(Z763+AE763)*(1-Data!M763)*1.8/12+Y763+AD763+AA763+AB763+AF763+AG763)</f>
        <v>54148.305995840725</v>
      </c>
      <c r="AJ763" s="1">
        <f>'Innlegging av opplysninger'!$C$13*((X763+Z763+AC763+AE763)*(1-Data!M763)-(Z763+AE763)*(1-Data!M763)*1.8/12)</f>
        <v>61104.219545984713</v>
      </c>
      <c r="AK763" s="83">
        <f t="shared" si="114"/>
        <v>451000</v>
      </c>
      <c r="AL763" s="83">
        <f t="shared" si="115"/>
        <v>157000</v>
      </c>
      <c r="AM763" s="83">
        <f t="shared" si="116"/>
        <v>460000</v>
      </c>
    </row>
    <row r="764" spans="1:39">
      <c r="A764" t="str">
        <f t="shared" si="110"/>
        <v>3015Undervisning</v>
      </c>
      <c r="B764" s="6" t="str">
        <f>Data!A764</f>
        <v>3015</v>
      </c>
      <c r="C764" s="7" t="str">
        <f>Data!B764</f>
        <v>Skiptvet kommune</v>
      </c>
      <c r="D764" s="7" t="str">
        <f>Data!C764</f>
        <v>Undervisning</v>
      </c>
      <c r="E764" s="1">
        <f>Data!D764</f>
        <v>91.807299999999955</v>
      </c>
      <c r="F764" s="1">
        <f>Data!E764+Data!F764</f>
        <v>45618.389695953745</v>
      </c>
      <c r="G764" s="1">
        <f>Data!G764</f>
        <v>0</v>
      </c>
      <c r="H764" s="1">
        <f t="shared" si="111"/>
        <v>45688376.599999987</v>
      </c>
      <c r="I764" s="1">
        <f t="shared" si="112"/>
        <v>0</v>
      </c>
      <c r="J764" s="1">
        <f t="shared" si="113"/>
        <v>5482605.1919999979</v>
      </c>
      <c r="K764" s="1">
        <f>'Innlegging av opplysninger'!$B$4*H764</f>
        <v>5939488.9579999987</v>
      </c>
      <c r="L764" s="1"/>
      <c r="M764" s="1">
        <f>'Innlegging av opplysninger'!$B$5*H764</f>
        <v>5985177.3345999988</v>
      </c>
      <c r="N764" s="1">
        <f>'Innlegging av opplysninger'!$B$5*I764</f>
        <v>0</v>
      </c>
      <c r="O764" s="1">
        <f>'Innlegging av opplysninger'!$B$5*J764</f>
        <v>718221.28015199979</v>
      </c>
      <c r="P764" s="1">
        <f>'Innlegging av opplysninger'!$B$5*K764</f>
        <v>778073.05349799991</v>
      </c>
      <c r="Q764" s="1"/>
      <c r="R764" s="1">
        <f>'Innlegging av opplysninger'!$C$11*SUM(H764:Q764)</f>
        <v>2454493.811893499</v>
      </c>
      <c r="S764" s="1">
        <f>'Innlegging av opplysninger'!$C$13*(((H764+J764+M764+O764)*Data!H764)+(J764+O764)*(1-Data!H764)*1.8/12+I764+N764+K764+L764+P764+Q764)</f>
        <v>442557.7494026887</v>
      </c>
      <c r="T764" s="1">
        <f>'Innlegging av opplysninger'!$C$13*((H764+J764+M764+O764)*(1-Data!H764)-(J764+O764)*(1-Data!H764)*1.8/12)</f>
        <v>2916223.2563463105</v>
      </c>
      <c r="U764" s="1">
        <f>Data!I764</f>
        <v>6.95</v>
      </c>
      <c r="V764" s="1">
        <f>Data!J764+Data!K764</f>
        <v>53969.666666666672</v>
      </c>
      <c r="W764" s="1">
        <f>Data!L764</f>
        <v>0</v>
      </c>
      <c r="X764" s="1">
        <f t="shared" si="117"/>
        <v>4091882</v>
      </c>
      <c r="Y764" s="100">
        <f t="shared" si="118"/>
        <v>0</v>
      </c>
      <c r="Z764" s="100">
        <f t="shared" si="119"/>
        <v>585139.12599999993</v>
      </c>
      <c r="AA764" s="100">
        <f>'Innlegging av opplysninger'!$B$4*X764</f>
        <v>531944.66</v>
      </c>
      <c r="AB764" s="1"/>
      <c r="AC764" s="1">
        <f>'Innlegging av opplysninger'!$B$5*X764</f>
        <v>536036.54200000002</v>
      </c>
      <c r="AD764" s="1">
        <f>'Innlegging av opplysninger'!$B$5*Y764</f>
        <v>0</v>
      </c>
      <c r="AE764" s="1">
        <f>'Innlegging av opplysninger'!$B$5*Z764</f>
        <v>76653.225505999988</v>
      </c>
      <c r="AF764" s="1">
        <f>'Innlegging av opplysninger'!$B$5*AA764</f>
        <v>69684.75046000001</v>
      </c>
      <c r="AG764" s="1"/>
      <c r="AH764" s="1">
        <f>'Innlegging av opplysninger'!$C$11*SUM(X764:AG764)</f>
        <v>223870.93155070802</v>
      </c>
      <c r="AI764" s="1">
        <f>'Innlegging av opplysninger'!$C$13*(((X764+Z764+AC764+AE764)*Data!M764)+(Z764+AE764)*(1-Data!M764)*1.8/12+Y764+AD764+AA764+AB764+AF764+AG764)</f>
        <v>51620.477672988549</v>
      </c>
      <c r="AJ764" s="1">
        <f>'Innlegging av opplysninger'!$C$13*((X764+Z764+AC764+AE764)*(1-Data!M764)-(Z764+AE764)*(1-Data!M764)*1.8/12)</f>
        <v>254729.21813324344</v>
      </c>
      <c r="AK764" s="83">
        <f t="shared" si="114"/>
        <v>2678000</v>
      </c>
      <c r="AL764" s="83">
        <f t="shared" si="115"/>
        <v>494000</v>
      </c>
      <c r="AM764" s="83">
        <f t="shared" si="116"/>
        <v>3171000</v>
      </c>
    </row>
    <row r="765" spans="1:39">
      <c r="A765" t="str">
        <f t="shared" si="110"/>
        <v>3015Barnehager</v>
      </c>
      <c r="B765" s="6" t="str">
        <f>Data!A765</f>
        <v>3015</v>
      </c>
      <c r="C765" s="7" t="str">
        <f>Data!B765</f>
        <v>Skiptvet kommune</v>
      </c>
      <c r="D765" s="7" t="str">
        <f>Data!C765</f>
        <v>Barnehager</v>
      </c>
      <c r="E765" s="1">
        <f>Data!D765</f>
        <v>43.895799999999994</v>
      </c>
      <c r="F765" s="1">
        <f>Data!E765+Data!F765</f>
        <v>43074.766093794839</v>
      </c>
      <c r="G765" s="1">
        <f>Data!G765</f>
        <v>0</v>
      </c>
      <c r="H765" s="1">
        <f t="shared" si="111"/>
        <v>20626923.463636354</v>
      </c>
      <c r="I765" s="1">
        <f t="shared" si="112"/>
        <v>0</v>
      </c>
      <c r="J765" s="1">
        <f t="shared" si="113"/>
        <v>2475230.8156363624</v>
      </c>
      <c r="K765" s="1">
        <f>'Innlegging av opplysninger'!$B$4*H765</f>
        <v>2681500.050272726</v>
      </c>
      <c r="L765" s="1"/>
      <c r="M765" s="1">
        <f>'Innlegging av opplysninger'!$B$5*H765</f>
        <v>2702126.9737363625</v>
      </c>
      <c r="N765" s="1">
        <f>'Innlegging av opplysninger'!$B$5*I765</f>
        <v>0</v>
      </c>
      <c r="O765" s="1">
        <f>'Innlegging av opplysninger'!$B$5*J765</f>
        <v>324255.23684836348</v>
      </c>
      <c r="P765" s="1">
        <f>'Innlegging av opplysninger'!$B$5*K765</f>
        <v>351276.5065857271</v>
      </c>
      <c r="Q765" s="1"/>
      <c r="R765" s="1">
        <f>'Innlegging av opplysninger'!$C$11*SUM(H765:Q765)</f>
        <v>1108129.8957752041</v>
      </c>
      <c r="S765" s="1">
        <f>'Innlegging av opplysninger'!$C$13*(((H765+J765+M765+O765)*Data!H765)+(J765+O765)*(1-Data!H765)*1.8/12+I765+N765+K765+L765+P765+Q765)</f>
        <v>180746.20700600586</v>
      </c>
      <c r="T765" s="1">
        <f>'Innlegging av opplysninger'!$C$13*((H765+J765+M765+O765)*(1-Data!H765)-(J765+O765)*(1-Data!H765)*1.8/12)</f>
        <v>1335642.0714232207</v>
      </c>
      <c r="U765" s="1">
        <f>Data!I765</f>
        <v>4.46</v>
      </c>
      <c r="V765" s="1">
        <f>Data!J765+Data!K765</f>
        <v>46711.771300448432</v>
      </c>
      <c r="W765" s="1">
        <f>Data!L765</f>
        <v>0</v>
      </c>
      <c r="X765" s="1">
        <f t="shared" si="117"/>
        <v>2272740</v>
      </c>
      <c r="Y765" s="100">
        <f t="shared" si="118"/>
        <v>0</v>
      </c>
      <c r="Z765" s="100">
        <f t="shared" si="119"/>
        <v>325001.81999999995</v>
      </c>
      <c r="AA765" s="100">
        <f>'Innlegging av opplysninger'!$B$4*X765</f>
        <v>295456.2</v>
      </c>
      <c r="AB765" s="1"/>
      <c r="AC765" s="1">
        <f>'Innlegging av opplysninger'!$B$5*X765</f>
        <v>297728.94</v>
      </c>
      <c r="AD765" s="1">
        <f>'Innlegging av opplysninger'!$B$5*Y765</f>
        <v>0</v>
      </c>
      <c r="AE765" s="1">
        <f>'Innlegging av opplysninger'!$B$5*Z765</f>
        <v>42575.238419999994</v>
      </c>
      <c r="AF765" s="1">
        <f>'Innlegging av opplysninger'!$B$5*AA765</f>
        <v>38704.762200000005</v>
      </c>
      <c r="AG765" s="1"/>
      <c r="AH765" s="1">
        <f>'Innlegging av opplysninger'!$C$11*SUM(X765:AG765)</f>
        <v>124343.86450355999</v>
      </c>
      <c r="AI765" s="1">
        <f>'Innlegging av opplysninger'!$C$13*(((X765+Z765+AC765+AE765)*Data!M765)+(Z765+AE765)*(1-Data!M765)*1.8/12+Y765+AD765+AA765+AB765+AF765+AG765)</f>
        <v>37245.594913573092</v>
      </c>
      <c r="AJ765" s="1">
        <f>'Innlegging av opplysninger'!$C$13*((X765+Z765+AC765+AE765)*(1-Data!M765)-(Z765+AE765)*(1-Data!M765)*1.8/12)</f>
        <v>132909.16703866687</v>
      </c>
      <c r="AK765" s="83">
        <f t="shared" si="114"/>
        <v>1232000</v>
      </c>
      <c r="AL765" s="83">
        <f t="shared" si="115"/>
        <v>218000</v>
      </c>
      <c r="AM765" s="83">
        <f t="shared" si="116"/>
        <v>1469000</v>
      </c>
    </row>
    <row r="766" spans="1:39">
      <c r="A766" t="str">
        <f t="shared" si="110"/>
        <v>3015Helse/pleie/omsorg</v>
      </c>
      <c r="B766" s="6" t="str">
        <f>Data!A766</f>
        <v>3015</v>
      </c>
      <c r="C766" s="7" t="str">
        <f>Data!B766</f>
        <v>Skiptvet kommune</v>
      </c>
      <c r="D766" s="7" t="str">
        <f>Data!C766</f>
        <v>Helse/pleie/omsorg</v>
      </c>
      <c r="E766" s="1">
        <f>Data!D766</f>
        <v>103.10568971722367</v>
      </c>
      <c r="F766" s="1">
        <f>Data!E766+Data!F766</f>
        <v>46533.924653676833</v>
      </c>
      <c r="G766" s="1">
        <f>Data!G766</f>
        <v>912.06479737355266</v>
      </c>
      <c r="H766" s="1">
        <f t="shared" si="111"/>
        <v>52340862.509090923</v>
      </c>
      <c r="I766" s="1">
        <f t="shared" si="112"/>
        <v>1025880.7636363636</v>
      </c>
      <c r="J766" s="1">
        <f t="shared" si="113"/>
        <v>6404009.1927272743</v>
      </c>
      <c r="K766" s="1">
        <f>'Innlegging av opplysninger'!$B$4*H766</f>
        <v>6804312.1261818204</v>
      </c>
      <c r="L766" s="1"/>
      <c r="M766" s="1">
        <f>'Innlegging av opplysninger'!$B$5*H766</f>
        <v>6856652.9886909109</v>
      </c>
      <c r="N766" s="1">
        <f>'Innlegging av opplysninger'!$B$5*I766</f>
        <v>134390.38003636364</v>
      </c>
      <c r="O766" s="1">
        <f>'Innlegging av opplysninger'!$B$5*J766</f>
        <v>838925.20424727292</v>
      </c>
      <c r="P766" s="1">
        <f>'Innlegging av opplysninger'!$B$5*K766</f>
        <v>891364.88852981851</v>
      </c>
      <c r="Q766" s="1"/>
      <c r="R766" s="1">
        <f>'Innlegging av opplysninger'!$C$11*SUM(H766:Q766)</f>
        <v>2861263.1260193484</v>
      </c>
      <c r="S766" s="1">
        <f>'Innlegging av opplysninger'!$C$13*(((H766+J766+M766+O766)*Data!H766)+(J766+O766)*(1-Data!H766)*1.8/12+I766+N766+K766+L766+P766+Q766)</f>
        <v>562834.31751251104</v>
      </c>
      <c r="T766" s="1">
        <f>'Innlegging av opplysninger'!$C$13*((H766+J766+M766+O766)*(1-Data!H766)-(J766+O766)*(1-Data!H766)*1.8/12)</f>
        <v>3352578.381250808</v>
      </c>
      <c r="U766" s="1">
        <f>Data!I766</f>
        <v>11.552099999999999</v>
      </c>
      <c r="V766" s="1">
        <f>Data!J766+Data!K766</f>
        <v>44286.555763309996</v>
      </c>
      <c r="W766" s="1">
        <f>Data!L766</f>
        <v>1447.5870188104329</v>
      </c>
      <c r="X766" s="1">
        <f t="shared" si="117"/>
        <v>5581120.5909090908</v>
      </c>
      <c r="Y766" s="100">
        <f t="shared" si="118"/>
        <v>182429.12727272726</v>
      </c>
      <c r="Z766" s="100">
        <f t="shared" si="119"/>
        <v>824187.60969999991</v>
      </c>
      <c r="AA766" s="100">
        <f>'Innlegging av opplysninger'!$B$4*X766</f>
        <v>725545.67681818188</v>
      </c>
      <c r="AB766" s="1"/>
      <c r="AC766" s="1">
        <f>'Innlegging av opplysninger'!$B$5*X766</f>
        <v>731126.79740909091</v>
      </c>
      <c r="AD766" s="1">
        <f>'Innlegging av opplysninger'!$B$5*Y766</f>
        <v>23898.21567272727</v>
      </c>
      <c r="AE766" s="1">
        <f>'Innlegging av opplysninger'!$B$5*Z766</f>
        <v>107968.5768707</v>
      </c>
      <c r="AF766" s="1">
        <f>'Innlegging av opplysninger'!$B$5*AA766</f>
        <v>95046.483663181833</v>
      </c>
      <c r="AG766" s="1"/>
      <c r="AH766" s="1">
        <f>'Innlegging av opplysninger'!$C$11*SUM(X766:AG766)</f>
        <v>314310.27697599662</v>
      </c>
      <c r="AI766" s="1">
        <f>'Innlegging av opplysninger'!$C$13*(((X766+Z766+AC766+AE766)*Data!M766)+(Z766+AE766)*(1-Data!M766)*1.8/12+Y766+AD766+AA766+AB766+AF766+AG766)</f>
        <v>60670.632433446008</v>
      </c>
      <c r="AJ766" s="1">
        <f>'Innlegging av opplysninger'!$C$13*((X766+Z766+AC766+AE766)*(1-Data!M766)-(Z766+AE766)*(1-Data!M766)*1.8/12)</f>
        <v>369438.16763897042</v>
      </c>
      <c r="AK766" s="83">
        <f t="shared" si="114"/>
        <v>3176000</v>
      </c>
      <c r="AL766" s="83">
        <f t="shared" si="115"/>
        <v>624000</v>
      </c>
      <c r="AM766" s="83">
        <f t="shared" si="116"/>
        <v>3722000</v>
      </c>
    </row>
    <row r="767" spans="1:39">
      <c r="A767" t="str">
        <f t="shared" si="110"/>
        <v>3015Samferdsel og teknikk</v>
      </c>
      <c r="B767" s="6" t="str">
        <f>Data!A767</f>
        <v>3015</v>
      </c>
      <c r="C767" s="7" t="str">
        <f>Data!B767</f>
        <v>Skiptvet kommune</v>
      </c>
      <c r="D767" s="7" t="str">
        <f>Data!C767</f>
        <v>Samferdsel og teknikk</v>
      </c>
      <c r="E767" s="1">
        <f>Data!D767</f>
        <v>9.5000000000000018</v>
      </c>
      <c r="F767" s="1">
        <f>Data!E767+Data!F767</f>
        <v>47303.508771929824</v>
      </c>
      <c r="G767" s="1">
        <f>Data!G767</f>
        <v>0</v>
      </c>
      <c r="H767" s="1">
        <f t="shared" si="111"/>
        <v>4902363.6363636367</v>
      </c>
      <c r="I767" s="1">
        <f t="shared" si="112"/>
        <v>0</v>
      </c>
      <c r="J767" s="1">
        <f t="shared" si="113"/>
        <v>588283.63636363635</v>
      </c>
      <c r="K767" s="1">
        <f>'Innlegging av opplysninger'!$B$4*H767</f>
        <v>637307.27272727282</v>
      </c>
      <c r="L767" s="1"/>
      <c r="M767" s="1">
        <f>'Innlegging av opplysninger'!$B$5*H767</f>
        <v>642209.63636363647</v>
      </c>
      <c r="N767" s="1">
        <f>'Innlegging av opplysninger'!$B$5*I767</f>
        <v>0</v>
      </c>
      <c r="O767" s="1">
        <f>'Innlegging av opplysninger'!$B$5*J767</f>
        <v>77065.156363636372</v>
      </c>
      <c r="P767" s="1">
        <f>'Innlegging av opplysninger'!$B$5*K767</f>
        <v>83487.252727272746</v>
      </c>
      <c r="Q767" s="1"/>
      <c r="R767" s="1">
        <f>'Innlegging av opplysninger'!$C$11*SUM(H767:Q767)</f>
        <v>263367.23045454547</v>
      </c>
      <c r="S767" s="1">
        <f>'Innlegging av opplysninger'!$C$13*(((H767+J767+M767+O767)*Data!H767)+(J767+O767)*(1-Data!H767)*1.8/12+I767+N767+K767+L767+P767+Q767)</f>
        <v>44211.058923010911</v>
      </c>
      <c r="T767" s="1">
        <f>'Innlegging av opplysninger'!$C$13*((H767+J767+M767+O767)*(1-Data!H767)-(J767+O767)*(1-Data!H767)*1.8/12)</f>
        <v>316186.20380426187</v>
      </c>
      <c r="U767" s="1">
        <f>Data!I767</f>
        <v>1.2</v>
      </c>
      <c r="V767" s="1">
        <f>Data!J767+Data!K767</f>
        <v>55143.055555555562</v>
      </c>
      <c r="W767" s="1">
        <f>Data!L767</f>
        <v>43.308333333333337</v>
      </c>
      <c r="X767" s="1">
        <f t="shared" si="117"/>
        <v>721872.72727272729</v>
      </c>
      <c r="Y767" s="100">
        <f t="shared" si="118"/>
        <v>566.94545454545448</v>
      </c>
      <c r="Z767" s="100">
        <f t="shared" si="119"/>
        <v>103308.87319999999</v>
      </c>
      <c r="AA767" s="100">
        <f>'Innlegging av opplysninger'!$B$4*X767</f>
        <v>93843.454545454559</v>
      </c>
      <c r="AB767" s="1"/>
      <c r="AC767" s="1">
        <f>'Innlegging av opplysninger'!$B$5*X767</f>
        <v>94565.327272727285</v>
      </c>
      <c r="AD767" s="1">
        <f>'Innlegging av opplysninger'!$B$5*Y767</f>
        <v>74.269854545454535</v>
      </c>
      <c r="AE767" s="1">
        <f>'Innlegging av opplysninger'!$B$5*Z767</f>
        <v>13533.462389199998</v>
      </c>
      <c r="AF767" s="1">
        <f>'Innlegging av opplysninger'!$B$5*AA767</f>
        <v>12293.492545454548</v>
      </c>
      <c r="AG767" s="1"/>
      <c r="AH767" s="1">
        <f>'Innlegging av opplysninger'!$C$11*SUM(X767:AG767)</f>
        <v>39522.224996316872</v>
      </c>
      <c r="AI767" s="1">
        <f>'Innlegging av opplysninger'!$C$13*(((X767+Z767+AC767+AE767)*Data!M767)+(Z767+AE767)*(1-Data!M767)*1.8/12+Y767+AD767+AA767+AB767+AF767+AG767)</f>
        <v>6463.8346623957605</v>
      </c>
      <c r="AJ767" s="1">
        <f>'Innlegging av opplysninger'!$C$13*((X767+Z767+AC767+AE767)*(1-Data!M767)-(Z767+AE767)*(1-Data!M767)*1.8/12)</f>
        <v>47619.210069406276</v>
      </c>
      <c r="AK767" s="83">
        <f t="shared" si="114"/>
        <v>303000</v>
      </c>
      <c r="AL767" s="83">
        <f t="shared" si="115"/>
        <v>51000</v>
      </c>
      <c r="AM767" s="83">
        <f t="shared" si="116"/>
        <v>364000</v>
      </c>
    </row>
    <row r="768" spans="1:39">
      <c r="A768" t="str">
        <f t="shared" si="110"/>
        <v>3015Annet</v>
      </c>
      <c r="B768" s="6" t="str">
        <f>Data!A768</f>
        <v>3015</v>
      </c>
      <c r="C768" s="7" t="str">
        <f>Data!B768</f>
        <v>Skiptvet kommune</v>
      </c>
      <c r="D768" s="7" t="str">
        <f>Data!C768</f>
        <v>Annet</v>
      </c>
      <c r="E768" s="1">
        <f>Data!D768</f>
        <v>6.2155000000000005</v>
      </c>
      <c r="F768" s="1">
        <f>Data!E768+Data!F768</f>
        <v>0</v>
      </c>
      <c r="G768" s="1">
        <f>Data!G768</f>
        <v>0</v>
      </c>
      <c r="H768" s="1">
        <f t="shared" si="111"/>
        <v>0</v>
      </c>
      <c r="I768" s="1">
        <f t="shared" si="112"/>
        <v>0</v>
      </c>
      <c r="J768" s="1">
        <f t="shared" si="113"/>
        <v>0</v>
      </c>
      <c r="K768" s="1">
        <f>'Innlegging av opplysninger'!$B$4*H768</f>
        <v>0</v>
      </c>
      <c r="L768" s="1"/>
      <c r="M768" s="1">
        <f>'Innlegging av opplysninger'!$B$5*H768</f>
        <v>0</v>
      </c>
      <c r="N768" s="1">
        <f>'Innlegging av opplysninger'!$B$5*I768</f>
        <v>0</v>
      </c>
      <c r="O768" s="1">
        <f>'Innlegging av opplysninger'!$B$5*J768</f>
        <v>0</v>
      </c>
      <c r="P768" s="1">
        <f>'Innlegging av opplysninger'!$B$5*K768</f>
        <v>0</v>
      </c>
      <c r="Q768" s="1"/>
      <c r="R768" s="1">
        <f>'Innlegging av opplysninger'!$C$11*SUM(H768:Q768)</f>
        <v>0</v>
      </c>
      <c r="S768" s="1">
        <f>'Innlegging av opplysninger'!$C$13*(((H768+J768+M768+O768)*Data!H768)+(J768+O768)*(1-Data!H768)*1.8/12+I768+N768+K768+L768+P768+Q768)</f>
        <v>0</v>
      </c>
      <c r="T768" s="1">
        <f>'Innlegging av opplysninger'!$C$13*((H768+J768+M768+O768)*(1-Data!H768)-(J768+O768)*(1-Data!H768)*1.8/12)</f>
        <v>0</v>
      </c>
      <c r="U768" s="1">
        <f>Data!I768</f>
        <v>0</v>
      </c>
      <c r="V768" s="1">
        <f>Data!J768+Data!K768</f>
        <v>0</v>
      </c>
      <c r="W768" s="1">
        <f>Data!L768</f>
        <v>0</v>
      </c>
      <c r="X768" s="1">
        <f t="shared" si="117"/>
        <v>0</v>
      </c>
      <c r="Y768" s="100">
        <f t="shared" si="118"/>
        <v>0</v>
      </c>
      <c r="Z768" s="100">
        <f t="shared" si="119"/>
        <v>0</v>
      </c>
      <c r="AA768" s="100">
        <f>'Innlegging av opplysninger'!$B$4*X768</f>
        <v>0</v>
      </c>
      <c r="AB768" s="1"/>
      <c r="AC768" s="1">
        <f>'Innlegging av opplysninger'!$B$5*X768</f>
        <v>0</v>
      </c>
      <c r="AD768" s="1">
        <f>'Innlegging av opplysninger'!$B$5*Y768</f>
        <v>0</v>
      </c>
      <c r="AE768" s="1">
        <f>'Innlegging av opplysninger'!$B$5*Z768</f>
        <v>0</v>
      </c>
      <c r="AF768" s="1">
        <f>'Innlegging av opplysninger'!$B$5*AA768</f>
        <v>0</v>
      </c>
      <c r="AG768" s="1"/>
      <c r="AH768" s="1">
        <f>'Innlegging av opplysninger'!$C$11*SUM(X768:AG768)</f>
        <v>0</v>
      </c>
      <c r="AI768" s="1">
        <f>'Innlegging av opplysninger'!$C$13*(((X768+Z768+AC768+AE768)*Data!M768)+(Z768+AE768)*(1-Data!M768)*1.8/12+Y768+AD768+AA768+AB768+AF768+AG768)</f>
        <v>0</v>
      </c>
      <c r="AJ768" s="1">
        <f>'Innlegging av opplysninger'!$C$13*((X768+Z768+AC768+AE768)*(1-Data!M768)-(Z768+AE768)*(1-Data!M768)*1.8/12)</f>
        <v>0</v>
      </c>
      <c r="AK768" s="83">
        <f t="shared" si="114"/>
        <v>0</v>
      </c>
      <c r="AL768" s="83">
        <f t="shared" si="115"/>
        <v>0</v>
      </c>
      <c r="AM768" s="83">
        <f t="shared" si="116"/>
        <v>0</v>
      </c>
    </row>
    <row r="769" spans="1:39">
      <c r="A769" t="str">
        <f t="shared" si="110"/>
        <v>3016Alle</v>
      </c>
      <c r="B769" s="6" t="str">
        <f>Data!A769</f>
        <v>3016</v>
      </c>
      <c r="C769" s="7" t="str">
        <f>Data!B769</f>
        <v>Rakkestad kommune</v>
      </c>
      <c r="D769" s="7" t="str">
        <f>Data!C769</f>
        <v>Alle</v>
      </c>
      <c r="E769" s="1">
        <f>Data!D769</f>
        <v>499.54931073537313</v>
      </c>
      <c r="F769" s="1">
        <f>Data!E769+Data!F769</f>
        <v>47569.612681465958</v>
      </c>
      <c r="G769" s="1">
        <f>Data!G769</f>
        <v>478.31296103333926</v>
      </c>
      <c r="H769" s="1">
        <f t="shared" si="111"/>
        <v>259236733.38518164</v>
      </c>
      <c r="I769" s="1">
        <f t="shared" si="112"/>
        <v>2606628.1090909089</v>
      </c>
      <c r="J769" s="1">
        <f t="shared" si="113"/>
        <v>31421203.379312702</v>
      </c>
      <c r="K769" s="1">
        <f>'Innlegging av opplysninger'!$B$4*H769</f>
        <v>33700775.340073615</v>
      </c>
      <c r="L769" s="1"/>
      <c r="M769" s="1">
        <f>'Innlegging av opplysninger'!$B$5*H769</f>
        <v>33960012.073458798</v>
      </c>
      <c r="N769" s="1">
        <f>'Innlegging av opplysninger'!$B$5*I769</f>
        <v>341468.28229090909</v>
      </c>
      <c r="O769" s="1">
        <f>'Innlegging av opplysninger'!$B$5*J769</f>
        <v>4116177.6426899643</v>
      </c>
      <c r="P769" s="1">
        <f>'Innlegging av opplysninger'!$B$5*K769</f>
        <v>4414801.5695496434</v>
      </c>
      <c r="Q769" s="1"/>
      <c r="R769" s="1">
        <f>'Innlegging av opplysninger'!$C$11*SUM(H769:Q769)</f>
        <v>14052316.391702628</v>
      </c>
      <c r="S769" s="1">
        <f>'Innlegging av opplysninger'!$C$13*(((H769+J769+M769+O769)*Data!H769)+(J769+O769)*(1-Data!H769)*1.8/12+I769+N769+K769+L769+P769+Q769)</f>
        <v>2675725.2396297441</v>
      </c>
      <c r="T769" s="1">
        <f>'Innlegging av opplysninger'!$C$13*((H769+J769+M769+O769)*(1-Data!H769)-(J769+O769)*(1-Data!H769)*1.8/12)</f>
        <v>16553760.349015962</v>
      </c>
      <c r="U769" s="1">
        <f>Data!I769</f>
        <v>70.461100000000002</v>
      </c>
      <c r="V769" s="1">
        <f>Data!J769+Data!K769</f>
        <v>47775.069677926294</v>
      </c>
      <c r="W769" s="1">
        <f>Data!L769</f>
        <v>580.01024678865372</v>
      </c>
      <c r="X769" s="1">
        <f t="shared" si="117"/>
        <v>36723097.768181808</v>
      </c>
      <c r="Y769" s="100">
        <f t="shared" si="118"/>
        <v>445834.47272727278</v>
      </c>
      <c r="Z769" s="100">
        <f t="shared" si="119"/>
        <v>5315157.3104499988</v>
      </c>
      <c r="AA769" s="100">
        <f>'Innlegging av opplysninger'!$B$4*X769</f>
        <v>4774002.7098636348</v>
      </c>
      <c r="AB769" s="1"/>
      <c r="AC769" s="1">
        <f>'Innlegging av opplysninger'!$B$5*X769</f>
        <v>4810725.8076318167</v>
      </c>
      <c r="AD769" s="1">
        <f>'Innlegging av opplysninger'!$B$5*Y769</f>
        <v>58404.315927272735</v>
      </c>
      <c r="AE769" s="1">
        <f>'Innlegging av opplysninger'!$B$5*Z769</f>
        <v>696285.60766894987</v>
      </c>
      <c r="AF769" s="1">
        <f>'Innlegging av opplysninger'!$B$5*AA769</f>
        <v>625394.35499213613</v>
      </c>
      <c r="AG769" s="1"/>
      <c r="AH769" s="1">
        <f>'Innlegging av opplysninger'!$C$11*SUM(X769:AG769)</f>
        <v>2031058.2892028303</v>
      </c>
      <c r="AI769" s="1">
        <f>'Innlegging av opplysninger'!$C$13*(((X769+Z769+AC769+AE769)*Data!M769)+(Z769+AE769)*(1-Data!M769)*1.8/12+Y769+AD769+AA769+AB769+AF769+AG769)</f>
        <v>418711.94496591925</v>
      </c>
      <c r="AJ769" s="1">
        <f>'Innlegging av opplysninger'!$C$13*((X769+Z769+AC769+AE769)*(1-Data!M769)-(Z769+AE769)*(1-Data!M769)*1.8/12)</f>
        <v>2360630.9771011109</v>
      </c>
      <c r="AK769" s="83">
        <f t="shared" si="114"/>
        <v>16083000</v>
      </c>
      <c r="AL769" s="83">
        <f t="shared" si="115"/>
        <v>3094000</v>
      </c>
      <c r="AM769" s="83">
        <f t="shared" si="116"/>
        <v>18914000</v>
      </c>
    </row>
    <row r="770" spans="1:39">
      <c r="A770" t="str">
        <f t="shared" si="110"/>
        <v>3016Administrasjon</v>
      </c>
      <c r="B770" s="6" t="str">
        <f>Data!A770</f>
        <v>3016</v>
      </c>
      <c r="C770" s="7" t="str">
        <f>Data!B770</f>
        <v>Rakkestad kommune</v>
      </c>
      <c r="D770" s="7" t="str">
        <f>Data!C770</f>
        <v>Administrasjon</v>
      </c>
      <c r="E770" s="1">
        <f>Data!D770</f>
        <v>27.936700000000002</v>
      </c>
      <c r="F770" s="1">
        <f>Data!E770+Data!F770</f>
        <v>51828.694512952483</v>
      </c>
      <c r="G770" s="1">
        <f>Data!G770</f>
        <v>0</v>
      </c>
      <c r="H770" s="1">
        <f t="shared" si="111"/>
        <v>15795520.25454545</v>
      </c>
      <c r="I770" s="1">
        <f t="shared" si="112"/>
        <v>0</v>
      </c>
      <c r="J770" s="1">
        <f t="shared" si="113"/>
        <v>1895462.4305454539</v>
      </c>
      <c r="K770" s="1">
        <f>'Innlegging av opplysninger'!$B$4*H770</f>
        <v>2053417.6330909086</v>
      </c>
      <c r="L770" s="1"/>
      <c r="M770" s="1">
        <f>'Innlegging av opplysninger'!$B$5*H770</f>
        <v>2069213.153345454</v>
      </c>
      <c r="N770" s="1">
        <f>'Innlegging av opplysninger'!$B$5*I770</f>
        <v>0</v>
      </c>
      <c r="O770" s="1">
        <f>'Innlegging av opplysninger'!$B$5*J770</f>
        <v>248305.57840145446</v>
      </c>
      <c r="P770" s="1">
        <f>'Innlegging av opplysninger'!$B$5*K770</f>
        <v>268997.70993490907</v>
      </c>
      <c r="Q770" s="1"/>
      <c r="R770" s="1">
        <f>'Innlegging av opplysninger'!$C$11*SUM(H770:Q770)</f>
        <v>848574.83687481796</v>
      </c>
      <c r="S770" s="1">
        <f>'Innlegging av opplysninger'!$C$13*(((H770+J770+M770+O770)*Data!H770)+(J770+O770)*(1-Data!H770)*1.8/12+I770+N770+K770+L770+P770+Q770)</f>
        <v>194993.22000981204</v>
      </c>
      <c r="T770" s="1">
        <f>'Innlegging av opplysninger'!$C$13*((H770+J770+M770+O770)*(1-Data!H770)-(J770+O770)*(1-Data!H770)*1.8/12)</f>
        <v>966214.45150309661</v>
      </c>
      <c r="U770" s="1">
        <f>Data!I770</f>
        <v>4.2</v>
      </c>
      <c r="V770" s="1">
        <f>Data!J770+Data!K770</f>
        <v>66085.492063492056</v>
      </c>
      <c r="W770" s="1">
        <f>Data!L770</f>
        <v>0</v>
      </c>
      <c r="X770" s="1">
        <f t="shared" si="117"/>
        <v>3027917.0909090904</v>
      </c>
      <c r="Y770" s="100">
        <f t="shared" si="118"/>
        <v>0</v>
      </c>
      <c r="Z770" s="100">
        <f t="shared" si="119"/>
        <v>432992.14399999991</v>
      </c>
      <c r="AA770" s="100">
        <f>'Innlegging av opplysninger'!$B$4*X770</f>
        <v>393629.22181818174</v>
      </c>
      <c r="AB770" s="1"/>
      <c r="AC770" s="1">
        <f>'Innlegging av opplysninger'!$B$5*X770</f>
        <v>396657.13890909083</v>
      </c>
      <c r="AD770" s="1">
        <f>'Innlegging av opplysninger'!$B$5*Y770</f>
        <v>0</v>
      </c>
      <c r="AE770" s="1">
        <f>'Innlegging av opplysninger'!$B$5*Z770</f>
        <v>56721.970863999988</v>
      </c>
      <c r="AF770" s="1">
        <f>'Innlegging av opplysninger'!$B$5*AA770</f>
        <v>51565.428058181809</v>
      </c>
      <c r="AG770" s="1"/>
      <c r="AH770" s="1">
        <f>'Innlegging av opplysninger'!$C$11*SUM(X770:AG770)</f>
        <v>165660.3537932247</v>
      </c>
      <c r="AI770" s="1">
        <f>'Innlegging av opplysninger'!$C$13*(((X770+Z770+AC770+AE770)*Data!M770)+(Z770+AE770)*(1-Data!M770)*1.8/12+Y770+AD770+AA770+AB770+AF770+AG770)</f>
        <v>67505.677938237364</v>
      </c>
      <c r="AJ770" s="1">
        <f>'Innlegging av opplysninger'!$C$13*((X770+Z770+AC770+AE770)*(1-Data!M770)-(Z770+AE770)*(1-Data!M770)*1.8/12)</f>
        <v>159187.43777880693</v>
      </c>
      <c r="AK770" s="83">
        <f t="shared" si="114"/>
        <v>1014000</v>
      </c>
      <c r="AL770" s="83">
        <f t="shared" si="115"/>
        <v>262000</v>
      </c>
      <c r="AM770" s="83">
        <f t="shared" si="116"/>
        <v>1125000</v>
      </c>
    </row>
    <row r="771" spans="1:39">
      <c r="A771" t="str">
        <f t="shared" si="110"/>
        <v>3016Undervisning</v>
      </c>
      <c r="B771" s="6" t="str">
        <f>Data!A771</f>
        <v>3016</v>
      </c>
      <c r="C771" s="7" t="str">
        <f>Data!B771</f>
        <v>Rakkestad kommune</v>
      </c>
      <c r="D771" s="7" t="str">
        <f>Data!C771</f>
        <v>Undervisning</v>
      </c>
      <c r="E771" s="1">
        <f>Data!D771</f>
        <v>135.58141073537305</v>
      </c>
      <c r="F771" s="1">
        <f>Data!E771+Data!F771</f>
        <v>49035.69834677536</v>
      </c>
      <c r="G771" s="1">
        <f>Data!G771</f>
        <v>0</v>
      </c>
      <c r="H771" s="1">
        <f t="shared" si="111"/>
        <v>72527227.180909112</v>
      </c>
      <c r="I771" s="1">
        <f t="shared" si="112"/>
        <v>0</v>
      </c>
      <c r="J771" s="1">
        <f t="shared" si="113"/>
        <v>8703267.261709094</v>
      </c>
      <c r="K771" s="1">
        <f>'Innlegging av opplysninger'!$B$4*H771</f>
        <v>9428539.533518184</v>
      </c>
      <c r="L771" s="1"/>
      <c r="M771" s="1">
        <f>'Innlegging av opplysninger'!$B$5*H771</f>
        <v>9501066.7606990933</v>
      </c>
      <c r="N771" s="1">
        <f>'Innlegging av opplysninger'!$B$5*I771</f>
        <v>0</v>
      </c>
      <c r="O771" s="1">
        <f>'Innlegging av opplysninger'!$B$5*J771</f>
        <v>1140128.0112838913</v>
      </c>
      <c r="P771" s="1">
        <f>'Innlegging av opplysninger'!$B$5*K771</f>
        <v>1235138.6788908821</v>
      </c>
      <c r="Q771" s="1"/>
      <c r="R771" s="1">
        <f>'Innlegging av opplysninger'!$C$11*SUM(H771:Q771)</f>
        <v>3896343.9622263894</v>
      </c>
      <c r="S771" s="1">
        <f>'Innlegging av opplysninger'!$C$13*(((H771+J771+M771+O771)*Data!H771)+(J771+O771)*(1-Data!H771)*1.8/12+I771+N771+K771+L771+P771+Q771)</f>
        <v>701233.39063970023</v>
      </c>
      <c r="T771" s="1">
        <f>'Innlegging av opplysninger'!$C$13*((H771+J771+M771+O771)*(1-Data!H771)-(J771+O771)*(1-Data!H771)*1.8/12)</f>
        <v>4630605.715564833</v>
      </c>
      <c r="U771" s="1">
        <f>Data!I771</f>
        <v>20.472800000000007</v>
      </c>
      <c r="V771" s="1">
        <f>Data!J771+Data!K771</f>
        <v>44387.74586768786</v>
      </c>
      <c r="W771" s="1">
        <f>Data!L771</f>
        <v>0</v>
      </c>
      <c r="X771" s="1">
        <f t="shared" si="117"/>
        <v>9913543.0210909117</v>
      </c>
      <c r="Y771" s="100">
        <f t="shared" si="118"/>
        <v>0</v>
      </c>
      <c r="Z771" s="100">
        <f t="shared" si="119"/>
        <v>1417636.6520160004</v>
      </c>
      <c r="AA771" s="100">
        <f>'Innlegging av opplysninger'!$B$4*X771</f>
        <v>1288760.5927418186</v>
      </c>
      <c r="AB771" s="1"/>
      <c r="AC771" s="1">
        <f>'Innlegging av opplysninger'!$B$5*X771</f>
        <v>1298674.1357629094</v>
      </c>
      <c r="AD771" s="1">
        <f>'Innlegging av opplysninger'!$B$5*Y771</f>
        <v>0</v>
      </c>
      <c r="AE771" s="1">
        <f>'Innlegging av opplysninger'!$B$5*Z771</f>
        <v>185710.40141409606</v>
      </c>
      <c r="AF771" s="1">
        <f>'Innlegging av opplysninger'!$B$5*AA771</f>
        <v>168827.63764917824</v>
      </c>
      <c r="AG771" s="1"/>
      <c r="AH771" s="1">
        <f>'Innlegging av opplysninger'!$C$11*SUM(X771:AG771)</f>
        <v>542379.79274564679</v>
      </c>
      <c r="AI771" s="1">
        <f>'Innlegging av opplysninger'!$C$13*(((X771+Z771+AC771+AE771)*Data!M771)+(Z771+AE771)*(1-Data!M771)*1.8/12+Y771+AD771+AA771+AB771+AF771+AG771)</f>
        <v>96380.399525623085</v>
      </c>
      <c r="AJ771" s="1">
        <f>'Innlegging av opplysninger'!$C$13*((X771+Z771+AC771+AE771)*(1-Data!M771)-(Z771+AE771)*(1-Data!M771)*1.8/12)</f>
        <v>645823.52738947247</v>
      </c>
      <c r="AK771" s="83">
        <f t="shared" si="114"/>
        <v>4439000</v>
      </c>
      <c r="AL771" s="83">
        <f t="shared" si="115"/>
        <v>798000</v>
      </c>
      <c r="AM771" s="83">
        <f t="shared" si="116"/>
        <v>5276000</v>
      </c>
    </row>
    <row r="772" spans="1:39">
      <c r="A772" t="str">
        <f t="shared" si="110"/>
        <v>3016Barnehager</v>
      </c>
      <c r="B772" s="6" t="str">
        <f>Data!A772</f>
        <v>3016</v>
      </c>
      <c r="C772" s="7" t="str">
        <f>Data!B772</f>
        <v>Rakkestad kommune</v>
      </c>
      <c r="D772" s="7" t="str">
        <f>Data!C772</f>
        <v>Barnehager</v>
      </c>
      <c r="E772" s="1">
        <f>Data!D772</f>
        <v>74.176200000000009</v>
      </c>
      <c r="F772" s="1">
        <f>Data!E772+Data!F772</f>
        <v>40914.95706619283</v>
      </c>
      <c r="G772" s="1">
        <f>Data!G772</f>
        <v>0</v>
      </c>
      <c r="H772" s="1">
        <f t="shared" si="111"/>
        <v>33108174.963636357</v>
      </c>
      <c r="I772" s="1">
        <f t="shared" si="112"/>
        <v>0</v>
      </c>
      <c r="J772" s="1">
        <f t="shared" si="113"/>
        <v>3972980.9956363626</v>
      </c>
      <c r="K772" s="1">
        <f>'Innlegging av opplysninger'!$B$4*H772</f>
        <v>4304062.7452727268</v>
      </c>
      <c r="L772" s="1"/>
      <c r="M772" s="1">
        <f>'Innlegging av opplysninger'!$B$5*H772</f>
        <v>4337170.9202363631</v>
      </c>
      <c r="N772" s="1">
        <f>'Innlegging av opplysninger'!$B$5*I772</f>
        <v>0</v>
      </c>
      <c r="O772" s="1">
        <f>'Innlegging av opplysninger'!$B$5*J772</f>
        <v>520460.51042836352</v>
      </c>
      <c r="P772" s="1">
        <f>'Innlegging av opplysninger'!$B$5*K772</f>
        <v>563832.2196307272</v>
      </c>
      <c r="Q772" s="1"/>
      <c r="R772" s="1">
        <f>'Innlegging av opplysninger'!$C$11*SUM(H772:Q772)</f>
        <v>1778653.9294839541</v>
      </c>
      <c r="S772" s="1">
        <f>'Innlegging av opplysninger'!$C$13*(((H772+J772+M772+O772)*Data!H772)+(J772+O772)*(1-Data!H772)*1.8/12+I772+N772+K772+L772+P772+Q772)</f>
        <v>292352.31520392088</v>
      </c>
      <c r="T772" s="1">
        <f>'Innlegging av opplysninger'!$C$13*((H772+J772+M772+O772)*(1-Data!H772)-(J772+O772)*(1-Data!H772)*1.8/12)</f>
        <v>2141595.1672478057</v>
      </c>
      <c r="U772" s="1">
        <f>Data!I772</f>
        <v>5.37</v>
      </c>
      <c r="V772" s="1">
        <f>Data!J772+Data!K772</f>
        <v>45653.662321539414</v>
      </c>
      <c r="W772" s="1">
        <f>Data!L772</f>
        <v>0</v>
      </c>
      <c r="X772" s="1">
        <f t="shared" si="117"/>
        <v>2674474.5454545454</v>
      </c>
      <c r="Y772" s="100">
        <f t="shared" si="118"/>
        <v>0</v>
      </c>
      <c r="Z772" s="100">
        <f t="shared" si="119"/>
        <v>382449.86</v>
      </c>
      <c r="AA772" s="100">
        <f>'Innlegging av opplysninger'!$B$4*X772</f>
        <v>347681.69090909092</v>
      </c>
      <c r="AB772" s="1"/>
      <c r="AC772" s="1">
        <f>'Innlegging av opplysninger'!$B$5*X772</f>
        <v>350356.16545454547</v>
      </c>
      <c r="AD772" s="1">
        <f>'Innlegging av opplysninger'!$B$5*Y772</f>
        <v>0</v>
      </c>
      <c r="AE772" s="1">
        <f>'Innlegging av opplysninger'!$B$5*Z772</f>
        <v>50100.931660000002</v>
      </c>
      <c r="AF772" s="1">
        <f>'Innlegging av opplysninger'!$B$5*AA772</f>
        <v>45546.30150909091</v>
      </c>
      <c r="AG772" s="1"/>
      <c r="AH772" s="1">
        <f>'Innlegging av opplysninger'!$C$11*SUM(X772:AG772)</f>
        <v>146323.16080951635</v>
      </c>
      <c r="AI772" s="1">
        <f>'Innlegging av opplysninger'!$C$13*(((X772+Z772+AC772+AE772)*Data!M772)+(Z772+AE772)*(1-Data!M772)*1.8/12+Y772+AD772+AA772+AB772+AF772+AG772)</f>
        <v>34383.722613608727</v>
      </c>
      <c r="AJ772" s="1">
        <f>'Innlegging av opplysninger'!$C$13*((X772+Z772+AC772+AE772)*(1-Data!M772)-(Z772+AE772)*(1-Data!M772)*1.8/12)</f>
        <v>165847.97112572944</v>
      </c>
      <c r="AK772" s="83">
        <f t="shared" si="114"/>
        <v>1925000</v>
      </c>
      <c r="AL772" s="83">
        <f t="shared" si="115"/>
        <v>327000</v>
      </c>
      <c r="AM772" s="83">
        <f t="shared" si="116"/>
        <v>2307000</v>
      </c>
    </row>
    <row r="773" spans="1:39">
      <c r="A773" t="str">
        <f t="shared" si="110"/>
        <v>3016Helse/pleie/omsorg</v>
      </c>
      <c r="B773" s="6" t="str">
        <f>Data!A773</f>
        <v>3016</v>
      </c>
      <c r="C773" s="7" t="str">
        <f>Data!B773</f>
        <v>Rakkestad kommune</v>
      </c>
      <c r="D773" s="7" t="str">
        <f>Data!C773</f>
        <v>Helse/pleie/omsorg</v>
      </c>
      <c r="E773" s="1">
        <f>Data!D773</f>
        <v>224.04610000000011</v>
      </c>
      <c r="F773" s="1">
        <f>Data!E773+Data!F773</f>
        <v>47489.409708797983</v>
      </c>
      <c r="G773" s="1">
        <f>Data!G773</f>
        <v>1045.0488091513309</v>
      </c>
      <c r="H773" s="1">
        <f t="shared" si="111"/>
        <v>116070731.30790904</v>
      </c>
      <c r="I773" s="1">
        <f t="shared" si="112"/>
        <v>2554244.8363636374</v>
      </c>
      <c r="J773" s="1">
        <f t="shared" si="113"/>
        <v>14234997.137312721</v>
      </c>
      <c r="K773" s="1">
        <f>'Innlegging av opplysninger'!$B$4*H773</f>
        <v>15089195.070028177</v>
      </c>
      <c r="L773" s="1"/>
      <c r="M773" s="1">
        <f>'Innlegging av opplysninger'!$B$5*H773</f>
        <v>15205265.801336085</v>
      </c>
      <c r="N773" s="1">
        <f>'Innlegging av opplysninger'!$B$5*I773</f>
        <v>334606.07356363651</v>
      </c>
      <c r="O773" s="1">
        <f>'Innlegging av opplysninger'!$B$5*J773</f>
        <v>1864784.6249879666</v>
      </c>
      <c r="P773" s="1">
        <f>'Innlegging av opplysninger'!$B$5*K773</f>
        <v>1976684.5541736912</v>
      </c>
      <c r="Q773" s="1"/>
      <c r="R773" s="1">
        <f>'Innlegging av opplysninger'!$C$11*SUM(H773:Q773)</f>
        <v>6358559.3574156472</v>
      </c>
      <c r="S773" s="1">
        <f>'Innlegging av opplysninger'!$C$13*(((H773+J773+M773+O773)*Data!H773)+(J773+O773)*(1-Data!H773)*1.8/12+I773+N773+K773+L773+P773+Q773)</f>
        <v>1275648.7732656142</v>
      </c>
      <c r="T773" s="1">
        <f>'Innlegging av opplysninger'!$C$13*((H773+J773+M773+O773)*(1-Data!H773)-(J773+O773)*(1-Data!H773)*1.8/12)</f>
        <v>7425537.7158294832</v>
      </c>
      <c r="U773" s="1">
        <f>Data!I773</f>
        <v>30.679099999999995</v>
      </c>
      <c r="V773" s="1">
        <f>Data!J773+Data!K773</f>
        <v>48334.205995286706</v>
      </c>
      <c r="W773" s="1">
        <f>Data!L773</f>
        <v>1329.9552464055334</v>
      </c>
      <c r="X773" s="1">
        <f t="shared" si="117"/>
        <v>16176544.790727273</v>
      </c>
      <c r="Y773" s="100">
        <f t="shared" si="118"/>
        <v>445110.87272727262</v>
      </c>
      <c r="Z773" s="100">
        <f t="shared" si="119"/>
        <v>2376896.7598739997</v>
      </c>
      <c r="AA773" s="100">
        <f>'Innlegging av opplysninger'!$B$4*X773</f>
        <v>2102950.8227945454</v>
      </c>
      <c r="AB773" s="1"/>
      <c r="AC773" s="1">
        <f>'Innlegging av opplysninger'!$B$5*X773</f>
        <v>2119127.367585273</v>
      </c>
      <c r="AD773" s="1">
        <f>'Innlegging av opplysninger'!$B$5*Y773</f>
        <v>58309.524327272717</v>
      </c>
      <c r="AE773" s="1">
        <f>'Innlegging av opplysninger'!$B$5*Z773</f>
        <v>311373.47554349399</v>
      </c>
      <c r="AF773" s="1">
        <f>'Innlegging av opplysninger'!$B$5*AA773</f>
        <v>275486.55778608547</v>
      </c>
      <c r="AG773" s="1"/>
      <c r="AH773" s="1">
        <f>'Innlegging av opplysninger'!$C$11*SUM(X773:AG773)</f>
        <v>906900.40651187825</v>
      </c>
      <c r="AI773" s="1">
        <f>'Innlegging av opplysninger'!$C$13*(((X773+Z773+AC773+AE773)*Data!M773)+(Z773+AE773)*(1-Data!M773)*1.8/12+Y773+AD773+AA773+AB773+AF773+AG773)</f>
        <v>176412.69753141358</v>
      </c>
      <c r="AJ773" s="1">
        <f>'Innlegging av opplysninger'!$C$13*((X773+Z773+AC773+AE773)*(1-Data!M773)-(Z773+AE773)*(1-Data!M773)*1.8/12)</f>
        <v>1064608.9113795778</v>
      </c>
      <c r="AK773" s="83">
        <f t="shared" si="114"/>
        <v>7265000</v>
      </c>
      <c r="AL773" s="83">
        <f t="shared" si="115"/>
        <v>1452000</v>
      </c>
      <c r="AM773" s="83">
        <f t="shared" si="116"/>
        <v>8490000</v>
      </c>
    </row>
    <row r="774" spans="1:39">
      <c r="A774" t="str">
        <f t="shared" ref="A774:A837" si="120">CONCATENATE(B774,D774)</f>
        <v>3016Samferdsel og teknikk</v>
      </c>
      <c r="B774" s="6" t="str">
        <f>Data!A774</f>
        <v>3016</v>
      </c>
      <c r="C774" s="7" t="str">
        <f>Data!B774</f>
        <v>Rakkestad kommune</v>
      </c>
      <c r="D774" s="7" t="str">
        <f>Data!C774</f>
        <v>Samferdsel og teknikk</v>
      </c>
      <c r="E774" s="1">
        <f>Data!D774</f>
        <v>27.980000000000018</v>
      </c>
      <c r="F774" s="1">
        <f>Data!E774+Data!F774</f>
        <v>53487.358279723572</v>
      </c>
      <c r="G774" s="1">
        <f>Data!G774</f>
        <v>68.121157969978512</v>
      </c>
      <c r="H774" s="1">
        <f t="shared" ref="H774:H837" si="121">F774*(11-1/11)*E774</f>
        <v>16326286.74181818</v>
      </c>
      <c r="I774" s="1">
        <f t="shared" ref="I774:I837" si="122">G774*(11-1/11)*E774</f>
        <v>20793.054545454543</v>
      </c>
      <c r="J774" s="1">
        <f t="shared" ref="J774:J837" si="123">(H774+I774)*0.12</f>
        <v>1961649.5755636361</v>
      </c>
      <c r="K774" s="1">
        <f>'Innlegging av opplysninger'!$B$4*H774</f>
        <v>2122417.2764363633</v>
      </c>
      <c r="L774" s="1"/>
      <c r="M774" s="1">
        <f>'Innlegging av opplysninger'!$B$5*H774</f>
        <v>2138743.5631781816</v>
      </c>
      <c r="N774" s="1">
        <f>'Innlegging av opplysninger'!$B$5*I774</f>
        <v>2723.8901454545453</v>
      </c>
      <c r="O774" s="1">
        <f>'Innlegging av opplysninger'!$B$5*J774</f>
        <v>256976.09439883634</v>
      </c>
      <c r="P774" s="1">
        <f>'Innlegging av opplysninger'!$B$5*K774</f>
        <v>278036.66321316361</v>
      </c>
      <c r="Q774" s="1"/>
      <c r="R774" s="1">
        <f>'Innlegging av opplysninger'!$C$11*SUM(H774:Q774)</f>
        <v>878089.82065337233</v>
      </c>
      <c r="S774" s="1">
        <f>'Innlegging av opplysninger'!$C$13*(((H774+J774+M774+O774)*Data!H774)+(J774+O774)*(1-Data!H774)*1.8/12+I774+N774+K774+L774+P774+Q774)</f>
        <v>150888.73936101227</v>
      </c>
      <c r="T774" s="1">
        <f>'Innlegging av opplysninger'!$C$13*((H774+J774+M774+O774)*(1-Data!H774)-(J774+O774)*(1-Data!H774)*1.8/12)</f>
        <v>1050707.8573225499</v>
      </c>
      <c r="U774" s="1">
        <f>Data!I774</f>
        <v>7.4380000000000015</v>
      </c>
      <c r="V774" s="1">
        <f>Data!J774+Data!K774</f>
        <v>45833.325177018894</v>
      </c>
      <c r="W774" s="1">
        <f>Data!L774</f>
        <v>8.9177198171551471</v>
      </c>
      <c r="X774" s="1">
        <f t="shared" si="117"/>
        <v>3718999.3381818174</v>
      </c>
      <c r="Y774" s="100">
        <f t="shared" si="118"/>
        <v>723.59999999999991</v>
      </c>
      <c r="Z774" s="100">
        <f t="shared" si="119"/>
        <v>531920.38015999983</v>
      </c>
      <c r="AA774" s="100">
        <f>'Innlegging av opplysninger'!$B$4*X774</f>
        <v>483469.91396363627</v>
      </c>
      <c r="AB774" s="1"/>
      <c r="AC774" s="1">
        <f>'Innlegging av opplysninger'!$B$5*X774</f>
        <v>487188.91330181813</v>
      </c>
      <c r="AD774" s="1">
        <f>'Innlegging av opplysninger'!$B$5*Y774</f>
        <v>94.791599999999988</v>
      </c>
      <c r="AE774" s="1">
        <f>'Innlegging av opplysninger'!$B$5*Z774</f>
        <v>69681.569800959973</v>
      </c>
      <c r="AF774" s="1">
        <f>'Innlegging av opplysninger'!$B$5*AA774</f>
        <v>63334.558729236356</v>
      </c>
      <c r="AG774" s="1"/>
      <c r="AH774" s="1">
        <f>'Innlegging av opplysninger'!$C$11*SUM(X774:AG774)</f>
        <v>203505.69649802378</v>
      </c>
      <c r="AI774" s="1">
        <f>'Innlegging av opplysninger'!$C$13*(((X774+Z774+AC774+AE774)*Data!M774)+(Z774+AE774)*(1-Data!M774)*1.8/12+Y774+AD774+AA774+AB774+AF774+AG774)</f>
        <v>33168.884152924868</v>
      </c>
      <c r="AJ774" s="1">
        <f>'Innlegging av opplysninger'!$C$13*((X774+Z774+AC774+AE774)*(1-Data!M774)-(Z774+AE774)*(1-Data!M774)*1.8/12)</f>
        <v>245312.59526542344</v>
      </c>
      <c r="AK774" s="83">
        <f t="shared" ref="AK774:AK837" si="124">ROUND(AH774+R774,-3)</f>
        <v>1082000</v>
      </c>
      <c r="AL774" s="83">
        <f t="shared" ref="AL774:AL837" si="125">ROUND(AI774+S774,-3)</f>
        <v>184000</v>
      </c>
      <c r="AM774" s="83">
        <f t="shared" ref="AM774:AM837" si="126">ROUND(AJ774+T774,-3)</f>
        <v>1296000</v>
      </c>
    </row>
    <row r="775" spans="1:39">
      <c r="A775" t="str">
        <f t="shared" si="120"/>
        <v>3016Annet</v>
      </c>
      <c r="B775" s="6" t="str">
        <f>Data!A775</f>
        <v>3016</v>
      </c>
      <c r="C775" s="7" t="str">
        <f>Data!B775</f>
        <v>Rakkestad kommune</v>
      </c>
      <c r="D775" s="7" t="str">
        <f>Data!C775</f>
        <v>Annet</v>
      </c>
      <c r="E775" s="1">
        <f>Data!D775</f>
        <v>9.8289000000000009</v>
      </c>
      <c r="F775" s="1">
        <f>Data!E775+Data!F775</f>
        <v>50443.693512668418</v>
      </c>
      <c r="G775" s="1">
        <f>Data!G775</f>
        <v>294.61791248257686</v>
      </c>
      <c r="H775" s="1">
        <f t="shared" si="121"/>
        <v>5408792.9363636356</v>
      </c>
      <c r="I775" s="1">
        <f t="shared" si="122"/>
        <v>31590.218181818182</v>
      </c>
      <c r="J775" s="1">
        <f t="shared" si="123"/>
        <v>652845.97854545433</v>
      </c>
      <c r="K775" s="1">
        <f>'Innlegging av opplysninger'!$B$4*H775</f>
        <v>703143.0817272726</v>
      </c>
      <c r="L775" s="1"/>
      <c r="M775" s="1">
        <f>'Innlegging av opplysninger'!$B$5*H775</f>
        <v>708551.87466363632</v>
      </c>
      <c r="N775" s="1">
        <f>'Innlegging av opplysninger'!$B$5*I775</f>
        <v>4138.3185818181819</v>
      </c>
      <c r="O775" s="1">
        <f>'Innlegging av opplysninger'!$B$5*J775</f>
        <v>85522.823189454517</v>
      </c>
      <c r="P775" s="1">
        <f>'Innlegging av opplysninger'!$B$5*K775</f>
        <v>92111.743706272711</v>
      </c>
      <c r="Q775" s="1"/>
      <c r="R775" s="1">
        <f>'Innlegging av opplysninger'!$C$11*SUM(H775:Q775)</f>
        <v>292094.48504845577</v>
      </c>
      <c r="S775" s="1">
        <f>'Innlegging av opplysninger'!$C$13*(((H775+J775+M775+O775)*Data!H775)+(J775+O775)*(1-Data!H775)*1.8/12+I775+N775+K775+L775+P775+Q775)</f>
        <v>60599.750174646317</v>
      </c>
      <c r="T775" s="1">
        <f>'Innlegging av opplysninger'!$C$13*((H775+J775+M775+O775)*(1-Data!H775)-(J775+O775)*(1-Data!H775)*1.8/12)</f>
        <v>339108.49252324051</v>
      </c>
      <c r="U775" s="1">
        <f>Data!I775</f>
        <v>2.3012000000000001</v>
      </c>
      <c r="V775" s="1">
        <f>Data!J775+Data!K775</f>
        <v>48263.981111304252</v>
      </c>
      <c r="W775" s="1">
        <f>Data!L775</f>
        <v>0</v>
      </c>
      <c r="X775" s="1">
        <f t="shared" ref="X775:X838" si="127">V775*(11-1/11)*U775</f>
        <v>1211618.9818181817</v>
      </c>
      <c r="Y775" s="100">
        <f t="shared" ref="Y775:Y838" si="128">W775*(11-1/11)*U775</f>
        <v>0</v>
      </c>
      <c r="Z775" s="100">
        <f t="shared" ref="Z775:Z838" si="129">(X775+Y775)*0.143</f>
        <v>173261.51439999996</v>
      </c>
      <c r="AA775" s="100">
        <f>'Innlegging av opplysninger'!$B$4*X775</f>
        <v>157510.46763636364</v>
      </c>
      <c r="AB775" s="1"/>
      <c r="AC775" s="1">
        <f>'Innlegging av opplysninger'!$B$5*X775</f>
        <v>158722.08661818181</v>
      </c>
      <c r="AD775" s="1">
        <f>'Innlegging av opplysninger'!$B$5*Y775</f>
        <v>0</v>
      </c>
      <c r="AE775" s="1">
        <f>'Innlegging av opplysninger'!$B$5*Z775</f>
        <v>22697.258386399993</v>
      </c>
      <c r="AF775" s="1">
        <f>'Innlegging av opplysninger'!$B$5*AA775</f>
        <v>20633.871260363638</v>
      </c>
      <c r="AG775" s="1"/>
      <c r="AH775" s="1">
        <f>'Innlegging av opplysninger'!$C$11*SUM(X775:AG775)</f>
        <v>66288.878844540639</v>
      </c>
      <c r="AI775" s="1">
        <f>'Innlegging av opplysninger'!$C$13*(((X775+Z775+AC775+AE775)*Data!M775)+(Z775+AE775)*(1-Data!M775)*1.8/12+Y775+AD775+AA775+AB775+AF775+AG775)</f>
        <v>10791.984050363737</v>
      </c>
      <c r="AJ775" s="1">
        <f>'Innlegging av opplysninger'!$C$13*((X775+Z775+AC775+AE775)*(1-Data!M775)-(Z775+AE775)*(1-Data!M775)*1.8/12)</f>
        <v>79919.113315849783</v>
      </c>
      <c r="AK775" s="83">
        <f t="shared" si="124"/>
        <v>358000</v>
      </c>
      <c r="AL775" s="83">
        <f t="shared" si="125"/>
        <v>71000</v>
      </c>
      <c r="AM775" s="83">
        <f t="shared" si="126"/>
        <v>419000</v>
      </c>
    </row>
    <row r="776" spans="1:39">
      <c r="A776" t="str">
        <f t="shared" si="120"/>
        <v>3017Alle</v>
      </c>
      <c r="B776" s="6" t="str">
        <f>Data!A776</f>
        <v>3017</v>
      </c>
      <c r="C776" s="7" t="str">
        <f>Data!B776</f>
        <v>Råde kommune</v>
      </c>
      <c r="D776" s="7" t="str">
        <f>Data!C776</f>
        <v>Alle</v>
      </c>
      <c r="E776" s="1">
        <f>Data!D776</f>
        <v>421.99240000000043</v>
      </c>
      <c r="F776" s="1">
        <f>Data!E776+Data!F776</f>
        <v>47726.664858063792</v>
      </c>
      <c r="G776" s="1">
        <f>Data!G776</f>
        <v>532.43662682076661</v>
      </c>
      <c r="H776" s="1">
        <f t="shared" si="121"/>
        <v>219712252.88127294</v>
      </c>
      <c r="I776" s="1">
        <f t="shared" si="122"/>
        <v>2451100.4727272713</v>
      </c>
      <c r="J776" s="1">
        <f t="shared" si="123"/>
        <v>26659602.402480025</v>
      </c>
      <c r="K776" s="1">
        <f>'Innlegging av opplysninger'!$B$4*H776</f>
        <v>28562592.874565482</v>
      </c>
      <c r="L776" s="1"/>
      <c r="M776" s="1">
        <f>'Innlegging av opplysninger'!$B$5*H776</f>
        <v>28782305.127446756</v>
      </c>
      <c r="N776" s="1">
        <f>'Innlegging av opplysninger'!$B$5*I776</f>
        <v>321094.16192727257</v>
      </c>
      <c r="O776" s="1">
        <f>'Innlegging av opplysninger'!$B$5*J776</f>
        <v>3492407.9147248836</v>
      </c>
      <c r="P776" s="1">
        <f>'Innlegging av opplysninger'!$B$5*K776</f>
        <v>3741699.6665680781</v>
      </c>
      <c r="Q776" s="1"/>
      <c r="R776" s="1">
        <f>'Innlegging av opplysninger'!$C$11*SUM(H776:Q776)</f>
        <v>11921476.109065084</v>
      </c>
      <c r="S776" s="1">
        <f>'Innlegging av opplysninger'!$C$13*(((H776+J776+M776+O776)*Data!H776)+(J776+O776)*(1-Data!H776)*1.8/12+I776+N776+K776+L776+P776+Q776)</f>
        <v>2315735.1915338938</v>
      </c>
      <c r="T776" s="1">
        <f>'Innlegging av opplysninger'!$C$13*((H776+J776+M776+O776)*(1-Data!H776)-(J776+O776)*(1-Data!H776)*1.8/12)</f>
        <v>13997863.694555169</v>
      </c>
      <c r="U776" s="1">
        <f>Data!I776</f>
        <v>41.240500000000011</v>
      </c>
      <c r="V776" s="1">
        <f>Data!J776+Data!K776</f>
        <v>48827.258984897533</v>
      </c>
      <c r="W776" s="1">
        <f>Data!L776</f>
        <v>556.67171833513157</v>
      </c>
      <c r="X776" s="1">
        <f t="shared" si="127"/>
        <v>21967206.263636369</v>
      </c>
      <c r="Y776" s="100">
        <f t="shared" si="128"/>
        <v>250444.58181818179</v>
      </c>
      <c r="Z776" s="100">
        <f t="shared" si="129"/>
        <v>3177124.0709000006</v>
      </c>
      <c r="AA776" s="100">
        <f>'Innlegging av opplysninger'!$B$4*X776</f>
        <v>2855736.8142727283</v>
      </c>
      <c r="AB776" s="1"/>
      <c r="AC776" s="1">
        <f>'Innlegging av opplysninger'!$B$5*X776</f>
        <v>2877704.0205363645</v>
      </c>
      <c r="AD776" s="1">
        <f>'Innlegging av opplysninger'!$B$5*Y776</f>
        <v>32808.240218181818</v>
      </c>
      <c r="AE776" s="1">
        <f>'Innlegging av opplysninger'!$B$5*Z776</f>
        <v>416203.25328790012</v>
      </c>
      <c r="AF776" s="1">
        <f>'Innlegging av opplysninger'!$B$5*AA776</f>
        <v>374101.52266972745</v>
      </c>
      <c r="AG776" s="1"/>
      <c r="AH776" s="1">
        <f>'Innlegging av opplysninger'!$C$11*SUM(X776:AG776)</f>
        <v>1214150.4931588992</v>
      </c>
      <c r="AI776" s="1">
        <f>'Innlegging av opplysninger'!$C$13*(((X776+Z776+AC776+AE776)*Data!M776)+(Z776+AE776)*(1-Data!M776)*1.8/12+Y776+AD776+AA776+AB776+AF776+AG776)</f>
        <v>231703.23639431369</v>
      </c>
      <c r="AJ776" s="1">
        <f>'Innlegging av opplysninger'!$C$13*((X776+Z776+AC776+AE776)*(1-Data!M776)-(Z776+AE776)*(1-Data!M776)*1.8/12)</f>
        <v>1429765.8595073377</v>
      </c>
      <c r="AK776" s="83">
        <f t="shared" si="124"/>
        <v>13136000</v>
      </c>
      <c r="AL776" s="83">
        <f t="shared" si="125"/>
        <v>2547000</v>
      </c>
      <c r="AM776" s="83">
        <f t="shared" si="126"/>
        <v>15428000</v>
      </c>
    </row>
    <row r="777" spans="1:39">
      <c r="A777" t="str">
        <f t="shared" si="120"/>
        <v>3017Administrasjon</v>
      </c>
      <c r="B777" s="6" t="str">
        <f>Data!A777</f>
        <v>3017</v>
      </c>
      <c r="C777" s="7" t="str">
        <f>Data!B777</f>
        <v>Råde kommune</v>
      </c>
      <c r="D777" s="7" t="str">
        <f>Data!C777</f>
        <v>Administrasjon</v>
      </c>
      <c r="E777" s="1">
        <f>Data!D777</f>
        <v>29.471499999999999</v>
      </c>
      <c r="F777" s="1">
        <f>Data!E777+Data!F777</f>
        <v>58149.114681415391</v>
      </c>
      <c r="G777" s="1">
        <f>Data!G777</f>
        <v>0</v>
      </c>
      <c r="H777" s="1">
        <f t="shared" si="121"/>
        <v>18695363.272727273</v>
      </c>
      <c r="I777" s="1">
        <f t="shared" si="122"/>
        <v>0</v>
      </c>
      <c r="J777" s="1">
        <f t="shared" si="123"/>
        <v>2243443.5927272728</v>
      </c>
      <c r="K777" s="1">
        <f>'Innlegging av opplysninger'!$B$4*H777</f>
        <v>2430397.2254545456</v>
      </c>
      <c r="L777" s="1"/>
      <c r="M777" s="1">
        <f>'Innlegging av opplysninger'!$B$5*H777</f>
        <v>2449092.588727273</v>
      </c>
      <c r="N777" s="1">
        <f>'Innlegging av opplysninger'!$B$5*I777</f>
        <v>0</v>
      </c>
      <c r="O777" s="1">
        <f>'Innlegging av opplysninger'!$B$5*J777</f>
        <v>293891.11064727273</v>
      </c>
      <c r="P777" s="1">
        <f>'Innlegging av opplysninger'!$B$5*K777</f>
        <v>318382.03653454548</v>
      </c>
      <c r="Q777" s="1"/>
      <c r="R777" s="1">
        <f>'Innlegging av opplysninger'!$C$11*SUM(H777:Q777)</f>
        <v>1004361.6534190909</v>
      </c>
      <c r="S777" s="1">
        <f>'Innlegging av opplysninger'!$C$13*(((H777+J777+M777+O777)*Data!H777)+(J777+O777)*(1-Data!H777)*1.8/12+I777+N777+K777+L777+P777+Q777)</f>
        <v>308737.1506717396</v>
      </c>
      <c r="T777" s="1">
        <f>'Innlegging av opplysninger'!$C$13*((H777+J777+M777+O777)*(1-Data!H777)-(J777+O777)*(1-Data!H777)*1.8/12)</f>
        <v>1065652.4803228059</v>
      </c>
      <c r="U777" s="1">
        <f>Data!I777</f>
        <v>2.2999999999999998</v>
      </c>
      <c r="V777" s="1">
        <f>Data!J777+Data!K777</f>
        <v>51126.666666666664</v>
      </c>
      <c r="W777" s="1">
        <f>Data!L777</f>
        <v>0</v>
      </c>
      <c r="X777" s="1">
        <f t="shared" si="127"/>
        <v>1282814.5454545452</v>
      </c>
      <c r="Y777" s="100">
        <f t="shared" si="128"/>
        <v>0</v>
      </c>
      <c r="Z777" s="100">
        <f t="shared" si="129"/>
        <v>183442.47999999995</v>
      </c>
      <c r="AA777" s="100">
        <f>'Innlegging av opplysninger'!$B$4*X777</f>
        <v>166765.89090909087</v>
      </c>
      <c r="AB777" s="1"/>
      <c r="AC777" s="1">
        <f>'Innlegging av opplysninger'!$B$5*X777</f>
        <v>168048.70545454542</v>
      </c>
      <c r="AD777" s="1">
        <f>'Innlegging av opplysninger'!$B$5*Y777</f>
        <v>0</v>
      </c>
      <c r="AE777" s="1">
        <f>'Innlegging av opplysninger'!$B$5*Z777</f>
        <v>24030.964879999996</v>
      </c>
      <c r="AF777" s="1">
        <f>'Innlegging av opplysninger'!$B$5*AA777</f>
        <v>21846.331709090904</v>
      </c>
      <c r="AG777" s="1"/>
      <c r="AH777" s="1">
        <f>'Innlegging av opplysninger'!$C$11*SUM(X777:AG777)</f>
        <v>70184.058899476353</v>
      </c>
      <c r="AI777" s="1">
        <f>'Innlegging av opplysninger'!$C$13*(((X777+Z777+AC777+AE777)*Data!M777)+(Z777+AE777)*(1-Data!M777)*1.8/12+Y777+AD777+AA777+AB777+AF777+AG777)</f>
        <v>14216.741480433811</v>
      </c>
      <c r="AJ777" s="1">
        <f>'Innlegging av opplysninger'!$C$13*((X777+Z777+AC777+AE777)*(1-Data!M777)-(Z777+AE777)*(1-Data!M777)*1.8/12)</f>
        <v>81824.60227674435</v>
      </c>
      <c r="AK777" s="83">
        <f t="shared" si="124"/>
        <v>1075000</v>
      </c>
      <c r="AL777" s="83">
        <f t="shared" si="125"/>
        <v>323000</v>
      </c>
      <c r="AM777" s="83">
        <f t="shared" si="126"/>
        <v>1147000</v>
      </c>
    </row>
    <row r="778" spans="1:39">
      <c r="A778" t="str">
        <f t="shared" si="120"/>
        <v>3017Undervisning</v>
      </c>
      <c r="B778" s="6" t="str">
        <f>Data!A778</f>
        <v>3017</v>
      </c>
      <c r="C778" s="7" t="str">
        <f>Data!B778</f>
        <v>Råde kommune</v>
      </c>
      <c r="D778" s="7" t="str">
        <f>Data!C778</f>
        <v>Undervisning</v>
      </c>
      <c r="E778" s="1">
        <f>Data!D778</f>
        <v>121.14699999999996</v>
      </c>
      <c r="F778" s="1">
        <f>Data!E778+Data!F778</f>
        <v>46199.660978260574</v>
      </c>
      <c r="G778" s="1">
        <f>Data!G778</f>
        <v>2.9815018118484167</v>
      </c>
      <c r="H778" s="1">
        <f t="shared" si="121"/>
        <v>61057639.947636351</v>
      </c>
      <c r="I778" s="1">
        <f t="shared" si="122"/>
        <v>3940.3636363636365</v>
      </c>
      <c r="J778" s="1">
        <f t="shared" si="123"/>
        <v>7327389.6373527255</v>
      </c>
      <c r="K778" s="1">
        <f>'Innlegging av opplysninger'!$B$4*H778</f>
        <v>7937493.193192726</v>
      </c>
      <c r="L778" s="1"/>
      <c r="M778" s="1">
        <f>'Innlegging av opplysninger'!$B$5*H778</f>
        <v>7998550.8331403621</v>
      </c>
      <c r="N778" s="1">
        <f>'Innlegging av opplysninger'!$B$5*I778</f>
        <v>516.18763636363644</v>
      </c>
      <c r="O778" s="1">
        <f>'Innlegging av opplysninger'!$B$5*J778</f>
        <v>959888.04249320703</v>
      </c>
      <c r="P778" s="1">
        <f>'Innlegging av opplysninger'!$B$5*K778</f>
        <v>1039811.6083082472</v>
      </c>
      <c r="Q778" s="1"/>
      <c r="R778" s="1">
        <f>'Innlegging av opplysninger'!$C$11*SUM(H778:Q778)</f>
        <v>3280358.7329090605</v>
      </c>
      <c r="S778" s="1">
        <f>'Innlegging av opplysninger'!$C$13*(((H778+J778+M778+O778)*Data!H778)+(J778+O778)*(1-Data!H778)*1.8/12+I778+N778+K778+L778+P778+Q778)</f>
        <v>563943.35761632002</v>
      </c>
      <c r="T778" s="1">
        <f>'Innlegging av opplysninger'!$C$13*((H778+J778+M778+O778)*(1-Data!H778)-(J778+O778)*(1-Data!H778)*1.8/12)</f>
        <v>3924968.5926802894</v>
      </c>
      <c r="U778" s="1">
        <f>Data!I778</f>
        <v>15.137099999999998</v>
      </c>
      <c r="V778" s="1">
        <f>Data!J778+Data!K778</f>
        <v>49771.091061035469</v>
      </c>
      <c r="W778" s="1">
        <f>Data!L778</f>
        <v>4.3238136763316621</v>
      </c>
      <c r="X778" s="1">
        <f t="shared" si="127"/>
        <v>8218799.8090909077</v>
      </c>
      <c r="Y778" s="100">
        <f t="shared" si="128"/>
        <v>713.99999999999989</v>
      </c>
      <c r="Z778" s="100">
        <f t="shared" si="129"/>
        <v>1175390.4746999997</v>
      </c>
      <c r="AA778" s="100">
        <f>'Innlegging av opplysninger'!$B$4*X778</f>
        <v>1068443.975181818</v>
      </c>
      <c r="AB778" s="1"/>
      <c r="AC778" s="1">
        <f>'Innlegging av opplysninger'!$B$5*X778</f>
        <v>1076662.774990909</v>
      </c>
      <c r="AD778" s="1">
        <f>'Innlegging av opplysninger'!$B$5*Y778</f>
        <v>93.533999999999992</v>
      </c>
      <c r="AE778" s="1">
        <f>'Innlegging av opplysninger'!$B$5*Z778</f>
        <v>153976.15218569996</v>
      </c>
      <c r="AF778" s="1">
        <f>'Innlegging av opplysninger'!$B$5*AA778</f>
        <v>139966.16074881816</v>
      </c>
      <c r="AG778" s="1"/>
      <c r="AH778" s="1">
        <f>'Innlegging av opplysninger'!$C$11*SUM(X778:AG778)</f>
        <v>449693.78147412982</v>
      </c>
      <c r="AI778" s="1">
        <f>'Innlegging av opplysninger'!$C$13*(((X778+Z778+AC778+AE778)*Data!M778)+(Z778+AE778)*(1-Data!M778)*1.8/12+Y778+AD778+AA778+AB778+AF778+AG778)</f>
        <v>78325.713424543632</v>
      </c>
      <c r="AJ778" s="1">
        <f>'Innlegging av opplysninger'!$C$13*((X778+Z778+AC778+AE778)*(1-Data!M778)-(Z778+AE778)*(1-Data!M778)*1.8/12)</f>
        <v>537044.72438216035</v>
      </c>
      <c r="AK778" s="83">
        <f t="shared" si="124"/>
        <v>3730000</v>
      </c>
      <c r="AL778" s="83">
        <f t="shared" si="125"/>
        <v>642000</v>
      </c>
      <c r="AM778" s="83">
        <f t="shared" si="126"/>
        <v>4462000</v>
      </c>
    </row>
    <row r="779" spans="1:39">
      <c r="A779" t="str">
        <f t="shared" si="120"/>
        <v>3017Barnehager</v>
      </c>
      <c r="B779" s="6" t="str">
        <f>Data!A779</f>
        <v>3017</v>
      </c>
      <c r="C779" s="7" t="str">
        <f>Data!B779</f>
        <v>Råde kommune</v>
      </c>
      <c r="D779" s="7" t="str">
        <f>Data!C779</f>
        <v>Barnehager</v>
      </c>
      <c r="E779" s="1">
        <f>Data!D779</f>
        <v>32.944800000000008</v>
      </c>
      <c r="F779" s="1">
        <f>Data!E779+Data!F779</f>
        <v>40840.601779339966</v>
      </c>
      <c r="G779" s="1">
        <f>Data!G779</f>
        <v>0</v>
      </c>
      <c r="H779" s="1">
        <f t="shared" si="121"/>
        <v>14678023.172727268</v>
      </c>
      <c r="I779" s="1">
        <f t="shared" si="122"/>
        <v>0</v>
      </c>
      <c r="J779" s="1">
        <f t="shared" si="123"/>
        <v>1761362.7807272722</v>
      </c>
      <c r="K779" s="1">
        <f>'Innlegging av opplysninger'!$B$4*H779</f>
        <v>1908143.0124545449</v>
      </c>
      <c r="L779" s="1"/>
      <c r="M779" s="1">
        <f>'Innlegging av opplysninger'!$B$5*H779</f>
        <v>1922821.0356272722</v>
      </c>
      <c r="N779" s="1">
        <f>'Innlegging av opplysninger'!$B$5*I779</f>
        <v>0</v>
      </c>
      <c r="O779" s="1">
        <f>'Innlegging av opplysninger'!$B$5*J779</f>
        <v>230738.52427527265</v>
      </c>
      <c r="P779" s="1">
        <f>'Innlegging av opplysninger'!$B$5*K779</f>
        <v>249966.73463154541</v>
      </c>
      <c r="Q779" s="1"/>
      <c r="R779" s="1">
        <f>'Innlegging av opplysninger'!$C$11*SUM(H779:Q779)</f>
        <v>788540.09989684075</v>
      </c>
      <c r="S779" s="1">
        <f>'Innlegging av opplysninger'!$C$13*(((H779+J779+M779+O779)*Data!H779)+(J779+O779)*(1-Data!H779)*1.8/12+I779+N779+K779+L779+P779+Q779)</f>
        <v>127760.09702749654</v>
      </c>
      <c r="T779" s="1">
        <f>'Innlegging av opplysninger'!$C$13*((H779+J779+M779+O779)*(1-Data!H779)-(J779+O779)*(1-Data!H779)*1.8/12)</f>
        <v>951294.7765155487</v>
      </c>
      <c r="U779" s="1">
        <f>Data!I779</f>
        <v>3.7462</v>
      </c>
      <c r="V779" s="1">
        <f>Data!J779+Data!K779</f>
        <v>40701.48150125461</v>
      </c>
      <c r="W779" s="1">
        <f>Data!L779</f>
        <v>0</v>
      </c>
      <c r="X779" s="1">
        <f t="shared" si="127"/>
        <v>1663373.3454545457</v>
      </c>
      <c r="Y779" s="100">
        <f t="shared" si="128"/>
        <v>0</v>
      </c>
      <c r="Z779" s="100">
        <f t="shared" si="129"/>
        <v>237862.38840000003</v>
      </c>
      <c r="AA779" s="100">
        <f>'Innlegging av opplysninger'!$B$4*X779</f>
        <v>216238.53490909096</v>
      </c>
      <c r="AB779" s="1"/>
      <c r="AC779" s="1">
        <f>'Innlegging av opplysninger'!$B$5*X779</f>
        <v>217901.9082545455</v>
      </c>
      <c r="AD779" s="1">
        <f>'Innlegging av opplysninger'!$B$5*Y779</f>
        <v>0</v>
      </c>
      <c r="AE779" s="1">
        <f>'Innlegging av opplysninger'!$B$5*Z779</f>
        <v>31159.972880400004</v>
      </c>
      <c r="AF779" s="1">
        <f>'Innlegging av opplysninger'!$B$5*AA779</f>
        <v>28327.248073090916</v>
      </c>
      <c r="AG779" s="1"/>
      <c r="AH779" s="1">
        <f>'Innlegging av opplysninger'!$C$11*SUM(X779:AG779)</f>
        <v>91004.809122923572</v>
      </c>
      <c r="AI779" s="1">
        <f>'Innlegging av opplysninger'!$C$13*(((X779+Z779+AC779+AE779)*Data!M779)+(Z779+AE779)*(1-Data!M779)*1.8/12+Y779+AD779+AA779+AB779+AF779+AG779)</f>
        <v>14815.795133060577</v>
      </c>
      <c r="AJ779" s="1">
        <f>'Innlegging av opplysninger'!$C$13*((X779+Z779+AC779+AE779)*(1-Data!M779)-(Z779+AE779)*(1-Data!M779)*1.8/12)</f>
        <v>109717.10156146642</v>
      </c>
      <c r="AK779" s="83">
        <f t="shared" si="124"/>
        <v>880000</v>
      </c>
      <c r="AL779" s="83">
        <f t="shared" si="125"/>
        <v>143000</v>
      </c>
      <c r="AM779" s="83">
        <f t="shared" si="126"/>
        <v>1061000</v>
      </c>
    </row>
    <row r="780" spans="1:39">
      <c r="A780" t="str">
        <f t="shared" si="120"/>
        <v>3017Helse/pleie/omsorg</v>
      </c>
      <c r="B780" s="6" t="str">
        <f>Data!A780</f>
        <v>3017</v>
      </c>
      <c r="C780" s="7" t="str">
        <f>Data!B780</f>
        <v>Råde kommune</v>
      </c>
      <c r="D780" s="7" t="str">
        <f>Data!C780</f>
        <v>Helse/pleie/omsorg</v>
      </c>
      <c r="E780" s="1">
        <f>Data!D780</f>
        <v>208.25930000000002</v>
      </c>
      <c r="F780" s="1">
        <f>Data!E780+Data!F780</f>
        <v>47995.076297112915</v>
      </c>
      <c r="G780" s="1">
        <f>Data!G780</f>
        <v>1077.1332180603699</v>
      </c>
      <c r="H780" s="1">
        <f t="shared" si="121"/>
        <v>109040956.28818177</v>
      </c>
      <c r="I780" s="1">
        <f t="shared" si="122"/>
        <v>2447160.1090909094</v>
      </c>
      <c r="J780" s="1">
        <f t="shared" si="123"/>
        <v>13378573.967672721</v>
      </c>
      <c r="K780" s="1">
        <f>'Innlegging av opplysninger'!$B$4*H780</f>
        <v>14175324.317463631</v>
      </c>
      <c r="L780" s="1"/>
      <c r="M780" s="1">
        <f>'Innlegging av opplysninger'!$B$5*H780</f>
        <v>14284365.273751812</v>
      </c>
      <c r="N780" s="1">
        <f>'Innlegging av opplysninger'!$B$5*I780</f>
        <v>320577.97429090913</v>
      </c>
      <c r="O780" s="1">
        <f>'Innlegging av opplysninger'!$B$5*J780</f>
        <v>1752593.1897651264</v>
      </c>
      <c r="P780" s="1">
        <f>'Innlegging av opplysninger'!$B$5*K780</f>
        <v>1856967.4855877357</v>
      </c>
      <c r="Q780" s="1"/>
      <c r="R780" s="1">
        <f>'Innlegging av opplysninger'!$C$11*SUM(H780:Q780)</f>
        <v>5975747.7070205752</v>
      </c>
      <c r="S780" s="1">
        <f>'Innlegging av opplysninger'!$C$13*(((H780+J780+M780+O780)*Data!H780)+(J780+O780)*(1-Data!H780)*1.8/12+I780+N780+K780+L780+P780+Q780)</f>
        <v>1166445.761559149</v>
      </c>
      <c r="T780" s="1">
        <f>'Innlegging av opplysninger'!$C$13*((H780+J780+M780+O780)*(1-Data!H780)-(J780+O780)*(1-Data!H780)*1.8/12)</f>
        <v>7010893.2059426913</v>
      </c>
      <c r="U780" s="1">
        <f>Data!I780</f>
        <v>17.557199999999998</v>
      </c>
      <c r="V780" s="1">
        <f>Data!J780+Data!K780</f>
        <v>49121.539976002256</v>
      </c>
      <c r="W780" s="1">
        <f>Data!L780</f>
        <v>1303.8508418198805</v>
      </c>
      <c r="X780" s="1">
        <f t="shared" si="127"/>
        <v>9408400.3818181809</v>
      </c>
      <c r="Y780" s="100">
        <f t="shared" si="128"/>
        <v>249730.58181818185</v>
      </c>
      <c r="Z780" s="100">
        <f t="shared" si="129"/>
        <v>1381112.7277999998</v>
      </c>
      <c r="AA780" s="100">
        <f>'Innlegging av opplysninger'!$B$4*X780</f>
        <v>1223092.0496363635</v>
      </c>
      <c r="AB780" s="1"/>
      <c r="AC780" s="1">
        <f>'Innlegging av opplysninger'!$B$5*X780</f>
        <v>1232500.4500181817</v>
      </c>
      <c r="AD780" s="1">
        <f>'Innlegging av opplysninger'!$B$5*Y780</f>
        <v>32714.706218181822</v>
      </c>
      <c r="AE780" s="1">
        <f>'Innlegging av opplysninger'!$B$5*Z780</f>
        <v>180925.76734179998</v>
      </c>
      <c r="AF780" s="1">
        <f>'Innlegging av opplysninger'!$B$5*AA780</f>
        <v>160225.05850236362</v>
      </c>
      <c r="AG780" s="1"/>
      <c r="AH780" s="1">
        <f>'Innlegging av opplysninger'!$C$11*SUM(X780:AG780)</f>
        <v>527010.6654798236</v>
      </c>
      <c r="AI780" s="1">
        <f>'Innlegging av opplysninger'!$C$13*(((X780+Z780+AC780+AE780)*Data!M780)+(Z780+AE780)*(1-Data!M780)*1.8/12+Y780+AD780+AA780+AB780+AF780+AG780)</f>
        <v>111941.9658538386</v>
      </c>
      <c r="AJ780" s="1">
        <f>'Innlegging av opplysninger'!$C$13*((X780+Z780+AC780+AE780)*(1-Data!M780)-(Z780+AE780)*(1-Data!M780)*1.8/12)</f>
        <v>609230.52375013055</v>
      </c>
      <c r="AK780" s="83">
        <f t="shared" si="124"/>
        <v>6503000</v>
      </c>
      <c r="AL780" s="83">
        <f t="shared" si="125"/>
        <v>1278000</v>
      </c>
      <c r="AM780" s="83">
        <f t="shared" si="126"/>
        <v>7620000</v>
      </c>
    </row>
    <row r="781" spans="1:39">
      <c r="A781" t="str">
        <f t="shared" si="120"/>
        <v>3017Samferdsel og teknikk</v>
      </c>
      <c r="B781" s="6" t="str">
        <f>Data!A781</f>
        <v>3017</v>
      </c>
      <c r="C781" s="7" t="str">
        <f>Data!B781</f>
        <v>Råde kommune</v>
      </c>
      <c r="D781" s="7" t="str">
        <f>Data!C781</f>
        <v>Samferdsel og teknikk</v>
      </c>
      <c r="E781" s="1">
        <f>Data!D781</f>
        <v>21.99</v>
      </c>
      <c r="F781" s="1">
        <f>Data!E781+Data!F781</f>
        <v>51262.346521145992</v>
      </c>
      <c r="G781" s="1">
        <f>Data!G781</f>
        <v>0</v>
      </c>
      <c r="H781" s="1">
        <f t="shared" si="121"/>
        <v>12297370.909090912</v>
      </c>
      <c r="I781" s="1">
        <f t="shared" si="122"/>
        <v>0</v>
      </c>
      <c r="J781" s="1">
        <f t="shared" si="123"/>
        <v>1475684.5090909093</v>
      </c>
      <c r="K781" s="1">
        <f>'Innlegging av opplysninger'!$B$4*H781</f>
        <v>1598658.2181818187</v>
      </c>
      <c r="L781" s="1"/>
      <c r="M781" s="1">
        <f>'Innlegging av opplysninger'!$B$5*H781</f>
        <v>1610955.5890909096</v>
      </c>
      <c r="N781" s="1">
        <f>'Innlegging av opplysninger'!$B$5*I781</f>
        <v>0</v>
      </c>
      <c r="O781" s="1">
        <f>'Innlegging av opplysninger'!$B$5*J781</f>
        <v>193314.67069090912</v>
      </c>
      <c r="P781" s="1">
        <f>'Innlegging av opplysninger'!$B$5*K781</f>
        <v>209424.22658181825</v>
      </c>
      <c r="Q781" s="1"/>
      <c r="R781" s="1">
        <f>'Innlegging av opplysninger'!$C$11*SUM(H781:Q781)</f>
        <v>660645.50866363652</v>
      </c>
      <c r="S781" s="1">
        <f>'Innlegging av opplysninger'!$C$13*(((H781+J781+M781+O781)*Data!H781)+(J781+O781)*(1-Data!H781)*1.8/12+I781+N781+K781+L781+P781+Q781)</f>
        <v>114411.47790610914</v>
      </c>
      <c r="T781" s="1">
        <f>'Innlegging av opplysninger'!$C$13*((H781+J781+M781+O781)*(1-Data!H781)-(J781+O781)*(1-Data!H781)*1.8/12)</f>
        <v>789629.74447570927</v>
      </c>
      <c r="U781" s="1">
        <f>Data!I781</f>
        <v>1.5</v>
      </c>
      <c r="V781" s="1">
        <f>Data!J781+Data!K781</f>
        <v>53461.111111111117</v>
      </c>
      <c r="W781" s="1">
        <f>Data!L781</f>
        <v>0</v>
      </c>
      <c r="X781" s="1">
        <f t="shared" si="127"/>
        <v>874818.18181818188</v>
      </c>
      <c r="Y781" s="100">
        <f t="shared" si="128"/>
        <v>0</v>
      </c>
      <c r="Z781" s="100">
        <f t="shared" si="129"/>
        <v>125099</v>
      </c>
      <c r="AA781" s="100">
        <f>'Innlegging av opplysninger'!$B$4*X781</f>
        <v>113726.36363636365</v>
      </c>
      <c r="AB781" s="1"/>
      <c r="AC781" s="1">
        <f>'Innlegging av opplysninger'!$B$5*X781</f>
        <v>114601.18181818184</v>
      </c>
      <c r="AD781" s="1">
        <f>'Innlegging av opplysninger'!$B$5*Y781</f>
        <v>0</v>
      </c>
      <c r="AE781" s="1">
        <f>'Innlegging av opplysninger'!$B$5*Z781</f>
        <v>16387.969000000001</v>
      </c>
      <c r="AF781" s="1">
        <f>'Innlegging av opplysninger'!$B$5*AA781</f>
        <v>14898.153636363639</v>
      </c>
      <c r="AG781" s="1"/>
      <c r="AH781" s="1">
        <f>'Innlegging av opplysninger'!$C$11*SUM(X781:AG781)</f>
        <v>47862.172296545454</v>
      </c>
      <c r="AI781" s="1">
        <f>'Innlegging av opplysninger'!$C$13*(((X781+Z781+AC781+AE781)*Data!M781)+(Z781+AE781)*(1-Data!M781)*1.8/12+Y781+AD781+AA781+AB781+AF781+AG781)</f>
        <v>7792.0732563818183</v>
      </c>
      <c r="AJ781" s="1">
        <f>'Innlegging av opplysninger'!$C$13*((X781+Z781+AC781+AE781)*(1-Data!M781)-(Z781+AE781)*(1-Data!M781)*1.8/12)</f>
        <v>57703.530938890915</v>
      </c>
      <c r="AK781" s="83">
        <f t="shared" si="124"/>
        <v>709000</v>
      </c>
      <c r="AL781" s="83">
        <f t="shared" si="125"/>
        <v>122000</v>
      </c>
      <c r="AM781" s="83">
        <f t="shared" si="126"/>
        <v>847000</v>
      </c>
    </row>
    <row r="782" spans="1:39">
      <c r="A782" t="str">
        <f t="shared" si="120"/>
        <v>3017Annet</v>
      </c>
      <c r="B782" s="6" t="str">
        <f>Data!A782</f>
        <v>3017</v>
      </c>
      <c r="C782" s="7" t="str">
        <f>Data!B782</f>
        <v>Råde kommune</v>
      </c>
      <c r="D782" s="7" t="str">
        <f>Data!C782</f>
        <v>Annet</v>
      </c>
      <c r="E782" s="1">
        <f>Data!D782</f>
        <v>8.1798000000000002</v>
      </c>
      <c r="F782" s="1">
        <f>Data!E782+Data!F782</f>
        <v>0</v>
      </c>
      <c r="G782" s="1">
        <f>Data!G782</f>
        <v>0</v>
      </c>
      <c r="H782" s="1">
        <f t="shared" si="121"/>
        <v>0</v>
      </c>
      <c r="I782" s="1">
        <f t="shared" si="122"/>
        <v>0</v>
      </c>
      <c r="J782" s="1">
        <f t="shared" si="123"/>
        <v>0</v>
      </c>
      <c r="K782" s="1">
        <f>'Innlegging av opplysninger'!$B$4*H782</f>
        <v>0</v>
      </c>
      <c r="L782" s="1"/>
      <c r="M782" s="1">
        <f>'Innlegging av opplysninger'!$B$5*H782</f>
        <v>0</v>
      </c>
      <c r="N782" s="1">
        <f>'Innlegging av opplysninger'!$B$5*I782</f>
        <v>0</v>
      </c>
      <c r="O782" s="1">
        <f>'Innlegging av opplysninger'!$B$5*J782</f>
        <v>0</v>
      </c>
      <c r="P782" s="1">
        <f>'Innlegging av opplysninger'!$B$5*K782</f>
        <v>0</v>
      </c>
      <c r="Q782" s="1"/>
      <c r="R782" s="1">
        <f>'Innlegging av opplysninger'!$C$11*SUM(H782:Q782)</f>
        <v>0</v>
      </c>
      <c r="S782" s="1">
        <f>'Innlegging av opplysninger'!$C$13*(((H782+J782+M782+O782)*Data!H782)+(J782+O782)*(1-Data!H782)*1.8/12+I782+N782+K782+L782+P782+Q782)</f>
        <v>0</v>
      </c>
      <c r="T782" s="1">
        <f>'Innlegging av opplysninger'!$C$13*((H782+J782+M782+O782)*(1-Data!H782)-(J782+O782)*(1-Data!H782)*1.8/12)</f>
        <v>0</v>
      </c>
      <c r="U782" s="1">
        <f>Data!I782</f>
        <v>0</v>
      </c>
      <c r="V782" s="1">
        <f>Data!J782+Data!K782</f>
        <v>0</v>
      </c>
      <c r="W782" s="1">
        <f>Data!L782</f>
        <v>0</v>
      </c>
      <c r="X782" s="1">
        <f t="shared" si="127"/>
        <v>0</v>
      </c>
      <c r="Y782" s="100">
        <f t="shared" si="128"/>
        <v>0</v>
      </c>
      <c r="Z782" s="100">
        <f t="shared" si="129"/>
        <v>0</v>
      </c>
      <c r="AA782" s="100">
        <f>'Innlegging av opplysninger'!$B$4*X782</f>
        <v>0</v>
      </c>
      <c r="AB782" s="1"/>
      <c r="AC782" s="1">
        <f>'Innlegging av opplysninger'!$B$5*X782</f>
        <v>0</v>
      </c>
      <c r="AD782" s="1">
        <f>'Innlegging av opplysninger'!$B$5*Y782</f>
        <v>0</v>
      </c>
      <c r="AE782" s="1">
        <f>'Innlegging av opplysninger'!$B$5*Z782</f>
        <v>0</v>
      </c>
      <c r="AF782" s="1">
        <f>'Innlegging av opplysninger'!$B$5*AA782</f>
        <v>0</v>
      </c>
      <c r="AG782" s="1"/>
      <c r="AH782" s="1">
        <f>'Innlegging av opplysninger'!$C$11*SUM(X782:AG782)</f>
        <v>0</v>
      </c>
      <c r="AI782" s="1">
        <f>'Innlegging av opplysninger'!$C$13*(((X782+Z782+AC782+AE782)*Data!M782)+(Z782+AE782)*(1-Data!M782)*1.8/12+Y782+AD782+AA782+AB782+AF782+AG782)</f>
        <v>0</v>
      </c>
      <c r="AJ782" s="1">
        <f>'Innlegging av opplysninger'!$C$13*((X782+Z782+AC782+AE782)*(1-Data!M782)-(Z782+AE782)*(1-Data!M782)*1.8/12)</f>
        <v>0</v>
      </c>
      <c r="AK782" s="83">
        <f t="shared" si="124"/>
        <v>0</v>
      </c>
      <c r="AL782" s="83">
        <f t="shared" si="125"/>
        <v>0</v>
      </c>
      <c r="AM782" s="83">
        <f t="shared" si="126"/>
        <v>0</v>
      </c>
    </row>
    <row r="783" spans="1:39">
      <c r="A783" t="str">
        <f t="shared" si="120"/>
        <v>3018Alle</v>
      </c>
      <c r="B783" s="6" t="str">
        <f>Data!A783</f>
        <v>3018</v>
      </c>
      <c r="C783" s="7" t="str">
        <f>Data!B783</f>
        <v>Våler kommune</v>
      </c>
      <c r="D783" s="7" t="str">
        <f>Data!C783</f>
        <v>Alle</v>
      </c>
      <c r="E783" s="1">
        <f>Data!D783</f>
        <v>372.3107</v>
      </c>
      <c r="F783" s="1">
        <f>Data!E783+Data!F783</f>
        <v>46628.59264251608</v>
      </c>
      <c r="G783" s="1">
        <f>Data!G783</f>
        <v>295.25264785567549</v>
      </c>
      <c r="H783" s="1">
        <f t="shared" si="121"/>
        <v>189385352.36454555</v>
      </c>
      <c r="I783" s="1">
        <f t="shared" si="122"/>
        <v>1199189.6727272731</v>
      </c>
      <c r="J783" s="1">
        <f t="shared" si="123"/>
        <v>22870145.044472739</v>
      </c>
      <c r="K783" s="1">
        <f>'Innlegging av opplysninger'!$B$4*H783</f>
        <v>24620095.807390925</v>
      </c>
      <c r="L783" s="1"/>
      <c r="M783" s="1">
        <f>'Innlegging av opplysninger'!$B$5*H783</f>
        <v>24809481.159755468</v>
      </c>
      <c r="N783" s="1">
        <f>'Innlegging av opplysninger'!$B$5*I783</f>
        <v>157093.84712727278</v>
      </c>
      <c r="O783" s="1">
        <f>'Innlegging av opplysninger'!$B$5*J783</f>
        <v>2995989.000825929</v>
      </c>
      <c r="P783" s="1">
        <f>'Innlegging av opplysninger'!$B$5*K783</f>
        <v>3225232.550768211</v>
      </c>
      <c r="Q783" s="1"/>
      <c r="R783" s="1">
        <f>'Innlegging av opplysninger'!$C$11*SUM(H783:Q783)</f>
        <v>10231978.019009307</v>
      </c>
      <c r="S783" s="1">
        <f>'Innlegging av opplysninger'!$C$13*(((H783+J783+M783+O783)*Data!H783)+(J783+O783)*(1-Data!H783)*1.8/12+I783+N783+K783+L783+P783+Q783)</f>
        <v>1971760.7368074236</v>
      </c>
      <c r="T783" s="1">
        <f>'Innlegging av opplysninger'!$C$13*((H783+J783+M783+O783)*(1-Data!H783)-(J783+O783)*(1-Data!H783)*1.8/12)</f>
        <v>12029893.39446847</v>
      </c>
      <c r="U783" s="1">
        <f>Data!I783</f>
        <v>42.775400000000005</v>
      </c>
      <c r="V783" s="1">
        <f>Data!J783+Data!K783</f>
        <v>52259.267902813306</v>
      </c>
      <c r="W783" s="1">
        <f>Data!L783</f>
        <v>277.45105831856631</v>
      </c>
      <c r="X783" s="1">
        <f t="shared" si="127"/>
        <v>24386302.780909095</v>
      </c>
      <c r="Y783" s="100">
        <f t="shared" si="128"/>
        <v>129469.96363636365</v>
      </c>
      <c r="Z783" s="100">
        <f t="shared" si="129"/>
        <v>3505755.5024700006</v>
      </c>
      <c r="AA783" s="100">
        <f>'Innlegging av opplysninger'!$B$4*X783</f>
        <v>3170219.3615181823</v>
      </c>
      <c r="AB783" s="1"/>
      <c r="AC783" s="1">
        <f>'Innlegging av opplysninger'!$B$5*X783</f>
        <v>3194605.6642990918</v>
      </c>
      <c r="AD783" s="1">
        <f>'Innlegging av opplysninger'!$B$5*Y783</f>
        <v>16960.56523636364</v>
      </c>
      <c r="AE783" s="1">
        <f>'Innlegging av opplysninger'!$B$5*Z783</f>
        <v>459253.9708235701</v>
      </c>
      <c r="AF783" s="1">
        <f>'Innlegging av opplysninger'!$B$5*AA783</f>
        <v>415298.73635888193</v>
      </c>
      <c r="AG783" s="1"/>
      <c r="AH783" s="1">
        <f>'Innlegging av opplysninger'!$C$11*SUM(X783:AG783)</f>
        <v>1340558.928719559</v>
      </c>
      <c r="AI783" s="1">
        <f>'Innlegging av opplysninger'!$C$13*(((X783+Z783+AC783+AE783)*Data!M783)+(Z783+AE783)*(1-Data!M783)*1.8/12+Y783+AD783+AA783+AB783+AF783+AG783)</f>
        <v>330539.52576615132</v>
      </c>
      <c r="AJ783" s="1">
        <f>'Innlegging av opplysninger'!$C$13*((X783+Z783+AC783+AE783)*(1-Data!M783)-(Z783+AE783)*(1-Data!M783)*1.8/12)</f>
        <v>1503909.5345869293</v>
      </c>
      <c r="AK783" s="83">
        <f t="shared" si="124"/>
        <v>11573000</v>
      </c>
      <c r="AL783" s="83">
        <f t="shared" si="125"/>
        <v>2302000</v>
      </c>
      <c r="AM783" s="83">
        <f t="shared" si="126"/>
        <v>13534000</v>
      </c>
    </row>
    <row r="784" spans="1:39">
      <c r="A784" t="str">
        <f t="shared" si="120"/>
        <v>3018Administrasjon</v>
      </c>
      <c r="B784" s="6" t="str">
        <f>Data!A784</f>
        <v>3018</v>
      </c>
      <c r="C784" s="7" t="str">
        <f>Data!B784</f>
        <v>Våler kommune</v>
      </c>
      <c r="D784" s="7" t="str">
        <f>Data!C784</f>
        <v>Administrasjon</v>
      </c>
      <c r="E784" s="1">
        <f>Data!D784</f>
        <v>18</v>
      </c>
      <c r="F784" s="1">
        <f>Data!E784+Data!F784</f>
        <v>57334.074074074073</v>
      </c>
      <c r="G784" s="1">
        <f>Data!G784</f>
        <v>0</v>
      </c>
      <c r="H784" s="1">
        <f t="shared" si="121"/>
        <v>11258327.272727273</v>
      </c>
      <c r="I784" s="1">
        <f t="shared" si="122"/>
        <v>0</v>
      </c>
      <c r="J784" s="1">
        <f t="shared" si="123"/>
        <v>1350999.2727272727</v>
      </c>
      <c r="K784" s="1">
        <f>'Innlegging av opplysninger'!$B$4*H784</f>
        <v>1463582.5454545456</v>
      </c>
      <c r="L784" s="1"/>
      <c r="M784" s="1">
        <f>'Innlegging av opplysninger'!$B$5*H784</f>
        <v>1474840.8727272728</v>
      </c>
      <c r="N784" s="1">
        <f>'Innlegging av opplysninger'!$B$5*I784</f>
        <v>0</v>
      </c>
      <c r="O784" s="1">
        <f>'Innlegging av opplysninger'!$B$5*J784</f>
        <v>176980.90472727272</v>
      </c>
      <c r="P784" s="1">
        <f>'Innlegging av opplysninger'!$B$5*K784</f>
        <v>191729.31345454548</v>
      </c>
      <c r="Q784" s="1"/>
      <c r="R784" s="1">
        <f>'Innlegging av opplysninger'!$C$11*SUM(H784:Q784)</f>
        <v>604825.48690909101</v>
      </c>
      <c r="S784" s="1">
        <f>'Innlegging av opplysninger'!$C$13*(((H784+J784+M784+O784)*Data!H784)+(J784+O784)*(1-Data!H784)*1.8/12+I784+N784+K784+L784+P784+Q784)</f>
        <v>200451.59587071274</v>
      </c>
      <c r="T784" s="1">
        <f>'Innlegging av opplysninger'!$C$13*((H784+J784+M784+O784)*(1-Data!H784)-(J784+O784)*(1-Data!H784)*1.8/12)</f>
        <v>627204.33358383283</v>
      </c>
      <c r="U784" s="1">
        <f>Data!I784</f>
        <v>7.5</v>
      </c>
      <c r="V784" s="1">
        <f>Data!J784+Data!K784</f>
        <v>66176.82222222221</v>
      </c>
      <c r="W784" s="1">
        <f>Data!L784</f>
        <v>0</v>
      </c>
      <c r="X784" s="1">
        <f t="shared" si="127"/>
        <v>5414467.2727272715</v>
      </c>
      <c r="Y784" s="100">
        <f t="shared" si="128"/>
        <v>0</v>
      </c>
      <c r="Z784" s="100">
        <f t="shared" si="129"/>
        <v>774268.81999999972</v>
      </c>
      <c r="AA784" s="100">
        <f>'Innlegging av opplysninger'!$B$4*X784</f>
        <v>703880.74545454537</v>
      </c>
      <c r="AB784" s="1"/>
      <c r="AC784" s="1">
        <f>'Innlegging av opplysninger'!$B$5*X784</f>
        <v>709295.21272727265</v>
      </c>
      <c r="AD784" s="1">
        <f>'Innlegging av opplysninger'!$B$5*Y784</f>
        <v>0</v>
      </c>
      <c r="AE784" s="1">
        <f>'Innlegging av opplysninger'!$B$5*Z784</f>
        <v>101429.21541999996</v>
      </c>
      <c r="AF784" s="1">
        <f>'Innlegging av opplysninger'!$B$5*AA784</f>
        <v>92208.377654545446</v>
      </c>
      <c r="AG784" s="1"/>
      <c r="AH784" s="1">
        <f>'Innlegging av opplysninger'!$C$11*SUM(X784:AG784)</f>
        <v>296230.88647137809</v>
      </c>
      <c r="AI784" s="1">
        <f>'Innlegging av opplysninger'!$C$13*(((X784+Z784+AC784+AE784)*Data!M784)+(Z784+AE784)*(1-Data!M784)*1.8/12+Y784+AD784+AA784+AB784+AF784+AG784)</f>
        <v>114100.96947287998</v>
      </c>
      <c r="AJ784" s="1">
        <f>'Innlegging av opplysninger'!$C$13*((X784+Z784+AC784+AE784)*(1-Data!M784)-(Z784+AE784)*(1-Data!M784)*1.8/12)</f>
        <v>291267.61201426899</v>
      </c>
      <c r="AK784" s="83">
        <f t="shared" si="124"/>
        <v>901000</v>
      </c>
      <c r="AL784" s="83">
        <f t="shared" si="125"/>
        <v>315000</v>
      </c>
      <c r="AM784" s="83">
        <f t="shared" si="126"/>
        <v>918000</v>
      </c>
    </row>
    <row r="785" spans="1:39">
      <c r="A785" t="str">
        <f t="shared" si="120"/>
        <v>3018Undervisning</v>
      </c>
      <c r="B785" s="6" t="str">
        <f>Data!A785</f>
        <v>3018</v>
      </c>
      <c r="C785" s="7" t="str">
        <f>Data!B785</f>
        <v>Våler kommune</v>
      </c>
      <c r="D785" s="7" t="str">
        <f>Data!C785</f>
        <v>Undervisning</v>
      </c>
      <c r="E785" s="1">
        <f>Data!D785</f>
        <v>140.32409999999999</v>
      </c>
      <c r="F785" s="1">
        <f>Data!E785+Data!F785</f>
        <v>45963.823499194608</v>
      </c>
      <c r="G785" s="1">
        <f>Data!G785</f>
        <v>0</v>
      </c>
      <c r="H785" s="1">
        <f t="shared" si="121"/>
        <v>70361805.437272727</v>
      </c>
      <c r="I785" s="1">
        <f t="shared" si="122"/>
        <v>0</v>
      </c>
      <c r="J785" s="1">
        <f t="shared" si="123"/>
        <v>8443416.652472727</v>
      </c>
      <c r="K785" s="1">
        <f>'Innlegging av opplysninger'!$B$4*H785</f>
        <v>9147034.7068454549</v>
      </c>
      <c r="L785" s="1"/>
      <c r="M785" s="1">
        <f>'Innlegging av opplysninger'!$B$5*H785</f>
        <v>9217396.5122827273</v>
      </c>
      <c r="N785" s="1">
        <f>'Innlegging av opplysninger'!$B$5*I785</f>
        <v>0</v>
      </c>
      <c r="O785" s="1">
        <f>'Innlegging av opplysninger'!$B$5*J785</f>
        <v>1106087.5814739272</v>
      </c>
      <c r="P785" s="1">
        <f>'Innlegging av opplysninger'!$B$5*K785</f>
        <v>1198261.5465967546</v>
      </c>
      <c r="Q785" s="1"/>
      <c r="R785" s="1">
        <f>'Innlegging av opplysninger'!$C$11*SUM(H785:Q785)</f>
        <v>3780012.0926038846</v>
      </c>
      <c r="S785" s="1">
        <f>'Innlegging av opplysninger'!$C$13*(((H785+J785+M785+O785)*Data!H785)+(J785+O785)*(1-Data!H785)*1.8/12+I785+N785+K785+L785+P785+Q785)</f>
        <v>657432.58143850439</v>
      </c>
      <c r="T785" s="1">
        <f>'Innlegging av opplysninger'!$C$13*((H785+J785+M785+O785)*(1-Data!H785)-(J785+O785)*(1-Data!H785)*1.8/12)</f>
        <v>4515215.5452826004</v>
      </c>
      <c r="U785" s="1">
        <f>Data!I785</f>
        <v>17.833999999999996</v>
      </c>
      <c r="V785" s="1">
        <f>Data!J785+Data!K785</f>
        <v>45680.325684086587</v>
      </c>
      <c r="W785" s="1">
        <f>Data!L785</f>
        <v>0</v>
      </c>
      <c r="X785" s="1">
        <f t="shared" si="127"/>
        <v>8887231.9445454553</v>
      </c>
      <c r="Y785" s="100">
        <f t="shared" si="128"/>
        <v>0</v>
      </c>
      <c r="Z785" s="100">
        <f t="shared" si="129"/>
        <v>1270874.1680699999</v>
      </c>
      <c r="AA785" s="100">
        <f>'Innlegging av opplysninger'!$B$4*X785</f>
        <v>1155340.1527909092</v>
      </c>
      <c r="AB785" s="1"/>
      <c r="AC785" s="1">
        <f>'Innlegging av opplysninger'!$B$5*X785</f>
        <v>1164227.3847354546</v>
      </c>
      <c r="AD785" s="1">
        <f>'Innlegging av opplysninger'!$B$5*Y785</f>
        <v>0</v>
      </c>
      <c r="AE785" s="1">
        <f>'Innlegging av opplysninger'!$B$5*Z785</f>
        <v>166484.51601716998</v>
      </c>
      <c r="AF785" s="1">
        <f>'Innlegging av opplysninger'!$B$5*AA785</f>
        <v>151349.56001560911</v>
      </c>
      <c r="AG785" s="1"/>
      <c r="AH785" s="1">
        <f>'Innlegging av opplysninger'!$C$11*SUM(X785:AG785)</f>
        <v>486229.29359463474</v>
      </c>
      <c r="AI785" s="1">
        <f>'Innlegging av opplysninger'!$C$13*(((X785+Z785+AC785+AE785)*Data!M785)+(Z785+AE785)*(1-Data!M785)*1.8/12+Y785+AD785+AA785+AB785+AF785+AG785)</f>
        <v>81874.920610361412</v>
      </c>
      <c r="AJ785" s="1">
        <f>'Innlegging av opplysninger'!$C$13*((X785+Z785+AC785+AE785)*(1-Data!M785)-(Z785+AE785)*(1-Data!M785)*1.8/12)</f>
        <v>583491.48115071759</v>
      </c>
      <c r="AK785" s="83">
        <f t="shared" si="124"/>
        <v>4266000</v>
      </c>
      <c r="AL785" s="83">
        <f t="shared" si="125"/>
        <v>739000</v>
      </c>
      <c r="AM785" s="83">
        <f t="shared" si="126"/>
        <v>5099000</v>
      </c>
    </row>
    <row r="786" spans="1:39">
      <c r="A786" t="str">
        <f t="shared" si="120"/>
        <v>3018Barnehager</v>
      </c>
      <c r="B786" s="6" t="str">
        <f>Data!A786</f>
        <v>3018</v>
      </c>
      <c r="C786" s="7" t="str">
        <f>Data!B786</f>
        <v>Våler kommune</v>
      </c>
      <c r="D786" s="7" t="str">
        <f>Data!C786</f>
        <v>Barnehager</v>
      </c>
      <c r="E786" s="1">
        <f>Data!D786</f>
        <v>61.694299999999991</v>
      </c>
      <c r="F786" s="1">
        <f>Data!E786+Data!F786</f>
        <v>40784.331575202261</v>
      </c>
      <c r="G786" s="1">
        <f>Data!G786</f>
        <v>0</v>
      </c>
      <c r="H786" s="1">
        <f t="shared" si="121"/>
        <v>27449026.772727273</v>
      </c>
      <c r="I786" s="1">
        <f t="shared" si="122"/>
        <v>0</v>
      </c>
      <c r="J786" s="1">
        <f t="shared" si="123"/>
        <v>3293883.2127272729</v>
      </c>
      <c r="K786" s="1">
        <f>'Innlegging av opplysninger'!$B$4*H786</f>
        <v>3568373.4804545455</v>
      </c>
      <c r="L786" s="1"/>
      <c r="M786" s="1">
        <f>'Innlegging av opplysninger'!$B$5*H786</f>
        <v>3595822.5072272732</v>
      </c>
      <c r="N786" s="1">
        <f>'Innlegging av opplysninger'!$B$5*I786</f>
        <v>0</v>
      </c>
      <c r="O786" s="1">
        <f>'Innlegging av opplysninger'!$B$5*J786</f>
        <v>431498.70086727274</v>
      </c>
      <c r="P786" s="1">
        <f>'Innlegging av opplysninger'!$B$5*K786</f>
        <v>467456.9259395455</v>
      </c>
      <c r="Q786" s="1"/>
      <c r="R786" s="1">
        <f>'Innlegging av opplysninger'!$C$11*SUM(H786:Q786)</f>
        <v>1474630.3407978409</v>
      </c>
      <c r="S786" s="1">
        <f>'Innlegging av opplysninger'!$C$13*(((H786+J786+M786+O786)*Data!H786)+(J786+O786)*(1-Data!H786)*1.8/12+I786+N786+K786+L786+P786+Q786)</f>
        <v>240233.63816346106</v>
      </c>
      <c r="T786" s="1">
        <f>'Innlegging av opplysninger'!$C$13*((H786+J786+M786+O786)*(1-Data!H786)-(J786+O786)*(1-Data!H786)*1.8/12)</f>
        <v>1777681.5650335841</v>
      </c>
      <c r="U786" s="1">
        <f>Data!I786</f>
        <v>2.1669999999999998</v>
      </c>
      <c r="V786" s="1">
        <f>Data!J786+Data!K786</f>
        <v>37853.245654514692</v>
      </c>
      <c r="W786" s="1">
        <f>Data!L786</f>
        <v>0</v>
      </c>
      <c r="X786" s="1">
        <f t="shared" si="127"/>
        <v>894850.72727272718</v>
      </c>
      <c r="Y786" s="100">
        <f t="shared" si="128"/>
        <v>0</v>
      </c>
      <c r="Z786" s="100">
        <f t="shared" si="129"/>
        <v>127963.65399999998</v>
      </c>
      <c r="AA786" s="100">
        <f>'Innlegging av opplysninger'!$B$4*X786</f>
        <v>116330.59454545454</v>
      </c>
      <c r="AB786" s="1"/>
      <c r="AC786" s="1">
        <f>'Innlegging av opplysninger'!$B$5*X786</f>
        <v>117225.44527272726</v>
      </c>
      <c r="AD786" s="1">
        <f>'Innlegging av opplysninger'!$B$5*Y786</f>
        <v>0</v>
      </c>
      <c r="AE786" s="1">
        <f>'Innlegging av opplysninger'!$B$5*Z786</f>
        <v>16763.238673999997</v>
      </c>
      <c r="AF786" s="1">
        <f>'Innlegging av opplysninger'!$B$5*AA786</f>
        <v>15239.307885454546</v>
      </c>
      <c r="AG786" s="1"/>
      <c r="AH786" s="1">
        <f>'Innlegging av opplysninger'!$C$11*SUM(X786:AG786)</f>
        <v>48958.172770713798</v>
      </c>
      <c r="AI786" s="1">
        <f>'Innlegging av opplysninger'!$C$13*(((X786+Z786+AC786+AE786)*Data!M786)+(Z786+AE786)*(1-Data!M786)*1.8/12+Y786+AD786+AA786+AB786+AF786+AG786)</f>
        <v>7970.5046892644723</v>
      </c>
      <c r="AJ786" s="1">
        <f>'Innlegging av opplysninger'!$C$13*((X786+Z786+AC786+AE786)*(1-Data!M786)-(Z786+AE786)*(1-Data!M786)*1.8/12)</f>
        <v>59024.889628554418</v>
      </c>
      <c r="AK786" s="83">
        <f t="shared" si="124"/>
        <v>1524000</v>
      </c>
      <c r="AL786" s="83">
        <f t="shared" si="125"/>
        <v>248000</v>
      </c>
      <c r="AM786" s="83">
        <f t="shared" si="126"/>
        <v>1837000</v>
      </c>
    </row>
    <row r="787" spans="1:39">
      <c r="A787" t="str">
        <f t="shared" si="120"/>
        <v>3018Helse/pleie/omsorg</v>
      </c>
      <c r="B787" s="6" t="str">
        <f>Data!A787</f>
        <v>3018</v>
      </c>
      <c r="C787" s="7" t="str">
        <f>Data!B787</f>
        <v>Våler kommune</v>
      </c>
      <c r="D787" s="7" t="str">
        <f>Data!C787</f>
        <v>Helse/pleie/omsorg</v>
      </c>
      <c r="E787" s="1">
        <f>Data!D787</f>
        <v>131.2723</v>
      </c>
      <c r="F787" s="1">
        <f>Data!E787+Data!F787</f>
        <v>47640.265799918685</v>
      </c>
      <c r="G787" s="1">
        <f>Data!G787</f>
        <v>837.38701919597668</v>
      </c>
      <c r="H787" s="1">
        <f t="shared" si="121"/>
        <v>68223788.336363614</v>
      </c>
      <c r="I787" s="1">
        <f t="shared" si="122"/>
        <v>1199189.6727272728</v>
      </c>
      <c r="J787" s="1">
        <f t="shared" si="123"/>
        <v>8330757.361090906</v>
      </c>
      <c r="K787" s="1">
        <f>'Innlegging av opplysninger'!$B$4*H787</f>
        <v>8869092.4837272707</v>
      </c>
      <c r="L787" s="1"/>
      <c r="M787" s="1">
        <f>'Innlegging av opplysninger'!$B$5*H787</f>
        <v>8937316.2720636334</v>
      </c>
      <c r="N787" s="1">
        <f>'Innlegging av opplysninger'!$B$5*I787</f>
        <v>157093.84712727275</v>
      </c>
      <c r="O787" s="1">
        <f>'Innlegging av opplysninger'!$B$5*J787</f>
        <v>1091329.2143029086</v>
      </c>
      <c r="P787" s="1">
        <f>'Innlegging av opplysninger'!$B$5*K787</f>
        <v>1161851.1153682724</v>
      </c>
      <c r="Q787" s="1"/>
      <c r="R787" s="1">
        <f>'Innlegging av opplysninger'!$C$11*SUM(H787:Q787)</f>
        <v>3722875.895505304</v>
      </c>
      <c r="S787" s="1">
        <f>'Innlegging av opplysninger'!$C$13*(((H787+J787+M787+O787)*Data!H787)+(J787+O787)*(1-Data!H787)*1.8/12+I787+N787+K787+L787+P787+Q787)</f>
        <v>718843.25444413105</v>
      </c>
      <c r="T787" s="1">
        <f>'Innlegging av opplysninger'!$C$13*((H787+J787+M787+O787)*(1-Data!H787)-(J787+O787)*(1-Data!H787)*1.8/12)</f>
        <v>4375618.4972999683</v>
      </c>
      <c r="U787" s="1">
        <f>Data!I787</f>
        <v>11.2744</v>
      </c>
      <c r="V787" s="1">
        <f>Data!J787+Data!K787</f>
        <v>55274.597909127464</v>
      </c>
      <c r="W787" s="1">
        <f>Data!L787</f>
        <v>1052.6573476193857</v>
      </c>
      <c r="X787" s="1">
        <f t="shared" si="127"/>
        <v>6798413.7454545451</v>
      </c>
      <c r="Y787" s="100">
        <f t="shared" si="128"/>
        <v>129469.96363636365</v>
      </c>
      <c r="Z787" s="100">
        <f t="shared" si="129"/>
        <v>990687.3703999999</v>
      </c>
      <c r="AA787" s="100">
        <f>'Innlegging av opplysninger'!$B$4*X787</f>
        <v>883793.78690909094</v>
      </c>
      <c r="AB787" s="1"/>
      <c r="AC787" s="1">
        <f>'Innlegging av opplysninger'!$B$5*X787</f>
        <v>890592.20065454545</v>
      </c>
      <c r="AD787" s="1">
        <f>'Innlegging av opplysninger'!$B$5*Y787</f>
        <v>16960.56523636364</v>
      </c>
      <c r="AE787" s="1">
        <f>'Innlegging av opplysninger'!$B$5*Z787</f>
        <v>129780.04552239999</v>
      </c>
      <c r="AF787" s="1">
        <f>'Innlegging av opplysninger'!$B$5*AA787</f>
        <v>115776.98608509092</v>
      </c>
      <c r="AG787" s="1"/>
      <c r="AH787" s="1">
        <f>'Innlegging av opplysninger'!$C$11*SUM(X787:AG787)</f>
        <v>378308.03722813918</v>
      </c>
      <c r="AI787" s="1">
        <f>'Innlegging av opplysninger'!$C$13*(((X787+Z787+AC787+AE787)*Data!M787)+(Z787+AE787)*(1-Data!M787)*1.8/12+Y787+AD787+AA787+AB787+AF787+AG787)</f>
        <v>99044.94465918171</v>
      </c>
      <c r="AJ787" s="1">
        <f>'Innlegging av opplysninger'!$C$13*((X787+Z787+AC787+AE787)*(1-Data!M787)-(Z787+AE787)*(1-Data!M787)*1.8/12)</f>
        <v>418639.73786353506</v>
      </c>
      <c r="AK787" s="83">
        <f t="shared" si="124"/>
        <v>4101000</v>
      </c>
      <c r="AL787" s="83">
        <f t="shared" si="125"/>
        <v>818000</v>
      </c>
      <c r="AM787" s="83">
        <f t="shared" si="126"/>
        <v>4794000</v>
      </c>
    </row>
    <row r="788" spans="1:39">
      <c r="A788" t="str">
        <f t="shared" si="120"/>
        <v>3018Samferdsel og teknikk</v>
      </c>
      <c r="B788" s="6" t="str">
        <f>Data!A788</f>
        <v>3018</v>
      </c>
      <c r="C788" s="7" t="str">
        <f>Data!B788</f>
        <v>Våler kommune</v>
      </c>
      <c r="D788" s="7" t="str">
        <f>Data!C788</f>
        <v>Samferdsel og teknikk</v>
      </c>
      <c r="E788" s="1">
        <f>Data!D788</f>
        <v>16.600000000000001</v>
      </c>
      <c r="F788" s="1">
        <f>Data!E788+Data!F788</f>
        <v>0</v>
      </c>
      <c r="G788" s="1">
        <f>Data!G788</f>
        <v>0</v>
      </c>
      <c r="H788" s="1">
        <f t="shared" si="121"/>
        <v>0</v>
      </c>
      <c r="I788" s="1">
        <f t="shared" si="122"/>
        <v>0</v>
      </c>
      <c r="J788" s="1">
        <f t="shared" si="123"/>
        <v>0</v>
      </c>
      <c r="K788" s="1">
        <f>'Innlegging av opplysninger'!$B$4*H788</f>
        <v>0</v>
      </c>
      <c r="L788" s="1"/>
      <c r="M788" s="1">
        <f>'Innlegging av opplysninger'!$B$5*H788</f>
        <v>0</v>
      </c>
      <c r="N788" s="1">
        <f>'Innlegging av opplysninger'!$B$5*I788</f>
        <v>0</v>
      </c>
      <c r="O788" s="1">
        <f>'Innlegging av opplysninger'!$B$5*J788</f>
        <v>0</v>
      </c>
      <c r="P788" s="1">
        <f>'Innlegging av opplysninger'!$B$5*K788</f>
        <v>0</v>
      </c>
      <c r="Q788" s="1"/>
      <c r="R788" s="1">
        <f>'Innlegging av opplysninger'!$C$11*SUM(H788:Q788)</f>
        <v>0</v>
      </c>
      <c r="S788" s="1">
        <f>'Innlegging av opplysninger'!$C$13*(((H788+J788+M788+O788)*Data!H788)+(J788+O788)*(1-Data!H788)*1.8/12+I788+N788+K788+L788+P788+Q788)</f>
        <v>0</v>
      </c>
      <c r="T788" s="1">
        <f>'Innlegging av opplysninger'!$C$13*((H788+J788+M788+O788)*(1-Data!H788)-(J788+O788)*(1-Data!H788)*1.8/12)</f>
        <v>0</v>
      </c>
      <c r="U788" s="1">
        <f>Data!I788</f>
        <v>0</v>
      </c>
      <c r="V788" s="1">
        <f>Data!J788+Data!K788</f>
        <v>0</v>
      </c>
      <c r="W788" s="1">
        <f>Data!L788</f>
        <v>0</v>
      </c>
      <c r="X788" s="1">
        <f t="shared" si="127"/>
        <v>0</v>
      </c>
      <c r="Y788" s="100">
        <f t="shared" si="128"/>
        <v>0</v>
      </c>
      <c r="Z788" s="100">
        <f t="shared" si="129"/>
        <v>0</v>
      </c>
      <c r="AA788" s="100">
        <f>'Innlegging av opplysninger'!$B$4*X788</f>
        <v>0</v>
      </c>
      <c r="AB788" s="1"/>
      <c r="AC788" s="1">
        <f>'Innlegging av opplysninger'!$B$5*X788</f>
        <v>0</v>
      </c>
      <c r="AD788" s="1">
        <f>'Innlegging av opplysninger'!$B$5*Y788</f>
        <v>0</v>
      </c>
      <c r="AE788" s="1">
        <f>'Innlegging av opplysninger'!$B$5*Z788</f>
        <v>0</v>
      </c>
      <c r="AF788" s="1">
        <f>'Innlegging av opplysninger'!$B$5*AA788</f>
        <v>0</v>
      </c>
      <c r="AG788" s="1"/>
      <c r="AH788" s="1">
        <f>'Innlegging av opplysninger'!$C$11*SUM(X788:AG788)</f>
        <v>0</v>
      </c>
      <c r="AI788" s="1">
        <f>'Innlegging av opplysninger'!$C$13*(((X788+Z788+AC788+AE788)*Data!M788)+(Z788+AE788)*(1-Data!M788)*1.8/12+Y788+AD788+AA788+AB788+AF788+AG788)</f>
        <v>0</v>
      </c>
      <c r="AJ788" s="1">
        <f>'Innlegging av opplysninger'!$C$13*((X788+Z788+AC788+AE788)*(1-Data!M788)-(Z788+AE788)*(1-Data!M788)*1.8/12)</f>
        <v>0</v>
      </c>
      <c r="AK788" s="83">
        <f t="shared" si="124"/>
        <v>0</v>
      </c>
      <c r="AL788" s="83">
        <f t="shared" si="125"/>
        <v>0</v>
      </c>
      <c r="AM788" s="83">
        <f t="shared" si="126"/>
        <v>0</v>
      </c>
    </row>
    <row r="789" spans="1:39">
      <c r="A789" t="str">
        <f t="shared" si="120"/>
        <v>3018Annet</v>
      </c>
      <c r="B789" s="6" t="str">
        <f>Data!A789</f>
        <v>3018</v>
      </c>
      <c r="C789" s="7" t="str">
        <f>Data!B789</f>
        <v>Våler kommune</v>
      </c>
      <c r="D789" s="7" t="str">
        <f>Data!C789</f>
        <v>Annet</v>
      </c>
      <c r="E789" s="1">
        <f>Data!D789</f>
        <v>4.42</v>
      </c>
      <c r="F789" s="1">
        <f>Data!E789+Data!F789</f>
        <v>0</v>
      </c>
      <c r="G789" s="1">
        <f>Data!G789</f>
        <v>0</v>
      </c>
      <c r="H789" s="1">
        <f t="shared" si="121"/>
        <v>0</v>
      </c>
      <c r="I789" s="1">
        <f t="shared" si="122"/>
        <v>0</v>
      </c>
      <c r="J789" s="1">
        <f t="shared" si="123"/>
        <v>0</v>
      </c>
      <c r="K789" s="1">
        <f>'Innlegging av opplysninger'!$B$4*H789</f>
        <v>0</v>
      </c>
      <c r="L789" s="1"/>
      <c r="M789" s="1">
        <f>'Innlegging av opplysninger'!$B$5*H789</f>
        <v>0</v>
      </c>
      <c r="N789" s="1">
        <f>'Innlegging av opplysninger'!$B$5*I789</f>
        <v>0</v>
      </c>
      <c r="O789" s="1">
        <f>'Innlegging av opplysninger'!$B$5*J789</f>
        <v>0</v>
      </c>
      <c r="P789" s="1">
        <f>'Innlegging av opplysninger'!$B$5*K789</f>
        <v>0</v>
      </c>
      <c r="Q789" s="1"/>
      <c r="R789" s="1">
        <f>'Innlegging av opplysninger'!$C$11*SUM(H789:Q789)</f>
        <v>0</v>
      </c>
      <c r="S789" s="1">
        <f>'Innlegging av opplysninger'!$C$13*(((H789+J789+M789+O789)*Data!H789)+(J789+O789)*(1-Data!H789)*1.8/12+I789+N789+K789+L789+P789+Q789)</f>
        <v>0</v>
      </c>
      <c r="T789" s="1">
        <f>'Innlegging av opplysninger'!$C$13*((H789+J789+M789+O789)*(1-Data!H789)-(J789+O789)*(1-Data!H789)*1.8/12)</f>
        <v>0</v>
      </c>
      <c r="U789" s="1">
        <f>Data!I789</f>
        <v>0</v>
      </c>
      <c r="V789" s="1">
        <f>Data!J789+Data!K789</f>
        <v>0</v>
      </c>
      <c r="W789" s="1">
        <f>Data!L789</f>
        <v>0</v>
      </c>
      <c r="X789" s="1">
        <f t="shared" si="127"/>
        <v>0</v>
      </c>
      <c r="Y789" s="100">
        <f t="shared" si="128"/>
        <v>0</v>
      </c>
      <c r="Z789" s="100">
        <f t="shared" si="129"/>
        <v>0</v>
      </c>
      <c r="AA789" s="100">
        <f>'Innlegging av opplysninger'!$B$4*X789</f>
        <v>0</v>
      </c>
      <c r="AB789" s="1"/>
      <c r="AC789" s="1">
        <f>'Innlegging av opplysninger'!$B$5*X789</f>
        <v>0</v>
      </c>
      <c r="AD789" s="1">
        <f>'Innlegging av opplysninger'!$B$5*Y789</f>
        <v>0</v>
      </c>
      <c r="AE789" s="1">
        <f>'Innlegging av opplysninger'!$B$5*Z789</f>
        <v>0</v>
      </c>
      <c r="AF789" s="1">
        <f>'Innlegging av opplysninger'!$B$5*AA789</f>
        <v>0</v>
      </c>
      <c r="AG789" s="1"/>
      <c r="AH789" s="1">
        <f>'Innlegging av opplysninger'!$C$11*SUM(X789:AG789)</f>
        <v>0</v>
      </c>
      <c r="AI789" s="1">
        <f>'Innlegging av opplysninger'!$C$13*(((X789+Z789+AC789+AE789)*Data!M789)+(Z789+AE789)*(1-Data!M789)*1.8/12+Y789+AD789+AA789+AB789+AF789+AG789)</f>
        <v>0</v>
      </c>
      <c r="AJ789" s="1">
        <f>'Innlegging av opplysninger'!$C$13*((X789+Z789+AC789+AE789)*(1-Data!M789)-(Z789+AE789)*(1-Data!M789)*1.8/12)</f>
        <v>0</v>
      </c>
      <c r="AK789" s="83">
        <f t="shared" si="124"/>
        <v>0</v>
      </c>
      <c r="AL789" s="83">
        <f t="shared" si="125"/>
        <v>0</v>
      </c>
      <c r="AM789" s="83">
        <f t="shared" si="126"/>
        <v>0</v>
      </c>
    </row>
    <row r="790" spans="1:39">
      <c r="A790" t="str">
        <f t="shared" si="120"/>
        <v>3019Alle</v>
      </c>
      <c r="B790" s="6" t="str">
        <f>Data!A790</f>
        <v>3019</v>
      </c>
      <c r="C790" s="7" t="str">
        <f>Data!B790</f>
        <v>Vestby kommune</v>
      </c>
      <c r="D790" s="7" t="str">
        <f>Data!C790</f>
        <v>Alle</v>
      </c>
      <c r="E790" s="1">
        <f>Data!D790</f>
        <v>1069.4780706138138</v>
      </c>
      <c r="F790" s="1">
        <f>Data!E790+Data!F790</f>
        <v>46479.678994075563</v>
      </c>
      <c r="G790" s="1">
        <f>Data!G790</f>
        <v>328.77179033525704</v>
      </c>
      <c r="H790" s="1">
        <f t="shared" si="121"/>
        <v>542279971.78181815</v>
      </c>
      <c r="I790" s="1">
        <f t="shared" si="122"/>
        <v>3835791.4909090907</v>
      </c>
      <c r="J790" s="1">
        <f t="shared" si="123"/>
        <v>65533891.592727266</v>
      </c>
      <c r="K790" s="1">
        <f>'Innlegging av opplysninger'!$B$4*H790</f>
        <v>70496396.331636369</v>
      </c>
      <c r="L790" s="1"/>
      <c r="M790" s="1">
        <f>'Innlegging av opplysninger'!$B$5*H790</f>
        <v>71038676.303418174</v>
      </c>
      <c r="N790" s="1">
        <f>'Innlegging av opplysninger'!$B$5*I790</f>
        <v>502488.68530909088</v>
      </c>
      <c r="O790" s="1">
        <f>'Innlegging av opplysninger'!$B$5*J790</f>
        <v>8584939.7986472715</v>
      </c>
      <c r="P790" s="1">
        <f>'Innlegging av opplysninger'!$B$5*K790</f>
        <v>9235027.9194443654</v>
      </c>
      <c r="Q790" s="1"/>
      <c r="R790" s="1">
        <f>'Innlegging av opplysninger'!$C$11*SUM(H790:Q790)</f>
        <v>29317272.988348566</v>
      </c>
      <c r="S790" s="1">
        <f>'Innlegging av opplysninger'!$C$13*(((H790+J790+M790+O790)*Data!H790)+(J790+O790)*(1-Data!H790)*1.8/12+I790+N790+K790+L790+P790+Q790)</f>
        <v>5652388.8279087115</v>
      </c>
      <c r="T790" s="1">
        <f>'Innlegging av opplysninger'!$C$13*((H790+J790+M790+O790)*(1-Data!H790)-(J790+O790)*(1-Data!H790)*1.8/12)</f>
        <v>34465984.735094592</v>
      </c>
      <c r="U790" s="1">
        <f>Data!I790</f>
        <v>105.76569999999998</v>
      </c>
      <c r="V790" s="1">
        <f>Data!J790+Data!K790</f>
        <v>48983.534592657787</v>
      </c>
      <c r="W790" s="1">
        <f>Data!L790</f>
        <v>352.54387764653382</v>
      </c>
      <c r="X790" s="1">
        <f t="shared" si="127"/>
        <v>56517576.269090883</v>
      </c>
      <c r="Y790" s="100">
        <f t="shared" si="128"/>
        <v>406767.81818181806</v>
      </c>
      <c r="Z790" s="100">
        <f t="shared" si="129"/>
        <v>8140181.2044799961</v>
      </c>
      <c r="AA790" s="100">
        <f>'Innlegging av opplysninger'!$B$4*X790</f>
        <v>7347284.914981815</v>
      </c>
      <c r="AB790" s="1"/>
      <c r="AC790" s="1">
        <f>'Innlegging av opplysninger'!$B$5*X790</f>
        <v>7403802.4912509061</v>
      </c>
      <c r="AD790" s="1">
        <f>'Innlegging av opplysninger'!$B$5*Y790</f>
        <v>53286.584181818165</v>
      </c>
      <c r="AE790" s="1">
        <f>'Innlegging av opplysninger'!$B$5*Z790</f>
        <v>1066363.7377868795</v>
      </c>
      <c r="AF790" s="1">
        <f>'Innlegging av opplysninger'!$B$5*AA790</f>
        <v>962494.32386261784</v>
      </c>
      <c r="AG790" s="1"/>
      <c r="AH790" s="1">
        <f>'Innlegging av opplysninger'!$C$11*SUM(X790:AG790)</f>
        <v>3112114.7790650348</v>
      </c>
      <c r="AI790" s="1">
        <f>'Innlegging av opplysninger'!$C$13*(((X790+Z790+AC790+AE790)*Data!M790)+(Z790+AE790)*(1-Data!M790)*1.8/12+Y790+AD790+AA790+AB790+AF790+AG790)</f>
        <v>697010.31219903158</v>
      </c>
      <c r="AJ790" s="1">
        <f>'Innlegging av opplysninger'!$C$13*((X790+Z790+AC790+AE790)*(1-Data!M790)-(Z790+AE790)*(1-Data!M790)*1.8/12)</f>
        <v>3561673.0696794381</v>
      </c>
      <c r="AK790" s="83">
        <f t="shared" si="124"/>
        <v>32429000</v>
      </c>
      <c r="AL790" s="83">
        <f t="shared" si="125"/>
        <v>6349000</v>
      </c>
      <c r="AM790" s="83">
        <f t="shared" si="126"/>
        <v>38028000</v>
      </c>
    </row>
    <row r="791" spans="1:39">
      <c r="A791" t="str">
        <f t="shared" si="120"/>
        <v>3019Administrasjon</v>
      </c>
      <c r="B791" s="6" t="str">
        <f>Data!A791</f>
        <v>3019</v>
      </c>
      <c r="C791" s="7" t="str">
        <f>Data!B791</f>
        <v>Vestby kommune</v>
      </c>
      <c r="D791" s="7" t="str">
        <f>Data!C791</f>
        <v>Administrasjon</v>
      </c>
      <c r="E791" s="1">
        <f>Data!D791</f>
        <v>45.9</v>
      </c>
      <c r="F791" s="1">
        <f>Data!E791+Data!F791</f>
        <v>55872.363834422657</v>
      </c>
      <c r="G791" s="1">
        <f>Data!G791</f>
        <v>0</v>
      </c>
      <c r="H791" s="1">
        <f t="shared" si="121"/>
        <v>27976816.36363636</v>
      </c>
      <c r="I791" s="1">
        <f t="shared" si="122"/>
        <v>0</v>
      </c>
      <c r="J791" s="1">
        <f t="shared" si="123"/>
        <v>3357217.9636363629</v>
      </c>
      <c r="K791" s="1">
        <f>'Innlegging av opplysninger'!$B$4*H791</f>
        <v>3636986.127272727</v>
      </c>
      <c r="L791" s="1"/>
      <c r="M791" s="1">
        <f>'Innlegging av opplysninger'!$B$5*H791</f>
        <v>3664962.9436363634</v>
      </c>
      <c r="N791" s="1">
        <f>'Innlegging av opplysninger'!$B$5*I791</f>
        <v>0</v>
      </c>
      <c r="O791" s="1">
        <f>'Innlegging av opplysninger'!$B$5*J791</f>
        <v>439795.55323636357</v>
      </c>
      <c r="P791" s="1">
        <f>'Innlegging av opplysninger'!$B$5*K791</f>
        <v>476445.18267272727</v>
      </c>
      <c r="Q791" s="1"/>
      <c r="R791" s="1">
        <f>'Innlegging av opplysninger'!$C$11*SUM(H791:Q791)</f>
        <v>1502984.5170954543</v>
      </c>
      <c r="S791" s="1">
        <f>'Innlegging av opplysninger'!$C$13*(((H791+J791+M791+O791)*Data!H791)+(J791+O791)*(1-Data!H791)*1.8/12+I791+N791+K791+L791+P791+Q791)</f>
        <v>434978.09143095266</v>
      </c>
      <c r="T791" s="1">
        <f>'Innlegging av opplysninger'!$C$13*((H791+J791+M791+O791)*(1-Data!H791)-(J791+O791)*(1-Data!H791)*1.8/12)</f>
        <v>1621737.5635417744</v>
      </c>
      <c r="U791" s="1">
        <f>Data!I791</f>
        <v>8.5</v>
      </c>
      <c r="V791" s="1">
        <f>Data!J791+Data!K791</f>
        <v>57482.941176470587</v>
      </c>
      <c r="W791" s="1">
        <f>Data!L791</f>
        <v>0</v>
      </c>
      <c r="X791" s="1">
        <f t="shared" si="127"/>
        <v>5330236.3636363633</v>
      </c>
      <c r="Y791" s="100">
        <f t="shared" si="128"/>
        <v>0</v>
      </c>
      <c r="Z791" s="100">
        <f t="shared" si="129"/>
        <v>762223.79999999993</v>
      </c>
      <c r="AA791" s="100">
        <f>'Innlegging av opplysninger'!$B$4*X791</f>
        <v>692930.72727272729</v>
      </c>
      <c r="AB791" s="1"/>
      <c r="AC791" s="1">
        <f>'Innlegging av opplysninger'!$B$5*X791</f>
        <v>698260.96363636362</v>
      </c>
      <c r="AD791" s="1">
        <f>'Innlegging av opplysninger'!$B$5*Y791</f>
        <v>0</v>
      </c>
      <c r="AE791" s="1">
        <f>'Innlegging av opplysninger'!$B$5*Z791</f>
        <v>99851.31779999999</v>
      </c>
      <c r="AF791" s="1">
        <f>'Innlegging av opplysninger'!$B$5*AA791</f>
        <v>90773.925272727283</v>
      </c>
      <c r="AG791" s="1"/>
      <c r="AH791" s="1">
        <f>'Innlegging av opplysninger'!$C$11*SUM(X791:AG791)</f>
        <v>291622.52970949089</v>
      </c>
      <c r="AI791" s="1">
        <f>'Innlegging av opplysninger'!$C$13*(((X791+Z791+AC791+AE791)*Data!M791)+(Z791+AE791)*(1-Data!M791)*1.8/12+Y791+AD791+AA791+AB791+AF791+AG791)</f>
        <v>93202.633654501085</v>
      </c>
      <c r="AJ791" s="1">
        <f>'Innlegging av opplysninger'!$C$13*((X791+Z791+AC791+AE791)*(1-Data!M791)-(Z791+AE791)*(1-Data!M791)*1.8/12)</f>
        <v>305859.77542164439</v>
      </c>
      <c r="AK791" s="83">
        <f t="shared" si="124"/>
        <v>1795000</v>
      </c>
      <c r="AL791" s="83">
        <f t="shared" si="125"/>
        <v>528000</v>
      </c>
      <c r="AM791" s="83">
        <f t="shared" si="126"/>
        <v>1928000</v>
      </c>
    </row>
    <row r="792" spans="1:39">
      <c r="A792" t="str">
        <f t="shared" si="120"/>
        <v>3019Undervisning</v>
      </c>
      <c r="B792" s="6" t="str">
        <f>Data!A792</f>
        <v>3019</v>
      </c>
      <c r="C792" s="7" t="str">
        <f>Data!B792</f>
        <v>Vestby kommune</v>
      </c>
      <c r="D792" s="7" t="str">
        <f>Data!C792</f>
        <v>Undervisning</v>
      </c>
      <c r="E792" s="1">
        <f>Data!D792</f>
        <v>427.36149252336452</v>
      </c>
      <c r="F792" s="1">
        <f>Data!E792+Data!F792</f>
        <v>46773.031022225703</v>
      </c>
      <c r="G792" s="1">
        <f>Data!G792</f>
        <v>2.6380710937318783</v>
      </c>
      <c r="H792" s="1">
        <f t="shared" si="121"/>
        <v>218061734.70000005</v>
      </c>
      <c r="I792" s="1">
        <f t="shared" si="122"/>
        <v>12299.018181818183</v>
      </c>
      <c r="J792" s="1">
        <f t="shared" si="123"/>
        <v>26168884.046181824</v>
      </c>
      <c r="K792" s="1">
        <f>'Innlegging av opplysninger'!$B$4*H792</f>
        <v>28348025.511000007</v>
      </c>
      <c r="L792" s="1"/>
      <c r="M792" s="1">
        <f>'Innlegging av opplysninger'!$B$5*H792</f>
        <v>28566087.245700009</v>
      </c>
      <c r="N792" s="1">
        <f>'Innlegging av opplysninger'!$B$5*I792</f>
        <v>1611.171381818182</v>
      </c>
      <c r="O792" s="1">
        <f>'Innlegging av opplysninger'!$B$5*J792</f>
        <v>3428123.8100498193</v>
      </c>
      <c r="P792" s="1">
        <f>'Innlegging av opplysninger'!$B$5*K792</f>
        <v>3713591.3419410009</v>
      </c>
      <c r="Q792" s="1"/>
      <c r="R792" s="1">
        <f>'Innlegging av opplysninger'!$C$11*SUM(H792:Q792)</f>
        <v>11715413.56008858</v>
      </c>
      <c r="S792" s="1">
        <f>'Innlegging av opplysninger'!$C$13*(((H792+J792+M792+O792)*Data!H792)+(J792+O792)*(1-Data!H792)*1.8/12+I792+N792+K792+L792+P792+Q792)</f>
        <v>2081973.4423950575</v>
      </c>
      <c r="T792" s="1">
        <f>'Innlegging av opplysninger'!$C$13*((H792+J792+M792+O792)*(1-Data!H792)-(J792+O792)*(1-Data!H792)*1.8/12)</f>
        <v>13949645.113515636</v>
      </c>
      <c r="U792" s="1">
        <f>Data!I792</f>
        <v>29.615300000000001</v>
      </c>
      <c r="V792" s="1">
        <f>Data!J792+Data!K792</f>
        <v>47790.092637927024</v>
      </c>
      <c r="W792" s="1">
        <f>Data!L792</f>
        <v>2.3102923151209005</v>
      </c>
      <c r="X792" s="1">
        <f t="shared" si="127"/>
        <v>15439831.969090911</v>
      </c>
      <c r="Y792" s="100">
        <f t="shared" si="128"/>
        <v>746.4</v>
      </c>
      <c r="Z792" s="100">
        <f t="shared" si="129"/>
        <v>2208002.7067800001</v>
      </c>
      <c r="AA792" s="100">
        <f>'Innlegging av opplysninger'!$B$4*X792</f>
        <v>2007178.1559818184</v>
      </c>
      <c r="AB792" s="1"/>
      <c r="AC792" s="1">
        <f>'Innlegging av opplysninger'!$B$5*X792</f>
        <v>2022617.9879509094</v>
      </c>
      <c r="AD792" s="1">
        <f>'Innlegging av opplysninger'!$B$5*Y792</f>
        <v>97.778400000000005</v>
      </c>
      <c r="AE792" s="1">
        <f>'Innlegging av opplysninger'!$B$5*Z792</f>
        <v>289248.35458818002</v>
      </c>
      <c r="AF792" s="1">
        <f>'Innlegging av opplysninger'!$B$5*AA792</f>
        <v>262940.33843361825</v>
      </c>
      <c r="AG792" s="1"/>
      <c r="AH792" s="1">
        <f>'Innlegging av opplysninger'!$C$11*SUM(X792:AG792)</f>
        <v>844765.22026656684</v>
      </c>
      <c r="AI792" s="1">
        <f>'Innlegging av opplysninger'!$C$13*(((X792+Z792+AC792+AE792)*Data!M792)+(Z792+AE792)*(1-Data!M792)*1.8/12+Y792+AD792+AA792+AB792+AF792+AG792)</f>
        <v>165024.83629465621</v>
      </c>
      <c r="AJ792" s="1">
        <f>'Innlegging av opplysninger'!$C$13*((X792+Z792+AC792+AE792)*(1-Data!M792)-(Z792+AE792)*(1-Data!M792)*1.8/12)</f>
        <v>990969.67564906634</v>
      </c>
      <c r="AK792" s="83">
        <f t="shared" si="124"/>
        <v>12560000</v>
      </c>
      <c r="AL792" s="83">
        <f t="shared" si="125"/>
        <v>2247000</v>
      </c>
      <c r="AM792" s="83">
        <f t="shared" si="126"/>
        <v>14941000</v>
      </c>
    </row>
    <row r="793" spans="1:39">
      <c r="A793" t="str">
        <f t="shared" si="120"/>
        <v>3019Barnehager</v>
      </c>
      <c r="B793" s="6" t="str">
        <f>Data!A793</f>
        <v>3019</v>
      </c>
      <c r="C793" s="7" t="str">
        <f>Data!B793</f>
        <v>Vestby kommune</v>
      </c>
      <c r="D793" s="7" t="str">
        <f>Data!C793</f>
        <v>Barnehager</v>
      </c>
      <c r="E793" s="1">
        <f>Data!D793</f>
        <v>166.45500000000007</v>
      </c>
      <c r="F793" s="1">
        <f>Data!E793+Data!F793</f>
        <v>41098.960985451493</v>
      </c>
      <c r="G793" s="1">
        <f>Data!G793</f>
        <v>7.9234627977531433</v>
      </c>
      <c r="H793" s="1">
        <f t="shared" si="121"/>
        <v>74630482.372727245</v>
      </c>
      <c r="I793" s="1">
        <f t="shared" si="122"/>
        <v>14388</v>
      </c>
      <c r="J793" s="1">
        <f t="shared" si="123"/>
        <v>8957384.4447272699</v>
      </c>
      <c r="K793" s="1">
        <f>'Innlegging av opplysninger'!$B$4*H793</f>
        <v>9701962.7084545419</v>
      </c>
      <c r="L793" s="1"/>
      <c r="M793" s="1">
        <f>'Innlegging av opplysninger'!$B$5*H793</f>
        <v>9776593.1908272691</v>
      </c>
      <c r="N793" s="1">
        <f>'Innlegging av opplysninger'!$B$5*I793</f>
        <v>1884.828</v>
      </c>
      <c r="O793" s="1">
        <f>'Innlegging av opplysninger'!$B$5*J793</f>
        <v>1173417.3622592725</v>
      </c>
      <c r="P793" s="1">
        <f>'Innlegging av opplysninger'!$B$5*K793</f>
        <v>1270957.114807545</v>
      </c>
      <c r="Q793" s="1"/>
      <c r="R793" s="1">
        <f>'Innlegging av opplysninger'!$C$11*SUM(H793:Q793)</f>
        <v>4010028.6608285191</v>
      </c>
      <c r="S793" s="1">
        <f>'Innlegging av opplysninger'!$C$13*(((H793+J793+M793+O793)*Data!H793)+(J793+O793)*(1-Data!H793)*1.8/12+I793+N793+K793+L793+P793+Q793)</f>
        <v>682629.64284687815</v>
      </c>
      <c r="T793" s="1">
        <f>'Innlegging av opplysninger'!$C$13*((H793+J793+M793+O793)*(1-Data!H793)-(J793+O793)*(1-Data!H793)*1.8/12)</f>
        <v>4804777.9982868852</v>
      </c>
      <c r="U793" s="1">
        <f>Data!I793</f>
        <v>9.8167000000000009</v>
      </c>
      <c r="V793" s="1">
        <f>Data!J793+Data!K793</f>
        <v>42508.793942974728</v>
      </c>
      <c r="W793" s="1">
        <f>Data!L793</f>
        <v>0</v>
      </c>
      <c r="X793" s="1">
        <f t="shared" si="127"/>
        <v>4552320.8454545457</v>
      </c>
      <c r="Y793" s="100">
        <f t="shared" si="128"/>
        <v>0</v>
      </c>
      <c r="Z793" s="100">
        <f t="shared" si="129"/>
        <v>650981.88089999999</v>
      </c>
      <c r="AA793" s="100">
        <f>'Innlegging av opplysninger'!$B$4*X793</f>
        <v>591801.70990909101</v>
      </c>
      <c r="AB793" s="1"/>
      <c r="AC793" s="1">
        <f>'Innlegging av opplysninger'!$B$5*X793</f>
        <v>596354.03075454547</v>
      </c>
      <c r="AD793" s="1">
        <f>'Innlegging av opplysninger'!$B$5*Y793</f>
        <v>0</v>
      </c>
      <c r="AE793" s="1">
        <f>'Innlegging av opplysninger'!$B$5*Z793</f>
        <v>85278.626397900007</v>
      </c>
      <c r="AF793" s="1">
        <f>'Innlegging av opplysninger'!$B$5*AA793</f>
        <v>77526.023998090925</v>
      </c>
      <c r="AG793" s="1"/>
      <c r="AH793" s="1">
        <f>'Innlegging av opplysninger'!$C$11*SUM(X793:AG793)</f>
        <v>249061.99846173861</v>
      </c>
      <c r="AI793" s="1">
        <f>'Innlegging av opplysninger'!$C$13*(((X793+Z793+AC793+AE793)*Data!M793)+(Z793+AE793)*(1-Data!M793)*1.8/12+Y793+AD793+AA793+AB793+AF793+AG793)</f>
        <v>40547.874120097076</v>
      </c>
      <c r="AJ793" s="1">
        <f>'Innlegging av opplysninger'!$C$13*((X793+Z793+AC793+AE793)*(1-Data!M793)-(Z793+AE793)*(1-Data!M793)*1.8/12)</f>
        <v>300273.80798543995</v>
      </c>
      <c r="AK793" s="83">
        <f t="shared" si="124"/>
        <v>4259000</v>
      </c>
      <c r="AL793" s="83">
        <f t="shared" si="125"/>
        <v>723000</v>
      </c>
      <c r="AM793" s="83">
        <f t="shared" si="126"/>
        <v>5105000</v>
      </c>
    </row>
    <row r="794" spans="1:39">
      <c r="A794" t="str">
        <f t="shared" si="120"/>
        <v>3019Helse/pleie/omsorg</v>
      </c>
      <c r="B794" s="6" t="str">
        <f>Data!A794</f>
        <v>3019</v>
      </c>
      <c r="C794" s="7" t="str">
        <f>Data!B794</f>
        <v>Vestby kommune</v>
      </c>
      <c r="D794" s="7" t="str">
        <f>Data!C794</f>
        <v>Helse/pleie/omsorg</v>
      </c>
      <c r="E794" s="1">
        <f>Data!D794</f>
        <v>355.44327809045075</v>
      </c>
      <c r="F794" s="1">
        <f>Data!E794+Data!F794</f>
        <v>46154.635768613283</v>
      </c>
      <c r="G794" s="1">
        <f>Data!G794</f>
        <v>982.34495212804745</v>
      </c>
      <c r="H794" s="1">
        <f t="shared" si="121"/>
        <v>178967509.49090919</v>
      </c>
      <c r="I794" s="1">
        <f t="shared" si="122"/>
        <v>3809104.4727272736</v>
      </c>
      <c r="J794" s="1">
        <f t="shared" si="123"/>
        <v>21933193.675636373</v>
      </c>
      <c r="K794" s="1">
        <f>'Innlegging av opplysninger'!$B$4*H794</f>
        <v>23265776.233818196</v>
      </c>
      <c r="L794" s="1"/>
      <c r="M794" s="1">
        <f>'Innlegging av opplysninger'!$B$5*H794</f>
        <v>23444743.743309103</v>
      </c>
      <c r="N794" s="1">
        <f>'Innlegging av opplysninger'!$B$5*I794</f>
        <v>498992.68592727283</v>
      </c>
      <c r="O794" s="1">
        <f>'Innlegging av opplysninger'!$B$5*J794</f>
        <v>2873248.371508365</v>
      </c>
      <c r="P794" s="1">
        <f>'Innlegging av opplysninger'!$B$5*K794</f>
        <v>3047816.6866301838</v>
      </c>
      <c r="Q794" s="1"/>
      <c r="R794" s="1">
        <f>'Innlegging av opplysninger'!$C$11*SUM(H794:Q794)</f>
        <v>9797934.643697707</v>
      </c>
      <c r="S794" s="1">
        <f>'Innlegging av opplysninger'!$C$13*(((H794+J794+M794+O794)*Data!H794)+(J794+O794)*(1-Data!H794)*1.8/12+I794+N794+K794+L794+P794+Q794)</f>
        <v>1945808.6534551706</v>
      </c>
      <c r="T794" s="1">
        <f>'Innlegging av opplysninger'!$C$13*((H794+J794+M794+O794)*(1-Data!H794)-(J794+O794)*(1-Data!H794)*1.8/12)</f>
        <v>11461891.385289058</v>
      </c>
      <c r="U794" s="1">
        <f>Data!I794</f>
        <v>45.499700000000004</v>
      </c>
      <c r="V794" s="1">
        <f>Data!J794+Data!K794</f>
        <v>45775.853467165711</v>
      </c>
      <c r="W794" s="1">
        <f>Data!L794</f>
        <v>817.99726152040535</v>
      </c>
      <c r="X794" s="1">
        <f t="shared" si="127"/>
        <v>22721319.27272727</v>
      </c>
      <c r="Y794" s="100">
        <f t="shared" si="128"/>
        <v>406021.41818181804</v>
      </c>
      <c r="Z794" s="100">
        <f t="shared" si="129"/>
        <v>3307209.7187999994</v>
      </c>
      <c r="AA794" s="100">
        <f>'Innlegging av opplysninger'!$B$4*X794</f>
        <v>2953771.5054545454</v>
      </c>
      <c r="AB794" s="1"/>
      <c r="AC794" s="1">
        <f>'Innlegging av opplysninger'!$B$5*X794</f>
        <v>2976492.8247272726</v>
      </c>
      <c r="AD794" s="1">
        <f>'Innlegging av opplysninger'!$B$5*Y794</f>
        <v>53188.805781818162</v>
      </c>
      <c r="AE794" s="1">
        <f>'Innlegging av opplysninger'!$B$5*Z794</f>
        <v>433244.47316279996</v>
      </c>
      <c r="AF794" s="1">
        <f>'Innlegging av opplysninger'!$B$5*AA794</f>
        <v>386944.06721454544</v>
      </c>
      <c r="AG794" s="1"/>
      <c r="AH794" s="1">
        <f>'Innlegging av opplysninger'!$C$11*SUM(X794:AG794)</f>
        <v>1263051.2992699025</v>
      </c>
      <c r="AI794" s="1">
        <f>'Innlegging av opplysninger'!$C$13*(((X794+Z794+AC794+AE794)*Data!M794)+(Z794+AE794)*(1-Data!M794)*1.8/12+Y794+AD794+AA794+AB794+AF794+AG794)</f>
        <v>246332.39123871562</v>
      </c>
      <c r="AJ794" s="1">
        <f>'Innlegging av opplysninger'!$C$13*((X794+Z794+AC794+AE794)*(1-Data!M794)-(Z794+AE794)*(1-Data!M794)*1.8/12)</f>
        <v>1482053.5972358878</v>
      </c>
      <c r="AK794" s="83">
        <f t="shared" si="124"/>
        <v>11061000</v>
      </c>
      <c r="AL794" s="83">
        <f t="shared" si="125"/>
        <v>2192000</v>
      </c>
      <c r="AM794" s="83">
        <f t="shared" si="126"/>
        <v>12944000</v>
      </c>
    </row>
    <row r="795" spans="1:39">
      <c r="A795" t="str">
        <f t="shared" si="120"/>
        <v>3019Samferdsel og teknikk</v>
      </c>
      <c r="B795" s="6" t="str">
        <f>Data!A795</f>
        <v>3019</v>
      </c>
      <c r="C795" s="7" t="str">
        <f>Data!B795</f>
        <v>Vestby kommune</v>
      </c>
      <c r="D795" s="7" t="str">
        <f>Data!C795</f>
        <v>Samferdsel og teknikk</v>
      </c>
      <c r="E795" s="1">
        <f>Data!D795</f>
        <v>57.908499999999997</v>
      </c>
      <c r="F795" s="1">
        <f>Data!E795+Data!F795</f>
        <v>54368.769265306481</v>
      </c>
      <c r="G795" s="1">
        <f>Data!G795</f>
        <v>0</v>
      </c>
      <c r="H795" s="1">
        <f t="shared" si="121"/>
        <v>34346333.18181818</v>
      </c>
      <c r="I795" s="1">
        <f t="shared" si="122"/>
        <v>0</v>
      </c>
      <c r="J795" s="1">
        <f t="shared" si="123"/>
        <v>4121559.9818181815</v>
      </c>
      <c r="K795" s="1">
        <f>'Innlegging av opplysninger'!$B$4*H795</f>
        <v>4465023.3136363635</v>
      </c>
      <c r="L795" s="1"/>
      <c r="M795" s="1">
        <f>'Innlegging av opplysninger'!$B$5*H795</f>
        <v>4499369.6468181815</v>
      </c>
      <c r="N795" s="1">
        <f>'Innlegging av opplysninger'!$B$5*I795</f>
        <v>0</v>
      </c>
      <c r="O795" s="1">
        <f>'Innlegging av opplysninger'!$B$5*J795</f>
        <v>539924.35761818185</v>
      </c>
      <c r="P795" s="1">
        <f>'Innlegging av opplysninger'!$B$5*K795</f>
        <v>584918.05408636364</v>
      </c>
      <c r="Q795" s="1"/>
      <c r="R795" s="1">
        <f>'Innlegging av opplysninger'!$C$11*SUM(H795:Q795)</f>
        <v>1845170.8843602273</v>
      </c>
      <c r="S795" s="1">
        <f>'Innlegging av opplysninger'!$C$13*(((H795+J795+M795+O795)*Data!H795)+(J795+O795)*(1-Data!H795)*1.8/12+I795+N795+K795+L795+P795+Q795)</f>
        <v>422112.41349122179</v>
      </c>
      <c r="T795" s="1">
        <f>'Innlegging av opplysninger'!$C$13*((H795+J795+M795+O795)*(1-Data!H795)-(J795+O795)*(1-Data!H795)*1.8/12)</f>
        <v>2102858.2703701416</v>
      </c>
      <c r="U795" s="1">
        <f>Data!I795</f>
        <v>9.25</v>
      </c>
      <c r="V795" s="1">
        <f>Data!J795+Data!K795</f>
        <v>68006.135135135148</v>
      </c>
      <c r="W795" s="1">
        <f>Data!L795</f>
        <v>0</v>
      </c>
      <c r="X795" s="1">
        <f t="shared" si="127"/>
        <v>6862437.2727272743</v>
      </c>
      <c r="Y795" s="100">
        <f t="shared" si="128"/>
        <v>0</v>
      </c>
      <c r="Z795" s="100">
        <f t="shared" si="129"/>
        <v>981328.53000000014</v>
      </c>
      <c r="AA795" s="100">
        <f>'Innlegging av opplysninger'!$B$4*X795</f>
        <v>892116.84545454569</v>
      </c>
      <c r="AB795" s="1"/>
      <c r="AC795" s="1">
        <f>'Innlegging av opplysninger'!$B$5*X795</f>
        <v>898979.28272727295</v>
      </c>
      <c r="AD795" s="1">
        <f>'Innlegging av opplysninger'!$B$5*Y795</f>
        <v>0</v>
      </c>
      <c r="AE795" s="1">
        <f>'Innlegging av opplysninger'!$B$5*Z795</f>
        <v>128554.03743000003</v>
      </c>
      <c r="AF795" s="1">
        <f>'Innlegging av opplysninger'!$B$5*AA795</f>
        <v>116867.30675454548</v>
      </c>
      <c r="AG795" s="1"/>
      <c r="AH795" s="1">
        <f>'Innlegging av opplysninger'!$C$11*SUM(X795:AG795)</f>
        <v>375450.76445355831</v>
      </c>
      <c r="AI795" s="1">
        <f>'Innlegging av opplysninger'!$C$13*(((X795+Z795+AC795+AE795)*Data!M795)+(Z795+AE795)*(1-Data!M795)*1.8/12+Y795+AD795+AA795+AB795+AF795+AG795)</f>
        <v>137455.54363780195</v>
      </c>
      <c r="AJ795" s="1">
        <f>'Innlegging av opplysninger'!$C$13*((X795+Z795+AC795+AE795)*(1-Data!M795)-(Z795+AE795)*(1-Data!M795)*1.8/12)</f>
        <v>376319.18666706723</v>
      </c>
      <c r="AK795" s="83">
        <f t="shared" si="124"/>
        <v>2221000</v>
      </c>
      <c r="AL795" s="83">
        <f t="shared" si="125"/>
        <v>560000</v>
      </c>
      <c r="AM795" s="83">
        <f t="shared" si="126"/>
        <v>2479000</v>
      </c>
    </row>
    <row r="796" spans="1:39">
      <c r="A796" t="str">
        <f t="shared" si="120"/>
        <v>3019Annet</v>
      </c>
      <c r="B796" s="6" t="str">
        <f>Data!A796</f>
        <v>3019</v>
      </c>
      <c r="C796" s="7" t="str">
        <f>Data!B796</f>
        <v>Vestby kommune</v>
      </c>
      <c r="D796" s="7" t="str">
        <f>Data!C796</f>
        <v>Annet</v>
      </c>
      <c r="E796" s="1">
        <f>Data!D796</f>
        <v>16.409799999999997</v>
      </c>
      <c r="F796" s="1">
        <f>Data!E796+Data!F796</f>
        <v>46348.346922773802</v>
      </c>
      <c r="G796" s="1">
        <f>Data!G796</f>
        <v>0</v>
      </c>
      <c r="H796" s="1">
        <f t="shared" si="121"/>
        <v>8297095.6727272728</v>
      </c>
      <c r="I796" s="1">
        <f t="shared" si="122"/>
        <v>0</v>
      </c>
      <c r="J796" s="1">
        <f t="shared" si="123"/>
        <v>995651.48072727269</v>
      </c>
      <c r="K796" s="1">
        <f>'Innlegging av opplysninger'!$B$4*H796</f>
        <v>1078622.4374545454</v>
      </c>
      <c r="L796" s="1"/>
      <c r="M796" s="1">
        <f>'Innlegging av opplysninger'!$B$5*H796</f>
        <v>1086919.5331272727</v>
      </c>
      <c r="N796" s="1">
        <f>'Innlegging av opplysninger'!$B$5*I796</f>
        <v>0</v>
      </c>
      <c r="O796" s="1">
        <f>'Innlegging av opplysninger'!$B$5*J796</f>
        <v>130430.34397527273</v>
      </c>
      <c r="P796" s="1">
        <f>'Innlegging av opplysninger'!$B$5*K796</f>
        <v>141299.53930654546</v>
      </c>
      <c r="Q796" s="1"/>
      <c r="R796" s="1">
        <f>'Innlegging av opplysninger'!$C$11*SUM(H796:Q796)</f>
        <v>445740.72227809089</v>
      </c>
      <c r="S796" s="1">
        <f>'Innlegging av opplysninger'!$C$13*(((H796+J796+M796+O796)*Data!H796)+(J796+O796)*(1-Data!H796)*1.8/12+I796+N796+K796+L796+P796+Q796)</f>
        <v>84742.953302569309</v>
      </c>
      <c r="T796" s="1">
        <f>'Innlegging av opplysninger'!$C$13*((H796+J796+M796+O796)*(1-Data!H796)-(J796+O796)*(1-Data!H796)*1.8/12)</f>
        <v>525218.03507797606</v>
      </c>
      <c r="U796" s="1">
        <f>Data!I796</f>
        <v>3.0840000000000001</v>
      </c>
      <c r="V796" s="1">
        <f>Data!J796+Data!K796</f>
        <v>47897.038478166884</v>
      </c>
      <c r="W796" s="1">
        <f>Data!L796</f>
        <v>0</v>
      </c>
      <c r="X796" s="1">
        <f t="shared" si="127"/>
        <v>1611430.5454545454</v>
      </c>
      <c r="Y796" s="100">
        <f t="shared" si="128"/>
        <v>0</v>
      </c>
      <c r="Z796" s="100">
        <f t="shared" si="129"/>
        <v>230434.56799999997</v>
      </c>
      <c r="AA796" s="100">
        <f>'Innlegging av opplysninger'!$B$4*X796</f>
        <v>209485.97090909092</v>
      </c>
      <c r="AB796" s="1"/>
      <c r="AC796" s="1">
        <f>'Innlegging av opplysninger'!$B$5*X796</f>
        <v>211097.40145454547</v>
      </c>
      <c r="AD796" s="1">
        <f>'Innlegging av opplysninger'!$B$5*Y796</f>
        <v>0</v>
      </c>
      <c r="AE796" s="1">
        <f>'Innlegging av opplysninger'!$B$5*Z796</f>
        <v>30186.928407999996</v>
      </c>
      <c r="AF796" s="1">
        <f>'Innlegging av opplysninger'!$B$5*AA796</f>
        <v>27442.662189090912</v>
      </c>
      <c r="AG796" s="1"/>
      <c r="AH796" s="1">
        <f>'Innlegging av opplysninger'!$C$11*SUM(X796:AG796)</f>
        <v>88162.966903780369</v>
      </c>
      <c r="AI796" s="1">
        <f>'Innlegging av opplysninger'!$C$13*(((X796+Z796+AC796+AE796)*Data!M796)+(Z796+AE796)*(1-Data!M796)*1.8/12+Y796+AD796+AA796+AB796+AF796+AG796)</f>
        <v>14353.136593087853</v>
      </c>
      <c r="AJ796" s="1">
        <f>'Innlegging av opplysninger'!$C$13*((X796+Z796+AC796+AE796)*(1-Data!M796)-(Z796+AE796)*(1-Data!M796)*1.8/12)</f>
        <v>106290.92338050633</v>
      </c>
      <c r="AK796" s="83">
        <f t="shared" si="124"/>
        <v>534000</v>
      </c>
      <c r="AL796" s="83">
        <f t="shared" si="125"/>
        <v>99000</v>
      </c>
      <c r="AM796" s="83">
        <f t="shared" si="126"/>
        <v>632000</v>
      </c>
    </row>
    <row r="797" spans="1:39">
      <c r="A797" t="str">
        <f t="shared" si="120"/>
        <v>3020Alle</v>
      </c>
      <c r="B797" s="6" t="str">
        <f>Data!A797</f>
        <v>3020</v>
      </c>
      <c r="C797" s="7" t="str">
        <f>Data!B797</f>
        <v>Nordre Follo kommune</v>
      </c>
      <c r="D797" s="7" t="str">
        <f>Data!C797</f>
        <v>Alle</v>
      </c>
      <c r="E797" s="1">
        <f>Data!D797</f>
        <v>3784.6433000000097</v>
      </c>
      <c r="F797" s="1">
        <f>Data!E797+Data!F797</f>
        <v>47018.39026069497</v>
      </c>
      <c r="G797" s="1">
        <f>Data!G797</f>
        <v>340.72669146917963</v>
      </c>
      <c r="H797" s="1">
        <f t="shared" si="121"/>
        <v>1941249116.4755445</v>
      </c>
      <c r="I797" s="1">
        <f t="shared" si="122"/>
        <v>14067588.981818194</v>
      </c>
      <c r="J797" s="1">
        <f t="shared" si="123"/>
        <v>234638004.6548835</v>
      </c>
      <c r="K797" s="1">
        <f>'Innlegging av opplysninger'!$B$4*H797</f>
        <v>252362385.14182079</v>
      </c>
      <c r="L797" s="1"/>
      <c r="M797" s="1">
        <f>'Innlegging av opplysninger'!$B$5*H797</f>
        <v>254303634.25829634</v>
      </c>
      <c r="N797" s="1">
        <f>'Innlegging av opplysninger'!$B$5*I797</f>
        <v>1842854.1566181835</v>
      </c>
      <c r="O797" s="1">
        <f>'Innlegging av opplysninger'!$B$5*J797</f>
        <v>30737578.60978974</v>
      </c>
      <c r="P797" s="1">
        <f>'Innlegging av opplysninger'!$B$5*K797</f>
        <v>33059472.453578524</v>
      </c>
      <c r="Q797" s="1"/>
      <c r="R797" s="1">
        <f>'Innlegging av opplysninger'!$C$11*SUM(H797:Q797)</f>
        <v>104965904.1198293</v>
      </c>
      <c r="S797" s="1">
        <f>'Innlegging av opplysninger'!$C$13*(((H797+J797+M797+O797)*Data!H797)+(J797+O797)*(1-Data!H797)*1.8/12+I797+N797+K797+L797+P797+Q797)</f>
        <v>20389147.605146725</v>
      </c>
      <c r="T797" s="1">
        <f>'Innlegging av opplysninger'!$C$13*((H797+J797+M797+O797)*(1-Data!H797)-(J797+O797)*(1-Data!H797)*1.8/12)</f>
        <v>123248405.40093547</v>
      </c>
      <c r="U797" s="1">
        <f>Data!I797</f>
        <v>473.14170000000007</v>
      </c>
      <c r="V797" s="1">
        <f>Data!J797+Data!K797</f>
        <v>49251.656179216479</v>
      </c>
      <c r="W797" s="1">
        <f>Data!L797</f>
        <v>291.96517660565553</v>
      </c>
      <c r="X797" s="1">
        <f t="shared" si="127"/>
        <v>254214679.99036354</v>
      </c>
      <c r="Y797" s="100">
        <f t="shared" si="128"/>
        <v>1506991.6363636374</v>
      </c>
      <c r="Z797" s="100">
        <f t="shared" si="129"/>
        <v>36568199.042621985</v>
      </c>
      <c r="AA797" s="100">
        <f>'Innlegging av opplysninger'!$B$4*X797</f>
        <v>33047908.398747262</v>
      </c>
      <c r="AB797" s="1"/>
      <c r="AC797" s="1">
        <f>'Innlegging av opplysninger'!$B$5*X797</f>
        <v>33302123.078737624</v>
      </c>
      <c r="AD797" s="1">
        <f>'Innlegging av opplysninger'!$B$5*Y797</f>
        <v>197415.90436363651</v>
      </c>
      <c r="AE797" s="1">
        <f>'Innlegging av opplysninger'!$B$5*Z797</f>
        <v>4790434.0745834801</v>
      </c>
      <c r="AF797" s="1">
        <f>'Innlegging av opplysninger'!$B$5*AA797</f>
        <v>4329276.0002358919</v>
      </c>
      <c r="AG797" s="1"/>
      <c r="AH797" s="1">
        <f>'Innlegging av opplysninger'!$C$11*SUM(X797:AG797)</f>
        <v>13982367.068788648</v>
      </c>
      <c r="AI797" s="1">
        <f>'Innlegging av opplysninger'!$C$13*(((X797+Z797+AC797+AE797)*Data!M797)+(Z797+AE797)*(1-Data!M797)*1.8/12+Y797+AD797+AA797+AB797+AF797+AG797)</f>
        <v>2960654.5932250274</v>
      </c>
      <c r="AJ797" s="1">
        <f>'Innlegging av opplysninger'!$C$13*((X797+Z797+AC797+AE797)*(1-Data!M797)-(Z797+AE797)*(1-Data!M797)*1.8/12)</f>
        <v>16173110.869327856</v>
      </c>
      <c r="AK797" s="83">
        <f t="shared" si="124"/>
        <v>118948000</v>
      </c>
      <c r="AL797" s="83">
        <f t="shared" si="125"/>
        <v>23350000</v>
      </c>
      <c r="AM797" s="83">
        <f t="shared" si="126"/>
        <v>139422000</v>
      </c>
    </row>
    <row r="798" spans="1:39">
      <c r="A798" t="str">
        <f t="shared" si="120"/>
        <v>3020Administrasjon</v>
      </c>
      <c r="B798" s="6" t="str">
        <f>Data!A798</f>
        <v>3020</v>
      </c>
      <c r="C798" s="7" t="str">
        <f>Data!B798</f>
        <v>Nordre Follo kommune</v>
      </c>
      <c r="D798" s="7" t="str">
        <f>Data!C798</f>
        <v>Administrasjon</v>
      </c>
      <c r="E798" s="1">
        <f>Data!D798</f>
        <v>148.01</v>
      </c>
      <c r="F798" s="1">
        <f>Data!E798+Data!F798</f>
        <v>56418.3080197284</v>
      </c>
      <c r="G798" s="1">
        <f>Data!G798</f>
        <v>17.906627930545234</v>
      </c>
      <c r="H798" s="1">
        <f t="shared" si="121"/>
        <v>91096077.490909085</v>
      </c>
      <c r="I798" s="1">
        <f t="shared" si="122"/>
        <v>28913.018181818181</v>
      </c>
      <c r="J798" s="1">
        <f t="shared" si="123"/>
        <v>10934998.861090908</v>
      </c>
      <c r="K798" s="1">
        <f>'Innlegging av opplysninger'!$B$4*H798</f>
        <v>11842490.073818181</v>
      </c>
      <c r="L798" s="1"/>
      <c r="M798" s="1">
        <f>'Innlegging av opplysninger'!$B$5*H798</f>
        <v>11933586.15130909</v>
      </c>
      <c r="N798" s="1">
        <f>'Innlegging av opplysninger'!$B$5*I798</f>
        <v>3787.6053818181817</v>
      </c>
      <c r="O798" s="1">
        <f>'Innlegging av opplysninger'!$B$5*J798</f>
        <v>1432484.8508029089</v>
      </c>
      <c r="P798" s="1">
        <f>'Innlegging av opplysninger'!$B$5*K798</f>
        <v>1551366.1996701818</v>
      </c>
      <c r="Q798" s="1"/>
      <c r="R798" s="1">
        <f>'Innlegging av opplysninger'!$C$11*SUM(H798:Q798)</f>
        <v>4895300.7615442313</v>
      </c>
      <c r="S798" s="1">
        <f>'Innlegging av opplysninger'!$C$13*(((H798+J798+M798+O798)*Data!H798)+(J798+O798)*(1-Data!H798)*1.8/12+I798+N798+K798+L798+P798+Q798)</f>
        <v>1385132.565569524</v>
      </c>
      <c r="T798" s="1">
        <f>'Innlegging av opplysninger'!$C$13*((H798+J798+M798+O798)*(1-Data!H798)-(J798+O798)*(1-Data!H798)*1.8/12)</f>
        <v>5313700.0554910041</v>
      </c>
      <c r="U798" s="1">
        <f>Data!I798</f>
        <v>34.4</v>
      </c>
      <c r="V798" s="1">
        <f>Data!J798+Data!K798</f>
        <v>59337.432170542641</v>
      </c>
      <c r="W798" s="1">
        <f>Data!L798</f>
        <v>0</v>
      </c>
      <c r="X798" s="1">
        <f t="shared" si="127"/>
        <v>22267720</v>
      </c>
      <c r="Y798" s="100">
        <f t="shared" si="128"/>
        <v>0</v>
      </c>
      <c r="Z798" s="100">
        <f t="shared" si="129"/>
        <v>3184283.96</v>
      </c>
      <c r="AA798" s="100">
        <f>'Innlegging av opplysninger'!$B$4*X798</f>
        <v>2894803.6</v>
      </c>
      <c r="AB798" s="1"/>
      <c r="AC798" s="1">
        <f>'Innlegging av opplysninger'!$B$5*X798</f>
        <v>2917071.3200000003</v>
      </c>
      <c r="AD798" s="1">
        <f>'Innlegging av opplysninger'!$B$5*Y798</f>
        <v>0</v>
      </c>
      <c r="AE798" s="1">
        <f>'Innlegging av opplysninger'!$B$5*Z798</f>
        <v>417141.19876</v>
      </c>
      <c r="AF798" s="1">
        <f>'Innlegging av opplysninger'!$B$5*AA798</f>
        <v>379219.27160000004</v>
      </c>
      <c r="AG798" s="1"/>
      <c r="AH798" s="1">
        <f>'Innlegging av opplysninger'!$C$11*SUM(X798:AG798)</f>
        <v>1218289.0953136801</v>
      </c>
      <c r="AI798" s="1">
        <f>'Innlegging av opplysninger'!$C$13*(((X798+Z798+AC798+AE798)*Data!M798)+(Z798+AE798)*(1-Data!M798)*1.8/12+Y798+AD798+AA798+AB798+AF798+AG798)</f>
        <v>408976.0028501018</v>
      </c>
      <c r="AJ798" s="1">
        <f>'Innlegging av opplysninger'!$C$13*((X798+Z798+AC798+AE798)*(1-Data!M798)-(Z798+AE798)*(1-Data!M798)*1.8/12)</f>
        <v>1258156.4433686181</v>
      </c>
      <c r="AK798" s="83">
        <f t="shared" si="124"/>
        <v>6114000</v>
      </c>
      <c r="AL798" s="83">
        <f t="shared" si="125"/>
        <v>1794000</v>
      </c>
      <c r="AM798" s="83">
        <f t="shared" si="126"/>
        <v>6572000</v>
      </c>
    </row>
    <row r="799" spans="1:39">
      <c r="A799" t="str">
        <f t="shared" si="120"/>
        <v>3020Undervisning</v>
      </c>
      <c r="B799" s="6" t="str">
        <f>Data!A799</f>
        <v>3020</v>
      </c>
      <c r="C799" s="7" t="str">
        <f>Data!B799</f>
        <v>Nordre Follo kommune</v>
      </c>
      <c r="D799" s="7" t="str">
        <f>Data!C799</f>
        <v>Undervisning</v>
      </c>
      <c r="E799" s="1">
        <f>Data!D799</f>
        <v>1092.5038999999988</v>
      </c>
      <c r="F799" s="1">
        <f>Data!E799+Data!F799</f>
        <v>48479.901483288369</v>
      </c>
      <c r="G799" s="1">
        <f>Data!G799</f>
        <v>6.3249659795264872</v>
      </c>
      <c r="H799" s="1">
        <f t="shared" si="121"/>
        <v>577794343.00481749</v>
      </c>
      <c r="I799" s="1">
        <f t="shared" si="122"/>
        <v>75382.363636363618</v>
      </c>
      <c r="J799" s="1">
        <f t="shared" si="123"/>
        <v>69344367.044214457</v>
      </c>
      <c r="K799" s="1">
        <f>'Innlegging av opplysninger'!$B$4*H799</f>
        <v>75113264.59062627</v>
      </c>
      <c r="L799" s="1"/>
      <c r="M799" s="1">
        <f>'Innlegging av opplysninger'!$B$5*H799</f>
        <v>75691058.933631092</v>
      </c>
      <c r="N799" s="1">
        <f>'Innlegging av opplysninger'!$B$5*I799</f>
        <v>9875.0896363636348</v>
      </c>
      <c r="O799" s="1">
        <f>'Innlegging av opplysninger'!$B$5*J799</f>
        <v>9084112.082792094</v>
      </c>
      <c r="P799" s="1">
        <f>'Innlegging av opplysninger'!$B$5*K799</f>
        <v>9839837.6613720413</v>
      </c>
      <c r="Q799" s="1"/>
      <c r="R799" s="1">
        <f>'Innlegging av opplysninger'!$C$11*SUM(H799:Q799)</f>
        <v>31044185.149287589</v>
      </c>
      <c r="S799" s="1">
        <f>'Innlegging av opplysninger'!$C$13*(((H799+J799+M799+O799)*Data!H799)+(J799+O799)*(1-Data!H799)*1.8/12+I799+N799+K799+L799+P799+Q799)</f>
        <v>5714328.8259695144</v>
      </c>
      <c r="T799" s="1">
        <f>'Innlegging av opplysninger'!$C$13*((H799+J799+M799+O799)*(1-Data!H799)-(J799+O799)*(1-Data!H799)*1.8/12)</f>
        <v>36767187.69410824</v>
      </c>
      <c r="U799" s="1">
        <f>Data!I799</f>
        <v>131.9965</v>
      </c>
      <c r="V799" s="1">
        <f>Data!J799+Data!K799</f>
        <v>49876.438528925632</v>
      </c>
      <c r="W799" s="1">
        <f>Data!L799</f>
        <v>0.50728617804259968</v>
      </c>
      <c r="X799" s="1">
        <f t="shared" si="127"/>
        <v>71820167.108545437</v>
      </c>
      <c r="Y799" s="100">
        <f t="shared" si="128"/>
        <v>730.4727272727273</v>
      </c>
      <c r="Z799" s="100">
        <f t="shared" si="129"/>
        <v>10270388.354121996</v>
      </c>
      <c r="AA799" s="100">
        <f>'Innlegging av opplysninger'!$B$4*X799</f>
        <v>9336621.7241109069</v>
      </c>
      <c r="AB799" s="1"/>
      <c r="AC799" s="1">
        <f>'Innlegging av opplysninger'!$B$5*X799</f>
        <v>9408441.891219452</v>
      </c>
      <c r="AD799" s="1">
        <f>'Innlegging av opplysninger'!$B$5*Y799</f>
        <v>95.691927272727284</v>
      </c>
      <c r="AE799" s="1">
        <f>'Innlegging av opplysninger'!$B$5*Z799</f>
        <v>1345420.8743899816</v>
      </c>
      <c r="AF799" s="1">
        <f>'Innlegging av opplysninger'!$B$5*AA799</f>
        <v>1223097.4458585288</v>
      </c>
      <c r="AG799" s="1"/>
      <c r="AH799" s="1">
        <f>'Innlegging av opplysninger'!$C$11*SUM(X799:AG799)</f>
        <v>3929388.6153902314</v>
      </c>
      <c r="AI799" s="1">
        <f>'Innlegging av opplysninger'!$C$13*(((X799+Z799+AC799+AE799)*Data!M799)+(Z799+AE799)*(1-Data!M799)*1.8/12+Y799+AD799+AA799+AB799+AF799+AG799)</f>
        <v>770537.6489516641</v>
      </c>
      <c r="AJ799" s="1">
        <f>'Innlegging av opplysninger'!$C$13*((X799+Z799+AC799+AE799)*(1-Data!M799)-(Z799+AE799)*(1-Data!M799)*1.8/12)</f>
        <v>4606520.4563191794</v>
      </c>
      <c r="AK799" s="83">
        <f t="shared" si="124"/>
        <v>34974000</v>
      </c>
      <c r="AL799" s="83">
        <f t="shared" si="125"/>
        <v>6485000</v>
      </c>
      <c r="AM799" s="83">
        <f t="shared" si="126"/>
        <v>41374000</v>
      </c>
    </row>
    <row r="800" spans="1:39">
      <c r="A800" t="str">
        <f t="shared" si="120"/>
        <v>3020Barnehager</v>
      </c>
      <c r="B800" s="6" t="str">
        <f>Data!A800</f>
        <v>3020</v>
      </c>
      <c r="C800" s="7" t="str">
        <f>Data!B800</f>
        <v>Nordre Follo kommune</v>
      </c>
      <c r="D800" s="7" t="str">
        <f>Data!C800</f>
        <v>Barnehager</v>
      </c>
      <c r="E800" s="1">
        <f>Data!D800</f>
        <v>686.29350000000034</v>
      </c>
      <c r="F800" s="1">
        <f>Data!E800+Data!F800</f>
        <v>41576.653481102963</v>
      </c>
      <c r="G800" s="1">
        <f>Data!G800</f>
        <v>2.2314213962393623</v>
      </c>
      <c r="H800" s="1">
        <f t="shared" si="121"/>
        <v>311277676.75454563</v>
      </c>
      <c r="I800" s="1">
        <f t="shared" si="122"/>
        <v>16706.290909090902</v>
      </c>
      <c r="J800" s="1">
        <f t="shared" si="123"/>
        <v>37355325.965454571</v>
      </c>
      <c r="K800" s="1">
        <f>'Innlegging av opplysninger'!$B$4*H800</f>
        <v>40466097.978090934</v>
      </c>
      <c r="L800" s="1"/>
      <c r="M800" s="1">
        <f>'Innlegging av opplysninger'!$B$5*H800</f>
        <v>40777375.654845476</v>
      </c>
      <c r="N800" s="1">
        <f>'Innlegging av opplysninger'!$B$5*I800</f>
        <v>2188.524109090908</v>
      </c>
      <c r="O800" s="1">
        <f>'Innlegging av opplysninger'!$B$5*J800</f>
        <v>4893547.7014745492</v>
      </c>
      <c r="P800" s="1">
        <f>'Innlegging av opplysninger'!$B$5*K800</f>
        <v>5301058.8351299129</v>
      </c>
      <c r="Q800" s="1"/>
      <c r="R800" s="1">
        <f>'Innlegging av opplysninger'!$C$11*SUM(H800:Q800)</f>
        <v>16723419.152773252</v>
      </c>
      <c r="S800" s="1">
        <f>'Innlegging av opplysninger'!$C$13*(((H800+J800+M800+O800)*Data!H800)+(J800+O800)*(1-Data!H800)*1.8/12+I800+N800+K800+L800+P800+Q800)</f>
        <v>2877615.4579340466</v>
      </c>
      <c r="T800" s="1">
        <f>'Innlegging av opplysninger'!$C$13*((H800+J800+M800+O800)*(1-Data!H800)-(J800+O800)*(1-Data!H800)*1.8/12)</f>
        <v>20007063.382703036</v>
      </c>
      <c r="U800" s="1">
        <f>Data!I800</f>
        <v>65.697999999999979</v>
      </c>
      <c r="V800" s="1">
        <f>Data!J800+Data!K800</f>
        <v>45557.698877185525</v>
      </c>
      <c r="W800" s="1">
        <f>Data!L800</f>
        <v>2.3189442600992431</v>
      </c>
      <c r="X800" s="1">
        <f t="shared" si="127"/>
        <v>32651451.281818185</v>
      </c>
      <c r="Y800" s="100">
        <f t="shared" si="128"/>
        <v>1662.0000000000002</v>
      </c>
      <c r="Z800" s="100">
        <f t="shared" si="129"/>
        <v>4669395.1993000004</v>
      </c>
      <c r="AA800" s="100">
        <f>'Innlegging av opplysninger'!$B$4*X800</f>
        <v>4244688.6666363645</v>
      </c>
      <c r="AB800" s="1"/>
      <c r="AC800" s="1">
        <f>'Innlegging av opplysninger'!$B$5*X800</f>
        <v>4277340.1179181822</v>
      </c>
      <c r="AD800" s="1">
        <f>'Innlegging av opplysninger'!$B$5*Y800</f>
        <v>217.72200000000004</v>
      </c>
      <c r="AE800" s="1">
        <f>'Innlegging av opplysninger'!$B$5*Z800</f>
        <v>611690.77110830008</v>
      </c>
      <c r="AF800" s="1">
        <f>'Innlegging av opplysninger'!$B$5*AA800</f>
        <v>556054.21532936383</v>
      </c>
      <c r="AG800" s="1"/>
      <c r="AH800" s="1">
        <f>'Innlegging av opplysninger'!$C$11*SUM(X800:AG800)</f>
        <v>1786474.9990161951</v>
      </c>
      <c r="AI800" s="1">
        <f>'Innlegging av opplysninger'!$C$13*(((X800+Z800+AC800+AE800)*Data!M800)+(Z800+AE800)*(1-Data!M800)*1.8/12+Y800+AD800+AA800+AB800+AF800+AG800)</f>
        <v>314804.07595201151</v>
      </c>
      <c r="AJ800" s="1">
        <f>'Innlegging av opplysninger'!$C$13*((X800+Z800+AC800+AE800)*(1-Data!M800)-(Z800+AE800)*(1-Data!M800)*1.8/12)</f>
        <v>2129845.922701729</v>
      </c>
      <c r="AK800" s="83">
        <f t="shared" si="124"/>
        <v>18510000</v>
      </c>
      <c r="AL800" s="83">
        <f t="shared" si="125"/>
        <v>3192000</v>
      </c>
      <c r="AM800" s="83">
        <f t="shared" si="126"/>
        <v>22137000</v>
      </c>
    </row>
    <row r="801" spans="1:39">
      <c r="A801" t="str">
        <f t="shared" si="120"/>
        <v>3020Helse/pleie/omsorg</v>
      </c>
      <c r="B801" s="6" t="str">
        <f>Data!A801</f>
        <v>3020</v>
      </c>
      <c r="C801" s="7" t="str">
        <f>Data!B801</f>
        <v>Nordre Follo kommune</v>
      </c>
      <c r="D801" s="7" t="str">
        <f>Data!C801</f>
        <v>Helse/pleie/omsorg</v>
      </c>
      <c r="E801" s="1">
        <f>Data!D801</f>
        <v>1464.871199999998</v>
      </c>
      <c r="F801" s="1">
        <f>Data!E801+Data!F801</f>
        <v>46475.947087122833</v>
      </c>
      <c r="G801" s="1">
        <f>Data!G801</f>
        <v>795.8807777775969</v>
      </c>
      <c r="H801" s="1">
        <f t="shared" si="121"/>
        <v>742704833.24345493</v>
      </c>
      <c r="I801" s="1">
        <f t="shared" si="122"/>
        <v>12718503.600000001</v>
      </c>
      <c r="J801" s="1">
        <f t="shared" si="123"/>
        <v>90650800.421214595</v>
      </c>
      <c r="K801" s="1">
        <f>'Innlegging av opplysninger'!$B$4*H801</f>
        <v>96551628.321649149</v>
      </c>
      <c r="L801" s="1"/>
      <c r="M801" s="1">
        <f>'Innlegging av opplysninger'!$B$5*H801</f>
        <v>97294333.154892594</v>
      </c>
      <c r="N801" s="1">
        <f>'Innlegging av opplysninger'!$B$5*I801</f>
        <v>1666123.9716000003</v>
      </c>
      <c r="O801" s="1">
        <f>'Innlegging av opplysninger'!$B$5*J801</f>
        <v>11875254.855179112</v>
      </c>
      <c r="P801" s="1">
        <f>'Innlegging av opplysninger'!$B$5*K801</f>
        <v>12648263.310136039</v>
      </c>
      <c r="Q801" s="1"/>
      <c r="R801" s="1">
        <f>'Innlegging av opplysninger'!$C$11*SUM(H801:Q801)</f>
        <v>40512170.153368808</v>
      </c>
      <c r="S801" s="1">
        <f>'Innlegging av opplysninger'!$C$13*(((H801+J801+M801+O801)*Data!H801)+(J801+O801)*(1-Data!H801)*1.8/12+I801+N801+K801+L801+P801+Q801)</f>
        <v>7853050.6625616988</v>
      </c>
      <c r="T801" s="1">
        <f>'Innlegging av opplysninger'!$C$13*((H801+J801+M801+O801)*(1-Data!H801)-(J801+O801)*(1-Data!H801)*1.8/12)</f>
        <v>47584655.863100871</v>
      </c>
      <c r="U801" s="1">
        <f>Data!I801</f>
        <v>180.71750000000006</v>
      </c>
      <c r="V801" s="1">
        <f>Data!J801+Data!K801</f>
        <v>48266.316068818247</v>
      </c>
      <c r="W801" s="1">
        <f>Data!L801</f>
        <v>733.98398052208563</v>
      </c>
      <c r="X801" s="1">
        <f t="shared" si="127"/>
        <v>95155286.990909055</v>
      </c>
      <c r="Y801" s="100">
        <f t="shared" si="128"/>
        <v>1447022.7272727278</v>
      </c>
      <c r="Z801" s="100">
        <f t="shared" si="129"/>
        <v>13814130.289699994</v>
      </c>
      <c r="AA801" s="100">
        <f>'Innlegging av opplysninger'!$B$4*X801</f>
        <v>12370187.308818178</v>
      </c>
      <c r="AB801" s="1"/>
      <c r="AC801" s="1">
        <f>'Innlegging av opplysninger'!$B$5*X801</f>
        <v>12465342.595809087</v>
      </c>
      <c r="AD801" s="1">
        <f>'Innlegging av opplysninger'!$B$5*Y801</f>
        <v>189559.97727272735</v>
      </c>
      <c r="AE801" s="1">
        <f>'Innlegging av opplysninger'!$B$5*Z801</f>
        <v>1809651.0679506992</v>
      </c>
      <c r="AF801" s="1">
        <f>'Innlegging av opplysninger'!$B$5*AA801</f>
        <v>1620494.5374551814</v>
      </c>
      <c r="AG801" s="1"/>
      <c r="AH801" s="1">
        <f>'Innlegging av opplysninger'!$C$11*SUM(X801:AG801)</f>
        <v>5277123.6688171299</v>
      </c>
      <c r="AI801" s="1">
        <f>'Innlegging av opplysninger'!$C$13*(((X801+Z801+AC801+AE801)*Data!M801)+(Z801+AE801)*(1-Data!M801)*1.8/12+Y801+AD801+AA801+AB801+AF801+AG801)</f>
        <v>1112935.890412814</v>
      </c>
      <c r="AJ801" s="1">
        <f>'Innlegging av opplysninger'!$C$13*((X801+Z801+AC801+AE801)*(1-Data!M801)-(Z801+AE801)*(1-Data!M801)*1.8/12)</f>
        <v>6108391.2353369426</v>
      </c>
      <c r="AK801" s="83">
        <f t="shared" si="124"/>
        <v>45789000</v>
      </c>
      <c r="AL801" s="83">
        <f t="shared" si="125"/>
        <v>8966000</v>
      </c>
      <c r="AM801" s="83">
        <f t="shared" si="126"/>
        <v>53693000</v>
      </c>
    </row>
    <row r="802" spans="1:39">
      <c r="A802" t="str">
        <f t="shared" si="120"/>
        <v>3020Samferdsel og teknikk</v>
      </c>
      <c r="B802" s="6" t="str">
        <f>Data!A802</f>
        <v>3020</v>
      </c>
      <c r="C802" s="7" t="str">
        <f>Data!B802</f>
        <v>Nordre Follo kommune</v>
      </c>
      <c r="D802" s="7" t="str">
        <f>Data!C802</f>
        <v>Samferdsel og teknikk</v>
      </c>
      <c r="E802" s="1">
        <f>Data!D802</f>
        <v>180.79309999999998</v>
      </c>
      <c r="F802" s="1">
        <f>Data!E802+Data!F802</f>
        <v>52716.057351377553</v>
      </c>
      <c r="G802" s="1">
        <f>Data!G802</f>
        <v>3.0509460814599678</v>
      </c>
      <c r="H802" s="1">
        <f t="shared" si="121"/>
        <v>103971266.49090911</v>
      </c>
      <c r="I802" s="1">
        <f t="shared" si="122"/>
        <v>6017.3454545454551</v>
      </c>
      <c r="J802" s="1">
        <f t="shared" si="123"/>
        <v>12477274.060363639</v>
      </c>
      <c r="K802" s="1">
        <f>'Innlegging av opplysninger'!$B$4*H802</f>
        <v>13516264.643818185</v>
      </c>
      <c r="L802" s="1"/>
      <c r="M802" s="1">
        <f>'Innlegging av opplysninger'!$B$5*H802</f>
        <v>13620235.910309095</v>
      </c>
      <c r="N802" s="1">
        <f>'Innlegging av opplysninger'!$B$5*I802</f>
        <v>788.27225454545464</v>
      </c>
      <c r="O802" s="1">
        <f>'Innlegging av opplysninger'!$B$5*J802</f>
        <v>1634522.9019076368</v>
      </c>
      <c r="P802" s="1">
        <f>'Innlegging av opplysninger'!$B$5*K802</f>
        <v>1770630.6683401822</v>
      </c>
      <c r="Q802" s="1"/>
      <c r="R802" s="1">
        <f>'Innlegging av opplysninger'!$C$11*SUM(H802:Q802)</f>
        <v>5585886.0111475633</v>
      </c>
      <c r="S802" s="1">
        <f>'Innlegging av opplysninger'!$C$13*(((H802+J802+M802+O802)*Data!H802)+(J802+O802)*(1-Data!H802)*1.8/12+I802+N802+K802+L802+P802+Q802)</f>
        <v>1257465.1744370582</v>
      </c>
      <c r="T802" s="1">
        <f>'Innlegging av opplysninger'!$C$13*((H802+J802+M802+O802)*(1-Data!H802)-(J802+O802)*(1-Data!H802)*1.8/12)</f>
        <v>6386378.8408175027</v>
      </c>
      <c r="U802" s="1">
        <f>Data!I802</f>
        <v>38.380900000000004</v>
      </c>
      <c r="V802" s="1">
        <f>Data!J802+Data!K802</f>
        <v>47686.454351860768</v>
      </c>
      <c r="W802" s="1">
        <f>Data!L802</f>
        <v>18.242667576841605</v>
      </c>
      <c r="X802" s="1">
        <f t="shared" si="127"/>
        <v>19966353.118181817</v>
      </c>
      <c r="Y802" s="100">
        <f t="shared" si="128"/>
        <v>7638.2181818181816</v>
      </c>
      <c r="Z802" s="100">
        <f t="shared" si="129"/>
        <v>2856280.7610999998</v>
      </c>
      <c r="AA802" s="100">
        <f>'Innlegging av opplysninger'!$B$4*X802</f>
        <v>2595625.9053636366</v>
      </c>
      <c r="AB802" s="1"/>
      <c r="AC802" s="1">
        <f>'Innlegging av opplysninger'!$B$5*X802</f>
        <v>2615592.2584818183</v>
      </c>
      <c r="AD802" s="1">
        <f>'Innlegging av opplysninger'!$B$5*Y802</f>
        <v>1000.6065818181818</v>
      </c>
      <c r="AE802" s="1">
        <f>'Innlegging av opplysninger'!$B$5*Z802</f>
        <v>374172.77970409999</v>
      </c>
      <c r="AF802" s="1">
        <f>'Innlegging av opplysninger'!$B$5*AA802</f>
        <v>340026.99360263639</v>
      </c>
      <c r="AG802" s="1"/>
      <c r="AH802" s="1">
        <f>'Innlegging av opplysninger'!$C$11*SUM(X802:AG802)</f>
        <v>1092754.2443655108</v>
      </c>
      <c r="AI802" s="1">
        <f>'Innlegging av opplysninger'!$C$13*(((X802+Z802+AC802+AE802)*Data!M802)+(Z802+AE802)*(1-Data!M802)*1.8/12+Y802+AD802+AA802+AB802+AF802+AG802)</f>
        <v>214690.1596495854</v>
      </c>
      <c r="AJ802" s="1">
        <f>'Innlegging av opplysninger'!$C$13*((X802+Z802+AC802+AE802)*(1-Data!M802)-(Z802+AE802)*(1-Data!M802)*1.8/12)</f>
        <v>1280657.7536926921</v>
      </c>
      <c r="AK802" s="83">
        <f t="shared" si="124"/>
        <v>6679000</v>
      </c>
      <c r="AL802" s="83">
        <f t="shared" si="125"/>
        <v>1472000</v>
      </c>
      <c r="AM802" s="83">
        <f t="shared" si="126"/>
        <v>7667000</v>
      </c>
    </row>
    <row r="803" spans="1:39">
      <c r="A803" t="str">
        <f t="shared" si="120"/>
        <v>3020Annet</v>
      </c>
      <c r="B803" s="6" t="str">
        <f>Data!A803</f>
        <v>3020</v>
      </c>
      <c r="C803" s="7" t="str">
        <f>Data!B803</f>
        <v>Nordre Follo kommune</v>
      </c>
      <c r="D803" s="7" t="str">
        <f>Data!C803</f>
        <v>Annet</v>
      </c>
      <c r="E803" s="1">
        <f>Data!D803</f>
        <v>212.17160000000001</v>
      </c>
      <c r="F803" s="1">
        <f>Data!E803+Data!F803</f>
        <v>49427.527623866685</v>
      </c>
      <c r="G803" s="1">
        <f>Data!G803</f>
        <v>527.98183168718163</v>
      </c>
      <c r="H803" s="1">
        <f t="shared" si="121"/>
        <v>114404919.49090901</v>
      </c>
      <c r="I803" s="1">
        <f t="shared" si="122"/>
        <v>1222066.363636364</v>
      </c>
      <c r="J803" s="1">
        <f t="shared" si="123"/>
        <v>13875238.302545443</v>
      </c>
      <c r="K803" s="1">
        <f>'Innlegging av opplysninger'!$B$4*H803</f>
        <v>14872639.533818172</v>
      </c>
      <c r="L803" s="1"/>
      <c r="M803" s="1">
        <f>'Innlegging av opplysninger'!$B$5*H803</f>
        <v>14987044.453309081</v>
      </c>
      <c r="N803" s="1">
        <f>'Innlegging av opplysninger'!$B$5*I803</f>
        <v>160090.69363636369</v>
      </c>
      <c r="O803" s="1">
        <f>'Innlegging av opplysninger'!$B$5*J803</f>
        <v>1817656.2176334532</v>
      </c>
      <c r="P803" s="1">
        <f>'Innlegging av opplysninger'!$B$5*K803</f>
        <v>1948315.7789301807</v>
      </c>
      <c r="Q803" s="1"/>
      <c r="R803" s="1">
        <f>'Innlegging av opplysninger'!$C$11*SUM(H803:Q803)</f>
        <v>6204942.8917078869</v>
      </c>
      <c r="S803" s="1">
        <f>'Innlegging av opplysninger'!$C$13*(((H803+J803+M803+O803)*Data!H803)+(J803+O803)*(1-Data!H803)*1.8/12+I803+N803+K803+L803+P803+Q803)</f>
        <v>1301028.343765537</v>
      </c>
      <c r="T803" s="1">
        <f>'Innlegging av opplysninger'!$C$13*((H803+J803+M803+O803)*(1-Data!H803)-(J803+O803)*(1-Data!H803)*1.8/12)</f>
        <v>7189946.1396242036</v>
      </c>
      <c r="U803" s="1">
        <f>Data!I803</f>
        <v>21.948800000000002</v>
      </c>
      <c r="V803" s="1">
        <f>Data!J803+Data!K803</f>
        <v>51593.829123535987</v>
      </c>
      <c r="W803" s="1">
        <f>Data!L803</f>
        <v>208.56128808864264</v>
      </c>
      <c r="X803" s="1">
        <f t="shared" si="127"/>
        <v>12353701.490909092</v>
      </c>
      <c r="Y803" s="100">
        <f t="shared" si="128"/>
        <v>49938.218181818171</v>
      </c>
      <c r="Z803" s="100">
        <f t="shared" si="129"/>
        <v>1773720.4784000001</v>
      </c>
      <c r="AA803" s="100">
        <f>'Innlegging av opplysninger'!$B$4*X803</f>
        <v>1605981.193818182</v>
      </c>
      <c r="AB803" s="1"/>
      <c r="AC803" s="1">
        <f>'Innlegging av opplysninger'!$B$5*X803</f>
        <v>1618334.8953090911</v>
      </c>
      <c r="AD803" s="1">
        <f>'Innlegging av opplysninger'!$B$5*Y803</f>
        <v>6541.9065818181807</v>
      </c>
      <c r="AE803" s="1">
        <f>'Innlegging av opplysninger'!$B$5*Z803</f>
        <v>232357.38267040002</v>
      </c>
      <c r="AF803" s="1">
        <f>'Innlegging av opplysninger'!$B$5*AA803</f>
        <v>210383.53639018183</v>
      </c>
      <c r="AG803" s="1"/>
      <c r="AH803" s="1">
        <f>'Innlegging av opplysninger'!$C$11*SUM(X803:AG803)</f>
        <v>678336.44588590215</v>
      </c>
      <c r="AI803" s="1">
        <f>'Innlegging av opplysninger'!$C$13*(((X803+Z803+AC803+AE803)*Data!M803)+(Z803+AE803)*(1-Data!M803)*1.8/12+Y803+AD803+AA803+AB803+AF803+AG803)</f>
        <v>138628.46589222428</v>
      </c>
      <c r="AJ803" s="1">
        <f>'Innlegging av opplysninger'!$C$13*((X803+Z803+AC803+AE803)*(1-Data!M803)-(Z803+AE803)*(1-Data!M803)*1.8/12)</f>
        <v>789621.40742532606</v>
      </c>
      <c r="AK803" s="83">
        <f t="shared" si="124"/>
        <v>6883000</v>
      </c>
      <c r="AL803" s="83">
        <f t="shared" si="125"/>
        <v>1440000</v>
      </c>
      <c r="AM803" s="83">
        <f t="shared" si="126"/>
        <v>7980000</v>
      </c>
    </row>
    <row r="804" spans="1:39">
      <c r="A804" t="str">
        <f t="shared" si="120"/>
        <v>3021Alle</v>
      </c>
      <c r="B804" s="6" t="str">
        <f>Data!A804</f>
        <v>3021</v>
      </c>
      <c r="C804" s="7" t="str">
        <f>Data!B804</f>
        <v>Ås kommune</v>
      </c>
      <c r="D804" s="7" t="str">
        <f>Data!C804</f>
        <v>Alle</v>
      </c>
      <c r="E804" s="1">
        <f>Data!D804</f>
        <v>1220.3478217111174</v>
      </c>
      <c r="F804" s="1">
        <f>Data!E804+Data!F804</f>
        <v>46147.159799247587</v>
      </c>
      <c r="G804" s="1">
        <f>Data!G804</f>
        <v>357.24090480099238</v>
      </c>
      <c r="H804" s="1">
        <f t="shared" si="121"/>
        <v>614351846.60909057</v>
      </c>
      <c r="I804" s="1">
        <f t="shared" si="122"/>
        <v>4755907.1999999965</v>
      </c>
      <c r="J804" s="1">
        <f t="shared" si="123"/>
        <v>74292930.45709087</v>
      </c>
      <c r="K804" s="1">
        <f>'Innlegging av opplysninger'!$B$4*H804</f>
        <v>79865740.05918178</v>
      </c>
      <c r="L804" s="1"/>
      <c r="M804" s="1">
        <f>'Innlegging av opplysninger'!$B$5*H804</f>
        <v>80480091.905790865</v>
      </c>
      <c r="N804" s="1">
        <f>'Innlegging av opplysninger'!$B$5*I804</f>
        <v>623023.84319999954</v>
      </c>
      <c r="O804" s="1">
        <f>'Innlegging av opplysninger'!$B$5*J804</f>
        <v>9732373.8898789044</v>
      </c>
      <c r="P804" s="1">
        <f>'Innlegging av opplysninger'!$B$5*K804</f>
        <v>10462411.947752813</v>
      </c>
      <c r="Q804" s="1"/>
      <c r="R804" s="1">
        <f>'Innlegging av opplysninger'!$C$11*SUM(H804:Q804)</f>
        <v>33233444.384655461</v>
      </c>
      <c r="S804" s="1">
        <f>'Innlegging av opplysninger'!$C$13*(((H804+J804+M804+O804)*Data!H804)+(J804+O804)*(1-Data!H804)*1.8/12+I804+N804+K804+L804+P804+Q804)</f>
        <v>6270719.5192429507</v>
      </c>
      <c r="T804" s="1">
        <f>'Innlegging av opplysninger'!$C$13*((H804+J804+M804+O804)*(1-Data!H804)-(J804+O804)*(1-Data!H804)*1.8/12)</f>
        <v>39206625.4281803</v>
      </c>
      <c r="U804" s="1">
        <f>Data!I804</f>
        <v>151.13739999999999</v>
      </c>
      <c r="V804" s="1">
        <f>Data!J804+Data!K804</f>
        <v>48781.139441108971</v>
      </c>
      <c r="W804" s="1">
        <f>Data!L804</f>
        <v>455.47912032362615</v>
      </c>
      <c r="X804" s="1">
        <f t="shared" si="127"/>
        <v>80428959.099999949</v>
      </c>
      <c r="Y804" s="100">
        <f t="shared" si="128"/>
        <v>750981.05454545456</v>
      </c>
      <c r="Z804" s="100">
        <f t="shared" si="129"/>
        <v>11608731.44209999</v>
      </c>
      <c r="AA804" s="100">
        <f>'Innlegging av opplysninger'!$B$4*X804</f>
        <v>10455764.682999995</v>
      </c>
      <c r="AB804" s="1"/>
      <c r="AC804" s="1">
        <f>'Innlegging av opplysninger'!$B$5*X804</f>
        <v>10536193.642099993</v>
      </c>
      <c r="AD804" s="1">
        <f>'Innlegging av opplysninger'!$B$5*Y804</f>
        <v>98378.518145454553</v>
      </c>
      <c r="AE804" s="1">
        <f>'Innlegging av opplysninger'!$B$5*Z804</f>
        <v>1520743.8189150989</v>
      </c>
      <c r="AF804" s="1">
        <f>'Innlegging av opplysninger'!$B$5*AA804</f>
        <v>1369705.1734729994</v>
      </c>
      <c r="AG804" s="1"/>
      <c r="AH804" s="1">
        <f>'Innlegging av opplysninger'!$C$11*SUM(X804:AG804)</f>
        <v>4437239.382426599</v>
      </c>
      <c r="AI804" s="1">
        <f>'Innlegging av opplysninger'!$C$13*(((X804+Z804+AC804+AE804)*Data!M804)+(Z804+AE804)*(1-Data!M804)*1.8/12+Y804+AD804+AA804+AB804+AF804+AG804)</f>
        <v>859517.4350984887</v>
      </c>
      <c r="AJ804" s="1">
        <f>'Innlegging av opplysninger'!$C$13*((X804+Z804+AC804+AE804)*(1-Data!M804)-(Z804+AE804)*(1-Data!M804)*1.8/12)</f>
        <v>5212494.3513800157</v>
      </c>
      <c r="AK804" s="83">
        <f t="shared" si="124"/>
        <v>37671000</v>
      </c>
      <c r="AL804" s="83">
        <f t="shared" si="125"/>
        <v>7130000</v>
      </c>
      <c r="AM804" s="83">
        <f t="shared" si="126"/>
        <v>44419000</v>
      </c>
    </row>
    <row r="805" spans="1:39">
      <c r="A805" t="str">
        <f t="shared" si="120"/>
        <v>3021Administrasjon</v>
      </c>
      <c r="B805" s="6" t="str">
        <f>Data!A805</f>
        <v>3021</v>
      </c>
      <c r="C805" s="7" t="str">
        <f>Data!B805</f>
        <v>Ås kommune</v>
      </c>
      <c r="D805" s="7" t="str">
        <f>Data!C805</f>
        <v>Administrasjon</v>
      </c>
      <c r="E805" s="1">
        <f>Data!D805</f>
        <v>64.66</v>
      </c>
      <c r="F805" s="1">
        <f>Data!E805+Data!F805</f>
        <v>55964.416434683975</v>
      </c>
      <c r="G805" s="1">
        <f>Data!G805</f>
        <v>0</v>
      </c>
      <c r="H805" s="1">
        <f t="shared" si="121"/>
        <v>39476281.818181805</v>
      </c>
      <c r="I805" s="1">
        <f t="shared" si="122"/>
        <v>0</v>
      </c>
      <c r="J805" s="1">
        <f t="shared" si="123"/>
        <v>4737153.8181818165</v>
      </c>
      <c r="K805" s="1">
        <f>'Innlegging av opplysninger'!$B$4*H805</f>
        <v>5131916.6363636348</v>
      </c>
      <c r="L805" s="1"/>
      <c r="M805" s="1">
        <f>'Innlegging av opplysninger'!$B$5*H805</f>
        <v>5171392.918181817</v>
      </c>
      <c r="N805" s="1">
        <f>'Innlegging av opplysninger'!$B$5*I805</f>
        <v>0</v>
      </c>
      <c r="O805" s="1">
        <f>'Innlegging av opplysninger'!$B$5*J805</f>
        <v>620567.15018181794</v>
      </c>
      <c r="P805" s="1">
        <f>'Innlegging av opplysninger'!$B$5*K805</f>
        <v>672281.07936363621</v>
      </c>
      <c r="Q805" s="1"/>
      <c r="R805" s="1">
        <f>'Innlegging av opplysninger'!$C$11*SUM(H805:Q805)</f>
        <v>2120764.5499772718</v>
      </c>
      <c r="S805" s="1">
        <f>'Innlegging av opplysninger'!$C$13*(((H805+J805+M805+O805)*Data!H805)+(J805+O805)*(1-Data!H805)*1.8/12+I805+N805+K805+L805+P805+Q805)</f>
        <v>629796.25274081435</v>
      </c>
      <c r="T805" s="1">
        <f>'Innlegging av opplysninger'!$C$13*((H805+J805+M805+O805)*(1-Data!H805)-(J805+O805)*(1-Data!H805)*1.8/12)</f>
        <v>2272302.6051228209</v>
      </c>
      <c r="U805" s="1">
        <f>Data!I805</f>
        <v>10.736699999999999</v>
      </c>
      <c r="V805" s="1">
        <f>Data!J805+Data!K805</f>
        <v>56444.863101946285</v>
      </c>
      <c r="W805" s="1">
        <f>Data!L805</f>
        <v>0</v>
      </c>
      <c r="X805" s="1">
        <f t="shared" si="127"/>
        <v>6611253.3999999985</v>
      </c>
      <c r="Y805" s="100">
        <f t="shared" si="128"/>
        <v>0</v>
      </c>
      <c r="Z805" s="100">
        <f t="shared" si="129"/>
        <v>945409.23619999969</v>
      </c>
      <c r="AA805" s="100">
        <f>'Innlegging av opplysninger'!$B$4*X805</f>
        <v>859462.94199999981</v>
      </c>
      <c r="AB805" s="1"/>
      <c r="AC805" s="1">
        <f>'Innlegging av opplysninger'!$B$5*X805</f>
        <v>866074.19539999985</v>
      </c>
      <c r="AD805" s="1">
        <f>'Innlegging av opplysninger'!$B$5*Y805</f>
        <v>0</v>
      </c>
      <c r="AE805" s="1">
        <f>'Innlegging av opplysninger'!$B$5*Z805</f>
        <v>123848.60994219997</v>
      </c>
      <c r="AF805" s="1">
        <f>'Innlegging av opplysninger'!$B$5*AA805</f>
        <v>112589.64540199998</v>
      </c>
      <c r="AG805" s="1"/>
      <c r="AH805" s="1">
        <f>'Innlegging av opplysninger'!$C$11*SUM(X805:AG805)</f>
        <v>361708.24509987945</v>
      </c>
      <c r="AI805" s="1">
        <f>'Innlegging av opplysninger'!$C$13*(((X805+Z805+AC805+AE805)*Data!M805)+(Z805+AE805)*(1-Data!M805)*1.8/12+Y805+AD805+AA805+AB805+AF805+AG805)</f>
        <v>93495.39247498331</v>
      </c>
      <c r="AJ805" s="1">
        <f>'Innlegging av opplysninger'!$C$13*((X805+Z805+AC805+AE805)*(1-Data!M805)-(Z805+AE805)*(1-Data!M805)*1.8/12)</f>
        <v>401473.78503011493</v>
      </c>
      <c r="AK805" s="83">
        <f t="shared" si="124"/>
        <v>2482000</v>
      </c>
      <c r="AL805" s="83">
        <f t="shared" si="125"/>
        <v>723000</v>
      </c>
      <c r="AM805" s="83">
        <f t="shared" si="126"/>
        <v>2674000</v>
      </c>
    </row>
    <row r="806" spans="1:39">
      <c r="A806" t="str">
        <f t="shared" si="120"/>
        <v>3021Undervisning</v>
      </c>
      <c r="B806" s="6" t="str">
        <f>Data!A806</f>
        <v>3021</v>
      </c>
      <c r="C806" s="7" t="str">
        <f>Data!B806</f>
        <v>Ås kommune</v>
      </c>
      <c r="D806" s="7" t="str">
        <f>Data!C806</f>
        <v>Undervisning</v>
      </c>
      <c r="E806" s="1">
        <f>Data!D806</f>
        <v>411.52976861313857</v>
      </c>
      <c r="F806" s="1">
        <f>Data!E806+Data!F806</f>
        <v>46668.339305212015</v>
      </c>
      <c r="G806" s="1">
        <f>Data!G806</f>
        <v>0</v>
      </c>
      <c r="H806" s="1">
        <f t="shared" si="121"/>
        <v>209513573.19090915</v>
      </c>
      <c r="I806" s="1">
        <f t="shared" si="122"/>
        <v>0</v>
      </c>
      <c r="J806" s="1">
        <f t="shared" si="123"/>
        <v>25141628.782909095</v>
      </c>
      <c r="K806" s="1">
        <f>'Innlegging av opplysninger'!$B$4*H806</f>
        <v>27236764.514818192</v>
      </c>
      <c r="L806" s="1"/>
      <c r="M806" s="1">
        <f>'Innlegging av opplysninger'!$B$5*H806</f>
        <v>27446278.0880091</v>
      </c>
      <c r="N806" s="1">
        <f>'Innlegging av opplysninger'!$B$5*I806</f>
        <v>0</v>
      </c>
      <c r="O806" s="1">
        <f>'Innlegging av opplysninger'!$B$5*J806</f>
        <v>3293553.3705610917</v>
      </c>
      <c r="P806" s="1">
        <f>'Innlegging av opplysninger'!$B$5*K806</f>
        <v>3568016.1514411834</v>
      </c>
      <c r="Q806" s="1"/>
      <c r="R806" s="1">
        <f>'Innlegging av opplysninger'!$C$11*SUM(H806:Q806)</f>
        <v>11255592.935748614</v>
      </c>
      <c r="S806" s="1">
        <f>'Innlegging av opplysninger'!$C$13*(((H806+J806+M806+O806)*Data!H806)+(J806+O806)*(1-Data!H806)*1.8/12+I806+N806+K806+L806+P806+Q806)</f>
        <v>2006991.3046463514</v>
      </c>
      <c r="T806" s="1">
        <f>'Innlegging av opplysninger'!$C$13*((H806+J806+M806+O806)*(1-Data!H806)-(J806+O806)*(1-Data!H806)*1.8/12)</f>
        <v>13395399.028483335</v>
      </c>
      <c r="U806" s="1">
        <f>Data!I806</f>
        <v>43.446799999999996</v>
      </c>
      <c r="V806" s="1">
        <f>Data!J806+Data!K806</f>
        <v>50024.448731935772</v>
      </c>
      <c r="W806" s="1">
        <f>Data!L806</f>
        <v>0</v>
      </c>
      <c r="X806" s="1">
        <f t="shared" si="127"/>
        <v>23709842.390909094</v>
      </c>
      <c r="Y806" s="100">
        <f t="shared" si="128"/>
        <v>0</v>
      </c>
      <c r="Z806" s="100">
        <f t="shared" si="129"/>
        <v>3390507.4619</v>
      </c>
      <c r="AA806" s="100">
        <f>'Innlegging av opplysninger'!$B$4*X806</f>
        <v>3082279.5108181825</v>
      </c>
      <c r="AB806" s="1"/>
      <c r="AC806" s="1">
        <f>'Innlegging av opplysninger'!$B$5*X806</f>
        <v>3105989.3532090914</v>
      </c>
      <c r="AD806" s="1">
        <f>'Innlegging av opplysninger'!$B$5*Y806</f>
        <v>0</v>
      </c>
      <c r="AE806" s="1">
        <f>'Innlegging av opplysninger'!$B$5*Z806</f>
        <v>444156.47750889999</v>
      </c>
      <c r="AF806" s="1">
        <f>'Innlegging av opplysninger'!$B$5*AA806</f>
        <v>403778.61591718195</v>
      </c>
      <c r="AG806" s="1"/>
      <c r="AH806" s="1">
        <f>'Innlegging av opplysninger'!$C$11*SUM(X806:AG806)</f>
        <v>1297189.0447899734</v>
      </c>
      <c r="AI806" s="1">
        <f>'Innlegging av opplysninger'!$C$13*(((X806+Z806+AC806+AE806)*Data!M806)+(Z806+AE806)*(1-Data!M806)*1.8/12+Y806+AD806+AA806+AB806+AF806+AG806)</f>
        <v>224497.20954199709</v>
      </c>
      <c r="AJ806" s="1">
        <f>'Innlegging av opplysninger'!$C$13*((X806+Z806+AC806+AE806)*(1-Data!M806)-(Z806+AE806)*(1-Data!M806)*1.8/12)</f>
        <v>1550603.5885916501</v>
      </c>
      <c r="AK806" s="83">
        <f t="shared" si="124"/>
        <v>12553000</v>
      </c>
      <c r="AL806" s="83">
        <f t="shared" si="125"/>
        <v>2231000</v>
      </c>
      <c r="AM806" s="83">
        <f t="shared" si="126"/>
        <v>14946000</v>
      </c>
    </row>
    <row r="807" spans="1:39">
      <c r="A807" t="str">
        <f t="shared" si="120"/>
        <v>3021Barnehager</v>
      </c>
      <c r="B807" s="6" t="str">
        <f>Data!A807</f>
        <v>3021</v>
      </c>
      <c r="C807" s="7" t="str">
        <f>Data!B807</f>
        <v>Ås kommune</v>
      </c>
      <c r="D807" s="7" t="str">
        <f>Data!C807</f>
        <v>Barnehager</v>
      </c>
      <c r="E807" s="1">
        <f>Data!D807</f>
        <v>201.45009999999996</v>
      </c>
      <c r="F807" s="1">
        <f>Data!E807+Data!F807</f>
        <v>39868.101066550335</v>
      </c>
      <c r="G807" s="1">
        <f>Data!G807</f>
        <v>0</v>
      </c>
      <c r="H807" s="1">
        <f t="shared" si="121"/>
        <v>87615632.145454586</v>
      </c>
      <c r="I807" s="1">
        <f t="shared" si="122"/>
        <v>0</v>
      </c>
      <c r="J807" s="1">
        <f t="shared" si="123"/>
        <v>10513875.85745455</v>
      </c>
      <c r="K807" s="1">
        <f>'Innlegging av opplysninger'!$B$4*H807</f>
        <v>11390032.178909097</v>
      </c>
      <c r="L807" s="1"/>
      <c r="M807" s="1">
        <f>'Innlegging av opplysninger'!$B$5*H807</f>
        <v>11477647.811054552</v>
      </c>
      <c r="N807" s="1">
        <f>'Innlegging av opplysninger'!$B$5*I807</f>
        <v>0</v>
      </c>
      <c r="O807" s="1">
        <f>'Innlegging av opplysninger'!$B$5*J807</f>
        <v>1377317.7373265461</v>
      </c>
      <c r="P807" s="1">
        <f>'Innlegging av opplysninger'!$B$5*K807</f>
        <v>1492094.2154370917</v>
      </c>
      <c r="Q807" s="1"/>
      <c r="R807" s="1">
        <f>'Innlegging av opplysninger'!$C$11*SUM(H807:Q807)</f>
        <v>4706930.7979341839</v>
      </c>
      <c r="S807" s="1">
        <f>'Innlegging av opplysninger'!$C$13*(((H807+J807+M807+O807)*Data!H807)+(J807+O807)*(1-Data!H807)*1.8/12+I807+N807+K807+L807+P807+Q807)</f>
        <v>781528.37828471255</v>
      </c>
      <c r="T807" s="1">
        <f>'Innlegging av opplysninger'!$C$13*((H807+J807+M807+O807)*(1-Data!H807)-(J807+O807)*(1-Data!H807)*1.8/12)</f>
        <v>5659534.8188883821</v>
      </c>
      <c r="U807" s="1">
        <f>Data!I807</f>
        <v>13.34</v>
      </c>
      <c r="V807" s="1">
        <f>Data!J807+Data!K807</f>
        <v>43652.211394302853</v>
      </c>
      <c r="W807" s="1">
        <f>Data!L807</f>
        <v>0</v>
      </c>
      <c r="X807" s="1">
        <f t="shared" si="127"/>
        <v>6352587.2727272734</v>
      </c>
      <c r="Y807" s="100">
        <f t="shared" si="128"/>
        <v>0</v>
      </c>
      <c r="Z807" s="100">
        <f t="shared" si="129"/>
        <v>908419.98</v>
      </c>
      <c r="AA807" s="100">
        <f>'Innlegging av opplysninger'!$B$4*X807</f>
        <v>825836.34545454558</v>
      </c>
      <c r="AB807" s="1"/>
      <c r="AC807" s="1">
        <f>'Innlegging av opplysninger'!$B$5*X807</f>
        <v>832188.93272727286</v>
      </c>
      <c r="AD807" s="1">
        <f>'Innlegging av opplysninger'!$B$5*Y807</f>
        <v>0</v>
      </c>
      <c r="AE807" s="1">
        <f>'Innlegging av opplysninger'!$B$5*Z807</f>
        <v>119003.01738</v>
      </c>
      <c r="AF807" s="1">
        <f>'Innlegging av opplysninger'!$B$5*AA807</f>
        <v>108184.56125454548</v>
      </c>
      <c r="AG807" s="1"/>
      <c r="AH807" s="1">
        <f>'Innlegging av opplysninger'!$C$11*SUM(X807:AG807)</f>
        <v>347556.36416265822</v>
      </c>
      <c r="AI807" s="1">
        <f>'Innlegging av opplysninger'!$C$13*(((X807+Z807+AC807+AE807)*Data!M807)+(Z807+AE807)*(1-Data!M807)*1.8/12+Y807+AD807+AA807+AB807+AF807+AG807)</f>
        <v>62353.819335770197</v>
      </c>
      <c r="AJ807" s="1">
        <f>'Innlegging av opplysninger'!$C$13*((X807+Z807+AC807+AE807)*(1-Data!M807)-(Z807+AE807)*(1-Data!M807)*1.8/12)</f>
        <v>413249.62636049895</v>
      </c>
      <c r="AK807" s="83">
        <f t="shared" si="124"/>
        <v>5054000</v>
      </c>
      <c r="AL807" s="83">
        <f t="shared" si="125"/>
        <v>844000</v>
      </c>
      <c r="AM807" s="83">
        <f t="shared" si="126"/>
        <v>6073000</v>
      </c>
    </row>
    <row r="808" spans="1:39">
      <c r="A808" t="str">
        <f t="shared" si="120"/>
        <v>3021Helse/pleie/omsorg</v>
      </c>
      <c r="B808" s="6" t="str">
        <f>Data!A808</f>
        <v>3021</v>
      </c>
      <c r="C808" s="7" t="str">
        <f>Data!B808</f>
        <v>Ås kommune</v>
      </c>
      <c r="D808" s="7" t="str">
        <f>Data!C808</f>
        <v>Helse/pleie/omsorg</v>
      </c>
      <c r="E808" s="1">
        <f>Data!D808</f>
        <v>465.84674475305775</v>
      </c>
      <c r="F808" s="1">
        <f>Data!E808+Data!F808</f>
        <v>46523.773715871692</v>
      </c>
      <c r="G808" s="1">
        <f>Data!G808</f>
        <v>933.94217068239811</v>
      </c>
      <c r="H808" s="1">
        <f t="shared" si="121"/>
        <v>236432165.8818185</v>
      </c>
      <c r="I808" s="1">
        <f t="shared" si="122"/>
        <v>4746260.9454545425</v>
      </c>
      <c r="J808" s="1">
        <f t="shared" si="123"/>
        <v>28941411.219272763</v>
      </c>
      <c r="K808" s="1">
        <f>'Innlegging av opplysninger'!$B$4*H808</f>
        <v>30736181.564636406</v>
      </c>
      <c r="L808" s="1"/>
      <c r="M808" s="1">
        <f>'Innlegging av opplysninger'!$B$5*H808</f>
        <v>30972613.730518226</v>
      </c>
      <c r="N808" s="1">
        <f>'Innlegging av opplysninger'!$B$5*I808</f>
        <v>621760.18385454512</v>
      </c>
      <c r="O808" s="1">
        <f>'Innlegging av opplysninger'!$B$5*J808</f>
        <v>3791324.8697247319</v>
      </c>
      <c r="P808" s="1">
        <f>'Innlegging av opplysninger'!$B$5*K808</f>
        <v>4026439.7849673694</v>
      </c>
      <c r="Q808" s="1"/>
      <c r="R808" s="1">
        <f>'Innlegging av opplysninger'!$C$11*SUM(H808:Q808)</f>
        <v>12930190.010849388</v>
      </c>
      <c r="S808" s="1">
        <f>'Innlegging av opplysninger'!$C$13*(((H808+J808+M808+O808)*Data!H808)+(J808+O808)*(1-Data!H808)*1.8/12+I808+N808+K808+L808+P808+Q808)</f>
        <v>2421520.2191611906</v>
      </c>
      <c r="T808" s="1">
        <f>'Innlegging av opplysninger'!$C$13*((H808+J808+M808+O808)*(1-Data!H808)-(J808+O808)*(1-Data!H808)*1.8/12)</f>
        <v>15272424.006211657</v>
      </c>
      <c r="U808" s="1">
        <f>Data!I808</f>
        <v>64.748400000000004</v>
      </c>
      <c r="V808" s="1">
        <f>Data!J808+Data!K808</f>
        <v>46579.496919357582</v>
      </c>
      <c r="W808" s="1">
        <f>Data!L808</f>
        <v>1063.1912139913879</v>
      </c>
      <c r="X808" s="1">
        <f t="shared" si="127"/>
        <v>32901249.79999999</v>
      </c>
      <c r="Y808" s="100">
        <f t="shared" si="128"/>
        <v>750981.05454545433</v>
      </c>
      <c r="Z808" s="100">
        <f t="shared" si="129"/>
        <v>4812269.0121999979</v>
      </c>
      <c r="AA808" s="100">
        <f>'Innlegging av opplysninger'!$B$4*X808</f>
        <v>4277162.4739999985</v>
      </c>
      <c r="AB808" s="1"/>
      <c r="AC808" s="1">
        <f>'Innlegging av opplysninger'!$B$5*X808</f>
        <v>4310063.7237999989</v>
      </c>
      <c r="AD808" s="1">
        <f>'Innlegging av opplysninger'!$B$5*Y808</f>
        <v>98378.518145454524</v>
      </c>
      <c r="AE808" s="1">
        <f>'Innlegging av opplysninger'!$B$5*Z808</f>
        <v>630407.24059819977</v>
      </c>
      <c r="AF808" s="1">
        <f>'Innlegging av opplysninger'!$B$5*AA808</f>
        <v>560308.28409399989</v>
      </c>
      <c r="AG808" s="1"/>
      <c r="AH808" s="1">
        <f>'Innlegging av opplysninger'!$C$11*SUM(X808:AG808)</f>
        <v>1836951.1640805576</v>
      </c>
      <c r="AI808" s="1">
        <f>'Innlegging av opplysninger'!$C$13*(((X808+Z808+AC808+AE808)*Data!M808)+(Z808+AE808)*(1-Data!M808)*1.8/12+Y808+AD808+AA808+AB808+AF808+AG808)</f>
        <v>349512.2479366202</v>
      </c>
      <c r="AJ808" s="1">
        <f>'Innlegging av opplysninger'!$C$13*((X808+Z808+AC808+AE808)*(1-Data!M808)-(Z808+AE808)*(1-Data!M808)*1.8/12)</f>
        <v>2164210.3976473007</v>
      </c>
      <c r="AK808" s="83">
        <f t="shared" si="124"/>
        <v>14767000</v>
      </c>
      <c r="AL808" s="83">
        <f t="shared" si="125"/>
        <v>2771000</v>
      </c>
      <c r="AM808" s="83">
        <f t="shared" si="126"/>
        <v>17437000</v>
      </c>
    </row>
    <row r="809" spans="1:39">
      <c r="A809" t="str">
        <f t="shared" si="120"/>
        <v>3021Samferdsel og teknikk</v>
      </c>
      <c r="B809" s="6" t="str">
        <f>Data!A809</f>
        <v>3021</v>
      </c>
      <c r="C809" s="7" t="str">
        <f>Data!B809</f>
        <v>Ås kommune</v>
      </c>
      <c r="D809" s="7" t="str">
        <f>Data!C809</f>
        <v>Samferdsel og teknikk</v>
      </c>
      <c r="E809" s="1">
        <f>Data!D809</f>
        <v>49.730099999999993</v>
      </c>
      <c r="F809" s="1">
        <f>Data!E809+Data!F809</f>
        <v>50650.580399664068</v>
      </c>
      <c r="G809" s="1">
        <f>Data!G809</f>
        <v>0</v>
      </c>
      <c r="H809" s="1">
        <f t="shared" si="121"/>
        <v>27478455.581818186</v>
      </c>
      <c r="I809" s="1">
        <f t="shared" si="122"/>
        <v>0</v>
      </c>
      <c r="J809" s="1">
        <f t="shared" si="123"/>
        <v>3297414.669818182</v>
      </c>
      <c r="K809" s="1">
        <f>'Innlegging av opplysninger'!$B$4*H809</f>
        <v>3572199.2256363644</v>
      </c>
      <c r="L809" s="1"/>
      <c r="M809" s="1">
        <f>'Innlegging av opplysninger'!$B$5*H809</f>
        <v>3599677.6812181827</v>
      </c>
      <c r="N809" s="1">
        <f>'Innlegging av opplysninger'!$B$5*I809</f>
        <v>0</v>
      </c>
      <c r="O809" s="1">
        <f>'Innlegging av opplysninger'!$B$5*J809</f>
        <v>431961.32174618187</v>
      </c>
      <c r="P809" s="1">
        <f>'Innlegging av opplysninger'!$B$5*K809</f>
        <v>467958.09855836374</v>
      </c>
      <c r="Q809" s="1"/>
      <c r="R809" s="1">
        <f>'Innlegging av opplysninger'!$C$11*SUM(H809:Q809)</f>
        <v>1476211.3299942277</v>
      </c>
      <c r="S809" s="1">
        <f>'Innlegging av opplysninger'!$C$13*(((H809+J809+M809+O809)*Data!H809)+(J809+O809)*(1-Data!H809)*1.8/12+I809+N809+K809+L809+P809+Q809)</f>
        <v>292080.73949346237</v>
      </c>
      <c r="T809" s="1">
        <f>'Innlegging av opplysninger'!$C$13*((H809+J809+M809+O809)*(1-Data!H809)-(J809+O809)*(1-Data!H809)*1.8/12)</f>
        <v>1727997.9226039012</v>
      </c>
      <c r="U809" s="1">
        <f>Data!I809</f>
        <v>12</v>
      </c>
      <c r="V809" s="1">
        <f>Data!J809+Data!K809</f>
        <v>53455.722222222226</v>
      </c>
      <c r="W809" s="1">
        <f>Data!L809</f>
        <v>0</v>
      </c>
      <c r="X809" s="1">
        <f t="shared" si="127"/>
        <v>6997840</v>
      </c>
      <c r="Y809" s="100">
        <f t="shared" si="128"/>
        <v>0</v>
      </c>
      <c r="Z809" s="100">
        <f t="shared" si="129"/>
        <v>1000691.1199999999</v>
      </c>
      <c r="AA809" s="100">
        <f>'Innlegging av opplysninger'!$B$4*X809</f>
        <v>909719.20000000007</v>
      </c>
      <c r="AB809" s="1"/>
      <c r="AC809" s="1">
        <f>'Innlegging av opplysninger'!$B$5*X809</f>
        <v>916717.04</v>
      </c>
      <c r="AD809" s="1">
        <f>'Innlegging av opplysninger'!$B$5*Y809</f>
        <v>0</v>
      </c>
      <c r="AE809" s="1">
        <f>'Innlegging av opplysninger'!$B$5*Z809</f>
        <v>131090.53672</v>
      </c>
      <c r="AF809" s="1">
        <f>'Innlegging av opplysninger'!$B$5*AA809</f>
        <v>119173.21520000002</v>
      </c>
      <c r="AG809" s="1"/>
      <c r="AH809" s="1">
        <f>'Innlegging av opplysninger'!$C$11*SUM(X809:AG809)</f>
        <v>382858.78225295997</v>
      </c>
      <c r="AI809" s="1">
        <f>'Innlegging av opplysninger'!$C$13*(((X809+Z809+AC809+AE809)*Data!M809)+(Z809+AE809)*(1-Data!M809)*1.8/12+Y809+AD809+AA809+AB809+AF809+AG809)</f>
        <v>82571.331584295287</v>
      </c>
      <c r="AJ809" s="1">
        <f>'Innlegging av opplysninger'!$C$13*((X809+Z809+AC809+AE809)*(1-Data!M809)-(Z809+AE809)*(1-Data!M809)*1.8/12)</f>
        <v>441340.6862355448</v>
      </c>
      <c r="AK809" s="83">
        <f t="shared" si="124"/>
        <v>1859000</v>
      </c>
      <c r="AL809" s="83">
        <f t="shared" si="125"/>
        <v>375000</v>
      </c>
      <c r="AM809" s="83">
        <f t="shared" si="126"/>
        <v>2169000</v>
      </c>
    </row>
    <row r="810" spans="1:39">
      <c r="A810" t="str">
        <f t="shared" si="120"/>
        <v>3021Annet</v>
      </c>
      <c r="B810" s="6" t="str">
        <f>Data!A810</f>
        <v>3021</v>
      </c>
      <c r="C810" s="7" t="str">
        <f>Data!B810</f>
        <v>Ås kommune</v>
      </c>
      <c r="D810" s="7" t="str">
        <f>Data!C810</f>
        <v>Annet</v>
      </c>
      <c r="E810" s="1">
        <f>Data!D810</f>
        <v>27.131108344923508</v>
      </c>
      <c r="F810" s="1">
        <f>Data!E810+Data!F810</f>
        <v>46746.191359974684</v>
      </c>
      <c r="G810" s="1">
        <f>Data!G810</f>
        <v>32.591370347221726</v>
      </c>
      <c r="H810" s="1">
        <f t="shared" si="121"/>
        <v>13835737.990909094</v>
      </c>
      <c r="I810" s="1">
        <f t="shared" si="122"/>
        <v>9646.2545454545434</v>
      </c>
      <c r="J810" s="1">
        <f t="shared" si="123"/>
        <v>1661446.1094545457</v>
      </c>
      <c r="K810" s="1">
        <f>'Innlegging av opplysninger'!$B$4*H810</f>
        <v>1798645.9388181823</v>
      </c>
      <c r="L810" s="1"/>
      <c r="M810" s="1">
        <f>'Innlegging av opplysninger'!$B$5*H810</f>
        <v>1812481.6768090914</v>
      </c>
      <c r="N810" s="1">
        <f>'Innlegging av opplysninger'!$B$5*I810</f>
        <v>1263.6593454545452</v>
      </c>
      <c r="O810" s="1">
        <f>'Innlegging av opplysninger'!$B$5*J810</f>
        <v>217649.44033854548</v>
      </c>
      <c r="P810" s="1">
        <f>'Innlegging av opplysninger'!$B$5*K810</f>
        <v>235622.61798518189</v>
      </c>
      <c r="Q810" s="1"/>
      <c r="R810" s="1">
        <f>'Innlegging av opplysninger'!$C$11*SUM(H810:Q810)</f>
        <v>743754.76015181083</v>
      </c>
      <c r="S810" s="1">
        <f>'Innlegging av opplysninger'!$C$13*(((H810+J810+M810+O810)*Data!H810)+(J810+O810)*(1-Data!H810)*1.8/12+I810+N810+K810+L810+P810+Q810)</f>
        <v>138493.81650495165</v>
      </c>
      <c r="T810" s="1">
        <f>'Innlegging av opplysninger'!$C$13*((H810+J810+M810+O810)*(1-Data!H810)-(J810+O810)*(1-Data!H810)*1.8/12)</f>
        <v>879275.85528173693</v>
      </c>
      <c r="U810" s="1">
        <f>Data!I810</f>
        <v>6.8654999999999999</v>
      </c>
      <c r="V810" s="1">
        <f>Data!J810+Data!K810</f>
        <v>51486.962105212056</v>
      </c>
      <c r="W810" s="1">
        <f>Data!L810</f>
        <v>0</v>
      </c>
      <c r="X810" s="1">
        <f t="shared" si="127"/>
        <v>3856186.2363636368</v>
      </c>
      <c r="Y810" s="100">
        <f t="shared" si="128"/>
        <v>0</v>
      </c>
      <c r="Z810" s="100">
        <f t="shared" si="129"/>
        <v>551434.63179999997</v>
      </c>
      <c r="AA810" s="100">
        <f>'Innlegging av opplysninger'!$B$4*X810</f>
        <v>501304.21072727279</v>
      </c>
      <c r="AB810" s="1"/>
      <c r="AC810" s="1">
        <f>'Innlegging av opplysninger'!$B$5*X810</f>
        <v>505160.39696363645</v>
      </c>
      <c r="AD810" s="1">
        <f>'Innlegging av opplysninger'!$B$5*Y810</f>
        <v>0</v>
      </c>
      <c r="AE810" s="1">
        <f>'Innlegging av opplysninger'!$B$5*Z810</f>
        <v>72237.936765799997</v>
      </c>
      <c r="AF810" s="1">
        <f>'Innlegging av opplysninger'!$B$5*AA810</f>
        <v>65670.851605272735</v>
      </c>
      <c r="AG810" s="1"/>
      <c r="AH810" s="1">
        <f>'Innlegging av opplysninger'!$C$11*SUM(X810:AG810)</f>
        <v>210975.78204057351</v>
      </c>
      <c r="AI810" s="1">
        <f>'Innlegging av opplysninger'!$C$13*(((X810+Z810+AC810+AE810)*Data!M810)+(Z810+AE810)*(1-Data!M810)*1.8/12+Y810+AD810+AA810+AB810+AF810+AG810)</f>
        <v>47016.341485027064</v>
      </c>
      <c r="AJ810" s="1">
        <f>'Innlegging av opplysninger'!$C$13*((X810+Z810+AC810+AE810)*(1-Data!M810)-(Z810+AE810)*(1-Data!M810)*1.8/12)</f>
        <v>241687.36025470513</v>
      </c>
      <c r="AK810" s="83">
        <f t="shared" si="124"/>
        <v>955000</v>
      </c>
      <c r="AL810" s="83">
        <f t="shared" si="125"/>
        <v>186000</v>
      </c>
      <c r="AM810" s="83">
        <f t="shared" si="126"/>
        <v>1121000</v>
      </c>
    </row>
    <row r="811" spans="1:39">
      <c r="A811" t="str">
        <f t="shared" si="120"/>
        <v>3022Alle</v>
      </c>
      <c r="B811" s="6" t="str">
        <f>Data!A811</f>
        <v>3022</v>
      </c>
      <c r="C811" s="7" t="str">
        <f>Data!B811</f>
        <v>Frogn kommune</v>
      </c>
      <c r="D811" s="7" t="str">
        <f>Data!C811</f>
        <v>Alle</v>
      </c>
      <c r="E811" s="1">
        <f>Data!D811</f>
        <v>968.94391846621704</v>
      </c>
      <c r="F811" s="1">
        <f>Data!E811+Data!F811</f>
        <v>45075.935083498</v>
      </c>
      <c r="G811" s="1">
        <f>Data!G811</f>
        <v>342.90984614047534</v>
      </c>
      <c r="H811" s="1">
        <f t="shared" si="121"/>
        <v>476466034.56363684</v>
      </c>
      <c r="I811" s="1">
        <f t="shared" si="122"/>
        <v>3624659.0181818153</v>
      </c>
      <c r="J811" s="1">
        <f t="shared" si="123"/>
        <v>57610883.229818232</v>
      </c>
      <c r="K811" s="1">
        <f>'Innlegging av opplysninger'!$B$4*H811</f>
        <v>61940584.493272789</v>
      </c>
      <c r="L811" s="1"/>
      <c r="M811" s="1">
        <f>'Innlegging av opplysninger'!$B$5*H811</f>
        <v>62417050.527836427</v>
      </c>
      <c r="N811" s="1">
        <f>'Innlegging av opplysninger'!$B$5*I811</f>
        <v>474830.33138181781</v>
      </c>
      <c r="O811" s="1">
        <f>'Innlegging av opplysninger'!$B$5*J811</f>
        <v>7547025.7031061891</v>
      </c>
      <c r="P811" s="1">
        <f>'Innlegging av opplysninger'!$B$5*K811</f>
        <v>8114216.5686187353</v>
      </c>
      <c r="Q811" s="1"/>
      <c r="R811" s="1">
        <f>'Innlegging av opplysninger'!$C$11*SUM(H811:Q811)</f>
        <v>25771420.808562409</v>
      </c>
      <c r="S811" s="1">
        <f>'Innlegging av opplysninger'!$C$13*(((H811+J811+M811+O811)*Data!H811)+(J811+O811)*(1-Data!H811)*1.8/12+I811+N811+K811+L811+P811+Q811)</f>
        <v>4952305.6087388638</v>
      </c>
      <c r="T811" s="1">
        <f>'Innlegging av opplysninger'!$C$13*((H811+J811+M811+O811)*(1-Data!H811)-(J811+O811)*(1-Data!H811)*1.8/12)</f>
        <v>30313849.181925479</v>
      </c>
      <c r="U811" s="1">
        <f>Data!I811</f>
        <v>124.21639999999995</v>
      </c>
      <c r="V811" s="1">
        <f>Data!J811+Data!K811</f>
        <v>48112.776647581704</v>
      </c>
      <c r="W811" s="1">
        <f>Data!L811</f>
        <v>398.27848818674516</v>
      </c>
      <c r="X811" s="1">
        <f t="shared" si="127"/>
        <v>65197046.281818166</v>
      </c>
      <c r="Y811" s="100">
        <f t="shared" si="128"/>
        <v>539702.39999999979</v>
      </c>
      <c r="Z811" s="100">
        <f t="shared" si="129"/>
        <v>9400355.0614999961</v>
      </c>
      <c r="AA811" s="100">
        <f>'Innlegging av opplysninger'!$B$4*X811</f>
        <v>8475616.0166363623</v>
      </c>
      <c r="AB811" s="1"/>
      <c r="AC811" s="1">
        <f>'Innlegging av opplysninger'!$B$5*X811</f>
        <v>8540813.0629181806</v>
      </c>
      <c r="AD811" s="1">
        <f>'Innlegging av opplysninger'!$B$5*Y811</f>
        <v>70701.014399999971</v>
      </c>
      <c r="AE811" s="1">
        <f>'Innlegging av opplysninger'!$B$5*Z811</f>
        <v>1231446.5130564997</v>
      </c>
      <c r="AF811" s="1">
        <f>'Innlegging av opplysninger'!$B$5*AA811</f>
        <v>1110305.6981793635</v>
      </c>
      <c r="AG811" s="1"/>
      <c r="AH811" s="1">
        <f>'Innlegging av opplysninger'!$C$11*SUM(X811:AG811)</f>
        <v>3593507.4698433257</v>
      </c>
      <c r="AI811" s="1">
        <f>'Innlegging av opplysninger'!$C$13*(((X811+Z811+AC811+AE811)*Data!M811)+(Z811+AE811)*(1-Data!M811)*1.8/12+Y811+AD811+AA811+AB811+AF811+AG811)</f>
        <v>775649.43619864003</v>
      </c>
      <c r="AJ811" s="1">
        <f>'Innlegging av opplysninger'!$C$13*((X811+Z811+AC811+AE811)*(1-Data!M811)-(Z811+AE811)*(1-Data!M811)*1.8/12)</f>
        <v>4141781.8383238055</v>
      </c>
      <c r="AK811" s="83">
        <f t="shared" si="124"/>
        <v>29365000</v>
      </c>
      <c r="AL811" s="83">
        <f t="shared" si="125"/>
        <v>5728000</v>
      </c>
      <c r="AM811" s="83">
        <f t="shared" si="126"/>
        <v>34456000</v>
      </c>
    </row>
    <row r="812" spans="1:39">
      <c r="A812" t="str">
        <f t="shared" si="120"/>
        <v>3022Administrasjon</v>
      </c>
      <c r="B812" s="6" t="str">
        <f>Data!A812</f>
        <v>3022</v>
      </c>
      <c r="C812" s="7" t="str">
        <f>Data!B812</f>
        <v>Frogn kommune</v>
      </c>
      <c r="D812" s="7" t="str">
        <f>Data!C812</f>
        <v>Administrasjon</v>
      </c>
      <c r="E812" s="1">
        <f>Data!D812</f>
        <v>54.300000000000011</v>
      </c>
      <c r="F812" s="1">
        <f>Data!E812+Data!F812</f>
        <v>57452.470841006754</v>
      </c>
      <c r="G812" s="1">
        <f>Data!G812</f>
        <v>0</v>
      </c>
      <c r="H812" s="1">
        <f t="shared" si="121"/>
        <v>34032754.545454547</v>
      </c>
      <c r="I812" s="1">
        <f t="shared" si="122"/>
        <v>0</v>
      </c>
      <c r="J812" s="1">
        <f t="shared" si="123"/>
        <v>4083930.5454545454</v>
      </c>
      <c r="K812" s="1">
        <f>'Innlegging av opplysninger'!$B$4*H812</f>
        <v>4424258.0909090908</v>
      </c>
      <c r="L812" s="1"/>
      <c r="M812" s="1">
        <f>'Innlegging av opplysninger'!$B$5*H812</f>
        <v>4458290.8454545457</v>
      </c>
      <c r="N812" s="1">
        <f>'Innlegging av opplysninger'!$B$5*I812</f>
        <v>0</v>
      </c>
      <c r="O812" s="1">
        <f>'Innlegging av opplysninger'!$B$5*J812</f>
        <v>534994.90145454544</v>
      </c>
      <c r="P812" s="1">
        <f>'Innlegging av opplysninger'!$B$5*K812</f>
        <v>579577.80990909087</v>
      </c>
      <c r="Q812" s="1"/>
      <c r="R812" s="1">
        <f>'Innlegging av opplysninger'!$C$11*SUM(H812:Q812)</f>
        <v>1828324.6560681819</v>
      </c>
      <c r="S812" s="1">
        <f>'Innlegging av opplysninger'!$C$13*(((H812+J812+M812+O812)*Data!H812)+(J812+O812)*(1-Data!H812)*1.8/12+I812+N812+K812+L812+P812+Q812)</f>
        <v>575605.10110158531</v>
      </c>
      <c r="T812" s="1">
        <f>'Innlegging av opplysninger'!$C$13*((H812+J812+M812+O812)*(1-Data!H812)-(J812+O812)*(1-Data!H812)*1.8/12)</f>
        <v>1926312.8493075056</v>
      </c>
      <c r="U812" s="1">
        <f>Data!I812</f>
        <v>12.3</v>
      </c>
      <c r="V812" s="1">
        <f>Data!J812+Data!K812</f>
        <v>59454.065040650414</v>
      </c>
      <c r="W812" s="1">
        <f>Data!L812</f>
        <v>0</v>
      </c>
      <c r="X812" s="1">
        <f t="shared" si="127"/>
        <v>7977654.5454545459</v>
      </c>
      <c r="Y812" s="100">
        <f t="shared" si="128"/>
        <v>0</v>
      </c>
      <c r="Z812" s="100">
        <f t="shared" si="129"/>
        <v>1140804.5999999999</v>
      </c>
      <c r="AA812" s="100">
        <f>'Innlegging av opplysninger'!$B$4*X812</f>
        <v>1037095.0909090911</v>
      </c>
      <c r="AB812" s="1"/>
      <c r="AC812" s="1">
        <f>'Innlegging av opplysninger'!$B$5*X812</f>
        <v>1045072.7454545456</v>
      </c>
      <c r="AD812" s="1">
        <f>'Innlegging av opplysninger'!$B$5*Y812</f>
        <v>0</v>
      </c>
      <c r="AE812" s="1">
        <f>'Innlegging av opplysninger'!$B$5*Z812</f>
        <v>149445.4026</v>
      </c>
      <c r="AF812" s="1">
        <f>'Innlegging av opplysninger'!$B$5*AA812</f>
        <v>135859.45690909092</v>
      </c>
      <c r="AG812" s="1"/>
      <c r="AH812" s="1">
        <f>'Innlegging av opplysninger'!$C$11*SUM(X812:AG812)</f>
        <v>436465.40997043642</v>
      </c>
      <c r="AI812" s="1">
        <f>'Innlegging av opplysninger'!$C$13*(((X812+Z812+AC812+AE812)*Data!M812)+(Z812+AE812)*(1-Data!M812)*1.8/12+Y812+AD812+AA812+AB812+AF812+AG812)</f>
        <v>157177.5429644018</v>
      </c>
      <c r="AJ812" s="1">
        <f>'Innlegging av opplysninger'!$C$13*((X812+Z812+AC812+AE812)*(1-Data!M812)-(Z812+AE812)*(1-Data!M812)*1.8/12)</f>
        <v>440090.91278461646</v>
      </c>
      <c r="AK812" s="83">
        <f t="shared" si="124"/>
        <v>2265000</v>
      </c>
      <c r="AL812" s="83">
        <f t="shared" si="125"/>
        <v>733000</v>
      </c>
      <c r="AM812" s="83">
        <f t="shared" si="126"/>
        <v>2366000</v>
      </c>
    </row>
    <row r="813" spans="1:39">
      <c r="A813" t="str">
        <f t="shared" si="120"/>
        <v>3022Undervisning</v>
      </c>
      <c r="B813" s="6" t="str">
        <f>Data!A813</f>
        <v>3022</v>
      </c>
      <c r="C813" s="7" t="str">
        <f>Data!B813</f>
        <v>Frogn kommune</v>
      </c>
      <c r="D813" s="7" t="str">
        <f>Data!C813</f>
        <v>Undervisning</v>
      </c>
      <c r="E813" s="1">
        <f>Data!D813</f>
        <v>227.03660000000005</v>
      </c>
      <c r="F813" s="1">
        <f>Data!E813+Data!F813</f>
        <v>47233.990129051141</v>
      </c>
      <c r="G813" s="1">
        <f>Data!G813</f>
        <v>0</v>
      </c>
      <c r="H813" s="1">
        <f t="shared" si="121"/>
        <v>116987394.80000001</v>
      </c>
      <c r="I813" s="1">
        <f t="shared" si="122"/>
        <v>0</v>
      </c>
      <c r="J813" s="1">
        <f t="shared" si="123"/>
        <v>14038487.376</v>
      </c>
      <c r="K813" s="1">
        <f>'Innlegging av opplysninger'!$B$4*H813</f>
        <v>15208361.324000003</v>
      </c>
      <c r="L813" s="1"/>
      <c r="M813" s="1">
        <f>'Innlegging av opplysninger'!$B$5*H813</f>
        <v>15325348.718800003</v>
      </c>
      <c r="N813" s="1">
        <f>'Innlegging av opplysninger'!$B$5*I813</f>
        <v>0</v>
      </c>
      <c r="O813" s="1">
        <f>'Innlegging av opplysninger'!$B$5*J813</f>
        <v>1839041.846256</v>
      </c>
      <c r="P813" s="1">
        <f>'Innlegging av opplysninger'!$B$5*K813</f>
        <v>1992295.3334440005</v>
      </c>
      <c r="Q813" s="1"/>
      <c r="R813" s="1">
        <f>'Innlegging av opplysninger'!$C$11*SUM(H813:Q813)</f>
        <v>6284855.3171430007</v>
      </c>
      <c r="S813" s="1">
        <f>'Innlegging av opplysninger'!$C$13*(((H813+J813+M813+O813)*Data!H813)+(J813+O813)*(1-Data!H813)*1.8/12+I813+N813+K813+L813+P813+Q813)</f>
        <v>1153080.4388504887</v>
      </c>
      <c r="T813" s="1">
        <f>'Innlegging av opplysninger'!$C$13*((H813+J813+M813+O813)*(1-Data!H813)-(J813+O813)*(1-Data!H813)*1.8/12)</f>
        <v>7447247.8898715107</v>
      </c>
      <c r="U813" s="1">
        <f>Data!I813</f>
        <v>30.345000000000006</v>
      </c>
      <c r="V813" s="1">
        <f>Data!J813+Data!K813</f>
        <v>48569.156368429714</v>
      </c>
      <c r="W813" s="1">
        <f>Data!L813</f>
        <v>0</v>
      </c>
      <c r="X813" s="1">
        <f t="shared" si="127"/>
        <v>16078156.909090908</v>
      </c>
      <c r="Y813" s="100">
        <f t="shared" si="128"/>
        <v>0</v>
      </c>
      <c r="Z813" s="100">
        <f t="shared" si="129"/>
        <v>2299176.4379999996</v>
      </c>
      <c r="AA813" s="100">
        <f>'Innlegging av opplysninger'!$B$4*X813</f>
        <v>2090160.3981818182</v>
      </c>
      <c r="AB813" s="1"/>
      <c r="AC813" s="1">
        <f>'Innlegging av opplysninger'!$B$5*X813</f>
        <v>2106238.5550909089</v>
      </c>
      <c r="AD813" s="1">
        <f>'Innlegging av opplysninger'!$B$5*Y813</f>
        <v>0</v>
      </c>
      <c r="AE813" s="1">
        <f>'Innlegging av opplysninger'!$B$5*Z813</f>
        <v>301192.11337799998</v>
      </c>
      <c r="AF813" s="1">
        <f>'Innlegging av opplysninger'!$B$5*AA813</f>
        <v>273811.01216181822</v>
      </c>
      <c r="AG813" s="1"/>
      <c r="AH813" s="1">
        <f>'Innlegging av opplysninger'!$C$11*SUM(X813:AG813)</f>
        <v>879651.94618433109</v>
      </c>
      <c r="AI813" s="1">
        <f>'Innlegging av opplysninger'!$C$13*(((X813+Z813+AC813+AE813)*Data!M813)+(Z813+AE813)*(1-Data!M813)*1.8/12+Y813+AD813+AA813+AB813+AF813+AG813)</f>
        <v>164835.10996725239</v>
      </c>
      <c r="AJ813" s="1">
        <f>'Innlegging av opplysninger'!$C$13*((X813+Z813+AC813+AE813)*(1-Data!M813)-(Z813+AE813)*(1-Data!M813)*1.8/12)</f>
        <v>1038899.132179727</v>
      </c>
      <c r="AK813" s="83">
        <f t="shared" si="124"/>
        <v>7165000</v>
      </c>
      <c r="AL813" s="83">
        <f t="shared" si="125"/>
        <v>1318000</v>
      </c>
      <c r="AM813" s="83">
        <f t="shared" si="126"/>
        <v>8486000</v>
      </c>
    </row>
    <row r="814" spans="1:39">
      <c r="A814" t="str">
        <f t="shared" si="120"/>
        <v>3022Barnehager</v>
      </c>
      <c r="B814" s="6" t="str">
        <f>Data!A814</f>
        <v>3022</v>
      </c>
      <c r="C814" s="7" t="str">
        <f>Data!B814</f>
        <v>Frogn kommune</v>
      </c>
      <c r="D814" s="7" t="str">
        <f>Data!C814</f>
        <v>Barnehager</v>
      </c>
      <c r="E814" s="1">
        <f>Data!D814</f>
        <v>109.15799999999999</v>
      </c>
      <c r="F814" s="1">
        <f>Data!E814+Data!F814</f>
        <v>39620.196870591259</v>
      </c>
      <c r="G814" s="1">
        <f>Data!G814</f>
        <v>0</v>
      </c>
      <c r="H814" s="1">
        <f t="shared" si="121"/>
        <v>47180306.727272727</v>
      </c>
      <c r="I814" s="1">
        <f t="shared" si="122"/>
        <v>0</v>
      </c>
      <c r="J814" s="1">
        <f t="shared" si="123"/>
        <v>5661636.8072727267</v>
      </c>
      <c r="K814" s="1">
        <f>'Innlegging av opplysninger'!$B$4*H814</f>
        <v>6133439.874545455</v>
      </c>
      <c r="L814" s="1"/>
      <c r="M814" s="1">
        <f>'Innlegging av opplysninger'!$B$5*H814</f>
        <v>6180620.1812727274</v>
      </c>
      <c r="N814" s="1">
        <f>'Innlegging av opplysninger'!$B$5*I814</f>
        <v>0</v>
      </c>
      <c r="O814" s="1">
        <f>'Innlegging av opplysninger'!$B$5*J814</f>
        <v>741674.42175272724</v>
      </c>
      <c r="P814" s="1">
        <f>'Innlegging av opplysninger'!$B$5*K814</f>
        <v>803480.62356545462</v>
      </c>
      <c r="Q814" s="1"/>
      <c r="R814" s="1">
        <f>'Innlegging av opplysninger'!$C$11*SUM(H814:Q814)</f>
        <v>2534644.0281559094</v>
      </c>
      <c r="S814" s="1">
        <f>'Innlegging av opplysninger'!$C$13*(((H814+J814+M814+O814)*Data!H814)+(J814+O814)*(1-Data!H814)*1.8/12+I814+N814+K814+L814+P814+Q814)</f>
        <v>414696.5732273804</v>
      </c>
      <c r="T814" s="1">
        <f>'Innlegging av opplysninger'!$C$13*((H814+J814+M814+O814)*(1-Data!H814)-(J814+O814)*(1-Data!H814)*1.8/12)</f>
        <v>3053763.6758280746</v>
      </c>
      <c r="U814" s="1">
        <f>Data!I814</f>
        <v>14.129999999999999</v>
      </c>
      <c r="V814" s="1">
        <f>Data!J814+Data!K814</f>
        <v>42314.531729181406</v>
      </c>
      <c r="W814" s="1">
        <f>Data!L814</f>
        <v>0</v>
      </c>
      <c r="X814" s="1">
        <f t="shared" si="127"/>
        <v>6522592.7272727257</v>
      </c>
      <c r="Y814" s="100">
        <f t="shared" si="128"/>
        <v>0</v>
      </c>
      <c r="Z814" s="100">
        <f t="shared" si="129"/>
        <v>932730.75999999966</v>
      </c>
      <c r="AA814" s="100">
        <f>'Innlegging av opplysninger'!$B$4*X814</f>
        <v>847937.05454545433</v>
      </c>
      <c r="AB814" s="1"/>
      <c r="AC814" s="1">
        <f>'Innlegging av opplysninger'!$B$5*X814</f>
        <v>854459.6472727271</v>
      </c>
      <c r="AD814" s="1">
        <f>'Innlegging av opplysninger'!$B$5*Y814</f>
        <v>0</v>
      </c>
      <c r="AE814" s="1">
        <f>'Innlegging av opplysninger'!$B$5*Z814</f>
        <v>122187.72955999996</v>
      </c>
      <c r="AF814" s="1">
        <f>'Innlegging av opplysninger'!$B$5*AA814</f>
        <v>111079.75414545453</v>
      </c>
      <c r="AG814" s="1"/>
      <c r="AH814" s="1">
        <f>'Innlegging av opplysninger'!$C$11*SUM(X814:AG814)</f>
        <v>356857.53156626178</v>
      </c>
      <c r="AI814" s="1">
        <f>'Innlegging av opplysninger'!$C$13*(((X814+Z814+AC814+AE814)*Data!M814)+(Z814+AE814)*(1-Data!M814)*1.8/12+Y814+AD814+AA814+AB814+AF814+AG814)</f>
        <v>58097.238270495262</v>
      </c>
      <c r="AJ814" s="1">
        <f>'Innlegging av opplysninger'!$C$13*((X814+Z814+AC814+AE814)*(1-Data!M814)-(Z814+AE814)*(1-Data!M814)*1.8/12)</f>
        <v>430234.12071491557</v>
      </c>
      <c r="AK814" s="83">
        <f t="shared" si="124"/>
        <v>2892000</v>
      </c>
      <c r="AL814" s="83">
        <f t="shared" si="125"/>
        <v>473000</v>
      </c>
      <c r="AM814" s="83">
        <f t="shared" si="126"/>
        <v>3484000</v>
      </c>
    </row>
    <row r="815" spans="1:39">
      <c r="A815" t="str">
        <f t="shared" si="120"/>
        <v>3022Helse/pleie/omsorg</v>
      </c>
      <c r="B815" s="6" t="str">
        <f>Data!A815</f>
        <v>3022</v>
      </c>
      <c r="C815" s="7" t="str">
        <f>Data!B815</f>
        <v>Frogn kommune</v>
      </c>
      <c r="D815" s="7" t="str">
        <f>Data!C815</f>
        <v>Helse/pleie/omsorg</v>
      </c>
      <c r="E815" s="1">
        <f>Data!D815</f>
        <v>455.81541846621803</v>
      </c>
      <c r="F815" s="1">
        <f>Data!E815+Data!F815</f>
        <v>43249.924288803792</v>
      </c>
      <c r="G815" s="1">
        <f>Data!G815</f>
        <v>700.35882303893436</v>
      </c>
      <c r="H815" s="1">
        <f t="shared" si="121"/>
        <v>215061625.50909105</v>
      </c>
      <c r="I815" s="1">
        <f t="shared" si="122"/>
        <v>3482556.5454545431</v>
      </c>
      <c r="J815" s="1">
        <f t="shared" si="123"/>
        <v>26225301.846545469</v>
      </c>
      <c r="K815" s="1">
        <f>'Innlegging av opplysninger'!$B$4*H815</f>
        <v>27958011.316181839</v>
      </c>
      <c r="L815" s="1"/>
      <c r="M815" s="1">
        <f>'Innlegging av opplysninger'!$B$5*H815</f>
        <v>28173072.941690929</v>
      </c>
      <c r="N815" s="1">
        <f>'Innlegging av opplysninger'!$B$5*I815</f>
        <v>456214.90745454514</v>
      </c>
      <c r="O815" s="1">
        <f>'Innlegging av opplysninger'!$B$5*J815</f>
        <v>3435514.5418974566</v>
      </c>
      <c r="P815" s="1">
        <f>'Innlegging av opplysninger'!$B$5*K815</f>
        <v>3662499.482419821</v>
      </c>
      <c r="Q815" s="1"/>
      <c r="R815" s="1">
        <f>'Innlegging av opplysninger'!$C$11*SUM(H815:Q815)</f>
        <v>11721282.289447956</v>
      </c>
      <c r="S815" s="1">
        <f>'Innlegging av opplysninger'!$C$13*(((H815+J815+M815+O815)*Data!H815)+(J815+O815)*(1-Data!H815)*1.8/12+I815+N815+K815+L815+P815+Q815)</f>
        <v>2174474.4190348322</v>
      </c>
      <c r="T815" s="1">
        <f>'Innlegging av opplysninger'!$C$13*((H815+J815+M815+O815)*(1-Data!H815)-(J815+O815)*(1-Data!H815)*1.8/12)</f>
        <v>13865175.029683422</v>
      </c>
      <c r="U815" s="1">
        <f>Data!I815</f>
        <v>54.371400000000001</v>
      </c>
      <c r="V815" s="1">
        <f>Data!J815+Data!K815</f>
        <v>45481.509565077729</v>
      </c>
      <c r="W815" s="1">
        <f>Data!L815</f>
        <v>899.57974229098363</v>
      </c>
      <c r="X815" s="1">
        <f t="shared" si="127"/>
        <v>26977018.354545459</v>
      </c>
      <c r="Y815" s="100">
        <f t="shared" si="128"/>
        <v>533579.01818181807</v>
      </c>
      <c r="Z815" s="100">
        <f t="shared" si="129"/>
        <v>3934015.4243000005</v>
      </c>
      <c r="AA815" s="100">
        <f>'Innlegging av opplysninger'!$B$4*X815</f>
        <v>3507012.3860909096</v>
      </c>
      <c r="AB815" s="1"/>
      <c r="AC815" s="1">
        <f>'Innlegging av opplysninger'!$B$5*X815</f>
        <v>3533989.4044454554</v>
      </c>
      <c r="AD815" s="1">
        <f>'Innlegging av opplysninger'!$B$5*Y815</f>
        <v>69898.851381818167</v>
      </c>
      <c r="AE815" s="1">
        <f>'Innlegging av opplysninger'!$B$5*Z815</f>
        <v>515356.02058330009</v>
      </c>
      <c r="AF815" s="1">
        <f>'Innlegging av opplysninger'!$B$5*AA815</f>
        <v>459418.62257790915</v>
      </c>
      <c r="AG815" s="1"/>
      <c r="AH815" s="1">
        <f>'Innlegging av opplysninger'!$C$11*SUM(X815:AG815)</f>
        <v>1502150.9471200532</v>
      </c>
      <c r="AI815" s="1">
        <f>'Innlegging av opplysninger'!$C$13*(((X815+Z815+AC815+AE815)*Data!M815)+(Z815+AE815)*(1-Data!M815)*1.8/12+Y815+AD815+AA815+AB815+AF815+AG815)</f>
        <v>294969.3539408599</v>
      </c>
      <c r="AJ815" s="1">
        <f>'Innlegging av opplysninger'!$C$13*((X815+Z815+AC815+AE815)*(1-Data!M815)-(Z815+AE815)*(1-Data!M815)*1.8/12)</f>
        <v>1760605.6263286867</v>
      </c>
      <c r="AK815" s="83">
        <f t="shared" si="124"/>
        <v>13223000</v>
      </c>
      <c r="AL815" s="83">
        <f t="shared" si="125"/>
        <v>2469000</v>
      </c>
      <c r="AM815" s="83">
        <f t="shared" si="126"/>
        <v>15626000</v>
      </c>
    </row>
    <row r="816" spans="1:39">
      <c r="A816" t="str">
        <f t="shared" si="120"/>
        <v>3022Samferdsel og teknikk</v>
      </c>
      <c r="B816" s="6" t="str">
        <f>Data!A816</f>
        <v>3022</v>
      </c>
      <c r="C816" s="7" t="str">
        <f>Data!B816</f>
        <v>Frogn kommune</v>
      </c>
      <c r="D816" s="7" t="str">
        <f>Data!C816</f>
        <v>Samferdsel og teknikk</v>
      </c>
      <c r="E816" s="1">
        <f>Data!D816</f>
        <v>65.534300000000002</v>
      </c>
      <c r="F816" s="1">
        <f>Data!E816+Data!F816</f>
        <v>47651.281796962314</v>
      </c>
      <c r="G816" s="1">
        <f>Data!G816</f>
        <v>84.861362675728586</v>
      </c>
      <c r="H816" s="1">
        <f t="shared" si="121"/>
        <v>34066837.054545462</v>
      </c>
      <c r="I816" s="1">
        <f t="shared" si="122"/>
        <v>60669.054545454543</v>
      </c>
      <c r="J816" s="1">
        <f t="shared" si="123"/>
        <v>4095300.7330909097</v>
      </c>
      <c r="K816" s="1">
        <f>'Innlegging av opplysninger'!$B$4*H816</f>
        <v>4428688.8170909099</v>
      </c>
      <c r="L816" s="1"/>
      <c r="M816" s="1">
        <f>'Innlegging av opplysninger'!$B$5*H816</f>
        <v>4462755.6541454559</v>
      </c>
      <c r="N816" s="1">
        <f>'Innlegging av opplysninger'!$B$5*I816</f>
        <v>7947.6461454545451</v>
      </c>
      <c r="O816" s="1">
        <f>'Innlegging av opplysninger'!$B$5*J816</f>
        <v>536484.39603490918</v>
      </c>
      <c r="P816" s="1">
        <f>'Innlegging av opplysninger'!$B$5*K816</f>
        <v>580158.23503890925</v>
      </c>
      <c r="Q816" s="1"/>
      <c r="R816" s="1">
        <f>'Innlegging av opplysninger'!$C$11*SUM(H816:Q816)</f>
        <v>1833075.9804442234</v>
      </c>
      <c r="S816" s="1">
        <f>'Innlegging av opplysninger'!$C$13*(((H816+J816+M816+O816)*Data!H816)+(J816+O816)*(1-Data!H816)*1.8/12+I816+N816+K816+L816+P816+Q816)</f>
        <v>315571.06499618758</v>
      </c>
      <c r="T816" s="1">
        <f>'Innlegging av opplysninger'!$C$13*((H816+J816+M816+O816)*(1-Data!H816)-(J816+O816)*(1-Data!H816)*1.8/12)</f>
        <v>2192848.6977169602</v>
      </c>
      <c r="U816" s="1">
        <f>Data!I816</f>
        <v>7.5</v>
      </c>
      <c r="V816" s="1">
        <f>Data!J816+Data!K816</f>
        <v>58043.333333333336</v>
      </c>
      <c r="W816" s="1">
        <f>Data!L816</f>
        <v>0</v>
      </c>
      <c r="X816" s="1">
        <f t="shared" si="127"/>
        <v>4749000</v>
      </c>
      <c r="Y816" s="100">
        <f t="shared" si="128"/>
        <v>0</v>
      </c>
      <c r="Z816" s="100">
        <f t="shared" si="129"/>
        <v>679107</v>
      </c>
      <c r="AA816" s="100">
        <f>'Innlegging av opplysninger'!$B$4*X816</f>
        <v>617370</v>
      </c>
      <c r="AB816" s="1"/>
      <c r="AC816" s="1">
        <f>'Innlegging av opplysninger'!$B$5*X816</f>
        <v>622119</v>
      </c>
      <c r="AD816" s="1">
        <f>'Innlegging av opplysninger'!$B$5*Y816</f>
        <v>0</v>
      </c>
      <c r="AE816" s="1">
        <f>'Innlegging av opplysninger'!$B$5*Z816</f>
        <v>88963.017000000007</v>
      </c>
      <c r="AF816" s="1">
        <f>'Innlegging av opplysninger'!$B$5*AA816</f>
        <v>80875.47</v>
      </c>
      <c r="AG816" s="1"/>
      <c r="AH816" s="1">
        <f>'Innlegging av opplysninger'!$C$11*SUM(X816:AG816)</f>
        <v>259822.51050599999</v>
      </c>
      <c r="AI816" s="1">
        <f>'Innlegging av opplysninger'!$C$13*(((X816+Z816+AC816+AE816)*Data!M816)+(Z816+AE816)*(1-Data!M816)*1.8/12+Y816+AD816+AA816+AB816+AF816+AG816)</f>
        <v>72473.086581267256</v>
      </c>
      <c r="AJ816" s="1">
        <f>'Innlegging av opplysninger'!$C$13*((X816+Z816+AC816+AE816)*(1-Data!M816)-(Z816+AE816)*(1-Data!M816)*1.8/12)</f>
        <v>283073.50674273272</v>
      </c>
      <c r="AK816" s="83">
        <f t="shared" si="124"/>
        <v>2093000</v>
      </c>
      <c r="AL816" s="83">
        <f t="shared" si="125"/>
        <v>388000</v>
      </c>
      <c r="AM816" s="83">
        <f t="shared" si="126"/>
        <v>2476000</v>
      </c>
    </row>
    <row r="817" spans="1:39">
      <c r="A817" t="str">
        <f t="shared" si="120"/>
        <v>3022Annet</v>
      </c>
      <c r="B817" s="6" t="str">
        <f>Data!A817</f>
        <v>3022</v>
      </c>
      <c r="C817" s="7" t="str">
        <f>Data!B817</f>
        <v>Frogn kommune</v>
      </c>
      <c r="D817" s="7" t="str">
        <f>Data!C817</f>
        <v>Annet</v>
      </c>
      <c r="E817" s="1">
        <f>Data!D817</f>
        <v>57.099599999999995</v>
      </c>
      <c r="F817" s="1">
        <f>Data!E817+Data!F817</f>
        <v>46776.199716518749</v>
      </c>
      <c r="G817" s="1">
        <f>Data!G817</f>
        <v>130.73173892636729</v>
      </c>
      <c r="H817" s="1">
        <f t="shared" si="121"/>
        <v>29137115.92727273</v>
      </c>
      <c r="I817" s="1">
        <f t="shared" si="122"/>
        <v>81433.418181818182</v>
      </c>
      <c r="J817" s="1">
        <f t="shared" si="123"/>
        <v>3506225.9214545456</v>
      </c>
      <c r="K817" s="1">
        <f>'Innlegging av opplysninger'!$B$4*H817</f>
        <v>3787825.070545455</v>
      </c>
      <c r="L817" s="1"/>
      <c r="M817" s="1">
        <f>'Innlegging av opplysninger'!$B$5*H817</f>
        <v>3816962.1864727279</v>
      </c>
      <c r="N817" s="1">
        <f>'Innlegging av opplysninger'!$B$5*I817</f>
        <v>10667.777781818182</v>
      </c>
      <c r="O817" s="1">
        <f>'Innlegging av opplysninger'!$B$5*J817</f>
        <v>459315.59571054549</v>
      </c>
      <c r="P817" s="1">
        <f>'Innlegging av opplysninger'!$B$5*K817</f>
        <v>496205.08424145461</v>
      </c>
      <c r="Q817" s="1"/>
      <c r="R817" s="1">
        <f>'Innlegging av opplysninger'!$C$11*SUM(H817:Q817)</f>
        <v>1569238.537303122</v>
      </c>
      <c r="S817" s="1">
        <f>'Innlegging av opplysninger'!$C$13*(((H817+J817+M817+O817)*Data!H817)+(J817+O817)*(1-Data!H817)*1.8/12+I817+N817+K817+L817+P817+Q817)</f>
        <v>318623.06548259757</v>
      </c>
      <c r="T817" s="1">
        <f>'Innlegging av opplysninger'!$C$13*((H817+J817+M817+O817)*(1-Data!H817)-(J817+O817)*(1-Data!H817)*1.8/12)</f>
        <v>1828755.9855637788</v>
      </c>
      <c r="U817" s="1">
        <f>Data!I817</f>
        <v>5.57</v>
      </c>
      <c r="V817" s="1">
        <f>Data!J817+Data!K817</f>
        <v>47604.520047875514</v>
      </c>
      <c r="W817" s="1">
        <f>Data!L817</f>
        <v>100.77378815080789</v>
      </c>
      <c r="X817" s="1">
        <f t="shared" si="127"/>
        <v>2892623.7454545451</v>
      </c>
      <c r="Y817" s="100">
        <f t="shared" si="128"/>
        <v>6123.3818181818178</v>
      </c>
      <c r="Z817" s="100">
        <f t="shared" si="129"/>
        <v>414520.83919999993</v>
      </c>
      <c r="AA817" s="100">
        <f>'Innlegging av opplysninger'!$B$4*X817</f>
        <v>376041.08690909087</v>
      </c>
      <c r="AB817" s="1"/>
      <c r="AC817" s="1">
        <f>'Innlegging av opplysninger'!$B$5*X817</f>
        <v>378933.7106545454</v>
      </c>
      <c r="AD817" s="1">
        <f>'Innlegging av opplysninger'!$B$5*Y817</f>
        <v>802.16301818181819</v>
      </c>
      <c r="AE817" s="1">
        <f>'Innlegging av opplysninger'!$B$5*Z817</f>
        <v>54302.22993519999</v>
      </c>
      <c r="AF817" s="1">
        <f>'Innlegging av opplysninger'!$B$5*AA817</f>
        <v>49261.382385090903</v>
      </c>
      <c r="AG817" s="1"/>
      <c r="AH817" s="1">
        <f>'Innlegging av opplysninger'!$C$11*SUM(X817:AG817)</f>
        <v>158559.12449624375</v>
      </c>
      <c r="AI817" s="1">
        <f>'Innlegging av opplysninger'!$C$13*(((X817+Z817+AC817+AE817)*Data!M817)+(Z817+AE817)*(1-Data!M817)*1.8/12+Y817+AD817+AA817+AB817+AF817+AG817)</f>
        <v>28000.269697162945</v>
      </c>
      <c r="AJ817" s="1">
        <f>'Innlegging av opplysninger'!$C$13*((X817+Z817+AC817+AE817)*(1-Data!M817)-(Z817+AE817)*(1-Data!M817)*1.8/12)</f>
        <v>188975.37435032852</v>
      </c>
      <c r="AK817" s="83">
        <f t="shared" si="124"/>
        <v>1728000</v>
      </c>
      <c r="AL817" s="83">
        <f t="shared" si="125"/>
        <v>347000</v>
      </c>
      <c r="AM817" s="83">
        <f t="shared" si="126"/>
        <v>2018000</v>
      </c>
    </row>
    <row r="818" spans="1:39">
      <c r="A818" t="str">
        <f t="shared" si="120"/>
        <v>3023Alle</v>
      </c>
      <c r="B818" s="6" t="str">
        <f>Data!A818</f>
        <v>3023</v>
      </c>
      <c r="C818" s="7" t="str">
        <f>Data!B818</f>
        <v>Nesodden kommune</v>
      </c>
      <c r="D818" s="7" t="str">
        <f>Data!C818</f>
        <v>Alle</v>
      </c>
      <c r="E818" s="1">
        <f>Data!D818</f>
        <v>946.12717732427768</v>
      </c>
      <c r="F818" s="1">
        <f>Data!E818+Data!F818</f>
        <v>47282.210194737076</v>
      </c>
      <c r="G818" s="1">
        <f>Data!G818</f>
        <v>328.61311613442672</v>
      </c>
      <c r="H818" s="1">
        <f t="shared" si="121"/>
        <v>488018008.02763391</v>
      </c>
      <c r="I818" s="1">
        <f t="shared" si="122"/>
        <v>3391743.2727272743</v>
      </c>
      <c r="J818" s="1">
        <f t="shared" si="123"/>
        <v>58969170.156043336</v>
      </c>
      <c r="K818" s="1">
        <f>'Innlegging av opplysninger'!$B$4*H818</f>
        <v>63442341.043592408</v>
      </c>
      <c r="L818" s="1"/>
      <c r="M818" s="1">
        <f>'Innlegging av opplysninger'!$B$5*H818</f>
        <v>63930359.051620044</v>
      </c>
      <c r="N818" s="1">
        <f>'Innlegging av opplysninger'!$B$5*I818</f>
        <v>444318.36872727296</v>
      </c>
      <c r="O818" s="1">
        <f>'Innlegging av opplysninger'!$B$5*J818</f>
        <v>7724961.290441677</v>
      </c>
      <c r="P818" s="1">
        <f>'Innlegging av opplysninger'!$B$5*K818</f>
        <v>8310946.6767106056</v>
      </c>
      <c r="Q818" s="1"/>
      <c r="R818" s="1">
        <f>'Innlegging av opplysninger'!$C$11*SUM(H818:Q818)</f>
        <v>26380810.219724864</v>
      </c>
      <c r="S818" s="1">
        <f>'Innlegging av opplysninger'!$C$13*(((H818+J818+M818+O818)*Data!H818)+(J818+O818)*(1-Data!H818)*1.8/12+I818+N818+K818+L818+P818+Q818)</f>
        <v>5076873.0935229082</v>
      </c>
      <c r="T818" s="1">
        <f>'Innlegging av opplysninger'!$C$13*((H818+J818+M818+O818)*(1-Data!H818)-(J818+O818)*(1-Data!H818)*1.8/12)</f>
        <v>31023182.996626902</v>
      </c>
      <c r="U818" s="1">
        <f>Data!I818</f>
        <v>144.07349570077383</v>
      </c>
      <c r="V818" s="1">
        <f>Data!J818+Data!K818</f>
        <v>49237.150678982005</v>
      </c>
      <c r="W818" s="1">
        <f>Data!L818</f>
        <v>428.31257546608254</v>
      </c>
      <c r="X818" s="1">
        <f t="shared" si="127"/>
        <v>77386564.545454547</v>
      </c>
      <c r="Y818" s="100">
        <f t="shared" si="128"/>
        <v>673183.52727272734</v>
      </c>
      <c r="Z818" s="100">
        <f t="shared" si="129"/>
        <v>11162543.974400001</v>
      </c>
      <c r="AA818" s="100">
        <f>'Innlegging av opplysninger'!$B$4*X818</f>
        <v>10060253.390909091</v>
      </c>
      <c r="AB818" s="1"/>
      <c r="AC818" s="1">
        <f>'Innlegging av opplysninger'!$B$5*X818</f>
        <v>10137639.955454547</v>
      </c>
      <c r="AD818" s="1">
        <f>'Innlegging av opplysninger'!$B$5*Y818</f>
        <v>88187.042072727287</v>
      </c>
      <c r="AE818" s="1">
        <f>'Innlegging av opplysninger'!$B$5*Z818</f>
        <v>1462293.2606464</v>
      </c>
      <c r="AF818" s="1">
        <f>'Innlegging av opplysninger'!$B$5*AA818</f>
        <v>1317893.1942090909</v>
      </c>
      <c r="AG818" s="1"/>
      <c r="AH818" s="1">
        <f>'Innlegging av opplysninger'!$C$11*SUM(X818:AG818)</f>
        <v>4266965.2378359269</v>
      </c>
      <c r="AI818" s="1">
        <f>'Innlegging av opplysninger'!$C$13*(((X818+Z818+AC818+AE818)*Data!M818)+(Z818+AE818)*(1-Data!M818)*1.8/12+Y818+AD818+AA818+AB818+AF818+AG818)</f>
        <v>869984.42387883971</v>
      </c>
      <c r="AJ818" s="1">
        <f>'Innlegging av opplysninger'!$C$13*((X818+Z818+AC818+AE818)*(1-Data!M818)-(Z818+AE818)*(1-Data!M818)*1.8/12)</f>
        <v>4969020.6384229548</v>
      </c>
      <c r="AK818" s="83">
        <f t="shared" si="124"/>
        <v>30648000</v>
      </c>
      <c r="AL818" s="83">
        <f t="shared" si="125"/>
        <v>5947000</v>
      </c>
      <c r="AM818" s="83">
        <f t="shared" si="126"/>
        <v>35992000</v>
      </c>
    </row>
    <row r="819" spans="1:39">
      <c r="A819" t="str">
        <f t="shared" si="120"/>
        <v>3023Administrasjon</v>
      </c>
      <c r="B819" s="6" t="str">
        <f>Data!A819</f>
        <v>3023</v>
      </c>
      <c r="C819" s="7" t="str">
        <f>Data!B819</f>
        <v>Nesodden kommune</v>
      </c>
      <c r="D819" s="7" t="str">
        <f>Data!C819</f>
        <v>Administrasjon</v>
      </c>
      <c r="E819" s="1">
        <f>Data!D819</f>
        <v>47.3</v>
      </c>
      <c r="F819" s="1">
        <f>Data!E819+Data!F819</f>
        <v>59549.54193093731</v>
      </c>
      <c r="G819" s="1">
        <f>Data!G819</f>
        <v>9.9619450317124745</v>
      </c>
      <c r="H819" s="1">
        <f t="shared" si="121"/>
        <v>30727563.636363648</v>
      </c>
      <c r="I819" s="1">
        <f t="shared" si="122"/>
        <v>5140.363636363636</v>
      </c>
      <c r="J819" s="1">
        <f t="shared" si="123"/>
        <v>3687924.4800000014</v>
      </c>
      <c r="K819" s="1">
        <f>'Innlegging av opplysninger'!$B$4*H819</f>
        <v>3994583.2727272743</v>
      </c>
      <c r="L819" s="1"/>
      <c r="M819" s="1">
        <f>'Innlegging av opplysninger'!$B$5*H819</f>
        <v>4025310.8363636378</v>
      </c>
      <c r="N819" s="1">
        <f>'Innlegging av opplysninger'!$B$5*I819</f>
        <v>673.38763636363637</v>
      </c>
      <c r="O819" s="1">
        <f>'Innlegging av opplysninger'!$B$5*J819</f>
        <v>483118.10688000021</v>
      </c>
      <c r="P819" s="1">
        <f>'Innlegging av opplysninger'!$B$5*K819</f>
        <v>523290.40872727294</v>
      </c>
      <c r="Q819" s="1"/>
      <c r="R819" s="1">
        <f>'Innlegging av opplysninger'!$C$11*SUM(H819:Q819)</f>
        <v>1651008.9707087132</v>
      </c>
      <c r="S819" s="1">
        <f>'Innlegging av opplysninger'!$C$13*(((H819+J819+M819+O819)*Data!H819)+(J819+O819)*(1-Data!H819)*1.8/12+I819+N819+K819+L819+P819+Q819)</f>
        <v>514780.25096541137</v>
      </c>
      <c r="T819" s="1">
        <f>'Innlegging av opplysninger'!$C$13*((H819+J819+M819+O819)*(1-Data!H819)-(J819+O819)*(1-Data!H819)*1.8/12)</f>
        <v>1744495.1826359858</v>
      </c>
      <c r="U819" s="1">
        <f>Data!I819</f>
        <v>7</v>
      </c>
      <c r="V819" s="1">
        <f>Data!J819+Data!K819</f>
        <v>62938.023809523809</v>
      </c>
      <c r="W819" s="1">
        <f>Data!L819</f>
        <v>0</v>
      </c>
      <c r="X819" s="1">
        <f t="shared" si="127"/>
        <v>4806176.3636363633</v>
      </c>
      <c r="Y819" s="100">
        <f t="shared" si="128"/>
        <v>0</v>
      </c>
      <c r="Z819" s="100">
        <f t="shared" si="129"/>
        <v>687283.21999999986</v>
      </c>
      <c r="AA819" s="100">
        <f>'Innlegging av opplysninger'!$B$4*X819</f>
        <v>624802.92727272725</v>
      </c>
      <c r="AB819" s="1"/>
      <c r="AC819" s="1">
        <f>'Innlegging av opplysninger'!$B$5*X819</f>
        <v>629609.10363636364</v>
      </c>
      <c r="AD819" s="1">
        <f>'Innlegging av opplysninger'!$B$5*Y819</f>
        <v>0</v>
      </c>
      <c r="AE819" s="1">
        <f>'Innlegging av opplysninger'!$B$5*Z819</f>
        <v>90034.101819999982</v>
      </c>
      <c r="AF819" s="1">
        <f>'Innlegging av opplysninger'!$B$5*AA819</f>
        <v>81849.18347272728</v>
      </c>
      <c r="AG819" s="1"/>
      <c r="AH819" s="1">
        <f>'Innlegging av opplysninger'!$C$11*SUM(X819:AG819)</f>
        <v>262950.68619385082</v>
      </c>
      <c r="AI819" s="1">
        <f>'Innlegging av opplysninger'!$C$13*(((X819+Z819+AC819+AE819)*Data!M819)+(Z819+AE819)*(1-Data!M819)*1.8/12+Y819+AD819+AA819+AB819+AF819+AG819)</f>
        <v>96842.468101746519</v>
      </c>
      <c r="AJ819" s="1">
        <f>'Innlegging av opplysninger'!$C$13*((X819+Z819+AC819+AE819)*(1-Data!M819)-(Z819+AE819)*(1-Data!M819)*1.8/12)</f>
        <v>262984.78668983892</v>
      </c>
      <c r="AK819" s="83">
        <f t="shared" si="124"/>
        <v>1914000</v>
      </c>
      <c r="AL819" s="83">
        <f t="shared" si="125"/>
        <v>612000</v>
      </c>
      <c r="AM819" s="83">
        <f t="shared" si="126"/>
        <v>2007000</v>
      </c>
    </row>
    <row r="820" spans="1:39">
      <c r="A820" t="str">
        <f t="shared" si="120"/>
        <v>3023Undervisning</v>
      </c>
      <c r="B820" s="6" t="str">
        <f>Data!A820</f>
        <v>3023</v>
      </c>
      <c r="C820" s="7" t="str">
        <f>Data!B820</f>
        <v>Nesodden kommune</v>
      </c>
      <c r="D820" s="7" t="str">
        <f>Data!C820</f>
        <v>Undervisning</v>
      </c>
      <c r="E820" s="1">
        <f>Data!D820</f>
        <v>327.38353399964302</v>
      </c>
      <c r="F820" s="1">
        <f>Data!E820+Data!F820</f>
        <v>48417.305748035731</v>
      </c>
      <c r="G820" s="1">
        <f>Data!G820</f>
        <v>1.4907591534537352</v>
      </c>
      <c r="H820" s="1">
        <f t="shared" si="121"/>
        <v>172920312.68217999</v>
      </c>
      <c r="I820" s="1">
        <f t="shared" si="122"/>
        <v>5324.181818181818</v>
      </c>
      <c r="J820" s="1">
        <f t="shared" si="123"/>
        <v>20751076.42367978</v>
      </c>
      <c r="K820" s="1">
        <f>'Innlegging av opplysninger'!$B$4*H820</f>
        <v>22479640.648683399</v>
      </c>
      <c r="L820" s="1"/>
      <c r="M820" s="1">
        <f>'Innlegging av opplysninger'!$B$5*H820</f>
        <v>22652560.961365581</v>
      </c>
      <c r="N820" s="1">
        <f>'Innlegging av opplysninger'!$B$5*I820</f>
        <v>697.46781818181819</v>
      </c>
      <c r="O820" s="1">
        <f>'Innlegging av opplysninger'!$B$5*J820</f>
        <v>2718391.0115020513</v>
      </c>
      <c r="P820" s="1">
        <f>'Innlegging av opplysninger'!$B$5*K820</f>
        <v>2944832.9249775256</v>
      </c>
      <c r="Q820" s="1"/>
      <c r="R820" s="1">
        <f>'Innlegging av opplysninger'!$C$11*SUM(H820:Q820)</f>
        <v>9289967.7794769369</v>
      </c>
      <c r="S820" s="1">
        <f>'Innlegging av opplysninger'!$C$13*(((H820+J820+M820+O820)*Data!H820)+(J820+O820)*(1-Data!H820)*1.8/12+I820+N820+K820+L820+P820+Q820)</f>
        <v>1720648.0741513181</v>
      </c>
      <c r="T820" s="1">
        <f>'Innlegging av opplysninger'!$C$13*((H820+J820+M820+O820)*(1-Data!H820)-(J820+O820)*(1-Data!H820)*1.8/12)</f>
        <v>10991939.413553966</v>
      </c>
      <c r="U820" s="1">
        <f>Data!I820</f>
        <v>45.505000000000003</v>
      </c>
      <c r="V820" s="1">
        <f>Data!J820+Data!K820</f>
        <v>47536.327509797447</v>
      </c>
      <c r="W820" s="1">
        <f>Data!L820</f>
        <v>0</v>
      </c>
      <c r="X820" s="1">
        <f t="shared" si="127"/>
        <v>23597897.272727266</v>
      </c>
      <c r="Y820" s="100">
        <f t="shared" si="128"/>
        <v>0</v>
      </c>
      <c r="Z820" s="100">
        <f t="shared" si="129"/>
        <v>3374499.3099999987</v>
      </c>
      <c r="AA820" s="100">
        <f>'Innlegging av opplysninger'!$B$4*X820</f>
        <v>3067726.6454545446</v>
      </c>
      <c r="AB820" s="1"/>
      <c r="AC820" s="1">
        <f>'Innlegging av opplysninger'!$B$5*X820</f>
        <v>3091324.542727272</v>
      </c>
      <c r="AD820" s="1">
        <f>'Innlegging av opplysninger'!$B$5*Y820</f>
        <v>0</v>
      </c>
      <c r="AE820" s="1">
        <f>'Innlegging av opplysninger'!$B$5*Z820</f>
        <v>442059.40960999986</v>
      </c>
      <c r="AF820" s="1">
        <f>'Innlegging av opplysninger'!$B$5*AA820</f>
        <v>401872.19055454538</v>
      </c>
      <c r="AG820" s="1"/>
      <c r="AH820" s="1">
        <f>'Innlegging av opplysninger'!$C$11*SUM(X820:AG820)</f>
        <v>1291064.4161007977</v>
      </c>
      <c r="AI820" s="1">
        <f>'Innlegging av opplysninger'!$C$13*(((X820+Z820+AC820+AE820)*Data!M820)+(Z820+AE820)*(1-Data!M820)*1.8/12+Y820+AD820+AA820+AB820+AF820+AG820)</f>
        <v>229993.86667778884</v>
      </c>
      <c r="AJ820" s="1">
        <f>'Innlegging av opplysninger'!$C$13*((X820+Z820+AC820+AE820)*(1-Data!M820)-(Z820+AE820)*(1-Data!M820)*1.8/12)</f>
        <v>1536725.8606180395</v>
      </c>
      <c r="AK820" s="83">
        <f t="shared" si="124"/>
        <v>10581000</v>
      </c>
      <c r="AL820" s="83">
        <f t="shared" si="125"/>
        <v>1951000</v>
      </c>
      <c r="AM820" s="83">
        <f t="shared" si="126"/>
        <v>12529000</v>
      </c>
    </row>
    <row r="821" spans="1:39">
      <c r="A821" t="str">
        <f t="shared" si="120"/>
        <v>3023Barnehager</v>
      </c>
      <c r="B821" s="6" t="str">
        <f>Data!A821</f>
        <v>3023</v>
      </c>
      <c r="C821" s="7" t="str">
        <f>Data!B821</f>
        <v>Nesodden kommune</v>
      </c>
      <c r="D821" s="7" t="str">
        <f>Data!C821</f>
        <v>Barnehager</v>
      </c>
      <c r="E821" s="1">
        <f>Data!D821</f>
        <v>154.30000000000001</v>
      </c>
      <c r="F821" s="1">
        <f>Data!E821+Data!F821</f>
        <v>42365.511719593887</v>
      </c>
      <c r="G821" s="1">
        <f>Data!G821</f>
        <v>1.0550874918988982</v>
      </c>
      <c r="H821" s="1">
        <f t="shared" si="121"/>
        <v>71312710.454545498</v>
      </c>
      <c r="I821" s="1">
        <f t="shared" si="122"/>
        <v>1775.9999999999998</v>
      </c>
      <c r="J821" s="1">
        <f t="shared" si="123"/>
        <v>8557738.3745454587</v>
      </c>
      <c r="K821" s="1">
        <f>'Innlegging av opplysninger'!$B$4*H821</f>
        <v>9270652.3590909149</v>
      </c>
      <c r="L821" s="1"/>
      <c r="M821" s="1">
        <f>'Innlegging av opplysninger'!$B$5*H821</f>
        <v>9341965.0695454609</v>
      </c>
      <c r="N821" s="1">
        <f>'Innlegging av opplysninger'!$B$5*I821</f>
        <v>232.65599999999998</v>
      </c>
      <c r="O821" s="1">
        <f>'Innlegging av opplysninger'!$B$5*J821</f>
        <v>1121063.7270654552</v>
      </c>
      <c r="P821" s="1">
        <f>'Innlegging av opplysninger'!$B$5*K821</f>
        <v>1214455.45904091</v>
      </c>
      <c r="Q821" s="1"/>
      <c r="R821" s="1">
        <f>'Innlegging av opplysninger'!$C$11*SUM(H821:Q821)</f>
        <v>3831182.5757936803</v>
      </c>
      <c r="S821" s="1">
        <f>'Innlegging av opplysninger'!$C$13*(((H821+J821+M821+O821)*Data!H821)+(J821+O821)*(1-Data!H821)*1.8/12+I821+N821+K821+L821+P821+Q821)</f>
        <v>640876.04983514512</v>
      </c>
      <c r="T821" s="1">
        <f>'Innlegging av opplysninger'!$C$13*((H821+J821+M821+O821)*(1-Data!H821)-(J821+O821)*(1-Data!H821)*1.8/12)</f>
        <v>4601794.8433562061</v>
      </c>
      <c r="U821" s="1">
        <f>Data!I821</f>
        <v>16.600000000000001</v>
      </c>
      <c r="V821" s="1">
        <f>Data!J821+Data!K821</f>
        <v>48582.259036144576</v>
      </c>
      <c r="W821" s="1">
        <f>Data!L821</f>
        <v>0</v>
      </c>
      <c r="X821" s="1">
        <f t="shared" si="127"/>
        <v>8797805.4545454551</v>
      </c>
      <c r="Y821" s="100">
        <f t="shared" si="128"/>
        <v>0</v>
      </c>
      <c r="Z821" s="100">
        <f t="shared" si="129"/>
        <v>1258086.18</v>
      </c>
      <c r="AA821" s="100">
        <f>'Innlegging av opplysninger'!$B$4*X821</f>
        <v>1143714.7090909092</v>
      </c>
      <c r="AB821" s="1"/>
      <c r="AC821" s="1">
        <f>'Innlegging av opplysninger'!$B$5*X821</f>
        <v>1152512.5145454546</v>
      </c>
      <c r="AD821" s="1">
        <f>'Innlegging av opplysninger'!$B$5*Y821</f>
        <v>0</v>
      </c>
      <c r="AE821" s="1">
        <f>'Innlegging av opplysninger'!$B$5*Z821</f>
        <v>164809.28958000001</v>
      </c>
      <c r="AF821" s="1">
        <f>'Innlegging av opplysninger'!$B$5*AA821</f>
        <v>149826.6268909091</v>
      </c>
      <c r="AG821" s="1"/>
      <c r="AH821" s="1">
        <f>'Innlegging av opplysninger'!$C$11*SUM(X821:AG821)</f>
        <v>481336.68143680366</v>
      </c>
      <c r="AI821" s="1">
        <f>'Innlegging av opplysninger'!$C$13*(((X821+Z821+AC821+AE821)*Data!M821)+(Z821+AE821)*(1-Data!M821)*1.8/12+Y821+AD821+AA821+AB821+AF821+AG821)</f>
        <v>100544.92365787528</v>
      </c>
      <c r="AJ821" s="1">
        <f>'Innlegging av opplysninger'!$C$13*((X821+Z821+AC821+AE821)*(1-Data!M821)-(Z821+AE821)*(1-Data!M821)*1.8/12)</f>
        <v>558126.32462406647</v>
      </c>
      <c r="AK821" s="83">
        <f t="shared" si="124"/>
        <v>4313000</v>
      </c>
      <c r="AL821" s="83">
        <f t="shared" si="125"/>
        <v>741000</v>
      </c>
      <c r="AM821" s="83">
        <f t="shared" si="126"/>
        <v>5160000</v>
      </c>
    </row>
    <row r="822" spans="1:39">
      <c r="A822" t="str">
        <f t="shared" si="120"/>
        <v>3023Helse/pleie/omsorg</v>
      </c>
      <c r="B822" s="6" t="str">
        <f>Data!A822</f>
        <v>3023</v>
      </c>
      <c r="C822" s="7" t="str">
        <f>Data!B822</f>
        <v>Nesodden kommune</v>
      </c>
      <c r="D822" s="7" t="str">
        <f>Data!C822</f>
        <v>Helse/pleie/omsorg</v>
      </c>
      <c r="E822" s="1">
        <f>Data!D822</f>
        <v>339.67514332463406</v>
      </c>
      <c r="F822" s="1">
        <f>Data!E822+Data!F822</f>
        <v>46484.241952345787</v>
      </c>
      <c r="G822" s="1">
        <f>Data!G822</f>
        <v>904.59380392853177</v>
      </c>
      <c r="H822" s="1">
        <f t="shared" si="121"/>
        <v>172249544.15454569</v>
      </c>
      <c r="I822" s="1">
        <f t="shared" si="122"/>
        <v>3352014.8727272721</v>
      </c>
      <c r="J822" s="1">
        <f t="shared" si="123"/>
        <v>21072187.083272755</v>
      </c>
      <c r="K822" s="1">
        <f>'Innlegging av opplysninger'!$B$4*H822</f>
        <v>22392440.74009094</v>
      </c>
      <c r="L822" s="1"/>
      <c r="M822" s="1">
        <f>'Innlegging av opplysninger'!$B$5*H822</f>
        <v>22564690.284245487</v>
      </c>
      <c r="N822" s="1">
        <f>'Innlegging av opplysninger'!$B$5*I822</f>
        <v>439113.94832727266</v>
      </c>
      <c r="O822" s="1">
        <f>'Innlegging av opplysninger'!$B$5*J822</f>
        <v>2760456.5079087312</v>
      </c>
      <c r="P822" s="1">
        <f>'Innlegging av opplysninger'!$B$5*K822</f>
        <v>2933409.7369519132</v>
      </c>
      <c r="Q822" s="1"/>
      <c r="R822" s="1">
        <f>'Innlegging av opplysninger'!$C$11*SUM(H822:Q822)</f>
        <v>9415026.5784666631</v>
      </c>
      <c r="S822" s="1">
        <f>'Innlegging av opplysninger'!$C$13*(((H822+J822+M822+O822)*Data!H822)+(J822+O822)*(1-Data!H822)*1.8/12+I822+N822+K822+L822+P822+Q822)</f>
        <v>1821935.0875109872</v>
      </c>
      <c r="T822" s="1">
        <f>'Innlegging av opplysninger'!$C$13*((H822+J822+M822+O822)*(1-Data!H822)-(J822+O822)*(1-Data!H822)*1.8/12)</f>
        <v>11061785.493548656</v>
      </c>
      <c r="U822" s="1">
        <f>Data!I822</f>
        <v>56.064095700773869</v>
      </c>
      <c r="V822" s="1">
        <f>Data!J822+Data!K822</f>
        <v>49208.961882805364</v>
      </c>
      <c r="W822" s="1">
        <f>Data!L822</f>
        <v>1082.5174158505563</v>
      </c>
      <c r="X822" s="1">
        <f t="shared" si="127"/>
        <v>30096610.345454544</v>
      </c>
      <c r="Y822" s="100">
        <f t="shared" si="128"/>
        <v>662076.65454545466</v>
      </c>
      <c r="Z822" s="100">
        <f t="shared" si="129"/>
        <v>4398492.2409999995</v>
      </c>
      <c r="AA822" s="100">
        <f>'Innlegging av opplysninger'!$B$4*X822</f>
        <v>3912559.344909091</v>
      </c>
      <c r="AB822" s="1"/>
      <c r="AC822" s="1">
        <f>'Innlegging av opplysninger'!$B$5*X822</f>
        <v>3942655.9552545454</v>
      </c>
      <c r="AD822" s="1">
        <f>'Innlegging av opplysninger'!$B$5*Y822</f>
        <v>86732.041745454568</v>
      </c>
      <c r="AE822" s="1">
        <f>'Innlegging av opplysninger'!$B$5*Z822</f>
        <v>576202.48357099993</v>
      </c>
      <c r="AF822" s="1">
        <f>'Innlegging av opplysninger'!$B$5*AA822</f>
        <v>512545.27418309095</v>
      </c>
      <c r="AG822" s="1"/>
      <c r="AH822" s="1">
        <f>'Innlegging av opplysninger'!$C$11*SUM(X822:AG822)</f>
        <v>1679139.2249452011</v>
      </c>
      <c r="AI822" s="1">
        <f>'Innlegging av opplysninger'!$C$13*(((X822+Z822+AC822+AE822)*Data!M822)+(Z822+AE822)*(1-Data!M822)*1.8/12+Y822+AD822+AA822+AB822+AF822+AG822)</f>
        <v>346654.52790336829</v>
      </c>
      <c r="AJ822" s="1">
        <f>'Innlegging av opplysninger'!$C$13*((X822+Z822+AC822+AE822)*(1-Data!M822)-(Z822+AE822)*(1-Data!M822)*1.8/12)</f>
        <v>1951114.9378111169</v>
      </c>
      <c r="AK822" s="83">
        <f t="shared" si="124"/>
        <v>11094000</v>
      </c>
      <c r="AL822" s="83">
        <f t="shared" si="125"/>
        <v>2169000</v>
      </c>
      <c r="AM822" s="83">
        <f t="shared" si="126"/>
        <v>13013000</v>
      </c>
    </row>
    <row r="823" spans="1:39">
      <c r="A823" t="str">
        <f t="shared" si="120"/>
        <v>3023Samferdsel og teknikk</v>
      </c>
      <c r="B823" s="6" t="str">
        <f>Data!A823</f>
        <v>3023</v>
      </c>
      <c r="C823" s="7" t="str">
        <f>Data!B823</f>
        <v>Nesodden kommune</v>
      </c>
      <c r="D823" s="7" t="str">
        <f>Data!C823</f>
        <v>Samferdsel og teknikk</v>
      </c>
      <c r="E823" s="1">
        <f>Data!D823</f>
        <v>58.513399999999983</v>
      </c>
      <c r="F823" s="1">
        <f>Data!E823+Data!F823</f>
        <v>48637.638586489033</v>
      </c>
      <c r="G823" s="1">
        <f>Data!G823</f>
        <v>35.326267145645282</v>
      </c>
      <c r="H823" s="1">
        <f t="shared" si="121"/>
        <v>31046766.563636359</v>
      </c>
      <c r="I823" s="1">
        <f t="shared" si="122"/>
        <v>22549.745454545453</v>
      </c>
      <c r="J823" s="1">
        <f t="shared" si="123"/>
        <v>3728317.9570909087</v>
      </c>
      <c r="K823" s="1">
        <f>'Innlegging av opplysninger'!$B$4*H823</f>
        <v>4036079.6532727266</v>
      </c>
      <c r="L823" s="1"/>
      <c r="M823" s="1">
        <f>'Innlegging av opplysninger'!$B$5*H823</f>
        <v>4067126.4198363633</v>
      </c>
      <c r="N823" s="1">
        <f>'Innlegging av opplysninger'!$B$5*I823</f>
        <v>2954.0166545454545</v>
      </c>
      <c r="O823" s="1">
        <f>'Innlegging av opplysninger'!$B$5*J823</f>
        <v>488409.65237890906</v>
      </c>
      <c r="P823" s="1">
        <f>'Innlegging av opplysninger'!$B$5*K823</f>
        <v>528726.43457872723</v>
      </c>
      <c r="Q823" s="1"/>
      <c r="R823" s="1">
        <f>'Innlegging av opplysninger'!$C$11*SUM(H823:Q823)</f>
        <v>1668995.3568303171</v>
      </c>
      <c r="S823" s="1">
        <f>'Innlegging av opplysninger'!$C$13*(((H823+J823+M823+O823)*Data!H823)+(J823+O823)*(1-Data!H823)*1.8/12+I823+N823+K823+L823+P823+Q823)</f>
        <v>278876.88126922882</v>
      </c>
      <c r="T823" s="1">
        <f>'Innlegging av opplysninger'!$C$13*((H823+J823+M823+O823)*(1-Data!H823)-(J823+O823)*(1-Data!H823)*1.8/12)</f>
        <v>2005011.5017617319</v>
      </c>
      <c r="U823" s="1">
        <f>Data!I823</f>
        <v>13.459400000000002</v>
      </c>
      <c r="V823" s="1">
        <f>Data!J823+Data!K823</f>
        <v>48882.997260898192</v>
      </c>
      <c r="W823" s="1">
        <f>Data!L823</f>
        <v>75.644530959775309</v>
      </c>
      <c r="X823" s="1">
        <f t="shared" si="127"/>
        <v>7177481.5999999978</v>
      </c>
      <c r="Y823" s="100">
        <f t="shared" si="128"/>
        <v>11106.872727272725</v>
      </c>
      <c r="Z823" s="100">
        <f t="shared" si="129"/>
        <v>1027968.1515999996</v>
      </c>
      <c r="AA823" s="100">
        <f>'Innlegging av opplysninger'!$B$4*X823</f>
        <v>933072.60799999977</v>
      </c>
      <c r="AB823" s="1"/>
      <c r="AC823" s="1">
        <f>'Innlegging av opplysninger'!$B$5*X823</f>
        <v>940250.08959999972</v>
      </c>
      <c r="AD823" s="1">
        <f>'Innlegging av opplysninger'!$B$5*Y823</f>
        <v>1455.000327272727</v>
      </c>
      <c r="AE823" s="1">
        <f>'Innlegging av opplysninger'!$B$5*Z823</f>
        <v>134663.82785959996</v>
      </c>
      <c r="AF823" s="1">
        <f>'Innlegging av opplysninger'!$B$5*AA823</f>
        <v>122232.51164799997</v>
      </c>
      <c r="AG823" s="1"/>
      <c r="AH823" s="1">
        <f>'Innlegging av opplysninger'!$C$11*SUM(X823:AG823)</f>
        <v>393232.76514696132</v>
      </c>
      <c r="AI823" s="1">
        <f>'Innlegging av opplysninger'!$C$13*(((X823+Z823+AC823+AE823)*Data!M823)+(Z823+AE823)*(1-Data!M823)*1.8/12+Y823+AD823+AA823+AB823+AF823+AG823)</f>
        <v>65084.483916854522</v>
      </c>
      <c r="AJ823" s="1">
        <f>'Innlegging av opplysninger'!$C$13*((X823+Z823+AC823+AE823)*(1-Data!M823)-(Z823+AE823)*(1-Data!M823)*1.8/12)</f>
        <v>473023.51049477683</v>
      </c>
      <c r="AK823" s="83">
        <f t="shared" si="124"/>
        <v>2062000</v>
      </c>
      <c r="AL823" s="83">
        <f t="shared" si="125"/>
        <v>344000</v>
      </c>
      <c r="AM823" s="83">
        <f t="shared" si="126"/>
        <v>2478000</v>
      </c>
    </row>
    <row r="824" spans="1:39">
      <c r="A824" t="str">
        <f t="shared" si="120"/>
        <v>3023Annet</v>
      </c>
      <c r="B824" s="6" t="str">
        <f>Data!A824</f>
        <v>3023</v>
      </c>
      <c r="C824" s="7" t="str">
        <f>Data!B824</f>
        <v>Nesodden kommune</v>
      </c>
      <c r="D824" s="7" t="str">
        <f>Data!C824</f>
        <v>Annet</v>
      </c>
      <c r="E824" s="1">
        <f>Data!D824</f>
        <v>18.955100000000002</v>
      </c>
      <c r="F824" s="1">
        <f>Data!E824+Data!F824</f>
        <v>47204.629141145815</v>
      </c>
      <c r="G824" s="1">
        <f>Data!G824</f>
        <v>23.880644259328623</v>
      </c>
      <c r="H824" s="1">
        <f t="shared" si="121"/>
        <v>9761110.5363636333</v>
      </c>
      <c r="I824" s="1">
        <f t="shared" si="122"/>
        <v>4938.1090909090908</v>
      </c>
      <c r="J824" s="1">
        <f t="shared" si="123"/>
        <v>1171925.8374545451</v>
      </c>
      <c r="K824" s="1">
        <f>'Innlegging av opplysninger'!$B$4*H824</f>
        <v>1268944.3697272723</v>
      </c>
      <c r="L824" s="1"/>
      <c r="M824" s="1">
        <f>'Innlegging av opplysninger'!$B$5*H824</f>
        <v>1278705.480263636</v>
      </c>
      <c r="N824" s="1">
        <f>'Innlegging av opplysninger'!$B$5*I824</f>
        <v>646.89229090909089</v>
      </c>
      <c r="O824" s="1">
        <f>'Innlegging av opplysninger'!$B$5*J824</f>
        <v>153522.28470654541</v>
      </c>
      <c r="P824" s="1">
        <f>'Innlegging av opplysninger'!$B$5*K824</f>
        <v>166231.71243427269</v>
      </c>
      <c r="Q824" s="1"/>
      <c r="R824" s="1">
        <f>'Innlegging av opplysninger'!$C$11*SUM(H824:Q824)</f>
        <v>524628.9584486055</v>
      </c>
      <c r="S824" s="1">
        <f>'Innlegging av opplysninger'!$C$13*(((H824+J824+M824+O824)*Data!H824)+(J824+O824)*(1-Data!H824)*1.8/12+I824+N824+K824+L824+P824+Q824)</f>
        <v>99579.224090310556</v>
      </c>
      <c r="T824" s="1">
        <f>'Innlegging av opplysninger'!$C$13*((H824+J824+M824+O824)*(1-Data!H824)-(J824+O824)*(1-Data!H824)*1.8/12)</f>
        <v>618334.08747093903</v>
      </c>
      <c r="U824" s="1">
        <f>Data!I824</f>
        <v>5.4450000000000003</v>
      </c>
      <c r="V824" s="1">
        <f>Data!J824+Data!K824</f>
        <v>48999.890725436177</v>
      </c>
      <c r="W824" s="1">
        <f>Data!L824</f>
        <v>0</v>
      </c>
      <c r="X824" s="1">
        <f t="shared" si="127"/>
        <v>2910593.5090909088</v>
      </c>
      <c r="Y824" s="100">
        <f t="shared" si="128"/>
        <v>0</v>
      </c>
      <c r="Z824" s="100">
        <f t="shared" si="129"/>
        <v>416214.87179999991</v>
      </c>
      <c r="AA824" s="100">
        <f>'Innlegging av opplysninger'!$B$4*X824</f>
        <v>378377.15618181817</v>
      </c>
      <c r="AB824" s="1"/>
      <c r="AC824" s="1">
        <f>'Innlegging av opplysninger'!$B$5*X824</f>
        <v>381287.74969090906</v>
      </c>
      <c r="AD824" s="1">
        <f>'Innlegging av opplysninger'!$B$5*Y824</f>
        <v>0</v>
      </c>
      <c r="AE824" s="1">
        <f>'Innlegging av opplysninger'!$B$5*Z824</f>
        <v>54524.148205799989</v>
      </c>
      <c r="AF824" s="1">
        <f>'Innlegging av opplysninger'!$B$5*AA824</f>
        <v>49567.407459818183</v>
      </c>
      <c r="AG824" s="1"/>
      <c r="AH824" s="1">
        <f>'Innlegging av opplysninger'!$C$11*SUM(X824:AG824)</f>
        <v>159241.46401231166</v>
      </c>
      <c r="AI824" s="1">
        <f>'Innlegging av opplysninger'!$C$13*(((X824+Z824+AC824+AE824)*Data!M824)+(Z824+AE824)*(1-Data!M824)*1.8/12+Y824+AD824+AA824+AB824+AF824+AG824)</f>
        <v>30824.434929418327</v>
      </c>
      <c r="AJ824" s="1">
        <f>'Innlegging av opplysninger'!$C$13*((X824+Z824+AC824+AE824)*(1-Data!M824)-(Z824+AE824)*(1-Data!M824)*1.8/12)</f>
        <v>187084.93687690285</v>
      </c>
      <c r="AK824" s="83">
        <f t="shared" si="124"/>
        <v>684000</v>
      </c>
      <c r="AL824" s="83">
        <f t="shared" si="125"/>
        <v>130000</v>
      </c>
      <c r="AM824" s="83">
        <f t="shared" si="126"/>
        <v>805000</v>
      </c>
    </row>
    <row r="825" spans="1:39">
      <c r="A825" t="str">
        <f t="shared" si="120"/>
        <v>3024Alle</v>
      </c>
      <c r="B825" s="6" t="str">
        <f>Data!A825</f>
        <v>3024</v>
      </c>
      <c r="C825" s="7" t="str">
        <f>Data!B825</f>
        <v>Bærum kommune</v>
      </c>
      <c r="D825" s="7" t="str">
        <f>Data!C825</f>
        <v>Alle</v>
      </c>
      <c r="E825" s="1">
        <f>Data!D825</f>
        <v>6965.0572618049991</v>
      </c>
      <c r="F825" s="1">
        <f>Data!E825+Data!F825</f>
        <v>47770.401690458573</v>
      </c>
      <c r="G825" s="1">
        <f>Data!G825</f>
        <v>443.99520402486809</v>
      </c>
      <c r="H825" s="1">
        <f t="shared" si="121"/>
        <v>3629711816.6560392</v>
      </c>
      <c r="I825" s="1">
        <f t="shared" si="122"/>
        <v>33735840.218181811</v>
      </c>
      <c r="J825" s="1">
        <f t="shared" si="123"/>
        <v>439613718.82490647</v>
      </c>
      <c r="K825" s="1">
        <f>'Innlegging av opplysninger'!$B$4*H825</f>
        <v>471862536.16528511</v>
      </c>
      <c r="L825" s="1"/>
      <c r="M825" s="1">
        <f>'Innlegging av opplysninger'!$B$5*H825</f>
        <v>475492247.98194116</v>
      </c>
      <c r="N825" s="1">
        <f>'Innlegging av opplysninger'!$B$5*I825</f>
        <v>4419395.0685818177</v>
      </c>
      <c r="O825" s="1">
        <f>'Innlegging av opplysninger'!$B$5*J825</f>
        <v>57589397.16606275</v>
      </c>
      <c r="P825" s="1">
        <f>'Innlegging av opplysninger'!$B$5*K825</f>
        <v>61813992.237652354</v>
      </c>
      <c r="Q825" s="1"/>
      <c r="R825" s="1">
        <f>'Innlegging av opplysninger'!$C$11*SUM(H825:Q825)</f>
        <v>196621079.88410869</v>
      </c>
      <c r="S825" s="1">
        <f>'Innlegging av opplysninger'!$C$13*(((H825+J825+M825+O825)*Data!H825)+(J825+O825)*(1-Data!H825)*1.8/12+I825+N825+K825+L825+P825+Q825)</f>
        <v>39841766.359477893</v>
      </c>
      <c r="T825" s="1">
        <f>'Innlegging av opplysninger'!$C$13*((H825+J825+M825+O825)*(1-Data!H825)-(J825+O825)*(1-Data!H825)*1.8/12)</f>
        <v>229218658.74509192</v>
      </c>
      <c r="U825" s="1">
        <f>Data!I825</f>
        <v>949.17429999999922</v>
      </c>
      <c r="V825" s="1">
        <f>Data!J825+Data!K825</f>
        <v>51796.501188805261</v>
      </c>
      <c r="W825" s="1">
        <f>Data!L825</f>
        <v>413.04941568687684</v>
      </c>
      <c r="X825" s="1">
        <f t="shared" si="127"/>
        <v>536333539.18181849</v>
      </c>
      <c r="Y825" s="100">
        <f t="shared" si="128"/>
        <v>4276973.3454545457</v>
      </c>
      <c r="Z825" s="100">
        <f t="shared" si="129"/>
        <v>77307303.291400045</v>
      </c>
      <c r="AA825" s="100">
        <f>'Innlegging av opplysninger'!$B$4*X825</f>
        <v>69723360.093636408</v>
      </c>
      <c r="AB825" s="1"/>
      <c r="AC825" s="1">
        <f>'Innlegging av opplysninger'!$B$5*X825</f>
        <v>70259693.632818222</v>
      </c>
      <c r="AD825" s="1">
        <f>'Innlegging av opplysninger'!$B$5*Y825</f>
        <v>560283.50825454551</v>
      </c>
      <c r="AE825" s="1">
        <f>'Innlegging av opplysninger'!$B$5*Z825</f>
        <v>10127256.731173405</v>
      </c>
      <c r="AF825" s="1">
        <f>'Innlegging av opplysninger'!$B$5*AA825</f>
        <v>9133760.1722663697</v>
      </c>
      <c r="AG825" s="1"/>
      <c r="AH825" s="1">
        <f>'Innlegging av opplysninger'!$C$11*SUM(X825:AG825)</f>
        <v>29553442.458359238</v>
      </c>
      <c r="AI825" s="1">
        <f>'Innlegging av opplysninger'!$C$13*(((X825+Z825+AC825+AE825)*Data!M825)+(Z825+AE825)*(1-Data!M825)*1.8/12+Y825+AD825+AA825+AB825+AF825+AG825)</f>
        <v>6867738.6894768747</v>
      </c>
      <c r="AJ825" s="1">
        <f>'Innlegging av opplysninger'!$C$13*((X825+Z825+AC825+AE825)*(1-Data!M825)-(Z825+AE825)*(1-Data!M825)*1.8/12)</f>
        <v>33573814.148277871</v>
      </c>
      <c r="AK825" s="83">
        <f t="shared" si="124"/>
        <v>226175000</v>
      </c>
      <c r="AL825" s="83">
        <f t="shared" si="125"/>
        <v>46710000</v>
      </c>
      <c r="AM825" s="83">
        <f t="shared" si="126"/>
        <v>262792000</v>
      </c>
    </row>
    <row r="826" spans="1:39">
      <c r="A826" t="str">
        <f t="shared" si="120"/>
        <v>3024Administrasjon</v>
      </c>
      <c r="B826" s="6" t="str">
        <f>Data!A826</f>
        <v>3024</v>
      </c>
      <c r="C826" s="7" t="str">
        <f>Data!B826</f>
        <v>Bærum kommune</v>
      </c>
      <c r="D826" s="7" t="str">
        <f>Data!C826</f>
        <v>Administrasjon</v>
      </c>
      <c r="E826" s="1">
        <f>Data!D826</f>
        <v>480.26009999999997</v>
      </c>
      <c r="F826" s="1">
        <f>Data!E826+Data!F826</f>
        <v>60419.818613219475</v>
      </c>
      <c r="G826" s="1">
        <f>Data!G826</f>
        <v>0.54720348411204689</v>
      </c>
      <c r="H826" s="1">
        <f t="shared" si="121"/>
        <v>316551579.59090883</v>
      </c>
      <c r="I826" s="1">
        <f t="shared" si="122"/>
        <v>2866.9090909090914</v>
      </c>
      <c r="J826" s="1">
        <f t="shared" si="123"/>
        <v>37986533.579999968</v>
      </c>
      <c r="K826" s="1">
        <f>'Innlegging av opplysninger'!$B$4*H826</f>
        <v>41151705.346818149</v>
      </c>
      <c r="L826" s="1"/>
      <c r="M826" s="1">
        <f>'Innlegging av opplysninger'!$B$5*H826</f>
        <v>41468256.926409058</v>
      </c>
      <c r="N826" s="1">
        <f>'Innlegging av opplysninger'!$B$5*I826</f>
        <v>375.565090909091</v>
      </c>
      <c r="O826" s="1">
        <f>'Innlegging av opplysninger'!$B$5*J826</f>
        <v>4976235.8989799963</v>
      </c>
      <c r="P826" s="1">
        <f>'Innlegging av opplysninger'!$B$5*K826</f>
        <v>5390873.4004331781</v>
      </c>
      <c r="Q826" s="1"/>
      <c r="R826" s="1">
        <f>'Innlegging av opplysninger'!$C$11*SUM(H826:Q826)</f>
        <v>17006080.23427378</v>
      </c>
      <c r="S826" s="1">
        <f>'Innlegging av opplysninger'!$C$13*(((H826+J826+M826+O826)*Data!H826)+(J826+O826)*(1-Data!H826)*1.8/12+I826+N826+K826+L826+P826+Q826)</f>
        <v>5568194.0432342654</v>
      </c>
      <c r="T826" s="1">
        <f>'Innlegging av opplysninger'!$C$13*((H826+J826+M826+O826)*(1-Data!H826)-(J826+O826)*(1-Data!H826)*1.8/12)</f>
        <v>17703284.172087748</v>
      </c>
      <c r="U826" s="1">
        <f>Data!I826</f>
        <v>104.51469999999999</v>
      </c>
      <c r="V826" s="1">
        <f>Data!J826+Data!K826</f>
        <v>65226.533165509994</v>
      </c>
      <c r="W826" s="1">
        <f>Data!L826</f>
        <v>0</v>
      </c>
      <c r="X826" s="1">
        <f t="shared" si="127"/>
        <v>74368707.772727191</v>
      </c>
      <c r="Y826" s="100">
        <f t="shared" si="128"/>
        <v>0</v>
      </c>
      <c r="Z826" s="100">
        <f t="shared" si="129"/>
        <v>10634725.211499987</v>
      </c>
      <c r="AA826" s="100">
        <f>'Innlegging av opplysninger'!$B$4*X826</f>
        <v>9667932.0104545355</v>
      </c>
      <c r="AB826" s="1"/>
      <c r="AC826" s="1">
        <f>'Innlegging av opplysninger'!$B$5*X826</f>
        <v>9742300.7182272617</v>
      </c>
      <c r="AD826" s="1">
        <f>'Innlegging av opplysninger'!$B$5*Y826</f>
        <v>0</v>
      </c>
      <c r="AE826" s="1">
        <f>'Innlegging av opplysninger'!$B$5*Z826</f>
        <v>1393149.0027064984</v>
      </c>
      <c r="AF826" s="1">
        <f>'Innlegging av opplysninger'!$B$5*AA826</f>
        <v>1266499.0933695443</v>
      </c>
      <c r="AG826" s="1"/>
      <c r="AH826" s="1">
        <f>'Innlegging av opplysninger'!$C$11*SUM(X826:AG826)</f>
        <v>4068785.9247414307</v>
      </c>
      <c r="AI826" s="1">
        <f>'Innlegging av opplysninger'!$C$13*(((X826+Z826+AC826+AE826)*Data!M826)+(Z826+AE826)*(1-Data!M826)*1.8/12+Y826+AD826+AA826+AB826+AF826+AG826)</f>
        <v>1593630.6926057418</v>
      </c>
      <c r="AJ826" s="1">
        <f>'Innlegging av opplysninger'!$C$13*((X826+Z826+AC826+AE826)*(1-Data!M826)-(Z826+AE826)*(1-Data!M826)*1.8/12)</f>
        <v>3974181.6254614796</v>
      </c>
      <c r="AK826" s="83">
        <f t="shared" si="124"/>
        <v>21075000</v>
      </c>
      <c r="AL826" s="83">
        <f t="shared" si="125"/>
        <v>7162000</v>
      </c>
      <c r="AM826" s="83">
        <f t="shared" si="126"/>
        <v>21677000</v>
      </c>
    </row>
    <row r="827" spans="1:39">
      <c r="A827" t="str">
        <f t="shared" si="120"/>
        <v>3024Undervisning</v>
      </c>
      <c r="B827" s="6" t="str">
        <f>Data!A827</f>
        <v>3024</v>
      </c>
      <c r="C827" s="7" t="str">
        <f>Data!B827</f>
        <v>Bærum kommune</v>
      </c>
      <c r="D827" s="7" t="str">
        <f>Data!C827</f>
        <v>Undervisning</v>
      </c>
      <c r="E827" s="1">
        <f>Data!D827</f>
        <v>2060.3652219384812</v>
      </c>
      <c r="F827" s="1">
        <f>Data!E827+Data!F827</f>
        <v>46904.510163759085</v>
      </c>
      <c r="G827" s="1">
        <f>Data!G827</f>
        <v>2.9202104247999419</v>
      </c>
      <c r="H827" s="1">
        <f t="shared" si="121"/>
        <v>1054259143.5651188</v>
      </c>
      <c r="I827" s="1">
        <f t="shared" si="122"/>
        <v>65636.72727272725</v>
      </c>
      <c r="J827" s="1">
        <f t="shared" si="123"/>
        <v>126518973.63508698</v>
      </c>
      <c r="K827" s="1">
        <f>'Innlegging av opplysninger'!$B$4*H827</f>
        <v>137053688.66346544</v>
      </c>
      <c r="L827" s="1"/>
      <c r="M827" s="1">
        <f>'Innlegging av opplysninger'!$B$5*H827</f>
        <v>138107947.80703056</v>
      </c>
      <c r="N827" s="1">
        <f>'Innlegging av opplysninger'!$B$5*I827</f>
        <v>8598.4112727272695</v>
      </c>
      <c r="O827" s="1">
        <f>'Innlegging av opplysninger'!$B$5*J827</f>
        <v>16573985.546196396</v>
      </c>
      <c r="P827" s="1">
        <f>'Innlegging av opplysninger'!$B$5*K827</f>
        <v>17954033.214913972</v>
      </c>
      <c r="Q827" s="1"/>
      <c r="R827" s="1">
        <f>'Innlegging av opplysninger'!$C$11*SUM(H827:Q827)</f>
        <v>56640596.287673593</v>
      </c>
      <c r="S827" s="1">
        <f>'Innlegging av opplysninger'!$C$13*(((H827+J827+M827+O827)*Data!H827)+(J827+O827)*(1-Data!H827)*1.8/12+I827+N827+K827+L827+P827+Q827)</f>
        <v>10375558.873831511</v>
      </c>
      <c r="T827" s="1">
        <f>'Innlegging av opplysninger'!$C$13*((H827+J827+M827+O827)*(1-Data!H827)-(J827+O827)*(1-Data!H827)*1.8/12)</f>
        <v>67132625.519827098</v>
      </c>
      <c r="U827" s="1">
        <f>Data!I827</f>
        <v>227.09309999999994</v>
      </c>
      <c r="V827" s="1">
        <f>Data!J827+Data!K827</f>
        <v>51007.177900458766</v>
      </c>
      <c r="W827" s="1">
        <f>Data!L827</f>
        <v>1.6236072342136334</v>
      </c>
      <c r="X827" s="1">
        <f t="shared" si="127"/>
        <v>126364125.29090913</v>
      </c>
      <c r="Y827" s="100">
        <f t="shared" si="128"/>
        <v>4022.2909090909088</v>
      </c>
      <c r="Z827" s="100">
        <f t="shared" si="129"/>
        <v>18070645.104200006</v>
      </c>
      <c r="AA827" s="100">
        <f>'Innlegging av opplysninger'!$B$4*X827</f>
        <v>16427336.287818188</v>
      </c>
      <c r="AB827" s="1"/>
      <c r="AC827" s="1">
        <f>'Innlegging av opplysninger'!$B$5*X827</f>
        <v>16553700.413109096</v>
      </c>
      <c r="AD827" s="1">
        <f>'Innlegging av opplysninger'!$B$5*Y827</f>
        <v>526.92010909090902</v>
      </c>
      <c r="AE827" s="1">
        <f>'Innlegging av opplysninger'!$B$5*Z827</f>
        <v>2367254.5086502009</v>
      </c>
      <c r="AF827" s="1">
        <f>'Innlegging av opplysninger'!$B$5*AA827</f>
        <v>2151981.0537041826</v>
      </c>
      <c r="AG827" s="1"/>
      <c r="AH827" s="1">
        <f>'Innlegging av opplysninger'!$C$11*SUM(X827:AG827)</f>
        <v>6913704.491037542</v>
      </c>
      <c r="AI827" s="1">
        <f>'Innlegging av opplysninger'!$C$13*(((X827+Z827+AC827+AE827)*Data!M827)+(Z827+AE827)*(1-Data!M827)*1.8/12+Y827+AD827+AA827+AB827+AF827+AG827)</f>
        <v>1385569.5558302514</v>
      </c>
      <c r="AJ827" s="1">
        <f>'Innlegging av opplysninger'!$C$13*((X827+Z827+AC827+AE827)*(1-Data!M827)-(Z827+AE827)*(1-Data!M827)*1.8/12)</f>
        <v>8075289.2213790156</v>
      </c>
      <c r="AK827" s="83">
        <f t="shared" si="124"/>
        <v>63554000</v>
      </c>
      <c r="AL827" s="83">
        <f t="shared" si="125"/>
        <v>11761000</v>
      </c>
      <c r="AM827" s="83">
        <f t="shared" si="126"/>
        <v>75208000</v>
      </c>
    </row>
    <row r="828" spans="1:39">
      <c r="A828" t="str">
        <f t="shared" si="120"/>
        <v>3024Barnehager</v>
      </c>
      <c r="B828" s="6" t="str">
        <f>Data!A828</f>
        <v>3024</v>
      </c>
      <c r="C828" s="7" t="str">
        <f>Data!B828</f>
        <v>Bærum kommune</v>
      </c>
      <c r="D828" s="7" t="str">
        <f>Data!C828</f>
        <v>Barnehager</v>
      </c>
      <c r="E828" s="1">
        <f>Data!D828</f>
        <v>767.38635341285192</v>
      </c>
      <c r="F828" s="1">
        <f>Data!E828+Data!F828</f>
        <v>42692.476639652959</v>
      </c>
      <c r="G828" s="1">
        <f>Data!G828</f>
        <v>0</v>
      </c>
      <c r="H828" s="1">
        <f t="shared" si="121"/>
        <v>357399534.18181795</v>
      </c>
      <c r="I828" s="1">
        <f t="shared" si="122"/>
        <v>0</v>
      </c>
      <c r="J828" s="1">
        <f t="shared" si="123"/>
        <v>42887944.101818152</v>
      </c>
      <c r="K828" s="1">
        <f>'Innlegging av opplysninger'!$B$4*H828</f>
        <v>46461939.443636335</v>
      </c>
      <c r="L828" s="1"/>
      <c r="M828" s="1">
        <f>'Innlegging av opplysninger'!$B$5*H828</f>
        <v>46819338.977818154</v>
      </c>
      <c r="N828" s="1">
        <f>'Innlegging av opplysninger'!$B$5*I828</f>
        <v>0</v>
      </c>
      <c r="O828" s="1">
        <f>'Innlegging av opplysninger'!$B$5*J828</f>
        <v>5618320.6773381783</v>
      </c>
      <c r="P828" s="1">
        <f>'Innlegging av opplysninger'!$B$5*K828</f>
        <v>6086514.0671163602</v>
      </c>
      <c r="Q828" s="1"/>
      <c r="R828" s="1">
        <f>'Innlegging av opplysninger'!$C$11*SUM(H828:Q828)</f>
        <v>19200396.475082714</v>
      </c>
      <c r="S828" s="1">
        <f>'Innlegging av opplysninger'!$C$13*(((H828+J828+M828+O828)*Data!H828)+(J828+O828)*(1-Data!H828)*1.8/12+I828+N828+K828+L828+P828+Q828)</f>
        <v>3321902.8605123991</v>
      </c>
      <c r="T828" s="1">
        <f>'Innlegging av opplysninger'!$C$13*((H828+J828+M828+O828)*(1-Data!H828)-(J828+O828)*(1-Data!H828)*1.8/12)</f>
        <v>22952323.894863945</v>
      </c>
      <c r="U828" s="1">
        <f>Data!I828</f>
        <v>94.016599999999983</v>
      </c>
      <c r="V828" s="1">
        <f>Data!J828+Data!K828</f>
        <v>47670.205970718656</v>
      </c>
      <c r="W828" s="1">
        <f>Data!L828</f>
        <v>0</v>
      </c>
      <c r="X828" s="1">
        <f t="shared" si="127"/>
        <v>48892262.036363631</v>
      </c>
      <c r="Y828" s="100">
        <f t="shared" si="128"/>
        <v>0</v>
      </c>
      <c r="Z828" s="100">
        <f t="shared" si="129"/>
        <v>6991593.4711999986</v>
      </c>
      <c r="AA828" s="100">
        <f>'Innlegging av opplysninger'!$B$4*X828</f>
        <v>6355994.0647272719</v>
      </c>
      <c r="AB828" s="1"/>
      <c r="AC828" s="1">
        <f>'Innlegging av opplysninger'!$B$5*X828</f>
        <v>6404886.3267636364</v>
      </c>
      <c r="AD828" s="1">
        <f>'Innlegging av opplysninger'!$B$5*Y828</f>
        <v>0</v>
      </c>
      <c r="AE828" s="1">
        <f>'Innlegging av opplysninger'!$B$5*Z828</f>
        <v>915898.7447271999</v>
      </c>
      <c r="AF828" s="1">
        <f>'Innlegging av opplysninger'!$B$5*AA828</f>
        <v>832635.22247927263</v>
      </c>
      <c r="AG828" s="1"/>
      <c r="AH828" s="1">
        <f>'Innlegging av opplysninger'!$C$11*SUM(X828:AG828)</f>
        <v>2674944.2549179178</v>
      </c>
      <c r="AI828" s="1">
        <f>'Innlegging av opplysninger'!$C$13*(((X828+Z828+AC828+AE828)*Data!M828)+(Z828+AE828)*(1-Data!M828)*1.8/12+Y828+AD828+AA828+AB828+AF828+AG828)</f>
        <v>509574.70620829792</v>
      </c>
      <c r="AJ828" s="1">
        <f>'Innlegging av opplysninger'!$C$13*((X828+Z828+AC828+AE828)*(1-Data!M828)-(Z828+AE828)*(1-Data!M828)*1.8/12)</f>
        <v>3150875.3268372747</v>
      </c>
      <c r="AK828" s="83">
        <f t="shared" si="124"/>
        <v>21875000</v>
      </c>
      <c r="AL828" s="83">
        <f t="shared" si="125"/>
        <v>3831000</v>
      </c>
      <c r="AM828" s="83">
        <f t="shared" si="126"/>
        <v>26103000</v>
      </c>
    </row>
    <row r="829" spans="1:39">
      <c r="A829" t="str">
        <f t="shared" si="120"/>
        <v>3024Helse/pleie/omsorg</v>
      </c>
      <c r="B829" s="6" t="str">
        <f>Data!A829</f>
        <v>3024</v>
      </c>
      <c r="C829" s="7" t="str">
        <f>Data!B829</f>
        <v>Bærum kommune</v>
      </c>
      <c r="D829" s="7" t="str">
        <f>Data!C829</f>
        <v>Helse/pleie/omsorg</v>
      </c>
      <c r="E829" s="1">
        <f>Data!D829</f>
        <v>3155.9983864536266</v>
      </c>
      <c r="F829" s="1">
        <f>Data!E829+Data!F829</f>
        <v>47290.799708248662</v>
      </c>
      <c r="G829" s="1">
        <f>Data!G829</f>
        <v>972.46177094808729</v>
      </c>
      <c r="H829" s="1">
        <f t="shared" si="121"/>
        <v>1628178409.8909209</v>
      </c>
      <c r="I829" s="1">
        <f t="shared" si="122"/>
        <v>33480957.599999994</v>
      </c>
      <c r="J829" s="1">
        <f t="shared" si="123"/>
        <v>199399124.09891048</v>
      </c>
      <c r="K829" s="1">
        <f>'Innlegging av opplysninger'!$B$4*H829</f>
        <v>211663193.28581971</v>
      </c>
      <c r="L829" s="1"/>
      <c r="M829" s="1">
        <f>'Innlegging av opplysninger'!$B$5*H829</f>
        <v>213291371.69571063</v>
      </c>
      <c r="N829" s="1">
        <f>'Innlegging av opplysninger'!$B$5*I829</f>
        <v>4386005.4455999993</v>
      </c>
      <c r="O829" s="1">
        <f>'Innlegging av opplysninger'!$B$5*J829</f>
        <v>26121285.256957274</v>
      </c>
      <c r="P829" s="1">
        <f>'Innlegging av opplysninger'!$B$5*K829</f>
        <v>27727878.320442382</v>
      </c>
      <c r="Q829" s="1"/>
      <c r="R829" s="1">
        <f>'Innlegging av opplysninger'!$C$11*SUM(H829:Q829)</f>
        <v>89081432.572585702</v>
      </c>
      <c r="S829" s="1">
        <f>'Innlegging av opplysninger'!$C$13*(((H829+J829+M829+O829)*Data!H829)+(J829+O829)*(1-Data!H829)*1.8/12+I829+N829+K829+L829+P829+Q829)</f>
        <v>17334924.823491231</v>
      </c>
      <c r="T829" s="1">
        <f>'Innlegging av opplysninger'!$C$13*((H829+J829+M829+O829)*(1-Data!H829)-(J829+O829)*(1-Data!H829)*1.8/12)</f>
        <v>104565982.90741555</v>
      </c>
      <c r="U829" s="1">
        <f>Data!I829</f>
        <v>415.12920000000048</v>
      </c>
      <c r="V829" s="1">
        <f>Data!J829+Data!K829</f>
        <v>49868.955775294329</v>
      </c>
      <c r="W829" s="1">
        <f>Data!L829</f>
        <v>933.24119334414377</v>
      </c>
      <c r="X829" s="1">
        <f t="shared" si="127"/>
        <v>225840651.44545457</v>
      </c>
      <c r="Y829" s="100">
        <f t="shared" si="128"/>
        <v>4226352.7636363655</v>
      </c>
      <c r="Z829" s="100">
        <f t="shared" si="129"/>
        <v>32899581.601900004</v>
      </c>
      <c r="AA829" s="100">
        <f>'Innlegging av opplysninger'!$B$4*X829</f>
        <v>29359284.687909096</v>
      </c>
      <c r="AB829" s="1"/>
      <c r="AC829" s="1">
        <f>'Innlegging av opplysninger'!$B$5*X829</f>
        <v>29585125.339354549</v>
      </c>
      <c r="AD829" s="1">
        <f>'Innlegging av opplysninger'!$B$5*Y829</f>
        <v>553652.2120363639</v>
      </c>
      <c r="AE829" s="1">
        <f>'Innlegging av opplysninger'!$B$5*Z829</f>
        <v>4309845.1898489008</v>
      </c>
      <c r="AF829" s="1">
        <f>'Innlegging av opplysninger'!$B$5*AA829</f>
        <v>3846066.2941160919</v>
      </c>
      <c r="AG829" s="1"/>
      <c r="AH829" s="1">
        <f>'Innlegging av opplysninger'!$C$11*SUM(X829:AG829)</f>
        <v>12563581.262301726</v>
      </c>
      <c r="AI829" s="1">
        <f>'Innlegging av opplysninger'!$C$13*(((X829+Z829+AC829+AE829)*Data!M829)+(Z829+AE829)*(1-Data!M829)*1.8/12+Y829+AD829+AA829+AB829+AF829+AG829)</f>
        <v>2606226.9723564941</v>
      </c>
      <c r="AJ829" s="1">
        <f>'Innlegging av opplysninger'!$C$13*((X829+Z829+AC829+AE829)*(1-Data!M829)-(Z829+AE829)*(1-Data!M829)*1.8/12)</f>
        <v>14586042.123424817</v>
      </c>
      <c r="AK829" s="83">
        <f t="shared" si="124"/>
        <v>101645000</v>
      </c>
      <c r="AL829" s="83">
        <f t="shared" si="125"/>
        <v>19941000</v>
      </c>
      <c r="AM829" s="83">
        <f t="shared" si="126"/>
        <v>119152000</v>
      </c>
    </row>
    <row r="830" spans="1:39">
      <c r="A830" t="str">
        <f t="shared" si="120"/>
        <v>3024Samferdsel og teknikk</v>
      </c>
      <c r="B830" s="6" t="str">
        <f>Data!A830</f>
        <v>3024</v>
      </c>
      <c r="C830" s="7" t="str">
        <f>Data!B830</f>
        <v>Bærum kommune</v>
      </c>
      <c r="D830" s="7" t="str">
        <f>Data!C830</f>
        <v>Samferdsel og teknikk</v>
      </c>
      <c r="E830" s="1">
        <f>Data!D830</f>
        <v>261.16950000000003</v>
      </c>
      <c r="F830" s="1">
        <f>Data!E830+Data!F830</f>
        <v>53960.184943749773</v>
      </c>
      <c r="G830" s="1">
        <f>Data!G830</f>
        <v>32.645542454229918</v>
      </c>
      <c r="H830" s="1">
        <f t="shared" si="121"/>
        <v>153739140.23636353</v>
      </c>
      <c r="I830" s="1">
        <f t="shared" si="122"/>
        <v>93011.127272727288</v>
      </c>
      <c r="J830" s="1">
        <f t="shared" si="123"/>
        <v>18459858.163636349</v>
      </c>
      <c r="K830" s="1">
        <f>'Innlegging av opplysninger'!$B$4*H830</f>
        <v>19986088.230727259</v>
      </c>
      <c r="L830" s="1"/>
      <c r="M830" s="1">
        <f>'Innlegging av opplysninger'!$B$5*H830</f>
        <v>20139827.370963622</v>
      </c>
      <c r="N830" s="1">
        <f>'Innlegging av opplysninger'!$B$5*I830</f>
        <v>12184.457672727276</v>
      </c>
      <c r="O830" s="1">
        <f>'Innlegging av opplysninger'!$B$5*J830</f>
        <v>2418241.4194363616</v>
      </c>
      <c r="P830" s="1">
        <f>'Innlegging av opplysninger'!$B$5*K830</f>
        <v>2618177.5582252708</v>
      </c>
      <c r="Q830" s="1"/>
      <c r="R830" s="1">
        <f>'Innlegging av opplysninger'!$C$11*SUM(H830:Q830)</f>
        <v>8263728.0854433179</v>
      </c>
      <c r="S830" s="1">
        <f>'Innlegging av opplysninger'!$C$13*(((H830+J830+M830+O830)*Data!H830)+(J830+O830)*(1-Data!H830)*1.8/12+I830+N830+K830+L830+P830+Q830)</f>
        <v>2050432.5962835753</v>
      </c>
      <c r="T830" s="1">
        <f>'Innlegging av opplysninger'!$C$13*((H830+J830+M830+O830)*(1-Data!H830)-(J830+O830)*(1-Data!H830)*1.8/12)</f>
        <v>9257826.8890599124</v>
      </c>
      <c r="U830" s="1">
        <f>Data!I830</f>
        <v>67.599999999999994</v>
      </c>
      <c r="V830" s="1">
        <f>Data!J830+Data!K830</f>
        <v>53350.993688362927</v>
      </c>
      <c r="W830" s="1">
        <f>Data!L830</f>
        <v>33.262573964497044</v>
      </c>
      <c r="X830" s="1">
        <f t="shared" si="127"/>
        <v>39343932.799999997</v>
      </c>
      <c r="Y830" s="100">
        <f t="shared" si="128"/>
        <v>24529.63636363636</v>
      </c>
      <c r="Z830" s="100">
        <f t="shared" si="129"/>
        <v>5629690.1283999989</v>
      </c>
      <c r="AA830" s="100">
        <f>'Innlegging av opplysninger'!$B$4*X830</f>
        <v>5114711.2639999995</v>
      </c>
      <c r="AB830" s="1"/>
      <c r="AC830" s="1">
        <f>'Innlegging av opplysninger'!$B$5*X830</f>
        <v>5154055.1968</v>
      </c>
      <c r="AD830" s="1">
        <f>'Innlegging av opplysninger'!$B$5*Y830</f>
        <v>3213.3823636363632</v>
      </c>
      <c r="AE830" s="1">
        <f>'Innlegging av opplysninger'!$B$5*Z830</f>
        <v>737489.40682039992</v>
      </c>
      <c r="AF830" s="1">
        <f>'Innlegging av opplysninger'!$B$5*AA830</f>
        <v>670027.17558399995</v>
      </c>
      <c r="AG830" s="1"/>
      <c r="AH830" s="1">
        <f>'Innlegging av opplysninger'!$C$11*SUM(X830:AG830)</f>
        <v>2153750.6616326035</v>
      </c>
      <c r="AI830" s="1">
        <f>'Innlegging av opplysninger'!$C$13*(((X830+Z830+AC830+AE830)*Data!M830)+(Z830+AE830)*(1-Data!M830)*1.8/12+Y830+AD830+AA830+AB830+AF830+AG830)</f>
        <v>538036.19887828804</v>
      </c>
      <c r="AJ830" s="1">
        <f>'Innlegging av opplysninger'!$C$13*((X830+Z830+AC830+AE830)*(1-Data!M830)-(Z830+AE830)*(1-Data!M830)*1.8/12)</f>
        <v>2409201.5486189588</v>
      </c>
      <c r="AK830" s="83">
        <f t="shared" si="124"/>
        <v>10417000</v>
      </c>
      <c r="AL830" s="83">
        <f t="shared" si="125"/>
        <v>2588000</v>
      </c>
      <c r="AM830" s="83">
        <f t="shared" si="126"/>
        <v>11667000</v>
      </c>
    </row>
    <row r="831" spans="1:39">
      <c r="A831" t="str">
        <f t="shared" si="120"/>
        <v>3024Annet</v>
      </c>
      <c r="B831" s="6" t="str">
        <f>Data!A831</f>
        <v>3024</v>
      </c>
      <c r="C831" s="7" t="str">
        <f>Data!B831</f>
        <v>Bærum kommune</v>
      </c>
      <c r="D831" s="7" t="str">
        <f>Data!C831</f>
        <v>Annet</v>
      </c>
      <c r="E831" s="1">
        <f>Data!D831</f>
        <v>239.87769999999995</v>
      </c>
      <c r="F831" s="1">
        <f>Data!E831+Data!F831</f>
        <v>45697.734758865321</v>
      </c>
      <c r="G831" s="1">
        <f>Data!G831</f>
        <v>35.679515019528715</v>
      </c>
      <c r="H831" s="1">
        <f t="shared" si="121"/>
        <v>119584009.19090907</v>
      </c>
      <c r="I831" s="1">
        <f t="shared" si="122"/>
        <v>93367.854545454553</v>
      </c>
      <c r="J831" s="1">
        <f t="shared" si="123"/>
        <v>14361285.245454544</v>
      </c>
      <c r="K831" s="1">
        <f>'Innlegging av opplysninger'!$B$4*H831</f>
        <v>15545921.19481818</v>
      </c>
      <c r="L831" s="1"/>
      <c r="M831" s="1">
        <f>'Innlegging av opplysninger'!$B$5*H831</f>
        <v>15665505.20400909</v>
      </c>
      <c r="N831" s="1">
        <f>'Innlegging av opplysninger'!$B$5*I831</f>
        <v>12231.188945454547</v>
      </c>
      <c r="O831" s="1">
        <f>'Innlegging av opplysninger'!$B$5*J831</f>
        <v>1881328.3671545454</v>
      </c>
      <c r="P831" s="1">
        <f>'Innlegging av opplysninger'!$B$5*K831</f>
        <v>2036515.6765211816</v>
      </c>
      <c r="Q831" s="1"/>
      <c r="R831" s="1">
        <f>'Innlegging av opplysninger'!$C$11*SUM(H831:Q831)</f>
        <v>6428846.2290495848</v>
      </c>
      <c r="S831" s="1">
        <f>'Innlegging av opplysninger'!$C$13*(((H831+J831+M831+O831)*Data!H831)+(J831+O831)*(1-Data!H831)*1.8/12+I831+N831+K831+L831+P831+Q831)</f>
        <v>1187659.4227048554</v>
      </c>
      <c r="T831" s="1">
        <f>'Innlegging av opplysninger'!$C$13*((H831+J831+M831+O831)*(1-Data!H831)-(J831+O831)*(1-Data!H831)*1.8/12)</f>
        <v>7609709.1012577359</v>
      </c>
      <c r="U831" s="1">
        <f>Data!I831</f>
        <v>40.820700000000002</v>
      </c>
      <c r="V831" s="1">
        <f>Data!J831+Data!K831</f>
        <v>48333.822913374825</v>
      </c>
      <c r="W831" s="1">
        <f>Data!L831</f>
        <v>49.557209944954394</v>
      </c>
      <c r="X831" s="1">
        <f t="shared" si="127"/>
        <v>21523859.836363632</v>
      </c>
      <c r="Y831" s="100">
        <f t="shared" si="128"/>
        <v>22068.654545454545</v>
      </c>
      <c r="Z831" s="100">
        <f t="shared" si="129"/>
        <v>3081067.7741999994</v>
      </c>
      <c r="AA831" s="100">
        <f>'Innlegging av opplysninger'!$B$4*X831</f>
        <v>2798101.7787272721</v>
      </c>
      <c r="AB831" s="1"/>
      <c r="AC831" s="1">
        <f>'Innlegging av opplysninger'!$B$5*X831</f>
        <v>2819625.6385636358</v>
      </c>
      <c r="AD831" s="1">
        <f>'Innlegging av opplysninger'!$B$5*Y831</f>
        <v>2890.9937454545457</v>
      </c>
      <c r="AE831" s="1">
        <f>'Innlegging av opplysninger'!$B$5*Z831</f>
        <v>403619.87842019997</v>
      </c>
      <c r="AF831" s="1">
        <f>'Innlegging av opplysninger'!$B$5*AA831</f>
        <v>366551.33301327267</v>
      </c>
      <c r="AG831" s="1"/>
      <c r="AH831" s="1">
        <f>'Innlegging av opplysninger'!$C$11*SUM(X831:AG831)</f>
        <v>1178675.8637279992</v>
      </c>
      <c r="AI831" s="1">
        <f>'Innlegging av opplysninger'!$C$13*(((X831+Z831+AC831+AE831)*Data!M831)+(Z831+AE831)*(1-Data!M831)*1.8/12+Y831+AD831+AA831+AB831+AF831+AG831)</f>
        <v>233824.91887098702</v>
      </c>
      <c r="AJ831" s="1">
        <f>'Innlegging av opplysninger'!$C$13*((X831+Z831+AC831+AE831)*(1-Data!M831)-(Z831+AE831)*(1-Data!M831)*1.8/12)</f>
        <v>1379099.9472831169</v>
      </c>
      <c r="AK831" s="83">
        <f t="shared" si="124"/>
        <v>7608000</v>
      </c>
      <c r="AL831" s="83">
        <f t="shared" si="125"/>
        <v>1421000</v>
      </c>
      <c r="AM831" s="83">
        <f t="shared" si="126"/>
        <v>8989000</v>
      </c>
    </row>
    <row r="832" spans="1:39">
      <c r="A832" t="str">
        <f t="shared" si="120"/>
        <v>3025Alle</v>
      </c>
      <c r="B832" s="6" t="str">
        <f>Data!A832</f>
        <v>3025</v>
      </c>
      <c r="C832" s="7" t="str">
        <f>Data!B832</f>
        <v>Asker kommune</v>
      </c>
      <c r="D832" s="7" t="str">
        <f>Data!C832</f>
        <v>Alle</v>
      </c>
      <c r="E832" s="1">
        <f>Data!D832</f>
        <v>5061.975592057197</v>
      </c>
      <c r="F832" s="1">
        <f>Data!E832+Data!F832</f>
        <v>47411.960182980525</v>
      </c>
      <c r="G832" s="1">
        <f>Data!G832</f>
        <v>386.35987954362696</v>
      </c>
      <c r="H832" s="1">
        <f t="shared" si="121"/>
        <v>2618162020.5582008</v>
      </c>
      <c r="I832" s="1">
        <f t="shared" si="122"/>
        <v>21335392.145454526</v>
      </c>
      <c r="J832" s="1">
        <f t="shared" si="123"/>
        <v>316739689.52443862</v>
      </c>
      <c r="K832" s="1">
        <f>'Innlegging av opplysninger'!$B$4*H832</f>
        <v>340361062.67256612</v>
      </c>
      <c r="L832" s="1"/>
      <c r="M832" s="1">
        <f>'Innlegging av opplysninger'!$B$5*H832</f>
        <v>342979224.69312429</v>
      </c>
      <c r="N832" s="1">
        <f>'Innlegging av opplysninger'!$B$5*I832</f>
        <v>2794936.3710545432</v>
      </c>
      <c r="O832" s="1">
        <f>'Innlegging av opplysninger'!$B$5*J832</f>
        <v>41492899.327701464</v>
      </c>
      <c r="P832" s="1">
        <f>'Innlegging av opplysninger'!$B$5*K832</f>
        <v>44587299.210106164</v>
      </c>
      <c r="Q832" s="1"/>
      <c r="R832" s="1">
        <f>'Innlegging av opplysninger'!$C$11*SUM(H832:Q832)</f>
        <v>141681195.93110058</v>
      </c>
      <c r="S832" s="1">
        <f>'Innlegging av opplysninger'!$C$13*(((H832+J832+M832+O832)*Data!H832)+(J832+O832)*(1-Data!H832)*1.8/12+I832+N832+K832+L832+P832+Q832)</f>
        <v>27659685.741772078</v>
      </c>
      <c r="T832" s="1">
        <f>'Innlegging av opplysninger'!$C$13*((H832+J832+M832+O832)*(1-Data!H832)-(J832+O832)*(1-Data!H832)*1.8/12)</f>
        <v>166219845.53236556</v>
      </c>
      <c r="U832" s="1">
        <f>Data!I832</f>
        <v>680.3535999999998</v>
      </c>
      <c r="V832" s="1">
        <f>Data!J832+Data!K832</f>
        <v>50081.542921308428</v>
      </c>
      <c r="W832" s="1">
        <f>Data!L832</f>
        <v>375.35422756637155</v>
      </c>
      <c r="X832" s="1">
        <f t="shared" si="127"/>
        <v>371707178.40072757</v>
      </c>
      <c r="Y832" s="100">
        <f t="shared" si="128"/>
        <v>2785893.8181818188</v>
      </c>
      <c r="Z832" s="100">
        <f t="shared" si="129"/>
        <v>53552509.327304035</v>
      </c>
      <c r="AA832" s="100">
        <f>'Innlegging av opplysninger'!$B$4*X832</f>
        <v>48321933.192094587</v>
      </c>
      <c r="AB832" s="1"/>
      <c r="AC832" s="1">
        <f>'Innlegging av opplysninger'!$B$5*X832</f>
        <v>48693640.370495312</v>
      </c>
      <c r="AD832" s="1">
        <f>'Innlegging av opplysninger'!$B$5*Y832</f>
        <v>364952.09018181829</v>
      </c>
      <c r="AE832" s="1">
        <f>'Innlegging av opplysninger'!$B$5*Z832</f>
        <v>7015378.7218768289</v>
      </c>
      <c r="AF832" s="1">
        <f>'Innlegging av opplysninger'!$B$5*AA832</f>
        <v>6330173.2481643911</v>
      </c>
      <c r="AG832" s="1"/>
      <c r="AH832" s="1">
        <f>'Innlegging av opplysninger'!$C$11*SUM(X832:AG832)</f>
        <v>20473323.048422996</v>
      </c>
      <c r="AI832" s="1">
        <f>'Innlegging av opplysninger'!$C$13*(((X832+Z832+AC832+AE832)*Data!M832)+(Z832+AE832)*(1-Data!M832)*1.8/12+Y832+AD832+AA832+AB832+AF832+AG832)</f>
        <v>4477799.6873383941</v>
      </c>
      <c r="AJ832" s="1">
        <f>'Innlegging av opplysninger'!$C$13*((X832+Z832+AC832+AE832)*(1-Data!M832)-(Z832+AE832)*(1-Data!M832)*1.8/12)</f>
        <v>23538326.589450974</v>
      </c>
      <c r="AK832" s="83">
        <f t="shared" si="124"/>
        <v>162155000</v>
      </c>
      <c r="AL832" s="83">
        <f t="shared" si="125"/>
        <v>32137000</v>
      </c>
      <c r="AM832" s="83">
        <f t="shared" si="126"/>
        <v>189758000</v>
      </c>
    </row>
    <row r="833" spans="1:39">
      <c r="A833" t="str">
        <f t="shared" si="120"/>
        <v>3025Administrasjon</v>
      </c>
      <c r="B833" s="6" t="str">
        <f>Data!A833</f>
        <v>3025</v>
      </c>
      <c r="C833" s="7" t="str">
        <f>Data!B833</f>
        <v>Asker kommune</v>
      </c>
      <c r="D833" s="7" t="str">
        <f>Data!C833</f>
        <v>Administrasjon</v>
      </c>
      <c r="E833" s="1">
        <f>Data!D833</f>
        <v>257.87100000000004</v>
      </c>
      <c r="F833" s="1">
        <f>Data!E833+Data!F833</f>
        <v>58521.430385735468</v>
      </c>
      <c r="G833" s="1">
        <f>Data!G833</f>
        <v>0</v>
      </c>
      <c r="H833" s="1">
        <f t="shared" si="121"/>
        <v>164628870.27272719</v>
      </c>
      <c r="I833" s="1">
        <f t="shared" si="122"/>
        <v>0</v>
      </c>
      <c r="J833" s="1">
        <f t="shared" si="123"/>
        <v>19755464.432727262</v>
      </c>
      <c r="K833" s="1">
        <f>'Innlegging av opplysninger'!$B$4*H833</f>
        <v>21401753.135454535</v>
      </c>
      <c r="L833" s="1"/>
      <c r="M833" s="1">
        <f>'Innlegging av opplysninger'!$B$5*H833</f>
        <v>21566382.005727261</v>
      </c>
      <c r="N833" s="1">
        <f>'Innlegging av opplysninger'!$B$5*I833</f>
        <v>0</v>
      </c>
      <c r="O833" s="1">
        <f>'Innlegging av opplysninger'!$B$5*J833</f>
        <v>2587965.8406872717</v>
      </c>
      <c r="P833" s="1">
        <f>'Innlegging av opplysninger'!$B$5*K833</f>
        <v>2803629.6607445441</v>
      </c>
      <c r="Q833" s="1"/>
      <c r="R833" s="1">
        <f>'Innlegging av opplysninger'!$C$11*SUM(H833:Q833)</f>
        <v>8844274.483226588</v>
      </c>
      <c r="S833" s="1">
        <f>'Innlegging av opplysninger'!$C$13*(((H833+J833+M833+O833)*Data!H833)+(J833+O833)*(1-Data!H833)*1.8/12+I833+N833+K833+L833+P833+Q833)</f>
        <v>2789328.4240466217</v>
      </c>
      <c r="T833" s="1">
        <f>'Innlegging av opplysninger'!$C$13*((H833+J833+M833+O833)*(1-Data!H833)-(J833+O833)*(1-Data!H833)*1.8/12)</f>
        <v>9313362.9740529191</v>
      </c>
      <c r="U833" s="1">
        <f>Data!I833</f>
        <v>44.873800000000003</v>
      </c>
      <c r="V833" s="1">
        <f>Data!J833+Data!K833</f>
        <v>61215.245960151944</v>
      </c>
      <c r="W833" s="1">
        <f>Data!L833</f>
        <v>0</v>
      </c>
      <c r="X833" s="1">
        <f t="shared" si="127"/>
        <v>29966844.045454539</v>
      </c>
      <c r="Y833" s="100">
        <f t="shared" si="128"/>
        <v>0</v>
      </c>
      <c r="Z833" s="100">
        <f t="shared" si="129"/>
        <v>4285258.698499999</v>
      </c>
      <c r="AA833" s="100">
        <f>'Innlegging av opplysninger'!$B$4*X833</f>
        <v>3895689.7259090901</v>
      </c>
      <c r="AB833" s="1"/>
      <c r="AC833" s="1">
        <f>'Innlegging av opplysninger'!$B$5*X833</f>
        <v>3925656.5699545448</v>
      </c>
      <c r="AD833" s="1">
        <f>'Innlegging av opplysninger'!$B$5*Y833</f>
        <v>0</v>
      </c>
      <c r="AE833" s="1">
        <f>'Innlegging av opplysninger'!$B$5*Z833</f>
        <v>561368.88950349984</v>
      </c>
      <c r="AF833" s="1">
        <f>'Innlegging av opplysninger'!$B$5*AA833</f>
        <v>510335.35409409081</v>
      </c>
      <c r="AG833" s="1"/>
      <c r="AH833" s="1">
        <f>'Innlegging av opplysninger'!$C$11*SUM(X833:AG833)</f>
        <v>1639515.8247697989</v>
      </c>
      <c r="AI833" s="1">
        <f>'Innlegging av opplysninger'!$C$13*(((X833+Z833+AC833+AE833)*Data!M833)+(Z833+AE833)*(1-Data!M833)*1.8/12+Y833+AD833+AA833+AB833+AF833+AG833)</f>
        <v>600087.46079766424</v>
      </c>
      <c r="AJ833" s="1">
        <f>'Innlegging av opplysninger'!$C$13*((X833+Z833+AC833+AE833)*(1-Data!M833)-(Z833+AE833)*(1-Data!M833)*1.8/12)</f>
        <v>1643460.5099399553</v>
      </c>
      <c r="AK833" s="83">
        <f t="shared" si="124"/>
        <v>10484000</v>
      </c>
      <c r="AL833" s="83">
        <f t="shared" si="125"/>
        <v>3389000</v>
      </c>
      <c r="AM833" s="83">
        <f t="shared" si="126"/>
        <v>10957000</v>
      </c>
    </row>
    <row r="834" spans="1:39">
      <c r="A834" t="str">
        <f t="shared" si="120"/>
        <v>3025Undervisning</v>
      </c>
      <c r="B834" s="6" t="str">
        <f>Data!A834</f>
        <v>3025</v>
      </c>
      <c r="C834" s="7" t="str">
        <f>Data!B834</f>
        <v>Asker kommune</v>
      </c>
      <c r="D834" s="7" t="str">
        <f>Data!C834</f>
        <v>Undervisning</v>
      </c>
      <c r="E834" s="1">
        <f>Data!D834</f>
        <v>1514.2138999999981</v>
      </c>
      <c r="F834" s="1">
        <f>Data!E834+Data!F834</f>
        <v>48315.637833597902</v>
      </c>
      <c r="G834" s="1">
        <f>Data!G834</f>
        <v>8.4023796109651452E-2</v>
      </c>
      <c r="H834" s="1">
        <f t="shared" si="121"/>
        <v>798111386.12726974</v>
      </c>
      <c r="I834" s="1">
        <f t="shared" si="122"/>
        <v>1387.9636363636362</v>
      </c>
      <c r="J834" s="1">
        <f t="shared" si="123"/>
        <v>95773532.890908733</v>
      </c>
      <c r="K834" s="1">
        <f>'Innlegging av opplysninger'!$B$4*H834</f>
        <v>103754480.19654506</v>
      </c>
      <c r="L834" s="1"/>
      <c r="M834" s="1">
        <f>'Innlegging av opplysninger'!$B$5*H834</f>
        <v>104552591.58267234</v>
      </c>
      <c r="N834" s="1">
        <f>'Innlegging av opplysninger'!$B$5*I834</f>
        <v>181.82323636363634</v>
      </c>
      <c r="O834" s="1">
        <f>'Innlegging av opplysninger'!$B$5*J834</f>
        <v>12546332.808709044</v>
      </c>
      <c r="P834" s="1">
        <f>'Innlegging av opplysninger'!$B$5*K834</f>
        <v>13591836.905747404</v>
      </c>
      <c r="Q834" s="1"/>
      <c r="R834" s="1">
        <f>'Innlegging av opplysninger'!$C$11*SUM(H834:Q834)</f>
        <v>42876605.751351565</v>
      </c>
      <c r="S834" s="1">
        <f>'Innlegging av opplysninger'!$C$13*(((H834+J834+M834+O834)*Data!H834)+(J834+O834)*(1-Data!H834)*1.8/12+I834+N834+K834+L834+P834+Q834)</f>
        <v>7807853.0082365973</v>
      </c>
      <c r="T834" s="1">
        <f>'Innlegging av opplysninger'!$C$13*((H834+J834+M834+O834)*(1-Data!H834)-(J834+O834)*(1-Data!H834)*1.8/12)</f>
        <v>50865396.967297107</v>
      </c>
      <c r="U834" s="1">
        <f>Data!I834</f>
        <v>216.72110000000001</v>
      </c>
      <c r="V834" s="1">
        <f>Data!J834+Data!K834</f>
        <v>49779.60599667803</v>
      </c>
      <c r="W834" s="1">
        <f>Data!L834</f>
        <v>3.5384648749014289</v>
      </c>
      <c r="X834" s="1">
        <f t="shared" si="127"/>
        <v>117690446.93636355</v>
      </c>
      <c r="Y834" s="100">
        <f t="shared" si="128"/>
        <v>8365.7454545454548</v>
      </c>
      <c r="Z834" s="100">
        <f t="shared" si="129"/>
        <v>16830930.213499986</v>
      </c>
      <c r="AA834" s="100">
        <f>'Innlegging av opplysninger'!$B$4*X834</f>
        <v>15299758.101727262</v>
      </c>
      <c r="AB834" s="1"/>
      <c r="AC834" s="1">
        <f>'Innlegging av opplysninger'!$B$5*X834</f>
        <v>15417448.548663625</v>
      </c>
      <c r="AD834" s="1">
        <f>'Innlegging av opplysninger'!$B$5*Y834</f>
        <v>1095.9126545454546</v>
      </c>
      <c r="AE834" s="1">
        <f>'Innlegging av opplysninger'!$B$5*Z834</f>
        <v>2204851.857968498</v>
      </c>
      <c r="AF834" s="1">
        <f>'Innlegging av opplysninger'!$B$5*AA834</f>
        <v>2004268.3113262714</v>
      </c>
      <c r="AG834" s="1"/>
      <c r="AH834" s="1">
        <f>'Innlegging av opplysninger'!$C$11*SUM(X834:AG834)</f>
        <v>6439372.2938510142</v>
      </c>
      <c r="AI834" s="1">
        <f>'Innlegging av opplysninger'!$C$13*(((X834+Z834+AC834+AE834)*Data!M834)+(Z834+AE834)*(1-Data!M834)*1.8/12+Y834+AD834+AA834+AB834+AF834+AG834)</f>
        <v>1249850.4411125954</v>
      </c>
      <c r="AJ834" s="1">
        <f>'Innlegging av opplysninger'!$C$13*((X834+Z834+AC834+AE834)*(1-Data!M834)-(Z834+AE834)*(1-Data!M834)*1.8/12)</f>
        <v>7561922.1715256339</v>
      </c>
      <c r="AK834" s="83">
        <f t="shared" si="124"/>
        <v>49316000</v>
      </c>
      <c r="AL834" s="83">
        <f t="shared" si="125"/>
        <v>9058000</v>
      </c>
      <c r="AM834" s="83">
        <f t="shared" si="126"/>
        <v>58427000</v>
      </c>
    </row>
    <row r="835" spans="1:39">
      <c r="A835" t="str">
        <f t="shared" si="120"/>
        <v>3025Barnehager</v>
      </c>
      <c r="B835" s="6" t="str">
        <f>Data!A835</f>
        <v>3025</v>
      </c>
      <c r="C835" s="7" t="str">
        <f>Data!B835</f>
        <v>Asker kommune</v>
      </c>
      <c r="D835" s="7" t="str">
        <f>Data!C835</f>
        <v>Barnehager</v>
      </c>
      <c r="E835" s="1">
        <f>Data!D835</f>
        <v>499.40660000000014</v>
      </c>
      <c r="F835" s="1">
        <f>Data!E835+Data!F835</f>
        <v>42835.128603960489</v>
      </c>
      <c r="G835" s="1">
        <f>Data!G835</f>
        <v>0</v>
      </c>
      <c r="H835" s="1">
        <f t="shared" si="121"/>
        <v>233368864.76363629</v>
      </c>
      <c r="I835" s="1">
        <f t="shared" si="122"/>
        <v>0</v>
      </c>
      <c r="J835" s="1">
        <f t="shared" si="123"/>
        <v>28004263.771636356</v>
      </c>
      <c r="K835" s="1">
        <f>'Innlegging av opplysninger'!$B$4*H835</f>
        <v>30337952.419272717</v>
      </c>
      <c r="L835" s="1"/>
      <c r="M835" s="1">
        <f>'Innlegging av opplysninger'!$B$5*H835</f>
        <v>30571321.284036357</v>
      </c>
      <c r="N835" s="1">
        <f>'Innlegging av opplysninger'!$B$5*I835</f>
        <v>0</v>
      </c>
      <c r="O835" s="1">
        <f>'Innlegging av opplysninger'!$B$5*J835</f>
        <v>3668558.5540843629</v>
      </c>
      <c r="P835" s="1">
        <f>'Innlegging av opplysninger'!$B$5*K835</f>
        <v>3974271.7669247263</v>
      </c>
      <c r="Q835" s="1"/>
      <c r="R835" s="1">
        <f>'Innlegging av opplysninger'!$C$11*SUM(H835:Q835)</f>
        <v>12537158.83726445</v>
      </c>
      <c r="S835" s="1">
        <f>'Innlegging av opplysninger'!$C$13*(((H835+J835+M835+O835)*Data!H835)+(J835+O835)*(1-Data!H835)*1.8/12+I835+N835+K835+L835+P835+Q835)</f>
        <v>2166768.8139890996</v>
      </c>
      <c r="T835" s="1">
        <f>'Innlegging av opplysninger'!$C$13*((H835+J835+M835+O835)*(1-Data!H835)-(J835+O835)*(1-Data!H835)*1.8/12)</f>
        <v>14989343.279109621</v>
      </c>
      <c r="U835" s="1">
        <f>Data!I835</f>
        <v>54.872799999999998</v>
      </c>
      <c r="V835" s="1">
        <f>Data!J835+Data!K835</f>
        <v>45901.386965248108</v>
      </c>
      <c r="W835" s="1">
        <f>Data!L835</f>
        <v>0</v>
      </c>
      <c r="X835" s="1">
        <f t="shared" si="127"/>
        <v>27477137.745454539</v>
      </c>
      <c r="Y835" s="100">
        <f t="shared" si="128"/>
        <v>0</v>
      </c>
      <c r="Z835" s="100">
        <f t="shared" si="129"/>
        <v>3929230.6975999987</v>
      </c>
      <c r="AA835" s="100">
        <f>'Innlegging av opplysninger'!$B$4*X835</f>
        <v>3572027.90690909</v>
      </c>
      <c r="AB835" s="1"/>
      <c r="AC835" s="1">
        <f>'Innlegging av opplysninger'!$B$5*X835</f>
        <v>3599505.0446545449</v>
      </c>
      <c r="AD835" s="1">
        <f>'Innlegging av opplysninger'!$B$5*Y835</f>
        <v>0</v>
      </c>
      <c r="AE835" s="1">
        <f>'Innlegging av opplysninger'!$B$5*Z835</f>
        <v>514729.22138559987</v>
      </c>
      <c r="AF835" s="1">
        <f>'Innlegging av opplysninger'!$B$5*AA835</f>
        <v>467935.65580509079</v>
      </c>
      <c r="AG835" s="1"/>
      <c r="AH835" s="1">
        <f>'Innlegging av opplysninger'!$C$11*SUM(X835:AG835)</f>
        <v>1503301.5183287368</v>
      </c>
      <c r="AI835" s="1">
        <f>'Innlegging av opplysninger'!$C$13*(((X835+Z835+AC835+AE835)*Data!M835)+(Z835+AE835)*(1-Data!M835)*1.8/12+Y835+AD835+AA835+AB835+AF835+AG835)</f>
        <v>283192.5436905534</v>
      </c>
      <c r="AJ835" s="1">
        <f>'Innlegging av opplysninger'!$C$13*((X835+Z835+AC835+AE835)*(1-Data!M835)-(Z835+AE835)*(1-Data!M835)*1.8/12)</f>
        <v>1773956.9024435075</v>
      </c>
      <c r="AK835" s="83">
        <f t="shared" si="124"/>
        <v>14040000</v>
      </c>
      <c r="AL835" s="83">
        <f t="shared" si="125"/>
        <v>2450000</v>
      </c>
      <c r="AM835" s="83">
        <f t="shared" si="126"/>
        <v>16763000</v>
      </c>
    </row>
    <row r="836" spans="1:39">
      <c r="A836" t="str">
        <f t="shared" si="120"/>
        <v>3025Helse/pleie/omsorg</v>
      </c>
      <c r="B836" s="6" t="str">
        <f>Data!A836</f>
        <v>3025</v>
      </c>
      <c r="C836" s="7" t="str">
        <f>Data!B836</f>
        <v>Asker kommune</v>
      </c>
      <c r="D836" s="7" t="str">
        <f>Data!C836</f>
        <v>Helse/pleie/omsorg</v>
      </c>
      <c r="E836" s="1">
        <f>Data!D836</f>
        <v>2259.665392057188</v>
      </c>
      <c r="F836" s="1">
        <f>Data!E836+Data!F836</f>
        <v>46171.553964906489</v>
      </c>
      <c r="G836" s="1">
        <f>Data!G836</f>
        <v>845.81956546229617</v>
      </c>
      <c r="H836" s="1">
        <f t="shared" si="121"/>
        <v>1138170137.3672729</v>
      </c>
      <c r="I836" s="1">
        <f t="shared" si="122"/>
        <v>20850209.454545453</v>
      </c>
      <c r="J836" s="1">
        <f t="shared" si="123"/>
        <v>139082441.61861819</v>
      </c>
      <c r="K836" s="1">
        <f>'Innlegging av opplysninger'!$B$4*H836</f>
        <v>147962117.85774547</v>
      </c>
      <c r="L836" s="1"/>
      <c r="M836" s="1">
        <f>'Innlegging av opplysninger'!$B$5*H836</f>
        <v>149100287.99511275</v>
      </c>
      <c r="N836" s="1">
        <f>'Innlegging av opplysninger'!$B$5*I836</f>
        <v>2731377.4385454543</v>
      </c>
      <c r="O836" s="1">
        <f>'Innlegging av opplysninger'!$B$5*J836</f>
        <v>18219799.852038983</v>
      </c>
      <c r="P836" s="1">
        <f>'Innlegging av opplysninger'!$B$5*K836</f>
        <v>19383037.439364657</v>
      </c>
      <c r="Q836" s="1"/>
      <c r="R836" s="1">
        <f>'Innlegging av opplysninger'!$C$11*SUM(H836:Q836)</f>
        <v>62148977.542883269</v>
      </c>
      <c r="S836" s="1">
        <f>'Innlegging av opplysninger'!$C$13*(((H836+J836+M836+O836)*Data!H836)+(J836+O836)*(1-Data!H836)*1.8/12+I836+N836+K836+L836+P836+Q836)</f>
        <v>11749555.338665785</v>
      </c>
      <c r="T836" s="1">
        <f>'Innlegging av opplysninger'!$C$13*((H836+J836+M836+O836)*(1-Data!H836)-(J836+O836)*(1-Data!H836)*1.8/12)</f>
        <v>73296413.930542901</v>
      </c>
      <c r="U836" s="1">
        <f>Data!I836</f>
        <v>278.12250000000006</v>
      </c>
      <c r="V836" s="1">
        <f>Data!J836+Data!K836</f>
        <v>47845.305465157733</v>
      </c>
      <c r="W836" s="1">
        <f>Data!L836</f>
        <v>907.14152936206165</v>
      </c>
      <c r="X836" s="1">
        <f t="shared" si="127"/>
        <v>145165701.48254544</v>
      </c>
      <c r="Y836" s="100">
        <f t="shared" si="128"/>
        <v>2752325.1272727279</v>
      </c>
      <c r="Z836" s="100">
        <f t="shared" si="129"/>
        <v>21152277.805203997</v>
      </c>
      <c r="AA836" s="100">
        <f>'Innlegging av opplysninger'!$B$4*X836</f>
        <v>18871541.192730907</v>
      </c>
      <c r="AB836" s="1"/>
      <c r="AC836" s="1">
        <f>'Innlegging av opplysninger'!$B$5*X836</f>
        <v>19016706.894213453</v>
      </c>
      <c r="AD836" s="1">
        <f>'Innlegging av opplysninger'!$B$5*Y836</f>
        <v>360554.59167272737</v>
      </c>
      <c r="AE836" s="1">
        <f>'Innlegging av opplysninger'!$B$5*Z836</f>
        <v>2770948.3924817238</v>
      </c>
      <c r="AF836" s="1">
        <f>'Innlegging av opplysninger'!$B$5*AA836</f>
        <v>2472171.8962477488</v>
      </c>
      <c r="AG836" s="1"/>
      <c r="AH836" s="1">
        <f>'Innlegging av opplysninger'!$C$11*SUM(X836:AG836)</f>
        <v>8077364.6405300107</v>
      </c>
      <c r="AI836" s="1">
        <f>'Innlegging av opplysninger'!$C$13*(((X836+Z836+AC836+AE836)*Data!M836)+(Z836+AE836)*(1-Data!M836)*1.8/12+Y836+AD836+AA836+AB836+AF836+AG836)</f>
        <v>1644465.9530000144</v>
      </c>
      <c r="AJ836" s="1">
        <f>'Innlegging av opplysninger'!$C$13*((X836+Z836+AC836+AE836)*(1-Data!M836)-(Z836+AE836)*(1-Data!M836)*1.8/12)</f>
        <v>9408769.8708831593</v>
      </c>
      <c r="AK836" s="83">
        <f t="shared" si="124"/>
        <v>70226000</v>
      </c>
      <c r="AL836" s="83">
        <f t="shared" si="125"/>
        <v>13394000</v>
      </c>
      <c r="AM836" s="83">
        <f t="shared" si="126"/>
        <v>82705000</v>
      </c>
    </row>
    <row r="837" spans="1:39">
      <c r="A837" t="str">
        <f t="shared" si="120"/>
        <v>3025Samferdsel og teknikk</v>
      </c>
      <c r="B837" s="6" t="str">
        <f>Data!A837</f>
        <v>3025</v>
      </c>
      <c r="C837" s="7" t="str">
        <f>Data!B837</f>
        <v>Asker kommune</v>
      </c>
      <c r="D837" s="7" t="str">
        <f>Data!C837</f>
        <v>Samferdsel og teknikk</v>
      </c>
      <c r="E837" s="1">
        <f>Data!D837</f>
        <v>335.31449999999973</v>
      </c>
      <c r="F837" s="1">
        <f>Data!E837+Data!F837</f>
        <v>50471.880918262344</v>
      </c>
      <c r="G837" s="1">
        <f>Data!G837</f>
        <v>112.846924305391</v>
      </c>
      <c r="H837" s="1">
        <f t="shared" si="121"/>
        <v>184624947.42727271</v>
      </c>
      <c r="I837" s="1">
        <f t="shared" si="122"/>
        <v>412791.38181818184</v>
      </c>
      <c r="J837" s="1">
        <f t="shared" si="123"/>
        <v>22204528.657090906</v>
      </c>
      <c r="K837" s="1">
        <f>'Innlegging av opplysninger'!$B$4*H837</f>
        <v>24001243.165545452</v>
      </c>
      <c r="L837" s="1"/>
      <c r="M837" s="1">
        <f>'Innlegging av opplysninger'!$B$5*H837</f>
        <v>24185868.112972725</v>
      </c>
      <c r="N837" s="1">
        <f>'Innlegging av opplysninger'!$B$5*I837</f>
        <v>54075.67101818182</v>
      </c>
      <c r="O837" s="1">
        <f>'Innlegging av opplysninger'!$B$5*J837</f>
        <v>2908793.2540789088</v>
      </c>
      <c r="P837" s="1">
        <f>'Innlegging av opplysninger'!$B$5*K837</f>
        <v>3144162.8546864544</v>
      </c>
      <c r="Q837" s="1"/>
      <c r="R837" s="1">
        <f>'Innlegging av opplysninger'!$C$11*SUM(H837:Q837)</f>
        <v>9938383.599930374</v>
      </c>
      <c r="S837" s="1">
        <f>'Innlegging av opplysninger'!$C$13*(((H837+J837+M837+O837)*Data!H837)+(J837+O837)*(1-Data!H837)*1.8/12+I837+N837+K837+L837+P837+Q837)</f>
        <v>2186712.4533633729</v>
      </c>
      <c r="T837" s="1">
        <f>'Innlegging av opplysninger'!$C$13*((H837+J837+M837+O837)*(1-Data!H837)-(J837+O837)*(1-Data!H837)*1.8/12)</f>
        <v>11413180.893909769</v>
      </c>
      <c r="U837" s="1">
        <f>Data!I837</f>
        <v>60.930799999999991</v>
      </c>
      <c r="V837" s="1">
        <f>Data!J837+Data!K837</f>
        <v>55887.308594339826</v>
      </c>
      <c r="W837" s="1">
        <f>Data!L837</f>
        <v>35.870692654618033</v>
      </c>
      <c r="X837" s="1">
        <f t="shared" si="127"/>
        <v>37148273.700000003</v>
      </c>
      <c r="Y837" s="100">
        <f t="shared" si="128"/>
        <v>23843.236363636363</v>
      </c>
      <c r="Z837" s="100">
        <f t="shared" si="129"/>
        <v>5315612.7218999993</v>
      </c>
      <c r="AA837" s="100">
        <f>'Innlegging av opplysninger'!$B$4*X837</f>
        <v>4829275.5810000002</v>
      </c>
      <c r="AB837" s="1"/>
      <c r="AC837" s="1">
        <f>'Innlegging av opplysninger'!$B$5*X837</f>
        <v>4866423.854700001</v>
      </c>
      <c r="AD837" s="1">
        <f>'Innlegging av opplysninger'!$B$5*Y837</f>
        <v>3123.4639636363636</v>
      </c>
      <c r="AE837" s="1">
        <f>'Innlegging av opplysninger'!$B$5*Z837</f>
        <v>696345.26656889997</v>
      </c>
      <c r="AF837" s="1">
        <f>'Innlegging av opplysninger'!$B$5*AA837</f>
        <v>632635.10111100005</v>
      </c>
      <c r="AG837" s="1"/>
      <c r="AH837" s="1">
        <f>'Innlegging av opplysninger'!$C$11*SUM(X837:AG837)</f>
        <v>2033590.2511730725</v>
      </c>
      <c r="AI837" s="1">
        <f>'Innlegging av opplysninger'!$C$13*(((X837+Z837+AC837+AE837)*Data!M837)+(Z837+AE837)*(1-Data!M837)*1.8/12+Y837+AD837+AA837+AB837+AF837+AG837)</f>
        <v>513719.99960306269</v>
      </c>
      <c r="AJ837" s="1">
        <f>'Innlegging av opplysninger'!$C$13*((X837+Z837+AC837+AE837)*(1-Data!M837)-(Z837+AE837)*(1-Data!M837)*1.8/12)</f>
        <v>2269087.7125285105</v>
      </c>
      <c r="AK837" s="83">
        <f t="shared" si="124"/>
        <v>11972000</v>
      </c>
      <c r="AL837" s="83">
        <f t="shared" si="125"/>
        <v>2700000</v>
      </c>
      <c r="AM837" s="83">
        <f t="shared" si="126"/>
        <v>13682000</v>
      </c>
    </row>
    <row r="838" spans="1:39">
      <c r="A838" t="str">
        <f t="shared" ref="A838:A901" si="130">CONCATENATE(B838,D838)</f>
        <v>3025Annet</v>
      </c>
      <c r="B838" s="6" t="str">
        <f>Data!A838</f>
        <v>3025</v>
      </c>
      <c r="C838" s="7" t="str">
        <f>Data!B838</f>
        <v>Asker kommune</v>
      </c>
      <c r="D838" s="7" t="str">
        <f>Data!C838</f>
        <v>Annet</v>
      </c>
      <c r="E838" s="1">
        <f>Data!D838</f>
        <v>195.5042</v>
      </c>
      <c r="F838" s="1">
        <f>Data!E838+Data!F838</f>
        <v>46539.322454453693</v>
      </c>
      <c r="G838" s="1">
        <f>Data!G838</f>
        <v>33.291560999712537</v>
      </c>
      <c r="H838" s="1">
        <f t="shared" ref="H838:H901" si="131">F838*(11-1/11)*E838</f>
        <v>99257814.600000054</v>
      </c>
      <c r="I838" s="1">
        <f t="shared" ref="I838:I901" si="132">G838*(11-1/11)*E838</f>
        <v>71003.345454545444</v>
      </c>
      <c r="J838" s="1">
        <f t="shared" ref="J838:J901" si="133">(H838+I838)*0.12</f>
        <v>11919458.153454551</v>
      </c>
      <c r="K838" s="1">
        <f>'Innlegging av opplysninger'!$B$4*H838</f>
        <v>12903515.898000007</v>
      </c>
      <c r="L838" s="1"/>
      <c r="M838" s="1">
        <f>'Innlegging av opplysninger'!$B$5*H838</f>
        <v>13002773.712600008</v>
      </c>
      <c r="N838" s="1">
        <f>'Innlegging av opplysninger'!$B$5*I838</f>
        <v>9301.4382545454537</v>
      </c>
      <c r="O838" s="1">
        <f>'Innlegging av opplysninger'!$B$5*J838</f>
        <v>1561449.0181025462</v>
      </c>
      <c r="P838" s="1">
        <f>'Innlegging av opplysninger'!$B$5*K838</f>
        <v>1690360.5826380011</v>
      </c>
      <c r="Q838" s="1"/>
      <c r="R838" s="1">
        <f>'Innlegging av opplysninger'!$C$11*SUM(H838:Q838)</f>
        <v>5335795.7164431615</v>
      </c>
      <c r="S838" s="1">
        <f>'Innlegging av opplysninger'!$C$13*(((H838+J838+M838+O838)*Data!H838)+(J838+O838)*(1-Data!H838)*1.8/12+I838+N838+K838+L838+P838+Q838)</f>
        <v>957886.46647438197</v>
      </c>
      <c r="T838" s="1">
        <f>'Innlegging av opplysninger'!$C$13*((H838+J838+M838+O838)*(1-Data!H838)-(J838+O838)*(1-Data!H838)*1.8/12)</f>
        <v>6343728.724447838</v>
      </c>
      <c r="U838" s="1">
        <f>Data!I838</f>
        <v>24.832599999999999</v>
      </c>
      <c r="V838" s="1">
        <f>Data!J838+Data!K838</f>
        <v>52634.614512106404</v>
      </c>
      <c r="W838" s="1">
        <f>Data!L838</f>
        <v>5.0192086209257187</v>
      </c>
      <c r="X838" s="1">
        <f t="shared" si="127"/>
        <v>14258774.49090909</v>
      </c>
      <c r="Y838" s="100">
        <f t="shared" si="128"/>
        <v>1359.7090909090909</v>
      </c>
      <c r="Z838" s="100">
        <f t="shared" si="129"/>
        <v>2039199.1905999996</v>
      </c>
      <c r="AA838" s="100">
        <f>'Innlegging av opplysninger'!$B$4*X838</f>
        <v>1853640.6838181817</v>
      </c>
      <c r="AB838" s="1"/>
      <c r="AC838" s="1">
        <f>'Innlegging av opplysninger'!$B$5*X838</f>
        <v>1867899.4583090909</v>
      </c>
      <c r="AD838" s="1">
        <f>'Innlegging av opplysninger'!$B$5*Y838</f>
        <v>178.12189090909092</v>
      </c>
      <c r="AE838" s="1">
        <f>'Innlegging av opplysninger'!$B$5*Z838</f>
        <v>267135.09396859998</v>
      </c>
      <c r="AF838" s="1">
        <f>'Innlegging av opplysninger'!$B$5*AA838</f>
        <v>242826.92958018181</v>
      </c>
      <c r="AG838" s="1"/>
      <c r="AH838" s="1">
        <f>'Innlegging av opplysninger'!$C$11*SUM(X838:AG838)</f>
        <v>780178.5197703446</v>
      </c>
      <c r="AI838" s="1">
        <f>'Innlegging av opplysninger'!$C$13*(((X838+Z838+AC838+AE838)*Data!M838)+(Z838+AE838)*(1-Data!M838)*1.8/12+Y838+AD838+AA838+AB838+AF838+AG838)</f>
        <v>186068.42806528424</v>
      </c>
      <c r="AJ838" s="1">
        <f>'Innlegging av opplysninger'!$C$13*((X838+Z838+AC838+AE838)*(1-Data!M838)-(Z838+AE838)*(1-Data!M838)*1.8/12)</f>
        <v>881544.28319939796</v>
      </c>
      <c r="AK838" s="83">
        <f t="shared" ref="AK838:AK901" si="134">ROUND(AH838+R838,-3)</f>
        <v>6116000</v>
      </c>
      <c r="AL838" s="83">
        <f t="shared" ref="AL838:AL901" si="135">ROUND(AI838+S838,-3)</f>
        <v>1144000</v>
      </c>
      <c r="AM838" s="83">
        <f t="shared" ref="AM838:AM901" si="136">ROUND(AJ838+T838,-3)</f>
        <v>7225000</v>
      </c>
    </row>
    <row r="839" spans="1:39">
      <c r="A839" t="str">
        <f t="shared" si="130"/>
        <v>3026Alle</v>
      </c>
      <c r="B839" s="6" t="str">
        <f>Data!A839</f>
        <v>3026</v>
      </c>
      <c r="C839" s="7" t="str">
        <f>Data!B839</f>
        <v>Aurskog-Høland kommune</v>
      </c>
      <c r="D839" s="7" t="str">
        <f>Data!C839</f>
        <v>Alle</v>
      </c>
      <c r="E839" s="1">
        <f>Data!D839</f>
        <v>1049.8811999999998</v>
      </c>
      <c r="F839" s="1">
        <f>Data!E839+Data!F839</f>
        <v>45630.930340261373</v>
      </c>
      <c r="G839" s="1">
        <f>Data!G839</f>
        <v>404.4608475701823</v>
      </c>
      <c r="H839" s="1">
        <f t="shared" si="131"/>
        <v>522622428.03000009</v>
      </c>
      <c r="I839" s="1">
        <f t="shared" si="132"/>
        <v>4632390.9818181815</v>
      </c>
      <c r="J839" s="1">
        <f t="shared" si="133"/>
        <v>63270578.281418189</v>
      </c>
      <c r="K839" s="1">
        <f>'Innlegging av opplysninger'!$B$4*H839</f>
        <v>67940915.643900007</v>
      </c>
      <c r="L839" s="1"/>
      <c r="M839" s="1">
        <f>'Innlegging av opplysninger'!$B$5*H839</f>
        <v>68463538.071930021</v>
      </c>
      <c r="N839" s="1">
        <f>'Innlegging av opplysninger'!$B$5*I839</f>
        <v>606843.21861818177</v>
      </c>
      <c r="O839" s="1">
        <f>'Innlegging av opplysninger'!$B$5*J839</f>
        <v>8288445.7548657833</v>
      </c>
      <c r="P839" s="1">
        <f>'Innlegging av opplysninger'!$B$5*K839</f>
        <v>8900259.9493509009</v>
      </c>
      <c r="Q839" s="1"/>
      <c r="R839" s="1">
        <f>'Innlegging av opplysninger'!$C$11*SUM(H839:Q839)</f>
        <v>28299565.197412256</v>
      </c>
      <c r="S839" s="1">
        <f>'Innlegging av opplysninger'!$C$13*(((H839+J839+M839+O839)*Data!H839)+(J839+O839)*(1-Data!H839)*1.8/12+I839+N839+K839+L839+P839+Q839)</f>
        <v>5207179.1303380104</v>
      </c>
      <c r="T839" s="1">
        <f>'Innlegging av opplysninger'!$C$13*((H839+J839+M839+O839)*(1-Data!H839)-(J839+O839)*(1-Data!H839)*1.8/12)</f>
        <v>33518541.666120861</v>
      </c>
      <c r="U839" s="1">
        <f>Data!I839</f>
        <v>87.720999999999989</v>
      </c>
      <c r="V839" s="1">
        <f>Data!J839+Data!K839</f>
        <v>48460.776237161001</v>
      </c>
      <c r="W839" s="1">
        <f>Data!L839</f>
        <v>502.05914205264429</v>
      </c>
      <c r="X839" s="1">
        <f t="shared" ref="X839:X902" si="137">V839*(11-1/11)*U839</f>
        <v>46374848.20690909</v>
      </c>
      <c r="Y839" s="100">
        <f t="shared" ref="Y839:Y902" si="138">W839*(11-1/11)*U839</f>
        <v>480448.69090909098</v>
      </c>
      <c r="Z839" s="100">
        <f t="shared" ref="Z839:Z902" si="139">(X839+Y839)*0.143</f>
        <v>6700307.4563879985</v>
      </c>
      <c r="AA839" s="100">
        <f>'Innlegging av opplysninger'!$B$4*X839</f>
        <v>6028730.2668981822</v>
      </c>
      <c r="AB839" s="1"/>
      <c r="AC839" s="1">
        <f>'Innlegging av opplysninger'!$B$5*X839</f>
        <v>6075105.1151050907</v>
      </c>
      <c r="AD839" s="1">
        <f>'Innlegging av opplysninger'!$B$5*Y839</f>
        <v>62938.778509090924</v>
      </c>
      <c r="AE839" s="1">
        <f>'Innlegging av opplysninger'!$B$5*Z839</f>
        <v>877740.27678682783</v>
      </c>
      <c r="AF839" s="1">
        <f>'Innlegging av opplysninger'!$B$5*AA839</f>
        <v>789763.66496366193</v>
      </c>
      <c r="AG839" s="1"/>
      <c r="AH839" s="1">
        <f>'Innlegging av opplysninger'!$C$11*SUM(X839:AG839)</f>
        <v>2560815.5333458232</v>
      </c>
      <c r="AI839" s="1">
        <f>'Innlegging av opplysninger'!$C$13*(((X839+Z839+AC839+AE839)*Data!M839)+(Z839+AE839)*(1-Data!M839)*1.8/12+Y839+AD839+AA839+AB839+AF839+AG839)</f>
        <v>559307.35354142857</v>
      </c>
      <c r="AJ839" s="1">
        <f>'Innlegging av opplysninger'!$C$13*((X839+Z839+AC839+AE839)*(1-Data!M839)-(Z839+AE839)*(1-Data!M839)*1.8/12)</f>
        <v>2944966.5341949612</v>
      </c>
      <c r="AK839" s="83">
        <f t="shared" si="134"/>
        <v>30860000</v>
      </c>
      <c r="AL839" s="83">
        <f t="shared" si="135"/>
        <v>5766000</v>
      </c>
      <c r="AM839" s="83">
        <f t="shared" si="136"/>
        <v>36464000</v>
      </c>
    </row>
    <row r="840" spans="1:39">
      <c r="A840" t="str">
        <f t="shared" si="130"/>
        <v>3026Administrasjon</v>
      </c>
      <c r="B840" s="6" t="str">
        <f>Data!A840</f>
        <v>3026</v>
      </c>
      <c r="C840" s="7" t="str">
        <f>Data!B840</f>
        <v>Aurskog-Høland kommune</v>
      </c>
      <c r="D840" s="7" t="str">
        <f>Data!C840</f>
        <v>Administrasjon</v>
      </c>
      <c r="E840" s="1">
        <f>Data!D840</f>
        <v>68.128499999999988</v>
      </c>
      <c r="F840" s="1">
        <f>Data!E840+Data!F840</f>
        <v>51999.700198888866</v>
      </c>
      <c r="G840" s="1">
        <f>Data!G840</f>
        <v>1.4912995295654536</v>
      </c>
      <c r="H840" s="1">
        <f t="shared" si="131"/>
        <v>38647217.181818172</v>
      </c>
      <c r="I840" s="1">
        <f t="shared" si="132"/>
        <v>1108.3636363636363</v>
      </c>
      <c r="J840" s="1">
        <f t="shared" si="133"/>
        <v>4637799.0654545445</v>
      </c>
      <c r="K840" s="1">
        <f>'Innlegging av opplysninger'!$B$4*H840</f>
        <v>5024138.2336363625</v>
      </c>
      <c r="L840" s="1"/>
      <c r="M840" s="1">
        <f>'Innlegging av opplysninger'!$B$5*H840</f>
        <v>5062785.450818181</v>
      </c>
      <c r="N840" s="1">
        <f>'Innlegging av opplysninger'!$B$5*I840</f>
        <v>145.19563636363637</v>
      </c>
      <c r="O840" s="1">
        <f>'Innlegging av opplysninger'!$B$5*J840</f>
        <v>607551.67757454538</v>
      </c>
      <c r="P840" s="1">
        <f>'Innlegging av opplysninger'!$B$5*K840</f>
        <v>658162.10860636353</v>
      </c>
      <c r="Q840" s="1"/>
      <c r="R840" s="1">
        <f>'Innlegging av opplysninger'!$C$11*SUM(H840:Q840)</f>
        <v>2076278.4765328739</v>
      </c>
      <c r="S840" s="1">
        <f>'Innlegging av opplysninger'!$C$13*(((H840+J840+M840+O840)*Data!H840)+(J840+O840)*(1-Data!H840)*1.8/12+I840+N840+K840+L840+P840+Q840)</f>
        <v>501837.93565218005</v>
      </c>
      <c r="T840" s="1">
        <f>'Innlegging av opplysninger'!$C$13*((H840+J840+M840+O840)*(1-Data!H840)-(J840+O840)*(1-Data!H840)*1.8/12)</f>
        <v>2339385.2427612264</v>
      </c>
      <c r="U840" s="1">
        <f>Data!I840</f>
        <v>13.1</v>
      </c>
      <c r="V840" s="1">
        <f>Data!J840+Data!K840</f>
        <v>60908.187022900755</v>
      </c>
      <c r="W840" s="1">
        <f>Data!L840</f>
        <v>49.412213740458014</v>
      </c>
      <c r="X840" s="1">
        <f t="shared" si="137"/>
        <v>8704333.6363636348</v>
      </c>
      <c r="Y840" s="100">
        <f t="shared" si="138"/>
        <v>7061.4545454545441</v>
      </c>
      <c r="Z840" s="100">
        <f t="shared" si="139"/>
        <v>1245729.4979999997</v>
      </c>
      <c r="AA840" s="100">
        <f>'Innlegging av opplysninger'!$B$4*X840</f>
        <v>1131563.3727272726</v>
      </c>
      <c r="AB840" s="1"/>
      <c r="AC840" s="1">
        <f>'Innlegging av opplysninger'!$B$5*X840</f>
        <v>1140267.7063636363</v>
      </c>
      <c r="AD840" s="1">
        <f>'Innlegging av opplysninger'!$B$5*Y840</f>
        <v>925.05054545454527</v>
      </c>
      <c r="AE840" s="1">
        <f>'Innlegging av opplysninger'!$B$5*Z840</f>
        <v>163190.56423799996</v>
      </c>
      <c r="AF840" s="1">
        <f>'Innlegging av opplysninger'!$B$5*AA840</f>
        <v>148234.80182727272</v>
      </c>
      <c r="AG840" s="1"/>
      <c r="AH840" s="1">
        <f>'Innlegging av opplysninger'!$C$11*SUM(X840:AG840)</f>
        <v>476569.63121520763</v>
      </c>
      <c r="AI840" s="1">
        <f>'Innlegging av opplysninger'!$C$13*(((X840+Z840+AC840+AE840)*Data!M840)+(Z840+AE840)*(1-Data!M840)*1.8/12+Y840+AD840+AA840+AB840+AF840+AG840)</f>
        <v>182954.53471580084</v>
      </c>
      <c r="AJ840" s="1">
        <f>'Innlegging av opplysninger'!$C$13*((X840+Z840+AC840+AE840)*(1-Data!M840)-(Z840+AE840)*(1-Data!M840)*1.8/12)</f>
        <v>469193.38168395689</v>
      </c>
      <c r="AK840" s="83">
        <f t="shared" si="134"/>
        <v>2553000</v>
      </c>
      <c r="AL840" s="83">
        <f t="shared" si="135"/>
        <v>685000</v>
      </c>
      <c r="AM840" s="83">
        <f t="shared" si="136"/>
        <v>2809000</v>
      </c>
    </row>
    <row r="841" spans="1:39">
      <c r="A841" t="str">
        <f t="shared" si="130"/>
        <v>3026Undervisning</v>
      </c>
      <c r="B841" s="6" t="str">
        <f>Data!A841</f>
        <v>3026</v>
      </c>
      <c r="C841" s="7" t="str">
        <f>Data!B841</f>
        <v>Aurskog-Høland kommune</v>
      </c>
      <c r="D841" s="7" t="str">
        <f>Data!C841</f>
        <v>Undervisning</v>
      </c>
      <c r="E841" s="1">
        <f>Data!D841</f>
        <v>323.54090000000014</v>
      </c>
      <c r="F841" s="1">
        <f>Data!E841+Data!F841</f>
        <v>45968.023770461979</v>
      </c>
      <c r="G841" s="1">
        <f>Data!G841</f>
        <v>3.4016719369946729</v>
      </c>
      <c r="H841" s="1">
        <f t="shared" si="131"/>
        <v>162245844.89363638</v>
      </c>
      <c r="I841" s="1">
        <f t="shared" si="132"/>
        <v>12006.327272727274</v>
      </c>
      <c r="J841" s="1">
        <f t="shared" si="133"/>
        <v>19470942.146509089</v>
      </c>
      <c r="K841" s="1">
        <f>'Innlegging av opplysninger'!$B$4*H841</f>
        <v>21091959.83617273</v>
      </c>
      <c r="L841" s="1"/>
      <c r="M841" s="1">
        <f>'Innlegging av opplysninger'!$B$5*H841</f>
        <v>21254205.681066368</v>
      </c>
      <c r="N841" s="1">
        <f>'Innlegging av opplysninger'!$B$5*I841</f>
        <v>1572.8288727272729</v>
      </c>
      <c r="O841" s="1">
        <f>'Innlegging av opplysninger'!$B$5*J841</f>
        <v>2550693.4211926907</v>
      </c>
      <c r="P841" s="1">
        <f>'Innlegging av opplysninger'!$B$5*K841</f>
        <v>2763046.7385386275</v>
      </c>
      <c r="Q841" s="1"/>
      <c r="R841" s="1">
        <f>'Innlegging av opplysninger'!$C$11*SUM(H841:Q841)</f>
        <v>8716830.3311839309</v>
      </c>
      <c r="S841" s="1">
        <f>'Innlegging av opplysninger'!$C$13*(((H841+J841+M841+O841)*Data!H841)+(J841+O841)*(1-Data!H841)*1.8/12+I841+N841+K841+L841+P841+Q841)</f>
        <v>1489875.7737988348</v>
      </c>
      <c r="T841" s="1">
        <f>'Innlegging av opplysninger'!$C$13*((H841+J841+M841+O841)*(1-Data!H841)-(J841+O841)*(1-Data!H841)*1.8/12)</f>
        <v>10438418.363610752</v>
      </c>
      <c r="U841" s="1">
        <f>Data!I841</f>
        <v>25.004299999999994</v>
      </c>
      <c r="V841" s="1">
        <f>Data!J841+Data!K841</f>
        <v>46016.709534626723</v>
      </c>
      <c r="W841" s="1">
        <f>Data!L841</f>
        <v>4.2340717396607799</v>
      </c>
      <c r="X841" s="1">
        <f t="shared" si="137"/>
        <v>12552170.293272726</v>
      </c>
      <c r="Y841" s="100">
        <f t="shared" si="138"/>
        <v>1154.9454545454546</v>
      </c>
      <c r="Z841" s="100">
        <f t="shared" si="139"/>
        <v>1795125.5091379997</v>
      </c>
      <c r="AA841" s="100">
        <f>'Innlegging av opplysninger'!$B$4*X841</f>
        <v>1631782.1381254545</v>
      </c>
      <c r="AB841" s="1"/>
      <c r="AC841" s="1">
        <f>'Innlegging av opplysninger'!$B$5*X841</f>
        <v>1644334.3084187272</v>
      </c>
      <c r="AD841" s="1">
        <f>'Innlegging av opplysninger'!$B$5*Y841</f>
        <v>151.29785454545456</v>
      </c>
      <c r="AE841" s="1">
        <f>'Innlegging av opplysninger'!$B$5*Z841</f>
        <v>235161.44169707797</v>
      </c>
      <c r="AF841" s="1">
        <f>'Innlegging av opplysninger'!$B$5*AA841</f>
        <v>213763.46009443456</v>
      </c>
      <c r="AG841" s="1"/>
      <c r="AH841" s="1">
        <f>'Innlegging av opplysninger'!$C$11*SUM(X841:AG841)</f>
        <v>686798.44897410949</v>
      </c>
      <c r="AI841" s="1">
        <f>'Innlegging av opplysninger'!$C$13*(((X841+Z841+AC841+AE841)*Data!M841)+(Z841+AE841)*(1-Data!M841)*1.8/12+Y841+AD841+AA841+AB841+AF841+AG841)</f>
        <v>120939.86809834751</v>
      </c>
      <c r="AJ841" s="1">
        <f>'Innlegging av opplysninger'!$C$13*((X841+Z841+AC841+AE841)*(1-Data!M841)-(Z841+AE841)*(1-Data!M841)*1.8/12)</f>
        <v>818889.58839253895</v>
      </c>
      <c r="AK841" s="83">
        <f t="shared" si="134"/>
        <v>9404000</v>
      </c>
      <c r="AL841" s="83">
        <f t="shared" si="135"/>
        <v>1611000</v>
      </c>
      <c r="AM841" s="83">
        <f t="shared" si="136"/>
        <v>11257000</v>
      </c>
    </row>
    <row r="842" spans="1:39">
      <c r="A842" t="str">
        <f t="shared" si="130"/>
        <v>3026Barnehager</v>
      </c>
      <c r="B842" s="6" t="str">
        <f>Data!A842</f>
        <v>3026</v>
      </c>
      <c r="C842" s="7" t="str">
        <f>Data!B842</f>
        <v>Aurskog-Høland kommune</v>
      </c>
      <c r="D842" s="7" t="str">
        <f>Data!C842</f>
        <v>Barnehager</v>
      </c>
      <c r="E842" s="1">
        <f>Data!D842</f>
        <v>142.96949999999998</v>
      </c>
      <c r="F842" s="1">
        <f>Data!E842+Data!F842</f>
        <v>40270.379195096415</v>
      </c>
      <c r="G842" s="1">
        <f>Data!G842</f>
        <v>0</v>
      </c>
      <c r="H842" s="1">
        <f t="shared" si="131"/>
        <v>62808392.490909114</v>
      </c>
      <c r="I842" s="1">
        <f t="shared" si="132"/>
        <v>0</v>
      </c>
      <c r="J842" s="1">
        <f t="shared" si="133"/>
        <v>7537007.0989090931</v>
      </c>
      <c r="K842" s="1">
        <f>'Innlegging av opplysninger'!$B$4*H842</f>
        <v>8165091.0238181856</v>
      </c>
      <c r="L842" s="1"/>
      <c r="M842" s="1">
        <f>'Innlegging av opplysninger'!$B$5*H842</f>
        <v>8227899.4163090941</v>
      </c>
      <c r="N842" s="1">
        <f>'Innlegging av opplysninger'!$B$5*I842</f>
        <v>0</v>
      </c>
      <c r="O842" s="1">
        <f>'Innlegging av opplysninger'!$B$5*J842</f>
        <v>987347.92995709123</v>
      </c>
      <c r="P842" s="1">
        <f>'Innlegging av opplysninger'!$B$5*K842</f>
        <v>1069626.9241201824</v>
      </c>
      <c r="Q842" s="1"/>
      <c r="R842" s="1">
        <f>'Innlegging av opplysninger'!$C$11*SUM(H842:Q842)</f>
        <v>3374223.8655928648</v>
      </c>
      <c r="S842" s="1">
        <f>'Innlegging av opplysninger'!$C$13*(((H842+J842+M842+O842)*Data!H842)+(J842+O842)*(1-Data!H842)*1.8/12+I842+N842+K842+L842+P842+Q842)</f>
        <v>554622.9625096313</v>
      </c>
      <c r="T842" s="1">
        <f>'Innlegging av opplysninger'!$C$13*((H842+J842+M842+O842)*(1-Data!H842)-(J842+O842)*(1-Data!H842)*1.8/12)</f>
        <v>4062736.0114595527</v>
      </c>
      <c r="U842" s="1">
        <f>Data!I842</f>
        <v>5.4</v>
      </c>
      <c r="V842" s="1">
        <f>Data!J842+Data!K842</f>
        <v>45335.755555555559</v>
      </c>
      <c r="W842" s="1">
        <f>Data!L842</f>
        <v>0</v>
      </c>
      <c r="X842" s="1">
        <f t="shared" si="137"/>
        <v>2670688.1454545455</v>
      </c>
      <c r="Y842" s="100">
        <f t="shared" si="138"/>
        <v>0</v>
      </c>
      <c r="Z842" s="100">
        <f t="shared" si="139"/>
        <v>381908.40479999996</v>
      </c>
      <c r="AA842" s="100">
        <f>'Innlegging av opplysninger'!$B$4*X842</f>
        <v>347189.4589090909</v>
      </c>
      <c r="AB842" s="1"/>
      <c r="AC842" s="1">
        <f>'Innlegging av opplysninger'!$B$5*X842</f>
        <v>349860.14705454546</v>
      </c>
      <c r="AD842" s="1">
        <f>'Innlegging av opplysninger'!$B$5*Y842</f>
        <v>0</v>
      </c>
      <c r="AE842" s="1">
        <f>'Innlegging av opplysninger'!$B$5*Z842</f>
        <v>50030.001028799998</v>
      </c>
      <c r="AF842" s="1">
        <f>'Innlegging av opplysninger'!$B$5*AA842</f>
        <v>45481.819117090912</v>
      </c>
      <c r="AG842" s="1"/>
      <c r="AH842" s="1">
        <f>'Innlegging av opplysninger'!$C$11*SUM(X842:AG842)</f>
        <v>146116.00310183479</v>
      </c>
      <c r="AI842" s="1">
        <f>'Innlegging av opplysninger'!$C$13*(((X842+Z842+AC842+AE842)*Data!M842)+(Z842+AE842)*(1-Data!M842)*1.8/12+Y842+AD842+AA842+AB842+AF842+AG842)</f>
        <v>25955.01157937773</v>
      </c>
      <c r="AJ842" s="1">
        <f>'Innlegging av opplysninger'!$C$13*((X842+Z842+AC842+AE842)*(1-Data!M842)-(Z842+AE842)*(1-Data!M842)*1.8/12)</f>
        <v>173993.20319155406</v>
      </c>
      <c r="AK842" s="83">
        <f t="shared" si="134"/>
        <v>3520000</v>
      </c>
      <c r="AL842" s="83">
        <f t="shared" si="135"/>
        <v>581000</v>
      </c>
      <c r="AM842" s="83">
        <f t="shared" si="136"/>
        <v>4237000</v>
      </c>
    </row>
    <row r="843" spans="1:39">
      <c r="A843" t="str">
        <f t="shared" si="130"/>
        <v>3026Helse/pleie/omsorg</v>
      </c>
      <c r="B843" s="6" t="str">
        <f>Data!A843</f>
        <v>3026</v>
      </c>
      <c r="C843" s="7" t="str">
        <f>Data!B843</f>
        <v>Aurskog-Høland kommune</v>
      </c>
      <c r="D843" s="7" t="str">
        <f>Data!C843</f>
        <v>Helse/pleie/omsorg</v>
      </c>
      <c r="E843" s="1">
        <f>Data!D843</f>
        <v>438.98940000000016</v>
      </c>
      <c r="F843" s="1">
        <f>Data!E843+Data!F843</f>
        <v>45994.849467511805</v>
      </c>
      <c r="G843" s="1">
        <f>Data!G843</f>
        <v>958.22108688729156</v>
      </c>
      <c r="H843" s="1">
        <f t="shared" si="131"/>
        <v>220268196.77272728</v>
      </c>
      <c r="I843" s="1">
        <f t="shared" si="132"/>
        <v>4588897.0909090927</v>
      </c>
      <c r="J843" s="1">
        <f t="shared" si="133"/>
        <v>26982851.263636366</v>
      </c>
      <c r="K843" s="1">
        <f>'Innlegging av opplysninger'!$B$4*H843</f>
        <v>28634865.580454547</v>
      </c>
      <c r="L843" s="1"/>
      <c r="M843" s="1">
        <f>'Innlegging av opplysninger'!$B$5*H843</f>
        <v>28855133.777227275</v>
      </c>
      <c r="N843" s="1">
        <f>'Innlegging av opplysninger'!$B$5*I843</f>
        <v>601145.51890909113</v>
      </c>
      <c r="O843" s="1">
        <f>'Innlegging av opplysninger'!$B$5*J843</f>
        <v>3534753.5155363642</v>
      </c>
      <c r="P843" s="1">
        <f>'Innlegging av opplysninger'!$B$5*K843</f>
        <v>3751167.3910395456</v>
      </c>
      <c r="Q843" s="1"/>
      <c r="R843" s="1">
        <f>'Innlegging av opplysninger'!$C$11*SUM(H843:Q843)</f>
        <v>12054246.414596703</v>
      </c>
      <c r="S843" s="1">
        <f>'Innlegging av opplysninger'!$C$13*(((H843+J843+M843+O843)*Data!H843)+(J843+O843)*(1-Data!H843)*1.8/12+I843+N843+K843+L843+P843+Q843)</f>
        <v>2316233.0224140673</v>
      </c>
      <c r="T843" s="1">
        <f>'Innlegging av opplysninger'!$C$13*((H843+J843+M843+O843)*(1-Data!H843)-(J843+O843)*(1-Data!H843)*1.8/12)</f>
        <v>14179051.544928789</v>
      </c>
      <c r="U843" s="1">
        <f>Data!I843</f>
        <v>36.516699999999993</v>
      </c>
      <c r="V843" s="1">
        <f>Data!J843+Data!K843</f>
        <v>46643.302345228367</v>
      </c>
      <c r="W843" s="1">
        <f>Data!L843</f>
        <v>1185.4291324243432</v>
      </c>
      <c r="X843" s="1">
        <f t="shared" si="137"/>
        <v>18581012.49545455</v>
      </c>
      <c r="Y843" s="100">
        <f t="shared" si="138"/>
        <v>472232.29090909089</v>
      </c>
      <c r="Z843" s="100">
        <f t="shared" si="139"/>
        <v>2724614.0044500004</v>
      </c>
      <c r="AA843" s="100">
        <f>'Innlegging av opplysninger'!$B$4*X843</f>
        <v>2415531.6244090917</v>
      </c>
      <c r="AB843" s="1"/>
      <c r="AC843" s="1">
        <f>'Innlegging av opplysninger'!$B$5*X843</f>
        <v>2434112.6369045461</v>
      </c>
      <c r="AD843" s="1">
        <f>'Innlegging av opplysninger'!$B$5*Y843</f>
        <v>61862.430109090907</v>
      </c>
      <c r="AE843" s="1">
        <f>'Innlegging av opplysninger'!$B$5*Z843</f>
        <v>356924.43458295008</v>
      </c>
      <c r="AF843" s="1">
        <f>'Innlegging av opplysninger'!$B$5*AA843</f>
        <v>316434.64279759105</v>
      </c>
      <c r="AG843" s="1"/>
      <c r="AH843" s="1">
        <f>'Innlegging av opplysninger'!$C$11*SUM(X843:AG843)</f>
        <v>1039783.5332654424</v>
      </c>
      <c r="AI843" s="1">
        <f>'Innlegging av opplysninger'!$C$13*(((X843+Z843+AC843+AE843)*Data!M843)+(Z843+AE843)*(1-Data!M843)*1.8/12+Y843+AD843+AA843+AB843+AF843+AG843)</f>
        <v>194897.93989401983</v>
      </c>
      <c r="AJ843" s="1">
        <f>'Innlegging av opplysninger'!$C$13*((X843+Z843+AC843+AE843)*(1-Data!M843)-(Z843+AE843)*(1-Data!M843)*1.8/12)</f>
        <v>1227963.7372060595</v>
      </c>
      <c r="AK843" s="83">
        <f t="shared" si="134"/>
        <v>13094000</v>
      </c>
      <c r="AL843" s="83">
        <f t="shared" si="135"/>
        <v>2511000</v>
      </c>
      <c r="AM843" s="83">
        <f t="shared" si="136"/>
        <v>15407000</v>
      </c>
    </row>
    <row r="844" spans="1:39">
      <c r="A844" t="str">
        <f t="shared" si="130"/>
        <v>3026Samferdsel og teknikk</v>
      </c>
      <c r="B844" s="6" t="str">
        <f>Data!A844</f>
        <v>3026</v>
      </c>
      <c r="C844" s="7" t="str">
        <f>Data!B844</f>
        <v>Aurskog-Høland kommune</v>
      </c>
      <c r="D844" s="7" t="str">
        <f>Data!C844</f>
        <v>Samferdsel og teknikk</v>
      </c>
      <c r="E844" s="1">
        <f>Data!D844</f>
        <v>48.96</v>
      </c>
      <c r="F844" s="1">
        <f>Data!E844+Data!F844</f>
        <v>46432.519744008721</v>
      </c>
      <c r="G844" s="1">
        <f>Data!G844</f>
        <v>56.878267973856204</v>
      </c>
      <c r="H844" s="1">
        <f t="shared" si="131"/>
        <v>24800030.90909091</v>
      </c>
      <c r="I844" s="1">
        <f t="shared" si="132"/>
        <v>30379.199999999997</v>
      </c>
      <c r="J844" s="1">
        <f t="shared" si="133"/>
        <v>2979649.2130909092</v>
      </c>
      <c r="K844" s="1">
        <f>'Innlegging av opplysninger'!$B$4*H844</f>
        <v>3224004.0181818185</v>
      </c>
      <c r="L844" s="1"/>
      <c r="M844" s="1">
        <f>'Innlegging av opplysninger'!$B$5*H844</f>
        <v>3248804.0490909093</v>
      </c>
      <c r="N844" s="1">
        <f>'Innlegging av opplysninger'!$B$5*I844</f>
        <v>3979.6751999999997</v>
      </c>
      <c r="O844" s="1">
        <f>'Innlegging av opplysninger'!$B$5*J844</f>
        <v>390334.04691490909</v>
      </c>
      <c r="P844" s="1">
        <f>'Innlegging av opplysninger'!$B$5*K844</f>
        <v>422344.52638181823</v>
      </c>
      <c r="Q844" s="1"/>
      <c r="R844" s="1">
        <f>'Innlegging av opplysninger'!$C$11*SUM(H844:Q844)</f>
        <v>1333781.9742421485</v>
      </c>
      <c r="S844" s="1">
        <f>'Innlegging av opplysninger'!$C$13*(((H844+J844+M844+O844)*Data!H844)+(J844+O844)*(1-Data!H844)*1.8/12+I844+N844+K844+L844+P844+Q844)</f>
        <v>217749.71260133808</v>
      </c>
      <c r="T844" s="1">
        <f>'Innlegging av opplysninger'!$C$13*((H844+J844+M844+O844)*(1-Data!H844)-(J844+O844)*(1-Data!H844)*1.8/12)</f>
        <v>1607425.6205721281</v>
      </c>
      <c r="U844" s="1">
        <f>Data!I844</f>
        <v>4.4000000000000004</v>
      </c>
      <c r="V844" s="1">
        <f>Data!J844+Data!K844</f>
        <v>45962.424242424233</v>
      </c>
      <c r="W844" s="1">
        <f>Data!L844</f>
        <v>0</v>
      </c>
      <c r="X844" s="1">
        <f t="shared" si="137"/>
        <v>2206196.3636363633</v>
      </c>
      <c r="Y844" s="100">
        <f t="shared" si="138"/>
        <v>0</v>
      </c>
      <c r="Z844" s="100">
        <f t="shared" si="139"/>
        <v>315486.0799999999</v>
      </c>
      <c r="AA844" s="100">
        <f>'Innlegging av opplysninger'!$B$4*X844</f>
        <v>286805.52727272722</v>
      </c>
      <c r="AB844" s="1"/>
      <c r="AC844" s="1">
        <f>'Innlegging av opplysninger'!$B$5*X844</f>
        <v>289011.72363636357</v>
      </c>
      <c r="AD844" s="1">
        <f>'Innlegging av opplysninger'!$B$5*Y844</f>
        <v>0</v>
      </c>
      <c r="AE844" s="1">
        <f>'Innlegging av opplysninger'!$B$5*Z844</f>
        <v>41328.676479999987</v>
      </c>
      <c r="AF844" s="1">
        <f>'Innlegging av opplysninger'!$B$5*AA844</f>
        <v>37571.524072727269</v>
      </c>
      <c r="AG844" s="1"/>
      <c r="AH844" s="1">
        <f>'Innlegging av opplysninger'!$C$11*SUM(X844:AG844)</f>
        <v>120703.19601373089</v>
      </c>
      <c r="AI844" s="1">
        <f>'Innlegging av opplysninger'!$C$13*(((X844+Z844+AC844+AE844)*Data!M844)+(Z844+AE844)*(1-Data!M844)*1.8/12+Y844+AD844+AA844+AB844+AF844+AG844)</f>
        <v>19650.76177050763</v>
      </c>
      <c r="AJ844" s="1">
        <f>'Innlegging av opplysninger'!$C$13*((X844+Z844+AC844+AE844)*(1-Data!M844)-(Z844+AE844)*(1-Data!M844)*1.8/12)</f>
        <v>145522.03277459781</v>
      </c>
      <c r="AK844" s="83">
        <f t="shared" si="134"/>
        <v>1454000</v>
      </c>
      <c r="AL844" s="83">
        <f t="shared" si="135"/>
        <v>237000</v>
      </c>
      <c r="AM844" s="83">
        <f t="shared" si="136"/>
        <v>1753000</v>
      </c>
    </row>
    <row r="845" spans="1:39">
      <c r="A845" t="str">
        <f t="shared" si="130"/>
        <v>3026Annet</v>
      </c>
      <c r="B845" s="6" t="str">
        <f>Data!A845</f>
        <v>3026</v>
      </c>
      <c r="C845" s="7" t="str">
        <f>Data!B845</f>
        <v>Aurskog-Høland kommune</v>
      </c>
      <c r="D845" s="7" t="str">
        <f>Data!C845</f>
        <v>Annet</v>
      </c>
      <c r="E845" s="1">
        <f>Data!D845</f>
        <v>27.292900000000003</v>
      </c>
      <c r="F845" s="1">
        <f>Data!E845+Data!F845</f>
        <v>46526.203884526738</v>
      </c>
      <c r="G845" s="1">
        <f>Data!G845</f>
        <v>0</v>
      </c>
      <c r="H845" s="1">
        <f t="shared" si="131"/>
        <v>13852745.781818179</v>
      </c>
      <c r="I845" s="1">
        <f t="shared" si="132"/>
        <v>0</v>
      </c>
      <c r="J845" s="1">
        <f t="shared" si="133"/>
        <v>1662329.4938181816</v>
      </c>
      <c r="K845" s="1">
        <f>'Innlegging av opplysninger'!$B$4*H845</f>
        <v>1800856.9516363633</v>
      </c>
      <c r="L845" s="1"/>
      <c r="M845" s="1">
        <f>'Innlegging av opplysninger'!$B$5*H845</f>
        <v>1814709.6974181817</v>
      </c>
      <c r="N845" s="1">
        <f>'Innlegging av opplysninger'!$B$5*I845</f>
        <v>0</v>
      </c>
      <c r="O845" s="1">
        <f>'Innlegging av opplysninger'!$B$5*J845</f>
        <v>217765.1636901818</v>
      </c>
      <c r="P845" s="1">
        <f>'Innlegging av opplysninger'!$B$5*K845</f>
        <v>235912.2606643636</v>
      </c>
      <c r="Q845" s="1"/>
      <c r="R845" s="1">
        <f>'Innlegging av opplysninger'!$C$11*SUM(H845:Q845)</f>
        <v>744204.13526372716</v>
      </c>
      <c r="S845" s="1">
        <f>'Innlegging av opplysninger'!$C$13*(((H845+J845+M845+O845)*Data!H845)+(J845+O845)*(1-Data!H845)*1.8/12+I845+N845+K845+L845+P845+Q845)</f>
        <v>126787.61755105392</v>
      </c>
      <c r="T845" s="1">
        <f>'Innlegging av opplysninger'!$C$13*((H845+J845+M845+O845)*(1-Data!H845)-(J845+O845)*(1-Data!H845)*1.8/12)</f>
        <v>891596.98859930958</v>
      </c>
      <c r="U845" s="1">
        <f>Data!I845</f>
        <v>3.3</v>
      </c>
      <c r="V845" s="1">
        <f>Data!J845+Data!K845</f>
        <v>46123.535353535357</v>
      </c>
      <c r="W845" s="1">
        <f>Data!L845</f>
        <v>0</v>
      </c>
      <c r="X845" s="1">
        <f t="shared" si="137"/>
        <v>1660447.2727272727</v>
      </c>
      <c r="Y845" s="100">
        <f t="shared" si="138"/>
        <v>0</v>
      </c>
      <c r="Z845" s="100">
        <f t="shared" si="139"/>
        <v>237443.96</v>
      </c>
      <c r="AA845" s="100">
        <f>'Innlegging av opplysninger'!$B$4*X845</f>
        <v>215858.14545454545</v>
      </c>
      <c r="AB845" s="1"/>
      <c r="AC845" s="1">
        <f>'Innlegging av opplysninger'!$B$5*X845</f>
        <v>217518.59272727274</v>
      </c>
      <c r="AD845" s="1">
        <f>'Innlegging av opplysninger'!$B$5*Y845</f>
        <v>0</v>
      </c>
      <c r="AE845" s="1">
        <f>'Innlegging av opplysninger'!$B$5*Z845</f>
        <v>31105.158759999998</v>
      </c>
      <c r="AF845" s="1">
        <f>'Innlegging av opplysninger'!$B$5*AA845</f>
        <v>28277.417054545454</v>
      </c>
      <c r="AG845" s="1"/>
      <c r="AH845" s="1">
        <f>'Innlegging av opplysninger'!$C$11*SUM(X845:AG845)</f>
        <v>90844.720775498179</v>
      </c>
      <c r="AI845" s="1">
        <f>'Innlegging av opplysninger'!$C$13*(((X845+Z845+AC845+AE845)*Data!M845)+(Z845+AE845)*(1-Data!M845)*1.8/12+Y845+AD845+AA845+AB845+AF845+AG845)</f>
        <v>14789.732376800725</v>
      </c>
      <c r="AJ845" s="1">
        <f>'Innlegging av opplysninger'!$C$13*((X845+Z845+AC845+AE845)*(1-Data!M845)-(Z845+AE845)*(1-Data!M845)*1.8/12)</f>
        <v>109524.09605282836</v>
      </c>
      <c r="AK845" s="83">
        <f t="shared" si="134"/>
        <v>835000</v>
      </c>
      <c r="AL845" s="83">
        <f t="shared" si="135"/>
        <v>142000</v>
      </c>
      <c r="AM845" s="83">
        <f t="shared" si="136"/>
        <v>1001000</v>
      </c>
    </row>
    <row r="846" spans="1:39">
      <c r="A846" t="str">
        <f t="shared" si="130"/>
        <v>3027Alle</v>
      </c>
      <c r="B846" s="6" t="str">
        <f>Data!A846</f>
        <v>3027</v>
      </c>
      <c r="C846" s="7" t="str">
        <f>Data!B846</f>
        <v>Rælingen kommune</v>
      </c>
      <c r="D846" s="7" t="str">
        <f>Data!C846</f>
        <v>Alle</v>
      </c>
      <c r="E846" s="1">
        <f>Data!D846</f>
        <v>1025.5332427076976</v>
      </c>
      <c r="F846" s="1">
        <f>Data!E846+Data!F846</f>
        <v>48231.730229724184</v>
      </c>
      <c r="G846" s="1">
        <f>Data!G846</f>
        <v>397.06021515682983</v>
      </c>
      <c r="H846" s="1">
        <f t="shared" si="131"/>
        <v>539599011.31518459</v>
      </c>
      <c r="I846" s="1">
        <f t="shared" si="132"/>
        <v>4442164.9090909064</v>
      </c>
      <c r="J846" s="1">
        <f t="shared" si="133"/>
        <v>65284941.146913052</v>
      </c>
      <c r="K846" s="1">
        <f>'Innlegging av opplysninger'!$B$4*H846</f>
        <v>70147871.470973998</v>
      </c>
      <c r="L846" s="1"/>
      <c r="M846" s="1">
        <f>'Innlegging av opplysninger'!$B$5*H846</f>
        <v>70687470.48228918</v>
      </c>
      <c r="N846" s="1">
        <f>'Innlegging av opplysninger'!$B$5*I846</f>
        <v>581923.60309090873</v>
      </c>
      <c r="O846" s="1">
        <f>'Innlegging av opplysninger'!$B$5*J846</f>
        <v>8552327.2902456094</v>
      </c>
      <c r="P846" s="1">
        <f>'Innlegging av opplysninger'!$B$5*K846</f>
        <v>9189371.1626975946</v>
      </c>
      <c r="Q846" s="1"/>
      <c r="R846" s="1">
        <f>'Innlegging av opplysninger'!$C$11*SUM(H846:Q846)</f>
        <v>29202433.09245846</v>
      </c>
      <c r="S846" s="1">
        <f>'Innlegging av opplysninger'!$C$13*(((H846+J846+M846+O846)*Data!H846)+(J846+O846)*(1-Data!H846)*1.8/12+I846+N846+K846+L846+P846+Q846)</f>
        <v>5935399.4271189058</v>
      </c>
      <c r="T846" s="1">
        <f>'Innlegging av opplysninger'!$C$13*((H846+J846+M846+O846)*(1-Data!H846)-(J846+O846)*(1-Data!H846)*1.8/12)</f>
        <v>34025824.804666363</v>
      </c>
      <c r="U846" s="1">
        <f>Data!I846</f>
        <v>80.053600000000003</v>
      </c>
      <c r="V846" s="1">
        <f>Data!J846+Data!K846</f>
        <v>49813.439932745045</v>
      </c>
      <c r="W846" s="1">
        <f>Data!L846</f>
        <v>266.21363686330159</v>
      </c>
      <c r="X846" s="1">
        <f t="shared" si="137"/>
        <v>43502674.854545437</v>
      </c>
      <c r="Y846" s="100">
        <f t="shared" si="138"/>
        <v>232487.56363636366</v>
      </c>
      <c r="Z846" s="100">
        <f t="shared" si="139"/>
        <v>6254128.2257999964</v>
      </c>
      <c r="AA846" s="100">
        <f>'Innlegging av opplysninger'!$B$4*X846</f>
        <v>5655347.731090907</v>
      </c>
      <c r="AB846" s="1"/>
      <c r="AC846" s="1">
        <f>'Innlegging av opplysninger'!$B$5*X846</f>
        <v>5698850.4059454529</v>
      </c>
      <c r="AD846" s="1">
        <f>'Innlegging av opplysninger'!$B$5*Y846</f>
        <v>30455.87083636364</v>
      </c>
      <c r="AE846" s="1">
        <f>'Innlegging av opplysninger'!$B$5*Z846</f>
        <v>819290.79757979955</v>
      </c>
      <c r="AF846" s="1">
        <f>'Innlegging av opplysninger'!$B$5*AA846</f>
        <v>740850.55277290882</v>
      </c>
      <c r="AG846" s="1"/>
      <c r="AH846" s="1">
        <f>'Innlegging av opplysninger'!$C$11*SUM(X846:AG846)</f>
        <v>2391495.2680838746</v>
      </c>
      <c r="AI846" s="1">
        <f>'Innlegging av opplysninger'!$C$13*(((X846+Z846+AC846+AE846)*Data!M846)+(Z846+AE846)*(1-Data!M846)*1.8/12+Y846+AD846+AA846+AB846+AF846+AG846)</f>
        <v>547403.84888634493</v>
      </c>
      <c r="AJ846" s="1">
        <f>'Innlegging av opplysninger'!$C$13*((X846+Z846+AC846+AE846)*(1-Data!M846)-(Z846+AE846)*(1-Data!M846)*1.8/12)</f>
        <v>2725168.6232284312</v>
      </c>
      <c r="AK846" s="83">
        <f t="shared" si="134"/>
        <v>31594000</v>
      </c>
      <c r="AL846" s="83">
        <f t="shared" si="135"/>
        <v>6483000</v>
      </c>
      <c r="AM846" s="83">
        <f t="shared" si="136"/>
        <v>36751000</v>
      </c>
    </row>
    <row r="847" spans="1:39">
      <c r="A847" t="str">
        <f t="shared" si="130"/>
        <v>3027Administrasjon</v>
      </c>
      <c r="B847" s="6" t="str">
        <f>Data!A847</f>
        <v>3027</v>
      </c>
      <c r="C847" s="7" t="str">
        <f>Data!B847</f>
        <v>Rælingen kommune</v>
      </c>
      <c r="D847" s="7" t="str">
        <f>Data!C847</f>
        <v>Administrasjon</v>
      </c>
      <c r="E847" s="1">
        <f>Data!D847</f>
        <v>85.038549687282838</v>
      </c>
      <c r="F847" s="1">
        <f>Data!E847+Data!F847</f>
        <v>57645.139387097086</v>
      </c>
      <c r="G847" s="1">
        <f>Data!G847</f>
        <v>0</v>
      </c>
      <c r="H847" s="1">
        <f t="shared" si="131"/>
        <v>53477007.81818182</v>
      </c>
      <c r="I847" s="1">
        <f t="shared" si="132"/>
        <v>0</v>
      </c>
      <c r="J847" s="1">
        <f t="shared" si="133"/>
        <v>6417240.9381818185</v>
      </c>
      <c r="K847" s="1">
        <f>'Innlegging av opplysninger'!$B$4*H847</f>
        <v>6952011.0163636366</v>
      </c>
      <c r="L847" s="1"/>
      <c r="M847" s="1">
        <f>'Innlegging av opplysninger'!$B$5*H847</f>
        <v>7005488.0241818186</v>
      </c>
      <c r="N847" s="1">
        <f>'Innlegging av opplysninger'!$B$5*I847</f>
        <v>0</v>
      </c>
      <c r="O847" s="1">
        <f>'Innlegging av opplysninger'!$B$5*J847</f>
        <v>840658.56290181831</v>
      </c>
      <c r="P847" s="1">
        <f>'Innlegging av opplysninger'!$B$5*K847</f>
        <v>910713.44314363645</v>
      </c>
      <c r="Q847" s="1"/>
      <c r="R847" s="1">
        <f>'Innlegging av opplysninger'!$C$11*SUM(H847:Q847)</f>
        <v>2872918.5525122732</v>
      </c>
      <c r="S847" s="1">
        <f>'Innlegging av opplysninger'!$C$13*(((H847+J847+M847+O847)*Data!H847)+(J847+O847)*(1-Data!H847)*1.8/12+I847+N847+K847+L847+P847+Q847)</f>
        <v>905816.05545168882</v>
      </c>
      <c r="T847" s="1">
        <f>'Innlegging av opplysninger'!$C$13*((H847+J847+M847+O847)*(1-Data!H847)-(J847+O847)*(1-Data!H847)*1.8/12)</f>
        <v>3025546.1743019475</v>
      </c>
      <c r="U847" s="1">
        <f>Data!I847</f>
        <v>5</v>
      </c>
      <c r="V847" s="1">
        <f>Data!J847+Data!K847</f>
        <v>66348.797999999995</v>
      </c>
      <c r="W847" s="1">
        <f>Data!L847</f>
        <v>0</v>
      </c>
      <c r="X847" s="1">
        <f t="shared" si="137"/>
        <v>3619025.3454545448</v>
      </c>
      <c r="Y847" s="100">
        <f t="shared" si="138"/>
        <v>0</v>
      </c>
      <c r="Z847" s="100">
        <f t="shared" si="139"/>
        <v>517520.62439999986</v>
      </c>
      <c r="AA847" s="100">
        <f>'Innlegging av opplysninger'!$B$4*X847</f>
        <v>470473.29490909085</v>
      </c>
      <c r="AB847" s="1"/>
      <c r="AC847" s="1">
        <f>'Innlegging av opplysninger'!$B$5*X847</f>
        <v>474092.32025454537</v>
      </c>
      <c r="AD847" s="1">
        <f>'Innlegging av opplysninger'!$B$5*Y847</f>
        <v>0</v>
      </c>
      <c r="AE847" s="1">
        <f>'Innlegging av opplysninger'!$B$5*Z847</f>
        <v>67795.201796399982</v>
      </c>
      <c r="AF847" s="1">
        <f>'Innlegging av opplysninger'!$B$5*AA847</f>
        <v>61632.001633090906</v>
      </c>
      <c r="AG847" s="1"/>
      <c r="AH847" s="1">
        <f>'Innlegging av opplysninger'!$C$11*SUM(X847:AG847)</f>
        <v>198000.47396101154</v>
      </c>
      <c r="AI847" s="1">
        <f>'Innlegging av opplysninger'!$C$13*(((X847+Z847+AC847+AE847)*Data!M847)+(Z847+AE847)*(1-Data!M847)*1.8/12+Y847+AD847+AA847+AB847+AF847+AG847)</f>
        <v>84008.851845998448</v>
      </c>
      <c r="AJ847" s="1">
        <f>'Innlegging av opplysninger'!$C$13*((X847+Z847+AC847+AE847)*(1-Data!M847)-(Z847+AE847)*(1-Data!M847)*1.8/12)</f>
        <v>186939.16515328054</v>
      </c>
      <c r="AK847" s="83">
        <f t="shared" si="134"/>
        <v>3071000</v>
      </c>
      <c r="AL847" s="83">
        <f t="shared" si="135"/>
        <v>990000</v>
      </c>
      <c r="AM847" s="83">
        <f t="shared" si="136"/>
        <v>3212000</v>
      </c>
    </row>
    <row r="848" spans="1:39">
      <c r="A848" t="str">
        <f t="shared" si="130"/>
        <v>3027Undervisning</v>
      </c>
      <c r="B848" s="6" t="str">
        <f>Data!A848</f>
        <v>3027</v>
      </c>
      <c r="C848" s="7" t="str">
        <f>Data!B848</f>
        <v>Rælingen kommune</v>
      </c>
      <c r="D848" s="7" t="str">
        <f>Data!C848</f>
        <v>Undervisning</v>
      </c>
      <c r="E848" s="1">
        <f>Data!D848</f>
        <v>343.69620000000003</v>
      </c>
      <c r="F848" s="1">
        <f>Data!E848+Data!F848</f>
        <v>47563.583231353725</v>
      </c>
      <c r="G848" s="1">
        <f>Data!G848</f>
        <v>0.38755156443393907</v>
      </c>
      <c r="H848" s="1">
        <f t="shared" si="131"/>
        <v>178335521.61818177</v>
      </c>
      <c r="I848" s="1">
        <f t="shared" si="132"/>
        <v>1453.0909090909092</v>
      </c>
      <c r="J848" s="1">
        <f t="shared" si="133"/>
        <v>21400436.965090901</v>
      </c>
      <c r="K848" s="1">
        <f>'Innlegging av opplysninger'!$B$4*H848</f>
        <v>23183617.810363632</v>
      </c>
      <c r="L848" s="1"/>
      <c r="M848" s="1">
        <f>'Innlegging av opplysninger'!$B$5*H848</f>
        <v>23361953.331981812</v>
      </c>
      <c r="N848" s="1">
        <f>'Innlegging av opplysninger'!$B$5*I848</f>
        <v>190.3549090909091</v>
      </c>
      <c r="O848" s="1">
        <f>'Innlegging av opplysninger'!$B$5*J848</f>
        <v>2803457.2424269081</v>
      </c>
      <c r="P848" s="1">
        <f>'Innlegging av opplysninger'!$B$5*K848</f>
        <v>3037053.9331576359</v>
      </c>
      <c r="Q848" s="1"/>
      <c r="R848" s="1">
        <f>'Innlegging av opplysninger'!$C$11*SUM(H848:Q848)</f>
        <v>9580700.0051867906</v>
      </c>
      <c r="S848" s="1">
        <f>'Innlegging av opplysninger'!$C$13*(((H848+J848+M848+O848)*Data!H848)+(J848+O848)*(1-Data!H848)*1.8/12+I848+N848+K848+L848+P848+Q848)</f>
        <v>1744483.0686654672</v>
      </c>
      <c r="T848" s="1">
        <f>'Innlegging av opplysninger'!$C$13*((H848+J848+M848+O848)*(1-Data!H848)-(J848+O848)*(1-Data!H848)*1.8/12)</f>
        <v>11365948.517379615</v>
      </c>
      <c r="U848" s="1">
        <f>Data!I848</f>
        <v>24.023300000000003</v>
      </c>
      <c r="V848" s="1">
        <f>Data!J848+Data!K848</f>
        <v>51071.971343098849</v>
      </c>
      <c r="W848" s="1">
        <f>Data!L848</f>
        <v>1.3615947850628347</v>
      </c>
      <c r="X848" s="1">
        <f t="shared" si="137"/>
        <v>13384552.245454544</v>
      </c>
      <c r="Y848" s="100">
        <f t="shared" si="138"/>
        <v>356.83636363636361</v>
      </c>
      <c r="Z848" s="100">
        <f t="shared" si="139"/>
        <v>1914041.9986999996</v>
      </c>
      <c r="AA848" s="100">
        <f>'Innlegging av opplysninger'!$B$4*X848</f>
        <v>1739991.7919090907</v>
      </c>
      <c r="AB848" s="1"/>
      <c r="AC848" s="1">
        <f>'Innlegging av opplysninger'!$B$5*X848</f>
        <v>1753376.3441545453</v>
      </c>
      <c r="AD848" s="1">
        <f>'Innlegging av opplysninger'!$B$5*Y848</f>
        <v>46.745563636363634</v>
      </c>
      <c r="AE848" s="1">
        <f>'Innlegging av opplysninger'!$B$5*Z848</f>
        <v>250739.50182969996</v>
      </c>
      <c r="AF848" s="1">
        <f>'Innlegging av opplysninger'!$B$5*AA848</f>
        <v>227938.92474009088</v>
      </c>
      <c r="AG848" s="1"/>
      <c r="AH848" s="1">
        <f>'Innlegging av opplysninger'!$C$11*SUM(X848:AG848)</f>
        <v>732299.6867711792</v>
      </c>
      <c r="AI848" s="1">
        <f>'Innlegging av opplysninger'!$C$13*(((X848+Z848+AC848+AE848)*Data!M848)+(Z848+AE848)*(1-Data!M848)*1.8/12+Y848+AD848+AA848+AB848+AF848+AG848)</f>
        <v>149258.36983161143</v>
      </c>
      <c r="AJ848" s="1">
        <f>'Innlegging av opplysninger'!$C$13*((X848+Z848+AC848+AE848)*(1-Data!M848)-(Z848+AE848)*(1-Data!M848)*1.8/12)</f>
        <v>852835.9383815811</v>
      </c>
      <c r="AK848" s="83">
        <f t="shared" si="134"/>
        <v>10313000</v>
      </c>
      <c r="AL848" s="83">
        <f t="shared" si="135"/>
        <v>1894000</v>
      </c>
      <c r="AM848" s="83">
        <f t="shared" si="136"/>
        <v>12219000</v>
      </c>
    </row>
    <row r="849" spans="1:39">
      <c r="A849" t="str">
        <f t="shared" si="130"/>
        <v>3027Barnehager</v>
      </c>
      <c r="B849" s="6" t="str">
        <f>Data!A849</f>
        <v>3027</v>
      </c>
      <c r="C849" s="7" t="str">
        <f>Data!B849</f>
        <v>Rælingen kommune</v>
      </c>
      <c r="D849" s="7" t="str">
        <f>Data!C849</f>
        <v>Barnehager</v>
      </c>
      <c r="E849" s="1">
        <f>Data!D849</f>
        <v>149.6592930204153</v>
      </c>
      <c r="F849" s="1">
        <f>Data!E849+Data!F849</f>
        <v>43350.922766777214</v>
      </c>
      <c r="G849" s="1">
        <f>Data!G849</f>
        <v>0</v>
      </c>
      <c r="H849" s="1">
        <f t="shared" si="131"/>
        <v>70776746.760638222</v>
      </c>
      <c r="I849" s="1">
        <f t="shared" si="132"/>
        <v>0</v>
      </c>
      <c r="J849" s="1">
        <f t="shared" si="133"/>
        <v>8493209.6112765856</v>
      </c>
      <c r="K849" s="1">
        <f>'Innlegging av opplysninger'!$B$4*H849</f>
        <v>9200977.0788829699</v>
      </c>
      <c r="L849" s="1"/>
      <c r="M849" s="1">
        <f>'Innlegging av opplysninger'!$B$5*H849</f>
        <v>9271753.8256436083</v>
      </c>
      <c r="N849" s="1">
        <f>'Innlegging av opplysninger'!$B$5*I849</f>
        <v>0</v>
      </c>
      <c r="O849" s="1">
        <f>'Innlegging av opplysninger'!$B$5*J849</f>
        <v>1112610.4590772328</v>
      </c>
      <c r="P849" s="1">
        <f>'Innlegging av opplysninger'!$B$5*K849</f>
        <v>1205327.9973336691</v>
      </c>
      <c r="Q849" s="1"/>
      <c r="R849" s="1">
        <f>'Innlegging av opplysninger'!$C$11*SUM(H849:Q849)</f>
        <v>3802303.7778483871</v>
      </c>
      <c r="S849" s="1">
        <f>'Innlegging av opplysninger'!$C$13*(((H849+J849+M849+O849)*Data!H849)+(J849+O849)*(1-Data!H849)*1.8/12+I849+N849+K849+L849+P849+Q849)</f>
        <v>672104.13570232305</v>
      </c>
      <c r="T849" s="1">
        <f>'Innlegging av opplysninger'!$C$13*((H849+J849+M849+O849)*(1-Data!H849)-(J849+O849)*(1-Data!H849)*1.8/12)</f>
        <v>4531048.4024059968</v>
      </c>
      <c r="U849" s="1">
        <f>Data!I849</f>
        <v>14.5</v>
      </c>
      <c r="V849" s="1">
        <f>Data!J849+Data!K849</f>
        <v>39359.19540229885</v>
      </c>
      <c r="W849" s="1">
        <f>Data!L849</f>
        <v>0</v>
      </c>
      <c r="X849" s="1">
        <f t="shared" si="137"/>
        <v>6225909.0909090899</v>
      </c>
      <c r="Y849" s="100">
        <f t="shared" si="138"/>
        <v>0</v>
      </c>
      <c r="Z849" s="100">
        <f t="shared" si="139"/>
        <v>890304.99999999977</v>
      </c>
      <c r="AA849" s="100">
        <f>'Innlegging av opplysninger'!$B$4*X849</f>
        <v>809368.18181818177</v>
      </c>
      <c r="AB849" s="1"/>
      <c r="AC849" s="1">
        <f>'Innlegging av opplysninger'!$B$5*X849</f>
        <v>815594.09090909082</v>
      </c>
      <c r="AD849" s="1">
        <f>'Innlegging av opplysninger'!$B$5*Y849</f>
        <v>0</v>
      </c>
      <c r="AE849" s="1">
        <f>'Innlegging av opplysninger'!$B$5*Z849</f>
        <v>116629.95499999997</v>
      </c>
      <c r="AF849" s="1">
        <f>'Innlegging av opplysninger'!$B$5*AA849</f>
        <v>106027.23181818181</v>
      </c>
      <c r="AG849" s="1"/>
      <c r="AH849" s="1">
        <f>'Innlegging av opplysninger'!$C$11*SUM(X849:AG849)</f>
        <v>340625.67491727276</v>
      </c>
      <c r="AI849" s="1">
        <f>'Innlegging av opplysninger'!$C$13*(((X849+Z849+AC849+AE849)*Data!M849)+(Z849+AE849)*(1-Data!M849)*1.8/12+Y849+AD849+AA849+AB849+AF849+AG849)</f>
        <v>55454.654158090896</v>
      </c>
      <c r="AJ849" s="1">
        <f>'Innlegging av opplysninger'!$C$13*((X849+Z849+AC849+AE849)*(1-Data!M849)-(Z849+AE849)*(1-Data!M849)*1.8/12)</f>
        <v>410664.69046554534</v>
      </c>
      <c r="AK849" s="83">
        <f t="shared" si="134"/>
        <v>4143000</v>
      </c>
      <c r="AL849" s="83">
        <f t="shared" si="135"/>
        <v>728000</v>
      </c>
      <c r="AM849" s="83">
        <f t="shared" si="136"/>
        <v>4942000</v>
      </c>
    </row>
    <row r="850" spans="1:39">
      <c r="A850" t="str">
        <f t="shared" si="130"/>
        <v>3027Helse/pleie/omsorg</v>
      </c>
      <c r="B850" s="6" t="str">
        <f>Data!A850</f>
        <v>3027</v>
      </c>
      <c r="C850" s="7" t="str">
        <f>Data!B850</f>
        <v>Rælingen kommune</v>
      </c>
      <c r="D850" s="7" t="str">
        <f>Data!C850</f>
        <v>Helse/pleie/omsorg</v>
      </c>
      <c r="E850" s="1">
        <f>Data!D850</f>
        <v>391.16799999999967</v>
      </c>
      <c r="F850" s="1">
        <f>Data!E850+Data!F850</f>
        <v>48556.419650039592</v>
      </c>
      <c r="G850" s="1">
        <f>Data!G850</f>
        <v>1040.6404665003279</v>
      </c>
      <c r="H850" s="1">
        <f t="shared" si="131"/>
        <v>207204191.58181819</v>
      </c>
      <c r="I850" s="1">
        <f t="shared" si="132"/>
        <v>4440711.8181818174</v>
      </c>
      <c r="J850" s="1">
        <f t="shared" si="133"/>
        <v>25397388.408</v>
      </c>
      <c r="K850" s="1">
        <f>'Innlegging av opplysninger'!$B$4*H850</f>
        <v>26936544.905636366</v>
      </c>
      <c r="L850" s="1"/>
      <c r="M850" s="1">
        <f>'Innlegging av opplysninger'!$B$5*H850</f>
        <v>27143749.097218186</v>
      </c>
      <c r="N850" s="1">
        <f>'Innlegging av opplysninger'!$B$5*I850</f>
        <v>581733.24818181805</v>
      </c>
      <c r="O850" s="1">
        <f>'Innlegging av opplysninger'!$B$5*J850</f>
        <v>3327057.8814480002</v>
      </c>
      <c r="P850" s="1">
        <f>'Innlegging av opplysninger'!$B$5*K850</f>
        <v>3528687.3826383641</v>
      </c>
      <c r="Q850" s="1"/>
      <c r="R850" s="1">
        <f>'Innlegging av opplysninger'!$C$11*SUM(H850:Q850)</f>
        <v>11345282.444278661</v>
      </c>
      <c r="S850" s="1">
        <f>'Innlegging av opplysninger'!$C$13*(((H850+J850+M850+O850)*Data!H850)+(J850+O850)*(1-Data!H850)*1.8/12+I850+N850+K850+L850+P850+Q850)</f>
        <v>2300065.0254602339</v>
      </c>
      <c r="T850" s="1">
        <f>'Innlegging av opplysninger'!$C$13*((H850+J850+M850+O850)*(1-Data!H850)-(J850+O850)*(1-Data!H850)*1.8/12)</f>
        <v>13225058.319342149</v>
      </c>
      <c r="U850" s="1">
        <f>Data!I850</f>
        <v>24.330300000000001</v>
      </c>
      <c r="V850" s="1">
        <f>Data!J850+Data!K850</f>
        <v>48037.8204337801</v>
      </c>
      <c r="W850" s="1">
        <f>Data!L850</f>
        <v>874.57409074281861</v>
      </c>
      <c r="X850" s="1">
        <f t="shared" si="137"/>
        <v>12750268.172727272</v>
      </c>
      <c r="Y850" s="100">
        <f t="shared" si="138"/>
        <v>232130.72727272729</v>
      </c>
      <c r="Z850" s="100">
        <f t="shared" si="139"/>
        <v>1856483.0426999996</v>
      </c>
      <c r="AA850" s="100">
        <f>'Innlegging av opplysninger'!$B$4*X850</f>
        <v>1657534.8624545455</v>
      </c>
      <c r="AB850" s="1"/>
      <c r="AC850" s="1">
        <f>'Innlegging av opplysninger'!$B$5*X850</f>
        <v>1670285.1306272727</v>
      </c>
      <c r="AD850" s="1">
        <f>'Innlegging av opplysninger'!$B$5*Y850</f>
        <v>30409.125272727277</v>
      </c>
      <c r="AE850" s="1">
        <f>'Innlegging av opplysninger'!$B$5*Z850</f>
        <v>243199.27859369997</v>
      </c>
      <c r="AF850" s="1">
        <f>'Innlegging av opplysninger'!$B$5*AA850</f>
        <v>217137.06698154547</v>
      </c>
      <c r="AG850" s="1"/>
      <c r="AH850" s="1">
        <f>'Innlegging av opplysninger'!$C$11*SUM(X850:AG850)</f>
        <v>708983.00145193201</v>
      </c>
      <c r="AI850" s="1">
        <f>'Innlegging av opplysninger'!$C$13*(((X850+Z850+AC850+AE850)*Data!M850)+(Z850+AE850)*(1-Data!M850)*1.8/12+Y850+AD850+AA850+AB850+AF850+AG850)</f>
        <v>139214.76646888821</v>
      </c>
      <c r="AJ850" s="1">
        <f>'Innlegging av opplysninger'!$C$13*((X850+Z850+AC850+AE850)*(1-Data!M850)-(Z850+AE850)*(1-Data!M850)*1.8/12)</f>
        <v>830972.49867586093</v>
      </c>
      <c r="AK850" s="83">
        <f t="shared" si="134"/>
        <v>12054000</v>
      </c>
      <c r="AL850" s="83">
        <f t="shared" si="135"/>
        <v>2439000</v>
      </c>
      <c r="AM850" s="83">
        <f t="shared" si="136"/>
        <v>14056000</v>
      </c>
    </row>
    <row r="851" spans="1:39">
      <c r="A851" t="str">
        <f t="shared" si="130"/>
        <v>3027Samferdsel og teknikk</v>
      </c>
      <c r="B851" s="6" t="str">
        <f>Data!A851</f>
        <v>3027</v>
      </c>
      <c r="C851" s="7" t="str">
        <f>Data!B851</f>
        <v>Rælingen kommune</v>
      </c>
      <c r="D851" s="7" t="str">
        <f>Data!C851</f>
        <v>Samferdsel og teknikk</v>
      </c>
      <c r="E851" s="1">
        <f>Data!D851</f>
        <v>32.918500000000002</v>
      </c>
      <c r="F851" s="1">
        <f>Data!E851+Data!F851</f>
        <v>51072.363336725568</v>
      </c>
      <c r="G851" s="1">
        <f>Data!G851</f>
        <v>0</v>
      </c>
      <c r="H851" s="1">
        <f t="shared" si="131"/>
        <v>18340642.827272732</v>
      </c>
      <c r="I851" s="1">
        <f t="shared" si="132"/>
        <v>0</v>
      </c>
      <c r="J851" s="1">
        <f t="shared" si="133"/>
        <v>2200877.1392727275</v>
      </c>
      <c r="K851" s="1">
        <f>'Innlegging av opplysninger'!$B$4*H851</f>
        <v>2384283.5675454554</v>
      </c>
      <c r="L851" s="1"/>
      <c r="M851" s="1">
        <f>'Innlegging av opplysninger'!$B$5*H851</f>
        <v>2402624.2103727278</v>
      </c>
      <c r="N851" s="1">
        <f>'Innlegging av opplysninger'!$B$5*I851</f>
        <v>0</v>
      </c>
      <c r="O851" s="1">
        <f>'Innlegging av opplysninger'!$B$5*J851</f>
        <v>288314.90524472733</v>
      </c>
      <c r="P851" s="1">
        <f>'Innlegging av opplysninger'!$B$5*K851</f>
        <v>312341.14734845469</v>
      </c>
      <c r="Q851" s="1"/>
      <c r="R851" s="1">
        <f>'Innlegging av opplysninger'!$C$11*SUM(H851:Q851)</f>
        <v>985305.18428815925</v>
      </c>
      <c r="S851" s="1">
        <f>'Innlegging av opplysninger'!$C$13*(((H851+J851+M851+O851)*Data!H851)+(J851+O851)*(1-Data!H851)*1.8/12+I851+N851+K851+L851+P851+Q851)</f>
        <v>198236.79638164674</v>
      </c>
      <c r="T851" s="1">
        <f>'Innlegging av opplysninger'!$C$13*((H851+J851+M851+O851)*(1-Data!H851)-(J851+O851)*(1-Data!H851)*1.8/12)</f>
        <v>1150075.5610653081</v>
      </c>
      <c r="U851" s="1">
        <f>Data!I851</f>
        <v>11</v>
      </c>
      <c r="V851" s="1">
        <f>Data!J851+Data!K851</f>
        <v>55872.818181818177</v>
      </c>
      <c r="W851" s="1">
        <f>Data!L851</f>
        <v>0</v>
      </c>
      <c r="X851" s="1">
        <f t="shared" si="137"/>
        <v>6704738.1818181807</v>
      </c>
      <c r="Y851" s="100">
        <f t="shared" si="138"/>
        <v>0</v>
      </c>
      <c r="Z851" s="100">
        <f t="shared" si="139"/>
        <v>958777.55999999971</v>
      </c>
      <c r="AA851" s="100">
        <f>'Innlegging av opplysninger'!$B$4*X851</f>
        <v>871615.96363636351</v>
      </c>
      <c r="AB851" s="1"/>
      <c r="AC851" s="1">
        <f>'Innlegging av opplysninger'!$B$5*X851</f>
        <v>878320.70181818167</v>
      </c>
      <c r="AD851" s="1">
        <f>'Innlegging av opplysninger'!$B$5*Y851</f>
        <v>0</v>
      </c>
      <c r="AE851" s="1">
        <f>'Innlegging av opplysninger'!$B$5*Z851</f>
        <v>125599.86035999996</v>
      </c>
      <c r="AF851" s="1">
        <f>'Innlegging av opplysninger'!$B$5*AA851</f>
        <v>114181.69123636362</v>
      </c>
      <c r="AG851" s="1"/>
      <c r="AH851" s="1">
        <f>'Innlegging av opplysninger'!$C$11*SUM(X851:AG851)</f>
        <v>366822.89043702534</v>
      </c>
      <c r="AI851" s="1">
        <f>'Innlegging av opplysninger'!$C$13*(((X851+Z851+AC851+AE851)*Data!M851)+(Z851+AE851)*(1-Data!M851)*1.8/12+Y851+AD851+AA851+AB851+AF851+AG851)</f>
        <v>106653.2262600338</v>
      </c>
      <c r="AJ851" s="1">
        <f>'Innlegging av opplysninger'!$C$13*((X851+Z851+AC851+AE851)*(1-Data!M851)-(Z851+AE851)*(1-Data!M851)*1.8/12)</f>
        <v>395314.93960115884</v>
      </c>
      <c r="AK851" s="83">
        <f t="shared" si="134"/>
        <v>1352000</v>
      </c>
      <c r="AL851" s="83">
        <f t="shared" si="135"/>
        <v>305000</v>
      </c>
      <c r="AM851" s="83">
        <f t="shared" si="136"/>
        <v>1545000</v>
      </c>
    </row>
    <row r="852" spans="1:39">
      <c r="A852" t="str">
        <f t="shared" si="130"/>
        <v>3027Annet</v>
      </c>
      <c r="B852" s="6" t="str">
        <f>Data!A852</f>
        <v>3027</v>
      </c>
      <c r="C852" s="7" t="str">
        <f>Data!B852</f>
        <v>Rælingen kommune</v>
      </c>
      <c r="D852" s="7" t="str">
        <f>Data!C852</f>
        <v>Annet</v>
      </c>
      <c r="E852" s="1">
        <f>Data!D852</f>
        <v>23.052700000000002</v>
      </c>
      <c r="F852" s="1">
        <f>Data!E852+Data!F852</f>
        <v>45588.986611835768</v>
      </c>
      <c r="G852" s="1">
        <f>Data!G852</f>
        <v>0</v>
      </c>
      <c r="H852" s="1">
        <f t="shared" si="131"/>
        <v>11464900.709090907</v>
      </c>
      <c r="I852" s="1">
        <f t="shared" si="132"/>
        <v>0</v>
      </c>
      <c r="J852" s="1">
        <f t="shared" si="133"/>
        <v>1375788.0850909089</v>
      </c>
      <c r="K852" s="1">
        <f>'Innlegging av opplysninger'!$B$4*H852</f>
        <v>1490437.0921818179</v>
      </c>
      <c r="L852" s="1"/>
      <c r="M852" s="1">
        <f>'Innlegging av opplysninger'!$B$5*H852</f>
        <v>1501901.9928909088</v>
      </c>
      <c r="N852" s="1">
        <f>'Innlegging av opplysninger'!$B$5*I852</f>
        <v>0</v>
      </c>
      <c r="O852" s="1">
        <f>'Innlegging av opplysninger'!$B$5*J852</f>
        <v>180228.23914690907</v>
      </c>
      <c r="P852" s="1">
        <f>'Innlegging av opplysninger'!$B$5*K852</f>
        <v>195247.25907581815</v>
      </c>
      <c r="Q852" s="1"/>
      <c r="R852" s="1">
        <f>'Innlegging av opplysninger'!$C$11*SUM(H852:Q852)</f>
        <v>615923.12834413629</v>
      </c>
      <c r="S852" s="1">
        <f>'Innlegging av opplysninger'!$C$13*(((H852+J852+M852+O852)*Data!H852)+(J852+O852)*(1-Data!H852)*1.8/12+I852+N852+K852+L852+P852+Q852)</f>
        <v>114410.53602872115</v>
      </c>
      <c r="T852" s="1">
        <f>'Innlegging av opplysninger'!$C$13*((H852+J852+M852+O852)*(1-Data!H852)-(J852+O852)*(1-Data!H852)*1.8/12)</f>
        <v>728431.63960009685</v>
      </c>
      <c r="U852" s="1">
        <f>Data!I852</f>
        <v>1.2</v>
      </c>
      <c r="V852" s="1">
        <f>Data!J852+Data!K852</f>
        <v>62500</v>
      </c>
      <c r="W852" s="1">
        <f>Data!L852</f>
        <v>0</v>
      </c>
      <c r="X852" s="1">
        <f t="shared" si="137"/>
        <v>818181.81818181812</v>
      </c>
      <c r="Y852" s="100">
        <f t="shared" si="138"/>
        <v>0</v>
      </c>
      <c r="Z852" s="100">
        <f t="shared" si="139"/>
        <v>116999.99999999999</v>
      </c>
      <c r="AA852" s="100">
        <f>'Innlegging av opplysninger'!$B$4*X852</f>
        <v>106363.63636363635</v>
      </c>
      <c r="AB852" s="1"/>
      <c r="AC852" s="1">
        <f>'Innlegging av opplysninger'!$B$5*X852</f>
        <v>107181.81818181818</v>
      </c>
      <c r="AD852" s="1">
        <f>'Innlegging av opplysninger'!$B$5*Y852</f>
        <v>0</v>
      </c>
      <c r="AE852" s="1">
        <f>'Innlegging av opplysninger'!$B$5*Z852</f>
        <v>15326.999999999998</v>
      </c>
      <c r="AF852" s="1">
        <f>'Innlegging av opplysninger'!$B$5*AA852</f>
        <v>13933.636363636362</v>
      </c>
      <c r="AG852" s="1"/>
      <c r="AH852" s="1">
        <f>'Innlegging av opplysninger'!$C$11*SUM(X852:AG852)</f>
        <v>44763.540545454547</v>
      </c>
      <c r="AI852" s="1">
        <f>'Innlegging av opplysninger'!$C$13*(((X852+Z852+AC852+AE852)*Data!M852)+(Z852+AE852)*(1-Data!M852)*1.8/12+Y852+AD852+AA852+AB852+AF852+AG852)</f>
        <v>12752.624268369816</v>
      </c>
      <c r="AJ852" s="1">
        <f>'Innlegging av opplysninger'!$C$13*((X852+Z852+AC852+AE852)*(1-Data!M852)-(Z852+AE852)*(1-Data!M852)*1.8/12)</f>
        <v>48502.747004357443</v>
      </c>
      <c r="AK852" s="83">
        <f t="shared" si="134"/>
        <v>661000</v>
      </c>
      <c r="AL852" s="83">
        <f t="shared" si="135"/>
        <v>127000</v>
      </c>
      <c r="AM852" s="83">
        <f t="shared" si="136"/>
        <v>777000</v>
      </c>
    </row>
    <row r="853" spans="1:39">
      <c r="A853" t="str">
        <f t="shared" si="130"/>
        <v>3028Alle</v>
      </c>
      <c r="B853" s="6" t="str">
        <f>Data!A853</f>
        <v>3028</v>
      </c>
      <c r="C853" s="7" t="str">
        <f>Data!B853</f>
        <v>Enebakk kommune</v>
      </c>
      <c r="D853" s="7" t="str">
        <f>Data!C853</f>
        <v>Alle</v>
      </c>
      <c r="E853" s="1">
        <f>Data!D853</f>
        <v>536.13240000000008</v>
      </c>
      <c r="F853" s="1">
        <f>Data!E853+Data!F853</f>
        <v>46615.539270943096</v>
      </c>
      <c r="G853" s="1">
        <f>Data!G853</f>
        <v>296.8379452538216</v>
      </c>
      <c r="H853" s="1">
        <f t="shared" si="131"/>
        <v>272641101.23590881</v>
      </c>
      <c r="I853" s="1">
        <f t="shared" si="132"/>
        <v>1736121.1636363636</v>
      </c>
      <c r="J853" s="1">
        <f t="shared" si="133"/>
        <v>32925266.687945422</v>
      </c>
      <c r="K853" s="1">
        <f>'Innlegging av opplysninger'!$B$4*H853</f>
        <v>35443343.16066815</v>
      </c>
      <c r="L853" s="1"/>
      <c r="M853" s="1">
        <f>'Innlegging av opplysninger'!$B$5*H853</f>
        <v>35715984.261904053</v>
      </c>
      <c r="N853" s="1">
        <f>'Innlegging av opplysninger'!$B$5*I853</f>
        <v>227431.87243636363</v>
      </c>
      <c r="O853" s="1">
        <f>'Innlegging av opplysninger'!$B$5*J853</f>
        <v>4313209.93612085</v>
      </c>
      <c r="P853" s="1">
        <f>'Innlegging av opplysninger'!$B$5*K853</f>
        <v>4643077.9540475281</v>
      </c>
      <c r="Q853" s="1"/>
      <c r="R853" s="1">
        <f>'Innlegging av opplysninger'!$C$11*SUM(H853:Q853)</f>
        <v>14730530.378361365</v>
      </c>
      <c r="S853" s="1">
        <f>'Innlegging av opplysninger'!$C$13*(((H853+J853+M853+O853)*Data!H853)+(J853+O853)*(1-Data!H853)*1.8/12+I853+N853+K853+L853+P853+Q853)</f>
        <v>2789940.8811877444</v>
      </c>
      <c r="T853" s="1">
        <f>'Innlegging av opplysninger'!$C$13*((H853+J853+M853+O853)*(1-Data!H853)-(J853+O853)*(1-Data!H853)*1.8/12)</f>
        <v>17367627.004990969</v>
      </c>
      <c r="U853" s="1">
        <f>Data!I853</f>
        <v>61.147599999999983</v>
      </c>
      <c r="V853" s="1">
        <f>Data!J853+Data!K853</f>
        <v>48387.433142102047</v>
      </c>
      <c r="W853" s="1">
        <f>Data!L853</f>
        <v>466.81292479181536</v>
      </c>
      <c r="X853" s="1">
        <f t="shared" si="137"/>
        <v>32277549.892363612</v>
      </c>
      <c r="Y853" s="100">
        <f t="shared" si="138"/>
        <v>311394.43636363634</v>
      </c>
      <c r="Z853" s="100">
        <f t="shared" si="139"/>
        <v>4660219.0390079962</v>
      </c>
      <c r="AA853" s="100">
        <f>'Innlegging av opplysninger'!$B$4*X853</f>
        <v>4196081.4860072695</v>
      </c>
      <c r="AB853" s="1"/>
      <c r="AC853" s="1">
        <f>'Innlegging av opplysninger'!$B$5*X853</f>
        <v>4228359.0358996335</v>
      </c>
      <c r="AD853" s="1">
        <f>'Innlegging av opplysninger'!$B$5*Y853</f>
        <v>40792.671163636362</v>
      </c>
      <c r="AE853" s="1">
        <f>'Innlegging av opplysninger'!$B$5*Z853</f>
        <v>610488.69411004754</v>
      </c>
      <c r="AF853" s="1">
        <f>'Innlegging av opplysninger'!$B$5*AA853</f>
        <v>549686.67466695234</v>
      </c>
      <c r="AG853" s="1"/>
      <c r="AH853" s="1">
        <f>'Innlegging av opplysninger'!$C$11*SUM(X853:AG853)</f>
        <v>1781233.7333241454</v>
      </c>
      <c r="AI853" s="1">
        <f>'Innlegging av opplysninger'!$C$13*(((X853+Z853+AC853+AE853)*Data!M853)+(Z853+AE853)*(1-Data!M853)*1.8/12+Y853+AD853+AA853+AB853+AF853+AG853)</f>
        <v>354137.34990536695</v>
      </c>
      <c r="AJ853" s="1">
        <f>'Innlegging av opplysninger'!$C$13*((X853+Z853+AC853+AE853)*(1-Data!M853)-(Z853+AE853)*(1-Data!M853)*1.8/12)</f>
        <v>2083340.390432938</v>
      </c>
      <c r="AK853" s="83">
        <f t="shared" si="134"/>
        <v>16512000</v>
      </c>
      <c r="AL853" s="83">
        <f t="shared" si="135"/>
        <v>3144000</v>
      </c>
      <c r="AM853" s="83">
        <f t="shared" si="136"/>
        <v>19451000</v>
      </c>
    </row>
    <row r="854" spans="1:39">
      <c r="A854" t="str">
        <f t="shared" si="130"/>
        <v>3028Administrasjon</v>
      </c>
      <c r="B854" s="6" t="str">
        <f>Data!A854</f>
        <v>3028</v>
      </c>
      <c r="C854" s="7" t="str">
        <f>Data!B854</f>
        <v>Enebakk kommune</v>
      </c>
      <c r="D854" s="7" t="str">
        <f>Data!C854</f>
        <v>Administrasjon</v>
      </c>
      <c r="E854" s="1">
        <f>Data!D854</f>
        <v>33.046199999999999</v>
      </c>
      <c r="F854" s="1">
        <f>Data!E854+Data!F854</f>
        <v>56249.540239624126</v>
      </c>
      <c r="G854" s="1">
        <f>Data!G854</f>
        <v>0</v>
      </c>
      <c r="H854" s="1">
        <f t="shared" si="131"/>
        <v>20278184.254545454</v>
      </c>
      <c r="I854" s="1">
        <f t="shared" si="132"/>
        <v>0</v>
      </c>
      <c r="J854" s="1">
        <f t="shared" si="133"/>
        <v>2433382.1105454545</v>
      </c>
      <c r="K854" s="1">
        <f>'Innlegging av opplysninger'!$B$4*H854</f>
        <v>2636163.9530909089</v>
      </c>
      <c r="L854" s="1"/>
      <c r="M854" s="1">
        <f>'Innlegging av opplysninger'!$B$5*H854</f>
        <v>2656442.1373454547</v>
      </c>
      <c r="N854" s="1">
        <f>'Innlegging av opplysninger'!$B$5*I854</f>
        <v>0</v>
      </c>
      <c r="O854" s="1">
        <f>'Innlegging av opplysninger'!$B$5*J854</f>
        <v>318773.05648145458</v>
      </c>
      <c r="P854" s="1">
        <f>'Innlegging av opplysninger'!$B$5*K854</f>
        <v>345337.47785490908</v>
      </c>
      <c r="Q854" s="1"/>
      <c r="R854" s="1">
        <f>'Innlegging av opplysninger'!$C$11*SUM(H854:Q854)</f>
        <v>1089394.753614818</v>
      </c>
      <c r="S854" s="1">
        <f>'Innlegging av opplysninger'!$C$13*(((H854+J854+M854+O854)*Data!H854)+(J854+O854)*(1-Data!H854)*1.8/12+I854+N854+K854+L854+P854+Q854)</f>
        <v>326285.99843612331</v>
      </c>
      <c r="T854" s="1">
        <f>'Innlegging av opplysninger'!$C$13*((H854+J854+M854+O854)*(1-Data!H854)-(J854+O854)*(1-Data!H854)*1.8/12)</f>
        <v>1164464.7170367856</v>
      </c>
      <c r="U854" s="1">
        <f>Data!I854</f>
        <v>4.75</v>
      </c>
      <c r="V854" s="1">
        <f>Data!J854+Data!K854</f>
        <v>60427.85789473683</v>
      </c>
      <c r="W854" s="1">
        <f>Data!L854</f>
        <v>0</v>
      </c>
      <c r="X854" s="1">
        <f t="shared" si="137"/>
        <v>3131261.7272727266</v>
      </c>
      <c r="Y854" s="100">
        <f t="shared" si="138"/>
        <v>0</v>
      </c>
      <c r="Z854" s="100">
        <f t="shared" si="139"/>
        <v>447770.42699999985</v>
      </c>
      <c r="AA854" s="100">
        <f>'Innlegging av opplysninger'!$B$4*X854</f>
        <v>407064.02454545448</v>
      </c>
      <c r="AB854" s="1"/>
      <c r="AC854" s="1">
        <f>'Innlegging av opplysninger'!$B$5*X854</f>
        <v>410195.28627272719</v>
      </c>
      <c r="AD854" s="1">
        <f>'Innlegging av opplysninger'!$B$5*Y854</f>
        <v>0</v>
      </c>
      <c r="AE854" s="1">
        <f>'Innlegging av opplysninger'!$B$5*Z854</f>
        <v>58657.925936999985</v>
      </c>
      <c r="AF854" s="1">
        <f>'Innlegging av opplysninger'!$B$5*AA854</f>
        <v>53325.387215454539</v>
      </c>
      <c r="AG854" s="1"/>
      <c r="AH854" s="1">
        <f>'Innlegging av opplysninger'!$C$11*SUM(X854:AG854)</f>
        <v>171314.44157324775</v>
      </c>
      <c r="AI854" s="1">
        <f>'Innlegging av opplysninger'!$C$13*(((X854+Z854+AC854+AE854)*Data!M854)+(Z854+AE854)*(1-Data!M854)*1.8/12+Y854+AD854+AA854+AB854+AF854+AG854)</f>
        <v>47998.622961719178</v>
      </c>
      <c r="AJ854" s="1">
        <f>'Innlegging av opplysninger'!$C$13*((X854+Z854+AC854+AE854)*(1-Data!M854)-(Z854+AE854)*(1-Data!M854)*1.8/12)</f>
        <v>186431.66550693568</v>
      </c>
      <c r="AK854" s="83">
        <f t="shared" si="134"/>
        <v>1261000</v>
      </c>
      <c r="AL854" s="83">
        <f t="shared" si="135"/>
        <v>374000</v>
      </c>
      <c r="AM854" s="83">
        <f t="shared" si="136"/>
        <v>1351000</v>
      </c>
    </row>
    <row r="855" spans="1:39">
      <c r="A855" t="str">
        <f t="shared" si="130"/>
        <v>3028Undervisning</v>
      </c>
      <c r="B855" s="6" t="str">
        <f>Data!A855</f>
        <v>3028</v>
      </c>
      <c r="C855" s="7" t="str">
        <f>Data!B855</f>
        <v>Enebakk kommune</v>
      </c>
      <c r="D855" s="7" t="str">
        <f>Data!C855</f>
        <v>Undervisning</v>
      </c>
      <c r="E855" s="1">
        <f>Data!D855</f>
        <v>223.95629999999997</v>
      </c>
      <c r="F855" s="1">
        <f>Data!E855+Data!F855</f>
        <v>45205.628124437637</v>
      </c>
      <c r="G855" s="1">
        <f>Data!G855</f>
        <v>0</v>
      </c>
      <c r="H855" s="1">
        <f t="shared" si="131"/>
        <v>110444565.97009081</v>
      </c>
      <c r="I855" s="1">
        <f t="shared" si="132"/>
        <v>0</v>
      </c>
      <c r="J855" s="1">
        <f t="shared" si="133"/>
        <v>13253347.916410897</v>
      </c>
      <c r="K855" s="1">
        <f>'Innlegging av opplysninger'!$B$4*H855</f>
        <v>14357793.576111805</v>
      </c>
      <c r="L855" s="1"/>
      <c r="M855" s="1">
        <f>'Innlegging av opplysninger'!$B$5*H855</f>
        <v>14468238.142081896</v>
      </c>
      <c r="N855" s="1">
        <f>'Innlegging av opplysninger'!$B$5*I855</f>
        <v>0</v>
      </c>
      <c r="O855" s="1">
        <f>'Innlegging av opplysninger'!$B$5*J855</f>
        <v>1736188.5770498277</v>
      </c>
      <c r="P855" s="1">
        <f>'Innlegging av opplysninger'!$B$5*K855</f>
        <v>1880870.9584706465</v>
      </c>
      <c r="Q855" s="1"/>
      <c r="R855" s="1">
        <f>'Innlegging av opplysninger'!$C$11*SUM(H855:Q855)</f>
        <v>5933358.1953282021</v>
      </c>
      <c r="S855" s="1">
        <f>'Innlegging av opplysninger'!$C$13*(((H855+J855+M855+O855)*Data!H855)+(J855+O855)*(1-Data!H855)*1.8/12+I855+N855+K855+L855+P855+Q855)</f>
        <v>1015885.3958740009</v>
      </c>
      <c r="T855" s="1">
        <f>'Innlegging av opplysninger'!$C$13*((H855+J855+M855+O855)*(1-Data!H855)-(J855+O855)*(1-Data!H855)*1.8/12)</f>
        <v>7103446.8714172244</v>
      </c>
      <c r="U855" s="1">
        <f>Data!I855</f>
        <v>19.483999999999998</v>
      </c>
      <c r="V855" s="1">
        <f>Data!J855+Data!K855</f>
        <v>49234.607556627656</v>
      </c>
      <c r="W855" s="1">
        <f>Data!L855</f>
        <v>0</v>
      </c>
      <c r="X855" s="1">
        <f t="shared" si="137"/>
        <v>10464950.112363633</v>
      </c>
      <c r="Y855" s="100">
        <f t="shared" si="138"/>
        <v>0</v>
      </c>
      <c r="Z855" s="100">
        <f t="shared" si="139"/>
        <v>1496487.8660679993</v>
      </c>
      <c r="AA855" s="100">
        <f>'Innlegging av opplysninger'!$B$4*X855</f>
        <v>1360443.5146072723</v>
      </c>
      <c r="AB855" s="1"/>
      <c r="AC855" s="1">
        <f>'Innlegging av opplysninger'!$B$5*X855</f>
        <v>1370908.4647196359</v>
      </c>
      <c r="AD855" s="1">
        <f>'Innlegging av opplysninger'!$B$5*Y855</f>
        <v>0</v>
      </c>
      <c r="AE855" s="1">
        <f>'Innlegging av opplysninger'!$B$5*Z855</f>
        <v>196039.91045490792</v>
      </c>
      <c r="AF855" s="1">
        <f>'Innlegging av opplysninger'!$B$5*AA855</f>
        <v>178218.10041355269</v>
      </c>
      <c r="AG855" s="1"/>
      <c r="AH855" s="1">
        <f>'Innlegging av opplysninger'!$C$11*SUM(X855:AG855)</f>
        <v>572547.8228078261</v>
      </c>
      <c r="AI855" s="1">
        <f>'Innlegging av opplysninger'!$C$13*(((X855+Z855+AC855+AE855)*Data!M855)+(Z855+AE855)*(1-Data!M855)*1.8/12+Y855+AD855+AA855+AB855+AF855+AG855)</f>
        <v>109252.40077639867</v>
      </c>
      <c r="AJ855" s="1">
        <f>'Innlegging av opplysninger'!$C$13*((X855+Z855+AC855+AE855)*(1-Data!M855)-(Z855+AE855)*(1-Data!M855)*1.8/12)</f>
        <v>674234.09359220543</v>
      </c>
      <c r="AK855" s="83">
        <f t="shared" si="134"/>
        <v>6506000</v>
      </c>
      <c r="AL855" s="83">
        <f t="shared" si="135"/>
        <v>1125000</v>
      </c>
      <c r="AM855" s="83">
        <f t="shared" si="136"/>
        <v>7778000</v>
      </c>
    </row>
    <row r="856" spans="1:39">
      <c r="A856" t="str">
        <f t="shared" si="130"/>
        <v>3028Barnehager</v>
      </c>
      <c r="B856" s="6" t="str">
        <f>Data!A856</f>
        <v>3028</v>
      </c>
      <c r="C856" s="7" t="str">
        <f>Data!B856</f>
        <v>Enebakk kommune</v>
      </c>
      <c r="D856" s="7" t="str">
        <f>Data!C856</f>
        <v>Barnehager</v>
      </c>
      <c r="E856" s="1">
        <f>Data!D856</f>
        <v>39.720800000000004</v>
      </c>
      <c r="F856" s="1">
        <f>Data!E856+Data!F856</f>
        <v>42481.92984951628</v>
      </c>
      <c r="G856" s="1">
        <f>Data!G856</f>
        <v>0</v>
      </c>
      <c r="H856" s="1">
        <f t="shared" si="131"/>
        <v>18408177.154545452</v>
      </c>
      <c r="I856" s="1">
        <f t="shared" si="132"/>
        <v>0</v>
      </c>
      <c r="J856" s="1">
        <f t="shared" si="133"/>
        <v>2208981.2585454541</v>
      </c>
      <c r="K856" s="1">
        <f>'Innlegging av opplysninger'!$B$4*H856</f>
        <v>2393063.030090909</v>
      </c>
      <c r="L856" s="1"/>
      <c r="M856" s="1">
        <f>'Innlegging av opplysninger'!$B$5*H856</f>
        <v>2411471.2072454542</v>
      </c>
      <c r="N856" s="1">
        <f>'Innlegging av opplysninger'!$B$5*I856</f>
        <v>0</v>
      </c>
      <c r="O856" s="1">
        <f>'Innlegging av opplysninger'!$B$5*J856</f>
        <v>289376.54486945452</v>
      </c>
      <c r="P856" s="1">
        <f>'Innlegging av opplysninger'!$B$5*K856</f>
        <v>313491.25694190909</v>
      </c>
      <c r="Q856" s="1"/>
      <c r="R856" s="1">
        <f>'Innlegging av opplysninger'!$C$11*SUM(H856:Q856)</f>
        <v>988933.29718506802</v>
      </c>
      <c r="S856" s="1">
        <f>'Innlegging av opplysninger'!$C$13*(((H856+J856+M856+O856)*Data!H856)+(J856+O856)*(1-Data!H856)*1.8/12+I856+N856+K856+L856+P856+Q856)</f>
        <v>166784.27674818283</v>
      </c>
      <c r="T856" s="1">
        <f>'Innlegging av opplysninger'!$C$13*((H856+J856+M856+O856)*(1-Data!H856)-(J856+O856)*(1-Data!H856)*1.8/12)</f>
        <v>1186492.866768226</v>
      </c>
      <c r="U856" s="1">
        <f>Data!I856</f>
        <v>4.95</v>
      </c>
      <c r="V856" s="1">
        <f>Data!J856+Data!K856</f>
        <v>39003.097643097644</v>
      </c>
      <c r="W856" s="1">
        <f>Data!L856</f>
        <v>0</v>
      </c>
      <c r="X856" s="1">
        <f t="shared" si="137"/>
        <v>2106167.2727272729</v>
      </c>
      <c r="Y856" s="100">
        <f t="shared" si="138"/>
        <v>0</v>
      </c>
      <c r="Z856" s="100">
        <f t="shared" si="139"/>
        <v>301181.92</v>
      </c>
      <c r="AA856" s="100">
        <f>'Innlegging av opplysninger'!$B$4*X856</f>
        <v>273801.74545454548</v>
      </c>
      <c r="AB856" s="1"/>
      <c r="AC856" s="1">
        <f>'Innlegging av opplysninger'!$B$5*X856</f>
        <v>275907.91272727278</v>
      </c>
      <c r="AD856" s="1">
        <f>'Innlegging av opplysninger'!$B$5*Y856</f>
        <v>0</v>
      </c>
      <c r="AE856" s="1">
        <f>'Innlegging av opplysninger'!$B$5*Z856</f>
        <v>39454.83152</v>
      </c>
      <c r="AF856" s="1">
        <f>'Innlegging av opplysninger'!$B$5*AA856</f>
        <v>35868.028654545458</v>
      </c>
      <c r="AG856" s="1"/>
      <c r="AH856" s="1">
        <f>'Innlegging av opplysninger'!$C$11*SUM(X856:AG856)</f>
        <v>115230.50502117819</v>
      </c>
      <c r="AI856" s="1">
        <f>'Innlegging av opplysninger'!$C$13*(((X856+Z856+AC856+AE856)*Data!M856)+(Z856+AE856)*(1-Data!M856)*1.8/12+Y856+AD856+AA856+AB856+AF856+AG856)</f>
        <v>18759.794915528728</v>
      </c>
      <c r="AJ856" s="1">
        <f>'Innlegging av opplysninger'!$C$13*((X856+Z856+AC856+AE856)*(1-Data!M856)-(Z856+AE856)*(1-Data!M856)*1.8/12)</f>
        <v>138924.05406082034</v>
      </c>
      <c r="AK856" s="83">
        <f t="shared" si="134"/>
        <v>1104000</v>
      </c>
      <c r="AL856" s="83">
        <f t="shared" si="135"/>
        <v>186000</v>
      </c>
      <c r="AM856" s="83">
        <f t="shared" si="136"/>
        <v>1325000</v>
      </c>
    </row>
    <row r="857" spans="1:39">
      <c r="A857" t="str">
        <f t="shared" si="130"/>
        <v>3028Helse/pleie/omsorg</v>
      </c>
      <c r="B857" s="6" t="str">
        <f>Data!A857</f>
        <v>3028</v>
      </c>
      <c r="C857" s="7" t="str">
        <f>Data!B857</f>
        <v>Enebakk kommune</v>
      </c>
      <c r="D857" s="7" t="str">
        <f>Data!C857</f>
        <v>Helse/pleie/omsorg</v>
      </c>
      <c r="E857" s="1">
        <f>Data!D857</f>
        <v>205.97629999999995</v>
      </c>
      <c r="F857" s="1">
        <f>Data!E857+Data!F857</f>
        <v>47052.243415545076</v>
      </c>
      <c r="G857" s="1">
        <f>Data!G857</f>
        <v>772.63471574156836</v>
      </c>
      <c r="H857" s="1">
        <f t="shared" si="131"/>
        <v>105727058.24109092</v>
      </c>
      <c r="I857" s="1">
        <f t="shared" si="132"/>
        <v>1736121.1636363631</v>
      </c>
      <c r="J857" s="1">
        <f t="shared" si="133"/>
        <v>12895581.528567273</v>
      </c>
      <c r="K857" s="1">
        <f>'Innlegging av opplysninger'!$B$4*H857</f>
        <v>13744517.57134182</v>
      </c>
      <c r="L857" s="1"/>
      <c r="M857" s="1">
        <f>'Innlegging av opplysninger'!$B$5*H857</f>
        <v>13850244.629582912</v>
      </c>
      <c r="N857" s="1">
        <f>'Innlegging av opplysninger'!$B$5*I857</f>
        <v>227431.87243636357</v>
      </c>
      <c r="O857" s="1">
        <f>'Innlegging av opplysninger'!$B$5*J857</f>
        <v>1689321.1802423128</v>
      </c>
      <c r="P857" s="1">
        <f>'Innlegging av opplysninger'!$B$5*K857</f>
        <v>1800531.8018457785</v>
      </c>
      <c r="Q857" s="1"/>
      <c r="R857" s="1">
        <f>'Innlegging av opplysninger'!$C$11*SUM(H857:Q857)</f>
        <v>5763490.7035722621</v>
      </c>
      <c r="S857" s="1">
        <f>'Innlegging av opplysninger'!$C$13*(((H857+J857+M857+O857)*Data!H857)+(J857+O857)*(1-Data!H857)*1.8/12+I857+N857+K857+L857+P857+Q857)</f>
        <v>1113870.0764393841</v>
      </c>
      <c r="T857" s="1">
        <f>'Innlegging av opplysninger'!$C$13*((H857+J857+M857+O857)*(1-Data!H857)-(J857+O857)*(1-Data!H857)*1.8/12)</f>
        <v>6773011.9389752895</v>
      </c>
      <c r="U857" s="1">
        <f>Data!I857</f>
        <v>24.633600000000005</v>
      </c>
      <c r="V857" s="1">
        <f>Data!J857+Data!K857</f>
        <v>46678.79954614833</v>
      </c>
      <c r="W857" s="1">
        <f>Data!L857</f>
        <v>1158.762422057677</v>
      </c>
      <c r="X857" s="1">
        <f t="shared" si="137"/>
        <v>12544002.289090905</v>
      </c>
      <c r="Y857" s="100">
        <f t="shared" si="138"/>
        <v>311394.43636363628</v>
      </c>
      <c r="Z857" s="100">
        <f t="shared" si="139"/>
        <v>1838321.7317399993</v>
      </c>
      <c r="AA857" s="100">
        <f>'Innlegging av opplysninger'!$B$4*X857</f>
        <v>1630720.2975818177</v>
      </c>
      <c r="AB857" s="1"/>
      <c r="AC857" s="1">
        <f>'Innlegging av opplysninger'!$B$5*X857</f>
        <v>1643264.2998709087</v>
      </c>
      <c r="AD857" s="1">
        <f>'Innlegging av opplysninger'!$B$5*Y857</f>
        <v>40792.671163636354</v>
      </c>
      <c r="AE857" s="1">
        <f>'Innlegging av opplysninger'!$B$5*Z857</f>
        <v>240820.14685793992</v>
      </c>
      <c r="AF857" s="1">
        <f>'Innlegging av opplysninger'!$B$5*AA857</f>
        <v>213624.35898321812</v>
      </c>
      <c r="AG857" s="1"/>
      <c r="AH857" s="1">
        <f>'Innlegging av opplysninger'!$C$11*SUM(X857:AG857)</f>
        <v>701591.72880277841</v>
      </c>
      <c r="AI857" s="1">
        <f>'Innlegging av opplysninger'!$C$13*(((X857+Z857+AC857+AE857)*Data!M857)+(Z857+AE857)*(1-Data!M857)*1.8/12+Y857+AD857+AA857+AB857+AF857+AG857)</f>
        <v>139913.42837539825</v>
      </c>
      <c r="AJ857" s="1">
        <f>'Innlegging av opplysninger'!$C$13*((X857+Z857+AC857+AE857)*(1-Data!M857)-(Z857+AE857)*(1-Data!M857)*1.8/12)</f>
        <v>820159.46367050894</v>
      </c>
      <c r="AK857" s="83">
        <f t="shared" si="134"/>
        <v>6465000</v>
      </c>
      <c r="AL857" s="83">
        <f t="shared" si="135"/>
        <v>1254000</v>
      </c>
      <c r="AM857" s="83">
        <f t="shared" si="136"/>
        <v>7593000</v>
      </c>
    </row>
    <row r="858" spans="1:39">
      <c r="A858" t="str">
        <f t="shared" si="130"/>
        <v>3028Samferdsel og teknikk</v>
      </c>
      <c r="B858" s="6" t="str">
        <f>Data!A858</f>
        <v>3028</v>
      </c>
      <c r="C858" s="7" t="str">
        <f>Data!B858</f>
        <v>Enebakk kommune</v>
      </c>
      <c r="D858" s="7" t="str">
        <f>Data!C858</f>
        <v>Samferdsel og teknikk</v>
      </c>
      <c r="E858" s="1">
        <f>Data!D858</f>
        <v>24.069500000000001</v>
      </c>
      <c r="F858" s="1">
        <f>Data!E858+Data!F858</f>
        <v>48968.005809565351</v>
      </c>
      <c r="G858" s="1">
        <f>Data!G858</f>
        <v>0</v>
      </c>
      <c r="H858" s="1">
        <f t="shared" si="131"/>
        <v>12857840.899999999</v>
      </c>
      <c r="I858" s="1">
        <f t="shared" si="132"/>
        <v>0</v>
      </c>
      <c r="J858" s="1">
        <f t="shared" si="133"/>
        <v>1542940.9079999998</v>
      </c>
      <c r="K858" s="1">
        <f>'Innlegging av opplysninger'!$B$4*H858</f>
        <v>1671519.3169999998</v>
      </c>
      <c r="L858" s="1"/>
      <c r="M858" s="1">
        <f>'Innlegging av opplysninger'!$B$5*H858</f>
        <v>1684377.1578999998</v>
      </c>
      <c r="N858" s="1">
        <f>'Innlegging av opplysninger'!$B$5*I858</f>
        <v>0</v>
      </c>
      <c r="O858" s="1">
        <f>'Innlegging av opplysninger'!$B$5*J858</f>
        <v>202125.25894799997</v>
      </c>
      <c r="P858" s="1">
        <f>'Innlegging av opplysninger'!$B$5*K858</f>
        <v>218969.030527</v>
      </c>
      <c r="Q858" s="1"/>
      <c r="R858" s="1">
        <f>'Innlegging av opplysninger'!$C$11*SUM(H858:Q858)</f>
        <v>690755.35775024979</v>
      </c>
      <c r="S858" s="1">
        <f>'Innlegging av opplysninger'!$C$13*(((H858+J858+M858+O858)*Data!H858)+(J858+O858)*(1-Data!H858)*1.8/12+I858+N858+K858+L858+P858+Q858)</f>
        <v>118532.09206034747</v>
      </c>
      <c r="T858" s="1">
        <f>'Innlegging av opplysninger'!$C$13*((H858+J858+M858+O858)*(1-Data!H858)-(J858+O858)*(1-Data!H858)*1.8/12)</f>
        <v>826712.08170315239</v>
      </c>
      <c r="U858" s="1">
        <f>Data!I858</f>
        <v>4.7</v>
      </c>
      <c r="V858" s="1">
        <f>Data!J858+Data!K858</f>
        <v>52715.810283687941</v>
      </c>
      <c r="W858" s="1">
        <f>Data!L858</f>
        <v>0</v>
      </c>
      <c r="X858" s="1">
        <f t="shared" si="137"/>
        <v>2702883.3636363638</v>
      </c>
      <c r="Y858" s="100">
        <f t="shared" si="138"/>
        <v>0</v>
      </c>
      <c r="Z858" s="100">
        <f t="shared" si="139"/>
        <v>386512.321</v>
      </c>
      <c r="AA858" s="100">
        <f>'Innlegging av opplysninger'!$B$4*X858</f>
        <v>351374.83727272728</v>
      </c>
      <c r="AB858" s="1"/>
      <c r="AC858" s="1">
        <f>'Innlegging av opplysninger'!$B$5*X858</f>
        <v>354077.72063636367</v>
      </c>
      <c r="AD858" s="1">
        <f>'Innlegging av opplysninger'!$B$5*Y858</f>
        <v>0</v>
      </c>
      <c r="AE858" s="1">
        <f>'Innlegging av opplysninger'!$B$5*Z858</f>
        <v>50633.114051000004</v>
      </c>
      <c r="AF858" s="1">
        <f>'Innlegging av opplysninger'!$B$5*AA858</f>
        <v>46030.103682727276</v>
      </c>
      <c r="AG858" s="1"/>
      <c r="AH858" s="1">
        <f>'Innlegging av opplysninger'!$C$11*SUM(X858:AG858)</f>
        <v>147877.43549060891</v>
      </c>
      <c r="AI858" s="1">
        <f>'Innlegging av opplysninger'!$C$13*(((X858+Z858+AC858+AE858)*Data!M858)+(Z858+AE858)*(1-Data!M858)*1.8/12+Y858+AD858+AA858+AB858+AF858+AG858)</f>
        <v>26357.327855544165</v>
      </c>
      <c r="AJ858" s="1">
        <f>'Innlegging av opplysninger'!$C$13*((X858+Z858+AC858+AE858)*(1-Data!M858)-(Z858+AE858)*(1-Data!M858)*1.8/12)</f>
        <v>176001.26807897328</v>
      </c>
      <c r="AK858" s="83">
        <f t="shared" si="134"/>
        <v>839000</v>
      </c>
      <c r="AL858" s="83">
        <f t="shared" si="135"/>
        <v>145000</v>
      </c>
      <c r="AM858" s="83">
        <f t="shared" si="136"/>
        <v>1003000</v>
      </c>
    </row>
    <row r="859" spans="1:39">
      <c r="A859" t="str">
        <f t="shared" si="130"/>
        <v>3028Annet</v>
      </c>
      <c r="B859" s="6" t="str">
        <f>Data!A859</f>
        <v>3028</v>
      </c>
      <c r="C859" s="7" t="str">
        <f>Data!B859</f>
        <v>Enebakk kommune</v>
      </c>
      <c r="D859" s="7" t="str">
        <f>Data!C859</f>
        <v>Annet</v>
      </c>
      <c r="E859" s="1">
        <f>Data!D859</f>
        <v>9.3632999999999988</v>
      </c>
      <c r="F859" s="1">
        <f>Data!E859+Data!F859</f>
        <v>48218.41824997597</v>
      </c>
      <c r="G859" s="1">
        <f>Data!G859</f>
        <v>0</v>
      </c>
      <c r="H859" s="1">
        <f t="shared" si="131"/>
        <v>4925274.7156363623</v>
      </c>
      <c r="I859" s="1">
        <f t="shared" si="132"/>
        <v>0</v>
      </c>
      <c r="J859" s="1">
        <f t="shared" si="133"/>
        <v>591032.96587636345</v>
      </c>
      <c r="K859" s="1">
        <f>'Innlegging av opplysninger'!$B$4*H859</f>
        <v>640285.71303272713</v>
      </c>
      <c r="L859" s="1"/>
      <c r="M859" s="1">
        <f>'Innlegging av opplysninger'!$B$5*H859</f>
        <v>645210.98774836352</v>
      </c>
      <c r="N859" s="1">
        <f>'Innlegging av opplysninger'!$B$5*I859</f>
        <v>0</v>
      </c>
      <c r="O859" s="1">
        <f>'Innlegging av opplysninger'!$B$5*J859</f>
        <v>77425.318529803611</v>
      </c>
      <c r="P859" s="1">
        <f>'Innlegging av opplysninger'!$B$5*K859</f>
        <v>83877.428407287254</v>
      </c>
      <c r="Q859" s="1"/>
      <c r="R859" s="1">
        <f>'Innlegging av opplysninger'!$C$11*SUM(H859:Q859)</f>
        <v>264598.07091077446</v>
      </c>
      <c r="S859" s="1">
        <f>'Innlegging av opplysninger'!$C$13*(((H859+J859+M859+O859)*Data!H859)+(J859+O859)*(1-Data!H859)*1.8/12+I859+N859+K859+L859+P859+Q859)</f>
        <v>48534.806152987032</v>
      </c>
      <c r="T859" s="1">
        <f>'Innlegging av opplysninger'!$C$13*((H859+J859+M859+O859)*(1-Data!H859)-(J859+O859)*(1-Data!H859)*1.8/12)</f>
        <v>313546.76456702006</v>
      </c>
      <c r="U859" s="1">
        <f>Data!I859</f>
        <v>2.63</v>
      </c>
      <c r="V859" s="1">
        <f>Data!J859+Data!K859</f>
        <v>46296.376425855517</v>
      </c>
      <c r="W859" s="1">
        <f>Data!L859</f>
        <v>0</v>
      </c>
      <c r="X859" s="1">
        <f t="shared" si="137"/>
        <v>1328285.1272727272</v>
      </c>
      <c r="Y859" s="100">
        <f t="shared" si="138"/>
        <v>0</v>
      </c>
      <c r="Z859" s="100">
        <f t="shared" si="139"/>
        <v>189944.77319999997</v>
      </c>
      <c r="AA859" s="100">
        <f>'Innlegging av opplysninger'!$B$4*X859</f>
        <v>172677.06654545455</v>
      </c>
      <c r="AB859" s="1"/>
      <c r="AC859" s="1">
        <f>'Innlegging av opplysninger'!$B$5*X859</f>
        <v>174005.35167272727</v>
      </c>
      <c r="AD859" s="1">
        <f>'Innlegging av opplysninger'!$B$5*Y859</f>
        <v>0</v>
      </c>
      <c r="AE859" s="1">
        <f>'Innlegging av opplysninger'!$B$5*Z859</f>
        <v>24882.765289199997</v>
      </c>
      <c r="AF859" s="1">
        <f>'Innlegging av opplysninger'!$B$5*AA859</f>
        <v>22620.695717454546</v>
      </c>
      <c r="AG859" s="1"/>
      <c r="AH859" s="1">
        <f>'Innlegging av opplysninger'!$C$11*SUM(X859:AG859)</f>
        <v>72671.799628507419</v>
      </c>
      <c r="AI859" s="1">
        <f>'Innlegging av opplysninger'!$C$13*(((X859+Z859+AC859+AE859)*Data!M859)+(Z859+AE859)*(1-Data!M859)*1.8/12+Y859+AD859+AA859+AB859+AF859+AG859)</f>
        <v>11831.138437887032</v>
      </c>
      <c r="AJ859" s="1">
        <f>'Innlegging av opplysninger'!$C$13*((X859+Z859+AC859+AE859)*(1-Data!M859)-(Z859+AE859)*(1-Data!M859)*1.8/12)</f>
        <v>87614.482106386262</v>
      </c>
      <c r="AK859" s="83">
        <f t="shared" si="134"/>
        <v>337000</v>
      </c>
      <c r="AL859" s="83">
        <f t="shared" si="135"/>
        <v>60000</v>
      </c>
      <c r="AM859" s="83">
        <f t="shared" si="136"/>
        <v>401000</v>
      </c>
    </row>
    <row r="860" spans="1:39">
      <c r="A860" t="str">
        <f t="shared" si="130"/>
        <v>3029Alle</v>
      </c>
      <c r="B860" s="6" t="str">
        <f>Data!A860</f>
        <v>3029</v>
      </c>
      <c r="C860" s="7" t="str">
        <f>Data!B860</f>
        <v>Lørenskog kommune</v>
      </c>
      <c r="D860" s="7" t="str">
        <f>Data!C860</f>
        <v>Alle</v>
      </c>
      <c r="E860" s="1">
        <f>Data!D860</f>
        <v>2436.7379999999962</v>
      </c>
      <c r="F860" s="1">
        <f>Data!E860+Data!F860</f>
        <v>47175.550488706831</v>
      </c>
      <c r="G860" s="1">
        <f>Data!G860</f>
        <v>247.16365485333316</v>
      </c>
      <c r="H860" s="1">
        <f t="shared" si="131"/>
        <v>1254048616.8736398</v>
      </c>
      <c r="I860" s="1">
        <f t="shared" si="132"/>
        <v>6570251.6727272766</v>
      </c>
      <c r="J860" s="1">
        <f t="shared" si="133"/>
        <v>151274264.22556406</v>
      </c>
      <c r="K860" s="1">
        <f>'Innlegging av opplysninger'!$B$4*H860</f>
        <v>163026320.19357318</v>
      </c>
      <c r="L860" s="1"/>
      <c r="M860" s="1">
        <f>'Innlegging av opplysninger'!$B$5*H860</f>
        <v>164280368.81044683</v>
      </c>
      <c r="N860" s="1">
        <f>'Innlegging av opplysninger'!$B$5*I860</f>
        <v>860702.9691272733</v>
      </c>
      <c r="O860" s="1">
        <f>'Innlegging av opplysninger'!$B$5*J860</f>
        <v>19816928.613548893</v>
      </c>
      <c r="P860" s="1">
        <f>'Innlegging av opplysninger'!$B$5*K860</f>
        <v>21356447.945358086</v>
      </c>
      <c r="Q860" s="1"/>
      <c r="R860" s="1">
        <f>'Innlegging av opplysninger'!$C$11*SUM(H860:Q860)</f>
        <v>67686888.249551445</v>
      </c>
      <c r="S860" s="1">
        <f>'Innlegging av opplysninger'!$C$13*(((H860+J860+M860+O860)*Data!H860)+(J860+O860)*(1-Data!H860)*1.8/12+I860+N860+K860+L860+P860+Q860)</f>
        <v>13400673.084127966</v>
      </c>
      <c r="T860" s="1">
        <f>'Innlegging av opplysninger'!$C$13*((H860+J860+M860+O860)*(1-Data!H860)-(J860+O860)*(1-Data!H860)*1.8/12)</f>
        <v>79223489.783679262</v>
      </c>
      <c r="U860" s="1">
        <f>Data!I860</f>
        <v>246.58500000000001</v>
      </c>
      <c r="V860" s="1">
        <f>Data!J860+Data!K860</f>
        <v>49578.411384444902</v>
      </c>
      <c r="W860" s="1">
        <f>Data!L860</f>
        <v>278.00243323803147</v>
      </c>
      <c r="X860" s="1">
        <f t="shared" si="137"/>
        <v>133366828.04981832</v>
      </c>
      <c r="Y860" s="100">
        <f t="shared" si="138"/>
        <v>747831.59999999986</v>
      </c>
      <c r="Z860" s="100">
        <f t="shared" si="139"/>
        <v>19178396.329924017</v>
      </c>
      <c r="AA860" s="100">
        <f>'Innlegging av opplysninger'!$B$4*X860</f>
        <v>17337687.646476384</v>
      </c>
      <c r="AB860" s="1"/>
      <c r="AC860" s="1">
        <f>'Innlegging av opplysninger'!$B$5*X860</f>
        <v>17471054.4745262</v>
      </c>
      <c r="AD860" s="1">
        <f>'Innlegging av opplysninger'!$B$5*Y860</f>
        <v>97965.939599999983</v>
      </c>
      <c r="AE860" s="1">
        <f>'Innlegging av opplysninger'!$B$5*Z860</f>
        <v>2512369.9192200461</v>
      </c>
      <c r="AF860" s="1">
        <f>'Innlegging av opplysninger'!$B$5*AA860</f>
        <v>2271237.0816884064</v>
      </c>
      <c r="AG860" s="1"/>
      <c r="AH860" s="1">
        <f>'Innlegging av opplysninger'!$C$11*SUM(X860:AG860)</f>
        <v>7333368.0995676285</v>
      </c>
      <c r="AI860" s="1">
        <f>'Innlegging av opplysninger'!$C$13*(((X860+Z860+AC860+AE860)*Data!M860)+(Z860+AE860)*(1-Data!M860)*1.8/12+Y860+AD860+AA860+AB860+AF860+AG860)</f>
        <v>1607791.3320663143</v>
      </c>
      <c r="AJ860" s="1">
        <f>'Innlegging av opplysninger'!$C$13*((X860+Z860+AC860+AE860)*(1-Data!M860)-(Z860+AE860)*(1-Data!M860)*1.8/12)</f>
        <v>8427343.96207886</v>
      </c>
      <c r="AK860" s="83">
        <f t="shared" si="134"/>
        <v>75020000</v>
      </c>
      <c r="AL860" s="83">
        <f t="shared" si="135"/>
        <v>15008000</v>
      </c>
      <c r="AM860" s="83">
        <f t="shared" si="136"/>
        <v>87651000</v>
      </c>
    </row>
    <row r="861" spans="1:39">
      <c r="A861" t="str">
        <f t="shared" si="130"/>
        <v>3029Administrasjon</v>
      </c>
      <c r="B861" s="6" t="str">
        <f>Data!A861</f>
        <v>3029</v>
      </c>
      <c r="C861" s="7" t="str">
        <f>Data!B861</f>
        <v>Lørenskog kommune</v>
      </c>
      <c r="D861" s="7" t="str">
        <f>Data!C861</f>
        <v>Administrasjon</v>
      </c>
      <c r="E861" s="1">
        <f>Data!D861</f>
        <v>160.9392</v>
      </c>
      <c r="F861" s="1">
        <f>Data!E861+Data!F861</f>
        <v>58851.895391758721</v>
      </c>
      <c r="G861" s="1">
        <f>Data!G861</f>
        <v>1.2456878125403879</v>
      </c>
      <c r="H861" s="1">
        <f t="shared" si="131"/>
        <v>103326294.14000002</v>
      </c>
      <c r="I861" s="1">
        <f t="shared" si="132"/>
        <v>2187.054545454545</v>
      </c>
      <c r="J861" s="1">
        <f t="shared" si="133"/>
        <v>12399417.743345454</v>
      </c>
      <c r="K861" s="1">
        <f>'Innlegging av opplysninger'!$B$4*H861</f>
        <v>13432418.238200003</v>
      </c>
      <c r="L861" s="1"/>
      <c r="M861" s="1">
        <f>'Innlegging av opplysninger'!$B$5*H861</f>
        <v>13535744.532340003</v>
      </c>
      <c r="N861" s="1">
        <f>'Innlegging av opplysninger'!$B$5*I861</f>
        <v>286.50414545454538</v>
      </c>
      <c r="O861" s="1">
        <f>'Innlegging av opplysninger'!$B$5*J861</f>
        <v>1624323.7243782545</v>
      </c>
      <c r="P861" s="1">
        <f>'Innlegging av opplysninger'!$B$5*K861</f>
        <v>1759646.7892042005</v>
      </c>
      <c r="Q861" s="1"/>
      <c r="R861" s="1">
        <f>'Innlegging av opplysninger'!$C$11*SUM(H861:Q861)</f>
        <v>5551052.1115940353</v>
      </c>
      <c r="S861" s="1">
        <f>'Innlegging av opplysninger'!$C$13*(((H861+J861+M861+O861)*Data!H861)+(J861+O861)*(1-Data!H861)*1.8/12+I861+N861+K861+L861+P861+Q861)</f>
        <v>1780710.2962100161</v>
      </c>
      <c r="T861" s="1">
        <f>'Innlegging av opplysninger'!$C$13*((H861+J861+M861+O861)*(1-Data!H861)-(J861+O861)*(1-Data!H861)*1.8/12)</f>
        <v>5815466.2775502438</v>
      </c>
      <c r="U861" s="1">
        <f>Data!I861</f>
        <v>22.9</v>
      </c>
      <c r="V861" s="1">
        <f>Data!J861+Data!K861</f>
        <v>61871.712954876275</v>
      </c>
      <c r="W861" s="1">
        <f>Data!L861</f>
        <v>0</v>
      </c>
      <c r="X861" s="1">
        <f t="shared" si="137"/>
        <v>15456678.836363634</v>
      </c>
      <c r="Y861" s="100">
        <f t="shared" si="138"/>
        <v>0</v>
      </c>
      <c r="Z861" s="100">
        <f t="shared" si="139"/>
        <v>2210305.0735999993</v>
      </c>
      <c r="AA861" s="100">
        <f>'Innlegging av opplysninger'!$B$4*X861</f>
        <v>2009368.2487272725</v>
      </c>
      <c r="AB861" s="1"/>
      <c r="AC861" s="1">
        <f>'Innlegging av opplysninger'!$B$5*X861</f>
        <v>2024824.9275636361</v>
      </c>
      <c r="AD861" s="1">
        <f>'Innlegging av opplysninger'!$B$5*Y861</f>
        <v>0</v>
      </c>
      <c r="AE861" s="1">
        <f>'Innlegging av opplysninger'!$B$5*Z861</f>
        <v>289549.96464159992</v>
      </c>
      <c r="AF861" s="1">
        <f>'Innlegging av opplysninger'!$B$5*AA861</f>
        <v>263227.24058327271</v>
      </c>
      <c r="AG861" s="1"/>
      <c r="AH861" s="1">
        <f>'Innlegging av opplysninger'!$C$11*SUM(X861:AG861)</f>
        <v>845650.26307621796</v>
      </c>
      <c r="AI861" s="1">
        <f>'Innlegging av opplysninger'!$C$13*(((X861+Z861+AC861+AE861)*Data!M861)+(Z861+AE861)*(1-Data!M861)*1.8/12+Y861+AD861+AA861+AB861+AF861+AG861)</f>
        <v>342840.67883690004</v>
      </c>
      <c r="AJ861" s="1">
        <f>'Innlegging av opplysninger'!$C$13*((X861+Z861+AC861+AE861)*(1-Data!M861)-(Z861+AE861)*(1-Data!M861)*1.8/12)</f>
        <v>814364.94432002958</v>
      </c>
      <c r="AK861" s="83">
        <f t="shared" si="134"/>
        <v>6397000</v>
      </c>
      <c r="AL861" s="83">
        <f t="shared" si="135"/>
        <v>2124000</v>
      </c>
      <c r="AM861" s="83">
        <f t="shared" si="136"/>
        <v>6630000</v>
      </c>
    </row>
    <row r="862" spans="1:39">
      <c r="A862" t="str">
        <f t="shared" si="130"/>
        <v>3029Undervisning</v>
      </c>
      <c r="B862" s="6" t="str">
        <f>Data!A862</f>
        <v>3029</v>
      </c>
      <c r="C862" s="7" t="str">
        <f>Data!B862</f>
        <v>Lørenskog kommune</v>
      </c>
      <c r="D862" s="7" t="str">
        <f>Data!C862</f>
        <v>Undervisning</v>
      </c>
      <c r="E862" s="1">
        <f>Data!D862</f>
        <v>790.16649999999981</v>
      </c>
      <c r="F862" s="1">
        <f>Data!E862+Data!F862</f>
        <v>46183.484554246883</v>
      </c>
      <c r="G862" s="1">
        <f>Data!G862</f>
        <v>0.16573722120591045</v>
      </c>
      <c r="H862" s="1">
        <f t="shared" si="131"/>
        <v>398101552.88763613</v>
      </c>
      <c r="I862" s="1">
        <f t="shared" si="132"/>
        <v>1428.6545454545453</v>
      </c>
      <c r="J862" s="1">
        <f t="shared" si="133"/>
        <v>47772357.785061784</v>
      </c>
      <c r="K862" s="1">
        <f>'Innlegging av opplysninger'!$B$4*H862</f>
        <v>51753201.875392698</v>
      </c>
      <c r="L862" s="1"/>
      <c r="M862" s="1">
        <f>'Innlegging av opplysninger'!$B$5*H862</f>
        <v>52151303.428280331</v>
      </c>
      <c r="N862" s="1">
        <f>'Innlegging av opplysninger'!$B$5*I862</f>
        <v>187.15374545454546</v>
      </c>
      <c r="O862" s="1">
        <f>'Innlegging av opplysninger'!$B$5*J862</f>
        <v>6258178.8698430937</v>
      </c>
      <c r="P862" s="1">
        <f>'Innlegging av opplysninger'!$B$5*K862</f>
        <v>6779669.4456764441</v>
      </c>
      <c r="Q862" s="1"/>
      <c r="R862" s="1">
        <f>'Innlegging av opplysninger'!$C$11*SUM(H862:Q862)</f>
        <v>21387079.44380689</v>
      </c>
      <c r="S862" s="1">
        <f>'Innlegging av opplysninger'!$C$13*(((H862+J862+M862+O862)*Data!H862)+(J862+O862)*(1-Data!H862)*1.8/12+I862+N862+K862+L862+P862+Q862)</f>
        <v>3882197.4787690206</v>
      </c>
      <c r="T862" s="1">
        <f>'Innlegging av opplysninger'!$C$13*((H862+J862+M862+O862)*(1-Data!H862)-(J862+O862)*(1-Data!H862)*1.8/12)</f>
        <v>25384332.286440413</v>
      </c>
      <c r="U862" s="1">
        <f>Data!I862</f>
        <v>74.195399999999978</v>
      </c>
      <c r="V862" s="1">
        <f>Data!J862+Data!K862</f>
        <v>48439.630402738381</v>
      </c>
      <c r="W862" s="1">
        <f>Data!L862</f>
        <v>0</v>
      </c>
      <c r="X862" s="1">
        <f t="shared" si="137"/>
        <v>39207248.220909096</v>
      </c>
      <c r="Y862" s="100">
        <f t="shared" si="138"/>
        <v>0</v>
      </c>
      <c r="Z862" s="100">
        <f t="shared" si="139"/>
        <v>5606636.4955900004</v>
      </c>
      <c r="AA862" s="100">
        <f>'Innlegging av opplysninger'!$B$4*X862</f>
        <v>5096942.268718183</v>
      </c>
      <c r="AB862" s="1"/>
      <c r="AC862" s="1">
        <f>'Innlegging av opplysninger'!$B$5*X862</f>
        <v>5136149.5169390915</v>
      </c>
      <c r="AD862" s="1">
        <f>'Innlegging av opplysninger'!$B$5*Y862</f>
        <v>0</v>
      </c>
      <c r="AE862" s="1">
        <f>'Innlegging av opplysninger'!$B$5*Z862</f>
        <v>734469.38092229003</v>
      </c>
      <c r="AF862" s="1">
        <f>'Innlegging av opplysninger'!$B$5*AA862</f>
        <v>667699.43720208202</v>
      </c>
      <c r="AG862" s="1"/>
      <c r="AH862" s="1">
        <f>'Innlegging av opplysninger'!$C$11*SUM(X862:AG862)</f>
        <v>2145067.522170668</v>
      </c>
      <c r="AI862" s="1">
        <f>'Innlegging av opplysninger'!$C$13*(((X862+Z862+AC862+AE862)*Data!M862)+(Z862+AE862)*(1-Data!M862)*1.8/12+Y862+AD862+AA862+AB862+AF862+AG862)</f>
        <v>397498.07694654528</v>
      </c>
      <c r="AJ862" s="1">
        <f>'Innlegging av opplysninger'!$C$13*((X862+Z862+AC862+AE862)*(1-Data!M862)-(Z862+AE862)*(1-Data!M862)*1.8/12)</f>
        <v>2537857.4797080527</v>
      </c>
      <c r="AK862" s="83">
        <f t="shared" si="134"/>
        <v>23532000</v>
      </c>
      <c r="AL862" s="83">
        <f t="shared" si="135"/>
        <v>4280000</v>
      </c>
      <c r="AM862" s="83">
        <f t="shared" si="136"/>
        <v>27922000</v>
      </c>
    </row>
    <row r="863" spans="1:39">
      <c r="A863" t="str">
        <f t="shared" si="130"/>
        <v>3029Barnehager</v>
      </c>
      <c r="B863" s="6" t="str">
        <f>Data!A863</f>
        <v>3029</v>
      </c>
      <c r="C863" s="7" t="str">
        <f>Data!B863</f>
        <v>Lørenskog kommune</v>
      </c>
      <c r="D863" s="7" t="str">
        <f>Data!C863</f>
        <v>Barnehager</v>
      </c>
      <c r="E863" s="1">
        <f>Data!D863</f>
        <v>438.91380000000021</v>
      </c>
      <c r="F863" s="1">
        <f>Data!E863+Data!F863</f>
        <v>41648.943429210914</v>
      </c>
      <c r="G863" s="1">
        <f>Data!G863</f>
        <v>1.5783737034470087</v>
      </c>
      <c r="H863" s="1">
        <f t="shared" si="131"/>
        <v>199421411.19818184</v>
      </c>
      <c r="I863" s="1">
        <f t="shared" si="132"/>
        <v>7557.4909090909077</v>
      </c>
      <c r="J863" s="1">
        <f t="shared" si="133"/>
        <v>23931476.242690913</v>
      </c>
      <c r="K863" s="1">
        <f>'Innlegging av opplysninger'!$B$4*H863</f>
        <v>25924783.455763638</v>
      </c>
      <c r="L863" s="1"/>
      <c r="M863" s="1">
        <f>'Innlegging av opplysninger'!$B$5*H863</f>
        <v>26124204.866961822</v>
      </c>
      <c r="N863" s="1">
        <f>'Innlegging av opplysninger'!$B$5*I863</f>
        <v>990.03130909090896</v>
      </c>
      <c r="O863" s="1">
        <f>'Innlegging av opplysninger'!$B$5*J863</f>
        <v>3135023.38779251</v>
      </c>
      <c r="P863" s="1">
        <f>'Innlegging av opplysninger'!$B$5*K863</f>
        <v>3396146.6327050366</v>
      </c>
      <c r="Q863" s="1"/>
      <c r="R863" s="1">
        <f>'Innlegging av opplysninger'!$C$11*SUM(H863:Q863)</f>
        <v>10713780.545639928</v>
      </c>
      <c r="S863" s="1">
        <f>'Innlegging av opplysninger'!$C$13*(((H863+J863+M863+O863)*Data!H863)+(J863+O863)*(1-Data!H863)*1.8/12+I863+N863+K863+L863+P863+Q863)</f>
        <v>1860467.9225147306</v>
      </c>
      <c r="T863" s="1">
        <f>'Innlegging av opplysninger'!$C$13*((H863+J863+M863+O863)*(1-Data!H863)-(J863+O863)*(1-Data!H863)*1.8/12)</f>
        <v>12800494.929413592</v>
      </c>
      <c r="U863" s="1">
        <f>Data!I863</f>
        <v>35.979999999999997</v>
      </c>
      <c r="V863" s="1">
        <f>Data!J863+Data!K863</f>
        <v>44660.745321474889</v>
      </c>
      <c r="W863" s="1">
        <f>Data!L863</f>
        <v>0</v>
      </c>
      <c r="X863" s="1">
        <f t="shared" si="137"/>
        <v>17529748.545454539</v>
      </c>
      <c r="Y863" s="100">
        <f t="shared" si="138"/>
        <v>0</v>
      </c>
      <c r="Z863" s="100">
        <f t="shared" si="139"/>
        <v>2506754.041999999</v>
      </c>
      <c r="AA863" s="100">
        <f>'Innlegging av opplysninger'!$B$4*X863</f>
        <v>2278867.3109090901</v>
      </c>
      <c r="AB863" s="1"/>
      <c r="AC863" s="1">
        <f>'Innlegging av opplysninger'!$B$5*X863</f>
        <v>2296397.0594545449</v>
      </c>
      <c r="AD863" s="1">
        <f>'Innlegging av opplysninger'!$B$5*Y863</f>
        <v>0</v>
      </c>
      <c r="AE863" s="1">
        <f>'Innlegging av opplysninger'!$B$5*Z863</f>
        <v>328384.7795019999</v>
      </c>
      <c r="AF863" s="1">
        <f>'Innlegging av opplysninger'!$B$5*AA863</f>
        <v>298531.61772909079</v>
      </c>
      <c r="AG863" s="1"/>
      <c r="AH863" s="1">
        <f>'Innlegging av opplysninger'!$C$11*SUM(X863:AG863)</f>
        <v>959069.96749187203</v>
      </c>
      <c r="AI863" s="1">
        <f>'Innlegging av opplysninger'!$C$13*(((X863+Z863+AC863+AE863)*Data!M863)+(Z863+AE863)*(1-Data!M863)*1.8/12+Y863+AD863+AA863+AB863+AF863+AG863)</f>
        <v>195395.57717459369</v>
      </c>
      <c r="AJ863" s="1">
        <f>'Innlegging av opplysninger'!$C$13*((X863+Z863+AC863+AE863)*(1-Data!M863)-(Z863+AE863)*(1-Data!M863)*1.8/12)</f>
        <v>1117015.9572879681</v>
      </c>
      <c r="AK863" s="83">
        <f t="shared" si="134"/>
        <v>11673000</v>
      </c>
      <c r="AL863" s="83">
        <f t="shared" si="135"/>
        <v>2056000</v>
      </c>
      <c r="AM863" s="83">
        <f t="shared" si="136"/>
        <v>13918000</v>
      </c>
    </row>
    <row r="864" spans="1:39">
      <c r="A864" t="str">
        <f t="shared" si="130"/>
        <v>3029Helse/pleie/omsorg</v>
      </c>
      <c r="B864" s="6" t="str">
        <f>Data!A864</f>
        <v>3029</v>
      </c>
      <c r="C864" s="7" t="str">
        <f>Data!B864</f>
        <v>Lørenskog kommune</v>
      </c>
      <c r="D864" s="7" t="str">
        <f>Data!C864</f>
        <v>Helse/pleie/omsorg</v>
      </c>
      <c r="E864" s="1">
        <f>Data!D864</f>
        <v>873.63939999999945</v>
      </c>
      <c r="F864" s="1">
        <f>Data!E864+Data!F864</f>
        <v>47599.861955458975</v>
      </c>
      <c r="G864" s="1">
        <f>Data!G864</f>
        <v>653.81441130059056</v>
      </c>
      <c r="H864" s="1">
        <f t="shared" si="131"/>
        <v>453655798.24199975</v>
      </c>
      <c r="I864" s="1">
        <f t="shared" si="132"/>
        <v>6231251.2363636447</v>
      </c>
      <c r="J864" s="1">
        <f t="shared" si="133"/>
        <v>55186445.937403604</v>
      </c>
      <c r="K864" s="1">
        <f>'Innlegging av opplysninger'!$B$4*H864</f>
        <v>58975253.771459967</v>
      </c>
      <c r="L864" s="1"/>
      <c r="M864" s="1">
        <f>'Innlegging av opplysninger'!$B$5*H864</f>
        <v>59428909.56970197</v>
      </c>
      <c r="N864" s="1">
        <f>'Innlegging av opplysninger'!$B$5*I864</f>
        <v>816293.91196363745</v>
      </c>
      <c r="O864" s="1">
        <f>'Innlegging av opplysninger'!$B$5*J864</f>
        <v>7229424.4177998723</v>
      </c>
      <c r="P864" s="1">
        <f>'Innlegging av opplysninger'!$B$5*K864</f>
        <v>7725758.2440612558</v>
      </c>
      <c r="Q864" s="1"/>
      <c r="R864" s="1">
        <f>'Innlegging av opplysninger'!$C$11*SUM(H864:Q864)</f>
        <v>24671467.142568637</v>
      </c>
      <c r="S864" s="1">
        <f>'Innlegging av opplysninger'!$C$13*(((H864+J864+M864+O864)*Data!H864)+(J864+O864)*(1-Data!H864)*1.8/12+I864+N864+K864+L864+P864+Q864)</f>
        <v>4732301.5106530394</v>
      </c>
      <c r="T864" s="1">
        <f>'Innlegging av opplysninger'!$C$13*((H864+J864+M864+O864)*(1-Data!H864)-(J864+O864)*(1-Data!H864)*1.8/12)</f>
        <v>29028653.526546154</v>
      </c>
      <c r="U864" s="1">
        <f>Data!I864</f>
        <v>85.415700000000015</v>
      </c>
      <c r="V864" s="1">
        <f>Data!J864+Data!K864</f>
        <v>48449.718712914204</v>
      </c>
      <c r="W864" s="1">
        <f>Data!L864</f>
        <v>760.18249572385412</v>
      </c>
      <c r="X864" s="1">
        <f t="shared" si="137"/>
        <v>45145817.876363635</v>
      </c>
      <c r="Y864" s="100">
        <f t="shared" si="138"/>
        <v>708343.85454545473</v>
      </c>
      <c r="Z864" s="100">
        <f t="shared" si="139"/>
        <v>6557145.1275199987</v>
      </c>
      <c r="AA864" s="100">
        <f>'Innlegging av opplysninger'!$B$4*X864</f>
        <v>5868956.323927273</v>
      </c>
      <c r="AB864" s="1"/>
      <c r="AC864" s="1">
        <f>'Innlegging av opplysninger'!$B$5*X864</f>
        <v>5914102.1418036362</v>
      </c>
      <c r="AD864" s="1">
        <f>'Innlegging av opplysninger'!$B$5*Y864</f>
        <v>92793.044945454574</v>
      </c>
      <c r="AE864" s="1">
        <f>'Innlegging av opplysninger'!$B$5*Z864</f>
        <v>858986.01170511986</v>
      </c>
      <c r="AF864" s="1">
        <f>'Innlegging av opplysninger'!$B$5*AA864</f>
        <v>768833.27843447286</v>
      </c>
      <c r="AG864" s="1"/>
      <c r="AH864" s="1">
        <f>'Innlegging av opplysninger'!$C$11*SUM(X864:AG864)</f>
        <v>2504769.1510513118</v>
      </c>
      <c r="AI864" s="1">
        <f>'Innlegging av opplysninger'!$C$13*(((X864+Z864+AC864+AE864)*Data!M864)+(Z864+AE864)*(1-Data!M864)*1.8/12+Y864+AD864+AA864+AB864+AF864+AG864)</f>
        <v>468857.14970493771</v>
      </c>
      <c r="AJ864" s="1">
        <f>'Innlegging av opplysninger'!$C$13*((X864+Z864+AC864+AE864)*(1-Data!M864)-(Z864+AE864)*(1-Data!M864)*1.8/12)</f>
        <v>2958721.6885758042</v>
      </c>
      <c r="AK864" s="83">
        <f t="shared" si="134"/>
        <v>27176000</v>
      </c>
      <c r="AL864" s="83">
        <f t="shared" si="135"/>
        <v>5201000</v>
      </c>
      <c r="AM864" s="83">
        <f t="shared" si="136"/>
        <v>31987000</v>
      </c>
    </row>
    <row r="865" spans="1:39">
      <c r="A865" t="str">
        <f t="shared" si="130"/>
        <v>3029Samferdsel og teknikk</v>
      </c>
      <c r="B865" s="6" t="str">
        <f>Data!A865</f>
        <v>3029</v>
      </c>
      <c r="C865" s="7" t="str">
        <f>Data!B865</f>
        <v>Lørenskog kommune</v>
      </c>
      <c r="D865" s="7" t="str">
        <f>Data!C865</f>
        <v>Samferdsel og teknikk</v>
      </c>
      <c r="E865" s="1">
        <f>Data!D865</f>
        <v>88.586500000000001</v>
      </c>
      <c r="F865" s="1">
        <f>Data!E865+Data!F865</f>
        <v>54476.774662806019</v>
      </c>
      <c r="G865" s="1">
        <f>Data!G865</f>
        <v>24.722841516483889</v>
      </c>
      <c r="H865" s="1">
        <f t="shared" si="131"/>
        <v>52646255.98545453</v>
      </c>
      <c r="I865" s="1">
        <f t="shared" si="132"/>
        <v>23892.109090909089</v>
      </c>
      <c r="J865" s="1">
        <f t="shared" si="133"/>
        <v>6320417.7713454524</v>
      </c>
      <c r="K865" s="1">
        <f>'Innlegging av opplysninger'!$B$4*H865</f>
        <v>6844013.2781090895</v>
      </c>
      <c r="L865" s="1"/>
      <c r="M865" s="1">
        <f>'Innlegging av opplysninger'!$B$5*H865</f>
        <v>6896659.5340945432</v>
      </c>
      <c r="N865" s="1">
        <f>'Innlegging av opplysninger'!$B$5*I865</f>
        <v>3129.8662909090908</v>
      </c>
      <c r="O865" s="1">
        <f>'Innlegging av opplysninger'!$B$5*J865</f>
        <v>827974.72804625425</v>
      </c>
      <c r="P865" s="1">
        <f>'Innlegging av opplysninger'!$B$5*K865</f>
        <v>896565.73943229078</v>
      </c>
      <c r="Q865" s="1"/>
      <c r="R865" s="1">
        <f>'Innlegging av opplysninger'!$C$11*SUM(H865:Q865)</f>
        <v>2829438.5424508313</v>
      </c>
      <c r="S865" s="1">
        <f>'Innlegging av opplysninger'!$C$13*(((H865+J865+M865+O865)*Data!H865)+(J865+O865)*(1-Data!H865)*1.8/12+I865+N865+K865+L865+P865+Q865)</f>
        <v>621886.05374793033</v>
      </c>
      <c r="T865" s="1">
        <f>'Innlegging av opplysninger'!$C$13*((H865+J865+M865+O865)*(1-Data!H865)-(J865+O865)*(1-Data!H865)*1.8/12)</f>
        <v>3249977.2148689963</v>
      </c>
      <c r="U865" s="1">
        <f>Data!I865</f>
        <v>16.411900000000003</v>
      </c>
      <c r="V865" s="1">
        <f>Data!J865+Data!K865</f>
        <v>50471.089346754474</v>
      </c>
      <c r="W865" s="1">
        <f>Data!L865</f>
        <v>0</v>
      </c>
      <c r="X865" s="1">
        <f t="shared" si="137"/>
        <v>9036288.7772727255</v>
      </c>
      <c r="Y865" s="100">
        <f t="shared" si="138"/>
        <v>0</v>
      </c>
      <c r="Z865" s="100">
        <f t="shared" si="139"/>
        <v>1292189.2951499997</v>
      </c>
      <c r="AA865" s="100">
        <f>'Innlegging av opplysninger'!$B$4*X865</f>
        <v>1174717.5410454543</v>
      </c>
      <c r="AB865" s="1"/>
      <c r="AC865" s="1">
        <f>'Innlegging av opplysninger'!$B$5*X865</f>
        <v>1183753.829822727</v>
      </c>
      <c r="AD865" s="1">
        <f>'Innlegging av opplysninger'!$B$5*Y865</f>
        <v>0</v>
      </c>
      <c r="AE865" s="1">
        <f>'Innlegging av opplysninger'!$B$5*Z865</f>
        <v>169276.79766464996</v>
      </c>
      <c r="AF865" s="1">
        <f>'Innlegging av opplysninger'!$B$5*AA865</f>
        <v>153887.99787695453</v>
      </c>
      <c r="AG865" s="1"/>
      <c r="AH865" s="1">
        <f>'Innlegging av opplysninger'!$C$11*SUM(X865:AG865)</f>
        <v>494384.34107563534</v>
      </c>
      <c r="AI865" s="1">
        <f>'Innlegging av opplysninger'!$C$13*(((X865+Z865+AC865+AE865)*Data!M865)+(Z865+AE865)*(1-Data!M865)*1.8/12+Y865+AD865+AA865+AB865+AF865+AG865)</f>
        <v>103813.22963682351</v>
      </c>
      <c r="AJ865" s="1">
        <f>'Innlegging av opplysninger'!$C$13*((X865+Z865+AC865+AE865)*(1-Data!M865)-(Z865+AE865)*(1-Data!M865)*1.8/12)</f>
        <v>572712.71078246692</v>
      </c>
      <c r="AK865" s="83">
        <f t="shared" si="134"/>
        <v>3324000</v>
      </c>
      <c r="AL865" s="83">
        <f t="shared" si="135"/>
        <v>726000</v>
      </c>
      <c r="AM865" s="83">
        <f t="shared" si="136"/>
        <v>3823000</v>
      </c>
    </row>
    <row r="866" spans="1:39">
      <c r="A866" t="str">
        <f t="shared" si="130"/>
        <v>3029Annet</v>
      </c>
      <c r="B866" s="6" t="str">
        <f>Data!A866</f>
        <v>3029</v>
      </c>
      <c r="C866" s="7" t="str">
        <f>Data!B866</f>
        <v>Lørenskog kommune</v>
      </c>
      <c r="D866" s="7" t="str">
        <f>Data!C866</f>
        <v>Annet</v>
      </c>
      <c r="E866" s="1">
        <f>Data!D866</f>
        <v>84.492599999999968</v>
      </c>
      <c r="F866" s="1">
        <f>Data!E866+Data!F866</f>
        <v>50879.243529808155</v>
      </c>
      <c r="G866" s="1">
        <f>Data!G866</f>
        <v>329.74153949576657</v>
      </c>
      <c r="H866" s="1">
        <f t="shared" si="131"/>
        <v>46897304.420363627</v>
      </c>
      <c r="I866" s="1">
        <f t="shared" si="132"/>
        <v>303935.1272727272</v>
      </c>
      <c r="J866" s="1">
        <f t="shared" si="133"/>
        <v>5664148.7457163623</v>
      </c>
      <c r="K866" s="1">
        <f>'Innlegging av opplysninger'!$B$4*H866</f>
        <v>6096649.574647272</v>
      </c>
      <c r="L866" s="1"/>
      <c r="M866" s="1">
        <f>'Innlegging av opplysninger'!$B$5*H866</f>
        <v>6143546.8790676352</v>
      </c>
      <c r="N866" s="1">
        <f>'Innlegging av opplysninger'!$B$5*I866</f>
        <v>39815.501672727267</v>
      </c>
      <c r="O866" s="1">
        <f>'Innlegging av opplysninger'!$B$5*J866</f>
        <v>742003.48568884353</v>
      </c>
      <c r="P866" s="1">
        <f>'Innlegging av opplysninger'!$B$5*K866</f>
        <v>798661.09427879262</v>
      </c>
      <c r="Q866" s="1"/>
      <c r="R866" s="1">
        <f>'Innlegging av opplysninger'!$C$11*SUM(H866:Q866)</f>
        <v>2534070.4634909034</v>
      </c>
      <c r="S866" s="1">
        <f>'Innlegging av opplysninger'!$C$13*(((H866+J866+M866+O866)*Data!H866)+(J866+O866)*(1-Data!H866)*1.8/12+I866+N866+K866+L866+P866+Q866)</f>
        <v>522684.00525612617</v>
      </c>
      <c r="T866" s="1">
        <f>'Innlegging av opplysninger'!$C$13*((H866+J866+M866+O866)*(1-Data!H866)-(J866+O866)*(1-Data!H866)*1.8/12)</f>
        <v>2944991.3658366892</v>
      </c>
      <c r="U866" s="1">
        <f>Data!I866</f>
        <v>11.681999999999999</v>
      </c>
      <c r="V866" s="1">
        <f>Data!J866+Data!K866</f>
        <v>54857.547029618225</v>
      </c>
      <c r="W866" s="1">
        <f>Data!L866</f>
        <v>309.85362095531593</v>
      </c>
      <c r="X866" s="1">
        <f t="shared" si="137"/>
        <v>6991045.7934545446</v>
      </c>
      <c r="Y866" s="100">
        <f t="shared" si="138"/>
        <v>39487.745454545453</v>
      </c>
      <c r="Z866" s="100">
        <f t="shared" si="139"/>
        <v>1005366.2960639998</v>
      </c>
      <c r="AA866" s="100">
        <f>'Innlegging av opplysninger'!$B$4*X866</f>
        <v>908835.95314909087</v>
      </c>
      <c r="AB866" s="1"/>
      <c r="AC866" s="1">
        <f>'Innlegging av opplysninger'!$B$5*X866</f>
        <v>915826.99894254538</v>
      </c>
      <c r="AD866" s="1">
        <f>'Innlegging av opplysninger'!$B$5*Y866</f>
        <v>5172.8946545454546</v>
      </c>
      <c r="AE866" s="1">
        <f>'Innlegging av opplysninger'!$B$5*Z866</f>
        <v>131702.98478438397</v>
      </c>
      <c r="AF866" s="1">
        <f>'Innlegging av opplysninger'!$B$5*AA866</f>
        <v>119057.5098625309</v>
      </c>
      <c r="AG866" s="1"/>
      <c r="AH866" s="1">
        <f>'Innlegging av opplysninger'!$C$11*SUM(X866:AG866)</f>
        <v>384426.85470191506</v>
      </c>
      <c r="AI866" s="1">
        <f>'Innlegging av opplysninger'!$C$13*(((X866+Z866+AC866+AE866)*Data!M866)+(Z866+AE866)*(1-Data!M866)*1.8/12+Y866+AD866+AA866+AB866+AF866+AG866)</f>
        <v>99221.108431782864</v>
      </c>
      <c r="AJ866" s="1">
        <f>'Innlegging av opplysninger'!$C$13*((X866+Z866+AC866+AE866)*(1-Data!M866)-(Z866+AE866)*(1-Data!M866)*1.8/12)</f>
        <v>426836.69273925875</v>
      </c>
      <c r="AK866" s="83">
        <f t="shared" si="134"/>
        <v>2918000</v>
      </c>
      <c r="AL866" s="83">
        <f t="shared" si="135"/>
        <v>622000</v>
      </c>
      <c r="AM866" s="83">
        <f t="shared" si="136"/>
        <v>3372000</v>
      </c>
    </row>
    <row r="867" spans="1:39">
      <c r="A867" t="str">
        <f t="shared" si="130"/>
        <v>3030Alle</v>
      </c>
      <c r="B867" s="6" t="str">
        <f>Data!A867</f>
        <v>3030</v>
      </c>
      <c r="C867" s="7" t="str">
        <f>Data!B867</f>
        <v>Lillestrøm kommune</v>
      </c>
      <c r="D867" s="7" t="str">
        <f>Data!C867</f>
        <v>Alle</v>
      </c>
      <c r="E867" s="1">
        <f>Data!D867</f>
        <v>4864.3690839028441</v>
      </c>
      <c r="F867" s="1">
        <f>Data!E867+Data!F867</f>
        <v>46706.367051760011</v>
      </c>
      <c r="G867" s="1">
        <f>Data!G867</f>
        <v>378.26194070859958</v>
      </c>
      <c r="H867" s="1">
        <f t="shared" si="131"/>
        <v>2478512813.5418162</v>
      </c>
      <c r="I867" s="1">
        <f t="shared" si="132"/>
        <v>20072789.345454574</v>
      </c>
      <c r="J867" s="1">
        <f t="shared" si="133"/>
        <v>299830272.3464725</v>
      </c>
      <c r="K867" s="1">
        <f>'Innlegging av opplysninger'!$B$4*H867</f>
        <v>322206665.76043612</v>
      </c>
      <c r="L867" s="1"/>
      <c r="M867" s="1">
        <f>'Innlegging av opplysninger'!$B$5*H867</f>
        <v>324685178.57397795</v>
      </c>
      <c r="N867" s="1">
        <f>'Innlegging av opplysninger'!$B$5*I867</f>
        <v>2629535.4042545492</v>
      </c>
      <c r="O867" s="1">
        <f>'Innlegging av opplysninger'!$B$5*J867</f>
        <v>39277765.677387901</v>
      </c>
      <c r="P867" s="1">
        <f>'Innlegging av opplysninger'!$B$5*K867</f>
        <v>42209073.214617133</v>
      </c>
      <c r="Q867" s="1"/>
      <c r="R867" s="1">
        <f>'Innlegging av opplysninger'!$C$11*SUM(H867:Q867)</f>
        <v>134118115.56684785</v>
      </c>
      <c r="S867" s="1">
        <f>'Innlegging av opplysninger'!$C$13*(((H867+J867+M867+O867)*Data!H867)+(J867+O867)*(1-Data!H867)*1.8/12+I867+N867+K867+L867+P867+Q867)</f>
        <v>26253875.405914329</v>
      </c>
      <c r="T867" s="1">
        <f>'Innlegging av opplysninger'!$C$13*((H867+J867+M867+O867)*(1-Data!H867)-(J867+O867)*(1-Data!H867)*1.8/12)</f>
        <v>157276177.47503534</v>
      </c>
      <c r="U867" s="1">
        <f>Data!I867</f>
        <v>535.73110000000042</v>
      </c>
      <c r="V867" s="1">
        <f>Data!J867+Data!K867</f>
        <v>49134.098320625097</v>
      </c>
      <c r="W867" s="1">
        <f>Data!L867</f>
        <v>346.71634706291991</v>
      </c>
      <c r="X867" s="1">
        <f t="shared" si="137"/>
        <v>287156340.44527256</v>
      </c>
      <c r="Y867" s="100">
        <f t="shared" si="138"/>
        <v>2026327.9636363636</v>
      </c>
      <c r="Z867" s="100">
        <f t="shared" si="139"/>
        <v>41353121.582473971</v>
      </c>
      <c r="AA867" s="100">
        <f>'Innlegging av opplysninger'!$B$4*X867</f>
        <v>37330324.257885434</v>
      </c>
      <c r="AB867" s="1"/>
      <c r="AC867" s="1">
        <f>'Innlegging av opplysninger'!$B$5*X867</f>
        <v>37617480.598330706</v>
      </c>
      <c r="AD867" s="1">
        <f>'Innlegging av opplysninger'!$B$5*Y867</f>
        <v>265448.96323636366</v>
      </c>
      <c r="AE867" s="1">
        <f>'Innlegging av opplysninger'!$B$5*Z867</f>
        <v>5417258.92730409</v>
      </c>
      <c r="AF867" s="1">
        <f>'Innlegging av opplysninger'!$B$5*AA867</f>
        <v>4890272.4777829917</v>
      </c>
      <c r="AG867" s="1"/>
      <c r="AH867" s="1">
        <f>'Innlegging av opplysninger'!$C$11*SUM(X867:AG867)</f>
        <v>15810149.858205054</v>
      </c>
      <c r="AI867" s="1">
        <f>'Innlegging av opplysninger'!$C$13*(((X867+Z867+AC867+AE867)*Data!M867)+(Z867+AE867)*(1-Data!M867)*1.8/12+Y867+AD867+AA867+AB867+AF867+AG867)</f>
        <v>3508189.4185113385</v>
      </c>
      <c r="AJ867" s="1">
        <f>'Innlegging av opplysninger'!$C$13*((X867+Z867+AC867+AE867)*(1-Data!M867)-(Z867+AE867)*(1-Data!M867)*1.8/12)</f>
        <v>18126752.492716633</v>
      </c>
      <c r="AK867" s="83">
        <f t="shared" si="134"/>
        <v>149928000</v>
      </c>
      <c r="AL867" s="83">
        <f t="shared" si="135"/>
        <v>29762000</v>
      </c>
      <c r="AM867" s="83">
        <f t="shared" si="136"/>
        <v>175403000</v>
      </c>
    </row>
    <row r="868" spans="1:39">
      <c r="A868" t="str">
        <f t="shared" si="130"/>
        <v>3030Administrasjon</v>
      </c>
      <c r="B868" s="6" t="str">
        <f>Data!A868</f>
        <v>3030</v>
      </c>
      <c r="C868" s="7" t="str">
        <f>Data!B868</f>
        <v>Lillestrøm kommune</v>
      </c>
      <c r="D868" s="7" t="str">
        <f>Data!C868</f>
        <v>Administrasjon</v>
      </c>
      <c r="E868" s="1">
        <f>Data!D868</f>
        <v>222.02880000000005</v>
      </c>
      <c r="F868" s="1">
        <f>Data!E868+Data!F868</f>
        <v>60927.896647491973</v>
      </c>
      <c r="G868" s="1">
        <f>Data!G868</f>
        <v>0.45701278392713007</v>
      </c>
      <c r="H868" s="1">
        <f t="shared" si="131"/>
        <v>147575430.31818181</v>
      </c>
      <c r="I868" s="1">
        <f t="shared" si="132"/>
        <v>1106.9454545454546</v>
      </c>
      <c r="J868" s="1">
        <f t="shared" si="133"/>
        <v>17709184.471636362</v>
      </c>
      <c r="K868" s="1">
        <f>'Innlegging av opplysninger'!$B$4*H868</f>
        <v>19184805.941363636</v>
      </c>
      <c r="L868" s="1"/>
      <c r="M868" s="1">
        <f>'Innlegging av opplysninger'!$B$5*H868</f>
        <v>19332381.371681817</v>
      </c>
      <c r="N868" s="1">
        <f>'Innlegging av opplysninger'!$B$5*I868</f>
        <v>145.00985454545454</v>
      </c>
      <c r="O868" s="1">
        <f>'Innlegging av opplysninger'!$B$5*J868</f>
        <v>2319903.1657843636</v>
      </c>
      <c r="P868" s="1">
        <f>'Innlegging av opplysninger'!$B$5*K868</f>
        <v>2513209.5783186364</v>
      </c>
      <c r="Q868" s="1"/>
      <c r="R868" s="1">
        <f>'Innlegging av opplysninger'!$C$11*SUM(H868:Q868)</f>
        <v>7928174.3384864759</v>
      </c>
      <c r="S868" s="1">
        <f>'Innlegging av opplysninger'!$C$13*(((H868+J868+M868+O868)*Data!H868)+(J868+O868)*(1-Data!H868)*1.8/12+I868+N868+K868+L868+P868+Q868)</f>
        <v>2696059.6398452674</v>
      </c>
      <c r="T868" s="1">
        <f>'Innlegging av opplysninger'!$C$13*((H868+J868+M868+O868)*(1-Data!H868)-(J868+O868)*(1-Data!H868)*1.8/12)</f>
        <v>8153021.0338730682</v>
      </c>
      <c r="U868" s="1">
        <f>Data!I868</f>
        <v>54.879999999999995</v>
      </c>
      <c r="V868" s="1">
        <f>Data!J868+Data!K868</f>
        <v>62948.575680272108</v>
      </c>
      <c r="W868" s="1">
        <f>Data!L868</f>
        <v>0</v>
      </c>
      <c r="X868" s="1">
        <f t="shared" si="137"/>
        <v>37686739.999999993</v>
      </c>
      <c r="Y868" s="100">
        <f t="shared" si="138"/>
        <v>0</v>
      </c>
      <c r="Z868" s="100">
        <f t="shared" si="139"/>
        <v>5389203.8199999984</v>
      </c>
      <c r="AA868" s="100">
        <f>'Innlegging av opplysninger'!$B$4*X868</f>
        <v>4899276.1999999993</v>
      </c>
      <c r="AB868" s="1"/>
      <c r="AC868" s="1">
        <f>'Innlegging av opplysninger'!$B$5*X868</f>
        <v>4936962.9399999995</v>
      </c>
      <c r="AD868" s="1">
        <f>'Innlegging av opplysninger'!$B$5*Y868</f>
        <v>0</v>
      </c>
      <c r="AE868" s="1">
        <f>'Innlegging av opplysninger'!$B$5*Z868</f>
        <v>705985.70041999978</v>
      </c>
      <c r="AF868" s="1">
        <f>'Innlegging av opplysninger'!$B$5*AA868</f>
        <v>641805.18219999992</v>
      </c>
      <c r="AG868" s="1"/>
      <c r="AH868" s="1">
        <f>'Innlegging av opplysninger'!$C$11*SUM(X868:AG868)</f>
        <v>2061879.0060195597</v>
      </c>
      <c r="AI868" s="1">
        <f>'Innlegging av opplysninger'!$C$13*(((X868+Z868+AC868+AE868)*Data!M868)+(Z868+AE868)*(1-Data!M868)*1.8/12+Y868+AD868+AA868+AB868+AF868+AG868)</f>
        <v>754734.9079531132</v>
      </c>
      <c r="AJ868" s="1">
        <f>'Innlegging av opplysninger'!$C$13*((X868+Z868+AC868+AE868)*(1-Data!M868)-(Z868+AE868)*(1-Data!M868)*1.8/12)</f>
        <v>2066783.7318631262</v>
      </c>
      <c r="AK868" s="83">
        <f t="shared" si="134"/>
        <v>9990000</v>
      </c>
      <c r="AL868" s="83">
        <f t="shared" si="135"/>
        <v>3451000</v>
      </c>
      <c r="AM868" s="83">
        <f t="shared" si="136"/>
        <v>10220000</v>
      </c>
    </row>
    <row r="869" spans="1:39">
      <c r="A869" t="str">
        <f t="shared" si="130"/>
        <v>3030Undervisning</v>
      </c>
      <c r="B869" s="6" t="str">
        <f>Data!A869</f>
        <v>3030</v>
      </c>
      <c r="C869" s="7" t="str">
        <f>Data!B869</f>
        <v>Lillestrøm kommune</v>
      </c>
      <c r="D869" s="7" t="str">
        <f>Data!C869</f>
        <v>Undervisning</v>
      </c>
      <c r="E869" s="1">
        <f>Data!D869</f>
        <v>1656.1666550353684</v>
      </c>
      <c r="F869" s="1">
        <f>Data!E869+Data!F869</f>
        <v>46253.312116555986</v>
      </c>
      <c r="G869" s="1">
        <f>Data!G869</f>
        <v>2.8154171476785481</v>
      </c>
      <c r="H869" s="1">
        <f t="shared" si="131"/>
        <v>835671198.68054616</v>
      </c>
      <c r="I869" s="1">
        <f t="shared" si="132"/>
        <v>50866.909090909074</v>
      </c>
      <c r="J869" s="1">
        <f t="shared" si="133"/>
        <v>100286647.87075645</v>
      </c>
      <c r="K869" s="1">
        <f>'Innlegging av opplysninger'!$B$4*H869</f>
        <v>108637255.828471</v>
      </c>
      <c r="L869" s="1"/>
      <c r="M869" s="1">
        <f>'Innlegging av opplysninger'!$B$5*H869</f>
        <v>109472927.02715155</v>
      </c>
      <c r="N869" s="1">
        <f>'Innlegging av opplysninger'!$B$5*I869</f>
        <v>6663.5650909090891</v>
      </c>
      <c r="O869" s="1">
        <f>'Innlegging av opplysninger'!$B$5*J869</f>
        <v>13137550.871069096</v>
      </c>
      <c r="P869" s="1">
        <f>'Innlegging av opplysninger'!$B$5*K869</f>
        <v>14231480.513529703</v>
      </c>
      <c r="Q869" s="1"/>
      <c r="R869" s="1">
        <f>'Innlegging av opplysninger'!$C$11*SUM(H869:Q869)</f>
        <v>44896794.468096823</v>
      </c>
      <c r="S869" s="1">
        <f>'Innlegging av opplysninger'!$C$13*(((H869+J869+M869+O869)*Data!H869)+(J869+O869)*(1-Data!H869)*1.8/12+I869+N869+K869+L869+P869+Q869)</f>
        <v>8028892.5907239607</v>
      </c>
      <c r="T869" s="1">
        <f>'Innlegging av opplysninger'!$C$13*((H869+J869+M869+O869)*(1-Data!H869)-(J869+O869)*(1-Data!H869)*1.8/12)</f>
        <v>53408826.155092746</v>
      </c>
      <c r="U869" s="1">
        <f>Data!I869</f>
        <v>163.27250000000004</v>
      </c>
      <c r="V869" s="1">
        <f>Data!J869+Data!K869</f>
        <v>47565.761687261067</v>
      </c>
      <c r="W869" s="1">
        <f>Data!L869</f>
        <v>0</v>
      </c>
      <c r="X869" s="1">
        <f t="shared" si="137"/>
        <v>84721972.63727273</v>
      </c>
      <c r="Y869" s="100">
        <f t="shared" si="138"/>
        <v>0</v>
      </c>
      <c r="Z869" s="100">
        <f t="shared" si="139"/>
        <v>12115242.087129999</v>
      </c>
      <c r="AA869" s="100">
        <f>'Innlegging av opplysninger'!$B$4*X869</f>
        <v>11013856.442845454</v>
      </c>
      <c r="AB869" s="1"/>
      <c r="AC869" s="1">
        <f>'Innlegging av opplysninger'!$B$5*X869</f>
        <v>11098578.415482728</v>
      </c>
      <c r="AD869" s="1">
        <f>'Innlegging av opplysninger'!$B$5*Y869</f>
        <v>0</v>
      </c>
      <c r="AE869" s="1">
        <f>'Innlegging av opplysninger'!$B$5*Z869</f>
        <v>1587096.7134140299</v>
      </c>
      <c r="AF869" s="1">
        <f>'Innlegging av opplysninger'!$B$5*AA869</f>
        <v>1442815.1940127546</v>
      </c>
      <c r="AG869" s="1"/>
      <c r="AH869" s="1">
        <f>'Innlegging av opplysninger'!$C$11*SUM(X869:AG869)</f>
        <v>4635223.3366259923</v>
      </c>
      <c r="AI869" s="1">
        <f>'Innlegging av opplysninger'!$C$13*(((X869+Z869+AC869+AE869)*Data!M869)+(Z869+AE869)*(1-Data!M869)*1.8/12+Y869+AD869+AA869+AB869+AF869+AG869)</f>
        <v>870692.36246994231</v>
      </c>
      <c r="AJ869" s="1">
        <f>'Innlegging av opplysninger'!$C$13*((X869+Z869+AC869+AE869)*(1-Data!M869)-(Z869+AE869)*(1-Data!M869)*1.8/12)</f>
        <v>5472244.8350182576</v>
      </c>
      <c r="AK869" s="83">
        <f t="shared" si="134"/>
        <v>49532000</v>
      </c>
      <c r="AL869" s="83">
        <f t="shared" si="135"/>
        <v>8900000</v>
      </c>
      <c r="AM869" s="83">
        <f t="shared" si="136"/>
        <v>58881000</v>
      </c>
    </row>
    <row r="870" spans="1:39">
      <c r="A870" t="str">
        <f t="shared" si="130"/>
        <v>3030Barnehager</v>
      </c>
      <c r="B870" s="6" t="str">
        <f>Data!A870</f>
        <v>3030</v>
      </c>
      <c r="C870" s="7" t="str">
        <f>Data!B870</f>
        <v>Lillestrøm kommune</v>
      </c>
      <c r="D870" s="7" t="str">
        <f>Data!C870</f>
        <v>Barnehager</v>
      </c>
      <c r="E870" s="1">
        <f>Data!D870</f>
        <v>596.67559922311443</v>
      </c>
      <c r="F870" s="1">
        <f>Data!E870+Data!F870</f>
        <v>42773.802769148999</v>
      </c>
      <c r="G870" s="1">
        <f>Data!G870</f>
        <v>0</v>
      </c>
      <c r="H870" s="1">
        <f t="shared" si="131"/>
        <v>278422738.8909086</v>
      </c>
      <c r="I870" s="1">
        <f t="shared" si="132"/>
        <v>0</v>
      </c>
      <c r="J870" s="1">
        <f t="shared" si="133"/>
        <v>33410728.666909032</v>
      </c>
      <c r="K870" s="1">
        <f>'Innlegging av opplysninger'!$B$4*H870</f>
        <v>36194956.055818118</v>
      </c>
      <c r="L870" s="1"/>
      <c r="M870" s="1">
        <f>'Innlegging av opplysninger'!$B$5*H870</f>
        <v>36473378.794709027</v>
      </c>
      <c r="N870" s="1">
        <f>'Innlegging av opplysninger'!$B$5*I870</f>
        <v>0</v>
      </c>
      <c r="O870" s="1">
        <f>'Innlegging av opplysninger'!$B$5*J870</f>
        <v>4376805.4553650832</v>
      </c>
      <c r="P870" s="1">
        <f>'Innlegging av opplysninger'!$B$5*K870</f>
        <v>4741539.2433121735</v>
      </c>
      <c r="Q870" s="1"/>
      <c r="R870" s="1">
        <f>'Innlegging av opplysninger'!$C$11*SUM(H870:Q870)</f>
        <v>14957565.590066837</v>
      </c>
      <c r="S870" s="1">
        <f>'Innlegging av opplysninger'!$C$13*(((H870+J870+M870+O870)*Data!H870)+(J870+O870)*(1-Data!H870)*1.8/12+I870+N870+K870+L870+P870+Q870)</f>
        <v>2560196.6630522949</v>
      </c>
      <c r="T870" s="1">
        <f>'Innlegging av opplysninger'!$C$13*((H870+J870+M870+O870)*(1-Data!H870)-(J870+O870)*(1-Data!H870)*1.8/12)</f>
        <v>17908050.986512851</v>
      </c>
      <c r="U870" s="1">
        <f>Data!I870</f>
        <v>64.681600000000003</v>
      </c>
      <c r="V870" s="1">
        <f>Data!J870+Data!K870</f>
        <v>44187.478535884489</v>
      </c>
      <c r="W870" s="1">
        <f>Data!L870</f>
        <v>0</v>
      </c>
      <c r="X870" s="1">
        <f t="shared" si="137"/>
        <v>31179456.127272721</v>
      </c>
      <c r="Y870" s="100">
        <f t="shared" si="138"/>
        <v>0</v>
      </c>
      <c r="Z870" s="100">
        <f t="shared" si="139"/>
        <v>4458662.2261999985</v>
      </c>
      <c r="AA870" s="100">
        <f>'Innlegging av opplysninger'!$B$4*X870</f>
        <v>4053329.2965454538</v>
      </c>
      <c r="AB870" s="1"/>
      <c r="AC870" s="1">
        <f>'Innlegging av opplysninger'!$B$5*X870</f>
        <v>4084508.7526727268</v>
      </c>
      <c r="AD870" s="1">
        <f>'Innlegging av opplysninger'!$B$5*Y870</f>
        <v>0</v>
      </c>
      <c r="AE870" s="1">
        <f>'Innlegging av opplysninger'!$B$5*Z870</f>
        <v>584084.75163219986</v>
      </c>
      <c r="AF870" s="1">
        <f>'Innlegging av opplysninger'!$B$5*AA870</f>
        <v>530986.13784745452</v>
      </c>
      <c r="AG870" s="1"/>
      <c r="AH870" s="1">
        <f>'Innlegging av opplysninger'!$C$11*SUM(X870:AG870)</f>
        <v>1705859.0371024807</v>
      </c>
      <c r="AI870" s="1">
        <f>'Innlegging av opplysninger'!$C$13*(((X870+Z870+AC870+AE870)*Data!M870)+(Z870+AE870)*(1-Data!M870)*1.8/12+Y870+AD870+AA870+AB870+AF870+AG870)</f>
        <v>306071.29214463505</v>
      </c>
      <c r="AJ870" s="1">
        <f>'Innlegging av opplysninger'!$C$13*((X870+Z870+AC870+AE870)*(1-Data!M870)-(Z870+AE870)*(1-Data!M870)*1.8/12)</f>
        <v>2028262.1270482338</v>
      </c>
      <c r="AK870" s="83">
        <f t="shared" si="134"/>
        <v>16663000</v>
      </c>
      <c r="AL870" s="83">
        <f t="shared" si="135"/>
        <v>2866000</v>
      </c>
      <c r="AM870" s="83">
        <f t="shared" si="136"/>
        <v>19936000</v>
      </c>
    </row>
    <row r="871" spans="1:39">
      <c r="A871" t="str">
        <f t="shared" si="130"/>
        <v>3030Helse/pleie/omsorg</v>
      </c>
      <c r="B871" s="6" t="str">
        <f>Data!A871</f>
        <v>3030</v>
      </c>
      <c r="C871" s="7" t="str">
        <f>Data!B871</f>
        <v>Lillestrøm kommune</v>
      </c>
      <c r="D871" s="7" t="str">
        <f>Data!C871</f>
        <v>Helse/pleie/omsorg</v>
      </c>
      <c r="E871" s="1">
        <f>Data!D871</f>
        <v>2064.1954960406842</v>
      </c>
      <c r="F871" s="1">
        <f>Data!E871+Data!F871</f>
        <v>46015.065994784949</v>
      </c>
      <c r="G871" s="1">
        <f>Data!G871</f>
        <v>868.41971772458055</v>
      </c>
      <c r="H871" s="1">
        <f t="shared" si="131"/>
        <v>1036190094.2885448</v>
      </c>
      <c r="I871" s="1">
        <f t="shared" si="132"/>
        <v>19555506.218181834</v>
      </c>
      <c r="J871" s="1">
        <f t="shared" si="133"/>
        <v>126689472.06080718</v>
      </c>
      <c r="K871" s="1">
        <f>'Innlegging av opplysninger'!$B$4*H871</f>
        <v>134704712.25751081</v>
      </c>
      <c r="L871" s="1"/>
      <c r="M871" s="1">
        <f>'Innlegging av opplysninger'!$B$5*H871</f>
        <v>135740902.35179937</v>
      </c>
      <c r="N871" s="1">
        <f>'Innlegging av opplysninger'!$B$5*I871</f>
        <v>2561771.3145818203</v>
      </c>
      <c r="O871" s="1">
        <f>'Innlegging av opplysninger'!$B$5*J871</f>
        <v>16596320.839965742</v>
      </c>
      <c r="P871" s="1">
        <f>'Innlegging av opplysninger'!$B$5*K871</f>
        <v>17646317.305733915</v>
      </c>
      <c r="Q871" s="1"/>
      <c r="R871" s="1">
        <f>'Innlegging av opplysninger'!$C$11*SUM(H871:Q871)</f>
        <v>56608033.672210775</v>
      </c>
      <c r="S871" s="1">
        <f>'Innlegging av opplysninger'!$C$13*(((H871+J871+M871+O871)*Data!H871)+(J871+O871)*(1-Data!H871)*1.8/12+I871+N871+K871+L871+P871+Q871)</f>
        <v>10901617.358018501</v>
      </c>
      <c r="T871" s="1">
        <f>'Innlegging av opplysninger'!$C$13*((H871+J871+M871+O871)*(1-Data!H871)-(J871+O871)*(1-Data!H871)*1.8/12)</f>
        <v>66562007.667112023</v>
      </c>
      <c r="U871" s="1">
        <f>Data!I871</f>
        <v>195.71830000000003</v>
      </c>
      <c r="V871" s="1">
        <f>Data!J871+Data!K871</f>
        <v>47399.325373423599</v>
      </c>
      <c r="W871" s="1">
        <f>Data!L871</f>
        <v>896.2232453480334</v>
      </c>
      <c r="X871" s="1">
        <f t="shared" si="137"/>
        <v>101202713.27163635</v>
      </c>
      <c r="Y871" s="100">
        <f t="shared" si="138"/>
        <v>1913534.072727273</v>
      </c>
      <c r="Z871" s="100">
        <f t="shared" si="139"/>
        <v>14745623.370243998</v>
      </c>
      <c r="AA871" s="100">
        <f>'Innlegging av opplysninger'!$B$4*X871</f>
        <v>13156352.725312727</v>
      </c>
      <c r="AB871" s="1"/>
      <c r="AC871" s="1">
        <f>'Innlegging av opplysninger'!$B$5*X871</f>
        <v>13257555.438584363</v>
      </c>
      <c r="AD871" s="1">
        <f>'Innlegging av opplysninger'!$B$5*Y871</f>
        <v>250672.96352727278</v>
      </c>
      <c r="AE871" s="1">
        <f>'Innlegging av opplysninger'!$B$5*Z871</f>
        <v>1931676.6615019639</v>
      </c>
      <c r="AF871" s="1">
        <f>'Innlegging av opplysninger'!$B$5*AA871</f>
        <v>1723482.2070159672</v>
      </c>
      <c r="AG871" s="1"/>
      <c r="AH871" s="1">
        <f>'Innlegging av opplysninger'!$C$11*SUM(X871:AG871)</f>
        <v>5630901.2070008973</v>
      </c>
      <c r="AI871" s="1">
        <f>'Innlegging av opplysninger'!$C$13*(((X871+Z871+AC871+AE871)*Data!M871)+(Z871+AE871)*(1-Data!M871)*1.8/12+Y871+AD871+AA871+AB871+AF871+AG871)</f>
        <v>1138669.1073508065</v>
      </c>
      <c r="AJ871" s="1">
        <f>'Innlegging av opplysninger'!$C$13*((X871+Z871+AC871+AE871)*(1-Data!M871)-(Z871+AE871)*(1-Data!M871)*1.8/12)</f>
        <v>6566774.6495977882</v>
      </c>
      <c r="AK871" s="83">
        <f t="shared" si="134"/>
        <v>62239000</v>
      </c>
      <c r="AL871" s="83">
        <f t="shared" si="135"/>
        <v>12040000</v>
      </c>
      <c r="AM871" s="83">
        <f t="shared" si="136"/>
        <v>73129000</v>
      </c>
    </row>
    <row r="872" spans="1:39">
      <c r="A872" t="str">
        <f t="shared" si="130"/>
        <v>3030Samferdsel og teknikk</v>
      </c>
      <c r="B872" s="6" t="str">
        <f>Data!A872</f>
        <v>3030</v>
      </c>
      <c r="C872" s="7" t="str">
        <f>Data!B872</f>
        <v>Lillestrøm kommune</v>
      </c>
      <c r="D872" s="7" t="str">
        <f>Data!C872</f>
        <v>Samferdsel og teknikk</v>
      </c>
      <c r="E872" s="1">
        <f>Data!D872</f>
        <v>217.87000000000003</v>
      </c>
      <c r="F872" s="1">
        <f>Data!E872+Data!F872</f>
        <v>52125.938633129896</v>
      </c>
      <c r="G872" s="1">
        <f>Data!G872</f>
        <v>0</v>
      </c>
      <c r="H872" s="1">
        <f t="shared" si="131"/>
        <v>123891035.45454557</v>
      </c>
      <c r="I872" s="1">
        <f t="shared" si="132"/>
        <v>0</v>
      </c>
      <c r="J872" s="1">
        <f t="shared" si="133"/>
        <v>14866924.254545469</v>
      </c>
      <c r="K872" s="1">
        <f>'Innlegging av opplysninger'!$B$4*H872</f>
        <v>16105834.609090924</v>
      </c>
      <c r="L872" s="1"/>
      <c r="M872" s="1">
        <f>'Innlegging av opplysninger'!$B$5*H872</f>
        <v>16229725.644545471</v>
      </c>
      <c r="N872" s="1">
        <f>'Innlegging av opplysninger'!$B$5*I872</f>
        <v>0</v>
      </c>
      <c r="O872" s="1">
        <f>'Innlegging av opplysninger'!$B$5*J872</f>
        <v>1947567.0773454565</v>
      </c>
      <c r="P872" s="1">
        <f>'Innlegging av opplysninger'!$B$5*K872</f>
        <v>2109864.3337909114</v>
      </c>
      <c r="Q872" s="1"/>
      <c r="R872" s="1">
        <f>'Innlegging av opplysninger'!$C$11*SUM(H872:Q872)</f>
        <v>6655736.1522068242</v>
      </c>
      <c r="S872" s="1">
        <f>'Innlegging av opplysninger'!$C$13*(((H872+J872+M872+O872)*Data!H872)+(J872+O872)*(1-Data!H872)*1.8/12+I872+N872+K872+L872+P872+Q872)</f>
        <v>1458751.0559084516</v>
      </c>
      <c r="T872" s="1">
        <f>'Innlegging av opplysninger'!$C$13*((H872+J872+M872+O872)*(1-Data!H872)-(J872+O872)*(1-Data!H872)*1.8/12)</f>
        <v>7649098.4155324642</v>
      </c>
      <c r="U872" s="1">
        <f>Data!I872</f>
        <v>37.381600000000006</v>
      </c>
      <c r="V872" s="1">
        <f>Data!J872+Data!K872</f>
        <v>52621.55249284851</v>
      </c>
      <c r="W872" s="1">
        <f>Data!L872</f>
        <v>0</v>
      </c>
      <c r="X872" s="1">
        <f t="shared" si="137"/>
        <v>21459030.836363632</v>
      </c>
      <c r="Y872" s="100">
        <f t="shared" si="138"/>
        <v>0</v>
      </c>
      <c r="Z872" s="100">
        <f t="shared" si="139"/>
        <v>3068641.409599999</v>
      </c>
      <c r="AA872" s="100">
        <f>'Innlegging av opplysninger'!$B$4*X872</f>
        <v>2789674.0087272725</v>
      </c>
      <c r="AB872" s="1"/>
      <c r="AC872" s="1">
        <f>'Innlegging av opplysninger'!$B$5*X872</f>
        <v>2811133.0395636358</v>
      </c>
      <c r="AD872" s="1">
        <f>'Innlegging av opplysninger'!$B$5*Y872</f>
        <v>0</v>
      </c>
      <c r="AE872" s="1">
        <f>'Innlegging av opplysninger'!$B$5*Z872</f>
        <v>401992.02465759986</v>
      </c>
      <c r="AF872" s="1">
        <f>'Innlegging av opplysninger'!$B$5*AA872</f>
        <v>365447.29514327273</v>
      </c>
      <c r="AG872" s="1"/>
      <c r="AH872" s="1">
        <f>'Innlegging av opplysninger'!$C$11*SUM(X872:AG872)</f>
        <v>1174044.9073341056</v>
      </c>
      <c r="AI872" s="1">
        <f>'Innlegging av opplysninger'!$C$13*(((X872+Z872+AC872+AE872)*Data!M872)+(Z872+AE872)*(1-Data!M872)*1.8/12+Y872+AD872+AA872+AB872+AF872+AG872)</f>
        <v>317815.41769830533</v>
      </c>
      <c r="AJ872" s="1">
        <f>'Innlegging av opplysninger'!$C$13*((X872+Z872+AC872+AE872)*(1-Data!M872)-(Z872+AE872)*(1-Data!M872)*1.8/12)</f>
        <v>1288772.3502325763</v>
      </c>
      <c r="AK872" s="83">
        <f t="shared" si="134"/>
        <v>7830000</v>
      </c>
      <c r="AL872" s="83">
        <f t="shared" si="135"/>
        <v>1777000</v>
      </c>
      <c r="AM872" s="83">
        <f t="shared" si="136"/>
        <v>8938000</v>
      </c>
    </row>
    <row r="873" spans="1:39">
      <c r="A873" t="str">
        <f t="shared" si="130"/>
        <v>3030Annet</v>
      </c>
      <c r="B873" s="6" t="str">
        <f>Data!A873</f>
        <v>3030</v>
      </c>
      <c r="C873" s="7" t="str">
        <f>Data!B873</f>
        <v>Lillestrøm kommune</v>
      </c>
      <c r="D873" s="7" t="str">
        <f>Data!C873</f>
        <v>Annet</v>
      </c>
      <c r="E873" s="1">
        <f>Data!D873</f>
        <v>107.43253360364926</v>
      </c>
      <c r="F873" s="1">
        <f>Data!E873+Data!F873</f>
        <v>48432.370690082331</v>
      </c>
      <c r="G873" s="1">
        <f>Data!G873</f>
        <v>397.02451919602834</v>
      </c>
      <c r="H873" s="1">
        <f t="shared" si="131"/>
        <v>56762315.909090921</v>
      </c>
      <c r="I873" s="1">
        <f t="shared" si="132"/>
        <v>465309.27272727276</v>
      </c>
      <c r="J873" s="1">
        <f t="shared" si="133"/>
        <v>6867315.0218181834</v>
      </c>
      <c r="K873" s="1">
        <f>'Innlegging av opplysninger'!$B$4*H873</f>
        <v>7379101.0681818202</v>
      </c>
      <c r="L873" s="1"/>
      <c r="M873" s="1">
        <f>'Innlegging av opplysninger'!$B$5*H873</f>
        <v>7435863.3840909107</v>
      </c>
      <c r="N873" s="1">
        <f>'Innlegging av opplysninger'!$B$5*I873</f>
        <v>60955.514727272734</v>
      </c>
      <c r="O873" s="1">
        <f>'Innlegging av opplysninger'!$B$5*J873</f>
        <v>899618.26785818208</v>
      </c>
      <c r="P873" s="1">
        <f>'Innlegging av opplysninger'!$B$5*K873</f>
        <v>966662.23993181845</v>
      </c>
      <c r="Q873" s="1"/>
      <c r="R873" s="1">
        <f>'Innlegging av opplysninger'!$C$11*SUM(H873:Q873)</f>
        <v>3071811.3457802027</v>
      </c>
      <c r="S873" s="1">
        <f>'Innlegging av opplysninger'!$C$13*(((H873+J873+M873+O873)*Data!H873)+(J873+O873)*(1-Data!H873)*1.8/12+I873+N873+K873+L873+P873+Q873)</f>
        <v>607063.08714270091</v>
      </c>
      <c r="T873" s="1">
        <f>'Innlegging av opplysninger'!$C$13*((H873+J873+M873+O873)*(1-Data!H873)-(J873+O873)*(1-Data!H873)*1.8/12)</f>
        <v>3596468.2281354703</v>
      </c>
      <c r="U873" s="1">
        <f>Data!I873</f>
        <v>19.7971</v>
      </c>
      <c r="V873" s="1">
        <f>Data!J873+Data!K873</f>
        <v>50500.116725850407</v>
      </c>
      <c r="W873" s="1">
        <f>Data!L873</f>
        <v>522.27043354834802</v>
      </c>
      <c r="X873" s="1">
        <f t="shared" si="137"/>
        <v>10906427.57272727</v>
      </c>
      <c r="Y873" s="100">
        <f t="shared" si="138"/>
        <v>112793.89090909091</v>
      </c>
      <c r="Z873" s="100">
        <f t="shared" si="139"/>
        <v>1575748.6692999995</v>
      </c>
      <c r="AA873" s="100">
        <f>'Innlegging av opplysninger'!$B$4*X873</f>
        <v>1417835.5844545453</v>
      </c>
      <c r="AB873" s="1"/>
      <c r="AC873" s="1">
        <f>'Innlegging av opplysninger'!$B$5*X873</f>
        <v>1428742.0120272725</v>
      </c>
      <c r="AD873" s="1">
        <f>'Innlegging av opplysninger'!$B$5*Y873</f>
        <v>14775.999709090911</v>
      </c>
      <c r="AE873" s="1">
        <f>'Innlegging av opplysninger'!$B$5*Z873</f>
        <v>206423.07567829994</v>
      </c>
      <c r="AF873" s="1">
        <f>'Innlegging av opplysninger'!$B$5*AA873</f>
        <v>185736.46156354545</v>
      </c>
      <c r="AG873" s="1"/>
      <c r="AH873" s="1">
        <f>'Innlegging av opplysninger'!$C$11*SUM(X873:AG873)</f>
        <v>602242.36412202637</v>
      </c>
      <c r="AI873" s="1">
        <f>'Innlegging av opplysninger'!$C$13*(((X873+Z873+AC873+AE873)*Data!M873)+(Z873+AE873)*(1-Data!M873)*1.8/12+Y873+AD873+AA873+AB873+AF873+AG873)</f>
        <v>119840.94513839415</v>
      </c>
      <c r="AJ873" s="1">
        <f>'Innlegging av opplysninger'!$C$13*((X873+Z873+AC873+AE873)*(1-Data!M873)-(Z873+AE873)*(1-Data!M873)*1.8/12)</f>
        <v>704280.18471279985</v>
      </c>
      <c r="AK873" s="83">
        <f t="shared" si="134"/>
        <v>3674000</v>
      </c>
      <c r="AL873" s="83">
        <f t="shared" si="135"/>
        <v>727000</v>
      </c>
      <c r="AM873" s="83">
        <f t="shared" si="136"/>
        <v>4301000</v>
      </c>
    </row>
    <row r="874" spans="1:39">
      <c r="A874" t="str">
        <f t="shared" si="130"/>
        <v>3031Alle</v>
      </c>
      <c r="B874" s="6" t="str">
        <f>Data!A874</f>
        <v>3031</v>
      </c>
      <c r="C874" s="7" t="str">
        <f>Data!B874</f>
        <v>Nittedal kommune</v>
      </c>
      <c r="D874" s="7" t="str">
        <f>Data!C874</f>
        <v>Alle</v>
      </c>
      <c r="E874" s="1">
        <f>Data!D874</f>
        <v>1144.1148999999994</v>
      </c>
      <c r="F874" s="1">
        <f>Data!E874+Data!F874</f>
        <v>47603.825757644598</v>
      </c>
      <c r="G874" s="1">
        <f>Data!G874</f>
        <v>346.21652947619179</v>
      </c>
      <c r="H874" s="1">
        <f t="shared" si="131"/>
        <v>594155414.68718112</v>
      </c>
      <c r="I874" s="1">
        <f t="shared" si="132"/>
        <v>4321216.2545454539</v>
      </c>
      <c r="J874" s="1">
        <f t="shared" si="133"/>
        <v>71817195.713007182</v>
      </c>
      <c r="K874" s="1">
        <f>'Innlegging av opplysninger'!$B$4*H874</f>
        <v>77240203.909333542</v>
      </c>
      <c r="L874" s="1"/>
      <c r="M874" s="1">
        <f>'Innlegging av opplysninger'!$B$5*H874</f>
        <v>77834359.324020728</v>
      </c>
      <c r="N874" s="1">
        <f>'Innlegging av opplysninger'!$B$5*I874</f>
        <v>566079.32934545446</v>
      </c>
      <c r="O874" s="1">
        <f>'Innlegging av opplysninger'!$B$5*J874</f>
        <v>9408052.6384039409</v>
      </c>
      <c r="P874" s="1">
        <f>'Innlegging av opplysninger'!$B$5*K874</f>
        <v>10118466.712122694</v>
      </c>
      <c r="Q874" s="1"/>
      <c r="R874" s="1">
        <f>'Innlegging av opplysninger'!$C$11*SUM(H874:Q874)</f>
        <v>32127517.565582484</v>
      </c>
      <c r="S874" s="1">
        <f>'Innlegging av opplysninger'!$C$13*(((H874+J874+M874+O874)*Data!H874)+(J874+O874)*(1-Data!H874)*1.8/12+I874+N874+K874+L874+P874+Q874)</f>
        <v>6196705.6856891932</v>
      </c>
      <c r="T874" s="1">
        <f>'Innlegging av opplysninger'!$C$13*((H874+J874+M874+O874)*(1-Data!H874)-(J874+O874)*(1-Data!H874)*1.8/12)</f>
        <v>37767265.719844729</v>
      </c>
      <c r="U874" s="1">
        <f>Data!I874</f>
        <v>134.26759999999996</v>
      </c>
      <c r="V874" s="1">
        <f>Data!J874+Data!K874</f>
        <v>52483.198227519759</v>
      </c>
      <c r="W874" s="1">
        <f>Data!L874</f>
        <v>317.57743491356069</v>
      </c>
      <c r="X874" s="1">
        <f t="shared" si="137"/>
        <v>76874106.178181767</v>
      </c>
      <c r="Y874" s="100">
        <f t="shared" si="138"/>
        <v>465167.56363636348</v>
      </c>
      <c r="Z874" s="100">
        <f t="shared" si="139"/>
        <v>11059516.145079991</v>
      </c>
      <c r="AA874" s="100">
        <f>'Innlegging av opplysninger'!$B$4*X874</f>
        <v>9993633.8031636309</v>
      </c>
      <c r="AB874" s="1"/>
      <c r="AC874" s="1">
        <f>'Innlegging av opplysninger'!$B$5*X874</f>
        <v>10070507.909341812</v>
      </c>
      <c r="AD874" s="1">
        <f>'Innlegging av opplysninger'!$B$5*Y874</f>
        <v>60936.95083636362</v>
      </c>
      <c r="AE874" s="1">
        <f>'Innlegging av opplysninger'!$B$5*Z874</f>
        <v>1448796.615005479</v>
      </c>
      <c r="AF874" s="1">
        <f>'Innlegging av opplysninger'!$B$5*AA874</f>
        <v>1309166.0282144358</v>
      </c>
      <c r="AG874" s="1"/>
      <c r="AH874" s="1">
        <f>'Innlegging av opplysninger'!$C$11*SUM(X874:AG874)</f>
        <v>4228709.5853514737</v>
      </c>
      <c r="AI874" s="1">
        <f>'Innlegging av opplysninger'!$C$13*(((X874+Z874+AC874+AE874)*Data!M874)+(Z874+AE874)*(1-Data!M874)*1.8/12+Y874+AD874+AA874+AB874+AF874+AG874)</f>
        <v>1040330.0491877683</v>
      </c>
      <c r="AJ874" s="1">
        <f>'Innlegging av opplysninger'!$C$13*((X874+Z874+AC874+AE874)*(1-Data!M874)-(Z874+AE874)*(1-Data!M874)*1.8/12)</f>
        <v>4746325.1728721429</v>
      </c>
      <c r="AK874" s="83">
        <f t="shared" si="134"/>
        <v>36356000</v>
      </c>
      <c r="AL874" s="83">
        <f t="shared" si="135"/>
        <v>7237000</v>
      </c>
      <c r="AM874" s="83">
        <f t="shared" si="136"/>
        <v>42514000</v>
      </c>
    </row>
    <row r="875" spans="1:39">
      <c r="A875" t="str">
        <f t="shared" si="130"/>
        <v>3031Administrasjon</v>
      </c>
      <c r="B875" s="6" t="str">
        <f>Data!A875</f>
        <v>3031</v>
      </c>
      <c r="C875" s="7" t="str">
        <f>Data!B875</f>
        <v>Nittedal kommune</v>
      </c>
      <c r="D875" s="7" t="str">
        <f>Data!C875</f>
        <v>Administrasjon</v>
      </c>
      <c r="E875" s="1">
        <f>Data!D875</f>
        <v>35.003299999999996</v>
      </c>
      <c r="F875" s="1">
        <f>Data!E875+Data!F875</f>
        <v>60766.47832728154</v>
      </c>
      <c r="G875" s="1">
        <f>Data!G875</f>
        <v>0</v>
      </c>
      <c r="H875" s="1">
        <f t="shared" si="131"/>
        <v>23203933.863636367</v>
      </c>
      <c r="I875" s="1">
        <f t="shared" si="132"/>
        <v>0</v>
      </c>
      <c r="J875" s="1">
        <f t="shared" si="133"/>
        <v>2784472.0636363639</v>
      </c>
      <c r="K875" s="1">
        <f>'Innlegging av opplysninger'!$B$4*H875</f>
        <v>3016511.4022727278</v>
      </c>
      <c r="L875" s="1"/>
      <c r="M875" s="1">
        <f>'Innlegging av opplysninger'!$B$5*H875</f>
        <v>3039715.3361363644</v>
      </c>
      <c r="N875" s="1">
        <f>'Innlegging av opplysninger'!$B$5*I875</f>
        <v>0</v>
      </c>
      <c r="O875" s="1">
        <f>'Innlegging av opplysninger'!$B$5*J875</f>
        <v>364765.8403363637</v>
      </c>
      <c r="P875" s="1">
        <f>'Innlegging av opplysninger'!$B$5*K875</f>
        <v>395162.99369772733</v>
      </c>
      <c r="Q875" s="1"/>
      <c r="R875" s="1">
        <f>'Innlegging av opplysninger'!$C$11*SUM(H875:Q875)</f>
        <v>1246573.3369892046</v>
      </c>
      <c r="S875" s="1">
        <f>'Innlegging av opplysninger'!$C$13*(((H875+J875+M875+O875)*Data!H875)+(J875+O875)*(1-Data!H875)*1.8/12+I875+N875+K875+L875+P875+Q875)</f>
        <v>413343.96725643275</v>
      </c>
      <c r="T875" s="1">
        <f>'Innlegging av opplysninger'!$C$13*((H875+J875+M875+O875)*(1-Data!H875)-(J875+O875)*(1-Data!H875)*1.8/12)</f>
        <v>1292493.2307287948</v>
      </c>
      <c r="U875" s="1">
        <f>Data!I875</f>
        <v>10.319999999999999</v>
      </c>
      <c r="V875" s="1">
        <f>Data!J875+Data!K875</f>
        <v>79131.480297157628</v>
      </c>
      <c r="W875" s="1">
        <f>Data!L875</f>
        <v>0</v>
      </c>
      <c r="X875" s="1">
        <f t="shared" si="137"/>
        <v>8908765.9272727259</v>
      </c>
      <c r="Y875" s="100">
        <f t="shared" si="138"/>
        <v>0</v>
      </c>
      <c r="Z875" s="100">
        <f t="shared" si="139"/>
        <v>1273953.5275999997</v>
      </c>
      <c r="AA875" s="100">
        <f>'Innlegging av opplysninger'!$B$4*X875</f>
        <v>1158139.5705454545</v>
      </c>
      <c r="AB875" s="1"/>
      <c r="AC875" s="1">
        <f>'Innlegging av opplysninger'!$B$5*X875</f>
        <v>1167048.3364727271</v>
      </c>
      <c r="AD875" s="1">
        <f>'Innlegging av opplysninger'!$B$5*Y875</f>
        <v>0</v>
      </c>
      <c r="AE875" s="1">
        <f>'Innlegging av opplysninger'!$B$5*Z875</f>
        <v>166887.91211559996</v>
      </c>
      <c r="AF875" s="1">
        <f>'Innlegging av opplysninger'!$B$5*AA875</f>
        <v>151716.28374145454</v>
      </c>
      <c r="AG875" s="1"/>
      <c r="AH875" s="1">
        <f>'Innlegging av opplysninger'!$C$11*SUM(X875:AG875)</f>
        <v>487407.43919442256</v>
      </c>
      <c r="AI875" s="1">
        <f>'Innlegging av opplysninger'!$C$13*(((X875+Z875+AC875+AE875)*Data!M875)+(Z875+AE875)*(1-Data!M875)*1.8/12+Y875+AD875+AA875+AB875+AF875+AG875)</f>
        <v>261545.21443094077</v>
      </c>
      <c r="AJ875" s="1">
        <f>'Innlegging av opplysninger'!$C$13*((X875+Z875+AC875+AE875)*(1-Data!M875)-(Z875+AE875)*(1-Data!M875)*1.8/12)</f>
        <v>405433.38657195319</v>
      </c>
      <c r="AK875" s="83">
        <f t="shared" si="134"/>
        <v>1734000</v>
      </c>
      <c r="AL875" s="83">
        <f t="shared" si="135"/>
        <v>675000</v>
      </c>
      <c r="AM875" s="83">
        <f t="shared" si="136"/>
        <v>1698000</v>
      </c>
    </row>
    <row r="876" spans="1:39">
      <c r="A876" t="str">
        <f t="shared" si="130"/>
        <v>3031Undervisning</v>
      </c>
      <c r="B876" s="6" t="str">
        <f>Data!A876</f>
        <v>3031</v>
      </c>
      <c r="C876" s="7" t="str">
        <f>Data!B876</f>
        <v>Nittedal kommune</v>
      </c>
      <c r="D876" s="7" t="str">
        <f>Data!C876</f>
        <v>Undervisning</v>
      </c>
      <c r="E876" s="1">
        <f>Data!D876</f>
        <v>462.87290000000036</v>
      </c>
      <c r="F876" s="1">
        <f>Data!E876+Data!F876</f>
        <v>47622.273000500398</v>
      </c>
      <c r="G876" s="1">
        <f>Data!G876</f>
        <v>0</v>
      </c>
      <c r="H876" s="1">
        <f t="shared" si="131"/>
        <v>240469741.18181819</v>
      </c>
      <c r="I876" s="1">
        <f t="shared" si="132"/>
        <v>0</v>
      </c>
      <c r="J876" s="1">
        <f t="shared" si="133"/>
        <v>28856368.941818181</v>
      </c>
      <c r="K876" s="1">
        <f>'Innlegging av opplysninger'!$B$4*H876</f>
        <v>31261066.353636365</v>
      </c>
      <c r="L876" s="1"/>
      <c r="M876" s="1">
        <f>'Innlegging av opplysninger'!$B$5*H876</f>
        <v>31501536.094818182</v>
      </c>
      <c r="N876" s="1">
        <f>'Innlegging av opplysninger'!$B$5*I876</f>
        <v>0</v>
      </c>
      <c r="O876" s="1">
        <f>'Innlegging av opplysninger'!$B$5*J876</f>
        <v>3780184.3313781819</v>
      </c>
      <c r="P876" s="1">
        <f>'Innlegging av opplysninger'!$B$5*K876</f>
        <v>4095199.6923263641</v>
      </c>
      <c r="Q876" s="1"/>
      <c r="R876" s="1">
        <f>'Innlegging av opplysninger'!$C$11*SUM(H876:Q876)</f>
        <v>12918635.670640226</v>
      </c>
      <c r="S876" s="1">
        <f>'Innlegging av opplysninger'!$C$13*(((H876+J876+M876+O876)*Data!H876)+(J876+O876)*(1-Data!H876)*1.8/12+I876+N876+K876+L876+P876+Q876)</f>
        <v>2374532.5423303028</v>
      </c>
      <c r="T876" s="1">
        <f>'Innlegging av opplysninger'!$C$13*((H876+J876+M876+O876)*(1-Data!H876)-(J876+O876)*(1-Data!H876)*1.8/12)</f>
        <v>15303600.480651062</v>
      </c>
      <c r="U876" s="1">
        <f>Data!I876</f>
        <v>52.634600000000006</v>
      </c>
      <c r="V876" s="1">
        <f>Data!J876+Data!K876</f>
        <v>50342.70890884196</v>
      </c>
      <c r="W876" s="1">
        <f>Data!L876</f>
        <v>0</v>
      </c>
      <c r="X876" s="1">
        <f t="shared" si="137"/>
        <v>28906563.778181817</v>
      </c>
      <c r="Y876" s="100">
        <f t="shared" si="138"/>
        <v>0</v>
      </c>
      <c r="Z876" s="100">
        <f t="shared" si="139"/>
        <v>4133638.6202799994</v>
      </c>
      <c r="AA876" s="100">
        <f>'Innlegging av opplysninger'!$B$4*X876</f>
        <v>3757853.2911636364</v>
      </c>
      <c r="AB876" s="1"/>
      <c r="AC876" s="1">
        <f>'Innlegging av opplysninger'!$B$5*X876</f>
        <v>3786759.8549418184</v>
      </c>
      <c r="AD876" s="1">
        <f>'Innlegging av opplysninger'!$B$5*Y876</f>
        <v>0</v>
      </c>
      <c r="AE876" s="1">
        <f>'Innlegging av opplysninger'!$B$5*Z876</f>
        <v>541506.65925667994</v>
      </c>
      <c r="AF876" s="1">
        <f>'Innlegging av opplysninger'!$B$5*AA876</f>
        <v>492278.78114243638</v>
      </c>
      <c r="AG876" s="1"/>
      <c r="AH876" s="1">
        <f>'Innlegging av opplysninger'!$C$11*SUM(X876:AG876)</f>
        <v>1581506.8374287228</v>
      </c>
      <c r="AI876" s="1">
        <f>'Innlegging av opplysninger'!$C$13*(((X876+Z876+AC876+AE876)*Data!M876)+(Z876+AE876)*(1-Data!M876)*1.8/12+Y876+AD876+AA876+AB876+AF876+AG876)</f>
        <v>324617.59228517185</v>
      </c>
      <c r="AJ876" s="1">
        <f>'Innlegging av opplysninger'!$C$13*((X876+Z876+AC876+AE876)*(1-Data!M876)-(Z876+AE876)*(1-Data!M876)*1.8/12)</f>
        <v>1839549.65893308</v>
      </c>
      <c r="AK876" s="83">
        <f t="shared" si="134"/>
        <v>14500000</v>
      </c>
      <c r="AL876" s="83">
        <f t="shared" si="135"/>
        <v>2699000</v>
      </c>
      <c r="AM876" s="83">
        <f t="shared" si="136"/>
        <v>17143000</v>
      </c>
    </row>
    <row r="877" spans="1:39">
      <c r="A877" t="str">
        <f t="shared" si="130"/>
        <v>3031Barnehager</v>
      </c>
      <c r="B877" s="6" t="str">
        <f>Data!A877</f>
        <v>3031</v>
      </c>
      <c r="C877" s="7" t="str">
        <f>Data!B877</f>
        <v>Nittedal kommune</v>
      </c>
      <c r="D877" s="7" t="str">
        <f>Data!C877</f>
        <v>Barnehager</v>
      </c>
      <c r="E877" s="1">
        <f>Data!D877</f>
        <v>85.807099999999991</v>
      </c>
      <c r="F877" s="1">
        <f>Data!E877+Data!F877</f>
        <v>42738.293853888579</v>
      </c>
      <c r="G877" s="1">
        <f>Data!G877</f>
        <v>0</v>
      </c>
      <c r="H877" s="1">
        <f t="shared" si="131"/>
        <v>40006353.32236366</v>
      </c>
      <c r="I877" s="1">
        <f t="shared" si="132"/>
        <v>0</v>
      </c>
      <c r="J877" s="1">
        <f t="shared" si="133"/>
        <v>4800762.3986836392</v>
      </c>
      <c r="K877" s="1">
        <f>'Innlegging av opplysninger'!$B$4*H877</f>
        <v>5200825.9319072757</v>
      </c>
      <c r="L877" s="1"/>
      <c r="M877" s="1">
        <f>'Innlegging av opplysninger'!$B$5*H877</f>
        <v>5240832.2852296401</v>
      </c>
      <c r="N877" s="1">
        <f>'Innlegging av opplysninger'!$B$5*I877</f>
        <v>0</v>
      </c>
      <c r="O877" s="1">
        <f>'Innlegging av opplysninger'!$B$5*J877</f>
        <v>628899.87422755675</v>
      </c>
      <c r="P877" s="1">
        <f>'Innlegging av opplysninger'!$B$5*K877</f>
        <v>681308.19707985315</v>
      </c>
      <c r="Q877" s="1"/>
      <c r="R877" s="1">
        <f>'Innlegging av opplysninger'!$C$11*SUM(H877:Q877)</f>
        <v>2149241.3163606813</v>
      </c>
      <c r="S877" s="1">
        <f>'Innlegging av opplysninger'!$C$13*(((H877+J877+M877+O877)*Data!H877)+(J877+O877)*(1-Data!H877)*1.8/12+I877+N877+K877+L877+P877+Q877)</f>
        <v>370084.97569595801</v>
      </c>
      <c r="T877" s="1">
        <f>'Innlegging av opplysninger'!$C$13*((H877+J877+M877+O877)*(1-Data!H877)-(J877+O877)*(1-Data!H877)*1.8/12)</f>
        <v>2570982.0887976061</v>
      </c>
      <c r="U877" s="1">
        <f>Data!I877</f>
        <v>10.447699999999999</v>
      </c>
      <c r="V877" s="1">
        <f>Data!J877+Data!K877</f>
        <v>46658.720579649111</v>
      </c>
      <c r="W877" s="1">
        <f>Data!L877</f>
        <v>0</v>
      </c>
      <c r="X877" s="1">
        <f t="shared" si="137"/>
        <v>5317923.4363636356</v>
      </c>
      <c r="Y877" s="100">
        <f t="shared" si="138"/>
        <v>0</v>
      </c>
      <c r="Z877" s="100">
        <f t="shared" si="139"/>
        <v>760463.05139999988</v>
      </c>
      <c r="AA877" s="100">
        <f>'Innlegging av opplysninger'!$B$4*X877</f>
        <v>691330.04672727268</v>
      </c>
      <c r="AB877" s="1"/>
      <c r="AC877" s="1">
        <f>'Innlegging av opplysninger'!$B$5*X877</f>
        <v>696647.97016363626</v>
      </c>
      <c r="AD877" s="1">
        <f>'Innlegging av opplysninger'!$B$5*Y877</f>
        <v>0</v>
      </c>
      <c r="AE877" s="1">
        <f>'Innlegging av opplysninger'!$B$5*Z877</f>
        <v>99620.659733399982</v>
      </c>
      <c r="AF877" s="1">
        <f>'Innlegging av opplysninger'!$B$5*AA877</f>
        <v>90564.236121272726</v>
      </c>
      <c r="AG877" s="1"/>
      <c r="AH877" s="1">
        <f>'Innlegging av opplysninger'!$C$11*SUM(X877:AG877)</f>
        <v>290948.87721935025</v>
      </c>
      <c r="AI877" s="1">
        <f>'Innlegging av opplysninger'!$C$13*(((X877+Z877+AC877+AE877)*Data!M877)+(Z877+AE877)*(1-Data!M877)*1.8/12+Y877+AD877+AA877+AB877+AF877+AG877)</f>
        <v>51191.431233431787</v>
      </c>
      <c r="AJ877" s="1">
        <f>'Innlegging av opplysninger'!$C$13*((X877+Z877+AC877+AE877)*(1-Data!M877)-(Z877+AE877)*(1-Data!M877)*1.8/12)</f>
        <v>346949.13759304746</v>
      </c>
      <c r="AK877" s="83">
        <f t="shared" si="134"/>
        <v>2440000</v>
      </c>
      <c r="AL877" s="83">
        <f t="shared" si="135"/>
        <v>421000</v>
      </c>
      <c r="AM877" s="83">
        <f t="shared" si="136"/>
        <v>2918000</v>
      </c>
    </row>
    <row r="878" spans="1:39">
      <c r="A878" t="str">
        <f t="shared" si="130"/>
        <v>3031Helse/pleie/omsorg</v>
      </c>
      <c r="B878" s="6" t="str">
        <f>Data!A878</f>
        <v>3031</v>
      </c>
      <c r="C878" s="7" t="str">
        <f>Data!B878</f>
        <v>Nittedal kommune</v>
      </c>
      <c r="D878" s="7" t="str">
        <f>Data!C878</f>
        <v>Helse/pleie/omsorg</v>
      </c>
      <c r="E878" s="1">
        <f>Data!D878</f>
        <v>487.29860000000002</v>
      </c>
      <c r="F878" s="1">
        <f>Data!E878+Data!F878</f>
        <v>46793.825575889248</v>
      </c>
      <c r="G878" s="1">
        <f>Data!G878</f>
        <v>812.25964942234634</v>
      </c>
      <c r="H878" s="1">
        <f t="shared" si="131"/>
        <v>248755262.09209117</v>
      </c>
      <c r="I878" s="1">
        <f t="shared" si="132"/>
        <v>4317959.8909090925</v>
      </c>
      <c r="J878" s="1">
        <f t="shared" si="133"/>
        <v>30368786.637960032</v>
      </c>
      <c r="K878" s="1">
        <f>'Innlegging av opplysninger'!$B$4*H878</f>
        <v>32338184.071971852</v>
      </c>
      <c r="L878" s="1"/>
      <c r="M878" s="1">
        <f>'Innlegging av opplysninger'!$B$5*H878</f>
        <v>32586939.334063943</v>
      </c>
      <c r="N878" s="1">
        <f>'Innlegging av opplysninger'!$B$5*I878</f>
        <v>565652.74570909119</v>
      </c>
      <c r="O878" s="1">
        <f>'Innlegging av opplysninger'!$B$5*J878</f>
        <v>3978311.0495727644</v>
      </c>
      <c r="P878" s="1">
        <f>'Innlegging av opplysninger'!$B$5*K878</f>
        <v>4236302.1134283133</v>
      </c>
      <c r="Q878" s="1"/>
      <c r="R878" s="1">
        <f>'Innlegging av opplysninger'!$C$11*SUM(H878:Q878)</f>
        <v>13571601.121556835</v>
      </c>
      <c r="S878" s="1">
        <f>'Innlegging av opplysninger'!$C$13*(((H878+J878+M878+O878)*Data!H878)+(J878+O878)*(1-Data!H878)*1.8/12+I878+N878+K878+L878+P878+Q878)</f>
        <v>2604084.6067933789</v>
      </c>
      <c r="T878" s="1">
        <f>'Innlegging av opplysninger'!$C$13*((H878+J878+M878+O878)*(1-Data!H878)-(J878+O878)*(1-Data!H878)*1.8/12)</f>
        <v>15967580.085863346</v>
      </c>
      <c r="U878" s="1">
        <f>Data!I878</f>
        <v>45.519200000000005</v>
      </c>
      <c r="V878" s="1">
        <f>Data!J878+Data!K878</f>
        <v>50310.475103546036</v>
      </c>
      <c r="W878" s="1">
        <f>Data!L878</f>
        <v>936.75547900666083</v>
      </c>
      <c r="X878" s="1">
        <f t="shared" si="137"/>
        <v>24982828.127272721</v>
      </c>
      <c r="Y878" s="100">
        <f t="shared" si="138"/>
        <v>465167.56363636354</v>
      </c>
      <c r="Z878" s="100">
        <f t="shared" si="139"/>
        <v>3639063.3837999986</v>
      </c>
      <c r="AA878" s="100">
        <f>'Innlegging av opplysninger'!$B$4*X878</f>
        <v>3247767.6565454537</v>
      </c>
      <c r="AB878" s="1"/>
      <c r="AC878" s="1">
        <f>'Innlegging av opplysninger'!$B$5*X878</f>
        <v>3272750.4846727266</v>
      </c>
      <c r="AD878" s="1">
        <f>'Innlegging av opplysninger'!$B$5*Y878</f>
        <v>60936.950836363627</v>
      </c>
      <c r="AE878" s="1">
        <f>'Innlegging av opplysninger'!$B$5*Z878</f>
        <v>476717.3032777998</v>
      </c>
      <c r="AF878" s="1">
        <f>'Innlegging av opplysninger'!$B$5*AA878</f>
        <v>425457.56300745445</v>
      </c>
      <c r="AG878" s="1"/>
      <c r="AH878" s="1">
        <f>'Innlegging av opplysninger'!$C$11*SUM(X878:AG878)</f>
        <v>1389686.1832558573</v>
      </c>
      <c r="AI878" s="1">
        <f>'Innlegging av opplysninger'!$C$13*(((X878+Z878+AC878+AE878)*Data!M878)+(Z878+AE878)*(1-Data!M878)*1.8/12+Y878+AD878+AA878+AB878+AF878+AG878)</f>
        <v>321307.19120765477</v>
      </c>
      <c r="AJ878" s="1">
        <f>'Innlegging av opplysninger'!$C$13*((X878+Z878+AC878+AE878)*(1-Data!M878)-(Z878+AE878)*(1-Data!M878)*1.8/12)</f>
        <v>1580368.638510887</v>
      </c>
      <c r="AK878" s="83">
        <f t="shared" si="134"/>
        <v>14961000</v>
      </c>
      <c r="AL878" s="83">
        <f t="shared" si="135"/>
        <v>2925000</v>
      </c>
      <c r="AM878" s="83">
        <f t="shared" si="136"/>
        <v>17548000</v>
      </c>
    </row>
    <row r="879" spans="1:39">
      <c r="A879" t="str">
        <f t="shared" si="130"/>
        <v>3031Samferdsel og teknikk</v>
      </c>
      <c r="B879" s="6" t="str">
        <f>Data!A879</f>
        <v>3031</v>
      </c>
      <c r="C879" s="7" t="str">
        <f>Data!B879</f>
        <v>Nittedal kommune</v>
      </c>
      <c r="D879" s="7" t="str">
        <f>Data!C879</f>
        <v>Samferdsel og teknikk</v>
      </c>
      <c r="E879" s="1">
        <f>Data!D879</f>
        <v>36.5</v>
      </c>
      <c r="F879" s="1">
        <f>Data!E879+Data!F879</f>
        <v>54938.772031963475</v>
      </c>
      <c r="G879" s="1">
        <f>Data!G879</f>
        <v>8.1780821917808222</v>
      </c>
      <c r="H879" s="1">
        <f t="shared" si="131"/>
        <v>21875620.136363637</v>
      </c>
      <c r="I879" s="1">
        <f t="shared" si="132"/>
        <v>3256.3636363636365</v>
      </c>
      <c r="J879" s="1">
        <f t="shared" si="133"/>
        <v>2625465.1799999997</v>
      </c>
      <c r="K879" s="1">
        <f>'Innlegging av opplysninger'!$B$4*H879</f>
        <v>2843830.6177272727</v>
      </c>
      <c r="L879" s="1"/>
      <c r="M879" s="1">
        <f>'Innlegging av opplysninger'!$B$5*H879</f>
        <v>2865706.2378636366</v>
      </c>
      <c r="N879" s="1">
        <f>'Innlegging av opplysninger'!$B$5*I879</f>
        <v>426.5836363636364</v>
      </c>
      <c r="O879" s="1">
        <f>'Innlegging av opplysninger'!$B$5*J879</f>
        <v>343935.93857999996</v>
      </c>
      <c r="P879" s="1">
        <f>'Innlegging av opplysninger'!$B$5*K879</f>
        <v>372541.81092227274</v>
      </c>
      <c r="Q879" s="1"/>
      <c r="R879" s="1">
        <f>'Innlegging av opplysninger'!$C$11*SUM(H879:Q879)</f>
        <v>1175369.7490117226</v>
      </c>
      <c r="S879" s="1">
        <f>'Innlegging av opplysninger'!$C$13*(((H879+J879+M879+O879)*Data!H879)+(J879+O879)*(1-Data!H879)*1.8/12+I879+N879+K879+L879+P879+Q879)</f>
        <v>228661.92245661234</v>
      </c>
      <c r="T879" s="1">
        <f>'Innlegging av opplysninger'!$C$13*((H879+J879+M879+O879)*(1-Data!H879)-(J879+O879)*(1-Data!H879)*1.8/12)</f>
        <v>1379738.7867173241</v>
      </c>
      <c r="U879" s="1">
        <f>Data!I879</f>
        <v>11.599999999999998</v>
      </c>
      <c r="V879" s="1">
        <f>Data!J879+Data!K879</f>
        <v>54679.68390804599</v>
      </c>
      <c r="W879" s="1">
        <f>Data!L879</f>
        <v>0</v>
      </c>
      <c r="X879" s="1">
        <f t="shared" si="137"/>
        <v>6919465.4545454541</v>
      </c>
      <c r="Y879" s="100">
        <f t="shared" si="138"/>
        <v>0</v>
      </c>
      <c r="Z879" s="100">
        <f t="shared" si="139"/>
        <v>989483.55999999982</v>
      </c>
      <c r="AA879" s="100">
        <f>'Innlegging av opplysninger'!$B$4*X879</f>
        <v>899530.50909090904</v>
      </c>
      <c r="AB879" s="1"/>
      <c r="AC879" s="1">
        <f>'Innlegging av opplysninger'!$B$5*X879</f>
        <v>906449.97454545449</v>
      </c>
      <c r="AD879" s="1">
        <f>'Innlegging av opplysninger'!$B$5*Y879</f>
        <v>0</v>
      </c>
      <c r="AE879" s="1">
        <f>'Innlegging av opplysninger'!$B$5*Z879</f>
        <v>129622.34635999998</v>
      </c>
      <c r="AF879" s="1">
        <f>'Innlegging av opplysninger'!$B$5*AA879</f>
        <v>117838.49669090909</v>
      </c>
      <c r="AG879" s="1"/>
      <c r="AH879" s="1">
        <f>'Innlegging av opplysninger'!$C$11*SUM(X879:AG879)</f>
        <v>378570.83296684362</v>
      </c>
      <c r="AI879" s="1">
        <f>'Innlegging av opplysninger'!$C$13*(((X879+Z879+AC879+AE879)*Data!M879)+(Z879+AE879)*(1-Data!M879)*1.8/12+Y879+AD879+AA879+AB879+AF879+AG879)</f>
        <v>65220.351005741446</v>
      </c>
      <c r="AJ879" s="1">
        <f>'Innlegging av opplysninger'!$C$13*((X879+Z879+AC879+AE879)*(1-Data!M879)-(Z879+AE879)*(1-Data!M879)*1.8/12)</f>
        <v>452823.94673836028</v>
      </c>
      <c r="AK879" s="83">
        <f t="shared" si="134"/>
        <v>1554000</v>
      </c>
      <c r="AL879" s="83">
        <f t="shared" si="135"/>
        <v>294000</v>
      </c>
      <c r="AM879" s="83">
        <f t="shared" si="136"/>
        <v>1833000</v>
      </c>
    </row>
    <row r="880" spans="1:39">
      <c r="A880" t="str">
        <f t="shared" si="130"/>
        <v>3031Annet</v>
      </c>
      <c r="B880" s="6" t="str">
        <f>Data!A880</f>
        <v>3031</v>
      </c>
      <c r="C880" s="7" t="str">
        <f>Data!B880</f>
        <v>Nittedal kommune</v>
      </c>
      <c r="D880" s="7" t="str">
        <f>Data!C880</f>
        <v>Annet</v>
      </c>
      <c r="E880" s="1">
        <f>Data!D880</f>
        <v>36.632999999999996</v>
      </c>
      <c r="F880" s="1">
        <f>Data!E880+Data!F880</f>
        <v>49656.854247991345</v>
      </c>
      <c r="G880" s="1">
        <f>Data!G880</f>
        <v>0</v>
      </c>
      <c r="H880" s="1">
        <f t="shared" si="131"/>
        <v>19844504.09090909</v>
      </c>
      <c r="I880" s="1">
        <f t="shared" si="132"/>
        <v>0</v>
      </c>
      <c r="J880" s="1">
        <f t="shared" si="133"/>
        <v>2381340.4909090907</v>
      </c>
      <c r="K880" s="1">
        <f>'Innlegging av opplysninger'!$B$4*H880</f>
        <v>2579785.5318181817</v>
      </c>
      <c r="L880" s="1"/>
      <c r="M880" s="1">
        <f>'Innlegging av opplysninger'!$B$5*H880</f>
        <v>2599630.0359090907</v>
      </c>
      <c r="N880" s="1">
        <f>'Innlegging av opplysninger'!$B$5*I880</f>
        <v>0</v>
      </c>
      <c r="O880" s="1">
        <f>'Innlegging av opplysninger'!$B$5*J880</f>
        <v>311955.60430909088</v>
      </c>
      <c r="P880" s="1">
        <f>'Innlegging av opplysninger'!$B$5*K880</f>
        <v>337951.90466818184</v>
      </c>
      <c r="Q880" s="1"/>
      <c r="R880" s="1">
        <f>'Innlegging av opplysninger'!$C$11*SUM(H880:Q880)</f>
        <v>1066096.3710238636</v>
      </c>
      <c r="S880" s="1">
        <f>'Innlegging av opplysninger'!$C$13*(((H880+J880+M880+O880)*Data!H880)+(J880+O880)*(1-Data!H880)*1.8/12+I880+N880+K880+L880+P880+Q880)</f>
        <v>205771.96002357465</v>
      </c>
      <c r="T880" s="1">
        <f>'Innlegging av opplysninger'!$C$13*((H880+J880+M880+O880)*(1-Data!H880)-(J880+O880)*(1-Data!H880)*1.8/12)</f>
        <v>1253096.7582196069</v>
      </c>
      <c r="U880" s="1">
        <f>Data!I880</f>
        <v>3.7461000000000002</v>
      </c>
      <c r="V880" s="1">
        <f>Data!J880+Data!K880</f>
        <v>44989.353371951271</v>
      </c>
      <c r="W880" s="1">
        <f>Data!L880</f>
        <v>0</v>
      </c>
      <c r="X880" s="1">
        <f t="shared" si="137"/>
        <v>1838559.4545454544</v>
      </c>
      <c r="Y880" s="100">
        <f t="shared" si="138"/>
        <v>0</v>
      </c>
      <c r="Z880" s="100">
        <f t="shared" si="139"/>
        <v>262914.00199999998</v>
      </c>
      <c r="AA880" s="100">
        <f>'Innlegging av opplysninger'!$B$4*X880</f>
        <v>239012.72909090907</v>
      </c>
      <c r="AB880" s="1"/>
      <c r="AC880" s="1">
        <f>'Innlegging av opplysninger'!$B$5*X880</f>
        <v>240851.28854545453</v>
      </c>
      <c r="AD880" s="1">
        <f>'Innlegging av opplysninger'!$B$5*Y880</f>
        <v>0</v>
      </c>
      <c r="AE880" s="1">
        <f>'Innlegging av opplysninger'!$B$5*Z880</f>
        <v>34441.734261999998</v>
      </c>
      <c r="AF880" s="1">
        <f>'Innlegging av opplysninger'!$B$5*AA880</f>
        <v>31310.66751090909</v>
      </c>
      <c r="AG880" s="1"/>
      <c r="AH880" s="1">
        <f>'Innlegging av opplysninger'!$C$11*SUM(X880:AG880)</f>
        <v>100589.41528627962</v>
      </c>
      <c r="AI880" s="1">
        <f>'Innlegging av opplysninger'!$C$13*(((X880+Z880+AC880+AE880)*Data!M880)+(Z880+AE880)*(1-Data!M880)*1.8/12+Y880+AD880+AA880+AB880+AF880+AG880)</f>
        <v>16376.191366138144</v>
      </c>
      <c r="AJ880" s="1">
        <f>'Innlegging av opplysninger'!$C$13*((X880+Z880+AC880+AE880)*(1-Data!M880)-(Z880+AE880)*(1-Data!M880)*1.8/12)</f>
        <v>121272.48218350764</v>
      </c>
      <c r="AK880" s="83">
        <f t="shared" si="134"/>
        <v>1167000</v>
      </c>
      <c r="AL880" s="83">
        <f t="shared" si="135"/>
        <v>222000</v>
      </c>
      <c r="AM880" s="83">
        <f t="shared" si="136"/>
        <v>1374000</v>
      </c>
    </row>
    <row r="881" spans="1:39">
      <c r="A881" t="str">
        <f t="shared" si="130"/>
        <v>3032Alle</v>
      </c>
      <c r="B881" s="6" t="str">
        <f>Data!A881</f>
        <v>3032</v>
      </c>
      <c r="C881" s="7" t="str">
        <f>Data!B881</f>
        <v>Gjerdrum kommune</v>
      </c>
      <c r="D881" s="7" t="str">
        <f>Data!C881</f>
        <v>Alle</v>
      </c>
      <c r="E881" s="1">
        <f>Data!D881</f>
        <v>385.62678882391174</v>
      </c>
      <c r="F881" s="1">
        <f>Data!E881+Data!F881</f>
        <v>46903.186520043448</v>
      </c>
      <c r="G881" s="1">
        <f>Data!G881</f>
        <v>315.44722391043888</v>
      </c>
      <c r="H881" s="1">
        <f t="shared" si="131"/>
        <v>197314093.12727278</v>
      </c>
      <c r="I881" s="1">
        <f t="shared" si="132"/>
        <v>1327035.2727272727</v>
      </c>
      <c r="J881" s="1">
        <f t="shared" si="133"/>
        <v>23836935.408000007</v>
      </c>
      <c r="K881" s="1">
        <f>'Innlegging av opplysninger'!$B$4*H881</f>
        <v>25650832.106545463</v>
      </c>
      <c r="L881" s="1"/>
      <c r="M881" s="1">
        <f>'Innlegging av opplysninger'!$B$5*H881</f>
        <v>25848146.199672736</v>
      </c>
      <c r="N881" s="1">
        <f>'Innlegging av opplysninger'!$B$5*I881</f>
        <v>173841.62072727273</v>
      </c>
      <c r="O881" s="1">
        <f>'Innlegging av opplysninger'!$B$5*J881</f>
        <v>3122638.5384480013</v>
      </c>
      <c r="P881" s="1">
        <f>'Innlegging av opplysninger'!$B$5*K881</f>
        <v>3360259.0059574558</v>
      </c>
      <c r="Q881" s="1"/>
      <c r="R881" s="1">
        <f>'Innlegging av opplysninger'!$C$11*SUM(H881:Q881)</f>
        <v>10664083.688615341</v>
      </c>
      <c r="S881" s="1">
        <f>'Innlegging av opplysninger'!$C$13*(((H881+J881+M881+O881)*Data!H881)+(J881+O881)*(1-Data!H881)*1.8/12+I881+N881+K881+L881+P881+Q881)</f>
        <v>2021082.9496090261</v>
      </c>
      <c r="T881" s="1">
        <f>'Innlegging av opplysninger'!$C$13*((H881+J881+M881+O881)*(1-Data!H881)-(J881+O881)*(1-Data!H881)*1.8/12)</f>
        <v>12571873.676917225</v>
      </c>
      <c r="U881" s="1">
        <f>Data!I881</f>
        <v>42.242099999999994</v>
      </c>
      <c r="V881" s="1">
        <f>Data!J881+Data!K881</f>
        <v>47812.620347946722</v>
      </c>
      <c r="W881" s="1">
        <f>Data!L881</f>
        <v>513.94225192402837</v>
      </c>
      <c r="X881" s="1">
        <f t="shared" si="137"/>
        <v>22033150.799999997</v>
      </c>
      <c r="Y881" s="100">
        <f t="shared" si="138"/>
        <v>236836.36363636359</v>
      </c>
      <c r="Z881" s="100">
        <f t="shared" si="139"/>
        <v>3184608.1643999992</v>
      </c>
      <c r="AA881" s="100">
        <f>'Innlegging av opplysninger'!$B$4*X881</f>
        <v>2864309.6039999998</v>
      </c>
      <c r="AB881" s="1"/>
      <c r="AC881" s="1">
        <f>'Innlegging av opplysninger'!$B$5*X881</f>
        <v>2886342.7547999998</v>
      </c>
      <c r="AD881" s="1">
        <f>'Innlegging av opplysninger'!$B$5*Y881</f>
        <v>31025.563636363633</v>
      </c>
      <c r="AE881" s="1">
        <f>'Innlegging av opplysninger'!$B$5*Z881</f>
        <v>417183.66953639989</v>
      </c>
      <c r="AF881" s="1">
        <f>'Innlegging av opplysninger'!$B$5*AA881</f>
        <v>375224.55812399997</v>
      </c>
      <c r="AG881" s="1"/>
      <c r="AH881" s="1">
        <f>'Innlegging av opplysninger'!$C$11*SUM(X881:AG881)</f>
        <v>1217089.8961690585</v>
      </c>
      <c r="AI881" s="1">
        <f>'Innlegging av opplysninger'!$C$13*(((X881+Z881+AC881+AE881)*Data!M881)+(Z881+AE881)*(1-Data!M881)*1.8/12+Y881+AD881+AA881+AB881+AF881+AG881)</f>
        <v>267074.28196251416</v>
      </c>
      <c r="AJ881" s="1">
        <f>'Innlegging av opplysninger'!$C$13*((X881+Z881+AC881+AE881)*(1-Data!M881)-(Z881+AE881)*(1-Data!M881)*1.8/12)</f>
        <v>1398417.1549004081</v>
      </c>
      <c r="AK881" s="83">
        <f t="shared" si="134"/>
        <v>11881000</v>
      </c>
      <c r="AL881" s="83">
        <f t="shared" si="135"/>
        <v>2288000</v>
      </c>
      <c r="AM881" s="83">
        <f t="shared" si="136"/>
        <v>13970000</v>
      </c>
    </row>
    <row r="882" spans="1:39">
      <c r="A882" t="str">
        <f t="shared" si="130"/>
        <v>3032Administrasjon</v>
      </c>
      <c r="B882" s="6" t="str">
        <f>Data!A882</f>
        <v>3032</v>
      </c>
      <c r="C882" s="7" t="str">
        <f>Data!B882</f>
        <v>Gjerdrum kommune</v>
      </c>
      <c r="D882" s="7" t="str">
        <f>Data!C882</f>
        <v>Administrasjon</v>
      </c>
      <c r="E882" s="1">
        <f>Data!D882</f>
        <v>25.299999999999994</v>
      </c>
      <c r="F882" s="1">
        <f>Data!E882+Data!F882</f>
        <v>60210.013175230568</v>
      </c>
      <c r="G882" s="1">
        <f>Data!G882</f>
        <v>0</v>
      </c>
      <c r="H882" s="1">
        <f t="shared" si="131"/>
        <v>16617963.636363629</v>
      </c>
      <c r="I882" s="1">
        <f t="shared" si="132"/>
        <v>0</v>
      </c>
      <c r="J882" s="1">
        <f t="shared" si="133"/>
        <v>1994155.6363636355</v>
      </c>
      <c r="K882" s="1">
        <f>'Innlegging av opplysninger'!$B$4*H882</f>
        <v>2160335.272727272</v>
      </c>
      <c r="L882" s="1"/>
      <c r="M882" s="1">
        <f>'Innlegging av opplysninger'!$B$5*H882</f>
        <v>2176953.2363636354</v>
      </c>
      <c r="N882" s="1">
        <f>'Innlegging av opplysninger'!$B$5*I882</f>
        <v>0</v>
      </c>
      <c r="O882" s="1">
        <f>'Innlegging av opplysninger'!$B$5*J882</f>
        <v>261234.38836363627</v>
      </c>
      <c r="P882" s="1">
        <f>'Innlegging av opplysninger'!$B$5*K882</f>
        <v>283003.92072727263</v>
      </c>
      <c r="Q882" s="1"/>
      <c r="R882" s="1">
        <f>'Innlegging av opplysninger'!$C$11*SUM(H882:Q882)</f>
        <v>892758.55145454512</v>
      </c>
      <c r="S882" s="1">
        <f>'Innlegging av opplysninger'!$C$13*(((H882+J882+M882+O882)*Data!H882)+(J882+O882)*(1-Data!H882)*1.8/12+I882+N882+K882+L882+P882+Q882)</f>
        <v>281515.41729508358</v>
      </c>
      <c r="T882" s="1">
        <f>'Innlegging av opplysninger'!$C$13*((H882+J882+M882+O882)*(1-Data!H882)-(J882+O882)*(1-Data!H882)*1.8/12)</f>
        <v>940154.17943218863</v>
      </c>
      <c r="U882" s="1">
        <f>Data!I882</f>
        <v>5.0999999999999996</v>
      </c>
      <c r="V882" s="1">
        <f>Data!J882+Data!K882</f>
        <v>64350.881699346406</v>
      </c>
      <c r="W882" s="1">
        <f>Data!L882</f>
        <v>0</v>
      </c>
      <c r="X882" s="1">
        <f t="shared" si="137"/>
        <v>3580249.0545454542</v>
      </c>
      <c r="Y882" s="100">
        <f t="shared" si="138"/>
        <v>0</v>
      </c>
      <c r="Z882" s="100">
        <f t="shared" si="139"/>
        <v>511975.61479999992</v>
      </c>
      <c r="AA882" s="100">
        <f>'Innlegging av opplysninger'!$B$4*X882</f>
        <v>465432.37709090905</v>
      </c>
      <c r="AB882" s="1"/>
      <c r="AC882" s="1">
        <f>'Innlegging av opplysninger'!$B$5*X882</f>
        <v>469012.62614545453</v>
      </c>
      <c r="AD882" s="1">
        <f>'Innlegging av opplysninger'!$B$5*Y882</f>
        <v>0</v>
      </c>
      <c r="AE882" s="1">
        <f>'Innlegging av opplysninger'!$B$5*Z882</f>
        <v>67068.805538799992</v>
      </c>
      <c r="AF882" s="1">
        <f>'Innlegging av opplysninger'!$B$5*AA882</f>
        <v>60971.641398909087</v>
      </c>
      <c r="AG882" s="1"/>
      <c r="AH882" s="1">
        <f>'Innlegging av opplysninger'!$C$11*SUM(X882:AG882)</f>
        <v>195878.98454174201</v>
      </c>
      <c r="AI882" s="1">
        <f>'Innlegging av opplysninger'!$C$13*(((X882+Z882+AC882+AE882)*Data!M882)+(Z882+AE882)*(1-Data!M882)*1.8/12+Y882+AD882+AA882+AB882+AF882+AG882)</f>
        <v>82704.041532858988</v>
      </c>
      <c r="AJ882" s="1">
        <f>'Innlegging av opplysninger'!$C$13*((X882+Z882+AC882+AE882)*(1-Data!M882)-(Z882+AE882)*(1-Data!M882)*1.8/12)</f>
        <v>185340.88468215635</v>
      </c>
      <c r="AK882" s="83">
        <f t="shared" si="134"/>
        <v>1089000</v>
      </c>
      <c r="AL882" s="83">
        <f t="shared" si="135"/>
        <v>364000</v>
      </c>
      <c r="AM882" s="83">
        <f t="shared" si="136"/>
        <v>1125000</v>
      </c>
    </row>
    <row r="883" spans="1:39">
      <c r="A883" t="str">
        <f t="shared" si="130"/>
        <v>3032Undervisning</v>
      </c>
      <c r="B883" s="6" t="str">
        <f>Data!A883</f>
        <v>3032</v>
      </c>
      <c r="C883" s="7" t="str">
        <f>Data!B883</f>
        <v>Gjerdrum kommune</v>
      </c>
      <c r="D883" s="7" t="str">
        <f>Data!C883</f>
        <v>Undervisning</v>
      </c>
      <c r="E883" s="1">
        <f>Data!D883</f>
        <v>130.58618882391167</v>
      </c>
      <c r="F883" s="1">
        <f>Data!E883+Data!F883</f>
        <v>46532.209657029249</v>
      </c>
      <c r="G883" s="1">
        <f>Data!G883</f>
        <v>2.2803330327799061</v>
      </c>
      <c r="H883" s="1">
        <f t="shared" si="131"/>
        <v>66288697.272727281</v>
      </c>
      <c r="I883" s="1">
        <f t="shared" si="132"/>
        <v>3248.5090909090904</v>
      </c>
      <c r="J883" s="1">
        <f t="shared" si="133"/>
        <v>7955033.4938181825</v>
      </c>
      <c r="K883" s="1">
        <f>'Innlegging av opplysninger'!$B$4*H883</f>
        <v>8617530.6454545464</v>
      </c>
      <c r="L883" s="1"/>
      <c r="M883" s="1">
        <f>'Innlegging av opplysninger'!$B$5*H883</f>
        <v>8683819.3427272737</v>
      </c>
      <c r="N883" s="1">
        <f>'Innlegging av opplysninger'!$B$5*I883</f>
        <v>425.55469090909088</v>
      </c>
      <c r="O883" s="1">
        <f>'Innlegging av opplysninger'!$B$5*J883</f>
        <v>1042109.387690182</v>
      </c>
      <c r="P883" s="1">
        <f>'Innlegging av opplysninger'!$B$5*K883</f>
        <v>1128896.5145545455</v>
      </c>
      <c r="Q883" s="1"/>
      <c r="R883" s="1">
        <f>'Innlegging av opplysninger'!$C$11*SUM(H883:Q883)</f>
        <v>3561350.9073886457</v>
      </c>
      <c r="S883" s="1">
        <f>'Innlegging av opplysninger'!$C$13*(((H883+J883+M883+O883)*Data!H883)+(J883+O883)*(1-Data!H883)*1.8/12+I883+N883+K883+L883+P883+Q883)</f>
        <v>608652.78239533619</v>
      </c>
      <c r="T883" s="1">
        <f>'Innlegging av opplysninger'!$C$13*((H883+J883+M883+O883)*(1-Data!H883)-(J883+O883)*(1-Data!H883)*1.8/12)</f>
        <v>4264774.7750838632</v>
      </c>
      <c r="U883" s="1">
        <f>Data!I883</f>
        <v>14.940800000000001</v>
      </c>
      <c r="V883" s="1">
        <f>Data!J883+Data!K883</f>
        <v>46388.457501160126</v>
      </c>
      <c r="W883" s="1">
        <f>Data!L883</f>
        <v>0</v>
      </c>
      <c r="X883" s="1">
        <f t="shared" si="137"/>
        <v>7560879.9909090893</v>
      </c>
      <c r="Y883" s="100">
        <f t="shared" si="138"/>
        <v>0</v>
      </c>
      <c r="Z883" s="100">
        <f t="shared" si="139"/>
        <v>1081205.8386999997</v>
      </c>
      <c r="AA883" s="100">
        <f>'Innlegging av opplysninger'!$B$4*X883</f>
        <v>982914.39881818159</v>
      </c>
      <c r="AB883" s="1"/>
      <c r="AC883" s="1">
        <f>'Innlegging av opplysninger'!$B$5*X883</f>
        <v>990475.27880909073</v>
      </c>
      <c r="AD883" s="1">
        <f>'Innlegging av opplysninger'!$B$5*Y883</f>
        <v>0</v>
      </c>
      <c r="AE883" s="1">
        <f>'Innlegging av opplysninger'!$B$5*Z883</f>
        <v>141637.96486969996</v>
      </c>
      <c r="AF883" s="1">
        <f>'Innlegging av opplysninger'!$B$5*AA883</f>
        <v>128761.78624518179</v>
      </c>
      <c r="AG883" s="1"/>
      <c r="AH883" s="1">
        <f>'Innlegging av opplysninger'!$C$11*SUM(X883:AG883)</f>
        <v>413663.25981734728</v>
      </c>
      <c r="AI883" s="1">
        <f>'Innlegging av opplysninger'!$C$13*(((X883+Z883+AC883+AE883)*Data!M883)+(Z883+AE883)*(1-Data!M883)*1.8/12+Y883+AD883+AA883+AB883+AF883+AG883)</f>
        <v>69332.436306053816</v>
      </c>
      <c r="AJ883" s="1">
        <f>'Innlegging av opplysninger'!$C$13*((X883+Z883+AC883+AE883)*(1-Data!M883)-(Z883+AE883)*(1-Data!M883)*1.8/12)</f>
        <v>496733.07712821075</v>
      </c>
      <c r="AK883" s="83">
        <f t="shared" si="134"/>
        <v>3975000</v>
      </c>
      <c r="AL883" s="83">
        <f t="shared" si="135"/>
        <v>678000</v>
      </c>
      <c r="AM883" s="83">
        <f t="shared" si="136"/>
        <v>4762000</v>
      </c>
    </row>
    <row r="884" spans="1:39">
      <c r="A884" t="str">
        <f t="shared" si="130"/>
        <v>3032Barnehager</v>
      </c>
      <c r="B884" s="6" t="str">
        <f>Data!A884</f>
        <v>3032</v>
      </c>
      <c r="C884" s="7" t="str">
        <f>Data!B884</f>
        <v>Gjerdrum kommune</v>
      </c>
      <c r="D884" s="7" t="str">
        <f>Data!C884</f>
        <v>Barnehager</v>
      </c>
      <c r="E884" s="1">
        <f>Data!D884</f>
        <v>43.403300000000002</v>
      </c>
      <c r="F884" s="1">
        <f>Data!E884+Data!F884</f>
        <v>39975.098226018141</v>
      </c>
      <c r="G884" s="1">
        <f>Data!G884</f>
        <v>0</v>
      </c>
      <c r="H884" s="1">
        <f t="shared" si="131"/>
        <v>18927831.063636359</v>
      </c>
      <c r="I884" s="1">
        <f t="shared" si="132"/>
        <v>0</v>
      </c>
      <c r="J884" s="1">
        <f t="shared" si="133"/>
        <v>2271339.7276363629</v>
      </c>
      <c r="K884" s="1">
        <f>'Innlegging av opplysninger'!$B$4*H884</f>
        <v>2460618.0382727268</v>
      </c>
      <c r="L884" s="1"/>
      <c r="M884" s="1">
        <f>'Innlegging av opplysninger'!$B$5*H884</f>
        <v>2479545.8693363629</v>
      </c>
      <c r="N884" s="1">
        <f>'Innlegging av opplysninger'!$B$5*I884</f>
        <v>0</v>
      </c>
      <c r="O884" s="1">
        <f>'Innlegging av opplysninger'!$B$5*J884</f>
        <v>297545.50432036357</v>
      </c>
      <c r="P884" s="1">
        <f>'Innlegging av opplysninger'!$B$5*K884</f>
        <v>322340.96301372722</v>
      </c>
      <c r="Q884" s="1"/>
      <c r="R884" s="1">
        <f>'Innlegging av opplysninger'!$C$11*SUM(H884:Q884)</f>
        <v>1016850.4043162044</v>
      </c>
      <c r="S884" s="1">
        <f>'Innlegging av opplysninger'!$C$13*(((H884+J884+M884+O884)*Data!H884)+(J884+O884)*(1-Data!H884)*1.8/12+I884+N884+K884+L884+P884+Q884)</f>
        <v>170482.57079927079</v>
      </c>
      <c r="T884" s="1">
        <f>'Innlegging av opplysninger'!$C$13*((H884+J884+M884+O884)*(1-Data!H884)-(J884+O884)*(1-Data!H884)*1.8/12)</f>
        <v>1220996.9298439561</v>
      </c>
      <c r="U884" s="1">
        <f>Data!I884</f>
        <v>4.3999999999999995</v>
      </c>
      <c r="V884" s="1">
        <f>Data!J884+Data!K884</f>
        <v>37815.530303030311</v>
      </c>
      <c r="W884" s="1">
        <f>Data!L884</f>
        <v>0</v>
      </c>
      <c r="X884" s="1">
        <f t="shared" si="137"/>
        <v>1815145.4545454546</v>
      </c>
      <c r="Y884" s="100">
        <f t="shared" si="138"/>
        <v>0</v>
      </c>
      <c r="Z884" s="100">
        <f t="shared" si="139"/>
        <v>259565.8</v>
      </c>
      <c r="AA884" s="100">
        <f>'Innlegging av opplysninger'!$B$4*X884</f>
        <v>235968.90909090912</v>
      </c>
      <c r="AB884" s="1"/>
      <c r="AC884" s="1">
        <f>'Innlegging av opplysninger'!$B$5*X884</f>
        <v>237784.05454545456</v>
      </c>
      <c r="AD884" s="1">
        <f>'Innlegging av opplysninger'!$B$5*Y884</f>
        <v>0</v>
      </c>
      <c r="AE884" s="1">
        <f>'Innlegging av opplysninger'!$B$5*Z884</f>
        <v>34003.1198</v>
      </c>
      <c r="AF884" s="1">
        <f>'Innlegging av opplysninger'!$B$5*AA884</f>
        <v>30911.927090909096</v>
      </c>
      <c r="AG884" s="1"/>
      <c r="AH884" s="1">
        <f>'Innlegging av opplysninger'!$C$11*SUM(X884:AG884)</f>
        <v>99308.412072763633</v>
      </c>
      <c r="AI884" s="1">
        <f>'Innlegging av opplysninger'!$C$13*(((X884+Z884+AC884+AE884)*Data!M884)+(Z884+AE884)*(1-Data!M884)*1.8/12+Y884+AD884+AA884+AB884+AF884+AG884)</f>
        <v>16167.641055894546</v>
      </c>
      <c r="AJ884" s="1">
        <f>'Innlegging av opplysninger'!$C$13*((X884+Z884+AC884+AE884)*(1-Data!M884)-(Z884+AE884)*(1-Data!M884)*1.8/12)</f>
        <v>119728.08072788728</v>
      </c>
      <c r="AK884" s="83">
        <f t="shared" si="134"/>
        <v>1116000</v>
      </c>
      <c r="AL884" s="83">
        <f t="shared" si="135"/>
        <v>187000</v>
      </c>
      <c r="AM884" s="83">
        <f t="shared" si="136"/>
        <v>1341000</v>
      </c>
    </row>
    <row r="885" spans="1:39">
      <c r="A885" t="str">
        <f t="shared" si="130"/>
        <v>3032Helse/pleie/omsorg</v>
      </c>
      <c r="B885" s="6" t="str">
        <f>Data!A885</f>
        <v>3032</v>
      </c>
      <c r="C885" s="7" t="str">
        <f>Data!B885</f>
        <v>Gjerdrum kommune</v>
      </c>
      <c r="D885" s="7" t="str">
        <f>Data!C885</f>
        <v>Helse/pleie/omsorg</v>
      </c>
      <c r="E885" s="1">
        <f>Data!D885</f>
        <v>164.02089999999995</v>
      </c>
      <c r="F885" s="1">
        <f>Data!E885+Data!F885</f>
        <v>46240.563697471902</v>
      </c>
      <c r="G885" s="1">
        <f>Data!G885</f>
        <v>738.27085450695597</v>
      </c>
      <c r="H885" s="1">
        <f t="shared" si="131"/>
        <v>82739114.990909085</v>
      </c>
      <c r="I885" s="1">
        <f t="shared" si="132"/>
        <v>1321001.9999999993</v>
      </c>
      <c r="J885" s="1">
        <f t="shared" si="133"/>
        <v>10087214.038909091</v>
      </c>
      <c r="K885" s="1">
        <f>'Innlegging av opplysninger'!$B$4*H885</f>
        <v>10756084.948818181</v>
      </c>
      <c r="L885" s="1"/>
      <c r="M885" s="1">
        <f>'Innlegging av opplysninger'!$B$5*H885</f>
        <v>10838824.063809091</v>
      </c>
      <c r="N885" s="1">
        <f>'Innlegging av opplysninger'!$B$5*I885</f>
        <v>173051.26199999993</v>
      </c>
      <c r="O885" s="1">
        <f>'Innlegging av opplysninger'!$B$5*J885</f>
        <v>1321425.039097091</v>
      </c>
      <c r="P885" s="1">
        <f>'Innlegging av opplysninger'!$B$5*K885</f>
        <v>1409047.1282951818</v>
      </c>
      <c r="Q885" s="1"/>
      <c r="R885" s="1">
        <f>'Innlegging av opplysninger'!$C$11*SUM(H885:Q885)</f>
        <v>4508539.0119298333</v>
      </c>
      <c r="S885" s="1">
        <f>'Innlegging av opplysninger'!$C$13*(((H885+J885+M885+O885)*Data!H885)+(J885+O885)*(1-Data!H885)*1.8/12+I885+N885+K885+L885+P885+Q885)</f>
        <v>822650.70064628962</v>
      </c>
      <c r="T885" s="1">
        <f>'Innlegging av opplysninger'!$C$13*((H885+J885+M885+O885)*(1-Data!H885)-(J885+O885)*(1-Data!H885)*1.8/12)</f>
        <v>5346928.9998892713</v>
      </c>
      <c r="U885" s="1">
        <f>Data!I885</f>
        <v>16.301300000000001</v>
      </c>
      <c r="V885" s="1">
        <f>Data!J885+Data!K885</f>
        <v>46072.316982899116</v>
      </c>
      <c r="W885" s="1">
        <f>Data!L885</f>
        <v>1331.7956236619164</v>
      </c>
      <c r="X885" s="1">
        <f t="shared" si="137"/>
        <v>8193149.0272727273</v>
      </c>
      <c r="Y885" s="100">
        <f t="shared" si="138"/>
        <v>236836.36363636359</v>
      </c>
      <c r="Z885" s="100">
        <f t="shared" si="139"/>
        <v>1205487.9108999998</v>
      </c>
      <c r="AA885" s="100">
        <f>'Innlegging av opplysninger'!$B$4*X885</f>
        <v>1065109.3735454546</v>
      </c>
      <c r="AB885" s="1"/>
      <c r="AC885" s="1">
        <f>'Innlegging av opplysninger'!$B$5*X885</f>
        <v>1073302.5225727274</v>
      </c>
      <c r="AD885" s="1">
        <f>'Innlegging av opplysninger'!$B$5*Y885</f>
        <v>31025.563636363633</v>
      </c>
      <c r="AE885" s="1">
        <f>'Innlegging av opplysninger'!$B$5*Z885</f>
        <v>157918.91632789999</v>
      </c>
      <c r="AF885" s="1">
        <f>'Innlegging av opplysninger'!$B$5*AA885</f>
        <v>139529.32793445454</v>
      </c>
      <c r="AG885" s="1"/>
      <c r="AH885" s="1">
        <f>'Innlegging av opplysninger'!$C$11*SUM(X885:AG885)</f>
        <v>459889.64222138771</v>
      </c>
      <c r="AI885" s="1">
        <f>'Innlegging av opplysninger'!$C$13*(((X885+Z885+AC885+AE885)*Data!M885)+(Z885+AE885)*(1-Data!M885)*1.8/12+Y885+AD885+AA885+AB885+AF885+AG885)</f>
        <v>90944.561244253593</v>
      </c>
      <c r="AJ885" s="1">
        <f>'Innlegging av opplysninger'!$C$13*((X885+Z885+AC885+AE885)*(1-Data!M885)-(Z885+AE885)*(1-Data!M885)*1.8/12)</f>
        <v>538378.10705869796</v>
      </c>
      <c r="AK885" s="83">
        <f t="shared" si="134"/>
        <v>4968000</v>
      </c>
      <c r="AL885" s="83">
        <f t="shared" si="135"/>
        <v>914000</v>
      </c>
      <c r="AM885" s="83">
        <f t="shared" si="136"/>
        <v>5885000</v>
      </c>
    </row>
    <row r="886" spans="1:39">
      <c r="A886" t="str">
        <f t="shared" si="130"/>
        <v>3032Samferdsel og teknikk</v>
      </c>
      <c r="B886" s="6" t="str">
        <f>Data!A886</f>
        <v>3032</v>
      </c>
      <c r="C886" s="7" t="str">
        <f>Data!B886</f>
        <v>Gjerdrum kommune</v>
      </c>
      <c r="D886" s="7" t="str">
        <f>Data!C886</f>
        <v>Samferdsel og teknikk</v>
      </c>
      <c r="E886" s="1">
        <f>Data!D886</f>
        <v>12.849999999999996</v>
      </c>
      <c r="F886" s="1">
        <f>Data!E886+Data!F886</f>
        <v>55635.214007782124</v>
      </c>
      <c r="G886" s="1">
        <f>Data!G886</f>
        <v>0</v>
      </c>
      <c r="H886" s="1">
        <f t="shared" si="131"/>
        <v>7799045.4545454551</v>
      </c>
      <c r="I886" s="1">
        <f t="shared" si="132"/>
        <v>0</v>
      </c>
      <c r="J886" s="1">
        <f t="shared" si="133"/>
        <v>935885.45454545459</v>
      </c>
      <c r="K886" s="1">
        <f>'Innlegging av opplysninger'!$B$4*H886</f>
        <v>1013875.9090909092</v>
      </c>
      <c r="L886" s="1"/>
      <c r="M886" s="1">
        <f>'Innlegging av opplysninger'!$B$5*H886</f>
        <v>1021674.9545454547</v>
      </c>
      <c r="N886" s="1">
        <f>'Innlegging av opplysninger'!$B$5*I886</f>
        <v>0</v>
      </c>
      <c r="O886" s="1">
        <f>'Innlegging av opplysninger'!$B$5*J886</f>
        <v>122600.99454545455</v>
      </c>
      <c r="P886" s="1">
        <f>'Innlegging av opplysninger'!$B$5*K886</f>
        <v>132817.74409090911</v>
      </c>
      <c r="Q886" s="1"/>
      <c r="R886" s="1">
        <f>'Innlegging av opplysninger'!$C$11*SUM(H886:Q886)</f>
        <v>418984.21943181823</v>
      </c>
      <c r="S886" s="1">
        <f>'Innlegging av opplysninger'!$C$13*(((H886+J886+M886+O886)*Data!H886)+(J886+O886)*(1-Data!H886)*1.8/12+I886+N886+K886+L886+P886+Q886)</f>
        <v>90531.28725547636</v>
      </c>
      <c r="T886" s="1">
        <f>'Innlegging av opplysninger'!$C$13*((H886+J886+M886+O886)*(1-Data!H886)-(J886+O886)*(1-Data!H886)*1.8/12)</f>
        <v>482815.53933543281</v>
      </c>
      <c r="U886" s="1">
        <f>Data!I886</f>
        <v>1.5</v>
      </c>
      <c r="V886" s="1">
        <f>Data!J886+Data!K886</f>
        <v>54005.555555555555</v>
      </c>
      <c r="W886" s="1">
        <f>Data!L886</f>
        <v>0</v>
      </c>
      <c r="X886" s="1">
        <f t="shared" si="137"/>
        <v>883727.27272727271</v>
      </c>
      <c r="Y886" s="100">
        <f t="shared" si="138"/>
        <v>0</v>
      </c>
      <c r="Z886" s="100">
        <f t="shared" si="139"/>
        <v>126372.99999999999</v>
      </c>
      <c r="AA886" s="100">
        <f>'Innlegging av opplysninger'!$B$4*X886</f>
        <v>114884.54545454546</v>
      </c>
      <c r="AB886" s="1"/>
      <c r="AC886" s="1">
        <f>'Innlegging av opplysninger'!$B$5*X886</f>
        <v>115768.27272727274</v>
      </c>
      <c r="AD886" s="1">
        <f>'Innlegging av opplysninger'!$B$5*Y886</f>
        <v>0</v>
      </c>
      <c r="AE886" s="1">
        <f>'Innlegging av opplysninger'!$B$5*Z886</f>
        <v>16554.862999999998</v>
      </c>
      <c r="AF886" s="1">
        <f>'Innlegging av opplysninger'!$B$5*AA886</f>
        <v>15049.875454545456</v>
      </c>
      <c r="AG886" s="1"/>
      <c r="AH886" s="1">
        <f>'Innlegging av opplysninger'!$C$11*SUM(X886:AG886)</f>
        <v>48349.597515818175</v>
      </c>
      <c r="AI886" s="1">
        <f>'Innlegging av opplysninger'!$C$13*(((X886+Z886+AC886+AE886)*Data!M886)+(Z886+AE886)*(1-Data!M886)*1.8/12+Y886+AD886+AA886+AB886+AF886+AG886)</f>
        <v>7871.4272186727276</v>
      </c>
      <c r="AJ886" s="1">
        <f>'Innlegging av opplysninger'!$C$13*((X886+Z886+AC886+AE886)*(1-Data!M886)-(Z886+AE886)*(1-Data!M886)*1.8/12)</f>
        <v>58291.179908236358</v>
      </c>
      <c r="AK886" s="83">
        <f t="shared" si="134"/>
        <v>467000</v>
      </c>
      <c r="AL886" s="83">
        <f t="shared" si="135"/>
        <v>98000</v>
      </c>
      <c r="AM886" s="83">
        <f t="shared" si="136"/>
        <v>541000</v>
      </c>
    </row>
    <row r="887" spans="1:39">
      <c r="A887" t="str">
        <f t="shared" si="130"/>
        <v>3032Annet</v>
      </c>
      <c r="B887" s="6" t="str">
        <f>Data!A887</f>
        <v>3032</v>
      </c>
      <c r="C887" s="7" t="str">
        <f>Data!B887</f>
        <v>Gjerdrum kommune</v>
      </c>
      <c r="D887" s="7" t="str">
        <f>Data!C887</f>
        <v>Annet</v>
      </c>
      <c r="E887" s="1">
        <f>Data!D887</f>
        <v>9.4664000000000001</v>
      </c>
      <c r="F887" s="1">
        <f>Data!E887+Data!F887</f>
        <v>0</v>
      </c>
      <c r="G887" s="1">
        <f>Data!G887</f>
        <v>0</v>
      </c>
      <c r="H887" s="1">
        <f t="shared" si="131"/>
        <v>0</v>
      </c>
      <c r="I887" s="1">
        <f t="shared" si="132"/>
        <v>0</v>
      </c>
      <c r="J887" s="1">
        <f t="shared" si="133"/>
        <v>0</v>
      </c>
      <c r="K887" s="1">
        <f>'Innlegging av opplysninger'!$B$4*H887</f>
        <v>0</v>
      </c>
      <c r="L887" s="1"/>
      <c r="M887" s="1">
        <f>'Innlegging av opplysninger'!$B$5*H887</f>
        <v>0</v>
      </c>
      <c r="N887" s="1">
        <f>'Innlegging av opplysninger'!$B$5*I887</f>
        <v>0</v>
      </c>
      <c r="O887" s="1">
        <f>'Innlegging av opplysninger'!$B$5*J887</f>
        <v>0</v>
      </c>
      <c r="P887" s="1">
        <f>'Innlegging av opplysninger'!$B$5*K887</f>
        <v>0</v>
      </c>
      <c r="Q887" s="1"/>
      <c r="R887" s="1">
        <f>'Innlegging av opplysninger'!$C$11*SUM(H887:Q887)</f>
        <v>0</v>
      </c>
      <c r="S887" s="1">
        <f>'Innlegging av opplysninger'!$C$13*(((H887+J887+M887+O887)*Data!H887)+(J887+O887)*(1-Data!H887)*1.8/12+I887+N887+K887+L887+P887+Q887)</f>
        <v>0</v>
      </c>
      <c r="T887" s="1">
        <f>'Innlegging av opplysninger'!$C$13*((H887+J887+M887+O887)*(1-Data!H887)-(J887+O887)*(1-Data!H887)*1.8/12)</f>
        <v>0</v>
      </c>
      <c r="U887" s="1">
        <f>Data!I887</f>
        <v>0</v>
      </c>
      <c r="V887" s="1">
        <f>Data!J887+Data!K887</f>
        <v>0</v>
      </c>
      <c r="W887" s="1">
        <f>Data!L887</f>
        <v>0</v>
      </c>
      <c r="X887" s="1">
        <f t="shared" si="137"/>
        <v>0</v>
      </c>
      <c r="Y887" s="100">
        <f t="shared" si="138"/>
        <v>0</v>
      </c>
      <c r="Z887" s="100">
        <f t="shared" si="139"/>
        <v>0</v>
      </c>
      <c r="AA887" s="100">
        <f>'Innlegging av opplysninger'!$B$4*X887</f>
        <v>0</v>
      </c>
      <c r="AB887" s="1"/>
      <c r="AC887" s="1">
        <f>'Innlegging av opplysninger'!$B$5*X887</f>
        <v>0</v>
      </c>
      <c r="AD887" s="1">
        <f>'Innlegging av opplysninger'!$B$5*Y887</f>
        <v>0</v>
      </c>
      <c r="AE887" s="1">
        <f>'Innlegging av opplysninger'!$B$5*Z887</f>
        <v>0</v>
      </c>
      <c r="AF887" s="1">
        <f>'Innlegging av opplysninger'!$B$5*AA887</f>
        <v>0</v>
      </c>
      <c r="AG887" s="1"/>
      <c r="AH887" s="1">
        <f>'Innlegging av opplysninger'!$C$11*SUM(X887:AG887)</f>
        <v>0</v>
      </c>
      <c r="AI887" s="1">
        <f>'Innlegging av opplysninger'!$C$13*(((X887+Z887+AC887+AE887)*Data!M887)+(Z887+AE887)*(1-Data!M887)*1.8/12+Y887+AD887+AA887+AB887+AF887+AG887)</f>
        <v>0</v>
      </c>
      <c r="AJ887" s="1">
        <f>'Innlegging av opplysninger'!$C$13*((X887+Z887+AC887+AE887)*(1-Data!M887)-(Z887+AE887)*(1-Data!M887)*1.8/12)</f>
        <v>0</v>
      </c>
      <c r="AK887" s="83">
        <f t="shared" si="134"/>
        <v>0</v>
      </c>
      <c r="AL887" s="83">
        <f t="shared" si="135"/>
        <v>0</v>
      </c>
      <c r="AM887" s="83">
        <f t="shared" si="136"/>
        <v>0</v>
      </c>
    </row>
    <row r="888" spans="1:39">
      <c r="A888" t="str">
        <f t="shared" si="130"/>
        <v>3033Alle</v>
      </c>
      <c r="B888" s="6" t="str">
        <f>Data!A888</f>
        <v>3033</v>
      </c>
      <c r="C888" s="7" t="str">
        <f>Data!B888</f>
        <v>Ullensaker kommune</v>
      </c>
      <c r="D888" s="7" t="str">
        <f>Data!C888</f>
        <v>Alle</v>
      </c>
      <c r="E888" s="1">
        <f>Data!D888</f>
        <v>2164.6239558860093</v>
      </c>
      <c r="F888" s="1">
        <f>Data!E888+Data!F888</f>
        <v>46959.181188383402</v>
      </c>
      <c r="G888" s="1">
        <f>Data!G888</f>
        <v>391.80138318891528</v>
      </c>
      <c r="H888" s="1">
        <f t="shared" si="131"/>
        <v>1108897838.7181783</v>
      </c>
      <c r="I888" s="1">
        <f t="shared" si="132"/>
        <v>9252029.0181818176</v>
      </c>
      <c r="J888" s="1">
        <f t="shared" si="133"/>
        <v>134177984.12836321</v>
      </c>
      <c r="K888" s="1">
        <f>'Innlegging av opplysninger'!$B$4*H888</f>
        <v>144156719.03336319</v>
      </c>
      <c r="L888" s="1"/>
      <c r="M888" s="1">
        <f>'Innlegging av opplysninger'!$B$5*H888</f>
        <v>145265616.87208137</v>
      </c>
      <c r="N888" s="1">
        <f>'Innlegging av opplysninger'!$B$5*I888</f>
        <v>1212015.8013818183</v>
      </c>
      <c r="O888" s="1">
        <f>'Innlegging av opplysninger'!$B$5*J888</f>
        <v>17577315.92081558</v>
      </c>
      <c r="P888" s="1">
        <f>'Innlegging av opplysninger'!$B$5*K888</f>
        <v>18884530.193370581</v>
      </c>
      <c r="Q888" s="1"/>
      <c r="R888" s="1">
        <f>'Innlegging av opplysninger'!$C$11*SUM(H888:Q888)</f>
        <v>60018113.888057947</v>
      </c>
      <c r="S888" s="1">
        <f>'Innlegging av opplysninger'!$C$13*(((H888+J888+M888+O888)*Data!H888)+(J888+O888)*(1-Data!H888)*1.8/12+I888+N888+K888+L888+P888+Q888)</f>
        <v>11584466.189105263</v>
      </c>
      <c r="T888" s="1">
        <f>'Innlegging av opplysninger'!$C$13*((H888+J888+M888+O888)*(1-Data!H888)-(J888+O888)*(1-Data!H888)*1.8/12)</f>
        <v>70545584.394552976</v>
      </c>
      <c r="U888" s="1">
        <f>Data!I888</f>
        <v>180.65529999999998</v>
      </c>
      <c r="V888" s="1">
        <f>Data!J888+Data!K888</f>
        <v>49891.168567985573</v>
      </c>
      <c r="W888" s="1">
        <f>Data!L888</f>
        <v>407.2735203450992</v>
      </c>
      <c r="X888" s="1">
        <f t="shared" si="137"/>
        <v>98324771.181818202</v>
      </c>
      <c r="Y888" s="100">
        <f t="shared" si="138"/>
        <v>802648.58181818167</v>
      </c>
      <c r="Z888" s="100">
        <f t="shared" si="139"/>
        <v>14175221.026200002</v>
      </c>
      <c r="AA888" s="100">
        <f>'Innlegging av opplysninger'!$B$4*X888</f>
        <v>12782220.253636368</v>
      </c>
      <c r="AB888" s="1"/>
      <c r="AC888" s="1">
        <f>'Innlegging av opplysninger'!$B$5*X888</f>
        <v>12880545.024818186</v>
      </c>
      <c r="AD888" s="1">
        <f>'Innlegging av opplysninger'!$B$5*Y888</f>
        <v>105146.96421818181</v>
      </c>
      <c r="AE888" s="1">
        <f>'Innlegging av opplysninger'!$B$5*Z888</f>
        <v>1856953.9544322004</v>
      </c>
      <c r="AF888" s="1">
        <f>'Innlegging av opplysninger'!$B$5*AA888</f>
        <v>1674470.8532263641</v>
      </c>
      <c r="AG888" s="1"/>
      <c r="AH888" s="1">
        <f>'Innlegging av opplysninger'!$C$11*SUM(X888:AG888)</f>
        <v>5418875.1579263704</v>
      </c>
      <c r="AI888" s="1">
        <f>'Innlegging av opplysninger'!$C$13*(((X888+Z888+AC888+AE888)*Data!M888)+(Z888+AE888)*(1-Data!M888)*1.8/12+Y888+AD888+AA888+AB888+AF888+AG888)</f>
        <v>1217882.424443017</v>
      </c>
      <c r="AJ888" s="1">
        <f>'Innlegging av opplysninger'!$C$13*((X888+Z888+AC888+AE888)*(1-Data!M888)-(Z888+AE888)*(1-Data!M888)*1.8/12)</f>
        <v>6197420.4232457029</v>
      </c>
      <c r="AK888" s="83">
        <f t="shared" si="134"/>
        <v>65437000</v>
      </c>
      <c r="AL888" s="83">
        <f t="shared" si="135"/>
        <v>12802000</v>
      </c>
      <c r="AM888" s="83">
        <f t="shared" si="136"/>
        <v>76743000</v>
      </c>
    </row>
    <row r="889" spans="1:39">
      <c r="A889" t="str">
        <f t="shared" si="130"/>
        <v>3033Administrasjon</v>
      </c>
      <c r="B889" s="6" t="str">
        <f>Data!A889</f>
        <v>3033</v>
      </c>
      <c r="C889" s="7" t="str">
        <f>Data!B889</f>
        <v>Ullensaker kommune</v>
      </c>
      <c r="D889" s="7" t="str">
        <f>Data!C889</f>
        <v>Administrasjon</v>
      </c>
      <c r="E889" s="1">
        <f>Data!D889</f>
        <v>103.62830000000001</v>
      </c>
      <c r="F889" s="1">
        <f>Data!E889+Data!F889</f>
        <v>59028.33703084325</v>
      </c>
      <c r="G889" s="1">
        <f>Data!G889</f>
        <v>2.8250005066183657</v>
      </c>
      <c r="H889" s="1">
        <f t="shared" si="131"/>
        <v>66730976.927272737</v>
      </c>
      <c r="I889" s="1">
        <f t="shared" si="132"/>
        <v>3193.6363636363635</v>
      </c>
      <c r="J889" s="1">
        <f t="shared" si="133"/>
        <v>8008100.4676363645</v>
      </c>
      <c r="K889" s="1">
        <f>'Innlegging av opplysninger'!$B$4*H889</f>
        <v>8675027.000545457</v>
      </c>
      <c r="L889" s="1"/>
      <c r="M889" s="1">
        <f>'Innlegging av opplysninger'!$B$5*H889</f>
        <v>8741757.9774727281</v>
      </c>
      <c r="N889" s="1">
        <f>'Innlegging av opplysninger'!$B$5*I889</f>
        <v>418.36636363636364</v>
      </c>
      <c r="O889" s="1">
        <f>'Innlegging av opplysninger'!$B$5*J889</f>
        <v>1049061.1612603639</v>
      </c>
      <c r="P889" s="1">
        <f>'Innlegging av opplysninger'!$B$5*K889</f>
        <v>1136428.5370714548</v>
      </c>
      <c r="Q889" s="1"/>
      <c r="R889" s="1">
        <f>'Innlegging av opplysninger'!$C$11*SUM(H889:Q889)</f>
        <v>3585108.6348114819</v>
      </c>
      <c r="S889" s="1">
        <f>'Innlegging av opplysninger'!$C$13*(((H889+J889+M889+O889)*Data!H889)+(J889+O889)*(1-Data!H889)*1.8/12+I889+N889+K889+L889+P889+Q889)</f>
        <v>1135880.3586769248</v>
      </c>
      <c r="T889" s="1">
        <f>'Innlegging av opplysninger'!$C$13*((H889+J889+M889+O889)*(1-Data!H889)-(J889+O889)*(1-Data!H889)*1.8/12)</f>
        <v>3770057.7731703669</v>
      </c>
      <c r="U889" s="1">
        <f>Data!I889</f>
        <v>8.75</v>
      </c>
      <c r="V889" s="1">
        <f>Data!J889+Data!K889</f>
        <v>71663.095238095222</v>
      </c>
      <c r="W889" s="1">
        <f>Data!L889</f>
        <v>0</v>
      </c>
      <c r="X889" s="1">
        <f t="shared" si="137"/>
        <v>6840568.1818181798</v>
      </c>
      <c r="Y889" s="100">
        <f t="shared" si="138"/>
        <v>0</v>
      </c>
      <c r="Z889" s="100">
        <f t="shared" si="139"/>
        <v>978201.24999999965</v>
      </c>
      <c r="AA889" s="100">
        <f>'Innlegging av opplysninger'!$B$4*X889</f>
        <v>889273.86363636341</v>
      </c>
      <c r="AB889" s="1"/>
      <c r="AC889" s="1">
        <f>'Innlegging av opplysninger'!$B$5*X889</f>
        <v>896114.43181818153</v>
      </c>
      <c r="AD889" s="1">
        <f>'Innlegging av opplysninger'!$B$5*Y889</f>
        <v>0</v>
      </c>
      <c r="AE889" s="1">
        <f>'Innlegging av opplysninger'!$B$5*Z889</f>
        <v>128144.36374999996</v>
      </c>
      <c r="AF889" s="1">
        <f>'Innlegging av opplysninger'!$B$5*AA889</f>
        <v>116494.87613636361</v>
      </c>
      <c r="AG889" s="1"/>
      <c r="AH889" s="1">
        <f>'Innlegging av opplysninger'!$C$11*SUM(X889:AG889)</f>
        <v>374254.28475204535</v>
      </c>
      <c r="AI889" s="1">
        <f>'Innlegging av opplysninger'!$C$13*(((X889+Z889+AC889+AE889)*Data!M889)+(Z889+AE889)*(1-Data!M889)*1.8/12+Y889+AD889+AA889+AB889+AF889+AG889)</f>
        <v>175358.51634851724</v>
      </c>
      <c r="AJ889" s="1">
        <f>'Innlegging av opplysninger'!$C$13*((X889+Z889+AC889+AE889)*(1-Data!M889)-(Z889+AE889)*(1-Data!M889)*1.8/12)</f>
        <v>336778.92594375531</v>
      </c>
      <c r="AK889" s="83">
        <f t="shared" si="134"/>
        <v>3959000</v>
      </c>
      <c r="AL889" s="83">
        <f t="shared" si="135"/>
        <v>1311000</v>
      </c>
      <c r="AM889" s="83">
        <f t="shared" si="136"/>
        <v>4107000</v>
      </c>
    </row>
    <row r="890" spans="1:39">
      <c r="A890" t="str">
        <f t="shared" si="130"/>
        <v>3033Undervisning</v>
      </c>
      <c r="B890" s="6" t="str">
        <f>Data!A890</f>
        <v>3033</v>
      </c>
      <c r="C890" s="7" t="str">
        <f>Data!B890</f>
        <v>Ullensaker kommune</v>
      </c>
      <c r="D890" s="7" t="str">
        <f>Data!C890</f>
        <v>Undervisning</v>
      </c>
      <c r="E890" s="1">
        <f>Data!D890</f>
        <v>791.74898617542669</v>
      </c>
      <c r="F890" s="1">
        <f>Data!E890+Data!F890</f>
        <v>46643.618278218724</v>
      </c>
      <c r="G890" s="1">
        <f>Data!G890</f>
        <v>7.5301643628237089E-2</v>
      </c>
      <c r="H890" s="1">
        <f t="shared" si="131"/>
        <v>402873136.18181753</v>
      </c>
      <c r="I890" s="1">
        <f t="shared" si="132"/>
        <v>650.39999999999986</v>
      </c>
      <c r="J890" s="1">
        <f t="shared" si="133"/>
        <v>48344854.389818102</v>
      </c>
      <c r="K890" s="1">
        <f>'Innlegging av opplysninger'!$B$4*H890</f>
        <v>52373507.703636281</v>
      </c>
      <c r="L890" s="1"/>
      <c r="M890" s="1">
        <f>'Innlegging av opplysninger'!$B$5*H890</f>
        <v>52776380.839818098</v>
      </c>
      <c r="N890" s="1">
        <f>'Innlegging av opplysninger'!$B$5*I890</f>
        <v>85.202399999999983</v>
      </c>
      <c r="O890" s="1">
        <f>'Innlegging av opplysninger'!$B$5*J890</f>
        <v>6333175.9250661712</v>
      </c>
      <c r="P890" s="1">
        <f>'Innlegging av opplysninger'!$B$5*K890</f>
        <v>6860929.509176353</v>
      </c>
      <c r="Q890" s="1"/>
      <c r="R890" s="1">
        <f>'Innlegging av opplysninger'!$C$11*SUM(H890:Q890)</f>
        <v>21643383.365765832</v>
      </c>
      <c r="S890" s="1">
        <f>'Innlegging av opplysninger'!$C$13*(((H890+J890+M890+O890)*Data!H890)+(J890+O890)*(1-Data!H890)*1.8/12+I890+N890+K890+L890+P890+Q890)</f>
        <v>3840804.5083241458</v>
      </c>
      <c r="T890" s="1">
        <f>'Innlegging av opplysninger'!$C$13*((H890+J890+M890+O890)*(1-Data!H890)-(J890+O890)*(1-Data!H890)*1.8/12)</f>
        <v>25776456.939565945</v>
      </c>
      <c r="U890" s="1">
        <f>Data!I890</f>
        <v>41.085300000000004</v>
      </c>
      <c r="V890" s="1">
        <f>Data!J890+Data!K890</f>
        <v>48049.046394533645</v>
      </c>
      <c r="W890" s="1">
        <f>Data!L890</f>
        <v>8.5853091008219486</v>
      </c>
      <c r="X890" s="1">
        <f t="shared" si="137"/>
        <v>21535739.845454544</v>
      </c>
      <c r="Y890" s="100">
        <f t="shared" si="138"/>
        <v>3847.9636363636369</v>
      </c>
      <c r="Z890" s="100">
        <f t="shared" si="139"/>
        <v>3080161.0566999996</v>
      </c>
      <c r="AA890" s="100">
        <f>'Innlegging av opplysninger'!$B$4*X890</f>
        <v>2799646.179909091</v>
      </c>
      <c r="AB890" s="1"/>
      <c r="AC890" s="1">
        <f>'Innlegging av opplysninger'!$B$5*X890</f>
        <v>2821181.9197545452</v>
      </c>
      <c r="AD890" s="1">
        <f>'Innlegging av opplysninger'!$B$5*Y890</f>
        <v>504.08323636363644</v>
      </c>
      <c r="AE890" s="1">
        <f>'Innlegging av opplysninger'!$B$5*Z890</f>
        <v>403501.09842769994</v>
      </c>
      <c r="AF890" s="1">
        <f>'Innlegging av opplysninger'!$B$5*AA890</f>
        <v>366753.64956809091</v>
      </c>
      <c r="AG890" s="1"/>
      <c r="AH890" s="1">
        <f>'Innlegging av opplysninger'!$C$11*SUM(X890:AG890)</f>
        <v>1178430.7602740945</v>
      </c>
      <c r="AI890" s="1">
        <f>'Innlegging av opplysninger'!$C$13*(((X890+Z890+AC890+AE890)*Data!M890)+(Z890+AE890)*(1-Data!M890)*1.8/12+Y890+AD890+AA890+AB890+AF890+AG890)</f>
        <v>207896.42455488042</v>
      </c>
      <c r="AJ890" s="1">
        <f>'Innlegging av opplysninger'!$C$13*((X890+Z890+AC890+AE890)*(1-Data!M890)-(Z890+AE890)*(1-Data!M890)*1.8/12)</f>
        <v>1404693.0368728279</v>
      </c>
      <c r="AK890" s="83">
        <f t="shared" si="134"/>
        <v>22822000</v>
      </c>
      <c r="AL890" s="83">
        <f t="shared" si="135"/>
        <v>4049000</v>
      </c>
      <c r="AM890" s="83">
        <f t="shared" si="136"/>
        <v>27181000</v>
      </c>
    </row>
    <row r="891" spans="1:39">
      <c r="A891" t="str">
        <f t="shared" si="130"/>
        <v>3033Barnehager</v>
      </c>
      <c r="B891" s="6" t="str">
        <f>Data!A891</f>
        <v>3033</v>
      </c>
      <c r="C891" s="7" t="str">
        <f>Data!B891</f>
        <v>Ullensaker kommune</v>
      </c>
      <c r="D891" s="7" t="str">
        <f>Data!C891</f>
        <v>Barnehager</v>
      </c>
      <c r="E891" s="1">
        <f>Data!D891</f>
        <v>113.64999999999999</v>
      </c>
      <c r="F891" s="1">
        <f>Data!E891+Data!F891</f>
        <v>42820.577797330974</v>
      </c>
      <c r="G891" s="1">
        <f>Data!G891</f>
        <v>0</v>
      </c>
      <c r="H891" s="1">
        <f t="shared" si="131"/>
        <v>53089730.909090884</v>
      </c>
      <c r="I891" s="1">
        <f t="shared" si="132"/>
        <v>0</v>
      </c>
      <c r="J891" s="1">
        <f t="shared" si="133"/>
        <v>6370767.7090909062</v>
      </c>
      <c r="K891" s="1">
        <f>'Innlegging av opplysninger'!$B$4*H891</f>
        <v>6901665.0181818148</v>
      </c>
      <c r="L891" s="1"/>
      <c r="M891" s="1">
        <f>'Innlegging av opplysninger'!$B$5*H891</f>
        <v>6954754.7490909062</v>
      </c>
      <c r="N891" s="1">
        <f>'Innlegging av opplysninger'!$B$5*I891</f>
        <v>0</v>
      </c>
      <c r="O891" s="1">
        <f>'Innlegging av opplysninger'!$B$5*J891</f>
        <v>834570.56989090878</v>
      </c>
      <c r="P891" s="1">
        <f>'Innlegging av opplysninger'!$B$5*K891</f>
        <v>904118.11738181778</v>
      </c>
      <c r="Q891" s="1"/>
      <c r="R891" s="1">
        <f>'Innlegging av opplysninger'!$C$11*SUM(H891:Q891)</f>
        <v>2852113.0687636342</v>
      </c>
      <c r="S891" s="1">
        <f>'Innlegging av opplysninger'!$C$13*(((H891+J891+M891+O891)*Data!H891)+(J891+O891)*(1-Data!H891)*1.8/12+I891+N891+K891+L891+P891+Q891)</f>
        <v>490599.68093816709</v>
      </c>
      <c r="T891" s="1">
        <f>'Innlegging av opplysninger'!$C$13*((H891+J891+M891+O891)*(1-Data!H891)-(J891+O891)*(1-Data!H891)*1.8/12)</f>
        <v>3412291.8868436483</v>
      </c>
      <c r="U891" s="1">
        <f>Data!I891</f>
        <v>13.3</v>
      </c>
      <c r="V891" s="1">
        <f>Data!J891+Data!K891</f>
        <v>45680.989974937344</v>
      </c>
      <c r="W891" s="1">
        <f>Data!L891</f>
        <v>0</v>
      </c>
      <c r="X891" s="1">
        <f t="shared" si="137"/>
        <v>6627896.3636363633</v>
      </c>
      <c r="Y891" s="100">
        <f t="shared" si="138"/>
        <v>0</v>
      </c>
      <c r="Z891" s="100">
        <f t="shared" si="139"/>
        <v>947789.17999999982</v>
      </c>
      <c r="AA891" s="100">
        <f>'Innlegging av opplysninger'!$B$4*X891</f>
        <v>861626.52727272722</v>
      </c>
      <c r="AB891" s="1"/>
      <c r="AC891" s="1">
        <f>'Innlegging av opplysninger'!$B$5*X891</f>
        <v>868254.42363636359</v>
      </c>
      <c r="AD891" s="1">
        <f>'Innlegging av opplysninger'!$B$5*Y891</f>
        <v>0</v>
      </c>
      <c r="AE891" s="1">
        <f>'Innlegging av opplysninger'!$B$5*Z891</f>
        <v>124160.38257999998</v>
      </c>
      <c r="AF891" s="1">
        <f>'Innlegging av opplysninger'!$B$5*AA891</f>
        <v>112873.07507272727</v>
      </c>
      <c r="AG891" s="1"/>
      <c r="AH891" s="1">
        <f>'Innlegging av opplysninger'!$C$11*SUM(X891:AG891)</f>
        <v>362618.79818353086</v>
      </c>
      <c r="AI891" s="1">
        <f>'Innlegging av opplysninger'!$C$13*(((X891+Z891+AC891+AE891)*Data!M891)+(Z891+AE891)*(1-Data!M891)*1.8/12+Y891+AD891+AA891+AB891+AF891+AG891)</f>
        <v>70163.098678990893</v>
      </c>
      <c r="AJ891" s="1">
        <f>'Innlegging av opplysninger'!$C$13*((X891+Z891+AC891+AE891)*(1-Data!M891)-(Z891+AE891)*(1-Data!M891)*1.8/12)</f>
        <v>426052.09883531445</v>
      </c>
      <c r="AK891" s="83">
        <f t="shared" si="134"/>
        <v>3215000</v>
      </c>
      <c r="AL891" s="83">
        <f t="shared" si="135"/>
        <v>561000</v>
      </c>
      <c r="AM891" s="83">
        <f t="shared" si="136"/>
        <v>3838000</v>
      </c>
    </row>
    <row r="892" spans="1:39">
      <c r="A892" t="str">
        <f t="shared" si="130"/>
        <v>3033Helse/pleie/omsorg</v>
      </c>
      <c r="B892" s="6" t="str">
        <f>Data!A892</f>
        <v>3033</v>
      </c>
      <c r="C892" s="7" t="str">
        <f>Data!B892</f>
        <v>Ullensaker kommune</v>
      </c>
      <c r="D892" s="7" t="str">
        <f>Data!C892</f>
        <v>Helse/pleie/omsorg</v>
      </c>
      <c r="E892" s="1">
        <f>Data!D892</f>
        <v>890.84137610308505</v>
      </c>
      <c r="F892" s="1">
        <f>Data!E892+Data!F892</f>
        <v>45675.311882862254</v>
      </c>
      <c r="G892" s="1">
        <f>Data!G892</f>
        <v>869.31369688691609</v>
      </c>
      <c r="H892" s="1">
        <f t="shared" si="131"/>
        <v>443884992.99999928</v>
      </c>
      <c r="I892" s="1">
        <f t="shared" si="132"/>
        <v>8448224.8363636415</v>
      </c>
      <c r="J892" s="1">
        <f t="shared" si="133"/>
        <v>54279986.140363544</v>
      </c>
      <c r="K892" s="1">
        <f>'Innlegging av opplysninger'!$B$4*H892</f>
        <v>57705049.089999907</v>
      </c>
      <c r="L892" s="1"/>
      <c r="M892" s="1">
        <f>'Innlegging av opplysninger'!$B$5*H892</f>
        <v>58148934.082999907</v>
      </c>
      <c r="N892" s="1">
        <f>'Innlegging av opplysninger'!$B$5*I892</f>
        <v>1106717.4535636371</v>
      </c>
      <c r="O892" s="1">
        <f>'Innlegging av opplysninger'!$B$5*J892</f>
        <v>7110678.1843876243</v>
      </c>
      <c r="P892" s="1">
        <f>'Innlegging av opplysninger'!$B$5*K892</f>
        <v>7559361.4307899885</v>
      </c>
      <c r="Q892" s="1"/>
      <c r="R892" s="1">
        <f>'Innlegging av opplysninger'!$C$11*SUM(H892:Q892)</f>
        <v>24253269.880301762</v>
      </c>
      <c r="S892" s="1">
        <f>'Innlegging av opplysninger'!$C$13*(((H892+J892+M892+O892)*Data!H892)+(J892+O892)*(1-Data!H892)*1.8/12+I892+N892+K892+L892+P892+Q892)</f>
        <v>4661035.1784962872</v>
      </c>
      <c r="T892" s="1">
        <f>'Innlegging av opplysninger'!$C$13*((H892+J892+M892+O892)*(1-Data!H892)-(J892+O892)*(1-Data!H892)*1.8/12)</f>
        <v>28527649.920864023</v>
      </c>
      <c r="U892" s="1">
        <f>Data!I892</f>
        <v>83.293299999999959</v>
      </c>
      <c r="V892" s="1">
        <f>Data!J892+Data!K892</f>
        <v>47374.332689424031</v>
      </c>
      <c r="W892" s="1">
        <f>Data!L892</f>
        <v>868.74022280303507</v>
      </c>
      <c r="X892" s="1">
        <f t="shared" si="137"/>
        <v>43046885.509090915</v>
      </c>
      <c r="Y892" s="100">
        <f t="shared" si="138"/>
        <v>789384.4363636364</v>
      </c>
      <c r="Z892" s="100">
        <f t="shared" si="139"/>
        <v>6268586.6022000005</v>
      </c>
      <c r="AA892" s="100">
        <f>'Innlegging av opplysninger'!$B$4*X892</f>
        <v>5596095.1161818188</v>
      </c>
      <c r="AB892" s="1"/>
      <c r="AC892" s="1">
        <f>'Innlegging av opplysninger'!$B$5*X892</f>
        <v>5639142.0016909102</v>
      </c>
      <c r="AD892" s="1">
        <f>'Innlegging av opplysninger'!$B$5*Y892</f>
        <v>103409.36116363638</v>
      </c>
      <c r="AE892" s="1">
        <f>'Innlegging av opplysninger'!$B$5*Z892</f>
        <v>821184.84488820005</v>
      </c>
      <c r="AF892" s="1">
        <f>'Innlegging av opplysninger'!$B$5*AA892</f>
        <v>733088.46021981828</v>
      </c>
      <c r="AG892" s="1"/>
      <c r="AH892" s="1">
        <f>'Innlegging av opplysninger'!$C$11*SUM(X892:AG892)</f>
        <v>2393915.5006083595</v>
      </c>
      <c r="AI892" s="1">
        <f>'Innlegging av opplysninger'!$C$13*(((X892+Z892+AC892+AE892)*Data!M892)+(Z892+AE892)*(1-Data!M892)*1.8/12+Y892+AD892+AA892+AB892+AF892+AG892)</f>
        <v>510015.7759285869</v>
      </c>
      <c r="AJ892" s="1">
        <f>'Innlegging av opplysninger'!$C$13*((X892+Z892+AC892+AE892)*(1-Data!M892)-(Z892+AE892)*(1-Data!M892)*1.8/12)</f>
        <v>2765868.5933249579</v>
      </c>
      <c r="AK892" s="83">
        <f t="shared" si="134"/>
        <v>26647000</v>
      </c>
      <c r="AL892" s="83">
        <f t="shared" si="135"/>
        <v>5171000</v>
      </c>
      <c r="AM892" s="83">
        <f t="shared" si="136"/>
        <v>31294000</v>
      </c>
    </row>
    <row r="893" spans="1:39">
      <c r="A893" t="str">
        <f t="shared" si="130"/>
        <v>3033Samferdsel og teknikk</v>
      </c>
      <c r="B893" s="6" t="str">
        <f>Data!A893</f>
        <v>3033</v>
      </c>
      <c r="C893" s="7" t="str">
        <f>Data!B893</f>
        <v>Ullensaker kommune</v>
      </c>
      <c r="D893" s="7" t="str">
        <f>Data!C893</f>
        <v>Samferdsel og teknikk</v>
      </c>
      <c r="E893" s="1">
        <f>Data!D893</f>
        <v>127.24999999999999</v>
      </c>
      <c r="F893" s="1">
        <f>Data!E893+Data!F893</f>
        <v>50282.286836935142</v>
      </c>
      <c r="G893" s="1">
        <f>Data!G893</f>
        <v>0</v>
      </c>
      <c r="H893" s="1">
        <f t="shared" si="131"/>
        <v>69800956.363636315</v>
      </c>
      <c r="I893" s="1">
        <f t="shared" si="132"/>
        <v>0</v>
      </c>
      <c r="J893" s="1">
        <f t="shared" si="133"/>
        <v>8376114.7636363572</v>
      </c>
      <c r="K893" s="1">
        <f>'Innlegging av opplysninger'!$B$4*H893</f>
        <v>9074124.3272727206</v>
      </c>
      <c r="L893" s="1"/>
      <c r="M893" s="1">
        <f>'Innlegging av opplysninger'!$B$5*H893</f>
        <v>9143925.2836363576</v>
      </c>
      <c r="N893" s="1">
        <f>'Innlegging av opplysninger'!$B$5*I893</f>
        <v>0</v>
      </c>
      <c r="O893" s="1">
        <f>'Innlegging av opplysninger'!$B$5*J893</f>
        <v>1097271.0340363628</v>
      </c>
      <c r="P893" s="1">
        <f>'Innlegging av opplysninger'!$B$5*K893</f>
        <v>1188710.2868727264</v>
      </c>
      <c r="Q893" s="1"/>
      <c r="R893" s="1">
        <f>'Innlegging av opplysninger'!$C$11*SUM(H893:Q893)</f>
        <v>3749881.878245452</v>
      </c>
      <c r="S893" s="1">
        <f>'Innlegging av opplysninger'!$C$13*(((H893+J893+M893+O893)*Data!H893)+(J893+O893)*(1-Data!H893)*1.8/12+I893+N893+K893+L893+P893+Q893)</f>
        <v>739816.9009369741</v>
      </c>
      <c r="T893" s="1">
        <f>'Innlegging av opplysninger'!$C$13*((H893+J893+M893+O893)*(1-Data!H893)-(J893+O893)*(1-Data!H893)*1.8/12)</f>
        <v>4391600.4061357491</v>
      </c>
      <c r="U893" s="1">
        <f>Data!I893</f>
        <v>20</v>
      </c>
      <c r="V893" s="1">
        <f>Data!J893+Data!K893</f>
        <v>54196.25</v>
      </c>
      <c r="W893" s="1">
        <f>Data!L893</f>
        <v>0</v>
      </c>
      <c r="X893" s="1">
        <f t="shared" si="137"/>
        <v>11824636.363636363</v>
      </c>
      <c r="Y893" s="100">
        <f t="shared" si="138"/>
        <v>0</v>
      </c>
      <c r="Z893" s="100">
        <f t="shared" si="139"/>
        <v>1690922.9999999998</v>
      </c>
      <c r="AA893" s="100">
        <f>'Innlegging av opplysninger'!$B$4*X893</f>
        <v>1537202.7272727273</v>
      </c>
      <c r="AB893" s="1"/>
      <c r="AC893" s="1">
        <f>'Innlegging av opplysninger'!$B$5*X893</f>
        <v>1549027.3636363638</v>
      </c>
      <c r="AD893" s="1">
        <f>'Innlegging av opplysninger'!$B$5*Y893</f>
        <v>0</v>
      </c>
      <c r="AE893" s="1">
        <f>'Innlegging av opplysninger'!$B$5*Z893</f>
        <v>221510.91299999997</v>
      </c>
      <c r="AF893" s="1">
        <f>'Innlegging av opplysninger'!$B$5*AA893</f>
        <v>201373.55727272728</v>
      </c>
      <c r="AG893" s="1"/>
      <c r="AH893" s="1">
        <f>'Innlegging av opplysninger'!$C$11*SUM(X893:AG893)</f>
        <v>646937.6091430909</v>
      </c>
      <c r="AI893" s="1">
        <f>'Innlegging av opplysninger'!$C$13*(((X893+Z893+AC893+AE893)*Data!M893)+(Z893+AE893)*(1-Data!M893)*1.8/12+Y893+AD893+AA893+AB893+AF893+AG893)</f>
        <v>144506.66502355196</v>
      </c>
      <c r="AJ893" s="1">
        <f>'Innlegging av opplysninger'!$C$13*((X893+Z893+AC893+AE893)*(1-Data!M893)-(Z893+AE893)*(1-Data!M893)*1.8/12)</f>
        <v>740776.37906699337</v>
      </c>
      <c r="AK893" s="83">
        <f t="shared" si="134"/>
        <v>4397000</v>
      </c>
      <c r="AL893" s="83">
        <f t="shared" si="135"/>
        <v>884000</v>
      </c>
      <c r="AM893" s="83">
        <f t="shared" si="136"/>
        <v>5132000</v>
      </c>
    </row>
    <row r="894" spans="1:39">
      <c r="A894" t="str">
        <f t="shared" si="130"/>
        <v>3033Annet</v>
      </c>
      <c r="B894" s="6" t="str">
        <f>Data!A894</f>
        <v>3033</v>
      </c>
      <c r="C894" s="7" t="str">
        <f>Data!B894</f>
        <v>Ullensaker kommune</v>
      </c>
      <c r="D894" s="7" t="str">
        <f>Data!C894</f>
        <v>Annet</v>
      </c>
      <c r="E894" s="1">
        <f>Data!D894</f>
        <v>137.50529360750053</v>
      </c>
      <c r="F894" s="1">
        <f>Data!E894+Data!F894</f>
        <v>48343.502382835257</v>
      </c>
      <c r="G894" s="1">
        <f>Data!G894</f>
        <v>533.28623266908221</v>
      </c>
      <c r="H894" s="1">
        <f t="shared" si="131"/>
        <v>72518045.336363599</v>
      </c>
      <c r="I894" s="1">
        <f t="shared" si="132"/>
        <v>799960.14545454527</v>
      </c>
      <c r="J894" s="1">
        <f t="shared" si="133"/>
        <v>8798160.6578181759</v>
      </c>
      <c r="K894" s="1">
        <f>'Innlegging av opplysninger'!$B$4*H894</f>
        <v>9427345.893727269</v>
      </c>
      <c r="L894" s="1"/>
      <c r="M894" s="1">
        <f>'Innlegging av opplysninger'!$B$5*H894</f>
        <v>9499863.939063631</v>
      </c>
      <c r="N894" s="1">
        <f>'Innlegging av opplysninger'!$B$5*I894</f>
        <v>104794.77905454543</v>
      </c>
      <c r="O894" s="1">
        <f>'Innlegging av opplysninger'!$B$5*J894</f>
        <v>1152559.0461741812</v>
      </c>
      <c r="P894" s="1">
        <f>'Innlegging av opplysninger'!$B$5*K894</f>
        <v>1234982.3120782722</v>
      </c>
      <c r="Q894" s="1"/>
      <c r="R894" s="1">
        <f>'Innlegging av opplysninger'!$C$11*SUM(H894:Q894)</f>
        <v>3934357.0601699003</v>
      </c>
      <c r="S894" s="1">
        <f>'Innlegging av opplysninger'!$C$13*(((H894+J894+M894+O894)*Data!H894)+(J894+O894)*(1-Data!H894)*1.8/12+I894+N894+K894+L894+P894+Q894)</f>
        <v>715818.53275218664</v>
      </c>
      <c r="T894" s="1">
        <f>'Innlegging av opplysninger'!$C$13*((H894+J894+M894+O894)*(1-Data!H894)-(J894+O894)*(1-Data!H894)*1.8/12)</f>
        <v>4668038.496953994</v>
      </c>
      <c r="U894" s="1">
        <f>Data!I894</f>
        <v>14.226699999999999</v>
      </c>
      <c r="V894" s="1">
        <f>Data!J894+Data!K894</f>
        <v>54439.594858025164</v>
      </c>
      <c r="W894" s="1">
        <f>Data!L894</f>
        <v>60.671132448143283</v>
      </c>
      <c r="X894" s="1">
        <f t="shared" si="137"/>
        <v>8449044.9181818161</v>
      </c>
      <c r="Y894" s="100">
        <f t="shared" si="138"/>
        <v>9416.181818181818</v>
      </c>
      <c r="Z894" s="100">
        <f t="shared" si="139"/>
        <v>1209559.9372999996</v>
      </c>
      <c r="AA894" s="100">
        <f>'Innlegging av opplysninger'!$B$4*X894</f>
        <v>1098375.8393636362</v>
      </c>
      <c r="AB894" s="1"/>
      <c r="AC894" s="1">
        <f>'Innlegging av opplysninger'!$B$5*X894</f>
        <v>1106824.8842818181</v>
      </c>
      <c r="AD894" s="1">
        <f>'Innlegging av opplysninger'!$B$5*Y894</f>
        <v>1233.5198181818182</v>
      </c>
      <c r="AE894" s="1">
        <f>'Innlegging av opplysninger'!$B$5*Z894</f>
        <v>158452.35178629996</v>
      </c>
      <c r="AF894" s="1">
        <f>'Innlegging av opplysninger'!$B$5*AA894</f>
        <v>143887.23495663636</v>
      </c>
      <c r="AG894" s="1"/>
      <c r="AH894" s="1">
        <f>'Innlegging av opplysninger'!$C$11*SUM(X894:AG894)</f>
        <v>462718.20496524969</v>
      </c>
      <c r="AI894" s="1">
        <f>'Innlegging av opplysninger'!$C$13*(((X894+Z894+AC894+AE894)*Data!M894)+(Z894+AE894)*(1-Data!M894)*1.8/12+Y894+AD894+AA894+AB894+AF894+AG894)</f>
        <v>109843.62862111018</v>
      </c>
      <c r="AJ894" s="1">
        <f>'Innlegging av opplysninger'!$C$13*((X894+Z894+AC894+AE894)*(1-Data!M894)-(Z894+AE894)*(1-Data!M894)*1.8/12)</f>
        <v>523349.70448923146</v>
      </c>
      <c r="AK894" s="83">
        <f t="shared" si="134"/>
        <v>4397000</v>
      </c>
      <c r="AL894" s="83">
        <f t="shared" si="135"/>
        <v>826000</v>
      </c>
      <c r="AM894" s="83">
        <f t="shared" si="136"/>
        <v>5191000</v>
      </c>
    </row>
    <row r="895" spans="1:39">
      <c r="A895" t="str">
        <f t="shared" si="130"/>
        <v>3034Alle</v>
      </c>
      <c r="B895" s="6" t="str">
        <f>Data!A895</f>
        <v>3034</v>
      </c>
      <c r="C895" s="7" t="str">
        <f>Data!B895</f>
        <v>Nes kommune</v>
      </c>
      <c r="D895" s="7" t="str">
        <f>Data!C895</f>
        <v>Alle</v>
      </c>
      <c r="E895" s="1">
        <f>Data!D895</f>
        <v>1030.1784353031712</v>
      </c>
      <c r="F895" s="1">
        <f>Data!E895+Data!F895</f>
        <v>46135.931255940901</v>
      </c>
      <c r="G895" s="1">
        <f>Data!G895</f>
        <v>342.15572557220923</v>
      </c>
      <c r="H895" s="1">
        <f t="shared" si="131"/>
        <v>518489906.97272581</v>
      </c>
      <c r="I895" s="1">
        <f t="shared" si="132"/>
        <v>3845252.1818181789</v>
      </c>
      <c r="J895" s="1">
        <f t="shared" si="133"/>
        <v>62680219.098545276</v>
      </c>
      <c r="K895" s="1">
        <f>'Innlegging av opplysninger'!$B$4*H895</f>
        <v>67403687.906454355</v>
      </c>
      <c r="L895" s="1"/>
      <c r="M895" s="1">
        <f>'Innlegging av opplysninger'!$B$5*H895</f>
        <v>67922177.813427091</v>
      </c>
      <c r="N895" s="1">
        <f>'Innlegging av opplysninger'!$B$5*I895</f>
        <v>503728.03581818147</v>
      </c>
      <c r="O895" s="1">
        <f>'Innlegging av opplysninger'!$B$5*J895</f>
        <v>8211108.7019094313</v>
      </c>
      <c r="P895" s="1">
        <f>'Innlegging av opplysninger'!$B$5*K895</f>
        <v>8829883.1157455202</v>
      </c>
      <c r="Q895" s="1"/>
      <c r="R895" s="1">
        <f>'Innlegging av opplysninger'!$C$11*SUM(H895:Q895)</f>
        <v>28039666.625404868</v>
      </c>
      <c r="S895" s="1">
        <f>'Innlegging av opplysninger'!$C$13*(((H895+J895+M895+O895)*Data!H895)+(J895+O895)*(1-Data!H895)*1.8/12+I895+N895+K895+L895+P895+Q895)</f>
        <v>5289314.6094158944</v>
      </c>
      <c r="T895" s="1">
        <f>'Innlegging av opplysninger'!$C$13*((H895+J895+M895+O895)*(1-Data!H895)-(J895+O895)*(1-Data!H895)*1.8/12)</f>
        <v>33080755.509559177</v>
      </c>
      <c r="U895" s="1">
        <f>Data!I895</f>
        <v>126.17959999999997</v>
      </c>
      <c r="V895" s="1">
        <f>Data!J895+Data!K895</f>
        <v>47306.279831816471</v>
      </c>
      <c r="W895" s="1">
        <f>Data!L895</f>
        <v>344.5247092239951</v>
      </c>
      <c r="X895" s="1">
        <f t="shared" si="137"/>
        <v>65117317.818181828</v>
      </c>
      <c r="Y895" s="100">
        <f t="shared" si="138"/>
        <v>474239.89090909087</v>
      </c>
      <c r="Z895" s="100">
        <f t="shared" si="139"/>
        <v>9379592.7523999996</v>
      </c>
      <c r="AA895" s="100">
        <f>'Innlegging av opplysninger'!$B$4*X895</f>
        <v>8465251.3163636383</v>
      </c>
      <c r="AB895" s="1"/>
      <c r="AC895" s="1">
        <f>'Innlegging av opplysninger'!$B$5*X895</f>
        <v>8530368.6341818199</v>
      </c>
      <c r="AD895" s="1">
        <f>'Innlegging av opplysninger'!$B$5*Y895</f>
        <v>62125.425709090909</v>
      </c>
      <c r="AE895" s="1">
        <f>'Innlegging av opplysninger'!$B$5*Z895</f>
        <v>1228726.6505644</v>
      </c>
      <c r="AF895" s="1">
        <f>'Innlegging av opplysninger'!$B$5*AA895</f>
        <v>1108947.9224436367</v>
      </c>
      <c r="AG895" s="1"/>
      <c r="AH895" s="1">
        <f>'Innlegging av opplysninger'!$C$11*SUM(X895:AG895)</f>
        <v>3585929.6756086326</v>
      </c>
      <c r="AI895" s="1">
        <f>'Innlegging av opplysninger'!$C$13*(((X895+Z895+AC895+AE895)*Data!M895)+(Z895+AE895)*(1-Data!M895)*1.8/12+Y895+AD895+AA895+AB895+AF895+AG895)</f>
        <v>707209.70120391238</v>
      </c>
      <c r="AJ895" s="1">
        <f>'Innlegging av opplysninger'!$C$13*((X895+Z895+AC895+AE895)*(1-Data!M895)-(Z895+AE895)*(1-Data!M895)*1.8/12)</f>
        <v>4199851.9601552701</v>
      </c>
      <c r="AK895" s="83">
        <f t="shared" si="134"/>
        <v>31626000</v>
      </c>
      <c r="AL895" s="83">
        <f t="shared" si="135"/>
        <v>5997000</v>
      </c>
      <c r="AM895" s="83">
        <f t="shared" si="136"/>
        <v>37281000</v>
      </c>
    </row>
    <row r="896" spans="1:39">
      <c r="A896" t="str">
        <f t="shared" si="130"/>
        <v>3034Administrasjon</v>
      </c>
      <c r="B896" s="6" t="str">
        <f>Data!A896</f>
        <v>3034</v>
      </c>
      <c r="C896" s="7" t="str">
        <f>Data!B896</f>
        <v>Nes kommune</v>
      </c>
      <c r="D896" s="7" t="str">
        <f>Data!C896</f>
        <v>Administrasjon</v>
      </c>
      <c r="E896" s="1">
        <f>Data!D896</f>
        <v>74.525599999999997</v>
      </c>
      <c r="F896" s="1">
        <f>Data!E896+Data!F896</f>
        <v>51790.999826457868</v>
      </c>
      <c r="G896" s="1">
        <f>Data!G896</f>
        <v>0</v>
      </c>
      <c r="H896" s="1">
        <f t="shared" si="131"/>
        <v>42106421.854545474</v>
      </c>
      <c r="I896" s="1">
        <f t="shared" si="132"/>
        <v>0</v>
      </c>
      <c r="J896" s="1">
        <f t="shared" si="133"/>
        <v>5052770.6225454565</v>
      </c>
      <c r="K896" s="1">
        <f>'Innlegging av opplysninger'!$B$4*H896</f>
        <v>5473834.841090912</v>
      </c>
      <c r="L896" s="1"/>
      <c r="M896" s="1">
        <f>'Innlegging av opplysninger'!$B$5*H896</f>
        <v>5515941.2629454574</v>
      </c>
      <c r="N896" s="1">
        <f>'Innlegging av opplysninger'!$B$5*I896</f>
        <v>0</v>
      </c>
      <c r="O896" s="1">
        <f>'Innlegging av opplysninger'!$B$5*J896</f>
        <v>661912.95155345486</v>
      </c>
      <c r="P896" s="1">
        <f>'Innlegging av opplysninger'!$B$5*K896</f>
        <v>717072.36418290948</v>
      </c>
      <c r="Q896" s="1"/>
      <c r="R896" s="1">
        <f>'Innlegging av opplysninger'!$C$11*SUM(H896:Q896)</f>
        <v>2262062.2480808194</v>
      </c>
      <c r="S896" s="1">
        <f>'Innlegging av opplysninger'!$C$13*(((H896+J896+M896+O896)*Data!H896)+(J896+O896)*(1-Data!H896)*1.8/12+I896+N896+K896+L896+P896+Q896)</f>
        <v>620646.98313637031</v>
      </c>
      <c r="T896" s="1">
        <f>'Innlegging av opplysninger'!$C$13*((H896+J896+M896+O896)*(1-Data!H896)-(J896+O896)*(1-Data!H896)*1.8/12)</f>
        <v>2474806.6195005402</v>
      </c>
      <c r="U896" s="1">
        <f>Data!I896</f>
        <v>12.72</v>
      </c>
      <c r="V896" s="1">
        <f>Data!J896+Data!K896</f>
        <v>45677.489517819697</v>
      </c>
      <c r="W896" s="1">
        <f>Data!L896</f>
        <v>0</v>
      </c>
      <c r="X896" s="1">
        <f t="shared" si="137"/>
        <v>6338374.545454544</v>
      </c>
      <c r="Y896" s="100">
        <f t="shared" si="138"/>
        <v>0</v>
      </c>
      <c r="Z896" s="100">
        <f t="shared" si="139"/>
        <v>906387.55999999971</v>
      </c>
      <c r="AA896" s="100">
        <f>'Innlegging av opplysninger'!$B$4*X896</f>
        <v>823988.6909090908</v>
      </c>
      <c r="AB896" s="1"/>
      <c r="AC896" s="1">
        <f>'Innlegging av opplysninger'!$B$5*X896</f>
        <v>830327.06545454531</v>
      </c>
      <c r="AD896" s="1">
        <f>'Innlegging av opplysninger'!$B$5*Y896</f>
        <v>0</v>
      </c>
      <c r="AE896" s="1">
        <f>'Innlegging av opplysninger'!$B$5*Z896</f>
        <v>118736.77035999997</v>
      </c>
      <c r="AF896" s="1">
        <f>'Innlegging av opplysninger'!$B$5*AA896</f>
        <v>107942.51850909089</v>
      </c>
      <c r="AG896" s="1"/>
      <c r="AH896" s="1">
        <f>'Innlegging av opplysninger'!$C$11*SUM(X896:AG896)</f>
        <v>346778.77172611631</v>
      </c>
      <c r="AI896" s="1">
        <f>'Innlegging av opplysninger'!$C$13*(((X896+Z896+AC896+AE896)*Data!M896)+(Z896+AE896)*(1-Data!M896)*1.8/12+Y896+AD896+AA896+AB896+AF896+AG896)</f>
        <v>86586.954250311275</v>
      </c>
      <c r="AJ896" s="1">
        <f>'Innlegging av opplysninger'!$C$13*((X896+Z896+AC896+AE896)*(1-Data!M896)-(Z896+AE896)*(1-Data!M896)*1.8/12)</f>
        <v>387952.41758542677</v>
      </c>
      <c r="AK896" s="83">
        <f t="shared" si="134"/>
        <v>2609000</v>
      </c>
      <c r="AL896" s="83">
        <f t="shared" si="135"/>
        <v>707000</v>
      </c>
      <c r="AM896" s="83">
        <f t="shared" si="136"/>
        <v>2863000</v>
      </c>
    </row>
    <row r="897" spans="1:39">
      <c r="A897" t="str">
        <f t="shared" si="130"/>
        <v>3034Undervisning</v>
      </c>
      <c r="B897" s="6" t="str">
        <f>Data!A897</f>
        <v>3034</v>
      </c>
      <c r="C897" s="7" t="str">
        <f>Data!B897</f>
        <v>Nes kommune</v>
      </c>
      <c r="D897" s="7" t="str">
        <f>Data!C897</f>
        <v>Undervisning</v>
      </c>
      <c r="E897" s="1">
        <f>Data!D897</f>
        <v>330.99519999999984</v>
      </c>
      <c r="F897" s="1">
        <f>Data!E897+Data!F897</f>
        <v>47048.406761890648</v>
      </c>
      <c r="G897" s="1">
        <f>Data!G897</f>
        <v>0</v>
      </c>
      <c r="H897" s="1">
        <f t="shared" si="131"/>
        <v>169885056.06363642</v>
      </c>
      <c r="I897" s="1">
        <f t="shared" si="132"/>
        <v>0</v>
      </c>
      <c r="J897" s="1">
        <f t="shared" si="133"/>
        <v>20386206.727636371</v>
      </c>
      <c r="K897" s="1">
        <f>'Innlegging av opplysninger'!$B$4*H897</f>
        <v>22085057.288272735</v>
      </c>
      <c r="L897" s="1"/>
      <c r="M897" s="1">
        <f>'Innlegging av opplysninger'!$B$5*H897</f>
        <v>22254942.344336372</v>
      </c>
      <c r="N897" s="1">
        <f>'Innlegging av opplysninger'!$B$5*I897</f>
        <v>0</v>
      </c>
      <c r="O897" s="1">
        <f>'Innlegging av opplysninger'!$B$5*J897</f>
        <v>2670593.0813203645</v>
      </c>
      <c r="P897" s="1">
        <f>'Innlegging av opplysninger'!$B$5*K897</f>
        <v>2893142.5047637285</v>
      </c>
      <c r="Q897" s="1"/>
      <c r="R897" s="1">
        <f>'Innlegging av opplysninger'!$C$11*SUM(H897:Q897)</f>
        <v>9126649.924378708</v>
      </c>
      <c r="S897" s="1">
        <f>'Innlegging av opplysninger'!$C$13*(((H897+J897+M897+O897)*Data!H897)+(J897+O897)*(1-Data!H897)*1.8/12+I897+N897+K897+L897+P897+Q897)</f>
        <v>1590962.4819429293</v>
      </c>
      <c r="T897" s="1">
        <f>'Innlegging av opplysninger'!$C$13*((H897+J897+M897+O897)*(1-Data!H897)-(J897+O897)*(1-Data!H897)*1.8/12)</f>
        <v>10898137.414575301</v>
      </c>
      <c r="U897" s="1">
        <f>Data!I897</f>
        <v>43.025399999999998</v>
      </c>
      <c r="V897" s="1">
        <f>Data!J897+Data!K897</f>
        <v>47612.05125344565</v>
      </c>
      <c r="W897" s="1">
        <f>Data!L897</f>
        <v>0</v>
      </c>
      <c r="X897" s="1">
        <f t="shared" si="137"/>
        <v>22347573.272727273</v>
      </c>
      <c r="Y897" s="100">
        <f t="shared" si="138"/>
        <v>0</v>
      </c>
      <c r="Z897" s="100">
        <f t="shared" si="139"/>
        <v>3195702.9779999997</v>
      </c>
      <c r="AA897" s="100">
        <f>'Innlegging av opplysninger'!$B$4*X897</f>
        <v>2905184.5254545459</v>
      </c>
      <c r="AB897" s="1"/>
      <c r="AC897" s="1">
        <f>'Innlegging av opplysninger'!$B$5*X897</f>
        <v>2927532.0987272728</v>
      </c>
      <c r="AD897" s="1">
        <f>'Innlegging av opplysninger'!$B$5*Y897</f>
        <v>0</v>
      </c>
      <c r="AE897" s="1">
        <f>'Innlegging av opplysninger'!$B$5*Z897</f>
        <v>418637.09011799999</v>
      </c>
      <c r="AF897" s="1">
        <f>'Innlegging av opplysninger'!$B$5*AA897</f>
        <v>380579.17283454555</v>
      </c>
      <c r="AG897" s="1"/>
      <c r="AH897" s="1">
        <f>'Innlegging av opplysninger'!$C$11*SUM(X897:AG897)</f>
        <v>1222657.9472387424</v>
      </c>
      <c r="AI897" s="1">
        <f>'Innlegging av opplysninger'!$C$13*(((X897+Z897+AC897+AE897)*Data!M897)+(Z897+AE897)*(1-Data!M897)*1.8/12+Y897+AD897+AA897+AB897+AF897+AG897)</f>
        <v>219949.08176244405</v>
      </c>
      <c r="AJ897" s="1">
        <f>'Innlegging av opplysninger'!$C$13*((X897+Z897+AC897+AE897)*(1-Data!M897)-(Z897+AE897)*(1-Data!M897)*1.8/12)</f>
        <v>1453161.793406361</v>
      </c>
      <c r="AK897" s="83">
        <f t="shared" si="134"/>
        <v>10349000</v>
      </c>
      <c r="AL897" s="83">
        <f t="shared" si="135"/>
        <v>1811000</v>
      </c>
      <c r="AM897" s="83">
        <f t="shared" si="136"/>
        <v>12351000</v>
      </c>
    </row>
    <row r="898" spans="1:39">
      <c r="A898" t="str">
        <f t="shared" si="130"/>
        <v>3034Barnehager</v>
      </c>
      <c r="B898" s="6" t="str">
        <f>Data!A898</f>
        <v>3034</v>
      </c>
      <c r="C898" s="7" t="str">
        <f>Data!B898</f>
        <v>Nes kommune</v>
      </c>
      <c r="D898" s="7" t="str">
        <f>Data!C898</f>
        <v>Barnehager</v>
      </c>
      <c r="E898" s="1">
        <f>Data!D898</f>
        <v>55.66</v>
      </c>
      <c r="F898" s="1">
        <f>Data!E898+Data!F898</f>
        <v>42842.499101688838</v>
      </c>
      <c r="G898" s="1">
        <f>Data!G898</f>
        <v>0</v>
      </c>
      <c r="H898" s="1">
        <f t="shared" si="131"/>
        <v>26013965.454545457</v>
      </c>
      <c r="I898" s="1">
        <f t="shared" si="132"/>
        <v>0</v>
      </c>
      <c r="J898" s="1">
        <f t="shared" si="133"/>
        <v>3121675.8545454545</v>
      </c>
      <c r="K898" s="1">
        <f>'Innlegging av opplysninger'!$B$4*H898</f>
        <v>3381815.5090909097</v>
      </c>
      <c r="L898" s="1"/>
      <c r="M898" s="1">
        <f>'Innlegging av opplysninger'!$B$5*H898</f>
        <v>3407829.4745454551</v>
      </c>
      <c r="N898" s="1">
        <f>'Innlegging av opplysninger'!$B$5*I898</f>
        <v>0</v>
      </c>
      <c r="O898" s="1">
        <f>'Innlegging av opplysninger'!$B$5*J898</f>
        <v>408939.53694545454</v>
      </c>
      <c r="P898" s="1">
        <f>'Innlegging av opplysninger'!$B$5*K898</f>
        <v>443017.83169090917</v>
      </c>
      <c r="Q898" s="1"/>
      <c r="R898" s="1">
        <f>'Innlegging av opplysninger'!$C$11*SUM(H898:Q898)</f>
        <v>1397535.2591318183</v>
      </c>
      <c r="S898" s="1">
        <f>'Innlegging av opplysninger'!$C$13*(((H898+J898+M898+O898)*Data!H898)+(J898+O898)*(1-Data!H898)*1.8/12+I898+N898+K898+L898+P898+Q898)</f>
        <v>226673.94031038549</v>
      </c>
      <c r="T898" s="1">
        <f>'Innlegging av opplysninger'!$C$13*((H898+J898+M898+O898)*(1-Data!H898)-(J898+O898)*(1-Data!H898)*1.8/12)</f>
        <v>1685742.7300805238</v>
      </c>
      <c r="U898" s="1">
        <f>Data!I898</f>
        <v>3.6</v>
      </c>
      <c r="V898" s="1">
        <f>Data!J898+Data!K898</f>
        <v>41830.555555555555</v>
      </c>
      <c r="W898" s="1">
        <f>Data!L898</f>
        <v>0</v>
      </c>
      <c r="X898" s="1">
        <f t="shared" si="137"/>
        <v>1642800</v>
      </c>
      <c r="Y898" s="100">
        <f t="shared" si="138"/>
        <v>0</v>
      </c>
      <c r="Z898" s="100">
        <f t="shared" si="139"/>
        <v>234920.4</v>
      </c>
      <c r="AA898" s="100">
        <f>'Innlegging av opplysninger'!$B$4*X898</f>
        <v>213564</v>
      </c>
      <c r="AB898" s="1"/>
      <c r="AC898" s="1">
        <f>'Innlegging av opplysninger'!$B$5*X898</f>
        <v>215206.80000000002</v>
      </c>
      <c r="AD898" s="1">
        <f>'Innlegging av opplysninger'!$B$5*Y898</f>
        <v>0</v>
      </c>
      <c r="AE898" s="1">
        <f>'Innlegging av opplysninger'!$B$5*Z898</f>
        <v>30774.572400000001</v>
      </c>
      <c r="AF898" s="1">
        <f>'Innlegging av opplysninger'!$B$5*AA898</f>
        <v>27976.884000000002</v>
      </c>
      <c r="AG898" s="1"/>
      <c r="AH898" s="1">
        <f>'Innlegging av opplysninger'!$C$11*SUM(X898:AG898)</f>
        <v>89879.220943199995</v>
      </c>
      <c r="AI898" s="1">
        <f>'Innlegging av opplysninger'!$C$13*(((X898+Z898+AC898+AE898)*Data!M898)+(Z898+AE898)*(1-Data!M898)*1.8/12+Y898+AD898+AA898+AB898+AF898+AG898)</f>
        <v>14632.546752719998</v>
      </c>
      <c r="AJ898" s="1">
        <f>'Innlegging av opplysninger'!$C$13*((X898+Z898+AC898+AE898)*(1-Data!M898)-(Z898+AE898)*(1-Data!M898)*1.8/12)</f>
        <v>108360.07138008</v>
      </c>
      <c r="AK898" s="83">
        <f t="shared" si="134"/>
        <v>1487000</v>
      </c>
      <c r="AL898" s="83">
        <f t="shared" si="135"/>
        <v>241000</v>
      </c>
      <c r="AM898" s="83">
        <f t="shared" si="136"/>
        <v>1794000</v>
      </c>
    </row>
    <row r="899" spans="1:39">
      <c r="A899" t="str">
        <f t="shared" si="130"/>
        <v>3034Helse/pleie/omsorg</v>
      </c>
      <c r="B899" s="6" t="str">
        <f>Data!A899</f>
        <v>3034</v>
      </c>
      <c r="C899" s="7" t="str">
        <f>Data!B899</f>
        <v>Nes kommune</v>
      </c>
      <c r="D899" s="7" t="str">
        <f>Data!C899</f>
        <v>Helse/pleie/omsorg</v>
      </c>
      <c r="E899" s="1">
        <f>Data!D899</f>
        <v>475.24273530317191</v>
      </c>
      <c r="F899" s="1">
        <f>Data!E899+Data!F899</f>
        <v>44569.97153392421</v>
      </c>
      <c r="G899" s="1">
        <f>Data!G899</f>
        <v>723.53095472494783</v>
      </c>
      <c r="H899" s="1">
        <f t="shared" si="131"/>
        <v>231071511.09999982</v>
      </c>
      <c r="I899" s="1">
        <f t="shared" si="132"/>
        <v>3751121.7818181776</v>
      </c>
      <c r="J899" s="1">
        <f t="shared" si="133"/>
        <v>28178715.94581816</v>
      </c>
      <c r="K899" s="1">
        <f>'Innlegging av opplysninger'!$B$4*H899</f>
        <v>30039296.442999978</v>
      </c>
      <c r="L899" s="1"/>
      <c r="M899" s="1">
        <f>'Innlegging av opplysninger'!$B$5*H899</f>
        <v>30270367.954099976</v>
      </c>
      <c r="N899" s="1">
        <f>'Innlegging av opplysninger'!$B$5*I899</f>
        <v>491396.95341818128</v>
      </c>
      <c r="O899" s="1">
        <f>'Innlegging av opplysninger'!$B$5*J899</f>
        <v>3691411.7889021789</v>
      </c>
      <c r="P899" s="1">
        <f>'Innlegging av opplysninger'!$B$5*K899</f>
        <v>3935147.834032997</v>
      </c>
      <c r="Q899" s="1"/>
      <c r="R899" s="1">
        <f>'Innlegging av opplysninger'!$C$11*SUM(H899:Q899)</f>
        <v>12594300.8524414</v>
      </c>
      <c r="S899" s="1">
        <f>'Innlegging av opplysninger'!$C$13*(((H899+J899+M899+O899)*Data!H899)+(J899+O899)*(1-Data!H899)*1.8/12+I899+N899+K899+L899+P899+Q899)</f>
        <v>2329458.5636994392</v>
      </c>
      <c r="T899" s="1">
        <f>'Innlegging av opplysninger'!$C$13*((H899+J899+M899+O899)*(1-Data!H899)-(J899+O899)*(1-Data!H899)*1.8/12)</f>
        <v>14904847.865957208</v>
      </c>
      <c r="U899" s="1">
        <f>Data!I899</f>
        <v>53.134199999999971</v>
      </c>
      <c r="V899" s="1">
        <f>Data!J899+Data!K899</f>
        <v>47090.767716461371</v>
      </c>
      <c r="W899" s="1">
        <f>Data!L899</f>
        <v>786.52318092678581</v>
      </c>
      <c r="X899" s="1">
        <f t="shared" si="137"/>
        <v>27295966.581818182</v>
      </c>
      <c r="Y899" s="100">
        <f t="shared" si="138"/>
        <v>455904.87272727274</v>
      </c>
      <c r="Z899" s="100">
        <f t="shared" si="139"/>
        <v>3968517.6179999993</v>
      </c>
      <c r="AA899" s="100">
        <f>'Innlegging av opplysninger'!$B$4*X899</f>
        <v>3548475.6556363637</v>
      </c>
      <c r="AB899" s="1"/>
      <c r="AC899" s="1">
        <f>'Innlegging av opplysninger'!$B$5*X899</f>
        <v>3575771.6222181818</v>
      </c>
      <c r="AD899" s="1">
        <f>'Innlegging av opplysninger'!$B$5*Y899</f>
        <v>59723.538327272734</v>
      </c>
      <c r="AE899" s="1">
        <f>'Innlegging av opplysninger'!$B$5*Z899</f>
        <v>519875.80795799993</v>
      </c>
      <c r="AF899" s="1">
        <f>'Innlegging av opplysninger'!$B$5*AA899</f>
        <v>464850.31088836363</v>
      </c>
      <c r="AG899" s="1"/>
      <c r="AH899" s="1">
        <f>'Innlegging av opplysninger'!$C$11*SUM(X899:AG899)</f>
        <v>1515785.2682877982</v>
      </c>
      <c r="AI899" s="1">
        <f>'Innlegging av opplysninger'!$C$13*(((X899+Z899+AC899+AE899)*Data!M899)+(Z899+AE899)*(1-Data!M899)*1.8/12+Y899+AD899+AA899+AB899+AF899+AG899)</f>
        <v>318210.79680810019</v>
      </c>
      <c r="AJ899" s="1">
        <f>'Innlegging av opplysninger'!$C$13*((X899+Z899+AC899+AE899)*(1-Data!M899)-(Z899+AE899)*(1-Data!M899)*1.8/12)</f>
        <v>1756021.6755857291</v>
      </c>
      <c r="AK899" s="83">
        <f t="shared" si="134"/>
        <v>14110000</v>
      </c>
      <c r="AL899" s="83">
        <f t="shared" si="135"/>
        <v>2648000</v>
      </c>
      <c r="AM899" s="83">
        <f t="shared" si="136"/>
        <v>16661000</v>
      </c>
    </row>
    <row r="900" spans="1:39">
      <c r="A900" t="str">
        <f t="shared" si="130"/>
        <v>3034Samferdsel og teknikk</v>
      </c>
      <c r="B900" s="6" t="str">
        <f>Data!A900</f>
        <v>3034</v>
      </c>
      <c r="C900" s="7" t="str">
        <f>Data!B900</f>
        <v>Nes kommune</v>
      </c>
      <c r="D900" s="7" t="str">
        <f>Data!C900</f>
        <v>Samferdsel og teknikk</v>
      </c>
      <c r="E900" s="1">
        <f>Data!D900</f>
        <v>60.664900000000024</v>
      </c>
      <c r="F900" s="1">
        <f>Data!E900+Data!F900</f>
        <v>48290.084038161534</v>
      </c>
      <c r="G900" s="1">
        <f>Data!G900</f>
        <v>99.90637089981189</v>
      </c>
      <c r="H900" s="1">
        <f t="shared" si="131"/>
        <v>31958324.936363637</v>
      </c>
      <c r="I900" s="1">
        <f t="shared" si="132"/>
        <v>66117.927272727276</v>
      </c>
      <c r="J900" s="1">
        <f t="shared" si="133"/>
        <v>3842933.1436363636</v>
      </c>
      <c r="K900" s="1">
        <f>'Innlegging av opplysninger'!$B$4*H900</f>
        <v>4154582.241727273</v>
      </c>
      <c r="L900" s="1"/>
      <c r="M900" s="1">
        <f>'Innlegging av opplysninger'!$B$5*H900</f>
        <v>4186540.5666636368</v>
      </c>
      <c r="N900" s="1">
        <f>'Innlegging av opplysninger'!$B$5*I900</f>
        <v>8661.4484727272738</v>
      </c>
      <c r="O900" s="1">
        <f>'Innlegging av opplysninger'!$B$5*J900</f>
        <v>503424.24181636365</v>
      </c>
      <c r="P900" s="1">
        <f>'Innlegging av opplysninger'!$B$5*K900</f>
        <v>544250.27366627275</v>
      </c>
      <c r="Q900" s="1"/>
      <c r="R900" s="1">
        <f>'Innlegging av opplysninger'!$C$11*SUM(H900:Q900)</f>
        <v>1720063.721625522</v>
      </c>
      <c r="S900" s="1">
        <f>'Innlegging av opplysninger'!$C$13*(((H900+J900+M900+O900)*Data!H900)+(J900+O900)*(1-Data!H900)*1.8/12+I900+N900+K900+L900+P900+Q900)</f>
        <v>355457.33134170278</v>
      </c>
      <c r="T900" s="1">
        <f>'Innlegging av opplysninger'!$C$13*((H900+J900+M900+O900)*(1-Data!H900)-(J900+O900)*(1-Data!H900)*1.8/12)</f>
        <v>1998314.0771984851</v>
      </c>
      <c r="U900" s="1">
        <f>Data!I900</f>
        <v>12.149999999999999</v>
      </c>
      <c r="V900" s="1">
        <f>Data!J900+Data!K900</f>
        <v>51196.309739369011</v>
      </c>
      <c r="W900" s="1">
        <f>Data!L900</f>
        <v>103.85843621399179</v>
      </c>
      <c r="X900" s="1">
        <f t="shared" si="137"/>
        <v>6785838.1454545455</v>
      </c>
      <c r="Y900" s="100">
        <f t="shared" si="138"/>
        <v>13765.963636363638</v>
      </c>
      <c r="Z900" s="100">
        <f t="shared" si="139"/>
        <v>972343.38760000002</v>
      </c>
      <c r="AA900" s="100">
        <f>'Innlegging av opplysninger'!$B$4*X900</f>
        <v>882158.95890909096</v>
      </c>
      <c r="AB900" s="1"/>
      <c r="AC900" s="1">
        <f>'Innlegging av opplysninger'!$B$5*X900</f>
        <v>888944.79705454549</v>
      </c>
      <c r="AD900" s="1">
        <f>'Innlegging av opplysninger'!$B$5*Y900</f>
        <v>1803.3412363636367</v>
      </c>
      <c r="AE900" s="1">
        <f>'Innlegging av opplysninger'!$B$5*Z900</f>
        <v>127376.98377560001</v>
      </c>
      <c r="AF900" s="1">
        <f>'Innlegging av opplysninger'!$B$5*AA900</f>
        <v>115562.82361709092</v>
      </c>
      <c r="AG900" s="1"/>
      <c r="AH900" s="1">
        <f>'Innlegging av opplysninger'!$C$11*SUM(X900:AG900)</f>
        <v>371936.1872487769</v>
      </c>
      <c r="AI900" s="1">
        <f>'Innlegging av opplysninger'!$C$13*(((X900+Z900+AC900+AE900)*Data!M900)+(Z900+AE900)*(1-Data!M900)*1.8/12+Y900+AD900+AA900+AB900+AF900+AG900)</f>
        <v>61268.95544147295</v>
      </c>
      <c r="AJ900" s="1">
        <f>'Innlegging av opplysninger'!$C$13*((X900+Z900+AC900+AE900)*(1-Data!M900)-(Z900+AE900)*(1-Data!M900)*1.8/12)</f>
        <v>447696.35342527425</v>
      </c>
      <c r="AK900" s="83">
        <f t="shared" si="134"/>
        <v>2092000</v>
      </c>
      <c r="AL900" s="83">
        <f t="shared" si="135"/>
        <v>417000</v>
      </c>
      <c r="AM900" s="83">
        <f t="shared" si="136"/>
        <v>2446000</v>
      </c>
    </row>
    <row r="901" spans="1:39">
      <c r="A901" t="str">
        <f t="shared" si="130"/>
        <v>3034Annet</v>
      </c>
      <c r="B901" s="6" t="str">
        <f>Data!A901</f>
        <v>3034</v>
      </c>
      <c r="C901" s="7" t="str">
        <f>Data!B901</f>
        <v>Nes kommune</v>
      </c>
      <c r="D901" s="7" t="str">
        <f>Data!C901</f>
        <v>Annet</v>
      </c>
      <c r="E901" s="1">
        <f>Data!D901</f>
        <v>33.090000000000003</v>
      </c>
      <c r="F901" s="1">
        <f>Data!E901+Data!F901</f>
        <v>48353.204190591328</v>
      </c>
      <c r="G901" s="1">
        <f>Data!G901</f>
        <v>77.600785735871852</v>
      </c>
      <c r="H901" s="1">
        <f t="shared" si="131"/>
        <v>17454627.56363637</v>
      </c>
      <c r="I901" s="1">
        <f t="shared" si="132"/>
        <v>28012.472727272725</v>
      </c>
      <c r="J901" s="1">
        <f t="shared" si="133"/>
        <v>2097916.8043636372</v>
      </c>
      <c r="K901" s="1">
        <f>'Innlegging av opplysninger'!$B$4*H901</f>
        <v>2269101.5832727281</v>
      </c>
      <c r="L901" s="1"/>
      <c r="M901" s="1">
        <f>'Innlegging av opplysninger'!$B$5*H901</f>
        <v>2286556.2108363644</v>
      </c>
      <c r="N901" s="1">
        <f>'Innlegging av opplysninger'!$B$5*I901</f>
        <v>3669.6339272727273</v>
      </c>
      <c r="O901" s="1">
        <f>'Innlegging av opplysninger'!$B$5*J901</f>
        <v>274827.1013716365</v>
      </c>
      <c r="P901" s="1">
        <f>'Innlegging av opplysninger'!$B$5*K901</f>
        <v>297252.30740872741</v>
      </c>
      <c r="Q901" s="1"/>
      <c r="R901" s="1">
        <f>'Innlegging av opplysninger'!$C$11*SUM(H901:Q901)</f>
        <v>939054.61974667246</v>
      </c>
      <c r="S901" s="1">
        <f>'Innlegging av opplysninger'!$C$13*(((H901+J901+M901+O901)*Data!H901)+(J901+O901)*(1-Data!H901)*1.8/12+I901+N901+K901+L901+P901+Q901)</f>
        <v>165896.99973358223</v>
      </c>
      <c r="T901" s="1">
        <f>'Innlegging av opplysninger'!$C$13*((H901+J901+M901+O901)*(1-Data!H901)-(J901+O901)*(1-Data!H901)*1.8/12)</f>
        <v>1119125.1114987063</v>
      </c>
      <c r="U901" s="1">
        <f>Data!I901</f>
        <v>1.55</v>
      </c>
      <c r="V901" s="1">
        <f>Data!J901+Data!K901</f>
        <v>41797.946236559132</v>
      </c>
      <c r="W901" s="1">
        <f>Data!L901</f>
        <v>270.21290322580643</v>
      </c>
      <c r="X901" s="1">
        <f t="shared" si="137"/>
        <v>706765.27272727247</v>
      </c>
      <c r="Y901" s="100">
        <f t="shared" si="138"/>
        <v>4569.0545454545454</v>
      </c>
      <c r="Z901" s="100">
        <f t="shared" si="139"/>
        <v>101720.80879999996</v>
      </c>
      <c r="AA901" s="100">
        <f>'Innlegging av opplysninger'!$B$4*X901</f>
        <v>91879.485454545429</v>
      </c>
      <c r="AB901" s="1"/>
      <c r="AC901" s="1">
        <f>'Innlegging av opplysninger'!$B$5*X901</f>
        <v>92586.250727272694</v>
      </c>
      <c r="AD901" s="1">
        <f>'Innlegging av opplysninger'!$B$5*Y901</f>
        <v>598.54614545454547</v>
      </c>
      <c r="AE901" s="1">
        <f>'Innlegging av opplysninger'!$B$5*Z901</f>
        <v>13325.425952799995</v>
      </c>
      <c r="AF901" s="1">
        <f>'Innlegging av opplysninger'!$B$5*AA901</f>
        <v>12036.212594545452</v>
      </c>
      <c r="AG901" s="1"/>
      <c r="AH901" s="1">
        <f>'Innlegging av opplysninger'!$C$11*SUM(X901:AG901)</f>
        <v>38892.280163999116</v>
      </c>
      <c r="AI901" s="1">
        <f>'Innlegging av opplysninger'!$C$13*(((X901+Z901+AC901+AE901)*Data!M901)+(Z901+AE901)*(1-Data!M901)*1.8/12+Y901+AD901+AA901+AB901+AF901+AG901)</f>
        <v>6569.6921655518372</v>
      </c>
      <c r="AJ901" s="1">
        <f>'Innlegging av opplysninger'!$C$13*((X901+Z901+AC901+AE901)*(1-Data!M901)-(Z901+AE901)*(1-Data!M901)*1.8/12)</f>
        <v>46651.322795710104</v>
      </c>
      <c r="AK901" s="83">
        <f t="shared" si="134"/>
        <v>978000</v>
      </c>
      <c r="AL901" s="83">
        <f t="shared" si="135"/>
        <v>172000</v>
      </c>
      <c r="AM901" s="83">
        <f t="shared" si="136"/>
        <v>1166000</v>
      </c>
    </row>
    <row r="902" spans="1:39">
      <c r="A902" t="str">
        <f t="shared" ref="A902:A965" si="140">CONCATENATE(B902,D902)</f>
        <v>3035Alle</v>
      </c>
      <c r="B902" s="6" t="str">
        <f>Data!A902</f>
        <v>3035</v>
      </c>
      <c r="C902" s="7" t="str">
        <f>Data!B902</f>
        <v>Eidsvoll kommune</v>
      </c>
      <c r="D902" s="7" t="str">
        <f>Data!C902</f>
        <v>Alle</v>
      </c>
      <c r="E902" s="1">
        <f>Data!D902</f>
        <v>1335.1226674287652</v>
      </c>
      <c r="F902" s="1">
        <f>Data!E902+Data!F902</f>
        <v>46957.706696398585</v>
      </c>
      <c r="G902" s="1">
        <f>Data!G902</f>
        <v>466.63666582774181</v>
      </c>
      <c r="H902" s="1">
        <f t="shared" ref="H902:H965" si="141">F902*(11-1/11)*E902</f>
        <v>683937803.13636291</v>
      </c>
      <c r="I902" s="1">
        <f t="shared" ref="I902:I965" si="142">G902*(11-1/11)*E902</f>
        <v>6796551.1636363622</v>
      </c>
      <c r="J902" s="1">
        <f t="shared" ref="J902:J965" si="143">(H902+I902)*0.12</f>
        <v>82888122.515999898</v>
      </c>
      <c r="K902" s="1">
        <f>'Innlegging av opplysninger'!$B$4*H902</f>
        <v>88911914.407727182</v>
      </c>
      <c r="L902" s="1"/>
      <c r="M902" s="1">
        <f>'Innlegging av opplysninger'!$B$5*H902</f>
        <v>89595852.210863546</v>
      </c>
      <c r="N902" s="1">
        <f>'Innlegging av opplysninger'!$B$5*I902</f>
        <v>890348.20243636344</v>
      </c>
      <c r="O902" s="1">
        <f>'Innlegging av opplysninger'!$B$5*J902</f>
        <v>10858344.049595987</v>
      </c>
      <c r="P902" s="1">
        <f>'Innlegging av opplysninger'!$B$5*K902</f>
        <v>11647460.787412262</v>
      </c>
      <c r="Q902" s="1"/>
      <c r="R902" s="1">
        <f>'Innlegging av opplysninger'!$C$11*SUM(H902:Q902)</f>
        <v>37070003.066013306</v>
      </c>
      <c r="S902" s="1">
        <f>'Innlegging av opplysninger'!$C$13*(((H902+J902+M902+O902)*Data!H902)+(J902+O902)*(1-Data!H902)*1.8/12+I902+N902+K902+L902+P902+Q902)</f>
        <v>7371667.6723978398</v>
      </c>
      <c r="T902" s="1">
        <f>'Innlegging av opplysninger'!$C$13*((H902+J902+M902+O902)*(1-Data!H902)-(J902+O902)*(1-Data!H902)*1.8/12)</f>
        <v>43355704.944251955</v>
      </c>
      <c r="U902" s="1">
        <f>Data!I902</f>
        <v>162.45680000000002</v>
      </c>
      <c r="V902" s="1">
        <f>Data!J902+Data!K902</f>
        <v>47883.841878784588</v>
      </c>
      <c r="W902" s="1">
        <f>Data!L902</f>
        <v>647.92344795662586</v>
      </c>
      <c r="X902" s="1">
        <f t="shared" si="137"/>
        <v>84862426.072727263</v>
      </c>
      <c r="Y902" s="100">
        <f t="shared" si="138"/>
        <v>1148286.218181818</v>
      </c>
      <c r="Z902" s="100">
        <f t="shared" si="139"/>
        <v>12299531.857599998</v>
      </c>
      <c r="AA902" s="100">
        <f>'Innlegging av opplysninger'!$B$4*X902</f>
        <v>11032115.389454545</v>
      </c>
      <c r="AB902" s="1"/>
      <c r="AC902" s="1">
        <f>'Innlegging av opplysninger'!$B$5*X902</f>
        <v>11116977.815527271</v>
      </c>
      <c r="AD902" s="1">
        <f>'Innlegging av opplysninger'!$B$5*Y902</f>
        <v>150425.49458181817</v>
      </c>
      <c r="AE902" s="1">
        <f>'Innlegging av opplysninger'!$B$5*Z902</f>
        <v>1611238.6733455998</v>
      </c>
      <c r="AF902" s="1">
        <f>'Innlegging av opplysninger'!$B$5*AA902</f>
        <v>1445207.1160185456</v>
      </c>
      <c r="AG902" s="1"/>
      <c r="AH902" s="1">
        <f>'Innlegging av opplysninger'!$C$11*SUM(X902:AG902)</f>
        <v>4699315.9282226004</v>
      </c>
      <c r="AI902" s="1">
        <f>'Innlegging av opplysninger'!$C$13*(((X902+Z902+AC902+AE902)*Data!M902)+(Z902+AE902)*(1-Data!M902)*1.8/12+Y902+AD902+AA902+AB902+AF902+AG902)</f>
        <v>1014596.5694782436</v>
      </c>
      <c r="AJ902" s="1">
        <f>'Innlegging av opplysninger'!$C$13*((X902+Z902+AC902+AE902)*(1-Data!M902)-(Z902+AE902)*(1-Data!M902)*1.8/12)</f>
        <v>5416046.2796684727</v>
      </c>
      <c r="AK902" s="83">
        <f t="shared" ref="AK902:AK965" si="144">ROUND(AH902+R902,-3)</f>
        <v>41769000</v>
      </c>
      <c r="AL902" s="83">
        <f t="shared" ref="AL902:AL965" si="145">ROUND(AI902+S902,-3)</f>
        <v>8386000</v>
      </c>
      <c r="AM902" s="83">
        <f t="shared" ref="AM902:AM965" si="146">ROUND(AJ902+T902,-3)</f>
        <v>48772000</v>
      </c>
    </row>
    <row r="903" spans="1:39">
      <c r="A903" t="str">
        <f t="shared" si="140"/>
        <v>3035Administrasjon</v>
      </c>
      <c r="B903" s="6" t="str">
        <f>Data!A903</f>
        <v>3035</v>
      </c>
      <c r="C903" s="7" t="str">
        <f>Data!B903</f>
        <v>Eidsvoll kommune</v>
      </c>
      <c r="D903" s="7" t="str">
        <f>Data!C903</f>
        <v>Administrasjon</v>
      </c>
      <c r="E903" s="1">
        <f>Data!D903</f>
        <v>56.7</v>
      </c>
      <c r="F903" s="1">
        <f>Data!E903+Data!F903</f>
        <v>53852.339564961767</v>
      </c>
      <c r="G903" s="1">
        <f>Data!G903</f>
        <v>0</v>
      </c>
      <c r="H903" s="1">
        <f t="shared" si="141"/>
        <v>33310119.854545437</v>
      </c>
      <c r="I903" s="1">
        <f t="shared" si="142"/>
        <v>0</v>
      </c>
      <c r="J903" s="1">
        <f t="shared" si="143"/>
        <v>3997214.3825454521</v>
      </c>
      <c r="K903" s="1">
        <f>'Innlegging av opplysninger'!$B$4*H903</f>
        <v>4330315.5810909066</v>
      </c>
      <c r="L903" s="1"/>
      <c r="M903" s="1">
        <f>'Innlegging av opplysninger'!$B$5*H903</f>
        <v>4363625.7009454528</v>
      </c>
      <c r="N903" s="1">
        <f>'Innlegging av opplysninger'!$B$5*I903</f>
        <v>0</v>
      </c>
      <c r="O903" s="1">
        <f>'Innlegging av opplysninger'!$B$5*J903</f>
        <v>523635.08411345427</v>
      </c>
      <c r="P903" s="1">
        <f>'Innlegging av opplysninger'!$B$5*K903</f>
        <v>567271.34112290875</v>
      </c>
      <c r="Q903" s="1"/>
      <c r="R903" s="1">
        <f>'Innlegging av opplysninger'!$C$11*SUM(H903:Q903)</f>
        <v>1789502.9138858172</v>
      </c>
      <c r="S903" s="1">
        <f>'Innlegging av opplysninger'!$C$13*(((H903+J903+M903+O903)*Data!H903)+(J903+O903)*(1-Data!H903)*1.8/12+I903+N903+K903+L903+P903+Q903)</f>
        <v>481188.43388281285</v>
      </c>
      <c r="T903" s="1">
        <f>'Innlegging av opplysninger'!$C$13*((H903+J903+M903+O903)*(1-Data!H903)-(J903+O903)*(1-Data!H903)*1.8/12)</f>
        <v>1967605.0272240946</v>
      </c>
      <c r="U903" s="1">
        <f>Data!I903</f>
        <v>9.6499999999999986</v>
      </c>
      <c r="V903" s="1">
        <f>Data!J903+Data!K903</f>
        <v>57621.37271157169</v>
      </c>
      <c r="W903" s="1">
        <f>Data!L903</f>
        <v>63.928497409326432</v>
      </c>
      <c r="X903" s="1">
        <f t="shared" ref="X903:X966" si="147">V903*(11-1/11)*U903</f>
        <v>6065959.0545454556</v>
      </c>
      <c r="Y903" s="100">
        <f t="shared" ref="Y903:Y966" si="148">W903*(11-1/11)*U903</f>
        <v>6729.9272727272719</v>
      </c>
      <c r="Z903" s="100">
        <f t="shared" ref="Z903:Z966" si="149">(X903+Y903)*0.143</f>
        <v>868394.52440000011</v>
      </c>
      <c r="AA903" s="100">
        <f>'Innlegging av opplysninger'!$B$4*X903</f>
        <v>788574.67709090922</v>
      </c>
      <c r="AB903" s="1"/>
      <c r="AC903" s="1">
        <f>'Innlegging av opplysninger'!$B$5*X903</f>
        <v>794640.63614545472</v>
      </c>
      <c r="AD903" s="1">
        <f>'Innlegging av opplysninger'!$B$5*Y903</f>
        <v>881.62047272727261</v>
      </c>
      <c r="AE903" s="1">
        <f>'Innlegging av opplysninger'!$B$5*Z903</f>
        <v>113759.68269640002</v>
      </c>
      <c r="AF903" s="1">
        <f>'Innlegging av opplysninger'!$B$5*AA903</f>
        <v>103303.28269890911</v>
      </c>
      <c r="AG903" s="1"/>
      <c r="AH903" s="1">
        <f>'Innlegging av opplysninger'!$C$11*SUM(X903:AG903)</f>
        <v>332205.24940225814</v>
      </c>
      <c r="AI903" s="1">
        <f>'Innlegging av opplysninger'!$C$13*(((X903+Z903+AC903+AE903)*Data!M903)+(Z903+AE903)*(1-Data!M903)*1.8/12+Y903+AD903+AA903+AB903+AF903+AG903)</f>
        <v>114910.24709728528</v>
      </c>
      <c r="AJ903" s="1">
        <f>'Innlegging av opplysninger'!$C$13*((X903+Z903+AC903+AE903)*(1-Data!M903)-(Z903+AE903)*(1-Data!M903)*1.8/12)</f>
        <v>339686.40997948911</v>
      </c>
      <c r="AK903" s="83">
        <f t="shared" si="144"/>
        <v>2122000</v>
      </c>
      <c r="AL903" s="83">
        <f t="shared" si="145"/>
        <v>596000</v>
      </c>
      <c r="AM903" s="83">
        <f t="shared" si="146"/>
        <v>2307000</v>
      </c>
    </row>
    <row r="904" spans="1:39">
      <c r="A904" t="str">
        <f t="shared" si="140"/>
        <v>3035Undervisning</v>
      </c>
      <c r="B904" s="6" t="str">
        <f>Data!A904</f>
        <v>3035</v>
      </c>
      <c r="C904" s="7" t="str">
        <f>Data!B904</f>
        <v>Eidsvoll kommune</v>
      </c>
      <c r="D904" s="7" t="str">
        <f>Data!C904</f>
        <v>Undervisning</v>
      </c>
      <c r="E904" s="1">
        <f>Data!D904</f>
        <v>459.48657663056036</v>
      </c>
      <c r="F904" s="1">
        <f>Data!E904+Data!F904</f>
        <v>45810.407279697625</v>
      </c>
      <c r="G904" s="1">
        <f>Data!G904</f>
        <v>5.6046033354975728</v>
      </c>
      <c r="H904" s="1">
        <f t="shared" si="141"/>
        <v>229628369.61818141</v>
      </c>
      <c r="I904" s="1">
        <f t="shared" si="142"/>
        <v>28093.527272727268</v>
      </c>
      <c r="J904" s="1">
        <f t="shared" si="143"/>
        <v>27558775.577454496</v>
      </c>
      <c r="K904" s="1">
        <f>'Innlegging av opplysninger'!$B$4*H904</f>
        <v>29851688.050363585</v>
      </c>
      <c r="L904" s="1"/>
      <c r="M904" s="1">
        <f>'Innlegging av opplysninger'!$B$5*H904</f>
        <v>30081316.419981766</v>
      </c>
      <c r="N904" s="1">
        <f>'Innlegging av opplysninger'!$B$5*I904</f>
        <v>3680.2520727272722</v>
      </c>
      <c r="O904" s="1">
        <f>'Innlegging av opplysninger'!$B$5*J904</f>
        <v>3610199.6006465391</v>
      </c>
      <c r="P904" s="1">
        <f>'Innlegging av opplysninger'!$B$5*K904</f>
        <v>3910571.1345976298</v>
      </c>
      <c r="Q904" s="1"/>
      <c r="R904" s="1">
        <f>'Innlegging av opplysninger'!$C$11*SUM(H904:Q904)</f>
        <v>12337562.378861696</v>
      </c>
      <c r="S904" s="1">
        <f>'Innlegging av opplysninger'!$C$13*(((H904+J904+M904+O904)*Data!H904)+(J904+O904)*(1-Data!H904)*1.8/12+I904+N904+K904+L904+P904+Q904)</f>
        <v>2153210.5132969604</v>
      </c>
      <c r="T904" s="1">
        <f>'Innlegging av opplysninger'!$C$13*((H904+J904+M904+O904)*(1-Data!H904)-(J904+O904)*(1-Data!H904)*1.8/12)</f>
        <v>14729769.584092727</v>
      </c>
      <c r="U904" s="1">
        <f>Data!I904</f>
        <v>40.800200000000004</v>
      </c>
      <c r="V904" s="1">
        <f>Data!J904+Data!K904</f>
        <v>46219.54253083728</v>
      </c>
      <c r="W904" s="1">
        <f>Data!L904</f>
        <v>0</v>
      </c>
      <c r="X904" s="1">
        <f t="shared" si="147"/>
        <v>20571999.045454551</v>
      </c>
      <c r="Y904" s="100">
        <f t="shared" si="148"/>
        <v>0</v>
      </c>
      <c r="Z904" s="100">
        <f t="shared" si="149"/>
        <v>2941795.8635000004</v>
      </c>
      <c r="AA904" s="100">
        <f>'Innlegging av opplysninger'!$B$4*X904</f>
        <v>2674359.8759090914</v>
      </c>
      <c r="AB904" s="1"/>
      <c r="AC904" s="1">
        <f>'Innlegging av opplysninger'!$B$5*X904</f>
        <v>2694931.8749545463</v>
      </c>
      <c r="AD904" s="1">
        <f>'Innlegging av opplysninger'!$B$5*Y904</f>
        <v>0</v>
      </c>
      <c r="AE904" s="1">
        <f>'Innlegging av opplysninger'!$B$5*Z904</f>
        <v>385375.25811850006</v>
      </c>
      <c r="AF904" s="1">
        <f>'Innlegging av opplysninger'!$B$5*AA904</f>
        <v>350341.14374409098</v>
      </c>
      <c r="AG904" s="1"/>
      <c r="AH904" s="1">
        <f>'Innlegging av opplysninger'!$C$11*SUM(X904:AG904)</f>
        <v>1125514.5163438695</v>
      </c>
      <c r="AI904" s="1">
        <f>'Innlegging av opplysninger'!$C$13*(((X904+Z904+AC904+AE904)*Data!M904)+(Z904+AE904)*(1-Data!M904)*1.8/12+Y904+AD904+AA904+AB904+AF904+AG904)</f>
        <v>206805.42886234177</v>
      </c>
      <c r="AJ904" s="1">
        <f>'Innlegging av opplysninger'!$C$13*((X904+Z904+AC904+AE904)*(1-Data!M904)-(Z904+AE904)*(1-Data!M904)*1.8/12)</f>
        <v>1333372.3303450586</v>
      </c>
      <c r="AK904" s="83">
        <f t="shared" si="144"/>
        <v>13463000</v>
      </c>
      <c r="AL904" s="83">
        <f t="shared" si="145"/>
        <v>2360000</v>
      </c>
      <c r="AM904" s="83">
        <f t="shared" si="146"/>
        <v>16063000</v>
      </c>
    </row>
    <row r="905" spans="1:39">
      <c r="A905" t="str">
        <f t="shared" si="140"/>
        <v>3035Barnehager</v>
      </c>
      <c r="B905" s="6" t="str">
        <f>Data!A905</f>
        <v>3035</v>
      </c>
      <c r="C905" s="7" t="str">
        <f>Data!B905</f>
        <v>Eidsvoll kommune</v>
      </c>
      <c r="D905" s="7" t="str">
        <f>Data!C905</f>
        <v>Barnehager</v>
      </c>
      <c r="E905" s="1">
        <f>Data!D905</f>
        <v>149.82307228915658</v>
      </c>
      <c r="F905" s="1">
        <f>Data!E905+Data!F905</f>
        <v>42386.465602198288</v>
      </c>
      <c r="G905" s="1">
        <f>Data!G905</f>
        <v>7.0960365700426591</v>
      </c>
      <c r="H905" s="1">
        <f t="shared" si="141"/>
        <v>69277860.00000003</v>
      </c>
      <c r="I905" s="1">
        <f t="shared" si="142"/>
        <v>11598</v>
      </c>
      <c r="J905" s="1">
        <f t="shared" si="143"/>
        <v>8314734.9600000037</v>
      </c>
      <c r="K905" s="1">
        <f>'Innlegging av opplysninger'!$B$4*H905</f>
        <v>9006121.8000000045</v>
      </c>
      <c r="L905" s="1"/>
      <c r="M905" s="1">
        <f>'Innlegging av opplysninger'!$B$5*H905</f>
        <v>9075399.6600000039</v>
      </c>
      <c r="N905" s="1">
        <f>'Innlegging av opplysninger'!$B$5*I905</f>
        <v>1519.338</v>
      </c>
      <c r="O905" s="1">
        <f>'Innlegging av opplysninger'!$B$5*J905</f>
        <v>1089230.2797600005</v>
      </c>
      <c r="P905" s="1">
        <f>'Innlegging av opplysninger'!$B$5*K905</f>
        <v>1179801.9558000006</v>
      </c>
      <c r="Q905" s="1"/>
      <c r="R905" s="1">
        <f>'Innlegging av opplysninger'!$C$11*SUM(H905:Q905)</f>
        <v>3722338.1077552815</v>
      </c>
      <c r="S905" s="1">
        <f>'Innlegging av opplysninger'!$C$13*(((H905+J905+M905+O905)*Data!H905)+(J905+O905)*(1-Data!H905)*1.8/12+I905+N905+K905+L905+P905+Q905)</f>
        <v>630278.03973155038</v>
      </c>
      <c r="T905" s="1">
        <f>'Innlegging av opplysninger'!$C$13*((H905+J905+M905+O905)*(1-Data!H905)-(J905+O905)*(1-Data!H905)*1.8/12)</f>
        <v>4463447.791933571</v>
      </c>
      <c r="U905" s="1">
        <f>Data!I905</f>
        <v>10.9</v>
      </c>
      <c r="V905" s="1">
        <f>Data!J905+Data!K905</f>
        <v>41202.14067278288</v>
      </c>
      <c r="W905" s="1">
        <f>Data!L905</f>
        <v>0</v>
      </c>
      <c r="X905" s="1">
        <f t="shared" si="147"/>
        <v>4899309.0909090908</v>
      </c>
      <c r="Y905" s="100">
        <f t="shared" si="148"/>
        <v>0</v>
      </c>
      <c r="Z905" s="100">
        <f t="shared" si="149"/>
        <v>700601.2</v>
      </c>
      <c r="AA905" s="100">
        <f>'Innlegging av opplysninger'!$B$4*X905</f>
        <v>636910.18181818188</v>
      </c>
      <c r="AB905" s="1"/>
      <c r="AC905" s="1">
        <f>'Innlegging av opplysninger'!$B$5*X905</f>
        <v>641809.49090909096</v>
      </c>
      <c r="AD905" s="1">
        <f>'Innlegging av opplysninger'!$B$5*Y905</f>
        <v>0</v>
      </c>
      <c r="AE905" s="1">
        <f>'Innlegging av opplysninger'!$B$5*Z905</f>
        <v>91778.757199999993</v>
      </c>
      <c r="AF905" s="1">
        <f>'Innlegging av opplysninger'!$B$5*AA905</f>
        <v>83435.233818181834</v>
      </c>
      <c r="AG905" s="1"/>
      <c r="AH905" s="1">
        <f>'Innlegging av opplysninger'!$C$11*SUM(X905:AG905)</f>
        <v>268046.07027687272</v>
      </c>
      <c r="AI905" s="1">
        <f>'Innlegging av opplysninger'!$C$13*(((X905+Z905+AC905+AE905)*Data!M905)+(Z905+AE905)*(1-Data!M905)*1.8/12+Y905+AD905+AA905+AB905+AF905+AG905)</f>
        <v>44486.298863802549</v>
      </c>
      <c r="AJ905" s="1">
        <f>'Innlegging av opplysninger'!$C$13*((X905+Z905+AC905+AE905)*(1-Data!M905)-(Z905+AE905)*(1-Data!M905)*1.8/12)</f>
        <v>322313.58677823382</v>
      </c>
      <c r="AK905" s="83">
        <f t="shared" si="144"/>
        <v>3990000</v>
      </c>
      <c r="AL905" s="83">
        <f t="shared" si="145"/>
        <v>675000</v>
      </c>
      <c r="AM905" s="83">
        <f t="shared" si="146"/>
        <v>4786000</v>
      </c>
    </row>
    <row r="906" spans="1:39">
      <c r="A906" t="str">
        <f t="shared" si="140"/>
        <v>3035Helse/pleie/omsorg</v>
      </c>
      <c r="B906" s="6" t="str">
        <f>Data!A906</f>
        <v>3035</v>
      </c>
      <c r="C906" s="7" t="str">
        <f>Data!B906</f>
        <v>Eidsvoll kommune</v>
      </c>
      <c r="D906" s="7" t="str">
        <f>Data!C906</f>
        <v>Helse/pleie/omsorg</v>
      </c>
      <c r="E906" s="1">
        <f>Data!D906</f>
        <v>573.15361850905003</v>
      </c>
      <c r="F906" s="1">
        <f>Data!E906+Data!F906</f>
        <v>48140.26645411647</v>
      </c>
      <c r="G906" s="1">
        <f>Data!G906</f>
        <v>1047.5696403380894</v>
      </c>
      <c r="H906" s="1">
        <f t="shared" si="141"/>
        <v>301001104.51818204</v>
      </c>
      <c r="I906" s="1">
        <f t="shared" si="142"/>
        <v>6550018.1454545455</v>
      </c>
      <c r="J906" s="1">
        <f t="shared" si="143"/>
        <v>36906134.719636388</v>
      </c>
      <c r="K906" s="1">
        <f>'Innlegging av opplysninger'!$B$4*H906</f>
        <v>39130143.587363668</v>
      </c>
      <c r="L906" s="1"/>
      <c r="M906" s="1">
        <f>'Innlegging av opplysninger'!$B$5*H906</f>
        <v>39431144.69188185</v>
      </c>
      <c r="N906" s="1">
        <f>'Innlegging av opplysninger'!$B$5*I906</f>
        <v>858052.37705454545</v>
      </c>
      <c r="O906" s="1">
        <f>'Innlegging av opplysninger'!$B$5*J906</f>
        <v>4834703.6482723672</v>
      </c>
      <c r="P906" s="1">
        <f>'Innlegging av opplysninger'!$B$5*K906</f>
        <v>5126048.8099446408</v>
      </c>
      <c r="Q906" s="1"/>
      <c r="R906" s="1">
        <f>'Innlegging av opplysninger'!$C$11*SUM(H906:Q906)</f>
        <v>16485819.318916021</v>
      </c>
      <c r="S906" s="1">
        <f>'Innlegging av opplysninger'!$C$13*(((H906+J906+M906+O906)*Data!H906)+(J906+O906)*(1-Data!H906)*1.8/12+I906+N906+K906+L906+P906+Q906)</f>
        <v>3588240.7124968679</v>
      </c>
      <c r="T906" s="1">
        <f>'Innlegging av opplysninger'!$C$13*((H906+J906+M906+O906)*(1-Data!H906)-(J906+O906)*(1-Data!H906)*1.8/12)</f>
        <v>18971301.513388213</v>
      </c>
      <c r="U906" s="1">
        <f>Data!I906</f>
        <v>84.340600000000023</v>
      </c>
      <c r="V906" s="1">
        <f>Data!J906+Data!K906</f>
        <v>47874.251596107504</v>
      </c>
      <c r="W906" s="1">
        <f>Data!L906</f>
        <v>1206.0163195424261</v>
      </c>
      <c r="X906" s="1">
        <f t="shared" si="147"/>
        <v>44048106.590909079</v>
      </c>
      <c r="Y906" s="100">
        <f t="shared" si="148"/>
        <v>1109630.6181818179</v>
      </c>
      <c r="Z906" s="100">
        <f t="shared" si="149"/>
        <v>6457556.4208999975</v>
      </c>
      <c r="AA906" s="100">
        <f>'Innlegging av opplysninger'!$B$4*X906</f>
        <v>5726253.8568181805</v>
      </c>
      <c r="AB906" s="1"/>
      <c r="AC906" s="1">
        <f>'Innlegging av opplysninger'!$B$5*X906</f>
        <v>5770301.9634090895</v>
      </c>
      <c r="AD906" s="1">
        <f>'Innlegging av opplysninger'!$B$5*Y906</f>
        <v>145361.61098181814</v>
      </c>
      <c r="AE906" s="1">
        <f>'Innlegging av opplysninger'!$B$5*Z906</f>
        <v>845939.89113789971</v>
      </c>
      <c r="AF906" s="1">
        <f>'Innlegging av opplysninger'!$B$5*AA906</f>
        <v>750139.25524318172</v>
      </c>
      <c r="AG906" s="1"/>
      <c r="AH906" s="1">
        <f>'Innlegging av opplysninger'!$C$11*SUM(X906:AG906)</f>
        <v>2464425.0278880801</v>
      </c>
      <c r="AI906" s="1">
        <f>'Innlegging av opplysninger'!$C$13*(((X906+Z906+AC906+AE906)*Data!M906)+(Z906+AE906)*(1-Data!M906)*1.8/12+Y906+AD906+AA906+AB906+AF906+AG906)</f>
        <v>533305.7266564609</v>
      </c>
      <c r="AJ906" s="1">
        <f>'Innlegging av opplysninger'!$C$13*((X906+Z906+AC906+AE906)*(1-Data!M906)-(Z906+AE906)*(1-Data!M906)*1.8/12)</f>
        <v>2839065.3641377538</v>
      </c>
      <c r="AK906" s="83">
        <f t="shared" si="144"/>
        <v>18950000</v>
      </c>
      <c r="AL906" s="83">
        <f t="shared" si="145"/>
        <v>4122000</v>
      </c>
      <c r="AM906" s="83">
        <f t="shared" si="146"/>
        <v>21810000</v>
      </c>
    </row>
    <row r="907" spans="1:39">
      <c r="A907" t="str">
        <f t="shared" si="140"/>
        <v>3035Samferdsel og teknikk</v>
      </c>
      <c r="B907" s="6" t="str">
        <f>Data!A907</f>
        <v>3035</v>
      </c>
      <c r="C907" s="7" t="str">
        <f>Data!B907</f>
        <v>Eidsvoll kommune</v>
      </c>
      <c r="D907" s="7" t="str">
        <f>Data!C907</f>
        <v>Samferdsel og teknikk</v>
      </c>
      <c r="E907" s="1">
        <f>Data!D907</f>
        <v>71.05</v>
      </c>
      <c r="F907" s="1">
        <f>Data!E907+Data!F907</f>
        <v>49770.36481351158</v>
      </c>
      <c r="G907" s="1">
        <f>Data!G907</f>
        <v>151.25390570021113</v>
      </c>
      <c r="H907" s="1">
        <f t="shared" si="141"/>
        <v>38576557.309090883</v>
      </c>
      <c r="I907" s="1">
        <f t="shared" si="142"/>
        <v>117235.52727272727</v>
      </c>
      <c r="J907" s="1">
        <f t="shared" si="143"/>
        <v>4643255.1403636327</v>
      </c>
      <c r="K907" s="1">
        <f>'Innlegging av opplysninger'!$B$4*H907</f>
        <v>5014952.4501818148</v>
      </c>
      <c r="L907" s="1"/>
      <c r="M907" s="1">
        <f>'Innlegging av opplysninger'!$B$5*H907</f>
        <v>5053529.0074909059</v>
      </c>
      <c r="N907" s="1">
        <f>'Innlegging av opplysninger'!$B$5*I907</f>
        <v>15357.854072727272</v>
      </c>
      <c r="O907" s="1">
        <f>'Innlegging av opplysninger'!$B$5*J907</f>
        <v>608266.42338763596</v>
      </c>
      <c r="P907" s="1">
        <f>'Innlegging av opplysninger'!$B$5*K907</f>
        <v>656958.77097381779</v>
      </c>
      <c r="Q907" s="1"/>
      <c r="R907" s="1">
        <f>'Innlegging av opplysninger'!$C$11*SUM(H907:Q907)</f>
        <v>2078072.2743476972</v>
      </c>
      <c r="S907" s="1">
        <f>'Innlegging av opplysninger'!$C$13*(((H907+J907+M907+O907)*Data!H907)+(J907+O907)*(1-Data!H907)*1.8/12+I907+N907+K907+L907+P907+Q907)</f>
        <v>407932.38587765751</v>
      </c>
      <c r="T907" s="1">
        <f>'Innlegging av opplysninger'!$C$13*((H907+J907+M907+O907)*(1-Data!H907)-(J907+O907)*(1-Data!H907)*1.8/12)</f>
        <v>2435745.4632297182</v>
      </c>
      <c r="U907" s="1">
        <f>Data!I907</f>
        <v>11.7</v>
      </c>
      <c r="V907" s="1">
        <f>Data!J907+Data!K907</f>
        <v>54780.098860398866</v>
      </c>
      <c r="W907" s="1">
        <f>Data!L907</f>
        <v>179.93675213675212</v>
      </c>
      <c r="X907" s="1">
        <f t="shared" si="147"/>
        <v>6991932.6181818172</v>
      </c>
      <c r="Y907" s="100">
        <f t="shared" si="148"/>
        <v>22966.472727272721</v>
      </c>
      <c r="Z907" s="100">
        <f t="shared" si="149"/>
        <v>1003130.5699999997</v>
      </c>
      <c r="AA907" s="100">
        <f>'Innlegging av opplysninger'!$B$4*X907</f>
        <v>908951.24036363629</v>
      </c>
      <c r="AB907" s="1"/>
      <c r="AC907" s="1">
        <f>'Innlegging av opplysninger'!$B$5*X907</f>
        <v>915943.17298181809</v>
      </c>
      <c r="AD907" s="1">
        <f>'Innlegging av opplysninger'!$B$5*Y907</f>
        <v>3008.6079272727266</v>
      </c>
      <c r="AE907" s="1">
        <f>'Innlegging av opplysninger'!$B$5*Z907</f>
        <v>131410.10466999997</v>
      </c>
      <c r="AF907" s="1">
        <f>'Innlegging av opplysninger'!$B$5*AA907</f>
        <v>119072.61248763636</v>
      </c>
      <c r="AG907" s="1"/>
      <c r="AH907" s="1">
        <f>'Innlegging av opplysninger'!$C$11*SUM(X907:AG907)</f>
        <v>383663.78517489909</v>
      </c>
      <c r="AI907" s="1">
        <f>'Innlegging av opplysninger'!$C$13*(((X907+Z907+AC907+AE907)*Data!M907)+(Z907+AE907)*(1-Data!M907)*1.8/12+Y907+AD907+AA907+AB907+AF907+AG907)</f>
        <v>94139.516015536923</v>
      </c>
      <c r="AJ907" s="1">
        <f>'Innlegging av opplysninger'!$C$13*((X907+Z907+AC907+AE907)*(1-Data!M907)-(Z907+AE907)*(1-Data!M907)*1.8/12)</f>
        <v>430874.08475011459</v>
      </c>
      <c r="AK907" s="83">
        <f t="shared" si="144"/>
        <v>2462000</v>
      </c>
      <c r="AL907" s="83">
        <f t="shared" si="145"/>
        <v>502000</v>
      </c>
      <c r="AM907" s="83">
        <f t="shared" si="146"/>
        <v>2867000</v>
      </c>
    </row>
    <row r="908" spans="1:39">
      <c r="A908" t="str">
        <f t="shared" si="140"/>
        <v>3035Annet</v>
      </c>
      <c r="B908" s="6" t="str">
        <f>Data!A908</f>
        <v>3035</v>
      </c>
      <c r="C908" s="7" t="str">
        <f>Data!B908</f>
        <v>Eidsvoll kommune</v>
      </c>
      <c r="D908" s="7" t="str">
        <f>Data!C908</f>
        <v>Annet</v>
      </c>
      <c r="E908" s="1">
        <f>Data!D908</f>
        <v>24.909399999999998</v>
      </c>
      <c r="F908" s="1">
        <f>Data!E908+Data!F908</f>
        <v>44689.190359195054</v>
      </c>
      <c r="G908" s="1">
        <f>Data!G908</f>
        <v>329.75021477835674</v>
      </c>
      <c r="H908" s="1">
        <f t="shared" si="141"/>
        <v>12143791.836363634</v>
      </c>
      <c r="I908" s="1">
        <f t="shared" si="142"/>
        <v>89605.963636363624</v>
      </c>
      <c r="J908" s="1">
        <f t="shared" si="143"/>
        <v>1468007.7359999996</v>
      </c>
      <c r="K908" s="1">
        <f>'Innlegging av opplysninger'!$B$4*H908</f>
        <v>1578692.9387272724</v>
      </c>
      <c r="L908" s="1"/>
      <c r="M908" s="1">
        <f>'Innlegging av opplysninger'!$B$5*H908</f>
        <v>1590836.7305636362</v>
      </c>
      <c r="N908" s="1">
        <f>'Innlegging av opplysninger'!$B$5*I908</f>
        <v>11738.381236363635</v>
      </c>
      <c r="O908" s="1">
        <f>'Innlegging av opplysninger'!$B$5*J908</f>
        <v>192309.01341599994</v>
      </c>
      <c r="P908" s="1">
        <f>'Innlegging av opplysninger'!$B$5*K908</f>
        <v>206808.7749732727</v>
      </c>
      <c r="Q908" s="1"/>
      <c r="R908" s="1">
        <f>'Innlegging av opplysninger'!$C$11*SUM(H908:Q908)</f>
        <v>656708.07224682858</v>
      </c>
      <c r="S908" s="1">
        <f>'Innlegging av opplysninger'!$C$13*(((H908+J908+M908+O908)*Data!H908)+(J908+O908)*(1-Data!H908)*1.8/12+I908+N908+K908+L908+P908+Q908)</f>
        <v>111066.46569125497</v>
      </c>
      <c r="T908" s="1">
        <f>'Innlegging av opplysninger'!$C$13*((H908+J908+M908+O908)*(1-Data!H908)-(J908+O908)*(1-Data!H908)*1.8/12)</f>
        <v>787586.68580440525</v>
      </c>
      <c r="U908" s="1">
        <f>Data!I908</f>
        <v>5.0659999999999998</v>
      </c>
      <c r="V908" s="1">
        <f>Data!J908+Data!K908</f>
        <v>41348.066192920123</v>
      </c>
      <c r="W908" s="1">
        <f>Data!L908</f>
        <v>162.11212001579156</v>
      </c>
      <c r="X908" s="1">
        <f t="shared" si="147"/>
        <v>2285119.6727272728</v>
      </c>
      <c r="Y908" s="100">
        <f t="shared" si="148"/>
        <v>8959.1999999999989</v>
      </c>
      <c r="Z908" s="100">
        <f t="shared" si="149"/>
        <v>328053.27880000003</v>
      </c>
      <c r="AA908" s="100">
        <f>'Innlegging av opplysninger'!$B$4*X908</f>
        <v>297065.55745454546</v>
      </c>
      <c r="AB908" s="1"/>
      <c r="AC908" s="1">
        <f>'Innlegging av opplysninger'!$B$5*X908</f>
        <v>299350.67712727276</v>
      </c>
      <c r="AD908" s="1">
        <f>'Innlegging av opplysninger'!$B$5*Y908</f>
        <v>1173.6551999999999</v>
      </c>
      <c r="AE908" s="1">
        <f>'Innlegging av opplysninger'!$B$5*Z908</f>
        <v>42974.979522800008</v>
      </c>
      <c r="AF908" s="1">
        <f>'Innlegging av opplysninger'!$B$5*AA908</f>
        <v>38915.588026545454</v>
      </c>
      <c r="AG908" s="1"/>
      <c r="AH908" s="1">
        <f>'Innlegging av opplysninger'!$C$11*SUM(X908:AG908)</f>
        <v>125461.27913662059</v>
      </c>
      <c r="AI908" s="1">
        <f>'Innlegging av opplysninger'!$C$13*(((X908+Z908+AC908+AE908)*Data!M908)+(Z908+AE908)*(1-Data!M908)*1.8/12+Y908+AD908+AA908+AB908+AF908+AG908)</f>
        <v>20891.94845033457</v>
      </c>
      <c r="AJ908" s="1">
        <f>'Innlegging av opplysninger'!$C$13*((X908+Z908+AC908+AE908)*(1-Data!M908)-(Z908+AE908)*(1-Data!M908)*1.8/12)</f>
        <v>150791.90721030414</v>
      </c>
      <c r="AK908" s="83">
        <f t="shared" si="144"/>
        <v>782000</v>
      </c>
      <c r="AL908" s="83">
        <f t="shared" si="145"/>
        <v>132000</v>
      </c>
      <c r="AM908" s="83">
        <f t="shared" si="146"/>
        <v>938000</v>
      </c>
    </row>
    <row r="909" spans="1:39">
      <c r="A909" t="str">
        <f t="shared" si="140"/>
        <v>3036Alle</v>
      </c>
      <c r="B909" s="6" t="str">
        <f>Data!A909</f>
        <v>3036</v>
      </c>
      <c r="C909" s="7" t="str">
        <f>Data!B909</f>
        <v>Nannestad kommune</v>
      </c>
      <c r="D909" s="7" t="str">
        <f>Data!C909</f>
        <v>Alle</v>
      </c>
      <c r="E909" s="1">
        <f>Data!D909</f>
        <v>649.32298153045451</v>
      </c>
      <c r="F909" s="1">
        <f>Data!E909+Data!F909</f>
        <v>46360.290418513061</v>
      </c>
      <c r="G909" s="1">
        <f>Data!G909</f>
        <v>324.33313773004448</v>
      </c>
      <c r="H909" s="1">
        <f t="shared" si="141"/>
        <v>328394203.62727267</v>
      </c>
      <c r="I909" s="1">
        <f t="shared" si="142"/>
        <v>2297421.3818181823</v>
      </c>
      <c r="J909" s="1">
        <f t="shared" si="143"/>
        <v>39682995.001090899</v>
      </c>
      <c r="K909" s="1">
        <f>'Innlegging av opplysninger'!$B$4*H909</f>
        <v>42691246.47154545</v>
      </c>
      <c r="L909" s="1"/>
      <c r="M909" s="1">
        <f>'Innlegging av opplysninger'!$B$5*H909</f>
        <v>43019640.675172724</v>
      </c>
      <c r="N909" s="1">
        <f>'Innlegging av opplysninger'!$B$5*I909</f>
        <v>300962.20101818192</v>
      </c>
      <c r="O909" s="1">
        <f>'Innlegging av opplysninger'!$B$5*J909</f>
        <v>5198472.3451429084</v>
      </c>
      <c r="P909" s="1">
        <f>'Innlegging av opplysninger'!$B$5*K909</f>
        <v>5592553.2877724543</v>
      </c>
      <c r="Q909" s="1"/>
      <c r="R909" s="1">
        <f>'Innlegging av opplysninger'!$C$11*SUM(H909:Q909)</f>
        <v>17752744.809651673</v>
      </c>
      <c r="S909" s="1">
        <f>'Innlegging av opplysninger'!$C$13*(((H909+J909+M909+O909)*Data!H909)+(J909+O909)*(1-Data!H909)*1.8/12+I909+N909+K909+L909+P909+Q909)</f>
        <v>3293667.344010348</v>
      </c>
      <c r="T909" s="1">
        <f>'Innlegging av opplysninger'!$C$13*((H909+J909+M909+O909)*(1-Data!H909)-(J909+O909)*(1-Data!H909)*1.8/12)</f>
        <v>20999562.395512991</v>
      </c>
      <c r="U909" s="1">
        <f>Data!I909</f>
        <v>77.603699999999989</v>
      </c>
      <c r="V909" s="1">
        <f>Data!J909+Data!K909</f>
        <v>46841.443159282389</v>
      </c>
      <c r="W909" s="1">
        <f>Data!L909</f>
        <v>391.02568563096867</v>
      </c>
      <c r="X909" s="1">
        <f t="shared" si="147"/>
        <v>39655301.481818207</v>
      </c>
      <c r="Y909" s="100">
        <f t="shared" si="148"/>
        <v>331036.79999999993</v>
      </c>
      <c r="Z909" s="100">
        <f t="shared" si="149"/>
        <v>5718046.3743000031</v>
      </c>
      <c r="AA909" s="100">
        <f>'Innlegging av opplysninger'!$B$4*X909</f>
        <v>5155189.1926363669</v>
      </c>
      <c r="AB909" s="1"/>
      <c r="AC909" s="1">
        <f>'Innlegging av opplysninger'!$B$5*X909</f>
        <v>5194844.4941181857</v>
      </c>
      <c r="AD909" s="1">
        <f>'Innlegging av opplysninger'!$B$5*Y909</f>
        <v>43365.820799999994</v>
      </c>
      <c r="AE909" s="1">
        <f>'Innlegging av opplysninger'!$B$5*Z909</f>
        <v>749064.07503330044</v>
      </c>
      <c r="AF909" s="1">
        <f>'Innlegging av opplysninger'!$B$5*AA909</f>
        <v>675329.78423536406</v>
      </c>
      <c r="AG909" s="1"/>
      <c r="AH909" s="1">
        <f>'Innlegging av opplysninger'!$C$11*SUM(X909:AG909)</f>
        <v>2185842.7648717738</v>
      </c>
      <c r="AI909" s="1">
        <f>'Innlegging av opplysninger'!$C$13*(((X909+Z909+AC909+AE909)*Data!M909)+(Z909+AE909)*(1-Data!M909)*1.8/12+Y909+AD909+AA909+AB909+AF909+AG909)</f>
        <v>414582.20348943549</v>
      </c>
      <c r="AJ909" s="1">
        <f>'Innlegging av opplysninger'!$C$13*((X909+Z909+AC909+AE909)*(1-Data!M909)-(Z909+AE909)*(1-Data!M909)*1.8/12)</f>
        <v>2576571.0537035186</v>
      </c>
      <c r="AK909" s="83">
        <f t="shared" si="144"/>
        <v>19939000</v>
      </c>
      <c r="AL909" s="83">
        <f t="shared" si="145"/>
        <v>3708000</v>
      </c>
      <c r="AM909" s="83">
        <f t="shared" si="146"/>
        <v>23576000</v>
      </c>
    </row>
    <row r="910" spans="1:39">
      <c r="A910" t="str">
        <f t="shared" si="140"/>
        <v>3036Administrasjon</v>
      </c>
      <c r="B910" s="6" t="str">
        <f>Data!A910</f>
        <v>3036</v>
      </c>
      <c r="C910" s="7" t="str">
        <f>Data!B910</f>
        <v>Nannestad kommune</v>
      </c>
      <c r="D910" s="7" t="str">
        <f>Data!C910</f>
        <v>Administrasjon</v>
      </c>
      <c r="E910" s="1">
        <f>Data!D910</f>
        <v>33.719899999999996</v>
      </c>
      <c r="F910" s="1">
        <f>Data!E910+Data!F910</f>
        <v>54562.567875349581</v>
      </c>
      <c r="G910" s="1">
        <f>Data!G910</f>
        <v>0</v>
      </c>
      <c r="H910" s="1">
        <f t="shared" si="141"/>
        <v>20071029.081818182</v>
      </c>
      <c r="I910" s="1">
        <f t="shared" si="142"/>
        <v>0</v>
      </c>
      <c r="J910" s="1">
        <f t="shared" si="143"/>
        <v>2408523.4898181818</v>
      </c>
      <c r="K910" s="1">
        <f>'Innlegging av opplysninger'!$B$4*H910</f>
        <v>2609233.7806363637</v>
      </c>
      <c r="L910" s="1"/>
      <c r="M910" s="1">
        <f>'Innlegging av opplysninger'!$B$5*H910</f>
        <v>2629304.8097181818</v>
      </c>
      <c r="N910" s="1">
        <f>'Innlegging av opplysninger'!$B$5*I910</f>
        <v>0</v>
      </c>
      <c r="O910" s="1">
        <f>'Innlegging av opplysninger'!$B$5*J910</f>
        <v>315516.57716618181</v>
      </c>
      <c r="P910" s="1">
        <f>'Innlegging av opplysninger'!$B$5*K910</f>
        <v>341809.62526336365</v>
      </c>
      <c r="Q910" s="1"/>
      <c r="R910" s="1">
        <f>'Innlegging av opplysninger'!$C$11*SUM(H910:Q910)</f>
        <v>1078265.8598479771</v>
      </c>
      <c r="S910" s="1">
        <f>'Innlegging av opplysninger'!$C$13*(((H910+J910+M910+O910)*Data!H910)+(J910+O910)*(1-Data!H910)*1.8/12+I910+N910+K910+L910+P910+Q910)</f>
        <v>312100.36299567838</v>
      </c>
      <c r="T910" s="1">
        <f>'Innlegging av opplysninger'!$C$13*((H910+J910+M910+O910)*(1-Data!H910)-(J910+O910)*(1-Data!H910)*1.8/12)</f>
        <v>1163421.3399541851</v>
      </c>
      <c r="U910" s="1">
        <f>Data!I910</f>
        <v>5.8000000000000007</v>
      </c>
      <c r="V910" s="1">
        <f>Data!J910+Data!K910</f>
        <v>47768.3908045977</v>
      </c>
      <c r="W910" s="1">
        <f>Data!L910</f>
        <v>0</v>
      </c>
      <c r="X910" s="1">
        <f t="shared" si="147"/>
        <v>3022436.3636363638</v>
      </c>
      <c r="Y910" s="100">
        <f t="shared" si="148"/>
        <v>0</v>
      </c>
      <c r="Z910" s="100">
        <f t="shared" si="149"/>
        <v>432208.39999999997</v>
      </c>
      <c r="AA910" s="100">
        <f>'Innlegging av opplysninger'!$B$4*X910</f>
        <v>392916.72727272729</v>
      </c>
      <c r="AB910" s="1"/>
      <c r="AC910" s="1">
        <f>'Innlegging av opplysninger'!$B$5*X910</f>
        <v>395939.16363636369</v>
      </c>
      <c r="AD910" s="1">
        <f>'Innlegging av opplysninger'!$B$5*Y910</f>
        <v>0</v>
      </c>
      <c r="AE910" s="1">
        <f>'Innlegging av opplysninger'!$B$5*Z910</f>
        <v>56619.3004</v>
      </c>
      <c r="AF910" s="1">
        <f>'Innlegging av opplysninger'!$B$5*AA910</f>
        <v>51472.091272727281</v>
      </c>
      <c r="AG910" s="1"/>
      <c r="AH910" s="1">
        <f>'Innlegging av opplysninger'!$C$11*SUM(X910:AG910)</f>
        <v>165360.49775629095</v>
      </c>
      <c r="AI910" s="1">
        <f>'Innlegging av opplysninger'!$C$13*(((X910+Z910+AC910+AE910)*Data!M910)+(Z910+AE910)*(1-Data!M910)*1.8/12+Y910+AD910+AA910+AB910+AF910+AG910)</f>
        <v>26921.074627483638</v>
      </c>
      <c r="AJ910" s="1">
        <f>'Innlegging av opplysninger'!$C$13*((X910+Z910+AC910+AE910)*(1-Data!M910)-(Z910+AE910)*(1-Data!M910)*1.8/12)</f>
        <v>199361.71177586183</v>
      </c>
      <c r="AK910" s="83">
        <f t="shared" si="144"/>
        <v>1244000</v>
      </c>
      <c r="AL910" s="83">
        <f t="shared" si="145"/>
        <v>339000</v>
      </c>
      <c r="AM910" s="83">
        <f t="shared" si="146"/>
        <v>1363000</v>
      </c>
    </row>
    <row r="911" spans="1:39">
      <c r="A911" t="str">
        <f t="shared" si="140"/>
        <v>3036Undervisning</v>
      </c>
      <c r="B911" s="6" t="str">
        <f>Data!A911</f>
        <v>3036</v>
      </c>
      <c r="C911" s="7" t="str">
        <f>Data!B911</f>
        <v>Nannestad kommune</v>
      </c>
      <c r="D911" s="7" t="str">
        <f>Data!C911</f>
        <v>Undervisning</v>
      </c>
      <c r="E911" s="1">
        <f>Data!D911</f>
        <v>235.0759131672599</v>
      </c>
      <c r="F911" s="1">
        <f>Data!E911+Data!F911</f>
        <v>46637.793676743226</v>
      </c>
      <c r="G911" s="1">
        <f>Data!G911</f>
        <v>0</v>
      </c>
      <c r="H911" s="1">
        <f t="shared" si="141"/>
        <v>119600966.58181824</v>
      </c>
      <c r="I911" s="1">
        <f t="shared" si="142"/>
        <v>0</v>
      </c>
      <c r="J911" s="1">
        <f t="shared" si="143"/>
        <v>14352115.989818187</v>
      </c>
      <c r="K911" s="1">
        <f>'Innlegging av opplysninger'!$B$4*H911</f>
        <v>15548125.655636372</v>
      </c>
      <c r="L911" s="1"/>
      <c r="M911" s="1">
        <f>'Innlegging av opplysninger'!$B$5*H911</f>
        <v>15667726.62221819</v>
      </c>
      <c r="N911" s="1">
        <f>'Innlegging av opplysninger'!$B$5*I911</f>
        <v>0</v>
      </c>
      <c r="O911" s="1">
        <f>'Innlegging av opplysninger'!$B$5*J911</f>
        <v>1880127.1946661826</v>
      </c>
      <c r="P911" s="1">
        <f>'Innlegging av opplysninger'!$B$5*K911</f>
        <v>2036804.4608883648</v>
      </c>
      <c r="Q911" s="1"/>
      <c r="R911" s="1">
        <f>'Innlegging av opplysninger'!$C$11*SUM(H911:Q911)</f>
        <v>6425262.9271917297</v>
      </c>
      <c r="S911" s="1">
        <f>'Innlegging av opplysninger'!$C$13*(((H911+J911+M911+O911)*Data!H911)+(J911+O911)*(1-Data!H911)*1.8/12+I911+N911+K911+L911+P911+Q911)</f>
        <v>1117706.9156918614</v>
      </c>
      <c r="T911" s="1">
        <f>'Innlegging av opplysninger'!$C$13*((H911+J911+M911+O911)*(1-Data!H911)-(J911+O911)*(1-Data!H911)*1.8/12)</f>
        <v>7674758.1425705059</v>
      </c>
      <c r="U911" s="1">
        <f>Data!I911</f>
        <v>24.0945</v>
      </c>
      <c r="V911" s="1">
        <f>Data!J911+Data!K911</f>
        <v>47422.431986552954</v>
      </c>
      <c r="W911" s="1">
        <f>Data!L911</f>
        <v>0</v>
      </c>
      <c r="X911" s="1">
        <f t="shared" si="147"/>
        <v>12464943.136363639</v>
      </c>
      <c r="Y911" s="100">
        <f t="shared" si="148"/>
        <v>0</v>
      </c>
      <c r="Z911" s="100">
        <f t="shared" si="149"/>
        <v>1782486.8685000001</v>
      </c>
      <c r="AA911" s="100">
        <f>'Innlegging av opplysninger'!$B$4*X911</f>
        <v>1620442.6077272731</v>
      </c>
      <c r="AB911" s="1"/>
      <c r="AC911" s="1">
        <f>'Innlegging av opplysninger'!$B$5*X911</f>
        <v>1632907.5508636367</v>
      </c>
      <c r="AD911" s="1">
        <f>'Innlegging av opplysninger'!$B$5*Y911</f>
        <v>0</v>
      </c>
      <c r="AE911" s="1">
        <f>'Innlegging av opplysninger'!$B$5*Z911</f>
        <v>233505.77977350002</v>
      </c>
      <c r="AF911" s="1">
        <f>'Innlegging av opplysninger'!$B$5*AA911</f>
        <v>212277.98161227279</v>
      </c>
      <c r="AG911" s="1"/>
      <c r="AH911" s="1">
        <f>'Innlegging av opplysninger'!$C$11*SUM(X911:AG911)</f>
        <v>681969.42914393218</v>
      </c>
      <c r="AI911" s="1">
        <f>'Innlegging av opplysninger'!$C$13*(((X911+Z911+AC911+AE911)*Data!M911)+(Z911+AE911)*(1-Data!M911)*1.8/12+Y911+AD911+AA911+AB911+AF911+AG911)</f>
        <v>131780.77561586024</v>
      </c>
      <c r="AJ911" s="1">
        <f>'Innlegging av opplysninger'!$C$13*((X911+Z911+AC911+AE911)*(1-Data!M911)-(Z911+AE911)*(1-Data!M911)*1.8/12)</f>
        <v>801440.5484758364</v>
      </c>
      <c r="AK911" s="83">
        <f t="shared" si="144"/>
        <v>7107000</v>
      </c>
      <c r="AL911" s="83">
        <f t="shared" si="145"/>
        <v>1249000</v>
      </c>
      <c r="AM911" s="83">
        <f t="shared" si="146"/>
        <v>8476000</v>
      </c>
    </row>
    <row r="912" spans="1:39">
      <c r="A912" t="str">
        <f t="shared" si="140"/>
        <v>3036Barnehager</v>
      </c>
      <c r="B912" s="6" t="str">
        <f>Data!A912</f>
        <v>3036</v>
      </c>
      <c r="C912" s="7" t="str">
        <f>Data!B912</f>
        <v>Nannestad kommune</v>
      </c>
      <c r="D912" s="7" t="str">
        <f>Data!C912</f>
        <v>Barnehager</v>
      </c>
      <c r="E912" s="1">
        <f>Data!D912</f>
        <v>82.312668363195087</v>
      </c>
      <c r="F912" s="1">
        <f>Data!E912+Data!F912</f>
        <v>40313.797126483136</v>
      </c>
      <c r="G912" s="1">
        <f>Data!G912</f>
        <v>0</v>
      </c>
      <c r="H912" s="1">
        <f t="shared" si="141"/>
        <v>36200031.418181822</v>
      </c>
      <c r="I912" s="1">
        <f t="shared" si="142"/>
        <v>0</v>
      </c>
      <c r="J912" s="1">
        <f t="shared" si="143"/>
        <v>4344003.7701818189</v>
      </c>
      <c r="K912" s="1">
        <f>'Innlegging av opplysninger'!$B$4*H912</f>
        <v>4706004.0843636366</v>
      </c>
      <c r="L912" s="1"/>
      <c r="M912" s="1">
        <f>'Innlegging av opplysninger'!$B$5*H912</f>
        <v>4742204.1157818185</v>
      </c>
      <c r="N912" s="1">
        <f>'Innlegging av opplysninger'!$B$5*I912</f>
        <v>0</v>
      </c>
      <c r="O912" s="1">
        <f>'Innlegging av opplysninger'!$B$5*J912</f>
        <v>569064.49389381835</v>
      </c>
      <c r="P912" s="1">
        <f>'Innlegging av opplysninger'!$B$5*K912</f>
        <v>616486.5350516364</v>
      </c>
      <c r="Q912" s="1"/>
      <c r="R912" s="1">
        <f>'Innlegging av opplysninger'!$C$11*SUM(H912:Q912)</f>
        <v>1944756.1878632731</v>
      </c>
      <c r="S912" s="1">
        <f>'Innlegging av opplysninger'!$C$13*(((H912+J912+M912+O912)*Data!H912)+(J912+O912)*(1-Data!H912)*1.8/12+I912+N912+K912+L912+P912+Q912)</f>
        <v>322791.55974989326</v>
      </c>
      <c r="T912" s="1">
        <f>'Innlegging av opplysninger'!$C$13*((H912+J912+M912+O912)*(1-Data!H912)-(J912+O912)*(1-Data!H912)*1.8/12)</f>
        <v>2338453.7499577431</v>
      </c>
      <c r="U912" s="1">
        <f>Data!I912</f>
        <v>6.3333000000000004</v>
      </c>
      <c r="V912" s="1">
        <f>Data!J912+Data!K912</f>
        <v>40333.045568660891</v>
      </c>
      <c r="W912" s="1">
        <f>Data!L912</f>
        <v>0</v>
      </c>
      <c r="X912" s="1">
        <f t="shared" si="147"/>
        <v>2786632.1181818182</v>
      </c>
      <c r="Y912" s="100">
        <f t="shared" si="148"/>
        <v>0</v>
      </c>
      <c r="Z912" s="100">
        <f t="shared" si="149"/>
        <v>398488.39289999998</v>
      </c>
      <c r="AA912" s="100">
        <f>'Innlegging av opplysninger'!$B$4*X912</f>
        <v>362262.1753636364</v>
      </c>
      <c r="AB912" s="1"/>
      <c r="AC912" s="1">
        <f>'Innlegging av opplysninger'!$B$5*X912</f>
        <v>365048.80748181819</v>
      </c>
      <c r="AD912" s="1">
        <f>'Innlegging av opplysninger'!$B$5*Y912</f>
        <v>0</v>
      </c>
      <c r="AE912" s="1">
        <f>'Innlegging av opplysninger'!$B$5*Z912</f>
        <v>52201.979469899998</v>
      </c>
      <c r="AF912" s="1">
        <f>'Innlegging av opplysninger'!$B$5*AA912</f>
        <v>47456.344972636369</v>
      </c>
      <c r="AG912" s="1"/>
      <c r="AH912" s="1">
        <f>'Innlegging av opplysninger'!$C$11*SUM(X912:AG912)</f>
        <v>152459.41309805276</v>
      </c>
      <c r="AI912" s="1">
        <f>'Innlegging av opplysninger'!$C$13*(((X912+Z912+AC912+AE912)*Data!M912)+(Z912+AE912)*(1-Data!M912)*1.8/12+Y912+AD912+AA912+AB912+AF912+AG912)</f>
        <v>24820.747961971403</v>
      </c>
      <c r="AJ912" s="1">
        <f>'Innlegging av opplysninger'!$C$13*((X912+Z912+AC912+AE912)*(1-Data!M912)-(Z912+AE912)*(1-Data!M912)*1.8/12)</f>
        <v>183807.92259325867</v>
      </c>
      <c r="AK912" s="83">
        <f t="shared" si="144"/>
        <v>2097000</v>
      </c>
      <c r="AL912" s="83">
        <f t="shared" si="145"/>
        <v>348000</v>
      </c>
      <c r="AM912" s="83">
        <f t="shared" si="146"/>
        <v>2522000</v>
      </c>
    </row>
    <row r="913" spans="1:39">
      <c r="A913" t="str">
        <f t="shared" si="140"/>
        <v>3036Helse/pleie/omsorg</v>
      </c>
      <c r="B913" s="6" t="str">
        <f>Data!A913</f>
        <v>3036</v>
      </c>
      <c r="C913" s="7" t="str">
        <f>Data!B913</f>
        <v>Nannestad kommune</v>
      </c>
      <c r="D913" s="7" t="str">
        <f>Data!C913</f>
        <v>Helse/pleie/omsorg</v>
      </c>
      <c r="E913" s="1">
        <f>Data!D913</f>
        <v>248.8745000000001</v>
      </c>
      <c r="F913" s="1">
        <f>Data!E913+Data!F913</f>
        <v>46548.820583600689</v>
      </c>
      <c r="G913" s="1">
        <f>Data!G913</f>
        <v>846.19742078838908</v>
      </c>
      <c r="H913" s="1">
        <f t="shared" si="141"/>
        <v>126379793.98181818</v>
      </c>
      <c r="I913" s="1">
        <f t="shared" si="142"/>
        <v>2297421.3818181818</v>
      </c>
      <c r="J913" s="1">
        <f t="shared" si="143"/>
        <v>15441265.843636362</v>
      </c>
      <c r="K913" s="1">
        <f>'Innlegging av opplysninger'!$B$4*H913</f>
        <v>16429373.217636365</v>
      </c>
      <c r="L913" s="1"/>
      <c r="M913" s="1">
        <f>'Innlegging av opplysninger'!$B$5*H913</f>
        <v>16555753.011618182</v>
      </c>
      <c r="N913" s="1">
        <f>'Innlegging av opplysninger'!$B$5*I913</f>
        <v>300962.2010181818</v>
      </c>
      <c r="O913" s="1">
        <f>'Innlegging av opplysninger'!$B$5*J913</f>
        <v>2022805.8255163634</v>
      </c>
      <c r="P913" s="1">
        <f>'Innlegging av opplysninger'!$B$5*K913</f>
        <v>2152247.8915103641</v>
      </c>
      <c r="Q913" s="1"/>
      <c r="R913" s="1">
        <f>'Innlegging av opplysninger'!$C$11*SUM(H913:Q913)</f>
        <v>6900025.6874737423</v>
      </c>
      <c r="S913" s="1">
        <f>'Innlegging av opplysninger'!$C$13*(((H913+J913+M913+O913)*Data!H913)+(J913+O913)*(1-Data!H913)*1.8/12+I913+N913+K913+L913+P913+Q913)</f>
        <v>1303086.5174693777</v>
      </c>
      <c r="T913" s="1">
        <f>'Innlegging av opplysninger'!$C$13*((H913+J913+M913+O913)*(1-Data!H913)-(J913+O913)*(1-Data!H913)*1.8/12)</f>
        <v>8139053.8969683759</v>
      </c>
      <c r="U913" s="1">
        <f>Data!I913</f>
        <v>32.835900000000009</v>
      </c>
      <c r="V913" s="1">
        <f>Data!J913+Data!K913</f>
        <v>45723.813595282394</v>
      </c>
      <c r="W913" s="1">
        <f>Data!L913</f>
        <v>924.1421736574905</v>
      </c>
      <c r="X913" s="1">
        <f t="shared" si="147"/>
        <v>16378718.954545457</v>
      </c>
      <c r="Y913" s="100">
        <f t="shared" si="148"/>
        <v>331036.79999999999</v>
      </c>
      <c r="Z913" s="100">
        <f t="shared" si="149"/>
        <v>2389495.0729</v>
      </c>
      <c r="AA913" s="100">
        <f>'Innlegging av opplysninger'!$B$4*X913</f>
        <v>2129233.4640909093</v>
      </c>
      <c r="AB913" s="1"/>
      <c r="AC913" s="1">
        <f>'Innlegging av opplysninger'!$B$5*X913</f>
        <v>2145612.1830454548</v>
      </c>
      <c r="AD913" s="1">
        <f>'Innlegging av opplysninger'!$B$5*Y913</f>
        <v>43365.820800000001</v>
      </c>
      <c r="AE913" s="1">
        <f>'Innlegging av opplysninger'!$B$5*Z913</f>
        <v>313023.85454989999</v>
      </c>
      <c r="AF913" s="1">
        <f>'Innlegging av opplysninger'!$B$5*AA913</f>
        <v>278929.58379590913</v>
      </c>
      <c r="AG913" s="1"/>
      <c r="AH913" s="1">
        <f>'Innlegging av opplysninger'!$C$11*SUM(X913:AG913)</f>
        <v>912357.79788164992</v>
      </c>
      <c r="AI913" s="1">
        <f>'Innlegging av opplysninger'!$C$13*(((X913+Z913+AC913+AE913)*Data!M913)+(Z913+AE913)*(1-Data!M913)*1.8/12+Y913+AD913+AA913+AB913+AF913+AG913)</f>
        <v>166141.92876209016</v>
      </c>
      <c r="AJ913" s="1">
        <f>'Innlegging av opplysninger'!$C$13*((X913+Z913+AC913+AE913)*(1-Data!M913)-(Z913+AE913)*(1-Data!M913)*1.8/12)</f>
        <v>1082347.6893917467</v>
      </c>
      <c r="AK913" s="83">
        <f t="shared" si="144"/>
        <v>7812000</v>
      </c>
      <c r="AL913" s="83">
        <f t="shared" si="145"/>
        <v>1469000</v>
      </c>
      <c r="AM913" s="83">
        <f t="shared" si="146"/>
        <v>9221000</v>
      </c>
    </row>
    <row r="914" spans="1:39">
      <c r="A914" t="str">
        <f t="shared" si="140"/>
        <v>3036Samferdsel og teknikk</v>
      </c>
      <c r="B914" s="6" t="str">
        <f>Data!A914</f>
        <v>3036</v>
      </c>
      <c r="C914" s="7" t="str">
        <f>Data!B914</f>
        <v>Nannestad kommune</v>
      </c>
      <c r="D914" s="7" t="str">
        <f>Data!C914</f>
        <v>Samferdsel og teknikk</v>
      </c>
      <c r="E914" s="1">
        <f>Data!D914</f>
        <v>34.239999999999995</v>
      </c>
      <c r="F914" s="1">
        <f>Data!E914+Data!F914</f>
        <v>50230.954877336451</v>
      </c>
      <c r="G914" s="1">
        <f>Data!G914</f>
        <v>0</v>
      </c>
      <c r="H914" s="1">
        <f t="shared" si="141"/>
        <v>18762631.581818178</v>
      </c>
      <c r="I914" s="1">
        <f t="shared" si="142"/>
        <v>0</v>
      </c>
      <c r="J914" s="1">
        <f t="shared" si="143"/>
        <v>2251515.7898181812</v>
      </c>
      <c r="K914" s="1">
        <f>'Innlegging av opplysninger'!$B$4*H914</f>
        <v>2439142.1056363634</v>
      </c>
      <c r="L914" s="1"/>
      <c r="M914" s="1">
        <f>'Innlegging av opplysninger'!$B$5*H914</f>
        <v>2457904.7372181816</v>
      </c>
      <c r="N914" s="1">
        <f>'Innlegging av opplysninger'!$B$5*I914</f>
        <v>0</v>
      </c>
      <c r="O914" s="1">
        <f>'Innlegging av opplysninger'!$B$5*J914</f>
        <v>294948.56846618175</v>
      </c>
      <c r="P914" s="1">
        <f>'Innlegging av opplysninger'!$B$5*K914</f>
        <v>319527.61583836359</v>
      </c>
      <c r="Q914" s="1"/>
      <c r="R914" s="1">
        <f>'Innlegging av opplysninger'!$C$11*SUM(H914:Q914)</f>
        <v>1007975.4751542271</v>
      </c>
      <c r="S914" s="1">
        <f>'Innlegging av opplysninger'!$C$13*(((H914+J914+M914+O914)*Data!H914)+(J914+O914)*(1-Data!H914)*1.8/12+I914+N914+K914+L914+P914+Q914)</f>
        <v>173664.71448272202</v>
      </c>
      <c r="T914" s="1">
        <f>'Innlegging av opplysninger'!$C$13*((H914+J914+M914+O914)*(1-Data!H914)-(J914+O914)*(1-Data!H914)*1.8/12)</f>
        <v>1205670.1462546415</v>
      </c>
      <c r="U914" s="1">
        <f>Data!I914</f>
        <v>5.74</v>
      </c>
      <c r="V914" s="1">
        <f>Data!J914+Data!K914</f>
        <v>52992.915214866429</v>
      </c>
      <c r="W914" s="1">
        <f>Data!L914</f>
        <v>0</v>
      </c>
      <c r="X914" s="1">
        <f t="shared" si="147"/>
        <v>3318319.9999999991</v>
      </c>
      <c r="Y914" s="100">
        <f t="shared" si="148"/>
        <v>0</v>
      </c>
      <c r="Z914" s="100">
        <f t="shared" si="149"/>
        <v>474519.75999999983</v>
      </c>
      <c r="AA914" s="100">
        <f>'Innlegging av opplysninger'!$B$4*X914</f>
        <v>431381.59999999992</v>
      </c>
      <c r="AB914" s="1"/>
      <c r="AC914" s="1">
        <f>'Innlegging av opplysninger'!$B$5*X914</f>
        <v>434699.91999999987</v>
      </c>
      <c r="AD914" s="1">
        <f>'Innlegging av opplysninger'!$B$5*Y914</f>
        <v>0</v>
      </c>
      <c r="AE914" s="1">
        <f>'Innlegging av opplysninger'!$B$5*Z914</f>
        <v>62162.088559999982</v>
      </c>
      <c r="AF914" s="1">
        <f>'Innlegging av opplysninger'!$B$5*AA914</f>
        <v>56510.989599999994</v>
      </c>
      <c r="AG914" s="1"/>
      <c r="AH914" s="1">
        <f>'Innlegging av opplysninger'!$C$11*SUM(X914:AG914)</f>
        <v>181548.58561007993</v>
      </c>
      <c r="AI914" s="1">
        <f>'Innlegging av opplysninger'!$C$13*(((X914+Z914+AC914+AE914)*Data!M914)+(Z914+AE914)*(1-Data!M914)*1.8/12+Y914+AD914+AA914+AB914+AF914+AG914)</f>
        <v>48012.068709525811</v>
      </c>
      <c r="AJ914" s="1">
        <f>'Innlegging av opplysninger'!$C$13*((X914+Z914+AC914+AE914)*(1-Data!M914)-(Z914+AE914)*(1-Data!M914)*1.8/12)</f>
        <v>200422.8379147941</v>
      </c>
      <c r="AK914" s="83">
        <f t="shared" si="144"/>
        <v>1190000</v>
      </c>
      <c r="AL914" s="83">
        <f t="shared" si="145"/>
        <v>222000</v>
      </c>
      <c r="AM914" s="83">
        <f t="shared" si="146"/>
        <v>1406000</v>
      </c>
    </row>
    <row r="915" spans="1:39">
      <c r="A915" t="str">
        <f t="shared" si="140"/>
        <v>3036Annet</v>
      </c>
      <c r="B915" s="6" t="str">
        <f>Data!A915</f>
        <v>3036</v>
      </c>
      <c r="C915" s="7" t="str">
        <f>Data!B915</f>
        <v>Nannestad kommune</v>
      </c>
      <c r="D915" s="7" t="str">
        <f>Data!C915</f>
        <v>Annet</v>
      </c>
      <c r="E915" s="1">
        <f>Data!D915</f>
        <v>15.1</v>
      </c>
      <c r="F915" s="1">
        <f>Data!E915+Data!F915</f>
        <v>44799.812803531997</v>
      </c>
      <c r="G915" s="1">
        <f>Data!G915</f>
        <v>0</v>
      </c>
      <c r="H915" s="1">
        <f t="shared" si="141"/>
        <v>7379750.9818181796</v>
      </c>
      <c r="I915" s="1">
        <f t="shared" si="142"/>
        <v>0</v>
      </c>
      <c r="J915" s="1">
        <f t="shared" si="143"/>
        <v>885570.11781818152</v>
      </c>
      <c r="K915" s="1">
        <f>'Innlegging av opplysninger'!$B$4*H915</f>
        <v>959367.62763636338</v>
      </c>
      <c r="L915" s="1"/>
      <c r="M915" s="1">
        <f>'Innlegging av opplysninger'!$B$5*H915</f>
        <v>966747.37861818157</v>
      </c>
      <c r="N915" s="1">
        <f>'Innlegging av opplysninger'!$B$5*I915</f>
        <v>0</v>
      </c>
      <c r="O915" s="1">
        <f>'Innlegging av opplysninger'!$B$5*J915</f>
        <v>116009.68543418178</v>
      </c>
      <c r="P915" s="1">
        <f>'Innlegging av opplysninger'!$B$5*K915</f>
        <v>125677.15922036361</v>
      </c>
      <c r="Q915" s="1"/>
      <c r="R915" s="1">
        <f>'Innlegging av opplysninger'!$C$11*SUM(H915:Q915)</f>
        <v>396458.67212072713</v>
      </c>
      <c r="S915" s="1">
        <f>'Innlegging av opplysninger'!$C$13*(((H915+J915+M915+O915)*Data!H915)+(J915+O915)*(1-Data!H915)*1.8/12+I915+N915+K915+L915+P915+Q915)</f>
        <v>64234.651381918244</v>
      </c>
      <c r="T915" s="1">
        <f>'Innlegging av opplysninger'!$C$13*((H915+J915+M915+O915)*(1-Data!H915)-(J915+O915)*(1-Data!H915)*1.8/12)</f>
        <v>478287.74204644508</v>
      </c>
      <c r="U915" s="1">
        <f>Data!I915</f>
        <v>2.8000000000000003</v>
      </c>
      <c r="V915" s="1">
        <f>Data!J915+Data!K915</f>
        <v>55139.166666666672</v>
      </c>
      <c r="W915" s="1">
        <f>Data!L915</f>
        <v>0</v>
      </c>
      <c r="X915" s="1">
        <f t="shared" si="147"/>
        <v>1684250.9090909094</v>
      </c>
      <c r="Y915" s="100">
        <f t="shared" si="148"/>
        <v>0</v>
      </c>
      <c r="Z915" s="100">
        <f t="shared" si="149"/>
        <v>240847.88000000003</v>
      </c>
      <c r="AA915" s="100">
        <f>'Innlegging av opplysninger'!$B$4*X915</f>
        <v>218952.61818181822</v>
      </c>
      <c r="AB915" s="1"/>
      <c r="AC915" s="1">
        <f>'Innlegging av opplysninger'!$B$5*X915</f>
        <v>220636.86909090914</v>
      </c>
      <c r="AD915" s="1">
        <f>'Innlegging av opplysninger'!$B$5*Y915</f>
        <v>0</v>
      </c>
      <c r="AE915" s="1">
        <f>'Innlegging av opplysninger'!$B$5*Z915</f>
        <v>31551.072280000004</v>
      </c>
      <c r="AF915" s="1">
        <f>'Innlegging av opplysninger'!$B$5*AA915</f>
        <v>28682.792981818187</v>
      </c>
      <c r="AG915" s="1"/>
      <c r="AH915" s="1">
        <f>'Innlegging av opplysninger'!$C$11*SUM(X915:AG915)</f>
        <v>92147.041381767296</v>
      </c>
      <c r="AI915" s="1">
        <f>'Innlegging av opplysninger'!$C$13*(((X915+Z915+AC915+AE915)*Data!M915)+(Z915+AE915)*(1-Data!M915)*1.8/12+Y915+AD915+AA915+AB915+AF915+AG915)</f>
        <v>16868.917862117458</v>
      </c>
      <c r="AJ915" s="1">
        <f>'Innlegging av opplysninger'!$C$13*((X915+Z915+AC915+AE915)*(1-Data!M915)-(Z915+AE915)*(1-Data!M915)*1.8/12)</f>
        <v>109227.03350240621</v>
      </c>
      <c r="AK915" s="83">
        <f t="shared" si="144"/>
        <v>489000</v>
      </c>
      <c r="AL915" s="83">
        <f t="shared" si="145"/>
        <v>81000</v>
      </c>
      <c r="AM915" s="83">
        <f t="shared" si="146"/>
        <v>588000</v>
      </c>
    </row>
    <row r="916" spans="1:39">
      <c r="A916" t="str">
        <f t="shared" si="140"/>
        <v>3037Alle</v>
      </c>
      <c r="B916" s="6" t="str">
        <f>Data!A916</f>
        <v>3037</v>
      </c>
      <c r="C916" s="7" t="str">
        <f>Data!B916</f>
        <v>Hurdal kommune</v>
      </c>
      <c r="D916" s="7" t="str">
        <f>Data!C916</f>
        <v>Alle</v>
      </c>
      <c r="E916" s="1">
        <f>Data!D916</f>
        <v>134.59389999999996</v>
      </c>
      <c r="F916" s="1">
        <f>Data!E916+Data!F916</f>
        <v>48688.480780580227</v>
      </c>
      <c r="G916" s="1">
        <f>Data!G916</f>
        <v>483.59472457518507</v>
      </c>
      <c r="H916" s="1">
        <f t="shared" si="141"/>
        <v>71489154.690909103</v>
      </c>
      <c r="I916" s="1">
        <f t="shared" si="142"/>
        <v>710060.72727272706</v>
      </c>
      <c r="J916" s="1">
        <f t="shared" si="143"/>
        <v>8663905.8501818199</v>
      </c>
      <c r="K916" s="1">
        <f>'Innlegging av opplysninger'!$B$4*H916</f>
        <v>9293590.1098181829</v>
      </c>
      <c r="L916" s="1"/>
      <c r="M916" s="1">
        <f>'Innlegging av opplysninger'!$B$5*H916</f>
        <v>9365079.264509093</v>
      </c>
      <c r="N916" s="1">
        <f>'Innlegging av opplysninger'!$B$5*I916</f>
        <v>93017.955272727253</v>
      </c>
      <c r="O916" s="1">
        <f>'Innlegging av opplysninger'!$B$5*J916</f>
        <v>1134971.6663738184</v>
      </c>
      <c r="P916" s="1">
        <f>'Innlegging av opplysninger'!$B$5*K916</f>
        <v>1217460.304386182</v>
      </c>
      <c r="Q916" s="1"/>
      <c r="R916" s="1">
        <f>'Innlegging av opplysninger'!$C$11*SUM(H916:Q916)</f>
        <v>3874755.1416114997</v>
      </c>
      <c r="S916" s="1">
        <f>'Innlegging av opplysninger'!$C$13*(((H916+J916+M916+O916)*Data!H916)+(J916+O916)*(1-Data!H916)*1.8/12+I916+N916+K916+L916+P916+Q916)</f>
        <v>821215.33327369334</v>
      </c>
      <c r="T916" s="1">
        <f>'Innlegging av opplysninger'!$C$13*((H916+J916+M916+O916)*(1-Data!H916)-(J916+O916)*(1-Data!H916)*1.8/12)</f>
        <v>4481081.1762999371</v>
      </c>
      <c r="U916" s="1">
        <f>Data!I916</f>
        <v>27.390999999999998</v>
      </c>
      <c r="V916" s="1">
        <f>Data!J916+Data!K916</f>
        <v>48765.614922176392</v>
      </c>
      <c r="W916" s="1">
        <f>Data!L916</f>
        <v>783.86805885144747</v>
      </c>
      <c r="X916" s="1">
        <f t="shared" si="147"/>
        <v>14571697.727272727</v>
      </c>
      <c r="Y916" s="100">
        <f t="shared" si="148"/>
        <v>234228.32727272721</v>
      </c>
      <c r="Z916" s="100">
        <f t="shared" si="149"/>
        <v>2117247.4257999999</v>
      </c>
      <c r="AA916" s="100">
        <f>'Innlegging av opplysninger'!$B$4*X916</f>
        <v>1894320.7045454546</v>
      </c>
      <c r="AB916" s="1"/>
      <c r="AC916" s="1">
        <f>'Innlegging av opplysninger'!$B$5*X916</f>
        <v>1908892.4022727273</v>
      </c>
      <c r="AD916" s="1">
        <f>'Innlegging av opplysninger'!$B$5*Y916</f>
        <v>30683.910872727265</v>
      </c>
      <c r="AE916" s="1">
        <f>'Innlegging av opplysninger'!$B$5*Z916</f>
        <v>277359.41277980001</v>
      </c>
      <c r="AF916" s="1">
        <f>'Innlegging av opplysninger'!$B$5*AA916</f>
        <v>248156.01229545457</v>
      </c>
      <c r="AG916" s="1"/>
      <c r="AH916" s="1">
        <f>'Innlegging av opplysninger'!$C$11*SUM(X916:AG916)</f>
        <v>808738.26507824147</v>
      </c>
      <c r="AI916" s="1">
        <f>'Innlegging av opplysninger'!$C$13*(((X916+Z916+AC916+AE916)*Data!M916)+(Z916+AE916)*(1-Data!M916)*1.8/12+Y916+AD916+AA916+AB916+AF916+AG916)</f>
        <v>159221.11016058802</v>
      </c>
      <c r="AJ916" s="1">
        <f>'Innlegging av opplysninger'!$C$13*((X916+Z916+AC916+AE916)*(1-Data!M916)-(Z916+AE916)*(1-Data!M916)*1.8/12)</f>
        <v>947473.35784121614</v>
      </c>
      <c r="AK916" s="83">
        <f t="shared" si="144"/>
        <v>4683000</v>
      </c>
      <c r="AL916" s="83">
        <f t="shared" si="145"/>
        <v>980000</v>
      </c>
      <c r="AM916" s="83">
        <f t="shared" si="146"/>
        <v>5429000</v>
      </c>
    </row>
    <row r="917" spans="1:39">
      <c r="A917" t="str">
        <f t="shared" si="140"/>
        <v>3037Administrasjon</v>
      </c>
      <c r="B917" s="6" t="str">
        <f>Data!A917</f>
        <v>3037</v>
      </c>
      <c r="C917" s="7" t="str">
        <f>Data!B917</f>
        <v>Hurdal kommune</v>
      </c>
      <c r="D917" s="7" t="str">
        <f>Data!C917</f>
        <v>Administrasjon</v>
      </c>
      <c r="E917" s="1">
        <f>Data!D917</f>
        <v>16.299999999999997</v>
      </c>
      <c r="F917" s="1">
        <f>Data!E917+Data!F917</f>
        <v>62822.290388548055</v>
      </c>
      <c r="G917" s="1">
        <f>Data!G917</f>
        <v>0</v>
      </c>
      <c r="H917" s="1">
        <f t="shared" si="141"/>
        <v>11170945.454545451</v>
      </c>
      <c r="I917" s="1">
        <f t="shared" si="142"/>
        <v>0</v>
      </c>
      <c r="J917" s="1">
        <f t="shared" si="143"/>
        <v>1340513.4545454541</v>
      </c>
      <c r="K917" s="1">
        <f>'Innlegging av opplysninger'!$B$4*H917</f>
        <v>1452222.9090909087</v>
      </c>
      <c r="L917" s="1"/>
      <c r="M917" s="1">
        <f>'Innlegging av opplysninger'!$B$5*H917</f>
        <v>1463393.8545454543</v>
      </c>
      <c r="N917" s="1">
        <f>'Innlegging av opplysninger'!$B$5*I917</f>
        <v>0</v>
      </c>
      <c r="O917" s="1">
        <f>'Innlegging av opplysninger'!$B$5*J917</f>
        <v>175607.26254545449</v>
      </c>
      <c r="P917" s="1">
        <f>'Innlegging av opplysninger'!$B$5*K917</f>
        <v>190241.20109090905</v>
      </c>
      <c r="Q917" s="1"/>
      <c r="R917" s="1">
        <f>'Innlegging av opplysninger'!$C$11*SUM(H917:Q917)</f>
        <v>600131.117181818</v>
      </c>
      <c r="S917" s="1">
        <f>'Innlegging av opplysninger'!$C$13*(((H917+J917+M917+O917)*Data!H917)+(J917+O917)*(1-Data!H917)*1.8/12+I917+N917+K917+L917+P917+Q917)</f>
        <v>217718.25767951997</v>
      </c>
      <c r="T917" s="1">
        <f>'Innlegging av opplysninger'!$C$13*((H917+J917+M917+O917)*(1-Data!H917)-(J917+O917)*(1-Data!H917)*1.8/12)</f>
        <v>603513.79741138895</v>
      </c>
      <c r="U917" s="1">
        <f>Data!I917</f>
        <v>2.67</v>
      </c>
      <c r="V917" s="1">
        <f>Data!J917+Data!K917</f>
        <v>51517.259675405738</v>
      </c>
      <c r="W917" s="1">
        <f>Data!L917</f>
        <v>0</v>
      </c>
      <c r="X917" s="1">
        <f t="shared" si="147"/>
        <v>1500557.2727272725</v>
      </c>
      <c r="Y917" s="100">
        <f t="shared" si="148"/>
        <v>0</v>
      </c>
      <c r="Z917" s="100">
        <f t="shared" si="149"/>
        <v>214579.68999999994</v>
      </c>
      <c r="AA917" s="100">
        <f>'Innlegging av opplysninger'!$B$4*X917</f>
        <v>195072.44545454544</v>
      </c>
      <c r="AB917" s="1"/>
      <c r="AC917" s="1">
        <f>'Innlegging av opplysninger'!$B$5*X917</f>
        <v>196573.00272727269</v>
      </c>
      <c r="AD917" s="1">
        <f>'Innlegging av opplysninger'!$B$5*Y917</f>
        <v>0</v>
      </c>
      <c r="AE917" s="1">
        <f>'Innlegging av opplysninger'!$B$5*Z917</f>
        <v>28109.939389999992</v>
      </c>
      <c r="AF917" s="1">
        <f>'Innlegging av opplysninger'!$B$5*AA917</f>
        <v>25554.490354545454</v>
      </c>
      <c r="AG917" s="1"/>
      <c r="AH917" s="1">
        <f>'Innlegging av opplysninger'!$C$11*SUM(X917:AG917)</f>
        <v>82096.979944838153</v>
      </c>
      <c r="AI917" s="1">
        <f>'Innlegging av opplysninger'!$C$13*(((X917+Z917+AC917+AE917)*Data!M917)+(Z917+AE917)*(1-Data!M917)*1.8/12+Y917+AD917+AA917+AB917+AF917+AG917)</f>
        <v>19430.237063320903</v>
      </c>
      <c r="AJ917" s="1">
        <f>'Innlegging av opplysninger'!$C$13*((X917+Z917+AC917+AE917)*(1-Data!M917)-(Z917+AE917)*(1-Data!M917)*1.8/12)</f>
        <v>92912.99865066816</v>
      </c>
      <c r="AK917" s="83">
        <f t="shared" si="144"/>
        <v>682000</v>
      </c>
      <c r="AL917" s="83">
        <f t="shared" si="145"/>
        <v>237000</v>
      </c>
      <c r="AM917" s="83">
        <f t="shared" si="146"/>
        <v>696000</v>
      </c>
    </row>
    <row r="918" spans="1:39">
      <c r="A918" t="str">
        <f t="shared" si="140"/>
        <v>3037Undervisning</v>
      </c>
      <c r="B918" s="6" t="str">
        <f>Data!A918</f>
        <v>3037</v>
      </c>
      <c r="C918" s="7" t="str">
        <f>Data!B918</f>
        <v>Hurdal kommune</v>
      </c>
      <c r="D918" s="7" t="str">
        <f>Data!C918</f>
        <v>Undervisning</v>
      </c>
      <c r="E918" s="1">
        <f>Data!D918</f>
        <v>40.351299999999995</v>
      </c>
      <c r="F918" s="1">
        <f>Data!E918+Data!F918</f>
        <v>48545.683307187952</v>
      </c>
      <c r="G918" s="1">
        <f>Data!G918</f>
        <v>0</v>
      </c>
      <c r="H918" s="1">
        <f t="shared" si="141"/>
        <v>21369615.609090906</v>
      </c>
      <c r="I918" s="1">
        <f t="shared" si="142"/>
        <v>0</v>
      </c>
      <c r="J918" s="1">
        <f t="shared" si="143"/>
        <v>2564353.8730909084</v>
      </c>
      <c r="K918" s="1">
        <f>'Innlegging av opplysninger'!$B$4*H918</f>
        <v>2778050.029181818</v>
      </c>
      <c r="L918" s="1"/>
      <c r="M918" s="1">
        <f>'Innlegging av opplysninger'!$B$5*H918</f>
        <v>2799419.6447909088</v>
      </c>
      <c r="N918" s="1">
        <f>'Innlegging av opplysninger'!$B$5*I918</f>
        <v>0</v>
      </c>
      <c r="O918" s="1">
        <f>'Innlegging av opplysninger'!$B$5*J918</f>
        <v>335930.35737490898</v>
      </c>
      <c r="P918" s="1">
        <f>'Innlegging av opplysninger'!$B$5*K918</f>
        <v>363924.55382281815</v>
      </c>
      <c r="Q918" s="1"/>
      <c r="R918" s="1">
        <f>'Innlegging av opplysninger'!$C$11*SUM(H918:Q918)</f>
        <v>1148029.1745593862</v>
      </c>
      <c r="S918" s="1">
        <f>'Innlegging av opplysninger'!$C$13*(((H918+J918+M918+O918)*Data!H918)+(J918+O918)*(1-Data!H918)*1.8/12+I918+N918+K918+L918+P918+Q918)</f>
        <v>194792.53602110356</v>
      </c>
      <c r="T918" s="1">
        <f>'Innlegging av opplysninger'!$C$13*((H918+J918+M918+O918)*(1-Data!H918)-(J918+O918)*(1-Data!H918)*1.8/12)</f>
        <v>1376194.7554812145</v>
      </c>
      <c r="U918" s="1">
        <f>Data!I918</f>
        <v>6.6175999999999995</v>
      </c>
      <c r="V918" s="1">
        <f>Data!J918+Data!K918</f>
        <v>47460.605556898772</v>
      </c>
      <c r="W918" s="1">
        <f>Data!L918</f>
        <v>0</v>
      </c>
      <c r="X918" s="1">
        <f t="shared" si="147"/>
        <v>3426276.0363636357</v>
      </c>
      <c r="Y918" s="100">
        <f t="shared" si="148"/>
        <v>0</v>
      </c>
      <c r="Z918" s="100">
        <f t="shared" si="149"/>
        <v>489957.47319999983</v>
      </c>
      <c r="AA918" s="100">
        <f>'Innlegging av opplysninger'!$B$4*X918</f>
        <v>445415.88472727267</v>
      </c>
      <c r="AB918" s="1"/>
      <c r="AC918" s="1">
        <f>'Innlegging av opplysninger'!$B$5*X918</f>
        <v>448842.16076363629</v>
      </c>
      <c r="AD918" s="1">
        <f>'Innlegging av opplysninger'!$B$5*Y918</f>
        <v>0</v>
      </c>
      <c r="AE918" s="1">
        <f>'Innlegging av opplysninger'!$B$5*Z918</f>
        <v>64184.42898919998</v>
      </c>
      <c r="AF918" s="1">
        <f>'Innlegging av opplysninger'!$B$5*AA918</f>
        <v>58349.480899272719</v>
      </c>
      <c r="AG918" s="1"/>
      <c r="AH918" s="1">
        <f>'Innlegging av opplysninger'!$C$11*SUM(X918:AG918)</f>
        <v>187454.96766783463</v>
      </c>
      <c r="AI918" s="1">
        <f>'Innlegging av opplysninger'!$C$13*(((X918+Z918+AC918+AE918)*Data!M918)+(Z918+AE918)*(1-Data!M918)*1.8/12+Y918+AD918+AA918+AB918+AF918+AG918)</f>
        <v>31185.986892571389</v>
      </c>
      <c r="AJ918" s="1">
        <f>'Innlegging av opplysninger'!$C$13*((X918+Z918+AC918+AE918)*(1-Data!M918)-(Z918+AE918)*(1-Data!M918)*1.8/12)</f>
        <v>225331.3372844655</v>
      </c>
      <c r="AK918" s="83">
        <f t="shared" si="144"/>
        <v>1335000</v>
      </c>
      <c r="AL918" s="83">
        <f t="shared" si="145"/>
        <v>226000</v>
      </c>
      <c r="AM918" s="83">
        <f t="shared" si="146"/>
        <v>1602000</v>
      </c>
    </row>
    <row r="919" spans="1:39">
      <c r="A919" t="str">
        <f t="shared" si="140"/>
        <v>3037Barnehager</v>
      </c>
      <c r="B919" s="6" t="str">
        <f>Data!A919</f>
        <v>3037</v>
      </c>
      <c r="C919" s="7" t="str">
        <f>Data!B919</f>
        <v>Hurdal kommune</v>
      </c>
      <c r="D919" s="7" t="str">
        <f>Data!C919</f>
        <v>Barnehager</v>
      </c>
      <c r="E919" s="1">
        <f>Data!D919</f>
        <v>6.82</v>
      </c>
      <c r="F919" s="1">
        <f>Data!E919+Data!F919</f>
        <v>0</v>
      </c>
      <c r="G919" s="1">
        <f>Data!G919</f>
        <v>0</v>
      </c>
      <c r="H919" s="1">
        <f t="shared" si="141"/>
        <v>0</v>
      </c>
      <c r="I919" s="1">
        <f t="shared" si="142"/>
        <v>0</v>
      </c>
      <c r="J919" s="1">
        <f t="shared" si="143"/>
        <v>0</v>
      </c>
      <c r="K919" s="1">
        <f>'Innlegging av opplysninger'!$B$4*H919</f>
        <v>0</v>
      </c>
      <c r="L919" s="1"/>
      <c r="M919" s="1">
        <f>'Innlegging av opplysninger'!$B$5*H919</f>
        <v>0</v>
      </c>
      <c r="N919" s="1">
        <f>'Innlegging av opplysninger'!$B$5*I919</f>
        <v>0</v>
      </c>
      <c r="O919" s="1">
        <f>'Innlegging av opplysninger'!$B$5*J919</f>
        <v>0</v>
      </c>
      <c r="P919" s="1">
        <f>'Innlegging av opplysninger'!$B$5*K919</f>
        <v>0</v>
      </c>
      <c r="Q919" s="1"/>
      <c r="R919" s="1">
        <f>'Innlegging av opplysninger'!$C$11*SUM(H919:Q919)</f>
        <v>0</v>
      </c>
      <c r="S919" s="1">
        <f>'Innlegging av opplysninger'!$C$13*(((H919+J919+M919+O919)*Data!H919)+(J919+O919)*(1-Data!H919)*1.8/12+I919+N919+K919+L919+P919+Q919)</f>
        <v>0</v>
      </c>
      <c r="T919" s="1">
        <f>'Innlegging av opplysninger'!$C$13*((H919+J919+M919+O919)*(1-Data!H919)-(J919+O919)*(1-Data!H919)*1.8/12)</f>
        <v>0</v>
      </c>
      <c r="U919" s="1">
        <f>Data!I919</f>
        <v>0</v>
      </c>
      <c r="V919" s="1">
        <f>Data!J919+Data!K919</f>
        <v>0</v>
      </c>
      <c r="W919" s="1">
        <f>Data!L919</f>
        <v>0</v>
      </c>
      <c r="X919" s="1">
        <f t="shared" si="147"/>
        <v>0</v>
      </c>
      <c r="Y919" s="100">
        <f t="shared" si="148"/>
        <v>0</v>
      </c>
      <c r="Z919" s="100">
        <f t="shared" si="149"/>
        <v>0</v>
      </c>
      <c r="AA919" s="100">
        <f>'Innlegging av opplysninger'!$B$4*X919</f>
        <v>0</v>
      </c>
      <c r="AB919" s="1"/>
      <c r="AC919" s="1">
        <f>'Innlegging av opplysninger'!$B$5*X919</f>
        <v>0</v>
      </c>
      <c r="AD919" s="1">
        <f>'Innlegging av opplysninger'!$B$5*Y919</f>
        <v>0</v>
      </c>
      <c r="AE919" s="1">
        <f>'Innlegging av opplysninger'!$B$5*Z919</f>
        <v>0</v>
      </c>
      <c r="AF919" s="1">
        <f>'Innlegging av opplysninger'!$B$5*AA919</f>
        <v>0</v>
      </c>
      <c r="AG919" s="1"/>
      <c r="AH919" s="1">
        <f>'Innlegging av opplysninger'!$C$11*SUM(X919:AG919)</f>
        <v>0</v>
      </c>
      <c r="AI919" s="1">
        <f>'Innlegging av opplysninger'!$C$13*(((X919+Z919+AC919+AE919)*Data!M919)+(Z919+AE919)*(1-Data!M919)*1.8/12+Y919+AD919+AA919+AB919+AF919+AG919)</f>
        <v>0</v>
      </c>
      <c r="AJ919" s="1">
        <f>'Innlegging av opplysninger'!$C$13*((X919+Z919+AC919+AE919)*(1-Data!M919)-(Z919+AE919)*(1-Data!M919)*1.8/12)</f>
        <v>0</v>
      </c>
      <c r="AK919" s="83">
        <f t="shared" si="144"/>
        <v>0</v>
      </c>
      <c r="AL919" s="83">
        <f t="shared" si="145"/>
        <v>0</v>
      </c>
      <c r="AM919" s="83">
        <f t="shared" si="146"/>
        <v>0</v>
      </c>
    </row>
    <row r="920" spans="1:39">
      <c r="A920" t="str">
        <f t="shared" si="140"/>
        <v>3037Helse/pleie/omsorg</v>
      </c>
      <c r="B920" s="6" t="str">
        <f>Data!A920</f>
        <v>3037</v>
      </c>
      <c r="C920" s="7" t="str">
        <f>Data!B920</f>
        <v>Hurdal kommune</v>
      </c>
      <c r="D920" s="7" t="str">
        <f>Data!C920</f>
        <v>Helse/pleie/omsorg</v>
      </c>
      <c r="E920" s="1">
        <f>Data!D920</f>
        <v>61.4176</v>
      </c>
      <c r="F920" s="1">
        <f>Data!E920+Data!F920</f>
        <v>45868.176073850722</v>
      </c>
      <c r="G920" s="1">
        <f>Data!G920</f>
        <v>1059.7760251133222</v>
      </c>
      <c r="H920" s="1">
        <f t="shared" si="141"/>
        <v>30732144.990909096</v>
      </c>
      <c r="I920" s="1">
        <f t="shared" si="142"/>
        <v>710060.72727272706</v>
      </c>
      <c r="J920" s="1">
        <f t="shared" si="143"/>
        <v>3773064.6861818186</v>
      </c>
      <c r="K920" s="1">
        <f>'Innlegging av opplysninger'!$B$4*H920</f>
        <v>3995178.8488181825</v>
      </c>
      <c r="L920" s="1"/>
      <c r="M920" s="1">
        <f>'Innlegging av opplysninger'!$B$5*H920</f>
        <v>4025910.9938090919</v>
      </c>
      <c r="N920" s="1">
        <f>'Innlegging av opplysninger'!$B$5*I920</f>
        <v>93017.955272727253</v>
      </c>
      <c r="O920" s="1">
        <f>'Innlegging av opplysninger'!$B$5*J920</f>
        <v>494271.47388981824</v>
      </c>
      <c r="P920" s="1">
        <f>'Innlegging av opplysninger'!$B$5*K920</f>
        <v>523368.42919518193</v>
      </c>
      <c r="Q920" s="1"/>
      <c r="R920" s="1">
        <f>'Innlegging av opplysninger'!$C$11*SUM(H920:Q920)</f>
        <v>1685186.6880032483</v>
      </c>
      <c r="S920" s="1">
        <f>'Innlegging av opplysninger'!$C$13*(((H920+J920+M920+O920)*Data!H920)+(J920+O920)*(1-Data!H920)*1.8/12+I920+N920+K920+L920+P920+Q920)</f>
        <v>324382.13519901002</v>
      </c>
      <c r="T920" s="1">
        <f>'Innlegging av opplysninger'!$C$13*((H920+J920+M920+O920)*(1-Data!H920)-(J920+O920)*(1-Data!H920)*1.8/12)</f>
        <v>1981662.8062791193</v>
      </c>
      <c r="U920" s="1">
        <f>Data!I920</f>
        <v>15.083399999999999</v>
      </c>
      <c r="V920" s="1">
        <f>Data!J920+Data!K920</f>
        <v>47895.052729048715</v>
      </c>
      <c r="W920" s="1">
        <f>Data!L920</f>
        <v>1423.4807801954466</v>
      </c>
      <c r="X920" s="1">
        <f t="shared" si="147"/>
        <v>7880948.0545454537</v>
      </c>
      <c r="Y920" s="100">
        <f t="shared" si="148"/>
        <v>234228.32727272724</v>
      </c>
      <c r="Z920" s="100">
        <f t="shared" si="149"/>
        <v>1160470.2225999997</v>
      </c>
      <c r="AA920" s="100">
        <f>'Innlegging av opplysninger'!$B$4*X920</f>
        <v>1024523.247090909</v>
      </c>
      <c r="AB920" s="1"/>
      <c r="AC920" s="1">
        <f>'Innlegging av opplysninger'!$B$5*X920</f>
        <v>1032404.1951454545</v>
      </c>
      <c r="AD920" s="1">
        <f>'Innlegging av opplysninger'!$B$5*Y920</f>
        <v>30683.910872727269</v>
      </c>
      <c r="AE920" s="1">
        <f>'Innlegging av opplysninger'!$B$5*Z920</f>
        <v>152021.59916059996</v>
      </c>
      <c r="AF920" s="1">
        <f>'Innlegging av opplysninger'!$B$5*AA920</f>
        <v>134212.54536890908</v>
      </c>
      <c r="AG920" s="1"/>
      <c r="AH920" s="1">
        <f>'Innlegging av opplysninger'!$C$11*SUM(X920:AG920)</f>
        <v>442680.69987815776</v>
      </c>
      <c r="AI920" s="1">
        <f>'Innlegging av opplysninger'!$C$13*(((X920+Z920+AC920+AE920)*Data!M920)+(Z920+AE920)*(1-Data!M920)*1.8/12+Y920+AD920+AA920+AB920+AF920+AG920)</f>
        <v>87343.459244780999</v>
      </c>
      <c r="AJ920" s="1">
        <f>'Innlegging av opplysninger'!$C$13*((X920+Z920+AC920+AE920)*(1-Data!M920)-(Z920+AE920)*(1-Data!M920)*1.8/12)</f>
        <v>518430.13006217155</v>
      </c>
      <c r="AK920" s="83">
        <f t="shared" si="144"/>
        <v>2128000</v>
      </c>
      <c r="AL920" s="83">
        <f t="shared" si="145"/>
        <v>412000</v>
      </c>
      <c r="AM920" s="83">
        <f t="shared" si="146"/>
        <v>2500000</v>
      </c>
    </row>
    <row r="921" spans="1:39">
      <c r="A921" t="str">
        <f t="shared" si="140"/>
        <v>3037Samferdsel og teknikk</v>
      </c>
      <c r="B921" s="6" t="str">
        <f>Data!A921</f>
        <v>3037</v>
      </c>
      <c r="C921" s="7" t="str">
        <f>Data!B921</f>
        <v>Hurdal kommune</v>
      </c>
      <c r="D921" s="7" t="str">
        <f>Data!C921</f>
        <v>Samferdsel og teknikk</v>
      </c>
      <c r="E921" s="1">
        <f>Data!D921</f>
        <v>7.13</v>
      </c>
      <c r="F921" s="1">
        <f>Data!E921+Data!F921</f>
        <v>49479.336138382423</v>
      </c>
      <c r="G921" s="1">
        <f>Data!G921</f>
        <v>0</v>
      </c>
      <c r="H921" s="1">
        <f t="shared" si="141"/>
        <v>3848592.7272727275</v>
      </c>
      <c r="I921" s="1">
        <f t="shared" si="142"/>
        <v>0</v>
      </c>
      <c r="J921" s="1">
        <f t="shared" si="143"/>
        <v>461831.12727272726</v>
      </c>
      <c r="K921" s="1">
        <f>'Innlegging av opplysninger'!$B$4*H921</f>
        <v>500317.05454545462</v>
      </c>
      <c r="L921" s="1"/>
      <c r="M921" s="1">
        <f>'Innlegging av opplysninger'!$B$5*H921</f>
        <v>504165.64727272734</v>
      </c>
      <c r="N921" s="1">
        <f>'Innlegging av opplysninger'!$B$5*I921</f>
        <v>0</v>
      </c>
      <c r="O921" s="1">
        <f>'Innlegging av opplysninger'!$B$5*J921</f>
        <v>60499.877672727271</v>
      </c>
      <c r="P921" s="1">
        <f>'Innlegging av opplysninger'!$B$5*K921</f>
        <v>65541.534145454556</v>
      </c>
      <c r="Q921" s="1"/>
      <c r="R921" s="1">
        <f>'Innlegging av opplysninger'!$C$11*SUM(H921:Q921)</f>
        <v>206756.0227909091</v>
      </c>
      <c r="S921" s="1">
        <f>'Innlegging av opplysninger'!$C$13*(((H921+J921+M921+O921)*Data!H921)+(J921+O921)*(1-Data!H921)*1.8/12+I921+N921+K921+L921+P921+Q921)</f>
        <v>46005.903428160003</v>
      </c>
      <c r="T921" s="1">
        <f>'Innlegging av opplysninger'!$C$13*((H921+J921+M921+O921)*(1-Data!H921)-(J921+O921)*(1-Data!H921)*1.8/12)</f>
        <v>236923.39091729454</v>
      </c>
      <c r="U921" s="1">
        <f>Data!I921</f>
        <v>3.02</v>
      </c>
      <c r="V921" s="1">
        <f>Data!J921+Data!K921</f>
        <v>53540.507726269308</v>
      </c>
      <c r="W921" s="1">
        <f>Data!L921</f>
        <v>0</v>
      </c>
      <c r="X921" s="1">
        <f t="shared" si="147"/>
        <v>1763916.3636363633</v>
      </c>
      <c r="Y921" s="100">
        <f t="shared" si="148"/>
        <v>0</v>
      </c>
      <c r="Z921" s="100">
        <f t="shared" si="149"/>
        <v>252240.03999999992</v>
      </c>
      <c r="AA921" s="100">
        <f>'Innlegging av opplysninger'!$B$4*X921</f>
        <v>229309.12727272723</v>
      </c>
      <c r="AB921" s="1"/>
      <c r="AC921" s="1">
        <f>'Innlegging av opplysninger'!$B$5*X921</f>
        <v>231073.04363636361</v>
      </c>
      <c r="AD921" s="1">
        <f>'Innlegging av opplysninger'!$B$5*Y921</f>
        <v>0</v>
      </c>
      <c r="AE921" s="1">
        <f>'Innlegging av opplysninger'!$B$5*Z921</f>
        <v>33043.445239999994</v>
      </c>
      <c r="AF921" s="1">
        <f>'Innlegging av opplysninger'!$B$5*AA921</f>
        <v>30039.495672727269</v>
      </c>
      <c r="AG921" s="1"/>
      <c r="AH921" s="1">
        <f>'Innlegging av opplysninger'!$C$11*SUM(X921:AG921)</f>
        <v>96505.617587410889</v>
      </c>
      <c r="AI921" s="1">
        <f>'Innlegging av opplysninger'!$C$13*(((X921+Z921+AC921+AE921)*Data!M921)+(Z921+AE921)*(1-Data!M921)*1.8/12+Y921+AD921+AA921+AB921+AF921+AG921)</f>
        <v>21244.594302047994</v>
      </c>
      <c r="AJ921" s="1">
        <f>'Innlegging av opplysninger'!$C$13*((X921+Z921+AC921+AE921)*(1-Data!M921)-(Z921+AE921)*(1-Data!M921)*1.8/12)</f>
        <v>110815.7245017774</v>
      </c>
      <c r="AK921" s="83">
        <f t="shared" si="144"/>
        <v>303000</v>
      </c>
      <c r="AL921" s="83">
        <f t="shared" si="145"/>
        <v>67000</v>
      </c>
      <c r="AM921" s="83">
        <f t="shared" si="146"/>
        <v>348000</v>
      </c>
    </row>
    <row r="922" spans="1:39">
      <c r="A922" t="str">
        <f t="shared" si="140"/>
        <v>3037Annet</v>
      </c>
      <c r="B922" s="6" t="str">
        <f>Data!A922</f>
        <v>3037</v>
      </c>
      <c r="C922" s="7" t="str">
        <f>Data!B922</f>
        <v>Hurdal kommune</v>
      </c>
      <c r="D922" s="7" t="str">
        <f>Data!C922</f>
        <v>Annet</v>
      </c>
      <c r="E922" s="1">
        <f>Data!D922</f>
        <v>2.5750000000000002</v>
      </c>
      <c r="F922" s="1">
        <f>Data!E922+Data!F922</f>
        <v>0</v>
      </c>
      <c r="G922" s="1">
        <f>Data!G922</f>
        <v>0</v>
      </c>
      <c r="H922" s="1">
        <f t="shared" si="141"/>
        <v>0</v>
      </c>
      <c r="I922" s="1">
        <f t="shared" si="142"/>
        <v>0</v>
      </c>
      <c r="J922" s="1">
        <f t="shared" si="143"/>
        <v>0</v>
      </c>
      <c r="K922" s="1">
        <f>'Innlegging av opplysninger'!$B$4*H922</f>
        <v>0</v>
      </c>
      <c r="L922" s="1"/>
      <c r="M922" s="1">
        <f>'Innlegging av opplysninger'!$B$5*H922</f>
        <v>0</v>
      </c>
      <c r="N922" s="1">
        <f>'Innlegging av opplysninger'!$B$5*I922</f>
        <v>0</v>
      </c>
      <c r="O922" s="1">
        <f>'Innlegging av opplysninger'!$B$5*J922</f>
        <v>0</v>
      </c>
      <c r="P922" s="1">
        <f>'Innlegging av opplysninger'!$B$5*K922</f>
        <v>0</v>
      </c>
      <c r="Q922" s="1"/>
      <c r="R922" s="1">
        <f>'Innlegging av opplysninger'!$C$11*SUM(H922:Q922)</f>
        <v>0</v>
      </c>
      <c r="S922" s="1">
        <f>'Innlegging av opplysninger'!$C$13*(((H922+J922+M922+O922)*Data!H922)+(J922+O922)*(1-Data!H922)*1.8/12+I922+N922+K922+L922+P922+Q922)</f>
        <v>0</v>
      </c>
      <c r="T922" s="1">
        <f>'Innlegging av opplysninger'!$C$13*((H922+J922+M922+O922)*(1-Data!H922)-(J922+O922)*(1-Data!H922)*1.8/12)</f>
        <v>0</v>
      </c>
      <c r="U922" s="1">
        <f>Data!I922</f>
        <v>0</v>
      </c>
      <c r="V922" s="1">
        <f>Data!J922+Data!K922</f>
        <v>0</v>
      </c>
      <c r="W922" s="1">
        <f>Data!L922</f>
        <v>0</v>
      </c>
      <c r="X922" s="1">
        <f t="shared" si="147"/>
        <v>0</v>
      </c>
      <c r="Y922" s="100">
        <f t="shared" si="148"/>
        <v>0</v>
      </c>
      <c r="Z922" s="100">
        <f t="shared" si="149"/>
        <v>0</v>
      </c>
      <c r="AA922" s="100">
        <f>'Innlegging av opplysninger'!$B$4*X922</f>
        <v>0</v>
      </c>
      <c r="AB922" s="1"/>
      <c r="AC922" s="1">
        <f>'Innlegging av opplysninger'!$B$5*X922</f>
        <v>0</v>
      </c>
      <c r="AD922" s="1">
        <f>'Innlegging av opplysninger'!$B$5*Y922</f>
        <v>0</v>
      </c>
      <c r="AE922" s="1">
        <f>'Innlegging av opplysninger'!$B$5*Z922</f>
        <v>0</v>
      </c>
      <c r="AF922" s="1">
        <f>'Innlegging av opplysninger'!$B$5*AA922</f>
        <v>0</v>
      </c>
      <c r="AG922" s="1"/>
      <c r="AH922" s="1">
        <f>'Innlegging av opplysninger'!$C$11*SUM(X922:AG922)</f>
        <v>0</v>
      </c>
      <c r="AI922" s="1">
        <f>'Innlegging av opplysninger'!$C$13*(((X922+Z922+AC922+AE922)*Data!M922)+(Z922+AE922)*(1-Data!M922)*1.8/12+Y922+AD922+AA922+AB922+AF922+AG922)</f>
        <v>0</v>
      </c>
      <c r="AJ922" s="1">
        <f>'Innlegging av opplysninger'!$C$13*((X922+Z922+AC922+AE922)*(1-Data!M922)-(Z922+AE922)*(1-Data!M922)*1.8/12)</f>
        <v>0</v>
      </c>
      <c r="AK922" s="83">
        <f t="shared" si="144"/>
        <v>0</v>
      </c>
      <c r="AL922" s="83">
        <f t="shared" si="145"/>
        <v>0</v>
      </c>
      <c r="AM922" s="83">
        <f t="shared" si="146"/>
        <v>0</v>
      </c>
    </row>
    <row r="923" spans="1:39">
      <c r="A923" t="str">
        <f t="shared" si="140"/>
        <v>3038Alle</v>
      </c>
      <c r="B923" s="6" t="str">
        <f>Data!A923</f>
        <v>3038</v>
      </c>
      <c r="C923" s="7" t="str">
        <f>Data!B923</f>
        <v>Hole kommune</v>
      </c>
      <c r="D923" s="7" t="str">
        <f>Data!C923</f>
        <v>Alle</v>
      </c>
      <c r="E923" s="1">
        <f>Data!D923</f>
        <v>459.62214679071724</v>
      </c>
      <c r="F923" s="1">
        <f>Data!E923+Data!F923</f>
        <v>46227.901839659869</v>
      </c>
      <c r="G923" s="1">
        <f>Data!G923</f>
        <v>322.42127807535184</v>
      </c>
      <c r="H923" s="1">
        <f t="shared" si="141"/>
        <v>231789463.47463652</v>
      </c>
      <c r="I923" s="1">
        <f t="shared" si="142"/>
        <v>1616639.5636363637</v>
      </c>
      <c r="J923" s="1">
        <f t="shared" si="143"/>
        <v>28008732.364592746</v>
      </c>
      <c r="K923" s="1">
        <f>'Innlegging av opplysninger'!$B$4*H923</f>
        <v>30132630.251702748</v>
      </c>
      <c r="L923" s="1"/>
      <c r="M923" s="1">
        <f>'Innlegging av opplysninger'!$B$5*H923</f>
        <v>30364419.715177387</v>
      </c>
      <c r="N923" s="1">
        <f>'Innlegging av opplysninger'!$B$5*I923</f>
        <v>211779.78283636365</v>
      </c>
      <c r="O923" s="1">
        <f>'Innlegging av opplysninger'!$B$5*J923</f>
        <v>3669143.9397616498</v>
      </c>
      <c r="P923" s="1">
        <f>'Innlegging av opplysninger'!$B$5*K923</f>
        <v>3947374.5629730602</v>
      </c>
      <c r="Q923" s="1"/>
      <c r="R923" s="1">
        <f>'Innlegging av opplysninger'!$C$11*SUM(H923:Q923)</f>
        <v>12530126.97890204</v>
      </c>
      <c r="S923" s="1">
        <f>'Innlegging av opplysninger'!$C$13*(((H923+J923+M923+O923)*Data!H923)+(J923+O923)*(1-Data!H923)*1.8/12+I923+N923+K923+L923+P923+Q923)</f>
        <v>2382436.2172788703</v>
      </c>
      <c r="T923" s="1">
        <f>'Innlegging av opplysninger'!$C$13*((H923+J923+M923+O923)*(1-Data!H923)-(J923+O923)*(1-Data!H923)*1.8/12)</f>
        <v>14764053.332797606</v>
      </c>
      <c r="U923" s="1">
        <f>Data!I923</f>
        <v>48.8279</v>
      </c>
      <c r="V923" s="1">
        <f>Data!J923+Data!K923</f>
        <v>48365.716902290143</v>
      </c>
      <c r="W923" s="1">
        <f>Data!L923</f>
        <v>646.34112873992115</v>
      </c>
      <c r="X923" s="1">
        <f t="shared" si="147"/>
        <v>25762869.690909084</v>
      </c>
      <c r="Y923" s="100">
        <f t="shared" si="148"/>
        <v>344285.23636363627</v>
      </c>
      <c r="Z923" s="100">
        <f t="shared" si="149"/>
        <v>3733323.1545999986</v>
      </c>
      <c r="AA923" s="100">
        <f>'Innlegging av opplysninger'!$B$4*X923</f>
        <v>3349173.0598181812</v>
      </c>
      <c r="AB923" s="1"/>
      <c r="AC923" s="1">
        <f>'Innlegging av opplysninger'!$B$5*X923</f>
        <v>3374935.9295090903</v>
      </c>
      <c r="AD923" s="1">
        <f>'Innlegging av opplysninger'!$B$5*Y923</f>
        <v>45101.365963636352</v>
      </c>
      <c r="AE923" s="1">
        <f>'Innlegging av opplysninger'!$B$5*Z923</f>
        <v>489065.33325259981</v>
      </c>
      <c r="AF923" s="1">
        <f>'Innlegging av opplysninger'!$B$5*AA923</f>
        <v>438741.67083618173</v>
      </c>
      <c r="AG923" s="1"/>
      <c r="AH923" s="1">
        <f>'Innlegging av opplysninger'!$C$11*SUM(X923:AG923)</f>
        <v>1426424.8267675915</v>
      </c>
      <c r="AI923" s="1">
        <f>'Innlegging av opplysninger'!$C$13*(((X923+Z923+AC923+AE923)*Data!M923)+(Z923+AE923)*(1-Data!M923)*1.8/12+Y923+AD923+AA923+AB923+AF923+AG923)</f>
        <v>287508.56049425999</v>
      </c>
      <c r="AJ923" s="1">
        <f>'Innlegging av opplysninger'!$C$13*((X923+Z923+AC923+AE923)*(1-Data!M923)-(Z923+AE923)*(1-Data!M923)*1.8/12)</f>
        <v>1664441.2024508652</v>
      </c>
      <c r="AK923" s="83">
        <f t="shared" si="144"/>
        <v>13957000</v>
      </c>
      <c r="AL923" s="83">
        <f t="shared" si="145"/>
        <v>2670000</v>
      </c>
      <c r="AM923" s="83">
        <f t="shared" si="146"/>
        <v>16428000</v>
      </c>
    </row>
    <row r="924" spans="1:39">
      <c r="A924" t="str">
        <f t="shared" si="140"/>
        <v>3038Administrasjon</v>
      </c>
      <c r="B924" s="6" t="str">
        <f>Data!A924</f>
        <v>3038</v>
      </c>
      <c r="C924" s="7" t="str">
        <f>Data!B924</f>
        <v>Hole kommune</v>
      </c>
      <c r="D924" s="7" t="str">
        <f>Data!C924</f>
        <v>Administrasjon</v>
      </c>
      <c r="E924" s="1">
        <f>Data!D924</f>
        <v>23.45</v>
      </c>
      <c r="F924" s="1">
        <f>Data!E924+Data!F924</f>
        <v>57407.139303482581</v>
      </c>
      <c r="G924" s="1">
        <f>Data!G924</f>
        <v>0</v>
      </c>
      <c r="H924" s="1">
        <f t="shared" si="141"/>
        <v>14685789.999999996</v>
      </c>
      <c r="I924" s="1">
        <f t="shared" si="142"/>
        <v>0</v>
      </c>
      <c r="J924" s="1">
        <f t="shared" si="143"/>
        <v>1762294.7999999996</v>
      </c>
      <c r="K924" s="1">
        <f>'Innlegging av opplysninger'!$B$4*H924</f>
        <v>1909152.6999999995</v>
      </c>
      <c r="L924" s="1"/>
      <c r="M924" s="1">
        <f>'Innlegging av opplysninger'!$B$5*H924</f>
        <v>1923838.4899999995</v>
      </c>
      <c r="N924" s="1">
        <f>'Innlegging av opplysninger'!$B$5*I924</f>
        <v>0</v>
      </c>
      <c r="O924" s="1">
        <f>'Innlegging av opplysninger'!$B$5*J924</f>
        <v>230860.61879999997</v>
      </c>
      <c r="P924" s="1">
        <f>'Innlegging av opplysninger'!$B$5*K924</f>
        <v>250099.00369999994</v>
      </c>
      <c r="Q924" s="1"/>
      <c r="R924" s="1">
        <f>'Innlegging av opplysninger'!$C$11*SUM(H924:Q924)</f>
        <v>788957.35327499977</v>
      </c>
      <c r="S924" s="1">
        <f>'Innlegging av opplysninger'!$C$13*(((H924+J924+M924+O924)*Data!H924)+(J924+O924)*(1-Data!H924)*1.8/12+I924+N924+K924+L924+P924+Q924)</f>
        <v>252289.93591719266</v>
      </c>
      <c r="T924" s="1">
        <f>'Innlegging av opplysninger'!$C$13*((H924+J924+M924+O924)*(1-Data!H924)-(J924+O924)*(1-Data!H924)*1.8/12)</f>
        <v>827335.91593280702</v>
      </c>
      <c r="U924" s="1">
        <f>Data!I924</f>
        <v>3.6</v>
      </c>
      <c r="V924" s="1">
        <f>Data!J924+Data!K924</f>
        <v>62470.648148148139</v>
      </c>
      <c r="W924" s="1">
        <f>Data!L924</f>
        <v>0</v>
      </c>
      <c r="X924" s="1">
        <f t="shared" si="147"/>
        <v>2453392.7272727271</v>
      </c>
      <c r="Y924" s="100">
        <f t="shared" si="148"/>
        <v>0</v>
      </c>
      <c r="Z924" s="100">
        <f t="shared" si="149"/>
        <v>350835.15999999992</v>
      </c>
      <c r="AA924" s="100">
        <f>'Innlegging av opplysninger'!$B$4*X924</f>
        <v>318941.05454545451</v>
      </c>
      <c r="AB924" s="1"/>
      <c r="AC924" s="1">
        <f>'Innlegging av opplysninger'!$B$5*X924</f>
        <v>321394.44727272727</v>
      </c>
      <c r="AD924" s="1">
        <f>'Innlegging av opplysninger'!$B$5*Y924</f>
        <v>0</v>
      </c>
      <c r="AE924" s="1">
        <f>'Innlegging av opplysninger'!$B$5*Z924</f>
        <v>45959.405959999989</v>
      </c>
      <c r="AF924" s="1">
        <f>'Innlegging av opplysninger'!$B$5*AA924</f>
        <v>41781.27814545454</v>
      </c>
      <c r="AG924" s="1"/>
      <c r="AH924" s="1">
        <f>'Innlegging av opplysninger'!$C$11*SUM(X924:AG924)</f>
        <v>134227.5547814618</v>
      </c>
      <c r="AI924" s="1">
        <f>'Innlegging av opplysninger'!$C$13*(((X924+Z924+AC924+AE924)*Data!M924)+(Z924+AE924)*(1-Data!M924)*1.8/12+Y924+AD924+AA924+AB924+AF924+AG924)</f>
        <v>46795.619239185813</v>
      </c>
      <c r="AJ924" s="1">
        <f>'Innlegging av opplysninger'!$C$13*((X924+Z924+AC924+AE924)*(1-Data!M924)-(Z924+AE924)*(1-Data!M924)*1.8/12)</f>
        <v>136884.19256702505</v>
      </c>
      <c r="AK924" s="83">
        <f t="shared" si="144"/>
        <v>923000</v>
      </c>
      <c r="AL924" s="83">
        <f t="shared" si="145"/>
        <v>299000</v>
      </c>
      <c r="AM924" s="83">
        <f t="shared" si="146"/>
        <v>964000</v>
      </c>
    </row>
    <row r="925" spans="1:39">
      <c r="A925" t="str">
        <f t="shared" si="140"/>
        <v>3038Undervisning</v>
      </c>
      <c r="B925" s="6" t="str">
        <f>Data!A925</f>
        <v>3038</v>
      </c>
      <c r="C925" s="7" t="str">
        <f>Data!B925</f>
        <v>Hole kommune</v>
      </c>
      <c r="D925" s="7" t="str">
        <f>Data!C925</f>
        <v>Undervisning</v>
      </c>
      <c r="E925" s="1">
        <f>Data!D925</f>
        <v>181.29144679071723</v>
      </c>
      <c r="F925" s="1">
        <f>Data!E925+Data!F925</f>
        <v>46185.685383662181</v>
      </c>
      <c r="G925" s="1">
        <f>Data!G925</f>
        <v>0.53692549606253215</v>
      </c>
      <c r="H925" s="1">
        <f t="shared" si="141"/>
        <v>91342578.809727252</v>
      </c>
      <c r="I925" s="1">
        <f t="shared" si="142"/>
        <v>1061.890909090909</v>
      </c>
      <c r="J925" s="1">
        <f t="shared" si="143"/>
        <v>10961236.884076361</v>
      </c>
      <c r="K925" s="1">
        <f>'Innlegging av opplysninger'!$B$4*H925</f>
        <v>11874535.245264543</v>
      </c>
      <c r="L925" s="1"/>
      <c r="M925" s="1">
        <f>'Innlegging av opplysninger'!$B$5*H925</f>
        <v>11965877.82407427</v>
      </c>
      <c r="N925" s="1">
        <f>'Innlegging av opplysninger'!$B$5*I925</f>
        <v>139.10770909090908</v>
      </c>
      <c r="O925" s="1">
        <f>'Innlegging av opplysninger'!$B$5*J925</f>
        <v>1435922.0318140034</v>
      </c>
      <c r="P925" s="1">
        <f>'Innlegging av opplysninger'!$B$5*K925</f>
        <v>1555564.1171296553</v>
      </c>
      <c r="Q925" s="1"/>
      <c r="R925" s="1">
        <f>'Innlegging av opplysninger'!$C$11*SUM(H925:Q925)</f>
        <v>4907202.8046067618</v>
      </c>
      <c r="S925" s="1">
        <f>'Innlegging av opplysninger'!$C$13*(((H925+J925+M925+O925)*Data!H925)+(J925+O925)*(1-Data!H925)*1.8/12+I925+N925+K925+L925+P925+Q925)</f>
        <v>856601.41913930583</v>
      </c>
      <c r="T925" s="1">
        <f>'Innlegging av opplysninger'!$C$13*((H925+J925+M925+O925)*(1-Data!H925)-(J925+O925)*(1-Data!H925)*1.8/12)</f>
        <v>5858518.2082173154</v>
      </c>
      <c r="U925" s="1">
        <f>Data!I925</f>
        <v>10.824</v>
      </c>
      <c r="V925" s="1">
        <f>Data!J925+Data!K925</f>
        <v>44651.942904656331</v>
      </c>
      <c r="W925" s="1">
        <f>Data!L925</f>
        <v>0</v>
      </c>
      <c r="X925" s="1">
        <f t="shared" si="147"/>
        <v>5272501.4181818189</v>
      </c>
      <c r="Y925" s="100">
        <f t="shared" si="148"/>
        <v>0</v>
      </c>
      <c r="Z925" s="100">
        <f t="shared" si="149"/>
        <v>753967.70280000009</v>
      </c>
      <c r="AA925" s="100">
        <f>'Innlegging av opplysninger'!$B$4*X925</f>
        <v>685425.18436363654</v>
      </c>
      <c r="AB925" s="1"/>
      <c r="AC925" s="1">
        <f>'Innlegging av opplysninger'!$B$5*X925</f>
        <v>690697.68578181835</v>
      </c>
      <c r="AD925" s="1">
        <f>'Innlegging av opplysninger'!$B$5*Y925</f>
        <v>0</v>
      </c>
      <c r="AE925" s="1">
        <f>'Innlegging av opplysninger'!$B$5*Z925</f>
        <v>98769.769066800014</v>
      </c>
      <c r="AF925" s="1">
        <f>'Innlegging av opplysninger'!$B$5*AA925</f>
        <v>89790.699151636392</v>
      </c>
      <c r="AG925" s="1"/>
      <c r="AH925" s="1">
        <f>'Innlegging av opplysninger'!$C$11*SUM(X925:AG925)</f>
        <v>288463.79345513694</v>
      </c>
      <c r="AI925" s="1">
        <f>'Innlegging av opplysninger'!$C$13*(((X925+Z925+AC925+AE925)*Data!M925)+(Z925+AE925)*(1-Data!M925)*1.8/12+Y925+AD925+AA925+AB925+AF925+AG925)</f>
        <v>46962.578223355231</v>
      </c>
      <c r="AJ925" s="1">
        <f>'Innlegging av opplysninger'!$C$13*((X925+Z925+AC925+AE925)*(1-Data!M925)-(Z925+AE925)*(1-Data!M925)*1.8/12)</f>
        <v>347777.34966262174</v>
      </c>
      <c r="AK925" s="83">
        <f t="shared" si="144"/>
        <v>5196000</v>
      </c>
      <c r="AL925" s="83">
        <f t="shared" si="145"/>
        <v>904000</v>
      </c>
      <c r="AM925" s="83">
        <f t="shared" si="146"/>
        <v>6206000</v>
      </c>
    </row>
    <row r="926" spans="1:39">
      <c r="A926" t="str">
        <f t="shared" si="140"/>
        <v>3038Barnehager</v>
      </c>
      <c r="B926" s="6" t="str">
        <f>Data!A926</f>
        <v>3038</v>
      </c>
      <c r="C926" s="7" t="str">
        <f>Data!B926</f>
        <v>Hole kommune</v>
      </c>
      <c r="D926" s="7" t="str">
        <f>Data!C926</f>
        <v>Barnehager</v>
      </c>
      <c r="E926" s="1">
        <f>Data!D926</f>
        <v>81.522500000000008</v>
      </c>
      <c r="F926" s="1">
        <f>Data!E926+Data!F926</f>
        <v>42263.579258691367</v>
      </c>
      <c r="G926" s="1">
        <f>Data!G926</f>
        <v>0</v>
      </c>
      <c r="H926" s="1">
        <f t="shared" si="141"/>
        <v>37586537.892181821</v>
      </c>
      <c r="I926" s="1">
        <f t="shared" si="142"/>
        <v>0</v>
      </c>
      <c r="J926" s="1">
        <f t="shared" si="143"/>
        <v>4510384.5470618187</v>
      </c>
      <c r="K926" s="1">
        <f>'Innlegging av opplysninger'!$B$4*H926</f>
        <v>4886249.9259836366</v>
      </c>
      <c r="L926" s="1"/>
      <c r="M926" s="1">
        <f>'Innlegging av opplysninger'!$B$5*H926</f>
        <v>4923836.463875819</v>
      </c>
      <c r="N926" s="1">
        <f>'Innlegging av opplysninger'!$B$5*I926</f>
        <v>0</v>
      </c>
      <c r="O926" s="1">
        <f>'Innlegging av opplysninger'!$B$5*J926</f>
        <v>590860.37566509831</v>
      </c>
      <c r="P926" s="1">
        <f>'Innlegging av opplysninger'!$B$5*K926</f>
        <v>640098.74030385644</v>
      </c>
      <c r="Q926" s="1"/>
      <c r="R926" s="1">
        <f>'Innlegging av opplysninger'!$C$11*SUM(H926:Q926)</f>
        <v>2019242.781912738</v>
      </c>
      <c r="S926" s="1">
        <f>'Innlegging av opplysninger'!$C$13*(((H926+J926+M926+O926)*Data!H926)+(J926+O926)*(1-Data!H926)*1.8/12+I926+N926+K926+L926+P926+Q926)</f>
        <v>364629.15839906316</v>
      </c>
      <c r="T926" s="1">
        <f>'Innlegging av opplysninger'!$C$13*((H926+J926+M926+O926)*(1-Data!H926)-(J926+O926)*(1-Data!H926)*1.8/12)</f>
        <v>2398545.1747446833</v>
      </c>
      <c r="U926" s="1">
        <f>Data!I926</f>
        <v>1.6</v>
      </c>
      <c r="V926" s="1">
        <f>Data!J926+Data!K926</f>
        <v>38898.958333333336</v>
      </c>
      <c r="W926" s="1">
        <f>Data!L926</f>
        <v>0</v>
      </c>
      <c r="X926" s="1">
        <f t="shared" si="147"/>
        <v>678963.63636363635</v>
      </c>
      <c r="Y926" s="100">
        <f t="shared" si="148"/>
        <v>0</v>
      </c>
      <c r="Z926" s="100">
        <f t="shared" si="149"/>
        <v>97091.799999999988</v>
      </c>
      <c r="AA926" s="100">
        <f>'Innlegging av opplysninger'!$B$4*X926</f>
        <v>88265.272727272735</v>
      </c>
      <c r="AB926" s="1"/>
      <c r="AC926" s="1">
        <f>'Innlegging av opplysninger'!$B$5*X926</f>
        <v>88944.236363636359</v>
      </c>
      <c r="AD926" s="1">
        <f>'Innlegging av opplysninger'!$B$5*Y926</f>
        <v>0</v>
      </c>
      <c r="AE926" s="1">
        <f>'Innlegging av opplysninger'!$B$5*Z926</f>
        <v>12719.025799999999</v>
      </c>
      <c r="AF926" s="1">
        <f>'Innlegging av opplysninger'!$B$5*AA926</f>
        <v>11562.750727272729</v>
      </c>
      <c r="AG926" s="1"/>
      <c r="AH926" s="1">
        <f>'Innlegging av opplysninger'!$C$11*SUM(X926:AG926)</f>
        <v>37146.775435309079</v>
      </c>
      <c r="AI926" s="1">
        <f>'Innlegging av opplysninger'!$C$13*(((X926+Z926+AC926+AE926)*Data!M926)+(Z926+AE926)*(1-Data!M926)*1.8/12+Y926+AD926+AA926+AB926+AF926+AG926)</f>
        <v>6047.5816608763635</v>
      </c>
      <c r="AJ926" s="1">
        <f>'Innlegging av opplysninger'!$C$13*((X926+Z926+AC926+AE926)*(1-Data!M926)-(Z926+AE926)*(1-Data!M926)*1.8/12)</f>
        <v>44784.847882178168</v>
      </c>
      <c r="AK926" s="83">
        <f t="shared" si="144"/>
        <v>2056000</v>
      </c>
      <c r="AL926" s="83">
        <f t="shared" si="145"/>
        <v>371000</v>
      </c>
      <c r="AM926" s="83">
        <f t="shared" si="146"/>
        <v>2443000</v>
      </c>
    </row>
    <row r="927" spans="1:39">
      <c r="A927" t="str">
        <f t="shared" si="140"/>
        <v>3038Helse/pleie/omsorg</v>
      </c>
      <c r="B927" s="6" t="str">
        <f>Data!A927</f>
        <v>3038</v>
      </c>
      <c r="C927" s="7" t="str">
        <f>Data!B927</f>
        <v>Hole kommune</v>
      </c>
      <c r="D927" s="7" t="str">
        <f>Data!C927</f>
        <v>Helse/pleie/omsorg</v>
      </c>
      <c r="E927" s="1">
        <f>Data!D927</f>
        <v>151.70970000000003</v>
      </c>
      <c r="F927" s="1">
        <f>Data!E927+Data!F927</f>
        <v>46009.063604150993</v>
      </c>
      <c r="G927" s="1">
        <f>Data!G927</f>
        <v>976.17106882420819</v>
      </c>
      <c r="H927" s="1">
        <f t="shared" si="141"/>
        <v>76145686.218181819</v>
      </c>
      <c r="I927" s="1">
        <f t="shared" si="142"/>
        <v>1615577.6727272728</v>
      </c>
      <c r="J927" s="1">
        <f t="shared" si="143"/>
        <v>9331351.6669090912</v>
      </c>
      <c r="K927" s="1">
        <f>'Innlegging av opplysninger'!$B$4*H927</f>
        <v>9898939.2083636373</v>
      </c>
      <c r="L927" s="1"/>
      <c r="M927" s="1">
        <f>'Innlegging av opplysninger'!$B$5*H927</f>
        <v>9975084.894581819</v>
      </c>
      <c r="N927" s="1">
        <f>'Innlegging av opplysninger'!$B$5*I927</f>
        <v>211640.67512727276</v>
      </c>
      <c r="O927" s="1">
        <f>'Innlegging av opplysninger'!$B$5*J927</f>
        <v>1222407.068365091</v>
      </c>
      <c r="P927" s="1">
        <f>'Innlegging av opplysninger'!$B$5*K927</f>
        <v>1296761.0362956366</v>
      </c>
      <c r="Q927" s="1"/>
      <c r="R927" s="1">
        <f>'Innlegging av opplysninger'!$C$11*SUM(H927:Q927)</f>
        <v>4168503.0407409621</v>
      </c>
      <c r="S927" s="1">
        <f>'Innlegging av opplysninger'!$C$13*(((H927+J927+M927+O927)*Data!H927)+(J927+O927)*(1-Data!H927)*1.8/12+I927+N927+K927+L927+P927+Q927)</f>
        <v>790719.53795899404</v>
      </c>
      <c r="T927" s="1">
        <f>'Innlegging av opplysninger'!$C$13*((H927+J927+M927+O927)*(1-Data!H927)-(J927+O927)*(1-Data!H927)*1.8/12)</f>
        <v>4913547.7809496913</v>
      </c>
      <c r="U927" s="1">
        <f>Data!I927</f>
        <v>30.603899999999999</v>
      </c>
      <c r="V927" s="1">
        <f>Data!J927+Data!K927</f>
        <v>48438.040086394212</v>
      </c>
      <c r="W927" s="1">
        <f>Data!L927</f>
        <v>1031.2241250298164</v>
      </c>
      <c r="X927" s="1">
        <f t="shared" si="147"/>
        <v>16171559.290909087</v>
      </c>
      <c r="Y927" s="100">
        <f t="shared" si="148"/>
        <v>344285.23636363627</v>
      </c>
      <c r="Z927" s="100">
        <f t="shared" si="149"/>
        <v>2361765.7673999993</v>
      </c>
      <c r="AA927" s="100">
        <f>'Innlegging av opplysninger'!$B$4*X927</f>
        <v>2102302.7078181813</v>
      </c>
      <c r="AB927" s="1"/>
      <c r="AC927" s="1">
        <f>'Innlegging av opplysninger'!$B$5*X927</f>
        <v>2118474.2671090905</v>
      </c>
      <c r="AD927" s="1">
        <f>'Innlegging av opplysninger'!$B$5*Y927</f>
        <v>45101.365963636352</v>
      </c>
      <c r="AE927" s="1">
        <f>'Innlegging av opplysninger'!$B$5*Z927</f>
        <v>309391.3155293999</v>
      </c>
      <c r="AF927" s="1">
        <f>'Innlegging av opplysninger'!$B$5*AA927</f>
        <v>275401.65472418175</v>
      </c>
      <c r="AG927" s="1"/>
      <c r="AH927" s="1">
        <f>'Innlegging av opplysninger'!$C$11*SUM(X927:AG927)</f>
        <v>901674.70102105406</v>
      </c>
      <c r="AI927" s="1">
        <f>'Innlegging av opplysninger'!$C$13*(((X927+Z927+AC927+AE927)*Data!M927)+(Z927+AE927)*(1-Data!M927)*1.8/12+Y927+AD927+AA927+AB927+AF927+AG927)</f>
        <v>177109.44552661385</v>
      </c>
      <c r="AJ927" s="1">
        <f>'Innlegging av opplysninger'!$C$13*((X927+Z927+AC927+AE927)*(1-Data!M927)-(Z927+AE927)*(1-Data!M927)*1.8/12)</f>
        <v>1056761.1979758809</v>
      </c>
      <c r="AK927" s="83">
        <f t="shared" si="144"/>
        <v>5070000</v>
      </c>
      <c r="AL927" s="83">
        <f t="shared" si="145"/>
        <v>968000</v>
      </c>
      <c r="AM927" s="83">
        <f t="shared" si="146"/>
        <v>5970000</v>
      </c>
    </row>
    <row r="928" spans="1:39">
      <c r="A928" t="str">
        <f t="shared" si="140"/>
        <v>3038Samferdsel og teknikk</v>
      </c>
      <c r="B928" s="6" t="str">
        <f>Data!A928</f>
        <v>3038</v>
      </c>
      <c r="C928" s="7" t="str">
        <f>Data!B928</f>
        <v>Hole kommune</v>
      </c>
      <c r="D928" s="7" t="str">
        <f>Data!C928</f>
        <v>Samferdsel og teknikk</v>
      </c>
      <c r="E928" s="1">
        <f>Data!D928</f>
        <v>18.9985</v>
      </c>
      <c r="F928" s="1">
        <f>Data!E928+Data!F928</f>
        <v>51541.060478458829</v>
      </c>
      <c r="G928" s="1">
        <f>Data!G928</f>
        <v>0</v>
      </c>
      <c r="H928" s="1">
        <f t="shared" si="141"/>
        <v>10682212.772727273</v>
      </c>
      <c r="I928" s="1">
        <f t="shared" si="142"/>
        <v>0</v>
      </c>
      <c r="J928" s="1">
        <f t="shared" si="143"/>
        <v>1281865.5327272727</v>
      </c>
      <c r="K928" s="1">
        <f>'Innlegging av opplysninger'!$B$4*H928</f>
        <v>1388687.6604545456</v>
      </c>
      <c r="L928" s="1"/>
      <c r="M928" s="1">
        <f>'Innlegging av opplysninger'!$B$5*H928</f>
        <v>1399369.8732272729</v>
      </c>
      <c r="N928" s="1">
        <f>'Innlegging av opplysninger'!$B$5*I928</f>
        <v>0</v>
      </c>
      <c r="O928" s="1">
        <f>'Innlegging av opplysninger'!$B$5*J928</f>
        <v>167924.38478727272</v>
      </c>
      <c r="P928" s="1">
        <f>'Innlegging av opplysninger'!$B$5*K928</f>
        <v>181918.0835195455</v>
      </c>
      <c r="Q928" s="1"/>
      <c r="R928" s="1">
        <f>'Innlegging av opplysninger'!$C$11*SUM(H928:Q928)</f>
        <v>573875.17568284099</v>
      </c>
      <c r="S928" s="1">
        <f>'Innlegging av opplysninger'!$C$13*(((H928+J928+M928+O928)*Data!H928)+(J928+O928)*(1-Data!H928)*1.8/12+I928+N928+K928+L928+P928+Q928)</f>
        <v>101412.10175925164</v>
      </c>
      <c r="T928" s="1">
        <f>'Innlegging av opplysninger'!$C$13*((H928+J928+M928+O928)*(1-Data!H928)-(J928+O928)*(1-Data!H928)*1.8/12)</f>
        <v>683890.77022779384</v>
      </c>
      <c r="U928" s="1">
        <f>Data!I928</f>
        <v>1</v>
      </c>
      <c r="V928" s="1">
        <f>Data!J928+Data!K928</f>
        <v>53540.666666666664</v>
      </c>
      <c r="W928" s="1">
        <f>Data!L928</f>
        <v>0</v>
      </c>
      <c r="X928" s="1">
        <f t="shared" si="147"/>
        <v>584079.99999999988</v>
      </c>
      <c r="Y928" s="100">
        <f t="shared" si="148"/>
        <v>0</v>
      </c>
      <c r="Z928" s="100">
        <f t="shared" si="149"/>
        <v>83523.439999999973</v>
      </c>
      <c r="AA928" s="100">
        <f>'Innlegging av opplysninger'!$B$4*X928</f>
        <v>75930.399999999994</v>
      </c>
      <c r="AB928" s="1"/>
      <c r="AC928" s="1">
        <f>'Innlegging av opplysninger'!$B$5*X928</f>
        <v>76514.479999999981</v>
      </c>
      <c r="AD928" s="1">
        <f>'Innlegging av opplysninger'!$B$5*Y928</f>
        <v>0</v>
      </c>
      <c r="AE928" s="1">
        <f>'Innlegging av opplysninger'!$B$5*Z928</f>
        <v>10941.570639999996</v>
      </c>
      <c r="AF928" s="1">
        <f>'Innlegging av opplysninger'!$B$5*AA928</f>
        <v>9946.8824000000004</v>
      </c>
      <c r="AG928" s="1"/>
      <c r="AH928" s="1">
        <f>'Innlegging av opplysninger'!$C$11*SUM(X928:AG928)</f>
        <v>31955.597375519996</v>
      </c>
      <c r="AI928" s="1">
        <f>'Innlegging av opplysninger'!$C$13*(((X928+Z928+AC928+AE928)*Data!M928)+(Z928+AE928)*(1-Data!M928)*1.8/12+Y928+AD928+AA928+AB928+AF928+AG928)</f>
        <v>5202.4457677919991</v>
      </c>
      <c r="AJ928" s="1">
        <f>'Innlegging av opplysninger'!$C$13*((X928+Z928+AC928+AE928)*(1-Data!M928)-(Z928+AE928)*(1-Data!M928)*1.8/12)</f>
        <v>38526.266430287986</v>
      </c>
      <c r="AK928" s="83">
        <f t="shared" si="144"/>
        <v>606000</v>
      </c>
      <c r="AL928" s="83">
        <f t="shared" si="145"/>
        <v>107000</v>
      </c>
      <c r="AM928" s="83">
        <f t="shared" si="146"/>
        <v>722000</v>
      </c>
    </row>
    <row r="929" spans="1:39">
      <c r="A929" t="str">
        <f t="shared" si="140"/>
        <v>3038Annet</v>
      </c>
      <c r="B929" s="6" t="str">
        <f>Data!A929</f>
        <v>3038</v>
      </c>
      <c r="C929" s="7" t="str">
        <f>Data!B929</f>
        <v>Hole kommune</v>
      </c>
      <c r="D929" s="7" t="str">
        <f>Data!C929</f>
        <v>Annet</v>
      </c>
      <c r="E929" s="1">
        <f>Data!D929</f>
        <v>2.65</v>
      </c>
      <c r="F929" s="1">
        <f>Data!E929+Data!F929</f>
        <v>0</v>
      </c>
      <c r="G929" s="1">
        <f>Data!G929</f>
        <v>0</v>
      </c>
      <c r="H929" s="1">
        <f t="shared" si="141"/>
        <v>0</v>
      </c>
      <c r="I929" s="1">
        <f t="shared" si="142"/>
        <v>0</v>
      </c>
      <c r="J929" s="1">
        <f t="shared" si="143"/>
        <v>0</v>
      </c>
      <c r="K929" s="1">
        <f>'Innlegging av opplysninger'!$B$4*H929</f>
        <v>0</v>
      </c>
      <c r="L929" s="1"/>
      <c r="M929" s="1">
        <f>'Innlegging av opplysninger'!$B$5*H929</f>
        <v>0</v>
      </c>
      <c r="N929" s="1">
        <f>'Innlegging av opplysninger'!$B$5*I929</f>
        <v>0</v>
      </c>
      <c r="O929" s="1">
        <f>'Innlegging av opplysninger'!$B$5*J929</f>
        <v>0</v>
      </c>
      <c r="P929" s="1">
        <f>'Innlegging av opplysninger'!$B$5*K929</f>
        <v>0</v>
      </c>
      <c r="Q929" s="1"/>
      <c r="R929" s="1">
        <f>'Innlegging av opplysninger'!$C$11*SUM(H929:Q929)</f>
        <v>0</v>
      </c>
      <c r="S929" s="1">
        <f>'Innlegging av opplysninger'!$C$13*(((H929+J929+M929+O929)*Data!H929)+(J929+O929)*(1-Data!H929)*1.8/12+I929+N929+K929+L929+P929+Q929)</f>
        <v>0</v>
      </c>
      <c r="T929" s="1">
        <f>'Innlegging av opplysninger'!$C$13*((H929+J929+M929+O929)*(1-Data!H929)-(J929+O929)*(1-Data!H929)*1.8/12)</f>
        <v>0</v>
      </c>
      <c r="U929" s="1">
        <f>Data!I929</f>
        <v>0</v>
      </c>
      <c r="V929" s="1">
        <f>Data!J929+Data!K929</f>
        <v>0</v>
      </c>
      <c r="W929" s="1">
        <f>Data!L929</f>
        <v>0</v>
      </c>
      <c r="X929" s="1">
        <f t="shared" si="147"/>
        <v>0</v>
      </c>
      <c r="Y929" s="100">
        <f t="shared" si="148"/>
        <v>0</v>
      </c>
      <c r="Z929" s="100">
        <f t="shared" si="149"/>
        <v>0</v>
      </c>
      <c r="AA929" s="100">
        <f>'Innlegging av opplysninger'!$B$4*X929</f>
        <v>0</v>
      </c>
      <c r="AB929" s="1"/>
      <c r="AC929" s="1">
        <f>'Innlegging av opplysninger'!$B$5*X929</f>
        <v>0</v>
      </c>
      <c r="AD929" s="1">
        <f>'Innlegging av opplysninger'!$B$5*Y929</f>
        <v>0</v>
      </c>
      <c r="AE929" s="1">
        <f>'Innlegging av opplysninger'!$B$5*Z929</f>
        <v>0</v>
      </c>
      <c r="AF929" s="1">
        <f>'Innlegging av opplysninger'!$B$5*AA929</f>
        <v>0</v>
      </c>
      <c r="AG929" s="1"/>
      <c r="AH929" s="1">
        <f>'Innlegging av opplysninger'!$C$11*SUM(X929:AG929)</f>
        <v>0</v>
      </c>
      <c r="AI929" s="1">
        <f>'Innlegging av opplysninger'!$C$13*(((X929+Z929+AC929+AE929)*Data!M929)+(Z929+AE929)*(1-Data!M929)*1.8/12+Y929+AD929+AA929+AB929+AF929+AG929)</f>
        <v>0</v>
      </c>
      <c r="AJ929" s="1">
        <f>'Innlegging av opplysninger'!$C$13*((X929+Z929+AC929+AE929)*(1-Data!M929)-(Z929+AE929)*(1-Data!M929)*1.8/12)</f>
        <v>0</v>
      </c>
      <c r="AK929" s="83">
        <f t="shared" si="144"/>
        <v>0</v>
      </c>
      <c r="AL929" s="83">
        <f t="shared" si="145"/>
        <v>0</v>
      </c>
      <c r="AM929" s="83">
        <f t="shared" si="146"/>
        <v>0</v>
      </c>
    </row>
    <row r="930" spans="1:39">
      <c r="A930" t="str">
        <f t="shared" si="140"/>
        <v>3039Alle</v>
      </c>
      <c r="B930" s="6" t="str">
        <f>Data!A930</f>
        <v>3039</v>
      </c>
      <c r="C930" s="7" t="str">
        <f>Data!B930</f>
        <v>Flå kommune</v>
      </c>
      <c r="D930" s="7" t="str">
        <f>Data!C930</f>
        <v>Alle</v>
      </c>
      <c r="E930" s="1">
        <f>Data!D930</f>
        <v>96.806700000000006</v>
      </c>
      <c r="F930" s="1">
        <f>Data!E930+Data!F930</f>
        <v>45993.338350892373</v>
      </c>
      <c r="G930" s="1">
        <f>Data!G930</f>
        <v>285.07964841276481</v>
      </c>
      <c r="H930" s="1">
        <f t="shared" si="141"/>
        <v>48572326.993454538</v>
      </c>
      <c r="I930" s="1">
        <f t="shared" si="142"/>
        <v>301064.94545454544</v>
      </c>
      <c r="J930" s="1">
        <f t="shared" si="143"/>
        <v>5864807.0326690897</v>
      </c>
      <c r="K930" s="1">
        <f>'Innlegging av opplysninger'!$B$4*H930</f>
        <v>6314402.5091490904</v>
      </c>
      <c r="L930" s="1"/>
      <c r="M930" s="1">
        <f>'Innlegging av opplysninger'!$B$5*H930</f>
        <v>6362974.8361425446</v>
      </c>
      <c r="N930" s="1">
        <f>'Innlegging av opplysninger'!$B$5*I930</f>
        <v>39439.507854545453</v>
      </c>
      <c r="O930" s="1">
        <f>'Innlegging av opplysninger'!$B$5*J930</f>
        <v>768289.72127965081</v>
      </c>
      <c r="P930" s="1">
        <f>'Innlegging av opplysninger'!$B$5*K930</f>
        <v>827186.72869853082</v>
      </c>
      <c r="Q930" s="1"/>
      <c r="R930" s="1">
        <f>'Innlegging av opplysninger'!$C$11*SUM(H930:Q930)</f>
        <v>2623918.7064386969</v>
      </c>
      <c r="S930" s="1">
        <f>'Innlegging av opplysninger'!$C$13*(((H930+J930+M930+O930)*Data!H930)+(J930+O930)*(1-Data!H930)*1.8/12+I930+N930+K930+L930+P930+Q930)</f>
        <v>490820.46202849329</v>
      </c>
      <c r="T930" s="1">
        <f>'Innlegging av opplysninger'!$C$13*((H930+J930+M930+O930)*(1-Data!H930)-(J930+O930)*(1-Data!H930)*1.8/12)</f>
        <v>3099805.1362560387</v>
      </c>
      <c r="U930" s="1">
        <f>Data!I930</f>
        <v>22.354499999999998</v>
      </c>
      <c r="V930" s="1">
        <f>Data!J930+Data!K930</f>
        <v>48437.131524599819</v>
      </c>
      <c r="W930" s="1">
        <f>Data!L930</f>
        <v>328.63047708515069</v>
      </c>
      <c r="X930" s="1">
        <f t="shared" si="147"/>
        <v>11812231.163636362</v>
      </c>
      <c r="Y930" s="100">
        <f t="shared" si="148"/>
        <v>80142.218181818185</v>
      </c>
      <c r="Z930" s="100">
        <f t="shared" si="149"/>
        <v>1700609.3935999998</v>
      </c>
      <c r="AA930" s="100">
        <f>'Innlegging av opplysninger'!$B$4*X930</f>
        <v>1535590.0512727271</v>
      </c>
      <c r="AB930" s="1"/>
      <c r="AC930" s="1">
        <f>'Innlegging av opplysninger'!$B$5*X930</f>
        <v>1547402.2824363634</v>
      </c>
      <c r="AD930" s="1">
        <f>'Innlegging av opplysninger'!$B$5*Y930</f>
        <v>10498.630581818183</v>
      </c>
      <c r="AE930" s="1">
        <f>'Innlegging av opplysninger'!$B$5*Z930</f>
        <v>222779.83056159999</v>
      </c>
      <c r="AF930" s="1">
        <f>'Innlegging av opplysninger'!$B$5*AA930</f>
        <v>201162.29671672726</v>
      </c>
      <c r="AG930" s="1"/>
      <c r="AH930" s="1">
        <f>'Innlegging av opplysninger'!$C$11*SUM(X930:AG930)</f>
        <v>650195.80294552189</v>
      </c>
      <c r="AI930" s="1">
        <f>'Innlegging av opplysninger'!$C$13*(((X930+Z930+AC930+AE930)*Data!M930)+(Z930+AE930)*(1-Data!M930)*1.8/12+Y930+AD930+AA930+AB930+AF930+AG930)</f>
        <v>148807.2281709977</v>
      </c>
      <c r="AJ930" s="1">
        <f>'Innlegging av opplysninger'!$C$13*((X930+Z930+AC930+AE930)*(1-Data!M930)-(Z930+AE930)*(1-Data!M930)*1.8/12)</f>
        <v>740934.39691234799</v>
      </c>
      <c r="AK930" s="83">
        <f t="shared" si="144"/>
        <v>3274000</v>
      </c>
      <c r="AL930" s="83">
        <f t="shared" si="145"/>
        <v>640000</v>
      </c>
      <c r="AM930" s="83">
        <f t="shared" si="146"/>
        <v>3841000</v>
      </c>
    </row>
    <row r="931" spans="1:39">
      <c r="A931" t="str">
        <f t="shared" si="140"/>
        <v>3039Administrasjon</v>
      </c>
      <c r="B931" s="6" t="str">
        <f>Data!A931</f>
        <v>3039</v>
      </c>
      <c r="C931" s="7" t="str">
        <f>Data!B931</f>
        <v>Flå kommune</v>
      </c>
      <c r="D931" s="7" t="str">
        <f>Data!C931</f>
        <v>Administrasjon</v>
      </c>
      <c r="E931" s="1">
        <f>Data!D931</f>
        <v>11.280799999999999</v>
      </c>
      <c r="F931" s="1">
        <f>Data!E931+Data!F931</f>
        <v>46866.581566319175</v>
      </c>
      <c r="G931" s="1">
        <f>Data!G931</f>
        <v>0</v>
      </c>
      <c r="H931" s="1">
        <f t="shared" si="141"/>
        <v>5767554.9090909082</v>
      </c>
      <c r="I931" s="1">
        <f t="shared" si="142"/>
        <v>0</v>
      </c>
      <c r="J931" s="1">
        <f t="shared" si="143"/>
        <v>692106.58909090899</v>
      </c>
      <c r="K931" s="1">
        <f>'Innlegging av opplysninger'!$B$4*H931</f>
        <v>749782.13818181807</v>
      </c>
      <c r="L931" s="1"/>
      <c r="M931" s="1">
        <f>'Innlegging av opplysninger'!$B$5*H931</f>
        <v>755549.69309090904</v>
      </c>
      <c r="N931" s="1">
        <f>'Innlegging av opplysninger'!$B$5*I931</f>
        <v>0</v>
      </c>
      <c r="O931" s="1">
        <f>'Innlegging av opplysninger'!$B$5*J931</f>
        <v>90665.963170909075</v>
      </c>
      <c r="P931" s="1">
        <f>'Innlegging av opplysninger'!$B$5*K931</f>
        <v>98221.460101818171</v>
      </c>
      <c r="Q931" s="1"/>
      <c r="R931" s="1">
        <f>'Innlegging av opplysninger'!$C$11*SUM(H931:Q931)</f>
        <v>309847.46860363631</v>
      </c>
      <c r="S931" s="1">
        <f>'Innlegging av opplysninger'!$C$13*(((H931+J931+M931+O931)*Data!H931)+(J931+O931)*(1-Data!H931)*1.8/12+I931+N931+K931+L931+P931+Q931)</f>
        <v>77208.424460260358</v>
      </c>
      <c r="T931" s="1">
        <f>'Innlegging av opplysninger'!$C$13*((H931+J931+M931+O931)*(1-Data!H931)-(J931+O931)*(1-Data!H931)*1.8/12)</f>
        <v>346793.37468155776</v>
      </c>
      <c r="U931" s="1">
        <f>Data!I931</f>
        <v>6</v>
      </c>
      <c r="V931" s="1">
        <f>Data!J931+Data!K931</f>
        <v>57036.708333333336</v>
      </c>
      <c r="W931" s="1">
        <f>Data!L931</f>
        <v>0</v>
      </c>
      <c r="X931" s="1">
        <f t="shared" si="147"/>
        <v>3733311.8181818184</v>
      </c>
      <c r="Y931" s="100">
        <f t="shared" si="148"/>
        <v>0</v>
      </c>
      <c r="Z931" s="100">
        <f t="shared" si="149"/>
        <v>533863.59</v>
      </c>
      <c r="AA931" s="100">
        <f>'Innlegging av opplysninger'!$B$4*X931</f>
        <v>485330.53636363638</v>
      </c>
      <c r="AB931" s="1"/>
      <c r="AC931" s="1">
        <f>'Innlegging av opplysninger'!$B$5*X931</f>
        <v>489063.8481818182</v>
      </c>
      <c r="AD931" s="1">
        <f>'Innlegging av opplysninger'!$B$5*Y931</f>
        <v>0</v>
      </c>
      <c r="AE931" s="1">
        <f>'Innlegging av opplysninger'!$B$5*Z931</f>
        <v>69936.130290000001</v>
      </c>
      <c r="AF931" s="1">
        <f>'Innlegging av opplysninger'!$B$5*AA931</f>
        <v>63578.300263636367</v>
      </c>
      <c r="AG931" s="1"/>
      <c r="AH931" s="1">
        <f>'Innlegging av opplysninger'!$C$11*SUM(X931:AG931)</f>
        <v>204253.20048467454</v>
      </c>
      <c r="AI931" s="1">
        <f>'Innlegging av opplysninger'!$C$13*(((X931+Z931+AC931+AE931)*Data!M931)+(Z931+AE931)*(1-Data!M931)*1.8/12+Y931+AD931+AA931+AB931+AF931+AG931)</f>
        <v>64113.163019695639</v>
      </c>
      <c r="AJ931" s="1">
        <f>'Innlegging av opplysninger'!$C$13*((X931+Z931+AC931+AE931)*(1-Data!M931)-(Z931+AE931)*(1-Data!M931)*1.8/12)</f>
        <v>215391.21659091162</v>
      </c>
      <c r="AK931" s="83">
        <f t="shared" si="144"/>
        <v>514000</v>
      </c>
      <c r="AL931" s="83">
        <f t="shared" si="145"/>
        <v>141000</v>
      </c>
      <c r="AM931" s="83">
        <f t="shared" si="146"/>
        <v>562000</v>
      </c>
    </row>
    <row r="932" spans="1:39">
      <c r="A932" t="str">
        <f t="shared" si="140"/>
        <v>3039Undervisning</v>
      </c>
      <c r="B932" s="6" t="str">
        <f>Data!A932</f>
        <v>3039</v>
      </c>
      <c r="C932" s="7" t="str">
        <f>Data!B932</f>
        <v>Flå kommune</v>
      </c>
      <c r="D932" s="7" t="str">
        <f>Data!C932</f>
        <v>Undervisning</v>
      </c>
      <c r="E932" s="1">
        <f>Data!D932</f>
        <v>21.391399999999997</v>
      </c>
      <c r="F932" s="1">
        <f>Data!E932+Data!F932</f>
        <v>47234.595990288952</v>
      </c>
      <c r="G932" s="1">
        <f>Data!G932</f>
        <v>0</v>
      </c>
      <c r="H932" s="1">
        <f t="shared" si="141"/>
        <v>11022699.672727276</v>
      </c>
      <c r="I932" s="1">
        <f t="shared" si="142"/>
        <v>0</v>
      </c>
      <c r="J932" s="1">
        <f t="shared" si="143"/>
        <v>1322723.960727273</v>
      </c>
      <c r="K932" s="1">
        <f>'Innlegging av opplysninger'!$B$4*H932</f>
        <v>1432950.9574545459</v>
      </c>
      <c r="L932" s="1"/>
      <c r="M932" s="1">
        <f>'Innlegging av opplysninger'!$B$5*H932</f>
        <v>1443973.6571272733</v>
      </c>
      <c r="N932" s="1">
        <f>'Innlegging av opplysninger'!$B$5*I932</f>
        <v>0</v>
      </c>
      <c r="O932" s="1">
        <f>'Innlegging av opplysninger'!$B$5*J932</f>
        <v>173276.83885527277</v>
      </c>
      <c r="P932" s="1">
        <f>'Innlegging av opplysninger'!$B$5*K932</f>
        <v>187716.57542654552</v>
      </c>
      <c r="Q932" s="1"/>
      <c r="R932" s="1">
        <f>'Innlegging av opplysninger'!$C$11*SUM(H932:Q932)</f>
        <v>592166.98316809093</v>
      </c>
      <c r="S932" s="1">
        <f>'Innlegging av opplysninger'!$C$13*(((H932+J932+M932+O932)*Data!H932)+(J932+O932)*(1-Data!H932)*1.8/12+I932+N932+K932+L932+P932+Q932)</f>
        <v>95943.517946560605</v>
      </c>
      <c r="T932" s="1">
        <f>'Innlegging av opplysninger'!$C$13*((H932+J932+M932+O932)*(1-Data!H932)-(J932+O932)*(1-Data!H932)*1.8/12)</f>
        <v>714390.24849398504</v>
      </c>
      <c r="U932" s="1">
        <f>Data!I932</f>
        <v>4.6860000000000008</v>
      </c>
      <c r="V932" s="1">
        <f>Data!J932+Data!K932</f>
        <v>42641.606202873809</v>
      </c>
      <c r="W932" s="1">
        <f>Data!L932</f>
        <v>0</v>
      </c>
      <c r="X932" s="1">
        <f t="shared" si="147"/>
        <v>2179838.9090909092</v>
      </c>
      <c r="Y932" s="100">
        <f t="shared" si="148"/>
        <v>0</v>
      </c>
      <c r="Z932" s="100">
        <f t="shared" si="149"/>
        <v>311716.96399999998</v>
      </c>
      <c r="AA932" s="100">
        <f>'Innlegging av opplysninger'!$B$4*X932</f>
        <v>283379.05818181823</v>
      </c>
      <c r="AB932" s="1"/>
      <c r="AC932" s="1">
        <f>'Innlegging av opplysninger'!$B$5*X932</f>
        <v>285558.89709090913</v>
      </c>
      <c r="AD932" s="1">
        <f>'Innlegging av opplysninger'!$B$5*Y932</f>
        <v>0</v>
      </c>
      <c r="AE932" s="1">
        <f>'Innlegging av opplysninger'!$B$5*Z932</f>
        <v>40834.922284</v>
      </c>
      <c r="AF932" s="1">
        <f>'Innlegging av opplysninger'!$B$5*AA932</f>
        <v>37122.656621818191</v>
      </c>
      <c r="AG932" s="1"/>
      <c r="AH932" s="1">
        <f>'Innlegging av opplysninger'!$C$11*SUM(X932:AG932)</f>
        <v>119261.15347623927</v>
      </c>
      <c r="AI932" s="1">
        <f>'Innlegging av opplysninger'!$C$13*(((X932+Z932+AC932+AE932)*Data!M932)+(Z932+AE932)*(1-Data!M932)*1.8/12+Y932+AD932+AA932+AB932+AF932+AG932)</f>
        <v>19415.993882804294</v>
      </c>
      <c r="AJ932" s="1">
        <f>'Innlegging av opplysninger'!$C$13*((X932+Z932+AC932+AE932)*(1-Data!M932)-(Z932+AE932)*(1-Data!M932)*1.8/12)</f>
        <v>143783.47929520736</v>
      </c>
      <c r="AK932" s="83">
        <f t="shared" si="144"/>
        <v>711000</v>
      </c>
      <c r="AL932" s="83">
        <f t="shared" si="145"/>
        <v>115000</v>
      </c>
      <c r="AM932" s="83">
        <f t="shared" si="146"/>
        <v>858000</v>
      </c>
    </row>
    <row r="933" spans="1:39">
      <c r="A933" t="str">
        <f t="shared" si="140"/>
        <v>3039Barnehager</v>
      </c>
      <c r="B933" s="6" t="str">
        <f>Data!A933</f>
        <v>3039</v>
      </c>
      <c r="C933" s="7" t="str">
        <f>Data!B933</f>
        <v>Flå kommune</v>
      </c>
      <c r="D933" s="7" t="str">
        <f>Data!C933</f>
        <v>Barnehager</v>
      </c>
      <c r="E933" s="1">
        <f>Data!D933</f>
        <v>13.6707</v>
      </c>
      <c r="F933" s="1">
        <f>Data!E933+Data!F933</f>
        <v>40235.191931161775</v>
      </c>
      <c r="G933" s="1">
        <f>Data!G933</f>
        <v>0</v>
      </c>
      <c r="H933" s="1">
        <f t="shared" si="141"/>
        <v>6000471.6909090895</v>
      </c>
      <c r="I933" s="1">
        <f t="shared" si="142"/>
        <v>0</v>
      </c>
      <c r="J933" s="1">
        <f t="shared" si="143"/>
        <v>720056.6029090907</v>
      </c>
      <c r="K933" s="1">
        <f>'Innlegging av opplysninger'!$B$4*H933</f>
        <v>780061.31981818168</v>
      </c>
      <c r="L933" s="1"/>
      <c r="M933" s="1">
        <f>'Innlegging av opplysninger'!$B$5*H933</f>
        <v>786061.79150909081</v>
      </c>
      <c r="N933" s="1">
        <f>'Innlegging av opplysninger'!$B$5*I933</f>
        <v>0</v>
      </c>
      <c r="O933" s="1">
        <f>'Innlegging av opplysninger'!$B$5*J933</f>
        <v>94327.414981090886</v>
      </c>
      <c r="P933" s="1">
        <f>'Innlegging av opplysninger'!$B$5*K933</f>
        <v>102188.0328961818</v>
      </c>
      <c r="Q933" s="1"/>
      <c r="R933" s="1">
        <f>'Innlegging av opplysninger'!$C$11*SUM(H933:Q933)</f>
        <v>322360.3404148636</v>
      </c>
      <c r="S933" s="1">
        <f>'Innlegging av opplysninger'!$C$13*(((H933+J933+M933+O933)*Data!H933)+(J933+O933)*(1-Data!H933)*1.8/12+I933+N933+K933+L933+P933+Q933)</f>
        <v>55124.32010770122</v>
      </c>
      <c r="T933" s="1">
        <f>'Innlegging av opplysninger'!$C$13*((H933+J933+M933+O933)*(1-Data!H933)-(J933+O933)*(1-Data!H933)*1.8/12)</f>
        <v>386000.35624948045</v>
      </c>
      <c r="U933" s="1">
        <f>Data!I933</f>
        <v>0.6</v>
      </c>
      <c r="V933" s="1">
        <f>Data!J933+Data!K933</f>
        <v>39025</v>
      </c>
      <c r="W933" s="1">
        <f>Data!L933</f>
        <v>0</v>
      </c>
      <c r="X933" s="1">
        <f t="shared" si="147"/>
        <v>255436.36363636362</v>
      </c>
      <c r="Y933" s="100">
        <f t="shared" si="148"/>
        <v>0</v>
      </c>
      <c r="Z933" s="100">
        <f t="shared" si="149"/>
        <v>36527.399999999994</v>
      </c>
      <c r="AA933" s="100">
        <f>'Innlegging av opplysninger'!$B$4*X933</f>
        <v>33206.727272727272</v>
      </c>
      <c r="AB933" s="1"/>
      <c r="AC933" s="1">
        <f>'Innlegging av opplysninger'!$B$5*X933</f>
        <v>33462.163636363635</v>
      </c>
      <c r="AD933" s="1">
        <f>'Innlegging av opplysninger'!$B$5*Y933</f>
        <v>0</v>
      </c>
      <c r="AE933" s="1">
        <f>'Innlegging av opplysninger'!$B$5*Z933</f>
        <v>4785.0893999999998</v>
      </c>
      <c r="AF933" s="1">
        <f>'Innlegging av opplysninger'!$B$5*AA933</f>
        <v>4350.0812727272732</v>
      </c>
      <c r="AG933" s="1"/>
      <c r="AH933" s="1">
        <f>'Innlegging av opplysninger'!$C$11*SUM(X933:AG933)</f>
        <v>13975.177358290908</v>
      </c>
      <c r="AI933" s="1">
        <f>'Innlegging av opplysninger'!$C$13*(((X933+Z933+AC933+AE933)*Data!M933)+(Z933+AE933)*(1-Data!M933)*1.8/12+Y933+AD933+AA933+AB933+AF933+AG933)</f>
        <v>2275.1914616836361</v>
      </c>
      <c r="AJ933" s="1">
        <f>'Innlegging av opplysninger'!$C$13*((X933+Z933+AC933+AE933)*(1-Data!M933)-(Z933+AE933)*(1-Data!M933)*1.8/12)</f>
        <v>16848.735449661817</v>
      </c>
      <c r="AK933" s="83">
        <f t="shared" si="144"/>
        <v>336000</v>
      </c>
      <c r="AL933" s="83">
        <f t="shared" si="145"/>
        <v>57000</v>
      </c>
      <c r="AM933" s="83">
        <f t="shared" si="146"/>
        <v>403000</v>
      </c>
    </row>
    <row r="934" spans="1:39">
      <c r="A934" t="str">
        <f t="shared" si="140"/>
        <v>3039Helse/pleie/omsorg</v>
      </c>
      <c r="B934" s="6" t="str">
        <f>Data!A934</f>
        <v>3039</v>
      </c>
      <c r="C934" s="7" t="str">
        <f>Data!B934</f>
        <v>Flå kommune</v>
      </c>
      <c r="D934" s="7" t="str">
        <f>Data!C934</f>
        <v>Helse/pleie/omsorg</v>
      </c>
      <c r="E934" s="1">
        <f>Data!D934</f>
        <v>43.863800000000005</v>
      </c>
      <c r="F934" s="1">
        <f>Data!E934+Data!F934</f>
        <v>46054.734186276612</v>
      </c>
      <c r="G934" s="1">
        <f>Data!G934</f>
        <v>629.16619171161631</v>
      </c>
      <c r="H934" s="1">
        <f t="shared" si="141"/>
        <v>22037843.448000003</v>
      </c>
      <c r="I934" s="1">
        <f t="shared" si="142"/>
        <v>301064.94545454538</v>
      </c>
      <c r="J934" s="1">
        <f t="shared" si="143"/>
        <v>2680669.0072145457</v>
      </c>
      <c r="K934" s="1">
        <f>'Innlegging av opplysninger'!$B$4*H934</f>
        <v>2864919.6482400005</v>
      </c>
      <c r="L934" s="1"/>
      <c r="M934" s="1">
        <f>'Innlegging av opplysninger'!$B$5*H934</f>
        <v>2886957.4916880005</v>
      </c>
      <c r="N934" s="1">
        <f>'Innlegging av opplysninger'!$B$5*I934</f>
        <v>39439.507854545445</v>
      </c>
      <c r="O934" s="1">
        <f>'Innlegging av opplysninger'!$B$5*J934</f>
        <v>351167.63994510553</v>
      </c>
      <c r="P934" s="1">
        <f>'Innlegging av opplysninger'!$B$5*K934</f>
        <v>375304.47391944006</v>
      </c>
      <c r="Q934" s="1"/>
      <c r="R934" s="1">
        <f>'Innlegging av opplysninger'!$C$11*SUM(H934:Q934)</f>
        <v>1198419.9141680149</v>
      </c>
      <c r="S934" s="1">
        <f>'Innlegging av opplysninger'!$C$13*(((H934+J934+M934+O934)*Data!H934)+(J934+O934)*(1-Data!H934)*1.8/12+I934+N934+K934+L934+P934+Q934)</f>
        <v>223282.49692536143</v>
      </c>
      <c r="T934" s="1">
        <f>'Innlegging av opplysninger'!$C$13*((H934+J934+M934+O934)*(1-Data!H934)-(J934+O934)*(1-Data!H934)*1.8/12)</f>
        <v>1416660.5435150804</v>
      </c>
      <c r="U934" s="1">
        <f>Data!I934</f>
        <v>10.068499999999998</v>
      </c>
      <c r="V934" s="1">
        <f>Data!J934+Data!K934</f>
        <v>45932.524540232742</v>
      </c>
      <c r="W934" s="1">
        <f>Data!L934</f>
        <v>729.63897303471231</v>
      </c>
      <c r="X934" s="1">
        <f t="shared" si="147"/>
        <v>5045144.9818181805</v>
      </c>
      <c r="Y934" s="100">
        <f t="shared" si="148"/>
        <v>80142.218181818171</v>
      </c>
      <c r="Z934" s="100">
        <f t="shared" si="149"/>
        <v>732916.0695999997</v>
      </c>
      <c r="AA934" s="100">
        <f>'Innlegging av opplysninger'!$B$4*X934</f>
        <v>655868.84763636347</v>
      </c>
      <c r="AB934" s="1"/>
      <c r="AC934" s="1">
        <f>'Innlegging av opplysninger'!$B$5*X934</f>
        <v>660913.99261818163</v>
      </c>
      <c r="AD934" s="1">
        <f>'Innlegging av opplysninger'!$B$5*Y934</f>
        <v>10498.630581818181</v>
      </c>
      <c r="AE934" s="1">
        <f>'Innlegging av opplysninger'!$B$5*Z934</f>
        <v>96012.005117599969</v>
      </c>
      <c r="AF934" s="1">
        <f>'Innlegging av opplysninger'!$B$5*AA934</f>
        <v>85918.819040363611</v>
      </c>
      <c r="AG934" s="1"/>
      <c r="AH934" s="1">
        <f>'Innlegging av opplysninger'!$C$11*SUM(X934:AG934)</f>
        <v>279961.79145458434</v>
      </c>
      <c r="AI934" s="1">
        <f>'Innlegging av opplysninger'!$C$13*(((X934+Z934+AC934+AE934)*Data!M934)+(Z934+AE934)*(1-Data!M934)*1.8/12+Y934+AD934+AA934+AB934+AF934+AG934)</f>
        <v>57657.093663570042</v>
      </c>
      <c r="AJ934" s="1">
        <f>'Innlegging av opplysninger'!$C$13*((X934+Z934+AC934+AE934)*(1-Data!M934)-(Z934+AE934)*(1-Data!M934)*1.8/12)</f>
        <v>325448.51569533488</v>
      </c>
      <c r="AK934" s="83">
        <f t="shared" si="144"/>
        <v>1478000</v>
      </c>
      <c r="AL934" s="83">
        <f t="shared" si="145"/>
        <v>281000</v>
      </c>
      <c r="AM934" s="83">
        <f t="shared" si="146"/>
        <v>1742000</v>
      </c>
    </row>
    <row r="935" spans="1:39">
      <c r="A935" t="str">
        <f t="shared" si="140"/>
        <v>3039Samferdsel og teknikk</v>
      </c>
      <c r="B935" s="6" t="str">
        <f>Data!A935</f>
        <v>3039</v>
      </c>
      <c r="C935" s="7" t="str">
        <f>Data!B935</f>
        <v>Flå kommune</v>
      </c>
      <c r="D935" s="7" t="str">
        <f>Data!C935</f>
        <v>Samferdsel og teknikk</v>
      </c>
      <c r="E935" s="1">
        <f>Data!D935</f>
        <v>5.65</v>
      </c>
      <c r="F935" s="1">
        <f>Data!E935+Data!F935</f>
        <v>0</v>
      </c>
      <c r="G935" s="1">
        <f>Data!G935</f>
        <v>0</v>
      </c>
      <c r="H935" s="1">
        <f t="shared" si="141"/>
        <v>0</v>
      </c>
      <c r="I935" s="1">
        <f t="shared" si="142"/>
        <v>0</v>
      </c>
      <c r="J935" s="1">
        <f t="shared" si="143"/>
        <v>0</v>
      </c>
      <c r="K935" s="1">
        <f>'Innlegging av opplysninger'!$B$4*H935</f>
        <v>0</v>
      </c>
      <c r="L935" s="1"/>
      <c r="M935" s="1">
        <f>'Innlegging av opplysninger'!$B$5*H935</f>
        <v>0</v>
      </c>
      <c r="N935" s="1">
        <f>'Innlegging av opplysninger'!$B$5*I935</f>
        <v>0</v>
      </c>
      <c r="O935" s="1">
        <f>'Innlegging av opplysninger'!$B$5*J935</f>
        <v>0</v>
      </c>
      <c r="P935" s="1">
        <f>'Innlegging av opplysninger'!$B$5*K935</f>
        <v>0</v>
      </c>
      <c r="Q935" s="1"/>
      <c r="R935" s="1">
        <f>'Innlegging av opplysninger'!$C$11*SUM(H935:Q935)</f>
        <v>0</v>
      </c>
      <c r="S935" s="1">
        <f>'Innlegging av opplysninger'!$C$13*(((H935+J935+M935+O935)*Data!H935)+(J935+O935)*(1-Data!H935)*1.8/12+I935+N935+K935+L935+P935+Q935)</f>
        <v>0</v>
      </c>
      <c r="T935" s="1">
        <f>'Innlegging av opplysninger'!$C$13*((H935+J935+M935+O935)*(1-Data!H935)-(J935+O935)*(1-Data!H935)*1.8/12)</f>
        <v>0</v>
      </c>
      <c r="U935" s="1">
        <f>Data!I935</f>
        <v>0</v>
      </c>
      <c r="V935" s="1">
        <f>Data!J935+Data!K935</f>
        <v>0</v>
      </c>
      <c r="W935" s="1">
        <f>Data!L935</f>
        <v>0</v>
      </c>
      <c r="X935" s="1">
        <f t="shared" si="147"/>
        <v>0</v>
      </c>
      <c r="Y935" s="100">
        <f t="shared" si="148"/>
        <v>0</v>
      </c>
      <c r="Z935" s="100">
        <f t="shared" si="149"/>
        <v>0</v>
      </c>
      <c r="AA935" s="100">
        <f>'Innlegging av opplysninger'!$B$4*X935</f>
        <v>0</v>
      </c>
      <c r="AB935" s="1"/>
      <c r="AC935" s="1">
        <f>'Innlegging av opplysninger'!$B$5*X935</f>
        <v>0</v>
      </c>
      <c r="AD935" s="1">
        <f>'Innlegging av opplysninger'!$B$5*Y935</f>
        <v>0</v>
      </c>
      <c r="AE935" s="1">
        <f>'Innlegging av opplysninger'!$B$5*Z935</f>
        <v>0</v>
      </c>
      <c r="AF935" s="1">
        <f>'Innlegging av opplysninger'!$B$5*AA935</f>
        <v>0</v>
      </c>
      <c r="AG935" s="1"/>
      <c r="AH935" s="1">
        <f>'Innlegging av opplysninger'!$C$11*SUM(X935:AG935)</f>
        <v>0</v>
      </c>
      <c r="AI935" s="1">
        <f>'Innlegging av opplysninger'!$C$13*(((X935+Z935+AC935+AE935)*Data!M935)+(Z935+AE935)*(1-Data!M935)*1.8/12+Y935+AD935+AA935+AB935+AF935+AG935)</f>
        <v>0</v>
      </c>
      <c r="AJ935" s="1">
        <f>'Innlegging av opplysninger'!$C$13*((X935+Z935+AC935+AE935)*(1-Data!M935)-(Z935+AE935)*(1-Data!M935)*1.8/12)</f>
        <v>0</v>
      </c>
      <c r="AK935" s="83">
        <f t="shared" si="144"/>
        <v>0</v>
      </c>
      <c r="AL935" s="83">
        <f t="shared" si="145"/>
        <v>0</v>
      </c>
      <c r="AM935" s="83">
        <f t="shared" si="146"/>
        <v>0</v>
      </c>
    </row>
    <row r="936" spans="1:39">
      <c r="A936" t="str">
        <f t="shared" si="140"/>
        <v>3039Annet</v>
      </c>
      <c r="B936" s="6" t="str">
        <f>Data!A936</f>
        <v>3039</v>
      </c>
      <c r="C936" s="7" t="str">
        <f>Data!B936</f>
        <v>Flå kommune</v>
      </c>
      <c r="D936" s="7" t="str">
        <f>Data!C936</f>
        <v>Annet</v>
      </c>
      <c r="E936" s="1">
        <f>Data!D936</f>
        <v>0.95</v>
      </c>
      <c r="F936" s="1">
        <f>Data!E936+Data!F936</f>
        <v>0</v>
      </c>
      <c r="G936" s="1">
        <f>Data!G936</f>
        <v>0</v>
      </c>
      <c r="H936" s="1">
        <f t="shared" si="141"/>
        <v>0</v>
      </c>
      <c r="I936" s="1">
        <f t="shared" si="142"/>
        <v>0</v>
      </c>
      <c r="J936" s="1">
        <f t="shared" si="143"/>
        <v>0</v>
      </c>
      <c r="K936" s="1">
        <f>'Innlegging av opplysninger'!$B$4*H936</f>
        <v>0</v>
      </c>
      <c r="L936" s="1"/>
      <c r="M936" s="1">
        <f>'Innlegging av opplysninger'!$B$5*H936</f>
        <v>0</v>
      </c>
      <c r="N936" s="1">
        <f>'Innlegging av opplysninger'!$B$5*I936</f>
        <v>0</v>
      </c>
      <c r="O936" s="1">
        <f>'Innlegging av opplysninger'!$B$5*J936</f>
        <v>0</v>
      </c>
      <c r="P936" s="1">
        <f>'Innlegging av opplysninger'!$B$5*K936</f>
        <v>0</v>
      </c>
      <c r="Q936" s="1"/>
      <c r="R936" s="1">
        <f>'Innlegging av opplysninger'!$C$11*SUM(H936:Q936)</f>
        <v>0</v>
      </c>
      <c r="S936" s="1">
        <f>'Innlegging av opplysninger'!$C$13*(((H936+J936+M936+O936)*Data!H936)+(J936+O936)*(1-Data!H936)*1.8/12+I936+N936+K936+L936+P936+Q936)</f>
        <v>0</v>
      </c>
      <c r="T936" s="1">
        <f>'Innlegging av opplysninger'!$C$13*((H936+J936+M936+O936)*(1-Data!H936)-(J936+O936)*(1-Data!H936)*1.8/12)</f>
        <v>0</v>
      </c>
      <c r="U936" s="1">
        <f>Data!I936</f>
        <v>0</v>
      </c>
      <c r="V936" s="1">
        <f>Data!J936+Data!K936</f>
        <v>0</v>
      </c>
      <c r="W936" s="1">
        <f>Data!L936</f>
        <v>0</v>
      </c>
      <c r="X936" s="1">
        <f t="shared" si="147"/>
        <v>0</v>
      </c>
      <c r="Y936" s="100">
        <f t="shared" si="148"/>
        <v>0</v>
      </c>
      <c r="Z936" s="100">
        <f t="shared" si="149"/>
        <v>0</v>
      </c>
      <c r="AA936" s="100">
        <f>'Innlegging av opplysninger'!$B$4*X936</f>
        <v>0</v>
      </c>
      <c r="AB936" s="1"/>
      <c r="AC936" s="1">
        <f>'Innlegging av opplysninger'!$B$5*X936</f>
        <v>0</v>
      </c>
      <c r="AD936" s="1">
        <f>'Innlegging av opplysninger'!$B$5*Y936</f>
        <v>0</v>
      </c>
      <c r="AE936" s="1">
        <f>'Innlegging av opplysninger'!$B$5*Z936</f>
        <v>0</v>
      </c>
      <c r="AF936" s="1">
        <f>'Innlegging av opplysninger'!$B$5*AA936</f>
        <v>0</v>
      </c>
      <c r="AG936" s="1"/>
      <c r="AH936" s="1">
        <f>'Innlegging av opplysninger'!$C$11*SUM(X936:AG936)</f>
        <v>0</v>
      </c>
      <c r="AI936" s="1">
        <f>'Innlegging av opplysninger'!$C$13*(((X936+Z936+AC936+AE936)*Data!M936)+(Z936+AE936)*(1-Data!M936)*1.8/12+Y936+AD936+AA936+AB936+AF936+AG936)</f>
        <v>0</v>
      </c>
      <c r="AJ936" s="1">
        <f>'Innlegging av opplysninger'!$C$13*((X936+Z936+AC936+AE936)*(1-Data!M936)-(Z936+AE936)*(1-Data!M936)*1.8/12)</f>
        <v>0</v>
      </c>
      <c r="AK936" s="83">
        <f t="shared" si="144"/>
        <v>0</v>
      </c>
      <c r="AL936" s="83">
        <f t="shared" si="145"/>
        <v>0</v>
      </c>
      <c r="AM936" s="83">
        <f t="shared" si="146"/>
        <v>0</v>
      </c>
    </row>
    <row r="937" spans="1:39">
      <c r="A937" t="str">
        <f t="shared" si="140"/>
        <v>3040Alle</v>
      </c>
      <c r="B937" s="6" t="str">
        <f>Data!A937</f>
        <v>3040</v>
      </c>
      <c r="C937" s="7" t="str">
        <f>Data!B937</f>
        <v>Nesbyen kommune</v>
      </c>
      <c r="D937" s="7" t="str">
        <f>Data!C937</f>
        <v>Alle</v>
      </c>
      <c r="E937" s="1">
        <f>Data!D937</f>
        <v>298.68190000000004</v>
      </c>
      <c r="F937" s="1">
        <f>Data!E937+Data!F937</f>
        <v>45400.836104529037</v>
      </c>
      <c r="G937" s="1">
        <f>Data!G937</f>
        <v>586.83957749029958</v>
      </c>
      <c r="H937" s="1">
        <f t="shared" si="141"/>
        <v>147931723.51951998</v>
      </c>
      <c r="I937" s="1">
        <f t="shared" si="142"/>
        <v>1912127.5636363628</v>
      </c>
      <c r="J937" s="1">
        <f t="shared" si="143"/>
        <v>17981262.129978761</v>
      </c>
      <c r="K937" s="1">
        <f>'Innlegging av opplysninger'!$B$4*H937</f>
        <v>19231124.0575376</v>
      </c>
      <c r="L937" s="1"/>
      <c r="M937" s="1">
        <f>'Innlegging av opplysninger'!$B$5*H937</f>
        <v>19379055.781057119</v>
      </c>
      <c r="N937" s="1">
        <f>'Innlegging av opplysninger'!$B$5*I937</f>
        <v>250488.71083636355</v>
      </c>
      <c r="O937" s="1">
        <f>'Innlegging av opplysninger'!$B$5*J937</f>
        <v>2355545.3390272176</v>
      </c>
      <c r="P937" s="1">
        <f>'Innlegging av opplysninger'!$B$5*K937</f>
        <v>2519277.2515374259</v>
      </c>
      <c r="Q937" s="1"/>
      <c r="R937" s="1">
        <f>'Innlegging av opplysninger'!$C$11*SUM(H937:Q937)</f>
        <v>8039302.9654189721</v>
      </c>
      <c r="S937" s="1">
        <f>'Innlegging av opplysninger'!$C$13*(((H937+J937+M937+O937)*Data!H937)+(J937+O937)*(1-Data!H937)*1.8/12+I937+N937+K937+L937+P937+Q937)</f>
        <v>1518003.4069266687</v>
      </c>
      <c r="T937" s="1">
        <f>'Innlegging av opplysninger'!$C$13*((H937+J937+M937+O937)*(1-Data!H937)-(J937+O937)*(1-Data!H937)*1.8/12)</f>
        <v>9483148.019436134</v>
      </c>
      <c r="U937" s="1">
        <f>Data!I937</f>
        <v>51.901800000000001</v>
      </c>
      <c r="V937" s="1">
        <f>Data!J937+Data!K937</f>
        <v>48583.834643981514</v>
      </c>
      <c r="W937" s="1">
        <f>Data!L937</f>
        <v>718.86485632482857</v>
      </c>
      <c r="X937" s="1">
        <f t="shared" si="147"/>
        <v>27508237.842818182</v>
      </c>
      <c r="Y937" s="100">
        <f t="shared" si="148"/>
        <v>407022.3272727271</v>
      </c>
      <c r="Z937" s="100">
        <f t="shared" si="149"/>
        <v>3991882.2043229998</v>
      </c>
      <c r="AA937" s="100">
        <f>'Innlegging av opplysninger'!$B$4*X937</f>
        <v>3576070.9195663636</v>
      </c>
      <c r="AB937" s="1"/>
      <c r="AC937" s="1">
        <f>'Innlegging av opplysninger'!$B$5*X937</f>
        <v>3603579.1574091818</v>
      </c>
      <c r="AD937" s="1">
        <f>'Innlegging av opplysninger'!$B$5*Y937</f>
        <v>53319.92487272725</v>
      </c>
      <c r="AE937" s="1">
        <f>'Innlegging av opplysninger'!$B$5*Z937</f>
        <v>522936.56876631302</v>
      </c>
      <c r="AF937" s="1">
        <f>'Innlegging av opplysninger'!$B$5*AA937</f>
        <v>468465.29046319367</v>
      </c>
      <c r="AG937" s="1"/>
      <c r="AH937" s="1">
        <f>'Innlegging av opplysninger'!$C$11*SUM(X937:AG937)</f>
        <v>1524997.5409486843</v>
      </c>
      <c r="AI937" s="1">
        <f>'Innlegging av opplysninger'!$C$13*(((X937+Z937+AC937+AE937)*Data!M937)+(Z937+AE937)*(1-Data!M937)*1.8/12+Y937+AD937+AA937+AB937+AF937+AG937)</f>
        <v>308645.96438241954</v>
      </c>
      <c r="AJ937" s="1">
        <f>'Innlegging av opplysninger'!$C$13*((X937+Z937+AC937+AE937)*(1-Data!M937)-(Z937+AE937)*(1-Data!M937)*1.8/12)</f>
        <v>1778192.7758631478</v>
      </c>
      <c r="AK937" s="83">
        <f t="shared" si="144"/>
        <v>9564000</v>
      </c>
      <c r="AL937" s="83">
        <f t="shared" si="145"/>
        <v>1827000</v>
      </c>
      <c r="AM937" s="83">
        <f t="shared" si="146"/>
        <v>11261000</v>
      </c>
    </row>
    <row r="938" spans="1:39">
      <c r="A938" t="str">
        <f t="shared" si="140"/>
        <v>3040Administrasjon</v>
      </c>
      <c r="B938" s="6" t="str">
        <f>Data!A938</f>
        <v>3040</v>
      </c>
      <c r="C938" s="7" t="str">
        <f>Data!B938</f>
        <v>Nesbyen kommune</v>
      </c>
      <c r="D938" s="7" t="str">
        <f>Data!C938</f>
        <v>Administrasjon</v>
      </c>
      <c r="E938" s="1">
        <f>Data!D938</f>
        <v>20.332599999999999</v>
      </c>
      <c r="F938" s="1">
        <f>Data!E938+Data!F938</f>
        <v>48155.750699205535</v>
      </c>
      <c r="G938" s="1">
        <f>Data!G938</f>
        <v>18.089668807727492</v>
      </c>
      <c r="H938" s="1">
        <f t="shared" si="141"/>
        <v>10681435.818181815</v>
      </c>
      <c r="I938" s="1">
        <f t="shared" si="142"/>
        <v>4012.4727272727268</v>
      </c>
      <c r="J938" s="1">
        <f t="shared" si="143"/>
        <v>1282253.7949090905</v>
      </c>
      <c r="K938" s="1">
        <f>'Innlegging av opplysninger'!$B$4*H938</f>
        <v>1388586.656363636</v>
      </c>
      <c r="L938" s="1"/>
      <c r="M938" s="1">
        <f>'Innlegging av opplysninger'!$B$5*H938</f>
        <v>1399268.0921818179</v>
      </c>
      <c r="N938" s="1">
        <f>'Innlegging av opplysninger'!$B$5*I938</f>
        <v>525.63392727272719</v>
      </c>
      <c r="O938" s="1">
        <f>'Innlegging av opplysninger'!$B$5*J938</f>
        <v>167975.24713309086</v>
      </c>
      <c r="P938" s="1">
        <f>'Innlegging av opplysninger'!$B$5*K938</f>
        <v>181904.85198363633</v>
      </c>
      <c r="Q938" s="1"/>
      <c r="R938" s="1">
        <f>'Innlegging av opplysninger'!$C$11*SUM(H938:Q938)</f>
        <v>574026.57756149</v>
      </c>
      <c r="S938" s="1">
        <f>'Innlegging av opplysninger'!$C$13*(((H938+J938+M938+O938)*Data!H938)+(J938+O938)*(1-Data!H938)*1.8/12+I938+N938+K938+L938+P938+Q938)</f>
        <v>135786.79808993067</v>
      </c>
      <c r="T938" s="1">
        <f>'Innlegging av opplysninger'!$C$13*((H938+J938+M938+O938)*(1-Data!H938)-(J938+O938)*(1-Data!H938)*1.8/12)</f>
        <v>649723.25541526626</v>
      </c>
      <c r="U938" s="1">
        <f>Data!I938</f>
        <v>6.5</v>
      </c>
      <c r="V938" s="1">
        <f>Data!J938+Data!K938</f>
        <v>55321.288461538476</v>
      </c>
      <c r="W938" s="1">
        <f>Data!L938</f>
        <v>0</v>
      </c>
      <c r="X938" s="1">
        <f t="shared" si="147"/>
        <v>3922782.2727272739</v>
      </c>
      <c r="Y938" s="100">
        <f t="shared" si="148"/>
        <v>0</v>
      </c>
      <c r="Z938" s="100">
        <f t="shared" si="149"/>
        <v>560957.86500000011</v>
      </c>
      <c r="AA938" s="100">
        <f>'Innlegging av opplysninger'!$B$4*X938</f>
        <v>509961.69545454561</v>
      </c>
      <c r="AB938" s="1"/>
      <c r="AC938" s="1">
        <f>'Innlegging av opplysninger'!$B$5*X938</f>
        <v>513884.4777272729</v>
      </c>
      <c r="AD938" s="1">
        <f>'Innlegging av opplysninger'!$B$5*Y938</f>
        <v>0</v>
      </c>
      <c r="AE938" s="1">
        <f>'Innlegging av opplysninger'!$B$5*Z938</f>
        <v>73485.480315000023</v>
      </c>
      <c r="AF938" s="1">
        <f>'Innlegging av opplysninger'!$B$5*AA938</f>
        <v>66804.982104545474</v>
      </c>
      <c r="AG938" s="1"/>
      <c r="AH938" s="1">
        <f>'Innlegging av opplysninger'!$C$11*SUM(X938:AG938)</f>
        <v>214619.3173864882</v>
      </c>
      <c r="AI938" s="1">
        <f>'Innlegging av opplysninger'!$C$13*(((X938+Z938+AC938+AE938)*Data!M938)+(Z938+AE938)*(1-Data!M938)*1.8/12+Y938+AD938+AA938+AB938+AF938+AG938)</f>
        <v>65714.982280984652</v>
      </c>
      <c r="AJ938" s="1">
        <f>'Innlegging av opplysninger'!$C$13*((X938+Z938+AC938+AE938)*(1-Data!M938)-(Z938+AE938)*(1-Data!M938)*1.8/12)</f>
        <v>227974.60993210447</v>
      </c>
      <c r="AK938" s="83">
        <f t="shared" si="144"/>
        <v>789000</v>
      </c>
      <c r="AL938" s="83">
        <f t="shared" si="145"/>
        <v>202000</v>
      </c>
      <c r="AM938" s="83">
        <f t="shared" si="146"/>
        <v>878000</v>
      </c>
    </row>
    <row r="939" spans="1:39">
      <c r="A939" t="str">
        <f t="shared" si="140"/>
        <v>3040Undervisning</v>
      </c>
      <c r="B939" s="6" t="str">
        <f>Data!A939</f>
        <v>3040</v>
      </c>
      <c r="C939" s="7" t="str">
        <f>Data!B939</f>
        <v>Nesbyen kommune</v>
      </c>
      <c r="D939" s="7" t="str">
        <f>Data!C939</f>
        <v>Undervisning</v>
      </c>
      <c r="E939" s="1">
        <f>Data!D939</f>
        <v>61.174700000000009</v>
      </c>
      <c r="F939" s="1">
        <f>Data!E939+Data!F939</f>
        <v>47397.145228435955</v>
      </c>
      <c r="G939" s="1">
        <f>Data!G939</f>
        <v>8.8729491113156236</v>
      </c>
      <c r="H939" s="1">
        <f t="shared" si="141"/>
        <v>31630976.074974559</v>
      </c>
      <c r="I939" s="1">
        <f t="shared" si="142"/>
        <v>5921.454545454545</v>
      </c>
      <c r="J939" s="1">
        <f t="shared" si="143"/>
        <v>3796427.7035424015</v>
      </c>
      <c r="K939" s="1">
        <f>'Innlegging av opplysninger'!$B$4*H939</f>
        <v>4112026.889746693</v>
      </c>
      <c r="L939" s="1"/>
      <c r="M939" s="1">
        <f>'Innlegging av opplysninger'!$B$5*H939</f>
        <v>4143657.8658216675</v>
      </c>
      <c r="N939" s="1">
        <f>'Innlegging av opplysninger'!$B$5*I939</f>
        <v>775.71054545454547</v>
      </c>
      <c r="O939" s="1">
        <f>'Innlegging av opplysninger'!$B$5*J939</f>
        <v>497332.02916405461</v>
      </c>
      <c r="P939" s="1">
        <f>'Innlegging av opplysninger'!$B$5*K939</f>
        <v>538675.52255681681</v>
      </c>
      <c r="Q939" s="1"/>
      <c r="R939" s="1">
        <f>'Innlegging av opplysninger'!$C$11*SUM(H939:Q939)</f>
        <v>1699580.1435340901</v>
      </c>
      <c r="S939" s="1">
        <f>'Innlegging av opplysninger'!$C$13*(((H939+J939+M939+O939)*Data!H939)+(J939+O939)*(1-Data!H939)*1.8/12+I939+N939+K939+L939+P939+Q939)</f>
        <v>289019.39895690972</v>
      </c>
      <c r="T939" s="1">
        <f>'Innlegging av opplysninger'!$C$13*((H939+J939+M939+O939)*(1-Data!H939)-(J939+O939)*(1-Data!H939)*1.8/12)</f>
        <v>2036721.8500897391</v>
      </c>
      <c r="U939" s="1">
        <f>Data!I939</f>
        <v>9.2882999999999978</v>
      </c>
      <c r="V939" s="1">
        <f>Data!J939+Data!K939</f>
        <v>50762.102322276427</v>
      </c>
      <c r="W939" s="1">
        <f>Data!L939</f>
        <v>0</v>
      </c>
      <c r="X939" s="1">
        <f t="shared" si="147"/>
        <v>5143566.9272727268</v>
      </c>
      <c r="Y939" s="100">
        <f t="shared" si="148"/>
        <v>0</v>
      </c>
      <c r="Z939" s="100">
        <f t="shared" si="149"/>
        <v>735530.07059999986</v>
      </c>
      <c r="AA939" s="100">
        <f>'Innlegging av opplysninger'!$B$4*X939</f>
        <v>668663.70054545451</v>
      </c>
      <c r="AB939" s="1"/>
      <c r="AC939" s="1">
        <f>'Innlegging av opplysninger'!$B$5*X939</f>
        <v>673807.26747272722</v>
      </c>
      <c r="AD939" s="1">
        <f>'Innlegging av opplysninger'!$B$5*Y939</f>
        <v>0</v>
      </c>
      <c r="AE939" s="1">
        <f>'Innlegging av opplysninger'!$B$5*Z939</f>
        <v>96354.439248599985</v>
      </c>
      <c r="AF939" s="1">
        <f>'Innlegging av opplysninger'!$B$5*AA939</f>
        <v>87594.944771454539</v>
      </c>
      <c r="AG939" s="1"/>
      <c r="AH939" s="1">
        <f>'Innlegging av opplysninger'!$C$11*SUM(X939:AG939)</f>
        <v>281409.65929661662</v>
      </c>
      <c r="AI939" s="1">
        <f>'Innlegging av opplysninger'!$C$13*(((X939+Z939+AC939+AE939)*Data!M939)+(Z939+AE939)*(1-Data!M939)*1.8/12+Y939+AD939+AA939+AB939+AF939+AG939)</f>
        <v>49288.293461560352</v>
      </c>
      <c r="AJ939" s="1">
        <f>'Innlegging av opplysninger'!$C$13*((X939+Z939+AC939+AE939)*(1-Data!M939)-(Z939+AE939)*(1-Data!M939)*1.8/12)</f>
        <v>335798.60873380973</v>
      </c>
      <c r="AK939" s="83">
        <f t="shared" si="144"/>
        <v>1981000</v>
      </c>
      <c r="AL939" s="83">
        <f t="shared" si="145"/>
        <v>338000</v>
      </c>
      <c r="AM939" s="83">
        <f t="shared" si="146"/>
        <v>2373000</v>
      </c>
    </row>
    <row r="940" spans="1:39">
      <c r="A940" t="str">
        <f t="shared" si="140"/>
        <v>3040Barnehager</v>
      </c>
      <c r="B940" s="6" t="str">
        <f>Data!A940</f>
        <v>3040</v>
      </c>
      <c r="C940" s="7" t="str">
        <f>Data!B940</f>
        <v>Nesbyen kommune</v>
      </c>
      <c r="D940" s="7" t="str">
        <f>Data!C940</f>
        <v>Barnehager</v>
      </c>
      <c r="E940" s="1">
        <f>Data!D940</f>
        <v>32.161700000000003</v>
      </c>
      <c r="F940" s="1">
        <f>Data!E940+Data!F940</f>
        <v>41675.555526190044</v>
      </c>
      <c r="G940" s="1">
        <f>Data!G940</f>
        <v>0.33642500240969847</v>
      </c>
      <c r="H940" s="1">
        <f t="shared" si="141"/>
        <v>14622073.245454542</v>
      </c>
      <c r="I940" s="1">
        <f t="shared" si="142"/>
        <v>118.03636363636363</v>
      </c>
      <c r="J940" s="1">
        <f t="shared" si="143"/>
        <v>1754662.9538181815</v>
      </c>
      <c r="K940" s="1">
        <f>'Innlegging av opplysninger'!$B$4*H940</f>
        <v>1900869.5219090905</v>
      </c>
      <c r="L940" s="1"/>
      <c r="M940" s="1">
        <f>'Innlegging av opplysninger'!$B$5*H940</f>
        <v>1915491.595154545</v>
      </c>
      <c r="N940" s="1">
        <f>'Innlegging av opplysninger'!$B$5*I940</f>
        <v>15.462763636363636</v>
      </c>
      <c r="O940" s="1">
        <f>'Innlegging av opplysninger'!$B$5*J940</f>
        <v>229860.84695018179</v>
      </c>
      <c r="P940" s="1">
        <f>'Innlegging av opplysninger'!$B$5*K940</f>
        <v>249013.90737009086</v>
      </c>
      <c r="Q940" s="1"/>
      <c r="R940" s="1">
        <f>'Innlegging av opplysninger'!$C$11*SUM(H940:Q940)</f>
        <v>785540.01165178849</v>
      </c>
      <c r="S940" s="1">
        <f>'Innlegging av opplysninger'!$C$13*(((H940+J940+M940+O940)*Data!H940)+(J940+O940)*(1-Data!H940)*1.8/12+I940+N940+K940+L940+P940+Q940)</f>
        <v>129786.46127879301</v>
      </c>
      <c r="T940" s="1">
        <f>'Innlegging av opplysninger'!$C$13*((H940+J940+M940+O940)*(1-Data!H940)-(J940+O940)*(1-Data!H940)*1.8/12)</f>
        <v>945163.02834997</v>
      </c>
      <c r="U940" s="1">
        <f>Data!I940</f>
        <v>4.5999999999999996</v>
      </c>
      <c r="V940" s="1">
        <f>Data!J940+Data!K940</f>
        <v>39577.289855072464</v>
      </c>
      <c r="W940" s="1">
        <f>Data!L940</f>
        <v>0</v>
      </c>
      <c r="X940" s="1">
        <f t="shared" si="147"/>
        <v>1986060.3636363633</v>
      </c>
      <c r="Y940" s="100">
        <f t="shared" si="148"/>
        <v>0</v>
      </c>
      <c r="Z940" s="100">
        <f t="shared" si="149"/>
        <v>284006.63199999993</v>
      </c>
      <c r="AA940" s="100">
        <f>'Innlegging av opplysninger'!$B$4*X940</f>
        <v>258187.84727272723</v>
      </c>
      <c r="AB940" s="1"/>
      <c r="AC940" s="1">
        <f>'Innlegging av opplysninger'!$B$5*X940</f>
        <v>260173.90763636361</v>
      </c>
      <c r="AD940" s="1">
        <f>'Innlegging av opplysninger'!$B$5*Y940</f>
        <v>0</v>
      </c>
      <c r="AE940" s="1">
        <f>'Innlegging av opplysninger'!$B$5*Z940</f>
        <v>37204.868791999994</v>
      </c>
      <c r="AF940" s="1">
        <f>'Innlegging av opplysninger'!$B$5*AA940</f>
        <v>33822.607992727266</v>
      </c>
      <c r="AG940" s="1"/>
      <c r="AH940" s="1">
        <f>'Innlegging av opplysninger'!$C$11*SUM(X940:AG940)</f>
        <v>108659.33663854687</v>
      </c>
      <c r="AI940" s="1">
        <f>'Innlegging av opplysninger'!$C$13*(((X940+Z940+AC940+AE940)*Data!M940)+(Z940+AE940)*(1-Data!M940)*1.8/12+Y940+AD940+AA940+AB940+AF940+AG940)</f>
        <v>17689.993379981232</v>
      </c>
      <c r="AJ940" s="1">
        <f>'Innlegging av opplysninger'!$C$13*((X940+Z940+AC940+AE940)*(1-Data!M940)-(Z940+AE940)*(1-Data!M940)*1.8/12)</f>
        <v>131001.73044118818</v>
      </c>
      <c r="AK940" s="83">
        <f t="shared" si="144"/>
        <v>894000</v>
      </c>
      <c r="AL940" s="83">
        <f t="shared" si="145"/>
        <v>147000</v>
      </c>
      <c r="AM940" s="83">
        <f t="shared" si="146"/>
        <v>1076000</v>
      </c>
    </row>
    <row r="941" spans="1:39">
      <c r="A941" t="str">
        <f t="shared" si="140"/>
        <v>3040Helse/pleie/omsorg</v>
      </c>
      <c r="B941" s="6" t="str">
        <f>Data!A941</f>
        <v>3040</v>
      </c>
      <c r="C941" s="7" t="str">
        <f>Data!B941</f>
        <v>Nesbyen kommune</v>
      </c>
      <c r="D941" s="7" t="str">
        <f>Data!C941</f>
        <v>Helse/pleie/omsorg</v>
      </c>
      <c r="E941" s="1">
        <f>Data!D941</f>
        <v>159.36350000000002</v>
      </c>
      <c r="F941" s="1">
        <f>Data!E941+Data!F941</f>
        <v>44688.903889012618</v>
      </c>
      <c r="G941" s="1">
        <f>Data!G941</f>
        <v>1093.7832690672576</v>
      </c>
      <c r="H941" s="1">
        <f t="shared" si="141"/>
        <v>77692146.926363587</v>
      </c>
      <c r="I941" s="1">
        <f t="shared" si="142"/>
        <v>1901554.1454545443</v>
      </c>
      <c r="J941" s="1">
        <f t="shared" si="143"/>
        <v>9551244.1286181752</v>
      </c>
      <c r="K941" s="1">
        <f>'Innlegging av opplysninger'!$B$4*H941</f>
        <v>10099979.100427266</v>
      </c>
      <c r="L941" s="1"/>
      <c r="M941" s="1">
        <f>'Innlegging av opplysninger'!$B$5*H941</f>
        <v>10177671.24735363</v>
      </c>
      <c r="N941" s="1">
        <f>'Innlegging av opplysninger'!$B$5*I941</f>
        <v>249103.59305454532</v>
      </c>
      <c r="O941" s="1">
        <f>'Innlegging av opplysninger'!$B$5*J941</f>
        <v>1251212.9808489811</v>
      </c>
      <c r="P941" s="1">
        <f>'Innlegging av opplysninger'!$B$5*K941</f>
        <v>1323097.262155972</v>
      </c>
      <c r="Q941" s="1"/>
      <c r="R941" s="1">
        <f>'Innlegging av opplysninger'!$C$11*SUM(H941:Q941)</f>
        <v>4265348.3566025142</v>
      </c>
      <c r="S941" s="1">
        <f>'Innlegging av opplysninger'!$C$13*(((H941+J941+M941+O941)*Data!H941)+(J941+O941)*(1-Data!H941)*1.8/12+I941+N941+K941+L941+P941+Q941)</f>
        <v>841599.91144936986</v>
      </c>
      <c r="T941" s="1">
        <f>'Innlegging av opplysninger'!$C$13*((H941+J941+M941+O941)*(1-Data!H941)-(J941+O941)*(1-Data!H941)*1.8/12)</f>
        <v>4995192.5765330186</v>
      </c>
      <c r="U941" s="1">
        <f>Data!I941</f>
        <v>29.541500000000003</v>
      </c>
      <c r="V941" s="1">
        <f>Data!J941+Data!K941</f>
        <v>47655.638415731526</v>
      </c>
      <c r="W941" s="1">
        <f>Data!L941</f>
        <v>1262.9819068090649</v>
      </c>
      <c r="X941" s="1">
        <f t="shared" si="147"/>
        <v>15358025.915545451</v>
      </c>
      <c r="Y941" s="100">
        <f t="shared" si="148"/>
        <v>407022.32727272715</v>
      </c>
      <c r="Z941" s="100">
        <f t="shared" si="149"/>
        <v>2254401.8987229993</v>
      </c>
      <c r="AA941" s="100">
        <f>'Innlegging av opplysninger'!$B$4*X941</f>
        <v>1996543.3690209086</v>
      </c>
      <c r="AB941" s="1"/>
      <c r="AC941" s="1">
        <f>'Innlegging av opplysninger'!$B$5*X941</f>
        <v>2011901.394936454</v>
      </c>
      <c r="AD941" s="1">
        <f>'Innlegging av opplysninger'!$B$5*Y941</f>
        <v>53319.924872727257</v>
      </c>
      <c r="AE941" s="1">
        <f>'Innlegging av opplysninger'!$B$5*Z941</f>
        <v>295326.6487327129</v>
      </c>
      <c r="AF941" s="1">
        <f>'Innlegging av opplysninger'!$B$5*AA941</f>
        <v>261547.18134173905</v>
      </c>
      <c r="AG941" s="1"/>
      <c r="AH941" s="1">
        <f>'Innlegging av opplysninger'!$C$11*SUM(X941:AG941)</f>
        <v>860247.36909693724</v>
      </c>
      <c r="AI941" s="1">
        <f>'Innlegging av opplysninger'!$C$13*(((X941+Z941+AC941+AE941)*Data!M941)+(Z941+AE941)*(1-Data!M941)*1.8/12+Y941+AD941+AA941+AB941+AF941+AG941)</f>
        <v>166125.73655220031</v>
      </c>
      <c r="AJ941" s="1">
        <f>'Innlegging av opplysninger'!$C$13*((X941+Z941+AC941+AE941)*(1-Data!M941)-(Z941+AE941)*(1-Data!M941)*1.8/12)</f>
        <v>1011054.8737909772</v>
      </c>
      <c r="AK941" s="83">
        <f t="shared" si="144"/>
        <v>5126000</v>
      </c>
      <c r="AL941" s="83">
        <f t="shared" si="145"/>
        <v>1008000</v>
      </c>
      <c r="AM941" s="83">
        <f t="shared" si="146"/>
        <v>6006000</v>
      </c>
    </row>
    <row r="942" spans="1:39">
      <c r="A942" t="str">
        <f t="shared" si="140"/>
        <v>3040Samferdsel og teknikk</v>
      </c>
      <c r="B942" s="6" t="str">
        <f>Data!A942</f>
        <v>3040</v>
      </c>
      <c r="C942" s="7" t="str">
        <f>Data!B942</f>
        <v>Nesbyen kommune</v>
      </c>
      <c r="D942" s="7" t="str">
        <f>Data!C942</f>
        <v>Samferdsel og teknikk</v>
      </c>
      <c r="E942" s="1">
        <f>Data!D942</f>
        <v>21.852499999999999</v>
      </c>
      <c r="F942" s="1">
        <f>Data!E942+Data!F942</f>
        <v>47749.219540098391</v>
      </c>
      <c r="G942" s="1">
        <f>Data!G942</f>
        <v>0</v>
      </c>
      <c r="H942" s="1">
        <f t="shared" si="141"/>
        <v>11382979.854545455</v>
      </c>
      <c r="I942" s="1">
        <f t="shared" si="142"/>
        <v>0</v>
      </c>
      <c r="J942" s="1">
        <f t="shared" si="143"/>
        <v>1365957.5825454546</v>
      </c>
      <c r="K942" s="1">
        <f>'Innlegging av opplysninger'!$B$4*H942</f>
        <v>1479787.3810909092</v>
      </c>
      <c r="L942" s="1"/>
      <c r="M942" s="1">
        <f>'Innlegging av opplysninger'!$B$5*H942</f>
        <v>1491170.3609454548</v>
      </c>
      <c r="N942" s="1">
        <f>'Innlegging av opplysninger'!$B$5*I942</f>
        <v>0</v>
      </c>
      <c r="O942" s="1">
        <f>'Innlegging av opplysninger'!$B$5*J942</f>
        <v>178940.44331345457</v>
      </c>
      <c r="P942" s="1">
        <f>'Innlegging av opplysninger'!$B$5*K942</f>
        <v>193852.14692290913</v>
      </c>
      <c r="Q942" s="1"/>
      <c r="R942" s="1">
        <f>'Innlegging av opplysninger'!$C$11*SUM(H942:Q942)</f>
        <v>611522.13523581834</v>
      </c>
      <c r="S942" s="1">
        <f>'Innlegging av opplysninger'!$C$13*(((H942+J942+M942+O942)*Data!H942)+(J942+O942)*(1-Data!H942)*1.8/12+I942+N942+K942+L942+P942+Q942)</f>
        <v>105028.85802589441</v>
      </c>
      <c r="T942" s="1">
        <f>'Innlegging av opplysninger'!$C$13*((H942+J942+M942+O942)*(1-Data!H942)-(J942+O942)*(1-Data!H942)*1.8/12)</f>
        <v>731790.90598101495</v>
      </c>
      <c r="U942" s="1">
        <f>Data!I942</f>
        <v>0.6</v>
      </c>
      <c r="V942" s="1">
        <f>Data!J942+Data!K942</f>
        <v>38358.333333333336</v>
      </c>
      <c r="W942" s="1">
        <f>Data!L942</f>
        <v>0</v>
      </c>
      <c r="X942" s="1">
        <f t="shared" si="147"/>
        <v>251072.72727272726</v>
      </c>
      <c r="Y942" s="100">
        <f t="shared" si="148"/>
        <v>0</v>
      </c>
      <c r="Z942" s="100">
        <f t="shared" si="149"/>
        <v>35903.399999999994</v>
      </c>
      <c r="AA942" s="100">
        <f>'Innlegging av opplysninger'!$B$4*X942</f>
        <v>32639.454545454544</v>
      </c>
      <c r="AB942" s="1"/>
      <c r="AC942" s="1">
        <f>'Innlegging av opplysninger'!$B$5*X942</f>
        <v>32890.527272727275</v>
      </c>
      <c r="AD942" s="1">
        <f>'Innlegging av opplysninger'!$B$5*Y942</f>
        <v>0</v>
      </c>
      <c r="AE942" s="1">
        <f>'Innlegging av opplysninger'!$B$5*Z942</f>
        <v>4703.3453999999992</v>
      </c>
      <c r="AF942" s="1">
        <f>'Innlegging av opplysninger'!$B$5*AA942</f>
        <v>4275.7685454545453</v>
      </c>
      <c r="AG942" s="1"/>
      <c r="AH942" s="1">
        <f>'Innlegging av opplysninger'!$C$11*SUM(X942:AG942)</f>
        <v>13736.438475381816</v>
      </c>
      <c r="AI942" s="1">
        <f>'Innlegging av opplysninger'!$C$13*(((X942+Z942+AC942+AE942)*Data!M942)+(Z942+AE942)*(1-Data!M942)*1.8/12+Y942+AD942+AA942+AB942+AF942+AG942)</f>
        <v>2236.3242148472723</v>
      </c>
      <c r="AJ942" s="1">
        <f>'Innlegging av opplysninger'!$C$13*((X942+Z942+AC942+AE942)*(1-Data!M942)-(Z942+AE942)*(1-Data!M942)*1.8/12)</f>
        <v>16560.907383043635</v>
      </c>
      <c r="AK942" s="83">
        <f t="shared" si="144"/>
        <v>625000</v>
      </c>
      <c r="AL942" s="83">
        <f t="shared" si="145"/>
        <v>107000</v>
      </c>
      <c r="AM942" s="83">
        <f t="shared" si="146"/>
        <v>748000</v>
      </c>
    </row>
    <row r="943" spans="1:39">
      <c r="A943" t="str">
        <f t="shared" si="140"/>
        <v>3040Annet</v>
      </c>
      <c r="B943" s="6" t="str">
        <f>Data!A943</f>
        <v>3040</v>
      </c>
      <c r="C943" s="7" t="str">
        <f>Data!B943</f>
        <v>Nesbyen kommune</v>
      </c>
      <c r="D943" s="7" t="str">
        <f>Data!C943</f>
        <v>Annet</v>
      </c>
      <c r="E943" s="1">
        <f>Data!D943</f>
        <v>3.7968999999999999</v>
      </c>
      <c r="F943" s="1">
        <f>Data!E943+Data!F943</f>
        <v>0</v>
      </c>
      <c r="G943" s="1">
        <f>Data!G943</f>
        <v>0</v>
      </c>
      <c r="H943" s="1">
        <f t="shared" si="141"/>
        <v>0</v>
      </c>
      <c r="I943" s="1">
        <f t="shared" si="142"/>
        <v>0</v>
      </c>
      <c r="J943" s="1">
        <f t="shared" si="143"/>
        <v>0</v>
      </c>
      <c r="K943" s="1">
        <f>'Innlegging av opplysninger'!$B$4*H943</f>
        <v>0</v>
      </c>
      <c r="L943" s="1"/>
      <c r="M943" s="1">
        <f>'Innlegging av opplysninger'!$B$5*H943</f>
        <v>0</v>
      </c>
      <c r="N943" s="1">
        <f>'Innlegging av opplysninger'!$B$5*I943</f>
        <v>0</v>
      </c>
      <c r="O943" s="1">
        <f>'Innlegging av opplysninger'!$B$5*J943</f>
        <v>0</v>
      </c>
      <c r="P943" s="1">
        <f>'Innlegging av opplysninger'!$B$5*K943</f>
        <v>0</v>
      </c>
      <c r="Q943" s="1"/>
      <c r="R943" s="1">
        <f>'Innlegging av opplysninger'!$C$11*SUM(H943:Q943)</f>
        <v>0</v>
      </c>
      <c r="S943" s="1">
        <f>'Innlegging av opplysninger'!$C$13*(((H943+J943+M943+O943)*Data!H943)+(J943+O943)*(1-Data!H943)*1.8/12+I943+N943+K943+L943+P943+Q943)</f>
        <v>0</v>
      </c>
      <c r="T943" s="1">
        <f>'Innlegging av opplysninger'!$C$13*((H943+J943+M943+O943)*(1-Data!H943)-(J943+O943)*(1-Data!H943)*1.8/12)</f>
        <v>0</v>
      </c>
      <c r="U943" s="1">
        <f>Data!I943</f>
        <v>0</v>
      </c>
      <c r="V943" s="1">
        <f>Data!J943+Data!K943</f>
        <v>0</v>
      </c>
      <c r="W943" s="1">
        <f>Data!L943</f>
        <v>0</v>
      </c>
      <c r="X943" s="1">
        <f t="shared" si="147"/>
        <v>0</v>
      </c>
      <c r="Y943" s="100">
        <f t="shared" si="148"/>
        <v>0</v>
      </c>
      <c r="Z943" s="100">
        <f t="shared" si="149"/>
        <v>0</v>
      </c>
      <c r="AA943" s="100">
        <f>'Innlegging av opplysninger'!$B$4*X943</f>
        <v>0</v>
      </c>
      <c r="AB943" s="1"/>
      <c r="AC943" s="1">
        <f>'Innlegging av opplysninger'!$B$5*X943</f>
        <v>0</v>
      </c>
      <c r="AD943" s="1">
        <f>'Innlegging av opplysninger'!$B$5*Y943</f>
        <v>0</v>
      </c>
      <c r="AE943" s="1">
        <f>'Innlegging av opplysninger'!$B$5*Z943</f>
        <v>0</v>
      </c>
      <c r="AF943" s="1">
        <f>'Innlegging av opplysninger'!$B$5*AA943</f>
        <v>0</v>
      </c>
      <c r="AG943" s="1"/>
      <c r="AH943" s="1">
        <f>'Innlegging av opplysninger'!$C$11*SUM(X943:AG943)</f>
        <v>0</v>
      </c>
      <c r="AI943" s="1">
        <f>'Innlegging av opplysninger'!$C$13*(((X943+Z943+AC943+AE943)*Data!M943)+(Z943+AE943)*(1-Data!M943)*1.8/12+Y943+AD943+AA943+AB943+AF943+AG943)</f>
        <v>0</v>
      </c>
      <c r="AJ943" s="1">
        <f>'Innlegging av opplysninger'!$C$13*((X943+Z943+AC943+AE943)*(1-Data!M943)-(Z943+AE943)*(1-Data!M943)*1.8/12)</f>
        <v>0</v>
      </c>
      <c r="AK943" s="83">
        <f t="shared" si="144"/>
        <v>0</v>
      </c>
      <c r="AL943" s="83">
        <f t="shared" si="145"/>
        <v>0</v>
      </c>
      <c r="AM943" s="83">
        <f t="shared" si="146"/>
        <v>0</v>
      </c>
    </row>
    <row r="944" spans="1:39">
      <c r="A944" t="str">
        <f t="shared" si="140"/>
        <v>3041Alle</v>
      </c>
      <c r="B944" s="6" t="str">
        <f>Data!A944</f>
        <v>3041</v>
      </c>
      <c r="C944" s="7" t="str">
        <f>Data!B944</f>
        <v>Gol kommune</v>
      </c>
      <c r="D944" s="7" t="str">
        <f>Data!C944</f>
        <v>Alle</v>
      </c>
      <c r="E944" s="1">
        <f>Data!D944</f>
        <v>382.24640000000028</v>
      </c>
      <c r="F944" s="1">
        <f>Data!E944+Data!F944</f>
        <v>47621.366610167301</v>
      </c>
      <c r="G944" s="1">
        <f>Data!G944</f>
        <v>461.78323719987924</v>
      </c>
      <c r="H944" s="1">
        <f t="shared" si="141"/>
        <v>198579228.54345456</v>
      </c>
      <c r="I944" s="1">
        <f t="shared" si="142"/>
        <v>1925617.9636363641</v>
      </c>
      <c r="J944" s="1">
        <f t="shared" si="143"/>
        <v>24060581.58085091</v>
      </c>
      <c r="K944" s="1">
        <f>'Innlegging av opplysninger'!$B$4*H944</f>
        <v>25815299.710649092</v>
      </c>
      <c r="L944" s="1"/>
      <c r="M944" s="1">
        <f>'Innlegging av opplysninger'!$B$5*H944</f>
        <v>26013878.939192548</v>
      </c>
      <c r="N944" s="1">
        <f>'Innlegging av opplysninger'!$B$5*I944</f>
        <v>252255.95323636371</v>
      </c>
      <c r="O944" s="1">
        <f>'Innlegging av opplysninger'!$B$5*J944</f>
        <v>3151936.1870914693</v>
      </c>
      <c r="P944" s="1">
        <f>'Innlegging av opplysninger'!$B$5*K944</f>
        <v>3381804.2620950313</v>
      </c>
      <c r="Q944" s="1"/>
      <c r="R944" s="1">
        <f>'Innlegging av opplysninger'!$C$11*SUM(H944:Q944)</f>
        <v>10760862.91932784</v>
      </c>
      <c r="S944" s="1">
        <f>'Innlegging av opplysninger'!$C$13*(((H944+J944+M944+O944)*Data!H944)+(J944+O944)*(1-Data!H944)*1.8/12+I944+N944+K944+L944+P944+Q944)</f>
        <v>2154839.6226489232</v>
      </c>
      <c r="T944" s="1">
        <f>'Innlegging av opplysninger'!$C$13*((H944+J944+M944+O944)*(1-Data!H944)-(J944+O944)*(1-Data!H944)*1.8/12)</f>
        <v>12570551.740641806</v>
      </c>
      <c r="U944" s="1">
        <f>Data!I944</f>
        <v>60.208199999999998</v>
      </c>
      <c r="V944" s="1">
        <f>Data!J944+Data!K944</f>
        <v>48254.552891466614</v>
      </c>
      <c r="W944" s="1">
        <f>Data!L944</f>
        <v>668.65792367152642</v>
      </c>
      <c r="X944" s="1">
        <f t="shared" si="147"/>
        <v>31694397.506181814</v>
      </c>
      <c r="Y944" s="100">
        <f t="shared" si="148"/>
        <v>439185.70909090899</v>
      </c>
      <c r="Z944" s="100">
        <f t="shared" si="149"/>
        <v>4595102.3997839997</v>
      </c>
      <c r="AA944" s="100">
        <f>'Innlegging av opplysninger'!$B$4*X944</f>
        <v>4120271.6758036357</v>
      </c>
      <c r="AB944" s="1"/>
      <c r="AC944" s="1">
        <f>'Innlegging av opplysninger'!$B$5*X944</f>
        <v>4151966.0733098178</v>
      </c>
      <c r="AD944" s="1">
        <f>'Innlegging av opplysninger'!$B$5*Y944</f>
        <v>57533.32789090908</v>
      </c>
      <c r="AE944" s="1">
        <f>'Innlegging av opplysninger'!$B$5*Z944</f>
        <v>601958.41437170398</v>
      </c>
      <c r="AF944" s="1">
        <f>'Innlegging av opplysninger'!$B$5*AA944</f>
        <v>539755.58953027625</v>
      </c>
      <c r="AG944" s="1"/>
      <c r="AH944" s="1">
        <f>'Innlegging av opplysninger'!$C$11*SUM(X944:AG944)</f>
        <v>1755606.4864465967</v>
      </c>
      <c r="AI944" s="1">
        <f>'Innlegging av opplysninger'!$C$13*(((X944+Z944+AC944+AE944)*Data!M944)+(Z944+AE944)*(1-Data!M944)*1.8/12+Y944+AD944+AA944+AB944+AF944+AG944)</f>
        <v>358488.65562948026</v>
      </c>
      <c r="AJ944" s="1">
        <f>'Innlegging av opplysninger'!$C$13*((X944+Z944+AC944+AE944)*(1-Data!M944)-(Z944+AE944)*(1-Data!M944)*1.8/12)</f>
        <v>2043920.2205605987</v>
      </c>
      <c r="AK944" s="83">
        <f t="shared" si="144"/>
        <v>12516000</v>
      </c>
      <c r="AL944" s="83">
        <f t="shared" si="145"/>
        <v>2513000</v>
      </c>
      <c r="AM944" s="83">
        <f t="shared" si="146"/>
        <v>14614000</v>
      </c>
    </row>
    <row r="945" spans="1:39">
      <c r="A945" t="str">
        <f t="shared" si="140"/>
        <v>3041Administrasjon</v>
      </c>
      <c r="B945" s="6" t="str">
        <f>Data!A945</f>
        <v>3041</v>
      </c>
      <c r="C945" s="7" t="str">
        <f>Data!B945</f>
        <v>Gol kommune</v>
      </c>
      <c r="D945" s="7" t="str">
        <f>Data!C945</f>
        <v>Administrasjon</v>
      </c>
      <c r="E945" s="1">
        <f>Data!D945</f>
        <v>25.530800000000003</v>
      </c>
      <c r="F945" s="1">
        <f>Data!E945+Data!F945</f>
        <v>51875.85204276142</v>
      </c>
      <c r="G945" s="1">
        <f>Data!G945</f>
        <v>0</v>
      </c>
      <c r="H945" s="1">
        <f t="shared" si="141"/>
        <v>14448349.127272729</v>
      </c>
      <c r="I945" s="1">
        <f t="shared" si="142"/>
        <v>0</v>
      </c>
      <c r="J945" s="1">
        <f t="shared" si="143"/>
        <v>1733801.8952727274</v>
      </c>
      <c r="K945" s="1">
        <f>'Innlegging av opplysninger'!$B$4*H945</f>
        <v>1878285.3865454549</v>
      </c>
      <c r="L945" s="1"/>
      <c r="M945" s="1">
        <f>'Innlegging av opplysninger'!$B$5*H945</f>
        <v>1892733.7356727275</v>
      </c>
      <c r="N945" s="1">
        <f>'Innlegging av opplysninger'!$B$5*I945</f>
        <v>0</v>
      </c>
      <c r="O945" s="1">
        <f>'Innlegging av opplysninger'!$B$5*J945</f>
        <v>227128.04828072729</v>
      </c>
      <c r="P945" s="1">
        <f>'Innlegging av opplysninger'!$B$5*K945</f>
        <v>246055.3856374546</v>
      </c>
      <c r="Q945" s="1"/>
      <c r="R945" s="1">
        <f>'Innlegging av opplysninger'!$C$11*SUM(H945:Q945)</f>
        <v>776201.43598990911</v>
      </c>
      <c r="S945" s="1">
        <f>'Innlegging av opplysninger'!$C$13*(((H945+J945+M945+O945)*Data!H945)+(J945+O945)*(1-Data!H945)*1.8/12+I945+N945+K945+L945+P945+Q945)</f>
        <v>224346.6035054173</v>
      </c>
      <c r="T945" s="1">
        <f>'Innlegging av opplysninger'!$C$13*((H945+J945+M945+O945)*(1-Data!H945)-(J945+O945)*(1-Data!H945)*1.8/12)</f>
        <v>837823.7825860373</v>
      </c>
      <c r="U945" s="1">
        <f>Data!I945</f>
        <v>6</v>
      </c>
      <c r="V945" s="1">
        <f>Data!J945+Data!K945</f>
        <v>55603.194444444453</v>
      </c>
      <c r="W945" s="1">
        <f>Data!L945</f>
        <v>0</v>
      </c>
      <c r="X945" s="1">
        <f t="shared" si="147"/>
        <v>3639481.8181818184</v>
      </c>
      <c r="Y945" s="100">
        <f t="shared" si="148"/>
        <v>0</v>
      </c>
      <c r="Z945" s="100">
        <f t="shared" si="149"/>
        <v>520445.89999999997</v>
      </c>
      <c r="AA945" s="100">
        <f>'Innlegging av opplysninger'!$B$4*X945</f>
        <v>473132.63636363641</v>
      </c>
      <c r="AB945" s="1"/>
      <c r="AC945" s="1">
        <f>'Innlegging av opplysninger'!$B$5*X945</f>
        <v>476772.11818181822</v>
      </c>
      <c r="AD945" s="1">
        <f>'Innlegging av opplysninger'!$B$5*Y945</f>
        <v>0</v>
      </c>
      <c r="AE945" s="1">
        <f>'Innlegging av opplysninger'!$B$5*Z945</f>
        <v>68178.412899999996</v>
      </c>
      <c r="AF945" s="1">
        <f>'Innlegging av opplysninger'!$B$5*AA945</f>
        <v>61980.375363636369</v>
      </c>
      <c r="AG945" s="1"/>
      <c r="AH945" s="1">
        <f>'Innlegging av opplysninger'!$C$11*SUM(X945:AG945)</f>
        <v>199119.66791765456</v>
      </c>
      <c r="AI945" s="1">
        <f>'Innlegging av opplysninger'!$C$13*(((X945+Z945+AC945+AE945)*Data!M945)+(Z945+AE945)*(1-Data!M945)*1.8/12+Y945+AD945+AA945+AB945+AF945+AG945)</f>
        <v>56715.47170598399</v>
      </c>
      <c r="AJ945" s="1">
        <f>'Innlegging av opplysninger'!$C$13*((X945+Z945+AC945+AE945)*(1-Data!M945)-(Z945+AE945)*(1-Data!M945)*1.8/12)</f>
        <v>215764.07386554327</v>
      </c>
      <c r="AK945" s="83">
        <f t="shared" si="144"/>
        <v>975000</v>
      </c>
      <c r="AL945" s="83">
        <f t="shared" si="145"/>
        <v>281000</v>
      </c>
      <c r="AM945" s="83">
        <f t="shared" si="146"/>
        <v>1054000</v>
      </c>
    </row>
    <row r="946" spans="1:39">
      <c r="A946" t="str">
        <f t="shared" si="140"/>
        <v>3041Undervisning</v>
      </c>
      <c r="B946" s="6" t="str">
        <f>Data!A946</f>
        <v>3041</v>
      </c>
      <c r="C946" s="7" t="str">
        <f>Data!B946</f>
        <v>Gol kommune</v>
      </c>
      <c r="D946" s="7" t="str">
        <f>Data!C946</f>
        <v>Undervisning</v>
      </c>
      <c r="E946" s="1">
        <f>Data!D946</f>
        <v>92.369799999999984</v>
      </c>
      <c r="F946" s="1">
        <f>Data!E946+Data!F946</f>
        <v>46958.088457122009</v>
      </c>
      <c r="G946" s="1">
        <f>Data!G946</f>
        <v>0</v>
      </c>
      <c r="H946" s="1">
        <f t="shared" si="141"/>
        <v>47318282.609090917</v>
      </c>
      <c r="I946" s="1">
        <f t="shared" si="142"/>
        <v>0</v>
      </c>
      <c r="J946" s="1">
        <f t="shared" si="143"/>
        <v>5678193.9130909098</v>
      </c>
      <c r="K946" s="1">
        <f>'Innlegging av opplysninger'!$B$4*H946</f>
        <v>6151376.7391818194</v>
      </c>
      <c r="L946" s="1"/>
      <c r="M946" s="1">
        <f>'Innlegging av opplysninger'!$B$5*H946</f>
        <v>6198695.0217909105</v>
      </c>
      <c r="N946" s="1">
        <f>'Innlegging av opplysninger'!$B$5*I946</f>
        <v>0</v>
      </c>
      <c r="O946" s="1">
        <f>'Innlegging av opplysninger'!$B$5*J946</f>
        <v>743843.40261490922</v>
      </c>
      <c r="P946" s="1">
        <f>'Innlegging av opplysninger'!$B$5*K946</f>
        <v>805830.3528328184</v>
      </c>
      <c r="Q946" s="1"/>
      <c r="R946" s="1">
        <f>'Innlegging av opplysninger'!$C$11*SUM(H946:Q946)</f>
        <v>2542056.4374668864</v>
      </c>
      <c r="S946" s="1">
        <f>'Innlegging av opplysninger'!$C$13*(((H946+J946+M946+O946)*Data!H946)+(J946+O946)*(1-Data!H946)*1.8/12+I946+N946+K946+L946+P946+Q946)</f>
        <v>439864.2287880957</v>
      </c>
      <c r="T946" s="1">
        <f>'Innlegging av opplysninger'!$C$13*((H946+J946+M946+O946)*(1-Data!H946)-(J946+O946)*(1-Data!H946)*1.8/12)</f>
        <v>3038739.3172192224</v>
      </c>
      <c r="U946" s="1">
        <f>Data!I946</f>
        <v>10.933199999999999</v>
      </c>
      <c r="V946" s="1">
        <f>Data!J946+Data!K946</f>
        <v>49938.259131208921</v>
      </c>
      <c r="W946" s="1">
        <f>Data!L946</f>
        <v>0</v>
      </c>
      <c r="X946" s="1">
        <f t="shared" si="147"/>
        <v>5956199.7243636353</v>
      </c>
      <c r="Y946" s="100">
        <f t="shared" si="148"/>
        <v>0</v>
      </c>
      <c r="Z946" s="100">
        <f t="shared" si="149"/>
        <v>851736.56058399973</v>
      </c>
      <c r="AA946" s="100">
        <f>'Innlegging av opplysninger'!$B$4*X946</f>
        <v>774305.96416727267</v>
      </c>
      <c r="AB946" s="1"/>
      <c r="AC946" s="1">
        <f>'Innlegging av opplysninger'!$B$5*X946</f>
        <v>780262.1638916363</v>
      </c>
      <c r="AD946" s="1">
        <f>'Innlegging av opplysninger'!$B$5*Y946</f>
        <v>0</v>
      </c>
      <c r="AE946" s="1">
        <f>'Innlegging av opplysninger'!$B$5*Z946</f>
        <v>111577.48943650397</v>
      </c>
      <c r="AF946" s="1">
        <f>'Innlegging av opplysninger'!$B$5*AA946</f>
        <v>101434.08130591272</v>
      </c>
      <c r="AG946" s="1"/>
      <c r="AH946" s="1">
        <f>'Innlegging av opplysninger'!$C$11*SUM(X946:AG946)</f>
        <v>325869.6073824605</v>
      </c>
      <c r="AI946" s="1">
        <f>'Innlegging av opplysninger'!$C$13*(((X946+Z946+AC946+AE946)*Data!M946)+(Z946+AE946)*(1-Data!M946)*1.8/12+Y946+AD946+AA946+AB946+AF946+AG946)</f>
        <v>53389.450577792108</v>
      </c>
      <c r="AJ946" s="1">
        <f>'Innlegging av opplysninger'!$C$13*((X946+Z946+AC946+AE946)*(1-Data!M946)-(Z946+AE946)*(1-Data!M946)*1.8/12)</f>
        <v>392537.38057715382</v>
      </c>
      <c r="AK946" s="83">
        <f t="shared" si="144"/>
        <v>2868000</v>
      </c>
      <c r="AL946" s="83">
        <f t="shared" si="145"/>
        <v>493000</v>
      </c>
      <c r="AM946" s="83">
        <f t="shared" si="146"/>
        <v>3431000</v>
      </c>
    </row>
    <row r="947" spans="1:39">
      <c r="A947" t="str">
        <f t="shared" si="140"/>
        <v>3041Barnehager</v>
      </c>
      <c r="B947" s="6" t="str">
        <f>Data!A947</f>
        <v>3041</v>
      </c>
      <c r="C947" s="7" t="str">
        <f>Data!B947</f>
        <v>Gol kommune</v>
      </c>
      <c r="D947" s="7" t="str">
        <f>Data!C947</f>
        <v>Barnehager</v>
      </c>
      <c r="E947" s="1">
        <f>Data!D947</f>
        <v>51.273299999999992</v>
      </c>
      <c r="F947" s="1">
        <f>Data!E947+Data!F947</f>
        <v>42676.60681420286</v>
      </c>
      <c r="G947" s="1">
        <f>Data!G947</f>
        <v>0</v>
      </c>
      <c r="H947" s="1">
        <f t="shared" si="141"/>
        <v>23870950.518181823</v>
      </c>
      <c r="I947" s="1">
        <f t="shared" si="142"/>
        <v>0</v>
      </c>
      <c r="J947" s="1">
        <f t="shared" si="143"/>
        <v>2864514.0621818188</v>
      </c>
      <c r="K947" s="1">
        <f>'Innlegging av opplysninger'!$B$4*H947</f>
        <v>3103223.567363637</v>
      </c>
      <c r="L947" s="1"/>
      <c r="M947" s="1">
        <f>'Innlegging av opplysninger'!$B$5*H947</f>
        <v>3127094.517881819</v>
      </c>
      <c r="N947" s="1">
        <f>'Innlegging av opplysninger'!$B$5*I947</f>
        <v>0</v>
      </c>
      <c r="O947" s="1">
        <f>'Innlegging av opplysninger'!$B$5*J947</f>
        <v>375251.34214581829</v>
      </c>
      <c r="P947" s="1">
        <f>'Innlegging av opplysninger'!$B$5*K947</f>
        <v>406522.28732463648</v>
      </c>
      <c r="Q947" s="1"/>
      <c r="R947" s="1">
        <f>'Innlegging av opplysninger'!$C$11*SUM(H947:Q947)</f>
        <v>1282407.139213023</v>
      </c>
      <c r="S947" s="1">
        <f>'Innlegging av opplysninger'!$C$13*(((H947+J947+M947+O947)*Data!H947)+(J947+O947)*(1-Data!H947)*1.8/12+I947+N947+K947+L947+P947+Q947)</f>
        <v>215468.93886558941</v>
      </c>
      <c r="T947" s="1">
        <f>'Innlegging av opplysninger'!$C$13*((H947+J947+M947+O947)*(1-Data!H947)-(J947+O947)*(1-Data!H947)*1.8/12)</f>
        <v>1539403.9884785472</v>
      </c>
      <c r="U947" s="1">
        <f>Data!I947</f>
        <v>5.6999999999999993</v>
      </c>
      <c r="V947" s="1">
        <f>Data!J947+Data!K947</f>
        <v>43378.187134502921</v>
      </c>
      <c r="W947" s="1">
        <f>Data!L947</f>
        <v>0</v>
      </c>
      <c r="X947" s="1">
        <f t="shared" si="147"/>
        <v>2697334.5454545445</v>
      </c>
      <c r="Y947" s="100">
        <f t="shared" si="148"/>
        <v>0</v>
      </c>
      <c r="Z947" s="100">
        <f t="shared" si="149"/>
        <v>385718.83999999985</v>
      </c>
      <c r="AA947" s="100">
        <f>'Innlegging av opplysninger'!$B$4*X947</f>
        <v>350653.49090909079</v>
      </c>
      <c r="AB947" s="1"/>
      <c r="AC947" s="1">
        <f>'Innlegging av opplysninger'!$B$5*X947</f>
        <v>353350.82545454532</v>
      </c>
      <c r="AD947" s="1">
        <f>'Innlegging av opplysninger'!$B$5*Y947</f>
        <v>0</v>
      </c>
      <c r="AE947" s="1">
        <f>'Innlegging av opplysninger'!$B$5*Z947</f>
        <v>50529.168039999982</v>
      </c>
      <c r="AF947" s="1">
        <f>'Innlegging av opplysninger'!$B$5*AA947</f>
        <v>45935.607309090898</v>
      </c>
      <c r="AG947" s="1"/>
      <c r="AH947" s="1">
        <f>'Innlegging av opplysninger'!$C$11*SUM(X947:AG947)</f>
        <v>147573.8541323563</v>
      </c>
      <c r="AI947" s="1">
        <f>'Innlegging av opplysninger'!$C$13*(((X947+Z947+AC947+AE947)*Data!M947)+(Z947+AE947)*(1-Data!M947)*1.8/12+Y947+AD947+AA947+AB947+AF947+AG947)</f>
        <v>29190.562153881801</v>
      </c>
      <c r="AJ947" s="1">
        <f>'Innlegging av opplysninger'!$C$13*((X947+Z947+AC947+AE947)*(1-Data!M947)-(Z947+AE947)*(1-Data!M947)*1.8/12)</f>
        <v>172752.60665881628</v>
      </c>
      <c r="AK947" s="83">
        <f t="shared" si="144"/>
        <v>1430000</v>
      </c>
      <c r="AL947" s="83">
        <f t="shared" si="145"/>
        <v>245000</v>
      </c>
      <c r="AM947" s="83">
        <f t="shared" si="146"/>
        <v>1712000</v>
      </c>
    </row>
    <row r="948" spans="1:39">
      <c r="A948" t="str">
        <f t="shared" si="140"/>
        <v>3041Helse/pleie/omsorg</v>
      </c>
      <c r="B948" s="6" t="str">
        <f>Data!A948</f>
        <v>3041</v>
      </c>
      <c r="C948" s="7" t="str">
        <f>Data!B948</f>
        <v>Gol kommune</v>
      </c>
      <c r="D948" s="7" t="str">
        <f>Data!C948</f>
        <v>Helse/pleie/omsorg</v>
      </c>
      <c r="E948" s="1">
        <f>Data!D948</f>
        <v>154.84830000000002</v>
      </c>
      <c r="F948" s="1">
        <f>Data!E948+Data!F948</f>
        <v>48574.446385591553</v>
      </c>
      <c r="G948" s="1">
        <f>Data!G948</f>
        <v>1049.5554035788575</v>
      </c>
      <c r="H948" s="1">
        <f t="shared" si="141"/>
        <v>82054586.686363608</v>
      </c>
      <c r="I948" s="1">
        <f t="shared" si="142"/>
        <v>1772965.8545454547</v>
      </c>
      <c r="J948" s="1">
        <f t="shared" si="143"/>
        <v>10059306.304909088</v>
      </c>
      <c r="K948" s="1">
        <f>'Innlegging av opplysninger'!$B$4*H948</f>
        <v>10667096.26922727</v>
      </c>
      <c r="L948" s="1"/>
      <c r="M948" s="1">
        <f>'Innlegging av opplysninger'!$B$5*H948</f>
        <v>10749150.855913633</v>
      </c>
      <c r="N948" s="1">
        <f>'Innlegging av opplysninger'!$B$5*I948</f>
        <v>232258.52694545459</v>
      </c>
      <c r="O948" s="1">
        <f>'Innlegging av opplysninger'!$B$5*J948</f>
        <v>1317769.1259430905</v>
      </c>
      <c r="P948" s="1">
        <f>'Innlegging av opplysninger'!$B$5*K948</f>
        <v>1397389.6112687725</v>
      </c>
      <c r="Q948" s="1"/>
      <c r="R948" s="1">
        <f>'Innlegging av opplysninger'!$C$11*SUM(H948:Q948)</f>
        <v>4493519.8829344232</v>
      </c>
      <c r="S948" s="1">
        <f>'Innlegging av opplysninger'!$C$13*(((H948+J948+M948+O948)*Data!H948)+(J948+O948)*(1-Data!H948)*1.8/12+I948+N948+K948+L948+P948+Q948)</f>
        <v>964255.10924910172</v>
      </c>
      <c r="T948" s="1">
        <f>'Innlegging av opplysninger'!$C$13*((H948+J948+M948+O948)*(1-Data!H948)-(J948+O948)*(1-Data!H948)*1.8/12)</f>
        <v>5184772.0989769492</v>
      </c>
      <c r="U948" s="1">
        <f>Data!I948</f>
        <v>28.017600000000002</v>
      </c>
      <c r="V948" s="1">
        <f>Data!J948+Data!K948</f>
        <v>47460.360333028759</v>
      </c>
      <c r="W948" s="1">
        <f>Data!L948</f>
        <v>1436.9071583576037</v>
      </c>
      <c r="X948" s="1">
        <f t="shared" si="147"/>
        <v>14506095.18181818</v>
      </c>
      <c r="Y948" s="100">
        <f t="shared" si="148"/>
        <v>439185.70909090905</v>
      </c>
      <c r="Z948" s="100">
        <f t="shared" si="149"/>
        <v>2137175.1673999997</v>
      </c>
      <c r="AA948" s="100">
        <f>'Innlegging av opplysninger'!$B$4*X948</f>
        <v>1885792.3736363635</v>
      </c>
      <c r="AB948" s="1"/>
      <c r="AC948" s="1">
        <f>'Innlegging av opplysninger'!$B$5*X948</f>
        <v>1900298.4688181817</v>
      </c>
      <c r="AD948" s="1">
        <f>'Innlegging av opplysninger'!$B$5*Y948</f>
        <v>57533.327890909088</v>
      </c>
      <c r="AE948" s="1">
        <f>'Innlegging av opplysninger'!$B$5*Z948</f>
        <v>279969.94692939997</v>
      </c>
      <c r="AF948" s="1">
        <f>'Innlegging av opplysninger'!$B$5*AA948</f>
        <v>247038.80094636363</v>
      </c>
      <c r="AG948" s="1"/>
      <c r="AH948" s="1">
        <f>'Innlegging av opplysninger'!$C$11*SUM(X948:AG948)</f>
        <v>815217.38110815163</v>
      </c>
      <c r="AI948" s="1">
        <f>'Innlegging av opplysninger'!$C$13*(((X948+Z948+AC948+AE948)*Data!M948)+(Z948+AE948)*(1-Data!M948)*1.8/12+Y948+AD948+AA948+AB948+AF948+AG948)</f>
        <v>175581.18047829709</v>
      </c>
      <c r="AJ948" s="1">
        <f>'Innlegging av opplysninger'!$C$13*((X948+Z948+AC948+AE948)*(1-Data!M948)-(Z948+AE948)*(1-Data!M948)*1.8/12)</f>
        <v>939979.44630127866</v>
      </c>
      <c r="AK948" s="83">
        <f t="shared" si="144"/>
        <v>5309000</v>
      </c>
      <c r="AL948" s="83">
        <f t="shared" si="145"/>
        <v>1140000</v>
      </c>
      <c r="AM948" s="83">
        <f t="shared" si="146"/>
        <v>6125000</v>
      </c>
    </row>
    <row r="949" spans="1:39">
      <c r="A949" t="str">
        <f t="shared" si="140"/>
        <v>3041Samferdsel og teknikk</v>
      </c>
      <c r="B949" s="6" t="str">
        <f>Data!A949</f>
        <v>3041</v>
      </c>
      <c r="C949" s="7" t="str">
        <f>Data!B949</f>
        <v>Gol kommune</v>
      </c>
      <c r="D949" s="7" t="str">
        <f>Data!C949</f>
        <v>Samferdsel og teknikk</v>
      </c>
      <c r="E949" s="1">
        <f>Data!D949</f>
        <v>17.219199999999997</v>
      </c>
      <c r="F949" s="1">
        <f>Data!E949+Data!F949</f>
        <v>44186.563268521975</v>
      </c>
      <c r="G949" s="1">
        <f>Data!G949</f>
        <v>0</v>
      </c>
      <c r="H949" s="1">
        <f t="shared" si="141"/>
        <v>8300261.1298181834</v>
      </c>
      <c r="I949" s="1">
        <f t="shared" si="142"/>
        <v>0</v>
      </c>
      <c r="J949" s="1">
        <f t="shared" si="143"/>
        <v>996031.33557818201</v>
      </c>
      <c r="K949" s="1">
        <f>'Innlegging av opplysninger'!$B$4*H949</f>
        <v>1079033.9468763638</v>
      </c>
      <c r="L949" s="1"/>
      <c r="M949" s="1">
        <f>'Innlegging av opplysninger'!$B$5*H949</f>
        <v>1087334.208006182</v>
      </c>
      <c r="N949" s="1">
        <f>'Innlegging av opplysninger'!$B$5*I949</f>
        <v>0</v>
      </c>
      <c r="O949" s="1">
        <f>'Innlegging av opplysninger'!$B$5*J949</f>
        <v>130480.10496074185</v>
      </c>
      <c r="P949" s="1">
        <f>'Innlegging av opplysninger'!$B$5*K949</f>
        <v>141353.44704080367</v>
      </c>
      <c r="Q949" s="1"/>
      <c r="R949" s="1">
        <f>'Innlegging av opplysninger'!$C$11*SUM(H949:Q949)</f>
        <v>445910.77854665736</v>
      </c>
      <c r="S949" s="1">
        <f>'Innlegging av opplysninger'!$C$13*(((H949+J949+M949+O949)*Data!H949)+(J949+O949)*(1-Data!H949)*1.8/12+I949+N949+K949+L949+P949+Q949)</f>
        <v>72246.933719896319</v>
      </c>
      <c r="T949" s="1">
        <f>'Innlegging av opplysninger'!$C$13*((H949+J949+M949+O949)*(1-Data!H949)-(J949+O949)*(1-Data!H949)*1.8/12)</f>
        <v>537946.76323868742</v>
      </c>
      <c r="U949" s="1">
        <f>Data!I949</f>
        <v>2.9874000000000001</v>
      </c>
      <c r="V949" s="1">
        <f>Data!J949+Data!K949</f>
        <v>46559.108254669613</v>
      </c>
      <c r="W949" s="1">
        <f>Data!L949</f>
        <v>0</v>
      </c>
      <c r="X949" s="1">
        <f t="shared" si="147"/>
        <v>1517352.8727272726</v>
      </c>
      <c r="Y949" s="100">
        <f t="shared" si="148"/>
        <v>0</v>
      </c>
      <c r="Z949" s="100">
        <f t="shared" si="149"/>
        <v>216981.46079999997</v>
      </c>
      <c r="AA949" s="100">
        <f>'Innlegging av opplysninger'!$B$4*X949</f>
        <v>197255.87345454545</v>
      </c>
      <c r="AB949" s="1"/>
      <c r="AC949" s="1">
        <f>'Innlegging av opplysninger'!$B$5*X949</f>
        <v>198773.22632727271</v>
      </c>
      <c r="AD949" s="1">
        <f>'Innlegging av opplysninger'!$B$5*Y949</f>
        <v>0</v>
      </c>
      <c r="AE949" s="1">
        <f>'Innlegging av opplysninger'!$B$5*Z949</f>
        <v>28424.571364799998</v>
      </c>
      <c r="AF949" s="1">
        <f>'Innlegging av opplysninger'!$B$5*AA949</f>
        <v>25840.519422545454</v>
      </c>
      <c r="AG949" s="1"/>
      <c r="AH949" s="1">
        <f>'Innlegging av opplysninger'!$C$11*SUM(X949:AG949)</f>
        <v>83015.883915664584</v>
      </c>
      <c r="AI949" s="1">
        <f>'Innlegging av opplysninger'!$C$13*(((X949+Z949+AC949+AE949)*Data!M949)+(Z949+AE949)*(1-Data!M949)*1.8/12+Y949+AD949+AA949+AB949+AF949+AG949)</f>
        <v>13515.179480494166</v>
      </c>
      <c r="AJ949" s="1">
        <f>'Innlegging av opplysninger'!$C$13*((X949+Z949+AC949+AE949)*(1-Data!M949)-(Z949+AE949)*(1-Data!M949)*1.8/12)</f>
        <v>100085.5037725205</v>
      </c>
      <c r="AK949" s="83">
        <f t="shared" si="144"/>
        <v>529000</v>
      </c>
      <c r="AL949" s="83">
        <f t="shared" si="145"/>
        <v>86000</v>
      </c>
      <c r="AM949" s="83">
        <f t="shared" si="146"/>
        <v>638000</v>
      </c>
    </row>
    <row r="950" spans="1:39">
      <c r="A950" t="str">
        <f t="shared" si="140"/>
        <v>3041Annet</v>
      </c>
      <c r="B950" s="6" t="str">
        <f>Data!A950</f>
        <v>3041</v>
      </c>
      <c r="C950" s="7" t="str">
        <f>Data!B950</f>
        <v>Gol kommune</v>
      </c>
      <c r="D950" s="7" t="str">
        <f>Data!C950</f>
        <v>Annet</v>
      </c>
      <c r="E950" s="1">
        <f>Data!D950</f>
        <v>41.005000000000003</v>
      </c>
      <c r="F950" s="1">
        <f>Data!E950+Data!F950</f>
        <v>50492.782018453028</v>
      </c>
      <c r="G950" s="1">
        <f>Data!G950</f>
        <v>341.25374954273866</v>
      </c>
      <c r="H950" s="1">
        <f t="shared" si="141"/>
        <v>22586798.472727273</v>
      </c>
      <c r="I950" s="1">
        <f t="shared" si="142"/>
        <v>152652.10909090907</v>
      </c>
      <c r="J950" s="1">
        <f t="shared" si="143"/>
        <v>2728734.0698181819</v>
      </c>
      <c r="K950" s="1">
        <f>'Innlegging av opplysninger'!$B$4*H950</f>
        <v>2936283.8014545455</v>
      </c>
      <c r="L950" s="1"/>
      <c r="M950" s="1">
        <f>'Innlegging av opplysninger'!$B$5*H950</f>
        <v>2958870.5999272726</v>
      </c>
      <c r="N950" s="1">
        <f>'Innlegging av opplysninger'!$B$5*I950</f>
        <v>19997.42629090909</v>
      </c>
      <c r="O950" s="1">
        <f>'Innlegging av opplysninger'!$B$5*J950</f>
        <v>357464.16314618185</v>
      </c>
      <c r="P950" s="1">
        <f>'Innlegging av opplysninger'!$B$5*K950</f>
        <v>384653.17799054546</v>
      </c>
      <c r="Q950" s="1"/>
      <c r="R950" s="1">
        <f>'Innlegging av opplysninger'!$C$11*SUM(H950:Q950)</f>
        <v>1220767.2451769409</v>
      </c>
      <c r="S950" s="1">
        <f>'Innlegging av opplysninger'!$C$13*(((H950+J950+M950+O950)*Data!H950)+(J950+O950)*(1-Data!H950)*1.8/12+I950+N950+K950+L950+P950+Q950)</f>
        <v>238686.64087099928</v>
      </c>
      <c r="T950" s="1">
        <f>'Innlegging av opplysninger'!$C$13*((H950+J950+M950+O950)*(1-Data!H950)-(J950+O950)*(1-Data!H950)*1.8/12)</f>
        <v>1431836.9577921832</v>
      </c>
      <c r="U950" s="1">
        <f>Data!I950</f>
        <v>6.5699999999999994</v>
      </c>
      <c r="V950" s="1">
        <f>Data!J950+Data!K950</f>
        <v>47129.968290208017</v>
      </c>
      <c r="W950" s="1">
        <f>Data!L950</f>
        <v>0</v>
      </c>
      <c r="X950" s="1">
        <f t="shared" si="147"/>
        <v>3377933.3636363633</v>
      </c>
      <c r="Y950" s="100">
        <f t="shared" si="148"/>
        <v>0</v>
      </c>
      <c r="Z950" s="100">
        <f t="shared" si="149"/>
        <v>483044.4709999999</v>
      </c>
      <c r="AA950" s="100">
        <f>'Innlegging av opplysninger'!$B$4*X950</f>
        <v>439131.33727272722</v>
      </c>
      <c r="AB950" s="1"/>
      <c r="AC950" s="1">
        <f>'Innlegging av opplysninger'!$B$5*X950</f>
        <v>442509.2706363636</v>
      </c>
      <c r="AD950" s="1">
        <f>'Innlegging av opplysninger'!$B$5*Y950</f>
        <v>0</v>
      </c>
      <c r="AE950" s="1">
        <f>'Innlegging av opplysninger'!$B$5*Z950</f>
        <v>63278.825700999987</v>
      </c>
      <c r="AF950" s="1">
        <f>'Innlegging av opplysninger'!$B$5*AA950</f>
        <v>57526.205182727266</v>
      </c>
      <c r="AG950" s="1"/>
      <c r="AH950" s="1">
        <f>'Innlegging av opplysninger'!$C$11*SUM(X950:AG950)</f>
        <v>184810.09199030889</v>
      </c>
      <c r="AI950" s="1">
        <f>'Innlegging av opplysninger'!$C$13*(((X950+Z950+AC950+AE950)*Data!M950)+(Z950+AE950)*(1-Data!M950)*1.8/12+Y950+AD950+AA950+AB950+AF950+AG950)</f>
        <v>30087.513921951431</v>
      </c>
      <c r="AJ950" s="1">
        <f>'Innlegging av opplysninger'!$C$13*((X950+Z950+AC950+AE950)*(1-Data!M950)-(Z950+AE950)*(1-Data!M950)*1.8/12)</f>
        <v>222810.50669636601</v>
      </c>
      <c r="AK950" s="83">
        <f t="shared" si="144"/>
        <v>1406000</v>
      </c>
      <c r="AL950" s="83">
        <f t="shared" si="145"/>
        <v>269000</v>
      </c>
      <c r="AM950" s="83">
        <f t="shared" si="146"/>
        <v>1655000</v>
      </c>
    </row>
    <row r="951" spans="1:39">
      <c r="A951" t="str">
        <f t="shared" si="140"/>
        <v>3042Alle</v>
      </c>
      <c r="B951" s="6" t="str">
        <f>Data!A951</f>
        <v>3042</v>
      </c>
      <c r="C951" s="7" t="str">
        <f>Data!B951</f>
        <v>Hemsedal kommune</v>
      </c>
      <c r="D951" s="7" t="str">
        <f>Data!C951</f>
        <v>Alle</v>
      </c>
      <c r="E951" s="1">
        <f>Data!D951</f>
        <v>246.67270000000013</v>
      </c>
      <c r="F951" s="1">
        <f>Data!E951+Data!F951</f>
        <v>45000.846104980381</v>
      </c>
      <c r="G951" s="1">
        <f>Data!G951</f>
        <v>366.62691088231486</v>
      </c>
      <c r="H951" s="1">
        <f t="shared" si="141"/>
        <v>121096147.75636363</v>
      </c>
      <c r="I951" s="1">
        <f t="shared" si="142"/>
        <v>986583.81818181847</v>
      </c>
      <c r="J951" s="1">
        <f t="shared" si="143"/>
        <v>14649927.788945453</v>
      </c>
      <c r="K951" s="1">
        <f>'Innlegging av opplysninger'!$B$4*H951</f>
        <v>15742499.208327273</v>
      </c>
      <c r="L951" s="1"/>
      <c r="M951" s="1">
        <f>'Innlegging av opplysninger'!$B$5*H951</f>
        <v>15863595.356083637</v>
      </c>
      <c r="N951" s="1">
        <f>'Innlegging av opplysninger'!$B$5*I951</f>
        <v>129242.48018181823</v>
      </c>
      <c r="O951" s="1">
        <f>'Innlegging av opplysninger'!$B$5*J951</f>
        <v>1919140.5403518544</v>
      </c>
      <c r="P951" s="1">
        <f>'Innlegging av opplysninger'!$B$5*K951</f>
        <v>2062267.3962908729</v>
      </c>
      <c r="Q951" s="1"/>
      <c r="R951" s="1">
        <f>'Innlegging av opplysninger'!$C$11*SUM(H951:Q951)</f>
        <v>6553077.3650996014</v>
      </c>
      <c r="S951" s="1">
        <f>'Innlegging av opplysninger'!$C$13*(((H951+J951+M951+O951)*Data!H951)+(J951+O951)*(1-Data!H951)*1.8/12+I951+N951+K951+L951+P951+Q951)</f>
        <v>1192650.9468565735</v>
      </c>
      <c r="T951" s="1">
        <f>'Innlegging av opplysninger'!$C$13*((H951+J951+M951+O951)*(1-Data!H951)-(J951+O951)*(1-Data!H951)*1.8/12)</f>
        <v>7774718.0790691981</v>
      </c>
      <c r="U951" s="1">
        <f>Data!I951</f>
        <v>22.097000000000005</v>
      </c>
      <c r="V951" s="1">
        <f>Data!J951+Data!K951</f>
        <v>47131.128509149043</v>
      </c>
      <c r="W951" s="1">
        <f>Data!L951</f>
        <v>529.09308955966867</v>
      </c>
      <c r="X951" s="1">
        <f t="shared" si="147"/>
        <v>11361344.145454543</v>
      </c>
      <c r="Y951" s="100">
        <f t="shared" si="148"/>
        <v>127542.21818181819</v>
      </c>
      <c r="Z951" s="100">
        <f t="shared" si="149"/>
        <v>1642910.7499999995</v>
      </c>
      <c r="AA951" s="100">
        <f>'Innlegging av opplysninger'!$B$4*X951</f>
        <v>1476974.7389090906</v>
      </c>
      <c r="AB951" s="1"/>
      <c r="AC951" s="1">
        <f>'Innlegging av opplysninger'!$B$5*X951</f>
        <v>1488336.0830545451</v>
      </c>
      <c r="AD951" s="1">
        <f>'Innlegging av opplysninger'!$B$5*Y951</f>
        <v>16708.030581818184</v>
      </c>
      <c r="AE951" s="1">
        <f>'Innlegging av opplysninger'!$B$5*Z951</f>
        <v>215221.30824999994</v>
      </c>
      <c r="AF951" s="1">
        <f>'Innlegging av opplysninger'!$B$5*AA951</f>
        <v>193483.69079709088</v>
      </c>
      <c r="AG951" s="1"/>
      <c r="AH951" s="1">
        <f>'Innlegging av opplysninger'!$C$11*SUM(X951:AG951)</f>
        <v>627855.79667869839</v>
      </c>
      <c r="AI951" s="1">
        <f>'Innlegging av opplysninger'!$C$13*(((X951+Z951+AC951+AE951)*Data!M951)+(Z951+AE951)*(1-Data!M951)*1.8/12+Y951+AD951+AA951+AB951+AF951+AG951)</f>
        <v>120041.75871477046</v>
      </c>
      <c r="AJ951" s="1">
        <f>'Innlegging av opplysninger'!$C$13*((X951+Z951+AC951+AE951)*(1-Data!M951)-(Z951+AE951)*(1-Data!M951)*1.8/12)</f>
        <v>739129.33147713251</v>
      </c>
      <c r="AK951" s="83">
        <f t="shared" si="144"/>
        <v>7181000</v>
      </c>
      <c r="AL951" s="83">
        <f t="shared" si="145"/>
        <v>1313000</v>
      </c>
      <c r="AM951" s="83">
        <f t="shared" si="146"/>
        <v>8514000</v>
      </c>
    </row>
    <row r="952" spans="1:39">
      <c r="A952" t="str">
        <f t="shared" si="140"/>
        <v>3042Administrasjon</v>
      </c>
      <c r="B952" s="6" t="str">
        <f>Data!A952</f>
        <v>3042</v>
      </c>
      <c r="C952" s="7" t="str">
        <f>Data!B952</f>
        <v>Hemsedal kommune</v>
      </c>
      <c r="D952" s="7" t="str">
        <f>Data!C952</f>
        <v>Administrasjon</v>
      </c>
      <c r="E952" s="1">
        <f>Data!D952</f>
        <v>20.7334</v>
      </c>
      <c r="F952" s="1">
        <f>Data!E952+Data!F952</f>
        <v>51234.191128002807</v>
      </c>
      <c r="G952" s="1">
        <f>Data!G952</f>
        <v>0</v>
      </c>
      <c r="H952" s="1">
        <f t="shared" si="141"/>
        <v>11588279.763636364</v>
      </c>
      <c r="I952" s="1">
        <f t="shared" si="142"/>
        <v>0</v>
      </c>
      <c r="J952" s="1">
        <f t="shared" si="143"/>
        <v>1390593.5716363636</v>
      </c>
      <c r="K952" s="1">
        <f>'Innlegging av opplysninger'!$B$4*H952</f>
        <v>1506476.3692727273</v>
      </c>
      <c r="L952" s="1"/>
      <c r="M952" s="1">
        <f>'Innlegging av opplysninger'!$B$5*H952</f>
        <v>1518064.6490363637</v>
      </c>
      <c r="N952" s="1">
        <f>'Innlegging av opplysninger'!$B$5*I952</f>
        <v>0</v>
      </c>
      <c r="O952" s="1">
        <f>'Innlegging av opplysninger'!$B$5*J952</f>
        <v>182167.75788436364</v>
      </c>
      <c r="P952" s="1">
        <f>'Innlegging av opplysninger'!$B$5*K952</f>
        <v>197348.40437472728</v>
      </c>
      <c r="Q952" s="1"/>
      <c r="R952" s="1">
        <f>'Innlegging av opplysninger'!$C$11*SUM(H952:Q952)</f>
        <v>622551.3596019547</v>
      </c>
      <c r="S952" s="1">
        <f>'Innlegging av opplysninger'!$C$13*(((H952+J952+M952+O952)*Data!H952)+(J952+O952)*(1-Data!H952)*1.8/12+I952+N952+K952+L952+P952+Q952)</f>
        <v>160116.95325217655</v>
      </c>
      <c r="T952" s="1">
        <f>'Innlegging av opplysninger'!$C$13*((H952+J952+M952+O952)*(1-Data!H952)-(J952+O952)*(1-Data!H952)*1.8/12)</f>
        <v>691795.43357155076</v>
      </c>
      <c r="U952" s="1">
        <f>Data!I952</f>
        <v>2.5</v>
      </c>
      <c r="V952" s="1">
        <f>Data!J952+Data!K952</f>
        <v>56702.006666666668</v>
      </c>
      <c r="W952" s="1">
        <f>Data!L952</f>
        <v>0</v>
      </c>
      <c r="X952" s="1">
        <f t="shared" si="147"/>
        <v>1546418.3636363638</v>
      </c>
      <c r="Y952" s="100">
        <f t="shared" si="148"/>
        <v>0</v>
      </c>
      <c r="Z952" s="100">
        <f t="shared" si="149"/>
        <v>221137.826</v>
      </c>
      <c r="AA952" s="100">
        <f>'Innlegging av opplysninger'!$B$4*X952</f>
        <v>201034.3872727273</v>
      </c>
      <c r="AB952" s="1"/>
      <c r="AC952" s="1">
        <f>'Innlegging av opplysninger'!$B$5*X952</f>
        <v>202580.80563636366</v>
      </c>
      <c r="AD952" s="1">
        <f>'Innlegging av opplysninger'!$B$5*Y952</f>
        <v>0</v>
      </c>
      <c r="AE952" s="1">
        <f>'Innlegging av opplysninger'!$B$5*Z952</f>
        <v>28969.055206000001</v>
      </c>
      <c r="AF952" s="1">
        <f>'Innlegging av opplysninger'!$B$5*AA952</f>
        <v>26335.504732727277</v>
      </c>
      <c r="AG952" s="1"/>
      <c r="AH952" s="1">
        <f>'Innlegging av opplysninger'!$C$11*SUM(X952:AG952)</f>
        <v>84606.085814398888</v>
      </c>
      <c r="AI952" s="1">
        <f>'Innlegging av opplysninger'!$C$13*(((X952+Z952+AC952+AE952)*Data!M952)+(Z952+AE952)*(1-Data!M952)*1.8/12+Y952+AD952+AA952+AB952+AF952+AG952)</f>
        <v>23376.612001878435</v>
      </c>
      <c r="AJ952" s="1">
        <f>'Innlegging av opplysninger'!$C$13*((X952+Z952+AC952+AE952)*(1-Data!M952)-(Z952+AE952)*(1-Data!M952)*1.8/12)</f>
        <v>92400.137007299025</v>
      </c>
      <c r="AK952" s="83">
        <f t="shared" si="144"/>
        <v>707000</v>
      </c>
      <c r="AL952" s="83">
        <f t="shared" si="145"/>
        <v>183000</v>
      </c>
      <c r="AM952" s="83">
        <f t="shared" si="146"/>
        <v>784000</v>
      </c>
    </row>
    <row r="953" spans="1:39">
      <c r="A953" t="str">
        <f t="shared" si="140"/>
        <v>3042Undervisning</v>
      </c>
      <c r="B953" s="6" t="str">
        <f>Data!A953</f>
        <v>3042</v>
      </c>
      <c r="C953" s="7" t="str">
        <f>Data!B953</f>
        <v>Hemsedal kommune</v>
      </c>
      <c r="D953" s="7" t="str">
        <f>Data!C953</f>
        <v>Undervisning</v>
      </c>
      <c r="E953" s="1">
        <f>Data!D953</f>
        <v>65.670299999999969</v>
      </c>
      <c r="F953" s="1">
        <f>Data!E953+Data!F953</f>
        <v>45319.354992414148</v>
      </c>
      <c r="G953" s="1">
        <f>Data!G953</f>
        <v>0</v>
      </c>
      <c r="H953" s="1">
        <f t="shared" si="141"/>
        <v>32466934.234454546</v>
      </c>
      <c r="I953" s="1">
        <f t="shared" si="142"/>
        <v>0</v>
      </c>
      <c r="J953" s="1">
        <f t="shared" si="143"/>
        <v>3896032.1081345454</v>
      </c>
      <c r="K953" s="1">
        <f>'Innlegging av opplysninger'!$B$4*H953</f>
        <v>4220701.4504790911</v>
      </c>
      <c r="L953" s="1"/>
      <c r="M953" s="1">
        <f>'Innlegging av opplysninger'!$B$5*H953</f>
        <v>4253168.3847135454</v>
      </c>
      <c r="N953" s="1">
        <f>'Innlegging av opplysninger'!$B$5*I953</f>
        <v>0</v>
      </c>
      <c r="O953" s="1">
        <f>'Innlegging av opplysninger'!$B$5*J953</f>
        <v>510380.20616562548</v>
      </c>
      <c r="P953" s="1">
        <f>'Innlegging av opplysninger'!$B$5*K953</f>
        <v>552911.890012761</v>
      </c>
      <c r="Q953" s="1"/>
      <c r="R953" s="1">
        <f>'Innlegging av opplysninger'!$C$11*SUM(H953:Q953)</f>
        <v>1744204.8744104845</v>
      </c>
      <c r="S953" s="1">
        <f>'Innlegging av opplysninger'!$C$13*(((H953+J953+M953+O953)*Data!H953)+(J953+O953)*(1-Data!H953)*1.8/12+I953+N953+K953+L953+P953+Q953)</f>
        <v>293501.5649490158</v>
      </c>
      <c r="T953" s="1">
        <f>'Innlegging av opplysninger'!$C$13*((H953+J953+M953+O953)*(1-Data!H953)-(J953+O953)*(1-Data!H953)*1.8/12)</f>
        <v>2093305.1052969105</v>
      </c>
      <c r="U953" s="1">
        <f>Data!I953</f>
        <v>7.0311999999999992</v>
      </c>
      <c r="V953" s="1">
        <f>Data!J953+Data!K953</f>
        <v>48101.089429969281</v>
      </c>
      <c r="W953" s="1">
        <f>Data!L953</f>
        <v>0</v>
      </c>
      <c r="X953" s="1">
        <f t="shared" si="147"/>
        <v>3689545.9636363625</v>
      </c>
      <c r="Y953" s="100">
        <f t="shared" si="148"/>
        <v>0</v>
      </c>
      <c r="Z953" s="100">
        <f t="shared" si="149"/>
        <v>527605.07279999973</v>
      </c>
      <c r="AA953" s="100">
        <f>'Innlegging av opplysninger'!$B$4*X953</f>
        <v>479640.97527272714</v>
      </c>
      <c r="AB953" s="1"/>
      <c r="AC953" s="1">
        <f>'Innlegging av opplysninger'!$B$5*X953</f>
        <v>483330.52123636351</v>
      </c>
      <c r="AD953" s="1">
        <f>'Innlegging av opplysninger'!$B$5*Y953</f>
        <v>0</v>
      </c>
      <c r="AE953" s="1">
        <f>'Innlegging av opplysninger'!$B$5*Z953</f>
        <v>69116.264536799965</v>
      </c>
      <c r="AF953" s="1">
        <f>'Innlegging av opplysninger'!$B$5*AA953</f>
        <v>62832.967760727261</v>
      </c>
      <c r="AG953" s="1"/>
      <c r="AH953" s="1">
        <f>'Innlegging av opplysninger'!$C$11*SUM(X953:AG953)</f>
        <v>201858.72707923324</v>
      </c>
      <c r="AI953" s="1">
        <f>'Innlegging av opplysninger'!$C$13*(((X953+Z953+AC953+AE953)*Data!M953)+(Z953+AE953)*(1-Data!M953)*1.8/12+Y953+AD953+AA953+AB953+AF953+AG953)</f>
        <v>34430.415220063755</v>
      </c>
      <c r="AJ953" s="1">
        <f>'Innlegging av opplysninger'!$C$13*((X953+Z953+AC953+AE953)*(1-Data!M953)-(Z953+AE953)*(1-Data!M953)*1.8/12)</f>
        <v>241797.31657257117</v>
      </c>
      <c r="AK953" s="83">
        <f t="shared" si="144"/>
        <v>1946000</v>
      </c>
      <c r="AL953" s="83">
        <f t="shared" si="145"/>
        <v>328000</v>
      </c>
      <c r="AM953" s="83">
        <f t="shared" si="146"/>
        <v>2335000</v>
      </c>
    </row>
    <row r="954" spans="1:39">
      <c r="A954" t="str">
        <f t="shared" si="140"/>
        <v>3042Barnehager</v>
      </c>
      <c r="B954" s="6" t="str">
        <f>Data!A954</f>
        <v>3042</v>
      </c>
      <c r="C954" s="7" t="str">
        <f>Data!B954</f>
        <v>Hemsedal kommune</v>
      </c>
      <c r="D954" s="7" t="str">
        <f>Data!C954</f>
        <v>Barnehager</v>
      </c>
      <c r="E954" s="1">
        <f>Data!D954</f>
        <v>45.424199999999999</v>
      </c>
      <c r="F954" s="1">
        <f>Data!E954+Data!F954</f>
        <v>37157.837654084527</v>
      </c>
      <c r="G954" s="1">
        <f>Data!G954</f>
        <v>0</v>
      </c>
      <c r="H954" s="1">
        <f t="shared" si="141"/>
        <v>18413073.263636358</v>
      </c>
      <c r="I954" s="1">
        <f t="shared" si="142"/>
        <v>0</v>
      </c>
      <c r="J954" s="1">
        <f t="shared" si="143"/>
        <v>2209568.7916363627</v>
      </c>
      <c r="K954" s="1">
        <f>'Innlegging av opplysninger'!$B$4*H954</f>
        <v>2393699.5242727268</v>
      </c>
      <c r="L954" s="1"/>
      <c r="M954" s="1">
        <f>'Innlegging av opplysninger'!$B$5*H954</f>
        <v>2412112.5975363632</v>
      </c>
      <c r="N954" s="1">
        <f>'Innlegging av opplysninger'!$B$5*I954</f>
        <v>0</v>
      </c>
      <c r="O954" s="1">
        <f>'Innlegging av opplysninger'!$B$5*J954</f>
        <v>289453.51170436351</v>
      </c>
      <c r="P954" s="1">
        <f>'Innlegging av opplysninger'!$B$5*K954</f>
        <v>313574.63767972722</v>
      </c>
      <c r="Q954" s="1"/>
      <c r="R954" s="1">
        <f>'Innlegging av opplysninger'!$C$11*SUM(H954:Q954)</f>
        <v>989196.32840570412</v>
      </c>
      <c r="S954" s="1">
        <f>'Innlegging av opplysninger'!$C$13*(((H954+J954+M954+O954)*Data!H954)+(J954+O954)*(1-Data!H954)*1.8/12+I954+N954+K954+L954+P954+Q954)</f>
        <v>160926.86944005071</v>
      </c>
      <c r="T954" s="1">
        <f>'Innlegging av opplysninger'!$C$13*((H954+J954+M954+O954)*(1-Data!H954)-(J954+O954)*(1-Data!H954)*1.8/12)</f>
        <v>1192710.2115361763</v>
      </c>
      <c r="U954" s="1">
        <f>Data!I954</f>
        <v>1.8</v>
      </c>
      <c r="V954" s="1">
        <f>Data!J954+Data!K954</f>
        <v>43562.037037037036</v>
      </c>
      <c r="W954" s="1">
        <f>Data!L954</f>
        <v>0</v>
      </c>
      <c r="X954" s="1">
        <f t="shared" si="147"/>
        <v>855400</v>
      </c>
      <c r="Y954" s="100">
        <f t="shared" si="148"/>
        <v>0</v>
      </c>
      <c r="Z954" s="100">
        <f t="shared" si="149"/>
        <v>122322.2</v>
      </c>
      <c r="AA954" s="100">
        <f>'Innlegging av opplysninger'!$B$4*X954</f>
        <v>111202</v>
      </c>
      <c r="AB954" s="1"/>
      <c r="AC954" s="1">
        <f>'Innlegging av opplysninger'!$B$5*X954</f>
        <v>112057.40000000001</v>
      </c>
      <c r="AD954" s="1">
        <f>'Innlegging av opplysninger'!$B$5*Y954</f>
        <v>0</v>
      </c>
      <c r="AE954" s="1">
        <f>'Innlegging av opplysninger'!$B$5*Z954</f>
        <v>16024.208200000001</v>
      </c>
      <c r="AF954" s="1">
        <f>'Innlegging av opplysninger'!$B$5*AA954</f>
        <v>14567.462000000001</v>
      </c>
      <c r="AG954" s="1"/>
      <c r="AH954" s="1">
        <f>'Innlegging av opplysninger'!$C$11*SUM(X954:AG954)</f>
        <v>46799.784267599993</v>
      </c>
      <c r="AI954" s="1">
        <f>'Innlegging av opplysninger'!$C$13*(((X954+Z954+AC954+AE954)*Data!M954)+(Z954+AE954)*(1-Data!M954)*1.8/12+Y954+AD954+AA954+AB954+AF954+AG954)</f>
        <v>7619.11400796</v>
      </c>
      <c r="AJ954" s="1">
        <f>'Innlegging av opplysninger'!$C$13*((X954+Z954+AC954+AE954)*(1-Data!M954)-(Z954+AE954)*(1-Data!M954)*1.8/12)</f>
        <v>56422.696042439988</v>
      </c>
      <c r="AK954" s="83">
        <f t="shared" si="144"/>
        <v>1036000</v>
      </c>
      <c r="AL954" s="83">
        <f t="shared" si="145"/>
        <v>169000</v>
      </c>
      <c r="AM954" s="83">
        <f t="shared" si="146"/>
        <v>1249000</v>
      </c>
    </row>
    <row r="955" spans="1:39">
      <c r="A955" t="str">
        <f t="shared" si="140"/>
        <v>3042Helse/pleie/omsorg</v>
      </c>
      <c r="B955" s="6" t="str">
        <f>Data!A955</f>
        <v>3042</v>
      </c>
      <c r="C955" s="7" t="str">
        <f>Data!B955</f>
        <v>Hemsedal kommune</v>
      </c>
      <c r="D955" s="7" t="str">
        <f>Data!C955</f>
        <v>Helse/pleie/omsorg</v>
      </c>
      <c r="E955" s="1">
        <f>Data!D955</f>
        <v>90.594799999999978</v>
      </c>
      <c r="F955" s="1">
        <f>Data!E955+Data!F955</f>
        <v>46432.762669601347</v>
      </c>
      <c r="G955" s="1">
        <f>Data!G955</f>
        <v>998.25652244941261</v>
      </c>
      <c r="H955" s="1">
        <f t="shared" si="141"/>
        <v>45889820.154545441</v>
      </c>
      <c r="I955" s="1">
        <f t="shared" si="142"/>
        <v>986583.81818181835</v>
      </c>
      <c r="J955" s="1">
        <f t="shared" si="143"/>
        <v>5625168.4767272715</v>
      </c>
      <c r="K955" s="1">
        <f>'Innlegging av opplysninger'!$B$4*H955</f>
        <v>5965676.6200909074</v>
      </c>
      <c r="L955" s="1"/>
      <c r="M955" s="1">
        <f>'Innlegging av opplysninger'!$B$5*H955</f>
        <v>6011566.4402454533</v>
      </c>
      <c r="N955" s="1">
        <f>'Innlegging av opplysninger'!$B$5*I955</f>
        <v>129242.4801818182</v>
      </c>
      <c r="O955" s="1">
        <f>'Innlegging av opplysninger'!$B$5*J955</f>
        <v>736897.07045127254</v>
      </c>
      <c r="P955" s="1">
        <f>'Innlegging av opplysninger'!$B$5*K955</f>
        <v>781503.63723190886</v>
      </c>
      <c r="Q955" s="1"/>
      <c r="R955" s="1">
        <f>'Innlegging av opplysninger'!$C$11*SUM(H955:Q955)</f>
        <v>2512805.4305109242</v>
      </c>
      <c r="S955" s="1">
        <f>'Innlegging av opplysninger'!$C$13*(((H955+J955+M955+O955)*Data!H955)+(J955+O955)*(1-Data!H955)*1.8/12+I955+N955+K955+L955+P955+Q955)</f>
        <v>467188.73283770925</v>
      </c>
      <c r="T955" s="1">
        <f>'Innlegging av opplysninger'!$C$13*((H955+J955+M955+O955)*(1-Data!H955)-(J955+O955)*(1-Data!H955)*1.8/12)</f>
        <v>2971387.1194403972</v>
      </c>
      <c r="U955" s="1">
        <f>Data!I955</f>
        <v>9.5658000000000012</v>
      </c>
      <c r="V955" s="1">
        <f>Data!J955+Data!K955</f>
        <v>44237.722232676126</v>
      </c>
      <c r="W955" s="1">
        <f>Data!L955</f>
        <v>1222.2051475046517</v>
      </c>
      <c r="X955" s="1">
        <f t="shared" si="147"/>
        <v>4616391.3090909086</v>
      </c>
      <c r="Y955" s="100">
        <f t="shared" si="148"/>
        <v>127542.21818181817</v>
      </c>
      <c r="Z955" s="100">
        <f t="shared" si="149"/>
        <v>678382.49439999985</v>
      </c>
      <c r="AA955" s="100">
        <f>'Innlegging av opplysninger'!$B$4*X955</f>
        <v>600130.87018181814</v>
      </c>
      <c r="AB955" s="1"/>
      <c r="AC955" s="1">
        <f>'Innlegging av opplysninger'!$B$5*X955</f>
        <v>604747.26149090903</v>
      </c>
      <c r="AD955" s="1">
        <f>'Innlegging av opplysninger'!$B$5*Y955</f>
        <v>16708.030581818181</v>
      </c>
      <c r="AE955" s="1">
        <f>'Innlegging av opplysninger'!$B$5*Z955</f>
        <v>88868.106766399986</v>
      </c>
      <c r="AF955" s="1">
        <f>'Innlegging av opplysninger'!$B$5*AA955</f>
        <v>78617.143993818187</v>
      </c>
      <c r="AG955" s="1"/>
      <c r="AH955" s="1">
        <f>'Innlegging av opplysninger'!$C$11*SUM(X955:AG955)</f>
        <v>258832.72251812465</v>
      </c>
      <c r="AI955" s="1">
        <f>'Innlegging av opplysninger'!$C$13*(((X955+Z955+AC955+AE955)*Data!M955)+(Z955+AE955)*(1-Data!M955)*1.8/12+Y955+AD955+AA955+AB955+AF955+AG955)</f>
        <v>48780.464361940096</v>
      </c>
      <c r="AJ955" s="1">
        <f>'Innlegging av opplysninger'!$C$13*((X955+Z955+AC955+AE955)*(1-Data!M955)-(Z955+AE955)*(1-Data!M955)*1.8/12)</f>
        <v>305411.68224180944</v>
      </c>
      <c r="AK955" s="83">
        <f t="shared" si="144"/>
        <v>2772000</v>
      </c>
      <c r="AL955" s="83">
        <f t="shared" si="145"/>
        <v>516000</v>
      </c>
      <c r="AM955" s="83">
        <f t="shared" si="146"/>
        <v>3277000</v>
      </c>
    </row>
    <row r="956" spans="1:39">
      <c r="A956" t="str">
        <f t="shared" si="140"/>
        <v>3042Samferdsel og teknikk</v>
      </c>
      <c r="B956" s="6" t="str">
        <f>Data!A956</f>
        <v>3042</v>
      </c>
      <c r="C956" s="7" t="str">
        <f>Data!B956</f>
        <v>Hemsedal kommune</v>
      </c>
      <c r="D956" s="7" t="str">
        <f>Data!C956</f>
        <v>Samferdsel og teknikk</v>
      </c>
      <c r="E956" s="1">
        <f>Data!D956</f>
        <v>15.5</v>
      </c>
      <c r="F956" s="1">
        <f>Data!E956+Data!F956</f>
        <v>49475.600936021503</v>
      </c>
      <c r="G956" s="1">
        <f>Data!G956</f>
        <v>0</v>
      </c>
      <c r="H956" s="1">
        <f t="shared" si="141"/>
        <v>8365874.3400909072</v>
      </c>
      <c r="I956" s="1">
        <f t="shared" si="142"/>
        <v>0</v>
      </c>
      <c r="J956" s="1">
        <f t="shared" si="143"/>
        <v>1003904.9208109088</v>
      </c>
      <c r="K956" s="1">
        <f>'Innlegging av opplysninger'!$B$4*H956</f>
        <v>1087563.664211818</v>
      </c>
      <c r="L956" s="1"/>
      <c r="M956" s="1">
        <f>'Innlegging av opplysninger'!$B$5*H956</f>
        <v>1095929.5385519089</v>
      </c>
      <c r="N956" s="1">
        <f>'Innlegging av opplysninger'!$B$5*I956</f>
        <v>0</v>
      </c>
      <c r="O956" s="1">
        <f>'Innlegging av opplysninger'!$B$5*J956</f>
        <v>131511.54462622906</v>
      </c>
      <c r="P956" s="1">
        <f>'Innlegging av opplysninger'!$B$5*K956</f>
        <v>142470.84001174817</v>
      </c>
      <c r="Q956" s="1"/>
      <c r="R956" s="1">
        <f>'Innlegging av opplysninger'!$C$11*SUM(H956:Q956)</f>
        <v>449435.68423553364</v>
      </c>
      <c r="S956" s="1">
        <f>'Innlegging av opplysninger'!$C$13*(((H956+J956+M956+O956)*Data!H956)+(J956+O956)*(1-Data!H956)*1.8/12+I956+N956+K956+L956+P956+Q956)</f>
        <v>72818.042650035117</v>
      </c>
      <c r="T956" s="1">
        <f>'Innlegging av opplysninger'!$C$13*((H956+J956+M956+O956)*(1-Data!H956)-(J956+O956)*(1-Data!H956)*1.8/12)</f>
        <v>542199.20946174779</v>
      </c>
      <c r="U956" s="1">
        <f>Data!I956</f>
        <v>1</v>
      </c>
      <c r="V956" s="1">
        <f>Data!J956+Data!K956</f>
        <v>51981.613333333327</v>
      </c>
      <c r="W956" s="1">
        <f>Data!L956</f>
        <v>0</v>
      </c>
      <c r="X956" s="1">
        <f t="shared" si="147"/>
        <v>567072.14545454539</v>
      </c>
      <c r="Y956" s="100">
        <f t="shared" si="148"/>
        <v>0</v>
      </c>
      <c r="Z956" s="100">
        <f t="shared" si="149"/>
        <v>81091.316799999986</v>
      </c>
      <c r="AA956" s="100">
        <f>'Innlegging av opplysninger'!$B$4*X956</f>
        <v>73719.378909090898</v>
      </c>
      <c r="AB956" s="1"/>
      <c r="AC956" s="1">
        <f>'Innlegging av opplysninger'!$B$5*X956</f>
        <v>74286.451054545454</v>
      </c>
      <c r="AD956" s="1">
        <f>'Innlegging av opplysninger'!$B$5*Y956</f>
        <v>0</v>
      </c>
      <c r="AE956" s="1">
        <f>'Innlegging av opplysninger'!$B$5*Z956</f>
        <v>10622.962500799998</v>
      </c>
      <c r="AF956" s="1">
        <f>'Innlegging av opplysninger'!$B$5*AA956</f>
        <v>9657.238637090908</v>
      </c>
      <c r="AG956" s="1"/>
      <c r="AH956" s="1">
        <f>'Innlegging av opplysninger'!$C$11*SUM(X956:AG956)</f>
        <v>31025.080747530763</v>
      </c>
      <c r="AI956" s="1">
        <f>'Innlegging av opplysninger'!$C$13*(((X956+Z956+AC956+AE956)*Data!M956)+(Z956+AE956)*(1-Data!M956)*1.8/12+Y956+AD956+AA956+AB956+AF956+AG956)</f>
        <v>5050.9554909476938</v>
      </c>
      <c r="AJ956" s="1">
        <f>'Innlegging av opplysninger'!$C$13*((X956+Z956+AC956+AE956)*(1-Data!M956)-(Z956+AE956)*(1-Data!M956)*1.8/12)</f>
        <v>37404.418163568087</v>
      </c>
      <c r="AK956" s="83">
        <f t="shared" si="144"/>
        <v>480000</v>
      </c>
      <c r="AL956" s="83">
        <f t="shared" si="145"/>
        <v>78000</v>
      </c>
      <c r="AM956" s="83">
        <f t="shared" si="146"/>
        <v>580000</v>
      </c>
    </row>
    <row r="957" spans="1:39">
      <c r="A957" t="str">
        <f t="shared" si="140"/>
        <v>3042Annet</v>
      </c>
      <c r="B957" s="6" t="str">
        <f>Data!A957</f>
        <v>3042</v>
      </c>
      <c r="C957" s="7" t="str">
        <f>Data!B957</f>
        <v>Hemsedal kommune</v>
      </c>
      <c r="D957" s="7" t="str">
        <f>Data!C957</f>
        <v>Annet</v>
      </c>
      <c r="E957" s="1">
        <f>Data!D957</f>
        <v>8.75</v>
      </c>
      <c r="F957" s="1">
        <f>Data!E957+Data!F957</f>
        <v>0</v>
      </c>
      <c r="G957" s="1">
        <f>Data!G957</f>
        <v>0</v>
      </c>
      <c r="H957" s="1">
        <f t="shared" si="141"/>
        <v>0</v>
      </c>
      <c r="I957" s="1">
        <f t="shared" si="142"/>
        <v>0</v>
      </c>
      <c r="J957" s="1">
        <f t="shared" si="143"/>
        <v>0</v>
      </c>
      <c r="K957" s="1">
        <f>'Innlegging av opplysninger'!$B$4*H957</f>
        <v>0</v>
      </c>
      <c r="L957" s="1"/>
      <c r="M957" s="1">
        <f>'Innlegging av opplysninger'!$B$5*H957</f>
        <v>0</v>
      </c>
      <c r="N957" s="1">
        <f>'Innlegging av opplysninger'!$B$5*I957</f>
        <v>0</v>
      </c>
      <c r="O957" s="1">
        <f>'Innlegging av opplysninger'!$B$5*J957</f>
        <v>0</v>
      </c>
      <c r="P957" s="1">
        <f>'Innlegging av opplysninger'!$B$5*K957</f>
        <v>0</v>
      </c>
      <c r="Q957" s="1"/>
      <c r="R957" s="1">
        <f>'Innlegging av opplysninger'!$C$11*SUM(H957:Q957)</f>
        <v>0</v>
      </c>
      <c r="S957" s="1">
        <f>'Innlegging av opplysninger'!$C$13*(((H957+J957+M957+O957)*Data!H957)+(J957+O957)*(1-Data!H957)*1.8/12+I957+N957+K957+L957+P957+Q957)</f>
        <v>0</v>
      </c>
      <c r="T957" s="1">
        <f>'Innlegging av opplysninger'!$C$13*((H957+J957+M957+O957)*(1-Data!H957)-(J957+O957)*(1-Data!H957)*1.8/12)</f>
        <v>0</v>
      </c>
      <c r="U957" s="1">
        <f>Data!I957</f>
        <v>0</v>
      </c>
      <c r="V957" s="1">
        <f>Data!J957+Data!K957</f>
        <v>0</v>
      </c>
      <c r="W957" s="1">
        <f>Data!L957</f>
        <v>0</v>
      </c>
      <c r="X957" s="1">
        <f t="shared" si="147"/>
        <v>0</v>
      </c>
      <c r="Y957" s="100">
        <f t="shared" si="148"/>
        <v>0</v>
      </c>
      <c r="Z957" s="100">
        <f t="shared" si="149"/>
        <v>0</v>
      </c>
      <c r="AA957" s="100">
        <f>'Innlegging av opplysninger'!$B$4*X957</f>
        <v>0</v>
      </c>
      <c r="AB957" s="1"/>
      <c r="AC957" s="1">
        <f>'Innlegging av opplysninger'!$B$5*X957</f>
        <v>0</v>
      </c>
      <c r="AD957" s="1">
        <f>'Innlegging av opplysninger'!$B$5*Y957</f>
        <v>0</v>
      </c>
      <c r="AE957" s="1">
        <f>'Innlegging av opplysninger'!$B$5*Z957</f>
        <v>0</v>
      </c>
      <c r="AF957" s="1">
        <f>'Innlegging av opplysninger'!$B$5*AA957</f>
        <v>0</v>
      </c>
      <c r="AG957" s="1"/>
      <c r="AH957" s="1">
        <f>'Innlegging av opplysninger'!$C$11*SUM(X957:AG957)</f>
        <v>0</v>
      </c>
      <c r="AI957" s="1">
        <f>'Innlegging av opplysninger'!$C$13*(((X957+Z957+AC957+AE957)*Data!M957)+(Z957+AE957)*(1-Data!M957)*1.8/12+Y957+AD957+AA957+AB957+AF957+AG957)</f>
        <v>0</v>
      </c>
      <c r="AJ957" s="1">
        <f>'Innlegging av opplysninger'!$C$13*((X957+Z957+AC957+AE957)*(1-Data!M957)-(Z957+AE957)*(1-Data!M957)*1.8/12)</f>
        <v>0</v>
      </c>
      <c r="AK957" s="83">
        <f t="shared" si="144"/>
        <v>0</v>
      </c>
      <c r="AL957" s="83">
        <f t="shared" si="145"/>
        <v>0</v>
      </c>
      <c r="AM957" s="83">
        <f t="shared" si="146"/>
        <v>0</v>
      </c>
    </row>
    <row r="958" spans="1:39">
      <c r="A958" t="str">
        <f t="shared" si="140"/>
        <v>3043Alle</v>
      </c>
      <c r="B958" s="6" t="str">
        <f>Data!A958</f>
        <v>3043</v>
      </c>
      <c r="C958" s="7" t="str">
        <f>Data!B958</f>
        <v>Ål kommune</v>
      </c>
      <c r="D958" s="7" t="str">
        <f>Data!C958</f>
        <v>Alle</v>
      </c>
      <c r="E958" s="1">
        <f>Data!D958</f>
        <v>443.93550000000016</v>
      </c>
      <c r="F958" s="1">
        <f>Data!E958+Data!F958</f>
        <v>46886.215675850806</v>
      </c>
      <c r="G958" s="1">
        <f>Data!G958</f>
        <v>342.79409959329706</v>
      </c>
      <c r="H958" s="1">
        <f t="shared" si="141"/>
        <v>227066788.3545455</v>
      </c>
      <c r="I958" s="1">
        <f t="shared" si="142"/>
        <v>1660128.7636363655</v>
      </c>
      <c r="J958" s="1">
        <f t="shared" si="143"/>
        <v>27447230.054181825</v>
      </c>
      <c r="K958" s="1">
        <f>'Innlegging av opplysninger'!$B$4*H958</f>
        <v>29518682.486090917</v>
      </c>
      <c r="L958" s="1"/>
      <c r="M958" s="1">
        <f>'Innlegging av opplysninger'!$B$5*H958</f>
        <v>29745749.274445463</v>
      </c>
      <c r="N958" s="1">
        <f>'Innlegging av opplysninger'!$B$5*I958</f>
        <v>217476.86803636389</v>
      </c>
      <c r="O958" s="1">
        <f>'Innlegging av opplysninger'!$B$5*J958</f>
        <v>3595587.1370978192</v>
      </c>
      <c r="P958" s="1">
        <f>'Innlegging av opplysninger'!$B$5*K958</f>
        <v>3866947.4056779104</v>
      </c>
      <c r="Q958" s="1"/>
      <c r="R958" s="1">
        <f>'Innlegging av opplysninger'!$C$11*SUM(H958:Q958)</f>
        <v>12278506.433061063</v>
      </c>
      <c r="S958" s="1">
        <f>'Innlegging av opplysninger'!$C$13*(((H958+J958+M958+O958)*Data!H958)+(J958+O958)*(1-Data!H958)*1.8/12+I958+N958+K958+L958+P958+Q958)</f>
        <v>2288037.3316180324</v>
      </c>
      <c r="T958" s="1">
        <f>'Innlegging av opplysninger'!$C$13*((H958+J958+M958+O958)*(1-Data!H958)-(J958+O958)*(1-Data!H958)*1.8/12)</f>
        <v>14514129.366254997</v>
      </c>
      <c r="U958" s="1">
        <f>Data!I958</f>
        <v>70.717700000000008</v>
      </c>
      <c r="V958" s="1">
        <f>Data!J958+Data!K958</f>
        <v>48420.845038323765</v>
      </c>
      <c r="W958" s="1">
        <f>Data!L958</f>
        <v>538.24035566767577</v>
      </c>
      <c r="X958" s="1">
        <f t="shared" si="147"/>
        <v>37355026.834545471</v>
      </c>
      <c r="Y958" s="100">
        <f t="shared" si="148"/>
        <v>415234.03636363632</v>
      </c>
      <c r="Z958" s="100">
        <f t="shared" si="149"/>
        <v>5401147.3045400018</v>
      </c>
      <c r="AA958" s="100">
        <f>'Innlegging av opplysninger'!$B$4*X958</f>
        <v>4856153.4884909112</v>
      </c>
      <c r="AB958" s="1"/>
      <c r="AC958" s="1">
        <f>'Innlegging av opplysninger'!$B$5*X958</f>
        <v>4893508.5153254569</v>
      </c>
      <c r="AD958" s="1">
        <f>'Innlegging av opplysninger'!$B$5*Y958</f>
        <v>54395.658763636362</v>
      </c>
      <c r="AE958" s="1">
        <f>'Innlegging av opplysninger'!$B$5*Z958</f>
        <v>707550.29689474031</v>
      </c>
      <c r="AF958" s="1">
        <f>'Innlegging av opplysninger'!$B$5*AA958</f>
        <v>636156.10699230945</v>
      </c>
      <c r="AG958" s="1"/>
      <c r="AH958" s="1">
        <f>'Innlegging av opplysninger'!$C$11*SUM(X958:AG958)</f>
        <v>2064128.5451928144</v>
      </c>
      <c r="AI958" s="1">
        <f>'Innlegging av opplysninger'!$C$13*(((X958+Z958+AC958+AE958)*Data!M958)+(Z958+AE958)*(1-Data!M958)*1.8/12+Y958+AD958+AA958+AB958+AF958+AG958)</f>
        <v>409431.78520935617</v>
      </c>
      <c r="AJ958" s="1">
        <f>'Innlegging av opplysninger'!$C$13*((X958+Z958+AC958+AE958)*(1-Data!M958)-(Z958+AE958)*(1-Data!M958)*1.8/12)</f>
        <v>2415165.1713702846</v>
      </c>
      <c r="AK958" s="83">
        <f t="shared" si="144"/>
        <v>14343000</v>
      </c>
      <c r="AL958" s="83">
        <f t="shared" si="145"/>
        <v>2697000</v>
      </c>
      <c r="AM958" s="83">
        <f t="shared" si="146"/>
        <v>16929000</v>
      </c>
    </row>
    <row r="959" spans="1:39">
      <c r="A959" t="str">
        <f t="shared" si="140"/>
        <v>3043Administrasjon</v>
      </c>
      <c r="B959" s="6" t="str">
        <f>Data!A959</f>
        <v>3043</v>
      </c>
      <c r="C959" s="7" t="str">
        <f>Data!B959</f>
        <v>Ål kommune</v>
      </c>
      <c r="D959" s="7" t="str">
        <f>Data!C959</f>
        <v>Administrasjon</v>
      </c>
      <c r="E959" s="1">
        <f>Data!D959</f>
        <v>22.700000000000003</v>
      </c>
      <c r="F959" s="1">
        <f>Data!E959+Data!F959</f>
        <v>49435.30469897209</v>
      </c>
      <c r="G959" s="1">
        <f>Data!G959</f>
        <v>0</v>
      </c>
      <c r="H959" s="1">
        <f t="shared" si="141"/>
        <v>12241979.09090909</v>
      </c>
      <c r="I959" s="1">
        <f t="shared" si="142"/>
        <v>0</v>
      </c>
      <c r="J959" s="1">
        <f t="shared" si="143"/>
        <v>1469037.4909090907</v>
      </c>
      <c r="K959" s="1">
        <f>'Innlegging av opplysninger'!$B$4*H959</f>
        <v>1591457.2818181817</v>
      </c>
      <c r="L959" s="1"/>
      <c r="M959" s="1">
        <f>'Innlegging av opplysninger'!$B$5*H959</f>
        <v>1603699.2609090907</v>
      </c>
      <c r="N959" s="1">
        <f>'Innlegging av opplysninger'!$B$5*I959</f>
        <v>0</v>
      </c>
      <c r="O959" s="1">
        <f>'Innlegging av opplysninger'!$B$5*J959</f>
        <v>192443.91130909088</v>
      </c>
      <c r="P959" s="1">
        <f>'Innlegging av opplysninger'!$B$5*K959</f>
        <v>208480.90391818181</v>
      </c>
      <c r="Q959" s="1"/>
      <c r="R959" s="1">
        <f>'Innlegging av opplysninger'!$C$11*SUM(H959:Q959)</f>
        <v>657669.72171136341</v>
      </c>
      <c r="S959" s="1">
        <f>'Innlegging av opplysninger'!$C$13*(((H959+J959+M959+O959)*Data!H959)+(J959+O959)*(1-Data!H959)*1.8/12+I959+N959+K959+L959+P959+Q959)</f>
        <v>152660.81646447274</v>
      </c>
      <c r="T959" s="1">
        <f>'Innlegging av opplysninger'!$C$13*((H959+J959+M959+O959)*(1-Data!H959)-(J959+O959)*(1-Data!H959)*1.8/12)</f>
        <v>747308.27640370897</v>
      </c>
      <c r="U959" s="1">
        <f>Data!I959</f>
        <v>7.4</v>
      </c>
      <c r="V959" s="1">
        <f>Data!J959+Data!K959</f>
        <v>53174.614301801797</v>
      </c>
      <c r="W959" s="1">
        <f>Data!L959</f>
        <v>0</v>
      </c>
      <c r="X959" s="1">
        <f t="shared" si="147"/>
        <v>4292641.5909090908</v>
      </c>
      <c r="Y959" s="100">
        <f t="shared" si="148"/>
        <v>0</v>
      </c>
      <c r="Z959" s="100">
        <f t="shared" si="149"/>
        <v>613847.74749999994</v>
      </c>
      <c r="AA959" s="100">
        <f>'Innlegging av opplysninger'!$B$4*X959</f>
        <v>558043.40681818186</v>
      </c>
      <c r="AB959" s="1"/>
      <c r="AC959" s="1">
        <f>'Innlegging av opplysninger'!$B$5*X959</f>
        <v>562336.04840909096</v>
      </c>
      <c r="AD959" s="1">
        <f>'Innlegging av opplysninger'!$B$5*Y959</f>
        <v>0</v>
      </c>
      <c r="AE959" s="1">
        <f>'Innlegging av opplysninger'!$B$5*Z959</f>
        <v>80414.0549225</v>
      </c>
      <c r="AF959" s="1">
        <f>'Innlegging av opplysninger'!$B$5*AA959</f>
        <v>73103.686293181832</v>
      </c>
      <c r="AG959" s="1"/>
      <c r="AH959" s="1">
        <f>'Innlegging av opplysninger'!$C$11*SUM(X959:AG959)</f>
        <v>234854.68832437773</v>
      </c>
      <c r="AI959" s="1">
        <f>'Innlegging av opplysninger'!$C$13*(((X959+Z959+AC959+AE959)*Data!M959)+(Z959+AE959)*(1-Data!M959)*1.8/12+Y959+AD959+AA959+AB959+AF959+AG959)</f>
        <v>50183.413480354233</v>
      </c>
      <c r="AJ959" s="1">
        <f>'Innlegging av opplysninger'!$C$13*((X959+Z959+AC959+AE959)*(1-Data!M959)-(Z959+AE959)*(1-Data!M959)*1.8/12)</f>
        <v>271196.68633195211</v>
      </c>
      <c r="AK959" s="83">
        <f t="shared" si="144"/>
        <v>893000</v>
      </c>
      <c r="AL959" s="83">
        <f t="shared" si="145"/>
        <v>203000</v>
      </c>
      <c r="AM959" s="83">
        <f t="shared" si="146"/>
        <v>1019000</v>
      </c>
    </row>
    <row r="960" spans="1:39">
      <c r="A960" t="str">
        <f t="shared" si="140"/>
        <v>3043Undervisning</v>
      </c>
      <c r="B960" s="6" t="str">
        <f>Data!A960</f>
        <v>3043</v>
      </c>
      <c r="C960" s="7" t="str">
        <f>Data!B960</f>
        <v>Ål kommune</v>
      </c>
      <c r="D960" s="7" t="str">
        <f>Data!C960</f>
        <v>Undervisning</v>
      </c>
      <c r="E960" s="1">
        <f>Data!D960</f>
        <v>121.75319999999996</v>
      </c>
      <c r="F960" s="1">
        <f>Data!E960+Data!F960</f>
        <v>47605.870051054095</v>
      </c>
      <c r="G960" s="1">
        <f>Data!G960</f>
        <v>2.8749963039985813</v>
      </c>
      <c r="H960" s="1">
        <f t="shared" si="141"/>
        <v>63230912.918181792</v>
      </c>
      <c r="I960" s="1">
        <f t="shared" si="142"/>
        <v>3818.6181818181813</v>
      </c>
      <c r="J960" s="1">
        <f t="shared" si="143"/>
        <v>7588167.784363633</v>
      </c>
      <c r="K960" s="1">
        <f>'Innlegging av opplysninger'!$B$4*H960</f>
        <v>8220018.6793636335</v>
      </c>
      <c r="L960" s="1"/>
      <c r="M960" s="1">
        <f>'Innlegging av opplysninger'!$B$5*H960</f>
        <v>8283249.5922818147</v>
      </c>
      <c r="N960" s="1">
        <f>'Innlegging av opplysninger'!$B$5*I960</f>
        <v>500.23898181818174</v>
      </c>
      <c r="O960" s="1">
        <f>'Innlegging av opplysninger'!$B$5*J960</f>
        <v>994049.97975163592</v>
      </c>
      <c r="P960" s="1">
        <f>'Innlegging av opplysninger'!$B$5*K960</f>
        <v>1076822.446996636</v>
      </c>
      <c r="Q960" s="1"/>
      <c r="R960" s="1">
        <f>'Innlegging av opplysninger'!$C$11*SUM(H960:Q960)</f>
        <v>3397106.5298079052</v>
      </c>
      <c r="S960" s="1">
        <f>'Innlegging av opplysninger'!$C$13*(((H960+J960+M960+O960)*Data!H960)+(J960+O960)*(1-Data!H960)*1.8/12+I960+N960+K960+L960+P960+Q960)</f>
        <v>569784.60937591817</v>
      </c>
      <c r="T960" s="1">
        <f>'Innlegging av opplysninger'!$C$13*((H960+J960+M960+O960)*(1-Data!H960)-(J960+O960)*(1-Data!H960)*1.8/12)</f>
        <v>4078887.4840454254</v>
      </c>
      <c r="U960" s="1">
        <f>Data!I960</f>
        <v>13.4785</v>
      </c>
      <c r="V960" s="1">
        <f>Data!J960+Data!K960</f>
        <v>49781.249149880678</v>
      </c>
      <c r="W960" s="1">
        <f>Data!L960</f>
        <v>5.067329450606521</v>
      </c>
      <c r="X960" s="1">
        <f t="shared" si="147"/>
        <v>7319744.3636363642</v>
      </c>
      <c r="Y960" s="100">
        <f t="shared" si="148"/>
        <v>745.09090909090889</v>
      </c>
      <c r="Z960" s="100">
        <f t="shared" si="149"/>
        <v>1046829.992</v>
      </c>
      <c r="AA960" s="100">
        <f>'Innlegging av opplysninger'!$B$4*X960</f>
        <v>951566.76727272733</v>
      </c>
      <c r="AB960" s="1"/>
      <c r="AC960" s="1">
        <f>'Innlegging av opplysninger'!$B$5*X960</f>
        <v>958886.51163636381</v>
      </c>
      <c r="AD960" s="1">
        <f>'Innlegging av opplysninger'!$B$5*Y960</f>
        <v>97.60690909090907</v>
      </c>
      <c r="AE960" s="1">
        <f>'Innlegging av opplysninger'!$B$5*Z960</f>
        <v>137134.728952</v>
      </c>
      <c r="AF960" s="1">
        <f>'Innlegging av opplysninger'!$B$5*AA960</f>
        <v>124655.24651272729</v>
      </c>
      <c r="AG960" s="1"/>
      <c r="AH960" s="1">
        <f>'Innlegging av opplysninger'!$C$11*SUM(X960:AG960)</f>
        <v>400507.09169747779</v>
      </c>
      <c r="AI960" s="1">
        <f>'Innlegging av opplysninger'!$C$13*(((X960+Z960+AC960+AE960)*Data!M960)+(Z960+AE960)*(1-Data!M960)*1.8/12+Y960+AD960+AA960+AB960+AF960+AG960)</f>
        <v>73483.138141892559</v>
      </c>
      <c r="AJ960" s="1">
        <f>'Innlegging av opplysninger'!$C$13*((X960+Z960+AC960+AE960)*(1-Data!M960)-(Z960+AE960)*(1-Data!M960)*1.8/12)</f>
        <v>474579.19786518236</v>
      </c>
      <c r="AK960" s="83">
        <f t="shared" si="144"/>
        <v>3798000</v>
      </c>
      <c r="AL960" s="83">
        <f t="shared" si="145"/>
        <v>643000</v>
      </c>
      <c r="AM960" s="83">
        <f t="shared" si="146"/>
        <v>4553000</v>
      </c>
    </row>
    <row r="961" spans="1:39">
      <c r="A961" t="str">
        <f t="shared" si="140"/>
        <v>3043Barnehager</v>
      </c>
      <c r="B961" s="6" t="str">
        <f>Data!A961</f>
        <v>3043</v>
      </c>
      <c r="C961" s="7" t="str">
        <f>Data!B961</f>
        <v>Ål kommune</v>
      </c>
      <c r="D961" s="7" t="str">
        <f>Data!C961</f>
        <v>Barnehager</v>
      </c>
      <c r="E961" s="1">
        <f>Data!D961</f>
        <v>50.552399999999984</v>
      </c>
      <c r="F961" s="1">
        <f>Data!E961+Data!F961</f>
        <v>40099.052929897174</v>
      </c>
      <c r="G961" s="1">
        <f>Data!G961</f>
        <v>0</v>
      </c>
      <c r="H961" s="1">
        <f t="shared" si="141"/>
        <v>22113854.872727267</v>
      </c>
      <c r="I961" s="1">
        <f t="shared" si="142"/>
        <v>0</v>
      </c>
      <c r="J961" s="1">
        <f t="shared" si="143"/>
        <v>2653662.5847272719</v>
      </c>
      <c r="K961" s="1">
        <f>'Innlegging av opplysninger'!$B$4*H961</f>
        <v>2874801.1334545449</v>
      </c>
      <c r="L961" s="1"/>
      <c r="M961" s="1">
        <f>'Innlegging av opplysninger'!$B$5*H961</f>
        <v>2896914.9883272722</v>
      </c>
      <c r="N961" s="1">
        <f>'Innlegging av opplysninger'!$B$5*I961</f>
        <v>0</v>
      </c>
      <c r="O961" s="1">
        <f>'Innlegging av opplysninger'!$B$5*J961</f>
        <v>347629.79859927262</v>
      </c>
      <c r="P961" s="1">
        <f>'Innlegging av opplysninger'!$B$5*K961</f>
        <v>376598.94848254538</v>
      </c>
      <c r="Q961" s="1"/>
      <c r="R961" s="1">
        <f>'Innlegging av opplysninger'!$C$11*SUM(H961:Q961)</f>
        <v>1188011.5684000908</v>
      </c>
      <c r="S961" s="1">
        <f>'Innlegging av opplysninger'!$C$13*(((H961+J961+M961+O961)*Data!H961)+(J961+O961)*(1-Data!H961)*1.8/12+I961+N961+K961+L961+P961+Q961)</f>
        <v>194900.79993732303</v>
      </c>
      <c r="T961" s="1">
        <f>'Innlegging av opplysninger'!$C$13*((H961+J961+M961+O961)*(1-Data!H961)-(J961+O961)*(1-Data!H961)*1.8/12)</f>
        <v>1430799.241031222</v>
      </c>
      <c r="U961" s="1">
        <f>Data!I961</f>
        <v>6.9</v>
      </c>
      <c r="V961" s="1">
        <f>Data!J961+Data!K961</f>
        <v>48353.946376811582</v>
      </c>
      <c r="W961" s="1">
        <f>Data!L961</f>
        <v>0</v>
      </c>
      <c r="X961" s="1">
        <f t="shared" si="147"/>
        <v>3639733.418181817</v>
      </c>
      <c r="Y961" s="100">
        <f t="shared" si="148"/>
        <v>0</v>
      </c>
      <c r="Z961" s="100">
        <f t="shared" si="149"/>
        <v>520481.87879999977</v>
      </c>
      <c r="AA961" s="100">
        <f>'Innlegging av opplysninger'!$B$4*X961</f>
        <v>473165.34436363622</v>
      </c>
      <c r="AB961" s="1"/>
      <c r="AC961" s="1">
        <f>'Innlegging av opplysninger'!$B$5*X961</f>
        <v>476805.07778181805</v>
      </c>
      <c r="AD961" s="1">
        <f>'Innlegging av opplysninger'!$B$5*Y961</f>
        <v>0</v>
      </c>
      <c r="AE961" s="1">
        <f>'Innlegging av opplysninger'!$B$5*Z961</f>
        <v>68183.126122799978</v>
      </c>
      <c r="AF961" s="1">
        <f>'Innlegging av opplysninger'!$B$5*AA961</f>
        <v>61984.660111636345</v>
      </c>
      <c r="AG961" s="1"/>
      <c r="AH961" s="1">
        <f>'Innlegging av opplysninger'!$C$11*SUM(X961:AG961)</f>
        <v>199133.43320374482</v>
      </c>
      <c r="AI961" s="1">
        <f>'Innlegging av opplysninger'!$C$13*(((X961+Z961+AC961+AE961)*Data!M961)+(Z961+AE961)*(1-Data!M961)*1.8/12+Y961+AD961+AA961+AB961+AF961+AG961)</f>
        <v>32419.387271112013</v>
      </c>
      <c r="AJ961" s="1">
        <f>'Innlegging av opplysninger'!$C$13*((X961+Z961+AC961+AE961)*(1-Data!M961)-(Z961+AE961)*(1-Data!M961)*1.8/12)</f>
        <v>240078.99500769677</v>
      </c>
      <c r="AK961" s="83">
        <f t="shared" si="144"/>
        <v>1387000</v>
      </c>
      <c r="AL961" s="83">
        <f t="shared" si="145"/>
        <v>227000</v>
      </c>
      <c r="AM961" s="83">
        <f t="shared" si="146"/>
        <v>1671000</v>
      </c>
    </row>
    <row r="962" spans="1:39">
      <c r="A962" t="str">
        <f t="shared" si="140"/>
        <v>3043Helse/pleie/omsorg</v>
      </c>
      <c r="B962" s="6" t="str">
        <f>Data!A962</f>
        <v>3043</v>
      </c>
      <c r="C962" s="7" t="str">
        <f>Data!B962</f>
        <v>Ål kommune</v>
      </c>
      <c r="D962" s="7" t="str">
        <f>Data!C962</f>
        <v>Helse/pleie/omsorg</v>
      </c>
      <c r="E962" s="1">
        <f>Data!D962</f>
        <v>182.55969999999996</v>
      </c>
      <c r="F962" s="1">
        <f>Data!E962+Data!F962</f>
        <v>47582.57692323847</v>
      </c>
      <c r="G962" s="1">
        <f>Data!G962</f>
        <v>831.66454589923217</v>
      </c>
      <c r="H962" s="1">
        <f t="shared" si="141"/>
        <v>94763574.200000018</v>
      </c>
      <c r="I962" s="1">
        <f t="shared" si="142"/>
        <v>1656310.1454545455</v>
      </c>
      <c r="J962" s="1">
        <f t="shared" si="143"/>
        <v>11570386.121454546</v>
      </c>
      <c r="K962" s="1">
        <f>'Innlegging av opplysninger'!$B$4*H962</f>
        <v>12319264.646000003</v>
      </c>
      <c r="L962" s="1"/>
      <c r="M962" s="1">
        <f>'Innlegging av opplysninger'!$B$5*H962</f>
        <v>12414028.220200002</v>
      </c>
      <c r="N962" s="1">
        <f>'Innlegging av opplysninger'!$B$5*I962</f>
        <v>216976.62905454548</v>
      </c>
      <c r="O962" s="1">
        <f>'Innlegging av opplysninger'!$B$5*J962</f>
        <v>1515720.5819105457</v>
      </c>
      <c r="P962" s="1">
        <f>'Innlegging av opplysninger'!$B$5*K962</f>
        <v>1613823.6686260004</v>
      </c>
      <c r="Q962" s="1"/>
      <c r="R962" s="1">
        <f>'Innlegging av opplysninger'!$C$11*SUM(H962:Q962)</f>
        <v>5170663.2000826085</v>
      </c>
      <c r="S962" s="1">
        <f>'Innlegging av opplysninger'!$C$13*(((H962+J962+M962+O962)*Data!H962)+(J962+O962)*(1-Data!H962)*1.8/12+I962+N962+K962+L962+P962+Q962)</f>
        <v>1028668.6601786136</v>
      </c>
      <c r="T962" s="1">
        <f>'Innlegging av opplysninger'!$C$13*((H962+J962+M962+O962)*(1-Data!H962)-(J962+O962)*(1-Data!H962)*1.8/12)</f>
        <v>6046975.718881798</v>
      </c>
      <c r="U962" s="1">
        <f>Data!I962</f>
        <v>30.622100000000003</v>
      </c>
      <c r="V962" s="1">
        <f>Data!J962+Data!K962</f>
        <v>47944.226196113268</v>
      </c>
      <c r="W962" s="1">
        <f>Data!L962</f>
        <v>1240.7646764918145</v>
      </c>
      <c r="X962" s="1">
        <f t="shared" si="147"/>
        <v>16016213.334545456</v>
      </c>
      <c r="Y962" s="100">
        <f t="shared" si="148"/>
        <v>414488.94545454544</v>
      </c>
      <c r="Z962" s="100">
        <f t="shared" si="149"/>
        <v>2349590.4260399998</v>
      </c>
      <c r="AA962" s="100">
        <f>'Innlegging av opplysninger'!$B$4*X962</f>
        <v>2082107.7334909094</v>
      </c>
      <c r="AB962" s="1"/>
      <c r="AC962" s="1">
        <f>'Innlegging av opplysninger'!$B$5*X962</f>
        <v>2098123.9468254549</v>
      </c>
      <c r="AD962" s="1">
        <f>'Innlegging av opplysninger'!$B$5*Y962</f>
        <v>54298.051854545454</v>
      </c>
      <c r="AE962" s="1">
        <f>'Innlegging av opplysninger'!$B$5*Z962</f>
        <v>307796.34581123997</v>
      </c>
      <c r="AF962" s="1">
        <f>'Innlegging av opplysninger'!$B$5*AA962</f>
        <v>272756.11308730918</v>
      </c>
      <c r="AG962" s="1"/>
      <c r="AH962" s="1">
        <f>'Innlegging av opplysninger'!$C$11*SUM(X962:AG962)</f>
        <v>896624.24609015964</v>
      </c>
      <c r="AI962" s="1">
        <f>'Innlegging av opplysninger'!$C$13*(((X962+Z962+AC962+AE962)*Data!M962)+(Z962+AE962)*(1-Data!M962)*1.8/12+Y962+AD962+AA962+AB962+AF962+AG962)</f>
        <v>199157.37838500689</v>
      </c>
      <c r="AJ962" s="1">
        <f>'Innlegging av opplysninger'!$C$13*((X962+Z962+AC962+AE962)*(1-Data!M962)-(Z962+AE962)*(1-Data!M962)*1.8/12)</f>
        <v>1027802.1162646851</v>
      </c>
      <c r="AK962" s="83">
        <f t="shared" si="144"/>
        <v>6067000</v>
      </c>
      <c r="AL962" s="83">
        <f t="shared" si="145"/>
        <v>1228000</v>
      </c>
      <c r="AM962" s="83">
        <f t="shared" si="146"/>
        <v>7075000</v>
      </c>
    </row>
    <row r="963" spans="1:39">
      <c r="A963" t="str">
        <f t="shared" si="140"/>
        <v>3043Samferdsel og teknikk</v>
      </c>
      <c r="B963" s="6" t="str">
        <f>Data!A963</f>
        <v>3043</v>
      </c>
      <c r="C963" s="7" t="str">
        <f>Data!B963</f>
        <v>Ål kommune</v>
      </c>
      <c r="D963" s="7" t="str">
        <f>Data!C963</f>
        <v>Samferdsel og teknikk</v>
      </c>
      <c r="E963" s="1">
        <f>Data!D963</f>
        <v>30.650000000000002</v>
      </c>
      <c r="F963" s="1">
        <f>Data!E963+Data!F963</f>
        <v>46131.346547036446</v>
      </c>
      <c r="G963" s="1">
        <f>Data!G963</f>
        <v>0</v>
      </c>
      <c r="H963" s="1">
        <f t="shared" si="141"/>
        <v>15424644.781818185</v>
      </c>
      <c r="I963" s="1">
        <f t="shared" si="142"/>
        <v>0</v>
      </c>
      <c r="J963" s="1">
        <f t="shared" si="143"/>
        <v>1850957.3738181822</v>
      </c>
      <c r="K963" s="1">
        <f>'Innlegging av opplysninger'!$B$4*H963</f>
        <v>2005203.8216363641</v>
      </c>
      <c r="L963" s="1"/>
      <c r="M963" s="1">
        <f>'Innlegging av opplysninger'!$B$5*H963</f>
        <v>2020628.4664181822</v>
      </c>
      <c r="N963" s="1">
        <f>'Innlegging av opplysninger'!$B$5*I963</f>
        <v>0</v>
      </c>
      <c r="O963" s="1">
        <f>'Innlegging av opplysninger'!$B$5*J963</f>
        <v>242475.41597018187</v>
      </c>
      <c r="P963" s="1">
        <f>'Innlegging av opplysninger'!$B$5*K963</f>
        <v>262681.70063436369</v>
      </c>
      <c r="Q963" s="1"/>
      <c r="R963" s="1">
        <f>'Innlegging av opplysninger'!$C$11*SUM(H963:Q963)</f>
        <v>828650.4792912273</v>
      </c>
      <c r="S963" s="1">
        <f>'Innlegging av opplysninger'!$C$13*(((H963+J963+M963+O963)*Data!H963)+(J963+O963)*(1-Data!H963)*1.8/12+I963+N963+K963+L963+P963+Q963)</f>
        <v>134258.82291842706</v>
      </c>
      <c r="T963" s="1">
        <f>'Innlegging av opplysninger'!$C$13*((H963+J963+M963+O963)*(1-Data!H963)-(J963+O963)*(1-Data!H963)*1.8/12)</f>
        <v>999683.93821693643</v>
      </c>
      <c r="U963" s="1">
        <f>Data!I963</f>
        <v>6.45</v>
      </c>
      <c r="V963" s="1">
        <f>Data!J963+Data!K963</f>
        <v>45554.405684754522</v>
      </c>
      <c r="W963" s="1">
        <f>Data!L963</f>
        <v>0</v>
      </c>
      <c r="X963" s="1">
        <f t="shared" si="147"/>
        <v>3205373.6363636362</v>
      </c>
      <c r="Y963" s="100">
        <f t="shared" si="148"/>
        <v>0</v>
      </c>
      <c r="Z963" s="100">
        <f t="shared" si="149"/>
        <v>458368.42999999993</v>
      </c>
      <c r="AA963" s="100">
        <f>'Innlegging av opplysninger'!$B$4*X963</f>
        <v>416698.57272727275</v>
      </c>
      <c r="AB963" s="1"/>
      <c r="AC963" s="1">
        <f>'Innlegging av opplysninger'!$B$5*X963</f>
        <v>419903.94636363635</v>
      </c>
      <c r="AD963" s="1">
        <f>'Innlegging av opplysninger'!$B$5*Y963</f>
        <v>0</v>
      </c>
      <c r="AE963" s="1">
        <f>'Innlegging av opplysninger'!$B$5*Z963</f>
        <v>60046.264329999991</v>
      </c>
      <c r="AF963" s="1">
        <f>'Innlegging av opplysninger'!$B$5*AA963</f>
        <v>54587.513027272733</v>
      </c>
      <c r="AG963" s="1"/>
      <c r="AH963" s="1">
        <f>'Innlegging av opplysninger'!$C$11*SUM(X963:AG963)</f>
        <v>175369.17778684912</v>
      </c>
      <c r="AI963" s="1">
        <f>'Innlegging av opplysninger'!$C$13*(((X963+Z963+AC963+AE963)*Data!M963)+(Z963+AE963)*(1-Data!M963)*1.8/12+Y963+AD963+AA963+AB963+AF963+AG963)</f>
        <v>28550.511075010367</v>
      </c>
      <c r="AJ963" s="1">
        <f>'Innlegging av opplysninger'!$C$13*((X963+Z963+AC963+AE963)*(1-Data!M963)-(Z963+AE963)*(1-Data!M963)*1.8/12)</f>
        <v>211428.36379120417</v>
      </c>
      <c r="AK963" s="83">
        <f t="shared" si="144"/>
        <v>1004000</v>
      </c>
      <c r="AL963" s="83">
        <f t="shared" si="145"/>
        <v>163000</v>
      </c>
      <c r="AM963" s="83">
        <f t="shared" si="146"/>
        <v>1211000</v>
      </c>
    </row>
    <row r="964" spans="1:39">
      <c r="A964" t="str">
        <f t="shared" si="140"/>
        <v>3043Annet</v>
      </c>
      <c r="B964" s="6" t="str">
        <f>Data!A964</f>
        <v>3043</v>
      </c>
      <c r="C964" s="7" t="str">
        <f>Data!B964</f>
        <v>Ål kommune</v>
      </c>
      <c r="D964" s="7" t="str">
        <f>Data!C964</f>
        <v>Annet</v>
      </c>
      <c r="E964" s="1">
        <f>Data!D964</f>
        <v>35.720199999999998</v>
      </c>
      <c r="F964" s="1">
        <f>Data!E964+Data!F964</f>
        <v>49507.479288096562</v>
      </c>
      <c r="G964" s="1">
        <f>Data!G964</f>
        <v>0</v>
      </c>
      <c r="H964" s="1">
        <f t="shared" si="141"/>
        <v>19291822.490909092</v>
      </c>
      <c r="I964" s="1">
        <f t="shared" si="142"/>
        <v>0</v>
      </c>
      <c r="J964" s="1">
        <f t="shared" si="143"/>
        <v>2315018.6989090908</v>
      </c>
      <c r="K964" s="1">
        <f>'Innlegging av opplysninger'!$B$4*H964</f>
        <v>2507936.9238181822</v>
      </c>
      <c r="L964" s="1"/>
      <c r="M964" s="1">
        <f>'Innlegging av opplysninger'!$B$5*H964</f>
        <v>2527228.7463090913</v>
      </c>
      <c r="N964" s="1">
        <f>'Innlegging av opplysninger'!$B$5*I964</f>
        <v>0</v>
      </c>
      <c r="O964" s="1">
        <f>'Innlegging av opplysninger'!$B$5*J964</f>
        <v>303267.44955709093</v>
      </c>
      <c r="P964" s="1">
        <f>'Innlegging av opplysninger'!$B$5*K964</f>
        <v>328539.7370201819</v>
      </c>
      <c r="Q964" s="1"/>
      <c r="R964" s="1">
        <f>'Innlegging av opplysninger'!$C$11*SUM(H964:Q964)</f>
        <v>1036404.9337678637</v>
      </c>
      <c r="S964" s="1">
        <f>'Innlegging av opplysninger'!$C$13*(((H964+J964+M964+O964)*Data!H964)+(J964+O964)*(1-Data!H964)*1.8/12+I964+N964+K964+L964+P964+Q964)</f>
        <v>207789.26967850386</v>
      </c>
      <c r="T964" s="1">
        <f>'Innlegging av opplysninger'!$C$13*((H964+J964+M964+O964)*(1-Data!H964)-(J964+O964)*(1-Data!H964)*1.8/12)</f>
        <v>1210449.0607406781</v>
      </c>
      <c r="U964" s="1">
        <f>Data!I964</f>
        <v>5.8670999999999998</v>
      </c>
      <c r="V964" s="1">
        <f>Data!J964+Data!K964</f>
        <v>45017.307528421203</v>
      </c>
      <c r="W964" s="1">
        <f>Data!L964</f>
        <v>0</v>
      </c>
      <c r="X964" s="1">
        <f t="shared" si="147"/>
        <v>2881320.4909090912</v>
      </c>
      <c r="Y964" s="100">
        <f t="shared" si="148"/>
        <v>0</v>
      </c>
      <c r="Z964" s="100">
        <f t="shared" si="149"/>
        <v>412028.83020000003</v>
      </c>
      <c r="AA964" s="100">
        <f>'Innlegging av opplysninger'!$B$4*X964</f>
        <v>374571.66381818184</v>
      </c>
      <c r="AB964" s="1"/>
      <c r="AC964" s="1">
        <f>'Innlegging av opplysninger'!$B$5*X964</f>
        <v>377452.98430909094</v>
      </c>
      <c r="AD964" s="1">
        <f>'Innlegging av opplysninger'!$B$5*Y964</f>
        <v>0</v>
      </c>
      <c r="AE964" s="1">
        <f>'Innlegging av opplysninger'!$B$5*Z964</f>
        <v>53975.776756200008</v>
      </c>
      <c r="AF964" s="1">
        <f>'Innlegging av opplysninger'!$B$5*AA964</f>
        <v>49068.887960181826</v>
      </c>
      <c r="AG964" s="1"/>
      <c r="AH964" s="1">
        <f>'Innlegging av opplysninger'!$C$11*SUM(X964:AG964)</f>
        <v>157639.90809020435</v>
      </c>
      <c r="AI964" s="1">
        <f>'Innlegging av opplysninger'!$C$13*(((X964+Z964+AC964+AE964)*Data!M964)+(Z964+AE964)*(1-Data!M964)*1.8/12+Y964+AD964+AA964+AB964+AF964+AG964)</f>
        <v>25664.144626733269</v>
      </c>
      <c r="AJ964" s="1">
        <f>'Innlegging av opplysninger'!$C$13*((X964+Z964+AC964+AE964)*(1-Data!M964)-(Z964+AE964)*(1-Data!M964)*1.8/12)</f>
        <v>190053.62433880952</v>
      </c>
      <c r="AK964" s="83">
        <f t="shared" si="144"/>
        <v>1194000</v>
      </c>
      <c r="AL964" s="83">
        <f t="shared" si="145"/>
        <v>233000</v>
      </c>
      <c r="AM964" s="83">
        <f t="shared" si="146"/>
        <v>1401000</v>
      </c>
    </row>
    <row r="965" spans="1:39">
      <c r="A965" t="str">
        <f t="shared" si="140"/>
        <v>3044Alle</v>
      </c>
      <c r="B965" s="6" t="str">
        <f>Data!A965</f>
        <v>3044</v>
      </c>
      <c r="C965" s="7" t="str">
        <f>Data!B965</f>
        <v>Hol kommune</v>
      </c>
      <c r="D965" s="7" t="str">
        <f>Data!C965</f>
        <v>Alle</v>
      </c>
      <c r="E965" s="1">
        <f>Data!D965</f>
        <v>401.46920000000017</v>
      </c>
      <c r="F965" s="1">
        <f>Data!E965+Data!F965</f>
        <v>47435.320587274582</v>
      </c>
      <c r="G965" s="1">
        <f>Data!G965</f>
        <v>383.05090402949935</v>
      </c>
      <c r="H965" s="1">
        <f t="shared" si="141"/>
        <v>207750765.9045454</v>
      </c>
      <c r="I965" s="1">
        <f t="shared" si="142"/>
        <v>1677634.2545454537</v>
      </c>
      <c r="J965" s="1">
        <f t="shared" si="143"/>
        <v>25131408.019090902</v>
      </c>
      <c r="K965" s="1">
        <f>'Innlegging av opplysninger'!$B$4*H965</f>
        <v>27007599.567590903</v>
      </c>
      <c r="L965" s="1"/>
      <c r="M965" s="1">
        <f>'Innlegging av opplysninger'!$B$5*H965</f>
        <v>27215350.333495449</v>
      </c>
      <c r="N965" s="1">
        <f>'Innlegging av opplysninger'!$B$5*I965</f>
        <v>219770.08734545443</v>
      </c>
      <c r="O965" s="1">
        <f>'Innlegging av opplysninger'!$B$5*J965</f>
        <v>3292214.4505009083</v>
      </c>
      <c r="P965" s="1">
        <f>'Innlegging av opplysninger'!$B$5*K965</f>
        <v>3537995.5433544083</v>
      </c>
      <c r="Q965" s="1"/>
      <c r="R965" s="1">
        <f>'Innlegging av opplysninger'!$C$11*SUM(H965:Q965)</f>
        <v>11241644.050097818</v>
      </c>
      <c r="S965" s="1">
        <f>'Innlegging av opplysninger'!$C$13*(((H965+J965+M965+O965)*Data!H965)+(J965+O965)*(1-Data!H965)*1.8/12+I965+N965+K965+L965+P965+Q965)</f>
        <v>2052173.721990701</v>
      </c>
      <c r="T965" s="1">
        <f>'Innlegging av opplysninger'!$C$13*((H965+J965+M965+O965)*(1-Data!H965)-(J965+O965)*(1-Data!H965)*1.8/12)</f>
        <v>13331128.662353678</v>
      </c>
      <c r="U965" s="1">
        <f>Data!I965</f>
        <v>67.174999999999983</v>
      </c>
      <c r="V965" s="1">
        <f>Data!J965+Data!K965</f>
        <v>48255.015851631317</v>
      </c>
      <c r="W965" s="1">
        <f>Data!L965</f>
        <v>498.52742835876455</v>
      </c>
      <c r="X965" s="1">
        <f t="shared" si="147"/>
        <v>35362152.979999989</v>
      </c>
      <c r="Y965" s="100">
        <f t="shared" si="148"/>
        <v>365329.96363636362</v>
      </c>
      <c r="Z965" s="100">
        <f t="shared" si="149"/>
        <v>5109030.0609399974</v>
      </c>
      <c r="AA965" s="100">
        <f>'Innlegging av opplysninger'!$B$4*X965</f>
        <v>4597079.8873999985</v>
      </c>
      <c r="AB965" s="1"/>
      <c r="AC965" s="1">
        <f>'Innlegging av opplysninger'!$B$5*X965</f>
        <v>4632442.0403799992</v>
      </c>
      <c r="AD965" s="1">
        <f>'Innlegging av opplysninger'!$B$5*Y965</f>
        <v>47858.225236363636</v>
      </c>
      <c r="AE965" s="1">
        <f>'Innlegging av opplysninger'!$B$5*Z965</f>
        <v>669282.93798313965</v>
      </c>
      <c r="AF965" s="1">
        <f>'Innlegging av opplysninger'!$B$5*AA965</f>
        <v>602217.46524939977</v>
      </c>
      <c r="AG965" s="1"/>
      <c r="AH965" s="1">
        <f>'Innlegging av opplysninger'!$C$11*SUM(X965:AG965)</f>
        <v>1952644.9553113596</v>
      </c>
      <c r="AI965" s="1">
        <f>'Innlegging av opplysninger'!$C$13*(((X965+Z965+AC965+AE965)*Data!M965)+(Z965+AE965)*(1-Data!M965)*1.8/12+Y965+AD965+AA965+AB965+AF965+AG965)</f>
        <v>411648.75698888022</v>
      </c>
      <c r="AJ965" s="1">
        <f>'Innlegging av opplysninger'!$C$13*((X965+Z965+AC965+AE965)*(1-Data!M965)-(Z965+AE965)*(1-Data!M965)*1.8/12)</f>
        <v>2260391.7081740331</v>
      </c>
      <c r="AK965" s="83">
        <f t="shared" si="144"/>
        <v>13194000</v>
      </c>
      <c r="AL965" s="83">
        <f t="shared" si="145"/>
        <v>2464000</v>
      </c>
      <c r="AM965" s="83">
        <f t="shared" si="146"/>
        <v>15592000</v>
      </c>
    </row>
    <row r="966" spans="1:39">
      <c r="A966" t="str">
        <f t="shared" ref="A966:A1029" si="150">CONCATENATE(B966,D966)</f>
        <v>3044Administrasjon</v>
      </c>
      <c r="B966" s="6" t="str">
        <f>Data!A966</f>
        <v>3044</v>
      </c>
      <c r="C966" s="7" t="str">
        <f>Data!B966</f>
        <v>Hol kommune</v>
      </c>
      <c r="D966" s="7" t="str">
        <f>Data!C966</f>
        <v>Administrasjon</v>
      </c>
      <c r="E966" s="1">
        <f>Data!D966</f>
        <v>17.559999999999999</v>
      </c>
      <c r="F966" s="1">
        <f>Data!E966+Data!F966</f>
        <v>53911.731207289296</v>
      </c>
      <c r="G966" s="1">
        <f>Data!G966</f>
        <v>0</v>
      </c>
      <c r="H966" s="1">
        <f t="shared" ref="H966:H1029" si="151">F966*(11-1/11)*E966</f>
        <v>10327527.272727272</v>
      </c>
      <c r="I966" s="1">
        <f t="shared" ref="I966:I1029" si="152">G966*(11-1/11)*E966</f>
        <v>0</v>
      </c>
      <c r="J966" s="1">
        <f t="shared" ref="J966:J1029" si="153">(H966+I966)*0.12</f>
        <v>1239303.2727272725</v>
      </c>
      <c r="K966" s="1">
        <f>'Innlegging av opplysninger'!$B$4*H966</f>
        <v>1342578.5454545454</v>
      </c>
      <c r="L966" s="1"/>
      <c r="M966" s="1">
        <f>'Innlegging av opplysninger'!$B$5*H966</f>
        <v>1352906.0727272725</v>
      </c>
      <c r="N966" s="1">
        <f>'Innlegging av opplysninger'!$B$5*I966</f>
        <v>0</v>
      </c>
      <c r="O966" s="1">
        <f>'Innlegging av opplysninger'!$B$5*J966</f>
        <v>162348.72872727271</v>
      </c>
      <c r="P966" s="1">
        <f>'Innlegging av opplysninger'!$B$5*K966</f>
        <v>175877.78945454545</v>
      </c>
      <c r="Q966" s="1"/>
      <c r="R966" s="1">
        <f>'Innlegging av opplysninger'!$C$11*SUM(H966:Q966)</f>
        <v>554820.58390909084</v>
      </c>
      <c r="S966" s="1">
        <f>'Innlegging av opplysninger'!$C$13*(((H966+J966+M966+O966)*Data!H966)+(J966+O966)*(1-Data!H966)*1.8/12+I966+N966+K966+L966+P966+Q966)</f>
        <v>137536.81931694542</v>
      </c>
      <c r="T966" s="1">
        <f>'Innlegging av opplysninger'!$C$13*((H966+J966+M966+O966)*(1-Data!H966)-(J966+O966)*(1-Data!H966)*1.8/12)</f>
        <v>621691.34813759988</v>
      </c>
      <c r="U966" s="1">
        <f>Data!I966</f>
        <v>8.8000000000000007</v>
      </c>
      <c r="V966" s="1">
        <f>Data!J966+Data!K966</f>
        <v>56487.575757575753</v>
      </c>
      <c r="W966" s="1">
        <f>Data!L966</f>
        <v>0</v>
      </c>
      <c r="X966" s="1">
        <f t="shared" si="147"/>
        <v>5422807.2727272725</v>
      </c>
      <c r="Y966" s="100">
        <f t="shared" si="148"/>
        <v>0</v>
      </c>
      <c r="Z966" s="100">
        <f t="shared" si="149"/>
        <v>775461.44</v>
      </c>
      <c r="AA966" s="100">
        <f>'Innlegging av opplysninger'!$B$4*X966</f>
        <v>704964.94545454544</v>
      </c>
      <c r="AB966" s="1"/>
      <c r="AC966" s="1">
        <f>'Innlegging av opplysninger'!$B$5*X966</f>
        <v>710387.75272727269</v>
      </c>
      <c r="AD966" s="1">
        <f>'Innlegging av opplysninger'!$B$5*Y966</f>
        <v>0</v>
      </c>
      <c r="AE966" s="1">
        <f>'Innlegging av opplysninger'!$B$5*Z966</f>
        <v>101585.44864</v>
      </c>
      <c r="AF966" s="1">
        <f>'Innlegging av opplysninger'!$B$5*AA966</f>
        <v>92350.407854545454</v>
      </c>
      <c r="AG966" s="1"/>
      <c r="AH966" s="1">
        <f>'Innlegging av opplysninger'!$C$11*SUM(X966:AG966)</f>
        <v>296687.17616133823</v>
      </c>
      <c r="AI966" s="1">
        <f>'Innlegging av opplysninger'!$C$13*(((X966+Z966+AC966+AE966)*Data!M966)+(Z966+AE966)*(1-Data!M966)*1.8/12+Y966+AD966+AA966+AB966+AF966+AG966)</f>
        <v>91100.91789614399</v>
      </c>
      <c r="AJ966" s="1">
        <f>'Innlegging av opplysninger'!$C$13*((X966+Z966+AC966+AE966)*(1-Data!M966)-(Z966+AE966)*(1-Data!M966)*1.8/12)</f>
        <v>314892.06000884512</v>
      </c>
      <c r="AK966" s="83">
        <f t="shared" ref="AK966:AK1029" si="154">ROUND(AH966+R966,-3)</f>
        <v>852000</v>
      </c>
      <c r="AL966" s="83">
        <f t="shared" ref="AL966:AL1029" si="155">ROUND(AI966+S966,-3)</f>
        <v>229000</v>
      </c>
      <c r="AM966" s="83">
        <f t="shared" ref="AM966:AM1029" si="156">ROUND(AJ966+T966,-3)</f>
        <v>937000</v>
      </c>
    </row>
    <row r="967" spans="1:39">
      <c r="A967" t="str">
        <f t="shared" si="150"/>
        <v>3044Undervisning</v>
      </c>
      <c r="B967" s="6" t="str">
        <f>Data!A967</f>
        <v>3044</v>
      </c>
      <c r="C967" s="7" t="str">
        <f>Data!B967</f>
        <v>Hol kommune</v>
      </c>
      <c r="D967" s="7" t="str">
        <f>Data!C967</f>
        <v>Undervisning</v>
      </c>
      <c r="E967" s="1">
        <f>Data!D967</f>
        <v>112.36959999999999</v>
      </c>
      <c r="F967" s="1">
        <f>Data!E967+Data!F967</f>
        <v>47219.149541631661</v>
      </c>
      <c r="G967" s="1">
        <f>Data!G967</f>
        <v>0</v>
      </c>
      <c r="H967" s="1">
        <f t="shared" si="151"/>
        <v>57883603.05090908</v>
      </c>
      <c r="I967" s="1">
        <f t="shared" si="152"/>
        <v>0</v>
      </c>
      <c r="J967" s="1">
        <f t="shared" si="153"/>
        <v>6946032.366109089</v>
      </c>
      <c r="K967" s="1">
        <f>'Innlegging av opplysninger'!$B$4*H967</f>
        <v>7524868.3966181809</v>
      </c>
      <c r="L967" s="1"/>
      <c r="M967" s="1">
        <f>'Innlegging av opplysninger'!$B$5*H967</f>
        <v>7582751.9996690899</v>
      </c>
      <c r="N967" s="1">
        <f>'Innlegging av opplysninger'!$B$5*I967</f>
        <v>0</v>
      </c>
      <c r="O967" s="1">
        <f>'Innlegging av opplysninger'!$B$5*J967</f>
        <v>909930.23996029072</v>
      </c>
      <c r="P967" s="1">
        <f>'Innlegging av opplysninger'!$B$5*K967</f>
        <v>985757.75995698175</v>
      </c>
      <c r="Q967" s="1"/>
      <c r="R967" s="1">
        <f>'Innlegging av opplysninger'!$C$11*SUM(H967:Q967)</f>
        <v>3109651.8649024633</v>
      </c>
      <c r="S967" s="1">
        <f>'Innlegging av opplysninger'!$C$13*(((H967+J967+M967+O967)*Data!H967)+(J967+O967)*(1-Data!H967)*1.8/12+I967+N967+K967+L967+P967+Q967)</f>
        <v>546093.09058361314</v>
      </c>
      <c r="T967" s="1">
        <f>'Innlegging av opplysninger'!$C$13*((H967+J967+M967+O967)*(1-Data!H967)-(J967+O967)*(1-Data!H967)*1.8/12)</f>
        <v>3709219.9877039678</v>
      </c>
      <c r="U967" s="1">
        <f>Data!I967</f>
        <v>8.4504000000000019</v>
      </c>
      <c r="V967" s="1">
        <f>Data!J967+Data!K967</f>
        <v>52900.18592808229</v>
      </c>
      <c r="W967" s="1">
        <f>Data!L967</f>
        <v>0</v>
      </c>
      <c r="X967" s="1">
        <f t="shared" ref="X967:X1030" si="157">V967*(11-1/11)*U967</f>
        <v>4876666.1581818173</v>
      </c>
      <c r="Y967" s="100">
        <f t="shared" ref="Y967:Y1030" si="158">W967*(11-1/11)*U967</f>
        <v>0</v>
      </c>
      <c r="Z967" s="100">
        <f t="shared" ref="Z967:Z1030" si="159">(X967+Y967)*0.143</f>
        <v>697363.26061999984</v>
      </c>
      <c r="AA967" s="100">
        <f>'Innlegging av opplysninger'!$B$4*X967</f>
        <v>633966.60056363628</v>
      </c>
      <c r="AB967" s="1"/>
      <c r="AC967" s="1">
        <f>'Innlegging av opplysninger'!$B$5*X967</f>
        <v>638843.26672181813</v>
      </c>
      <c r="AD967" s="1">
        <f>'Innlegging av opplysninger'!$B$5*Y967</f>
        <v>0</v>
      </c>
      <c r="AE967" s="1">
        <f>'Innlegging av opplysninger'!$B$5*Z967</f>
        <v>91354.587141219978</v>
      </c>
      <c r="AF967" s="1">
        <f>'Innlegging av opplysninger'!$B$5*AA967</f>
        <v>83049.624673836355</v>
      </c>
      <c r="AG967" s="1"/>
      <c r="AH967" s="1">
        <f>'Innlegging av opplysninger'!$C$11*SUM(X967:AG967)</f>
        <v>266807.25292028842</v>
      </c>
      <c r="AI967" s="1">
        <f>'Innlegging av opplysninger'!$C$13*(((X967+Z967+AC967+AE967)*Data!M967)+(Z967+AE967)*(1-Data!M967)*1.8/12+Y967+AD967+AA967+AB967+AF967+AG967)</f>
        <v>63278.390625571548</v>
      </c>
      <c r="AJ967" s="1">
        <f>'Innlegging av opplysninger'!$C$13*((X967+Z967+AC967+AE967)*(1-Data!M967)-(Z967+AE967)*(1-Data!M967)*1.8/12)</f>
        <v>301826.27126534947</v>
      </c>
      <c r="AK967" s="83">
        <f t="shared" si="154"/>
        <v>3376000</v>
      </c>
      <c r="AL967" s="83">
        <f t="shared" si="155"/>
        <v>609000</v>
      </c>
      <c r="AM967" s="83">
        <f t="shared" si="156"/>
        <v>4011000</v>
      </c>
    </row>
    <row r="968" spans="1:39">
      <c r="A968" t="str">
        <f t="shared" si="150"/>
        <v>3044Barnehager</v>
      </c>
      <c r="B968" s="6" t="str">
        <f>Data!A968</f>
        <v>3044</v>
      </c>
      <c r="C968" s="7" t="str">
        <f>Data!B968</f>
        <v>Hol kommune</v>
      </c>
      <c r="D968" s="7" t="str">
        <f>Data!C968</f>
        <v>Barnehager</v>
      </c>
      <c r="E968" s="1">
        <f>Data!D968</f>
        <v>49.79999999999999</v>
      </c>
      <c r="F968" s="1">
        <f>Data!E968+Data!F968</f>
        <v>41952.292302543516</v>
      </c>
      <c r="G968" s="1">
        <f>Data!G968</f>
        <v>0</v>
      </c>
      <c r="H968" s="1">
        <f t="shared" si="151"/>
        <v>22791536.254545454</v>
      </c>
      <c r="I968" s="1">
        <f t="shared" si="152"/>
        <v>0</v>
      </c>
      <c r="J968" s="1">
        <f t="shared" si="153"/>
        <v>2734984.3505454543</v>
      </c>
      <c r="K968" s="1">
        <f>'Innlegging av opplysninger'!$B$4*H968</f>
        <v>2962899.7130909092</v>
      </c>
      <c r="L968" s="1"/>
      <c r="M968" s="1">
        <f>'Innlegging av opplysninger'!$B$5*H968</f>
        <v>2985691.2493454544</v>
      </c>
      <c r="N968" s="1">
        <f>'Innlegging av opplysninger'!$B$5*I968</f>
        <v>0</v>
      </c>
      <c r="O968" s="1">
        <f>'Innlegging av opplysninger'!$B$5*J968</f>
        <v>358282.94992145454</v>
      </c>
      <c r="P968" s="1">
        <f>'Innlegging av opplysninger'!$B$5*K968</f>
        <v>388139.86241490912</v>
      </c>
      <c r="Q968" s="1"/>
      <c r="R968" s="1">
        <f>'Innlegging av opplysninger'!$C$11*SUM(H968:Q968)</f>
        <v>1224418.3064348181</v>
      </c>
      <c r="S968" s="1">
        <f>'Innlegging av opplysninger'!$C$13*(((H968+J968+M968+O968)*Data!H968)+(J968+O968)*(1-Data!H968)*1.8/12+I968+N968+K968+L968+P968+Q968)</f>
        <v>207248.95980962442</v>
      </c>
      <c r="T968" s="1">
        <f>'Innlegging av opplysninger'!$C$13*((H968+J968+M968+O968)*(1-Data!H968)-(J968+O968)*(1-Data!H968)*1.8/12)</f>
        <v>1468270.8279432845</v>
      </c>
      <c r="U968" s="1">
        <f>Data!I968</f>
        <v>6.4999999999999991</v>
      </c>
      <c r="V968" s="1">
        <f>Data!J968+Data!K968</f>
        <v>43300.153846153851</v>
      </c>
      <c r="W968" s="1">
        <f>Data!L968</f>
        <v>0</v>
      </c>
      <c r="X968" s="1">
        <f t="shared" si="157"/>
        <v>3070374.5454545454</v>
      </c>
      <c r="Y968" s="100">
        <f t="shared" si="158"/>
        <v>0</v>
      </c>
      <c r="Z968" s="100">
        <f t="shared" si="159"/>
        <v>439063.55999999994</v>
      </c>
      <c r="AA968" s="100">
        <f>'Innlegging av opplysninger'!$B$4*X968</f>
        <v>399148.69090909092</v>
      </c>
      <c r="AB968" s="1"/>
      <c r="AC968" s="1">
        <f>'Innlegging av opplysninger'!$B$5*X968</f>
        <v>402219.06545454549</v>
      </c>
      <c r="AD968" s="1">
        <f>'Innlegging av opplysninger'!$B$5*Y968</f>
        <v>0</v>
      </c>
      <c r="AE968" s="1">
        <f>'Innlegging av opplysninger'!$B$5*Z968</f>
        <v>57517.326359999992</v>
      </c>
      <c r="AF968" s="1">
        <f>'Innlegging av opplysninger'!$B$5*AA968</f>
        <v>52288.478509090914</v>
      </c>
      <c r="AG968" s="1"/>
      <c r="AH968" s="1">
        <f>'Innlegging av opplysninger'!$C$11*SUM(X968:AG968)</f>
        <v>167983.24333411639</v>
      </c>
      <c r="AI968" s="1">
        <f>'Innlegging av opplysninger'!$C$13*(((X968+Z968+AC968+AE968)*Data!M968)+(Z968+AE968)*(1-Data!M968)*1.8/12+Y968+AD968+AA968+AB968+AF968+AG968)</f>
        <v>27416.302960814181</v>
      </c>
      <c r="AJ968" s="1">
        <f>'Innlegging av opplysninger'!$C$13*((X968+Z968+AC968+AE968)*(1-Data!M968)-(Z968+AE968)*(1-Data!M968)*1.8/12)</f>
        <v>202455.50370692401</v>
      </c>
      <c r="AK968" s="83">
        <f t="shared" si="154"/>
        <v>1392000</v>
      </c>
      <c r="AL968" s="83">
        <f t="shared" si="155"/>
        <v>235000</v>
      </c>
      <c r="AM968" s="83">
        <f t="shared" si="156"/>
        <v>1671000</v>
      </c>
    </row>
    <row r="969" spans="1:39">
      <c r="A969" t="str">
        <f t="shared" si="150"/>
        <v>3044Helse/pleie/omsorg</v>
      </c>
      <c r="B969" s="6" t="str">
        <f>Data!A969</f>
        <v>3044</v>
      </c>
      <c r="C969" s="7" t="str">
        <f>Data!B969</f>
        <v>Hol kommune</v>
      </c>
      <c r="D969" s="7" t="str">
        <f>Data!C969</f>
        <v>Helse/pleie/omsorg</v>
      </c>
      <c r="E969" s="1">
        <f>Data!D969</f>
        <v>149.72340000000003</v>
      </c>
      <c r="F969" s="1">
        <f>Data!E969+Data!F969</f>
        <v>47012.421835308778</v>
      </c>
      <c r="G969" s="1">
        <f>Data!G969</f>
        <v>947.62281647357668</v>
      </c>
      <c r="H969" s="1">
        <f t="shared" si="151"/>
        <v>76787559.702727318</v>
      </c>
      <c r="I969" s="1">
        <f t="shared" si="152"/>
        <v>1547796.1090909084</v>
      </c>
      <c r="J969" s="1">
        <f t="shared" si="153"/>
        <v>9400242.6974181868</v>
      </c>
      <c r="K969" s="1">
        <f>'Innlegging av opplysninger'!$B$4*H969</f>
        <v>9982382.7613545526</v>
      </c>
      <c r="L969" s="1"/>
      <c r="M969" s="1">
        <f>'Innlegging av opplysninger'!$B$5*H969</f>
        <v>10059170.321057279</v>
      </c>
      <c r="N969" s="1">
        <f>'Innlegging av opplysninger'!$B$5*I969</f>
        <v>202761.290290909</v>
      </c>
      <c r="O969" s="1">
        <f>'Innlegging av opplysninger'!$B$5*J969</f>
        <v>1231431.7933617826</v>
      </c>
      <c r="P969" s="1">
        <f>'Innlegging av opplysninger'!$B$5*K969</f>
        <v>1307692.1417374464</v>
      </c>
      <c r="Q969" s="1"/>
      <c r="R969" s="1">
        <f>'Innlegging av opplysninger'!$C$11*SUM(H969:Q969)</f>
        <v>4199723.3990474576</v>
      </c>
      <c r="S969" s="1">
        <f>'Innlegging av opplysninger'!$C$13*(((H969+J969+M969+O969)*Data!H969)+(J969+O969)*(1-Data!H969)*1.8/12+I969+N969+K969+L969+P969+Q969)</f>
        <v>784667.42089579685</v>
      </c>
      <c r="T969" s="1">
        <f>'Innlegging av opplysninger'!$C$13*((H969+J969+M969+O969)*(1-Data!H969)-(J969+O969)*(1-Data!H969)*1.8/12)</f>
        <v>4962322.4935901985</v>
      </c>
      <c r="U969" s="1">
        <f>Data!I969</f>
        <v>27.0106</v>
      </c>
      <c r="V969" s="1">
        <f>Data!J969+Data!K969</f>
        <v>46488.334641461755</v>
      </c>
      <c r="W969" s="1">
        <f>Data!L969</f>
        <v>1194.163402516049</v>
      </c>
      <c r="X969" s="1">
        <f t="shared" si="157"/>
        <v>13698303.4</v>
      </c>
      <c r="Y969" s="100">
        <f t="shared" si="158"/>
        <v>351873.49090909085</v>
      </c>
      <c r="Z969" s="100">
        <f t="shared" si="159"/>
        <v>2009175.2953999997</v>
      </c>
      <c r="AA969" s="100">
        <f>'Innlegging av opplysninger'!$B$4*X969</f>
        <v>1780779.442</v>
      </c>
      <c r="AB969" s="1"/>
      <c r="AC969" s="1">
        <f>'Innlegging av opplysninger'!$B$5*X969</f>
        <v>1794477.7454000001</v>
      </c>
      <c r="AD969" s="1">
        <f>'Innlegging av opplysninger'!$B$5*Y969</f>
        <v>46095.427309090905</v>
      </c>
      <c r="AE969" s="1">
        <f>'Innlegging av opplysninger'!$B$5*Z969</f>
        <v>263201.96369739994</v>
      </c>
      <c r="AF969" s="1">
        <f>'Innlegging av opplysninger'!$B$5*AA969</f>
        <v>233282.10690200003</v>
      </c>
      <c r="AG969" s="1"/>
      <c r="AH969" s="1">
        <f>'Innlegging av opplysninger'!$C$11*SUM(X969:AG969)</f>
        <v>766733.17712146812</v>
      </c>
      <c r="AI969" s="1">
        <f>'Innlegging av opplysninger'!$C$13*(((X969+Z969+AC969+AE969)*Data!M969)+(Z969+AE969)*(1-Data!M969)*1.8/12+Y969+AD969+AA969+AB969+AF969+AG969)</f>
        <v>150667.11769407417</v>
      </c>
      <c r="AJ969" s="1">
        <f>'Innlegging av opplysninger'!$C$13*((X969+Z969+AC969+AE969)*(1-Data!M969)-(Z969+AE969)*(1-Data!M969)*1.8/12)</f>
        <v>898546.70363003993</v>
      </c>
      <c r="AK969" s="83">
        <f t="shared" si="154"/>
        <v>4966000</v>
      </c>
      <c r="AL969" s="83">
        <f t="shared" si="155"/>
        <v>935000</v>
      </c>
      <c r="AM969" s="83">
        <f t="shared" si="156"/>
        <v>5861000</v>
      </c>
    </row>
    <row r="970" spans="1:39">
      <c r="A970" t="str">
        <f t="shared" si="150"/>
        <v>3044Samferdsel og teknikk</v>
      </c>
      <c r="B970" s="6" t="str">
        <f>Data!A970</f>
        <v>3044</v>
      </c>
      <c r="C970" s="7" t="str">
        <f>Data!B970</f>
        <v>Hol kommune</v>
      </c>
      <c r="D970" s="7" t="str">
        <f>Data!C970</f>
        <v>Samferdsel og teknikk</v>
      </c>
      <c r="E970" s="1">
        <f>Data!D970</f>
        <v>48.021200000000007</v>
      </c>
      <c r="F970" s="1">
        <f>Data!E970+Data!F970</f>
        <v>52622.292230653671</v>
      </c>
      <c r="G970" s="1">
        <f>Data!G970</f>
        <v>247.8453266473974</v>
      </c>
      <c r="H970" s="1">
        <f t="shared" si="151"/>
        <v>27567115.850909088</v>
      </c>
      <c r="I970" s="1">
        <f t="shared" si="152"/>
        <v>129838.14545454546</v>
      </c>
      <c r="J970" s="1">
        <f t="shared" si="153"/>
        <v>3323634.4795636358</v>
      </c>
      <c r="K970" s="1">
        <f>'Innlegging av opplysninger'!$B$4*H970</f>
        <v>3583725.0606181817</v>
      </c>
      <c r="L970" s="1"/>
      <c r="M970" s="1">
        <f>'Innlegging av opplysninger'!$B$5*H970</f>
        <v>3611292.1764690909</v>
      </c>
      <c r="N970" s="1">
        <f>'Innlegging av opplysninger'!$B$5*I970</f>
        <v>17008.797054545455</v>
      </c>
      <c r="O970" s="1">
        <f>'Innlegging av opplysninger'!$B$5*J970</f>
        <v>435396.11682283628</v>
      </c>
      <c r="P970" s="1">
        <f>'Innlegging av opplysninger'!$B$5*K970</f>
        <v>469467.9829409818</v>
      </c>
      <c r="Q970" s="1"/>
      <c r="R970" s="1">
        <f>'Innlegging av opplysninger'!$C$11*SUM(H970:Q970)</f>
        <v>1487224.1871736501</v>
      </c>
      <c r="S970" s="1">
        <f>'Innlegging av opplysninger'!$C$13*(((H970+J970+M970+O970)*Data!H970)+(J970+O970)*(1-Data!H970)*1.8/12+I970+N970+K970+L970+P970+Q970)</f>
        <v>260725.11081385889</v>
      </c>
      <c r="T970" s="1">
        <f>'Innlegging av opplysninger'!$C$13*((H970+J970+M970+O970)*(1-Data!H970)-(J970+O970)*(1-Data!H970)*1.8/12)</f>
        <v>1774423.7768974521</v>
      </c>
      <c r="U970" s="1">
        <f>Data!I970</f>
        <v>12.213999999999999</v>
      </c>
      <c r="V970" s="1">
        <f>Data!J970+Data!K970</f>
        <v>48419.143087167729</v>
      </c>
      <c r="W970" s="1">
        <f>Data!L970</f>
        <v>100.99148518093992</v>
      </c>
      <c r="X970" s="1">
        <f t="shared" si="157"/>
        <v>6451542.6945454534</v>
      </c>
      <c r="Y970" s="100">
        <f t="shared" si="158"/>
        <v>13456.472727272725</v>
      </c>
      <c r="Z970" s="100">
        <f t="shared" si="159"/>
        <v>924494.88091999979</v>
      </c>
      <c r="AA970" s="100">
        <f>'Innlegging av opplysninger'!$B$4*X970</f>
        <v>838700.55029090901</v>
      </c>
      <c r="AB970" s="1"/>
      <c r="AC970" s="1">
        <f>'Innlegging av opplysninger'!$B$5*X970</f>
        <v>845152.09298545448</v>
      </c>
      <c r="AD970" s="1">
        <f>'Innlegging av opplysninger'!$B$5*Y970</f>
        <v>1762.7979272727271</v>
      </c>
      <c r="AE970" s="1">
        <f>'Innlegging av opplysninger'!$B$5*Z970</f>
        <v>121108.82940051997</v>
      </c>
      <c r="AF970" s="1">
        <f>'Innlegging av opplysninger'!$B$5*AA970</f>
        <v>109869.77208810908</v>
      </c>
      <c r="AG970" s="1"/>
      <c r="AH970" s="1">
        <f>'Innlegging av opplysninger'!$C$11*SUM(X970:AG970)</f>
        <v>353631.34745362966</v>
      </c>
      <c r="AI970" s="1">
        <f>'Innlegging av opplysninger'!$C$13*(((X970+Z970+AC970+AE970)*Data!M970)+(Z970+AE970)*(1-Data!M970)*1.8/12+Y970+AD970+AA970+AB970+AF970+AG970)</f>
        <v>62713.399354158777</v>
      </c>
      <c r="AJ970" s="1">
        <f>'Innlegging av opplysninger'!$C$13*((X970+Z970+AC970+AE970)*(1-Data!M970)-(Z970+AE970)*(1-Data!M970)*1.8/12)</f>
        <v>421203.18137186073</v>
      </c>
      <c r="AK970" s="83">
        <f t="shared" si="154"/>
        <v>1841000</v>
      </c>
      <c r="AL970" s="83">
        <f t="shared" si="155"/>
        <v>323000</v>
      </c>
      <c r="AM970" s="83">
        <f t="shared" si="156"/>
        <v>2196000</v>
      </c>
    </row>
    <row r="971" spans="1:39">
      <c r="A971" t="str">
        <f t="shared" si="150"/>
        <v>3044Annet</v>
      </c>
      <c r="B971" s="6" t="str">
        <f>Data!A971</f>
        <v>3044</v>
      </c>
      <c r="C971" s="7" t="str">
        <f>Data!B971</f>
        <v>Hol kommune</v>
      </c>
      <c r="D971" s="7" t="str">
        <f>Data!C971</f>
        <v>Annet</v>
      </c>
      <c r="E971" s="1">
        <f>Data!D971</f>
        <v>23.995000000000001</v>
      </c>
      <c r="F971" s="1">
        <f>Data!E971+Data!F971</f>
        <v>47345.857296659029</v>
      </c>
      <c r="G971" s="1">
        <f>Data!G971</f>
        <v>0</v>
      </c>
      <c r="H971" s="1">
        <f t="shared" si="151"/>
        <v>12393423.772727273</v>
      </c>
      <c r="I971" s="1">
        <f t="shared" si="152"/>
        <v>0</v>
      </c>
      <c r="J971" s="1">
        <f t="shared" si="153"/>
        <v>1487210.8527272728</v>
      </c>
      <c r="K971" s="1">
        <f>'Innlegging av opplysninger'!$B$4*H971</f>
        <v>1611145.0904545456</v>
      </c>
      <c r="L971" s="1"/>
      <c r="M971" s="1">
        <f>'Innlegging av opplysninger'!$B$5*H971</f>
        <v>1623538.5142272729</v>
      </c>
      <c r="N971" s="1">
        <f>'Innlegging av opplysninger'!$B$5*I971</f>
        <v>0</v>
      </c>
      <c r="O971" s="1">
        <f>'Innlegging av opplysninger'!$B$5*J971</f>
        <v>194824.62170727274</v>
      </c>
      <c r="P971" s="1">
        <f>'Innlegging av opplysninger'!$B$5*K971</f>
        <v>211060.00684954549</v>
      </c>
      <c r="Q971" s="1"/>
      <c r="R971" s="1">
        <f>'Innlegging av opplysninger'!$C$11*SUM(H971:Q971)</f>
        <v>665805.70863034087</v>
      </c>
      <c r="S971" s="1">
        <f>'Innlegging av opplysninger'!$C$13*(((H971+J971+M971+O971)*Data!H971)+(J971+O971)*(1-Data!H971)*1.8/12+I971+N971+K971+L971+P971+Q971)</f>
        <v>115844.85905806035</v>
      </c>
      <c r="T971" s="1">
        <f>'Innlegging av opplysninger'!$C$13*((H971+J971+M971+O971)*(1-Data!H971)-(J971+O971)*(1-Data!H971)*1.8/12)</f>
        <v>795257.68959398521</v>
      </c>
      <c r="U971" s="1">
        <f>Data!I971</f>
        <v>4.2</v>
      </c>
      <c r="V971" s="1">
        <f>Data!J971+Data!K971</f>
        <v>40212.39682539682</v>
      </c>
      <c r="W971" s="1">
        <f>Data!L971</f>
        <v>0</v>
      </c>
      <c r="X971" s="1">
        <f t="shared" si="157"/>
        <v>1842458.9090909087</v>
      </c>
      <c r="Y971" s="100">
        <f t="shared" si="158"/>
        <v>0</v>
      </c>
      <c r="Z971" s="100">
        <f t="shared" si="159"/>
        <v>263471.62399999995</v>
      </c>
      <c r="AA971" s="100">
        <f>'Innlegging av opplysninger'!$B$4*X971</f>
        <v>239519.65818181814</v>
      </c>
      <c r="AB971" s="1"/>
      <c r="AC971" s="1">
        <f>'Innlegging av opplysninger'!$B$5*X971</f>
        <v>241362.11709090904</v>
      </c>
      <c r="AD971" s="1">
        <f>'Innlegging av opplysninger'!$B$5*Y971</f>
        <v>0</v>
      </c>
      <c r="AE971" s="1">
        <f>'Innlegging av opplysninger'!$B$5*Z971</f>
        <v>34514.782743999996</v>
      </c>
      <c r="AF971" s="1">
        <f>'Innlegging av opplysninger'!$B$5*AA971</f>
        <v>31377.075221818177</v>
      </c>
      <c r="AG971" s="1"/>
      <c r="AH971" s="1">
        <f>'Innlegging av opplysninger'!$C$11*SUM(X971:AG971)</f>
        <v>100802.75832051928</v>
      </c>
      <c r="AI971" s="1">
        <f>'Innlegging av opplysninger'!$C$13*(((X971+Z971+AC971+AE971)*Data!M971)+(Z971+AE971)*(1-Data!M971)*1.8/12+Y971+AD971+AA971+AB971+AF971+AG971)</f>
        <v>16410.924109592288</v>
      </c>
      <c r="AJ971" s="1">
        <f>'Innlegging av opplysninger'!$C$13*((X971+Z971+AC971+AE971)*(1-Data!M971)-(Z971+AE971)*(1-Data!M971)*1.8/12)</f>
        <v>121529.69253953932</v>
      </c>
      <c r="AK971" s="83">
        <f t="shared" si="154"/>
        <v>767000</v>
      </c>
      <c r="AL971" s="83">
        <f t="shared" si="155"/>
        <v>132000</v>
      </c>
      <c r="AM971" s="83">
        <f t="shared" si="156"/>
        <v>917000</v>
      </c>
    </row>
    <row r="972" spans="1:39">
      <c r="A972" t="str">
        <f t="shared" si="150"/>
        <v>3045Alle</v>
      </c>
      <c r="B972" s="6" t="str">
        <f>Data!A972</f>
        <v>3045</v>
      </c>
      <c r="C972" s="7" t="str">
        <f>Data!B972</f>
        <v>Sigdal kommune</v>
      </c>
      <c r="D972" s="7" t="str">
        <f>Data!C972</f>
        <v>Alle</v>
      </c>
      <c r="E972" s="1">
        <f>Data!D972</f>
        <v>201.12549999999993</v>
      </c>
      <c r="F972" s="1">
        <f>Data!E972+Data!F972</f>
        <v>48288.858892416298</v>
      </c>
      <c r="G972" s="1">
        <f>Data!G972</f>
        <v>514.56647714983922</v>
      </c>
      <c r="H972" s="1">
        <f t="shared" si="151"/>
        <v>105950409.70000003</v>
      </c>
      <c r="I972" s="1">
        <f t="shared" si="152"/>
        <v>1129008.4363636358</v>
      </c>
      <c r="J972" s="1">
        <f t="shared" si="153"/>
        <v>12849530.17636364</v>
      </c>
      <c r="K972" s="1">
        <f>'Innlegging av opplysninger'!$B$4*H972</f>
        <v>13773553.261000006</v>
      </c>
      <c r="L972" s="1"/>
      <c r="M972" s="1">
        <f>'Innlegging av opplysninger'!$B$5*H972</f>
        <v>13879503.670700004</v>
      </c>
      <c r="N972" s="1">
        <f>'Innlegging av opplysninger'!$B$5*I972</f>
        <v>147900.1051636363</v>
      </c>
      <c r="O972" s="1">
        <f>'Innlegging av opplysninger'!$B$5*J972</f>
        <v>1683288.4531036369</v>
      </c>
      <c r="P972" s="1">
        <f>'Innlegging av opplysninger'!$B$5*K972</f>
        <v>1804335.4771910007</v>
      </c>
      <c r="Q972" s="1"/>
      <c r="R972" s="1">
        <f>'Innlegging av opplysninger'!$C$11*SUM(H972:Q972)</f>
        <v>5746266.1126356525</v>
      </c>
      <c r="S972" s="1">
        <f>'Innlegging av opplysninger'!$C$13*(((H972+J972+M972+O972)*Data!H972)+(J972+O972)*(1-Data!H972)*1.8/12+I972+N972+K972+L972+P972+Q972)</f>
        <v>1124786.0752321207</v>
      </c>
      <c r="T972" s="1">
        <f>'Innlegging av opplysninger'!$C$13*((H972+J972+M972+O972)*(1-Data!H972)-(J972+O972)*(1-Data!H972)*1.8/12)</f>
        <v>6738525.447321929</v>
      </c>
      <c r="U972" s="1">
        <f>Data!I972</f>
        <v>39.4101</v>
      </c>
      <c r="V972" s="1">
        <f>Data!J972+Data!K972</f>
        <v>46801.584746042252</v>
      </c>
      <c r="W972" s="1">
        <f>Data!L972</f>
        <v>809.23950966884127</v>
      </c>
      <c r="X972" s="1">
        <f t="shared" si="157"/>
        <v>20121328.745454542</v>
      </c>
      <c r="Y972" s="100">
        <f t="shared" si="158"/>
        <v>347915.01818181813</v>
      </c>
      <c r="Z972" s="100">
        <f t="shared" si="159"/>
        <v>2927101.8581999997</v>
      </c>
      <c r="AA972" s="100">
        <f>'Innlegging av opplysninger'!$B$4*X972</f>
        <v>2615772.7369090905</v>
      </c>
      <c r="AB972" s="1"/>
      <c r="AC972" s="1">
        <f>'Innlegging av opplysninger'!$B$5*X972</f>
        <v>2635894.0656545451</v>
      </c>
      <c r="AD972" s="1">
        <f>'Innlegging av opplysninger'!$B$5*Y972</f>
        <v>45576.867381818178</v>
      </c>
      <c r="AE972" s="1">
        <f>'Innlegging av opplysninger'!$B$5*Z972</f>
        <v>383450.34342419996</v>
      </c>
      <c r="AF972" s="1">
        <f>'Innlegging av opplysninger'!$B$5*AA972</f>
        <v>342666.22853509086</v>
      </c>
      <c r="AG972" s="1"/>
      <c r="AH972" s="1">
        <f>'Innlegging av opplysninger'!$C$11*SUM(X972:AG972)</f>
        <v>1117948.822822162</v>
      </c>
      <c r="AI972" s="1">
        <f>'Innlegging av opplysninger'!$C$13*(((X972+Z972+AC972+AE972)*Data!M972)+(Z972+AE972)*(1-Data!M972)*1.8/12+Y972+AD972+AA972+AB972+AF972+AG972)</f>
        <v>210484.47430548497</v>
      </c>
      <c r="AJ972" s="1">
        <f>'Innlegging av opplysninger'!$C$13*((X972+Z972+AC972+AE972)*(1-Data!M972)-(Z972+AE972)*(1-Data!M972)*1.8/12)</f>
        <v>1319340.2306090523</v>
      </c>
      <c r="AK972" s="83">
        <f t="shared" si="154"/>
        <v>6864000</v>
      </c>
      <c r="AL972" s="83">
        <f t="shared" si="155"/>
        <v>1335000</v>
      </c>
      <c r="AM972" s="83">
        <f t="shared" si="156"/>
        <v>8058000</v>
      </c>
    </row>
    <row r="973" spans="1:39">
      <c r="A973" t="str">
        <f t="shared" si="150"/>
        <v>3045Administrasjon</v>
      </c>
      <c r="B973" s="6" t="str">
        <f>Data!A973</f>
        <v>3045</v>
      </c>
      <c r="C973" s="7" t="str">
        <f>Data!B973</f>
        <v>Sigdal kommune</v>
      </c>
      <c r="D973" s="7" t="str">
        <f>Data!C973</f>
        <v>Administrasjon</v>
      </c>
      <c r="E973" s="1">
        <f>Data!D973</f>
        <v>15.3</v>
      </c>
      <c r="F973" s="1">
        <f>Data!E973+Data!F973</f>
        <v>59556.1328976035</v>
      </c>
      <c r="G973" s="1">
        <f>Data!G973</f>
        <v>0</v>
      </c>
      <c r="H973" s="1">
        <f t="shared" si="151"/>
        <v>9940460.0000000019</v>
      </c>
      <c r="I973" s="1">
        <f t="shared" si="152"/>
        <v>0</v>
      </c>
      <c r="J973" s="1">
        <f t="shared" si="153"/>
        <v>1192855.2000000002</v>
      </c>
      <c r="K973" s="1">
        <f>'Innlegging av opplysninger'!$B$4*H973</f>
        <v>1292259.8000000003</v>
      </c>
      <c r="L973" s="1"/>
      <c r="M973" s="1">
        <f>'Innlegging av opplysninger'!$B$5*H973</f>
        <v>1302200.2600000002</v>
      </c>
      <c r="N973" s="1">
        <f>'Innlegging av opplysninger'!$B$5*I973</f>
        <v>0</v>
      </c>
      <c r="O973" s="1">
        <f>'Innlegging av opplysninger'!$B$5*J973</f>
        <v>156264.03120000003</v>
      </c>
      <c r="P973" s="1">
        <f>'Innlegging av opplysninger'!$B$5*K973</f>
        <v>169286.03380000003</v>
      </c>
      <c r="Q973" s="1"/>
      <c r="R973" s="1">
        <f>'Innlegging av opplysninger'!$C$11*SUM(H973:Q973)</f>
        <v>534026.36235000007</v>
      </c>
      <c r="S973" s="1">
        <f>'Innlegging av opplysninger'!$C$13*(((H973+J973+M973+O973)*Data!H973)+(J973+O973)*(1-Data!H973)*1.8/12+I973+N973+K973+L973+P973+Q973)</f>
        <v>169807.30760674909</v>
      </c>
      <c r="T973" s="1">
        <f>'Innlegging av opplysninger'!$C$13*((H973+J973+M973+O973)*(1-Data!H973)-(J973+O973)*(1-Data!H973)*1.8/12)</f>
        <v>560965.60929325095</v>
      </c>
      <c r="U973" s="1">
        <f>Data!I973</f>
        <v>1.7</v>
      </c>
      <c r="V973" s="1">
        <f>Data!J973+Data!K973</f>
        <v>42898.529411764706</v>
      </c>
      <c r="W973" s="1">
        <f>Data!L973</f>
        <v>0</v>
      </c>
      <c r="X973" s="1">
        <f t="shared" si="157"/>
        <v>795572.72727272718</v>
      </c>
      <c r="Y973" s="100">
        <f t="shared" si="158"/>
        <v>0</v>
      </c>
      <c r="Z973" s="100">
        <f t="shared" si="159"/>
        <v>113766.89999999998</v>
      </c>
      <c r="AA973" s="100">
        <f>'Innlegging av opplysninger'!$B$4*X973</f>
        <v>103424.45454545453</v>
      </c>
      <c r="AB973" s="1"/>
      <c r="AC973" s="1">
        <f>'Innlegging av opplysninger'!$B$5*X973</f>
        <v>104220.02727272727</v>
      </c>
      <c r="AD973" s="1">
        <f>'Innlegging av opplysninger'!$B$5*Y973</f>
        <v>0</v>
      </c>
      <c r="AE973" s="1">
        <f>'Innlegging av opplysninger'!$B$5*Z973</f>
        <v>14903.463899999999</v>
      </c>
      <c r="AF973" s="1">
        <f>'Innlegging av opplysninger'!$B$5*AA973</f>
        <v>13548.603545454544</v>
      </c>
      <c r="AG973" s="1"/>
      <c r="AH973" s="1">
        <f>'Innlegging av opplysninger'!$C$11*SUM(X973:AG973)</f>
        <v>43526.574708381821</v>
      </c>
      <c r="AI973" s="1">
        <f>'Innlegging av opplysninger'!$C$13*(((X973+Z973+AC973+AE973)*Data!M973)+(Z973+AE973)*(1-Data!M973)*1.8/12+Y973+AD973+AA973+AB973+AF973+AG973)</f>
        <v>7086.2278591472714</v>
      </c>
      <c r="AJ973" s="1">
        <f>'Innlegging av opplysninger'!$C$13*((X973+Z973+AC973+AE973)*(1-Data!M973)-(Z973+AE973)*(1-Data!M973)*1.8/12)</f>
        <v>52476.453320743625</v>
      </c>
      <c r="AK973" s="83">
        <f t="shared" si="154"/>
        <v>578000</v>
      </c>
      <c r="AL973" s="83">
        <f t="shared" si="155"/>
        <v>177000</v>
      </c>
      <c r="AM973" s="83">
        <f t="shared" si="156"/>
        <v>613000</v>
      </c>
    </row>
    <row r="974" spans="1:39">
      <c r="A974" t="str">
        <f t="shared" si="150"/>
        <v>3045Undervisning</v>
      </c>
      <c r="B974" s="6" t="str">
        <f>Data!A974</f>
        <v>3045</v>
      </c>
      <c r="C974" s="7" t="str">
        <f>Data!B974</f>
        <v>Sigdal kommune</v>
      </c>
      <c r="D974" s="7" t="str">
        <f>Data!C974</f>
        <v>Undervisning</v>
      </c>
      <c r="E974" s="1">
        <f>Data!D974</f>
        <v>54.763799999999982</v>
      </c>
      <c r="F974" s="1">
        <f>Data!E974+Data!F974</f>
        <v>47968.05226871281</v>
      </c>
      <c r="G974" s="1">
        <f>Data!G974</f>
        <v>0.81495440418670761</v>
      </c>
      <c r="H974" s="1">
        <f t="shared" si="151"/>
        <v>28657230.772727277</v>
      </c>
      <c r="I974" s="1">
        <f t="shared" si="152"/>
        <v>486.87272727272727</v>
      </c>
      <c r="J974" s="1">
        <f t="shared" si="153"/>
        <v>3438926.1174545456</v>
      </c>
      <c r="K974" s="1">
        <f>'Innlegging av opplysninger'!$B$4*H974</f>
        <v>3725440.000454546</v>
      </c>
      <c r="L974" s="1"/>
      <c r="M974" s="1">
        <f>'Innlegging av opplysninger'!$B$5*H974</f>
        <v>3754097.2312272736</v>
      </c>
      <c r="N974" s="1">
        <f>'Innlegging av opplysninger'!$B$5*I974</f>
        <v>63.780327272727277</v>
      </c>
      <c r="O974" s="1">
        <f>'Innlegging av opplysninger'!$B$5*J974</f>
        <v>450499.32138654549</v>
      </c>
      <c r="P974" s="1">
        <f>'Innlegging av opplysninger'!$B$5*K974</f>
        <v>488032.64005954552</v>
      </c>
      <c r="Q974" s="1"/>
      <c r="R974" s="1">
        <f>'Innlegging av opplysninger'!$C$11*SUM(H974:Q974)</f>
        <v>1539561.5159818425</v>
      </c>
      <c r="S974" s="1">
        <f>'Innlegging av opplysninger'!$C$13*(((H974+J974+M974+O974)*Data!H974)+(J974+O974)*(1-Data!H974)*1.8/12+I974+N974+K974+L974+P974+Q974)</f>
        <v>265844.21499170369</v>
      </c>
      <c r="T974" s="1">
        <f>'Innlegging av opplysninger'!$C$13*((H974+J974+M974+O974)*(1-Data!H974)-(J974+O974)*(1-Data!H974)*1.8/12)</f>
        <v>1840924.1752992386</v>
      </c>
      <c r="U974" s="1">
        <f>Data!I974</f>
        <v>8.8963999999999999</v>
      </c>
      <c r="V974" s="1">
        <f>Data!J974+Data!K974</f>
        <v>49406.039896287635</v>
      </c>
      <c r="W974" s="1">
        <f>Data!L974</f>
        <v>0</v>
      </c>
      <c r="X974" s="1">
        <f t="shared" si="157"/>
        <v>4794937.0181818176</v>
      </c>
      <c r="Y974" s="100">
        <f t="shared" si="158"/>
        <v>0</v>
      </c>
      <c r="Z974" s="100">
        <f t="shared" si="159"/>
        <v>685675.99359999981</v>
      </c>
      <c r="AA974" s="100">
        <f>'Innlegging av opplysninger'!$B$4*X974</f>
        <v>623341.81236363633</v>
      </c>
      <c r="AB974" s="1"/>
      <c r="AC974" s="1">
        <f>'Innlegging av opplysninger'!$B$5*X974</f>
        <v>628136.74938181811</v>
      </c>
      <c r="AD974" s="1">
        <f>'Innlegging av opplysninger'!$B$5*Y974</f>
        <v>0</v>
      </c>
      <c r="AE974" s="1">
        <f>'Innlegging av opplysninger'!$B$5*Z974</f>
        <v>89823.555161599972</v>
      </c>
      <c r="AF974" s="1">
        <f>'Innlegging av opplysninger'!$B$5*AA974</f>
        <v>81657.777419636361</v>
      </c>
      <c r="AG974" s="1"/>
      <c r="AH974" s="1">
        <f>'Innlegging av opplysninger'!$C$11*SUM(X974:AG974)</f>
        <v>262335.77043212327</v>
      </c>
      <c r="AI974" s="1">
        <f>'Innlegging av opplysninger'!$C$13*(((X974+Z974+AC974+AE974)*Data!M974)+(Z974+AE974)*(1-Data!M974)*1.8/12+Y974+AD974+AA974+AB974+AF974+AG974)</f>
        <v>48071.951528695019</v>
      </c>
      <c r="AJ974" s="1">
        <f>'Innlegging av opplysninger'!$C$13*((X974+Z974+AC974+AE974)*(1-Data!M974)-(Z974+AE974)*(1-Data!M974)*1.8/12)</f>
        <v>310913.83958894742</v>
      </c>
      <c r="AK974" s="83">
        <f t="shared" si="154"/>
        <v>1802000</v>
      </c>
      <c r="AL974" s="83">
        <f t="shared" si="155"/>
        <v>314000</v>
      </c>
      <c r="AM974" s="83">
        <f t="shared" si="156"/>
        <v>2152000</v>
      </c>
    </row>
    <row r="975" spans="1:39">
      <c r="A975" t="str">
        <f t="shared" si="150"/>
        <v>3045Barnehager</v>
      </c>
      <c r="B975" s="6" t="str">
        <f>Data!A975</f>
        <v>3045</v>
      </c>
      <c r="C975" s="7" t="str">
        <f>Data!B975</f>
        <v>Sigdal kommune</v>
      </c>
      <c r="D975" s="7" t="str">
        <f>Data!C975</f>
        <v>Barnehager</v>
      </c>
      <c r="E975" s="1">
        <f>Data!D975</f>
        <v>0.68700000000000006</v>
      </c>
      <c r="F975" s="1">
        <f>Data!E975+Data!F975</f>
        <v>0</v>
      </c>
      <c r="G975" s="1">
        <f>Data!G975</f>
        <v>0</v>
      </c>
      <c r="H975" s="1">
        <f t="shared" si="151"/>
        <v>0</v>
      </c>
      <c r="I975" s="1">
        <f t="shared" si="152"/>
        <v>0</v>
      </c>
      <c r="J975" s="1">
        <f t="shared" si="153"/>
        <v>0</v>
      </c>
      <c r="K975" s="1">
        <f>'Innlegging av opplysninger'!$B$4*H975</f>
        <v>0</v>
      </c>
      <c r="L975" s="1"/>
      <c r="M975" s="1">
        <f>'Innlegging av opplysninger'!$B$5*H975</f>
        <v>0</v>
      </c>
      <c r="N975" s="1">
        <f>'Innlegging av opplysninger'!$B$5*I975</f>
        <v>0</v>
      </c>
      <c r="O975" s="1">
        <f>'Innlegging av opplysninger'!$B$5*J975</f>
        <v>0</v>
      </c>
      <c r="P975" s="1">
        <f>'Innlegging av opplysninger'!$B$5*K975</f>
        <v>0</v>
      </c>
      <c r="Q975" s="1"/>
      <c r="R975" s="1">
        <f>'Innlegging av opplysninger'!$C$11*SUM(H975:Q975)</f>
        <v>0</v>
      </c>
      <c r="S975" s="1">
        <f>'Innlegging av opplysninger'!$C$13*(((H975+J975+M975+O975)*Data!H975)+(J975+O975)*(1-Data!H975)*1.8/12+I975+N975+K975+L975+P975+Q975)</f>
        <v>0</v>
      </c>
      <c r="T975" s="1">
        <f>'Innlegging av opplysninger'!$C$13*((H975+J975+M975+O975)*(1-Data!H975)-(J975+O975)*(1-Data!H975)*1.8/12)</f>
        <v>0</v>
      </c>
      <c r="U975" s="1">
        <f>Data!I975</f>
        <v>0</v>
      </c>
      <c r="V975" s="1">
        <f>Data!J975+Data!K975</f>
        <v>0</v>
      </c>
      <c r="W975" s="1">
        <f>Data!L975</f>
        <v>0</v>
      </c>
      <c r="X975" s="1">
        <f t="shared" si="157"/>
        <v>0</v>
      </c>
      <c r="Y975" s="100">
        <f t="shared" si="158"/>
        <v>0</v>
      </c>
      <c r="Z975" s="100">
        <f t="shared" si="159"/>
        <v>0</v>
      </c>
      <c r="AA975" s="100">
        <f>'Innlegging av opplysninger'!$B$4*X975</f>
        <v>0</v>
      </c>
      <c r="AB975" s="1"/>
      <c r="AC975" s="1">
        <f>'Innlegging av opplysninger'!$B$5*X975</f>
        <v>0</v>
      </c>
      <c r="AD975" s="1">
        <f>'Innlegging av opplysninger'!$B$5*Y975</f>
        <v>0</v>
      </c>
      <c r="AE975" s="1">
        <f>'Innlegging av opplysninger'!$B$5*Z975</f>
        <v>0</v>
      </c>
      <c r="AF975" s="1">
        <f>'Innlegging av opplysninger'!$B$5*AA975</f>
        <v>0</v>
      </c>
      <c r="AG975" s="1"/>
      <c r="AH975" s="1">
        <f>'Innlegging av opplysninger'!$C$11*SUM(X975:AG975)</f>
        <v>0</v>
      </c>
      <c r="AI975" s="1">
        <f>'Innlegging av opplysninger'!$C$13*(((X975+Z975+AC975+AE975)*Data!M975)+(Z975+AE975)*(1-Data!M975)*1.8/12+Y975+AD975+AA975+AB975+AF975+AG975)</f>
        <v>0</v>
      </c>
      <c r="AJ975" s="1">
        <f>'Innlegging av opplysninger'!$C$13*((X975+Z975+AC975+AE975)*(1-Data!M975)-(Z975+AE975)*(1-Data!M975)*1.8/12)</f>
        <v>0</v>
      </c>
      <c r="AK975" s="83">
        <f t="shared" si="154"/>
        <v>0</v>
      </c>
      <c r="AL975" s="83">
        <f t="shared" si="155"/>
        <v>0</v>
      </c>
      <c r="AM975" s="83">
        <f t="shared" si="156"/>
        <v>0</v>
      </c>
    </row>
    <row r="976" spans="1:39">
      <c r="A976" t="str">
        <f t="shared" si="150"/>
        <v>3045Helse/pleie/omsorg</v>
      </c>
      <c r="B976" s="6" t="str">
        <f>Data!A976</f>
        <v>3045</v>
      </c>
      <c r="C976" s="7" t="str">
        <f>Data!B976</f>
        <v>Sigdal kommune</v>
      </c>
      <c r="D976" s="7" t="str">
        <f>Data!C976</f>
        <v>Helse/pleie/omsorg</v>
      </c>
      <c r="E976" s="1">
        <f>Data!D976</f>
        <v>114.87470000000002</v>
      </c>
      <c r="F976" s="1">
        <f>Data!E976+Data!F976</f>
        <v>46403.839690839915</v>
      </c>
      <c r="G976" s="1">
        <f>Data!G976</f>
        <v>900.52735719875625</v>
      </c>
      <c r="H976" s="1">
        <f t="shared" si="151"/>
        <v>58152296.327272668</v>
      </c>
      <c r="I976" s="1">
        <f t="shared" si="152"/>
        <v>1128521.5636363633</v>
      </c>
      <c r="J976" s="1">
        <f t="shared" si="153"/>
        <v>7113698.1469090832</v>
      </c>
      <c r="K976" s="1">
        <f>'Innlegging av opplysninger'!$B$4*H976</f>
        <v>7559798.5225454476</v>
      </c>
      <c r="L976" s="1"/>
      <c r="M976" s="1">
        <f>'Innlegging av opplysninger'!$B$5*H976</f>
        <v>7617950.81887272</v>
      </c>
      <c r="N976" s="1">
        <f>'Innlegging av opplysninger'!$B$5*I976</f>
        <v>147836.32483636358</v>
      </c>
      <c r="O976" s="1">
        <f>'Innlegging av opplysninger'!$B$5*J976</f>
        <v>931894.45724508993</v>
      </c>
      <c r="P976" s="1">
        <f>'Innlegging av opplysninger'!$B$5*K976</f>
        <v>990333.60645345366</v>
      </c>
      <c r="Q976" s="1"/>
      <c r="R976" s="1">
        <f>'Innlegging av opplysninger'!$C$11*SUM(H976:Q976)</f>
        <v>3178408.5311753051</v>
      </c>
      <c r="S976" s="1">
        <f>'Innlegging av opplysninger'!$C$13*(((H976+J976+M976+O976)*Data!H976)+(J976+O976)*(1-Data!H976)*1.8/12+I976+N976+K976+L976+P976+Q976)</f>
        <v>595301.92258798075</v>
      </c>
      <c r="T976" s="1">
        <f>'Innlegging av opplysninger'!$C$13*((H976+J976+M976+O976)*(1-Data!H976)-(J976+O976)*(1-Data!H976)*1.8/12)</f>
        <v>3754099.2253361209</v>
      </c>
      <c r="U976" s="1">
        <f>Data!I976</f>
        <v>22.813700000000001</v>
      </c>
      <c r="V976" s="1">
        <f>Data!J976+Data!K976</f>
        <v>45558.162054671826</v>
      </c>
      <c r="W976" s="1">
        <f>Data!L976</f>
        <v>1397.9411493970724</v>
      </c>
      <c r="X976" s="1">
        <f t="shared" si="157"/>
        <v>11338366.272727272</v>
      </c>
      <c r="Y976" s="100">
        <f t="shared" si="158"/>
        <v>347915.01818181807</v>
      </c>
      <c r="Z976" s="100">
        <f t="shared" si="159"/>
        <v>1671138.2245999996</v>
      </c>
      <c r="AA976" s="100">
        <f>'Innlegging av opplysninger'!$B$4*X976</f>
        <v>1473987.6154545452</v>
      </c>
      <c r="AB976" s="1"/>
      <c r="AC976" s="1">
        <f>'Innlegging av opplysninger'!$B$5*X976</f>
        <v>1485325.9817272727</v>
      </c>
      <c r="AD976" s="1">
        <f>'Innlegging av opplysninger'!$B$5*Y976</f>
        <v>45576.867381818171</v>
      </c>
      <c r="AE976" s="1">
        <f>'Innlegging av opplysninger'!$B$5*Z976</f>
        <v>218919.10742259995</v>
      </c>
      <c r="AF976" s="1">
        <f>'Innlegging av opplysninger'!$B$5*AA976</f>
        <v>193092.37762454542</v>
      </c>
      <c r="AG976" s="1"/>
      <c r="AH976" s="1">
        <f>'Innlegging av opplysninger'!$C$11*SUM(X976:AG976)</f>
        <v>637424.21567455505</v>
      </c>
      <c r="AI976" s="1">
        <f>'Innlegging av opplysninger'!$C$13*(((X976+Z976+AC976+AE976)*Data!M976)+(Z976+AE976)*(1-Data!M976)*1.8/12+Y976+AD976+AA976+AB976+AF976+AG976)</f>
        <v>121892.18487919806</v>
      </c>
      <c r="AJ976" s="1">
        <f>'Innlegging av opplysninger'!$C$13*((X976+Z976+AC976+AE976)*(1-Data!M976)-(Z976+AE976)*(1-Data!M976)*1.8/12)</f>
        <v>750372.53130703513</v>
      </c>
      <c r="AK976" s="83">
        <f t="shared" si="154"/>
        <v>3816000</v>
      </c>
      <c r="AL976" s="83">
        <f t="shared" si="155"/>
        <v>717000</v>
      </c>
      <c r="AM976" s="83">
        <f t="shared" si="156"/>
        <v>4504000</v>
      </c>
    </row>
    <row r="977" spans="1:39">
      <c r="A977" t="str">
        <f t="shared" si="150"/>
        <v>3045Samferdsel og teknikk</v>
      </c>
      <c r="B977" s="6" t="str">
        <f>Data!A977</f>
        <v>3045</v>
      </c>
      <c r="C977" s="7" t="str">
        <f>Data!B977</f>
        <v>Sigdal kommune</v>
      </c>
      <c r="D977" s="7" t="str">
        <f>Data!C977</f>
        <v>Samferdsel og teknikk</v>
      </c>
      <c r="E977" s="1">
        <f>Data!D977</f>
        <v>11.2</v>
      </c>
      <c r="F977" s="1">
        <f>Data!E977+Data!F977</f>
        <v>51921.33928571429</v>
      </c>
      <c r="G977" s="1">
        <f>Data!G977</f>
        <v>0</v>
      </c>
      <c r="H977" s="1">
        <f t="shared" si="151"/>
        <v>6343843.6363636358</v>
      </c>
      <c r="I977" s="1">
        <f t="shared" si="152"/>
        <v>0</v>
      </c>
      <c r="J977" s="1">
        <f t="shared" si="153"/>
        <v>761261.23636363621</v>
      </c>
      <c r="K977" s="1">
        <f>'Innlegging av opplysninger'!$B$4*H977</f>
        <v>824699.67272727273</v>
      </c>
      <c r="L977" s="1"/>
      <c r="M977" s="1">
        <f>'Innlegging av opplysninger'!$B$5*H977</f>
        <v>831043.51636363636</v>
      </c>
      <c r="N977" s="1">
        <f>'Innlegging av opplysninger'!$B$5*I977</f>
        <v>0</v>
      </c>
      <c r="O977" s="1">
        <f>'Innlegging av opplysninger'!$B$5*J977</f>
        <v>99725.221963636344</v>
      </c>
      <c r="P977" s="1">
        <f>'Innlegging av opplysninger'!$B$5*K977</f>
        <v>108035.65712727273</v>
      </c>
      <c r="Q977" s="1"/>
      <c r="R977" s="1">
        <f>'Innlegging av opplysninger'!$C$11*SUM(H977:Q977)</f>
        <v>340807.13975454541</v>
      </c>
      <c r="S977" s="1">
        <f>'Innlegging av opplysninger'!$C$13*(((H977+J977+M977+O977)*Data!H977)+(J977+O977)*(1-Data!H977)*1.8/12+I977+N977+K977+L977+P977+Q977)</f>
        <v>64965.597294850908</v>
      </c>
      <c r="T977" s="1">
        <f>'Innlegging av opplysninger'!$C$13*((H977+J977+M977+O977)*(1-Data!H977)-(J977+O977)*(1-Data!H977)*1.8/12)</f>
        <v>401402.06763242185</v>
      </c>
      <c r="U977" s="1">
        <f>Data!I977</f>
        <v>4.9000000000000004</v>
      </c>
      <c r="V977" s="1">
        <f>Data!J977+Data!K977</f>
        <v>48507.789115646257</v>
      </c>
      <c r="W977" s="1">
        <f>Data!L977</f>
        <v>0</v>
      </c>
      <c r="X977" s="1">
        <f t="shared" si="157"/>
        <v>2592961.8181818184</v>
      </c>
      <c r="Y977" s="100">
        <f t="shared" si="158"/>
        <v>0</v>
      </c>
      <c r="Z977" s="100">
        <f t="shared" si="159"/>
        <v>370793.54</v>
      </c>
      <c r="AA977" s="100">
        <f>'Innlegging av opplysninger'!$B$4*X977</f>
        <v>337085.03636363638</v>
      </c>
      <c r="AB977" s="1"/>
      <c r="AC977" s="1">
        <f>'Innlegging av opplysninger'!$B$5*X977</f>
        <v>339677.99818181823</v>
      </c>
      <c r="AD977" s="1">
        <f>'Innlegging av opplysninger'!$B$5*Y977</f>
        <v>0</v>
      </c>
      <c r="AE977" s="1">
        <f>'Innlegging av opplysninger'!$B$5*Z977</f>
        <v>48573.953739999997</v>
      </c>
      <c r="AF977" s="1">
        <f>'Innlegging av opplysninger'!$B$5*AA977</f>
        <v>44158.139763636369</v>
      </c>
      <c r="AG977" s="1"/>
      <c r="AH977" s="1">
        <f>'Innlegging av opplysninger'!$C$11*SUM(X977:AG977)</f>
        <v>141863.51847677454</v>
      </c>
      <c r="AI977" s="1">
        <f>'Innlegging av opplysninger'!$C$13*(((X977+Z977+AC977+AE977)*Data!M977)+(Z977+AE977)*(1-Data!M977)*1.8/12+Y977+AD977+AA977+AB977+AF977+AG977)</f>
        <v>28075.017233923638</v>
      </c>
      <c r="AJ977" s="1">
        <f>'Innlegging av opplysninger'!$C$13*((X977+Z977+AC977+AE977)*(1-Data!M977)-(Z977+AE977)*(1-Data!M977)*1.8/12)</f>
        <v>166054.00805008362</v>
      </c>
      <c r="AK977" s="83">
        <f t="shared" si="154"/>
        <v>483000</v>
      </c>
      <c r="AL977" s="83">
        <f t="shared" si="155"/>
        <v>93000</v>
      </c>
      <c r="AM977" s="83">
        <f t="shared" si="156"/>
        <v>567000</v>
      </c>
    </row>
    <row r="978" spans="1:39">
      <c r="A978" t="str">
        <f t="shared" si="150"/>
        <v>3045Annet</v>
      </c>
      <c r="B978" s="6" t="str">
        <f>Data!A978</f>
        <v>3045</v>
      </c>
      <c r="C978" s="7" t="str">
        <f>Data!B978</f>
        <v>Sigdal kommune</v>
      </c>
      <c r="D978" s="7" t="str">
        <f>Data!C978</f>
        <v>Annet</v>
      </c>
      <c r="E978" s="1">
        <f>Data!D978</f>
        <v>4.3</v>
      </c>
      <c r="F978" s="1">
        <f>Data!E978+Data!F978</f>
        <v>0</v>
      </c>
      <c r="G978" s="1">
        <f>Data!G978</f>
        <v>0</v>
      </c>
      <c r="H978" s="1">
        <f t="shared" si="151"/>
        <v>0</v>
      </c>
      <c r="I978" s="1">
        <f t="shared" si="152"/>
        <v>0</v>
      </c>
      <c r="J978" s="1">
        <f t="shared" si="153"/>
        <v>0</v>
      </c>
      <c r="K978" s="1">
        <f>'Innlegging av opplysninger'!$B$4*H978</f>
        <v>0</v>
      </c>
      <c r="L978" s="1"/>
      <c r="M978" s="1">
        <f>'Innlegging av opplysninger'!$B$5*H978</f>
        <v>0</v>
      </c>
      <c r="N978" s="1">
        <f>'Innlegging av opplysninger'!$B$5*I978</f>
        <v>0</v>
      </c>
      <c r="O978" s="1">
        <f>'Innlegging av opplysninger'!$B$5*J978</f>
        <v>0</v>
      </c>
      <c r="P978" s="1">
        <f>'Innlegging av opplysninger'!$B$5*K978</f>
        <v>0</v>
      </c>
      <c r="Q978" s="1"/>
      <c r="R978" s="1">
        <f>'Innlegging av opplysninger'!$C$11*SUM(H978:Q978)</f>
        <v>0</v>
      </c>
      <c r="S978" s="1">
        <f>'Innlegging av opplysninger'!$C$13*(((H978+J978+M978+O978)*Data!H978)+(J978+O978)*(1-Data!H978)*1.8/12+I978+N978+K978+L978+P978+Q978)</f>
        <v>0</v>
      </c>
      <c r="T978" s="1">
        <f>'Innlegging av opplysninger'!$C$13*((H978+J978+M978+O978)*(1-Data!H978)-(J978+O978)*(1-Data!H978)*1.8/12)</f>
        <v>0</v>
      </c>
      <c r="U978" s="1">
        <f>Data!I978</f>
        <v>0</v>
      </c>
      <c r="V978" s="1">
        <f>Data!J978+Data!K978</f>
        <v>0</v>
      </c>
      <c r="W978" s="1">
        <f>Data!L978</f>
        <v>0</v>
      </c>
      <c r="X978" s="1">
        <f t="shared" si="157"/>
        <v>0</v>
      </c>
      <c r="Y978" s="100">
        <f t="shared" si="158"/>
        <v>0</v>
      </c>
      <c r="Z978" s="100">
        <f t="shared" si="159"/>
        <v>0</v>
      </c>
      <c r="AA978" s="100">
        <f>'Innlegging av opplysninger'!$B$4*X978</f>
        <v>0</v>
      </c>
      <c r="AB978" s="1"/>
      <c r="AC978" s="1">
        <f>'Innlegging av opplysninger'!$B$5*X978</f>
        <v>0</v>
      </c>
      <c r="AD978" s="1">
        <f>'Innlegging av opplysninger'!$B$5*Y978</f>
        <v>0</v>
      </c>
      <c r="AE978" s="1">
        <f>'Innlegging av opplysninger'!$B$5*Z978</f>
        <v>0</v>
      </c>
      <c r="AF978" s="1">
        <f>'Innlegging av opplysninger'!$B$5*AA978</f>
        <v>0</v>
      </c>
      <c r="AG978" s="1"/>
      <c r="AH978" s="1">
        <f>'Innlegging av opplysninger'!$C$11*SUM(X978:AG978)</f>
        <v>0</v>
      </c>
      <c r="AI978" s="1">
        <f>'Innlegging av opplysninger'!$C$13*(((X978+Z978+AC978+AE978)*Data!M978)+(Z978+AE978)*(1-Data!M978)*1.8/12+Y978+AD978+AA978+AB978+AF978+AG978)</f>
        <v>0</v>
      </c>
      <c r="AJ978" s="1">
        <f>'Innlegging av opplysninger'!$C$13*((X978+Z978+AC978+AE978)*(1-Data!M978)-(Z978+AE978)*(1-Data!M978)*1.8/12)</f>
        <v>0</v>
      </c>
      <c r="AK978" s="83">
        <f t="shared" si="154"/>
        <v>0</v>
      </c>
      <c r="AL978" s="83">
        <f t="shared" si="155"/>
        <v>0</v>
      </c>
      <c r="AM978" s="83">
        <f t="shared" si="156"/>
        <v>0</v>
      </c>
    </row>
    <row r="979" spans="1:39">
      <c r="A979" t="str">
        <f t="shared" si="150"/>
        <v>3046Alle</v>
      </c>
      <c r="B979" s="6" t="str">
        <f>Data!A979</f>
        <v>3046</v>
      </c>
      <c r="C979" s="7" t="str">
        <f>Data!B979</f>
        <v>Krødsherad kommune</v>
      </c>
      <c r="D979" s="7" t="str">
        <f>Data!C979</f>
        <v>Alle</v>
      </c>
      <c r="E979" s="1">
        <f>Data!D979</f>
        <v>146.04750000000001</v>
      </c>
      <c r="F979" s="1">
        <f>Data!E979+Data!F979</f>
        <v>47571.414349212864</v>
      </c>
      <c r="G979" s="1">
        <f>Data!G979</f>
        <v>480.89532515106401</v>
      </c>
      <c r="H979" s="1">
        <f t="shared" si="151"/>
        <v>75792939.678181812</v>
      </c>
      <c r="I979" s="1">
        <f t="shared" si="152"/>
        <v>766184.29090909124</v>
      </c>
      <c r="J979" s="1">
        <f t="shared" si="153"/>
        <v>9187094.8762909081</v>
      </c>
      <c r="K979" s="1">
        <f>'Innlegging av opplysninger'!$B$4*H979</f>
        <v>9853082.1581636351</v>
      </c>
      <c r="L979" s="1"/>
      <c r="M979" s="1">
        <f>'Innlegging av opplysninger'!$B$5*H979</f>
        <v>9928875.0978418179</v>
      </c>
      <c r="N979" s="1">
        <f>'Innlegging av opplysninger'!$B$5*I979</f>
        <v>100370.14210909096</v>
      </c>
      <c r="O979" s="1">
        <f>'Innlegging av opplysninger'!$B$5*J979</f>
        <v>1203509.428794109</v>
      </c>
      <c r="P979" s="1">
        <f>'Innlegging av opplysninger'!$B$5*K979</f>
        <v>1290753.7627194363</v>
      </c>
      <c r="Q979" s="1"/>
      <c r="R979" s="1">
        <f>'Innlegging av opplysninger'!$C$11*SUM(H979:Q979)</f>
        <v>4108666.7585303765</v>
      </c>
      <c r="S979" s="1">
        <f>'Innlegging av opplysninger'!$C$13*(((H979+J979+M979+O979)*Data!H979)+(J979+O979)*(1-Data!H979)*1.8/12+I979+N979+K979+L979+P979+Q979)</f>
        <v>790739.43553150981</v>
      </c>
      <c r="T979" s="1">
        <f>'Innlegging av opplysninger'!$C$13*((H979+J979+M979+O979)*(1-Data!H979)-(J979+O979)*(1-Data!H979)*1.8/12)</f>
        <v>4831646.655089004</v>
      </c>
      <c r="U979" s="1">
        <f>Data!I979</f>
        <v>18.427499999999998</v>
      </c>
      <c r="V979" s="1">
        <f>Data!J979+Data!K979</f>
        <v>48432.686700131148</v>
      </c>
      <c r="W979" s="1">
        <f>Data!L979</f>
        <v>434.08764075430742</v>
      </c>
      <c r="X979" s="1">
        <f t="shared" si="157"/>
        <v>9736290.9181818161</v>
      </c>
      <c r="Y979" s="100">
        <f t="shared" si="158"/>
        <v>87263.45454545453</v>
      </c>
      <c r="Z979" s="100">
        <f t="shared" si="159"/>
        <v>1404768.2752999996</v>
      </c>
      <c r="AA979" s="100">
        <f>'Innlegging av opplysninger'!$B$4*X979</f>
        <v>1265717.8193636362</v>
      </c>
      <c r="AB979" s="1"/>
      <c r="AC979" s="1">
        <f>'Innlegging av opplysninger'!$B$5*X979</f>
        <v>1275454.1102818178</v>
      </c>
      <c r="AD979" s="1">
        <f>'Innlegging av opplysninger'!$B$5*Y979</f>
        <v>11431.512545454543</v>
      </c>
      <c r="AE979" s="1">
        <f>'Innlegging av opplysninger'!$B$5*Z979</f>
        <v>184024.64406429997</v>
      </c>
      <c r="AF979" s="1">
        <f>'Innlegging av opplysninger'!$B$5*AA979</f>
        <v>165809.03433663634</v>
      </c>
      <c r="AG979" s="1"/>
      <c r="AH979" s="1">
        <f>'Innlegging av opplysninger'!$C$11*SUM(X979:AG979)</f>
        <v>536968.87120752642</v>
      </c>
      <c r="AI979" s="1">
        <f>'Innlegging av opplysninger'!$C$13*(((X979+Z979+AC979+AE979)*Data!M979)+(Z979+AE979)*(1-Data!M979)*1.8/12+Y979+AD979+AA979+AB979+AF979+AG979)</f>
        <v>96334.652450663634</v>
      </c>
      <c r="AJ979" s="1">
        <f>'Innlegging av opplysninger'!$C$13*((X979+Z979+AC979+AE979)*(1-Data!M979)-(Z979+AE979)*(1-Data!M979)*1.8/12)</f>
        <v>638464.85551753035</v>
      </c>
      <c r="AK979" s="83">
        <f t="shared" si="154"/>
        <v>4646000</v>
      </c>
      <c r="AL979" s="83">
        <f t="shared" si="155"/>
        <v>887000</v>
      </c>
      <c r="AM979" s="83">
        <f t="shared" si="156"/>
        <v>5470000</v>
      </c>
    </row>
    <row r="980" spans="1:39">
      <c r="A980" t="str">
        <f t="shared" si="150"/>
        <v>3046Administrasjon</v>
      </c>
      <c r="B980" s="6" t="str">
        <f>Data!A980</f>
        <v>3046</v>
      </c>
      <c r="C980" s="7" t="str">
        <f>Data!B980</f>
        <v>Krødsherad kommune</v>
      </c>
      <c r="D980" s="7" t="str">
        <f>Data!C980</f>
        <v>Administrasjon</v>
      </c>
      <c r="E980" s="1">
        <f>Data!D980</f>
        <v>13.5</v>
      </c>
      <c r="F980" s="1">
        <f>Data!E980+Data!F980</f>
        <v>56962.079012345683</v>
      </c>
      <c r="G980" s="1">
        <f>Data!G980</f>
        <v>0</v>
      </c>
      <c r="H980" s="1">
        <f t="shared" si="151"/>
        <v>8388960.7272727285</v>
      </c>
      <c r="I980" s="1">
        <f t="shared" si="152"/>
        <v>0</v>
      </c>
      <c r="J980" s="1">
        <f t="shared" si="153"/>
        <v>1006675.2872727273</v>
      </c>
      <c r="K980" s="1">
        <f>'Innlegging av opplysninger'!$B$4*H980</f>
        <v>1090564.8945454548</v>
      </c>
      <c r="L980" s="1"/>
      <c r="M980" s="1">
        <f>'Innlegging av opplysninger'!$B$5*H980</f>
        <v>1098953.8552727276</v>
      </c>
      <c r="N980" s="1">
        <f>'Innlegging av opplysninger'!$B$5*I980</f>
        <v>0</v>
      </c>
      <c r="O980" s="1">
        <f>'Innlegging av opplysninger'!$B$5*J980</f>
        <v>131874.46263272729</v>
      </c>
      <c r="P980" s="1">
        <f>'Innlegging av opplysninger'!$B$5*K980</f>
        <v>142864.00118545457</v>
      </c>
      <c r="Q980" s="1"/>
      <c r="R980" s="1">
        <f>'Innlegging av opplysninger'!$C$11*SUM(H980:Q980)</f>
        <v>450675.94267090911</v>
      </c>
      <c r="S980" s="1">
        <f>'Innlegging av opplysninger'!$C$13*(((H980+J980+M980+O980)*Data!H980)+(J980+O980)*(1-Data!H980)*1.8/12+I980+N980+K980+L980+P980+Q980)</f>
        <v>132353.41783713162</v>
      </c>
      <c r="T980" s="1">
        <f>'Innlegging av opplysninger'!$C$13*((H980+J980+M980+O980)*(1-Data!H980)-(J980+O980)*(1-Data!H980)*1.8/12)</f>
        <v>484361.03002832283</v>
      </c>
      <c r="U980" s="1">
        <f>Data!I980</f>
        <v>1.8</v>
      </c>
      <c r="V980" s="1">
        <f>Data!J980+Data!K980</f>
        <v>62086.342592592591</v>
      </c>
      <c r="W980" s="1">
        <f>Data!L980</f>
        <v>0</v>
      </c>
      <c r="X980" s="1">
        <f t="shared" si="157"/>
        <v>1219150</v>
      </c>
      <c r="Y980" s="100">
        <f t="shared" si="158"/>
        <v>0</v>
      </c>
      <c r="Z980" s="100">
        <f t="shared" si="159"/>
        <v>174338.44999999998</v>
      </c>
      <c r="AA980" s="100">
        <f>'Innlegging av opplysninger'!$B$4*X980</f>
        <v>158489.5</v>
      </c>
      <c r="AB980" s="1"/>
      <c r="AC980" s="1">
        <f>'Innlegging av opplysninger'!$B$5*X980</f>
        <v>159708.65</v>
      </c>
      <c r="AD980" s="1">
        <f>'Innlegging av opplysninger'!$B$5*Y980</f>
        <v>0</v>
      </c>
      <c r="AE980" s="1">
        <f>'Innlegging av opplysninger'!$B$5*Z980</f>
        <v>22838.336949999997</v>
      </c>
      <c r="AF980" s="1">
        <f>'Innlegging av opplysninger'!$B$5*AA980</f>
        <v>20762.124500000002</v>
      </c>
      <c r="AG980" s="1"/>
      <c r="AH980" s="1">
        <f>'Innlegging av opplysninger'!$C$11*SUM(X980:AG980)</f>
        <v>66700.908335099986</v>
      </c>
      <c r="AI980" s="1">
        <f>'Innlegging av opplysninger'!$C$13*(((X980+Z980+AC980+AE980)*Data!M980)+(Z980+AE980)*(1-Data!M980)*1.8/12+Y980+AD980+AA980+AB980+AF980+AG980)</f>
        <v>12140.318057924727</v>
      </c>
      <c r="AJ980" s="1">
        <f>'Innlegging av opplysninger'!$C$13*((X980+Z980+AC980+AE980)*(1-Data!M980)-(Z980+AE980)*(1-Data!M980)*1.8/12)</f>
        <v>79134.609137475258</v>
      </c>
      <c r="AK980" s="83">
        <f t="shared" si="154"/>
        <v>517000</v>
      </c>
      <c r="AL980" s="83">
        <f t="shared" si="155"/>
        <v>144000</v>
      </c>
      <c r="AM980" s="83">
        <f t="shared" si="156"/>
        <v>563000</v>
      </c>
    </row>
    <row r="981" spans="1:39">
      <c r="A981" t="str">
        <f t="shared" si="150"/>
        <v>3046Undervisning</v>
      </c>
      <c r="B981" s="6" t="str">
        <f>Data!A981</f>
        <v>3046</v>
      </c>
      <c r="C981" s="7" t="str">
        <f>Data!B981</f>
        <v>Krødsherad kommune</v>
      </c>
      <c r="D981" s="7" t="str">
        <f>Data!C981</f>
        <v>Undervisning</v>
      </c>
      <c r="E981" s="1">
        <f>Data!D981</f>
        <v>39.585099999999997</v>
      </c>
      <c r="F981" s="1">
        <f>Data!E981+Data!F981</f>
        <v>48043.853326967292</v>
      </c>
      <c r="G981" s="1">
        <f>Data!G981</f>
        <v>27.017236283349039</v>
      </c>
      <c r="H981" s="1">
        <f t="shared" si="151"/>
        <v>20747135.327272721</v>
      </c>
      <c r="I981" s="1">
        <f t="shared" si="152"/>
        <v>11667.054545454543</v>
      </c>
      <c r="J981" s="1">
        <f t="shared" si="153"/>
        <v>2491056.285818181</v>
      </c>
      <c r="K981" s="1">
        <f>'Innlegging av opplysninger'!$B$4*H981</f>
        <v>2697127.5925454539</v>
      </c>
      <c r="L981" s="1"/>
      <c r="M981" s="1">
        <f>'Innlegging av opplysninger'!$B$5*H981</f>
        <v>2717874.7278727265</v>
      </c>
      <c r="N981" s="1">
        <f>'Innlegging av opplysninger'!$B$5*I981</f>
        <v>1528.3841454545452</v>
      </c>
      <c r="O981" s="1">
        <f>'Innlegging av opplysninger'!$B$5*J981</f>
        <v>326328.37344218174</v>
      </c>
      <c r="P981" s="1">
        <f>'Innlegging av opplysninger'!$B$5*K981</f>
        <v>353323.71462345449</v>
      </c>
      <c r="Q981" s="1"/>
      <c r="R981" s="1">
        <f>'Innlegging av opplysninger'!$C$11*SUM(H981:Q981)</f>
        <v>1115149.5754900938</v>
      </c>
      <c r="S981" s="1">
        <f>'Innlegging av opplysninger'!$C$13*(((H981+J981+M981+O981)*Data!H981)+(J981+O981)*(1-Data!H981)*1.8/12+I981+N981+K981+L981+P981+Q981)</f>
        <v>190827.95798620282</v>
      </c>
      <c r="T981" s="1">
        <f>'Innlegging av opplysninger'!$C$13*((H981+J981+M981+O981)*(1-Data!H981)-(J981+O981)*(1-Data!H981)*1.8/12)</f>
        <v>1335166.1979476095</v>
      </c>
      <c r="U981" s="1">
        <f>Data!I981</f>
        <v>3</v>
      </c>
      <c r="V981" s="1">
        <f>Data!J981+Data!K981</f>
        <v>49318.777777777774</v>
      </c>
      <c r="W981" s="1">
        <f>Data!L981</f>
        <v>0</v>
      </c>
      <c r="X981" s="1">
        <f t="shared" si="157"/>
        <v>1614069.0909090908</v>
      </c>
      <c r="Y981" s="100">
        <f t="shared" si="158"/>
        <v>0</v>
      </c>
      <c r="Z981" s="100">
        <f t="shared" si="159"/>
        <v>230811.87999999998</v>
      </c>
      <c r="AA981" s="100">
        <f>'Innlegging av opplysninger'!$B$4*X981</f>
        <v>209828.98181818181</v>
      </c>
      <c r="AB981" s="1"/>
      <c r="AC981" s="1">
        <f>'Innlegging av opplysninger'!$B$5*X981</f>
        <v>211443.0509090909</v>
      </c>
      <c r="AD981" s="1">
        <f>'Innlegging av opplysninger'!$B$5*Y981</f>
        <v>0</v>
      </c>
      <c r="AE981" s="1">
        <f>'Innlegging av opplysninger'!$B$5*Z981</f>
        <v>30236.356279999996</v>
      </c>
      <c r="AF981" s="1">
        <f>'Innlegging av opplysninger'!$B$5*AA981</f>
        <v>27487.596618181818</v>
      </c>
      <c r="AG981" s="1"/>
      <c r="AH981" s="1">
        <f>'Innlegging av opplysninger'!$C$11*SUM(X981:AG981)</f>
        <v>88307.32434831273</v>
      </c>
      <c r="AI981" s="1">
        <f>'Innlegging av opplysninger'!$C$13*(((X981+Z981+AC981+AE981)*Data!M981)+(Z981+AE981)*(1-Data!M981)*1.8/12+Y981+AD981+AA981+AB981+AF981+AG981)</f>
        <v>15318.675598043996</v>
      </c>
      <c r="AJ981" s="1">
        <f>'Innlegging av opplysninger'!$C$13*((X981+Z981+AC981+AE981)*(1-Data!M981)-(Z981+AE981)*(1-Data!M981)*1.8/12)</f>
        <v>105522.92614175234</v>
      </c>
      <c r="AK981" s="83">
        <f t="shared" si="154"/>
        <v>1203000</v>
      </c>
      <c r="AL981" s="83">
        <f t="shared" si="155"/>
        <v>206000</v>
      </c>
      <c r="AM981" s="83">
        <f t="shared" si="156"/>
        <v>1441000</v>
      </c>
    </row>
    <row r="982" spans="1:39">
      <c r="A982" t="str">
        <f t="shared" si="150"/>
        <v>3046Barnehager</v>
      </c>
      <c r="B982" s="6" t="str">
        <f>Data!A982</f>
        <v>3046</v>
      </c>
      <c r="C982" s="7" t="str">
        <f>Data!B982</f>
        <v>Krødsherad kommune</v>
      </c>
      <c r="D982" s="7" t="str">
        <f>Data!C982</f>
        <v>Barnehager</v>
      </c>
      <c r="E982" s="1">
        <f>Data!D982</f>
        <v>24.653099999999998</v>
      </c>
      <c r="F982" s="1">
        <f>Data!E982+Data!F982</f>
        <v>41878.469239162623</v>
      </c>
      <c r="G982" s="1">
        <f>Data!G982</f>
        <v>0</v>
      </c>
      <c r="H982" s="1">
        <f t="shared" si="151"/>
        <v>11262917.345454544</v>
      </c>
      <c r="I982" s="1">
        <f t="shared" si="152"/>
        <v>0</v>
      </c>
      <c r="J982" s="1">
        <f t="shared" si="153"/>
        <v>1351550.0814545453</v>
      </c>
      <c r="K982" s="1">
        <f>'Innlegging av opplysninger'!$B$4*H982</f>
        <v>1464179.2549090907</v>
      </c>
      <c r="L982" s="1"/>
      <c r="M982" s="1">
        <f>'Innlegging av opplysninger'!$B$5*H982</f>
        <v>1475442.1722545454</v>
      </c>
      <c r="N982" s="1">
        <f>'Innlegging av opplysninger'!$B$5*I982</f>
        <v>0</v>
      </c>
      <c r="O982" s="1">
        <f>'Innlegging av opplysninger'!$B$5*J982</f>
        <v>177053.06067054544</v>
      </c>
      <c r="P982" s="1">
        <f>'Innlegging av opplysninger'!$B$5*K982</f>
        <v>191807.48239309088</v>
      </c>
      <c r="Q982" s="1"/>
      <c r="R982" s="1">
        <f>'Innlegging av opplysninger'!$C$11*SUM(H982:Q982)</f>
        <v>605072.07709118177</v>
      </c>
      <c r="S982" s="1">
        <f>'Innlegging av opplysninger'!$C$13*(((H982+J982+M982+O982)*Data!H982)+(J982+O982)*(1-Data!H982)*1.8/12+I982+N982+K982+L982+P982+Q982)</f>
        <v>98034.414848289147</v>
      </c>
      <c r="T982" s="1">
        <f>'Innlegging av opplysninger'!$C$13*((H982+J982+M982+O982)*(1-Data!H982)-(J982+O982)*(1-Data!H982)*1.8/12)</f>
        <v>729958.95380280167</v>
      </c>
      <c r="U982" s="1">
        <f>Data!I982</f>
        <v>3.58</v>
      </c>
      <c r="V982" s="1">
        <f>Data!J982+Data!K982</f>
        <v>45961.266294227185</v>
      </c>
      <c r="W982" s="1">
        <f>Data!L982</f>
        <v>0</v>
      </c>
      <c r="X982" s="1">
        <f t="shared" si="157"/>
        <v>1794996.3636363635</v>
      </c>
      <c r="Y982" s="100">
        <f t="shared" si="158"/>
        <v>0</v>
      </c>
      <c r="Z982" s="100">
        <f t="shared" si="159"/>
        <v>256684.47999999995</v>
      </c>
      <c r="AA982" s="100">
        <f>'Innlegging av opplysninger'!$B$4*X982</f>
        <v>233349.52727272725</v>
      </c>
      <c r="AB982" s="1"/>
      <c r="AC982" s="1">
        <f>'Innlegging av opplysninger'!$B$5*X982</f>
        <v>235144.52363636362</v>
      </c>
      <c r="AD982" s="1">
        <f>'Innlegging av opplysninger'!$B$5*Y982</f>
        <v>0</v>
      </c>
      <c r="AE982" s="1">
        <f>'Innlegging av opplysninger'!$B$5*Z982</f>
        <v>33625.666879999997</v>
      </c>
      <c r="AF982" s="1">
        <f>'Innlegging av opplysninger'!$B$5*AA982</f>
        <v>30568.788072727271</v>
      </c>
      <c r="AG982" s="1"/>
      <c r="AH982" s="1">
        <f>'Innlegging av opplysninger'!$C$11*SUM(X982:AG982)</f>
        <v>98206.035280930882</v>
      </c>
      <c r="AI982" s="1">
        <f>'Innlegging av opplysninger'!$C$13*(((X982+Z982+AC982+AE982)*Data!M982)+(Z982+AE982)*(1-Data!M982)*1.8/12+Y982+AD982+AA982+AB982+AF982+AG982)</f>
        <v>18131.171427961086</v>
      </c>
      <c r="AJ982" s="1">
        <f>'Innlegging av opplysninger'!$C$13*((X982+Z982+AC982+AE982)*(1-Data!M982)-(Z982+AE982)*(1-Data!M982)*1.8/12)</f>
        <v>116256.03474594436</v>
      </c>
      <c r="AK982" s="83">
        <f t="shared" si="154"/>
        <v>703000</v>
      </c>
      <c r="AL982" s="83">
        <f t="shared" si="155"/>
        <v>116000</v>
      </c>
      <c r="AM982" s="83">
        <f t="shared" si="156"/>
        <v>846000</v>
      </c>
    </row>
    <row r="983" spans="1:39">
      <c r="A983" t="str">
        <f t="shared" si="150"/>
        <v>3046Helse/pleie/omsorg</v>
      </c>
      <c r="B983" s="6" t="str">
        <f>Data!A983</f>
        <v>3046</v>
      </c>
      <c r="C983" s="7" t="str">
        <f>Data!B983</f>
        <v>Krødsherad kommune</v>
      </c>
      <c r="D983" s="7" t="str">
        <f>Data!C983</f>
        <v>Helse/pleie/omsorg</v>
      </c>
      <c r="E983" s="1">
        <f>Data!D983</f>
        <v>55.609299999999998</v>
      </c>
      <c r="F983" s="1">
        <f>Data!E983+Data!F983</f>
        <v>46280.41488563962</v>
      </c>
      <c r="G983" s="1">
        <f>Data!G983</f>
        <v>1158.0942396325795</v>
      </c>
      <c r="H983" s="1">
        <f t="shared" si="151"/>
        <v>28075870.641818173</v>
      </c>
      <c r="I983" s="1">
        <f t="shared" si="152"/>
        <v>702554.29090909078</v>
      </c>
      <c r="J983" s="1">
        <f t="shared" si="153"/>
        <v>3453410.9919272712</v>
      </c>
      <c r="K983" s="1">
        <f>'Innlegging av opplysninger'!$B$4*H983</f>
        <v>3649863.1834363625</v>
      </c>
      <c r="L983" s="1"/>
      <c r="M983" s="1">
        <f>'Innlegging av opplysninger'!$B$5*H983</f>
        <v>3677939.0540781808</v>
      </c>
      <c r="N983" s="1">
        <f>'Innlegging av opplysninger'!$B$5*I983</f>
        <v>92034.6121090909</v>
      </c>
      <c r="O983" s="1">
        <f>'Innlegging av opplysninger'!$B$5*J983</f>
        <v>452396.83994247258</v>
      </c>
      <c r="P983" s="1">
        <f>'Innlegging av opplysninger'!$B$5*K983</f>
        <v>478132.07703016349</v>
      </c>
      <c r="Q983" s="1"/>
      <c r="R983" s="1">
        <f>'Innlegging av opplysninger'!$C$11*SUM(H983:Q983)</f>
        <v>1542123.6642675304</v>
      </c>
      <c r="S983" s="1">
        <f>'Innlegging av opplysninger'!$C$13*(((H983+J983+M983+O983)*Data!H983)+(J983+O983)*(1-Data!H983)*1.8/12+I983+N983+K983+L983+P983+Q983)</f>
        <v>287842.30228917056</v>
      </c>
      <c r="T983" s="1">
        <f>'Innlegging av opplysninger'!$C$13*((H983+J983+M983+O983)*(1-Data!H983)-(J983+O983)*(1-Data!H983)*1.8/12)</f>
        <v>1822432.1856558712</v>
      </c>
      <c r="U983" s="1">
        <f>Data!I983</f>
        <v>6.9474999999999998</v>
      </c>
      <c r="V983" s="1">
        <f>Data!J983+Data!K983</f>
        <v>46022.754108192399</v>
      </c>
      <c r="W983" s="1">
        <f>Data!L983</f>
        <v>1151.370996761425</v>
      </c>
      <c r="X983" s="1">
        <f t="shared" si="157"/>
        <v>3488106.3727272726</v>
      </c>
      <c r="Y983" s="100">
        <f t="shared" si="158"/>
        <v>87263.45454545453</v>
      </c>
      <c r="Z983" s="100">
        <f t="shared" si="159"/>
        <v>511277.88529999997</v>
      </c>
      <c r="AA983" s="100">
        <f>'Innlegging av opplysninger'!$B$4*X983</f>
        <v>453453.82845454547</v>
      </c>
      <c r="AB983" s="1"/>
      <c r="AC983" s="1">
        <f>'Innlegging av opplysninger'!$B$5*X983</f>
        <v>456941.93482727272</v>
      </c>
      <c r="AD983" s="1">
        <f>'Innlegging av opplysninger'!$B$5*Y983</f>
        <v>11431.512545454543</v>
      </c>
      <c r="AE983" s="1">
        <f>'Innlegging av opplysninger'!$B$5*Z983</f>
        <v>66977.402974299999</v>
      </c>
      <c r="AF983" s="1">
        <f>'Innlegging av opplysninger'!$B$5*AA983</f>
        <v>59402.451527545461</v>
      </c>
      <c r="AG983" s="1"/>
      <c r="AH983" s="1">
        <f>'Innlegging av opplysninger'!$C$11*SUM(X983:AG983)</f>
        <v>195124.48403027013</v>
      </c>
      <c r="AI983" s="1">
        <f>'Innlegging av opplysninger'!$C$13*(((X983+Z983+AC983+AE983)*Data!M983)+(Z983+AE983)*(1-Data!M983)*1.8/12+Y983+AD983+AA983+AB983+AF983+AG983)</f>
        <v>36311.056096335531</v>
      </c>
      <c r="AJ983" s="1">
        <f>'Innlegging av opplysninger'!$C$13*((X983+Z983+AC983+AE983)*(1-Data!M983)-(Z983+AE983)*(1-Data!M983)*1.8/12)</f>
        <v>230701.39573456038</v>
      </c>
      <c r="AK983" s="83">
        <f t="shared" si="154"/>
        <v>1737000</v>
      </c>
      <c r="AL983" s="83">
        <f t="shared" si="155"/>
        <v>324000</v>
      </c>
      <c r="AM983" s="83">
        <f t="shared" si="156"/>
        <v>2053000</v>
      </c>
    </row>
    <row r="984" spans="1:39">
      <c r="A984" t="str">
        <f t="shared" si="150"/>
        <v>3046Samferdsel og teknikk</v>
      </c>
      <c r="B984" s="6" t="str">
        <f>Data!A984</f>
        <v>3046</v>
      </c>
      <c r="C984" s="7" t="str">
        <f>Data!B984</f>
        <v>Krødsherad kommune</v>
      </c>
      <c r="D984" s="7" t="str">
        <f>Data!C984</f>
        <v>Samferdsel og teknikk</v>
      </c>
      <c r="E984" s="1">
        <f>Data!D984</f>
        <v>8.3999999999999986</v>
      </c>
      <c r="F984" s="1">
        <f>Data!E984+Data!F984</f>
        <v>52083.206349206346</v>
      </c>
      <c r="G984" s="1">
        <f>Data!G984</f>
        <v>388.24523809523816</v>
      </c>
      <c r="H984" s="1">
        <f t="shared" si="151"/>
        <v>4772715.6363636348</v>
      </c>
      <c r="I984" s="1">
        <f t="shared" si="152"/>
        <v>35577.381818181821</v>
      </c>
      <c r="J984" s="1">
        <f t="shared" si="153"/>
        <v>576995.16218181793</v>
      </c>
      <c r="K984" s="1">
        <f>'Innlegging av opplysninger'!$B$4*H984</f>
        <v>620453.0327272726</v>
      </c>
      <c r="L984" s="1"/>
      <c r="M984" s="1">
        <f>'Innlegging av opplysninger'!$B$5*H984</f>
        <v>625225.7483636362</v>
      </c>
      <c r="N984" s="1">
        <f>'Innlegging av opplysninger'!$B$5*I984</f>
        <v>4660.6370181818183</v>
      </c>
      <c r="O984" s="1">
        <f>'Innlegging av opplysninger'!$B$5*J984</f>
        <v>75586.36624581815</v>
      </c>
      <c r="P984" s="1">
        <f>'Innlegging av opplysninger'!$B$5*K984</f>
        <v>81279.347287272714</v>
      </c>
      <c r="Q984" s="1"/>
      <c r="R984" s="1">
        <f>'Innlegging av opplysninger'!$C$11*SUM(H984:Q984)</f>
        <v>258114.74585622101</v>
      </c>
      <c r="S984" s="1">
        <f>'Innlegging av opplysninger'!$C$13*(((H984+J984+M984+O984)*Data!H984)+(J984+O984)*(1-Data!H984)*1.8/12+I984+N984+K984+L984+P984+Q984)</f>
        <v>43672.596661982825</v>
      </c>
      <c r="T984" s="1">
        <f>'Innlegging av opplysninger'!$C$13*((H984+J984+M984+O984)*(1-Data!H984)-(J984+O984)*(1-Data!H984)*1.8/12)</f>
        <v>309537.05556231958</v>
      </c>
      <c r="U984" s="1">
        <f>Data!I984</f>
        <v>1.9999999999999998</v>
      </c>
      <c r="V984" s="1">
        <f>Data!J984+Data!K984</f>
        <v>45033.333333333343</v>
      </c>
      <c r="W984" s="1">
        <f>Data!L984</f>
        <v>0</v>
      </c>
      <c r="X984" s="1">
        <f t="shared" si="157"/>
        <v>982545.45454545459</v>
      </c>
      <c r="Y984" s="100">
        <f t="shared" si="158"/>
        <v>0</v>
      </c>
      <c r="Z984" s="100">
        <f t="shared" si="159"/>
        <v>140504</v>
      </c>
      <c r="AA984" s="100">
        <f>'Innlegging av opplysninger'!$B$4*X984</f>
        <v>127730.9090909091</v>
      </c>
      <c r="AB984" s="1"/>
      <c r="AC984" s="1">
        <f>'Innlegging av opplysninger'!$B$5*X984</f>
        <v>128713.45454545456</v>
      </c>
      <c r="AD984" s="1">
        <f>'Innlegging av opplysninger'!$B$5*Y984</f>
        <v>0</v>
      </c>
      <c r="AE984" s="1">
        <f>'Innlegging av opplysninger'!$B$5*Z984</f>
        <v>18406.024000000001</v>
      </c>
      <c r="AF984" s="1">
        <f>'Innlegging av opplysninger'!$B$5*AA984</f>
        <v>16732.749090909092</v>
      </c>
      <c r="AG984" s="1"/>
      <c r="AH984" s="1">
        <f>'Innlegging av opplysninger'!$C$11*SUM(X984:AG984)</f>
        <v>53756.038468363637</v>
      </c>
      <c r="AI984" s="1">
        <f>'Innlegging av opplysninger'!$C$13*(((X984+Z984+AC984+AE984)*Data!M984)+(Z984+AE984)*(1-Data!M984)*1.8/12+Y984+AD984+AA984+AB984+AF984+AG984)</f>
        <v>8751.6084126545466</v>
      </c>
      <c r="AJ984" s="1">
        <f>'Innlegging av opplysninger'!$C$13*((X984+Z984+AC984+AE984)*(1-Data!M984)-(Z984+AE984)*(1-Data!M984)*1.8/12)</f>
        <v>64809.286333527278</v>
      </c>
      <c r="AK984" s="83">
        <f t="shared" si="154"/>
        <v>312000</v>
      </c>
      <c r="AL984" s="83">
        <f t="shared" si="155"/>
        <v>52000</v>
      </c>
      <c r="AM984" s="83">
        <f t="shared" si="156"/>
        <v>374000</v>
      </c>
    </row>
    <row r="985" spans="1:39">
      <c r="A985" t="str">
        <f t="shared" si="150"/>
        <v>3046Annet</v>
      </c>
      <c r="B985" s="6" t="str">
        <f>Data!A985</f>
        <v>3046</v>
      </c>
      <c r="C985" s="7" t="str">
        <f>Data!B985</f>
        <v>Krødsherad kommune</v>
      </c>
      <c r="D985" s="7" t="str">
        <f>Data!C985</f>
        <v>Annet</v>
      </c>
      <c r="E985" s="1">
        <f>Data!D985</f>
        <v>4.3000000000000007</v>
      </c>
      <c r="F985" s="1">
        <f>Data!E985+Data!F985</f>
        <v>0</v>
      </c>
      <c r="G985" s="1">
        <f>Data!G985</f>
        <v>0</v>
      </c>
      <c r="H985" s="1">
        <f t="shared" si="151"/>
        <v>0</v>
      </c>
      <c r="I985" s="1">
        <f t="shared" si="152"/>
        <v>0</v>
      </c>
      <c r="J985" s="1">
        <f t="shared" si="153"/>
        <v>0</v>
      </c>
      <c r="K985" s="1">
        <f>'Innlegging av opplysninger'!$B$4*H985</f>
        <v>0</v>
      </c>
      <c r="L985" s="1"/>
      <c r="M985" s="1">
        <f>'Innlegging av opplysninger'!$B$5*H985</f>
        <v>0</v>
      </c>
      <c r="N985" s="1">
        <f>'Innlegging av opplysninger'!$B$5*I985</f>
        <v>0</v>
      </c>
      <c r="O985" s="1">
        <f>'Innlegging av opplysninger'!$B$5*J985</f>
        <v>0</v>
      </c>
      <c r="P985" s="1">
        <f>'Innlegging av opplysninger'!$B$5*K985</f>
        <v>0</v>
      </c>
      <c r="Q985" s="1"/>
      <c r="R985" s="1">
        <f>'Innlegging av opplysninger'!$C$11*SUM(H985:Q985)</f>
        <v>0</v>
      </c>
      <c r="S985" s="1">
        <f>'Innlegging av opplysninger'!$C$13*(((H985+J985+M985+O985)*Data!H985)+(J985+O985)*(1-Data!H985)*1.8/12+I985+N985+K985+L985+P985+Q985)</f>
        <v>0</v>
      </c>
      <c r="T985" s="1">
        <f>'Innlegging av opplysninger'!$C$13*((H985+J985+M985+O985)*(1-Data!H985)-(J985+O985)*(1-Data!H985)*1.8/12)</f>
        <v>0</v>
      </c>
      <c r="U985" s="1">
        <f>Data!I985</f>
        <v>0</v>
      </c>
      <c r="V985" s="1">
        <f>Data!J985+Data!K985</f>
        <v>0</v>
      </c>
      <c r="W985" s="1">
        <f>Data!L985</f>
        <v>0</v>
      </c>
      <c r="X985" s="1">
        <f t="shared" si="157"/>
        <v>0</v>
      </c>
      <c r="Y985" s="100">
        <f t="shared" si="158"/>
        <v>0</v>
      </c>
      <c r="Z985" s="100">
        <f t="shared" si="159"/>
        <v>0</v>
      </c>
      <c r="AA985" s="100">
        <f>'Innlegging av opplysninger'!$B$4*X985</f>
        <v>0</v>
      </c>
      <c r="AB985" s="1"/>
      <c r="AC985" s="1">
        <f>'Innlegging av opplysninger'!$B$5*X985</f>
        <v>0</v>
      </c>
      <c r="AD985" s="1">
        <f>'Innlegging av opplysninger'!$B$5*Y985</f>
        <v>0</v>
      </c>
      <c r="AE985" s="1">
        <f>'Innlegging av opplysninger'!$B$5*Z985</f>
        <v>0</v>
      </c>
      <c r="AF985" s="1">
        <f>'Innlegging av opplysninger'!$B$5*AA985</f>
        <v>0</v>
      </c>
      <c r="AG985" s="1"/>
      <c r="AH985" s="1">
        <f>'Innlegging av opplysninger'!$C$11*SUM(X985:AG985)</f>
        <v>0</v>
      </c>
      <c r="AI985" s="1">
        <f>'Innlegging av opplysninger'!$C$13*(((X985+Z985+AC985+AE985)*Data!M985)+(Z985+AE985)*(1-Data!M985)*1.8/12+Y985+AD985+AA985+AB985+AF985+AG985)</f>
        <v>0</v>
      </c>
      <c r="AJ985" s="1">
        <f>'Innlegging av opplysninger'!$C$13*((X985+Z985+AC985+AE985)*(1-Data!M985)-(Z985+AE985)*(1-Data!M985)*1.8/12)</f>
        <v>0</v>
      </c>
      <c r="AK985" s="83">
        <f t="shared" si="154"/>
        <v>0</v>
      </c>
      <c r="AL985" s="83">
        <f t="shared" si="155"/>
        <v>0</v>
      </c>
      <c r="AM985" s="83">
        <f t="shared" si="156"/>
        <v>0</v>
      </c>
    </row>
    <row r="986" spans="1:39">
      <c r="A986" t="str">
        <f t="shared" si="150"/>
        <v>3047Alle</v>
      </c>
      <c r="B986" s="6" t="str">
        <f>Data!A986</f>
        <v>3047</v>
      </c>
      <c r="C986" s="7" t="str">
        <f>Data!B986</f>
        <v>Modum kommune</v>
      </c>
      <c r="D986" s="7" t="str">
        <f>Data!C986</f>
        <v>Alle</v>
      </c>
      <c r="E986" s="1">
        <f>Data!D986</f>
        <v>916.88821200465054</v>
      </c>
      <c r="F986" s="1">
        <f>Data!E986+Data!F986</f>
        <v>46473.836177488985</v>
      </c>
      <c r="G986" s="1">
        <f>Data!G986</f>
        <v>378.25208728743166</v>
      </c>
      <c r="H986" s="1">
        <f t="shared" si="151"/>
        <v>464850682.44845361</v>
      </c>
      <c r="I986" s="1">
        <f t="shared" si="152"/>
        <v>3783435.0545454565</v>
      </c>
      <c r="J986" s="1">
        <f t="shared" si="153"/>
        <v>56236094.100359887</v>
      </c>
      <c r="K986" s="1">
        <f>'Innlegging av opplysninger'!$B$4*H986</f>
        <v>60430588.718298972</v>
      </c>
      <c r="L986" s="1"/>
      <c r="M986" s="1">
        <f>'Innlegging av opplysninger'!$B$5*H986</f>
        <v>60895439.400747426</v>
      </c>
      <c r="N986" s="1">
        <f>'Innlegging av opplysninger'!$B$5*I986</f>
        <v>495629.9921454548</v>
      </c>
      <c r="O986" s="1">
        <f>'Innlegging av opplysninger'!$B$5*J986</f>
        <v>7366928.3271471458</v>
      </c>
      <c r="P986" s="1">
        <f>'Innlegging av opplysninger'!$B$5*K986</f>
        <v>7916407.1220971653</v>
      </c>
      <c r="Q986" s="1"/>
      <c r="R986" s="1">
        <f>'Innlegging av opplysninger'!$C$11*SUM(H986:Q986)</f>
        <v>25155057.79622421</v>
      </c>
      <c r="S986" s="1">
        <f>'Innlegging av opplysninger'!$C$13*(((H986+J986+M986+O986)*Data!H986)+(J986+O986)*(1-Data!H986)*1.8/12+I986+N986+K986+L986+P986+Q986)</f>
        <v>4723533.7300566016</v>
      </c>
      <c r="T986" s="1">
        <f>'Innlegging av opplysninger'!$C$13*((H986+J986+M986+O986)*(1-Data!H986)-(J986+O986)*(1-Data!H986)*1.8/12)</f>
        <v>29699176.938460737</v>
      </c>
      <c r="U986" s="1">
        <f>Data!I986</f>
        <v>106.38219999999997</v>
      </c>
      <c r="V986" s="1">
        <f>Data!J986+Data!K986</f>
        <v>47587.184483557096</v>
      </c>
      <c r="W986" s="1">
        <f>Data!L986</f>
        <v>683.66493642733496</v>
      </c>
      <c r="X986" s="1">
        <f t="shared" si="157"/>
        <v>55226502.296363629</v>
      </c>
      <c r="Y986" s="100">
        <f t="shared" si="158"/>
        <v>793415.78181818186</v>
      </c>
      <c r="Z986" s="100">
        <f t="shared" si="159"/>
        <v>8010848.2851799987</v>
      </c>
      <c r="AA986" s="100">
        <f>'Innlegging av opplysninger'!$B$4*X986</f>
        <v>7179445.2985272724</v>
      </c>
      <c r="AB986" s="1"/>
      <c r="AC986" s="1">
        <f>'Innlegging av opplysninger'!$B$5*X986</f>
        <v>7234671.8008236354</v>
      </c>
      <c r="AD986" s="1">
        <f>'Innlegging av opplysninger'!$B$5*Y986</f>
        <v>103937.46741818183</v>
      </c>
      <c r="AE986" s="1">
        <f>'Innlegging av opplysninger'!$B$5*Z986</f>
        <v>1049421.1253585799</v>
      </c>
      <c r="AF986" s="1">
        <f>'Innlegging av opplysninger'!$B$5*AA986</f>
        <v>940507.33410707267</v>
      </c>
      <c r="AG986" s="1"/>
      <c r="AH986" s="1">
        <f>'Innlegging av opplysninger'!$C$11*SUM(X986:AG986)</f>
        <v>3060472.4768046685</v>
      </c>
      <c r="AI986" s="1">
        <f>'Innlegging av opplysninger'!$C$13*(((X986+Z986+AC986+AE986)*Data!M986)+(Z986+AE986)*(1-Data!M986)*1.8/12+Y986+AD986+AA986+AB986+AF986+AG986)</f>
        <v>635782.62915179564</v>
      </c>
      <c r="AJ986" s="1">
        <f>'Innlegging av opplysninger'!$C$13*((X986+Z986+AC986+AE986)*(1-Data!M986)-(Z986+AE986)*(1-Data!M986)*1.8/12)</f>
        <v>3552232.3391072247</v>
      </c>
      <c r="AK986" s="83">
        <f t="shared" si="154"/>
        <v>28216000</v>
      </c>
      <c r="AL986" s="83">
        <f t="shared" si="155"/>
        <v>5359000</v>
      </c>
      <c r="AM986" s="83">
        <f t="shared" si="156"/>
        <v>33251000</v>
      </c>
    </row>
    <row r="987" spans="1:39">
      <c r="A987" t="str">
        <f t="shared" si="150"/>
        <v>3047Administrasjon</v>
      </c>
      <c r="B987" s="6" t="str">
        <f>Data!A987</f>
        <v>3047</v>
      </c>
      <c r="C987" s="7" t="str">
        <f>Data!B987</f>
        <v>Modum kommune</v>
      </c>
      <c r="D987" s="7" t="str">
        <f>Data!C987</f>
        <v>Administrasjon</v>
      </c>
      <c r="E987" s="1">
        <f>Data!D987</f>
        <v>38.9</v>
      </c>
      <c r="F987" s="1">
        <f>Data!E987+Data!F987</f>
        <v>54411.099485861167</v>
      </c>
      <c r="G987" s="1">
        <f>Data!G987</f>
        <v>8.8794344473007722</v>
      </c>
      <c r="H987" s="1">
        <f t="shared" si="151"/>
        <v>23090092.036363628</v>
      </c>
      <c r="I987" s="1">
        <f t="shared" si="152"/>
        <v>3768.1090909090908</v>
      </c>
      <c r="J987" s="1">
        <f t="shared" si="153"/>
        <v>2771263.2174545443</v>
      </c>
      <c r="K987" s="1">
        <f>'Innlegging av opplysninger'!$B$4*H987</f>
        <v>3001711.9647272718</v>
      </c>
      <c r="L987" s="1"/>
      <c r="M987" s="1">
        <f>'Innlegging av opplysninger'!$B$5*H987</f>
        <v>3024802.0567636355</v>
      </c>
      <c r="N987" s="1">
        <f>'Innlegging av opplysninger'!$B$5*I987</f>
        <v>493.62229090909091</v>
      </c>
      <c r="O987" s="1">
        <f>'Innlegging av opplysninger'!$B$5*J987</f>
        <v>363035.48148654529</v>
      </c>
      <c r="P987" s="1">
        <f>'Innlegging av opplysninger'!$B$5*K987</f>
        <v>393224.26737927261</v>
      </c>
      <c r="Q987" s="1"/>
      <c r="R987" s="1">
        <f>'Innlegging av opplysninger'!$C$11*SUM(H987:Q987)</f>
        <v>1240638.8487111551</v>
      </c>
      <c r="S987" s="1">
        <f>'Innlegging av opplysninger'!$C$13*(((H987+J987+M987+O987)*Data!H987)+(J987+O987)*(1-Data!H987)*1.8/12+I987+N987+K987+L987+P987+Q987)</f>
        <v>343905.8592332672</v>
      </c>
      <c r="T987" s="1">
        <f>'Innlegging av opplysninger'!$C$13*((H987+J987+M987+O987)*(1-Data!H987)-(J987+O987)*(1-Data!H987)*1.8/12)</f>
        <v>1353810.4600556819</v>
      </c>
      <c r="U987" s="1">
        <f>Data!I987</f>
        <v>7.495000000000001</v>
      </c>
      <c r="V987" s="1">
        <f>Data!J987+Data!K987</f>
        <v>57861.346453191007</v>
      </c>
      <c r="W987" s="1">
        <f>Data!L987</f>
        <v>0</v>
      </c>
      <c r="X987" s="1">
        <f t="shared" si="157"/>
        <v>4730954.0909090908</v>
      </c>
      <c r="Y987" s="100">
        <f t="shared" si="158"/>
        <v>0</v>
      </c>
      <c r="Z987" s="100">
        <f t="shared" si="159"/>
        <v>676526.43499999994</v>
      </c>
      <c r="AA987" s="100">
        <f>'Innlegging av opplysninger'!$B$4*X987</f>
        <v>615024.03181818186</v>
      </c>
      <c r="AB987" s="1"/>
      <c r="AC987" s="1">
        <f>'Innlegging av opplysninger'!$B$5*X987</f>
        <v>619754.98590909096</v>
      </c>
      <c r="AD987" s="1">
        <f>'Innlegging av opplysninger'!$B$5*Y987</f>
        <v>0</v>
      </c>
      <c r="AE987" s="1">
        <f>'Innlegging av opplysninger'!$B$5*Z987</f>
        <v>88624.962984999991</v>
      </c>
      <c r="AF987" s="1">
        <f>'Innlegging av opplysninger'!$B$5*AA987</f>
        <v>80568.148168181826</v>
      </c>
      <c r="AG987" s="1"/>
      <c r="AH987" s="1">
        <f>'Innlegging av opplysninger'!$C$11*SUM(X987:AG987)</f>
        <v>258835.20088200271</v>
      </c>
      <c r="AI987" s="1">
        <f>'Innlegging av opplysninger'!$C$13*(((X987+Z987+AC987+AE987)*Data!M987)+(Z987+AE987)*(1-Data!M987)*1.8/12+Y987+AD987+AA987+AB987+AF987+AG987)</f>
        <v>73045.352415228816</v>
      </c>
      <c r="AJ987" s="1">
        <f>'Innlegging av opplysninger'!$C$13*((X987+Z987+AC987+AE987)*(1-Data!M987)-(Z987+AE987)*(1-Data!M987)*1.8/12)</f>
        <v>281150.18563382752</v>
      </c>
      <c r="AK987" s="83">
        <f t="shared" si="154"/>
        <v>1499000</v>
      </c>
      <c r="AL987" s="83">
        <f t="shared" si="155"/>
        <v>417000</v>
      </c>
      <c r="AM987" s="83">
        <f t="shared" si="156"/>
        <v>1635000</v>
      </c>
    </row>
    <row r="988" spans="1:39">
      <c r="A988" t="str">
        <f t="shared" si="150"/>
        <v>3047Undervisning</v>
      </c>
      <c r="B988" s="6" t="str">
        <f>Data!A988</f>
        <v>3047</v>
      </c>
      <c r="C988" s="7" t="str">
        <f>Data!B988</f>
        <v>Modum kommune</v>
      </c>
      <c r="D988" s="7" t="str">
        <f>Data!C988</f>
        <v>Undervisning</v>
      </c>
      <c r="E988" s="1">
        <f>Data!D988</f>
        <v>281.70080000000007</v>
      </c>
      <c r="F988" s="1">
        <f>Data!E988+Data!F988</f>
        <v>47786.391502171769</v>
      </c>
      <c r="G988" s="1">
        <f>Data!G988</f>
        <v>4.0263996410375817</v>
      </c>
      <c r="H988" s="1">
        <f t="shared" si="151"/>
        <v>146852342.34845445</v>
      </c>
      <c r="I988" s="1">
        <f t="shared" si="152"/>
        <v>12373.527272727271</v>
      </c>
      <c r="J988" s="1">
        <f t="shared" si="153"/>
        <v>17623765.905087262</v>
      </c>
      <c r="K988" s="1">
        <f>'Innlegging av opplysninger'!$B$4*H988</f>
        <v>19090804.50529908</v>
      </c>
      <c r="L988" s="1"/>
      <c r="M988" s="1">
        <f>'Innlegging av opplysninger'!$B$5*H988</f>
        <v>19237656.847647533</v>
      </c>
      <c r="N988" s="1">
        <f>'Innlegging av opplysninger'!$B$5*I988</f>
        <v>1620.9320727272725</v>
      </c>
      <c r="O988" s="1">
        <f>'Innlegging av opplysninger'!$B$5*J988</f>
        <v>2308713.3335664314</v>
      </c>
      <c r="P988" s="1">
        <f>'Innlegging av opplysninger'!$B$5*K988</f>
        <v>2500895.3901941795</v>
      </c>
      <c r="Q988" s="1"/>
      <c r="R988" s="1">
        <f>'Innlegging av opplysninger'!$C$11*SUM(H988:Q988)</f>
        <v>7889870.5660045864</v>
      </c>
      <c r="S988" s="1">
        <f>'Innlegging av opplysninger'!$C$13*(((H988+J988+M988+O988)*Data!H988)+(J988+O988)*(1-Data!H988)*1.8/12+I988+N988+K988+L988+P988+Q988)</f>
        <v>1418627.4543149231</v>
      </c>
      <c r="T988" s="1">
        <f>'Innlegging av opplysninger'!$C$13*((H988+J988+M988+O988)*(1-Data!H988)-(J988+O988)*(1-Data!H988)*1.8/12)</f>
        <v>9378037.5307439845</v>
      </c>
      <c r="U988" s="1">
        <f>Data!I988</f>
        <v>19.176000000000002</v>
      </c>
      <c r="V988" s="1">
        <f>Data!J988+Data!K988</f>
        <v>48425.335862536507</v>
      </c>
      <c r="W988" s="1">
        <f>Data!L988</f>
        <v>0</v>
      </c>
      <c r="X988" s="1">
        <f t="shared" si="157"/>
        <v>10130228.07818182</v>
      </c>
      <c r="Y988" s="100">
        <f t="shared" si="158"/>
        <v>0</v>
      </c>
      <c r="Z988" s="100">
        <f t="shared" si="159"/>
        <v>1448622.6151800002</v>
      </c>
      <c r="AA988" s="100">
        <f>'Innlegging av opplysninger'!$B$4*X988</f>
        <v>1316929.6501636365</v>
      </c>
      <c r="AB988" s="1"/>
      <c r="AC988" s="1">
        <f>'Innlegging av opplysninger'!$B$5*X988</f>
        <v>1327059.8782418184</v>
      </c>
      <c r="AD988" s="1">
        <f>'Innlegging av opplysninger'!$B$5*Y988</f>
        <v>0</v>
      </c>
      <c r="AE988" s="1">
        <f>'Innlegging av opplysninger'!$B$5*Z988</f>
        <v>189769.56258858004</v>
      </c>
      <c r="AF988" s="1">
        <f>'Innlegging av opplysninger'!$B$5*AA988</f>
        <v>172517.78417143639</v>
      </c>
      <c r="AG988" s="1"/>
      <c r="AH988" s="1">
        <f>'Innlegging av opplysninger'!$C$11*SUM(X988:AG988)</f>
        <v>554234.84760403715</v>
      </c>
      <c r="AI988" s="1">
        <f>'Innlegging av opplysninger'!$C$13*(((X988+Z988+AC988+AE988)*Data!M988)+(Z988+AE988)*(1-Data!M988)*1.8/12+Y988+AD988+AA988+AB988+AF988+AG988)</f>
        <v>102403.3342943849</v>
      </c>
      <c r="AJ988" s="1">
        <f>'Innlegging av opplysninger'!$C$13*((X988+Z988+AC988+AE988)*(1-Data!M988)-(Z988+AE988)*(1-Data!M988)*1.8/12)</f>
        <v>656023.29926903429</v>
      </c>
      <c r="AK988" s="83">
        <f t="shared" si="154"/>
        <v>8444000</v>
      </c>
      <c r="AL988" s="83">
        <f t="shared" si="155"/>
        <v>1521000</v>
      </c>
      <c r="AM988" s="83">
        <f t="shared" si="156"/>
        <v>10034000</v>
      </c>
    </row>
    <row r="989" spans="1:39">
      <c r="A989" t="str">
        <f t="shared" si="150"/>
        <v>3047Barnehager</v>
      </c>
      <c r="B989" s="6" t="str">
        <f>Data!A989</f>
        <v>3047</v>
      </c>
      <c r="C989" s="7" t="str">
        <f>Data!B989</f>
        <v>Modum kommune</v>
      </c>
      <c r="D989" s="7" t="str">
        <f>Data!C989</f>
        <v>Barnehager</v>
      </c>
      <c r="E989" s="1">
        <f>Data!D989</f>
        <v>126.04919999999993</v>
      </c>
      <c r="F989" s="1">
        <f>Data!E989+Data!F989</f>
        <v>41132.871648530905</v>
      </c>
      <c r="G989" s="1">
        <f>Data!G989</f>
        <v>0</v>
      </c>
      <c r="H989" s="1">
        <f t="shared" si="151"/>
        <v>56561078.890909068</v>
      </c>
      <c r="I989" s="1">
        <f t="shared" si="152"/>
        <v>0</v>
      </c>
      <c r="J989" s="1">
        <f t="shared" si="153"/>
        <v>6787329.4669090882</v>
      </c>
      <c r="K989" s="1">
        <f>'Innlegging av opplysninger'!$B$4*H989</f>
        <v>7352940.2558181789</v>
      </c>
      <c r="L989" s="1"/>
      <c r="M989" s="1">
        <f>'Innlegging av opplysninger'!$B$5*H989</f>
        <v>7409501.3347090883</v>
      </c>
      <c r="N989" s="1">
        <f>'Innlegging av opplysninger'!$B$5*I989</f>
        <v>0</v>
      </c>
      <c r="O989" s="1">
        <f>'Innlegging av opplysninger'!$B$5*J989</f>
        <v>889140.16016509058</v>
      </c>
      <c r="P989" s="1">
        <f>'Innlegging av opplysninger'!$B$5*K989</f>
        <v>963235.1735121815</v>
      </c>
      <c r="Q989" s="1"/>
      <c r="R989" s="1">
        <f>'Innlegging av opplysninger'!$C$11*SUM(H989:Q989)</f>
        <v>3038602.5607168619</v>
      </c>
      <c r="S989" s="1">
        <f>'Innlegging av opplysninger'!$C$13*(((H989+J989+M989+O989)*Data!H989)+(J989+O989)*(1-Data!H989)*1.8/12+I989+N989+K989+L989+P989+Q989)</f>
        <v>503432.28821877186</v>
      </c>
      <c r="T989" s="1">
        <f>'Innlegging av opplysninger'!$C$13*((H989+J989+M989+O989)*(1-Data!H989)-(J989+O989)*(1-Data!H989)*1.8/12)</f>
        <v>3654655.426446408</v>
      </c>
      <c r="U989" s="1">
        <f>Data!I989</f>
        <v>4.5</v>
      </c>
      <c r="V989" s="1">
        <f>Data!J989+Data!K989</f>
        <v>43826.296296296299</v>
      </c>
      <c r="W989" s="1">
        <f>Data!L989</f>
        <v>0</v>
      </c>
      <c r="X989" s="1">
        <f t="shared" si="157"/>
        <v>2151472.7272727275</v>
      </c>
      <c r="Y989" s="100">
        <f t="shared" si="158"/>
        <v>0</v>
      </c>
      <c r="Z989" s="100">
        <f t="shared" si="159"/>
        <v>307660.60000000003</v>
      </c>
      <c r="AA989" s="100">
        <f>'Innlegging av opplysninger'!$B$4*X989</f>
        <v>279691.45454545459</v>
      </c>
      <c r="AB989" s="1"/>
      <c r="AC989" s="1">
        <f>'Innlegging av opplysninger'!$B$5*X989</f>
        <v>281842.92727272731</v>
      </c>
      <c r="AD989" s="1">
        <f>'Innlegging av opplysninger'!$B$5*Y989</f>
        <v>0</v>
      </c>
      <c r="AE989" s="1">
        <f>'Innlegging av opplysninger'!$B$5*Z989</f>
        <v>40303.538600000007</v>
      </c>
      <c r="AF989" s="1">
        <f>'Innlegging av opplysninger'!$B$5*AA989</f>
        <v>36639.580545454555</v>
      </c>
      <c r="AG989" s="1"/>
      <c r="AH989" s="1">
        <f>'Innlegging av opplysninger'!$C$11*SUM(X989:AG989)</f>
        <v>117709.21147298184</v>
      </c>
      <c r="AI989" s="1">
        <f>'Innlegging av opplysninger'!$C$13*(((X989+Z989+AC989+AE989)*Data!M989)+(Z989+AE989)*(1-Data!M989)*1.8/12+Y989+AD989+AA989+AB989+AF989+AG989)</f>
        <v>19163.334105807277</v>
      </c>
      <c r="AJ989" s="1">
        <f>'Innlegging av opplysninger'!$C$13*((X989+Z989+AC989+AE989)*(1-Data!M989)-(Z989+AE989)*(1-Data!M989)*1.8/12)</f>
        <v>141912.42896248365</v>
      </c>
      <c r="AK989" s="83">
        <f t="shared" si="154"/>
        <v>3156000</v>
      </c>
      <c r="AL989" s="83">
        <f t="shared" si="155"/>
        <v>523000</v>
      </c>
      <c r="AM989" s="83">
        <f t="shared" si="156"/>
        <v>3797000</v>
      </c>
    </row>
    <row r="990" spans="1:39">
      <c r="A990" t="str">
        <f t="shared" si="150"/>
        <v>3047Helse/pleie/omsorg</v>
      </c>
      <c r="B990" s="6" t="str">
        <f>Data!A990</f>
        <v>3047</v>
      </c>
      <c r="C990" s="7" t="str">
        <f>Data!B990</f>
        <v>Modum kommune</v>
      </c>
      <c r="D990" s="7" t="str">
        <f>Data!C990</f>
        <v>Helse/pleie/omsorg</v>
      </c>
      <c r="E990" s="1">
        <f>Data!D990</f>
        <v>392.24359999999973</v>
      </c>
      <c r="F990" s="1">
        <f>Data!E990+Data!F990</f>
        <v>46761.776552887051</v>
      </c>
      <c r="G990" s="1">
        <f>Data!G990</f>
        <v>853.83850749891258</v>
      </c>
      <c r="H990" s="1">
        <f t="shared" si="151"/>
        <v>200094628.11818174</v>
      </c>
      <c r="I990" s="1">
        <f t="shared" si="152"/>
        <v>3653592.9818181838</v>
      </c>
      <c r="J990" s="1">
        <f t="shared" si="153"/>
        <v>24449786.531999987</v>
      </c>
      <c r="K990" s="1">
        <f>'Innlegging av opplysninger'!$B$4*H990</f>
        <v>26012301.655363627</v>
      </c>
      <c r="L990" s="1"/>
      <c r="M990" s="1">
        <f>'Innlegging av opplysninger'!$B$5*H990</f>
        <v>26212396.28348181</v>
      </c>
      <c r="N990" s="1">
        <f>'Innlegging av opplysninger'!$B$5*I990</f>
        <v>478620.68061818212</v>
      </c>
      <c r="O990" s="1">
        <f>'Innlegging av opplysninger'!$B$5*J990</f>
        <v>3202922.0356919984</v>
      </c>
      <c r="P990" s="1">
        <f>'Innlegging av opplysninger'!$B$5*K990</f>
        <v>3407611.5168526354</v>
      </c>
      <c r="Q990" s="1"/>
      <c r="R990" s="1">
        <f>'Innlegging av opplysninger'!$C$11*SUM(H990:Q990)</f>
        <v>10925450.672552306</v>
      </c>
      <c r="S990" s="1">
        <f>'Innlegging av opplysninger'!$C$13*(((H990+J990+M990+O990)*Data!H990)+(J990+O990)*(1-Data!H990)*1.8/12+I990+N990+K990+L990+P990+Q990)</f>
        <v>2111947.5695394035</v>
      </c>
      <c r="T990" s="1">
        <f>'Innlegging av opplysninger'!$C$13*((H990+J990+M990+O990)*(1-Data!H990)-(J990+O990)*(1-Data!H990)*1.8/12)</f>
        <v>12838669.140269021</v>
      </c>
      <c r="U990" s="1">
        <f>Data!I990</f>
        <v>62.471600000000002</v>
      </c>
      <c r="V990" s="1">
        <f>Data!J990+Data!K990</f>
        <v>47099.126296322378</v>
      </c>
      <c r="W990" s="1">
        <f>Data!L990</f>
        <v>1148.1687678881283</v>
      </c>
      <c r="X990" s="1">
        <f t="shared" si="157"/>
        <v>32098448.490909088</v>
      </c>
      <c r="Y990" s="100">
        <f t="shared" si="158"/>
        <v>782486.61818181805</v>
      </c>
      <c r="Z990" s="100">
        <f t="shared" si="159"/>
        <v>4701973.7205999987</v>
      </c>
      <c r="AA990" s="100">
        <f>'Innlegging av opplysninger'!$B$4*X990</f>
        <v>4172798.3038181816</v>
      </c>
      <c r="AB990" s="1"/>
      <c r="AC990" s="1">
        <f>'Innlegging av opplysninger'!$B$5*X990</f>
        <v>4204896.7523090905</v>
      </c>
      <c r="AD990" s="1">
        <f>'Innlegging av opplysninger'!$B$5*Y990</f>
        <v>102505.74698181817</v>
      </c>
      <c r="AE990" s="1">
        <f>'Innlegging av opplysninger'!$B$5*Z990</f>
        <v>615958.55739859981</v>
      </c>
      <c r="AF990" s="1">
        <f>'Innlegging av opplysninger'!$B$5*AA990</f>
        <v>546636.57780018181</v>
      </c>
      <c r="AG990" s="1"/>
      <c r="AH990" s="1">
        <f>'Innlegging av opplysninger'!$C$11*SUM(X990:AG990)</f>
        <v>1794576.7811839534</v>
      </c>
      <c r="AI990" s="1">
        <f>'Innlegging av opplysninger'!$C$13*(((X990+Z990+AC990+AE990)*Data!M990)+(Z990+AE990)*(1-Data!M990)*1.8/12+Y990+AD990+AA990+AB990+AF990+AG990)</f>
        <v>382330.58339291066</v>
      </c>
      <c r="AJ990" s="1">
        <f>'Innlegging av opplysninger'!$C$13*((X990+Z990+AC990+AE990)*(1-Data!M990)-(Z990+AE990)*(1-Data!M990)*1.8/12)</f>
        <v>2073406.0645430258</v>
      </c>
      <c r="AK990" s="83">
        <f t="shared" si="154"/>
        <v>12720000</v>
      </c>
      <c r="AL990" s="83">
        <f t="shared" si="155"/>
        <v>2494000</v>
      </c>
      <c r="AM990" s="83">
        <f t="shared" si="156"/>
        <v>14912000</v>
      </c>
    </row>
    <row r="991" spans="1:39">
      <c r="A991" t="str">
        <f t="shared" si="150"/>
        <v>3047Samferdsel og teknikk</v>
      </c>
      <c r="B991" s="6" t="str">
        <f>Data!A991</f>
        <v>3047</v>
      </c>
      <c r="C991" s="7" t="str">
        <f>Data!B991</f>
        <v>Modum kommune</v>
      </c>
      <c r="D991" s="7" t="str">
        <f>Data!C991</f>
        <v>Samferdsel og teknikk</v>
      </c>
      <c r="E991" s="1">
        <f>Data!D991</f>
        <v>46.454212004650707</v>
      </c>
      <c r="F991" s="1">
        <f>Data!E991+Data!F991</f>
        <v>44526.748775609805</v>
      </c>
      <c r="G991" s="1">
        <f>Data!G991</f>
        <v>76.261545447059348</v>
      </c>
      <c r="H991" s="1">
        <f t="shared" si="151"/>
        <v>22564963.936363626</v>
      </c>
      <c r="I991" s="1">
        <f t="shared" si="152"/>
        <v>38647.309090909082</v>
      </c>
      <c r="J991" s="1">
        <f t="shared" si="153"/>
        <v>2712433.349454544</v>
      </c>
      <c r="K991" s="1">
        <f>'Innlegging av opplysninger'!$B$4*H991</f>
        <v>2933445.3117272714</v>
      </c>
      <c r="L991" s="1"/>
      <c r="M991" s="1">
        <f>'Innlegging av opplysninger'!$B$5*H991</f>
        <v>2956010.2756636352</v>
      </c>
      <c r="N991" s="1">
        <f>'Innlegging av opplysninger'!$B$5*I991</f>
        <v>5062.7974909090899</v>
      </c>
      <c r="O991" s="1">
        <f>'Innlegging av opplysninger'!$B$5*J991</f>
        <v>355328.76877854526</v>
      </c>
      <c r="P991" s="1">
        <f>'Innlegging av opplysninger'!$B$5*K991</f>
        <v>384281.33583627257</v>
      </c>
      <c r="Q991" s="1"/>
      <c r="R991" s="1">
        <f>'Innlegging av opplysninger'!$C$11*SUM(H991:Q991)</f>
        <v>1214106.577207417</v>
      </c>
      <c r="S991" s="1">
        <f>'Innlegging av opplysninger'!$C$13*(((H991+J991+M991+O991)*Data!H991)+(J991+O991)*(1-Data!H991)*1.8/12+I991+N991+K991+L991+P991+Q991)</f>
        <v>201568.07695578731</v>
      </c>
      <c r="T991" s="1">
        <f>'Innlegging av opplysninger'!$C$13*((H991+J991+M991+O991)*(1-Data!H991)-(J991+O991)*(1-Data!H991)*1.8/12)</f>
        <v>1459840.9234333097</v>
      </c>
      <c r="U991" s="1">
        <f>Data!I991</f>
        <v>7.7845999999999993</v>
      </c>
      <c r="V991" s="1">
        <f>Data!J991+Data!K991</f>
        <v>43765.066498813903</v>
      </c>
      <c r="W991" s="1">
        <f>Data!L991</f>
        <v>0</v>
      </c>
      <c r="X991" s="1">
        <f t="shared" si="157"/>
        <v>3716656.7636363637</v>
      </c>
      <c r="Y991" s="100">
        <f t="shared" si="158"/>
        <v>0</v>
      </c>
      <c r="Z991" s="100">
        <f t="shared" si="159"/>
        <v>531481.91719999991</v>
      </c>
      <c r="AA991" s="100">
        <f>'Innlegging av opplysninger'!$B$4*X991</f>
        <v>483165.3792727273</v>
      </c>
      <c r="AB991" s="1"/>
      <c r="AC991" s="1">
        <f>'Innlegging av opplysninger'!$B$5*X991</f>
        <v>486882.03603636369</v>
      </c>
      <c r="AD991" s="1">
        <f>'Innlegging av opplysninger'!$B$5*Y991</f>
        <v>0</v>
      </c>
      <c r="AE991" s="1">
        <f>'Innlegging av opplysninger'!$B$5*Z991</f>
        <v>69624.131153199996</v>
      </c>
      <c r="AF991" s="1">
        <f>'Innlegging av opplysninger'!$B$5*AA991</f>
        <v>63294.664684727279</v>
      </c>
      <c r="AG991" s="1"/>
      <c r="AH991" s="1">
        <f>'Innlegging av opplysninger'!$C$11*SUM(X991:AG991)</f>
        <v>203341.9858953685</v>
      </c>
      <c r="AI991" s="1">
        <f>'Innlegging av opplysninger'!$C$13*(((X991+Z991+AC991+AE991)*Data!M991)+(Z991+AE991)*(1-Data!M991)*1.8/12+Y991+AD991+AA991+AB991+AF991+AG991)</f>
        <v>36430.282844354595</v>
      </c>
      <c r="AJ991" s="1">
        <f>'Innlegging av opplysninger'!$C$13*((X991+Z991+AC991+AE991)*(1-Data!M991)-(Z991+AE991)*(1-Data!M991)*1.8/12)</f>
        <v>241827.17153878123</v>
      </c>
      <c r="AK991" s="83">
        <f t="shared" si="154"/>
        <v>1417000</v>
      </c>
      <c r="AL991" s="83">
        <f t="shared" si="155"/>
        <v>238000</v>
      </c>
      <c r="AM991" s="83">
        <f t="shared" si="156"/>
        <v>1702000</v>
      </c>
    </row>
    <row r="992" spans="1:39">
      <c r="A992" t="str">
        <f t="shared" si="150"/>
        <v>3047Annet</v>
      </c>
      <c r="B992" s="6" t="str">
        <f>Data!A992</f>
        <v>3047</v>
      </c>
      <c r="C992" s="7" t="str">
        <f>Data!B992</f>
        <v>Modum kommune</v>
      </c>
      <c r="D992" s="7" t="str">
        <f>Data!C992</f>
        <v>Annet</v>
      </c>
      <c r="E992" s="1">
        <f>Data!D992</f>
        <v>31.540399999999995</v>
      </c>
      <c r="F992" s="1">
        <f>Data!E992+Data!F992</f>
        <v>45593.204350610657</v>
      </c>
      <c r="G992" s="1">
        <f>Data!G992</f>
        <v>218.12881257054448</v>
      </c>
      <c r="H992" s="1">
        <f t="shared" si="151"/>
        <v>15687577.118181819</v>
      </c>
      <c r="I992" s="1">
        <f t="shared" si="152"/>
        <v>75053.127272727274</v>
      </c>
      <c r="J992" s="1">
        <f t="shared" si="153"/>
        <v>1891515.6294545454</v>
      </c>
      <c r="K992" s="1">
        <f>'Innlegging av opplysninger'!$B$4*H992</f>
        <v>2039385.0253636364</v>
      </c>
      <c r="L992" s="1"/>
      <c r="M992" s="1">
        <f>'Innlegging av opplysninger'!$B$5*H992</f>
        <v>2055072.6024818183</v>
      </c>
      <c r="N992" s="1">
        <f>'Innlegging av opplysninger'!$B$5*I992</f>
        <v>9831.9596727272728</v>
      </c>
      <c r="O992" s="1">
        <f>'Innlegging av opplysninger'!$B$5*J992</f>
        <v>247788.54745854545</v>
      </c>
      <c r="P992" s="1">
        <f>'Innlegging av opplysninger'!$B$5*K992</f>
        <v>267159.43832263636</v>
      </c>
      <c r="Q992" s="1"/>
      <c r="R992" s="1">
        <f>'Innlegging av opplysninger'!$C$11*SUM(H992:Q992)</f>
        <v>846388.57103192131</v>
      </c>
      <c r="S992" s="1">
        <f>'Innlegging av opplysninger'!$C$13*(((H992+J992+M992+O992)*Data!H992)+(J992+O992)*(1-Data!H992)*1.8/12+I992+N992+K992+L992+P992+Q992)</f>
        <v>143973.7588474096</v>
      </c>
      <c r="T992" s="1">
        <f>'Innlegging av opplysninger'!$C$13*((H992+J992+M992+O992)*(1-Data!H992)-(J992+O992)*(1-Data!H992)*1.8/12)</f>
        <v>1014242.1804594302</v>
      </c>
      <c r="U992" s="1">
        <f>Data!I992</f>
        <v>4.9550000000000001</v>
      </c>
      <c r="V992" s="1">
        <f>Data!J992+Data!K992</f>
        <v>44376.326269761186</v>
      </c>
      <c r="W992" s="1">
        <f>Data!L992</f>
        <v>202.1876892028254</v>
      </c>
      <c r="X992" s="1">
        <f t="shared" si="157"/>
        <v>2398742.1454545455</v>
      </c>
      <c r="Y992" s="100">
        <f t="shared" si="158"/>
        <v>10929.163636363633</v>
      </c>
      <c r="Z992" s="100">
        <f t="shared" si="159"/>
        <v>344582.99719999998</v>
      </c>
      <c r="AA992" s="100">
        <f>'Innlegging av opplysninger'!$B$4*X992</f>
        <v>311836.47890909092</v>
      </c>
      <c r="AB992" s="1"/>
      <c r="AC992" s="1">
        <f>'Innlegging av opplysninger'!$B$5*X992</f>
        <v>314235.22105454549</v>
      </c>
      <c r="AD992" s="1">
        <f>'Innlegging av opplysninger'!$B$5*Y992</f>
        <v>1431.7204363636361</v>
      </c>
      <c r="AE992" s="1">
        <f>'Innlegging av opplysninger'!$B$5*Z992</f>
        <v>45140.372633200001</v>
      </c>
      <c r="AF992" s="1">
        <f>'Innlegging av opplysninger'!$B$5*AA992</f>
        <v>40850.578737090909</v>
      </c>
      <c r="AG992" s="1"/>
      <c r="AH992" s="1">
        <f>'Innlegging av opplysninger'!$C$11*SUM(X992:AG992)</f>
        <v>131774.44976632562</v>
      </c>
      <c r="AI992" s="1">
        <f>'Innlegging av opplysninger'!$C$13*(((X992+Z992+AC992+AE992)*Data!M992)+(Z992+AE992)*(1-Data!M992)*1.8/12+Y992+AD992+AA992+AB992+AF992+AG992)</f>
        <v>22390.577137597011</v>
      </c>
      <c r="AJ992" s="1">
        <f>'Innlegging av opplysninger'!$C$13*((X992+Z992+AC992+AE992)*(1-Data!M992)-(Z992+AE992)*(1-Data!M992)*1.8/12)</f>
        <v>157932.35412158541</v>
      </c>
      <c r="AK992" s="83">
        <f t="shared" si="154"/>
        <v>978000</v>
      </c>
      <c r="AL992" s="83">
        <f t="shared" si="155"/>
        <v>166000</v>
      </c>
      <c r="AM992" s="83">
        <f t="shared" si="156"/>
        <v>1172000</v>
      </c>
    </row>
    <row r="993" spans="1:39">
      <c r="A993" t="str">
        <f t="shared" si="150"/>
        <v>3048Alle</v>
      </c>
      <c r="B993" s="6" t="str">
        <f>Data!A993</f>
        <v>3048</v>
      </c>
      <c r="C993" s="7" t="str">
        <f>Data!B993</f>
        <v>Øvre Eiker kommune</v>
      </c>
      <c r="D993" s="7" t="str">
        <f>Data!C993</f>
        <v>Alle</v>
      </c>
      <c r="E993" s="1">
        <f>Data!D993</f>
        <v>1090.4408999999982</v>
      </c>
      <c r="F993" s="1">
        <f>Data!E993+Data!F993</f>
        <v>46480.695180316623</v>
      </c>
      <c r="G993" s="1">
        <f>Data!G993</f>
        <v>440.9419345881106</v>
      </c>
      <c r="H993" s="1">
        <f t="shared" si="151"/>
        <v>552921284.56418216</v>
      </c>
      <c r="I993" s="1">
        <f t="shared" si="152"/>
        <v>5245321.3090909049</v>
      </c>
      <c r="J993" s="1">
        <f t="shared" si="153"/>
        <v>66979992.70479276</v>
      </c>
      <c r="K993" s="1">
        <f>'Innlegging av opplysninger'!$B$4*H993</f>
        <v>71879766.993343681</v>
      </c>
      <c r="L993" s="1"/>
      <c r="M993" s="1">
        <f>'Innlegging av opplysninger'!$B$5*H993</f>
        <v>72432688.277907863</v>
      </c>
      <c r="N993" s="1">
        <f>'Innlegging av opplysninger'!$B$5*I993</f>
        <v>687137.09149090853</v>
      </c>
      <c r="O993" s="1">
        <f>'Innlegging av opplysninger'!$B$5*J993</f>
        <v>8774379.0443278514</v>
      </c>
      <c r="P993" s="1">
        <f>'Innlegging av opplysninger'!$B$5*K993</f>
        <v>9416249.4761280231</v>
      </c>
      <c r="Q993" s="1"/>
      <c r="R993" s="1">
        <f>'Innlegging av opplysninger'!$C$11*SUM(H993:Q993)</f>
        <v>29956799.139528032</v>
      </c>
      <c r="S993" s="1">
        <f>'Innlegging av opplysninger'!$C$13*(((H993+J993+M993+O993)*Data!H993)+(J993+O993)*(1-Data!H993)*1.8/12+I993+N993+K993+L993+P993+Q993)</f>
        <v>5668104.8085728791</v>
      </c>
      <c r="T993" s="1">
        <f>'Innlegging av opplysninger'!$C$13*((H993+J993+M993+O993)*(1-Data!H993)-(J993+O993)*(1-Data!H993)*1.8/12)</f>
        <v>35325409.803412855</v>
      </c>
      <c r="U993" s="1">
        <f>Data!I993</f>
        <v>113.41769999999998</v>
      </c>
      <c r="V993" s="1">
        <f>Data!J993+Data!K993</f>
        <v>48944.052265798608</v>
      </c>
      <c r="W993" s="1">
        <f>Data!L993</f>
        <v>486.27736235173177</v>
      </c>
      <c r="X993" s="1">
        <f t="shared" si="157"/>
        <v>60557692.763636343</v>
      </c>
      <c r="Y993" s="100">
        <f t="shared" si="158"/>
        <v>601663.19999999995</v>
      </c>
      <c r="Z993" s="100">
        <f t="shared" si="159"/>
        <v>8745787.9027999975</v>
      </c>
      <c r="AA993" s="100">
        <f>'Innlegging av opplysninger'!$B$4*X993</f>
        <v>7872500.0592727251</v>
      </c>
      <c r="AB993" s="1"/>
      <c r="AC993" s="1">
        <f>'Innlegging av opplysninger'!$B$5*X993</f>
        <v>7933057.752036361</v>
      </c>
      <c r="AD993" s="1">
        <f>'Innlegging av opplysninger'!$B$5*Y993</f>
        <v>78817.879199999996</v>
      </c>
      <c r="AE993" s="1">
        <f>'Innlegging av opplysninger'!$B$5*Z993</f>
        <v>1145698.2152667998</v>
      </c>
      <c r="AF993" s="1">
        <f>'Innlegging av opplysninger'!$B$5*AA993</f>
        <v>1031297.507764727</v>
      </c>
      <c r="AG993" s="1"/>
      <c r="AH993" s="1">
        <f>'Innlegging av opplysninger'!$C$11*SUM(X993:AG993)</f>
        <v>3342727.5806391239</v>
      </c>
      <c r="AI993" s="1">
        <f>'Innlegging av opplysninger'!$C$13*(((X993+Z993+AC993+AE993)*Data!M993)+(Z993+AE993)*(1-Data!M993)*1.8/12+Y993+AD993+AA993+AB993+AF993+AG993)</f>
        <v>722297.42542567372</v>
      </c>
      <c r="AJ993" s="1">
        <f>'Innlegging av opplysninger'!$C$13*((X993+Z993+AC993+AE993)*(1-Data!M993)-(Z993+AE993)*(1-Data!M993)*1.8/12)</f>
        <v>3851961.3691331279</v>
      </c>
      <c r="AK993" s="83">
        <f t="shared" si="154"/>
        <v>33300000</v>
      </c>
      <c r="AL993" s="83">
        <f t="shared" si="155"/>
        <v>6390000</v>
      </c>
      <c r="AM993" s="83">
        <f t="shared" si="156"/>
        <v>39177000</v>
      </c>
    </row>
    <row r="994" spans="1:39">
      <c r="A994" t="str">
        <f t="shared" si="150"/>
        <v>3048Administrasjon</v>
      </c>
      <c r="B994" s="6" t="str">
        <f>Data!A994</f>
        <v>3048</v>
      </c>
      <c r="C994" s="7" t="str">
        <f>Data!B994</f>
        <v>Øvre Eiker kommune</v>
      </c>
      <c r="D994" s="7" t="str">
        <f>Data!C994</f>
        <v>Administrasjon</v>
      </c>
      <c r="E994" s="1">
        <f>Data!D994</f>
        <v>64.650000000000006</v>
      </c>
      <c r="F994" s="1">
        <f>Data!E994+Data!F994</f>
        <v>55676.548285640616</v>
      </c>
      <c r="G994" s="1">
        <f>Data!G994</f>
        <v>32.224903325599378</v>
      </c>
      <c r="H994" s="1">
        <f t="shared" si="151"/>
        <v>39267151.054545447</v>
      </c>
      <c r="I994" s="1">
        <f t="shared" si="152"/>
        <v>22727.345454545452</v>
      </c>
      <c r="J994" s="1">
        <f t="shared" si="153"/>
        <v>4714785.4079999989</v>
      </c>
      <c r="K994" s="1">
        <f>'Innlegging av opplysninger'!$B$4*H994</f>
        <v>5104729.6370909084</v>
      </c>
      <c r="L994" s="1"/>
      <c r="M994" s="1">
        <f>'Innlegging av opplysninger'!$B$5*H994</f>
        <v>5143996.7881454537</v>
      </c>
      <c r="N994" s="1">
        <f>'Innlegging av opplysninger'!$B$5*I994</f>
        <v>2977.2822545454542</v>
      </c>
      <c r="O994" s="1">
        <f>'Innlegging av opplysninger'!$B$5*J994</f>
        <v>617636.88844799984</v>
      </c>
      <c r="P994" s="1">
        <f>'Innlegging av opplysninger'!$B$5*K994</f>
        <v>668719.58245890902</v>
      </c>
      <c r="Q994" s="1"/>
      <c r="R994" s="1">
        <f>'Innlegging av opplysninger'!$C$11*SUM(H994:Q994)</f>
        <v>2110623.5114831165</v>
      </c>
      <c r="S994" s="1">
        <f>'Innlegging av opplysninger'!$C$13*(((H994+J994+M994+O994)*Data!H994)+(J994+O994)*(1-Data!H994)*1.8/12+I994+N994+K994+L994+P994+Q994)</f>
        <v>569878.44388889743</v>
      </c>
      <c r="T994" s="1">
        <f>'Innlegging av opplysninger'!$C$13*((H994+J994+M994+O994)*(1-Data!H994)-(J994+O994)*(1-Data!H994)*1.8/12)</f>
        <v>2318343.2034037886</v>
      </c>
      <c r="U994" s="1">
        <f>Data!I994</f>
        <v>13.9</v>
      </c>
      <c r="V994" s="1">
        <f>Data!J994+Data!K994</f>
        <v>61668.800959232627</v>
      </c>
      <c r="W994" s="1">
        <f>Data!L994</f>
        <v>0</v>
      </c>
      <c r="X994" s="1">
        <f t="shared" si="157"/>
        <v>9351232.7272727285</v>
      </c>
      <c r="Y994" s="100">
        <f t="shared" si="158"/>
        <v>0</v>
      </c>
      <c r="Z994" s="100">
        <f t="shared" si="159"/>
        <v>1337226.28</v>
      </c>
      <c r="AA994" s="100">
        <f>'Innlegging av opplysninger'!$B$4*X994</f>
        <v>1215660.2545454546</v>
      </c>
      <c r="AB994" s="1"/>
      <c r="AC994" s="1">
        <f>'Innlegging av opplysninger'!$B$5*X994</f>
        <v>1225011.4872727275</v>
      </c>
      <c r="AD994" s="1">
        <f>'Innlegging av opplysninger'!$B$5*Y994</f>
        <v>0</v>
      </c>
      <c r="AE994" s="1">
        <f>'Innlegging av opplysninger'!$B$5*Z994</f>
        <v>175176.64268000002</v>
      </c>
      <c r="AF994" s="1">
        <f>'Innlegging av opplysninger'!$B$5*AA994</f>
        <v>159251.49334545457</v>
      </c>
      <c r="AG994" s="1"/>
      <c r="AH994" s="1">
        <f>'Innlegging av opplysninger'!$C$11*SUM(X994:AG994)</f>
        <v>511615.23763442185</v>
      </c>
      <c r="AI994" s="1">
        <f>'Innlegging av opplysninger'!$C$13*(((X994+Z994+AC994+AE994)*Data!M994)+(Z994+AE994)*(1-Data!M994)*1.8/12+Y994+AD994+AA994+AB994+AF994+AG994)</f>
        <v>184840.71390661143</v>
      </c>
      <c r="AJ994" s="1">
        <f>'Innlegging av opplysninger'!$C$13*((X994+Z994+AC994+AE994)*(1-Data!M994)-(Z994+AE994)*(1-Data!M994)*1.8/12)</f>
        <v>515264.3481194395</v>
      </c>
      <c r="AK994" s="83">
        <f t="shared" si="154"/>
        <v>2622000</v>
      </c>
      <c r="AL994" s="83">
        <f t="shared" si="155"/>
        <v>755000</v>
      </c>
      <c r="AM994" s="83">
        <f t="shared" si="156"/>
        <v>2834000</v>
      </c>
    </row>
    <row r="995" spans="1:39">
      <c r="A995" t="str">
        <f t="shared" si="150"/>
        <v>3048Undervisning</v>
      </c>
      <c r="B995" s="6" t="str">
        <f>Data!A995</f>
        <v>3048</v>
      </c>
      <c r="C995" s="7" t="str">
        <f>Data!B995</f>
        <v>Øvre Eiker kommune</v>
      </c>
      <c r="D995" s="7" t="str">
        <f>Data!C995</f>
        <v>Undervisning</v>
      </c>
      <c r="E995" s="1">
        <f>Data!D995</f>
        <v>338.05990000000003</v>
      </c>
      <c r="F995" s="1">
        <f>Data!E995+Data!F995</f>
        <v>46092.152672894219</v>
      </c>
      <c r="G995" s="1">
        <f>Data!G995</f>
        <v>0</v>
      </c>
      <c r="H995" s="1">
        <f t="shared" si="151"/>
        <v>169984456.61872748</v>
      </c>
      <c r="I995" s="1">
        <f t="shared" si="152"/>
        <v>0</v>
      </c>
      <c r="J995" s="1">
        <f t="shared" si="153"/>
        <v>20398134.794247296</v>
      </c>
      <c r="K995" s="1">
        <f>'Innlegging av opplysninger'!$B$4*H995</f>
        <v>22097979.360434573</v>
      </c>
      <c r="L995" s="1"/>
      <c r="M995" s="1">
        <f>'Innlegging av opplysninger'!$B$5*H995</f>
        <v>22267963.817053299</v>
      </c>
      <c r="N995" s="1">
        <f>'Innlegging av opplysninger'!$B$5*I995</f>
        <v>0</v>
      </c>
      <c r="O995" s="1">
        <f>'Innlegging av opplysninger'!$B$5*J995</f>
        <v>2672155.658046396</v>
      </c>
      <c r="P995" s="1">
        <f>'Innlegging av opplysninger'!$B$5*K995</f>
        <v>2894835.2962169293</v>
      </c>
      <c r="Q995" s="1"/>
      <c r="R995" s="1">
        <f>'Innlegging av opplysninger'!$C$11*SUM(H995:Q995)</f>
        <v>9131989.970699586</v>
      </c>
      <c r="S995" s="1">
        <f>'Innlegging av opplysninger'!$C$13*(((H995+J995+M995+O995)*Data!H995)+(J995+O995)*(1-Data!H995)*1.8/12+I995+N995+K995+L995+P995+Q995)</f>
        <v>1634554.3943477327</v>
      </c>
      <c r="T995" s="1">
        <f>'Innlegging av opplysninger'!$C$13*((H995+J995+M995+O995)*(1-Data!H995)-(J995+O995)*(1-Data!H995)*1.8/12)</f>
        <v>10861852.933978017</v>
      </c>
      <c r="U995" s="1">
        <f>Data!I995</f>
        <v>30.880600000000001</v>
      </c>
      <c r="V995" s="1">
        <f>Data!J995+Data!K995</f>
        <v>45632.370754886033</v>
      </c>
      <c r="W995" s="1">
        <f>Data!L995</f>
        <v>11.116364319346125</v>
      </c>
      <c r="X995" s="1">
        <f t="shared" si="157"/>
        <v>15372599.872727275</v>
      </c>
      <c r="Y995" s="100">
        <f t="shared" si="158"/>
        <v>3744.8727272727265</v>
      </c>
      <c r="Z995" s="100">
        <f t="shared" si="159"/>
        <v>2198817.2986000003</v>
      </c>
      <c r="AA995" s="100">
        <f>'Innlegging av opplysninger'!$B$4*X995</f>
        <v>1998437.9834545457</v>
      </c>
      <c r="AB995" s="1"/>
      <c r="AC995" s="1">
        <f>'Innlegging av opplysninger'!$B$5*X995</f>
        <v>2013810.5833272731</v>
      </c>
      <c r="AD995" s="1">
        <f>'Innlegging av opplysninger'!$B$5*Y995</f>
        <v>490.57832727272717</v>
      </c>
      <c r="AE995" s="1">
        <f>'Innlegging av opplysninger'!$B$5*Z995</f>
        <v>288045.06611660006</v>
      </c>
      <c r="AF995" s="1">
        <f>'Innlegging av opplysninger'!$B$5*AA995</f>
        <v>261795.37583254551</v>
      </c>
      <c r="AG995" s="1"/>
      <c r="AH995" s="1">
        <f>'Innlegging av opplysninger'!$C$11*SUM(X995:AG995)</f>
        <v>841234.18198228593</v>
      </c>
      <c r="AI995" s="1">
        <f>'Innlegging av opplysninger'!$C$13*(((X995+Z995+AC995+AE995)*Data!M995)+(Z995+AE995)*(1-Data!M995)*1.8/12+Y995+AD995+AA995+AB995+AF995+AG995)</f>
        <v>145232.80980057796</v>
      </c>
      <c r="AJ995" s="1">
        <f>'Innlegging av opplysninger'!$C$13*((X995+Z995+AC995+AE995)*(1-Data!M995)-(Z995+AE995)*(1-Data!M995)*1.8/12)</f>
        <v>1005929.755017287</v>
      </c>
      <c r="AK995" s="83">
        <f t="shared" si="154"/>
        <v>9973000</v>
      </c>
      <c r="AL995" s="83">
        <f t="shared" si="155"/>
        <v>1780000</v>
      </c>
      <c r="AM995" s="83">
        <f t="shared" si="156"/>
        <v>11868000</v>
      </c>
    </row>
    <row r="996" spans="1:39">
      <c r="A996" t="str">
        <f t="shared" si="150"/>
        <v>3048Barnehager</v>
      </c>
      <c r="B996" s="6" t="str">
        <f>Data!A996</f>
        <v>3048</v>
      </c>
      <c r="C996" s="7" t="str">
        <f>Data!B996</f>
        <v>Øvre Eiker kommune</v>
      </c>
      <c r="D996" s="7" t="str">
        <f>Data!C996</f>
        <v>Barnehager</v>
      </c>
      <c r="E996" s="1">
        <f>Data!D996</f>
        <v>120.5262</v>
      </c>
      <c r="F996" s="1">
        <f>Data!E996+Data!F996</f>
        <v>41225.11424901805</v>
      </c>
      <c r="G996" s="1">
        <f>Data!G996</f>
        <v>5.1160660503691311</v>
      </c>
      <c r="H996" s="1">
        <f t="shared" si="151"/>
        <v>54204069.436363623</v>
      </c>
      <c r="I996" s="1">
        <f t="shared" si="152"/>
        <v>6726.7636363636357</v>
      </c>
      <c r="J996" s="1">
        <f t="shared" si="153"/>
        <v>6505295.5439999979</v>
      </c>
      <c r="K996" s="1">
        <f>'Innlegging av opplysninger'!$B$4*H996</f>
        <v>7046529.0267272713</v>
      </c>
      <c r="L996" s="1"/>
      <c r="M996" s="1">
        <f>'Innlegging av opplysninger'!$B$5*H996</f>
        <v>7100733.0961636351</v>
      </c>
      <c r="N996" s="1">
        <f>'Innlegging av opplysninger'!$B$5*I996</f>
        <v>881.20603636363626</v>
      </c>
      <c r="O996" s="1">
        <f>'Innlegging av opplysninger'!$B$5*J996</f>
        <v>852193.71626399981</v>
      </c>
      <c r="P996" s="1">
        <f>'Innlegging av opplysninger'!$B$5*K996</f>
        <v>923095.30250127253</v>
      </c>
      <c r="Q996" s="1"/>
      <c r="R996" s="1">
        <f>'Innlegging av opplysninger'!$C$11*SUM(H996:Q996)</f>
        <v>2912301.9154843157</v>
      </c>
      <c r="S996" s="1">
        <f>'Innlegging av opplysninger'!$C$13*(((H996+J996+M996+O996)*Data!H996)+(J996+O996)*(1-Data!H996)*1.8/12+I996+N996+K996+L996+P996+Q996)</f>
        <v>475711.27298338263</v>
      </c>
      <c r="T996" s="1">
        <f>'Innlegging av opplysninger'!$C$13*((H996+J996+M996+O996)*(1-Data!H996)-(J996+O996)*(1-Data!H996)*1.8/12)</f>
        <v>3509543.9797846279</v>
      </c>
      <c r="U996" s="1">
        <f>Data!I996</f>
        <v>3.5</v>
      </c>
      <c r="V996" s="1">
        <f>Data!J996+Data!K996</f>
        <v>44162.142857142862</v>
      </c>
      <c r="W996" s="1">
        <f>Data!L996</f>
        <v>0</v>
      </c>
      <c r="X996" s="1">
        <f t="shared" si="157"/>
        <v>1686190.9090909092</v>
      </c>
      <c r="Y996" s="100">
        <f t="shared" si="158"/>
        <v>0</v>
      </c>
      <c r="Z996" s="100">
        <f t="shared" si="159"/>
        <v>241125.3</v>
      </c>
      <c r="AA996" s="100">
        <f>'Innlegging av opplysninger'!$B$4*X996</f>
        <v>219204.81818181821</v>
      </c>
      <c r="AB996" s="1"/>
      <c r="AC996" s="1">
        <f>'Innlegging av opplysninger'!$B$5*X996</f>
        <v>220891.00909090912</v>
      </c>
      <c r="AD996" s="1">
        <f>'Innlegging av opplysninger'!$B$5*Y996</f>
        <v>0</v>
      </c>
      <c r="AE996" s="1">
        <f>'Innlegging av opplysninger'!$B$5*Z996</f>
        <v>31587.4143</v>
      </c>
      <c r="AF996" s="1">
        <f>'Innlegging av opplysninger'!$B$5*AA996</f>
        <v>28715.831181818186</v>
      </c>
      <c r="AG996" s="1"/>
      <c r="AH996" s="1">
        <f>'Innlegging av opplysninger'!$C$11*SUM(X996:AG996)</f>
        <v>92253.180710127272</v>
      </c>
      <c r="AI996" s="1">
        <f>'Innlegging av opplysninger'!$C$13*(((X996+Z996+AC996+AE996)*Data!M996)+(Z996+AE996)*(1-Data!M996)*1.8/12+Y996+AD996+AA996+AB996+AF996+AG996)</f>
        <v>15019.032938449092</v>
      </c>
      <c r="AJ996" s="1">
        <f>'Innlegging av opplysninger'!$C$13*((X996+Z996+AC996+AE996)*(1-Data!M996)-(Z996+AE996)*(1-Data!M996)*1.8/12)</f>
        <v>111222.16171751454</v>
      </c>
      <c r="AK996" s="83">
        <f t="shared" si="154"/>
        <v>3005000</v>
      </c>
      <c r="AL996" s="83">
        <f t="shared" si="155"/>
        <v>491000</v>
      </c>
      <c r="AM996" s="83">
        <f t="shared" si="156"/>
        <v>3621000</v>
      </c>
    </row>
    <row r="997" spans="1:39">
      <c r="A997" t="str">
        <f t="shared" si="150"/>
        <v>3048Helse/pleie/omsorg</v>
      </c>
      <c r="B997" s="6" t="str">
        <f>Data!A997</f>
        <v>3048</v>
      </c>
      <c r="C997" s="7" t="str">
        <f>Data!B997</f>
        <v>Øvre Eiker kommune</v>
      </c>
      <c r="D997" s="7" t="str">
        <f>Data!C997</f>
        <v>Helse/pleie/omsorg</v>
      </c>
      <c r="E997" s="1">
        <f>Data!D997</f>
        <v>490.54510000000028</v>
      </c>
      <c r="F997" s="1">
        <f>Data!E997+Data!F997</f>
        <v>45964.812190561046</v>
      </c>
      <c r="G997" s="1">
        <f>Data!G997</f>
        <v>973.21088315834709</v>
      </c>
      <c r="H997" s="1">
        <f t="shared" si="151"/>
        <v>245976146.09999999</v>
      </c>
      <c r="I997" s="1">
        <f t="shared" si="152"/>
        <v>5208041.7818181803</v>
      </c>
      <c r="J997" s="1">
        <f t="shared" si="153"/>
        <v>30142102.54581818</v>
      </c>
      <c r="K997" s="1">
        <f>'Innlegging av opplysninger'!$B$4*H997</f>
        <v>31976898.993000001</v>
      </c>
      <c r="L997" s="1"/>
      <c r="M997" s="1">
        <f>'Innlegging av opplysninger'!$B$5*H997</f>
        <v>32222875.1391</v>
      </c>
      <c r="N997" s="1">
        <f>'Innlegging av opplysninger'!$B$5*I997</f>
        <v>682253.47341818165</v>
      </c>
      <c r="O997" s="1">
        <f>'Innlegging av opplysninger'!$B$5*J997</f>
        <v>3948615.4335021819</v>
      </c>
      <c r="P997" s="1">
        <f>'Innlegging av opplysninger'!$B$5*K997</f>
        <v>4188973.7680830001</v>
      </c>
      <c r="Q997" s="1"/>
      <c r="R997" s="1">
        <f>'Innlegging av opplysninger'!$C$11*SUM(H997:Q997)</f>
        <v>13465144.474920111</v>
      </c>
      <c r="S997" s="1">
        <f>'Innlegging av opplysninger'!$C$13*(((H997+J997+M997+O997)*Data!H997)+(J997+O997)*(1-Data!H997)*1.8/12+I997+N997+K997+L997+P997+Q997)</f>
        <v>2539111.1629557894</v>
      </c>
      <c r="T997" s="1">
        <f>'Innlegging av opplysninger'!$C$13*((H997+J997+M997+O997)*(1-Data!H997)-(J997+O997)*(1-Data!H997)*1.8/12)</f>
        <v>15886876.013250679</v>
      </c>
      <c r="U997" s="1">
        <f>Data!I997</f>
        <v>53.013199999999991</v>
      </c>
      <c r="V997" s="1">
        <f>Data!J997+Data!K997</f>
        <v>47497.454156071828</v>
      </c>
      <c r="W997" s="1">
        <f>Data!L997</f>
        <v>1033.8779775603059</v>
      </c>
      <c r="X997" s="1">
        <f t="shared" si="157"/>
        <v>27469004.036363635</v>
      </c>
      <c r="Y997" s="100">
        <f t="shared" si="158"/>
        <v>597918.32727272715</v>
      </c>
      <c r="Z997" s="100">
        <f t="shared" si="159"/>
        <v>4013569.8979999996</v>
      </c>
      <c r="AA997" s="100">
        <f>'Innlegging av opplysninger'!$B$4*X997</f>
        <v>3570970.5247272728</v>
      </c>
      <c r="AB997" s="1"/>
      <c r="AC997" s="1">
        <f>'Innlegging av opplysninger'!$B$5*X997</f>
        <v>3598439.5287636365</v>
      </c>
      <c r="AD997" s="1">
        <f>'Innlegging av opplysninger'!$B$5*Y997</f>
        <v>78327.300872727254</v>
      </c>
      <c r="AE997" s="1">
        <f>'Innlegging av opplysninger'!$B$5*Z997</f>
        <v>525777.65663799993</v>
      </c>
      <c r="AF997" s="1">
        <f>'Innlegging av opplysninger'!$B$5*AA997</f>
        <v>467797.13873927278</v>
      </c>
      <c r="AG997" s="1"/>
      <c r="AH997" s="1">
        <f>'Innlegging av opplysninger'!$C$11*SUM(X997:AG997)</f>
        <v>1532228.5676323362</v>
      </c>
      <c r="AI997" s="1">
        <f>'Innlegging av opplysninger'!$C$13*(((X997+Z997+AC997+AE997)*Data!M997)+(Z997+AE997)*(1-Data!M997)*1.8/12+Y997+AD997+AA997+AB997+AF997+AG997)</f>
        <v>298704.28299369104</v>
      </c>
      <c r="AJ997" s="1">
        <f>'Innlegging av opplysninger'!$C$13*((X997+Z997+AC997+AE997)*(1-Data!M997)-(Z997+AE997)*(1-Data!M997)*1.8/12)</f>
        <v>1798029.5463979268</v>
      </c>
      <c r="AK997" s="83">
        <f t="shared" si="154"/>
        <v>14997000</v>
      </c>
      <c r="AL997" s="83">
        <f t="shared" si="155"/>
        <v>2838000</v>
      </c>
      <c r="AM997" s="83">
        <f t="shared" si="156"/>
        <v>17685000</v>
      </c>
    </row>
    <row r="998" spans="1:39">
      <c r="A998" t="str">
        <f t="shared" si="150"/>
        <v>3048Samferdsel og teknikk</v>
      </c>
      <c r="B998" s="6" t="str">
        <f>Data!A998</f>
        <v>3048</v>
      </c>
      <c r="C998" s="7" t="str">
        <f>Data!B998</f>
        <v>Øvre Eiker kommune</v>
      </c>
      <c r="D998" s="7" t="str">
        <f>Data!C998</f>
        <v>Samferdsel og teknikk</v>
      </c>
      <c r="E998" s="1">
        <f>Data!D998</f>
        <v>49.158499999999989</v>
      </c>
      <c r="F998" s="1">
        <f>Data!E998+Data!F998</f>
        <v>52990.43112245763</v>
      </c>
      <c r="G998" s="1">
        <f>Data!G998</f>
        <v>13.561642442303977</v>
      </c>
      <c r="H998" s="1">
        <f t="shared" si="151"/>
        <v>28417419.36363636</v>
      </c>
      <c r="I998" s="1">
        <f t="shared" si="152"/>
        <v>7272.7636363636348</v>
      </c>
      <c r="J998" s="1">
        <f t="shared" si="153"/>
        <v>3410963.0552727263</v>
      </c>
      <c r="K998" s="1">
        <f>'Innlegging av opplysninger'!$B$4*H998</f>
        <v>3694264.5172727271</v>
      </c>
      <c r="L998" s="1"/>
      <c r="M998" s="1">
        <f>'Innlegging av opplysninger'!$B$5*H998</f>
        <v>3722681.9366363632</v>
      </c>
      <c r="N998" s="1">
        <f>'Innlegging av opplysninger'!$B$5*I998</f>
        <v>952.73203636363621</v>
      </c>
      <c r="O998" s="1">
        <f>'Innlegging av opplysninger'!$B$5*J998</f>
        <v>446836.16024072719</v>
      </c>
      <c r="P998" s="1">
        <f>'Innlegging av opplysninger'!$B$5*K998</f>
        <v>483948.65176272724</v>
      </c>
      <c r="Q998" s="1"/>
      <c r="R998" s="1">
        <f>'Innlegging av opplysninger'!$C$11*SUM(H998:Q998)</f>
        <v>1527004.8888587854</v>
      </c>
      <c r="S998" s="1">
        <f>'Innlegging av opplysninger'!$C$13*(((H998+J998+M998+O998)*Data!H998)+(J998+O998)*(1-Data!H998)*1.8/12+I998+N998+K998+L998+P998+Q998)</f>
        <v>298645.58551896829</v>
      </c>
      <c r="T998" s="1">
        <f>'Innlegging av opplysninger'!$C$13*((H998+J998+M998+O998)*(1-Data!H998)-(J998+O998)*(1-Data!H998)*1.8/12)</f>
        <v>1790940.0518667384</v>
      </c>
      <c r="U998" s="1">
        <f>Data!I998</f>
        <v>8.1239000000000008</v>
      </c>
      <c r="V998" s="1">
        <f>Data!J998+Data!K998</f>
        <v>53217.78681831796</v>
      </c>
      <c r="W998" s="1">
        <f>Data!L998</f>
        <v>0</v>
      </c>
      <c r="X998" s="1">
        <f t="shared" si="157"/>
        <v>4716392.4909090903</v>
      </c>
      <c r="Y998" s="100">
        <f t="shared" si="158"/>
        <v>0</v>
      </c>
      <c r="Z998" s="100">
        <f t="shared" si="159"/>
        <v>674444.12619999982</v>
      </c>
      <c r="AA998" s="100">
        <f>'Innlegging av opplysninger'!$B$4*X998</f>
        <v>613131.02381818171</v>
      </c>
      <c r="AB998" s="1"/>
      <c r="AC998" s="1">
        <f>'Innlegging av opplysninger'!$B$5*X998</f>
        <v>617847.4163090908</v>
      </c>
      <c r="AD998" s="1">
        <f>'Innlegging av opplysninger'!$B$5*Y998</f>
        <v>0</v>
      </c>
      <c r="AE998" s="1">
        <f>'Innlegging av opplysninger'!$B$5*Z998</f>
        <v>88352.180532199985</v>
      </c>
      <c r="AF998" s="1">
        <f>'Innlegging av opplysninger'!$B$5*AA998</f>
        <v>80320.164120181813</v>
      </c>
      <c r="AG998" s="1"/>
      <c r="AH998" s="1">
        <f>'Innlegging av opplysninger'!$C$11*SUM(X998:AG998)</f>
        <v>258038.52127177228</v>
      </c>
      <c r="AI998" s="1">
        <f>'Innlegging av opplysninger'!$C$13*(((X998+Z998+AC998+AE998)*Data!M998)+(Z998+AE998)*(1-Data!M998)*1.8/12+Y998+AD998+AA998+AB998+AF998+AG998)</f>
        <v>60907.464177650414</v>
      </c>
      <c r="AJ998" s="1">
        <f>'Innlegging av opplysninger'!$C$13*((X998+Z998+AC998+AE998)*(1-Data!M998)-(Z998+AE998)*(1-Data!M998)*1.8/12)</f>
        <v>292197.88072056428</v>
      </c>
      <c r="AK998" s="83">
        <f t="shared" si="154"/>
        <v>1785000</v>
      </c>
      <c r="AL998" s="83">
        <f t="shared" si="155"/>
        <v>360000</v>
      </c>
      <c r="AM998" s="83">
        <f t="shared" si="156"/>
        <v>2083000</v>
      </c>
    </row>
    <row r="999" spans="1:39">
      <c r="A999" t="str">
        <f t="shared" si="150"/>
        <v>3048Annet</v>
      </c>
      <c r="B999" s="6" t="str">
        <f>Data!A999</f>
        <v>3048</v>
      </c>
      <c r="C999" s="7" t="str">
        <f>Data!B999</f>
        <v>Øvre Eiker kommune</v>
      </c>
      <c r="D999" s="7" t="str">
        <f>Data!C999</f>
        <v>Annet</v>
      </c>
      <c r="E999" s="1">
        <f>Data!D999</f>
        <v>27.501199999999997</v>
      </c>
      <c r="F999" s="1">
        <f>Data!E999+Data!F999</f>
        <v>50237.947768339822</v>
      </c>
      <c r="G999" s="1">
        <f>Data!G999</f>
        <v>1.8421014355737204</v>
      </c>
      <c r="H999" s="1">
        <f t="shared" si="151"/>
        <v>15072041.990909092</v>
      </c>
      <c r="I999" s="1">
        <f t="shared" si="152"/>
        <v>552.65454545454543</v>
      </c>
      <c r="J999" s="1">
        <f t="shared" si="153"/>
        <v>1808711.3574545456</v>
      </c>
      <c r="K999" s="1">
        <f>'Innlegging av opplysninger'!$B$4*H999</f>
        <v>1959365.4588181821</v>
      </c>
      <c r="L999" s="1"/>
      <c r="M999" s="1">
        <f>'Innlegging av opplysninger'!$B$5*H999</f>
        <v>1974437.5008090911</v>
      </c>
      <c r="N999" s="1">
        <f>'Innlegging av opplysninger'!$B$5*I999</f>
        <v>72.397745454545458</v>
      </c>
      <c r="O999" s="1">
        <f>'Innlegging av opplysninger'!$B$5*J999</f>
        <v>236941.18782654547</v>
      </c>
      <c r="P999" s="1">
        <f>'Innlegging av opplysninger'!$B$5*K999</f>
        <v>256676.87510518185</v>
      </c>
      <c r="Q999" s="1"/>
      <c r="R999" s="1">
        <f>'Innlegging av opplysninger'!$C$11*SUM(H999:Q999)</f>
        <v>809734.37808211474</v>
      </c>
      <c r="S999" s="1">
        <f>'Innlegging av opplysninger'!$C$13*(((H999+J999+M999+O999)*Data!H999)+(J999+O999)*(1-Data!H999)*1.8/12+I999+N999+K999+L999+P999+Q999)</f>
        <v>149911.2493607777</v>
      </c>
      <c r="T999" s="1">
        <f>'Innlegging av opplysninger'!$C$13*((H999+J999+M999+O999)*(1-Data!H999)-(J999+O999)*(1-Data!H999)*1.8/12)</f>
        <v>958146.32064632664</v>
      </c>
      <c r="U999" s="1">
        <f>Data!I999</f>
        <v>4</v>
      </c>
      <c r="V999" s="1">
        <f>Data!J999+Data!K999</f>
        <v>44968.75</v>
      </c>
      <c r="W999" s="1">
        <f>Data!L999</f>
        <v>0</v>
      </c>
      <c r="X999" s="1">
        <f t="shared" si="157"/>
        <v>1962272.7272727271</v>
      </c>
      <c r="Y999" s="100">
        <f t="shared" si="158"/>
        <v>0</v>
      </c>
      <c r="Z999" s="100">
        <f t="shared" si="159"/>
        <v>280604.99999999994</v>
      </c>
      <c r="AA999" s="100">
        <f>'Innlegging av opplysninger'!$B$4*X999</f>
        <v>255095.45454545453</v>
      </c>
      <c r="AB999" s="1"/>
      <c r="AC999" s="1">
        <f>'Innlegging av opplysninger'!$B$5*X999</f>
        <v>257057.72727272726</v>
      </c>
      <c r="AD999" s="1">
        <f>'Innlegging av opplysninger'!$B$5*Y999</f>
        <v>0</v>
      </c>
      <c r="AE999" s="1">
        <f>'Innlegging av opplysninger'!$B$5*Z999</f>
        <v>36759.254999999997</v>
      </c>
      <c r="AF999" s="1">
        <f>'Innlegging av opplysninger'!$B$5*AA999</f>
        <v>33417.504545454547</v>
      </c>
      <c r="AG999" s="1"/>
      <c r="AH999" s="1">
        <f>'Innlegging av opplysninger'!$C$11*SUM(X999:AG999)</f>
        <v>107357.89140818179</v>
      </c>
      <c r="AI999" s="1">
        <f>'Innlegging av opplysninger'!$C$13*(((X999+Z999+AC999+AE999)*Data!M999)+(Z999+AE999)*(1-Data!M999)*1.8/12+Y999+AD999+AA999+AB999+AF999+AG999)</f>
        <v>17478.115061727272</v>
      </c>
      <c r="AJ999" s="1">
        <f>'Innlegging av opplysninger'!$C$13*((X999+Z999+AC999+AE999)*(1-Data!M999)-(Z999+AE999)*(1-Data!M999)*1.8/12)</f>
        <v>129432.68370736361</v>
      </c>
      <c r="AK999" s="83">
        <f t="shared" si="154"/>
        <v>917000</v>
      </c>
      <c r="AL999" s="83">
        <f t="shared" si="155"/>
        <v>167000</v>
      </c>
      <c r="AM999" s="83">
        <f t="shared" si="156"/>
        <v>1088000</v>
      </c>
    </row>
    <row r="1000" spans="1:39">
      <c r="A1000" t="str">
        <f t="shared" si="150"/>
        <v>3049Alle</v>
      </c>
      <c r="B1000" s="6" t="str">
        <f>Data!A1000</f>
        <v>3049</v>
      </c>
      <c r="C1000" s="7" t="str">
        <f>Data!B1000</f>
        <v>Lier kommune</v>
      </c>
      <c r="D1000" s="7" t="str">
        <f>Data!C1000</f>
        <v>Alle</v>
      </c>
      <c r="E1000" s="1">
        <f>Data!D1000</f>
        <v>1443.0896000000002</v>
      </c>
      <c r="F1000" s="1">
        <f>Data!E1000+Data!F1000</f>
        <v>48217.11880656374</v>
      </c>
      <c r="G1000" s="1">
        <f>Data!G1000</f>
        <v>475.26588785616616</v>
      </c>
      <c r="H1000" s="1">
        <f t="shared" si="151"/>
        <v>759072247.54599869</v>
      </c>
      <c r="I1000" s="1">
        <f t="shared" si="152"/>
        <v>7482013.7454545433</v>
      </c>
      <c r="J1000" s="1">
        <f t="shared" si="153"/>
        <v>91986511.354974389</v>
      </c>
      <c r="K1000" s="1">
        <f>'Innlegging av opplysninger'!$B$4*H1000</f>
        <v>98679392.180979833</v>
      </c>
      <c r="L1000" s="1"/>
      <c r="M1000" s="1">
        <f>'Innlegging av opplysninger'!$B$5*H1000</f>
        <v>99438464.428525835</v>
      </c>
      <c r="N1000" s="1">
        <f>'Innlegging av opplysninger'!$B$5*I1000</f>
        <v>980143.80065454519</v>
      </c>
      <c r="O1000" s="1">
        <f>'Innlegging av opplysninger'!$B$5*J1000</f>
        <v>12050232.987501645</v>
      </c>
      <c r="P1000" s="1">
        <f>'Innlegging av opplysninger'!$B$5*K1000</f>
        <v>12927000.375708358</v>
      </c>
      <c r="Q1000" s="1"/>
      <c r="R1000" s="1">
        <f>'Innlegging av opplysninger'!$C$11*SUM(H1000:Q1000)</f>
        <v>41139408.243952319</v>
      </c>
      <c r="S1000" s="1">
        <f>'Innlegging av opplysninger'!$C$13*(((H1000+J1000+M1000+O1000)*Data!H1000)+(J1000+O1000)*(1-Data!H1000)*1.8/12+I1000+N1000+K1000+L1000+P1000+Q1000)</f>
        <v>8229258.7959430087</v>
      </c>
      <c r="T1000" s="1">
        <f>'Innlegging av opplysninger'!$C$13*((H1000+J1000+M1000+O1000)*(1-Data!H1000)-(J1000+O1000)*(1-Data!H1000)*1.8/12)</f>
        <v>48066773.537886478</v>
      </c>
      <c r="U1000" s="1">
        <f>Data!I1000</f>
        <v>180.74440000000004</v>
      </c>
      <c r="V1000" s="1">
        <f>Data!J1000+Data!K1000</f>
        <v>50485.651153876228</v>
      </c>
      <c r="W1000" s="1">
        <f>Data!L1000</f>
        <v>419.51512743963281</v>
      </c>
      <c r="X1000" s="1">
        <f t="shared" si="157"/>
        <v>99545440.651818201</v>
      </c>
      <c r="Y1000" s="100">
        <f t="shared" si="158"/>
        <v>827181.92727272701</v>
      </c>
      <c r="Z1000" s="100">
        <f t="shared" si="159"/>
        <v>14353285.02881</v>
      </c>
      <c r="AA1000" s="100">
        <f>'Innlegging av opplysninger'!$B$4*X1000</f>
        <v>12940907.284736367</v>
      </c>
      <c r="AB1000" s="1"/>
      <c r="AC1000" s="1">
        <f>'Innlegging av opplysninger'!$B$5*X1000</f>
        <v>13040452.725388184</v>
      </c>
      <c r="AD1000" s="1">
        <f>'Innlegging av opplysninger'!$B$5*Y1000</f>
        <v>108360.83247272724</v>
      </c>
      <c r="AE1000" s="1">
        <f>'Innlegging av opplysninger'!$B$5*Z1000</f>
        <v>1880280.3387741102</v>
      </c>
      <c r="AF1000" s="1">
        <f>'Innlegging av opplysninger'!$B$5*AA1000</f>
        <v>1695258.854300464</v>
      </c>
      <c r="AG1000" s="1"/>
      <c r="AH1000" s="1">
        <f>'Innlegging av opplysninger'!$C$11*SUM(X1000:AG1000)</f>
        <v>5486864.3704557661</v>
      </c>
      <c r="AI1000" s="1">
        <f>'Innlegging av opplysninger'!$C$13*(((X1000+Z1000+AC1000+AE1000)*Data!M1000)+(Z1000+AE1000)*(1-Data!M1000)*1.8/12+Y1000+AD1000+AA1000+AB1000+AF1000+AG1000)</f>
        <v>1233037.8929796009</v>
      </c>
      <c r="AJ1000" s="1">
        <f>'Innlegging av opplysninger'!$C$13*((X1000+Z1000+AC1000+AE1000)*(1-Data!M1000)-(Z1000+AE1000)*(1-Data!M1000)*1.8/12)</f>
        <v>6275302.8244861839</v>
      </c>
      <c r="AK1000" s="83">
        <f t="shared" si="154"/>
        <v>46626000</v>
      </c>
      <c r="AL1000" s="83">
        <f t="shared" si="155"/>
        <v>9462000</v>
      </c>
      <c r="AM1000" s="83">
        <f t="shared" si="156"/>
        <v>54342000</v>
      </c>
    </row>
    <row r="1001" spans="1:39">
      <c r="A1001" t="str">
        <f t="shared" si="150"/>
        <v>3049Administrasjon</v>
      </c>
      <c r="B1001" s="6" t="str">
        <f>Data!A1001</f>
        <v>3049</v>
      </c>
      <c r="C1001" s="7" t="str">
        <f>Data!B1001</f>
        <v>Lier kommune</v>
      </c>
      <c r="D1001" s="7" t="str">
        <f>Data!C1001</f>
        <v>Administrasjon</v>
      </c>
      <c r="E1001" s="1">
        <f>Data!D1001</f>
        <v>96.186100000000025</v>
      </c>
      <c r="F1001" s="1">
        <f>Data!E1001+Data!F1001</f>
        <v>53083.922191806632</v>
      </c>
      <c r="G1001" s="1">
        <f>Data!G1001</f>
        <v>0</v>
      </c>
      <c r="H1001" s="1">
        <f t="shared" si="151"/>
        <v>55701113.981818177</v>
      </c>
      <c r="I1001" s="1">
        <f t="shared" si="152"/>
        <v>0</v>
      </c>
      <c r="J1001" s="1">
        <f t="shared" si="153"/>
        <v>6684133.677818181</v>
      </c>
      <c r="K1001" s="1">
        <f>'Innlegging av opplysninger'!$B$4*H1001</f>
        <v>7241144.8176363632</v>
      </c>
      <c r="L1001" s="1"/>
      <c r="M1001" s="1">
        <f>'Innlegging av opplysninger'!$B$5*H1001</f>
        <v>7296845.9316181811</v>
      </c>
      <c r="N1001" s="1">
        <f>'Innlegging av opplysninger'!$B$5*I1001</f>
        <v>0</v>
      </c>
      <c r="O1001" s="1">
        <f>'Innlegging av opplysninger'!$B$5*J1001</f>
        <v>875621.51179418177</v>
      </c>
      <c r="P1001" s="1">
        <f>'Innlegging av opplysninger'!$B$5*K1001</f>
        <v>948589.97111036361</v>
      </c>
      <c r="Q1001" s="1"/>
      <c r="R1001" s="1">
        <f>'Innlegging av opplysninger'!$C$11*SUM(H1001:Q1001)</f>
        <v>2992403.0958882268</v>
      </c>
      <c r="S1001" s="1">
        <f>'Innlegging av opplysninger'!$C$13*(((H1001+J1001+M1001+O1001)*Data!H1001)+(J1001+O1001)*(1-Data!H1001)*1.8/12+I1001+N1001+K1001+L1001+P1001+Q1001)</f>
        <v>824341.208584846</v>
      </c>
      <c r="T1001" s="1">
        <f>'Innlegging av opplysninger'!$C$13*((H1001+J1001+M1001+O1001)*(1-Data!H1001)-(J1001+O1001)*(1-Data!H1001)*1.8/12)</f>
        <v>3270526.1857885164</v>
      </c>
      <c r="U1001" s="1">
        <f>Data!I1001</f>
        <v>21.103300000000001</v>
      </c>
      <c r="V1001" s="1">
        <f>Data!J1001+Data!K1001</f>
        <v>59465.073669362915</v>
      </c>
      <c r="W1001" s="1">
        <f>Data!L1001</f>
        <v>0</v>
      </c>
      <c r="X1001" s="1">
        <f t="shared" si="157"/>
        <v>13689919.518181816</v>
      </c>
      <c r="Y1001" s="100">
        <f t="shared" si="158"/>
        <v>0</v>
      </c>
      <c r="Z1001" s="100">
        <f t="shared" si="159"/>
        <v>1957658.4910999995</v>
      </c>
      <c r="AA1001" s="100">
        <f>'Innlegging av opplysninger'!$B$4*X1001</f>
        <v>1779689.5373636361</v>
      </c>
      <c r="AB1001" s="1"/>
      <c r="AC1001" s="1">
        <f>'Innlegging av opplysninger'!$B$5*X1001</f>
        <v>1793379.4568818179</v>
      </c>
      <c r="AD1001" s="1">
        <f>'Innlegging av opplysninger'!$B$5*Y1001</f>
        <v>0</v>
      </c>
      <c r="AE1001" s="1">
        <f>'Innlegging av opplysninger'!$B$5*Z1001</f>
        <v>256453.26233409994</v>
      </c>
      <c r="AF1001" s="1">
        <f>'Innlegging av opplysninger'!$B$5*AA1001</f>
        <v>233139.32939463633</v>
      </c>
      <c r="AG1001" s="1"/>
      <c r="AH1001" s="1">
        <f>'Innlegging av opplysninger'!$C$11*SUM(X1001:AG1001)</f>
        <v>748989.10461972817</v>
      </c>
      <c r="AI1001" s="1">
        <f>'Innlegging av opplysninger'!$C$13*(((X1001+Z1001+AC1001+AE1001)*Data!M1001)+(Z1001+AE1001)*(1-Data!M1001)*1.8/12+Y1001+AD1001+AA1001+AB1001+AF1001+AG1001)</f>
        <v>264498.41414420161</v>
      </c>
      <c r="AJ1001" s="1">
        <f>'Innlegging av opplysninger'!$C$13*((X1001+Z1001+AC1001+AE1001)*(1-Data!M1001)-(Z1001+AE1001)*(1-Data!M1001)*1.8/12)</f>
        <v>760434.04480911081</v>
      </c>
      <c r="AK1001" s="83">
        <f t="shared" si="154"/>
        <v>3741000</v>
      </c>
      <c r="AL1001" s="83">
        <f t="shared" si="155"/>
        <v>1089000</v>
      </c>
      <c r="AM1001" s="83">
        <f t="shared" si="156"/>
        <v>4031000</v>
      </c>
    </row>
    <row r="1002" spans="1:39">
      <c r="A1002" t="str">
        <f t="shared" si="150"/>
        <v>3049Undervisning</v>
      </c>
      <c r="B1002" s="6" t="str">
        <f>Data!A1002</f>
        <v>3049</v>
      </c>
      <c r="C1002" s="7" t="str">
        <f>Data!B1002</f>
        <v>Lier kommune</v>
      </c>
      <c r="D1002" s="7" t="str">
        <f>Data!C1002</f>
        <v>Undervisning</v>
      </c>
      <c r="E1002" s="1">
        <f>Data!D1002</f>
        <v>538.58560000000023</v>
      </c>
      <c r="F1002" s="1">
        <f>Data!E1002+Data!F1002</f>
        <v>48160.519635133198</v>
      </c>
      <c r="G1002" s="1">
        <f>Data!G1002</f>
        <v>0</v>
      </c>
      <c r="H1002" s="1">
        <f t="shared" si="151"/>
        <v>282966134.88</v>
      </c>
      <c r="I1002" s="1">
        <f t="shared" si="152"/>
        <v>0</v>
      </c>
      <c r="J1002" s="1">
        <f t="shared" si="153"/>
        <v>33955936.185599998</v>
      </c>
      <c r="K1002" s="1">
        <f>'Innlegging av opplysninger'!$B$4*H1002</f>
        <v>36785597.534400001</v>
      </c>
      <c r="L1002" s="1"/>
      <c r="M1002" s="1">
        <f>'Innlegging av opplysninger'!$B$5*H1002</f>
        <v>37068563.66928</v>
      </c>
      <c r="N1002" s="1">
        <f>'Innlegging av opplysninger'!$B$5*I1002</f>
        <v>0</v>
      </c>
      <c r="O1002" s="1">
        <f>'Innlegging av opplysninger'!$B$5*J1002</f>
        <v>4448227.6403136002</v>
      </c>
      <c r="P1002" s="1">
        <f>'Innlegging av opplysninger'!$B$5*K1002</f>
        <v>4818913.2770064007</v>
      </c>
      <c r="Q1002" s="1"/>
      <c r="R1002" s="1">
        <f>'Innlegging av opplysninger'!$C$11*SUM(H1002:Q1002)</f>
        <v>15201648.181090798</v>
      </c>
      <c r="S1002" s="1">
        <f>'Innlegging av opplysninger'!$C$13*(((H1002+J1002+M1002+O1002)*Data!H1002)+(J1002+O1002)*(1-Data!H1002)*1.8/12+I1002+N1002+K1002+L1002+P1002+Q1002)</f>
        <v>2862951.4857534985</v>
      </c>
      <c r="T1002" s="1">
        <f>'Innlegging av opplysninger'!$C$13*((H1002+J1002+M1002+O1002)*(1-Data!H1002)-(J1002+O1002)*(1-Data!H1002)*1.8/12)</f>
        <v>17939303.919949703</v>
      </c>
      <c r="U1002" s="1">
        <f>Data!I1002</f>
        <v>54.052600000000012</v>
      </c>
      <c r="V1002" s="1">
        <f>Data!J1002+Data!K1002</f>
        <v>50233.962874434634</v>
      </c>
      <c r="W1002" s="1">
        <f>Data!L1002</f>
        <v>0</v>
      </c>
      <c r="X1002" s="1">
        <f t="shared" si="157"/>
        <v>29621196.018181812</v>
      </c>
      <c r="Y1002" s="100">
        <f t="shared" si="158"/>
        <v>0</v>
      </c>
      <c r="Z1002" s="100">
        <f t="shared" si="159"/>
        <v>4235831.0305999983</v>
      </c>
      <c r="AA1002" s="100">
        <f>'Innlegging av opplysninger'!$B$4*X1002</f>
        <v>3850755.4823636357</v>
      </c>
      <c r="AB1002" s="1"/>
      <c r="AC1002" s="1">
        <f>'Innlegging av opplysninger'!$B$5*X1002</f>
        <v>3880376.6783818174</v>
      </c>
      <c r="AD1002" s="1">
        <f>'Innlegging av opplysninger'!$B$5*Y1002</f>
        <v>0</v>
      </c>
      <c r="AE1002" s="1">
        <f>'Innlegging av opplysninger'!$B$5*Z1002</f>
        <v>554893.86500859982</v>
      </c>
      <c r="AF1002" s="1">
        <f>'Innlegging av opplysninger'!$B$5*AA1002</f>
        <v>504448.9681896363</v>
      </c>
      <c r="AG1002" s="1"/>
      <c r="AH1002" s="1">
        <f>'Innlegging av opplysninger'!$C$11*SUM(X1002:AG1002)</f>
        <v>1620605.0776235687</v>
      </c>
      <c r="AI1002" s="1">
        <f>'Innlegging av opplysninger'!$C$13*(((X1002+Z1002+AC1002+AE1002)*Data!M1002)+(Z1002+AE1002)*(1-Data!M1002)*1.8/12+Y1002+AD1002+AA1002+AB1002+AF1002+AG1002)</f>
        <v>310150.6010677297</v>
      </c>
      <c r="AJ1002" s="1">
        <f>'Innlegging av opplysninger'!$C$13*((X1002+Z1002+AC1002+AE1002)*(1-Data!M1002)-(Z1002+AE1002)*(1-Data!M1002)*1.8/12)</f>
        <v>1907519.5051539964</v>
      </c>
      <c r="AK1002" s="83">
        <f t="shared" si="154"/>
        <v>16822000</v>
      </c>
      <c r="AL1002" s="83">
        <f t="shared" si="155"/>
        <v>3173000</v>
      </c>
      <c r="AM1002" s="83">
        <f t="shared" si="156"/>
        <v>19847000</v>
      </c>
    </row>
    <row r="1003" spans="1:39">
      <c r="A1003" t="str">
        <f t="shared" si="150"/>
        <v>3049Barnehager</v>
      </c>
      <c r="B1003" s="6" t="str">
        <f>Data!A1003</f>
        <v>3049</v>
      </c>
      <c r="C1003" s="7" t="str">
        <f>Data!B1003</f>
        <v>Lier kommune</v>
      </c>
      <c r="D1003" s="7" t="str">
        <f>Data!C1003</f>
        <v>Barnehager</v>
      </c>
      <c r="E1003" s="1">
        <f>Data!D1003</f>
        <v>48.642199999999995</v>
      </c>
      <c r="F1003" s="1">
        <f>Data!E1003+Data!F1003</f>
        <v>43509.426759754562</v>
      </c>
      <c r="G1003" s="1">
        <f>Data!G1003</f>
        <v>0</v>
      </c>
      <c r="H1003" s="1">
        <f t="shared" si="151"/>
        <v>23087937.145454541</v>
      </c>
      <c r="I1003" s="1">
        <f t="shared" si="152"/>
        <v>0</v>
      </c>
      <c r="J1003" s="1">
        <f t="shared" si="153"/>
        <v>2770552.457454545</v>
      </c>
      <c r="K1003" s="1">
        <f>'Innlegging av opplysninger'!$B$4*H1003</f>
        <v>3001431.8289090903</v>
      </c>
      <c r="L1003" s="1"/>
      <c r="M1003" s="1">
        <f>'Innlegging av opplysninger'!$B$5*H1003</f>
        <v>3024519.7660545451</v>
      </c>
      <c r="N1003" s="1">
        <f>'Innlegging av opplysninger'!$B$5*I1003</f>
        <v>0</v>
      </c>
      <c r="O1003" s="1">
        <f>'Innlegging av opplysninger'!$B$5*J1003</f>
        <v>362942.3719265454</v>
      </c>
      <c r="P1003" s="1">
        <f>'Innlegging av opplysninger'!$B$5*K1003</f>
        <v>393187.56958709087</v>
      </c>
      <c r="Q1003" s="1"/>
      <c r="R1003" s="1">
        <f>'Innlegging av opplysninger'!$C$11*SUM(H1003:Q1003)</f>
        <v>1240341.7032966814</v>
      </c>
      <c r="S1003" s="1">
        <f>'Innlegging av opplysninger'!$C$13*(((H1003+J1003+M1003+O1003)*Data!H1003)+(J1003+O1003)*(1-Data!H1003)*1.8/12+I1003+N1003+K1003+L1003+P1003+Q1003)</f>
        <v>204622.57291980303</v>
      </c>
      <c r="T1003" s="1">
        <f>'Innlegging av opplysninger'!$C$13*((H1003+J1003+M1003+O1003)*(1-Data!H1003)-(J1003+O1003)*(1-Data!H1003)*1.8/12)</f>
        <v>1492687.1263282874</v>
      </c>
      <c r="U1003" s="1">
        <f>Data!I1003</f>
        <v>8.6323000000000008</v>
      </c>
      <c r="V1003" s="1">
        <f>Data!J1003+Data!K1003</f>
        <v>45014.791538755606</v>
      </c>
      <c r="W1003" s="1">
        <f>Data!L1003</f>
        <v>0</v>
      </c>
      <c r="X1003" s="1">
        <f t="shared" si="157"/>
        <v>4239067.4727272727</v>
      </c>
      <c r="Y1003" s="100">
        <f t="shared" si="158"/>
        <v>0</v>
      </c>
      <c r="Z1003" s="100">
        <f t="shared" si="159"/>
        <v>606186.64859999996</v>
      </c>
      <c r="AA1003" s="100">
        <f>'Innlegging av opplysninger'!$B$4*X1003</f>
        <v>551078.77145454544</v>
      </c>
      <c r="AB1003" s="1"/>
      <c r="AC1003" s="1">
        <f>'Innlegging av opplysninger'!$B$5*X1003</f>
        <v>555317.83892727271</v>
      </c>
      <c r="AD1003" s="1">
        <f>'Innlegging av opplysninger'!$B$5*Y1003</f>
        <v>0</v>
      </c>
      <c r="AE1003" s="1">
        <f>'Innlegging av opplysninger'!$B$5*Z1003</f>
        <v>79410.450966599994</v>
      </c>
      <c r="AF1003" s="1">
        <f>'Innlegging av opplysninger'!$B$5*AA1003</f>
        <v>72191.319060545458</v>
      </c>
      <c r="AG1003" s="1"/>
      <c r="AH1003" s="1">
        <f>'Innlegging av opplysninger'!$C$11*SUM(X1003:AG1003)</f>
        <v>231923.59506597699</v>
      </c>
      <c r="AI1003" s="1">
        <f>'Innlegging av opplysninger'!$C$13*(((X1003+Z1003+AC1003+AE1003)*Data!M1003)+(Z1003+AE1003)*(1-Data!M1003)*1.8/12+Y1003+AD1003+AA1003+AB1003+AF1003+AG1003)</f>
        <v>42563.111583955833</v>
      </c>
      <c r="AJ1003" s="1">
        <f>'Innlegging av opplysninger'!$C$13*((X1003+Z1003+AC1003+AE1003)*(1-Data!M1003)-(Z1003+AE1003)*(1-Data!M1003)*1.8/12)</f>
        <v>274806.01850632846</v>
      </c>
      <c r="AK1003" s="83">
        <f t="shared" si="154"/>
        <v>1472000</v>
      </c>
      <c r="AL1003" s="83">
        <f t="shared" si="155"/>
        <v>247000</v>
      </c>
      <c r="AM1003" s="83">
        <f t="shared" si="156"/>
        <v>1767000</v>
      </c>
    </row>
    <row r="1004" spans="1:39">
      <c r="A1004" t="str">
        <f t="shared" si="150"/>
        <v>3049Helse/pleie/omsorg</v>
      </c>
      <c r="B1004" s="6" t="str">
        <f>Data!A1004</f>
        <v>3049</v>
      </c>
      <c r="C1004" s="7" t="str">
        <f>Data!B1004</f>
        <v>Lier kommune</v>
      </c>
      <c r="D1004" s="7" t="str">
        <f>Data!C1004</f>
        <v>Helse/pleie/omsorg</v>
      </c>
      <c r="E1004" s="1">
        <f>Data!D1004</f>
        <v>643.46179999999981</v>
      </c>
      <c r="F1004" s="1">
        <f>Data!E1004+Data!F1004</f>
        <v>47435.556659126167</v>
      </c>
      <c r="G1004" s="1">
        <f>Data!G1004</f>
        <v>1065.8771973720916</v>
      </c>
      <c r="H1004" s="1">
        <f t="shared" si="151"/>
        <v>332977840.05690873</v>
      </c>
      <c r="I1004" s="1">
        <f t="shared" si="152"/>
        <v>7482013.7454545572</v>
      </c>
      <c r="J1004" s="1">
        <f t="shared" si="153"/>
        <v>40855182.456283592</v>
      </c>
      <c r="K1004" s="1">
        <f>'Innlegging av opplysninger'!$B$4*H1004</f>
        <v>43287119.207398139</v>
      </c>
      <c r="L1004" s="1"/>
      <c r="M1004" s="1">
        <f>'Innlegging av opplysninger'!$B$5*H1004</f>
        <v>43620097.047455043</v>
      </c>
      <c r="N1004" s="1">
        <f>'Innlegging av opplysninger'!$B$5*I1004</f>
        <v>980143.80065454706</v>
      </c>
      <c r="O1004" s="1">
        <f>'Innlegging av opplysninger'!$B$5*J1004</f>
        <v>5352028.901773151</v>
      </c>
      <c r="P1004" s="1">
        <f>'Innlegging av opplysninger'!$B$5*K1004</f>
        <v>5670612.6161691565</v>
      </c>
      <c r="Q1004" s="1"/>
      <c r="R1004" s="1">
        <f>'Innlegging av opplysninger'!$C$11*SUM(H1004:Q1004)</f>
        <v>18248551.437619679</v>
      </c>
      <c r="S1004" s="1">
        <f>'Innlegging av opplysninger'!$C$13*(((H1004+J1004+M1004+O1004)*Data!H1004)+(J1004+O1004)*(1-Data!H1004)*1.8/12+I1004+N1004+K1004+L1004+P1004+Q1004)</f>
        <v>3651868.2555668615</v>
      </c>
      <c r="T1004" s="1">
        <f>'Innlegging av opplysninger'!$C$13*((H1004+J1004+M1004+O1004)*(1-Data!H1004)-(J1004+O1004)*(1-Data!H1004)*1.8/12)</f>
        <v>21319833.711702175</v>
      </c>
      <c r="U1004" s="1">
        <f>Data!I1004</f>
        <v>77.456200000000024</v>
      </c>
      <c r="V1004" s="1">
        <f>Data!J1004+Data!K1004</f>
        <v>48504.40240957684</v>
      </c>
      <c r="W1004" s="1">
        <f>Data!L1004</f>
        <v>978.9404850741447</v>
      </c>
      <c r="X1004" s="1">
        <f t="shared" si="157"/>
        <v>40985091.206363633</v>
      </c>
      <c r="Y1004" s="100">
        <f t="shared" si="158"/>
        <v>827181.92727272701</v>
      </c>
      <c r="Z1004" s="100">
        <f t="shared" si="159"/>
        <v>5979155.0581099996</v>
      </c>
      <c r="AA1004" s="100">
        <f>'Innlegging av opplysninger'!$B$4*X1004</f>
        <v>5328061.8568272721</v>
      </c>
      <c r="AB1004" s="1"/>
      <c r="AC1004" s="1">
        <f>'Innlegging av opplysninger'!$B$5*X1004</f>
        <v>5369046.9480336364</v>
      </c>
      <c r="AD1004" s="1">
        <f>'Innlegging av opplysninger'!$B$5*Y1004</f>
        <v>108360.83247272724</v>
      </c>
      <c r="AE1004" s="1">
        <f>'Innlegging av opplysninger'!$B$5*Z1004</f>
        <v>783269.31261240994</v>
      </c>
      <c r="AF1004" s="1">
        <f>'Innlegging av opplysninger'!$B$5*AA1004</f>
        <v>697976.10324437264</v>
      </c>
      <c r="AG1004" s="1"/>
      <c r="AH1004" s="1">
        <f>'Innlegging av opplysninger'!$C$11*SUM(X1004:AG1004)</f>
        <v>2282969.4433075977</v>
      </c>
      <c r="AI1004" s="1">
        <f>'Innlegging av opplysninger'!$C$13*(((X1004+Z1004+AC1004+AE1004)*Data!M1004)+(Z1004+AE1004)*(1-Data!M1004)*1.8/12+Y1004+AD1004+AA1004+AB1004+AF1004+AG1004)</f>
        <v>475854.41095955134</v>
      </c>
      <c r="AJ1004" s="1">
        <f>'Innlegging av opplysninger'!$C$13*((X1004+Z1004+AC1004+AE1004)*(1-Data!M1004)-(Z1004+AE1004)*(1-Data!M1004)*1.8/12)</f>
        <v>2648209.0377771608</v>
      </c>
      <c r="AK1004" s="83">
        <f t="shared" si="154"/>
        <v>20532000</v>
      </c>
      <c r="AL1004" s="83">
        <f t="shared" si="155"/>
        <v>4128000</v>
      </c>
      <c r="AM1004" s="83">
        <f t="shared" si="156"/>
        <v>23968000</v>
      </c>
    </row>
    <row r="1005" spans="1:39">
      <c r="A1005" t="str">
        <f t="shared" si="150"/>
        <v>3049Samferdsel og teknikk</v>
      </c>
      <c r="B1005" s="6" t="str">
        <f>Data!A1005</f>
        <v>3049</v>
      </c>
      <c r="C1005" s="7" t="str">
        <f>Data!B1005</f>
        <v>Lier kommune</v>
      </c>
      <c r="D1005" s="7" t="str">
        <f>Data!C1005</f>
        <v>Samferdsel og teknikk</v>
      </c>
      <c r="E1005" s="1">
        <f>Data!D1005</f>
        <v>69.123099999999994</v>
      </c>
      <c r="F1005" s="1">
        <f>Data!E1005+Data!F1005</f>
        <v>53917.376426983159</v>
      </c>
      <c r="G1005" s="1">
        <f>Data!G1005</f>
        <v>0</v>
      </c>
      <c r="H1005" s="1">
        <f t="shared" si="151"/>
        <v>40657485.845454529</v>
      </c>
      <c r="I1005" s="1">
        <f t="shared" si="152"/>
        <v>0</v>
      </c>
      <c r="J1005" s="1">
        <f t="shared" si="153"/>
        <v>4878898.3014545431</v>
      </c>
      <c r="K1005" s="1">
        <f>'Innlegging av opplysninger'!$B$4*H1005</f>
        <v>5285473.1599090891</v>
      </c>
      <c r="L1005" s="1"/>
      <c r="M1005" s="1">
        <f>'Innlegging av opplysninger'!$B$5*H1005</f>
        <v>5326130.6457545431</v>
      </c>
      <c r="N1005" s="1">
        <f>'Innlegging av opplysninger'!$B$5*I1005</f>
        <v>0</v>
      </c>
      <c r="O1005" s="1">
        <f>'Innlegging av opplysninger'!$B$5*J1005</f>
        <v>639135.6774905452</v>
      </c>
      <c r="P1005" s="1">
        <f>'Innlegging av opplysninger'!$B$5*K1005</f>
        <v>692396.9839480907</v>
      </c>
      <c r="Q1005" s="1"/>
      <c r="R1005" s="1">
        <f>'Innlegging av opplysninger'!$C$11*SUM(H1005:Q1005)</f>
        <v>2184221.7833324312</v>
      </c>
      <c r="S1005" s="1">
        <f>'Innlegging av opplysninger'!$C$13*(((H1005+J1005+M1005+O1005)*Data!H1005)+(J1005+O1005)*(1-Data!H1005)*1.8/12+I1005+N1005+K1005+L1005+P1005+Q1005)</f>
        <v>472897.90901589586</v>
      </c>
      <c r="T1005" s="1">
        <f>'Innlegging av opplysninger'!$C$13*((H1005+J1005+M1005+O1005)*(1-Data!H1005)-(J1005+O1005)*(1-Data!H1005)*1.8/12)</f>
        <v>2516037.1629126943</v>
      </c>
      <c r="U1005" s="1">
        <f>Data!I1005</f>
        <v>12.4</v>
      </c>
      <c r="V1005" s="1">
        <f>Data!J1005+Data!K1005</f>
        <v>50924.95295698924</v>
      </c>
      <c r="W1005" s="1">
        <f>Data!L1005</f>
        <v>0</v>
      </c>
      <c r="X1005" s="1">
        <f t="shared" si="157"/>
        <v>6888757.2727272725</v>
      </c>
      <c r="Y1005" s="100">
        <f t="shared" si="158"/>
        <v>0</v>
      </c>
      <c r="Z1005" s="100">
        <f t="shared" si="159"/>
        <v>985092.28999999992</v>
      </c>
      <c r="AA1005" s="100">
        <f>'Innlegging av opplysninger'!$B$4*X1005</f>
        <v>895538.44545454544</v>
      </c>
      <c r="AB1005" s="1"/>
      <c r="AC1005" s="1">
        <f>'Innlegging av opplysninger'!$B$5*X1005</f>
        <v>902427.20272727276</v>
      </c>
      <c r="AD1005" s="1">
        <f>'Innlegging av opplysninger'!$B$5*Y1005</f>
        <v>0</v>
      </c>
      <c r="AE1005" s="1">
        <f>'Innlegging av opplysninger'!$B$5*Z1005</f>
        <v>129047.08998999999</v>
      </c>
      <c r="AF1005" s="1">
        <f>'Innlegging av opplysninger'!$B$5*AA1005</f>
        <v>117315.53635454546</v>
      </c>
      <c r="AG1005" s="1"/>
      <c r="AH1005" s="1">
        <f>'Innlegging av opplysninger'!$C$11*SUM(X1005:AG1005)</f>
        <v>376890.75781563815</v>
      </c>
      <c r="AI1005" s="1">
        <f>'Innlegging av opplysninger'!$C$13*(((X1005+Z1005+AC1005+AE1005)*Data!M1005)+(Z1005+AE1005)*(1-Data!M1005)*1.8/12+Y1005+AD1005+AA1005+AB1005+AF1005+AG1005)</f>
        <v>82243.978445254354</v>
      </c>
      <c r="AJ1005" s="1">
        <f>'Innlegging av opplysninger'!$C$13*((X1005+Z1005+AC1005+AE1005)*(1-Data!M1005)-(Z1005+AE1005)*(1-Data!M1005)*1.8/12)</f>
        <v>433501.26909193461</v>
      </c>
      <c r="AK1005" s="83">
        <f t="shared" si="154"/>
        <v>2561000</v>
      </c>
      <c r="AL1005" s="83">
        <f t="shared" si="155"/>
        <v>555000</v>
      </c>
      <c r="AM1005" s="83">
        <f t="shared" si="156"/>
        <v>2950000</v>
      </c>
    </row>
    <row r="1006" spans="1:39">
      <c r="A1006" t="str">
        <f t="shared" si="150"/>
        <v>3049Annet</v>
      </c>
      <c r="B1006" s="6" t="str">
        <f>Data!A1006</f>
        <v>3049</v>
      </c>
      <c r="C1006" s="7" t="str">
        <f>Data!B1006</f>
        <v>Lier kommune</v>
      </c>
      <c r="D1006" s="7" t="str">
        <f>Data!C1006</f>
        <v>Annet</v>
      </c>
      <c r="E1006" s="1">
        <f>Data!D1006</f>
        <v>47.090800000000009</v>
      </c>
      <c r="F1006" s="1">
        <f>Data!E1006+Data!F1006</f>
        <v>46098.723459076224</v>
      </c>
      <c r="G1006" s="1">
        <f>Data!G1006</f>
        <v>0</v>
      </c>
      <c r="H1006" s="1">
        <f t="shared" si="151"/>
        <v>23681735.63636364</v>
      </c>
      <c r="I1006" s="1">
        <f t="shared" si="152"/>
        <v>0</v>
      </c>
      <c r="J1006" s="1">
        <f t="shared" si="153"/>
        <v>2841808.2763636368</v>
      </c>
      <c r="K1006" s="1">
        <f>'Innlegging av opplysninger'!$B$4*H1006</f>
        <v>3078625.6327272733</v>
      </c>
      <c r="L1006" s="1"/>
      <c r="M1006" s="1">
        <f>'Innlegging av opplysninger'!$B$5*H1006</f>
        <v>3102307.368363637</v>
      </c>
      <c r="N1006" s="1">
        <f>'Innlegging av opplysninger'!$B$5*I1006</f>
        <v>0</v>
      </c>
      <c r="O1006" s="1">
        <f>'Innlegging av opplysninger'!$B$5*J1006</f>
        <v>372276.88420363644</v>
      </c>
      <c r="P1006" s="1">
        <f>'Innlegging av opplysninger'!$B$5*K1006</f>
        <v>403299.95788727282</v>
      </c>
      <c r="Q1006" s="1"/>
      <c r="R1006" s="1">
        <f>'Innlegging av opplysninger'!$C$11*SUM(H1006:Q1006)</f>
        <v>1272242.0427245456</v>
      </c>
      <c r="S1006" s="1">
        <f>'Innlegging av opplysninger'!$C$13*(((H1006+J1006+M1006+O1006)*Data!H1006)+(J1006+O1006)*(1-Data!H1006)*1.8/12+I1006+N1006+K1006+L1006+P1006+Q1006)</f>
        <v>212141.37564717385</v>
      </c>
      <c r="T1006" s="1">
        <f>'Innlegging av opplysninger'!$C$13*((H1006+J1006+M1006+O1006)*(1-Data!H1006)-(J1006+O1006)*(1-Data!H1006)*1.8/12)</f>
        <v>1528821.4196600991</v>
      </c>
      <c r="U1006" s="1">
        <f>Data!I1006</f>
        <v>7.1000000000000005</v>
      </c>
      <c r="V1006" s="1">
        <f>Data!J1006+Data!K1006</f>
        <v>53210.681690140838</v>
      </c>
      <c r="W1006" s="1">
        <f>Data!L1006</f>
        <v>0</v>
      </c>
      <c r="X1006" s="1">
        <f t="shared" si="157"/>
        <v>4121409.1636363636</v>
      </c>
      <c r="Y1006" s="100">
        <f t="shared" si="158"/>
        <v>0</v>
      </c>
      <c r="Z1006" s="100">
        <f t="shared" si="159"/>
        <v>589361.51039999991</v>
      </c>
      <c r="AA1006" s="100">
        <f>'Innlegging av opplysninger'!$B$4*X1006</f>
        <v>535783.19127272733</v>
      </c>
      <c r="AB1006" s="1"/>
      <c r="AC1006" s="1">
        <f>'Innlegging av opplysninger'!$B$5*X1006</f>
        <v>539904.6004363636</v>
      </c>
      <c r="AD1006" s="1">
        <f>'Innlegging av opplysninger'!$B$5*Y1006</f>
        <v>0</v>
      </c>
      <c r="AE1006" s="1">
        <f>'Innlegging av opplysninger'!$B$5*Z1006</f>
        <v>77206.357862399993</v>
      </c>
      <c r="AF1006" s="1">
        <f>'Innlegging av opplysninger'!$B$5*AA1006</f>
        <v>70187.598056727278</v>
      </c>
      <c r="AG1006" s="1"/>
      <c r="AH1006" s="1">
        <f>'Innlegging av opplysninger'!$C$11*SUM(X1006:AG1006)</f>
        <v>225486.39202325407</v>
      </c>
      <c r="AI1006" s="1">
        <f>'Innlegging av opplysninger'!$C$13*(((X1006+Z1006+AC1006+AE1006)*Data!M1006)+(Z1006+AE1006)*(1-Data!M1006)*1.8/12+Y1006+AD1006+AA1006+AB1006+AF1006+AG1006)</f>
        <v>57593.795361227087</v>
      </c>
      <c r="AJ1006" s="1">
        <f>'Innlegging av opplysninger'!$C$13*((X1006+Z1006+AC1006+AE1006)*(1-Data!M1006)-(Z1006+AE1006)*(1-Data!M1006)*1.8/12)</f>
        <v>250966.53056533114</v>
      </c>
      <c r="AK1006" s="83">
        <f t="shared" si="154"/>
        <v>1498000</v>
      </c>
      <c r="AL1006" s="83">
        <f t="shared" si="155"/>
        <v>270000</v>
      </c>
      <c r="AM1006" s="83">
        <f t="shared" si="156"/>
        <v>1780000</v>
      </c>
    </row>
    <row r="1007" spans="1:39">
      <c r="A1007" t="str">
        <f t="shared" si="150"/>
        <v>3050Alle</v>
      </c>
      <c r="B1007" s="6" t="str">
        <f>Data!A1007</f>
        <v>3050</v>
      </c>
      <c r="C1007" s="7" t="str">
        <f>Data!B1007</f>
        <v>Flesberg kommune</v>
      </c>
      <c r="D1007" s="7" t="str">
        <f>Data!C1007</f>
        <v>Alle</v>
      </c>
      <c r="E1007" s="1">
        <f>Data!D1007</f>
        <v>208.79665279840026</v>
      </c>
      <c r="F1007" s="1">
        <f>Data!E1007+Data!F1007</f>
        <v>46009.500437772018</v>
      </c>
      <c r="G1007" s="1">
        <f>Data!G1007</f>
        <v>413.28234357912623</v>
      </c>
      <c r="H1007" s="1">
        <f t="shared" si="151"/>
        <v>104799596.59999993</v>
      </c>
      <c r="I1007" s="1">
        <f t="shared" si="152"/>
        <v>941366.94545454509</v>
      </c>
      <c r="J1007" s="1">
        <f t="shared" si="153"/>
        <v>12688915.625454536</v>
      </c>
      <c r="K1007" s="1">
        <f>'Innlegging av opplysninger'!$B$4*H1007</f>
        <v>13623947.557999993</v>
      </c>
      <c r="L1007" s="1"/>
      <c r="M1007" s="1">
        <f>'Innlegging av opplysninger'!$B$5*H1007</f>
        <v>13728747.154599993</v>
      </c>
      <c r="N1007" s="1">
        <f>'Innlegging av opplysninger'!$B$5*I1007</f>
        <v>123319.06985454541</v>
      </c>
      <c r="O1007" s="1">
        <f>'Innlegging av opplysninger'!$B$5*J1007</f>
        <v>1662247.9469345442</v>
      </c>
      <c r="P1007" s="1">
        <f>'Innlegging av opplysninger'!$B$5*K1007</f>
        <v>1784737.1300979992</v>
      </c>
      <c r="Q1007" s="1"/>
      <c r="R1007" s="1">
        <f>'Innlegging av opplysninger'!$C$11*SUM(H1007:Q1007)</f>
        <v>5675409.3651550505</v>
      </c>
      <c r="S1007" s="1">
        <f>'Innlegging av opplysninger'!$C$13*(((H1007+J1007+M1007+O1007)*Data!H1007)+(J1007+O1007)*(1-Data!H1007)*1.8/12+I1007+N1007+K1007+L1007+P1007+Q1007)</f>
        <v>1064386.7656491366</v>
      </c>
      <c r="T1007" s="1">
        <f>'Innlegging av opplysninger'!$C$13*((H1007+J1007+M1007+O1007)*(1-Data!H1007)-(J1007+O1007)*(1-Data!H1007)*1.8/12)</f>
        <v>6701962.8919314602</v>
      </c>
      <c r="U1007" s="1">
        <f>Data!I1007</f>
        <v>27.722999999999999</v>
      </c>
      <c r="V1007" s="1">
        <f>Data!J1007+Data!K1007</f>
        <v>43965.996344791929</v>
      </c>
      <c r="W1007" s="1">
        <f>Data!L1007</f>
        <v>500.52122786134254</v>
      </c>
      <c r="X1007" s="1">
        <f t="shared" si="157"/>
        <v>13296756.18181818</v>
      </c>
      <c r="Y1007" s="100">
        <f t="shared" si="158"/>
        <v>151373.99999999997</v>
      </c>
      <c r="Z1007" s="100">
        <f t="shared" si="159"/>
        <v>1923082.6159999995</v>
      </c>
      <c r="AA1007" s="100">
        <f>'Innlegging av opplysninger'!$B$4*X1007</f>
        <v>1728578.3036363635</v>
      </c>
      <c r="AB1007" s="1"/>
      <c r="AC1007" s="1">
        <f>'Innlegging av opplysninger'!$B$5*X1007</f>
        <v>1741875.0598181817</v>
      </c>
      <c r="AD1007" s="1">
        <f>'Innlegging av opplysninger'!$B$5*Y1007</f>
        <v>19829.993999999999</v>
      </c>
      <c r="AE1007" s="1">
        <f>'Innlegging av opplysninger'!$B$5*Z1007</f>
        <v>251923.82269599993</v>
      </c>
      <c r="AF1007" s="1">
        <f>'Innlegging av opplysninger'!$B$5*AA1007</f>
        <v>226443.75777636364</v>
      </c>
      <c r="AG1007" s="1"/>
      <c r="AH1007" s="1">
        <f>'Innlegging av opplysninger'!$C$11*SUM(X1007:AG1007)</f>
        <v>734914.82195831346</v>
      </c>
      <c r="AI1007" s="1">
        <f>'Innlegging av opplysninger'!$C$13*(((X1007+Z1007+AC1007+AE1007)*Data!M1007)+(Z1007+AE1007)*(1-Data!M1007)*1.8/12+Y1007+AD1007+AA1007+AB1007+AF1007+AG1007)</f>
        <v>139604.76130658752</v>
      </c>
      <c r="AJ1007" s="1">
        <f>'Innlegging av opplysninger'!$C$13*((X1007+Z1007+AC1007+AE1007)*(1-Data!M1007)-(Z1007+AE1007)*(1-Data!M1007)*1.8/12)</f>
        <v>866068.15295215719</v>
      </c>
      <c r="AK1007" s="83">
        <f t="shared" si="154"/>
        <v>6410000</v>
      </c>
      <c r="AL1007" s="83">
        <f t="shared" si="155"/>
        <v>1204000</v>
      </c>
      <c r="AM1007" s="83">
        <f t="shared" si="156"/>
        <v>7568000</v>
      </c>
    </row>
    <row r="1008" spans="1:39">
      <c r="A1008" t="str">
        <f t="shared" si="150"/>
        <v>3050Administrasjon</v>
      </c>
      <c r="B1008" s="6" t="str">
        <f>Data!A1008</f>
        <v>3050</v>
      </c>
      <c r="C1008" s="7" t="str">
        <f>Data!B1008</f>
        <v>Flesberg kommune</v>
      </c>
      <c r="D1008" s="7" t="str">
        <f>Data!C1008</f>
        <v>Administrasjon</v>
      </c>
      <c r="E1008" s="1">
        <f>Data!D1008</f>
        <v>15.450000000000001</v>
      </c>
      <c r="F1008" s="1">
        <f>Data!E1008+Data!F1008</f>
        <v>57290.032362459533</v>
      </c>
      <c r="G1008" s="1">
        <f>Data!G1008</f>
        <v>0</v>
      </c>
      <c r="H1008" s="1">
        <f t="shared" si="151"/>
        <v>9655974.5454545431</v>
      </c>
      <c r="I1008" s="1">
        <f t="shared" si="152"/>
        <v>0</v>
      </c>
      <c r="J1008" s="1">
        <f t="shared" si="153"/>
        <v>1158716.9454545451</v>
      </c>
      <c r="K1008" s="1">
        <f>'Innlegging av opplysninger'!$B$4*H1008</f>
        <v>1255276.6909090907</v>
      </c>
      <c r="L1008" s="1"/>
      <c r="M1008" s="1">
        <f>'Innlegging av opplysninger'!$B$5*H1008</f>
        <v>1264932.6654545453</v>
      </c>
      <c r="N1008" s="1">
        <f>'Innlegging av opplysninger'!$B$5*I1008</f>
        <v>0</v>
      </c>
      <c r="O1008" s="1">
        <f>'Innlegging av opplysninger'!$B$5*J1008</f>
        <v>151791.91985454541</v>
      </c>
      <c r="P1008" s="1">
        <f>'Innlegging av opplysninger'!$B$5*K1008</f>
        <v>164441.24650909088</v>
      </c>
      <c r="Q1008" s="1"/>
      <c r="R1008" s="1">
        <f>'Innlegging av opplysninger'!$C$11*SUM(H1008:Q1008)</f>
        <v>518743.09251818171</v>
      </c>
      <c r="S1008" s="1">
        <f>'Innlegging av opplysninger'!$C$13*(((H1008+J1008+M1008+O1008)*Data!H1008)+(J1008+O1008)*(1-Data!H1008)*1.8/12+I1008+N1008+K1008+L1008+P1008+Q1008)</f>
        <v>153090.15486449451</v>
      </c>
      <c r="T1008" s="1">
        <f>'Innlegging av opplysninger'!$C$13*((H1008+J1008+M1008+O1008)*(1-Data!H1008)-(J1008+O1008)*(1-Data!H1008)*1.8/12)</f>
        <v>556768.81384459627</v>
      </c>
      <c r="U1008" s="1">
        <f>Data!I1008</f>
        <v>1</v>
      </c>
      <c r="V1008" s="1">
        <f>Data!J1008+Data!K1008</f>
        <v>72500</v>
      </c>
      <c r="W1008" s="1">
        <f>Data!L1008</f>
        <v>0</v>
      </c>
      <c r="X1008" s="1">
        <f t="shared" si="157"/>
        <v>790909.09090909082</v>
      </c>
      <c r="Y1008" s="100">
        <f t="shared" si="158"/>
        <v>0</v>
      </c>
      <c r="Z1008" s="100">
        <f t="shared" si="159"/>
        <v>113099.99999999999</v>
      </c>
      <c r="AA1008" s="100">
        <f>'Innlegging av opplysninger'!$B$4*X1008</f>
        <v>102818.18181818181</v>
      </c>
      <c r="AB1008" s="1"/>
      <c r="AC1008" s="1">
        <f>'Innlegging av opplysninger'!$B$5*X1008</f>
        <v>103609.0909090909</v>
      </c>
      <c r="AD1008" s="1">
        <f>'Innlegging av opplysninger'!$B$5*Y1008</f>
        <v>0</v>
      </c>
      <c r="AE1008" s="1">
        <f>'Innlegging av opplysninger'!$B$5*Z1008</f>
        <v>14816.099999999999</v>
      </c>
      <c r="AF1008" s="1">
        <f>'Innlegging av opplysninger'!$B$5*AA1008</f>
        <v>13469.181818181818</v>
      </c>
      <c r="AG1008" s="1"/>
      <c r="AH1008" s="1">
        <f>'Innlegging av opplysninger'!$C$11*SUM(X1008:AG1008)</f>
        <v>43271.422527272727</v>
      </c>
      <c r="AI1008" s="1">
        <f>'Innlegging av opplysninger'!$C$13*(((X1008+Z1008+AC1008+AE1008)*Data!M1008)+(Z1008+AE1008)*(1-Data!M1008)*1.8/12+Y1008+AD1008+AA1008+AB1008+AF1008+AG1008)</f>
        <v>19105.763835642545</v>
      </c>
      <c r="AJ1008" s="1">
        <f>'Innlegging av opplysninger'!$C$13*((X1008+Z1008+AC1008+AE1008)*(1-Data!M1008)-(Z1008+AE1008)*(1-Data!M1008)*1.8/12)</f>
        <v>40107.761727993806</v>
      </c>
      <c r="AK1008" s="83">
        <f t="shared" si="154"/>
        <v>562000</v>
      </c>
      <c r="AL1008" s="83">
        <f t="shared" si="155"/>
        <v>172000</v>
      </c>
      <c r="AM1008" s="83">
        <f t="shared" si="156"/>
        <v>597000</v>
      </c>
    </row>
    <row r="1009" spans="1:39">
      <c r="A1009" t="str">
        <f t="shared" si="150"/>
        <v>3050Undervisning</v>
      </c>
      <c r="B1009" s="6" t="str">
        <f>Data!A1009</f>
        <v>3050</v>
      </c>
      <c r="C1009" s="7" t="str">
        <f>Data!B1009</f>
        <v>Flesberg kommune</v>
      </c>
      <c r="D1009" s="7" t="str">
        <f>Data!C1009</f>
        <v>Undervisning</v>
      </c>
      <c r="E1009" s="1">
        <f>Data!D1009</f>
        <v>54.354199999999985</v>
      </c>
      <c r="F1009" s="1">
        <f>Data!E1009+Data!F1009</f>
        <v>47037.115393106709</v>
      </c>
      <c r="G1009" s="1">
        <f>Data!G1009</f>
        <v>0</v>
      </c>
      <c r="H1009" s="1">
        <f t="shared" si="151"/>
        <v>27890888.481818181</v>
      </c>
      <c r="I1009" s="1">
        <f t="shared" si="152"/>
        <v>0</v>
      </c>
      <c r="J1009" s="1">
        <f t="shared" si="153"/>
        <v>3346906.6178181814</v>
      </c>
      <c r="K1009" s="1">
        <f>'Innlegging av opplysninger'!$B$4*H1009</f>
        <v>3625815.5026363637</v>
      </c>
      <c r="L1009" s="1"/>
      <c r="M1009" s="1">
        <f>'Innlegging av opplysninger'!$B$5*H1009</f>
        <v>3653706.3911181819</v>
      </c>
      <c r="N1009" s="1">
        <f>'Innlegging av opplysninger'!$B$5*I1009</f>
        <v>0</v>
      </c>
      <c r="O1009" s="1">
        <f>'Innlegging av opplysninger'!$B$5*J1009</f>
        <v>438444.7669341818</v>
      </c>
      <c r="P1009" s="1">
        <f>'Innlegging av opplysninger'!$B$5*K1009</f>
        <v>474981.83084536367</v>
      </c>
      <c r="Q1009" s="1"/>
      <c r="R1009" s="1">
        <f>'Innlegging av opplysninger'!$C$11*SUM(H1009:Q1009)</f>
        <v>1498368.2564644772</v>
      </c>
      <c r="S1009" s="1">
        <f>'Innlegging av opplysninger'!$C$13*(((H1009+J1009+M1009+O1009)*Data!H1009)+(J1009+O1009)*(1-Data!H1009)*1.8/12+I1009+N1009+K1009+L1009+P1009+Q1009)</f>
        <v>255934.99401099095</v>
      </c>
      <c r="T1009" s="1">
        <f>'Innlegging av opplysninger'!$C$13*((H1009+J1009+M1009+O1009)*(1-Data!H1009)-(J1009+O1009)*(1-Data!H1009)*1.8/12)</f>
        <v>1794463.6727298726</v>
      </c>
      <c r="U1009" s="1">
        <f>Data!I1009</f>
        <v>5.4499999999999993</v>
      </c>
      <c r="V1009" s="1">
        <f>Data!J1009+Data!K1009</f>
        <v>44677.262996941899</v>
      </c>
      <c r="W1009" s="1">
        <f>Data!L1009</f>
        <v>0</v>
      </c>
      <c r="X1009" s="1">
        <f t="shared" si="157"/>
        <v>2656266.3636363633</v>
      </c>
      <c r="Y1009" s="100">
        <f t="shared" si="158"/>
        <v>0</v>
      </c>
      <c r="Z1009" s="100">
        <f t="shared" si="159"/>
        <v>379846.08999999991</v>
      </c>
      <c r="AA1009" s="100">
        <f>'Innlegging av opplysninger'!$B$4*X1009</f>
        <v>345314.62727272726</v>
      </c>
      <c r="AB1009" s="1"/>
      <c r="AC1009" s="1">
        <f>'Innlegging av opplysninger'!$B$5*X1009</f>
        <v>347970.89363636362</v>
      </c>
      <c r="AD1009" s="1">
        <f>'Innlegging av opplysninger'!$B$5*Y1009</f>
        <v>0</v>
      </c>
      <c r="AE1009" s="1">
        <f>'Innlegging av opplysninger'!$B$5*Z1009</f>
        <v>49759.83778999999</v>
      </c>
      <c r="AF1009" s="1">
        <f>'Innlegging av opplysninger'!$B$5*AA1009</f>
        <v>45236.216172727276</v>
      </c>
      <c r="AG1009" s="1"/>
      <c r="AH1009" s="1">
        <f>'Innlegging av opplysninger'!$C$11*SUM(X1009:AG1009)</f>
        <v>145326.97308331088</v>
      </c>
      <c r="AI1009" s="1">
        <f>'Innlegging av opplysninger'!$C$13*(((X1009+Z1009+AC1009+AE1009)*Data!M1009)+(Z1009+AE1009)*(1-Data!M1009)*1.8/12+Y1009+AD1009+AA1009+AB1009+AF1009+AG1009)</f>
        <v>23659.570095925636</v>
      </c>
      <c r="AJ1009" s="1">
        <f>'Innlegging av opplysninger'!$C$13*((X1009+Z1009+AC1009+AE1009)*(1-Data!M1009)-(Z1009+AE1009)*(1-Data!M1009)*1.8/12)</f>
        <v>175208.91938649977</v>
      </c>
      <c r="AK1009" s="83">
        <f t="shared" si="154"/>
        <v>1644000</v>
      </c>
      <c r="AL1009" s="83">
        <f t="shared" si="155"/>
        <v>280000</v>
      </c>
      <c r="AM1009" s="83">
        <f t="shared" si="156"/>
        <v>1970000</v>
      </c>
    </row>
    <row r="1010" spans="1:39">
      <c r="A1010" t="str">
        <f t="shared" si="150"/>
        <v>3050Barnehager</v>
      </c>
      <c r="B1010" s="6" t="str">
        <f>Data!A1010</f>
        <v>3050</v>
      </c>
      <c r="C1010" s="7" t="str">
        <f>Data!B1010</f>
        <v>Flesberg kommune</v>
      </c>
      <c r="D1010" s="7" t="str">
        <f>Data!C1010</f>
        <v>Barnehager</v>
      </c>
      <c r="E1010" s="1">
        <f>Data!D1010</f>
        <v>37.694299999999998</v>
      </c>
      <c r="F1010" s="1">
        <f>Data!E1010+Data!F1010</f>
        <v>40495.148338077634</v>
      </c>
      <c r="G1010" s="1">
        <f>Data!G1010</f>
        <v>0</v>
      </c>
      <c r="H1010" s="1">
        <f t="shared" si="151"/>
        <v>16652032.036363631</v>
      </c>
      <c r="I1010" s="1">
        <f t="shared" si="152"/>
        <v>0</v>
      </c>
      <c r="J1010" s="1">
        <f t="shared" si="153"/>
        <v>1998243.8443636356</v>
      </c>
      <c r="K1010" s="1">
        <f>'Innlegging av opplysninger'!$B$4*H1010</f>
        <v>2164764.164727272</v>
      </c>
      <c r="L1010" s="1"/>
      <c r="M1010" s="1">
        <f>'Innlegging av opplysninger'!$B$5*H1010</f>
        <v>2181416.1967636356</v>
      </c>
      <c r="N1010" s="1">
        <f>'Innlegging av opplysninger'!$B$5*I1010</f>
        <v>0</v>
      </c>
      <c r="O1010" s="1">
        <f>'Innlegging av opplysninger'!$B$5*J1010</f>
        <v>261769.94361163629</v>
      </c>
      <c r="P1010" s="1">
        <f>'Innlegging av opplysninger'!$B$5*K1010</f>
        <v>283584.10557927267</v>
      </c>
      <c r="Q1010" s="1"/>
      <c r="R1010" s="1">
        <f>'Innlegging av opplysninger'!$C$11*SUM(H1010:Q1010)</f>
        <v>894588.79107354512</v>
      </c>
      <c r="S1010" s="1">
        <f>'Innlegging av opplysninger'!$C$13*(((H1010+J1010+M1010+O1010)*Data!H1010)+(J1010+O1010)*(1-Data!H1010)*1.8/12+I1010+N1010+K1010+L1010+P1010+Q1010)</f>
        <v>144942.21760214743</v>
      </c>
      <c r="T1010" s="1">
        <f>'Innlegging av opplysninger'!$C$13*((H1010+J1010+M1010+O1010)*(1-Data!H1010)-(J1010+O1010)*(1-Data!H1010)*1.8/12)</f>
        <v>1079231.9175511249</v>
      </c>
      <c r="U1010" s="1">
        <f>Data!I1010</f>
        <v>3.74</v>
      </c>
      <c r="V1010" s="1">
        <f>Data!J1010+Data!K1010</f>
        <v>38228.431372549021</v>
      </c>
      <c r="W1010" s="1">
        <f>Data!L1010</f>
        <v>0</v>
      </c>
      <c r="X1010" s="1">
        <f t="shared" si="157"/>
        <v>1559720</v>
      </c>
      <c r="Y1010" s="100">
        <f t="shared" si="158"/>
        <v>0</v>
      </c>
      <c r="Z1010" s="100">
        <f t="shared" si="159"/>
        <v>223039.96</v>
      </c>
      <c r="AA1010" s="100">
        <f>'Innlegging av opplysninger'!$B$4*X1010</f>
        <v>202763.6</v>
      </c>
      <c r="AB1010" s="1"/>
      <c r="AC1010" s="1">
        <f>'Innlegging av opplysninger'!$B$5*X1010</f>
        <v>204323.32</v>
      </c>
      <c r="AD1010" s="1">
        <f>'Innlegging av opplysninger'!$B$5*Y1010</f>
        <v>0</v>
      </c>
      <c r="AE1010" s="1">
        <f>'Innlegging av opplysninger'!$B$5*Z1010</f>
        <v>29218.234759999999</v>
      </c>
      <c r="AF1010" s="1">
        <f>'Innlegging av opplysninger'!$B$5*AA1010</f>
        <v>26562.031600000002</v>
      </c>
      <c r="AG1010" s="1"/>
      <c r="AH1010" s="1">
        <f>'Innlegging av opplysninger'!$C$11*SUM(X1010:AG1010)</f>
        <v>85333.831561679981</v>
      </c>
      <c r="AI1010" s="1">
        <f>'Innlegging av opplysninger'!$C$13*(((X1010+Z1010+AC1010+AE1010)*Data!M1010)+(Z1010+AE1010)*(1-Data!M1010)*1.8/12+Y1010+AD1010+AA1010+AB1010+AF1010+AG1010)</f>
        <v>13892.546762328</v>
      </c>
      <c r="AJ1010" s="1">
        <f>'Innlegging av opplysninger'!$C$13*((X1010+Z1010+AC1010+AE1010)*(1-Data!M1010)-(Z1010+AE1010)*(1-Data!M1010)*1.8/12)</f>
        <v>102880.06484839199</v>
      </c>
      <c r="AK1010" s="83">
        <f t="shared" si="154"/>
        <v>980000</v>
      </c>
      <c r="AL1010" s="83">
        <f t="shared" si="155"/>
        <v>159000</v>
      </c>
      <c r="AM1010" s="83">
        <f t="shared" si="156"/>
        <v>1182000</v>
      </c>
    </row>
    <row r="1011" spans="1:39">
      <c r="A1011" t="str">
        <f t="shared" si="150"/>
        <v>3050Helse/pleie/omsorg</v>
      </c>
      <c r="B1011" s="6" t="str">
        <f>Data!A1011</f>
        <v>3050</v>
      </c>
      <c r="C1011" s="7" t="str">
        <f>Data!B1011</f>
        <v>Flesberg kommune</v>
      </c>
      <c r="D1011" s="7" t="str">
        <f>Data!C1011</f>
        <v>Helse/pleie/omsorg</v>
      </c>
      <c r="E1011" s="1">
        <f>Data!D1011</f>
        <v>83.008152798400189</v>
      </c>
      <c r="F1011" s="1">
        <f>Data!E1011+Data!F1011</f>
        <v>45867.866879858819</v>
      </c>
      <c r="G1011" s="1">
        <f>Data!G1011</f>
        <v>1037.1989629633015</v>
      </c>
      <c r="H1011" s="1">
        <f t="shared" si="151"/>
        <v>41535348.027272724</v>
      </c>
      <c r="I1011" s="1">
        <f t="shared" si="152"/>
        <v>939228.76363636309</v>
      </c>
      <c r="J1011" s="1">
        <f t="shared" si="153"/>
        <v>5096949.2149090907</v>
      </c>
      <c r="K1011" s="1">
        <f>'Innlegging av opplysninger'!$B$4*H1011</f>
        <v>5399595.243545454</v>
      </c>
      <c r="L1011" s="1"/>
      <c r="M1011" s="1">
        <f>'Innlegging av opplysninger'!$B$5*H1011</f>
        <v>5441130.5915727271</v>
      </c>
      <c r="N1011" s="1">
        <f>'Innlegging av opplysninger'!$B$5*I1011</f>
        <v>123038.96803636357</v>
      </c>
      <c r="O1011" s="1">
        <f>'Innlegging av opplysninger'!$B$5*J1011</f>
        <v>667700.34715309087</v>
      </c>
      <c r="P1011" s="1">
        <f>'Innlegging av opplysninger'!$B$5*K1011</f>
        <v>707346.97690445452</v>
      </c>
      <c r="Q1011" s="1"/>
      <c r="R1011" s="1">
        <f>'Innlegging av opplysninger'!$C$11*SUM(H1011:Q1011)</f>
        <v>2276592.8490551496</v>
      </c>
      <c r="S1011" s="1">
        <f>'Innlegging av opplysninger'!$C$13*(((H1011+J1011+M1011+O1011)*Data!H1011)+(J1011+O1011)*(1-Data!H1011)*1.8/12+I1011+N1011+K1011+L1011+P1011+Q1011)</f>
        <v>431333.68606151891</v>
      </c>
      <c r="T1011" s="1">
        <f>'Innlegging av opplysninger'!$C$13*((H1011+J1011+M1011+O1011)*(1-Data!H1011)-(J1011+O1011)*(1-Data!H1011)*1.8/12)</f>
        <v>2684003.8968560547</v>
      </c>
      <c r="U1011" s="1">
        <f>Data!I1011</f>
        <v>15.527699999999999</v>
      </c>
      <c r="V1011" s="1">
        <f>Data!J1011+Data!K1011</f>
        <v>43461.600183328286</v>
      </c>
      <c r="W1011" s="1">
        <f>Data!L1011</f>
        <v>858.32351217501628</v>
      </c>
      <c r="X1011" s="1">
        <f t="shared" si="157"/>
        <v>7362094.7909090901</v>
      </c>
      <c r="Y1011" s="100">
        <f t="shared" si="158"/>
        <v>145394.07272727272</v>
      </c>
      <c r="Z1011" s="100">
        <f t="shared" si="159"/>
        <v>1073570.9074999997</v>
      </c>
      <c r="AA1011" s="100">
        <f>'Innlegging av opplysninger'!$B$4*X1011</f>
        <v>957072.32281818171</v>
      </c>
      <c r="AB1011" s="1"/>
      <c r="AC1011" s="1">
        <f>'Innlegging av opplysninger'!$B$5*X1011</f>
        <v>964434.4176090908</v>
      </c>
      <c r="AD1011" s="1">
        <f>'Innlegging av opplysninger'!$B$5*Y1011</f>
        <v>19046.623527272728</v>
      </c>
      <c r="AE1011" s="1">
        <f>'Innlegging av opplysninger'!$B$5*Z1011</f>
        <v>140637.78888249997</v>
      </c>
      <c r="AF1011" s="1">
        <f>'Innlegging av opplysninger'!$B$5*AA1011</f>
        <v>125376.4742891818</v>
      </c>
      <c r="AG1011" s="1"/>
      <c r="AH1011" s="1">
        <f>'Innlegging av opplysninger'!$C$11*SUM(X1011:AG1011)</f>
        <v>409929.84113397839</v>
      </c>
      <c r="AI1011" s="1">
        <f>'Innlegging av opplysninger'!$C$13*(((X1011+Z1011+AC1011+AE1011)*Data!M1011)+(Z1011+AE1011)*(1-Data!M1011)*1.8/12+Y1011+AD1011+AA1011+AB1011+AF1011+AG1011)</f>
        <v>74309.081486602765</v>
      </c>
      <c r="AJ1011" s="1">
        <f>'Innlegging av opplysninger'!$C$13*((X1011+Z1011+AC1011+AE1011)*(1-Data!M1011)-(Z1011+AE1011)*(1-Data!M1011)*1.8/12)</f>
        <v>486647.54322305176</v>
      </c>
      <c r="AK1011" s="83">
        <f t="shared" si="154"/>
        <v>2687000</v>
      </c>
      <c r="AL1011" s="83">
        <f t="shared" si="155"/>
        <v>506000</v>
      </c>
      <c r="AM1011" s="83">
        <f t="shared" si="156"/>
        <v>3171000</v>
      </c>
    </row>
    <row r="1012" spans="1:39">
      <c r="A1012" t="str">
        <f t="shared" si="150"/>
        <v>3050Samferdsel og teknikk</v>
      </c>
      <c r="B1012" s="6" t="str">
        <f>Data!A1012</f>
        <v>3050</v>
      </c>
      <c r="C1012" s="7" t="str">
        <f>Data!B1012</f>
        <v>Flesberg kommune</v>
      </c>
      <c r="D1012" s="7" t="str">
        <f>Data!C1012</f>
        <v>Samferdsel og teknikk</v>
      </c>
      <c r="E1012" s="1">
        <f>Data!D1012</f>
        <v>15.4533</v>
      </c>
      <c r="F1012" s="1">
        <f>Data!E1012+Data!F1012</f>
        <v>0</v>
      </c>
      <c r="G1012" s="1">
        <f>Data!G1012</f>
        <v>0</v>
      </c>
      <c r="H1012" s="1">
        <f t="shared" si="151"/>
        <v>0</v>
      </c>
      <c r="I1012" s="1">
        <f t="shared" si="152"/>
        <v>0</v>
      </c>
      <c r="J1012" s="1">
        <f t="shared" si="153"/>
        <v>0</v>
      </c>
      <c r="K1012" s="1">
        <f>'Innlegging av opplysninger'!$B$4*H1012</f>
        <v>0</v>
      </c>
      <c r="L1012" s="1"/>
      <c r="M1012" s="1">
        <f>'Innlegging av opplysninger'!$B$5*H1012</f>
        <v>0</v>
      </c>
      <c r="N1012" s="1">
        <f>'Innlegging av opplysninger'!$B$5*I1012</f>
        <v>0</v>
      </c>
      <c r="O1012" s="1">
        <f>'Innlegging av opplysninger'!$B$5*J1012</f>
        <v>0</v>
      </c>
      <c r="P1012" s="1">
        <f>'Innlegging av opplysninger'!$B$5*K1012</f>
        <v>0</v>
      </c>
      <c r="Q1012" s="1"/>
      <c r="R1012" s="1">
        <f>'Innlegging av opplysninger'!$C$11*SUM(H1012:Q1012)</f>
        <v>0</v>
      </c>
      <c r="S1012" s="1">
        <f>'Innlegging av opplysninger'!$C$13*(((H1012+J1012+M1012+O1012)*Data!H1012)+(J1012+O1012)*(1-Data!H1012)*1.8/12+I1012+N1012+K1012+L1012+P1012+Q1012)</f>
        <v>0</v>
      </c>
      <c r="T1012" s="1">
        <f>'Innlegging av opplysninger'!$C$13*((H1012+J1012+M1012+O1012)*(1-Data!H1012)-(J1012+O1012)*(1-Data!H1012)*1.8/12)</f>
        <v>0</v>
      </c>
      <c r="U1012" s="1">
        <f>Data!I1012</f>
        <v>0</v>
      </c>
      <c r="V1012" s="1">
        <f>Data!J1012+Data!K1012</f>
        <v>0</v>
      </c>
      <c r="W1012" s="1">
        <f>Data!L1012</f>
        <v>0</v>
      </c>
      <c r="X1012" s="1">
        <f t="shared" si="157"/>
        <v>0</v>
      </c>
      <c r="Y1012" s="100">
        <f t="shared" si="158"/>
        <v>0</v>
      </c>
      <c r="Z1012" s="100">
        <f t="shared" si="159"/>
        <v>0</v>
      </c>
      <c r="AA1012" s="100">
        <f>'Innlegging av opplysninger'!$B$4*X1012</f>
        <v>0</v>
      </c>
      <c r="AB1012" s="1"/>
      <c r="AC1012" s="1">
        <f>'Innlegging av opplysninger'!$B$5*X1012</f>
        <v>0</v>
      </c>
      <c r="AD1012" s="1">
        <f>'Innlegging av opplysninger'!$B$5*Y1012</f>
        <v>0</v>
      </c>
      <c r="AE1012" s="1">
        <f>'Innlegging av opplysninger'!$B$5*Z1012</f>
        <v>0</v>
      </c>
      <c r="AF1012" s="1">
        <f>'Innlegging av opplysninger'!$B$5*AA1012</f>
        <v>0</v>
      </c>
      <c r="AG1012" s="1"/>
      <c r="AH1012" s="1">
        <f>'Innlegging av opplysninger'!$C$11*SUM(X1012:AG1012)</f>
        <v>0</v>
      </c>
      <c r="AI1012" s="1">
        <f>'Innlegging av opplysninger'!$C$13*(((X1012+Z1012+AC1012+AE1012)*Data!M1012)+(Z1012+AE1012)*(1-Data!M1012)*1.8/12+Y1012+AD1012+AA1012+AB1012+AF1012+AG1012)</f>
        <v>0</v>
      </c>
      <c r="AJ1012" s="1">
        <f>'Innlegging av opplysninger'!$C$13*((X1012+Z1012+AC1012+AE1012)*(1-Data!M1012)-(Z1012+AE1012)*(1-Data!M1012)*1.8/12)</f>
        <v>0</v>
      </c>
      <c r="AK1012" s="83">
        <f t="shared" si="154"/>
        <v>0</v>
      </c>
      <c r="AL1012" s="83">
        <f t="shared" si="155"/>
        <v>0</v>
      </c>
      <c r="AM1012" s="83">
        <f t="shared" si="156"/>
        <v>0</v>
      </c>
    </row>
    <row r="1013" spans="1:39">
      <c r="A1013" t="str">
        <f t="shared" si="150"/>
        <v>3050Annet</v>
      </c>
      <c r="B1013" s="6" t="str">
        <f>Data!A1013</f>
        <v>3050</v>
      </c>
      <c r="C1013" s="7" t="str">
        <f>Data!B1013</f>
        <v>Flesberg kommune</v>
      </c>
      <c r="D1013" s="7" t="str">
        <f>Data!C1013</f>
        <v>Annet</v>
      </c>
      <c r="E1013" s="1">
        <f>Data!D1013</f>
        <v>2.8367</v>
      </c>
      <c r="F1013" s="1">
        <f>Data!E1013+Data!F1013</f>
        <v>0</v>
      </c>
      <c r="G1013" s="1">
        <f>Data!G1013</f>
        <v>0</v>
      </c>
      <c r="H1013" s="1">
        <f t="shared" si="151"/>
        <v>0</v>
      </c>
      <c r="I1013" s="1">
        <f t="shared" si="152"/>
        <v>0</v>
      </c>
      <c r="J1013" s="1">
        <f t="shared" si="153"/>
        <v>0</v>
      </c>
      <c r="K1013" s="1">
        <f>'Innlegging av opplysninger'!$B$4*H1013</f>
        <v>0</v>
      </c>
      <c r="L1013" s="1"/>
      <c r="M1013" s="1">
        <f>'Innlegging av opplysninger'!$B$5*H1013</f>
        <v>0</v>
      </c>
      <c r="N1013" s="1">
        <f>'Innlegging av opplysninger'!$B$5*I1013</f>
        <v>0</v>
      </c>
      <c r="O1013" s="1">
        <f>'Innlegging av opplysninger'!$B$5*J1013</f>
        <v>0</v>
      </c>
      <c r="P1013" s="1">
        <f>'Innlegging av opplysninger'!$B$5*K1013</f>
        <v>0</v>
      </c>
      <c r="Q1013" s="1"/>
      <c r="R1013" s="1">
        <f>'Innlegging av opplysninger'!$C$11*SUM(H1013:Q1013)</f>
        <v>0</v>
      </c>
      <c r="S1013" s="1">
        <f>'Innlegging av opplysninger'!$C$13*(((H1013+J1013+M1013+O1013)*Data!H1013)+(J1013+O1013)*(1-Data!H1013)*1.8/12+I1013+N1013+K1013+L1013+P1013+Q1013)</f>
        <v>0</v>
      </c>
      <c r="T1013" s="1">
        <f>'Innlegging av opplysninger'!$C$13*((H1013+J1013+M1013+O1013)*(1-Data!H1013)-(J1013+O1013)*(1-Data!H1013)*1.8/12)</f>
        <v>0</v>
      </c>
      <c r="U1013" s="1">
        <f>Data!I1013</f>
        <v>0</v>
      </c>
      <c r="V1013" s="1">
        <f>Data!J1013+Data!K1013</f>
        <v>0</v>
      </c>
      <c r="W1013" s="1">
        <f>Data!L1013</f>
        <v>0</v>
      </c>
      <c r="X1013" s="1">
        <f t="shared" si="157"/>
        <v>0</v>
      </c>
      <c r="Y1013" s="100">
        <f t="shared" si="158"/>
        <v>0</v>
      </c>
      <c r="Z1013" s="100">
        <f t="shared" si="159"/>
        <v>0</v>
      </c>
      <c r="AA1013" s="100">
        <f>'Innlegging av opplysninger'!$B$4*X1013</f>
        <v>0</v>
      </c>
      <c r="AB1013" s="1"/>
      <c r="AC1013" s="1">
        <f>'Innlegging av opplysninger'!$B$5*X1013</f>
        <v>0</v>
      </c>
      <c r="AD1013" s="1">
        <f>'Innlegging av opplysninger'!$B$5*Y1013</f>
        <v>0</v>
      </c>
      <c r="AE1013" s="1">
        <f>'Innlegging av opplysninger'!$B$5*Z1013</f>
        <v>0</v>
      </c>
      <c r="AF1013" s="1">
        <f>'Innlegging av opplysninger'!$B$5*AA1013</f>
        <v>0</v>
      </c>
      <c r="AG1013" s="1"/>
      <c r="AH1013" s="1">
        <f>'Innlegging av opplysninger'!$C$11*SUM(X1013:AG1013)</f>
        <v>0</v>
      </c>
      <c r="AI1013" s="1">
        <f>'Innlegging av opplysninger'!$C$13*(((X1013+Z1013+AC1013+AE1013)*Data!M1013)+(Z1013+AE1013)*(1-Data!M1013)*1.8/12+Y1013+AD1013+AA1013+AB1013+AF1013+AG1013)</f>
        <v>0</v>
      </c>
      <c r="AJ1013" s="1">
        <f>'Innlegging av opplysninger'!$C$13*((X1013+Z1013+AC1013+AE1013)*(1-Data!M1013)-(Z1013+AE1013)*(1-Data!M1013)*1.8/12)</f>
        <v>0</v>
      </c>
      <c r="AK1013" s="83">
        <f t="shared" si="154"/>
        <v>0</v>
      </c>
      <c r="AL1013" s="83">
        <f t="shared" si="155"/>
        <v>0</v>
      </c>
      <c r="AM1013" s="83">
        <f t="shared" si="156"/>
        <v>0</v>
      </c>
    </row>
    <row r="1014" spans="1:39">
      <c r="A1014" t="str">
        <f t="shared" si="150"/>
        <v>3051Alle</v>
      </c>
      <c r="B1014" s="6" t="str">
        <f>Data!A1014</f>
        <v>3051</v>
      </c>
      <c r="C1014" s="7" t="str">
        <f>Data!B1014</f>
        <v>Rollag kommune</v>
      </c>
      <c r="D1014" s="7" t="str">
        <f>Data!C1014</f>
        <v>Alle</v>
      </c>
      <c r="E1014" s="1">
        <f>Data!D1014</f>
        <v>143.0551983230755</v>
      </c>
      <c r="F1014" s="1">
        <f>Data!E1014+Data!F1014</f>
        <v>45729.336146825233</v>
      </c>
      <c r="G1014" s="1">
        <f>Data!G1014</f>
        <v>420.6681106693685</v>
      </c>
      <c r="H1014" s="1">
        <f t="shared" si="151"/>
        <v>71365300.927272752</v>
      </c>
      <c r="I1014" s="1">
        <f t="shared" si="152"/>
        <v>656495.56363636348</v>
      </c>
      <c r="J1014" s="1">
        <f t="shared" si="153"/>
        <v>8642615.5789090935</v>
      </c>
      <c r="K1014" s="1">
        <f>'Innlegging av opplysninger'!$B$4*H1014</f>
        <v>9277489.120545458</v>
      </c>
      <c r="L1014" s="1"/>
      <c r="M1014" s="1">
        <f>'Innlegging av opplysninger'!$B$5*H1014</f>
        <v>9348854.4214727301</v>
      </c>
      <c r="N1014" s="1">
        <f>'Innlegging av opplysninger'!$B$5*I1014</f>
        <v>86000.91883636362</v>
      </c>
      <c r="O1014" s="1">
        <f>'Innlegging av opplysninger'!$B$5*J1014</f>
        <v>1132182.6408370913</v>
      </c>
      <c r="P1014" s="1">
        <f>'Innlegging av opplysninger'!$B$5*K1014</f>
        <v>1215351.0747914549</v>
      </c>
      <c r="Q1014" s="1"/>
      <c r="R1014" s="1">
        <f>'Innlegging av opplysninger'!$C$11*SUM(H1014:Q1014)</f>
        <v>3865523.0293594501</v>
      </c>
      <c r="S1014" s="1">
        <f>'Innlegging av opplysninger'!$C$13*(((H1014+J1014+M1014+O1014)*Data!H1014)+(J1014+O1014)*(1-Data!H1014)*1.8/12+I1014+N1014+K1014+L1014+P1014+Q1014)</f>
        <v>717916.46911499859</v>
      </c>
      <c r="T1014" s="1">
        <f>'Innlegging av opplysninger'!$C$13*((H1014+J1014+M1014+O1014)*(1-Data!H1014)-(J1014+O1014)*(1-Data!H1014)*1.8/12)</f>
        <v>4571746.623692669</v>
      </c>
      <c r="U1014" s="1">
        <f>Data!I1014</f>
        <v>29.481800000000003</v>
      </c>
      <c r="V1014" s="1">
        <f>Data!J1014+Data!K1014</f>
        <v>45422.357663598108</v>
      </c>
      <c r="W1014" s="1">
        <f>Data!L1014</f>
        <v>367.84558609040158</v>
      </c>
      <c r="X1014" s="1">
        <f t="shared" si="157"/>
        <v>14608722.154545456</v>
      </c>
      <c r="Y1014" s="100">
        <f t="shared" si="158"/>
        <v>118306.36363636366</v>
      </c>
      <c r="Z1014" s="100">
        <f t="shared" si="159"/>
        <v>2105965.0781</v>
      </c>
      <c r="AA1014" s="100">
        <f>'Innlegging av opplysninger'!$B$4*X1014</f>
        <v>1899133.8800909093</v>
      </c>
      <c r="AB1014" s="1"/>
      <c r="AC1014" s="1">
        <f>'Innlegging av opplysninger'!$B$5*X1014</f>
        <v>1913742.6022454549</v>
      </c>
      <c r="AD1014" s="1">
        <f>'Innlegging av opplysninger'!$B$5*Y1014</f>
        <v>15498.13363636364</v>
      </c>
      <c r="AE1014" s="1">
        <f>'Innlegging av opplysninger'!$B$5*Z1014</f>
        <v>275881.4252311</v>
      </c>
      <c r="AF1014" s="1">
        <f>'Innlegging av opplysninger'!$B$5*AA1014</f>
        <v>248786.53829190912</v>
      </c>
      <c r="AG1014" s="1"/>
      <c r="AH1014" s="1">
        <f>'Innlegging av opplysninger'!$C$11*SUM(X1014:AG1014)</f>
        <v>805069.37467954704</v>
      </c>
      <c r="AI1014" s="1">
        <f>'Innlegging av opplysninger'!$C$13*(((X1014+Z1014+AC1014+AE1014)*Data!M1014)+(Z1014+AE1014)*(1-Data!M1014)*1.8/12+Y1014+AD1014+AA1014+AB1014+AF1014+AG1014)</f>
        <v>163490.01373990884</v>
      </c>
      <c r="AJ1014" s="1">
        <f>'Innlegging av opplysninger'!$C$13*((X1014+Z1014+AC1014+AE1014)*(1-Data!M1014)-(Z1014+AE1014)*(1-Data!M1014)*1.8/12)</f>
        <v>938183.86740052397</v>
      </c>
      <c r="AK1014" s="83">
        <f t="shared" si="154"/>
        <v>4671000</v>
      </c>
      <c r="AL1014" s="83">
        <f t="shared" si="155"/>
        <v>881000</v>
      </c>
      <c r="AM1014" s="83">
        <f t="shared" si="156"/>
        <v>5510000</v>
      </c>
    </row>
    <row r="1015" spans="1:39">
      <c r="A1015" t="str">
        <f t="shared" si="150"/>
        <v>3051Administrasjon</v>
      </c>
      <c r="B1015" s="6" t="str">
        <f>Data!A1015</f>
        <v>3051</v>
      </c>
      <c r="C1015" s="7" t="str">
        <f>Data!B1015</f>
        <v>Rollag kommune</v>
      </c>
      <c r="D1015" s="7" t="str">
        <f>Data!C1015</f>
        <v>Administrasjon</v>
      </c>
      <c r="E1015" s="1">
        <f>Data!D1015</f>
        <v>9.92</v>
      </c>
      <c r="F1015" s="1">
        <f>Data!E1015+Data!F1015</f>
        <v>53030.880376344088</v>
      </c>
      <c r="G1015" s="1">
        <f>Data!G1015</f>
        <v>0</v>
      </c>
      <c r="H1015" s="1">
        <f t="shared" si="151"/>
        <v>5738905.4545454541</v>
      </c>
      <c r="I1015" s="1">
        <f t="shared" si="152"/>
        <v>0</v>
      </c>
      <c r="J1015" s="1">
        <f t="shared" si="153"/>
        <v>688668.65454545442</v>
      </c>
      <c r="K1015" s="1">
        <f>'Innlegging av opplysninger'!$B$4*H1015</f>
        <v>746057.70909090911</v>
      </c>
      <c r="L1015" s="1"/>
      <c r="M1015" s="1">
        <f>'Innlegging av opplysninger'!$B$5*H1015</f>
        <v>751796.6145454545</v>
      </c>
      <c r="N1015" s="1">
        <f>'Innlegging av opplysninger'!$B$5*I1015</f>
        <v>0</v>
      </c>
      <c r="O1015" s="1">
        <f>'Innlegging av opplysninger'!$B$5*J1015</f>
        <v>90215.593745454535</v>
      </c>
      <c r="P1015" s="1">
        <f>'Innlegging av opplysninger'!$B$5*K1015</f>
        <v>97733.559890909091</v>
      </c>
      <c r="Q1015" s="1"/>
      <c r="R1015" s="1">
        <f>'Innlegging av opplysninger'!$C$11*SUM(H1015:Q1015)</f>
        <v>308308.34828181815</v>
      </c>
      <c r="S1015" s="1">
        <f>'Innlegging av opplysninger'!$C$13*(((H1015+J1015+M1015+O1015)*Data!H1015)+(J1015+O1015)*(1-Data!H1015)*1.8/12+I1015+N1015+K1015+L1015+P1015+Q1015)</f>
        <v>74416.172426487261</v>
      </c>
      <c r="T1015" s="1">
        <f>'Innlegging av opplysninger'!$C$13*((H1015+J1015+M1015+O1015)*(1-Data!H1015)-(J1015+O1015)*(1-Data!H1015)*1.8/12)</f>
        <v>347479.46206442174</v>
      </c>
      <c r="U1015" s="1">
        <f>Data!I1015</f>
        <v>1.82</v>
      </c>
      <c r="V1015" s="1">
        <f>Data!J1015+Data!K1015</f>
        <v>66146.153846153844</v>
      </c>
      <c r="W1015" s="1">
        <f>Data!L1015</f>
        <v>0</v>
      </c>
      <c r="X1015" s="1">
        <f t="shared" si="157"/>
        <v>1313301.8181818181</v>
      </c>
      <c r="Y1015" s="100">
        <f t="shared" si="158"/>
        <v>0</v>
      </c>
      <c r="Z1015" s="100">
        <f t="shared" si="159"/>
        <v>187802.15999999997</v>
      </c>
      <c r="AA1015" s="100">
        <f>'Innlegging av opplysninger'!$B$4*X1015</f>
        <v>170729.23636363636</v>
      </c>
      <c r="AB1015" s="1"/>
      <c r="AC1015" s="1">
        <f>'Innlegging av opplysninger'!$B$5*X1015</f>
        <v>172042.53818181818</v>
      </c>
      <c r="AD1015" s="1">
        <f>'Innlegging av opplysninger'!$B$5*Y1015</f>
        <v>0</v>
      </c>
      <c r="AE1015" s="1">
        <f>'Innlegging av opplysninger'!$B$5*Z1015</f>
        <v>24602.082959999996</v>
      </c>
      <c r="AF1015" s="1">
        <f>'Innlegging av opplysninger'!$B$5*AA1015</f>
        <v>22365.529963636363</v>
      </c>
      <c r="AG1015" s="1"/>
      <c r="AH1015" s="1">
        <f>'Innlegging av opplysninger'!$C$11*SUM(X1015:AG1015)</f>
        <v>71852.047894734525</v>
      </c>
      <c r="AI1015" s="1">
        <f>'Innlegging av opplysninger'!$C$13*(((X1015+Z1015+AC1015+AE1015)*Data!M1015)+(Z1015+AE1015)*(1-Data!M1015)*1.8/12+Y1015+AD1015+AA1015+AB1015+AF1015+AG1015)</f>
        <v>32171.730821185087</v>
      </c>
      <c r="AJ1015" s="1">
        <f>'Innlegging av opplysninger'!$C$13*((X1015+Z1015+AC1015+AE1015)*(1-Data!M1015)-(Z1015+AE1015)*(1-Data!M1015)*1.8/12)</f>
        <v>66152.124192662159</v>
      </c>
      <c r="AK1015" s="83">
        <f t="shared" si="154"/>
        <v>380000</v>
      </c>
      <c r="AL1015" s="83">
        <f t="shared" si="155"/>
        <v>107000</v>
      </c>
      <c r="AM1015" s="83">
        <f t="shared" si="156"/>
        <v>414000</v>
      </c>
    </row>
    <row r="1016" spans="1:39">
      <c r="A1016" t="str">
        <f t="shared" si="150"/>
        <v>3051Undervisning</v>
      </c>
      <c r="B1016" s="6" t="str">
        <f>Data!A1016</f>
        <v>3051</v>
      </c>
      <c r="C1016" s="7" t="str">
        <f>Data!B1016</f>
        <v>Rollag kommune</v>
      </c>
      <c r="D1016" s="7" t="str">
        <f>Data!C1016</f>
        <v>Undervisning</v>
      </c>
      <c r="E1016" s="1">
        <f>Data!D1016</f>
        <v>24.866200000000006</v>
      </c>
      <c r="F1016" s="1">
        <f>Data!E1016+Data!F1016</f>
        <v>46560.919541385476</v>
      </c>
      <c r="G1016" s="1">
        <f>Data!G1016</f>
        <v>3.4480539849273302</v>
      </c>
      <c r="H1016" s="1">
        <f t="shared" si="151"/>
        <v>12630470.590909088</v>
      </c>
      <c r="I1016" s="1">
        <f t="shared" si="152"/>
        <v>935.34545454545457</v>
      </c>
      <c r="J1016" s="1">
        <f t="shared" si="153"/>
        <v>1515768.7123636359</v>
      </c>
      <c r="K1016" s="1">
        <f>'Innlegging av opplysninger'!$B$4*H1016</f>
        <v>1641961.1768181815</v>
      </c>
      <c r="L1016" s="1"/>
      <c r="M1016" s="1">
        <f>'Innlegging av opplysninger'!$B$5*H1016</f>
        <v>1654591.6474090905</v>
      </c>
      <c r="N1016" s="1">
        <f>'Innlegging av opplysninger'!$B$5*I1016</f>
        <v>122.53025454545455</v>
      </c>
      <c r="O1016" s="1">
        <f>'Innlegging av opplysninger'!$B$5*J1016</f>
        <v>198565.70131963631</v>
      </c>
      <c r="P1016" s="1">
        <f>'Innlegging av opplysninger'!$B$5*K1016</f>
        <v>215096.91416318179</v>
      </c>
      <c r="Q1016" s="1"/>
      <c r="R1016" s="1">
        <f>'Innlegging av opplysninger'!$C$11*SUM(H1016:Q1016)</f>
        <v>678585.47951029241</v>
      </c>
      <c r="S1016" s="1">
        <f>'Innlegging av opplysninger'!$C$13*(((H1016+J1016+M1016+O1016)*Data!H1016)+(J1016+O1016)*(1-Data!H1016)*1.8/12+I1016+N1016+K1016+L1016+P1016+Q1016)</f>
        <v>120788.45001684388</v>
      </c>
      <c r="T1016" s="1">
        <f>'Innlegging av opplysninger'!$C$13*((H1016+J1016+M1016+O1016)*(1-Data!H1016)-(J1016+O1016)*(1-Data!H1016)*1.8/12)</f>
        <v>807802.2061551353</v>
      </c>
      <c r="U1016" s="1">
        <f>Data!I1016</f>
        <v>4.9248000000000003</v>
      </c>
      <c r="V1016" s="1">
        <f>Data!J1016+Data!K1016</f>
        <v>43699.147511912495</v>
      </c>
      <c r="W1016" s="1">
        <f>Data!L1016</f>
        <v>9.697855750487328</v>
      </c>
      <c r="X1016" s="1">
        <f t="shared" si="157"/>
        <v>2347740.6727272728</v>
      </c>
      <c r="Y1016" s="100">
        <f t="shared" si="158"/>
        <v>521.0181818181818</v>
      </c>
      <c r="Z1016" s="100">
        <f t="shared" si="159"/>
        <v>335801.42179999995</v>
      </c>
      <c r="AA1016" s="100">
        <f>'Innlegging av opplysninger'!$B$4*X1016</f>
        <v>305206.2874545455</v>
      </c>
      <c r="AB1016" s="1"/>
      <c r="AC1016" s="1">
        <f>'Innlegging av opplysninger'!$B$5*X1016</f>
        <v>307554.02812727273</v>
      </c>
      <c r="AD1016" s="1">
        <f>'Innlegging av opplysninger'!$B$5*Y1016</f>
        <v>68.253381818181822</v>
      </c>
      <c r="AE1016" s="1">
        <f>'Innlegging av opplysninger'!$B$5*Z1016</f>
        <v>43989.986255799995</v>
      </c>
      <c r="AF1016" s="1">
        <f>'Innlegging av opplysninger'!$B$5*AA1016</f>
        <v>39982.023656545462</v>
      </c>
      <c r="AG1016" s="1"/>
      <c r="AH1016" s="1">
        <f>'Innlegging av opplysninger'!$C$11*SUM(X1016:AG1016)</f>
        <v>128472.82028023276</v>
      </c>
      <c r="AI1016" s="1">
        <f>'Innlegging av opplysninger'!$C$13*(((X1016+Z1016+AC1016+AE1016)*Data!M1016)+(Z1016+AE1016)*(1-Data!M1016)*1.8/12+Y1016+AD1016+AA1016+AB1016+AF1016+AG1016)</f>
        <v>20942.807281921057</v>
      </c>
      <c r="AJ1016" s="1">
        <f>'Innlegging av opplysninger'!$C$13*((X1016+Z1016+AC1016+AE1016)*(1-Data!M1016)-(Z1016+AE1016)*(1-Data!M1016)*1.8/12)</f>
        <v>154862.10468050273</v>
      </c>
      <c r="AK1016" s="83">
        <f t="shared" si="154"/>
        <v>807000</v>
      </c>
      <c r="AL1016" s="83">
        <f t="shared" si="155"/>
        <v>142000</v>
      </c>
      <c r="AM1016" s="83">
        <f t="shared" si="156"/>
        <v>963000</v>
      </c>
    </row>
    <row r="1017" spans="1:39">
      <c r="A1017" t="str">
        <f t="shared" si="150"/>
        <v>3051Barnehager</v>
      </c>
      <c r="B1017" s="6" t="str">
        <f>Data!A1017</f>
        <v>3051</v>
      </c>
      <c r="C1017" s="7" t="str">
        <f>Data!B1017</f>
        <v>Rollag kommune</v>
      </c>
      <c r="D1017" s="7" t="str">
        <f>Data!C1017</f>
        <v>Barnehager</v>
      </c>
      <c r="E1017" s="1">
        <f>Data!D1017</f>
        <v>17.93</v>
      </c>
      <c r="F1017" s="1">
        <f>Data!E1017+Data!F1017</f>
        <v>41853.852946644365</v>
      </c>
      <c r="G1017" s="1">
        <f>Data!G1017</f>
        <v>0</v>
      </c>
      <c r="H1017" s="1">
        <f t="shared" si="151"/>
        <v>8186613.6363636367</v>
      </c>
      <c r="I1017" s="1">
        <f t="shared" si="152"/>
        <v>0</v>
      </c>
      <c r="J1017" s="1">
        <f t="shared" si="153"/>
        <v>982393.63636363635</v>
      </c>
      <c r="K1017" s="1">
        <f>'Innlegging av opplysninger'!$B$4*H1017</f>
        <v>1064259.7727272727</v>
      </c>
      <c r="L1017" s="1"/>
      <c r="M1017" s="1">
        <f>'Innlegging av opplysninger'!$B$5*H1017</f>
        <v>1072446.3863636365</v>
      </c>
      <c r="N1017" s="1">
        <f>'Innlegging av opplysninger'!$B$5*I1017</f>
        <v>0</v>
      </c>
      <c r="O1017" s="1">
        <f>'Innlegging av opplysninger'!$B$5*J1017</f>
        <v>128693.56636363636</v>
      </c>
      <c r="P1017" s="1">
        <f>'Innlegging av opplysninger'!$B$5*K1017</f>
        <v>139418.03022727274</v>
      </c>
      <c r="Q1017" s="1"/>
      <c r="R1017" s="1">
        <f>'Innlegging av opplysninger'!$C$11*SUM(H1017:Q1017)</f>
        <v>439805.35107954545</v>
      </c>
      <c r="S1017" s="1">
        <f>'Innlegging av opplysninger'!$C$13*(((H1017+J1017+M1017+O1017)*Data!H1017)+(J1017+O1017)*(1-Data!H1017)*1.8/12+I1017+N1017+K1017+L1017+P1017+Q1017)</f>
        <v>76073.641509556357</v>
      </c>
      <c r="T1017" s="1">
        <f>'Innlegging av opplysninger'!$C$13*((H1017+J1017+M1017+O1017)*(1-Data!H1017)-(J1017+O1017)*(1-Data!H1017)*1.8/12)</f>
        <v>525765.25996771641</v>
      </c>
      <c r="U1017" s="1">
        <f>Data!I1017</f>
        <v>0.8</v>
      </c>
      <c r="V1017" s="1">
        <f>Data!J1017+Data!K1017</f>
        <v>47556.25</v>
      </c>
      <c r="W1017" s="1">
        <f>Data!L1017</f>
        <v>0</v>
      </c>
      <c r="X1017" s="1">
        <f t="shared" si="157"/>
        <v>415036.36363636365</v>
      </c>
      <c r="Y1017" s="100">
        <f t="shared" si="158"/>
        <v>0</v>
      </c>
      <c r="Z1017" s="100">
        <f t="shared" si="159"/>
        <v>59350.2</v>
      </c>
      <c r="AA1017" s="100">
        <f>'Innlegging av opplysninger'!$B$4*X1017</f>
        <v>53954.727272727279</v>
      </c>
      <c r="AB1017" s="1"/>
      <c r="AC1017" s="1">
        <f>'Innlegging av opplysninger'!$B$5*X1017</f>
        <v>54369.763636363641</v>
      </c>
      <c r="AD1017" s="1">
        <f>'Innlegging av opplysninger'!$B$5*Y1017</f>
        <v>0</v>
      </c>
      <c r="AE1017" s="1">
        <f>'Innlegging av opplysninger'!$B$5*Z1017</f>
        <v>7774.8761999999997</v>
      </c>
      <c r="AF1017" s="1">
        <f>'Innlegging av opplysninger'!$B$5*AA1017</f>
        <v>7068.0692727272735</v>
      </c>
      <c r="AG1017" s="1"/>
      <c r="AH1017" s="1">
        <f>'Innlegging av opplysninger'!$C$11*SUM(X1017:AG1017)</f>
        <v>22707.05200069091</v>
      </c>
      <c r="AI1017" s="1">
        <f>'Innlegging av opplysninger'!$C$13*(((X1017+Z1017+AC1017+AE1017)*Data!M1017)+(Z1017+AE1017)*(1-Data!M1017)*1.8/12+Y1017+AD1017+AA1017+AB1017+AF1017+AG1017)</f>
        <v>3696.7610147236364</v>
      </c>
      <c r="AJ1017" s="1">
        <f>'Innlegging av opplysninger'!$C$13*((X1017+Z1017+AC1017+AE1017)*(1-Data!M1017)-(Z1017+AE1017)*(1-Data!M1017)*1.8/12)</f>
        <v>27376.046986221823</v>
      </c>
      <c r="AK1017" s="83">
        <f t="shared" si="154"/>
        <v>463000</v>
      </c>
      <c r="AL1017" s="83">
        <f t="shared" si="155"/>
        <v>80000</v>
      </c>
      <c r="AM1017" s="83">
        <f t="shared" si="156"/>
        <v>553000</v>
      </c>
    </row>
    <row r="1018" spans="1:39">
      <c r="A1018" t="str">
        <f t="shared" si="150"/>
        <v>3051Helse/pleie/omsorg</v>
      </c>
      <c r="B1018" s="6" t="str">
        <f>Data!A1018</f>
        <v>3051</v>
      </c>
      <c r="C1018" s="7" t="str">
        <f>Data!B1018</f>
        <v>Rollag kommune</v>
      </c>
      <c r="D1018" s="7" t="str">
        <f>Data!C1018</f>
        <v>Helse/pleie/omsorg</v>
      </c>
      <c r="E1018" s="1">
        <f>Data!D1018</f>
        <v>64.569898323075634</v>
      </c>
      <c r="F1018" s="1">
        <f>Data!E1018+Data!F1018</f>
        <v>44912.353813174341</v>
      </c>
      <c r="G1018" s="1">
        <f>Data!G1018</f>
        <v>866.05401978796749</v>
      </c>
      <c r="H1018" s="1">
        <f t="shared" si="151"/>
        <v>31636212.209090892</v>
      </c>
      <c r="I1018" s="1">
        <f t="shared" si="152"/>
        <v>610047.49090909073</v>
      </c>
      <c r="J1018" s="1">
        <f t="shared" si="153"/>
        <v>3869551.163999998</v>
      </c>
      <c r="K1018" s="1">
        <f>'Innlegging av opplysninger'!$B$4*H1018</f>
        <v>4112707.5871818163</v>
      </c>
      <c r="L1018" s="1"/>
      <c r="M1018" s="1">
        <f>'Innlegging av opplysninger'!$B$5*H1018</f>
        <v>4144343.7993909069</v>
      </c>
      <c r="N1018" s="1">
        <f>'Innlegging av opplysninger'!$B$5*I1018</f>
        <v>79916.221309090892</v>
      </c>
      <c r="O1018" s="1">
        <f>'Innlegging av opplysninger'!$B$5*J1018</f>
        <v>506911.20248399978</v>
      </c>
      <c r="P1018" s="1">
        <f>'Innlegging av opplysninger'!$B$5*K1018</f>
        <v>538764.69392081792</v>
      </c>
      <c r="Q1018" s="1"/>
      <c r="R1018" s="1">
        <f>'Innlegging av opplysninger'!$C$11*SUM(H1018:Q1018)</f>
        <v>1728941.2659948911</v>
      </c>
      <c r="S1018" s="1">
        <f>'Innlegging av opplysninger'!$C$13*(((H1018+J1018+M1018+O1018)*Data!H1018)+(J1018+O1018)*(1-Data!H1018)*1.8/12+I1018+N1018+K1018+L1018+P1018+Q1018)</f>
        <v>319819.30031132558</v>
      </c>
      <c r="T1018" s="1">
        <f>'Innlegging av opplysninger'!$C$13*((H1018+J1018+M1018+O1018)*(1-Data!H1018)-(J1018+O1018)*(1-Data!H1018)*1.8/12)</f>
        <v>2046100.3268395779</v>
      </c>
      <c r="U1018" s="1">
        <f>Data!I1018</f>
        <v>11.1067</v>
      </c>
      <c r="V1018" s="1">
        <f>Data!J1018+Data!K1018</f>
        <v>42077.744439542497</v>
      </c>
      <c r="W1018" s="1">
        <f>Data!L1018</f>
        <v>804.93665985396194</v>
      </c>
      <c r="X1018" s="1">
        <f t="shared" si="157"/>
        <v>5098307.8272727262</v>
      </c>
      <c r="Y1018" s="100">
        <f t="shared" si="158"/>
        <v>97529.345454545444</v>
      </c>
      <c r="Z1018" s="100">
        <f t="shared" si="159"/>
        <v>743004.71569999983</v>
      </c>
      <c r="AA1018" s="100">
        <f>'Innlegging av opplysninger'!$B$4*X1018</f>
        <v>662780.01754545444</v>
      </c>
      <c r="AB1018" s="1"/>
      <c r="AC1018" s="1">
        <f>'Innlegging av opplysninger'!$B$5*X1018</f>
        <v>667878.32537272712</v>
      </c>
      <c r="AD1018" s="1">
        <f>'Innlegging av opplysninger'!$B$5*Y1018</f>
        <v>12776.344254545455</v>
      </c>
      <c r="AE1018" s="1">
        <f>'Innlegging av opplysninger'!$B$5*Z1018</f>
        <v>97333.617756699983</v>
      </c>
      <c r="AF1018" s="1">
        <f>'Innlegging av opplysninger'!$B$5*AA1018</f>
        <v>86824.182298454529</v>
      </c>
      <c r="AG1018" s="1"/>
      <c r="AH1018" s="1">
        <f>'Innlegging av opplysninger'!$C$11*SUM(X1018:AG1018)</f>
        <v>283724.5062748958</v>
      </c>
      <c r="AI1018" s="1">
        <f>'Innlegging av opplysninger'!$C$13*(((X1018+Z1018+AC1018+AE1018)*Data!M1018)+(Z1018+AE1018)*(1-Data!M1018)*1.8/12+Y1018+AD1018+AA1018+AB1018+AF1018+AG1018)</f>
        <v>51269.953257718254</v>
      </c>
      <c r="AJ1018" s="1">
        <f>'Innlegging av opplysninger'!$C$13*((X1018+Z1018+AC1018+AE1018)*(1-Data!M1018)-(Z1018+AE1018)*(1-Data!M1018)*1.8/12)</f>
        <v>336984.63427634962</v>
      </c>
      <c r="AK1018" s="83">
        <f t="shared" si="154"/>
        <v>2013000</v>
      </c>
      <c r="AL1018" s="83">
        <f t="shared" si="155"/>
        <v>371000</v>
      </c>
      <c r="AM1018" s="83">
        <f t="shared" si="156"/>
        <v>2383000</v>
      </c>
    </row>
    <row r="1019" spans="1:39">
      <c r="A1019" t="str">
        <f t="shared" si="150"/>
        <v>3051Samferdsel og teknikk</v>
      </c>
      <c r="B1019" s="6" t="str">
        <f>Data!A1019</f>
        <v>3051</v>
      </c>
      <c r="C1019" s="7" t="str">
        <f>Data!B1019</f>
        <v>Rollag kommune</v>
      </c>
      <c r="D1019" s="7" t="str">
        <f>Data!C1019</f>
        <v>Samferdsel og teknikk</v>
      </c>
      <c r="E1019" s="1">
        <f>Data!D1019</f>
        <v>10.8224</v>
      </c>
      <c r="F1019" s="1">
        <f>Data!E1019+Data!F1019</f>
        <v>44629.450799576189</v>
      </c>
      <c r="G1019" s="1">
        <f>Data!G1019</f>
        <v>385.49674748669429</v>
      </c>
      <c r="H1019" s="1">
        <f t="shared" si="151"/>
        <v>5269066.5636363635</v>
      </c>
      <c r="I1019" s="1">
        <f t="shared" si="152"/>
        <v>45512.727272727272</v>
      </c>
      <c r="J1019" s="1">
        <f t="shared" si="153"/>
        <v>637749.51490909094</v>
      </c>
      <c r="K1019" s="1">
        <f>'Innlegging av opplysninger'!$B$4*H1019</f>
        <v>684978.65327272727</v>
      </c>
      <c r="L1019" s="1"/>
      <c r="M1019" s="1">
        <f>'Innlegging av opplysninger'!$B$5*H1019</f>
        <v>690247.71983636369</v>
      </c>
      <c r="N1019" s="1">
        <f>'Innlegging av opplysninger'!$B$5*I1019</f>
        <v>5962.1672727272726</v>
      </c>
      <c r="O1019" s="1">
        <f>'Innlegging av opplysninger'!$B$5*J1019</f>
        <v>83545.186453090922</v>
      </c>
      <c r="P1019" s="1">
        <f>'Innlegging av opplysninger'!$B$5*K1019</f>
        <v>89732.203578727276</v>
      </c>
      <c r="Q1019" s="1"/>
      <c r="R1019" s="1">
        <f>'Innlegging av opplysninger'!$C$11*SUM(H1019:Q1019)</f>
        <v>285258.19997680909</v>
      </c>
      <c r="S1019" s="1">
        <f>'Innlegging av opplysninger'!$C$13*(((H1019+J1019+M1019+O1019)*Data!H1019)+(J1019+O1019)*(1-Data!H1019)*1.8/12+I1019+N1019+K1019+L1019+P1019+Q1019)</f>
        <v>48587.757743264294</v>
      </c>
      <c r="T1019" s="1">
        <f>'Innlegging av opplysninger'!$C$13*((H1019+J1019+M1019+O1019)*(1-Data!H1019)-(J1019+O1019)*(1-Data!H1019)*1.8/12)</f>
        <v>341765.56854079023</v>
      </c>
      <c r="U1019" s="1">
        <f>Data!I1019</f>
        <v>2.8532999999999999</v>
      </c>
      <c r="V1019" s="1">
        <f>Data!J1019+Data!K1019</f>
        <v>42990.862042780878</v>
      </c>
      <c r="W1019" s="1">
        <f>Data!L1019</f>
        <v>631.70714611152005</v>
      </c>
      <c r="X1019" s="1">
        <f t="shared" si="157"/>
        <v>1338172.6545454545</v>
      </c>
      <c r="Y1019" s="100">
        <f t="shared" si="158"/>
        <v>19663.090909090908</v>
      </c>
      <c r="Z1019" s="100">
        <f t="shared" si="159"/>
        <v>194170.51159999997</v>
      </c>
      <c r="AA1019" s="100">
        <f>'Innlegging av opplysninger'!$B$4*X1019</f>
        <v>173962.44509090911</v>
      </c>
      <c r="AB1019" s="1"/>
      <c r="AC1019" s="1">
        <f>'Innlegging av opplysninger'!$B$5*X1019</f>
        <v>175300.61774545454</v>
      </c>
      <c r="AD1019" s="1">
        <f>'Innlegging av opplysninger'!$B$5*Y1019</f>
        <v>2575.8649090909089</v>
      </c>
      <c r="AE1019" s="1">
        <f>'Innlegging av opplysninger'!$B$5*Z1019</f>
        <v>25436.337019599996</v>
      </c>
      <c r="AF1019" s="1">
        <f>'Innlegging av opplysninger'!$B$5*AA1019</f>
        <v>22789.080306909094</v>
      </c>
      <c r="AG1019" s="1"/>
      <c r="AH1019" s="1">
        <f>'Innlegging av opplysninger'!$C$11*SUM(X1019:AG1019)</f>
        <v>74178.682880807333</v>
      </c>
      <c r="AI1019" s="1">
        <f>'Innlegging av opplysninger'!$C$13*(((X1019+Z1019+AC1019+AE1019)*Data!M1019)+(Z1019+AE1019)*(1-Data!M1019)*1.8/12+Y1019+AD1019+AA1019+AB1019+AF1019+AG1019)</f>
        <v>13100.438442464882</v>
      </c>
      <c r="AJ1019" s="1">
        <f>'Innlegging av opplysninger'!$C$13*((X1019+Z1019+AC1019+AE1019)*(1-Data!M1019)-(Z1019+AE1019)*(1-Data!M1019)*1.8/12)</f>
        <v>88407.232868113584</v>
      </c>
      <c r="AK1019" s="83">
        <f t="shared" si="154"/>
        <v>359000</v>
      </c>
      <c r="AL1019" s="83">
        <f t="shared" si="155"/>
        <v>62000</v>
      </c>
      <c r="AM1019" s="83">
        <f t="shared" si="156"/>
        <v>430000</v>
      </c>
    </row>
    <row r="1020" spans="1:39">
      <c r="A1020" t="str">
        <f t="shared" si="150"/>
        <v>3051Annet</v>
      </c>
      <c r="B1020" s="6" t="str">
        <f>Data!A1020</f>
        <v>3051</v>
      </c>
      <c r="C1020" s="7" t="str">
        <f>Data!B1020</f>
        <v>Rollag kommune</v>
      </c>
      <c r="D1020" s="7" t="str">
        <f>Data!C1020</f>
        <v>Annet</v>
      </c>
      <c r="E1020" s="1">
        <f>Data!D1020</f>
        <v>14.9467</v>
      </c>
      <c r="F1020" s="1">
        <f>Data!E1020+Data!F1020</f>
        <v>48474.667317869513</v>
      </c>
      <c r="G1020" s="1">
        <f>Data!G1020</f>
        <v>0</v>
      </c>
      <c r="H1020" s="1">
        <f t="shared" si="151"/>
        <v>7904032.4727272745</v>
      </c>
      <c r="I1020" s="1">
        <f t="shared" si="152"/>
        <v>0</v>
      </c>
      <c r="J1020" s="1">
        <f t="shared" si="153"/>
        <v>948483.89672727289</v>
      </c>
      <c r="K1020" s="1">
        <f>'Innlegging av opplysninger'!$B$4*H1020</f>
        <v>1027524.2214545457</v>
      </c>
      <c r="L1020" s="1"/>
      <c r="M1020" s="1">
        <f>'Innlegging av opplysninger'!$B$5*H1020</f>
        <v>1035428.253927273</v>
      </c>
      <c r="N1020" s="1">
        <f>'Innlegging av opplysninger'!$B$5*I1020</f>
        <v>0</v>
      </c>
      <c r="O1020" s="1">
        <f>'Innlegging av opplysninger'!$B$5*J1020</f>
        <v>124251.39047127275</v>
      </c>
      <c r="P1020" s="1">
        <f>'Innlegging av opplysninger'!$B$5*K1020</f>
        <v>134605.67301054549</v>
      </c>
      <c r="Q1020" s="1"/>
      <c r="R1020" s="1">
        <f>'Innlegging av opplysninger'!$C$11*SUM(H1020:Q1020)</f>
        <v>424624.38451609097</v>
      </c>
      <c r="S1020" s="1">
        <f>'Innlegging av opplysninger'!$C$13*(((H1020+J1020+M1020+O1020)*Data!H1020)+(J1020+O1020)*(1-Data!H1020)*1.8/12+I1020+N1020+K1020+L1020+P1020+Q1020)</f>
        <v>78196.484097366134</v>
      </c>
      <c r="T1020" s="1">
        <f>'Innlegging av opplysninger'!$C$13*((H1020+J1020+M1020+O1020)*(1-Data!H1020)-(J1020+O1020)*(1-Data!H1020)*1.8/12)</f>
        <v>502868.46313517954</v>
      </c>
      <c r="U1020" s="1">
        <f>Data!I1020</f>
        <v>7.9769999999999994</v>
      </c>
      <c r="V1020" s="1">
        <f>Data!J1020+Data!K1020</f>
        <v>47070.526722660979</v>
      </c>
      <c r="W1020" s="1">
        <f>Data!L1020</f>
        <v>6.8133383477497809</v>
      </c>
      <c r="X1020" s="1">
        <f t="shared" si="157"/>
        <v>4096162.8181818174</v>
      </c>
      <c r="Y1020" s="100">
        <f t="shared" si="158"/>
        <v>592.90909090909088</v>
      </c>
      <c r="Z1020" s="100">
        <f t="shared" si="159"/>
        <v>585836.0689999999</v>
      </c>
      <c r="AA1020" s="100">
        <f>'Innlegging av opplysninger'!$B$4*X1020</f>
        <v>532501.16636363626</v>
      </c>
      <c r="AB1020" s="1"/>
      <c r="AC1020" s="1">
        <f>'Innlegging av opplysninger'!$B$5*X1020</f>
        <v>536597.32918181806</v>
      </c>
      <c r="AD1020" s="1">
        <f>'Innlegging av opplysninger'!$B$5*Y1020</f>
        <v>77.671090909090907</v>
      </c>
      <c r="AE1020" s="1">
        <f>'Innlegging av opplysninger'!$B$5*Z1020</f>
        <v>76744.525038999986</v>
      </c>
      <c r="AF1020" s="1">
        <f>'Innlegging av opplysninger'!$B$5*AA1020</f>
        <v>69757.652793636356</v>
      </c>
      <c r="AG1020" s="1"/>
      <c r="AH1020" s="1">
        <f>'Innlegging av opplysninger'!$C$11*SUM(X1020:AG1020)</f>
        <v>224134.26534818564</v>
      </c>
      <c r="AI1020" s="1">
        <f>'Innlegging av opplysninger'!$C$13*(((X1020+Z1020+AC1020+AE1020)*Data!M1020)+(Z1020+AE1020)*(1-Data!M1020)*1.8/12+Y1020+AD1020+AA1020+AB1020+AF1020+AG1020)</f>
        <v>42285.384222929599</v>
      </c>
      <c r="AJ1020" s="1">
        <f>'Innlegging av opplysninger'!$C$13*((X1020+Z1020+AC1020+AE1020)*(1-Data!M1020)-(Z1020+AE1020)*(1-Data!M1020)*1.8/12)</f>
        <v>264424.66309564019</v>
      </c>
      <c r="AK1020" s="83">
        <f t="shared" si="154"/>
        <v>649000</v>
      </c>
      <c r="AL1020" s="83">
        <f t="shared" si="155"/>
        <v>120000</v>
      </c>
      <c r="AM1020" s="83">
        <f t="shared" si="156"/>
        <v>767000</v>
      </c>
    </row>
    <row r="1021" spans="1:39">
      <c r="A1021" t="str">
        <f t="shared" si="150"/>
        <v>3052Alle</v>
      </c>
      <c r="B1021" s="6" t="str">
        <f>Data!A1021</f>
        <v>3052</v>
      </c>
      <c r="C1021" s="7" t="str">
        <f>Data!B1021</f>
        <v>Nore og Uvdal kommune</v>
      </c>
      <c r="D1021" s="7" t="str">
        <f>Data!C1021</f>
        <v>Alle</v>
      </c>
      <c r="E1021" s="1">
        <f>Data!D1021</f>
        <v>253.57765749030756</v>
      </c>
      <c r="F1021" s="1">
        <f>Data!E1021+Data!F1021</f>
        <v>48481.004655558943</v>
      </c>
      <c r="G1021" s="1">
        <f>Data!G1021</f>
        <v>369.99308586004332</v>
      </c>
      <c r="H1021" s="1">
        <f t="shared" si="151"/>
        <v>134113086.47272724</v>
      </c>
      <c r="I1021" s="1">
        <f t="shared" si="152"/>
        <v>1023512.5090909093</v>
      </c>
      <c r="J1021" s="1">
        <f t="shared" si="153"/>
        <v>16216391.877818177</v>
      </c>
      <c r="K1021" s="1">
        <f>'Innlegging av opplysninger'!$B$4*H1021</f>
        <v>17434701.241454542</v>
      </c>
      <c r="L1021" s="1"/>
      <c r="M1021" s="1">
        <f>'Innlegging av opplysninger'!$B$5*H1021</f>
        <v>17568814.327927269</v>
      </c>
      <c r="N1021" s="1">
        <f>'Innlegging av opplysninger'!$B$5*I1021</f>
        <v>134080.13869090911</v>
      </c>
      <c r="O1021" s="1">
        <f>'Innlegging av opplysninger'!$B$5*J1021</f>
        <v>2124347.3359941812</v>
      </c>
      <c r="P1021" s="1">
        <f>'Innlegging av opplysninger'!$B$5*K1021</f>
        <v>2283945.8626305452</v>
      </c>
      <c r="Q1021" s="1"/>
      <c r="R1021" s="1">
        <f>'Innlegging av opplysninger'!$C$11*SUM(H1021:Q1021)</f>
        <v>7254157.4311206825</v>
      </c>
      <c r="S1021" s="1">
        <f>'Innlegging av opplysninger'!$C$13*(((H1021+J1021+M1021+O1021)*Data!H1021)+(J1021+O1021)*(1-Data!H1021)*1.8/12+I1021+N1021+K1021+L1021+P1021+Q1021)</f>
        <v>1561875.5789006751</v>
      </c>
      <c r="T1021" s="1">
        <f>'Innlegging av opplysninger'!$C$13*((H1021+J1021+M1021+O1021)*(1-Data!H1021)-(J1021+O1021)*(1-Data!H1021)*1.8/12)</f>
        <v>8364866.1689486802</v>
      </c>
      <c r="U1021" s="1">
        <f>Data!I1021</f>
        <v>42.338299999999997</v>
      </c>
      <c r="V1021" s="1">
        <f>Data!J1021+Data!K1021</f>
        <v>48137.58188999875</v>
      </c>
      <c r="W1021" s="1">
        <f>Data!L1021</f>
        <v>506.122352574383</v>
      </c>
      <c r="X1021" s="1">
        <f t="shared" si="157"/>
        <v>22233418.72727273</v>
      </c>
      <c r="Y1021" s="100">
        <f t="shared" si="158"/>
        <v>233763.92727272722</v>
      </c>
      <c r="Z1021" s="100">
        <f t="shared" si="159"/>
        <v>3212807.1195999999</v>
      </c>
      <c r="AA1021" s="100">
        <f>'Innlegging av opplysninger'!$B$4*X1021</f>
        <v>2890344.434545455</v>
      </c>
      <c r="AB1021" s="1"/>
      <c r="AC1021" s="1">
        <f>'Innlegging av opplysninger'!$B$5*X1021</f>
        <v>2912577.8532727277</v>
      </c>
      <c r="AD1021" s="1">
        <f>'Innlegging av opplysninger'!$B$5*Y1021</f>
        <v>30623.074472727269</v>
      </c>
      <c r="AE1021" s="1">
        <f>'Innlegging av opplysninger'!$B$5*Z1021</f>
        <v>420877.73266759998</v>
      </c>
      <c r="AF1021" s="1">
        <f>'Innlegging av opplysninger'!$B$5*AA1021</f>
        <v>378635.1209254546</v>
      </c>
      <c r="AG1021" s="1"/>
      <c r="AH1021" s="1">
        <f>'Innlegging av opplysninger'!$C$11*SUM(X1021:AG1021)</f>
        <v>1227895.823621118</v>
      </c>
      <c r="AI1021" s="1">
        <f>'Innlegging av opplysninger'!$C$13*(((X1021+Z1021+AC1021+AE1021)*Data!M1021)+(Z1021+AE1021)*(1-Data!M1021)*1.8/12+Y1021+AD1021+AA1021+AB1021+AF1021+AG1021)</f>
        <v>259278.24269646066</v>
      </c>
      <c r="AJ1021" s="1">
        <f>'Innlegging av opplysninger'!$C$13*((X1021+Z1021+AC1021+AE1021)*(1-Data!M1021)-(Z1021+AE1021)*(1-Data!M1021)*1.8/12)</f>
        <v>1421000.2527850694</v>
      </c>
      <c r="AK1021" s="83">
        <f t="shared" si="154"/>
        <v>8482000</v>
      </c>
      <c r="AL1021" s="83">
        <f t="shared" si="155"/>
        <v>1821000</v>
      </c>
      <c r="AM1021" s="83">
        <f t="shared" si="156"/>
        <v>9786000</v>
      </c>
    </row>
    <row r="1022" spans="1:39">
      <c r="A1022" t="str">
        <f t="shared" si="150"/>
        <v>3052Administrasjon</v>
      </c>
      <c r="B1022" s="6" t="str">
        <f>Data!A1022</f>
        <v>3052</v>
      </c>
      <c r="C1022" s="7" t="str">
        <f>Data!B1022</f>
        <v>Nore og Uvdal kommune</v>
      </c>
      <c r="D1022" s="7" t="str">
        <f>Data!C1022</f>
        <v>Administrasjon</v>
      </c>
      <c r="E1022" s="1">
        <f>Data!D1022</f>
        <v>14.6</v>
      </c>
      <c r="F1022" s="1">
        <f>Data!E1022+Data!F1022</f>
        <v>58174.885844748853</v>
      </c>
      <c r="G1022" s="1">
        <f>Data!G1022</f>
        <v>47.960273972602742</v>
      </c>
      <c r="H1022" s="1">
        <f t="shared" si="151"/>
        <v>9265672.7272727266</v>
      </c>
      <c r="I1022" s="1">
        <f t="shared" si="152"/>
        <v>7638.7636363636357</v>
      </c>
      <c r="J1022" s="1">
        <f t="shared" si="153"/>
        <v>1112797.3789090908</v>
      </c>
      <c r="K1022" s="1">
        <f>'Innlegging av opplysninger'!$B$4*H1022</f>
        <v>1204537.4545454546</v>
      </c>
      <c r="L1022" s="1"/>
      <c r="M1022" s="1">
        <f>'Innlegging av opplysninger'!$B$5*H1022</f>
        <v>1213803.1272727272</v>
      </c>
      <c r="N1022" s="1">
        <f>'Innlegging av opplysninger'!$B$5*I1022</f>
        <v>1000.6780363636364</v>
      </c>
      <c r="O1022" s="1">
        <f>'Innlegging av opplysninger'!$B$5*J1022</f>
        <v>145776.45663709089</v>
      </c>
      <c r="P1022" s="1">
        <f>'Innlegging av opplysninger'!$B$5*K1022</f>
        <v>157794.40654545455</v>
      </c>
      <c r="Q1022" s="1"/>
      <c r="R1022" s="1">
        <f>'Innlegging av opplysninger'!$C$11*SUM(H1022:Q1022)</f>
        <v>498142.79772850027</v>
      </c>
      <c r="S1022" s="1">
        <f>'Innlegging av opplysninger'!$C$13*(((H1022+J1022+M1022+O1022)*Data!H1022)+(J1022+O1022)*(1-Data!H1022)*1.8/12+I1022+N1022+K1022+L1022+P1022+Q1022)</f>
        <v>162834.64807434584</v>
      </c>
      <c r="T1022" s="1">
        <f>'Innlegging av opplysninger'!$C$13*((H1022+J1022+M1022+O1022)*(1-Data!H1022)-(J1022+O1022)*(1-Data!H1022)*1.8/12)</f>
        <v>518834.44355412817</v>
      </c>
      <c r="U1022" s="1">
        <f>Data!I1022</f>
        <v>4.9000000000000004</v>
      </c>
      <c r="V1022" s="1">
        <f>Data!J1022+Data!K1022</f>
        <v>54499.761904761908</v>
      </c>
      <c r="W1022" s="1">
        <f>Data!L1022</f>
        <v>0</v>
      </c>
      <c r="X1022" s="1">
        <f t="shared" si="157"/>
        <v>2913260.0000000005</v>
      </c>
      <c r="Y1022" s="100">
        <f t="shared" si="158"/>
        <v>0</v>
      </c>
      <c r="Z1022" s="100">
        <f t="shared" si="159"/>
        <v>416596.18000000005</v>
      </c>
      <c r="AA1022" s="100">
        <f>'Innlegging av opplysninger'!$B$4*X1022</f>
        <v>378723.80000000005</v>
      </c>
      <c r="AB1022" s="1"/>
      <c r="AC1022" s="1">
        <f>'Innlegging av opplysninger'!$B$5*X1022</f>
        <v>381637.06000000006</v>
      </c>
      <c r="AD1022" s="1">
        <f>'Innlegging av opplysninger'!$B$5*Y1022</f>
        <v>0</v>
      </c>
      <c r="AE1022" s="1">
        <f>'Innlegging av opplysninger'!$B$5*Z1022</f>
        <v>54574.099580000009</v>
      </c>
      <c r="AF1022" s="1">
        <f>'Innlegging av opplysninger'!$B$5*AA1022</f>
        <v>49612.817800000012</v>
      </c>
      <c r="AG1022" s="1"/>
      <c r="AH1022" s="1">
        <f>'Innlegging av opplysninger'!$C$11*SUM(X1022:AG1022)</f>
        <v>159387.35038044001</v>
      </c>
      <c r="AI1022" s="1">
        <f>'Innlegging av opplysninger'!$C$13*(((X1022+Z1022+AC1022+AE1022)*Data!M1022)+(Z1022+AE1022)*(1-Data!M1022)*1.8/12+Y1022+AD1022+AA1022+AB1022+AF1022+AG1022)</f>
        <v>40080.510663832363</v>
      </c>
      <c r="AJ1022" s="1">
        <f>'Innlegging av opplysninger'!$C$13*((X1022+Z1022+AC1022+AE1022)*(1-Data!M1022)-(Z1022+AE1022)*(1-Data!M1022)*1.8/12)</f>
        <v>178028.49511992765</v>
      </c>
      <c r="AK1022" s="83">
        <f t="shared" si="154"/>
        <v>658000</v>
      </c>
      <c r="AL1022" s="83">
        <f t="shared" si="155"/>
        <v>203000</v>
      </c>
      <c r="AM1022" s="83">
        <f t="shared" si="156"/>
        <v>697000</v>
      </c>
    </row>
    <row r="1023" spans="1:39">
      <c r="A1023" t="str">
        <f t="shared" si="150"/>
        <v>3052Undervisning</v>
      </c>
      <c r="B1023" s="6" t="str">
        <f>Data!A1023</f>
        <v>3052</v>
      </c>
      <c r="C1023" s="7" t="str">
        <f>Data!B1023</f>
        <v>Nore og Uvdal kommune</v>
      </c>
      <c r="D1023" s="7" t="str">
        <f>Data!C1023</f>
        <v>Undervisning</v>
      </c>
      <c r="E1023" s="1">
        <f>Data!D1023</f>
        <v>51.472000000000001</v>
      </c>
      <c r="F1023" s="1">
        <f>Data!E1023+Data!F1023</f>
        <v>47626.962555693703</v>
      </c>
      <c r="G1023" s="1">
        <f>Data!G1023</f>
        <v>0</v>
      </c>
      <c r="H1023" s="1">
        <f t="shared" si="151"/>
        <v>26743145.636363629</v>
      </c>
      <c r="I1023" s="1">
        <f t="shared" si="152"/>
        <v>0</v>
      </c>
      <c r="J1023" s="1">
        <f t="shared" si="153"/>
        <v>3209177.4763636356</v>
      </c>
      <c r="K1023" s="1">
        <f>'Innlegging av opplysninger'!$B$4*H1023</f>
        <v>3476608.9327272717</v>
      </c>
      <c r="L1023" s="1"/>
      <c r="M1023" s="1">
        <f>'Innlegging av opplysninger'!$B$5*H1023</f>
        <v>3503352.0783636356</v>
      </c>
      <c r="N1023" s="1">
        <f>'Innlegging av opplysninger'!$B$5*I1023</f>
        <v>0</v>
      </c>
      <c r="O1023" s="1">
        <f>'Innlegging av opplysninger'!$B$5*J1023</f>
        <v>420402.24940363626</v>
      </c>
      <c r="P1023" s="1">
        <f>'Innlegging av opplysninger'!$B$5*K1023</f>
        <v>455435.77018727263</v>
      </c>
      <c r="Q1023" s="1"/>
      <c r="R1023" s="1">
        <f>'Innlegging av opplysninger'!$C$11*SUM(H1023:Q1023)</f>
        <v>1436708.641449545</v>
      </c>
      <c r="S1023" s="1">
        <f>'Innlegging av opplysninger'!$C$13*(((H1023+J1023+M1023+O1023)*Data!H1023)+(J1023+O1023)*(1-Data!H1023)*1.8/12+I1023+N1023+K1023+L1023+P1023+Q1023)</f>
        <v>241411.73357513009</v>
      </c>
      <c r="T1023" s="1">
        <f>'Innlegging av opplysninger'!$C$13*((H1023+J1023+M1023+O1023)*(1-Data!H1023)-(J1023+O1023)*(1-Data!H1023)*1.8/12)</f>
        <v>1724610.6178821421</v>
      </c>
      <c r="U1023" s="1">
        <f>Data!I1023</f>
        <v>6.2641</v>
      </c>
      <c r="V1023" s="1">
        <f>Data!J1023+Data!K1023</f>
        <v>53053.122023381911</v>
      </c>
      <c r="W1023" s="1">
        <f>Data!L1023</f>
        <v>0</v>
      </c>
      <c r="X1023" s="1">
        <f t="shared" si="157"/>
        <v>3625418.8545454536</v>
      </c>
      <c r="Y1023" s="100">
        <f t="shared" si="158"/>
        <v>0</v>
      </c>
      <c r="Z1023" s="100">
        <f t="shared" si="159"/>
        <v>518434.89619999984</v>
      </c>
      <c r="AA1023" s="100">
        <f>'Innlegging av opplysninger'!$B$4*X1023</f>
        <v>471304.45109090896</v>
      </c>
      <c r="AB1023" s="1"/>
      <c r="AC1023" s="1">
        <f>'Innlegging av opplysninger'!$B$5*X1023</f>
        <v>474929.86994545441</v>
      </c>
      <c r="AD1023" s="1">
        <f>'Innlegging av opplysninger'!$B$5*Y1023</f>
        <v>0</v>
      </c>
      <c r="AE1023" s="1">
        <f>'Innlegging av opplysninger'!$B$5*Z1023</f>
        <v>67914.971402199983</v>
      </c>
      <c r="AF1023" s="1">
        <f>'Innlegging av opplysninger'!$B$5*AA1023</f>
        <v>61740.883092909076</v>
      </c>
      <c r="AG1023" s="1"/>
      <c r="AH1023" s="1">
        <f>'Innlegging av opplysninger'!$C$11*SUM(X1023:AG1023)</f>
        <v>198350.26919852319</v>
      </c>
      <c r="AI1023" s="1">
        <f>'Innlegging av opplysninger'!$C$13*(((X1023+Z1023+AC1023+AE1023)*Data!M1023)+(Z1023+AE1023)*(1-Data!M1023)*1.8/12+Y1023+AD1023+AA1023+AB1023+AF1023+AG1023)</f>
        <v>42922.096415231696</v>
      </c>
      <c r="AJ1023" s="1">
        <f>'Innlegging av opplysninger'!$C$13*((X1023+Z1023+AC1023+AE1023)*(1-Data!M1023)-(Z1023+AE1023)*(1-Data!M1023)*1.8/12)</f>
        <v>228504.58775116844</v>
      </c>
      <c r="AK1023" s="83">
        <f t="shared" si="154"/>
        <v>1635000</v>
      </c>
      <c r="AL1023" s="83">
        <f t="shared" si="155"/>
        <v>284000</v>
      </c>
      <c r="AM1023" s="83">
        <f t="shared" si="156"/>
        <v>1953000</v>
      </c>
    </row>
    <row r="1024" spans="1:39">
      <c r="A1024" t="str">
        <f t="shared" si="150"/>
        <v>3052Barnehager</v>
      </c>
      <c r="B1024" s="6" t="str">
        <f>Data!A1024</f>
        <v>3052</v>
      </c>
      <c r="C1024" s="7" t="str">
        <f>Data!B1024</f>
        <v>Nore og Uvdal kommune</v>
      </c>
      <c r="D1024" s="7" t="str">
        <f>Data!C1024</f>
        <v>Barnehager</v>
      </c>
      <c r="E1024" s="1">
        <f>Data!D1024</f>
        <v>31.683657490307539</v>
      </c>
      <c r="F1024" s="1">
        <f>Data!E1024+Data!F1024</f>
        <v>40871.558296664858</v>
      </c>
      <c r="G1024" s="1">
        <f>Data!G1024</f>
        <v>6.938908491459836</v>
      </c>
      <c r="H1024" s="1">
        <f t="shared" si="151"/>
        <v>14126841.318181818</v>
      </c>
      <c r="I1024" s="1">
        <f t="shared" si="152"/>
        <v>2398.3636363636365</v>
      </c>
      <c r="J1024" s="1">
        <f t="shared" si="153"/>
        <v>1695508.7618181817</v>
      </c>
      <c r="K1024" s="1">
        <f>'Innlegging av opplysninger'!$B$4*H1024</f>
        <v>1836489.3713636363</v>
      </c>
      <c r="L1024" s="1"/>
      <c r="M1024" s="1">
        <f>'Innlegging av opplysninger'!$B$5*H1024</f>
        <v>1850616.2126818183</v>
      </c>
      <c r="N1024" s="1">
        <f>'Innlegging av opplysninger'!$B$5*I1024</f>
        <v>314.18563636363638</v>
      </c>
      <c r="O1024" s="1">
        <f>'Innlegging av opplysninger'!$B$5*J1024</f>
        <v>222111.6477981818</v>
      </c>
      <c r="P1024" s="1">
        <f>'Innlegging av opplysninger'!$B$5*K1024</f>
        <v>240580.10764863636</v>
      </c>
      <c r="Q1024" s="1"/>
      <c r="R1024" s="1">
        <f>'Innlegging av opplysninger'!$C$11*SUM(H1024:Q1024)</f>
        <v>759044.67881307006</v>
      </c>
      <c r="S1024" s="1">
        <f>'Innlegging av opplysninger'!$C$13*(((H1024+J1024+M1024+O1024)*Data!H1024)+(J1024+O1024)*(1-Data!H1024)*1.8/12+I1024+N1024+K1024+L1024+P1024+Q1024)</f>
        <v>126195.74411487029</v>
      </c>
      <c r="T1024" s="1">
        <f>'Innlegging av opplysninger'!$C$13*((H1024+J1024+M1024+O1024)*(1-Data!H1024)-(J1024+O1024)*(1-Data!H1024)*1.8/12)</f>
        <v>912496.97426090948</v>
      </c>
      <c r="U1024" s="1">
        <f>Data!I1024</f>
        <v>1.6</v>
      </c>
      <c r="V1024" s="1">
        <f>Data!J1024+Data!K1024</f>
        <v>44066.666666666657</v>
      </c>
      <c r="W1024" s="1">
        <f>Data!L1024</f>
        <v>0</v>
      </c>
      <c r="X1024" s="1">
        <f t="shared" si="157"/>
        <v>769163.63636363624</v>
      </c>
      <c r="Y1024" s="100">
        <f t="shared" si="158"/>
        <v>0</v>
      </c>
      <c r="Z1024" s="100">
        <f t="shared" si="159"/>
        <v>109990.39999999998</v>
      </c>
      <c r="AA1024" s="100">
        <f>'Innlegging av opplysninger'!$B$4*X1024</f>
        <v>99991.272727272721</v>
      </c>
      <c r="AB1024" s="1"/>
      <c r="AC1024" s="1">
        <f>'Innlegging av opplysninger'!$B$5*X1024</f>
        <v>100760.43636363636</v>
      </c>
      <c r="AD1024" s="1">
        <f>'Innlegging av opplysninger'!$B$5*Y1024</f>
        <v>0</v>
      </c>
      <c r="AE1024" s="1">
        <f>'Innlegging av opplysninger'!$B$5*Z1024</f>
        <v>14408.742399999997</v>
      </c>
      <c r="AF1024" s="1">
        <f>'Innlegging av opplysninger'!$B$5*AA1024</f>
        <v>13098.856727272727</v>
      </c>
      <c r="AG1024" s="1"/>
      <c r="AH1024" s="1">
        <f>'Innlegging av opplysninger'!$C$11*SUM(X1024:AG1024)</f>
        <v>42081.707094109093</v>
      </c>
      <c r="AI1024" s="1">
        <f>'Innlegging av opplysninger'!$C$13*(((X1024+Z1024+AC1024+AE1024)*Data!M1024)+(Z1024+AE1024)*(1-Data!M1024)*1.8/12+Y1024+AD1024+AA1024+AB1024+AF1024+AG1024)</f>
        <v>6851.0000423563633</v>
      </c>
      <c r="AJ1024" s="1">
        <f>'Innlegging av opplysninger'!$C$13*((X1024+Z1024+AC1024+AE1024)*(1-Data!M1024)-(Z1024+AE1024)*(1-Data!M1024)*1.8/12)</f>
        <v>50734.493875898173</v>
      </c>
      <c r="AK1024" s="83">
        <f t="shared" si="154"/>
        <v>801000</v>
      </c>
      <c r="AL1024" s="83">
        <f t="shared" si="155"/>
        <v>133000</v>
      </c>
      <c r="AM1024" s="83">
        <f t="shared" si="156"/>
        <v>963000</v>
      </c>
    </row>
    <row r="1025" spans="1:39">
      <c r="A1025" t="str">
        <f t="shared" si="150"/>
        <v>3052Helse/pleie/omsorg</v>
      </c>
      <c r="B1025" s="6" t="str">
        <f>Data!A1025</f>
        <v>3052</v>
      </c>
      <c r="C1025" s="7" t="str">
        <f>Data!B1025</f>
        <v>Nore og Uvdal kommune</v>
      </c>
      <c r="D1025" s="7" t="str">
        <f>Data!C1025</f>
        <v>Helse/pleie/omsorg</v>
      </c>
      <c r="E1025" s="1">
        <f>Data!D1025</f>
        <v>100.91699999999996</v>
      </c>
      <c r="F1025" s="1">
        <f>Data!E1025+Data!F1025</f>
        <v>48633.372829486951</v>
      </c>
      <c r="G1025" s="1">
        <f>Data!G1025</f>
        <v>914.8055332600062</v>
      </c>
      <c r="H1025" s="1">
        <f t="shared" si="151"/>
        <v>53541099.118181802</v>
      </c>
      <c r="I1025" s="1">
        <f t="shared" si="152"/>
        <v>1007121.0545454546</v>
      </c>
      <c r="J1025" s="1">
        <f t="shared" si="153"/>
        <v>6545786.4207272707</v>
      </c>
      <c r="K1025" s="1">
        <f>'Innlegging av opplysninger'!$B$4*H1025</f>
        <v>6960342.8853636347</v>
      </c>
      <c r="L1025" s="1"/>
      <c r="M1025" s="1">
        <f>'Innlegging av opplysninger'!$B$5*H1025</f>
        <v>7013883.9844818162</v>
      </c>
      <c r="N1025" s="1">
        <f>'Innlegging av opplysninger'!$B$5*I1025</f>
        <v>131932.85814545455</v>
      </c>
      <c r="O1025" s="1">
        <f>'Innlegging av opplysninger'!$B$5*J1025</f>
        <v>857498.02111527254</v>
      </c>
      <c r="P1025" s="1">
        <f>'Innlegging av opplysninger'!$B$5*K1025</f>
        <v>911804.91798263614</v>
      </c>
      <c r="Q1025" s="1"/>
      <c r="R1025" s="1">
        <f>'Innlegging av opplysninger'!$C$11*SUM(H1025:Q1025)</f>
        <v>2924839.8319006469</v>
      </c>
      <c r="S1025" s="1">
        <f>'Innlegging av opplysninger'!$C$13*(((H1025+J1025+M1025+O1025)*Data!H1025)+(J1025+O1025)*(1-Data!H1025)*1.8/12+I1025+N1025+K1025+L1025+P1025+Q1025)</f>
        <v>705133.4861059736</v>
      </c>
      <c r="T1025" s="1">
        <f>'Innlegging av opplysninger'!$C$13*((H1025+J1025+M1025+O1025)*(1-Data!H1025)-(J1025+O1025)*(1-Data!H1025)*1.8/12)</f>
        <v>3297278.91544228</v>
      </c>
      <c r="U1025" s="1">
        <f>Data!I1025</f>
        <v>20.248799999999999</v>
      </c>
      <c r="V1025" s="1">
        <f>Data!J1025+Data!K1025</f>
        <v>43383.605448224094</v>
      </c>
      <c r="W1025" s="1">
        <f>Data!L1025</f>
        <v>1058.2533285923116</v>
      </c>
      <c r="X1025" s="1">
        <f t="shared" si="157"/>
        <v>9583264.9090909082</v>
      </c>
      <c r="Y1025" s="100">
        <f t="shared" si="158"/>
        <v>233763.92727272725</v>
      </c>
      <c r="Z1025" s="100">
        <f t="shared" si="159"/>
        <v>1403835.1235999998</v>
      </c>
      <c r="AA1025" s="100">
        <f>'Innlegging av opplysninger'!$B$4*X1025</f>
        <v>1245824.4381818182</v>
      </c>
      <c r="AB1025" s="1"/>
      <c r="AC1025" s="1">
        <f>'Innlegging av opplysninger'!$B$5*X1025</f>
        <v>1255407.7030909089</v>
      </c>
      <c r="AD1025" s="1">
        <f>'Innlegging av opplysninger'!$B$5*Y1025</f>
        <v>30623.074472727272</v>
      </c>
      <c r="AE1025" s="1">
        <f>'Innlegging av opplysninger'!$B$5*Z1025</f>
        <v>183902.40119159999</v>
      </c>
      <c r="AF1025" s="1">
        <f>'Innlegging av opplysninger'!$B$5*AA1025</f>
        <v>163203.00140181818</v>
      </c>
      <c r="AG1025" s="1"/>
      <c r="AH1025" s="1">
        <f>'Innlegging av opplysninger'!$C$11*SUM(X1025:AG1025)</f>
        <v>535793.33397549519</v>
      </c>
      <c r="AI1025" s="1">
        <f>'Innlegging av opplysninger'!$C$13*(((X1025+Z1025+AC1025+AE1025)*Data!M1025)+(Z1025+AE1025)*(1-Data!M1025)*1.8/12+Y1025+AD1025+AA1025+AB1025+AF1025+AG1025)</f>
        <v>99401.903642487203</v>
      </c>
      <c r="AJ1025" s="1">
        <f>'Innlegging av opplysninger'!$C$13*((X1025+Z1025+AC1025+AE1025)*(1-Data!M1025)-(Z1025+AE1025)*(1-Data!M1025)*1.8/12)</f>
        <v>633788.97442924324</v>
      </c>
      <c r="AK1025" s="83">
        <f t="shared" si="154"/>
        <v>3461000</v>
      </c>
      <c r="AL1025" s="83">
        <f t="shared" si="155"/>
        <v>805000</v>
      </c>
      <c r="AM1025" s="83">
        <f t="shared" si="156"/>
        <v>3931000</v>
      </c>
    </row>
    <row r="1026" spans="1:39">
      <c r="A1026" t="str">
        <f t="shared" si="150"/>
        <v>3052Samferdsel og teknikk</v>
      </c>
      <c r="B1026" s="6" t="str">
        <f>Data!A1026</f>
        <v>3052</v>
      </c>
      <c r="C1026" s="7" t="str">
        <f>Data!B1026</f>
        <v>Nore og Uvdal kommune</v>
      </c>
      <c r="D1026" s="7" t="str">
        <f>Data!C1026</f>
        <v>Samferdsel og teknikk</v>
      </c>
      <c r="E1026" s="1">
        <f>Data!D1026</f>
        <v>21.139799999999997</v>
      </c>
      <c r="F1026" s="1">
        <f>Data!E1026+Data!F1026</f>
        <v>48653.641472483192</v>
      </c>
      <c r="G1026" s="1">
        <f>Data!G1026</f>
        <v>0</v>
      </c>
      <c r="H1026" s="1">
        <f t="shared" si="151"/>
        <v>11220308.181818182</v>
      </c>
      <c r="I1026" s="1">
        <f t="shared" si="152"/>
        <v>0</v>
      </c>
      <c r="J1026" s="1">
        <f t="shared" si="153"/>
        <v>1346436.9818181817</v>
      </c>
      <c r="K1026" s="1">
        <f>'Innlegging av opplysninger'!$B$4*H1026</f>
        <v>1458640.0636363637</v>
      </c>
      <c r="L1026" s="1"/>
      <c r="M1026" s="1">
        <f>'Innlegging av opplysninger'!$B$5*H1026</f>
        <v>1469860.3718181818</v>
      </c>
      <c r="N1026" s="1">
        <f>'Innlegging av opplysninger'!$B$5*I1026</f>
        <v>0</v>
      </c>
      <c r="O1026" s="1">
        <f>'Innlegging av opplysninger'!$B$5*J1026</f>
        <v>176383.24461818181</v>
      </c>
      <c r="P1026" s="1">
        <f>'Innlegging av opplysninger'!$B$5*K1026</f>
        <v>191081.84833636365</v>
      </c>
      <c r="Q1026" s="1"/>
      <c r="R1026" s="1">
        <f>'Innlegging av opplysninger'!$C$11*SUM(H1026:Q1026)</f>
        <v>602783.00629772723</v>
      </c>
      <c r="S1026" s="1">
        <f>'Innlegging av opplysninger'!$C$13*(((H1026+J1026+M1026+O1026)*Data!H1026)+(J1026+O1026)*(1-Data!H1026)*1.8/12+I1026+N1026+K1026+L1026+P1026+Q1026)</f>
        <v>106769.57579864727</v>
      </c>
      <c r="T1026" s="1">
        <f>'Innlegging av opplysninger'!$C$13*((H1026+J1026+M1026+O1026)*(1-Data!H1026)-(J1026+O1026)*(1-Data!H1026)*1.8/12)</f>
        <v>718091.38018771622</v>
      </c>
      <c r="U1026" s="1">
        <f>Data!I1026</f>
        <v>4.2012999999999998</v>
      </c>
      <c r="V1026" s="1">
        <f>Data!J1026+Data!K1026</f>
        <v>48974.650505002428</v>
      </c>
      <c r="W1026" s="1">
        <f>Data!L1026</f>
        <v>0</v>
      </c>
      <c r="X1026" s="1">
        <f t="shared" si="157"/>
        <v>2244623.9909090912</v>
      </c>
      <c r="Y1026" s="100">
        <f t="shared" si="158"/>
        <v>0</v>
      </c>
      <c r="Z1026" s="100">
        <f t="shared" si="159"/>
        <v>320981.23070000001</v>
      </c>
      <c r="AA1026" s="100">
        <f>'Innlegging av opplysninger'!$B$4*X1026</f>
        <v>291801.11881818186</v>
      </c>
      <c r="AB1026" s="1"/>
      <c r="AC1026" s="1">
        <f>'Innlegging av opplysninger'!$B$5*X1026</f>
        <v>294045.74280909094</v>
      </c>
      <c r="AD1026" s="1">
        <f>'Innlegging av opplysninger'!$B$5*Y1026</f>
        <v>0</v>
      </c>
      <c r="AE1026" s="1">
        <f>'Innlegging av opplysninger'!$B$5*Z1026</f>
        <v>42048.541221700005</v>
      </c>
      <c r="AF1026" s="1">
        <f>'Innlegging av opplysninger'!$B$5*AA1026</f>
        <v>38225.946565181825</v>
      </c>
      <c r="AG1026" s="1"/>
      <c r="AH1026" s="1">
        <f>'Innlegging av opplysninger'!$C$11*SUM(X1026:AG1026)</f>
        <v>122805.60969888336</v>
      </c>
      <c r="AI1026" s="1">
        <f>'Innlegging av opplysninger'!$C$13*(((X1026+Z1026+AC1026+AE1026)*Data!M1026)+(Z1026+AE1026)*(1-Data!M1026)*1.8/12+Y1026+AD1026+AA1026+AB1026+AF1026+AG1026)</f>
        <v>30316.592871990728</v>
      </c>
      <c r="AJ1026" s="1">
        <f>'Innlegging av opplysninger'!$C$13*((X1026+Z1026+AC1026+AE1026)*(1-Data!M1026)-(Z1026+AE1026)*(1-Data!M1026)*1.8/12)</f>
        <v>137733.18882121806</v>
      </c>
      <c r="AK1026" s="83">
        <f t="shared" si="154"/>
        <v>726000</v>
      </c>
      <c r="AL1026" s="83">
        <f t="shared" si="155"/>
        <v>137000</v>
      </c>
      <c r="AM1026" s="83">
        <f t="shared" si="156"/>
        <v>856000</v>
      </c>
    </row>
    <row r="1027" spans="1:39">
      <c r="A1027" t="str">
        <f t="shared" si="150"/>
        <v>3052Annet</v>
      </c>
      <c r="B1027" s="6" t="str">
        <f>Data!A1027</f>
        <v>3052</v>
      </c>
      <c r="C1027" s="7" t="str">
        <f>Data!B1027</f>
        <v>Nore og Uvdal kommune</v>
      </c>
      <c r="D1027" s="7" t="str">
        <f>Data!C1027</f>
        <v>Annet</v>
      </c>
      <c r="E1027" s="1">
        <f>Data!D1027</f>
        <v>33.765200000000007</v>
      </c>
      <c r="F1027" s="1">
        <f>Data!E1027+Data!F1027</f>
        <v>52168.162881704615</v>
      </c>
      <c r="G1027" s="1">
        <f>Data!G1027</f>
        <v>17.250897373627282</v>
      </c>
      <c r="H1027" s="1">
        <f t="shared" si="151"/>
        <v>19216019.490909088</v>
      </c>
      <c r="I1027" s="1">
        <f t="shared" si="152"/>
        <v>6354.3272727272724</v>
      </c>
      <c r="J1027" s="1">
        <f t="shared" si="153"/>
        <v>2306684.8581818179</v>
      </c>
      <c r="K1027" s="1">
        <f>'Innlegging av opplysninger'!$B$4*H1027</f>
        <v>2498082.5338181816</v>
      </c>
      <c r="L1027" s="1"/>
      <c r="M1027" s="1">
        <f>'Innlegging av opplysninger'!$B$5*H1027</f>
        <v>2517298.5533090909</v>
      </c>
      <c r="N1027" s="1">
        <f>'Innlegging av opplysninger'!$B$5*I1027</f>
        <v>832.41687272727268</v>
      </c>
      <c r="O1027" s="1">
        <f>'Innlegging av opplysninger'!$B$5*J1027</f>
        <v>302175.71642181819</v>
      </c>
      <c r="P1027" s="1">
        <f>'Innlegging av opplysninger'!$B$5*K1027</f>
        <v>327248.81193018181</v>
      </c>
      <c r="Q1027" s="1"/>
      <c r="R1027" s="1">
        <f>'Innlegging av opplysninger'!$C$11*SUM(H1027:Q1027)</f>
        <v>1032638.4749311941</v>
      </c>
      <c r="S1027" s="1">
        <f>'Innlegging av opplysninger'!$C$13*(((H1027+J1027+M1027+O1027)*Data!H1027)+(J1027+O1027)*(1-Data!H1027)*1.8/12+I1027+N1027+K1027+L1027+P1027+Q1027)</f>
        <v>219613.79716177989</v>
      </c>
      <c r="T1027" s="1">
        <f>'Innlegging av opplysninger'!$C$13*((H1027+J1027+M1027+O1027)*(1-Data!H1027)-(J1027+O1027)*(1-Data!H1027)*1.8/12)</f>
        <v>1193470.4316914328</v>
      </c>
      <c r="U1027" s="1">
        <f>Data!I1027</f>
        <v>5.1240999999999994</v>
      </c>
      <c r="V1027" s="1">
        <f>Data!J1027+Data!K1027</f>
        <v>55415.521262270449</v>
      </c>
      <c r="W1027" s="1">
        <f>Data!L1027</f>
        <v>0</v>
      </c>
      <c r="X1027" s="1">
        <f t="shared" si="157"/>
        <v>3097687.3363636355</v>
      </c>
      <c r="Y1027" s="100">
        <f t="shared" si="158"/>
        <v>0</v>
      </c>
      <c r="Z1027" s="100">
        <f t="shared" si="159"/>
        <v>442969.28909999982</v>
      </c>
      <c r="AA1027" s="100">
        <f>'Innlegging av opplysninger'!$B$4*X1027</f>
        <v>402699.35372727265</v>
      </c>
      <c r="AB1027" s="1"/>
      <c r="AC1027" s="1">
        <f>'Innlegging av opplysninger'!$B$5*X1027</f>
        <v>405797.04106363625</v>
      </c>
      <c r="AD1027" s="1">
        <f>'Innlegging av opplysninger'!$B$5*Y1027</f>
        <v>0</v>
      </c>
      <c r="AE1027" s="1">
        <f>'Innlegging av opplysninger'!$B$5*Z1027</f>
        <v>58028.976872099978</v>
      </c>
      <c r="AF1027" s="1">
        <f>'Innlegging av opplysninger'!$B$5*AA1027</f>
        <v>52753.615338272721</v>
      </c>
      <c r="AG1027" s="1"/>
      <c r="AH1027" s="1">
        <f>'Innlegging av opplysninger'!$C$11*SUM(X1027:AG1027)</f>
        <v>169477.5532736668</v>
      </c>
      <c r="AI1027" s="1">
        <f>'Innlegging av opplysninger'!$C$13*(((X1027+Z1027+AC1027+AE1027)*Data!M1027)+(Z1027+AE1027)*(1-Data!M1027)*1.8/12+Y1027+AD1027+AA1027+AB1027+AF1027+AG1027)</f>
        <v>39652.416212542368</v>
      </c>
      <c r="AJ1027" s="1">
        <f>'Innlegging av opplysninger'!$C$13*((X1027+Z1027+AC1027+AE1027)*(1-Data!M1027)-(Z1027+AE1027)*(1-Data!M1027)*1.8/12)</f>
        <v>192264.23563563329</v>
      </c>
      <c r="AK1027" s="83">
        <f t="shared" si="154"/>
        <v>1202000</v>
      </c>
      <c r="AL1027" s="83">
        <f t="shared" si="155"/>
        <v>259000</v>
      </c>
      <c r="AM1027" s="83">
        <f t="shared" si="156"/>
        <v>1386000</v>
      </c>
    </row>
    <row r="1028" spans="1:39">
      <c r="A1028" t="str">
        <f t="shared" si="150"/>
        <v>3053Alle</v>
      </c>
      <c r="B1028" s="6" t="str">
        <f>Data!A1028</f>
        <v>3053</v>
      </c>
      <c r="C1028" s="7" t="str">
        <f>Data!B1028</f>
        <v>Jevnaker kommune</v>
      </c>
      <c r="D1028" s="7" t="str">
        <f>Data!C1028</f>
        <v>Alle</v>
      </c>
      <c r="E1028" s="1">
        <f>Data!D1028</f>
        <v>397.96901870598629</v>
      </c>
      <c r="F1028" s="1">
        <f>Data!E1028+Data!F1028</f>
        <v>46645.388232945312</v>
      </c>
      <c r="G1028" s="1">
        <f>Data!G1028</f>
        <v>426.13389994885335</v>
      </c>
      <c r="H1028" s="1">
        <f t="shared" si="151"/>
        <v>202510029.62427276</v>
      </c>
      <c r="I1028" s="1">
        <f t="shared" si="152"/>
        <v>1850051.890909092</v>
      </c>
      <c r="J1028" s="1">
        <f t="shared" si="153"/>
        <v>24523209.781821825</v>
      </c>
      <c r="K1028" s="1">
        <f>'Innlegging av opplysninger'!$B$4*H1028</f>
        <v>26326303.85115546</v>
      </c>
      <c r="L1028" s="1"/>
      <c r="M1028" s="1">
        <f>'Innlegging av opplysninger'!$B$5*H1028</f>
        <v>26528813.880779732</v>
      </c>
      <c r="N1028" s="1">
        <f>'Innlegging av opplysninger'!$B$5*I1028</f>
        <v>242356.79770909107</v>
      </c>
      <c r="O1028" s="1">
        <f>'Innlegging av opplysninger'!$B$5*J1028</f>
        <v>3212540.481418659</v>
      </c>
      <c r="P1028" s="1">
        <f>'Innlegging av opplysninger'!$B$5*K1028</f>
        <v>3448745.8045013654</v>
      </c>
      <c r="Q1028" s="1"/>
      <c r="R1028" s="1">
        <f>'Innlegging av opplysninger'!$C$11*SUM(H1028:Q1028)</f>
        <v>10968397.980277585</v>
      </c>
      <c r="S1028" s="1">
        <f>'Innlegging av opplysninger'!$C$13*(((H1028+J1028+M1028+O1028)*Data!H1028)+(J1028+O1028)*(1-Data!H1028)*1.8/12+I1028+N1028+K1028+L1028+P1028+Q1028)</f>
        <v>2092670.6864191086</v>
      </c>
      <c r="T1028" s="1">
        <f>'Innlegging av opplysninger'!$C$13*((H1028+J1028+M1028+O1028)*(1-Data!H1028)-(J1028+O1028)*(1-Data!H1028)*1.8/12)</f>
        <v>12916716.023434427</v>
      </c>
      <c r="U1028" s="1">
        <f>Data!I1028</f>
        <v>47.543399999999998</v>
      </c>
      <c r="V1028" s="1">
        <f>Data!J1028+Data!K1028</f>
        <v>47051.10433011382</v>
      </c>
      <c r="W1028" s="1">
        <f>Data!L1028</f>
        <v>402.32166820210585</v>
      </c>
      <c r="X1028" s="1">
        <f t="shared" si="157"/>
        <v>24403303.348454542</v>
      </c>
      <c r="Y1028" s="100">
        <f t="shared" si="158"/>
        <v>208666.25454545455</v>
      </c>
      <c r="Z1028" s="100">
        <f t="shared" si="159"/>
        <v>3519511.6532289991</v>
      </c>
      <c r="AA1028" s="100">
        <f>'Innlegging av opplysninger'!$B$4*X1028</f>
        <v>3172429.4352990906</v>
      </c>
      <c r="AB1028" s="1"/>
      <c r="AC1028" s="1">
        <f>'Innlegging av opplysninger'!$B$5*X1028</f>
        <v>3196832.7386475452</v>
      </c>
      <c r="AD1028" s="1">
        <f>'Innlegging av opplysninger'!$B$5*Y1028</f>
        <v>27335.279345454546</v>
      </c>
      <c r="AE1028" s="1">
        <f>'Innlegging av opplysninger'!$B$5*Z1028</f>
        <v>461056.0265729989</v>
      </c>
      <c r="AF1028" s="1">
        <f>'Innlegging av opplysninger'!$B$5*AA1028</f>
        <v>415588.25602418085</v>
      </c>
      <c r="AG1028" s="1"/>
      <c r="AH1028" s="1">
        <f>'Innlegging av opplysninger'!$C$11*SUM(X1028:AG1028)</f>
        <v>1345379.4737004943</v>
      </c>
      <c r="AI1028" s="1">
        <f>'Innlegging av opplysninger'!$C$13*(((X1028+Z1028+AC1028+AE1028)*Data!M1028)+(Z1028+AE1028)*(1-Data!M1028)*1.8/12+Y1028+AD1028+AA1028+AB1028+AF1028+AG1028)</f>
        <v>263601.63795626472</v>
      </c>
      <c r="AJ1028" s="1">
        <f>'Innlegging av opplysninger'!$C$13*((X1028+Z1028+AC1028+AE1028)*(1-Data!M1028)-(Z1028+AE1028)*(1-Data!M1028)*1.8/12)</f>
        <v>1577443.9576338851</v>
      </c>
      <c r="AK1028" s="83">
        <f t="shared" si="154"/>
        <v>12314000</v>
      </c>
      <c r="AL1028" s="83">
        <f t="shared" si="155"/>
        <v>2356000</v>
      </c>
      <c r="AM1028" s="83">
        <f t="shared" si="156"/>
        <v>14494000</v>
      </c>
    </row>
    <row r="1029" spans="1:39">
      <c r="A1029" t="str">
        <f t="shared" si="150"/>
        <v>3053Administrasjon</v>
      </c>
      <c r="B1029" s="6" t="str">
        <f>Data!A1029</f>
        <v>3053</v>
      </c>
      <c r="C1029" s="7" t="str">
        <f>Data!B1029</f>
        <v>Jevnaker kommune</v>
      </c>
      <c r="D1029" s="7" t="str">
        <f>Data!C1029</f>
        <v>Administrasjon</v>
      </c>
      <c r="E1029" s="1">
        <f>Data!D1029</f>
        <v>22.599999999999998</v>
      </c>
      <c r="F1029" s="1">
        <f>Data!E1029+Data!F1029</f>
        <v>59209.041297935124</v>
      </c>
      <c r="G1029" s="1">
        <f>Data!G1029</f>
        <v>0</v>
      </c>
      <c r="H1029" s="1">
        <f t="shared" si="151"/>
        <v>14597720.000000004</v>
      </c>
      <c r="I1029" s="1">
        <f t="shared" si="152"/>
        <v>0</v>
      </c>
      <c r="J1029" s="1">
        <f t="shared" si="153"/>
        <v>1751726.4000000004</v>
      </c>
      <c r="K1029" s="1">
        <f>'Innlegging av opplysninger'!$B$4*H1029</f>
        <v>1897703.6000000006</v>
      </c>
      <c r="L1029" s="1"/>
      <c r="M1029" s="1">
        <f>'Innlegging av opplysninger'!$B$5*H1029</f>
        <v>1912301.3200000005</v>
      </c>
      <c r="N1029" s="1">
        <f>'Innlegging av opplysninger'!$B$5*I1029</f>
        <v>0</v>
      </c>
      <c r="O1029" s="1">
        <f>'Innlegging av opplysninger'!$B$5*J1029</f>
        <v>229476.15840000004</v>
      </c>
      <c r="P1029" s="1">
        <f>'Innlegging av opplysninger'!$B$5*K1029</f>
        <v>248599.17160000009</v>
      </c>
      <c r="Q1029" s="1"/>
      <c r="R1029" s="1">
        <f>'Innlegging av opplysninger'!$C$11*SUM(H1029:Q1029)</f>
        <v>784226.01270000008</v>
      </c>
      <c r="S1029" s="1">
        <f>'Innlegging av opplysninger'!$C$13*(((H1029+J1029+M1029+O1029)*Data!H1029)+(J1029+O1029)*(1-Data!H1029)*1.8/12+I1029+N1029+K1029+L1029+P1029+Q1029)</f>
        <v>262595.52247117093</v>
      </c>
      <c r="T1029" s="1">
        <f>'Innlegging av opplysninger'!$C$13*((H1029+J1029+M1029+O1029)*(1-Data!H1029)-(J1029+O1029)*(1-Data!H1029)*1.8/12)</f>
        <v>810555.86332882929</v>
      </c>
      <c r="U1029" s="1">
        <f>Data!I1029</f>
        <v>3.8</v>
      </c>
      <c r="V1029" s="1">
        <f>Data!J1029+Data!K1029</f>
        <v>54339.872807017549</v>
      </c>
      <c r="W1029" s="1">
        <f>Data!L1029</f>
        <v>0</v>
      </c>
      <c r="X1029" s="1">
        <f t="shared" si="157"/>
        <v>2252634.7272727275</v>
      </c>
      <c r="Y1029" s="100">
        <f t="shared" si="158"/>
        <v>0</v>
      </c>
      <c r="Z1029" s="100">
        <f t="shared" si="159"/>
        <v>322126.766</v>
      </c>
      <c r="AA1029" s="100">
        <f>'Innlegging av opplysninger'!$B$4*X1029</f>
        <v>292842.51454545459</v>
      </c>
      <c r="AB1029" s="1"/>
      <c r="AC1029" s="1">
        <f>'Innlegging av opplysninger'!$B$5*X1029</f>
        <v>295095.14927272731</v>
      </c>
      <c r="AD1029" s="1">
        <f>'Innlegging av opplysninger'!$B$5*Y1029</f>
        <v>0</v>
      </c>
      <c r="AE1029" s="1">
        <f>'Innlegging av opplysninger'!$B$5*Z1029</f>
        <v>42198.606346</v>
      </c>
      <c r="AF1029" s="1">
        <f>'Innlegging av opplysninger'!$B$5*AA1029</f>
        <v>38362.369405454556</v>
      </c>
      <c r="AG1029" s="1"/>
      <c r="AH1029" s="1">
        <f>'Innlegging av opplysninger'!$C$11*SUM(X1029:AG1029)</f>
        <v>123243.88504800982</v>
      </c>
      <c r="AI1029" s="1">
        <f>'Innlegging av opplysninger'!$C$13*(((X1029+Z1029+AC1029+AE1029)*Data!M1029)+(Z1029+AE1029)*(1-Data!M1029)*1.8/12+Y1029+AD1029+AA1029+AB1029+AF1029+AG1029)</f>
        <v>29007.329827934078</v>
      </c>
      <c r="AJ1029" s="1">
        <f>'Innlegging av opplysninger'!$C$13*((X1029+Z1029+AC1029+AE1029)*(1-Data!M1029)-(Z1029+AE1029)*(1-Data!M1029)*1.8/12)</f>
        <v>139642.19707986881</v>
      </c>
      <c r="AK1029" s="83">
        <f t="shared" si="154"/>
        <v>907000</v>
      </c>
      <c r="AL1029" s="83">
        <f t="shared" si="155"/>
        <v>292000</v>
      </c>
      <c r="AM1029" s="83">
        <f t="shared" si="156"/>
        <v>950000</v>
      </c>
    </row>
    <row r="1030" spans="1:39">
      <c r="A1030" t="str">
        <f t="shared" ref="A1030:A1093" si="160">CONCATENATE(B1030,D1030)</f>
        <v>3053Undervisning</v>
      </c>
      <c r="B1030" s="6" t="str">
        <f>Data!A1030</f>
        <v>3053</v>
      </c>
      <c r="C1030" s="7" t="str">
        <f>Data!B1030</f>
        <v>Jevnaker kommune</v>
      </c>
      <c r="D1030" s="7" t="str">
        <f>Data!C1030</f>
        <v>Undervisning</v>
      </c>
      <c r="E1030" s="1">
        <f>Data!D1030</f>
        <v>110.83161112347048</v>
      </c>
      <c r="F1030" s="1">
        <f>Data!E1030+Data!F1030</f>
        <v>47229.340420173372</v>
      </c>
      <c r="G1030" s="1">
        <f>Data!G1030</f>
        <v>0</v>
      </c>
      <c r="H1030" s="1">
        <f t="shared" ref="H1030:H1093" si="161">F1030*(11-1/11)*E1030</f>
        <v>57103678.811636299</v>
      </c>
      <c r="I1030" s="1">
        <f t="shared" ref="I1030:I1093" si="162">G1030*(11-1/11)*E1030</f>
        <v>0</v>
      </c>
      <c r="J1030" s="1">
        <f t="shared" ref="J1030:J1093" si="163">(H1030+I1030)*0.12</f>
        <v>6852441.4573963555</v>
      </c>
      <c r="K1030" s="1">
        <f>'Innlegging av opplysninger'!$B$4*H1030</f>
        <v>7423478.2455127193</v>
      </c>
      <c r="L1030" s="1"/>
      <c r="M1030" s="1">
        <f>'Innlegging av opplysninger'!$B$5*H1030</f>
        <v>7480581.9243243551</v>
      </c>
      <c r="N1030" s="1">
        <f>'Innlegging av opplysninger'!$B$5*I1030</f>
        <v>0</v>
      </c>
      <c r="O1030" s="1">
        <f>'Innlegging av opplysninger'!$B$5*J1030</f>
        <v>897669.83091892255</v>
      </c>
      <c r="P1030" s="1">
        <f>'Innlegging av opplysninger'!$B$5*K1030</f>
        <v>972475.65016216622</v>
      </c>
      <c r="Q1030" s="1"/>
      <c r="R1030" s="1">
        <f>'Innlegging av opplysninger'!$C$11*SUM(H1030:Q1030)</f>
        <v>3067752.3849581308</v>
      </c>
      <c r="S1030" s="1">
        <f>'Innlegging av opplysninger'!$C$13*(((H1030+J1030+M1030+O1030)*Data!H1030)+(J1030+O1030)*(1-Data!H1030)*1.8/12+I1030+N1030+K1030+L1030+P1030+Q1030)</f>
        <v>516385.91239864408</v>
      </c>
      <c r="T1030" s="1">
        <f>'Innlegging av opplysninger'!$C$13*((H1030+J1030+M1030+O1030)*(1-Data!H1030)-(J1030+O1030)*(1-Data!H1030)*1.8/12)</f>
        <v>3681591.0354387984</v>
      </c>
      <c r="U1030" s="1">
        <f>Data!I1030</f>
        <v>12.897600000000001</v>
      </c>
      <c r="V1030" s="1">
        <f>Data!J1030+Data!K1030</f>
        <v>48001.794649133692</v>
      </c>
      <c r="W1030" s="1">
        <f>Data!L1030</f>
        <v>0</v>
      </c>
      <c r="X1030" s="1">
        <f t="shared" si="157"/>
        <v>6753904.872727273</v>
      </c>
      <c r="Y1030" s="100">
        <f t="shared" si="158"/>
        <v>0</v>
      </c>
      <c r="Z1030" s="100">
        <f t="shared" si="159"/>
        <v>965808.39679999999</v>
      </c>
      <c r="AA1030" s="100">
        <f>'Innlegging av opplysninger'!$B$4*X1030</f>
        <v>878007.63345454552</v>
      </c>
      <c r="AB1030" s="1"/>
      <c r="AC1030" s="1">
        <f>'Innlegging av opplysninger'!$B$5*X1030</f>
        <v>884761.53832727275</v>
      </c>
      <c r="AD1030" s="1">
        <f>'Innlegging av opplysninger'!$B$5*Y1030</f>
        <v>0</v>
      </c>
      <c r="AE1030" s="1">
        <f>'Innlegging av opplysninger'!$B$5*Z1030</f>
        <v>126520.89998080001</v>
      </c>
      <c r="AF1030" s="1">
        <f>'Innlegging av opplysninger'!$B$5*AA1030</f>
        <v>115018.99998254547</v>
      </c>
      <c r="AG1030" s="1"/>
      <c r="AH1030" s="1">
        <f>'Innlegging av opplysninger'!$C$11*SUM(X1030:AG1030)</f>
        <v>369512.84896835266</v>
      </c>
      <c r="AI1030" s="1">
        <f>'Innlegging av opplysninger'!$C$13*(((X1030+Z1030+AC1030+AE1030)*Data!M1030)+(Z1030+AE1030)*(1-Data!M1030)*1.8/12+Y1030+AD1030+AA1030+AB1030+AF1030+AG1030)</f>
        <v>69520.240675625144</v>
      </c>
      <c r="AJ1030" s="1">
        <f>'Innlegging av opplysninger'!$C$13*((X1030+Z1030+AC1030+AE1030)*(1-Data!M1030)-(Z1030+AE1030)*(1-Data!M1030)*1.8/12)</f>
        <v>436128.9210705416</v>
      </c>
      <c r="AK1030" s="83">
        <f t="shared" ref="AK1030:AK1093" si="164">ROUND(AH1030+R1030,-3)</f>
        <v>3437000</v>
      </c>
      <c r="AL1030" s="83">
        <f t="shared" ref="AL1030:AL1093" si="165">ROUND(AI1030+S1030,-3)</f>
        <v>586000</v>
      </c>
      <c r="AM1030" s="83">
        <f t="shared" ref="AM1030:AM1093" si="166">ROUND(AJ1030+T1030,-3)</f>
        <v>4118000</v>
      </c>
    </row>
    <row r="1031" spans="1:39">
      <c r="A1031" t="str">
        <f t="shared" si="160"/>
        <v>3053Barnehager</v>
      </c>
      <c r="B1031" s="6" t="str">
        <f>Data!A1031</f>
        <v>3053</v>
      </c>
      <c r="C1031" s="7" t="str">
        <f>Data!B1031</f>
        <v>Jevnaker kommune</v>
      </c>
      <c r="D1031" s="7" t="str">
        <f>Data!C1031</f>
        <v>Barnehager</v>
      </c>
      <c r="E1031" s="1">
        <f>Data!D1031</f>
        <v>74.822799999999972</v>
      </c>
      <c r="F1031" s="1">
        <f>Data!E1031+Data!F1031</f>
        <v>41301.12071454159</v>
      </c>
      <c r="G1031" s="1">
        <f>Data!G1031</f>
        <v>0</v>
      </c>
      <c r="H1031" s="1">
        <f t="shared" si="161"/>
        <v>33711987.218181826</v>
      </c>
      <c r="I1031" s="1">
        <f t="shared" si="162"/>
        <v>0</v>
      </c>
      <c r="J1031" s="1">
        <f t="shared" si="163"/>
        <v>4045438.4661818189</v>
      </c>
      <c r="K1031" s="1">
        <f>'Innlegging av opplysninger'!$B$4*H1031</f>
        <v>4382558.3383636372</v>
      </c>
      <c r="L1031" s="1"/>
      <c r="M1031" s="1">
        <f>'Innlegging av opplysninger'!$B$5*H1031</f>
        <v>4416270.3255818198</v>
      </c>
      <c r="N1031" s="1">
        <f>'Innlegging av opplysninger'!$B$5*I1031</f>
        <v>0</v>
      </c>
      <c r="O1031" s="1">
        <f>'Innlegging av opplysninger'!$B$5*J1031</f>
        <v>529952.43906981824</v>
      </c>
      <c r="P1031" s="1">
        <f>'Innlegging av opplysninger'!$B$5*K1031</f>
        <v>574115.14232563647</v>
      </c>
      <c r="Q1031" s="1"/>
      <c r="R1031" s="1">
        <f>'Innlegging av opplysninger'!$C$11*SUM(H1031:Q1031)</f>
        <v>1811092.2333287734</v>
      </c>
      <c r="S1031" s="1">
        <f>'Innlegging av opplysninger'!$C$13*(((H1031+J1031+M1031+O1031)*Data!H1031)+(J1031+O1031)*(1-Data!H1031)*1.8/12+I1031+N1031+K1031+L1031+P1031+Q1031)</f>
        <v>299595.16212121223</v>
      </c>
      <c r="T1031" s="1">
        <f>'Innlegging av opplysninger'!$C$13*((H1031+J1031+M1031+O1031)*(1-Data!H1031)-(J1031+O1031)*(1-Data!H1031)*1.8/12)</f>
        <v>2178741.5782234245</v>
      </c>
      <c r="U1031" s="1">
        <f>Data!I1031</f>
        <v>5.9</v>
      </c>
      <c r="V1031" s="1">
        <f>Data!J1031+Data!K1031</f>
        <v>40348.248587570619</v>
      </c>
      <c r="W1031" s="1">
        <f>Data!L1031</f>
        <v>0</v>
      </c>
      <c r="X1031" s="1">
        <f t="shared" ref="X1031:X1094" si="167">V1031*(11-1/11)*U1031</f>
        <v>2596959.9999999995</v>
      </c>
      <c r="Y1031" s="100">
        <f t="shared" ref="Y1031:Y1094" si="168">W1031*(11-1/11)*U1031</f>
        <v>0</v>
      </c>
      <c r="Z1031" s="100">
        <f t="shared" ref="Z1031:Z1094" si="169">(X1031+Y1031)*0.143</f>
        <v>371365.27999999991</v>
      </c>
      <c r="AA1031" s="100">
        <f>'Innlegging av opplysninger'!$B$4*X1031</f>
        <v>337604.79999999993</v>
      </c>
      <c r="AB1031" s="1"/>
      <c r="AC1031" s="1">
        <f>'Innlegging av opplysninger'!$B$5*X1031</f>
        <v>340201.75999999995</v>
      </c>
      <c r="AD1031" s="1">
        <f>'Innlegging av opplysninger'!$B$5*Y1031</f>
        <v>0</v>
      </c>
      <c r="AE1031" s="1">
        <f>'Innlegging av opplysninger'!$B$5*Z1031</f>
        <v>48648.851679999992</v>
      </c>
      <c r="AF1031" s="1">
        <f>'Innlegging av opplysninger'!$B$5*AA1031</f>
        <v>44226.22879999999</v>
      </c>
      <c r="AG1031" s="1"/>
      <c r="AH1031" s="1">
        <f>'Innlegging av opplysninger'!$C$11*SUM(X1031:AG1031)</f>
        <v>142082.26297823995</v>
      </c>
      <c r="AI1031" s="1">
        <f>'Innlegging av opplysninger'!$C$13*(((X1031+Z1031+AC1031+AE1031)*Data!M1031)+(Z1031+AE1031)*(1-Data!M1031)*1.8/12+Y1031+AD1031+AA1031+AB1031+AF1031+AG1031)</f>
        <v>23131.323724703994</v>
      </c>
      <c r="AJ1031" s="1">
        <f>'Innlegging av opplysninger'!$C$13*((X1031+Z1031+AC1031+AE1031)*(1-Data!M1031)-(Z1031+AE1031)*(1-Data!M1031)*1.8/12)</f>
        <v>171297.03614025592</v>
      </c>
      <c r="AK1031" s="83">
        <f t="shared" si="164"/>
        <v>1953000</v>
      </c>
      <c r="AL1031" s="83">
        <f t="shared" si="165"/>
        <v>323000</v>
      </c>
      <c r="AM1031" s="83">
        <f t="shared" si="166"/>
        <v>2350000</v>
      </c>
    </row>
    <row r="1032" spans="1:39">
      <c r="A1032" t="str">
        <f t="shared" si="160"/>
        <v>3053Helse/pleie/omsorg</v>
      </c>
      <c r="B1032" s="6" t="str">
        <f>Data!A1032</f>
        <v>3053</v>
      </c>
      <c r="C1032" s="7" t="str">
        <f>Data!B1032</f>
        <v>Jevnaker kommune</v>
      </c>
      <c r="D1032" s="7" t="str">
        <f>Data!C1032</f>
        <v>Helse/pleie/omsorg</v>
      </c>
      <c r="E1032" s="1">
        <f>Data!D1032</f>
        <v>158.43560758251564</v>
      </c>
      <c r="F1032" s="1">
        <f>Data!E1032+Data!F1032</f>
        <v>46443.945933161827</v>
      </c>
      <c r="G1032" s="1">
        <f>Data!G1032</f>
        <v>1070.2182583021315</v>
      </c>
      <c r="H1032" s="1">
        <f t="shared" si="161"/>
        <v>80273179.55399999</v>
      </c>
      <c r="I1032" s="1">
        <f t="shared" si="162"/>
        <v>1849752.8727272712</v>
      </c>
      <c r="J1032" s="1">
        <f t="shared" si="163"/>
        <v>9854751.8912072722</v>
      </c>
      <c r="K1032" s="1">
        <f>'Innlegging av opplysninger'!$B$4*H1032</f>
        <v>10435513.342019999</v>
      </c>
      <c r="L1032" s="1"/>
      <c r="M1032" s="1">
        <f>'Innlegging av opplysninger'!$B$5*H1032</f>
        <v>10515786.521574</v>
      </c>
      <c r="N1032" s="1">
        <f>'Innlegging av opplysninger'!$B$5*I1032</f>
        <v>242317.62632727253</v>
      </c>
      <c r="O1032" s="1">
        <f>'Innlegging av opplysninger'!$B$5*J1032</f>
        <v>1290972.4977481528</v>
      </c>
      <c r="P1032" s="1">
        <f>'Innlegging av opplysninger'!$B$5*K1032</f>
        <v>1367052.2478046201</v>
      </c>
      <c r="Q1032" s="1"/>
      <c r="R1032" s="1">
        <f>'Innlegging av opplysninger'!$C$11*SUM(H1032:Q1032)</f>
        <v>4401514.4090295266</v>
      </c>
      <c r="S1032" s="1">
        <f>'Innlegging av opplysninger'!$C$13*(((H1032+J1032+M1032+O1032)*Data!H1032)+(J1032+O1032)*(1-Data!H1032)*1.8/12+I1032+N1032+K1032+L1032+P1032+Q1032)</f>
        <v>854624.83572875347</v>
      </c>
      <c r="T1032" s="1">
        <f>'Innlegging av opplysninger'!$C$13*((H1032+J1032+M1032+O1032)*(1-Data!H1032)-(J1032+O1032)*(1-Data!H1032)*1.8/12)</f>
        <v>5168500.1450484935</v>
      </c>
      <c r="U1032" s="1">
        <f>Data!I1032</f>
        <v>23.117900000000002</v>
      </c>
      <c r="V1032" s="1">
        <f>Data!J1032+Data!K1032</f>
        <v>45485.353526920699</v>
      </c>
      <c r="W1032" s="1">
        <f>Data!L1032</f>
        <v>827.39954753675704</v>
      </c>
      <c r="X1032" s="1">
        <f t="shared" si="167"/>
        <v>11471191.137818182</v>
      </c>
      <c r="Y1032" s="100">
        <f t="shared" si="168"/>
        <v>208666.25454545449</v>
      </c>
      <c r="Z1032" s="100">
        <f t="shared" si="169"/>
        <v>1670219.6071079997</v>
      </c>
      <c r="AA1032" s="100">
        <f>'Innlegging av opplysninger'!$B$4*X1032</f>
        <v>1491254.8479163637</v>
      </c>
      <c r="AB1032" s="1"/>
      <c r="AC1032" s="1">
        <f>'Innlegging av opplysninger'!$B$5*X1032</f>
        <v>1502726.0390541819</v>
      </c>
      <c r="AD1032" s="1">
        <f>'Innlegging av opplysninger'!$B$5*Y1032</f>
        <v>27335.279345454539</v>
      </c>
      <c r="AE1032" s="1">
        <f>'Innlegging av opplysninger'!$B$5*Z1032</f>
        <v>218798.76853114797</v>
      </c>
      <c r="AF1032" s="1">
        <f>'Innlegging av opplysninger'!$B$5*AA1032</f>
        <v>195354.38507704367</v>
      </c>
      <c r="AG1032" s="1"/>
      <c r="AH1032" s="1">
        <f>'Innlegging av opplysninger'!$C$11*SUM(X1032:AG1032)</f>
        <v>637850.76013704133</v>
      </c>
      <c r="AI1032" s="1">
        <f>'Innlegging av opplysninger'!$C$13*(((X1032+Z1032+AC1032+AE1032)*Data!M1032)+(Z1032+AE1032)*(1-Data!M1032)*1.8/12+Y1032+AD1032+AA1032+AB1032+AF1032+AG1032)</f>
        <v>115679.7129044031</v>
      </c>
      <c r="AJ1032" s="1">
        <f>'Innlegging av opplysninger'!$C$13*((X1032+Z1032+AC1032+AE1032)*(1-Data!M1032)-(Z1032+AE1032)*(1-Data!M1032)*1.8/12)</f>
        <v>757168.69570417982</v>
      </c>
      <c r="AK1032" s="83">
        <f t="shared" si="164"/>
        <v>5039000</v>
      </c>
      <c r="AL1032" s="83">
        <f t="shared" si="165"/>
        <v>970000</v>
      </c>
      <c r="AM1032" s="83">
        <f t="shared" si="166"/>
        <v>5926000</v>
      </c>
    </row>
    <row r="1033" spans="1:39">
      <c r="A1033" t="str">
        <f t="shared" si="160"/>
        <v>3053Samferdsel og teknikk</v>
      </c>
      <c r="B1033" s="6" t="str">
        <f>Data!A1033</f>
        <v>3053</v>
      </c>
      <c r="C1033" s="7" t="str">
        <f>Data!B1033</f>
        <v>Jevnaker kommune</v>
      </c>
      <c r="D1033" s="7" t="str">
        <f>Data!C1033</f>
        <v>Samferdsel og teknikk</v>
      </c>
      <c r="E1033" s="1">
        <f>Data!D1033</f>
        <v>21.304300000000005</v>
      </c>
      <c r="F1033" s="1">
        <f>Data!E1033+Data!F1033</f>
        <v>52055.755192222547</v>
      </c>
      <c r="G1033" s="1">
        <f>Data!G1033</f>
        <v>0</v>
      </c>
      <c r="H1033" s="1">
        <f t="shared" si="161"/>
        <v>12098306.458272731</v>
      </c>
      <c r="I1033" s="1">
        <f t="shared" si="162"/>
        <v>0</v>
      </c>
      <c r="J1033" s="1">
        <f t="shared" si="163"/>
        <v>1451796.7749927277</v>
      </c>
      <c r="K1033" s="1">
        <f>'Innlegging av opplysninger'!$B$4*H1033</f>
        <v>1572779.8395754551</v>
      </c>
      <c r="L1033" s="1"/>
      <c r="M1033" s="1">
        <f>'Innlegging av opplysninger'!$B$5*H1033</f>
        <v>1584878.1460337278</v>
      </c>
      <c r="N1033" s="1">
        <f>'Innlegging av opplysninger'!$B$5*I1033</f>
        <v>0</v>
      </c>
      <c r="O1033" s="1">
        <f>'Innlegging av opplysninger'!$B$5*J1033</f>
        <v>190185.37752404733</v>
      </c>
      <c r="P1033" s="1">
        <f>'Innlegging av opplysninger'!$B$5*K1033</f>
        <v>206034.15898438462</v>
      </c>
      <c r="Q1033" s="1"/>
      <c r="R1033" s="1">
        <f>'Innlegging av opplysninger'!$C$11*SUM(H1033:Q1033)</f>
        <v>649951.26870455686</v>
      </c>
      <c r="S1033" s="1">
        <f>'Innlegging av opplysninger'!$C$13*(((H1033+J1033+M1033+O1033)*Data!H1033)+(J1033+O1033)*(1-Data!H1033)*1.8/12+I1033+N1033+K1033+L1033+P1033+Q1033)</f>
        <v>111685.53055357885</v>
      </c>
      <c r="T1033" s="1">
        <f>'Innlegging av opplysninger'!$C$13*((H1033+J1033+M1033+O1033)*(1-Data!H1033)-(J1033+O1033)*(1-Data!H1033)*1.8/12)</f>
        <v>777721.46872634091</v>
      </c>
      <c r="U1033" s="1">
        <f>Data!I1033</f>
        <v>1.3279000000000001</v>
      </c>
      <c r="V1033" s="1">
        <f>Data!J1033+Data!K1033</f>
        <v>68637.439547405695</v>
      </c>
      <c r="W1033" s="1">
        <f>Data!L1033</f>
        <v>0</v>
      </c>
      <c r="X1033" s="1">
        <f t="shared" si="167"/>
        <v>994294.42881818197</v>
      </c>
      <c r="Y1033" s="100">
        <f t="shared" si="168"/>
        <v>0</v>
      </c>
      <c r="Z1033" s="100">
        <f t="shared" si="169"/>
        <v>142184.103321</v>
      </c>
      <c r="AA1033" s="100">
        <f>'Innlegging av opplysninger'!$B$4*X1033</f>
        <v>129258.27574636367</v>
      </c>
      <c r="AB1033" s="1"/>
      <c r="AC1033" s="1">
        <f>'Innlegging av opplysninger'!$B$5*X1033</f>
        <v>130252.57017518184</v>
      </c>
      <c r="AD1033" s="1">
        <f>'Innlegging av opplysninger'!$B$5*Y1033</f>
        <v>0</v>
      </c>
      <c r="AE1033" s="1">
        <f>'Innlegging av opplysninger'!$B$5*Z1033</f>
        <v>18626.117535051002</v>
      </c>
      <c r="AF1033" s="1">
        <f>'Innlegging av opplysninger'!$B$5*AA1033</f>
        <v>16932.834122773642</v>
      </c>
      <c r="AG1033" s="1"/>
      <c r="AH1033" s="1">
        <f>'Innlegging av opplysninger'!$C$11*SUM(X1033:AG1033)</f>
        <v>54398.836529304986</v>
      </c>
      <c r="AI1033" s="1">
        <f>'Innlegging av opplysninger'!$C$13*(((X1033+Z1033+AC1033+AE1033)*Data!M1033)+(Z1033+AE1033)*(1-Data!M1033)*1.8/12+Y1033+AD1033+AA1033+AB1033+AF1033+AG1033)</f>
        <v>23255.935823696702</v>
      </c>
      <c r="AJ1033" s="1">
        <f>'Innlegging av opplysninger'!$C$13*((X1033+Z1033+AC1033+AE1033)*(1-Data!M1033)-(Z1033+AE1033)*(1-Data!M1033)*1.8/12)</f>
        <v>51184.577321668017</v>
      </c>
      <c r="AK1033" s="83">
        <f t="shared" si="164"/>
        <v>704000</v>
      </c>
      <c r="AL1033" s="83">
        <f t="shared" si="165"/>
        <v>135000</v>
      </c>
      <c r="AM1033" s="83">
        <f t="shared" si="166"/>
        <v>829000</v>
      </c>
    </row>
    <row r="1034" spans="1:39">
      <c r="A1034" t="str">
        <f t="shared" si="160"/>
        <v>3053Annet</v>
      </c>
      <c r="B1034" s="6" t="str">
        <f>Data!A1034</f>
        <v>3053</v>
      </c>
      <c r="C1034" s="7" t="str">
        <f>Data!B1034</f>
        <v>Jevnaker kommune</v>
      </c>
      <c r="D1034" s="7" t="str">
        <f>Data!C1034</f>
        <v>Annet</v>
      </c>
      <c r="E1034" s="1">
        <f>Data!D1034</f>
        <v>9.9746999999999986</v>
      </c>
      <c r="F1034" s="1">
        <f>Data!E1034+Data!F1034</f>
        <v>43423.806734371297</v>
      </c>
      <c r="G1034" s="1">
        <f>Data!G1034</f>
        <v>2.7479523193680016</v>
      </c>
      <c r="H1034" s="1">
        <f t="shared" si="161"/>
        <v>4725157.5821818179</v>
      </c>
      <c r="I1034" s="1">
        <f t="shared" si="162"/>
        <v>299.0181818181818</v>
      </c>
      <c r="J1034" s="1">
        <f t="shared" si="163"/>
        <v>567054.79204363632</v>
      </c>
      <c r="K1034" s="1">
        <f>'Innlegging av opplysninger'!$B$4*H1034</f>
        <v>614270.48568363639</v>
      </c>
      <c r="L1034" s="1"/>
      <c r="M1034" s="1">
        <f>'Innlegging av opplysninger'!$B$5*H1034</f>
        <v>618995.64326581813</v>
      </c>
      <c r="N1034" s="1">
        <f>'Innlegging av opplysninger'!$B$5*I1034</f>
        <v>39.171381818181814</v>
      </c>
      <c r="O1034" s="1">
        <f>'Innlegging av opplysninger'!$B$5*J1034</f>
        <v>74284.177757716359</v>
      </c>
      <c r="P1034" s="1">
        <f>'Innlegging av opplysninger'!$B$5*K1034</f>
        <v>80469.433624556375</v>
      </c>
      <c r="Q1034" s="1"/>
      <c r="R1034" s="1">
        <f>'Innlegging av opplysninger'!$C$11*SUM(H1034:Q1034)</f>
        <v>253861.67155659111</v>
      </c>
      <c r="S1034" s="1">
        <f>'Innlegging av opplysninger'!$C$13*(((H1034+J1034+M1034+O1034)*Data!H1034)+(J1034+O1034)*(1-Data!H1034)*1.8/12+I1034+N1034+K1034+L1034+P1034+Q1034)</f>
        <v>47694.67612374734</v>
      </c>
      <c r="T1034" s="1">
        <f>'Innlegging av opplysninger'!$C$13*((H1034+J1034+M1034+O1034)*(1-Data!H1034)-(J1034+O1034)*(1-Data!H1034)*1.8/12)</f>
        <v>299694.97969053517</v>
      </c>
      <c r="U1034" s="1">
        <f>Data!I1034</f>
        <v>0.5</v>
      </c>
      <c r="V1034" s="1">
        <f>Data!J1034+Data!K1034</f>
        <v>61291.666666666664</v>
      </c>
      <c r="W1034" s="1">
        <f>Data!L1034</f>
        <v>0</v>
      </c>
      <c r="X1034" s="1">
        <f t="shared" si="167"/>
        <v>334318.18181818177</v>
      </c>
      <c r="Y1034" s="100">
        <f t="shared" si="168"/>
        <v>0</v>
      </c>
      <c r="Z1034" s="100">
        <f t="shared" si="169"/>
        <v>47807.499999999985</v>
      </c>
      <c r="AA1034" s="100">
        <f>'Innlegging av opplysninger'!$B$4*X1034</f>
        <v>43461.363636363632</v>
      </c>
      <c r="AB1034" s="1"/>
      <c r="AC1034" s="1">
        <f>'Innlegging av opplysninger'!$B$5*X1034</f>
        <v>43795.681818181816</v>
      </c>
      <c r="AD1034" s="1">
        <f>'Innlegging av opplysninger'!$B$5*Y1034</f>
        <v>0</v>
      </c>
      <c r="AE1034" s="1">
        <f>'Innlegging av opplysninger'!$B$5*Z1034</f>
        <v>6262.7824999999984</v>
      </c>
      <c r="AF1034" s="1">
        <f>'Innlegging av opplysninger'!$B$5*AA1034</f>
        <v>5693.4386363636359</v>
      </c>
      <c r="AG1034" s="1"/>
      <c r="AH1034" s="1">
        <f>'Innlegging av opplysninger'!$C$11*SUM(X1034:AG1034)</f>
        <v>18290.880039545453</v>
      </c>
      <c r="AI1034" s="1">
        <f>'Innlegging av opplysninger'!$C$13*(((X1034+Z1034+AC1034+AE1034)*Data!M1034)+(Z1034+AE1034)*(1-Data!M1034)*1.8/12+Y1034+AD1034+AA1034+AB1034+AF1034+AG1034)</f>
        <v>2977.7979216818176</v>
      </c>
      <c r="AJ1034" s="1">
        <f>'Innlegging av opplysninger'!$C$13*((X1034+Z1034+AC1034+AE1034)*(1-Data!M1034)-(Z1034+AE1034)*(1-Data!M1034)*1.8/12)</f>
        <v>22051.827395590903</v>
      </c>
      <c r="AK1034" s="83">
        <f t="shared" si="164"/>
        <v>272000</v>
      </c>
      <c r="AL1034" s="83">
        <f t="shared" si="165"/>
        <v>51000</v>
      </c>
      <c r="AM1034" s="83">
        <f t="shared" si="166"/>
        <v>322000</v>
      </c>
    </row>
    <row r="1035" spans="1:39">
      <c r="A1035" t="str">
        <f t="shared" si="160"/>
        <v>3054Alle</v>
      </c>
      <c r="B1035" s="6" t="str">
        <f>Data!A1035</f>
        <v>3054</v>
      </c>
      <c r="C1035" s="7" t="str">
        <f>Data!B1035</f>
        <v>Lunner kommune</v>
      </c>
      <c r="D1035" s="7" t="str">
        <f>Data!C1035</f>
        <v>Alle</v>
      </c>
      <c r="E1035" s="1">
        <f>Data!D1035</f>
        <v>516.94370000000038</v>
      </c>
      <c r="F1035" s="1">
        <f>Data!E1035+Data!F1035</f>
        <v>45841.932146866282</v>
      </c>
      <c r="G1035" s="1">
        <f>Data!G1035</f>
        <v>322.75377376685287</v>
      </c>
      <c r="H1035" s="1">
        <f t="shared" si="161"/>
        <v>258520342.02709106</v>
      </c>
      <c r="I1035" s="1">
        <f t="shared" si="162"/>
        <v>1820133.0545454542</v>
      </c>
      <c r="J1035" s="1">
        <f t="shared" si="163"/>
        <v>31240857.009796381</v>
      </c>
      <c r="K1035" s="1">
        <f>'Innlegging av opplysninger'!$B$4*H1035</f>
        <v>33607644.463521838</v>
      </c>
      <c r="L1035" s="1"/>
      <c r="M1035" s="1">
        <f>'Innlegging av opplysninger'!$B$5*H1035</f>
        <v>33866164.805548929</v>
      </c>
      <c r="N1035" s="1">
        <f>'Innlegging av opplysninger'!$B$5*I1035</f>
        <v>238437.43014545451</v>
      </c>
      <c r="O1035" s="1">
        <f>'Innlegging av opplysninger'!$B$5*J1035</f>
        <v>4092552.2682833262</v>
      </c>
      <c r="P1035" s="1">
        <f>'Innlegging av opplysninger'!$B$5*K1035</f>
        <v>4402601.4247213611</v>
      </c>
      <c r="Q1035" s="1"/>
      <c r="R1035" s="1">
        <f>'Innlegging av opplysninger'!$C$11*SUM(H1035:Q1035)</f>
        <v>13975971.834378844</v>
      </c>
      <c r="S1035" s="1">
        <f>'Innlegging av opplysninger'!$C$13*(((H1035+J1035+M1035+O1035)*Data!H1035)+(J1035+O1035)*(1-Data!H1035)*1.8/12+I1035+N1035+K1035+L1035+P1035+Q1035)</f>
        <v>2708449.8658513594</v>
      </c>
      <c r="T1035" s="1">
        <f>'Innlegging av opplysninger'!$C$13*((H1035+J1035+M1035+O1035)*(1-Data!H1035)-(J1035+O1035)*(1-Data!H1035)*1.8/12)</f>
        <v>16416564.223298632</v>
      </c>
      <c r="U1035" s="1">
        <f>Data!I1035</f>
        <v>65.061999999999998</v>
      </c>
      <c r="V1035" s="1">
        <f>Data!J1035+Data!K1035</f>
        <v>48012.854381461802</v>
      </c>
      <c r="W1035" s="1">
        <f>Data!L1035</f>
        <v>782.43675263594719</v>
      </c>
      <c r="X1035" s="1">
        <f t="shared" si="167"/>
        <v>34077952.710181825</v>
      </c>
      <c r="Y1035" s="100">
        <f t="shared" si="168"/>
        <v>555347.99999999988</v>
      </c>
      <c r="Z1035" s="100">
        <f t="shared" si="169"/>
        <v>4952562.0015560007</v>
      </c>
      <c r="AA1035" s="100">
        <f>'Innlegging av opplysninger'!$B$4*X1035</f>
        <v>4430133.8523236373</v>
      </c>
      <c r="AB1035" s="1"/>
      <c r="AC1035" s="1">
        <f>'Innlegging av opplysninger'!$B$5*X1035</f>
        <v>4464211.8050338188</v>
      </c>
      <c r="AD1035" s="1">
        <f>'Innlegging av opplysninger'!$B$5*Y1035</f>
        <v>72750.587999999989</v>
      </c>
      <c r="AE1035" s="1">
        <f>'Innlegging av opplysninger'!$B$5*Z1035</f>
        <v>648785.6222038361</v>
      </c>
      <c r="AF1035" s="1">
        <f>'Innlegging av opplysninger'!$B$5*AA1035</f>
        <v>580347.53465439647</v>
      </c>
      <c r="AG1035" s="1"/>
      <c r="AH1035" s="1">
        <f>'Innlegging av opplysninger'!$C$11*SUM(X1035:AG1035)</f>
        <v>1891719.5003302332</v>
      </c>
      <c r="AI1035" s="1">
        <f>'Innlegging av opplysninger'!$C$13*(((X1035+Z1035+AC1035+AE1035)*Data!M1035)+(Z1035+AE1035)*(1-Data!M1035)*1.8/12+Y1035+AD1035+AA1035+AB1035+AF1035+AG1035)</f>
        <v>408165.28637172276</v>
      </c>
      <c r="AJ1035" s="1">
        <f>'Innlegging av opplysninger'!$C$13*((X1035+Z1035+AC1035+AE1035)*(1-Data!M1035)-(Z1035+AE1035)*(1-Data!M1035)*1.8/12)</f>
        <v>2180503.5035538599</v>
      </c>
      <c r="AK1035" s="83">
        <f t="shared" si="164"/>
        <v>15868000</v>
      </c>
      <c r="AL1035" s="83">
        <f t="shared" si="165"/>
        <v>3117000</v>
      </c>
      <c r="AM1035" s="83">
        <f t="shared" si="166"/>
        <v>18597000</v>
      </c>
    </row>
    <row r="1036" spans="1:39">
      <c r="A1036" t="str">
        <f t="shared" si="160"/>
        <v>3054Administrasjon</v>
      </c>
      <c r="B1036" s="6" t="str">
        <f>Data!A1036</f>
        <v>3054</v>
      </c>
      <c r="C1036" s="7" t="str">
        <f>Data!B1036</f>
        <v>Lunner kommune</v>
      </c>
      <c r="D1036" s="7" t="str">
        <f>Data!C1036</f>
        <v>Administrasjon</v>
      </c>
      <c r="E1036" s="1">
        <f>Data!D1036</f>
        <v>31.662300000000002</v>
      </c>
      <c r="F1036" s="1">
        <f>Data!E1036+Data!F1036</f>
        <v>54201.605931975879</v>
      </c>
      <c r="G1036" s="1">
        <f>Data!G1036</f>
        <v>0</v>
      </c>
      <c r="H1036" s="1">
        <f t="shared" si="161"/>
        <v>18721609.172727268</v>
      </c>
      <c r="I1036" s="1">
        <f t="shared" si="162"/>
        <v>0</v>
      </c>
      <c r="J1036" s="1">
        <f t="shared" si="163"/>
        <v>2246593.1007272722</v>
      </c>
      <c r="K1036" s="1">
        <f>'Innlegging av opplysninger'!$B$4*H1036</f>
        <v>2433809.1924545448</v>
      </c>
      <c r="L1036" s="1"/>
      <c r="M1036" s="1">
        <f>'Innlegging av opplysninger'!$B$5*H1036</f>
        <v>2452530.8016272723</v>
      </c>
      <c r="N1036" s="1">
        <f>'Innlegging av opplysninger'!$B$5*I1036</f>
        <v>0</v>
      </c>
      <c r="O1036" s="1">
        <f>'Innlegging av opplysninger'!$B$5*J1036</f>
        <v>294303.69619527267</v>
      </c>
      <c r="P1036" s="1">
        <f>'Innlegging av opplysninger'!$B$5*K1036</f>
        <v>318829.0042115454</v>
      </c>
      <c r="Q1036" s="1"/>
      <c r="R1036" s="1">
        <f>'Innlegging av opplysninger'!$C$11*SUM(H1036:Q1036)</f>
        <v>1005771.6487818406</v>
      </c>
      <c r="S1036" s="1">
        <f>'Innlegging av opplysninger'!$C$13*(((H1036+J1036+M1036+O1036)*Data!H1036)+(J1036+O1036)*(1-Data!H1036)*1.8/12+I1036+N1036+K1036+L1036+P1036+Q1036)</f>
        <v>280204.20564348338</v>
      </c>
      <c r="T1036" s="1">
        <f>'Innlegging av opplysninger'!$C$13*((H1036+J1036+M1036+O1036)*(1-Data!H1036)-(J1036+O1036)*(1-Data!H1036)*1.8/12)</f>
        <v>1096114.8926895615</v>
      </c>
      <c r="U1036" s="1">
        <f>Data!I1036</f>
        <v>6.8</v>
      </c>
      <c r="V1036" s="1">
        <f>Data!J1036+Data!K1036</f>
        <v>60761.642156862741</v>
      </c>
      <c r="W1036" s="1">
        <f>Data!L1036</f>
        <v>0</v>
      </c>
      <c r="X1036" s="1">
        <f t="shared" si="167"/>
        <v>4507409.0909090899</v>
      </c>
      <c r="Y1036" s="100">
        <f t="shared" si="168"/>
        <v>0</v>
      </c>
      <c r="Z1036" s="100">
        <f t="shared" si="169"/>
        <v>644559.49999999977</v>
      </c>
      <c r="AA1036" s="100">
        <f>'Innlegging av opplysninger'!$B$4*X1036</f>
        <v>585963.18181818165</v>
      </c>
      <c r="AB1036" s="1"/>
      <c r="AC1036" s="1">
        <f>'Innlegging av opplysninger'!$B$5*X1036</f>
        <v>590470.59090909082</v>
      </c>
      <c r="AD1036" s="1">
        <f>'Innlegging av opplysninger'!$B$5*Y1036</f>
        <v>0</v>
      </c>
      <c r="AE1036" s="1">
        <f>'Innlegging av opplysninger'!$B$5*Z1036</f>
        <v>84437.294499999975</v>
      </c>
      <c r="AF1036" s="1">
        <f>'Innlegging av opplysninger'!$B$5*AA1036</f>
        <v>76761.176818181804</v>
      </c>
      <c r="AG1036" s="1"/>
      <c r="AH1036" s="1">
        <f>'Innlegging av opplysninger'!$C$11*SUM(X1036:AG1036)</f>
        <v>246604.83172827266</v>
      </c>
      <c r="AI1036" s="1">
        <f>'Innlegging av opplysninger'!$C$13*(((X1036+Z1036+AC1036+AE1036)*Data!M1036)+(Z1036+AE1036)*(1-Data!M1036)*1.8/12+Y1036+AD1036+AA1036+AB1036+AF1036+AG1036)</f>
        <v>96918.689720877795</v>
      </c>
      <c r="AJ1036" s="1">
        <f>'Innlegging av opplysninger'!$C$13*((X1036+Z1036+AC1036+AE1036)*(1-Data!M1036)-(Z1036+AE1036)*(1-Data!M1036)*1.8/12)</f>
        <v>240540.55369675843</v>
      </c>
      <c r="AK1036" s="83">
        <f t="shared" si="164"/>
        <v>1252000</v>
      </c>
      <c r="AL1036" s="83">
        <f t="shared" si="165"/>
        <v>377000</v>
      </c>
      <c r="AM1036" s="83">
        <f t="shared" si="166"/>
        <v>1337000</v>
      </c>
    </row>
    <row r="1037" spans="1:39">
      <c r="A1037" t="str">
        <f t="shared" si="160"/>
        <v>3054Undervisning</v>
      </c>
      <c r="B1037" s="6" t="str">
        <f>Data!A1037</f>
        <v>3054</v>
      </c>
      <c r="C1037" s="7" t="str">
        <f>Data!B1037</f>
        <v>Lunner kommune</v>
      </c>
      <c r="D1037" s="7" t="str">
        <f>Data!C1037</f>
        <v>Undervisning</v>
      </c>
      <c r="E1037" s="1">
        <f>Data!D1037</f>
        <v>173.30120000000005</v>
      </c>
      <c r="F1037" s="1">
        <f>Data!E1037+Data!F1037</f>
        <v>46848.07445120591</v>
      </c>
      <c r="G1037" s="1">
        <f>Data!G1037</f>
        <v>2.4568785444070782</v>
      </c>
      <c r="H1037" s="1">
        <f t="shared" si="161"/>
        <v>88569027.491818115</v>
      </c>
      <c r="I1037" s="1">
        <f t="shared" si="162"/>
        <v>4644.8727272727274</v>
      </c>
      <c r="J1037" s="1">
        <f t="shared" si="163"/>
        <v>10628840.683745446</v>
      </c>
      <c r="K1037" s="1">
        <f>'Innlegging av opplysninger'!$B$4*H1037</f>
        <v>11513973.573936356</v>
      </c>
      <c r="L1037" s="1"/>
      <c r="M1037" s="1">
        <f>'Innlegging av opplysninger'!$B$5*H1037</f>
        <v>11602542.601428173</v>
      </c>
      <c r="N1037" s="1">
        <f>'Innlegging av opplysninger'!$B$5*I1037</f>
        <v>608.47832727272726</v>
      </c>
      <c r="O1037" s="1">
        <f>'Innlegging av opplysninger'!$B$5*J1037</f>
        <v>1392378.1295706534</v>
      </c>
      <c r="P1037" s="1">
        <f>'Innlegging av opplysninger'!$B$5*K1037</f>
        <v>1508330.5381856628</v>
      </c>
      <c r="Q1037" s="1"/>
      <c r="R1037" s="1">
        <f>'Innlegging av opplysninger'!$C$11*SUM(H1037:Q1037)</f>
        <v>4758373.1620500805</v>
      </c>
      <c r="S1037" s="1">
        <f>'Innlegging av opplysninger'!$C$13*(((H1037+J1037+M1037+O1037)*Data!H1037)+(J1037+O1037)*(1-Data!H1037)*1.8/12+I1037+N1037+K1037+L1037+P1037+Q1037)</f>
        <v>850667.59981132881</v>
      </c>
      <c r="T1037" s="1">
        <f>'Innlegging av opplysninger'!$C$13*((H1037+J1037+M1037+O1037)*(1-Data!H1037)-(J1037+O1037)*(1-Data!H1037)*1.8/12)</f>
        <v>5660790.4114150964</v>
      </c>
      <c r="U1037" s="1">
        <f>Data!I1037</f>
        <v>19.476300000000002</v>
      </c>
      <c r="V1037" s="1">
        <f>Data!J1037+Data!K1037</f>
        <v>46652.737103556625</v>
      </c>
      <c r="W1037" s="1">
        <f>Data!L1037</f>
        <v>1.4812875135420998</v>
      </c>
      <c r="X1037" s="1">
        <f t="shared" si="167"/>
        <v>9912247.6761818174</v>
      </c>
      <c r="Y1037" s="100">
        <f t="shared" si="168"/>
        <v>314.72727272727275</v>
      </c>
      <c r="Z1037" s="100">
        <f t="shared" si="169"/>
        <v>1417496.4236939996</v>
      </c>
      <c r="AA1037" s="100">
        <f>'Innlegging av opplysninger'!$B$4*X1037</f>
        <v>1288592.1979036364</v>
      </c>
      <c r="AB1037" s="1"/>
      <c r="AC1037" s="1">
        <f>'Innlegging av opplysninger'!$B$5*X1037</f>
        <v>1298504.4455798182</v>
      </c>
      <c r="AD1037" s="1">
        <f>'Innlegging av opplysninger'!$B$5*Y1037</f>
        <v>41.229272727272729</v>
      </c>
      <c r="AE1037" s="1">
        <f>'Innlegging av opplysninger'!$B$5*Z1037</f>
        <v>185692.03150391395</v>
      </c>
      <c r="AF1037" s="1">
        <f>'Innlegging av opplysninger'!$B$5*AA1037</f>
        <v>168805.57792537636</v>
      </c>
      <c r="AG1037" s="1"/>
      <c r="AH1037" s="1">
        <f>'Innlegging av opplysninger'!$C$11*SUM(X1037:AG1037)</f>
        <v>542324.38375469262</v>
      </c>
      <c r="AI1037" s="1">
        <f>'Innlegging av opplysninger'!$C$13*(((X1037+Z1037+AC1037+AE1037)*Data!M1037)+(Z1037+AE1037)*(1-Data!M1037)*1.8/12+Y1037+AD1037+AA1037+AB1037+AF1037+AG1037)</f>
        <v>102355.50119974613</v>
      </c>
      <c r="AJ1037" s="1">
        <f>'Innlegging av opplysninger'!$C$13*((X1037+Z1037+AC1037+AE1037)*(1-Data!M1037)-(Z1037+AE1037)*(1-Data!M1037)*1.8/12)</f>
        <v>639772.60288562276</v>
      </c>
      <c r="AK1037" s="83">
        <f t="shared" si="164"/>
        <v>5301000</v>
      </c>
      <c r="AL1037" s="83">
        <f t="shared" si="165"/>
        <v>953000</v>
      </c>
      <c r="AM1037" s="83">
        <f t="shared" si="166"/>
        <v>6301000</v>
      </c>
    </row>
    <row r="1038" spans="1:39">
      <c r="A1038" t="str">
        <f t="shared" si="160"/>
        <v>3054Barnehager</v>
      </c>
      <c r="B1038" s="6" t="str">
        <f>Data!A1038</f>
        <v>3054</v>
      </c>
      <c r="C1038" s="7" t="str">
        <f>Data!B1038</f>
        <v>Lunner kommune</v>
      </c>
      <c r="D1038" s="7" t="str">
        <f>Data!C1038</f>
        <v>Barnehager</v>
      </c>
      <c r="E1038" s="1">
        <f>Data!D1038</f>
        <v>89.875499999999988</v>
      </c>
      <c r="F1038" s="1">
        <f>Data!E1038+Data!F1038</f>
        <v>40598.237682497842</v>
      </c>
      <c r="G1038" s="1">
        <f>Data!G1038</f>
        <v>0</v>
      </c>
      <c r="H1038" s="1">
        <f t="shared" si="161"/>
        <v>39804948.118181825</v>
      </c>
      <c r="I1038" s="1">
        <f t="shared" si="162"/>
        <v>0</v>
      </c>
      <c r="J1038" s="1">
        <f t="shared" si="163"/>
        <v>4776593.7741818186</v>
      </c>
      <c r="K1038" s="1">
        <f>'Innlegging av opplysninger'!$B$4*H1038</f>
        <v>5174643.2553636376</v>
      </c>
      <c r="L1038" s="1"/>
      <c r="M1038" s="1">
        <f>'Innlegging av opplysninger'!$B$5*H1038</f>
        <v>5214448.2034818195</v>
      </c>
      <c r="N1038" s="1">
        <f>'Innlegging av opplysninger'!$B$5*I1038</f>
        <v>0</v>
      </c>
      <c r="O1038" s="1">
        <f>'Innlegging av opplysninger'!$B$5*J1038</f>
        <v>625733.7844178183</v>
      </c>
      <c r="P1038" s="1">
        <f>'Innlegging av opplysninger'!$B$5*K1038</f>
        <v>677878.26645263657</v>
      </c>
      <c r="Q1038" s="1"/>
      <c r="R1038" s="1">
        <f>'Innlegging av opplysninger'!$C$11*SUM(H1038:Q1038)</f>
        <v>2138421.325279023</v>
      </c>
      <c r="S1038" s="1">
        <f>'Innlegging av opplysninger'!$C$13*(((H1038+J1038+M1038+O1038)*Data!H1038)+(J1038+O1038)*(1-Data!H1038)*1.8/12+I1038+N1038+K1038+L1038+P1038+Q1038)</f>
        <v>363630.93871910666</v>
      </c>
      <c r="T1038" s="1">
        <f>'Innlegging av opplysninger'!$C$13*((H1038+J1038+M1038+O1038)*(1-Data!H1038)-(J1038+O1038)*(1-Data!H1038)*1.8/12)</f>
        <v>2562629.8221890298</v>
      </c>
      <c r="U1038" s="1">
        <f>Data!I1038</f>
        <v>2.5</v>
      </c>
      <c r="V1038" s="1">
        <f>Data!J1038+Data!K1038</f>
        <v>38324.6</v>
      </c>
      <c r="W1038" s="1">
        <f>Data!L1038</f>
        <v>0</v>
      </c>
      <c r="X1038" s="1">
        <f t="shared" si="167"/>
        <v>1045216.3636363635</v>
      </c>
      <c r="Y1038" s="100">
        <f t="shared" si="168"/>
        <v>0</v>
      </c>
      <c r="Z1038" s="100">
        <f t="shared" si="169"/>
        <v>149465.93999999997</v>
      </c>
      <c r="AA1038" s="100">
        <f>'Innlegging av opplysninger'!$B$4*X1038</f>
        <v>135878.12727272726</v>
      </c>
      <c r="AB1038" s="1"/>
      <c r="AC1038" s="1">
        <f>'Innlegging av opplysninger'!$B$5*X1038</f>
        <v>136923.34363636363</v>
      </c>
      <c r="AD1038" s="1">
        <f>'Innlegging av opplysninger'!$B$5*Y1038</f>
        <v>0</v>
      </c>
      <c r="AE1038" s="1">
        <f>'Innlegging av opplysninger'!$B$5*Z1038</f>
        <v>19580.038139999997</v>
      </c>
      <c r="AF1038" s="1">
        <f>'Innlegging av opplysninger'!$B$5*AA1038</f>
        <v>17800.03467272727</v>
      </c>
      <c r="AG1038" s="1"/>
      <c r="AH1038" s="1">
        <f>'Innlegging av opplysninger'!$C$11*SUM(X1038:AG1038)</f>
        <v>57184.826199610907</v>
      </c>
      <c r="AI1038" s="1">
        <f>'Innlegging av opplysninger'!$C$13*(((X1038+Z1038+AC1038+AE1038)*Data!M1038)+(Z1038+AE1038)*(1-Data!M1038)*1.8/12+Y1038+AD1038+AA1038+AB1038+AF1038+AG1038)</f>
        <v>9309.8230506556338</v>
      </c>
      <c r="AJ1038" s="1">
        <f>'Innlegging av opplysninger'!$C$13*((X1038+Z1038+AC1038+AE1038)*(1-Data!M1038)-(Z1038+AE1038)*(1-Data!M1038)*1.8/12)</f>
        <v>68943.097011969803</v>
      </c>
      <c r="AK1038" s="83">
        <f t="shared" si="164"/>
        <v>2196000</v>
      </c>
      <c r="AL1038" s="83">
        <f t="shared" si="165"/>
        <v>373000</v>
      </c>
      <c r="AM1038" s="83">
        <f t="shared" si="166"/>
        <v>2632000</v>
      </c>
    </row>
    <row r="1039" spans="1:39">
      <c r="A1039" t="str">
        <f t="shared" si="160"/>
        <v>3054Helse/pleie/omsorg</v>
      </c>
      <c r="B1039" s="6" t="str">
        <f>Data!A1039</f>
        <v>3054</v>
      </c>
      <c r="C1039" s="7" t="str">
        <f>Data!B1039</f>
        <v>Lunner kommune</v>
      </c>
      <c r="D1039" s="7" t="str">
        <f>Data!C1039</f>
        <v>Helse/pleie/omsorg</v>
      </c>
      <c r="E1039" s="1">
        <f>Data!D1039</f>
        <v>192.1454</v>
      </c>
      <c r="F1039" s="1">
        <f>Data!E1039+Data!F1039</f>
        <v>46232.536700852579</v>
      </c>
      <c r="G1039" s="1">
        <f>Data!G1039</f>
        <v>864.869937037265</v>
      </c>
      <c r="H1039" s="1">
        <f t="shared" si="161"/>
        <v>96909482.807999983</v>
      </c>
      <c r="I1039" s="1">
        <f t="shared" si="162"/>
        <v>1812881.2363636373</v>
      </c>
      <c r="J1039" s="1">
        <f t="shared" si="163"/>
        <v>11846683.685323633</v>
      </c>
      <c r="K1039" s="1">
        <f>'Innlegging av opplysninger'!$B$4*H1039</f>
        <v>12598232.765039999</v>
      </c>
      <c r="L1039" s="1"/>
      <c r="M1039" s="1">
        <f>'Innlegging av opplysninger'!$B$5*H1039</f>
        <v>12695142.247847999</v>
      </c>
      <c r="N1039" s="1">
        <f>'Innlegging av opplysninger'!$B$5*I1039</f>
        <v>237487.44196363649</v>
      </c>
      <c r="O1039" s="1">
        <f>'Innlegging av opplysninger'!$B$5*J1039</f>
        <v>1551915.5627773961</v>
      </c>
      <c r="P1039" s="1">
        <f>'Innlegging av opplysninger'!$B$5*K1039</f>
        <v>1650368.4922202399</v>
      </c>
      <c r="Q1039" s="1"/>
      <c r="R1039" s="1">
        <f>'Innlegging av opplysninger'!$C$11*SUM(H1039:Q1039)</f>
        <v>5293483.3811023878</v>
      </c>
      <c r="S1039" s="1">
        <f>'Innlegging av opplysninger'!$C$13*(((H1039+J1039+M1039+O1039)*Data!H1039)+(J1039+O1039)*(1-Data!H1039)*1.8/12+I1039+N1039+K1039+L1039+P1039+Q1039)</f>
        <v>1078753.9874248528</v>
      </c>
      <c r="T1039" s="1">
        <f>'Innlegging av opplysninger'!$C$13*((H1039+J1039+M1039+O1039)*(1-Data!H1039)-(J1039+O1039)*(1-Data!H1039)*1.8/12)</f>
        <v>6164960.1130310474</v>
      </c>
      <c r="U1039" s="1">
        <f>Data!I1039</f>
        <v>28.448799999999999</v>
      </c>
      <c r="V1039" s="1">
        <f>Data!J1039+Data!K1039</f>
        <v>46996.867083438789</v>
      </c>
      <c r="W1039" s="1">
        <f>Data!L1039</f>
        <v>1787.2089508169058</v>
      </c>
      <c r="X1039" s="1">
        <f t="shared" si="167"/>
        <v>14585503.333999999</v>
      </c>
      <c r="Y1039" s="100">
        <f t="shared" si="168"/>
        <v>554661.27272727259</v>
      </c>
      <c r="Z1039" s="100">
        <f t="shared" si="169"/>
        <v>2165043.5387619999</v>
      </c>
      <c r="AA1039" s="100">
        <f>'Innlegging av opplysninger'!$B$4*X1039</f>
        <v>1896115.4334199999</v>
      </c>
      <c r="AB1039" s="1"/>
      <c r="AC1039" s="1">
        <f>'Innlegging av opplysninger'!$B$5*X1039</f>
        <v>1910700.9367539999</v>
      </c>
      <c r="AD1039" s="1">
        <f>'Innlegging av opplysninger'!$B$5*Y1039</f>
        <v>72660.626727272713</v>
      </c>
      <c r="AE1039" s="1">
        <f>'Innlegging av opplysninger'!$B$5*Z1039</f>
        <v>283620.70357782202</v>
      </c>
      <c r="AF1039" s="1">
        <f>'Innlegging av opplysninger'!$B$5*AA1039</f>
        <v>248391.12177801999</v>
      </c>
      <c r="AG1039" s="1"/>
      <c r="AH1039" s="1">
        <f>'Innlegging av opplysninger'!$C$11*SUM(X1039:AG1039)</f>
        <v>825234.48477436241</v>
      </c>
      <c r="AI1039" s="1">
        <f>'Innlegging av opplysninger'!$C$13*(((X1039+Z1039+AC1039+AE1039)*Data!M1039)+(Z1039+AE1039)*(1-Data!M1039)*1.8/12+Y1039+AD1039+AA1039+AB1039+AF1039+AG1039)</f>
        <v>163560.72909160217</v>
      </c>
      <c r="AJ1039" s="1">
        <f>'Innlegging av opplysninger'!$C$13*((X1039+Z1039+AC1039+AE1039)*(1-Data!M1039)-(Z1039+AE1039)*(1-Data!M1039)*1.8/12)</f>
        <v>965707.51323120971</v>
      </c>
      <c r="AK1039" s="83">
        <f t="shared" si="164"/>
        <v>6119000</v>
      </c>
      <c r="AL1039" s="83">
        <f t="shared" si="165"/>
        <v>1242000</v>
      </c>
      <c r="AM1039" s="83">
        <f t="shared" si="166"/>
        <v>7131000</v>
      </c>
    </row>
    <row r="1040" spans="1:39">
      <c r="A1040" t="str">
        <f t="shared" si="160"/>
        <v>3054Samferdsel og teknikk</v>
      </c>
      <c r="B1040" s="6" t="str">
        <f>Data!A1040</f>
        <v>3054</v>
      </c>
      <c r="C1040" s="7" t="str">
        <f>Data!B1040</f>
        <v>Lunner kommune</v>
      </c>
      <c r="D1040" s="7" t="str">
        <f>Data!C1040</f>
        <v>Samferdsel og teknikk</v>
      </c>
      <c r="E1040" s="1">
        <f>Data!D1040</f>
        <v>19.625499999999999</v>
      </c>
      <c r="F1040" s="1">
        <f>Data!E1040+Data!F1040</f>
        <v>44799.752702691228</v>
      </c>
      <c r="G1040" s="1">
        <f>Data!G1040</f>
        <v>12.176505057195994</v>
      </c>
      <c r="H1040" s="1">
        <f t="shared" si="161"/>
        <v>9591464.1454545446</v>
      </c>
      <c r="I1040" s="1">
        <f t="shared" si="162"/>
        <v>2606.9454545454541</v>
      </c>
      <c r="J1040" s="1">
        <f t="shared" si="163"/>
        <v>1151288.5309090908</v>
      </c>
      <c r="K1040" s="1">
        <f>'Innlegging av opplysninger'!$B$4*H1040</f>
        <v>1246890.3389090907</v>
      </c>
      <c r="L1040" s="1"/>
      <c r="M1040" s="1">
        <f>'Innlegging av opplysninger'!$B$5*H1040</f>
        <v>1256481.8030545453</v>
      </c>
      <c r="N1040" s="1">
        <f>'Innlegging av opplysninger'!$B$5*I1040</f>
        <v>341.50985454545452</v>
      </c>
      <c r="O1040" s="1">
        <f>'Innlegging av opplysninger'!$B$5*J1040</f>
        <v>150818.7975490909</v>
      </c>
      <c r="P1040" s="1">
        <f>'Innlegging av opplysninger'!$B$5*K1040</f>
        <v>163342.63439709088</v>
      </c>
      <c r="Q1040" s="1"/>
      <c r="R1040" s="1">
        <f>'Innlegging av opplysninger'!$C$11*SUM(H1040:Q1040)</f>
        <v>515402.91881213675</v>
      </c>
      <c r="S1040" s="1">
        <f>'Innlegging av opplysninger'!$C$13*(((H1040+J1040+M1040+O1040)*Data!H1040)+(J1040+O1040)*(1-Data!H1040)*1.8/12+I1040+N1040+K1040+L1040+P1040+Q1040)</f>
        <v>91317.787194242832</v>
      </c>
      <c r="T1040" s="1">
        <f>'Innlegging av opplysninger'!$C$13*((H1040+J1040+M1040+O1040)*(1-Data!H1040)-(J1040+O1040)*(1-Data!H1040)*1.8/12)</f>
        <v>613970.41749604943</v>
      </c>
      <c r="U1040" s="1">
        <f>Data!I1040</f>
        <v>4.9368999999999996</v>
      </c>
      <c r="V1040" s="1">
        <f>Data!J1040+Data!K1040</f>
        <v>47298.403687874314</v>
      </c>
      <c r="W1040" s="1">
        <f>Data!L1040</f>
        <v>6.9071684660414441</v>
      </c>
      <c r="X1040" s="1">
        <f t="shared" si="167"/>
        <v>2547354.4272727272</v>
      </c>
      <c r="Y1040" s="100">
        <f t="shared" si="168"/>
        <v>372.00000000000006</v>
      </c>
      <c r="Z1040" s="100">
        <f t="shared" si="169"/>
        <v>364324.87909999996</v>
      </c>
      <c r="AA1040" s="100">
        <f>'Innlegging av opplysninger'!$B$4*X1040</f>
        <v>331156.07554545457</v>
      </c>
      <c r="AB1040" s="1"/>
      <c r="AC1040" s="1">
        <f>'Innlegging av opplysninger'!$B$5*X1040</f>
        <v>333703.42997272726</v>
      </c>
      <c r="AD1040" s="1">
        <f>'Innlegging av opplysninger'!$B$5*Y1040</f>
        <v>48.732000000000006</v>
      </c>
      <c r="AE1040" s="1">
        <f>'Innlegging av opplysninger'!$B$5*Z1040</f>
        <v>47726.559162099999</v>
      </c>
      <c r="AF1040" s="1">
        <f>'Innlegging av opplysninger'!$B$5*AA1040</f>
        <v>43381.445896454548</v>
      </c>
      <c r="AG1040" s="1"/>
      <c r="AH1040" s="1">
        <f>'Innlegging av opplysninger'!$C$11*SUM(X1040:AG1040)</f>
        <v>139386.56686007959</v>
      </c>
      <c r="AI1040" s="1">
        <f>'Innlegging av opplysninger'!$C$13*(((X1040+Z1040+AC1040+AE1040)*Data!M1040)+(Z1040+AE1040)*(1-Data!M1040)*1.8/12+Y1040+AD1040+AA1040+AB1040+AF1040+AG1040)</f>
        <v>22711.830397423655</v>
      </c>
      <c r="AJ1040" s="1">
        <f>'Innlegging av opplysninger'!$C$13*((X1040+Z1040+AC1040+AE1040)*(1-Data!M1040)-(Z1040+AE1040)*(1-Data!M1040)*1.8/12)</f>
        <v>168027.68214794845</v>
      </c>
      <c r="AK1040" s="83">
        <f t="shared" si="164"/>
        <v>655000</v>
      </c>
      <c r="AL1040" s="83">
        <f t="shared" si="165"/>
        <v>114000</v>
      </c>
      <c r="AM1040" s="83">
        <f t="shared" si="166"/>
        <v>782000</v>
      </c>
    </row>
    <row r="1041" spans="1:39">
      <c r="A1041" t="str">
        <f t="shared" si="160"/>
        <v>3054Annet</v>
      </c>
      <c r="B1041" s="6" t="str">
        <f>Data!A1041</f>
        <v>3054</v>
      </c>
      <c r="C1041" s="7" t="str">
        <f>Data!B1041</f>
        <v>Lunner kommune</v>
      </c>
      <c r="D1041" s="7" t="str">
        <f>Data!C1041</f>
        <v>Annet</v>
      </c>
      <c r="E1041" s="1">
        <f>Data!D1041</f>
        <v>10.3338</v>
      </c>
      <c r="F1041" s="1">
        <f>Data!E1041+Data!F1041</f>
        <v>43676.989748850057</v>
      </c>
      <c r="G1041" s="1">
        <f>Data!G1041</f>
        <v>0</v>
      </c>
      <c r="H1041" s="1">
        <f t="shared" si="161"/>
        <v>4923810.290909091</v>
      </c>
      <c r="I1041" s="1">
        <f t="shared" si="162"/>
        <v>0</v>
      </c>
      <c r="J1041" s="1">
        <f t="shared" si="163"/>
        <v>590857.23490909091</v>
      </c>
      <c r="K1041" s="1">
        <f>'Innlegging av opplysninger'!$B$4*H1041</f>
        <v>640095.33781818184</v>
      </c>
      <c r="L1041" s="1"/>
      <c r="M1041" s="1">
        <f>'Innlegging av opplysninger'!$B$5*H1041</f>
        <v>645019.14810909098</v>
      </c>
      <c r="N1041" s="1">
        <f>'Innlegging av opplysninger'!$B$5*I1041</f>
        <v>0</v>
      </c>
      <c r="O1041" s="1">
        <f>'Innlegging av opplysninger'!$B$5*J1041</f>
        <v>77402.297773090919</v>
      </c>
      <c r="P1041" s="1">
        <f>'Innlegging av opplysninger'!$B$5*K1041</f>
        <v>83852.489254181826</v>
      </c>
      <c r="Q1041" s="1"/>
      <c r="R1041" s="1">
        <f>'Innlegging av opplysninger'!$C$11*SUM(H1041:Q1041)</f>
        <v>264519.39835336368</v>
      </c>
      <c r="S1041" s="1">
        <f>'Innlegging av opplysninger'!$C$13*(((H1041+J1041+M1041+O1041)*Data!H1041)+(J1041+O1041)*(1-Data!H1041)*1.8/12+I1041+N1041+K1041+L1041+P1041+Q1041)</f>
        <v>43867.464000603926</v>
      </c>
      <c r="T1041" s="1">
        <f>'Innlegging av opplysninger'!$C$13*((H1041+J1041+M1041+O1041)*(1-Data!H1041)-(J1041+O1041)*(1-Data!H1041)*1.8/12)</f>
        <v>318106.44953557791</v>
      </c>
      <c r="U1041" s="1">
        <f>Data!I1041</f>
        <v>2.9000000000000004</v>
      </c>
      <c r="V1041" s="1">
        <f>Data!J1041+Data!K1041</f>
        <v>46788.620689655167</v>
      </c>
      <c r="W1041" s="1">
        <f>Data!L1041</f>
        <v>0</v>
      </c>
      <c r="X1041" s="1">
        <f t="shared" si="167"/>
        <v>1480221.8181818181</v>
      </c>
      <c r="Y1041" s="100">
        <f t="shared" si="168"/>
        <v>0</v>
      </c>
      <c r="Z1041" s="100">
        <f t="shared" si="169"/>
        <v>211671.71999999997</v>
      </c>
      <c r="AA1041" s="100">
        <f>'Innlegging av opplysninger'!$B$4*X1041</f>
        <v>192428.83636363636</v>
      </c>
      <c r="AB1041" s="1"/>
      <c r="AC1041" s="1">
        <f>'Innlegging av opplysninger'!$B$5*X1041</f>
        <v>193909.05818181817</v>
      </c>
      <c r="AD1041" s="1">
        <f>'Innlegging av opplysninger'!$B$5*Y1041</f>
        <v>0</v>
      </c>
      <c r="AE1041" s="1">
        <f>'Innlegging av opplysninger'!$B$5*Z1041</f>
        <v>27728.995319999998</v>
      </c>
      <c r="AF1041" s="1">
        <f>'Innlegging av opplysninger'!$B$5*AA1041</f>
        <v>25208.177563636364</v>
      </c>
      <c r="AG1041" s="1"/>
      <c r="AH1041" s="1">
        <f>'Innlegging av opplysninger'!$C$11*SUM(X1041:AG1041)</f>
        <v>80984.407013214557</v>
      </c>
      <c r="AI1041" s="1">
        <f>'Innlegging av opplysninger'!$C$13*(((X1041+Z1041+AC1041+AE1041)*Data!M1041)+(Z1041+AE1041)*(1-Data!M1041)*1.8/12+Y1041+AD1041+AA1041+AB1041+AF1041+AG1041)</f>
        <v>13184.45030371418</v>
      </c>
      <c r="AJ1041" s="1">
        <f>'Innlegging av opplysninger'!$C$13*((X1041+Z1041+AC1041+AE1041)*(1-Data!M1041)-(Z1041+AE1041)*(1-Data!M1041)*1.8/12)</f>
        <v>97636.317188053072</v>
      </c>
      <c r="AK1041" s="83">
        <f t="shared" si="164"/>
        <v>346000</v>
      </c>
      <c r="AL1041" s="83">
        <f t="shared" si="165"/>
        <v>57000</v>
      </c>
      <c r="AM1041" s="83">
        <f t="shared" si="166"/>
        <v>416000</v>
      </c>
    </row>
    <row r="1042" spans="1:39">
      <c r="A1042" t="str">
        <f t="shared" si="160"/>
        <v>3400Alle</v>
      </c>
      <c r="B1042" s="6" t="str">
        <f>Data!A1042</f>
        <v>3400</v>
      </c>
      <c r="C1042" s="7" t="str">
        <f>Data!B1042</f>
        <v>Innlandet fylkeskommune</v>
      </c>
      <c r="D1042" s="7" t="str">
        <f>Data!C1042</f>
        <v>Alle</v>
      </c>
      <c r="E1042" s="1">
        <f>Data!D1042</f>
        <v>2822.4549999999936</v>
      </c>
      <c r="F1042" s="1">
        <f>Data!E1042+Data!F1042</f>
        <v>52315.315650778248</v>
      </c>
      <c r="G1042" s="1">
        <f>Data!G1042</f>
        <v>6.8950009831866366</v>
      </c>
      <c r="H1042" s="1">
        <f t="shared" si="161"/>
        <v>1610810446.2012761</v>
      </c>
      <c r="I1042" s="1">
        <f t="shared" si="162"/>
        <v>212299.96363636357</v>
      </c>
      <c r="J1042" s="1">
        <f t="shared" si="163"/>
        <v>193322729.5397895</v>
      </c>
      <c r="K1042" s="1">
        <f>'Innlegging av opplysninger'!$B$4*H1042</f>
        <v>209405358.00616589</v>
      </c>
      <c r="L1042" s="1"/>
      <c r="M1042" s="1">
        <f>'Innlegging av opplysninger'!$B$5*H1042</f>
        <v>211016168.45236719</v>
      </c>
      <c r="N1042" s="1">
        <f>'Innlegging av opplysninger'!$B$5*I1042</f>
        <v>27811.295236363629</v>
      </c>
      <c r="O1042" s="1">
        <f>'Innlegging av opplysninger'!$B$5*J1042</f>
        <v>25325277.569712427</v>
      </c>
      <c r="P1042" s="1">
        <f>'Innlegging av opplysninger'!$B$5*K1042</f>
        <v>27432101.898807734</v>
      </c>
      <c r="Q1042" s="1"/>
      <c r="R1042" s="1">
        <f>'Innlegging av opplysninger'!$C$11*SUM(H1042:Q1042)</f>
        <v>86546983.331225693</v>
      </c>
      <c r="S1042" s="1">
        <f>'Innlegging av opplysninger'!$C$13*(((H1042+J1042+M1042+O1042)*Data!H1042)+(J1042+O1042)*(1-Data!H1042)*1.8/12+I1042+N1042+K1042+L1042+P1042+Q1042)</f>
        <v>18856733.286206834</v>
      </c>
      <c r="T1042" s="1">
        <f>'Innlegging av opplysninger'!$C$13*((H1042+J1042+M1042+O1042)*(1-Data!H1042)-(J1042+O1042)*(1-Data!H1042)*1.8/12)</f>
        <v>99575980.745996714</v>
      </c>
      <c r="U1042" s="1">
        <f>Data!I1042</f>
        <v>596.5781262596106</v>
      </c>
      <c r="V1042" s="1">
        <f>Data!J1042+Data!K1042</f>
        <v>53294.567752803392</v>
      </c>
      <c r="W1042" s="1">
        <f>Data!L1042</f>
        <v>1.5672381517942688</v>
      </c>
      <c r="X1042" s="1">
        <f t="shared" si="167"/>
        <v>346847709.48854524</v>
      </c>
      <c r="Y1042" s="100">
        <f t="shared" si="168"/>
        <v>10199.781818181818</v>
      </c>
      <c r="Z1042" s="100">
        <f t="shared" si="169"/>
        <v>49600681.025661968</v>
      </c>
      <c r="AA1042" s="100">
        <f>'Innlegging av opplysninger'!$B$4*X1042</f>
        <v>45090202.233510882</v>
      </c>
      <c r="AB1042" s="1"/>
      <c r="AC1042" s="1">
        <f>'Innlegging av opplysninger'!$B$5*X1042</f>
        <v>45437049.94299943</v>
      </c>
      <c r="AD1042" s="1">
        <f>'Innlegging av opplysninger'!$B$5*Y1042</f>
        <v>1336.1714181818184</v>
      </c>
      <c r="AE1042" s="1">
        <f>'Innlegging av opplysninger'!$B$5*Z1042</f>
        <v>6497689.2143617179</v>
      </c>
      <c r="AF1042" s="1">
        <f>'Innlegging av opplysninger'!$B$5*AA1042</f>
        <v>5906816.4925899254</v>
      </c>
      <c r="AG1042" s="1"/>
      <c r="AH1042" s="1">
        <f>'Innlegging av opplysninger'!$C$11*SUM(X1042:AG1042)</f>
        <v>18976884.005334411</v>
      </c>
      <c r="AI1042" s="1">
        <f>'Innlegging av opplysninger'!$C$13*(((X1042+Z1042+AC1042+AE1042)*Data!M1042)+(Z1042+AE1042)*(1-Data!M1042)*1.8/12+Y1042+AD1042+AA1042+AB1042+AF1042+AG1042)</f>
        <v>4378948.1469246363</v>
      </c>
      <c r="AJ1042" s="1">
        <f>'Innlegging av opplysninger'!$C$13*((X1042+Z1042+AC1042+AE1042)*(1-Data!M1042)-(Z1042+AE1042)*(1-Data!M1042)*1.8/12)</f>
        <v>21589419.439322446</v>
      </c>
      <c r="AK1042" s="83">
        <f t="shared" si="164"/>
        <v>105524000</v>
      </c>
      <c r="AL1042" s="83">
        <f t="shared" si="165"/>
        <v>23236000</v>
      </c>
      <c r="AM1042" s="83">
        <f t="shared" si="166"/>
        <v>121165000</v>
      </c>
    </row>
    <row r="1043" spans="1:39">
      <c r="A1043" t="str">
        <f t="shared" si="160"/>
        <v>3400Administrasjon</v>
      </c>
      <c r="B1043" s="6" t="str">
        <f>Data!A1043</f>
        <v>3400</v>
      </c>
      <c r="C1043" s="7" t="str">
        <f>Data!B1043</f>
        <v>Innlandet fylkeskommune</v>
      </c>
      <c r="D1043" s="7" t="str">
        <f>Data!C1043</f>
        <v>Administrasjon</v>
      </c>
      <c r="E1043" s="1">
        <f>Data!D1043</f>
        <v>171.64999999999998</v>
      </c>
      <c r="F1043" s="1">
        <f>Data!E1043+Data!F1043</f>
        <v>57329.248810564124</v>
      </c>
      <c r="G1043" s="1">
        <f>Data!G1043</f>
        <v>0</v>
      </c>
      <c r="H1043" s="1">
        <f t="shared" si="161"/>
        <v>107351624.27272724</v>
      </c>
      <c r="I1043" s="1">
        <f t="shared" si="162"/>
        <v>0</v>
      </c>
      <c r="J1043" s="1">
        <f t="shared" si="163"/>
        <v>12882194.912727268</v>
      </c>
      <c r="K1043" s="1">
        <f>'Innlegging av opplysninger'!$B$4*H1043</f>
        <v>13955711.155454541</v>
      </c>
      <c r="L1043" s="1"/>
      <c r="M1043" s="1">
        <f>'Innlegging av opplysninger'!$B$5*H1043</f>
        <v>14063062.779727269</v>
      </c>
      <c r="N1043" s="1">
        <f>'Innlegging av opplysninger'!$B$5*I1043</f>
        <v>0</v>
      </c>
      <c r="O1043" s="1">
        <f>'Innlegging av opplysninger'!$B$5*J1043</f>
        <v>1687567.5335672721</v>
      </c>
      <c r="P1043" s="1">
        <f>'Innlegging av opplysninger'!$B$5*K1043</f>
        <v>1828198.1613645449</v>
      </c>
      <c r="Q1043" s="1"/>
      <c r="R1043" s="1">
        <f>'Innlegging av opplysninger'!$C$11*SUM(H1043:Q1043)</f>
        <v>5767197.6349915899</v>
      </c>
      <c r="S1043" s="1">
        <f>'Innlegging av opplysninger'!$C$13*(((H1043+J1043+M1043+O1043)*Data!H1043)+(J1043+O1043)*(1-Data!H1043)*1.8/12+I1043+N1043+K1043+L1043+P1043+Q1043)</f>
        <v>1764168.6038739353</v>
      </c>
      <c r="T1043" s="1">
        <f>'Innlegging av opplysninger'!$C$13*((H1043+J1043+M1043+O1043)*(1-Data!H1043)-(J1043+O1043)*(1-Data!H1043)*1.8/12)</f>
        <v>6127786.0545356069</v>
      </c>
      <c r="U1043" s="1">
        <f>Data!I1043</f>
        <v>33.300000000000004</v>
      </c>
      <c r="V1043" s="1">
        <f>Data!J1043+Data!K1043</f>
        <v>61976.393643643642</v>
      </c>
      <c r="W1043" s="1">
        <f>Data!L1043</f>
        <v>0</v>
      </c>
      <c r="X1043" s="1">
        <f t="shared" si="167"/>
        <v>22514333.545454547</v>
      </c>
      <c r="Y1043" s="100">
        <f t="shared" si="168"/>
        <v>0</v>
      </c>
      <c r="Z1043" s="100">
        <f t="shared" si="169"/>
        <v>3219549.6970000002</v>
      </c>
      <c r="AA1043" s="100">
        <f>'Innlegging av opplysninger'!$B$4*X1043</f>
        <v>2926863.3609090913</v>
      </c>
      <c r="AB1043" s="1"/>
      <c r="AC1043" s="1">
        <f>'Innlegging av opplysninger'!$B$5*X1043</f>
        <v>2949377.6944545456</v>
      </c>
      <c r="AD1043" s="1">
        <f>'Innlegging av opplysninger'!$B$5*Y1043</f>
        <v>0</v>
      </c>
      <c r="AE1043" s="1">
        <f>'Innlegging av opplysninger'!$B$5*Z1043</f>
        <v>421761.01030700002</v>
      </c>
      <c r="AF1043" s="1">
        <f>'Innlegging av opplysninger'!$B$5*AA1043</f>
        <v>383419.10027909098</v>
      </c>
      <c r="AG1043" s="1"/>
      <c r="AH1043" s="1">
        <f>'Innlegging av opplysninger'!$C$11*SUM(X1043:AG1043)</f>
        <v>1231781.5675193626</v>
      </c>
      <c r="AI1043" s="1">
        <f>'Innlegging av opplysninger'!$C$13*(((X1043+Z1043+AC1043+AE1043)*Data!M1043)+(Z1043+AE1043)*(1-Data!M1043)*1.8/12+Y1043+AD1043+AA1043+AB1043+AF1043+AG1043)</f>
        <v>452974.05879485403</v>
      </c>
      <c r="AJ1043" s="1">
        <f>'Innlegging av opplysninger'!$C$13*((X1043+Z1043+AC1043+AE1043)*(1-Data!M1043)-(Z1043+AE1043)*(1-Data!M1043)*1.8/12)</f>
        <v>1232621.7704421682</v>
      </c>
      <c r="AK1043" s="83">
        <f t="shared" si="164"/>
        <v>6999000</v>
      </c>
      <c r="AL1043" s="83">
        <f t="shared" si="165"/>
        <v>2217000</v>
      </c>
      <c r="AM1043" s="83">
        <f t="shared" si="166"/>
        <v>7360000</v>
      </c>
    </row>
    <row r="1044" spans="1:39">
      <c r="A1044" t="str">
        <f t="shared" si="160"/>
        <v>3400Undervisning</v>
      </c>
      <c r="B1044" s="6" t="str">
        <f>Data!A1044</f>
        <v>3400</v>
      </c>
      <c r="C1044" s="7" t="str">
        <f>Data!B1044</f>
        <v>Innlandet fylkeskommune</v>
      </c>
      <c r="D1044" s="7" t="str">
        <f>Data!C1044</f>
        <v>Undervisning</v>
      </c>
      <c r="E1044" s="1">
        <f>Data!D1044</f>
        <v>2121.5271999999977</v>
      </c>
      <c r="F1044" s="1">
        <f>Data!E1044+Data!F1044</f>
        <v>51472.136156330431</v>
      </c>
      <c r="G1044" s="1">
        <f>Data!G1044</f>
        <v>4.7254449530508085</v>
      </c>
      <c r="H1044" s="1">
        <f t="shared" si="161"/>
        <v>1191267675.2482727</v>
      </c>
      <c r="I1044" s="1">
        <f t="shared" si="162"/>
        <v>109365.38181818184</v>
      </c>
      <c r="J1044" s="1">
        <f t="shared" si="163"/>
        <v>142965244.87561092</v>
      </c>
      <c r="K1044" s="1">
        <f>'Innlegging av opplysninger'!$B$4*H1044</f>
        <v>154864797.78227544</v>
      </c>
      <c r="L1044" s="1"/>
      <c r="M1044" s="1">
        <f>'Innlegging av opplysninger'!$B$5*H1044</f>
        <v>156056065.45752373</v>
      </c>
      <c r="N1044" s="1">
        <f>'Innlegging av opplysninger'!$B$5*I1044</f>
        <v>14326.865018181821</v>
      </c>
      <c r="O1044" s="1">
        <f>'Innlegging av opplysninger'!$B$5*J1044</f>
        <v>18728447.078705031</v>
      </c>
      <c r="P1044" s="1">
        <f>'Innlegging av opplysninger'!$B$5*K1044</f>
        <v>20287288.509478085</v>
      </c>
      <c r="Q1044" s="1"/>
      <c r="R1044" s="1">
        <f>'Innlegging av opplysninger'!$C$11*SUM(H1044:Q1044)</f>
        <v>64003142.025550686</v>
      </c>
      <c r="S1044" s="1">
        <f>'Innlegging av opplysninger'!$C$13*(((H1044+J1044+M1044+O1044)*Data!H1044)+(J1044+O1044)*(1-Data!H1044)*1.8/12+I1044+N1044+K1044+L1044+P1044+Q1044)</f>
        <v>13048490.660101162</v>
      </c>
      <c r="T1044" s="1">
        <f>'Innlegging av opplysninger'!$C$13*((H1044+J1044+M1044+O1044)*(1-Data!H1044)-(J1044+O1044)*(1-Data!H1044)*1.8/12)</f>
        <v>74534756.322231337</v>
      </c>
      <c r="U1044" s="1">
        <f>Data!I1044</f>
        <v>463.59152625961065</v>
      </c>
      <c r="V1044" s="1">
        <f>Data!J1044+Data!K1044</f>
        <v>52304.911086110762</v>
      </c>
      <c r="W1044" s="1">
        <f>Data!L1044</f>
        <v>1.5879065045459062</v>
      </c>
      <c r="X1044" s="1">
        <f t="shared" si="167"/>
        <v>264524875.21399981</v>
      </c>
      <c r="Y1044" s="100">
        <f t="shared" si="168"/>
        <v>8030.6181818181813</v>
      </c>
      <c r="Z1044" s="100">
        <f t="shared" si="169"/>
        <v>37828205.534001969</v>
      </c>
      <c r="AA1044" s="100">
        <f>'Innlegging av opplysninger'!$B$4*X1044</f>
        <v>34388233.777819976</v>
      </c>
      <c r="AB1044" s="1"/>
      <c r="AC1044" s="1">
        <f>'Innlegging av opplysninger'!$B$5*X1044</f>
        <v>34652758.653033979</v>
      </c>
      <c r="AD1044" s="1">
        <f>'Innlegging av opplysninger'!$B$5*Y1044</f>
        <v>1052.0109818181818</v>
      </c>
      <c r="AE1044" s="1">
        <f>'Innlegging av opplysninger'!$B$5*Z1044</f>
        <v>4955494.9249542579</v>
      </c>
      <c r="AF1044" s="1">
        <f>'Innlegging av opplysninger'!$B$5*AA1044</f>
        <v>4504858.6248944169</v>
      </c>
      <c r="AG1044" s="1"/>
      <c r="AH1044" s="1">
        <f>'Innlegging av opplysninger'!$C$11*SUM(X1044:AG1044)</f>
        <v>14472813.355598984</v>
      </c>
      <c r="AI1044" s="1">
        <f>'Innlegging av opplysninger'!$C$13*(((X1044+Z1044+AC1044+AE1044)*Data!M1044)+(Z1044+AE1044)*(1-Data!M1044)*1.8/12+Y1044+AD1044+AA1044+AB1044+AF1044+AG1044)</f>
        <v>3037887.0665267897</v>
      </c>
      <c r="AJ1044" s="1">
        <f>'Innlegging av opplysninger'!$C$13*((X1044+Z1044+AC1044+AE1044)*(1-Data!M1044)-(Z1044+AE1044)*(1-Data!M1044)*1.8/12)</f>
        <v>16767015.420082344</v>
      </c>
      <c r="AK1044" s="83">
        <f t="shared" si="164"/>
        <v>78476000</v>
      </c>
      <c r="AL1044" s="83">
        <f t="shared" si="165"/>
        <v>16086000</v>
      </c>
      <c r="AM1044" s="83">
        <f t="shared" si="166"/>
        <v>91302000</v>
      </c>
    </row>
    <row r="1045" spans="1:39">
      <c r="A1045" t="str">
        <f t="shared" si="160"/>
        <v>3400Helse/pleie/omsorg</v>
      </c>
      <c r="B1045" s="6" t="str">
        <f>Data!A1045</f>
        <v>3400</v>
      </c>
      <c r="C1045" s="7" t="str">
        <f>Data!B1045</f>
        <v>Innlandet fylkeskommune</v>
      </c>
      <c r="D1045" s="7" t="str">
        <f>Data!C1045</f>
        <v>Helse/pleie/omsorg</v>
      </c>
      <c r="E1045" s="1">
        <f>Data!D1045</f>
        <v>223.66310000000004</v>
      </c>
      <c r="F1045" s="1">
        <f>Data!E1045+Data!F1045</f>
        <v>49113.91170406888</v>
      </c>
      <c r="G1045" s="1">
        <f>Data!G1045</f>
        <v>0</v>
      </c>
      <c r="H1045" s="1">
        <f t="shared" si="161"/>
        <v>119836033.58027269</v>
      </c>
      <c r="I1045" s="1">
        <f t="shared" si="162"/>
        <v>0</v>
      </c>
      <c r="J1045" s="1">
        <f t="shared" si="163"/>
        <v>14380324.029632723</v>
      </c>
      <c r="K1045" s="1">
        <f>'Innlegging av opplysninger'!$B$4*H1045</f>
        <v>15578684.365435449</v>
      </c>
      <c r="L1045" s="1"/>
      <c r="M1045" s="1">
        <f>'Innlegging av opplysninger'!$B$5*H1045</f>
        <v>15698520.399015723</v>
      </c>
      <c r="N1045" s="1">
        <f>'Innlegging av opplysninger'!$B$5*I1045</f>
        <v>0</v>
      </c>
      <c r="O1045" s="1">
        <f>'Innlegging av opplysninger'!$B$5*J1045</f>
        <v>1883822.4478818867</v>
      </c>
      <c r="P1045" s="1">
        <f>'Innlegging av opplysninger'!$B$5*K1045</f>
        <v>2040807.651872044</v>
      </c>
      <c r="Q1045" s="1"/>
      <c r="R1045" s="1">
        <f>'Innlegging av opplysninger'!$C$11*SUM(H1045:Q1045)</f>
        <v>6437891.3140161978</v>
      </c>
      <c r="S1045" s="1">
        <f>'Innlegging av opplysninger'!$C$13*(((H1045+J1045+M1045+O1045)*Data!H1045)+(J1045+O1045)*(1-Data!H1045)*1.8/12+I1045+N1045+K1045+L1045+P1045+Q1045)</f>
        <v>1426000.9383917304</v>
      </c>
      <c r="T1045" s="1">
        <f>'Innlegging av opplysninger'!$C$13*((H1045+J1045+M1045+O1045)*(1-Data!H1045)-(J1045+O1045)*(1-Data!H1045)*1.8/12)</f>
        <v>7383745.0702620139</v>
      </c>
      <c r="U1045" s="1">
        <f>Data!I1045</f>
        <v>34.986600000000003</v>
      </c>
      <c r="V1045" s="1">
        <f>Data!J1045+Data!K1045</f>
        <v>47476.662498404148</v>
      </c>
      <c r="W1045" s="1">
        <f>Data!L1045</f>
        <v>0</v>
      </c>
      <c r="X1045" s="1">
        <f t="shared" si="167"/>
        <v>18120512.72909091</v>
      </c>
      <c r="Y1045" s="100">
        <f t="shared" si="168"/>
        <v>0</v>
      </c>
      <c r="Z1045" s="100">
        <f t="shared" si="169"/>
        <v>2591233.3202599999</v>
      </c>
      <c r="AA1045" s="100">
        <f>'Innlegging av opplysninger'!$B$4*X1045</f>
        <v>2355666.6547818184</v>
      </c>
      <c r="AB1045" s="1"/>
      <c r="AC1045" s="1">
        <f>'Innlegging av opplysninger'!$B$5*X1045</f>
        <v>2373787.1675109095</v>
      </c>
      <c r="AD1045" s="1">
        <f>'Innlegging av opplysninger'!$B$5*Y1045</f>
        <v>0</v>
      </c>
      <c r="AE1045" s="1">
        <f>'Innlegging av opplysninger'!$B$5*Z1045</f>
        <v>339451.56495406001</v>
      </c>
      <c r="AF1045" s="1">
        <f>'Innlegging av opplysninger'!$B$5*AA1045</f>
        <v>308592.3317764182</v>
      </c>
      <c r="AG1045" s="1"/>
      <c r="AH1045" s="1">
        <f>'Innlegging av opplysninger'!$C$11*SUM(X1045:AG1045)</f>
        <v>991391.26319821633</v>
      </c>
      <c r="AI1045" s="1">
        <f>'Innlegging av opplysninger'!$C$13*(((X1045+Z1045+AC1045+AE1045)*Data!M1045)+(Z1045+AE1045)*(1-Data!M1045)*1.8/12+Y1045+AD1045+AA1045+AB1045+AF1045+AG1045)</f>
        <v>248823.12790054106</v>
      </c>
      <c r="AJ1045" s="1">
        <f>'Innlegging av opplysninger'!$C$13*((X1045+Z1045+AC1045+AE1045)*(1-Data!M1045)-(Z1045+AE1045)*(1-Data!M1045)*1.8/12)</f>
        <v>1107817.5480549128</v>
      </c>
      <c r="AK1045" s="83">
        <f t="shared" si="164"/>
        <v>7429000</v>
      </c>
      <c r="AL1045" s="83">
        <f t="shared" si="165"/>
        <v>1675000</v>
      </c>
      <c r="AM1045" s="83">
        <f t="shared" si="166"/>
        <v>8492000</v>
      </c>
    </row>
    <row r="1046" spans="1:39">
      <c r="A1046" t="str">
        <f t="shared" si="160"/>
        <v>3400Samferdsel og teknikk</v>
      </c>
      <c r="B1046" s="6" t="str">
        <f>Data!A1046</f>
        <v>3400</v>
      </c>
      <c r="C1046" s="7" t="str">
        <f>Data!B1046</f>
        <v>Innlandet fylkeskommune</v>
      </c>
      <c r="D1046" s="7" t="str">
        <f>Data!C1046</f>
        <v>Samferdsel og teknikk</v>
      </c>
      <c r="E1046" s="1">
        <f>Data!D1046</f>
        <v>245.31470000000007</v>
      </c>
      <c r="F1046" s="1">
        <f>Data!E1046+Data!F1046</f>
        <v>58070.047966278951</v>
      </c>
      <c r="G1046" s="1">
        <f>Data!G1046</f>
        <v>38.463532760164789</v>
      </c>
      <c r="H1046" s="1">
        <f t="shared" si="161"/>
        <v>155404760.68181819</v>
      </c>
      <c r="I1046" s="1">
        <f t="shared" si="162"/>
        <v>102934.58181818182</v>
      </c>
      <c r="J1046" s="1">
        <f t="shared" si="163"/>
        <v>18660923.431636363</v>
      </c>
      <c r="K1046" s="1">
        <f>'Innlegging av opplysninger'!$B$4*H1046</f>
        <v>20202618.888636366</v>
      </c>
      <c r="L1046" s="1"/>
      <c r="M1046" s="1">
        <f>'Innlegging av opplysninger'!$B$5*H1046</f>
        <v>20358023.649318185</v>
      </c>
      <c r="N1046" s="1">
        <f>'Innlegging av opplysninger'!$B$5*I1046</f>
        <v>13484.430218181818</v>
      </c>
      <c r="O1046" s="1">
        <f>'Innlegging av opplysninger'!$B$5*J1046</f>
        <v>2444580.9695443637</v>
      </c>
      <c r="P1046" s="1">
        <f>'Innlegging av opplysninger'!$B$5*K1046</f>
        <v>2646543.0744113638</v>
      </c>
      <c r="Q1046" s="1"/>
      <c r="R1046" s="1">
        <f>'Innlegging av opplysninger'!$C$11*SUM(H1046:Q1046)</f>
        <v>8353687.0488812448</v>
      </c>
      <c r="S1046" s="1">
        <f>'Innlegging av opplysninger'!$C$13*(((H1046+J1046+M1046+O1046)*Data!H1046)+(J1046+O1046)*(1-Data!H1046)*1.8/12+I1046+N1046+K1046+L1046+P1046+Q1046)</f>
        <v>2169071.5141279981</v>
      </c>
      <c r="T1046" s="1">
        <f>'Innlegging av opplysninger'!$C$13*((H1046+J1046+M1046+O1046)*(1-Data!H1046)-(J1046+O1046)*(1-Data!H1046)*1.8/12)</f>
        <v>9262289.7106568627</v>
      </c>
      <c r="U1046" s="1">
        <f>Data!I1046</f>
        <v>48.1</v>
      </c>
      <c r="V1046" s="1">
        <f>Data!J1046+Data!K1046</f>
        <v>58697.342688842684</v>
      </c>
      <c r="W1046" s="1">
        <f>Data!L1046</f>
        <v>4.1338877338877342</v>
      </c>
      <c r="X1046" s="1">
        <f t="shared" si="167"/>
        <v>30800096.545454543</v>
      </c>
      <c r="Y1046" s="100">
        <f t="shared" si="168"/>
        <v>2169.1636363636367</v>
      </c>
      <c r="Z1046" s="100">
        <f t="shared" si="169"/>
        <v>4404723.9963999996</v>
      </c>
      <c r="AA1046" s="100">
        <f>'Innlegging av opplysninger'!$B$4*X1046</f>
        <v>4004012.5509090908</v>
      </c>
      <c r="AB1046" s="1"/>
      <c r="AC1046" s="1">
        <f>'Innlegging av opplysninger'!$B$5*X1046</f>
        <v>4034812.6474545454</v>
      </c>
      <c r="AD1046" s="1">
        <f>'Innlegging av opplysninger'!$B$5*Y1046</f>
        <v>284.16043636363639</v>
      </c>
      <c r="AE1046" s="1">
        <f>'Innlegging av opplysninger'!$B$5*Z1046</f>
        <v>577018.84352839994</v>
      </c>
      <c r="AF1046" s="1">
        <f>'Innlegging av opplysninger'!$B$5*AA1046</f>
        <v>524525.6441690909</v>
      </c>
      <c r="AG1046" s="1"/>
      <c r="AH1046" s="1">
        <f>'Innlegging av opplysninger'!$C$11*SUM(X1046:AG1046)</f>
        <v>1685210.4549755591</v>
      </c>
      <c r="AI1046" s="1">
        <f>'Innlegging av opplysninger'!$C$13*(((X1046+Z1046+AC1046+AE1046)*Data!M1046)+(Z1046+AE1046)*(1-Data!M1046)*1.8/12+Y1046+AD1046+AA1046+AB1046+AF1046+AG1046)</f>
        <v>460639.08681096812</v>
      </c>
      <c r="AJ1046" s="1">
        <f>'Innlegging av opplysninger'!$C$13*((X1046+Z1046+AC1046+AE1046)*(1-Data!M1046)-(Z1046+AE1046)*(1-Data!M1046)*1.8/12)</f>
        <v>1845438.3778924285</v>
      </c>
      <c r="AK1046" s="83">
        <f t="shared" si="164"/>
        <v>10039000</v>
      </c>
      <c r="AL1046" s="83">
        <f t="shared" si="165"/>
        <v>2630000</v>
      </c>
      <c r="AM1046" s="83">
        <f t="shared" si="166"/>
        <v>11108000</v>
      </c>
    </row>
    <row r="1047" spans="1:39">
      <c r="A1047" t="str">
        <f t="shared" si="160"/>
        <v>3400Annet</v>
      </c>
      <c r="B1047" s="6" t="str">
        <f>Data!A1047</f>
        <v>3400</v>
      </c>
      <c r="C1047" s="7" t="str">
        <f>Data!B1047</f>
        <v>Innlandet fylkeskommune</v>
      </c>
      <c r="D1047" s="7" t="str">
        <f>Data!C1047</f>
        <v>Annet</v>
      </c>
      <c r="E1047" s="1">
        <f>Data!D1047</f>
        <v>60.3</v>
      </c>
      <c r="F1047" s="1">
        <f>Data!E1047+Data!F1047</f>
        <v>56171.071945826428</v>
      </c>
      <c r="G1047" s="1">
        <f>Data!G1047</f>
        <v>0</v>
      </c>
      <c r="H1047" s="1">
        <f t="shared" si="161"/>
        <v>36950352.418181814</v>
      </c>
      <c r="I1047" s="1">
        <f t="shared" si="162"/>
        <v>0</v>
      </c>
      <c r="J1047" s="1">
        <f t="shared" si="163"/>
        <v>4434042.2901818175</v>
      </c>
      <c r="K1047" s="1">
        <f>'Innlegging av opplysninger'!$B$4*H1047</f>
        <v>4803545.8143636361</v>
      </c>
      <c r="L1047" s="1"/>
      <c r="M1047" s="1">
        <f>'Innlegging av opplysninger'!$B$5*H1047</f>
        <v>4840496.1667818176</v>
      </c>
      <c r="N1047" s="1">
        <f>'Innlegging av opplysninger'!$B$5*I1047</f>
        <v>0</v>
      </c>
      <c r="O1047" s="1">
        <f>'Innlegging av opplysninger'!$B$5*J1047</f>
        <v>580859.54001381807</v>
      </c>
      <c r="P1047" s="1">
        <f>'Innlegging av opplysninger'!$B$5*K1047</f>
        <v>629264.50168163632</v>
      </c>
      <c r="Q1047" s="1"/>
      <c r="R1047" s="1">
        <f>'Innlegging av opplysninger'!$C$11*SUM(H1047:Q1047)</f>
        <v>1985065.3077857725</v>
      </c>
      <c r="S1047" s="1">
        <f>'Innlegging av opplysninger'!$C$13*(((H1047+J1047+M1047+O1047)*Data!H1047)+(J1047+O1047)*(1-Data!H1047)*1.8/12+I1047+N1047+K1047+L1047+P1047+Q1047)</f>
        <v>449015.11555358919</v>
      </c>
      <c r="T1047" s="1">
        <f>'Innlegging av opplysninger'!$C$13*((H1047+J1047+M1047+O1047)*(1-Data!H1047)-(J1047+O1047)*(1-Data!H1047)*1.8/12)</f>
        <v>2267390.042469047</v>
      </c>
      <c r="U1047" s="1">
        <f>Data!I1047</f>
        <v>16.600000000000001</v>
      </c>
      <c r="V1047" s="1">
        <f>Data!J1047+Data!K1047</f>
        <v>60123.898594377511</v>
      </c>
      <c r="W1047" s="1">
        <f>Data!L1047</f>
        <v>0</v>
      </c>
      <c r="X1047" s="1">
        <f t="shared" si="167"/>
        <v>10887891.454545455</v>
      </c>
      <c r="Y1047" s="100">
        <f t="shared" si="168"/>
        <v>0</v>
      </c>
      <c r="Z1047" s="100">
        <f t="shared" si="169"/>
        <v>1556968.4779999999</v>
      </c>
      <c r="AA1047" s="100">
        <f>'Innlegging av opplysninger'!$B$4*X1047</f>
        <v>1415425.8890909092</v>
      </c>
      <c r="AB1047" s="1"/>
      <c r="AC1047" s="1">
        <f>'Innlegging av opplysninger'!$B$5*X1047</f>
        <v>1426313.7805454547</v>
      </c>
      <c r="AD1047" s="1">
        <f>'Innlegging av opplysninger'!$B$5*Y1047</f>
        <v>0</v>
      </c>
      <c r="AE1047" s="1">
        <f>'Innlegging av opplysninger'!$B$5*Z1047</f>
        <v>203962.87061799999</v>
      </c>
      <c r="AF1047" s="1">
        <f>'Innlegging av opplysninger'!$B$5*AA1047</f>
        <v>185420.79147090911</v>
      </c>
      <c r="AG1047" s="1"/>
      <c r="AH1047" s="1">
        <f>'Innlegging av opplysninger'!$C$11*SUM(X1047:AG1047)</f>
        <v>595687.36404228769</v>
      </c>
      <c r="AI1047" s="1">
        <f>'Innlegging av opplysninger'!$C$13*(((X1047+Z1047+AC1047+AE1047)*Data!M1047)+(Z1047+AE1047)*(1-Data!M1047)*1.8/12+Y1047+AD1047+AA1047+AB1047+AF1047+AG1047)</f>
        <v>178624.3614286262</v>
      </c>
      <c r="AJ1047" s="1">
        <f>'Innlegging av opplysninger'!$C$13*((X1047+Z1047+AC1047+AE1047)*(1-Data!M1047)-(Z1047+AE1047)*(1-Data!M1047)*1.8/12)</f>
        <v>636526.76831345167</v>
      </c>
      <c r="AK1047" s="83">
        <f t="shared" si="164"/>
        <v>2581000</v>
      </c>
      <c r="AL1047" s="83">
        <f t="shared" si="165"/>
        <v>628000</v>
      </c>
      <c r="AM1047" s="83">
        <f t="shared" si="166"/>
        <v>2904000</v>
      </c>
    </row>
    <row r="1048" spans="1:39">
      <c r="A1048" t="str">
        <f t="shared" si="160"/>
        <v>3401Alle</v>
      </c>
      <c r="B1048" s="6" t="str">
        <f>Data!A1048</f>
        <v>3401</v>
      </c>
      <c r="C1048" s="7" t="str">
        <f>Data!B1048</f>
        <v>Kongsvinger kommune</v>
      </c>
      <c r="D1048" s="7" t="str">
        <f>Data!C1048</f>
        <v>Alle</v>
      </c>
      <c r="E1048" s="1">
        <f>Data!D1048</f>
        <v>1128.3575999999998</v>
      </c>
      <c r="F1048" s="1">
        <f>Data!E1048+Data!F1048</f>
        <v>45526.362991247886</v>
      </c>
      <c r="G1048" s="1">
        <f>Data!G1048</f>
        <v>615.48297277387906</v>
      </c>
      <c r="H1048" s="1">
        <f t="shared" si="161"/>
        <v>560400192.88945389</v>
      </c>
      <c r="I1048" s="1">
        <f t="shared" si="162"/>
        <v>7576198.7999999933</v>
      </c>
      <c r="J1048" s="1">
        <f t="shared" si="163"/>
        <v>68157167.002734452</v>
      </c>
      <c r="K1048" s="1">
        <f>'Innlegging av opplysninger'!$B$4*H1048</f>
        <v>72852025.075629011</v>
      </c>
      <c r="L1048" s="1"/>
      <c r="M1048" s="1">
        <f>'Innlegging av opplysninger'!$B$5*H1048</f>
        <v>73412425.268518463</v>
      </c>
      <c r="N1048" s="1">
        <f>'Innlegging av opplysninger'!$B$5*I1048</f>
        <v>992482.04279999912</v>
      </c>
      <c r="O1048" s="1">
        <f>'Innlegging av opplysninger'!$B$5*J1048</f>
        <v>8928588.8773582131</v>
      </c>
      <c r="P1048" s="1">
        <f>'Innlegging av opplysninger'!$B$5*K1048</f>
        <v>9543615.2849074006</v>
      </c>
      <c r="Q1048" s="1"/>
      <c r="R1048" s="1">
        <f>'Innlegging av opplysninger'!$C$11*SUM(H1048:Q1048)</f>
        <v>30470782.419173244</v>
      </c>
      <c r="S1048" s="1">
        <f>'Innlegging av opplysninger'!$C$13*(((H1048+J1048+M1048+O1048)*Data!H1048)+(J1048+O1048)*(1-Data!H1048)*1.8/12+I1048+N1048+K1048+L1048+P1048+Q1048)</f>
        <v>5928222.1140379691</v>
      </c>
      <c r="T1048" s="1">
        <f>'Innlegging av opplysninger'!$C$13*((H1048+J1048+M1048+O1048)*(1-Data!H1048)-(J1048+O1048)*(1-Data!H1048)*1.8/12)</f>
        <v>35768638.038514905</v>
      </c>
      <c r="U1048" s="1">
        <f>Data!I1048</f>
        <v>144.59619999999993</v>
      </c>
      <c r="V1048" s="1">
        <f>Data!J1048+Data!K1048</f>
        <v>48701.69895082539</v>
      </c>
      <c r="W1048" s="1">
        <f>Data!L1048</f>
        <v>517.50191222175977</v>
      </c>
      <c r="X1048" s="1">
        <f t="shared" si="167"/>
        <v>76822697.474545464</v>
      </c>
      <c r="Y1048" s="100">
        <f t="shared" si="168"/>
        <v>816314.29090909066</v>
      </c>
      <c r="Z1048" s="100">
        <f t="shared" si="169"/>
        <v>11102378.682460001</v>
      </c>
      <c r="AA1048" s="100">
        <f>'Innlegging av opplysninger'!$B$4*X1048</f>
        <v>9986950.6716909111</v>
      </c>
      <c r="AB1048" s="1"/>
      <c r="AC1048" s="1">
        <f>'Innlegging av opplysninger'!$B$5*X1048</f>
        <v>10063773.369165456</v>
      </c>
      <c r="AD1048" s="1">
        <f>'Innlegging av opplysninger'!$B$5*Y1048</f>
        <v>106937.17210909088</v>
      </c>
      <c r="AE1048" s="1">
        <f>'Innlegging av opplysninger'!$B$5*Z1048</f>
        <v>1454411.6074022602</v>
      </c>
      <c r="AF1048" s="1">
        <f>'Innlegging av opplysninger'!$B$5*AA1048</f>
        <v>1308290.5379915093</v>
      </c>
      <c r="AG1048" s="1"/>
      <c r="AH1048" s="1">
        <f>'Innlegging av opplysninger'!$C$11*SUM(X1048:AG1048)</f>
        <v>4243146.6446384043</v>
      </c>
      <c r="AI1048" s="1">
        <f>'Innlegging av opplysninger'!$C$13*(((X1048+Z1048+AC1048+AE1048)*Data!M1048)+(Z1048+AE1048)*(1-Data!M1048)*1.8/12+Y1048+AD1048+AA1048+AB1048+AF1048+AG1048)</f>
        <v>847913.25307570852</v>
      </c>
      <c r="AJ1048" s="1">
        <f>'Innlegging av opplysninger'!$C$13*((X1048+Z1048+AC1048+AE1048)*(1-Data!M1048)-(Z1048+AE1048)*(1-Data!M1048)*1.8/12)</f>
        <v>4958497.9448505277</v>
      </c>
      <c r="AK1048" s="83">
        <f t="shared" si="164"/>
        <v>34714000</v>
      </c>
      <c r="AL1048" s="83">
        <f t="shared" si="165"/>
        <v>6776000</v>
      </c>
      <c r="AM1048" s="83">
        <f t="shared" si="166"/>
        <v>40727000</v>
      </c>
    </row>
    <row r="1049" spans="1:39">
      <c r="A1049" t="str">
        <f t="shared" si="160"/>
        <v>3401Administrasjon</v>
      </c>
      <c r="B1049" s="6" t="str">
        <f>Data!A1049</f>
        <v>3401</v>
      </c>
      <c r="C1049" s="7" t="str">
        <f>Data!B1049</f>
        <v>Kongsvinger kommune</v>
      </c>
      <c r="D1049" s="7" t="str">
        <f>Data!C1049</f>
        <v>Administrasjon</v>
      </c>
      <c r="E1049" s="1">
        <f>Data!D1049</f>
        <v>39.937100000000001</v>
      </c>
      <c r="F1049" s="1">
        <f>Data!E1049+Data!F1049</f>
        <v>58888.052274701957</v>
      </c>
      <c r="G1049" s="1">
        <f>Data!G1049</f>
        <v>3.8180038109927859</v>
      </c>
      <c r="H1049" s="1">
        <f t="shared" si="161"/>
        <v>25656196.718181811</v>
      </c>
      <c r="I1049" s="1">
        <f t="shared" si="162"/>
        <v>1663.4181818181817</v>
      </c>
      <c r="J1049" s="1">
        <f t="shared" si="163"/>
        <v>3078943.2163636354</v>
      </c>
      <c r="K1049" s="1">
        <f>'Innlegging av opplysninger'!$B$4*H1049</f>
        <v>3335305.5733636357</v>
      </c>
      <c r="L1049" s="1"/>
      <c r="M1049" s="1">
        <f>'Innlegging av opplysninger'!$B$5*H1049</f>
        <v>3360961.7700818176</v>
      </c>
      <c r="N1049" s="1">
        <f>'Innlegging av opplysninger'!$B$5*I1049</f>
        <v>217.9077818181818</v>
      </c>
      <c r="O1049" s="1">
        <f>'Innlegging av opplysninger'!$B$5*J1049</f>
        <v>403341.56134363625</v>
      </c>
      <c r="P1049" s="1">
        <f>'Innlegging av opplysninger'!$B$5*K1049</f>
        <v>436925.03011063632</v>
      </c>
      <c r="Q1049" s="1"/>
      <c r="R1049" s="1">
        <f>'Innlegging av opplysninger'!$C$11*SUM(H1049:Q1049)</f>
        <v>1378395.0974255344</v>
      </c>
      <c r="S1049" s="1">
        <f>'Innlegging av opplysninger'!$C$13*(((H1049+J1049+M1049+O1049)*Data!H1049)+(J1049+O1049)*(1-Data!H1049)*1.8/12+I1049+N1049+K1049+L1049+P1049+Q1049)</f>
        <v>446740.8818179699</v>
      </c>
      <c r="T1049" s="1">
        <f>'Innlegging av opplysninger'!$C$13*((H1049+J1049+M1049+O1049)*(1-Data!H1049)-(J1049+O1049)*(1-Data!H1049)*1.8/12)</f>
        <v>1439483.988343288</v>
      </c>
      <c r="U1049" s="1">
        <f>Data!I1049</f>
        <v>13</v>
      </c>
      <c r="V1049" s="1">
        <f>Data!J1049+Data!K1049</f>
        <v>55599.23717948718</v>
      </c>
      <c r="W1049" s="1">
        <f>Data!L1049</f>
        <v>0</v>
      </c>
      <c r="X1049" s="1">
        <f t="shared" si="167"/>
        <v>7884982.7272727266</v>
      </c>
      <c r="Y1049" s="100">
        <f t="shared" si="168"/>
        <v>0</v>
      </c>
      <c r="Z1049" s="100">
        <f t="shared" si="169"/>
        <v>1127552.5299999998</v>
      </c>
      <c r="AA1049" s="100">
        <f>'Innlegging av opplysninger'!$B$4*X1049</f>
        <v>1025047.7545454545</v>
      </c>
      <c r="AB1049" s="1"/>
      <c r="AC1049" s="1">
        <f>'Innlegging av opplysninger'!$B$5*X1049</f>
        <v>1032932.7372727272</v>
      </c>
      <c r="AD1049" s="1">
        <f>'Innlegging av opplysninger'!$B$5*Y1049</f>
        <v>0</v>
      </c>
      <c r="AE1049" s="1">
        <f>'Innlegging av opplysninger'!$B$5*Z1049</f>
        <v>147709.38142999998</v>
      </c>
      <c r="AF1049" s="1">
        <f>'Innlegging av opplysninger'!$B$5*AA1049</f>
        <v>134281.25584545455</v>
      </c>
      <c r="AG1049" s="1"/>
      <c r="AH1049" s="1">
        <f>'Innlegging av opplysninger'!$C$11*SUM(X1049:AG1049)</f>
        <v>431395.24268192175</v>
      </c>
      <c r="AI1049" s="1">
        <f>'Innlegging av opplysninger'!$C$13*(((X1049+Z1049+AC1049+AE1049)*Data!M1049)+(Z1049+AE1049)*(1-Data!M1049)*1.8/12+Y1049+AD1049+AA1049+AB1049+AF1049+AG1049)</f>
        <v>98559.350267515081</v>
      </c>
      <c r="AJ1049" s="1">
        <f>'Innlegging av opplysninger'!$C$13*((X1049+Z1049+AC1049+AE1049)*(1-Data!M1049)-(Z1049+AE1049)*(1-Data!M1049)*1.8/12)</f>
        <v>491770.98182353575</v>
      </c>
      <c r="AK1049" s="83">
        <f t="shared" si="164"/>
        <v>1810000</v>
      </c>
      <c r="AL1049" s="83">
        <f t="shared" si="165"/>
        <v>545000</v>
      </c>
      <c r="AM1049" s="83">
        <f t="shared" si="166"/>
        <v>1931000</v>
      </c>
    </row>
    <row r="1050" spans="1:39">
      <c r="A1050" t="str">
        <f t="shared" si="160"/>
        <v>3401Undervisning</v>
      </c>
      <c r="B1050" s="6" t="str">
        <f>Data!A1050</f>
        <v>3401</v>
      </c>
      <c r="C1050" s="7" t="str">
        <f>Data!B1050</f>
        <v>Kongsvinger kommune</v>
      </c>
      <c r="D1050" s="7" t="str">
        <f>Data!C1050</f>
        <v>Undervisning</v>
      </c>
      <c r="E1050" s="1">
        <f>Data!D1050</f>
        <v>257.38990000000001</v>
      </c>
      <c r="F1050" s="1">
        <f>Data!E1050+Data!F1050</f>
        <v>47078.774733779443</v>
      </c>
      <c r="G1050" s="1">
        <f>Data!G1050</f>
        <v>0</v>
      </c>
      <c r="H1050" s="1">
        <f t="shared" si="161"/>
        <v>132192012.22745474</v>
      </c>
      <c r="I1050" s="1">
        <f t="shared" si="162"/>
        <v>0</v>
      </c>
      <c r="J1050" s="1">
        <f t="shared" si="163"/>
        <v>15863041.467294568</v>
      </c>
      <c r="K1050" s="1">
        <f>'Innlegging av opplysninger'!$B$4*H1050</f>
        <v>17184961.589569118</v>
      </c>
      <c r="L1050" s="1"/>
      <c r="M1050" s="1">
        <f>'Innlegging av opplysninger'!$B$5*H1050</f>
        <v>17317153.601796571</v>
      </c>
      <c r="N1050" s="1">
        <f>'Innlegging av opplysninger'!$B$5*I1050</f>
        <v>0</v>
      </c>
      <c r="O1050" s="1">
        <f>'Innlegging av opplysninger'!$B$5*J1050</f>
        <v>2078058.4322155886</v>
      </c>
      <c r="P1050" s="1">
        <f>'Innlegging av opplysninger'!$B$5*K1050</f>
        <v>2251229.9682335546</v>
      </c>
      <c r="Q1050" s="1"/>
      <c r="R1050" s="1">
        <f>'Innlegging av opplysninger'!$C$11*SUM(H1050:Q1050)</f>
        <v>7101685.3768894374</v>
      </c>
      <c r="S1050" s="1">
        <f>'Innlegging av opplysninger'!$C$13*(((H1050+J1050+M1050+O1050)*Data!H1050)+(J1050+O1050)*(1-Data!H1050)*1.8/12+I1050+N1050+K1050+L1050+P1050+Q1050)</f>
        <v>1279525.4361837583</v>
      </c>
      <c r="T1050" s="1">
        <f>'Innlegging av opplysninger'!$C$13*((H1050+J1050+M1050+O1050)*(1-Data!H1050)-(J1050+O1050)*(1-Data!H1050)*1.8/12)</f>
        <v>8438570.3427175768</v>
      </c>
      <c r="U1050" s="1">
        <f>Data!I1050</f>
        <v>38.936899999999987</v>
      </c>
      <c r="V1050" s="1">
        <f>Data!J1050+Data!K1050</f>
        <v>50813.643018148163</v>
      </c>
      <c r="W1050" s="1">
        <f>Data!L1050</f>
        <v>0</v>
      </c>
      <c r="X1050" s="1">
        <f t="shared" si="167"/>
        <v>21583917.129090901</v>
      </c>
      <c r="Y1050" s="100">
        <f t="shared" si="168"/>
        <v>0</v>
      </c>
      <c r="Z1050" s="100">
        <f t="shared" si="169"/>
        <v>3086500.1494599986</v>
      </c>
      <c r="AA1050" s="100">
        <f>'Innlegging av opplysninger'!$B$4*X1050</f>
        <v>2805909.2267818172</v>
      </c>
      <c r="AB1050" s="1"/>
      <c r="AC1050" s="1">
        <f>'Innlegging av opplysninger'!$B$5*X1050</f>
        <v>2827493.1439109081</v>
      </c>
      <c r="AD1050" s="1">
        <f>'Innlegging av opplysninger'!$B$5*Y1050</f>
        <v>0</v>
      </c>
      <c r="AE1050" s="1">
        <f>'Innlegging av opplysninger'!$B$5*Z1050</f>
        <v>404331.51957925985</v>
      </c>
      <c r="AF1050" s="1">
        <f>'Innlegging av opplysninger'!$B$5*AA1050</f>
        <v>367574.10870841809</v>
      </c>
      <c r="AG1050" s="1"/>
      <c r="AH1050" s="1">
        <f>'Innlegging av opplysninger'!$C$11*SUM(X1050:AG1050)</f>
        <v>1180877.5605461895</v>
      </c>
      <c r="AI1050" s="1">
        <f>'Innlegging av opplysninger'!$C$13*(((X1050+Z1050+AC1050+AE1050)*Data!M1050)+(Z1050+AE1050)*(1-Data!M1050)*1.8/12+Y1050+AD1050+AA1050+AB1050+AF1050+AG1050)</f>
        <v>248506.63547559132</v>
      </c>
      <c r="AJ1050" s="1">
        <f>'Innlegging av opplysninger'!$C$13*((X1050+Z1050+AC1050+AE1050)*(1-Data!M1050)-(Z1050+AE1050)*(1-Data!M1050)*1.8/12)</f>
        <v>1367431.0789560364</v>
      </c>
      <c r="AK1050" s="83">
        <f t="shared" si="164"/>
        <v>8283000</v>
      </c>
      <c r="AL1050" s="83">
        <f t="shared" si="165"/>
        <v>1528000</v>
      </c>
      <c r="AM1050" s="83">
        <f t="shared" si="166"/>
        <v>9806000</v>
      </c>
    </row>
    <row r="1051" spans="1:39">
      <c r="A1051" t="str">
        <f t="shared" si="160"/>
        <v>3401Barnehager</v>
      </c>
      <c r="B1051" s="6" t="str">
        <f>Data!A1051</f>
        <v>3401</v>
      </c>
      <c r="C1051" s="7" t="str">
        <f>Data!B1051</f>
        <v>Kongsvinger kommune</v>
      </c>
      <c r="D1051" s="7" t="str">
        <f>Data!C1051</f>
        <v>Barnehager</v>
      </c>
      <c r="E1051" s="1">
        <f>Data!D1051</f>
        <v>86.183799999999991</v>
      </c>
      <c r="F1051" s="1">
        <f>Data!E1051+Data!F1051</f>
        <v>41080.039326803097</v>
      </c>
      <c r="G1051" s="1">
        <f>Data!G1051</f>
        <v>0</v>
      </c>
      <c r="H1051" s="1">
        <f t="shared" si="161"/>
        <v>38622915.199999988</v>
      </c>
      <c r="I1051" s="1">
        <f t="shared" si="162"/>
        <v>0</v>
      </c>
      <c r="J1051" s="1">
        <f t="shared" si="163"/>
        <v>4634749.8239999982</v>
      </c>
      <c r="K1051" s="1">
        <f>'Innlegging av opplysninger'!$B$4*H1051</f>
        <v>5020978.9759999989</v>
      </c>
      <c r="L1051" s="1"/>
      <c r="M1051" s="1">
        <f>'Innlegging av opplysninger'!$B$5*H1051</f>
        <v>5059601.8911999986</v>
      </c>
      <c r="N1051" s="1">
        <f>'Innlegging av opplysninger'!$B$5*I1051</f>
        <v>0</v>
      </c>
      <c r="O1051" s="1">
        <f>'Innlegging av opplysninger'!$B$5*J1051</f>
        <v>607152.22694399976</v>
      </c>
      <c r="P1051" s="1">
        <f>'Innlegging av opplysninger'!$B$5*K1051</f>
        <v>657748.24585599988</v>
      </c>
      <c r="Q1051" s="1"/>
      <c r="R1051" s="1">
        <f>'Innlegging av opplysninger'!$C$11*SUM(H1051:Q1051)</f>
        <v>2074919.5618319993</v>
      </c>
      <c r="S1051" s="1">
        <f>'Innlegging av opplysninger'!$C$13*(((H1051+J1051+M1051+O1051)*Data!H1051)+(J1051+O1051)*(1-Data!H1051)*1.8/12+I1051+N1051+K1051+L1051+P1051+Q1051)</f>
        <v>352757.0803126315</v>
      </c>
      <c r="T1051" s="1">
        <f>'Innlegging av opplysninger'!$C$13*((H1051+J1051+M1051+O1051)*(1-Data!H1051)-(J1051+O1051)*(1-Data!H1051)*1.8/12)</f>
        <v>2486606.5306153679</v>
      </c>
      <c r="U1051" s="1">
        <f>Data!I1051</f>
        <v>14.799999999999999</v>
      </c>
      <c r="V1051" s="1">
        <f>Data!J1051+Data!K1051</f>
        <v>47987.635135135148</v>
      </c>
      <c r="W1051" s="1">
        <f>Data!L1051</f>
        <v>0</v>
      </c>
      <c r="X1051" s="1">
        <f t="shared" si="167"/>
        <v>7747821.8181818184</v>
      </c>
      <c r="Y1051" s="100">
        <f t="shared" si="168"/>
        <v>0</v>
      </c>
      <c r="Z1051" s="100">
        <f t="shared" si="169"/>
        <v>1107938.52</v>
      </c>
      <c r="AA1051" s="100">
        <f>'Innlegging av opplysninger'!$B$4*X1051</f>
        <v>1007216.8363636364</v>
      </c>
      <c r="AB1051" s="1"/>
      <c r="AC1051" s="1">
        <f>'Innlegging av opplysninger'!$B$5*X1051</f>
        <v>1014964.6581818182</v>
      </c>
      <c r="AD1051" s="1">
        <f>'Innlegging av opplysninger'!$B$5*Y1051</f>
        <v>0</v>
      </c>
      <c r="AE1051" s="1">
        <f>'Innlegging av opplysninger'!$B$5*Z1051</f>
        <v>145139.94612000001</v>
      </c>
      <c r="AF1051" s="1">
        <f>'Innlegging av opplysninger'!$B$5*AA1051</f>
        <v>131945.40556363636</v>
      </c>
      <c r="AG1051" s="1"/>
      <c r="AH1051" s="1">
        <f>'Innlegging av opplysninger'!$C$11*SUM(X1051:AG1051)</f>
        <v>423891.03300761449</v>
      </c>
      <c r="AI1051" s="1">
        <f>'Innlegging av opplysninger'!$C$13*(((X1051+Z1051+AC1051+AE1051)*Data!M1051)+(Z1051+AE1051)*(1-Data!M1051)*1.8/12+Y1051+AD1051+AA1051+AB1051+AF1051+AG1051)</f>
        <v>81367.627086039269</v>
      </c>
      <c r="AJ1051" s="1">
        <f>'Innlegging av opplysninger'!$C$13*((X1051+Z1051+AC1051+AE1051)*(1-Data!M1051)-(Z1051+AE1051)*(1-Data!M1051)*1.8/12)</f>
        <v>498693.78650332789</v>
      </c>
      <c r="AK1051" s="83">
        <f t="shared" si="164"/>
        <v>2499000</v>
      </c>
      <c r="AL1051" s="83">
        <f t="shared" si="165"/>
        <v>434000</v>
      </c>
      <c r="AM1051" s="83">
        <f t="shared" si="166"/>
        <v>2985000</v>
      </c>
    </row>
    <row r="1052" spans="1:39">
      <c r="A1052" t="str">
        <f t="shared" si="160"/>
        <v>3401Helse/pleie/omsorg</v>
      </c>
      <c r="B1052" s="6" t="str">
        <f>Data!A1052</f>
        <v>3401</v>
      </c>
      <c r="C1052" s="7" t="str">
        <f>Data!B1052</f>
        <v>Kongsvinger kommune</v>
      </c>
      <c r="D1052" s="7" t="str">
        <f>Data!C1052</f>
        <v>Helse/pleie/omsorg</v>
      </c>
      <c r="E1052" s="1">
        <f>Data!D1052</f>
        <v>680.41909999999996</v>
      </c>
      <c r="F1052" s="1">
        <f>Data!E1052+Data!F1052</f>
        <v>44625.079414069929</v>
      </c>
      <c r="G1052" s="1">
        <f>Data!G1052</f>
        <v>1004.4665559799826</v>
      </c>
      <c r="H1052" s="1">
        <f t="shared" si="161"/>
        <v>331240978.60745436</v>
      </c>
      <c r="I1052" s="1">
        <f t="shared" si="162"/>
        <v>7455907.9636363555</v>
      </c>
      <c r="J1052" s="1">
        <f t="shared" si="163"/>
        <v>40643626.38853088</v>
      </c>
      <c r="K1052" s="1">
        <f>'Innlegging av opplysninger'!$B$4*H1052</f>
        <v>43061327.218969069</v>
      </c>
      <c r="L1052" s="1"/>
      <c r="M1052" s="1">
        <f>'Innlegging av opplysninger'!$B$5*H1052</f>
        <v>43392568.197576523</v>
      </c>
      <c r="N1052" s="1">
        <f>'Innlegging av opplysninger'!$B$5*I1052</f>
        <v>976723.94323636265</v>
      </c>
      <c r="O1052" s="1">
        <f>'Innlegging av opplysninger'!$B$5*J1052</f>
        <v>5324315.0568975452</v>
      </c>
      <c r="P1052" s="1">
        <f>'Innlegging av opplysninger'!$B$5*K1052</f>
        <v>5641033.8656849479</v>
      </c>
      <c r="Q1052" s="1"/>
      <c r="R1052" s="1">
        <f>'Innlegging av opplysninger'!$C$11*SUM(H1052:Q1052)</f>
        <v>18153986.287195463</v>
      </c>
      <c r="S1052" s="1">
        <f>'Innlegging av opplysninger'!$C$13*(((H1052+J1052+M1052+O1052)*Data!H1052)+(J1052+O1052)*(1-Data!H1052)*1.8/12+I1052+N1052+K1052+L1052+P1052+Q1052)</f>
        <v>3520553.9854580401</v>
      </c>
      <c r="T1052" s="1">
        <f>'Innlegging av opplysninger'!$C$13*((H1052+J1052+M1052+O1052)*(1-Data!H1052)-(J1052+O1052)*(1-Data!H1052)*1.8/12)</f>
        <v>21321743.039125234</v>
      </c>
      <c r="U1052" s="1">
        <f>Data!I1052</f>
        <v>66.659299999999988</v>
      </c>
      <c r="V1052" s="1">
        <f>Data!J1052+Data!K1052</f>
        <v>46284.154874113578</v>
      </c>
      <c r="W1052" s="1">
        <f>Data!L1052</f>
        <v>1121.1623884439234</v>
      </c>
      <c r="X1052" s="1">
        <f t="shared" si="167"/>
        <v>33657483.981818162</v>
      </c>
      <c r="Y1052" s="100">
        <f t="shared" si="168"/>
        <v>815300.72727272741</v>
      </c>
      <c r="Z1052" s="100">
        <f t="shared" si="169"/>
        <v>4929608.213399997</v>
      </c>
      <c r="AA1052" s="100">
        <f>'Innlegging av opplysninger'!$B$4*X1052</f>
        <v>4375472.917636361</v>
      </c>
      <c r="AB1052" s="1"/>
      <c r="AC1052" s="1">
        <f>'Innlegging av opplysninger'!$B$5*X1052</f>
        <v>4409130.4016181789</v>
      </c>
      <c r="AD1052" s="1">
        <f>'Innlegging av opplysninger'!$B$5*Y1052</f>
        <v>106804.3952727273</v>
      </c>
      <c r="AE1052" s="1">
        <f>'Innlegging av opplysninger'!$B$5*Z1052</f>
        <v>645778.67595539964</v>
      </c>
      <c r="AF1052" s="1">
        <f>'Innlegging av opplysninger'!$B$5*AA1052</f>
        <v>573186.95221036335</v>
      </c>
      <c r="AG1052" s="1"/>
      <c r="AH1052" s="1">
        <f>'Innlegging av opplysninger'!$C$11*SUM(X1052:AG1052)</f>
        <v>1881485.1180769887</v>
      </c>
      <c r="AI1052" s="1">
        <f>'Innlegging av opplysninger'!$C$13*(((X1052+Z1052+AC1052+AE1052)*Data!M1052)+(Z1052+AE1052)*(1-Data!M1052)*1.8/12+Y1052+AD1052+AA1052+AB1052+AF1052+AG1052)</f>
        <v>361461.75218176271</v>
      </c>
      <c r="AJ1052" s="1">
        <f>'Innlegging av opplysninger'!$C$13*((X1052+Z1052+AC1052+AE1052)*(1-Data!M1052)-(Z1052+AE1052)*(1-Data!M1052)*1.8/12)</f>
        <v>2213202.0936078015</v>
      </c>
      <c r="AK1052" s="83">
        <f t="shared" si="164"/>
        <v>20035000</v>
      </c>
      <c r="AL1052" s="83">
        <f t="shared" si="165"/>
        <v>3882000</v>
      </c>
      <c r="AM1052" s="83">
        <f t="shared" si="166"/>
        <v>23535000</v>
      </c>
    </row>
    <row r="1053" spans="1:39">
      <c r="A1053" t="str">
        <f t="shared" si="160"/>
        <v>3401Samferdsel og teknikk</v>
      </c>
      <c r="B1053" s="6" t="str">
        <f>Data!A1053</f>
        <v>3401</v>
      </c>
      <c r="C1053" s="7" t="str">
        <f>Data!B1053</f>
        <v>Kongsvinger kommune</v>
      </c>
      <c r="D1053" s="7" t="str">
        <f>Data!C1053</f>
        <v>Samferdsel og teknikk</v>
      </c>
      <c r="E1053" s="1">
        <f>Data!D1053</f>
        <v>26.042000000000002</v>
      </c>
      <c r="F1053" s="1">
        <f>Data!E1053+Data!F1053</f>
        <v>47989.128875150389</v>
      </c>
      <c r="G1053" s="1">
        <f>Data!G1053</f>
        <v>4.6348206742953693</v>
      </c>
      <c r="H1053" s="1">
        <f t="shared" si="161"/>
        <v>13633449.754545452</v>
      </c>
      <c r="I1053" s="1">
        <f t="shared" si="162"/>
        <v>1316.7272727272727</v>
      </c>
      <c r="J1053" s="1">
        <f t="shared" si="163"/>
        <v>1636171.9778181813</v>
      </c>
      <c r="K1053" s="1">
        <f>'Innlegging av opplysninger'!$B$4*H1053</f>
        <v>1772348.4680909088</v>
      </c>
      <c r="L1053" s="1"/>
      <c r="M1053" s="1">
        <f>'Innlegging av opplysninger'!$B$5*H1053</f>
        <v>1785981.9178454543</v>
      </c>
      <c r="N1053" s="1">
        <f>'Innlegging av opplysninger'!$B$5*I1053</f>
        <v>172.49127272727273</v>
      </c>
      <c r="O1053" s="1">
        <f>'Innlegging av opplysninger'!$B$5*J1053</f>
        <v>214338.52909418175</v>
      </c>
      <c r="P1053" s="1">
        <f>'Innlegging av opplysninger'!$B$5*K1053</f>
        <v>232177.64931990908</v>
      </c>
      <c r="Q1053" s="1"/>
      <c r="R1053" s="1">
        <f>'Innlegging av opplysninger'!$C$11*SUM(H1053:Q1053)</f>
        <v>732486.38557986275</v>
      </c>
      <c r="S1053" s="1">
        <f>'Innlegging av opplysninger'!$C$13*(((H1053+J1053+M1053+O1053)*Data!H1053)+(J1053+O1053)*(1-Data!H1053)*1.8/12+I1053+N1053+K1053+L1053+P1053+Q1053)</f>
        <v>134139.01636841561</v>
      </c>
      <c r="T1053" s="1">
        <f>'Innlegging av opplysninger'!$C$13*((H1053+J1053+M1053+O1053)*(1-Data!H1053)-(J1053+O1053)*(1-Data!H1053)*1.8/12)</f>
        <v>868210.77442508063</v>
      </c>
      <c r="U1053" s="1">
        <f>Data!I1053</f>
        <v>3.4</v>
      </c>
      <c r="V1053" s="1">
        <f>Data!J1053+Data!K1053</f>
        <v>44389.215686274503</v>
      </c>
      <c r="W1053" s="1">
        <f>Data!L1053</f>
        <v>0</v>
      </c>
      <c r="X1053" s="1">
        <f t="shared" si="167"/>
        <v>1646436.3636363633</v>
      </c>
      <c r="Y1053" s="100">
        <f t="shared" si="168"/>
        <v>0</v>
      </c>
      <c r="Z1053" s="100">
        <f t="shared" si="169"/>
        <v>235440.39999999994</v>
      </c>
      <c r="AA1053" s="100">
        <f>'Innlegging av opplysninger'!$B$4*X1053</f>
        <v>214036.72727272724</v>
      </c>
      <c r="AB1053" s="1"/>
      <c r="AC1053" s="1">
        <f>'Innlegging av opplysninger'!$B$5*X1053</f>
        <v>215683.16363636361</v>
      </c>
      <c r="AD1053" s="1">
        <f>'Innlegging av opplysninger'!$B$5*Y1053</f>
        <v>0</v>
      </c>
      <c r="AE1053" s="1">
        <f>'Innlegging av opplysninger'!$B$5*Z1053</f>
        <v>30842.692399999993</v>
      </c>
      <c r="AF1053" s="1">
        <f>'Innlegging av opplysninger'!$B$5*AA1053</f>
        <v>28038.811272727267</v>
      </c>
      <c r="AG1053" s="1"/>
      <c r="AH1053" s="1">
        <f>'Innlegging av opplysninger'!$C$11*SUM(X1053:AG1053)</f>
        <v>90078.170012290895</v>
      </c>
      <c r="AI1053" s="1">
        <f>'Innlegging av opplysninger'!$C$13*(((X1053+Z1053+AC1053+AE1053)*Data!M1053)+(Z1053+AE1053)*(1-Data!M1053)*1.8/12+Y1053+AD1053+AA1053+AB1053+AF1053+AG1053)</f>
        <v>15512.709709635268</v>
      </c>
      <c r="AJ1053" s="1">
        <f>'Innlegging av opplysninger'!$C$13*((X1053+Z1053+AC1053+AE1053)*(1-Data!M1053)-(Z1053+AE1053)*(1-Data!M1053)*1.8/12)</f>
        <v>107752.15451771018</v>
      </c>
      <c r="AK1053" s="83">
        <f t="shared" si="164"/>
        <v>823000</v>
      </c>
      <c r="AL1053" s="83">
        <f t="shared" si="165"/>
        <v>150000</v>
      </c>
      <c r="AM1053" s="83">
        <f t="shared" si="166"/>
        <v>976000</v>
      </c>
    </row>
    <row r="1054" spans="1:39">
      <c r="A1054" t="str">
        <f t="shared" si="160"/>
        <v>3401Annet</v>
      </c>
      <c r="B1054" s="6" t="str">
        <f>Data!A1054</f>
        <v>3401</v>
      </c>
      <c r="C1054" s="7" t="str">
        <f>Data!B1054</f>
        <v>Kongsvinger kommune</v>
      </c>
      <c r="D1054" s="7" t="str">
        <f>Data!C1054</f>
        <v>Annet</v>
      </c>
      <c r="E1054" s="1">
        <f>Data!D1054</f>
        <v>38.3857</v>
      </c>
      <c r="F1054" s="1">
        <f>Data!E1054+Data!F1054</f>
        <v>45503.282949987435</v>
      </c>
      <c r="G1054" s="1">
        <f>Data!G1054</f>
        <v>280.14286570259236</v>
      </c>
      <c r="H1054" s="1">
        <f t="shared" si="161"/>
        <v>19054640.381818172</v>
      </c>
      <c r="I1054" s="1">
        <f t="shared" si="162"/>
        <v>117310.69090909089</v>
      </c>
      <c r="J1054" s="1">
        <f t="shared" si="163"/>
        <v>2300634.1287272717</v>
      </c>
      <c r="K1054" s="1">
        <f>'Innlegging av opplysninger'!$B$4*H1054</f>
        <v>2477103.2496363623</v>
      </c>
      <c r="L1054" s="1"/>
      <c r="M1054" s="1">
        <f>'Innlegging av opplysninger'!$B$5*H1054</f>
        <v>2496157.8900181805</v>
      </c>
      <c r="N1054" s="1">
        <f>'Innlegging av opplysninger'!$B$5*I1054</f>
        <v>15367.700509090908</v>
      </c>
      <c r="O1054" s="1">
        <f>'Innlegging av opplysninger'!$B$5*J1054</f>
        <v>301383.07086327259</v>
      </c>
      <c r="P1054" s="1">
        <f>'Innlegging av opplysninger'!$B$5*K1054</f>
        <v>324500.52570236346</v>
      </c>
      <c r="Q1054" s="1"/>
      <c r="R1054" s="1">
        <f>'Innlegging av opplysninger'!$C$11*SUM(H1054:Q1054)</f>
        <v>1029309.7102509846</v>
      </c>
      <c r="S1054" s="1">
        <f>'Innlegging av opplysninger'!$C$13*(((H1054+J1054+M1054+O1054)*Data!H1054)+(J1054+O1054)*(1-Data!H1054)*1.8/12+I1054+N1054+K1054+L1054+P1054+Q1054)</f>
        <v>194170.51903681544</v>
      </c>
      <c r="T1054" s="1">
        <f>'Innlegging av opplysninger'!$C$13*((H1054+J1054+M1054+O1054)*(1-Data!H1054)-(J1054+O1054)*(1-Data!H1054)*1.8/12)</f>
        <v>1214358.5581487424</v>
      </c>
      <c r="U1054" s="1">
        <f>Data!I1054</f>
        <v>7.8</v>
      </c>
      <c r="V1054" s="1">
        <f>Data!J1054+Data!K1054</f>
        <v>50558.344017094016</v>
      </c>
      <c r="W1054" s="1">
        <f>Data!L1054</f>
        <v>11.911538461538461</v>
      </c>
      <c r="X1054" s="1">
        <f t="shared" si="167"/>
        <v>4302055.4545454541</v>
      </c>
      <c r="Y1054" s="100">
        <f t="shared" si="168"/>
        <v>1013.5636363636362</v>
      </c>
      <c r="Z1054" s="100">
        <f t="shared" si="169"/>
        <v>615338.86959999986</v>
      </c>
      <c r="AA1054" s="100">
        <f>'Innlegging av opplysninger'!$B$4*X1054</f>
        <v>559267.20909090911</v>
      </c>
      <c r="AB1054" s="1"/>
      <c r="AC1054" s="1">
        <f>'Innlegging av opplysninger'!$B$5*X1054</f>
        <v>563569.26454545453</v>
      </c>
      <c r="AD1054" s="1">
        <f>'Innlegging av opplysninger'!$B$5*Y1054</f>
        <v>132.77683636363633</v>
      </c>
      <c r="AE1054" s="1">
        <f>'Innlegging av opplysninger'!$B$5*Z1054</f>
        <v>80609.391917599991</v>
      </c>
      <c r="AF1054" s="1">
        <f>'Innlegging av opplysninger'!$B$5*AA1054</f>
        <v>73264.004390909089</v>
      </c>
      <c r="AG1054" s="1"/>
      <c r="AH1054" s="1">
        <f>'Innlegging av opplysninger'!$C$11*SUM(X1054:AG1054)</f>
        <v>235419.52031339606</v>
      </c>
      <c r="AI1054" s="1">
        <f>'Innlegging av opplysninger'!$C$13*(((X1054+Z1054+AC1054+AE1054)*Data!M1054)+(Z1054+AE1054)*(1-Data!M1054)*1.8/12+Y1054+AD1054+AA1054+AB1054+AF1054+AG1054)</f>
        <v>42406.686576661639</v>
      </c>
      <c r="AJ1054" s="1">
        <f>'Innlegging av opplysninger'!$C$13*((X1054+Z1054+AC1054+AE1054)*(1-Data!M1054)-(Z1054+AE1054)*(1-Data!M1054)*1.8/12)</f>
        <v>279746.34122061718</v>
      </c>
      <c r="AK1054" s="83">
        <f t="shared" si="164"/>
        <v>1265000</v>
      </c>
      <c r="AL1054" s="83">
        <f t="shared" si="165"/>
        <v>237000</v>
      </c>
      <c r="AM1054" s="83">
        <f t="shared" si="166"/>
        <v>1494000</v>
      </c>
    </row>
    <row r="1055" spans="1:39">
      <c r="A1055" t="str">
        <f t="shared" si="160"/>
        <v>3403Alle</v>
      </c>
      <c r="B1055" s="6" t="str">
        <f>Data!A1055</f>
        <v>3403</v>
      </c>
      <c r="C1055" s="7" t="str">
        <f>Data!B1055</f>
        <v>Hamar kommune</v>
      </c>
      <c r="D1055" s="7" t="str">
        <f>Data!C1055</f>
        <v>Alle</v>
      </c>
      <c r="E1055" s="1">
        <f>Data!D1055</f>
        <v>2135.1100390298602</v>
      </c>
      <c r="F1055" s="1">
        <f>Data!E1055+Data!F1055</f>
        <v>46305.758593984188</v>
      </c>
      <c r="G1055" s="1">
        <f>Data!G1055</f>
        <v>640.92099001219776</v>
      </c>
      <c r="H1055" s="1">
        <f t="shared" si="161"/>
        <v>1078558800.4244602</v>
      </c>
      <c r="I1055" s="1">
        <f t="shared" si="162"/>
        <v>14928401.890909091</v>
      </c>
      <c r="J1055" s="1">
        <f t="shared" si="163"/>
        <v>131218464.27784432</v>
      </c>
      <c r="K1055" s="1">
        <f>'Innlegging av opplysninger'!$B$4*H1055</f>
        <v>140212644.05517983</v>
      </c>
      <c r="L1055" s="1"/>
      <c r="M1055" s="1">
        <f>'Innlegging av opplysninger'!$B$5*H1055</f>
        <v>141291202.85560429</v>
      </c>
      <c r="N1055" s="1">
        <f>'Innlegging av opplysninger'!$B$5*I1055</f>
        <v>1955620.647709091</v>
      </c>
      <c r="O1055" s="1">
        <f>'Innlegging av opplysninger'!$B$5*J1055</f>
        <v>17189618.820397608</v>
      </c>
      <c r="P1055" s="1">
        <f>'Innlegging av opplysninger'!$B$5*K1055</f>
        <v>18367856.371228561</v>
      </c>
      <c r="Q1055" s="1"/>
      <c r="R1055" s="1">
        <f>'Innlegging av opplysninger'!$C$11*SUM(H1055:Q1055)</f>
        <v>58661459.155046649</v>
      </c>
      <c r="S1055" s="1">
        <f>'Innlegging av opplysninger'!$C$13*(((H1055+J1055+M1055+O1055)*Data!H1055)+(J1055+O1055)*(1-Data!H1055)*1.8/12+I1055+N1055+K1055+L1055+P1055+Q1055)</f>
        <v>11521076.906079389</v>
      </c>
      <c r="T1055" s="1">
        <f>'Innlegging av opplysninger'!$C$13*((H1055+J1055+M1055+O1055)*(1-Data!H1055)-(J1055+O1055)*(1-Data!H1055)*1.8/12)</f>
        <v>68752498.779773936</v>
      </c>
      <c r="U1055" s="1">
        <f>Data!I1055</f>
        <v>282.15720000000022</v>
      </c>
      <c r="V1055" s="1">
        <f>Data!J1055+Data!K1055</f>
        <v>48644.276553401171</v>
      </c>
      <c r="W1055" s="1">
        <f>Data!L1055</f>
        <v>659.13295850681754</v>
      </c>
      <c r="X1055" s="1">
        <f t="shared" si="167"/>
        <v>149730904.01818183</v>
      </c>
      <c r="Y1055" s="100">
        <f t="shared" si="168"/>
        <v>2028863.0181818176</v>
      </c>
      <c r="Z1055" s="100">
        <f t="shared" si="169"/>
        <v>21701646.6862</v>
      </c>
      <c r="AA1055" s="100">
        <f>'Innlegging av opplysninger'!$B$4*X1055</f>
        <v>19465017.52236364</v>
      </c>
      <c r="AB1055" s="1"/>
      <c r="AC1055" s="1">
        <f>'Innlegging av opplysninger'!$B$5*X1055</f>
        <v>19614748.426381819</v>
      </c>
      <c r="AD1055" s="1">
        <f>'Innlegging av opplysninger'!$B$5*Y1055</f>
        <v>265781.05538181809</v>
      </c>
      <c r="AE1055" s="1">
        <f>'Innlegging av opplysninger'!$B$5*Z1055</f>
        <v>2842915.7158922004</v>
      </c>
      <c r="AF1055" s="1">
        <f>'Innlegging av opplysninger'!$B$5*AA1055</f>
        <v>2549917.2954296372</v>
      </c>
      <c r="AG1055" s="1"/>
      <c r="AH1055" s="1">
        <f>'Innlegging av opplysninger'!$C$11*SUM(X1055:AG1055)</f>
        <v>8291592.1620444851</v>
      </c>
      <c r="AI1055" s="1">
        <f>'Innlegging av opplysninger'!$C$13*(((X1055+Z1055+AC1055+AE1055)*Data!M1055)+(Z1055+AE1055)*(1-Data!M1055)*1.8/12+Y1055+AD1055+AA1055+AB1055+AF1055+AG1055)</f>
        <v>1768861.5522046098</v>
      </c>
      <c r="AJ1055" s="1">
        <f>'Innlegging av opplysninger'!$C$13*((X1055+Z1055+AC1055+AE1055)*(1-Data!M1055)-(Z1055+AE1055)*(1-Data!M1055)*1.8/12)</f>
        <v>9577527.7221720535</v>
      </c>
      <c r="AK1055" s="83">
        <f t="shared" si="164"/>
        <v>66953000</v>
      </c>
      <c r="AL1055" s="83">
        <f t="shared" si="165"/>
        <v>13290000</v>
      </c>
      <c r="AM1055" s="83">
        <f t="shared" si="166"/>
        <v>78330000</v>
      </c>
    </row>
    <row r="1056" spans="1:39">
      <c r="A1056" t="str">
        <f t="shared" si="160"/>
        <v>3403Administrasjon</v>
      </c>
      <c r="B1056" s="6" t="str">
        <f>Data!A1056</f>
        <v>3403</v>
      </c>
      <c r="C1056" s="7" t="str">
        <f>Data!B1056</f>
        <v>Hamar kommune</v>
      </c>
      <c r="D1056" s="7" t="str">
        <f>Data!C1056</f>
        <v>Administrasjon</v>
      </c>
      <c r="E1056" s="1">
        <f>Data!D1056</f>
        <v>77.7</v>
      </c>
      <c r="F1056" s="1">
        <f>Data!E1056+Data!F1056</f>
        <v>59114.247962247966</v>
      </c>
      <c r="G1056" s="1">
        <f>Data!G1056</f>
        <v>0</v>
      </c>
      <c r="H1056" s="1">
        <f t="shared" si="161"/>
        <v>50107386.181818187</v>
      </c>
      <c r="I1056" s="1">
        <f t="shared" si="162"/>
        <v>0</v>
      </c>
      <c r="J1056" s="1">
        <f t="shared" si="163"/>
        <v>6012886.3418181818</v>
      </c>
      <c r="K1056" s="1">
        <f>'Innlegging av opplysninger'!$B$4*H1056</f>
        <v>6513960.203636365</v>
      </c>
      <c r="L1056" s="1"/>
      <c r="M1056" s="1">
        <f>'Innlegging av opplysninger'!$B$5*H1056</f>
        <v>6564067.5898181824</v>
      </c>
      <c r="N1056" s="1">
        <f>'Innlegging av opplysninger'!$B$5*I1056</f>
        <v>0</v>
      </c>
      <c r="O1056" s="1">
        <f>'Innlegging av opplysninger'!$B$5*J1056</f>
        <v>787688.11077818181</v>
      </c>
      <c r="P1056" s="1">
        <f>'Innlegging av opplysninger'!$B$5*K1056</f>
        <v>853328.7866763639</v>
      </c>
      <c r="Q1056" s="1"/>
      <c r="R1056" s="1">
        <f>'Innlegging av opplysninger'!$C$11*SUM(H1056:Q1056)</f>
        <v>2691894.0541527271</v>
      </c>
      <c r="S1056" s="1">
        <f>'Innlegging av opplysninger'!$C$13*(((H1056+J1056+M1056+O1056)*Data!H1056)+(J1056+O1056)*(1-Data!H1056)*1.8/12+I1056+N1056+K1056+L1056+P1056+Q1056)</f>
        <v>872377.62294735748</v>
      </c>
      <c r="T1056" s="1">
        <f>'Innlegging av opplysninger'!$C$13*((H1056+J1056+M1056+O1056)*(1-Data!H1056)-(J1056+O1056)*(1-Data!H1056)*1.8/12)</f>
        <v>2811266.8722090065</v>
      </c>
      <c r="U1056" s="1">
        <f>Data!I1056</f>
        <v>22.200000000000003</v>
      </c>
      <c r="V1056" s="1">
        <f>Data!J1056+Data!K1056</f>
        <v>60396.321321321309</v>
      </c>
      <c r="W1056" s="1">
        <f>Data!L1056</f>
        <v>0</v>
      </c>
      <c r="X1056" s="1">
        <f t="shared" si="167"/>
        <v>14626890.909090908</v>
      </c>
      <c r="Y1056" s="100">
        <f t="shared" si="168"/>
        <v>0</v>
      </c>
      <c r="Z1056" s="100">
        <f t="shared" si="169"/>
        <v>2091645.3999999997</v>
      </c>
      <c r="AA1056" s="100">
        <f>'Innlegging av opplysninger'!$B$4*X1056</f>
        <v>1901495.8181818181</v>
      </c>
      <c r="AB1056" s="1"/>
      <c r="AC1056" s="1">
        <f>'Innlegging av opplysninger'!$B$5*X1056</f>
        <v>1916122.709090909</v>
      </c>
      <c r="AD1056" s="1">
        <f>'Innlegging av opplysninger'!$B$5*Y1056</f>
        <v>0</v>
      </c>
      <c r="AE1056" s="1">
        <f>'Innlegging av opplysninger'!$B$5*Z1056</f>
        <v>274005.54739999998</v>
      </c>
      <c r="AF1056" s="1">
        <f>'Innlegging av opplysninger'!$B$5*AA1056</f>
        <v>249095.9521818182</v>
      </c>
      <c r="AG1056" s="1"/>
      <c r="AH1056" s="1">
        <f>'Innlegging av opplysninger'!$C$11*SUM(X1056:AG1056)</f>
        <v>800251.74076592736</v>
      </c>
      <c r="AI1056" s="1">
        <f>'Innlegging av opplysninger'!$C$13*(((X1056+Z1056+AC1056+AE1056)*Data!M1056)+(Z1056+AE1056)*(1-Data!M1056)*1.8/12+Y1056+AD1056+AA1056+AB1056+AF1056+AG1056)</f>
        <v>263086.59945789707</v>
      </c>
      <c r="AJ1056" s="1">
        <f>'Innlegging av opplysninger'!$C$13*((X1056+Z1056+AC1056+AE1056)*(1-Data!M1056)-(Z1056+AE1056)*(1-Data!M1056)*1.8/12)</f>
        <v>831994.73001126642</v>
      </c>
      <c r="AK1056" s="83">
        <f t="shared" si="164"/>
        <v>3492000</v>
      </c>
      <c r="AL1056" s="83">
        <f t="shared" si="165"/>
        <v>1135000</v>
      </c>
      <c r="AM1056" s="83">
        <f t="shared" si="166"/>
        <v>3643000</v>
      </c>
    </row>
    <row r="1057" spans="1:39">
      <c r="A1057" t="str">
        <f t="shared" si="160"/>
        <v>3403Undervisning</v>
      </c>
      <c r="B1057" s="6" t="str">
        <f>Data!A1057</f>
        <v>3403</v>
      </c>
      <c r="C1057" s="7" t="str">
        <f>Data!B1057</f>
        <v>Hamar kommune</v>
      </c>
      <c r="D1057" s="7" t="str">
        <f>Data!C1057</f>
        <v>Undervisning</v>
      </c>
      <c r="E1057" s="1">
        <f>Data!D1057</f>
        <v>471.37269999999984</v>
      </c>
      <c r="F1057" s="1">
        <f>Data!E1057+Data!F1057</f>
        <v>48130.777782987127</v>
      </c>
      <c r="G1057" s="1">
        <f>Data!G1057</f>
        <v>1.3583731090069497</v>
      </c>
      <c r="H1057" s="1">
        <f t="shared" si="161"/>
        <v>247500378.2909089</v>
      </c>
      <c r="I1057" s="1">
        <f t="shared" si="162"/>
        <v>6985.0909090909081</v>
      </c>
      <c r="J1057" s="1">
        <f t="shared" si="163"/>
        <v>29700883.60581816</v>
      </c>
      <c r="K1057" s="1">
        <f>'Innlegging av opplysninger'!$B$4*H1057</f>
        <v>32175049.177818157</v>
      </c>
      <c r="L1057" s="1"/>
      <c r="M1057" s="1">
        <f>'Innlegging av opplysninger'!$B$5*H1057</f>
        <v>32422549.556109067</v>
      </c>
      <c r="N1057" s="1">
        <f>'Innlegging av opplysninger'!$B$5*I1057</f>
        <v>915.04690909090903</v>
      </c>
      <c r="O1057" s="1">
        <f>'Innlegging av opplysninger'!$B$5*J1057</f>
        <v>3890815.7523621791</v>
      </c>
      <c r="P1057" s="1">
        <f>'Innlegging av opplysninger'!$B$5*K1057</f>
        <v>4214931.4422941785</v>
      </c>
      <c r="Q1057" s="1"/>
      <c r="R1057" s="1">
        <f>'Innlegging av opplysninger'!$C$11*SUM(H1057:Q1057)</f>
        <v>13296675.302598897</v>
      </c>
      <c r="S1057" s="1">
        <f>'Innlegging av opplysninger'!$C$13*(((H1057+J1057+M1057+O1057)*Data!H1057)+(J1057+O1057)*(1-Data!H1057)*1.8/12+I1057+N1057+K1057+L1057+P1057+Q1057)</f>
        <v>2405565.0875372346</v>
      </c>
      <c r="T1057" s="1">
        <f>'Innlegging av opplysninger'!$C$13*((H1057+J1057+M1057+O1057)*(1-Data!H1057)-(J1057+O1057)*(1-Data!H1057)*1.8/12)</f>
        <v>15789885.326545466</v>
      </c>
      <c r="U1057" s="1">
        <f>Data!I1057</f>
        <v>52.245400000000011</v>
      </c>
      <c r="V1057" s="1">
        <f>Data!J1057+Data!K1057</f>
        <v>48346.365198339619</v>
      </c>
      <c r="W1057" s="1">
        <f>Data!L1057</f>
        <v>5.3999012353240659</v>
      </c>
      <c r="X1057" s="1">
        <f t="shared" si="167"/>
        <v>27555002.054545451</v>
      </c>
      <c r="Y1057" s="100">
        <f t="shared" si="168"/>
        <v>3077.6727272727271</v>
      </c>
      <c r="Z1057" s="100">
        <f t="shared" si="169"/>
        <v>3940805.4009999991</v>
      </c>
      <c r="AA1057" s="100">
        <f>'Innlegging av opplysninger'!$B$4*X1057</f>
        <v>3582150.2670909087</v>
      </c>
      <c r="AB1057" s="1"/>
      <c r="AC1057" s="1">
        <f>'Innlegging av opplysninger'!$B$5*X1057</f>
        <v>3609705.2691454543</v>
      </c>
      <c r="AD1057" s="1">
        <f>'Innlegging av opplysninger'!$B$5*Y1057</f>
        <v>403.17512727272725</v>
      </c>
      <c r="AE1057" s="1">
        <f>'Innlegging av opplysninger'!$B$5*Z1057</f>
        <v>516245.50753099989</v>
      </c>
      <c r="AF1057" s="1">
        <f>'Innlegging av opplysninger'!$B$5*AA1057</f>
        <v>469261.68498890905</v>
      </c>
      <c r="AG1057" s="1"/>
      <c r="AH1057" s="1">
        <f>'Innlegging av opplysninger'!$C$11*SUM(X1057:AG1057)</f>
        <v>1507712.7392219382</v>
      </c>
      <c r="AI1057" s="1">
        <f>'Innlegging av opplysninger'!$C$13*(((X1057+Z1057+AC1057+AE1057)*Data!M1057)+(Z1057+AE1057)*(1-Data!M1057)*1.8/12+Y1057+AD1057+AA1057+AB1057+AF1057+AG1057)</f>
        <v>264903.53693263477</v>
      </c>
      <c r="AJ1057" s="1">
        <f>'Innlegging av opplysninger'!$C$13*((X1057+Z1057+AC1057+AE1057)*(1-Data!M1057)-(Z1057+AE1057)*(1-Data!M1057)*1.8/12)</f>
        <v>1798282.3167394912</v>
      </c>
      <c r="AK1057" s="83">
        <f t="shared" si="164"/>
        <v>14804000</v>
      </c>
      <c r="AL1057" s="83">
        <f t="shared" si="165"/>
        <v>2670000</v>
      </c>
      <c r="AM1057" s="83">
        <f t="shared" si="166"/>
        <v>17588000</v>
      </c>
    </row>
    <row r="1058" spans="1:39">
      <c r="A1058" t="str">
        <f t="shared" si="160"/>
        <v>3403Barnehager</v>
      </c>
      <c r="B1058" s="6" t="str">
        <f>Data!A1058</f>
        <v>3403</v>
      </c>
      <c r="C1058" s="7" t="str">
        <f>Data!B1058</f>
        <v>Hamar kommune</v>
      </c>
      <c r="D1058" s="7" t="str">
        <f>Data!C1058</f>
        <v>Barnehager</v>
      </c>
      <c r="E1058" s="1">
        <f>Data!D1058</f>
        <v>229.63313762858692</v>
      </c>
      <c r="F1058" s="1">
        <f>Data!E1058+Data!F1058</f>
        <v>40802.044233106331</v>
      </c>
      <c r="G1058" s="1">
        <f>Data!G1058</f>
        <v>0.2345044820451743</v>
      </c>
      <c r="H1058" s="1">
        <f t="shared" si="161"/>
        <v>102212742.96991198</v>
      </c>
      <c r="I1058" s="1">
        <f t="shared" si="162"/>
        <v>587.45454545454538</v>
      </c>
      <c r="J1058" s="1">
        <f t="shared" si="163"/>
        <v>12265599.650934892</v>
      </c>
      <c r="K1058" s="1">
        <f>'Innlegging av opplysninger'!$B$4*H1058</f>
        <v>13287656.586088557</v>
      </c>
      <c r="L1058" s="1"/>
      <c r="M1058" s="1">
        <f>'Innlegging av opplysninger'!$B$5*H1058</f>
        <v>13389869.32905847</v>
      </c>
      <c r="N1058" s="1">
        <f>'Innlegging av opplysninger'!$B$5*I1058</f>
        <v>76.956545454545449</v>
      </c>
      <c r="O1058" s="1">
        <f>'Innlegging av opplysninger'!$B$5*J1058</f>
        <v>1606793.554272471</v>
      </c>
      <c r="P1058" s="1">
        <f>'Innlegging av opplysninger'!$B$5*K1058</f>
        <v>1740683.0127776009</v>
      </c>
      <c r="Q1058" s="1"/>
      <c r="R1058" s="1">
        <f>'Innlegging av opplysninger'!$C$11*SUM(H1058:Q1058)</f>
        <v>5491152.361537124</v>
      </c>
      <c r="S1058" s="1">
        <f>'Innlegging av opplysninger'!$C$13*(((H1058+J1058+M1058+O1058)*Data!H1058)+(J1058+O1058)*(1-Data!H1058)*1.8/12+I1058+N1058+K1058+L1058+P1058+Q1058)</f>
        <v>914356.08499415871</v>
      </c>
      <c r="T1058" s="1">
        <f>'Innlegging av opplysninger'!$C$13*((H1058+J1058+M1058+O1058)*(1-Data!H1058)-(J1058+O1058)*(1-Data!H1058)*1.8/12)</f>
        <v>6599852.409740855</v>
      </c>
      <c r="U1058" s="1">
        <f>Data!I1058</f>
        <v>26.833000000000002</v>
      </c>
      <c r="V1058" s="1">
        <f>Data!J1058+Data!K1058</f>
        <v>43703.995701809945</v>
      </c>
      <c r="W1058" s="1">
        <f>Data!L1058</f>
        <v>5.504043528491037</v>
      </c>
      <c r="X1058" s="1">
        <f t="shared" si="167"/>
        <v>12793192.545454541</v>
      </c>
      <c r="Y1058" s="100">
        <f t="shared" si="168"/>
        <v>1611.1636363636364</v>
      </c>
      <c r="Z1058" s="100">
        <f t="shared" si="169"/>
        <v>1829656.9303999993</v>
      </c>
      <c r="AA1058" s="100">
        <f>'Innlegging av opplysninger'!$B$4*X1058</f>
        <v>1663115.0309090903</v>
      </c>
      <c r="AB1058" s="1"/>
      <c r="AC1058" s="1">
        <f>'Innlegging av opplysninger'!$B$5*X1058</f>
        <v>1675908.223454545</v>
      </c>
      <c r="AD1058" s="1">
        <f>'Innlegging av opplysninger'!$B$5*Y1058</f>
        <v>211.06243636363638</v>
      </c>
      <c r="AE1058" s="1">
        <f>'Innlegging av opplysninger'!$B$5*Z1058</f>
        <v>239685.05788239991</v>
      </c>
      <c r="AF1058" s="1">
        <f>'Innlegging av opplysninger'!$B$5*AA1058</f>
        <v>217868.06904909085</v>
      </c>
      <c r="AG1058" s="1"/>
      <c r="AH1058" s="1">
        <f>'Innlegging av opplysninger'!$C$11*SUM(X1058:AG1058)</f>
        <v>700007.42716245097</v>
      </c>
      <c r="AI1058" s="1">
        <f>'Innlegging av opplysninger'!$C$13*(((X1058+Z1058+AC1058+AE1058)*Data!M1058)+(Z1058+AE1058)*(1-Data!M1058)*1.8/12+Y1058+AD1058+AA1058+AB1058+AF1058+AG1058)</f>
        <v>121117.45735304637</v>
      </c>
      <c r="AJ1058" s="1">
        <f>'Innlegging av opplysninger'!$C$13*((X1058+Z1058+AC1058+AE1058)*(1-Data!M1058)-(Z1058+AE1058)*(1-Data!M1058)*1.8/12)</f>
        <v>836787.44297451805</v>
      </c>
      <c r="AK1058" s="83">
        <f t="shared" si="164"/>
        <v>6191000</v>
      </c>
      <c r="AL1058" s="83">
        <f t="shared" si="165"/>
        <v>1035000</v>
      </c>
      <c r="AM1058" s="83">
        <f t="shared" si="166"/>
        <v>7437000</v>
      </c>
    </row>
    <row r="1059" spans="1:39">
      <c r="A1059" t="str">
        <f t="shared" si="160"/>
        <v>3403Helse/pleie/omsorg</v>
      </c>
      <c r="B1059" s="6" t="str">
        <f>Data!A1059</f>
        <v>3403</v>
      </c>
      <c r="C1059" s="7" t="str">
        <f>Data!B1059</f>
        <v>Hamar kommune</v>
      </c>
      <c r="D1059" s="7" t="str">
        <f>Data!C1059</f>
        <v>Helse/pleie/omsorg</v>
      </c>
      <c r="E1059" s="1">
        <f>Data!D1059</f>
        <v>1101.406101401273</v>
      </c>
      <c r="F1059" s="1">
        <f>Data!E1059+Data!F1059</f>
        <v>45470.399637745082</v>
      </c>
      <c r="G1059" s="1">
        <f>Data!G1059</f>
        <v>1172.1354624398014</v>
      </c>
      <c r="H1059" s="1">
        <f t="shared" si="161"/>
        <v>546342279.20909083</v>
      </c>
      <c r="I1059" s="1">
        <f t="shared" si="162"/>
        <v>14083605.27272727</v>
      </c>
      <c r="J1059" s="1">
        <f t="shared" si="163"/>
        <v>67251106.137818173</v>
      </c>
      <c r="K1059" s="1">
        <f>'Innlegging av opplysninger'!$B$4*H1059</f>
        <v>71024496.297181815</v>
      </c>
      <c r="L1059" s="1"/>
      <c r="M1059" s="1">
        <f>'Innlegging av opplysninger'!$B$5*H1059</f>
        <v>71570838.576390907</v>
      </c>
      <c r="N1059" s="1">
        <f>'Innlegging av opplysninger'!$B$5*I1059</f>
        <v>1844952.2907272724</v>
      </c>
      <c r="O1059" s="1">
        <f>'Innlegging av opplysninger'!$B$5*J1059</f>
        <v>8809894.9040541817</v>
      </c>
      <c r="P1059" s="1">
        <f>'Innlegging av opplysninger'!$B$5*K1059</f>
        <v>9304209.0149308182</v>
      </c>
      <c r="Q1059" s="1"/>
      <c r="R1059" s="1">
        <f>'Innlegging av opplysninger'!$C$11*SUM(H1059:Q1059)</f>
        <v>30028792.504711006</v>
      </c>
      <c r="S1059" s="1">
        <f>'Innlegging av opplysninger'!$C$13*(((H1059+J1059+M1059+O1059)*Data!H1059)+(J1059+O1059)*(1-Data!H1059)*1.8/12+I1059+N1059+K1059+L1059+P1059+Q1059)</f>
        <v>5892656.5735675748</v>
      </c>
      <c r="T1059" s="1">
        <f>'Innlegging av opplysninger'!$C$13*((H1059+J1059+M1059+O1059)*(1-Data!H1059)-(J1059+O1059)*(1-Data!H1059)*1.8/12)</f>
        <v>35199375.27498433</v>
      </c>
      <c r="U1059" s="1">
        <f>Data!I1059</f>
        <v>151.03000000000003</v>
      </c>
      <c r="V1059" s="1">
        <f>Data!J1059+Data!K1059</f>
        <v>47241.071553113012</v>
      </c>
      <c r="W1059" s="1">
        <f>Data!L1059</f>
        <v>1203.6906574852676</v>
      </c>
      <c r="X1059" s="1">
        <f t="shared" si="167"/>
        <v>77834389.49090901</v>
      </c>
      <c r="Y1059" s="100">
        <f t="shared" si="168"/>
        <v>1983200.7272727271</v>
      </c>
      <c r="Z1059" s="100">
        <f t="shared" si="169"/>
        <v>11413915.401199989</v>
      </c>
      <c r="AA1059" s="100">
        <f>'Innlegging av opplysninger'!$B$4*X1059</f>
        <v>10118470.633818172</v>
      </c>
      <c r="AB1059" s="1"/>
      <c r="AC1059" s="1">
        <f>'Innlegging av opplysninger'!$B$5*X1059</f>
        <v>10196305.02330908</v>
      </c>
      <c r="AD1059" s="1">
        <f>'Innlegging av opplysninger'!$B$5*Y1059</f>
        <v>259799.29527272726</v>
      </c>
      <c r="AE1059" s="1">
        <f>'Innlegging av opplysninger'!$B$5*Z1059</f>
        <v>1495222.9175571986</v>
      </c>
      <c r="AF1059" s="1">
        <f>'Innlegging av opplysninger'!$B$5*AA1059</f>
        <v>1325519.6530301806</v>
      </c>
      <c r="AG1059" s="1"/>
      <c r="AH1059" s="1">
        <f>'Innlegging av opplysninger'!$C$11*SUM(X1059:AG1059)</f>
        <v>4355819.2794100251</v>
      </c>
      <c r="AI1059" s="1">
        <f>'Innlegging av opplysninger'!$C$13*(((X1059+Z1059+AC1059+AE1059)*Data!M1059)+(Z1059+AE1059)*(1-Data!M1059)*1.8/12+Y1059+AD1059+AA1059+AB1059+AF1059+AG1059)</f>
        <v>899554.47174187331</v>
      </c>
      <c r="AJ1059" s="1">
        <f>'Innlegging av opplysninger'!$C$13*((X1059+Z1059+AC1059+AE1059)*(1-Data!M1059)-(Z1059+AE1059)*(1-Data!M1059)*1.8/12)</f>
        <v>5061040.3316613184</v>
      </c>
      <c r="AK1059" s="83">
        <f t="shared" si="164"/>
        <v>34385000</v>
      </c>
      <c r="AL1059" s="83">
        <f t="shared" si="165"/>
        <v>6792000</v>
      </c>
      <c r="AM1059" s="83">
        <f t="shared" si="166"/>
        <v>40260000</v>
      </c>
    </row>
    <row r="1060" spans="1:39">
      <c r="A1060" t="str">
        <f t="shared" si="160"/>
        <v>3403Samferdsel og teknikk</v>
      </c>
      <c r="B1060" s="6" t="str">
        <f>Data!A1060</f>
        <v>3403</v>
      </c>
      <c r="C1060" s="7" t="str">
        <f>Data!B1060</f>
        <v>Hamar kommune</v>
      </c>
      <c r="D1060" s="7" t="str">
        <f>Data!C1060</f>
        <v>Samferdsel og teknikk</v>
      </c>
      <c r="E1060" s="1">
        <f>Data!D1060</f>
        <v>88.868799999999993</v>
      </c>
      <c r="F1060" s="1">
        <f>Data!E1060+Data!F1060</f>
        <v>48751.422208919219</v>
      </c>
      <c r="G1060" s="1">
        <f>Data!G1060</f>
        <v>15.222215220639866</v>
      </c>
      <c r="H1060" s="1">
        <f t="shared" si="161"/>
        <v>47263422.43636363</v>
      </c>
      <c r="I1060" s="1">
        <f t="shared" si="162"/>
        <v>14757.6</v>
      </c>
      <c r="J1060" s="1">
        <f t="shared" si="163"/>
        <v>5673381.6043636352</v>
      </c>
      <c r="K1060" s="1">
        <f>'Innlegging av opplysninger'!$B$4*H1060</f>
        <v>6144244.9167272719</v>
      </c>
      <c r="L1060" s="1"/>
      <c r="M1060" s="1">
        <f>'Innlegging av opplysninger'!$B$5*H1060</f>
        <v>6191508.3391636359</v>
      </c>
      <c r="N1060" s="1">
        <f>'Innlegging av opplysninger'!$B$5*I1060</f>
        <v>1933.2456000000002</v>
      </c>
      <c r="O1060" s="1">
        <f>'Innlegging av opplysninger'!$B$5*J1060</f>
        <v>743212.99017163622</v>
      </c>
      <c r="P1060" s="1">
        <f>'Innlegging av opplysninger'!$B$5*K1060</f>
        <v>804896.08409127267</v>
      </c>
      <c r="Q1060" s="1"/>
      <c r="R1060" s="1">
        <f>'Innlegging av opplysninger'!$C$11*SUM(H1060:Q1060)</f>
        <v>2539819.5742262811</v>
      </c>
      <c r="S1060" s="1">
        <f>'Innlegging av opplysninger'!$C$13*(((H1060+J1060+M1060+O1060)*Data!H1060)+(J1060+O1060)*(1-Data!H1060)*1.8/12+I1060+N1060+K1060+L1060+P1060+Q1060)</f>
        <v>517789.88584273384</v>
      </c>
      <c r="T1060" s="1">
        <f>'Innlegging av opplysninger'!$C$13*((H1060+J1060+M1060+O1060)*(1-Data!H1060)-(J1060+O1060)*(1-Data!H1060)*1.8/12)</f>
        <v>2957752.6894142819</v>
      </c>
      <c r="U1060" s="1">
        <f>Data!I1060</f>
        <v>13.899999999999999</v>
      </c>
      <c r="V1060" s="1">
        <f>Data!J1060+Data!K1060</f>
        <v>55143.050359712237</v>
      </c>
      <c r="W1060" s="1">
        <f>Data!L1060</f>
        <v>72.989928057553954</v>
      </c>
      <c r="X1060" s="1">
        <f t="shared" si="167"/>
        <v>8361691.6363636358</v>
      </c>
      <c r="Y1060" s="100">
        <f t="shared" si="168"/>
        <v>11067.927272727269</v>
      </c>
      <c r="Z1060" s="100">
        <f t="shared" si="169"/>
        <v>1197304.6175999998</v>
      </c>
      <c r="AA1060" s="100">
        <f>'Innlegging av opplysninger'!$B$4*X1060</f>
        <v>1087019.9127272726</v>
      </c>
      <c r="AB1060" s="1"/>
      <c r="AC1060" s="1">
        <f>'Innlegging av opplysninger'!$B$5*X1060</f>
        <v>1095381.6043636363</v>
      </c>
      <c r="AD1060" s="1">
        <f>'Innlegging av opplysninger'!$B$5*Y1060</f>
        <v>1449.8984727272723</v>
      </c>
      <c r="AE1060" s="1">
        <f>'Innlegging av opplysninger'!$B$5*Z1060</f>
        <v>156846.90490559998</v>
      </c>
      <c r="AF1060" s="1">
        <f>'Innlegging av opplysninger'!$B$5*AA1060</f>
        <v>142399.60856727272</v>
      </c>
      <c r="AG1060" s="1"/>
      <c r="AH1060" s="1">
        <f>'Innlegging av opplysninger'!$C$11*SUM(X1060:AG1060)</f>
        <v>458020.16019036918</v>
      </c>
      <c r="AI1060" s="1">
        <f>'Innlegging av opplysninger'!$C$13*(((X1060+Z1060+AC1060+AE1060)*Data!M1060)+(Z1060+AE1060)*(1-Data!M1060)*1.8/12+Y1060+AD1060+AA1060+AB1060+AF1060+AG1060)</f>
        <v>115436.79745178465</v>
      </c>
      <c r="AJ1060" s="1">
        <f>'Innlegging av opplysninger'!$C$13*((X1060+Z1060+AC1060+AE1060)*(1-Data!M1060)-(Z1060+AE1060)*(1-Data!M1060)*1.8/12)</f>
        <v>511327.63228240481</v>
      </c>
      <c r="AK1060" s="83">
        <f t="shared" si="164"/>
        <v>2998000</v>
      </c>
      <c r="AL1060" s="83">
        <f t="shared" si="165"/>
        <v>633000</v>
      </c>
      <c r="AM1060" s="83">
        <f t="shared" si="166"/>
        <v>3469000</v>
      </c>
    </row>
    <row r="1061" spans="1:39">
      <c r="A1061" t="str">
        <f t="shared" si="160"/>
        <v>3403Annet</v>
      </c>
      <c r="B1061" s="6" t="str">
        <f>Data!A1061</f>
        <v>3403</v>
      </c>
      <c r="C1061" s="7" t="str">
        <f>Data!B1061</f>
        <v>Hamar kommune</v>
      </c>
      <c r="D1061" s="7" t="str">
        <f>Data!C1061</f>
        <v>Annet</v>
      </c>
      <c r="E1061" s="1">
        <f>Data!D1061</f>
        <v>166.12929999999997</v>
      </c>
      <c r="F1061" s="1">
        <f>Data!E1061+Data!F1061</f>
        <v>46974.380031096232</v>
      </c>
      <c r="G1061" s="1">
        <f>Data!G1061</f>
        <v>453.8197656885331</v>
      </c>
      <c r="H1061" s="1">
        <f t="shared" si="161"/>
        <v>85132591.336363569</v>
      </c>
      <c r="I1061" s="1">
        <f t="shared" si="162"/>
        <v>822466.47272727278</v>
      </c>
      <c r="J1061" s="1">
        <f t="shared" si="163"/>
        <v>10314606.9370909</v>
      </c>
      <c r="K1061" s="1">
        <f>'Innlegging av opplysninger'!$B$4*H1061</f>
        <v>11067236.873727264</v>
      </c>
      <c r="L1061" s="1"/>
      <c r="M1061" s="1">
        <f>'Innlegging av opplysninger'!$B$5*H1061</f>
        <v>11152369.465063628</v>
      </c>
      <c r="N1061" s="1">
        <f>'Innlegging av opplysninger'!$B$5*I1061</f>
        <v>107743.10792727274</v>
      </c>
      <c r="O1061" s="1">
        <f>'Innlegging av opplysninger'!$B$5*J1061</f>
        <v>1351213.5087589079</v>
      </c>
      <c r="P1061" s="1">
        <f>'Innlegging av opplysninger'!$B$5*K1061</f>
        <v>1449808.0304582717</v>
      </c>
      <c r="Q1061" s="1"/>
      <c r="R1061" s="1">
        <f>'Innlegging av opplysninger'!$C$11*SUM(H1061:Q1061)</f>
        <v>4613125.3578204494</v>
      </c>
      <c r="S1061" s="1">
        <f>'Innlegging av opplysninger'!$C$13*(((H1061+J1061+M1061+O1061)*Data!H1061)+(J1061+O1061)*(1-Data!H1061)*1.8/12+I1061+N1061+K1061+L1061+P1061+Q1061)</f>
        <v>917563.22525310051</v>
      </c>
      <c r="T1061" s="1">
        <f>'Innlegging av opplysninger'!$C$13*((H1061+J1061+M1061+O1061)*(1-Data!H1061)-(J1061+O1061)*(1-Data!H1061)*1.8/12)</f>
        <v>5395134.6328169871</v>
      </c>
      <c r="U1061" s="1">
        <f>Data!I1061</f>
        <v>15.9488</v>
      </c>
      <c r="V1061" s="1">
        <f>Data!J1061+Data!K1061</f>
        <v>49197.594385366509</v>
      </c>
      <c r="W1061" s="1">
        <f>Data!L1061</f>
        <v>171.88377808988764</v>
      </c>
      <c r="X1061" s="1">
        <f t="shared" si="167"/>
        <v>8559737.3818181809</v>
      </c>
      <c r="Y1061" s="100">
        <f t="shared" si="168"/>
        <v>29905.527272727271</v>
      </c>
      <c r="Z1061" s="100">
        <f t="shared" si="169"/>
        <v>1228318.9359999998</v>
      </c>
      <c r="AA1061" s="100">
        <f>'Innlegging av opplysninger'!$B$4*X1061</f>
        <v>1112765.8596363636</v>
      </c>
      <c r="AB1061" s="1"/>
      <c r="AC1061" s="1">
        <f>'Innlegging av opplysninger'!$B$5*X1061</f>
        <v>1121325.5970181818</v>
      </c>
      <c r="AD1061" s="1">
        <f>'Innlegging av opplysninger'!$B$5*Y1061</f>
        <v>3917.6240727272725</v>
      </c>
      <c r="AE1061" s="1">
        <f>'Innlegging av opplysninger'!$B$5*Z1061</f>
        <v>160909.78061599997</v>
      </c>
      <c r="AF1061" s="1">
        <f>'Innlegging av opplysninger'!$B$5*AA1061</f>
        <v>145772.32761236365</v>
      </c>
      <c r="AG1061" s="1"/>
      <c r="AH1061" s="1">
        <f>'Innlegging av opplysninger'!$C$11*SUM(X1061:AG1061)</f>
        <v>469780.8152937686</v>
      </c>
      <c r="AI1061" s="1">
        <f>'Innlegging av opplysninger'!$C$13*(((X1061+Z1061+AC1061+AE1061)*Data!M1061)+(Z1061+AE1061)*(1-Data!M1061)*1.8/12+Y1061+AD1061+AA1061+AB1061+AF1061+AG1061)</f>
        <v>104559.36915797029</v>
      </c>
      <c r="AJ1061" s="1">
        <f>'Innlegging av opplysninger'!$C$13*((X1061+Z1061+AC1061+AE1061)*(1-Data!M1061)-(Z1061+AE1061)*(1-Data!M1061)*1.8/12)</f>
        <v>538298.58861244994</v>
      </c>
      <c r="AK1061" s="83">
        <f t="shared" si="164"/>
        <v>5083000</v>
      </c>
      <c r="AL1061" s="83">
        <f t="shared" si="165"/>
        <v>1022000</v>
      </c>
      <c r="AM1061" s="83">
        <f t="shared" si="166"/>
        <v>5933000</v>
      </c>
    </row>
    <row r="1062" spans="1:39">
      <c r="A1062" t="str">
        <f t="shared" si="160"/>
        <v>3405Alle</v>
      </c>
      <c r="B1062" s="6" t="str">
        <f>Data!A1062</f>
        <v>3405</v>
      </c>
      <c r="C1062" s="7" t="str">
        <f>Data!B1062</f>
        <v>Lillehammer kommune</v>
      </c>
      <c r="D1062" s="7" t="str">
        <f>Data!C1062</f>
        <v>Alle</v>
      </c>
      <c r="E1062" s="1">
        <f>Data!D1062</f>
        <v>1733.1584778490499</v>
      </c>
      <c r="F1062" s="1">
        <f>Data!E1062+Data!F1062</f>
        <v>47302.67438290624</v>
      </c>
      <c r="G1062" s="1">
        <f>Data!G1062</f>
        <v>500.59772574782386</v>
      </c>
      <c r="H1062" s="1">
        <f t="shared" si="161"/>
        <v>894360339.61818564</v>
      </c>
      <c r="I1062" s="1">
        <f t="shared" si="162"/>
        <v>9464893.0076923016</v>
      </c>
      <c r="J1062" s="1">
        <f t="shared" si="163"/>
        <v>108459027.91510536</v>
      </c>
      <c r="K1062" s="1">
        <f>'Innlegging av opplysninger'!$B$4*H1062</f>
        <v>116266844.15036413</v>
      </c>
      <c r="L1062" s="1"/>
      <c r="M1062" s="1">
        <f>'Innlegging av opplysninger'!$B$5*H1062</f>
        <v>117161204.48998232</v>
      </c>
      <c r="N1062" s="1">
        <f>'Innlegging av opplysninger'!$B$5*I1062</f>
        <v>1239900.9840076915</v>
      </c>
      <c r="O1062" s="1">
        <f>'Innlegging av opplysninger'!$B$5*J1062</f>
        <v>14208132.656878803</v>
      </c>
      <c r="P1062" s="1">
        <f>'Innlegging av opplysninger'!$B$5*K1062</f>
        <v>15230956.583697701</v>
      </c>
      <c r="Q1062" s="1"/>
      <c r="R1062" s="1">
        <f>'Innlegging av opplysninger'!$C$11*SUM(H1062:Q1062)</f>
        <v>48502869.377424724</v>
      </c>
      <c r="S1062" s="1">
        <f>'Innlegging av opplysninger'!$C$13*(((H1062+J1062+M1062+O1062)*Data!H1062)+(J1062+O1062)*(1-Data!H1062)*1.8/12+I1062+N1062+K1062+L1062+P1062+Q1062)</f>
        <v>9574352.5986673422</v>
      </c>
      <c r="T1062" s="1">
        <f>'Innlegging av opplysninger'!$C$13*((H1062+J1062+M1062+O1062)*(1-Data!H1062)-(J1062+O1062)*(1-Data!H1062)*1.8/12)</f>
        <v>56797994.970440164</v>
      </c>
      <c r="U1062" s="1">
        <f>Data!I1062</f>
        <v>233.86759166666681</v>
      </c>
      <c r="V1062" s="1">
        <f>Data!J1062+Data!K1062</f>
        <v>49423.810399695139</v>
      </c>
      <c r="W1062" s="1">
        <f>Data!L1062</f>
        <v>418.87475430809093</v>
      </c>
      <c r="X1062" s="1">
        <f t="shared" si="167"/>
        <v>126094118.28181814</v>
      </c>
      <c r="Y1062" s="100">
        <f t="shared" si="168"/>
        <v>1068667.9636363634</v>
      </c>
      <c r="Z1062" s="100">
        <f t="shared" si="169"/>
        <v>18184278.433099993</v>
      </c>
      <c r="AA1062" s="100">
        <f>'Innlegging av opplysninger'!$B$4*X1062</f>
        <v>16392235.376636358</v>
      </c>
      <c r="AB1062" s="1"/>
      <c r="AC1062" s="1">
        <f>'Innlegging av opplysninger'!$B$5*X1062</f>
        <v>16518329.494918177</v>
      </c>
      <c r="AD1062" s="1">
        <f>'Innlegging av opplysninger'!$B$5*Y1062</f>
        <v>139995.50323636361</v>
      </c>
      <c r="AE1062" s="1">
        <f>'Innlegging av opplysninger'!$B$5*Z1062</f>
        <v>2382140.4747360991</v>
      </c>
      <c r="AF1062" s="1">
        <f>'Innlegging av opplysninger'!$B$5*AA1062</f>
        <v>2147382.834339363</v>
      </c>
      <c r="AG1062" s="1"/>
      <c r="AH1062" s="1">
        <f>'Innlegging av opplysninger'!$C$11*SUM(X1062:AG1062)</f>
        <v>6951231.6377719911</v>
      </c>
      <c r="AI1062" s="1">
        <f>'Innlegging av opplysninger'!$C$13*(((X1062+Z1062+AC1062+AE1062)*Data!M1062)+(Z1062+AE1062)*(1-Data!M1062)*1.8/12+Y1062+AD1062+AA1062+AB1062+AF1062+AG1062)</f>
        <v>1426388.5943370711</v>
      </c>
      <c r="AJ1062" s="1">
        <f>'Innlegging av opplysninger'!$C$13*((X1062+Z1062+AC1062+AE1062)*(1-Data!M1062)-(Z1062+AE1062)*(1-Data!M1062)*1.8/12)</f>
        <v>8085823.1205088114</v>
      </c>
      <c r="AK1062" s="83">
        <f t="shared" si="164"/>
        <v>55454000</v>
      </c>
      <c r="AL1062" s="83">
        <f t="shared" si="165"/>
        <v>11001000</v>
      </c>
      <c r="AM1062" s="83">
        <f t="shared" si="166"/>
        <v>64884000</v>
      </c>
    </row>
    <row r="1063" spans="1:39">
      <c r="A1063" t="str">
        <f t="shared" si="160"/>
        <v>3405Administrasjon</v>
      </c>
      <c r="B1063" s="6" t="str">
        <f>Data!A1063</f>
        <v>3405</v>
      </c>
      <c r="C1063" s="7" t="str">
        <f>Data!B1063</f>
        <v>Lillehammer kommune</v>
      </c>
      <c r="D1063" s="7" t="str">
        <f>Data!C1063</f>
        <v>Administrasjon</v>
      </c>
      <c r="E1063" s="1">
        <f>Data!D1063</f>
        <v>88.894300000000015</v>
      </c>
      <c r="F1063" s="1">
        <f>Data!E1063+Data!F1063</f>
        <v>56427.057321635526</v>
      </c>
      <c r="G1063" s="1">
        <f>Data!G1063</f>
        <v>8.4313617408540242</v>
      </c>
      <c r="H1063" s="1">
        <f t="shared" si="161"/>
        <v>54720477.399999984</v>
      </c>
      <c r="I1063" s="1">
        <f t="shared" si="162"/>
        <v>8176.3636363636351</v>
      </c>
      <c r="J1063" s="1">
        <f t="shared" si="163"/>
        <v>6567438.4516363619</v>
      </c>
      <c r="K1063" s="1">
        <f>'Innlegging av opplysninger'!$B$4*H1063</f>
        <v>7113662.0619999981</v>
      </c>
      <c r="L1063" s="1"/>
      <c r="M1063" s="1">
        <f>'Innlegging av opplysninger'!$B$5*H1063</f>
        <v>7168382.5393999983</v>
      </c>
      <c r="N1063" s="1">
        <f>'Innlegging av opplysninger'!$B$5*I1063</f>
        <v>1071.1036363636363</v>
      </c>
      <c r="O1063" s="1">
        <f>'Innlegging av opplysninger'!$B$5*J1063</f>
        <v>860334.43716436345</v>
      </c>
      <c r="P1063" s="1">
        <f>'Innlegging av opplysninger'!$B$5*K1063</f>
        <v>931889.73012199975</v>
      </c>
      <c r="Q1063" s="1"/>
      <c r="R1063" s="1">
        <f>'Innlegging av opplysninger'!$C$11*SUM(H1063:Q1063)</f>
        <v>2940114.4193286262</v>
      </c>
      <c r="S1063" s="1">
        <f>'Innlegging av opplysninger'!$C$13*(((H1063+J1063+M1063+O1063)*Data!H1063)+(J1063+O1063)*(1-Data!H1063)*1.8/12+I1063+N1063+K1063+L1063+P1063+Q1063)</f>
        <v>871807.14436751662</v>
      </c>
      <c r="T1063" s="1">
        <f>'Innlegging av opplysninger'!$C$13*((H1063+J1063+M1063+O1063)*(1-Data!H1063)-(J1063+O1063)*(1-Data!H1063)*1.8/12)</f>
        <v>3151507.3241874459</v>
      </c>
      <c r="U1063" s="1">
        <f>Data!I1063</f>
        <v>19.599999999999998</v>
      </c>
      <c r="V1063" s="1">
        <f>Data!J1063+Data!K1063</f>
        <v>62945.850340136065</v>
      </c>
      <c r="W1063" s="1">
        <f>Data!L1063</f>
        <v>0</v>
      </c>
      <c r="X1063" s="1">
        <f t="shared" si="167"/>
        <v>13458967.272727272</v>
      </c>
      <c r="Y1063" s="100">
        <f t="shared" si="168"/>
        <v>0</v>
      </c>
      <c r="Z1063" s="100">
        <f t="shared" si="169"/>
        <v>1924632.3199999996</v>
      </c>
      <c r="AA1063" s="100">
        <f>'Innlegging av opplysninger'!$B$4*X1063</f>
        <v>1749665.7454545454</v>
      </c>
      <c r="AB1063" s="1"/>
      <c r="AC1063" s="1">
        <f>'Innlegging av opplysninger'!$B$5*X1063</f>
        <v>1763124.7127272727</v>
      </c>
      <c r="AD1063" s="1">
        <f>'Innlegging av opplysninger'!$B$5*Y1063</f>
        <v>0</v>
      </c>
      <c r="AE1063" s="1">
        <f>'Innlegging av opplysninger'!$B$5*Z1063</f>
        <v>252126.83391999995</v>
      </c>
      <c r="AF1063" s="1">
        <f>'Innlegging av opplysninger'!$B$5*AA1063</f>
        <v>229206.21265454547</v>
      </c>
      <c r="AG1063" s="1"/>
      <c r="AH1063" s="1">
        <f>'Innlegging av opplysninger'!$C$11*SUM(X1063:AG1063)</f>
        <v>736353.47770437796</v>
      </c>
      <c r="AI1063" s="1">
        <f>'Innlegging av opplysninger'!$C$13*(((X1063+Z1063+AC1063+AE1063)*Data!M1063)+(Z1063+AE1063)*(1-Data!M1063)*1.8/12+Y1063+AD1063+AA1063+AB1063+AF1063+AG1063)</f>
        <v>258673.1555127578</v>
      </c>
      <c r="AJ1063" s="1">
        <f>'Innlegging av opplysninger'!$C$13*((X1063+Z1063+AC1063+AE1063)*(1-Data!M1063)-(Z1063+AE1063)*(1-Data!M1063)*1.8/12)</f>
        <v>748968.44555639115</v>
      </c>
      <c r="AK1063" s="83">
        <f t="shared" si="164"/>
        <v>3676000</v>
      </c>
      <c r="AL1063" s="83">
        <f t="shared" si="165"/>
        <v>1130000</v>
      </c>
      <c r="AM1063" s="83">
        <f t="shared" si="166"/>
        <v>3900000</v>
      </c>
    </row>
    <row r="1064" spans="1:39">
      <c r="A1064" t="str">
        <f t="shared" si="160"/>
        <v>3405Undervisning</v>
      </c>
      <c r="B1064" s="6" t="str">
        <f>Data!A1064</f>
        <v>3405</v>
      </c>
      <c r="C1064" s="7" t="str">
        <f>Data!B1064</f>
        <v>Lillehammer kommune</v>
      </c>
      <c r="D1064" s="7" t="str">
        <f>Data!C1064</f>
        <v>Undervisning</v>
      </c>
      <c r="E1064" s="1">
        <f>Data!D1064</f>
        <v>398.93003503351935</v>
      </c>
      <c r="F1064" s="1">
        <f>Data!E1064+Data!F1064</f>
        <v>48942.655700749172</v>
      </c>
      <c r="G1064" s="1">
        <f>Data!G1064</f>
        <v>1.0136113215091074</v>
      </c>
      <c r="H1064" s="1">
        <f t="shared" si="161"/>
        <v>212996676.58181828</v>
      </c>
      <c r="I1064" s="1">
        <f t="shared" si="162"/>
        <v>4411.2</v>
      </c>
      <c r="J1064" s="1">
        <f t="shared" si="163"/>
        <v>25560130.533818193</v>
      </c>
      <c r="K1064" s="1">
        <f>'Innlegging av opplysninger'!$B$4*H1064</f>
        <v>27689567.955636378</v>
      </c>
      <c r="L1064" s="1"/>
      <c r="M1064" s="1">
        <f>'Innlegging av opplysninger'!$B$5*H1064</f>
        <v>27902564.632218197</v>
      </c>
      <c r="N1064" s="1">
        <f>'Innlegging av opplysninger'!$B$5*I1064</f>
        <v>577.86720000000003</v>
      </c>
      <c r="O1064" s="1">
        <f>'Innlegging av opplysninger'!$B$5*J1064</f>
        <v>3348377.0999301835</v>
      </c>
      <c r="P1064" s="1">
        <f>'Innlegging av opplysninger'!$B$5*K1064</f>
        <v>3627333.4021883658</v>
      </c>
      <c r="Q1064" s="1"/>
      <c r="R1064" s="1">
        <f>'Innlegging av opplysninger'!$C$11*SUM(H1064:Q1064)</f>
        <v>11442926.292366764</v>
      </c>
      <c r="S1064" s="1">
        <f>'Innlegging av opplysninger'!$C$13*(((H1064+J1064+M1064+O1064)*Data!H1064)+(J1064+O1064)*(1-Data!H1064)*1.8/12+I1064+N1064+K1064+L1064+P1064+Q1064)</f>
        <v>2034148.4207786866</v>
      </c>
      <c r="T1064" s="1">
        <f>'Innlegging av opplysninger'!$C$13*((H1064+J1064+M1064+O1064)*(1-Data!H1064)-(J1064+O1064)*(1-Data!H1064)*1.8/12)</f>
        <v>13624592.821407411</v>
      </c>
      <c r="U1064" s="1">
        <f>Data!I1064</f>
        <v>51.868599999999986</v>
      </c>
      <c r="V1064" s="1">
        <f>Data!J1064+Data!K1064</f>
        <v>50008.766896863744</v>
      </c>
      <c r="W1064" s="1">
        <f>Data!L1064</f>
        <v>0</v>
      </c>
      <c r="X1064" s="1">
        <f t="shared" si="167"/>
        <v>28296924.290909085</v>
      </c>
      <c r="Y1064" s="100">
        <f t="shared" si="168"/>
        <v>0</v>
      </c>
      <c r="Z1064" s="100">
        <f t="shared" si="169"/>
        <v>4046460.1735999989</v>
      </c>
      <c r="AA1064" s="100">
        <f>'Innlegging av opplysninger'!$B$4*X1064</f>
        <v>3678600.1578181814</v>
      </c>
      <c r="AB1064" s="1"/>
      <c r="AC1064" s="1">
        <f>'Innlegging av opplysninger'!$B$5*X1064</f>
        <v>3706897.0821090904</v>
      </c>
      <c r="AD1064" s="1">
        <f>'Innlegging av opplysninger'!$B$5*Y1064</f>
        <v>0</v>
      </c>
      <c r="AE1064" s="1">
        <f>'Innlegging av opplysninger'!$B$5*Z1064</f>
        <v>530086.28274159983</v>
      </c>
      <c r="AF1064" s="1">
        <f>'Innlegging av opplysninger'!$B$5*AA1064</f>
        <v>481896.62067418179</v>
      </c>
      <c r="AG1064" s="1"/>
      <c r="AH1064" s="1">
        <f>'Innlegging av opplysninger'!$C$11*SUM(X1064:AG1064)</f>
        <v>1548152.8550983814</v>
      </c>
      <c r="AI1064" s="1">
        <f>'Innlegging av opplysninger'!$C$13*(((X1064+Z1064+AC1064+AE1064)*Data!M1064)+(Z1064+AE1064)*(1-Data!M1064)*1.8/12+Y1064+AD1064+AA1064+AB1064+AF1064+AG1064)</f>
        <v>277254.71462304262</v>
      </c>
      <c r="AJ1064" s="1">
        <f>'Innlegging av opplysninger'!$C$13*((X1064+Z1064+AC1064+AE1064)*(1-Data!M1064)-(Z1064+AE1064)*(1-Data!M1064)*1.8/12)</f>
        <v>1841270.2449852685</v>
      </c>
      <c r="AK1064" s="83">
        <f t="shared" si="164"/>
        <v>12991000</v>
      </c>
      <c r="AL1064" s="83">
        <f t="shared" si="165"/>
        <v>2311000</v>
      </c>
      <c r="AM1064" s="83">
        <f t="shared" si="166"/>
        <v>15466000</v>
      </c>
    </row>
    <row r="1065" spans="1:39">
      <c r="A1065" t="str">
        <f t="shared" si="160"/>
        <v>3405Barnehager</v>
      </c>
      <c r="B1065" s="6" t="str">
        <f>Data!A1065</f>
        <v>3405</v>
      </c>
      <c r="C1065" s="7" t="str">
        <f>Data!B1065</f>
        <v>Lillehammer kommune</v>
      </c>
      <c r="D1065" s="7" t="str">
        <f>Data!C1065</f>
        <v>Barnehager</v>
      </c>
      <c r="E1065" s="1">
        <f>Data!D1065</f>
        <v>154.71339999999989</v>
      </c>
      <c r="F1065" s="1">
        <f>Data!E1065+Data!F1065</f>
        <v>42398.209382639121</v>
      </c>
      <c r="G1065" s="1">
        <f>Data!G1065</f>
        <v>2.2995422503803824</v>
      </c>
      <c r="H1065" s="1">
        <f t="shared" si="161"/>
        <v>71558957.754545391</v>
      </c>
      <c r="I1065" s="1">
        <f t="shared" si="162"/>
        <v>3881.1272727272726</v>
      </c>
      <c r="J1065" s="1">
        <f t="shared" si="163"/>
        <v>8587540.6658181734</v>
      </c>
      <c r="K1065" s="1">
        <f>'Innlegging av opplysninger'!$B$4*H1065</f>
        <v>9302664.5080909003</v>
      </c>
      <c r="L1065" s="1"/>
      <c r="M1065" s="1">
        <f>'Innlegging av opplysninger'!$B$5*H1065</f>
        <v>9374223.465845447</v>
      </c>
      <c r="N1065" s="1">
        <f>'Innlegging av opplysninger'!$B$5*I1065</f>
        <v>508.42767272727275</v>
      </c>
      <c r="O1065" s="1">
        <f>'Innlegging av opplysninger'!$B$5*J1065</f>
        <v>1124967.8272221808</v>
      </c>
      <c r="P1065" s="1">
        <f>'Innlegging av opplysninger'!$B$5*K1065</f>
        <v>1218649.0505599079</v>
      </c>
      <c r="Q1065" s="1"/>
      <c r="R1065" s="1">
        <f>'Innlegging av opplysninger'!$C$11*SUM(H1065:Q1065)</f>
        <v>3844512.9274270432</v>
      </c>
      <c r="S1065" s="1">
        <f>'Innlegging av opplysninger'!$C$13*(((H1065+J1065+M1065+O1065)*Data!H1065)+(J1065+O1065)*(1-Data!H1065)*1.8/12+I1065+N1065+K1065+L1065+P1065+Q1065)</f>
        <v>638242.49701113126</v>
      </c>
      <c r="T1065" s="1">
        <f>'Innlegging av opplysninger'!$C$13*((H1065+J1065+M1065+O1065)*(1-Data!H1065)-(J1065+O1065)*(1-Data!H1065)*1.8/12)</f>
        <v>4622669.9299942963</v>
      </c>
      <c r="U1065" s="1">
        <f>Data!I1065</f>
        <v>20.471700000000002</v>
      </c>
      <c r="V1065" s="1">
        <f>Data!J1065+Data!K1065</f>
        <v>43882.68023661933</v>
      </c>
      <c r="W1065" s="1">
        <f>Data!L1065</f>
        <v>0</v>
      </c>
      <c r="X1065" s="1">
        <f t="shared" si="167"/>
        <v>9800215.2545454539</v>
      </c>
      <c r="Y1065" s="100">
        <f t="shared" si="168"/>
        <v>0</v>
      </c>
      <c r="Z1065" s="100">
        <f t="shared" si="169"/>
        <v>1401430.7813999997</v>
      </c>
      <c r="AA1065" s="100">
        <f>'Innlegging av opplysninger'!$B$4*X1065</f>
        <v>1274027.983090909</v>
      </c>
      <c r="AB1065" s="1"/>
      <c r="AC1065" s="1">
        <f>'Innlegging av opplysninger'!$B$5*X1065</f>
        <v>1283828.1983454544</v>
      </c>
      <c r="AD1065" s="1">
        <f>'Innlegging av opplysninger'!$B$5*Y1065</f>
        <v>0</v>
      </c>
      <c r="AE1065" s="1">
        <f>'Innlegging av opplysninger'!$B$5*Z1065</f>
        <v>183587.43236339997</v>
      </c>
      <c r="AF1065" s="1">
        <f>'Innlegging av opplysninger'!$B$5*AA1065</f>
        <v>166897.66578490907</v>
      </c>
      <c r="AG1065" s="1"/>
      <c r="AH1065" s="1">
        <f>'Innlegging av opplysninger'!$C$11*SUM(X1065:AG1065)</f>
        <v>536179.51799014478</v>
      </c>
      <c r="AI1065" s="1">
        <f>'Innlegging av opplysninger'!$C$13*(((X1065+Z1065+AC1065+AE1065)*Data!M1065)+(Z1065+AE1065)*(1-Data!M1065)*1.8/12+Y1065+AD1065+AA1065+AB1065+AF1065+AG1065)</f>
        <v>90977.633772109417</v>
      </c>
      <c r="AJ1065" s="1">
        <f>'Innlegging av opplysninger'!$C$13*((X1065+Z1065+AC1065+AE1065)*(1-Data!M1065)-(Z1065+AE1065)*(1-Data!M1065)*1.8/12)</f>
        <v>642741.706635457</v>
      </c>
      <c r="AK1065" s="83">
        <f t="shared" si="164"/>
        <v>4381000</v>
      </c>
      <c r="AL1065" s="83">
        <f t="shared" si="165"/>
        <v>729000</v>
      </c>
      <c r="AM1065" s="83">
        <f t="shared" si="166"/>
        <v>5265000</v>
      </c>
    </row>
    <row r="1066" spans="1:39">
      <c r="A1066" t="str">
        <f t="shared" si="160"/>
        <v>3405Helse/pleie/omsorg</v>
      </c>
      <c r="B1066" s="6" t="str">
        <f>Data!A1066</f>
        <v>3405</v>
      </c>
      <c r="C1066" s="7" t="str">
        <f>Data!B1066</f>
        <v>Lillehammer kommune</v>
      </c>
      <c r="D1066" s="7" t="str">
        <f>Data!C1066</f>
        <v>Helse/pleie/omsorg</v>
      </c>
      <c r="E1066" s="1">
        <f>Data!D1066</f>
        <v>846.96124281553125</v>
      </c>
      <c r="F1066" s="1">
        <f>Data!E1066+Data!F1066</f>
        <v>46143.183269223722</v>
      </c>
      <c r="G1066" s="1">
        <f>Data!G1066</f>
        <v>931.8436194038411</v>
      </c>
      <c r="H1066" s="1">
        <f t="shared" si="161"/>
        <v>426343503.8090896</v>
      </c>
      <c r="I1066" s="1">
        <f t="shared" si="162"/>
        <v>8609841.0545454547</v>
      </c>
      <c r="J1066" s="1">
        <f t="shared" si="163"/>
        <v>52194401.383636206</v>
      </c>
      <c r="K1066" s="1">
        <f>'Innlegging av opplysninger'!$B$4*H1066</f>
        <v>55424655.49518165</v>
      </c>
      <c r="L1066" s="1"/>
      <c r="M1066" s="1">
        <f>'Innlegging av opplysninger'!$B$5*H1066</f>
        <v>55850998.998990737</v>
      </c>
      <c r="N1066" s="1">
        <f>'Innlegging av opplysninger'!$B$5*I1066</f>
        <v>1127889.1781454545</v>
      </c>
      <c r="O1066" s="1">
        <f>'Innlegging av opplysninger'!$B$5*J1066</f>
        <v>6837466.5812563431</v>
      </c>
      <c r="P1066" s="1">
        <f>'Innlegging av opplysninger'!$B$5*K1066</f>
        <v>7260629.8698687963</v>
      </c>
      <c r="Q1066" s="1"/>
      <c r="R1066" s="1">
        <f>'Innlegging av opplysninger'!$C$11*SUM(H1066:Q1066)</f>
        <v>23318676.682087142</v>
      </c>
      <c r="S1066" s="1">
        <f>'Innlegging av opplysninger'!$C$13*(((H1066+J1066+M1066+O1066)*Data!H1066)+(J1066+O1066)*(1-Data!H1066)*1.8/12+I1066+N1066+K1066+L1066+P1066+Q1066)</f>
        <v>4678237.9267885238</v>
      </c>
      <c r="T1066" s="1">
        <f>'Innlegging av opplysninger'!$C$13*((H1066+J1066+M1066+O1066)*(1-Data!H1066)-(J1066+O1066)*(1-Data!H1066)*1.8/12)</f>
        <v>27231530.16448861</v>
      </c>
      <c r="U1066" s="1">
        <f>Data!I1066</f>
        <v>92.961191666666636</v>
      </c>
      <c r="V1066" s="1">
        <f>Data!J1066+Data!K1066</f>
        <v>47373.86965152037</v>
      </c>
      <c r="W1066" s="1">
        <f>Data!L1066</f>
        <v>925.45102378295314</v>
      </c>
      <c r="X1066" s="1">
        <f t="shared" si="167"/>
        <v>48042887.745454542</v>
      </c>
      <c r="Y1066" s="100">
        <f t="shared" si="168"/>
        <v>938520.32727272692</v>
      </c>
      <c r="Z1066" s="100">
        <f t="shared" si="169"/>
        <v>7004341.3543999987</v>
      </c>
      <c r="AA1066" s="100">
        <f>'Innlegging av opplysninger'!$B$4*X1066</f>
        <v>6245575.4069090905</v>
      </c>
      <c r="AB1066" s="1"/>
      <c r="AC1066" s="1">
        <f>'Innlegging av opplysninger'!$B$5*X1066</f>
        <v>6293618.2946545454</v>
      </c>
      <c r="AD1066" s="1">
        <f>'Innlegging av opplysninger'!$B$5*Y1066</f>
        <v>122946.16287272723</v>
      </c>
      <c r="AE1066" s="1">
        <f>'Innlegging av opplysninger'!$B$5*Z1066</f>
        <v>917568.71742639982</v>
      </c>
      <c r="AF1066" s="1">
        <f>'Innlegging av opplysninger'!$B$5*AA1066</f>
        <v>818170.37830509094</v>
      </c>
      <c r="AG1066" s="1"/>
      <c r="AH1066" s="1">
        <f>'Innlegging av opplysninger'!$C$11*SUM(X1066:AG1066)</f>
        <v>2674577.8787172153</v>
      </c>
      <c r="AI1066" s="1">
        <f>'Innlegging av opplysninger'!$C$13*(((X1066+Z1066+AC1066+AE1066)*Data!M1066)+(Z1066+AE1066)*(1-Data!M1066)*1.8/12+Y1066+AD1066+AA1066+AB1066+AF1066+AG1066)</f>
        <v>510121.35670384968</v>
      </c>
      <c r="AJ1066" s="1">
        <f>'Innlegging av opplysninger'!$C$13*((X1066+Z1066+AC1066+AE1066)*(1-Data!M1066)-(Z1066+AE1066)*(1-Data!M1066)*1.8/12)</f>
        <v>3149827.3194354968</v>
      </c>
      <c r="AK1066" s="83">
        <f t="shared" si="164"/>
        <v>25993000</v>
      </c>
      <c r="AL1066" s="83">
        <f t="shared" si="165"/>
        <v>5188000</v>
      </c>
      <c r="AM1066" s="83">
        <f t="shared" si="166"/>
        <v>30381000</v>
      </c>
    </row>
    <row r="1067" spans="1:39">
      <c r="A1067" t="str">
        <f t="shared" si="160"/>
        <v>3405Samferdsel og teknikk</v>
      </c>
      <c r="B1067" s="6" t="str">
        <f>Data!A1067</f>
        <v>3405</v>
      </c>
      <c r="C1067" s="7" t="str">
        <f>Data!B1067</f>
        <v>Lillehammer kommune</v>
      </c>
      <c r="D1067" s="7" t="str">
        <f>Data!C1067</f>
        <v>Samferdsel og teknikk</v>
      </c>
      <c r="E1067" s="1">
        <f>Data!D1067</f>
        <v>129.74880000000002</v>
      </c>
      <c r="F1067" s="1">
        <f>Data!E1067+Data!F1067</f>
        <v>48898.118987099166</v>
      </c>
      <c r="G1067" s="1">
        <f>Data!G1067</f>
        <v>403.89647050142179</v>
      </c>
      <c r="H1067" s="1">
        <f t="shared" si="161"/>
        <v>69212424.663636357</v>
      </c>
      <c r="I1067" s="1">
        <f t="shared" si="162"/>
        <v>571691.80769230775</v>
      </c>
      <c r="J1067" s="1">
        <f t="shared" si="163"/>
        <v>8374093.9765594387</v>
      </c>
      <c r="K1067" s="1">
        <f>'Innlegging av opplysninger'!$B$4*H1067</f>
        <v>8997615.2062727269</v>
      </c>
      <c r="L1067" s="1"/>
      <c r="M1067" s="1">
        <f>'Innlegging av opplysninger'!$B$5*H1067</f>
        <v>9066827.6309363637</v>
      </c>
      <c r="N1067" s="1">
        <f>'Innlegging av opplysninger'!$B$5*I1067</f>
        <v>74891.626807692315</v>
      </c>
      <c r="O1067" s="1">
        <f>'Innlegging av opplysninger'!$B$5*J1067</f>
        <v>1097006.3109292865</v>
      </c>
      <c r="P1067" s="1">
        <f>'Innlegging av opplysninger'!$B$5*K1067</f>
        <v>1178687.5920217272</v>
      </c>
      <c r="Q1067" s="1"/>
      <c r="R1067" s="1">
        <f>'Innlegging av opplysninger'!$C$11*SUM(H1067:Q1067)</f>
        <v>3745783.0749645242</v>
      </c>
      <c r="S1067" s="1">
        <f>'Innlegging av opplysninger'!$C$13*(((H1067+J1067+M1067+O1067)*Data!H1067)+(J1067+O1067)*(1-Data!H1067)*1.8/12+I1067+N1067+K1067+L1067+P1067+Q1067)</f>
        <v>733741.2778013607</v>
      </c>
      <c r="T1067" s="1">
        <f>'Innlegging av opplysninger'!$C$13*((H1067+J1067+M1067+O1067)*(1-Data!H1067)-(J1067+O1067)*(1-Data!H1067)*1.8/12)</f>
        <v>4392067.1405711463</v>
      </c>
      <c r="U1067" s="1">
        <f>Data!I1067</f>
        <v>26.170200000000005</v>
      </c>
      <c r="V1067" s="1">
        <f>Data!J1067+Data!K1067</f>
        <v>50784.85717215253</v>
      </c>
      <c r="W1067" s="1">
        <f>Data!L1067</f>
        <v>75.101451269000606</v>
      </c>
      <c r="X1067" s="1">
        <f t="shared" si="167"/>
        <v>14498725.845454542</v>
      </c>
      <c r="Y1067" s="100">
        <f t="shared" si="168"/>
        <v>21440.945454545454</v>
      </c>
      <c r="Z1067" s="100">
        <f t="shared" si="169"/>
        <v>2076383.8510999994</v>
      </c>
      <c r="AA1067" s="100">
        <f>'Innlegging av opplysninger'!$B$4*X1067</f>
        <v>1884834.3599090904</v>
      </c>
      <c r="AB1067" s="1"/>
      <c r="AC1067" s="1">
        <f>'Innlegging av opplysninger'!$B$5*X1067</f>
        <v>1899333.0857545452</v>
      </c>
      <c r="AD1067" s="1">
        <f>'Innlegging av opplysninger'!$B$5*Y1067</f>
        <v>2808.7638545454547</v>
      </c>
      <c r="AE1067" s="1">
        <f>'Innlegging av opplysninger'!$B$5*Z1067</f>
        <v>272006.28449409991</v>
      </c>
      <c r="AF1067" s="1">
        <f>'Innlegging av opplysninger'!$B$5*AA1067</f>
        <v>246913.30114809086</v>
      </c>
      <c r="AG1067" s="1"/>
      <c r="AH1067" s="1">
        <f>'Innlegging av opplysninger'!$C$11*SUM(X1067:AG1067)</f>
        <v>794292.96461243927</v>
      </c>
      <c r="AI1067" s="1">
        <f>'Innlegging av opplysninger'!$C$13*(((X1067+Z1067+AC1067+AE1067)*Data!M1067)+(Z1067+AE1067)*(1-Data!M1067)*1.8/12+Y1067+AD1067+AA1067+AB1067+AF1067+AG1067)</f>
        <v>170392.47248726213</v>
      </c>
      <c r="AJ1067" s="1">
        <f>'Innlegging av opplysninger'!$C$13*((X1067+Z1067+AC1067+AE1067)*(1-Data!M1067)-(Z1067+AE1067)*(1-Data!M1067)*1.8/12)</f>
        <v>916534.74224554957</v>
      </c>
      <c r="AK1067" s="83">
        <f t="shared" si="164"/>
        <v>4540000</v>
      </c>
      <c r="AL1067" s="83">
        <f t="shared" si="165"/>
        <v>904000</v>
      </c>
      <c r="AM1067" s="83">
        <f t="shared" si="166"/>
        <v>5309000</v>
      </c>
    </row>
    <row r="1068" spans="1:39">
      <c r="A1068" t="str">
        <f t="shared" si="160"/>
        <v>3405Annet</v>
      </c>
      <c r="B1068" s="6" t="str">
        <f>Data!A1068</f>
        <v>3405</v>
      </c>
      <c r="C1068" s="7" t="str">
        <f>Data!B1068</f>
        <v>Lillehammer kommune</v>
      </c>
      <c r="D1068" s="7" t="str">
        <f>Data!C1068</f>
        <v>Annet</v>
      </c>
      <c r="E1068" s="1">
        <f>Data!D1068</f>
        <v>113.91069999999999</v>
      </c>
      <c r="F1068" s="1">
        <f>Data!E1068+Data!F1068</f>
        <v>47903.847304657669</v>
      </c>
      <c r="G1068" s="1">
        <f>Data!G1068</f>
        <v>214.77394134177044</v>
      </c>
      <c r="H1068" s="1">
        <f t="shared" si="161"/>
        <v>59528299.409090921</v>
      </c>
      <c r="I1068" s="1">
        <f t="shared" si="162"/>
        <v>266891.45454545465</v>
      </c>
      <c r="J1068" s="1">
        <f t="shared" si="163"/>
        <v>7175422.9036363643</v>
      </c>
      <c r="K1068" s="1">
        <f>'Innlegging av opplysninger'!$B$4*H1068</f>
        <v>7738678.9231818197</v>
      </c>
      <c r="L1068" s="1"/>
      <c r="M1068" s="1">
        <f>'Innlegging av opplysninger'!$B$5*H1068</f>
        <v>7798207.2225909112</v>
      </c>
      <c r="N1068" s="1">
        <f>'Innlegging av opplysninger'!$B$5*I1068</f>
        <v>34962.78054545456</v>
      </c>
      <c r="O1068" s="1">
        <f>'Innlegging av opplysninger'!$B$5*J1068</f>
        <v>939980.40037636377</v>
      </c>
      <c r="P1068" s="1">
        <f>'Innlegging av opplysninger'!$B$5*K1068</f>
        <v>1013766.9389368184</v>
      </c>
      <c r="Q1068" s="1"/>
      <c r="R1068" s="1">
        <f>'Innlegging av opplysninger'!$C$11*SUM(H1068:Q1068)</f>
        <v>3210855.981250356</v>
      </c>
      <c r="S1068" s="1">
        <f>'Innlegging av opplysninger'!$C$13*(((H1068+J1068+M1068+O1068)*Data!H1068)+(J1068+O1068)*(1-Data!H1068)*1.8/12+I1068+N1068+K1068+L1068+P1068+Q1068)</f>
        <v>617936.23818393471</v>
      </c>
      <c r="T1068" s="1">
        <f>'Innlegging av opplysninger'!$C$13*((H1068+J1068+M1068+O1068)*(1-Data!H1068)-(J1068+O1068)*(1-Data!H1068)*1.8/12)</f>
        <v>3775866.6835270789</v>
      </c>
      <c r="U1068" s="1">
        <f>Data!I1068</f>
        <v>22.795900000000003</v>
      </c>
      <c r="V1068" s="1">
        <f>Data!J1068+Data!K1068</f>
        <v>48239.806500291706</v>
      </c>
      <c r="W1068" s="1">
        <f>Data!L1068</f>
        <v>437.13036116143689</v>
      </c>
      <c r="X1068" s="1">
        <f t="shared" si="167"/>
        <v>11996397.872727271</v>
      </c>
      <c r="Y1068" s="100">
        <f t="shared" si="168"/>
        <v>108706.6909090909</v>
      </c>
      <c r="Z1068" s="100">
        <f t="shared" si="169"/>
        <v>1731029.9525999997</v>
      </c>
      <c r="AA1068" s="100">
        <f>'Innlegging av opplysninger'!$B$4*X1068</f>
        <v>1559531.7234545453</v>
      </c>
      <c r="AB1068" s="1"/>
      <c r="AC1068" s="1">
        <f>'Innlegging av opplysninger'!$B$5*X1068</f>
        <v>1571528.1213272726</v>
      </c>
      <c r="AD1068" s="1">
        <f>'Innlegging av opplysninger'!$B$5*Y1068</f>
        <v>14240.576509090908</v>
      </c>
      <c r="AE1068" s="1">
        <f>'Innlegging av opplysninger'!$B$5*Z1068</f>
        <v>226764.92379059998</v>
      </c>
      <c r="AF1068" s="1">
        <f>'Innlegging av opplysninger'!$B$5*AA1068</f>
        <v>204298.65577254543</v>
      </c>
      <c r="AG1068" s="1"/>
      <c r="AH1068" s="1">
        <f>'Innlegging av opplysninger'!$C$11*SUM(X1068:AG1068)</f>
        <v>661674.94364943588</v>
      </c>
      <c r="AI1068" s="1">
        <f>'Innlegging av opplysninger'!$C$13*(((X1068+Z1068+AC1068+AE1068)*Data!M1068)+(Z1068+AE1068)*(1-Data!M1068)*1.8/12+Y1068+AD1068+AA1068+AB1068+AF1068+AG1068)</f>
        <v>118816.16577163056</v>
      </c>
      <c r="AJ1068" s="1">
        <f>'Innlegging av opplysninger'!$C$13*((X1068+Z1068+AC1068+AE1068)*(1-Data!M1068)-(Z1068+AE1068)*(1-Data!M1068)*1.8/12)</f>
        <v>786633.75711707096</v>
      </c>
      <c r="AK1068" s="83">
        <f t="shared" si="164"/>
        <v>3873000</v>
      </c>
      <c r="AL1068" s="83">
        <f t="shared" si="165"/>
        <v>737000</v>
      </c>
      <c r="AM1068" s="83">
        <f t="shared" si="166"/>
        <v>4563000</v>
      </c>
    </row>
    <row r="1069" spans="1:39">
      <c r="A1069" t="str">
        <f t="shared" si="160"/>
        <v>3407Alle</v>
      </c>
      <c r="B1069" s="6" t="str">
        <f>Data!A1069</f>
        <v>3407</v>
      </c>
      <c r="C1069" s="7" t="str">
        <f>Data!B1069</f>
        <v>Gjøvik kommune</v>
      </c>
      <c r="D1069" s="7" t="str">
        <f>Data!C1069</f>
        <v>Alle</v>
      </c>
      <c r="E1069" s="1">
        <f>Data!D1069</f>
        <v>1917.1988000000035</v>
      </c>
      <c r="F1069" s="1">
        <f>Data!E1069+Data!F1069</f>
        <v>46518.202195307094</v>
      </c>
      <c r="G1069" s="1">
        <f>Data!G1069</f>
        <v>547.81611411532447</v>
      </c>
      <c r="H1069" s="1">
        <f t="shared" si="161"/>
        <v>972923361.02182126</v>
      </c>
      <c r="I1069" s="1">
        <f t="shared" si="162"/>
        <v>11457517.053846164</v>
      </c>
      <c r="J1069" s="1">
        <f t="shared" si="163"/>
        <v>118125705.36908008</v>
      </c>
      <c r="K1069" s="1">
        <f>'Innlegging av opplysninger'!$B$4*H1069</f>
        <v>126480036.93283677</v>
      </c>
      <c r="L1069" s="1"/>
      <c r="M1069" s="1">
        <f>'Innlegging av opplysninger'!$B$5*H1069</f>
        <v>127452960.29385859</v>
      </c>
      <c r="N1069" s="1">
        <f>'Innlegging av opplysninger'!$B$5*I1069</f>
        <v>1500934.7340538476</v>
      </c>
      <c r="O1069" s="1">
        <f>'Innlegging av opplysninger'!$B$5*J1069</f>
        <v>15474467.403349491</v>
      </c>
      <c r="P1069" s="1">
        <f>'Innlegging av opplysninger'!$B$5*K1069</f>
        <v>16568884.838201618</v>
      </c>
      <c r="Q1069" s="1"/>
      <c r="R1069" s="1">
        <f>'Innlegging av opplysninger'!$C$11*SUM(H1069:Q1069)</f>
        <v>52819386.970587805</v>
      </c>
      <c r="S1069" s="1">
        <f>'Innlegging av opplysninger'!$C$13*(((H1069+J1069+M1069+O1069)*Data!H1069)+(J1069+O1069)*(1-Data!H1069)*1.8/12+I1069+N1069+K1069+L1069+P1069+Q1069)</f>
        <v>10132615.916205991</v>
      </c>
      <c r="T1069" s="1">
        <f>'Innlegging av opplysninger'!$C$13*((H1069+J1069+M1069+O1069)*(1-Data!H1069)-(J1069+O1069)*(1-Data!H1069)*1.8/12)</f>
        <v>62146545.201440491</v>
      </c>
      <c r="U1069" s="1">
        <f>Data!I1069</f>
        <v>238.44710000000003</v>
      </c>
      <c r="V1069" s="1">
        <f>Data!J1069+Data!K1069</f>
        <v>47985.894893109042</v>
      </c>
      <c r="W1069" s="1">
        <f>Data!L1069</f>
        <v>512.8418420689535</v>
      </c>
      <c r="X1069" s="1">
        <f t="shared" si="167"/>
        <v>124822881.57999995</v>
      </c>
      <c r="Y1069" s="100">
        <f t="shared" si="168"/>
        <v>1334025.2727272725</v>
      </c>
      <c r="Z1069" s="100">
        <f t="shared" si="169"/>
        <v>18040437.679939993</v>
      </c>
      <c r="AA1069" s="100">
        <f>'Innlegging av opplysninger'!$B$4*X1069</f>
        <v>16226974.605399994</v>
      </c>
      <c r="AB1069" s="1"/>
      <c r="AC1069" s="1">
        <f>'Innlegging av opplysninger'!$B$5*X1069</f>
        <v>16351797.486979995</v>
      </c>
      <c r="AD1069" s="1">
        <f>'Innlegging av opplysninger'!$B$5*Y1069</f>
        <v>174757.31072727271</v>
      </c>
      <c r="AE1069" s="1">
        <f>'Innlegging av opplysninger'!$B$5*Z1069</f>
        <v>2363297.336072139</v>
      </c>
      <c r="AF1069" s="1">
        <f>'Innlegging av opplysninger'!$B$5*AA1069</f>
        <v>2125733.6733073993</v>
      </c>
      <c r="AG1069" s="1"/>
      <c r="AH1069" s="1">
        <f>'Innlegging av opplysninger'!$C$11*SUM(X1069:AG1069)</f>
        <v>6894716.3879158525</v>
      </c>
      <c r="AI1069" s="1">
        <f>'Innlegging av opplysninger'!$C$13*(((X1069+Z1069+AC1069+AE1069)*Data!M1069)+(Z1069+AE1069)*(1-Data!M1069)*1.8/12+Y1069+AD1069+AA1069+AB1069+AF1069+AG1069)</f>
        <v>1385568.1935869055</v>
      </c>
      <c r="AJ1069" s="1">
        <f>'Innlegging av opplysninger'!$C$13*((X1069+Z1069+AC1069+AE1069)*(1-Data!M1069)-(Z1069+AE1069)*(1-Data!M1069)*1.8/12)</f>
        <v>8049306.8635611041</v>
      </c>
      <c r="AK1069" s="83">
        <f t="shared" si="164"/>
        <v>59714000</v>
      </c>
      <c r="AL1069" s="83">
        <f t="shared" si="165"/>
        <v>11518000</v>
      </c>
      <c r="AM1069" s="83">
        <f t="shared" si="166"/>
        <v>70196000</v>
      </c>
    </row>
    <row r="1070" spans="1:39">
      <c r="A1070" t="str">
        <f t="shared" si="160"/>
        <v>3407Administrasjon</v>
      </c>
      <c r="B1070" s="6" t="str">
        <f>Data!A1070</f>
        <v>3407</v>
      </c>
      <c r="C1070" s="7" t="str">
        <f>Data!B1070</f>
        <v>Gjøvik kommune</v>
      </c>
      <c r="D1070" s="7" t="str">
        <f>Data!C1070</f>
        <v>Administrasjon</v>
      </c>
      <c r="E1070" s="1">
        <f>Data!D1070</f>
        <v>85.037699999999973</v>
      </c>
      <c r="F1070" s="1">
        <f>Data!E1070+Data!F1070</f>
        <v>54053.73533346584</v>
      </c>
      <c r="G1070" s="1">
        <f>Data!G1070</f>
        <v>31.38431542715761</v>
      </c>
      <c r="H1070" s="1">
        <f t="shared" si="161"/>
        <v>50144785.409090906</v>
      </c>
      <c r="I1070" s="1">
        <f t="shared" si="162"/>
        <v>29114.727272727265</v>
      </c>
      <c r="J1070" s="1">
        <f t="shared" si="163"/>
        <v>6020868.0163636357</v>
      </c>
      <c r="K1070" s="1">
        <f>'Innlegging av opplysninger'!$B$4*H1070</f>
        <v>6518822.1031818185</v>
      </c>
      <c r="L1070" s="1"/>
      <c r="M1070" s="1">
        <f>'Innlegging av opplysninger'!$B$5*H1070</f>
        <v>6568966.8885909086</v>
      </c>
      <c r="N1070" s="1">
        <f>'Innlegging av opplysninger'!$B$5*I1070</f>
        <v>3814.0292727272717</v>
      </c>
      <c r="O1070" s="1">
        <f>'Innlegging av opplysninger'!$B$5*J1070</f>
        <v>788733.71014363633</v>
      </c>
      <c r="P1070" s="1">
        <f>'Innlegging av opplysninger'!$B$5*K1070</f>
        <v>853965.6955168182</v>
      </c>
      <c r="Q1070" s="1"/>
      <c r="R1070" s="1">
        <f>'Innlegging av opplysninger'!$C$11*SUM(H1070:Q1070)</f>
        <v>2695304.6820184607</v>
      </c>
      <c r="S1070" s="1">
        <f>'Innlegging av opplysninger'!$C$13*(((H1070+J1070+M1070+O1070)*Data!H1070)+(J1070+O1070)*(1-Data!H1070)*1.8/12+I1070+N1070+K1070+L1070+P1070+Q1070)</f>
        <v>785982.27468930802</v>
      </c>
      <c r="T1070" s="1">
        <f>'Innlegging av opplysninger'!$C$13*((H1070+J1070+M1070+O1070)*(1-Data!H1070)-(J1070+O1070)*(1-Data!H1070)*1.8/12)</f>
        <v>2902329.3954412169</v>
      </c>
      <c r="U1070" s="1">
        <f>Data!I1070</f>
        <v>19.900000000000002</v>
      </c>
      <c r="V1070" s="1">
        <f>Data!J1070+Data!K1070</f>
        <v>55364.107202680061</v>
      </c>
      <c r="W1070" s="1">
        <f>Data!L1070</f>
        <v>0</v>
      </c>
      <c r="X1070" s="1">
        <f t="shared" si="167"/>
        <v>12019044.363636363</v>
      </c>
      <c r="Y1070" s="100">
        <f t="shared" si="168"/>
        <v>0</v>
      </c>
      <c r="Z1070" s="100">
        <f t="shared" si="169"/>
        <v>1718723.3439999998</v>
      </c>
      <c r="AA1070" s="100">
        <f>'Innlegging av opplysninger'!$B$4*X1070</f>
        <v>1562475.7672727273</v>
      </c>
      <c r="AB1070" s="1"/>
      <c r="AC1070" s="1">
        <f>'Innlegging av opplysninger'!$B$5*X1070</f>
        <v>1574494.8116363636</v>
      </c>
      <c r="AD1070" s="1">
        <f>'Innlegging av opplysninger'!$B$5*Y1070</f>
        <v>0</v>
      </c>
      <c r="AE1070" s="1">
        <f>'Innlegging av opplysninger'!$B$5*Z1070</f>
        <v>225152.75806399999</v>
      </c>
      <c r="AF1070" s="1">
        <f>'Innlegging av opplysninger'!$B$5*AA1070</f>
        <v>204684.32551272729</v>
      </c>
      <c r="AG1070" s="1"/>
      <c r="AH1070" s="1">
        <f>'Innlegging av opplysninger'!$C$11*SUM(X1070:AG1070)</f>
        <v>657573.86406464293</v>
      </c>
      <c r="AI1070" s="1">
        <f>'Innlegging av opplysninger'!$C$13*(((X1070+Z1070+AC1070+AE1070)*Data!M1070)+(Z1070+AE1070)*(1-Data!M1070)*1.8/12+Y1070+AD1070+AA1070+AB1070+AF1070+AG1070)</f>
        <v>168454.40137701665</v>
      </c>
      <c r="AJ1070" s="1">
        <f>'Innlegging av opplysninger'!$C$13*((X1070+Z1070+AC1070+AE1070)*(1-Data!M1070)-(Z1070+AE1070)*(1-Data!M1070)*1.8/12)</f>
        <v>731383.51786933688</v>
      </c>
      <c r="AK1070" s="83">
        <f t="shared" si="164"/>
        <v>3353000</v>
      </c>
      <c r="AL1070" s="83">
        <f t="shared" si="165"/>
        <v>954000</v>
      </c>
      <c r="AM1070" s="83">
        <f t="shared" si="166"/>
        <v>3634000</v>
      </c>
    </row>
    <row r="1071" spans="1:39">
      <c r="A1071" t="str">
        <f t="shared" si="160"/>
        <v>3407Undervisning</v>
      </c>
      <c r="B1071" s="6" t="str">
        <f>Data!A1071</f>
        <v>3407</v>
      </c>
      <c r="C1071" s="7" t="str">
        <f>Data!B1071</f>
        <v>Gjøvik kommune</v>
      </c>
      <c r="D1071" s="7" t="str">
        <f>Data!C1071</f>
        <v>Undervisning</v>
      </c>
      <c r="E1071" s="1">
        <f>Data!D1071</f>
        <v>526.69719999999961</v>
      </c>
      <c r="F1071" s="1">
        <f>Data!E1071+Data!F1071</f>
        <v>47371.028398606737</v>
      </c>
      <c r="G1071" s="1">
        <f>Data!G1071</f>
        <v>1.7303300644089257</v>
      </c>
      <c r="H1071" s="1">
        <f t="shared" si="161"/>
        <v>272183869.29454511</v>
      </c>
      <c r="I1071" s="1">
        <f t="shared" si="162"/>
        <v>9942.1090909090908</v>
      </c>
      <c r="J1071" s="1">
        <f t="shared" si="163"/>
        <v>32663257.368436322</v>
      </c>
      <c r="K1071" s="1">
        <f>'Innlegging av opplysninger'!$B$4*H1071</f>
        <v>35383903.008290865</v>
      </c>
      <c r="L1071" s="1"/>
      <c r="M1071" s="1">
        <f>'Innlegging av opplysninger'!$B$5*H1071</f>
        <v>35656086.877585411</v>
      </c>
      <c r="N1071" s="1">
        <f>'Innlegging av opplysninger'!$B$5*I1071</f>
        <v>1302.416290909091</v>
      </c>
      <c r="O1071" s="1">
        <f>'Innlegging av opplysninger'!$B$5*J1071</f>
        <v>4278886.7152651586</v>
      </c>
      <c r="P1071" s="1">
        <f>'Innlegging av opplysninger'!$B$5*K1071</f>
        <v>4635291.2940861033</v>
      </c>
      <c r="Q1071" s="1"/>
      <c r="R1071" s="1">
        <f>'Innlegging av opplysninger'!$C$11*SUM(H1071:Q1071)</f>
        <v>14622876.485176453</v>
      </c>
      <c r="S1071" s="1">
        <f>'Innlegging av opplysninger'!$C$13*(((H1071+J1071+M1071+O1071)*Data!H1071)+(J1071+O1071)*(1-Data!H1071)*1.8/12+I1071+N1071+K1071+L1071+P1071+Q1071)</f>
        <v>2583803.9812109368</v>
      </c>
      <c r="T1071" s="1">
        <f>'Innlegging av opplysninger'!$C$13*((H1071+J1071+M1071+O1071)*(1-Data!H1071)-(J1071+O1071)*(1-Data!H1071)*1.8/12)</f>
        <v>17426448.051135786</v>
      </c>
      <c r="U1071" s="1">
        <f>Data!I1071</f>
        <v>50.20900000000001</v>
      </c>
      <c r="V1071" s="1">
        <f>Data!J1071+Data!K1071</f>
        <v>49656.862743731202</v>
      </c>
      <c r="W1071" s="1">
        <f>Data!L1071</f>
        <v>2.7957139158318225</v>
      </c>
      <c r="X1071" s="1">
        <f t="shared" si="167"/>
        <v>27198779.143636368</v>
      </c>
      <c r="Y1071" s="100">
        <f t="shared" si="168"/>
        <v>1531.3090909090909</v>
      </c>
      <c r="Z1071" s="100">
        <f t="shared" si="169"/>
        <v>3889644.3947400004</v>
      </c>
      <c r="AA1071" s="100">
        <f>'Innlegging av opplysninger'!$B$4*X1071</f>
        <v>3535841.288672728</v>
      </c>
      <c r="AB1071" s="1"/>
      <c r="AC1071" s="1">
        <f>'Innlegging av opplysninger'!$B$5*X1071</f>
        <v>3563040.0678163646</v>
      </c>
      <c r="AD1071" s="1">
        <f>'Innlegging av opplysninger'!$B$5*Y1071</f>
        <v>200.6014909090909</v>
      </c>
      <c r="AE1071" s="1">
        <f>'Innlegging av opplysninger'!$B$5*Z1071</f>
        <v>509543.41571094008</v>
      </c>
      <c r="AF1071" s="1">
        <f>'Innlegging av opplysninger'!$B$5*AA1071</f>
        <v>463195.20881612739</v>
      </c>
      <c r="AG1071" s="1"/>
      <c r="AH1071" s="1">
        <f>'Innlegging av opplysninger'!$C$11*SUM(X1071:AG1071)</f>
        <v>1488147.4663390249</v>
      </c>
      <c r="AI1071" s="1">
        <f>'Innlegging av opplysninger'!$C$13*(((X1071+Z1071+AC1071+AE1071)*Data!M1071)+(Z1071+AE1071)*(1-Data!M1071)*1.8/12+Y1071+AD1071+AA1071+AB1071+AF1071+AG1071)</f>
        <v>288055.6976242736</v>
      </c>
      <c r="AJ1071" s="1">
        <f>'Innlegging av opplysninger'!$C$13*((X1071+Z1071+AC1071+AE1071)*(1-Data!M1071)-(Z1071+AE1071)*(1-Data!M1071)*1.8/12)</f>
        <v>1748356.6247343919</v>
      </c>
      <c r="AK1071" s="83">
        <f t="shared" si="164"/>
        <v>16111000</v>
      </c>
      <c r="AL1071" s="83">
        <f t="shared" si="165"/>
        <v>2872000</v>
      </c>
      <c r="AM1071" s="83">
        <f t="shared" si="166"/>
        <v>19175000</v>
      </c>
    </row>
    <row r="1072" spans="1:39">
      <c r="A1072" t="str">
        <f t="shared" si="160"/>
        <v>3407Barnehager</v>
      </c>
      <c r="B1072" s="6" t="str">
        <f>Data!A1072</f>
        <v>3407</v>
      </c>
      <c r="C1072" s="7" t="str">
        <f>Data!B1072</f>
        <v>Gjøvik kommune</v>
      </c>
      <c r="D1072" s="7" t="str">
        <f>Data!C1072</f>
        <v>Barnehager</v>
      </c>
      <c r="E1072" s="1">
        <f>Data!D1072</f>
        <v>157.28220000000007</v>
      </c>
      <c r="F1072" s="1">
        <f>Data!E1072+Data!F1072</f>
        <v>41824.409130001128</v>
      </c>
      <c r="G1072" s="1">
        <f>Data!G1072</f>
        <v>0</v>
      </c>
      <c r="H1072" s="1">
        <f t="shared" si="161"/>
        <v>71762564.527272716</v>
      </c>
      <c r="I1072" s="1">
        <f t="shared" si="162"/>
        <v>0</v>
      </c>
      <c r="J1072" s="1">
        <f t="shared" si="163"/>
        <v>8611507.7432727255</v>
      </c>
      <c r="K1072" s="1">
        <f>'Innlegging av opplysninger'!$B$4*H1072</f>
        <v>9329133.3885454535</v>
      </c>
      <c r="L1072" s="1"/>
      <c r="M1072" s="1">
        <f>'Innlegging av opplysninger'!$B$5*H1072</f>
        <v>9400895.9530727267</v>
      </c>
      <c r="N1072" s="1">
        <f>'Innlegging av opplysninger'!$B$5*I1072</f>
        <v>0</v>
      </c>
      <c r="O1072" s="1">
        <f>'Innlegging av opplysninger'!$B$5*J1072</f>
        <v>1128107.5143687271</v>
      </c>
      <c r="P1072" s="1">
        <f>'Innlegging av opplysninger'!$B$5*K1072</f>
        <v>1222116.4738994546</v>
      </c>
      <c r="Q1072" s="1"/>
      <c r="R1072" s="1">
        <f>'Innlegging av opplysninger'!$C$11*SUM(H1072:Q1072)</f>
        <v>3855264.3728164085</v>
      </c>
      <c r="S1072" s="1">
        <f>'Innlegging av opplysninger'!$C$13*(((H1072+J1072+M1072+O1072)*Data!H1072)+(J1072+O1072)*(1-Data!H1072)*1.8/12+I1072+N1072+K1072+L1072+P1072+Q1072)</f>
        <v>639575.4792216986</v>
      </c>
      <c r="T1072" s="1">
        <f>'Innlegging av opplysninger'!$C$13*((H1072+J1072+M1072+O1072)*(1-Data!H1072)-(J1072+O1072)*(1-Data!H1072)*1.8/12)</f>
        <v>4636049.4520007549</v>
      </c>
      <c r="U1072" s="1">
        <f>Data!I1072</f>
        <v>16.861499999999999</v>
      </c>
      <c r="V1072" s="1">
        <f>Data!J1072+Data!K1072</f>
        <v>42570.009884450774</v>
      </c>
      <c r="W1072" s="1">
        <f>Data!L1072</f>
        <v>0</v>
      </c>
      <c r="X1072" s="1">
        <f t="shared" si="167"/>
        <v>7830482.418181818</v>
      </c>
      <c r="Y1072" s="100">
        <f t="shared" si="168"/>
        <v>0</v>
      </c>
      <c r="Z1072" s="100">
        <f t="shared" si="169"/>
        <v>1119758.9857999999</v>
      </c>
      <c r="AA1072" s="100">
        <f>'Innlegging av opplysninger'!$B$4*X1072</f>
        <v>1017962.7143636363</v>
      </c>
      <c r="AB1072" s="1"/>
      <c r="AC1072" s="1">
        <f>'Innlegging av opplysninger'!$B$5*X1072</f>
        <v>1025793.1967818182</v>
      </c>
      <c r="AD1072" s="1">
        <f>'Innlegging av opplysninger'!$B$5*Y1072</f>
        <v>0</v>
      </c>
      <c r="AE1072" s="1">
        <f>'Innlegging av opplysninger'!$B$5*Z1072</f>
        <v>146688.42713979998</v>
      </c>
      <c r="AF1072" s="1">
        <f>'Innlegging av opplysninger'!$B$5*AA1072</f>
        <v>133353.11558163638</v>
      </c>
      <c r="AG1072" s="1"/>
      <c r="AH1072" s="1">
        <f>'Innlegging av opplysninger'!$C$11*SUM(X1072:AG1072)</f>
        <v>428413.47659825097</v>
      </c>
      <c r="AI1072" s="1">
        <f>'Innlegging av opplysninger'!$C$13*(((X1072+Z1072+AC1072+AE1072)*Data!M1072)+(Z1072+AE1072)*(1-Data!M1072)*1.8/12+Y1072+AD1072+AA1072+AB1072+AF1072+AG1072)</f>
        <v>70594.486562636259</v>
      </c>
      <c r="AJ1072" s="1">
        <f>'Innlegging av opplysninger'!$C$13*((X1072+Z1072+AC1072+AE1072)*(1-Data!M1072)-(Z1072+AE1072)*(1-Data!M1072)*1.8/12)</f>
        <v>515655.53404549655</v>
      </c>
      <c r="AK1072" s="83">
        <f t="shared" si="164"/>
        <v>4284000</v>
      </c>
      <c r="AL1072" s="83">
        <f t="shared" si="165"/>
        <v>710000</v>
      </c>
      <c r="AM1072" s="83">
        <f t="shared" si="166"/>
        <v>5152000</v>
      </c>
    </row>
    <row r="1073" spans="1:39">
      <c r="A1073" t="str">
        <f t="shared" si="160"/>
        <v>3407Helse/pleie/omsorg</v>
      </c>
      <c r="B1073" s="6" t="str">
        <f>Data!A1073</f>
        <v>3407</v>
      </c>
      <c r="C1073" s="7" t="str">
        <f>Data!B1073</f>
        <v>Gjøvik kommune</v>
      </c>
      <c r="D1073" s="7" t="str">
        <f>Data!C1073</f>
        <v>Helse/pleie/omsorg</v>
      </c>
      <c r="E1073" s="1">
        <f>Data!D1073</f>
        <v>953.14319999999827</v>
      </c>
      <c r="F1073" s="1">
        <f>Data!E1073+Data!F1073</f>
        <v>45984.012539598902</v>
      </c>
      <c r="G1073" s="1">
        <f>Data!G1073</f>
        <v>1040.3161560613362</v>
      </c>
      <c r="H1073" s="1">
        <f t="shared" si="161"/>
        <v>478138351.20909095</v>
      </c>
      <c r="I1073" s="1">
        <f t="shared" si="162"/>
        <v>10817130.218181811</v>
      </c>
      <c r="J1073" s="1">
        <f t="shared" si="163"/>
        <v>58674657.771272726</v>
      </c>
      <c r="K1073" s="1">
        <f>'Innlegging av opplysninger'!$B$4*H1073</f>
        <v>62157985.657181822</v>
      </c>
      <c r="L1073" s="1"/>
      <c r="M1073" s="1">
        <f>'Innlegging av opplysninger'!$B$5*H1073</f>
        <v>62636124.008390918</v>
      </c>
      <c r="N1073" s="1">
        <f>'Innlegging av opplysninger'!$B$5*I1073</f>
        <v>1417044.0585818174</v>
      </c>
      <c r="O1073" s="1">
        <f>'Innlegging av opplysninger'!$B$5*J1073</f>
        <v>7686380.1680367272</v>
      </c>
      <c r="P1073" s="1">
        <f>'Innlegging av opplysninger'!$B$5*K1073</f>
        <v>8142696.1210908191</v>
      </c>
      <c r="Q1073" s="1"/>
      <c r="R1073" s="1">
        <f>'Innlegging av opplysninger'!$C$11*SUM(H1073:Q1073)</f>
        <v>26207474.030049443</v>
      </c>
      <c r="S1073" s="1">
        <f>'Innlegging av opplysninger'!$C$13*(((H1073+J1073+M1073+O1073)*Data!H1073)+(J1073+O1073)*(1-Data!H1073)*1.8/12+I1073+N1073+K1073+L1073+P1073+Q1073)</f>
        <v>5060710.4085670589</v>
      </c>
      <c r="T1073" s="1">
        <f>'Innlegging av opplysninger'!$C$13*((H1073+J1073+M1073+O1073)*(1-Data!H1073)-(J1073+O1073)*(1-Data!H1073)*1.8/12)</f>
        <v>30802148.790447973</v>
      </c>
      <c r="U1073" s="1">
        <f>Data!I1073</f>
        <v>121.24660000000002</v>
      </c>
      <c r="V1073" s="1">
        <f>Data!J1073+Data!K1073</f>
        <v>47218.440462110542</v>
      </c>
      <c r="W1073" s="1">
        <f>Data!L1073</f>
        <v>954.66371840529916</v>
      </c>
      <c r="X1073" s="1">
        <f t="shared" si="167"/>
        <v>62455367.599999987</v>
      </c>
      <c r="Y1073" s="100">
        <f t="shared" si="168"/>
        <v>1262724.3272727267</v>
      </c>
      <c r="Z1073" s="100">
        <f t="shared" si="169"/>
        <v>9111687.1455999967</v>
      </c>
      <c r="AA1073" s="100">
        <f>'Innlegging av opplysninger'!$B$4*X1073</f>
        <v>8119197.7879999988</v>
      </c>
      <c r="AB1073" s="1"/>
      <c r="AC1073" s="1">
        <f>'Innlegging av opplysninger'!$B$5*X1073</f>
        <v>8181653.1555999983</v>
      </c>
      <c r="AD1073" s="1">
        <f>'Innlegging av opplysninger'!$B$5*Y1073</f>
        <v>165416.88687272719</v>
      </c>
      <c r="AE1073" s="1">
        <f>'Innlegging av opplysninger'!$B$5*Z1073</f>
        <v>1193631.0160735997</v>
      </c>
      <c r="AF1073" s="1">
        <f>'Innlegging av opplysninger'!$B$5*AA1073</f>
        <v>1063614.9102279998</v>
      </c>
      <c r="AG1073" s="1"/>
      <c r="AH1073" s="1">
        <f>'Innlegging av opplysninger'!$C$11*SUM(X1073:AG1073)</f>
        <v>3479025.1275265873</v>
      </c>
      <c r="AI1073" s="1">
        <f>'Innlegging av opplysninger'!$C$13*(((X1073+Z1073+AC1073+AE1073)*Data!M1073)+(Z1073+AE1073)*(1-Data!M1073)*1.8/12+Y1073+AD1073+AA1073+AB1073+AF1073+AG1073)</f>
        <v>695724.50801038917</v>
      </c>
      <c r="AJ1073" s="1">
        <f>'Innlegging av opplysninger'!$C$13*((X1073+Z1073+AC1073+AE1073)*(1-Data!M1073)-(Z1073+AE1073)*(1-Data!M1073)*1.8/12)</f>
        <v>4065046.719131256</v>
      </c>
      <c r="AK1073" s="83">
        <f t="shared" si="164"/>
        <v>29686000</v>
      </c>
      <c r="AL1073" s="83">
        <f t="shared" si="165"/>
        <v>5756000</v>
      </c>
      <c r="AM1073" s="83">
        <f t="shared" si="166"/>
        <v>34867000</v>
      </c>
    </row>
    <row r="1074" spans="1:39">
      <c r="A1074" t="str">
        <f t="shared" si="160"/>
        <v>3407Samferdsel og teknikk</v>
      </c>
      <c r="B1074" s="6" t="str">
        <f>Data!A1074</f>
        <v>3407</v>
      </c>
      <c r="C1074" s="7" t="str">
        <f>Data!B1074</f>
        <v>Gjøvik kommune</v>
      </c>
      <c r="D1074" s="7" t="str">
        <f>Data!C1074</f>
        <v>Samferdsel og teknikk</v>
      </c>
      <c r="E1074" s="1">
        <f>Data!D1074</f>
        <v>124.01669999999999</v>
      </c>
      <c r="F1074" s="1">
        <f>Data!E1074+Data!F1074</f>
        <v>47647.279627125485</v>
      </c>
      <c r="G1074" s="1">
        <f>Data!G1074</f>
        <v>283.88464297601939</v>
      </c>
      <c r="H1074" s="1">
        <f t="shared" si="161"/>
        <v>64462455.090909079</v>
      </c>
      <c r="I1074" s="1">
        <f t="shared" si="162"/>
        <v>384070.21748251742</v>
      </c>
      <c r="J1074" s="1">
        <f t="shared" si="163"/>
        <v>7781583.037006991</v>
      </c>
      <c r="K1074" s="1">
        <f>'Innlegging av opplysninger'!$B$4*H1074</f>
        <v>8380119.1618181802</v>
      </c>
      <c r="L1074" s="1"/>
      <c r="M1074" s="1">
        <f>'Innlegging av opplysninger'!$B$5*H1074</f>
        <v>8444581.6169090904</v>
      </c>
      <c r="N1074" s="1">
        <f>'Innlegging av opplysninger'!$B$5*I1074</f>
        <v>50313.198490209783</v>
      </c>
      <c r="O1074" s="1">
        <f>'Innlegging av opplysninger'!$B$5*J1074</f>
        <v>1019387.3778479159</v>
      </c>
      <c r="P1074" s="1">
        <f>'Innlegging av opplysninger'!$B$5*K1074</f>
        <v>1097795.6101981816</v>
      </c>
      <c r="Q1074" s="1"/>
      <c r="R1074" s="1">
        <f>'Innlegging av opplysninger'!$C$11*SUM(H1074:Q1074)</f>
        <v>3481571.6018051617</v>
      </c>
      <c r="S1074" s="1">
        <f>'Innlegging av opplysninger'!$C$13*(((H1074+J1074+M1074+O1074)*Data!H1074)+(J1074+O1074)*(1-Data!H1074)*1.8/12+I1074+N1074+K1074+L1074+P1074+Q1074)</f>
        <v>697292.78946700727</v>
      </c>
      <c r="T1074" s="1">
        <f>'Innlegging av opplysninger'!$C$13*((H1074+J1074+M1074+O1074)*(1-Data!H1074)-(J1074+O1074)*(1-Data!H1074)*1.8/12)</f>
        <v>4066963.0866874238</v>
      </c>
      <c r="U1074" s="1">
        <f>Data!I1074</f>
        <v>13</v>
      </c>
      <c r="V1074" s="1">
        <f>Data!J1074+Data!K1074</f>
        <v>46435.801282051281</v>
      </c>
      <c r="W1074" s="1">
        <f>Data!L1074</f>
        <v>156.97076923076924</v>
      </c>
      <c r="X1074" s="1">
        <f t="shared" si="167"/>
        <v>6585440.9090909082</v>
      </c>
      <c r="Y1074" s="100">
        <f t="shared" si="168"/>
        <v>22261.30909090909</v>
      </c>
      <c r="Z1074" s="100">
        <f t="shared" si="169"/>
        <v>944901.41719999991</v>
      </c>
      <c r="AA1074" s="100">
        <f>'Innlegging av opplysninger'!$B$4*X1074</f>
        <v>856107.31818181812</v>
      </c>
      <c r="AB1074" s="1"/>
      <c r="AC1074" s="1">
        <f>'Innlegging av opplysninger'!$B$5*X1074</f>
        <v>862692.75909090904</v>
      </c>
      <c r="AD1074" s="1">
        <f>'Innlegging av opplysninger'!$B$5*Y1074</f>
        <v>2916.231490909091</v>
      </c>
      <c r="AE1074" s="1">
        <f>'Innlegging av opplysninger'!$B$5*Z1074</f>
        <v>123782.08565319999</v>
      </c>
      <c r="AF1074" s="1">
        <f>'Innlegging av opplysninger'!$B$5*AA1074</f>
        <v>112150.05868181818</v>
      </c>
      <c r="AG1074" s="1"/>
      <c r="AH1074" s="1">
        <f>'Innlegging av opplysninger'!$C$11*SUM(X1074:AG1074)</f>
        <v>361389.57936225797</v>
      </c>
      <c r="AI1074" s="1">
        <f>'Innlegging av opplysninger'!$C$13*(((X1074+Z1074+AC1074+AE1074)*Data!M1074)+(Z1074+AE1074)*(1-Data!M1074)*1.8/12+Y1074+AD1074+AA1074+AB1074+AF1074+AG1074)</f>
        <v>67230.956039303419</v>
      </c>
      <c r="AJ1074" s="1">
        <f>'Innlegging av opplysninger'!$C$13*((X1074+Z1074+AC1074+AE1074)*(1-Data!M1074)-(Z1074+AE1074)*(1-Data!M1074)*1.8/12)</f>
        <v>427302.15256168111</v>
      </c>
      <c r="AK1074" s="83">
        <f t="shared" si="164"/>
        <v>3843000</v>
      </c>
      <c r="AL1074" s="83">
        <f t="shared" si="165"/>
        <v>765000</v>
      </c>
      <c r="AM1074" s="83">
        <f t="shared" si="166"/>
        <v>4494000</v>
      </c>
    </row>
    <row r="1075" spans="1:39">
      <c r="A1075" t="str">
        <f t="shared" si="160"/>
        <v>3407Annet</v>
      </c>
      <c r="B1075" s="6" t="str">
        <f>Data!A1075</f>
        <v>3407</v>
      </c>
      <c r="C1075" s="7" t="str">
        <f>Data!B1075</f>
        <v>Gjøvik kommune</v>
      </c>
      <c r="D1075" s="7" t="str">
        <f>Data!C1075</f>
        <v>Annet</v>
      </c>
      <c r="E1075" s="1">
        <f>Data!D1075</f>
        <v>71.021799999999999</v>
      </c>
      <c r="F1075" s="1">
        <f>Data!E1075+Data!F1075</f>
        <v>46763.187547109934</v>
      </c>
      <c r="G1075" s="1">
        <f>Data!G1075</f>
        <v>280.41361948021591</v>
      </c>
      <c r="H1075" s="1">
        <f t="shared" si="161"/>
        <v>36231335.490909077</v>
      </c>
      <c r="I1075" s="1">
        <f t="shared" si="162"/>
        <v>217259.7818181818</v>
      </c>
      <c r="J1075" s="1">
        <f t="shared" si="163"/>
        <v>4373831.4327272708</v>
      </c>
      <c r="K1075" s="1">
        <f>'Innlegging av opplysninger'!$B$4*H1075</f>
        <v>4710073.6138181798</v>
      </c>
      <c r="L1075" s="1"/>
      <c r="M1075" s="1">
        <f>'Innlegging av opplysninger'!$B$5*H1075</f>
        <v>4746304.9493090892</v>
      </c>
      <c r="N1075" s="1">
        <f>'Innlegging av opplysninger'!$B$5*I1075</f>
        <v>28461.031418181818</v>
      </c>
      <c r="O1075" s="1">
        <f>'Innlegging av opplysninger'!$B$5*J1075</f>
        <v>572971.91768727254</v>
      </c>
      <c r="P1075" s="1">
        <f>'Innlegging av opplysninger'!$B$5*K1075</f>
        <v>617019.64341018163</v>
      </c>
      <c r="Q1075" s="1"/>
      <c r="R1075" s="1">
        <f>'Innlegging av opplysninger'!$C$11*SUM(H1075:Q1075)</f>
        <v>1956895.7987217028</v>
      </c>
      <c r="S1075" s="1">
        <f>'Innlegging av opplysninger'!$C$13*(((H1075+J1075+M1075+O1075)*Data!H1075)+(J1075+O1075)*(1-Data!H1075)*1.8/12+I1075+N1075+K1075+L1075+P1075+Q1075)</f>
        <v>364813.05682593986</v>
      </c>
      <c r="T1075" s="1">
        <f>'Innlegging av opplysninger'!$C$13*((H1075+J1075+M1075+O1075)*(1-Data!H1075)-(J1075+O1075)*(1-Data!H1075)*1.8/12)</f>
        <v>2313044.3519511265</v>
      </c>
      <c r="U1075" s="1">
        <f>Data!I1075</f>
        <v>17.23</v>
      </c>
      <c r="V1075" s="1">
        <f>Data!J1075+Data!K1075</f>
        <v>46465.195685819301</v>
      </c>
      <c r="W1075" s="1">
        <f>Data!L1075</f>
        <v>252.75275681950089</v>
      </c>
      <c r="X1075" s="1">
        <f t="shared" si="167"/>
        <v>8733767.1454545446</v>
      </c>
      <c r="Y1075" s="100">
        <f t="shared" si="168"/>
        <v>47508.327272727278</v>
      </c>
      <c r="Z1075" s="100">
        <f t="shared" si="169"/>
        <v>1255722.3925999999</v>
      </c>
      <c r="AA1075" s="100">
        <f>'Innlegging av opplysninger'!$B$4*X1075</f>
        <v>1135389.7289090909</v>
      </c>
      <c r="AB1075" s="1"/>
      <c r="AC1075" s="1">
        <f>'Innlegging av opplysninger'!$B$5*X1075</f>
        <v>1144123.4960545453</v>
      </c>
      <c r="AD1075" s="1">
        <f>'Innlegging av opplysninger'!$B$5*Y1075</f>
        <v>6223.5908727272736</v>
      </c>
      <c r="AE1075" s="1">
        <f>'Innlegging av opplysninger'!$B$5*Z1075</f>
        <v>164499.63343059999</v>
      </c>
      <c r="AF1075" s="1">
        <f>'Innlegging av opplysninger'!$B$5*AA1075</f>
        <v>148736.05448709091</v>
      </c>
      <c r="AG1075" s="1"/>
      <c r="AH1075" s="1">
        <f>'Innlegging av opplysninger'!$C$11*SUM(X1075:AG1075)</f>
        <v>480166.87402509036</v>
      </c>
      <c r="AI1075" s="1">
        <f>'Innlegging av opplysninger'!$C$13*(((X1075+Z1075+AC1075+AE1075)*Data!M1075)+(Z1075+AE1075)*(1-Data!M1075)*1.8/12+Y1075+AD1075+AA1075+AB1075+AF1075+AG1075)</f>
        <v>95434.776713141648</v>
      </c>
      <c r="AJ1075" s="1">
        <f>'Innlegging av opplysninger'!$C$13*((X1075+Z1075+AC1075+AE1075)*(1-Data!M1075)-(Z1075+AE1075)*(1-Data!M1075)*1.8/12)</f>
        <v>561635.68247908726</v>
      </c>
      <c r="AK1075" s="83">
        <f t="shared" si="164"/>
        <v>2437000</v>
      </c>
      <c r="AL1075" s="83">
        <f t="shared" si="165"/>
        <v>460000</v>
      </c>
      <c r="AM1075" s="83">
        <f t="shared" si="166"/>
        <v>2875000</v>
      </c>
    </row>
    <row r="1076" spans="1:39">
      <c r="A1076" t="str">
        <f t="shared" si="160"/>
        <v>3411Alle</v>
      </c>
      <c r="B1076" s="6" t="str">
        <f>Data!A1076</f>
        <v>3411</v>
      </c>
      <c r="C1076" s="7" t="str">
        <f>Data!B1076</f>
        <v>Ringsaker kommune</v>
      </c>
      <c r="D1076" s="7" t="str">
        <f>Data!C1076</f>
        <v>Alle</v>
      </c>
      <c r="E1076" s="1">
        <f>Data!D1076</f>
        <v>2216.3817766039297</v>
      </c>
      <c r="F1076" s="1">
        <f>Data!E1076+Data!F1076</f>
        <v>47085.206522916531</v>
      </c>
      <c r="G1076" s="1">
        <f>Data!G1076</f>
        <v>471.78950442474326</v>
      </c>
      <c r="H1076" s="1">
        <f t="shared" si="161"/>
        <v>1138459567.4729965</v>
      </c>
      <c r="I1076" s="1">
        <f t="shared" si="162"/>
        <v>11407261.745454544</v>
      </c>
      <c r="J1076" s="1">
        <f t="shared" si="163"/>
        <v>137984019.50621411</v>
      </c>
      <c r="K1076" s="1">
        <f>'Innlegging av opplysninger'!$B$4*H1076</f>
        <v>147999743.77148956</v>
      </c>
      <c r="L1076" s="1"/>
      <c r="M1076" s="1">
        <f>'Innlegging av opplysninger'!$B$5*H1076</f>
        <v>149138203.33896255</v>
      </c>
      <c r="N1076" s="1">
        <f>'Innlegging av opplysninger'!$B$5*I1076</f>
        <v>1494351.2886545453</v>
      </c>
      <c r="O1076" s="1">
        <f>'Innlegging av opplysninger'!$B$5*J1076</f>
        <v>18075906.555314049</v>
      </c>
      <c r="P1076" s="1">
        <f>'Innlegging av opplysninger'!$B$5*K1076</f>
        <v>19387966.434065133</v>
      </c>
      <c r="Q1076" s="1"/>
      <c r="R1076" s="1">
        <f>'Innlegging av opplysninger'!$C$11*SUM(H1076:Q1076)</f>
        <v>61709986.764299743</v>
      </c>
      <c r="S1076" s="1">
        <f>'Innlegging av opplysninger'!$C$13*(((H1076+J1076+M1076+O1076)*Data!H1076)+(J1076+O1076)*(1-Data!H1076)*1.8/12+I1076+N1076+K1076+L1076+P1076+Q1076)</f>
        <v>12044790.239312083</v>
      </c>
      <c r="T1076" s="1">
        <f>'Innlegging av opplysninger'!$C$13*((H1076+J1076+M1076+O1076)*(1-Data!H1076)-(J1076+O1076)*(1-Data!H1076)*1.8/12)</f>
        <v>72400454.806571767</v>
      </c>
      <c r="U1076" s="1">
        <f>Data!I1076</f>
        <v>284.67569999999984</v>
      </c>
      <c r="V1076" s="1">
        <f>Data!J1076+Data!K1076</f>
        <v>48105.308193528021</v>
      </c>
      <c r="W1076" s="1">
        <f>Data!L1076</f>
        <v>480.70615089380709</v>
      </c>
      <c r="X1076" s="1">
        <f t="shared" si="167"/>
        <v>149393588.54954526</v>
      </c>
      <c r="Y1076" s="100">
        <f t="shared" si="168"/>
        <v>1492858.4727272734</v>
      </c>
      <c r="Z1076" s="100">
        <f t="shared" si="169"/>
        <v>21576761.924184971</v>
      </c>
      <c r="AA1076" s="100">
        <f>'Innlegging av opplysninger'!$B$4*X1076</f>
        <v>19421166.511440884</v>
      </c>
      <c r="AB1076" s="1"/>
      <c r="AC1076" s="1">
        <f>'Innlegging av opplysninger'!$B$5*X1076</f>
        <v>19570560.099990431</v>
      </c>
      <c r="AD1076" s="1">
        <f>'Innlegging av opplysninger'!$B$5*Y1076</f>
        <v>195564.45992727281</v>
      </c>
      <c r="AE1076" s="1">
        <f>'Innlegging av opplysninger'!$B$5*Z1076</f>
        <v>2826555.8120682314</v>
      </c>
      <c r="AF1076" s="1">
        <f>'Innlegging av opplysninger'!$B$5*AA1076</f>
        <v>2544172.8129987558</v>
      </c>
      <c r="AG1076" s="1"/>
      <c r="AH1076" s="1">
        <f>'Innlegging av opplysninger'!$C$11*SUM(X1076:AG1076)</f>
        <v>8246806.6884295549</v>
      </c>
      <c r="AI1076" s="1">
        <f>'Innlegging av opplysninger'!$C$13*(((X1076+Z1076+AC1076+AE1076)*Data!M1076)+(Z1076+AE1076)*(1-Data!M1076)*1.8/12+Y1076+AD1076+AA1076+AB1076+AF1076+AG1076)</f>
        <v>1753732.2368528433</v>
      </c>
      <c r="AJ1076" s="1">
        <f>'Innlegging av opplysninger'!$C$13*((X1076+Z1076+AC1076+AE1076)*(1-Data!M1076)-(Z1076+AE1076)*(1-Data!M1076)*1.8/12)</f>
        <v>9531371.6525770761</v>
      </c>
      <c r="AK1076" s="83">
        <f t="shared" si="164"/>
        <v>69957000</v>
      </c>
      <c r="AL1076" s="83">
        <f t="shared" si="165"/>
        <v>13799000</v>
      </c>
      <c r="AM1076" s="83">
        <f t="shared" si="166"/>
        <v>81932000</v>
      </c>
    </row>
    <row r="1077" spans="1:39">
      <c r="A1077" t="str">
        <f t="shared" si="160"/>
        <v>3411Administrasjon</v>
      </c>
      <c r="B1077" s="6" t="str">
        <f>Data!A1077</f>
        <v>3411</v>
      </c>
      <c r="C1077" s="7" t="str">
        <f>Data!B1077</f>
        <v>Ringsaker kommune</v>
      </c>
      <c r="D1077" s="7" t="str">
        <f>Data!C1077</f>
        <v>Administrasjon</v>
      </c>
      <c r="E1077" s="1">
        <f>Data!D1077</f>
        <v>66.454499999999996</v>
      </c>
      <c r="F1077" s="1">
        <f>Data!E1077+Data!F1077</f>
        <v>63216.445964281316</v>
      </c>
      <c r="G1077" s="1">
        <f>Data!G1077</f>
        <v>0</v>
      </c>
      <c r="H1077" s="1">
        <f t="shared" si="161"/>
        <v>45829279.727272712</v>
      </c>
      <c r="I1077" s="1">
        <f t="shared" si="162"/>
        <v>0</v>
      </c>
      <c r="J1077" s="1">
        <f t="shared" si="163"/>
        <v>5499513.5672727255</v>
      </c>
      <c r="K1077" s="1">
        <f>'Innlegging av opplysninger'!$B$4*H1077</f>
        <v>5957806.3645454524</v>
      </c>
      <c r="L1077" s="1"/>
      <c r="M1077" s="1">
        <f>'Innlegging av opplysninger'!$B$5*H1077</f>
        <v>6003635.6442727251</v>
      </c>
      <c r="N1077" s="1">
        <f>'Innlegging av opplysninger'!$B$5*I1077</f>
        <v>0</v>
      </c>
      <c r="O1077" s="1">
        <f>'Innlegging av opplysninger'!$B$5*J1077</f>
        <v>720436.27731272706</v>
      </c>
      <c r="P1077" s="1">
        <f>'Innlegging av opplysninger'!$B$5*K1077</f>
        <v>780472.63375545433</v>
      </c>
      <c r="Q1077" s="1"/>
      <c r="R1077" s="1">
        <f>'Innlegging av opplysninger'!$C$11*SUM(H1077:Q1077)</f>
        <v>2462063.4801484076</v>
      </c>
      <c r="S1077" s="1">
        <f>'Innlegging av opplysninger'!$C$13*(((H1077+J1077+M1077+O1077)*Data!H1077)+(J1077+O1077)*(1-Data!H1077)*1.8/12+I1077+N1077+K1077+L1077+P1077+Q1077)</f>
        <v>865316.62242610438</v>
      </c>
      <c r="T1077" s="1">
        <f>'Innlegging av opplysninger'!$C$13*((H1077+J1077+M1077+O1077)*(1-Data!H1077)-(J1077+O1077)*(1-Data!H1077)*1.8/12)</f>
        <v>2503822.8767243484</v>
      </c>
      <c r="U1077" s="1">
        <f>Data!I1077</f>
        <v>13.58</v>
      </c>
      <c r="V1077" s="1">
        <f>Data!J1077+Data!K1077</f>
        <v>62213.874570446744</v>
      </c>
      <c r="W1077" s="1">
        <f>Data!L1077</f>
        <v>0</v>
      </c>
      <c r="X1077" s="1">
        <f t="shared" si="167"/>
        <v>9216702.7272727266</v>
      </c>
      <c r="Y1077" s="100">
        <f t="shared" si="168"/>
        <v>0</v>
      </c>
      <c r="Z1077" s="100">
        <f t="shared" si="169"/>
        <v>1317988.4899999998</v>
      </c>
      <c r="AA1077" s="100">
        <f>'Innlegging av opplysninger'!$B$4*X1077</f>
        <v>1198171.3545454545</v>
      </c>
      <c r="AB1077" s="1"/>
      <c r="AC1077" s="1">
        <f>'Innlegging av opplysninger'!$B$5*X1077</f>
        <v>1207388.0572727271</v>
      </c>
      <c r="AD1077" s="1">
        <f>'Innlegging av opplysninger'!$B$5*Y1077</f>
        <v>0</v>
      </c>
      <c r="AE1077" s="1">
        <f>'Innlegging av opplysninger'!$B$5*Z1077</f>
        <v>172656.49218999996</v>
      </c>
      <c r="AF1077" s="1">
        <f>'Innlegging av opplysninger'!$B$5*AA1077</f>
        <v>156960.44744545454</v>
      </c>
      <c r="AG1077" s="1"/>
      <c r="AH1077" s="1">
        <f>'Innlegging av opplysninger'!$C$11*SUM(X1077:AG1077)</f>
        <v>504254.96761160169</v>
      </c>
      <c r="AI1077" s="1">
        <f>'Innlegging av opplysninger'!$C$13*(((X1077+Z1077+AC1077+AE1077)*Data!M1077)+(Z1077+AE1077)*(1-Data!M1077)*1.8/12+Y1077+AD1077+AA1077+AB1077+AF1077+AG1077)</f>
        <v>214370.1896417994</v>
      </c>
      <c r="AJ1077" s="1">
        <f>'Innlegging av opplysninger'!$C$13*((X1077+Z1077+AC1077+AE1077)*(1-Data!M1077)-(Z1077+AE1077)*(1-Data!M1077)*1.8/12)</f>
        <v>475662.92393197137</v>
      </c>
      <c r="AK1077" s="83">
        <f t="shared" si="164"/>
        <v>2966000</v>
      </c>
      <c r="AL1077" s="83">
        <f t="shared" si="165"/>
        <v>1080000</v>
      </c>
      <c r="AM1077" s="83">
        <f t="shared" si="166"/>
        <v>2979000</v>
      </c>
    </row>
    <row r="1078" spans="1:39">
      <c r="A1078" t="str">
        <f t="shared" si="160"/>
        <v>3411Undervisning</v>
      </c>
      <c r="B1078" s="6" t="str">
        <f>Data!A1078</f>
        <v>3411</v>
      </c>
      <c r="C1078" s="7" t="str">
        <f>Data!B1078</f>
        <v>Ringsaker kommune</v>
      </c>
      <c r="D1078" s="7" t="str">
        <f>Data!C1078</f>
        <v>Undervisning</v>
      </c>
      <c r="E1078" s="1">
        <f>Data!D1078</f>
        <v>619.51739999999972</v>
      </c>
      <c r="F1078" s="1">
        <f>Data!E1078+Data!F1078</f>
        <v>48666.246845299735</v>
      </c>
      <c r="G1078" s="1">
        <f>Data!G1078</f>
        <v>10.019024485833656</v>
      </c>
      <c r="H1078" s="1">
        <f t="shared" si="161"/>
        <v>328904582.32754487</v>
      </c>
      <c r="I1078" s="1">
        <f t="shared" si="162"/>
        <v>67712.290909090909</v>
      </c>
      <c r="J1078" s="1">
        <f t="shared" si="163"/>
        <v>39476675.354214475</v>
      </c>
      <c r="K1078" s="1">
        <f>'Innlegging av opplysninger'!$B$4*H1078</f>
        <v>42757595.702580832</v>
      </c>
      <c r="L1078" s="1"/>
      <c r="M1078" s="1">
        <f>'Innlegging av opplysninger'!$B$5*H1078</f>
        <v>43086500.284908377</v>
      </c>
      <c r="N1078" s="1">
        <f>'Innlegging av opplysninger'!$B$5*I1078</f>
        <v>8870.3101090909095</v>
      </c>
      <c r="O1078" s="1">
        <f>'Innlegging av opplysninger'!$B$5*J1078</f>
        <v>5171444.4714020966</v>
      </c>
      <c r="P1078" s="1">
        <f>'Innlegging av opplysninger'!$B$5*K1078</f>
        <v>5601245.0370380888</v>
      </c>
      <c r="Q1078" s="1"/>
      <c r="R1078" s="1">
        <f>'Innlegging av opplysninger'!$C$11*SUM(H1078:Q1078)</f>
        <v>17672835.779590864</v>
      </c>
      <c r="S1078" s="1">
        <f>'Innlegging av opplysninger'!$C$13*(((H1078+J1078+M1078+O1078)*Data!H1078)+(J1078+O1078)*(1-Data!H1078)*1.8/12+I1078+N1078+K1078+L1078+P1078+Q1078)</f>
        <v>3208838.0998436166</v>
      </c>
      <c r="T1078" s="1">
        <f>'Innlegging av opplysninger'!$C$13*((H1078+J1078+M1078+O1078)*(1-Data!H1078)-(J1078+O1078)*(1-Data!H1078)*1.8/12)</f>
        <v>20975042.440649141</v>
      </c>
      <c r="U1078" s="1">
        <f>Data!I1078</f>
        <v>63.974000000000018</v>
      </c>
      <c r="V1078" s="1">
        <f>Data!J1078+Data!K1078</f>
        <v>49398.362925172725</v>
      </c>
      <c r="W1078" s="1">
        <f>Data!L1078</f>
        <v>12.081157970425483</v>
      </c>
      <c r="X1078" s="1">
        <f t="shared" si="167"/>
        <v>34475027.670272738</v>
      </c>
      <c r="Y1078" s="100">
        <f t="shared" si="168"/>
        <v>8431.4181818181823</v>
      </c>
      <c r="Z1078" s="100">
        <f t="shared" si="169"/>
        <v>4931134.6496490017</v>
      </c>
      <c r="AA1078" s="100">
        <f>'Innlegging av opplysninger'!$B$4*X1078</f>
        <v>4481753.5971354563</v>
      </c>
      <c r="AB1078" s="1"/>
      <c r="AC1078" s="1">
        <f>'Innlegging av opplysninger'!$B$5*X1078</f>
        <v>4516228.6248057289</v>
      </c>
      <c r="AD1078" s="1">
        <f>'Innlegging av opplysninger'!$B$5*Y1078</f>
        <v>1104.5157818181819</v>
      </c>
      <c r="AE1078" s="1">
        <f>'Innlegging av opplysninger'!$B$5*Z1078</f>
        <v>645978.63910401927</v>
      </c>
      <c r="AF1078" s="1">
        <f>'Innlegging av opplysninger'!$B$5*AA1078</f>
        <v>587109.7212247448</v>
      </c>
      <c r="AG1078" s="1"/>
      <c r="AH1078" s="1">
        <f>'Innlegging av opplysninger'!$C$11*SUM(X1078:AG1078)</f>
        <v>1886577.2157739024</v>
      </c>
      <c r="AI1078" s="1">
        <f>'Innlegging av opplysninger'!$C$13*(((X1078+Z1078+AC1078+AE1078)*Data!M1078)+(Z1078+AE1078)*(1-Data!M1078)*1.8/12+Y1078+AD1078+AA1078+AB1078+AF1078+AG1078)</f>
        <v>358959.67485965061</v>
      </c>
      <c r="AJ1078" s="1">
        <f>'Innlegging av opplysninger'!$C$13*((X1078+Z1078+AC1078+AE1078)*(1-Data!M1078)-(Z1078+AE1078)*(1-Data!M1078)*1.8/12)</f>
        <v>2222672.3046204257</v>
      </c>
      <c r="AK1078" s="83">
        <f t="shared" si="164"/>
        <v>19559000</v>
      </c>
      <c r="AL1078" s="83">
        <f t="shared" si="165"/>
        <v>3568000</v>
      </c>
      <c r="AM1078" s="83">
        <f t="shared" si="166"/>
        <v>23198000</v>
      </c>
    </row>
    <row r="1079" spans="1:39">
      <c r="A1079" t="str">
        <f t="shared" si="160"/>
        <v>3411Barnehager</v>
      </c>
      <c r="B1079" s="6" t="str">
        <f>Data!A1079</f>
        <v>3411</v>
      </c>
      <c r="C1079" s="7" t="str">
        <f>Data!B1079</f>
        <v>Ringsaker kommune</v>
      </c>
      <c r="D1079" s="7" t="str">
        <f>Data!C1079</f>
        <v>Barnehager</v>
      </c>
      <c r="E1079" s="1">
        <f>Data!D1079</f>
        <v>246.4772999999999</v>
      </c>
      <c r="F1079" s="1">
        <f>Data!E1079+Data!F1079</f>
        <v>41525.564487412536</v>
      </c>
      <c r="G1079" s="1">
        <f>Data!G1079</f>
        <v>4.5123830876109094</v>
      </c>
      <c r="H1079" s="1">
        <f t="shared" si="161"/>
        <v>111655734.71818167</v>
      </c>
      <c r="I1079" s="1">
        <f t="shared" si="162"/>
        <v>12133.090909090908</v>
      </c>
      <c r="J1079" s="1">
        <f t="shared" si="163"/>
        <v>13400144.137090892</v>
      </c>
      <c r="K1079" s="1">
        <f>'Innlegging av opplysninger'!$B$4*H1079</f>
        <v>14515245.513363618</v>
      </c>
      <c r="L1079" s="1"/>
      <c r="M1079" s="1">
        <f>'Innlegging av opplysninger'!$B$5*H1079</f>
        <v>14626901.2480818</v>
      </c>
      <c r="N1079" s="1">
        <f>'Innlegging av opplysninger'!$B$5*I1079</f>
        <v>1589.4349090909091</v>
      </c>
      <c r="O1079" s="1">
        <f>'Innlegging av opplysninger'!$B$5*J1079</f>
        <v>1755418.8819589068</v>
      </c>
      <c r="P1079" s="1">
        <f>'Innlegging av opplysninger'!$B$5*K1079</f>
        <v>1901497.162250634</v>
      </c>
      <c r="Q1079" s="1"/>
      <c r="R1079" s="1">
        <f>'Innlegging av opplysninger'!$C$11*SUM(H1079:Q1079)</f>
        <v>5999009.2390963379</v>
      </c>
      <c r="S1079" s="1">
        <f>'Innlegging av opplysninger'!$C$13*(((H1079+J1079+M1079+O1079)*Data!H1079)+(J1079+O1079)*(1-Data!H1079)*1.8/12+I1079+N1079+K1079+L1079+P1079+Q1079)</f>
        <v>1022959.8106988489</v>
      </c>
      <c r="T1079" s="1">
        <f>'Innlegging av opplysninger'!$C$13*((H1079+J1079+M1079+O1079)*(1-Data!H1079)-(J1079+O1079)*(1-Data!H1079)*1.8/12)</f>
        <v>7186210.7270119265</v>
      </c>
      <c r="U1079" s="1">
        <f>Data!I1079</f>
        <v>17.3446</v>
      </c>
      <c r="V1079" s="1">
        <f>Data!J1079+Data!K1079</f>
        <v>42154.881730721194</v>
      </c>
      <c r="W1079" s="1">
        <f>Data!L1079</f>
        <v>0</v>
      </c>
      <c r="X1079" s="1">
        <f t="shared" si="167"/>
        <v>7976286.1272727279</v>
      </c>
      <c r="Y1079" s="100">
        <f t="shared" si="168"/>
        <v>0</v>
      </c>
      <c r="Z1079" s="100">
        <f t="shared" si="169"/>
        <v>1140608.9162000001</v>
      </c>
      <c r="AA1079" s="100">
        <f>'Innlegging av opplysninger'!$B$4*X1079</f>
        <v>1036917.1965454547</v>
      </c>
      <c r="AB1079" s="1"/>
      <c r="AC1079" s="1">
        <f>'Innlegging av opplysninger'!$B$5*X1079</f>
        <v>1044893.4826727274</v>
      </c>
      <c r="AD1079" s="1">
        <f>'Innlegging av opplysninger'!$B$5*Y1079</f>
        <v>0</v>
      </c>
      <c r="AE1079" s="1">
        <f>'Innlegging av opplysninger'!$B$5*Z1079</f>
        <v>149419.76802220001</v>
      </c>
      <c r="AF1079" s="1">
        <f>'Innlegging av opplysninger'!$B$5*AA1079</f>
        <v>135836.15274745456</v>
      </c>
      <c r="AG1079" s="1"/>
      <c r="AH1079" s="1">
        <f>'Innlegging av opplysninger'!$C$11*SUM(X1079:AG1079)</f>
        <v>436390.54245150136</v>
      </c>
      <c r="AI1079" s="1">
        <f>'Innlegging av opplysninger'!$C$13*(((X1079+Z1079+AC1079+AE1079)*Data!M1079)+(Z1079+AE1079)*(1-Data!M1079)*1.8/12+Y1079+AD1079+AA1079+AB1079+AF1079+AG1079)</f>
        <v>71045.397900164433</v>
      </c>
      <c r="AJ1079" s="1">
        <f>'Innlegging av opplysninger'!$C$13*((X1079+Z1079+AC1079+AE1079)*(1-Data!M1079)-(Z1079+AE1079)*(1-Data!M1079)*1.8/12)</f>
        <v>526120.6075597849</v>
      </c>
      <c r="AK1079" s="83">
        <f t="shared" si="164"/>
        <v>6435000</v>
      </c>
      <c r="AL1079" s="83">
        <f t="shared" si="165"/>
        <v>1094000</v>
      </c>
      <c r="AM1079" s="83">
        <f t="shared" si="166"/>
        <v>7712000</v>
      </c>
    </row>
    <row r="1080" spans="1:39">
      <c r="A1080" t="str">
        <f t="shared" si="160"/>
        <v>3411Helse/pleie/omsorg</v>
      </c>
      <c r="B1080" s="6" t="str">
        <f>Data!A1080</f>
        <v>3411</v>
      </c>
      <c r="C1080" s="7" t="str">
        <f>Data!B1080</f>
        <v>Ringsaker kommune</v>
      </c>
      <c r="D1080" s="7" t="str">
        <f>Data!C1080</f>
        <v>Helse/pleie/omsorg</v>
      </c>
      <c r="E1080" s="1">
        <f>Data!D1080</f>
        <v>1107.8327897172221</v>
      </c>
      <c r="F1080" s="1">
        <f>Data!E1080+Data!F1080</f>
        <v>44958.68303175662</v>
      </c>
      <c r="G1080" s="1">
        <f>Data!G1080</f>
        <v>934.52344036888712</v>
      </c>
      <c r="H1080" s="1">
        <f t="shared" si="161"/>
        <v>543345853.5827266</v>
      </c>
      <c r="I1080" s="1">
        <f t="shared" si="162"/>
        <v>11294135.018181819</v>
      </c>
      <c r="J1080" s="1">
        <f t="shared" si="163"/>
        <v>66556798.632109009</v>
      </c>
      <c r="K1080" s="1">
        <f>'Innlegging av opplysninger'!$B$4*H1080</f>
        <v>70634960.965754464</v>
      </c>
      <c r="L1080" s="1"/>
      <c r="M1080" s="1">
        <f>'Innlegging av opplysninger'!$B$5*H1080</f>
        <v>71178306.819337189</v>
      </c>
      <c r="N1080" s="1">
        <f>'Innlegging av opplysninger'!$B$5*I1080</f>
        <v>1479531.6873818184</v>
      </c>
      <c r="O1080" s="1">
        <f>'Innlegging av opplysninger'!$B$5*J1080</f>
        <v>8718940.6208062805</v>
      </c>
      <c r="P1080" s="1">
        <f>'Innlegging av opplysninger'!$B$5*K1080</f>
        <v>9253179.8865138348</v>
      </c>
      <c r="Q1080" s="1"/>
      <c r="R1080" s="1">
        <f>'Innlegging av opplysninger'!$C$11*SUM(H1080:Q1080)</f>
        <v>29733544.874086823</v>
      </c>
      <c r="S1080" s="1">
        <f>'Innlegging av opplysninger'!$C$13*(((H1080+J1080+M1080+O1080)*Data!H1080)+(J1080+O1080)*(1-Data!H1080)*1.8/12+I1080+N1080+K1080+L1080+P1080+Q1080)</f>
        <v>5679961.1755789118</v>
      </c>
      <c r="T1080" s="1">
        <f>'Innlegging av opplysninger'!$C$13*((H1080+J1080+M1080+O1080)*(1-Data!H1080)-(J1080+O1080)*(1-Data!H1080)*1.8/12)</f>
        <v>35008047.59948726</v>
      </c>
      <c r="U1080" s="1">
        <f>Data!I1080</f>
        <v>149.25899999999993</v>
      </c>
      <c r="V1080" s="1">
        <f>Data!J1080+Data!K1080</f>
        <v>46248.376305169761</v>
      </c>
      <c r="W1080" s="1">
        <f>Data!L1080</f>
        <v>909.16152459818215</v>
      </c>
      <c r="X1080" s="1">
        <f t="shared" si="167"/>
        <v>75305306.170181781</v>
      </c>
      <c r="Y1080" s="100">
        <f t="shared" si="168"/>
        <v>1480369.5272727273</v>
      </c>
      <c r="Z1080" s="100">
        <f t="shared" si="169"/>
        <v>10980351.624735994</v>
      </c>
      <c r="AA1080" s="100">
        <f>'Innlegging av opplysninger'!$B$4*X1080</f>
        <v>9789689.8021236323</v>
      </c>
      <c r="AB1080" s="1"/>
      <c r="AC1080" s="1">
        <f>'Innlegging av opplysninger'!$B$5*X1080</f>
        <v>9864995.1082938146</v>
      </c>
      <c r="AD1080" s="1">
        <f>'Innlegging av opplysninger'!$B$5*Y1080</f>
        <v>193928.4080727273</v>
      </c>
      <c r="AE1080" s="1">
        <f>'Innlegging av opplysninger'!$B$5*Z1080</f>
        <v>1438426.0628404154</v>
      </c>
      <c r="AF1080" s="1">
        <f>'Innlegging av opplysninger'!$B$5*AA1080</f>
        <v>1282449.3640781958</v>
      </c>
      <c r="AG1080" s="1"/>
      <c r="AH1080" s="1">
        <f>'Innlegging av opplysninger'!$C$11*SUM(X1080:AG1080)</f>
        <v>4192749.610568773</v>
      </c>
      <c r="AI1080" s="1">
        <f>'Innlegging av opplysninger'!$C$13*(((X1080+Z1080+AC1080+AE1080)*Data!M1080)+(Z1080+AE1080)*(1-Data!M1080)*1.8/12+Y1080+AD1080+AA1080+AB1080+AF1080+AG1080)</f>
        <v>830620.92521512986</v>
      </c>
      <c r="AJ1080" s="1">
        <f>'Innlegging av opplysninger'!$C$13*((X1080+Z1080+AC1080+AE1080)*(1-Data!M1080)-(Z1080+AE1080)*(1-Data!M1080)*1.8/12)</f>
        <v>4906825.9103000332</v>
      </c>
      <c r="AK1080" s="83">
        <f t="shared" si="164"/>
        <v>33926000</v>
      </c>
      <c r="AL1080" s="83">
        <f t="shared" si="165"/>
        <v>6511000</v>
      </c>
      <c r="AM1080" s="83">
        <f t="shared" si="166"/>
        <v>39915000</v>
      </c>
    </row>
    <row r="1081" spans="1:39">
      <c r="A1081" t="str">
        <f t="shared" si="160"/>
        <v>3411Samferdsel og teknikk</v>
      </c>
      <c r="B1081" s="6" t="str">
        <f>Data!A1081</f>
        <v>3411</v>
      </c>
      <c r="C1081" s="7" t="str">
        <f>Data!B1081</f>
        <v>Ringsaker kommune</v>
      </c>
      <c r="D1081" s="7" t="str">
        <f>Data!C1081</f>
        <v>Samferdsel og teknikk</v>
      </c>
      <c r="E1081" s="1">
        <f>Data!D1081</f>
        <v>107.72008688670819</v>
      </c>
      <c r="F1081" s="1">
        <f>Data!E1081+Data!F1081</f>
        <v>62158.979050262358</v>
      </c>
      <c r="G1081" s="1">
        <f>Data!G1081</f>
        <v>14.856746278743239</v>
      </c>
      <c r="H1081" s="1">
        <f t="shared" si="161"/>
        <v>73044770.444545463</v>
      </c>
      <c r="I1081" s="1">
        <f t="shared" si="162"/>
        <v>17458.581818181821</v>
      </c>
      <c r="J1081" s="1">
        <f t="shared" si="163"/>
        <v>8767467.4831636362</v>
      </c>
      <c r="K1081" s="1">
        <f>'Innlegging av opplysninger'!$B$4*H1081</f>
        <v>9495820.1577909105</v>
      </c>
      <c r="L1081" s="1"/>
      <c r="M1081" s="1">
        <f>'Innlegging av opplysninger'!$B$5*H1081</f>
        <v>9568864.9282354563</v>
      </c>
      <c r="N1081" s="1">
        <f>'Innlegging av opplysninger'!$B$5*I1081</f>
        <v>2287.0742181818187</v>
      </c>
      <c r="O1081" s="1">
        <f>'Innlegging av opplysninger'!$B$5*J1081</f>
        <v>1148538.2402944365</v>
      </c>
      <c r="P1081" s="1">
        <f>'Innlegging av opplysninger'!$B$5*K1081</f>
        <v>1243952.4406706092</v>
      </c>
      <c r="Q1081" s="1"/>
      <c r="R1081" s="1">
        <f>'Innlegging av opplysninger'!$C$11*SUM(H1081:Q1081)</f>
        <v>3924988.0553280017</v>
      </c>
      <c r="S1081" s="1">
        <f>'Innlegging av opplysninger'!$C$13*(((H1081+J1081+M1081+O1081)*Data!H1081)+(J1081+O1081)*(1-Data!H1081)*1.8/12+I1081+N1081+K1081+L1081+P1081+Q1081)</f>
        <v>842129.87239121587</v>
      </c>
      <c r="T1081" s="1">
        <f>'Innlegging av opplysninger'!$C$13*((H1081+J1081+M1081+O1081)*(1-Data!H1081)-(J1081+O1081)*(1-Data!H1081)*1.8/12)</f>
        <v>4528906.4138471019</v>
      </c>
      <c r="U1081" s="1">
        <f>Data!I1081</f>
        <v>27.9573</v>
      </c>
      <c r="V1081" s="1">
        <f>Data!J1081+Data!K1081</f>
        <v>52266.101399872903</v>
      </c>
      <c r="W1081" s="1">
        <f>Data!L1081</f>
        <v>7.6749185364824211</v>
      </c>
      <c r="X1081" s="1">
        <f t="shared" si="167"/>
        <v>15940571.745454544</v>
      </c>
      <c r="Y1081" s="100">
        <f t="shared" si="168"/>
        <v>2340.7636363636361</v>
      </c>
      <c r="Z1081" s="100">
        <f t="shared" si="169"/>
        <v>2279836.4887999995</v>
      </c>
      <c r="AA1081" s="100">
        <f>'Innlegging av opplysninger'!$B$4*X1081</f>
        <v>2072274.3269090909</v>
      </c>
      <c r="AB1081" s="1"/>
      <c r="AC1081" s="1">
        <f>'Innlegging av opplysninger'!$B$5*X1081</f>
        <v>2088214.8986545454</v>
      </c>
      <c r="AD1081" s="1">
        <f>'Innlegging av opplysninger'!$B$5*Y1081</f>
        <v>306.64003636363634</v>
      </c>
      <c r="AE1081" s="1">
        <f>'Innlegging av opplysninger'!$B$5*Z1081</f>
        <v>298658.58003279992</v>
      </c>
      <c r="AF1081" s="1">
        <f>'Innlegging av opplysninger'!$B$5*AA1081</f>
        <v>271467.9368250909</v>
      </c>
      <c r="AG1081" s="1"/>
      <c r="AH1081" s="1">
        <f>'Innlegging av opplysninger'!$C$11*SUM(X1081:AG1081)</f>
        <v>872239.51245325431</v>
      </c>
      <c r="AI1081" s="1">
        <f>'Innlegging av opplysninger'!$C$13*(((X1081+Z1081+AC1081+AE1081)*Data!M1081)+(Z1081+AE1081)*(1-Data!M1081)*1.8/12+Y1081+AD1081+AA1081+AB1081+AF1081+AG1081)</f>
        <v>209489.3855032252</v>
      </c>
      <c r="AJ1081" s="1">
        <f>'Innlegging av opplysninger'!$C$13*((X1081+Z1081+AC1081+AE1081)*(1-Data!M1081)-(Z1081+AE1081)*(1-Data!M1081)*1.8/12)</f>
        <v>984101.52627491241</v>
      </c>
      <c r="AK1081" s="83">
        <f t="shared" si="164"/>
        <v>4797000</v>
      </c>
      <c r="AL1081" s="83">
        <f t="shared" si="165"/>
        <v>1052000</v>
      </c>
      <c r="AM1081" s="83">
        <f t="shared" si="166"/>
        <v>5513000</v>
      </c>
    </row>
    <row r="1082" spans="1:39">
      <c r="A1082" t="str">
        <f t="shared" si="160"/>
        <v>3411Annet</v>
      </c>
      <c r="B1082" s="6" t="str">
        <f>Data!A1082</f>
        <v>3411</v>
      </c>
      <c r="C1082" s="7" t="str">
        <f>Data!B1082</f>
        <v>Ringsaker kommune</v>
      </c>
      <c r="D1082" s="7" t="str">
        <f>Data!C1082</f>
        <v>Annet</v>
      </c>
      <c r="E1082" s="1">
        <f>Data!D1082</f>
        <v>68.379699999999985</v>
      </c>
      <c r="F1082" s="1">
        <f>Data!E1082+Data!F1082</f>
        <v>47830.083757801396</v>
      </c>
      <c r="G1082" s="1">
        <f>Data!G1082</f>
        <v>21.211265916639007</v>
      </c>
      <c r="H1082" s="1">
        <f t="shared" si="161"/>
        <v>35679346.67272725</v>
      </c>
      <c r="I1082" s="1">
        <f t="shared" si="162"/>
        <v>15822.763636363636</v>
      </c>
      <c r="J1082" s="1">
        <f t="shared" si="163"/>
        <v>4283420.3323636334</v>
      </c>
      <c r="K1082" s="1">
        <f>'Innlegging av opplysninger'!$B$4*H1082</f>
        <v>4638315.067454543</v>
      </c>
      <c r="L1082" s="1"/>
      <c r="M1082" s="1">
        <f>'Innlegging av opplysninger'!$B$5*H1082</f>
        <v>4673994.4141272698</v>
      </c>
      <c r="N1082" s="1">
        <f>'Innlegging av opplysninger'!$B$5*I1082</f>
        <v>2072.7820363636365</v>
      </c>
      <c r="O1082" s="1">
        <f>'Innlegging av opplysninger'!$B$5*J1082</f>
        <v>561128.06353963597</v>
      </c>
      <c r="P1082" s="1">
        <f>'Innlegging av opplysninger'!$B$5*K1082</f>
        <v>607619.27383654518</v>
      </c>
      <c r="Q1082" s="1"/>
      <c r="R1082" s="1">
        <f>'Innlegging av opplysninger'!$C$11*SUM(H1082:Q1082)</f>
        <v>1917545.336049421</v>
      </c>
      <c r="S1082" s="1">
        <f>'Innlegging av opplysninger'!$C$13*(((H1082+J1082+M1082+O1082)*Data!H1082)+(J1082+O1082)*(1-Data!H1082)*1.8/12+I1082+N1082+K1082+L1082+P1082+Q1082)</f>
        <v>424781.95710497437</v>
      </c>
      <c r="T1082" s="1">
        <f>'Innlegging av opplysninger'!$C$13*((H1082+J1082+M1082+O1082)*(1-Data!H1082)-(J1082+O1082)*(1-Data!H1082)*1.8/12)</f>
        <v>2199227.4501205492</v>
      </c>
      <c r="U1082" s="1">
        <f>Data!I1082</f>
        <v>12.5608</v>
      </c>
      <c r="V1082" s="1">
        <f>Data!J1082+Data!K1082</f>
        <v>47287.749187949805</v>
      </c>
      <c r="W1082" s="1">
        <f>Data!L1082</f>
        <v>12.528660594866569</v>
      </c>
      <c r="X1082" s="1">
        <f t="shared" si="167"/>
        <v>6479694.1090909075</v>
      </c>
      <c r="Y1082" s="100">
        <f t="shared" si="168"/>
        <v>1716.7636363636361</v>
      </c>
      <c r="Z1082" s="100">
        <f t="shared" si="169"/>
        <v>926841.75479999965</v>
      </c>
      <c r="AA1082" s="100">
        <f>'Innlegging av opplysninger'!$B$4*X1082</f>
        <v>842360.23418181797</v>
      </c>
      <c r="AB1082" s="1"/>
      <c r="AC1082" s="1">
        <f>'Innlegging av opplysninger'!$B$5*X1082</f>
        <v>848839.92829090892</v>
      </c>
      <c r="AD1082" s="1">
        <f>'Innlegging av opplysninger'!$B$5*Y1082</f>
        <v>224.89603636363634</v>
      </c>
      <c r="AE1082" s="1">
        <f>'Innlegging av opplysninger'!$B$5*Z1082</f>
        <v>121416.26987879995</v>
      </c>
      <c r="AF1082" s="1">
        <f>'Innlegging av opplysninger'!$B$5*AA1082</f>
        <v>110349.19067781816</v>
      </c>
      <c r="AG1082" s="1"/>
      <c r="AH1082" s="1">
        <f>'Innlegging av opplysninger'!$C$11*SUM(X1082:AG1082)</f>
        <v>354594.83957053319</v>
      </c>
      <c r="AI1082" s="1">
        <f>'Innlegging av opplysninger'!$C$13*(((X1082+Z1082+AC1082+AE1082)*Data!M1082)+(Z1082+AE1082)*(1-Data!M1082)*1.8/12+Y1082+AD1082+AA1082+AB1082+AF1082+AG1082)</f>
        <v>69039.568363408718</v>
      </c>
      <c r="AJ1082" s="1">
        <f>'Innlegging av opplysninger'!$C$13*((X1082+Z1082+AC1082+AE1082)*(1-Data!M1082)-(Z1082+AE1082)*(1-Data!M1082)*1.8/12)</f>
        <v>416195.47525942617</v>
      </c>
      <c r="AK1082" s="83">
        <f t="shared" si="164"/>
        <v>2272000</v>
      </c>
      <c r="AL1082" s="83">
        <f t="shared" si="165"/>
        <v>494000</v>
      </c>
      <c r="AM1082" s="83">
        <f t="shared" si="166"/>
        <v>2615000</v>
      </c>
    </row>
    <row r="1083" spans="1:39">
      <c r="A1083" t="str">
        <f t="shared" si="160"/>
        <v>3412Alle</v>
      </c>
      <c r="B1083" s="6" t="str">
        <f>Data!A1083</f>
        <v>3412</v>
      </c>
      <c r="C1083" s="7" t="str">
        <f>Data!B1083</f>
        <v>Løten kommune</v>
      </c>
      <c r="D1083" s="7" t="str">
        <f>Data!C1083</f>
        <v>Alle</v>
      </c>
      <c r="E1083" s="1">
        <f>Data!D1083</f>
        <v>416.33852966673908</v>
      </c>
      <c r="F1083" s="1">
        <f>Data!E1083+Data!F1083</f>
        <v>46178.055418562122</v>
      </c>
      <c r="G1083" s="1">
        <f>Data!G1083</f>
        <v>445.61535092249596</v>
      </c>
      <c r="H1083" s="1">
        <f t="shared" si="161"/>
        <v>209734949.40909103</v>
      </c>
      <c r="I1083" s="1">
        <f t="shared" si="162"/>
        <v>2023929.1636363629</v>
      </c>
      <c r="J1083" s="1">
        <f t="shared" si="163"/>
        <v>25411065.428727284</v>
      </c>
      <c r="K1083" s="1">
        <f>'Innlegging av opplysninger'!$B$4*H1083</f>
        <v>27265543.423181836</v>
      </c>
      <c r="L1083" s="1"/>
      <c r="M1083" s="1">
        <f>'Innlegging av opplysninger'!$B$5*H1083</f>
        <v>27475278.372590926</v>
      </c>
      <c r="N1083" s="1">
        <f>'Innlegging av opplysninger'!$B$5*I1083</f>
        <v>265134.72043636354</v>
      </c>
      <c r="O1083" s="1">
        <f>'Innlegging av opplysninger'!$B$5*J1083</f>
        <v>3328849.5711632743</v>
      </c>
      <c r="P1083" s="1">
        <f>'Innlegging av opplysninger'!$B$5*K1083</f>
        <v>3571786.1884368206</v>
      </c>
      <c r="Q1083" s="1"/>
      <c r="R1083" s="1">
        <f>'Innlegging av opplysninger'!$C$11*SUM(H1083:Q1083)</f>
        <v>11364908.378536025</v>
      </c>
      <c r="S1083" s="1">
        <f>'Innlegging av opplysninger'!$C$13*(((H1083+J1083+M1083+O1083)*Data!H1083)+(J1083+O1083)*(1-Data!H1083)*1.8/12+I1083+N1083+K1083+L1083+P1083+Q1083)</f>
        <v>2143012.4381414796</v>
      </c>
      <c r="T1083" s="1">
        <f>'Innlegging av opplysninger'!$C$13*((H1083+J1083+M1083+O1083)*(1-Data!H1083)-(J1083+O1083)*(1-Data!H1083)*1.8/12)</f>
        <v>13408967.448276242</v>
      </c>
      <c r="U1083" s="1">
        <f>Data!I1083</f>
        <v>64.674999999999983</v>
      </c>
      <c r="V1083" s="1">
        <f>Data!J1083+Data!K1083</f>
        <v>45999.355315036722</v>
      </c>
      <c r="W1083" s="1">
        <f>Data!L1083</f>
        <v>372.56559721685358</v>
      </c>
      <c r="X1083" s="1">
        <f t="shared" si="167"/>
        <v>32454636.054545444</v>
      </c>
      <c r="Y1083" s="100">
        <f t="shared" si="168"/>
        <v>262861.96363636362</v>
      </c>
      <c r="Z1083" s="100">
        <f t="shared" si="169"/>
        <v>4678602.2165999981</v>
      </c>
      <c r="AA1083" s="100">
        <f>'Innlegging av opplysninger'!$B$4*X1083</f>
        <v>4219102.6870909082</v>
      </c>
      <c r="AB1083" s="1"/>
      <c r="AC1083" s="1">
        <f>'Innlegging av opplysninger'!$B$5*X1083</f>
        <v>4251557.3231454529</v>
      </c>
      <c r="AD1083" s="1">
        <f>'Innlegging av opplysninger'!$B$5*Y1083</f>
        <v>34434.917236363639</v>
      </c>
      <c r="AE1083" s="1">
        <f>'Innlegging av opplysninger'!$B$5*Z1083</f>
        <v>612896.89037459972</v>
      </c>
      <c r="AF1083" s="1">
        <f>'Innlegging av opplysninger'!$B$5*AA1083</f>
        <v>552702.45200890896</v>
      </c>
      <c r="AG1083" s="1"/>
      <c r="AH1083" s="1">
        <f>'Innlegging av opplysninger'!$C$11*SUM(X1083:AG1083)</f>
        <v>1788538.1911762457</v>
      </c>
      <c r="AI1083" s="1">
        <f>'Innlegging av opplysninger'!$C$13*(((X1083+Z1083+AC1083+AE1083)*Data!M1083)+(Z1083+AE1083)*(1-Data!M1083)*1.8/12+Y1083+AD1083+AA1083+AB1083+AF1083+AG1083)</f>
        <v>325957.7474871435</v>
      </c>
      <c r="AJ1083" s="1">
        <f>'Innlegging av opplysninger'!$C$13*((X1083+Z1083+AC1083+AE1083)*(1-Data!M1083)-(Z1083+AE1083)*(1-Data!M1083)*1.8/12)</f>
        <v>2121515.5667540343</v>
      </c>
      <c r="AK1083" s="83">
        <f t="shared" si="164"/>
        <v>13153000</v>
      </c>
      <c r="AL1083" s="83">
        <f t="shared" si="165"/>
        <v>2469000</v>
      </c>
      <c r="AM1083" s="83">
        <f t="shared" si="166"/>
        <v>15530000</v>
      </c>
    </row>
    <row r="1084" spans="1:39">
      <c r="A1084" t="str">
        <f t="shared" si="160"/>
        <v>3412Administrasjon</v>
      </c>
      <c r="B1084" s="6" t="str">
        <f>Data!A1084</f>
        <v>3412</v>
      </c>
      <c r="C1084" s="7" t="str">
        <f>Data!B1084</f>
        <v>Løten kommune</v>
      </c>
      <c r="D1084" s="7" t="str">
        <f>Data!C1084</f>
        <v>Administrasjon</v>
      </c>
      <c r="E1084" s="1">
        <f>Data!D1084</f>
        <v>23.18</v>
      </c>
      <c r="F1084" s="1">
        <f>Data!E1084+Data!F1084</f>
        <v>56978.677739430546</v>
      </c>
      <c r="G1084" s="1">
        <f>Data!G1084</f>
        <v>0</v>
      </c>
      <c r="H1084" s="1">
        <f t="shared" si="161"/>
        <v>14408353.636363635</v>
      </c>
      <c r="I1084" s="1">
        <f t="shared" si="162"/>
        <v>0</v>
      </c>
      <c r="J1084" s="1">
        <f t="shared" si="163"/>
        <v>1729002.4363636361</v>
      </c>
      <c r="K1084" s="1">
        <f>'Innlegging av opplysninger'!$B$4*H1084</f>
        <v>1873085.9727272727</v>
      </c>
      <c r="L1084" s="1"/>
      <c r="M1084" s="1">
        <f>'Innlegging av opplysninger'!$B$5*H1084</f>
        <v>1887494.3263636362</v>
      </c>
      <c r="N1084" s="1">
        <f>'Innlegging av opplysninger'!$B$5*I1084</f>
        <v>0</v>
      </c>
      <c r="O1084" s="1">
        <f>'Innlegging av opplysninger'!$B$5*J1084</f>
        <v>226499.31916363633</v>
      </c>
      <c r="P1084" s="1">
        <f>'Innlegging av opplysninger'!$B$5*K1084</f>
        <v>245374.26242727274</v>
      </c>
      <c r="Q1084" s="1"/>
      <c r="R1084" s="1">
        <f>'Innlegging av opplysninger'!$C$11*SUM(H1084:Q1084)</f>
        <v>774052.77822954534</v>
      </c>
      <c r="S1084" s="1">
        <f>'Innlegging av opplysninger'!$C$13*(((H1084+J1084+M1084+O1084)*Data!H1084)+(J1084+O1084)*(1-Data!H1084)*1.8/12+I1084+N1084+K1084+L1084+P1084+Q1084)</f>
        <v>210667.36056798545</v>
      </c>
      <c r="T1084" s="1">
        <f>'Innlegging av opplysninger'!$C$13*((H1084+J1084+M1084+O1084)*(1-Data!H1084)-(J1084+O1084)*(1-Data!H1084)*1.8/12)</f>
        <v>848562.75700928713</v>
      </c>
      <c r="U1084" s="1">
        <f>Data!I1084</f>
        <v>5.8</v>
      </c>
      <c r="V1084" s="1">
        <f>Data!J1084+Data!K1084</f>
        <v>47829.166666666672</v>
      </c>
      <c r="W1084" s="1">
        <f>Data!L1084</f>
        <v>0</v>
      </c>
      <c r="X1084" s="1">
        <f t="shared" si="167"/>
        <v>3026281.8181818184</v>
      </c>
      <c r="Y1084" s="100">
        <f t="shared" si="168"/>
        <v>0</v>
      </c>
      <c r="Z1084" s="100">
        <f t="shared" si="169"/>
        <v>432758.3</v>
      </c>
      <c r="AA1084" s="100">
        <f>'Innlegging av opplysninger'!$B$4*X1084</f>
        <v>393416.63636363641</v>
      </c>
      <c r="AB1084" s="1"/>
      <c r="AC1084" s="1">
        <f>'Innlegging av opplysninger'!$B$5*X1084</f>
        <v>396442.91818181821</v>
      </c>
      <c r="AD1084" s="1">
        <f>'Innlegging av opplysninger'!$B$5*Y1084</f>
        <v>0</v>
      </c>
      <c r="AE1084" s="1">
        <f>'Innlegging av opplysninger'!$B$5*Z1084</f>
        <v>56691.337299999999</v>
      </c>
      <c r="AF1084" s="1">
        <f>'Innlegging av opplysninger'!$B$5*AA1084</f>
        <v>51537.579363636374</v>
      </c>
      <c r="AG1084" s="1"/>
      <c r="AH1084" s="1">
        <f>'Innlegging av opplysninger'!$C$11*SUM(X1084:AG1084)</f>
        <v>165570.88639685456</v>
      </c>
      <c r="AI1084" s="1">
        <f>'Innlegging av opplysninger'!$C$13*(((X1084+Z1084+AC1084+AE1084)*Data!M1084)+(Z1084+AE1084)*(1-Data!M1084)*1.8/12+Y1084+AD1084+AA1084+AB1084+AF1084+AG1084)</f>
        <v>41714.789859855271</v>
      </c>
      <c r="AJ1084" s="1">
        <f>'Innlegging av opplysninger'!$C$13*((X1084+Z1084+AC1084+AE1084)*(1-Data!M1084)-(Z1084+AE1084)*(1-Data!M1084)*1.8/12)</f>
        <v>184855.89678847196</v>
      </c>
      <c r="AK1084" s="83">
        <f t="shared" si="164"/>
        <v>940000</v>
      </c>
      <c r="AL1084" s="83">
        <f t="shared" si="165"/>
        <v>252000</v>
      </c>
      <c r="AM1084" s="83">
        <f t="shared" si="166"/>
        <v>1033000</v>
      </c>
    </row>
    <row r="1085" spans="1:39">
      <c r="A1085" t="str">
        <f t="shared" si="160"/>
        <v>3412Undervisning</v>
      </c>
      <c r="B1085" s="6" t="str">
        <f>Data!A1085</f>
        <v>3412</v>
      </c>
      <c r="C1085" s="7" t="str">
        <f>Data!B1085</f>
        <v>Løten kommune</v>
      </c>
      <c r="D1085" s="7" t="str">
        <f>Data!C1085</f>
        <v>Undervisning</v>
      </c>
      <c r="E1085" s="1">
        <f>Data!D1085</f>
        <v>131.23869999999999</v>
      </c>
      <c r="F1085" s="1">
        <f>Data!E1085+Data!F1085</f>
        <v>45614.729680853787</v>
      </c>
      <c r="G1085" s="1">
        <f>Data!G1085</f>
        <v>1.2409449346877104</v>
      </c>
      <c r="H1085" s="1">
        <f t="shared" si="161"/>
        <v>65306376.263636343</v>
      </c>
      <c r="I1085" s="1">
        <f t="shared" si="162"/>
        <v>1776.6545454545453</v>
      </c>
      <c r="J1085" s="1">
        <f t="shared" si="163"/>
        <v>7836978.3501818152</v>
      </c>
      <c r="K1085" s="1">
        <f>'Innlegging av opplysninger'!$B$4*H1085</f>
        <v>8489828.9142727256</v>
      </c>
      <c r="L1085" s="1"/>
      <c r="M1085" s="1">
        <f>'Innlegging av opplysninger'!$B$5*H1085</f>
        <v>8555135.2905363608</v>
      </c>
      <c r="N1085" s="1">
        <f>'Innlegging av opplysninger'!$B$5*I1085</f>
        <v>232.74174545454545</v>
      </c>
      <c r="O1085" s="1">
        <f>'Innlegging av opplysninger'!$B$5*J1085</f>
        <v>1026644.1638738179</v>
      </c>
      <c r="P1085" s="1">
        <f>'Innlegging av opplysninger'!$B$5*K1085</f>
        <v>1112167.587769727</v>
      </c>
      <c r="Q1085" s="1"/>
      <c r="R1085" s="1">
        <f>'Innlegging av opplysninger'!$C$11*SUM(H1085:Q1085)</f>
        <v>3508507.3187293448</v>
      </c>
      <c r="S1085" s="1">
        <f>'Innlegging av opplysninger'!$C$13*(((H1085+J1085+M1085+O1085)*Data!H1085)+(J1085+O1085)*(1-Data!H1085)*1.8/12+I1085+N1085+K1085+L1085+P1085+Q1085)</f>
        <v>602175.69060870737</v>
      </c>
      <c r="T1085" s="1">
        <f>'Innlegging av opplysninger'!$C$13*((H1085+J1085+M1085+O1085)*(1-Data!H1085)-(J1085+O1085)*(1-Data!H1085)*1.8/12)</f>
        <v>4198939.5876525007</v>
      </c>
      <c r="U1085" s="1">
        <f>Data!I1085</f>
        <v>19.170999999999999</v>
      </c>
      <c r="V1085" s="1">
        <f>Data!J1085+Data!K1085</f>
        <v>48965.503364456737</v>
      </c>
      <c r="W1085" s="1">
        <f>Data!L1085</f>
        <v>0</v>
      </c>
      <c r="X1085" s="1">
        <f t="shared" si="167"/>
        <v>10240556.345454546</v>
      </c>
      <c r="Y1085" s="100">
        <f t="shared" si="168"/>
        <v>0</v>
      </c>
      <c r="Z1085" s="100">
        <f t="shared" si="169"/>
        <v>1464399.5573999998</v>
      </c>
      <c r="AA1085" s="100">
        <f>'Innlegging av opplysninger'!$B$4*X1085</f>
        <v>1331272.324909091</v>
      </c>
      <c r="AB1085" s="1"/>
      <c r="AC1085" s="1">
        <f>'Innlegging av opplysninger'!$B$5*X1085</f>
        <v>1341512.8812545456</v>
      </c>
      <c r="AD1085" s="1">
        <f>'Innlegging av opplysninger'!$B$5*Y1085</f>
        <v>0</v>
      </c>
      <c r="AE1085" s="1">
        <f>'Innlegging av opplysninger'!$B$5*Z1085</f>
        <v>191836.34201939998</v>
      </c>
      <c r="AF1085" s="1">
        <f>'Innlegging av opplysninger'!$B$5*AA1085</f>
        <v>174396.67456309093</v>
      </c>
      <c r="AG1085" s="1"/>
      <c r="AH1085" s="1">
        <f>'Innlegging av opplysninger'!$C$11*SUM(X1085:AG1085)</f>
        <v>560271.01677282562</v>
      </c>
      <c r="AI1085" s="1">
        <f>'Innlegging av opplysninger'!$C$13*(((X1085+Z1085+AC1085+AE1085)*Data!M1085)+(Z1085+AE1085)*(1-Data!M1085)*1.8/12+Y1085+AD1085+AA1085+AB1085+AF1085+AG1085)</f>
        <v>91213.427988024778</v>
      </c>
      <c r="AJ1085" s="1">
        <f>'Innlegging av opplysninger'!$C$13*((X1085+Z1085+AC1085+AE1085)*(1-Data!M1085)-(Z1085+AE1085)*(1-Data!M1085)*1.8/12)</f>
        <v>675473.22654321021</v>
      </c>
      <c r="AK1085" s="83">
        <f t="shared" si="164"/>
        <v>4069000</v>
      </c>
      <c r="AL1085" s="83">
        <f t="shared" si="165"/>
        <v>693000</v>
      </c>
      <c r="AM1085" s="83">
        <f t="shared" si="166"/>
        <v>4874000</v>
      </c>
    </row>
    <row r="1086" spans="1:39">
      <c r="A1086" t="str">
        <f t="shared" si="160"/>
        <v>3412Barnehager</v>
      </c>
      <c r="B1086" s="6" t="str">
        <f>Data!A1086</f>
        <v>3412</v>
      </c>
      <c r="C1086" s="7" t="str">
        <f>Data!B1086</f>
        <v>Løten kommune</v>
      </c>
      <c r="D1086" s="7" t="str">
        <f>Data!C1086</f>
        <v>Barnehager</v>
      </c>
      <c r="E1086" s="1">
        <f>Data!D1086</f>
        <v>43.400000000000006</v>
      </c>
      <c r="F1086" s="1">
        <f>Data!E1086+Data!F1086</f>
        <v>41486.735791090607</v>
      </c>
      <c r="G1086" s="1">
        <f>Data!G1086</f>
        <v>0</v>
      </c>
      <c r="H1086" s="1">
        <f t="shared" si="161"/>
        <v>19642083.636363626</v>
      </c>
      <c r="I1086" s="1">
        <f t="shared" si="162"/>
        <v>0</v>
      </c>
      <c r="J1086" s="1">
        <f t="shared" si="163"/>
        <v>2357050.0363636347</v>
      </c>
      <c r="K1086" s="1">
        <f>'Innlegging av opplysninger'!$B$4*H1086</f>
        <v>2553470.8727272716</v>
      </c>
      <c r="L1086" s="1"/>
      <c r="M1086" s="1">
        <f>'Innlegging av opplysninger'!$B$5*H1086</f>
        <v>2573112.9563636351</v>
      </c>
      <c r="N1086" s="1">
        <f>'Innlegging av opplysninger'!$B$5*I1086</f>
        <v>0</v>
      </c>
      <c r="O1086" s="1">
        <f>'Innlegging av opplysninger'!$B$5*J1086</f>
        <v>308773.55476363614</v>
      </c>
      <c r="P1086" s="1">
        <f>'Innlegging av opplysninger'!$B$5*K1086</f>
        <v>334504.68432727258</v>
      </c>
      <c r="Q1086" s="1"/>
      <c r="R1086" s="1">
        <f>'Innlegging av opplysninger'!$C$11*SUM(H1086:Q1086)</f>
        <v>1055221.8381545448</v>
      </c>
      <c r="S1086" s="1">
        <f>'Innlegging av opplysninger'!$C$13*(((H1086+J1086+M1086+O1086)*Data!H1086)+(J1086+O1086)*(1-Data!H1086)*1.8/12+I1086+N1086+K1086+L1086+P1086+Q1086)</f>
        <v>170968.15297762901</v>
      </c>
      <c r="T1086" s="1">
        <f>'Innlegging av opplysninger'!$C$13*((H1086+J1086+M1086+O1086)*(1-Data!H1086)-(J1086+O1086)*(1-Data!H1086)*1.8/12)</f>
        <v>1273019.6255496431</v>
      </c>
      <c r="U1086" s="1">
        <f>Data!I1086</f>
        <v>8.5</v>
      </c>
      <c r="V1086" s="1">
        <f>Data!J1086+Data!K1086</f>
        <v>44076.705882352944</v>
      </c>
      <c r="W1086" s="1">
        <f>Data!L1086</f>
        <v>0</v>
      </c>
      <c r="X1086" s="1">
        <f t="shared" si="167"/>
        <v>4087112.7272727271</v>
      </c>
      <c r="Y1086" s="100">
        <f t="shared" si="168"/>
        <v>0</v>
      </c>
      <c r="Z1086" s="100">
        <f t="shared" si="169"/>
        <v>584457.11999999988</v>
      </c>
      <c r="AA1086" s="100">
        <f>'Innlegging av opplysninger'!$B$4*X1086</f>
        <v>531324.65454545454</v>
      </c>
      <c r="AB1086" s="1"/>
      <c r="AC1086" s="1">
        <f>'Innlegging av opplysninger'!$B$5*X1086</f>
        <v>535411.76727272721</v>
      </c>
      <c r="AD1086" s="1">
        <f>'Innlegging av opplysninger'!$B$5*Y1086</f>
        <v>0</v>
      </c>
      <c r="AE1086" s="1">
        <f>'Innlegging av opplysninger'!$B$5*Z1086</f>
        <v>76563.882719999994</v>
      </c>
      <c r="AF1086" s="1">
        <f>'Innlegging av opplysninger'!$B$5*AA1086</f>
        <v>69603.529745454551</v>
      </c>
      <c r="AG1086" s="1"/>
      <c r="AH1086" s="1">
        <f>'Innlegging av opplysninger'!$C$11*SUM(X1086:AG1086)</f>
        <v>223609.99989914181</v>
      </c>
      <c r="AI1086" s="1">
        <f>'Innlegging av opplysninger'!$C$13*(((X1086+Z1086+AC1086+AE1086)*Data!M1086)+(Z1086+AE1086)*(1-Data!M1086)*1.8/12+Y1086+AD1086+AA1086+AB1086+AF1086+AG1086)</f>
        <v>38151.465697076725</v>
      </c>
      <c r="AJ1086" s="1">
        <f>'Innlegging av opplysninger'!$C$13*((X1086+Z1086+AC1086+AE1086)*(1-Data!M1086)-(Z1086+AE1086)*(1-Data!M1086)*1.8/12)</f>
        <v>267841.16574385419</v>
      </c>
      <c r="AK1086" s="83">
        <f t="shared" si="164"/>
        <v>1279000</v>
      </c>
      <c r="AL1086" s="83">
        <f t="shared" si="165"/>
        <v>209000</v>
      </c>
      <c r="AM1086" s="83">
        <f t="shared" si="166"/>
        <v>1541000</v>
      </c>
    </row>
    <row r="1087" spans="1:39">
      <c r="A1087" t="str">
        <f t="shared" si="160"/>
        <v>3412Helse/pleie/omsorg</v>
      </c>
      <c r="B1087" s="6" t="str">
        <f>Data!A1087</f>
        <v>3412</v>
      </c>
      <c r="C1087" s="7" t="str">
        <f>Data!B1087</f>
        <v>Løten kommune</v>
      </c>
      <c r="D1087" s="7" t="str">
        <f>Data!C1087</f>
        <v>Helse/pleie/omsorg</v>
      </c>
      <c r="E1087" s="1">
        <f>Data!D1087</f>
        <v>201.36642966673929</v>
      </c>
      <c r="F1087" s="1">
        <f>Data!E1087+Data!F1087</f>
        <v>46225.680274703845</v>
      </c>
      <c r="G1087" s="1">
        <f>Data!G1087</f>
        <v>914.20516470728876</v>
      </c>
      <c r="H1087" s="1">
        <f t="shared" si="161"/>
        <v>101545093.0454545</v>
      </c>
      <c r="I1087" s="1">
        <f t="shared" si="162"/>
        <v>2008257.0545454551</v>
      </c>
      <c r="J1087" s="1">
        <f t="shared" si="163"/>
        <v>12426402.011999995</v>
      </c>
      <c r="K1087" s="1">
        <f>'Innlegging av opplysninger'!$B$4*H1087</f>
        <v>13200862.095909085</v>
      </c>
      <c r="L1087" s="1"/>
      <c r="M1087" s="1">
        <f>'Innlegging av opplysninger'!$B$5*H1087</f>
        <v>13302407.18895454</v>
      </c>
      <c r="N1087" s="1">
        <f>'Innlegging av opplysninger'!$B$5*I1087</f>
        <v>263081.67414545466</v>
      </c>
      <c r="O1087" s="1">
        <f>'Innlegging av opplysninger'!$B$5*J1087</f>
        <v>1627858.6635719994</v>
      </c>
      <c r="P1087" s="1">
        <f>'Innlegging av opplysninger'!$B$5*K1087</f>
        <v>1729312.9345640903</v>
      </c>
      <c r="Q1087" s="1"/>
      <c r="R1087" s="1">
        <f>'Innlegging av opplysninger'!$C$11*SUM(H1087:Q1087)</f>
        <v>5551924.4374275152</v>
      </c>
      <c r="S1087" s="1">
        <f>'Innlegging av opplysninger'!$C$13*(((H1087+J1087+M1087+O1087)*Data!H1087)+(J1087+O1087)*(1-Data!H1087)*1.8/12+I1087+N1087+K1087+L1087+P1087+Q1087)</f>
        <v>1074300.8269505452</v>
      </c>
      <c r="T1087" s="1">
        <f>'Innlegging av opplysninger'!$C$13*((H1087+J1087+M1087+O1087)*(1-Data!H1087)-(J1087+O1087)*(1-Data!H1087)*1.8/12)</f>
        <v>6523069.4558450002</v>
      </c>
      <c r="U1087" s="1">
        <f>Data!I1087</f>
        <v>21.178000000000001</v>
      </c>
      <c r="V1087" s="1">
        <f>Data!J1087+Data!K1087</f>
        <v>43771.182673843934</v>
      </c>
      <c r="W1087" s="1">
        <f>Data!L1087</f>
        <v>1137.7693833223157</v>
      </c>
      <c r="X1087" s="1">
        <f t="shared" si="167"/>
        <v>10112575.709090911</v>
      </c>
      <c r="Y1087" s="100">
        <f t="shared" si="168"/>
        <v>262861.96363636362</v>
      </c>
      <c r="Z1087" s="100">
        <f t="shared" si="169"/>
        <v>1483687.5872</v>
      </c>
      <c r="AA1087" s="100">
        <f>'Innlegging av opplysninger'!$B$4*X1087</f>
        <v>1314634.8421818186</v>
      </c>
      <c r="AB1087" s="1"/>
      <c r="AC1087" s="1">
        <f>'Innlegging av opplysninger'!$B$5*X1087</f>
        <v>1324747.4178909094</v>
      </c>
      <c r="AD1087" s="1">
        <f>'Innlegging av opplysninger'!$B$5*Y1087</f>
        <v>34434.917236363639</v>
      </c>
      <c r="AE1087" s="1">
        <f>'Innlegging av opplysninger'!$B$5*Z1087</f>
        <v>194363.07392319999</v>
      </c>
      <c r="AF1087" s="1">
        <f>'Innlegging av opplysninger'!$B$5*AA1087</f>
        <v>172217.16432581824</v>
      </c>
      <c r="AG1087" s="1"/>
      <c r="AH1087" s="1">
        <f>'Innlegging av opplysninger'!$C$11*SUM(X1087:AG1087)</f>
        <v>566181.86166844459</v>
      </c>
      <c r="AI1087" s="1">
        <f>'Innlegging av opplysninger'!$C$13*(((X1087+Z1087+AC1087+AE1087)*Data!M1087)+(Z1087+AE1087)*(1-Data!M1087)*1.8/12+Y1087+AD1087+AA1087+AB1087+AF1087+AG1087)</f>
        <v>105864.53730053989</v>
      </c>
      <c r="AJ1087" s="1">
        <f>'Innlegging av opplysninger'!$C$13*((X1087+Z1087+AC1087+AE1087)*(1-Data!M1087)-(Z1087+AE1087)*(1-Data!M1087)*1.8/12)</f>
        <v>668910.64182470017</v>
      </c>
      <c r="AK1087" s="83">
        <f t="shared" si="164"/>
        <v>6118000</v>
      </c>
      <c r="AL1087" s="83">
        <f t="shared" si="165"/>
        <v>1180000</v>
      </c>
      <c r="AM1087" s="83">
        <f t="shared" si="166"/>
        <v>7192000</v>
      </c>
    </row>
    <row r="1088" spans="1:39">
      <c r="A1088" t="str">
        <f t="shared" si="160"/>
        <v>3412Samferdsel og teknikk</v>
      </c>
      <c r="B1088" s="6" t="str">
        <f>Data!A1088</f>
        <v>3412</v>
      </c>
      <c r="C1088" s="7" t="str">
        <f>Data!B1088</f>
        <v>Løten kommune</v>
      </c>
      <c r="D1088" s="7" t="str">
        <f>Data!C1088</f>
        <v>Samferdsel og teknikk</v>
      </c>
      <c r="E1088" s="1">
        <f>Data!D1088</f>
        <v>10.8</v>
      </c>
      <c r="F1088" s="1">
        <f>Data!E1088+Data!F1088</f>
        <v>49096.604938271594</v>
      </c>
      <c r="G1088" s="1">
        <f>Data!G1088</f>
        <v>117.93981481481481</v>
      </c>
      <c r="H1088" s="1">
        <f t="shared" si="161"/>
        <v>5784472.7272727257</v>
      </c>
      <c r="I1088" s="1">
        <f t="shared" si="162"/>
        <v>13895.454545454544</v>
      </c>
      <c r="J1088" s="1">
        <f t="shared" si="163"/>
        <v>695804.18181818153</v>
      </c>
      <c r="K1088" s="1">
        <f>'Innlegging av opplysninger'!$B$4*H1088</f>
        <v>751981.45454545435</v>
      </c>
      <c r="L1088" s="1"/>
      <c r="M1088" s="1">
        <f>'Innlegging av opplysninger'!$B$5*H1088</f>
        <v>757765.92727272713</v>
      </c>
      <c r="N1088" s="1">
        <f>'Innlegging av opplysninger'!$B$5*I1088</f>
        <v>1820.3045454545454</v>
      </c>
      <c r="O1088" s="1">
        <f>'Innlegging av opplysninger'!$B$5*J1088</f>
        <v>91150.347818181777</v>
      </c>
      <c r="P1088" s="1">
        <f>'Innlegging av opplysninger'!$B$5*K1088</f>
        <v>98509.570545454524</v>
      </c>
      <c r="Q1088" s="1"/>
      <c r="R1088" s="1">
        <f>'Innlegging av opplysninger'!$C$11*SUM(H1088:Q1088)</f>
        <v>311425.19879781804</v>
      </c>
      <c r="S1088" s="1">
        <f>'Innlegging av opplysninger'!$C$13*(((H1088+J1088+M1088+O1088)*Data!H1088)+(J1088+O1088)*(1-Data!H1088)*1.8/12+I1088+N1088+K1088+L1088+P1088+Q1088)</f>
        <v>58319.906509515102</v>
      </c>
      <c r="T1088" s="1">
        <f>'Innlegging av opplysninger'!$C$13*((H1088+J1088+M1088+O1088)*(1-Data!H1088)-(J1088+O1088)*(1-Data!H1088)*1.8/12)</f>
        <v>367840.89184539387</v>
      </c>
      <c r="U1088" s="1">
        <f>Data!I1088</f>
        <v>6.8999999999999995</v>
      </c>
      <c r="V1088" s="1">
        <f>Data!J1088+Data!K1088</f>
        <v>46782.657004830922</v>
      </c>
      <c r="W1088" s="1">
        <f>Data!L1088</f>
        <v>0</v>
      </c>
      <c r="X1088" s="1">
        <f t="shared" si="167"/>
        <v>3521458.1818181816</v>
      </c>
      <c r="Y1088" s="100">
        <f t="shared" si="168"/>
        <v>0</v>
      </c>
      <c r="Z1088" s="100">
        <f t="shared" si="169"/>
        <v>503568.51999999996</v>
      </c>
      <c r="AA1088" s="100">
        <f>'Innlegging av opplysninger'!$B$4*X1088</f>
        <v>457789.56363636366</v>
      </c>
      <c r="AB1088" s="1"/>
      <c r="AC1088" s="1">
        <f>'Innlegging av opplysninger'!$B$5*X1088</f>
        <v>461311.02181818179</v>
      </c>
      <c r="AD1088" s="1">
        <f>'Innlegging av opplysninger'!$B$5*Y1088</f>
        <v>0</v>
      </c>
      <c r="AE1088" s="1">
        <f>'Innlegging av opplysninger'!$B$5*Z1088</f>
        <v>65967.476119999992</v>
      </c>
      <c r="AF1088" s="1">
        <f>'Innlegging av opplysninger'!$B$5*AA1088</f>
        <v>59970.432836363645</v>
      </c>
      <c r="AG1088" s="1"/>
      <c r="AH1088" s="1">
        <f>'Innlegging av opplysninger'!$C$11*SUM(X1088:AG1088)</f>
        <v>192662.47745670544</v>
      </c>
      <c r="AI1088" s="1">
        <f>'Innlegging av opplysninger'!$C$13*(((X1088+Z1088+AC1088+AE1088)*Data!M1088)+(Z1088+AE1088)*(1-Data!M1088)*1.8/12+Y1088+AD1088+AA1088+AB1088+AF1088+AG1088)</f>
        <v>35931.453364687644</v>
      </c>
      <c r="AJ1088" s="1">
        <f>'Innlegging av opplysninger'!$C$13*((X1088+Z1088+AC1088+AE1088)*(1-Data!M1088)-(Z1088+AE1088)*(1-Data!M1088)*1.8/12)</f>
        <v>227711.93683922506</v>
      </c>
      <c r="AK1088" s="83">
        <f t="shared" si="164"/>
        <v>504000</v>
      </c>
      <c r="AL1088" s="83">
        <f t="shared" si="165"/>
        <v>94000</v>
      </c>
      <c r="AM1088" s="83">
        <f t="shared" si="166"/>
        <v>596000</v>
      </c>
    </row>
    <row r="1089" spans="1:39">
      <c r="A1089" t="str">
        <f t="shared" si="160"/>
        <v>3412Annet</v>
      </c>
      <c r="B1089" s="6" t="str">
        <f>Data!A1089</f>
        <v>3412</v>
      </c>
      <c r="C1089" s="7" t="str">
        <f>Data!B1089</f>
        <v>Løten kommune</v>
      </c>
      <c r="D1089" s="7" t="str">
        <f>Data!C1089</f>
        <v>Annet</v>
      </c>
      <c r="E1089" s="1">
        <f>Data!D1089</f>
        <v>6.3533999999999997</v>
      </c>
      <c r="F1089" s="1">
        <f>Data!E1089+Data!F1089</f>
        <v>0</v>
      </c>
      <c r="G1089" s="1">
        <f>Data!G1089</f>
        <v>0</v>
      </c>
      <c r="H1089" s="1">
        <f t="shared" si="161"/>
        <v>0</v>
      </c>
      <c r="I1089" s="1">
        <f t="shared" si="162"/>
        <v>0</v>
      </c>
      <c r="J1089" s="1">
        <f t="shared" si="163"/>
        <v>0</v>
      </c>
      <c r="K1089" s="1">
        <f>'Innlegging av opplysninger'!$B$4*H1089</f>
        <v>0</v>
      </c>
      <c r="L1089" s="1"/>
      <c r="M1089" s="1">
        <f>'Innlegging av opplysninger'!$B$5*H1089</f>
        <v>0</v>
      </c>
      <c r="N1089" s="1">
        <f>'Innlegging av opplysninger'!$B$5*I1089</f>
        <v>0</v>
      </c>
      <c r="O1089" s="1">
        <f>'Innlegging av opplysninger'!$B$5*J1089</f>
        <v>0</v>
      </c>
      <c r="P1089" s="1">
        <f>'Innlegging av opplysninger'!$B$5*K1089</f>
        <v>0</v>
      </c>
      <c r="Q1089" s="1"/>
      <c r="R1089" s="1">
        <f>'Innlegging av opplysninger'!$C$11*SUM(H1089:Q1089)</f>
        <v>0</v>
      </c>
      <c r="S1089" s="1">
        <f>'Innlegging av opplysninger'!$C$13*(((H1089+J1089+M1089+O1089)*Data!H1089)+(J1089+O1089)*(1-Data!H1089)*1.8/12+I1089+N1089+K1089+L1089+P1089+Q1089)</f>
        <v>0</v>
      </c>
      <c r="T1089" s="1">
        <f>'Innlegging av opplysninger'!$C$13*((H1089+J1089+M1089+O1089)*(1-Data!H1089)-(J1089+O1089)*(1-Data!H1089)*1.8/12)</f>
        <v>0</v>
      </c>
      <c r="U1089" s="1">
        <f>Data!I1089</f>
        <v>0</v>
      </c>
      <c r="V1089" s="1">
        <f>Data!J1089+Data!K1089</f>
        <v>0</v>
      </c>
      <c r="W1089" s="1">
        <f>Data!L1089</f>
        <v>0</v>
      </c>
      <c r="X1089" s="1">
        <f t="shared" si="167"/>
        <v>0</v>
      </c>
      <c r="Y1089" s="100">
        <f t="shared" si="168"/>
        <v>0</v>
      </c>
      <c r="Z1089" s="100">
        <f t="shared" si="169"/>
        <v>0</v>
      </c>
      <c r="AA1089" s="100">
        <f>'Innlegging av opplysninger'!$B$4*X1089</f>
        <v>0</v>
      </c>
      <c r="AB1089" s="1"/>
      <c r="AC1089" s="1">
        <f>'Innlegging av opplysninger'!$B$5*X1089</f>
        <v>0</v>
      </c>
      <c r="AD1089" s="1">
        <f>'Innlegging av opplysninger'!$B$5*Y1089</f>
        <v>0</v>
      </c>
      <c r="AE1089" s="1">
        <f>'Innlegging av opplysninger'!$B$5*Z1089</f>
        <v>0</v>
      </c>
      <c r="AF1089" s="1">
        <f>'Innlegging av opplysninger'!$B$5*AA1089</f>
        <v>0</v>
      </c>
      <c r="AG1089" s="1"/>
      <c r="AH1089" s="1">
        <f>'Innlegging av opplysninger'!$C$11*SUM(X1089:AG1089)</f>
        <v>0</v>
      </c>
      <c r="AI1089" s="1">
        <f>'Innlegging av opplysninger'!$C$13*(((X1089+Z1089+AC1089+AE1089)*Data!M1089)+(Z1089+AE1089)*(1-Data!M1089)*1.8/12+Y1089+AD1089+AA1089+AB1089+AF1089+AG1089)</f>
        <v>0</v>
      </c>
      <c r="AJ1089" s="1">
        <f>'Innlegging av opplysninger'!$C$13*((X1089+Z1089+AC1089+AE1089)*(1-Data!M1089)-(Z1089+AE1089)*(1-Data!M1089)*1.8/12)</f>
        <v>0</v>
      </c>
      <c r="AK1089" s="83">
        <f t="shared" si="164"/>
        <v>0</v>
      </c>
      <c r="AL1089" s="83">
        <f t="shared" si="165"/>
        <v>0</v>
      </c>
      <c r="AM1089" s="83">
        <f t="shared" si="166"/>
        <v>0</v>
      </c>
    </row>
    <row r="1090" spans="1:39">
      <c r="A1090" t="str">
        <f t="shared" si="160"/>
        <v>3413Alle</v>
      </c>
      <c r="B1090" s="6" t="str">
        <f>Data!A1090</f>
        <v>3413</v>
      </c>
      <c r="C1090" s="7" t="str">
        <f>Data!B1090</f>
        <v>Stange kommune</v>
      </c>
      <c r="D1090" s="7" t="str">
        <f>Data!C1090</f>
        <v>Alle</v>
      </c>
      <c r="E1090" s="1">
        <f>Data!D1090</f>
        <v>1279.7997248516763</v>
      </c>
      <c r="F1090" s="1">
        <f>Data!E1090+Data!F1090</f>
        <v>45896.346102231721</v>
      </c>
      <c r="G1090" s="1">
        <f>Data!G1090</f>
        <v>533.70763154302267</v>
      </c>
      <c r="H1090" s="1">
        <f t="shared" si="161"/>
        <v>640779612.14545584</v>
      </c>
      <c r="I1090" s="1">
        <f t="shared" si="162"/>
        <v>7451333.2363636382</v>
      </c>
      <c r="J1090" s="1">
        <f t="shared" si="163"/>
        <v>77787713.445818335</v>
      </c>
      <c r="K1090" s="1">
        <f>'Innlegging av opplysninger'!$B$4*H1090</f>
        <v>83301349.578909263</v>
      </c>
      <c r="L1090" s="1"/>
      <c r="M1090" s="1">
        <f>'Innlegging av opplysninger'!$B$5*H1090</f>
        <v>83942129.191054717</v>
      </c>
      <c r="N1090" s="1">
        <f>'Innlegging av opplysninger'!$B$5*I1090</f>
        <v>976124.65396363661</v>
      </c>
      <c r="O1090" s="1">
        <f>'Innlegging av opplysninger'!$B$5*J1090</f>
        <v>10190190.461402202</v>
      </c>
      <c r="P1090" s="1">
        <f>'Innlegging av opplysninger'!$B$5*K1090</f>
        <v>10912476.794837113</v>
      </c>
      <c r="Q1090" s="1"/>
      <c r="R1090" s="1">
        <f>'Innlegging av opplysninger'!$C$11*SUM(H1090:Q1090)</f>
        <v>34782955.32129658</v>
      </c>
      <c r="S1090" s="1">
        <f>'Innlegging av opplysninger'!$C$13*(((H1090+J1090+M1090+O1090)*Data!H1090)+(J1090+O1090)*(1-Data!H1090)*1.8/12+I1090+N1090+K1090+L1090+P1090+Q1090)</f>
        <v>6834468.5691293096</v>
      </c>
      <c r="T1090" s="1">
        <f>'Innlegging av opplysninger'!$C$13*((H1090+J1090+M1090+O1090)*(1-Data!H1090)-(J1090+O1090)*(1-Data!H1090)*1.8/12)</f>
        <v>40763259.765276529</v>
      </c>
      <c r="U1090" s="1">
        <f>Data!I1090</f>
        <v>151.40006353042716</v>
      </c>
      <c r="V1090" s="1">
        <f>Data!J1090+Data!K1090</f>
        <v>46624.801334696989</v>
      </c>
      <c r="W1090" s="1">
        <f>Data!L1090</f>
        <v>499.54893172683597</v>
      </c>
      <c r="X1090" s="1">
        <f t="shared" si="167"/>
        <v>77007249.645454571</v>
      </c>
      <c r="Y1090" s="100">
        <f t="shared" si="168"/>
        <v>825073.52727272711</v>
      </c>
      <c r="Z1090" s="100">
        <f t="shared" si="169"/>
        <v>11130022.213700004</v>
      </c>
      <c r="AA1090" s="100">
        <f>'Innlegging av opplysninger'!$B$4*X1090</f>
        <v>10010942.453909095</v>
      </c>
      <c r="AB1090" s="1"/>
      <c r="AC1090" s="1">
        <f>'Innlegging av opplysninger'!$B$5*X1090</f>
        <v>10087949.703554548</v>
      </c>
      <c r="AD1090" s="1">
        <f>'Innlegging av opplysninger'!$B$5*Y1090</f>
        <v>108084.63207272725</v>
      </c>
      <c r="AE1090" s="1">
        <f>'Innlegging av opplysninger'!$B$5*Z1090</f>
        <v>1458032.9099947005</v>
      </c>
      <c r="AF1090" s="1">
        <f>'Innlegging av opplysninger'!$B$5*AA1090</f>
        <v>1311433.4614620917</v>
      </c>
      <c r="AG1090" s="1"/>
      <c r="AH1090" s="1">
        <f>'Innlegging av opplysninger'!$C$11*SUM(X1090:AG1090)</f>
        <v>4253673.9648019783</v>
      </c>
      <c r="AI1090" s="1">
        <f>'Innlegging av opplysninger'!$C$13*(((X1090+Z1090+AC1090+AE1090)*Data!M1090)+(Z1090+AE1090)*(1-Data!M1090)*1.8/12+Y1090+AD1090+AA1090+AB1090+AF1090+AG1090)</f>
        <v>835387.43483008596</v>
      </c>
      <c r="AJ1090" s="1">
        <f>'Innlegging av opplysninger'!$C$13*((X1090+Z1090+AC1090+AE1090)*(1-Data!M1090)-(Z1090+AE1090)*(1-Data!M1090)*1.8/12)</f>
        <v>4985429.5696357787</v>
      </c>
      <c r="AK1090" s="83">
        <f t="shared" si="164"/>
        <v>39037000</v>
      </c>
      <c r="AL1090" s="83">
        <f t="shared" si="165"/>
        <v>7670000</v>
      </c>
      <c r="AM1090" s="83">
        <f t="shared" si="166"/>
        <v>45749000</v>
      </c>
    </row>
    <row r="1091" spans="1:39">
      <c r="A1091" t="str">
        <f t="shared" si="160"/>
        <v>3413Administrasjon</v>
      </c>
      <c r="B1091" s="6" t="str">
        <f>Data!A1091</f>
        <v>3413</v>
      </c>
      <c r="C1091" s="7" t="str">
        <f>Data!B1091</f>
        <v>Stange kommune</v>
      </c>
      <c r="D1091" s="7" t="str">
        <f>Data!C1091</f>
        <v>Administrasjon</v>
      </c>
      <c r="E1091" s="1">
        <f>Data!D1091</f>
        <v>106.6435</v>
      </c>
      <c r="F1091" s="1">
        <f>Data!E1091+Data!F1091</f>
        <v>54586.839876160615</v>
      </c>
      <c r="G1091" s="1">
        <f>Data!G1091</f>
        <v>0</v>
      </c>
      <c r="H1091" s="1">
        <f t="shared" si="161"/>
        <v>63505436.272727281</v>
      </c>
      <c r="I1091" s="1">
        <f t="shared" si="162"/>
        <v>0</v>
      </c>
      <c r="J1091" s="1">
        <f t="shared" si="163"/>
        <v>7620652.3527272735</v>
      </c>
      <c r="K1091" s="1">
        <f>'Innlegging av opplysninger'!$B$4*H1091</f>
        <v>8255706.7154545467</v>
      </c>
      <c r="L1091" s="1"/>
      <c r="M1091" s="1">
        <f>'Innlegging av opplysninger'!$B$5*H1091</f>
        <v>8319212.1517272741</v>
      </c>
      <c r="N1091" s="1">
        <f>'Innlegging av opplysninger'!$B$5*I1091</f>
        <v>0</v>
      </c>
      <c r="O1091" s="1">
        <f>'Innlegging av opplysninger'!$B$5*J1091</f>
        <v>998305.45820727292</v>
      </c>
      <c r="P1091" s="1">
        <f>'Innlegging av opplysninger'!$B$5*K1091</f>
        <v>1081497.5797245456</v>
      </c>
      <c r="Q1091" s="1"/>
      <c r="R1091" s="1">
        <f>'Innlegging av opplysninger'!$C$11*SUM(H1091:Q1091)</f>
        <v>3411670.8001615922</v>
      </c>
      <c r="S1091" s="1">
        <f>'Innlegging av opplysninger'!$C$13*(((H1091+J1091+M1091+O1091)*Data!H1091)+(J1091+O1091)*(1-Data!H1091)*1.8/12+I1091+N1091+K1091+L1091+P1091+Q1091)</f>
        <v>966242.94274338777</v>
      </c>
      <c r="T1091" s="1">
        <f>'Innlegging av opplysninger'!$C$13*((H1091+J1091+M1091+O1091)*(1-Data!H1091)-(J1091+O1091)*(1-Data!H1091)*1.8/12)</f>
        <v>3702359.2048461591</v>
      </c>
      <c r="U1091" s="1">
        <f>Data!I1091</f>
        <v>18.7059</v>
      </c>
      <c r="V1091" s="1">
        <f>Data!J1091+Data!K1091</f>
        <v>51910.778862996885</v>
      </c>
      <c r="W1091" s="1">
        <f>Data!L1091</f>
        <v>0</v>
      </c>
      <c r="X1091" s="1">
        <f t="shared" si="167"/>
        <v>10593140.054545455</v>
      </c>
      <c r="Y1091" s="100">
        <f t="shared" si="168"/>
        <v>0</v>
      </c>
      <c r="Z1091" s="100">
        <f t="shared" si="169"/>
        <v>1514819.0277999998</v>
      </c>
      <c r="AA1091" s="100">
        <f>'Innlegging av opplysninger'!$B$4*X1091</f>
        <v>1377108.2070909091</v>
      </c>
      <c r="AB1091" s="1"/>
      <c r="AC1091" s="1">
        <f>'Innlegging av opplysninger'!$B$5*X1091</f>
        <v>1387701.3471454547</v>
      </c>
      <c r="AD1091" s="1">
        <f>'Innlegging av opplysninger'!$B$5*Y1091</f>
        <v>0</v>
      </c>
      <c r="AE1091" s="1">
        <f>'Innlegging av opplysninger'!$B$5*Z1091</f>
        <v>198441.29264179998</v>
      </c>
      <c r="AF1091" s="1">
        <f>'Innlegging av opplysninger'!$B$5*AA1091</f>
        <v>180401.17512890909</v>
      </c>
      <c r="AG1091" s="1"/>
      <c r="AH1091" s="1">
        <f>'Innlegging av opplysninger'!$C$11*SUM(X1091:AG1091)</f>
        <v>579561.22196539596</v>
      </c>
      <c r="AI1091" s="1">
        <f>'Innlegging av opplysninger'!$C$13*(((X1091+Z1091+AC1091+AE1091)*Data!M1091)+(Z1091+AE1091)*(1-Data!M1091)*1.8/12+Y1091+AD1091+AA1091+AB1091+AF1091+AG1091)</f>
        <v>137966.10674230786</v>
      </c>
      <c r="AJ1091" s="1">
        <f>'Innlegging av opplysninger'!$C$13*((X1091+Z1091+AC1091+AE1091)*(1-Data!M1091)-(Z1091+AE1091)*(1-Data!M1091)*1.8/12)</f>
        <v>655117.67068402341</v>
      </c>
      <c r="AK1091" s="83">
        <f t="shared" si="164"/>
        <v>3991000</v>
      </c>
      <c r="AL1091" s="83">
        <f t="shared" si="165"/>
        <v>1104000</v>
      </c>
      <c r="AM1091" s="83">
        <f t="shared" si="166"/>
        <v>4357000</v>
      </c>
    </row>
    <row r="1092" spans="1:39">
      <c r="A1092" t="str">
        <f t="shared" si="160"/>
        <v>3413Undervisning</v>
      </c>
      <c r="B1092" s="6" t="str">
        <f>Data!A1092</f>
        <v>3413</v>
      </c>
      <c r="C1092" s="7" t="str">
        <f>Data!B1092</f>
        <v>Stange kommune</v>
      </c>
      <c r="D1092" s="7" t="str">
        <f>Data!C1092</f>
        <v>Undervisning</v>
      </c>
      <c r="E1092" s="1">
        <f>Data!D1092</f>
        <v>278.75365429864246</v>
      </c>
      <c r="F1092" s="1">
        <f>Data!E1092+Data!F1092</f>
        <v>47281.653340693803</v>
      </c>
      <c r="G1092" s="1">
        <f>Data!G1092</f>
        <v>0</v>
      </c>
      <c r="H1092" s="1">
        <f t="shared" si="161"/>
        <v>143781094.36363652</v>
      </c>
      <c r="I1092" s="1">
        <f t="shared" si="162"/>
        <v>0</v>
      </c>
      <c r="J1092" s="1">
        <f t="shared" si="163"/>
        <v>17253731.323636383</v>
      </c>
      <c r="K1092" s="1">
        <f>'Innlegging av opplysninger'!$B$4*H1092</f>
        <v>18691542.267272748</v>
      </c>
      <c r="L1092" s="1"/>
      <c r="M1092" s="1">
        <f>'Innlegging av opplysninger'!$B$5*H1092</f>
        <v>18835323.361636385</v>
      </c>
      <c r="N1092" s="1">
        <f>'Innlegging av opplysninger'!$B$5*I1092</f>
        <v>0</v>
      </c>
      <c r="O1092" s="1">
        <f>'Innlegging av opplysninger'!$B$5*J1092</f>
        <v>2260238.8033963661</v>
      </c>
      <c r="P1092" s="1">
        <f>'Innlegging av opplysninger'!$B$5*K1092</f>
        <v>2448592.0370127303</v>
      </c>
      <c r="Q1092" s="1"/>
      <c r="R1092" s="1">
        <f>'Innlegging av opplysninger'!$C$11*SUM(H1092:Q1092)</f>
        <v>7724279.8419504622</v>
      </c>
      <c r="S1092" s="1">
        <f>'Innlegging av opplysninger'!$C$13*(((H1092+J1092+M1092+O1092)*Data!H1092)+(J1092+O1092)*(1-Data!H1092)*1.8/12+I1092+N1092+K1092+L1092+P1092+Q1092)</f>
        <v>1346467.4933839259</v>
      </c>
      <c r="T1092" s="1">
        <f>'Innlegging av opplysninger'!$C$13*((H1092+J1092+M1092+O1092)*(1-Data!H1092)-(J1092+O1092)*(1-Data!H1092)*1.8/12)</f>
        <v>9223599.6587588135</v>
      </c>
      <c r="U1092" s="1">
        <f>Data!I1092</f>
        <v>37.205963530427283</v>
      </c>
      <c r="V1092" s="1">
        <f>Data!J1092+Data!K1092</f>
        <v>48215.728087951815</v>
      </c>
      <c r="W1092" s="1">
        <f>Data!L1092</f>
        <v>0</v>
      </c>
      <c r="X1092" s="1">
        <f t="shared" si="167"/>
        <v>19569955.863636363</v>
      </c>
      <c r="Y1092" s="100">
        <f t="shared" si="168"/>
        <v>0</v>
      </c>
      <c r="Z1092" s="100">
        <f t="shared" si="169"/>
        <v>2798503.6884999997</v>
      </c>
      <c r="AA1092" s="100">
        <f>'Innlegging av opplysninger'!$B$4*X1092</f>
        <v>2544094.2622727272</v>
      </c>
      <c r="AB1092" s="1"/>
      <c r="AC1092" s="1">
        <f>'Innlegging av opplysninger'!$B$5*X1092</f>
        <v>2563664.2181363637</v>
      </c>
      <c r="AD1092" s="1">
        <f>'Innlegging av opplysninger'!$B$5*Y1092</f>
        <v>0</v>
      </c>
      <c r="AE1092" s="1">
        <f>'Innlegging av opplysninger'!$B$5*Z1092</f>
        <v>366603.98319349997</v>
      </c>
      <c r="AF1092" s="1">
        <f>'Innlegging av opplysninger'!$B$5*AA1092</f>
        <v>333276.34835772729</v>
      </c>
      <c r="AG1092" s="1"/>
      <c r="AH1092" s="1">
        <f>'Innlegging av opplysninger'!$C$11*SUM(X1092:AG1092)</f>
        <v>1070691.7378356736</v>
      </c>
      <c r="AI1092" s="1">
        <f>'Innlegging av opplysninger'!$C$13*(((X1092+Z1092+AC1092+AE1092)*Data!M1092)+(Z1092+AE1092)*(1-Data!M1092)*1.8/12+Y1092+AD1092+AA1092+AB1092+AF1092+AG1092)</f>
        <v>195323.39995364784</v>
      </c>
      <c r="AJ1092" s="1">
        <f>'Innlegging av opplysninger'!$C$13*((X1092+Z1092+AC1092+AE1092)*(1-Data!M1092)-(Z1092+AE1092)*(1-Data!M1092)*1.8/12)</f>
        <v>1269833.7149793794</v>
      </c>
      <c r="AK1092" s="83">
        <f t="shared" si="164"/>
        <v>8795000</v>
      </c>
      <c r="AL1092" s="83">
        <f t="shared" si="165"/>
        <v>1542000</v>
      </c>
      <c r="AM1092" s="83">
        <f t="shared" si="166"/>
        <v>10493000</v>
      </c>
    </row>
    <row r="1093" spans="1:39">
      <c r="A1093" t="str">
        <f t="shared" si="160"/>
        <v>3413Barnehager</v>
      </c>
      <c r="B1093" s="6" t="str">
        <f>Data!A1093</f>
        <v>3413</v>
      </c>
      <c r="C1093" s="7" t="str">
        <f>Data!B1093</f>
        <v>Stange kommune</v>
      </c>
      <c r="D1093" s="7" t="str">
        <f>Data!C1093</f>
        <v>Barnehager</v>
      </c>
      <c r="E1093" s="1">
        <f>Data!D1093</f>
        <v>143.17329999999998</v>
      </c>
      <c r="F1093" s="1">
        <f>Data!E1093+Data!F1093</f>
        <v>40119.443569436473</v>
      </c>
      <c r="G1093" s="1">
        <f>Data!G1093</f>
        <v>1.3049919223765885</v>
      </c>
      <c r="H1093" s="1">
        <f t="shared" si="161"/>
        <v>62662179.599999979</v>
      </c>
      <c r="I1093" s="1">
        <f t="shared" si="162"/>
        <v>2038.254545454545</v>
      </c>
      <c r="J1093" s="1">
        <f t="shared" si="163"/>
        <v>7519706.1425454523</v>
      </c>
      <c r="K1093" s="1">
        <f>'Innlegging av opplysninger'!$B$4*H1093</f>
        <v>8146083.3479999974</v>
      </c>
      <c r="L1093" s="1"/>
      <c r="M1093" s="1">
        <f>'Innlegging av opplysninger'!$B$5*H1093</f>
        <v>8208745.5275999978</v>
      </c>
      <c r="N1093" s="1">
        <f>'Innlegging av opplysninger'!$B$5*I1093</f>
        <v>267.01134545454539</v>
      </c>
      <c r="O1093" s="1">
        <f>'Innlegging av opplysninger'!$B$5*J1093</f>
        <v>985081.50467345433</v>
      </c>
      <c r="P1093" s="1">
        <f>'Innlegging av opplysninger'!$B$5*K1093</f>
        <v>1067136.9185879997</v>
      </c>
      <c r="Q1093" s="1"/>
      <c r="R1093" s="1">
        <f>'Innlegging av opplysninger'!$C$11*SUM(H1093:Q1093)</f>
        <v>3366467.0556773162</v>
      </c>
      <c r="S1093" s="1">
        <f>'Innlegging av opplysninger'!$C$13*(((H1093+J1093+M1093+O1093)*Data!H1093)+(J1093+O1093)*(1-Data!H1093)*1.8/12+I1093+N1093+K1093+L1093+P1093+Q1093)</f>
        <v>556712.90615330485</v>
      </c>
      <c r="T1093" s="1">
        <f>'Innlegging av opplysninger'!$C$13*((H1093+J1093+M1093+O1093)*(1-Data!H1093)-(J1093+O1093)*(1-Data!H1093)*1.8/12)</f>
        <v>4050031.4858261789</v>
      </c>
      <c r="U1093" s="1">
        <f>Data!I1093</f>
        <v>13.3</v>
      </c>
      <c r="V1093" s="1">
        <f>Data!J1093+Data!K1093</f>
        <v>39882.581453634084</v>
      </c>
      <c r="W1093" s="1">
        <f>Data!L1093</f>
        <v>0</v>
      </c>
      <c r="X1093" s="1">
        <f t="shared" si="167"/>
        <v>5786600</v>
      </c>
      <c r="Y1093" s="100">
        <f t="shared" si="168"/>
        <v>0</v>
      </c>
      <c r="Z1093" s="100">
        <f t="shared" si="169"/>
        <v>827483.79999999993</v>
      </c>
      <c r="AA1093" s="100">
        <f>'Innlegging av opplysninger'!$B$4*X1093</f>
        <v>752258</v>
      </c>
      <c r="AB1093" s="1"/>
      <c r="AC1093" s="1">
        <f>'Innlegging av opplysninger'!$B$5*X1093</f>
        <v>758044.6</v>
      </c>
      <c r="AD1093" s="1">
        <f>'Innlegging av opplysninger'!$B$5*Y1093</f>
        <v>0</v>
      </c>
      <c r="AE1093" s="1">
        <f>'Innlegging av opplysninger'!$B$5*Z1093</f>
        <v>108400.3778</v>
      </c>
      <c r="AF1093" s="1">
        <f>'Innlegging av opplysninger'!$B$5*AA1093</f>
        <v>98545.79800000001</v>
      </c>
      <c r="AG1093" s="1"/>
      <c r="AH1093" s="1">
        <f>'Innlegging av opplysninger'!$C$11*SUM(X1093:AG1093)</f>
        <v>316590.6378804</v>
      </c>
      <c r="AI1093" s="1">
        <f>'Innlegging av opplysninger'!$C$13*(((X1093+Z1093+AC1093+AE1093)*Data!M1093)+(Z1093+AE1093)*(1-Data!M1093)*1.8/12+Y1093+AD1093+AA1093+AB1093+AF1093+AG1093)</f>
        <v>51541.694082840004</v>
      </c>
      <c r="AJ1093" s="1">
        <f>'Innlegging av opplysninger'!$C$13*((X1093+Z1093+AC1093+AE1093)*(1-Data!M1093)-(Z1093+AE1093)*(1-Data!M1093)*1.8/12)</f>
        <v>381687.59985875996</v>
      </c>
      <c r="AK1093" s="83">
        <f t="shared" si="164"/>
        <v>3683000</v>
      </c>
      <c r="AL1093" s="83">
        <f t="shared" si="165"/>
        <v>608000</v>
      </c>
      <c r="AM1093" s="83">
        <f t="shared" si="166"/>
        <v>4432000</v>
      </c>
    </row>
    <row r="1094" spans="1:39">
      <c r="A1094" t="str">
        <f t="shared" ref="A1094:A1157" si="170">CONCATENATE(B1094,D1094)</f>
        <v>3413Helse/pleie/omsorg</v>
      </c>
      <c r="B1094" s="6" t="str">
        <f>Data!A1094</f>
        <v>3413</v>
      </c>
      <c r="C1094" s="7" t="str">
        <f>Data!B1094</f>
        <v>Stange kommune</v>
      </c>
      <c r="D1094" s="7" t="str">
        <f>Data!C1094</f>
        <v>Helse/pleie/omsorg</v>
      </c>
      <c r="E1094" s="1">
        <f>Data!D1094</f>
        <v>690.71297055303398</v>
      </c>
      <c r="F1094" s="1">
        <f>Data!E1094+Data!F1094</f>
        <v>44667.357181856183</v>
      </c>
      <c r="G1094" s="1">
        <f>Data!G1094</f>
        <v>988.61910679520076</v>
      </c>
      <c r="H1094" s="1">
        <f t="shared" ref="H1094:H1157" si="171">F1094*(11-1/11)*E1094</f>
        <v>336570795.9909085</v>
      </c>
      <c r="I1094" s="1">
        <f t="shared" ref="I1094:I1157" si="172">G1094*(11-1/11)*E1094</f>
        <v>7449294.9818181843</v>
      </c>
      <c r="J1094" s="1">
        <f t="shared" ref="J1094:J1157" si="173">(H1094+I1094)*0.12</f>
        <v>41282410.9167272</v>
      </c>
      <c r="K1094" s="1">
        <f>'Innlegging av opplysninger'!$B$4*H1094</f>
        <v>43754203.478818104</v>
      </c>
      <c r="L1094" s="1"/>
      <c r="M1094" s="1">
        <f>'Innlegging av opplysninger'!$B$5*H1094</f>
        <v>44090774.274809018</v>
      </c>
      <c r="N1094" s="1">
        <f>'Innlegging av opplysninger'!$B$5*I1094</f>
        <v>975857.64261818223</v>
      </c>
      <c r="O1094" s="1">
        <f>'Innlegging av opplysninger'!$B$5*J1094</f>
        <v>5407995.8300912632</v>
      </c>
      <c r="P1094" s="1">
        <f>'Innlegging av opplysninger'!$B$5*K1094</f>
        <v>5731800.6557251718</v>
      </c>
      <c r="Q1094" s="1"/>
      <c r="R1094" s="1">
        <f>'Innlegging av opplysninger'!$C$11*SUM(H1094:Q1094)</f>
        <v>18439999.083317593</v>
      </c>
      <c r="S1094" s="1">
        <f>'Innlegging av opplysninger'!$C$13*(((H1094+J1094+M1094+O1094)*Data!H1094)+(J1094+O1094)*(1-Data!H1094)*1.8/12+I1094+N1094+K1094+L1094+P1094+Q1094)</f>
        <v>3553323.0250089788</v>
      </c>
      <c r="T1094" s="1">
        <f>'Innlegging av opplysninger'!$C$13*((H1094+J1094+M1094+O1094)*(1-Data!H1094)-(J1094+O1094)*(1-Data!H1094)*1.8/12)</f>
        <v>21680359.931109827</v>
      </c>
      <c r="U1094" s="1">
        <f>Data!I1094</f>
        <v>69.734799999999979</v>
      </c>
      <c r="V1094" s="1">
        <f>Data!J1094+Data!K1094</f>
        <v>45508.589852794677</v>
      </c>
      <c r="W1094" s="1">
        <f>Data!L1094</f>
        <v>1084.5623705811163</v>
      </c>
      <c r="X1094" s="1">
        <f t="shared" si="167"/>
        <v>34620353.581818163</v>
      </c>
      <c r="Y1094" s="100">
        <f t="shared" si="168"/>
        <v>825073.52727272722</v>
      </c>
      <c r="Z1094" s="100">
        <f t="shared" si="169"/>
        <v>5068696.0765999965</v>
      </c>
      <c r="AA1094" s="100">
        <f>'Innlegging av opplysninger'!$B$4*X1094</f>
        <v>4500645.9656363614</v>
      </c>
      <c r="AB1094" s="1"/>
      <c r="AC1094" s="1">
        <f>'Innlegging av opplysninger'!$B$5*X1094</f>
        <v>4535266.3192181792</v>
      </c>
      <c r="AD1094" s="1">
        <f>'Innlegging av opplysninger'!$B$5*Y1094</f>
        <v>108084.63207272727</v>
      </c>
      <c r="AE1094" s="1">
        <f>'Innlegging av opplysninger'!$B$5*Z1094</f>
        <v>663999.18603459955</v>
      </c>
      <c r="AF1094" s="1">
        <f>'Innlegging av opplysninger'!$B$5*AA1094</f>
        <v>589584.62149836333</v>
      </c>
      <c r="AG1094" s="1"/>
      <c r="AH1094" s="1">
        <f>'Innlegging av opplysninger'!$C$11*SUM(X1094:AG1094)</f>
        <v>1934644.7485857417</v>
      </c>
      <c r="AI1094" s="1">
        <f>'Innlegging av opplysninger'!$C$13*(((X1094+Z1094+AC1094+AE1094)*Data!M1094)+(Z1094+AE1094)*(1-Data!M1094)*1.8/12+Y1094+AD1094+AA1094+AB1094+AF1094+AG1094)</f>
        <v>381514.86715021299</v>
      </c>
      <c r="AJ1094" s="1">
        <f>'Innlegging av opplysninger'!$C$13*((X1094+Z1094+AC1094+AE1094)*(1-Data!M1094)-(Z1094+AE1094)*(1-Data!M1094)*1.8/12)</f>
        <v>2265893.7361776452</v>
      </c>
      <c r="AK1094" s="83">
        <f t="shared" ref="AK1094:AK1157" si="174">ROUND(AH1094+R1094,-3)</f>
        <v>20375000</v>
      </c>
      <c r="AL1094" s="83">
        <f t="shared" ref="AL1094:AL1157" si="175">ROUND(AI1094+S1094,-3)</f>
        <v>3935000</v>
      </c>
      <c r="AM1094" s="83">
        <f t="shared" ref="AM1094:AM1157" si="176">ROUND(AJ1094+T1094,-3)</f>
        <v>23946000</v>
      </c>
    </row>
    <row r="1095" spans="1:39">
      <c r="A1095" t="str">
        <f t="shared" si="170"/>
        <v>3413Samferdsel og teknikk</v>
      </c>
      <c r="B1095" s="6" t="str">
        <f>Data!A1095</f>
        <v>3413</v>
      </c>
      <c r="C1095" s="7" t="str">
        <f>Data!B1095</f>
        <v>Stange kommune</v>
      </c>
      <c r="D1095" s="7" t="str">
        <f>Data!C1095</f>
        <v>Samferdsel og teknikk</v>
      </c>
      <c r="E1095" s="1">
        <f>Data!D1095</f>
        <v>27.650000000000002</v>
      </c>
      <c r="F1095" s="1">
        <f>Data!E1095+Data!F1095</f>
        <v>50809.433393610612</v>
      </c>
      <c r="G1095" s="1">
        <f>Data!G1095</f>
        <v>0</v>
      </c>
      <c r="H1095" s="1">
        <f t="shared" si="171"/>
        <v>15325972.727272727</v>
      </c>
      <c r="I1095" s="1">
        <f t="shared" si="172"/>
        <v>0</v>
      </c>
      <c r="J1095" s="1">
        <f t="shared" si="173"/>
        <v>1839116.7272727271</v>
      </c>
      <c r="K1095" s="1">
        <f>'Innlegging av opplysninger'!$B$4*H1095</f>
        <v>1992376.4545454546</v>
      </c>
      <c r="L1095" s="1"/>
      <c r="M1095" s="1">
        <f>'Innlegging av opplysninger'!$B$5*H1095</f>
        <v>2007702.4272727272</v>
      </c>
      <c r="N1095" s="1">
        <f>'Innlegging av opplysninger'!$B$5*I1095</f>
        <v>0</v>
      </c>
      <c r="O1095" s="1">
        <f>'Innlegging av opplysninger'!$B$5*J1095</f>
        <v>240924.29127272725</v>
      </c>
      <c r="P1095" s="1">
        <f>'Innlegging av opplysninger'!$B$5*K1095</f>
        <v>261001.31554545456</v>
      </c>
      <c r="Q1095" s="1"/>
      <c r="R1095" s="1">
        <f>'Innlegging av opplysninger'!$C$11*SUM(H1095:Q1095)</f>
        <v>823349.56984090887</v>
      </c>
      <c r="S1095" s="1">
        <f>'Innlegging av opplysninger'!$C$13*(((H1095+J1095+M1095+O1095)*Data!H1095)+(J1095+O1095)*(1-Data!H1095)*1.8/12+I1095+N1095+K1095+L1095+P1095+Q1095)</f>
        <v>166493.54910240002</v>
      </c>
      <c r="T1095" s="1">
        <f>'Innlegging av opplysninger'!$C$13*((H1095+J1095+M1095+O1095)*(1-Data!H1095)-(J1095+O1095)*(1-Data!H1095)*1.8/12)</f>
        <v>960195.33594305429</v>
      </c>
      <c r="U1095" s="1">
        <f>Data!I1095</f>
        <v>7</v>
      </c>
      <c r="V1095" s="1">
        <f>Data!J1095+Data!K1095</f>
        <v>45892.857142857145</v>
      </c>
      <c r="W1095" s="1">
        <f>Data!L1095</f>
        <v>0</v>
      </c>
      <c r="X1095" s="1">
        <f t="shared" ref="X1095:X1158" si="177">V1095*(11-1/11)*U1095</f>
        <v>3504545.4545454541</v>
      </c>
      <c r="Y1095" s="100">
        <f t="shared" ref="Y1095:Y1158" si="178">W1095*(11-1/11)*U1095</f>
        <v>0</v>
      </c>
      <c r="Z1095" s="100">
        <f t="shared" ref="Z1095:Z1158" si="179">(X1095+Y1095)*0.143</f>
        <v>501149.99999999988</v>
      </c>
      <c r="AA1095" s="100">
        <f>'Innlegging av opplysninger'!$B$4*X1095</f>
        <v>455590.90909090906</v>
      </c>
      <c r="AB1095" s="1"/>
      <c r="AC1095" s="1">
        <f>'Innlegging av opplysninger'!$B$5*X1095</f>
        <v>459095.45454545453</v>
      </c>
      <c r="AD1095" s="1">
        <f>'Innlegging av opplysninger'!$B$5*Y1095</f>
        <v>0</v>
      </c>
      <c r="AE1095" s="1">
        <f>'Innlegging av opplysninger'!$B$5*Z1095</f>
        <v>65650.649999999994</v>
      </c>
      <c r="AF1095" s="1">
        <f>'Innlegging av opplysninger'!$B$5*AA1095</f>
        <v>59682.409090909088</v>
      </c>
      <c r="AG1095" s="1"/>
      <c r="AH1095" s="1">
        <f>'Innlegging av opplysninger'!$C$11*SUM(X1095:AG1095)</f>
        <v>191737.16533636363</v>
      </c>
      <c r="AI1095" s="1">
        <f>'Innlegging av opplysninger'!$C$13*(((X1095+Z1095+AC1095+AE1095)*Data!M1095)+(Z1095+AE1095)*(1-Data!M1095)*1.8/12+Y1095+AD1095+AA1095+AB1095+AF1095+AG1095)</f>
        <v>32302.887922187994</v>
      </c>
      <c r="AJ1095" s="1">
        <f>'Innlegging av opplysninger'!$C$13*((X1095+Z1095+AC1095+AE1095)*(1-Data!M1095)-(Z1095+AE1095)*(1-Data!M1095)*1.8/12)</f>
        <v>230074.28569599378</v>
      </c>
      <c r="AK1095" s="83">
        <f t="shared" si="174"/>
        <v>1015000</v>
      </c>
      <c r="AL1095" s="83">
        <f t="shared" si="175"/>
        <v>199000</v>
      </c>
      <c r="AM1095" s="83">
        <f t="shared" si="176"/>
        <v>1190000</v>
      </c>
    </row>
    <row r="1096" spans="1:39">
      <c r="A1096" t="str">
        <f t="shared" si="170"/>
        <v>3413Annet</v>
      </c>
      <c r="B1096" s="6" t="str">
        <f>Data!A1096</f>
        <v>3413</v>
      </c>
      <c r="C1096" s="7" t="str">
        <f>Data!B1096</f>
        <v>Stange kommune</v>
      </c>
      <c r="D1096" s="7" t="str">
        <f>Data!C1096</f>
        <v>Annet</v>
      </c>
      <c r="E1096" s="1">
        <f>Data!D1096</f>
        <v>32.866299999999995</v>
      </c>
      <c r="F1096" s="1">
        <f>Data!E1096+Data!F1096</f>
        <v>52808.769950780399</v>
      </c>
      <c r="G1096" s="1">
        <f>Data!G1096</f>
        <v>0</v>
      </c>
      <c r="H1096" s="1">
        <f t="shared" si="171"/>
        <v>18934133.190909095</v>
      </c>
      <c r="I1096" s="1">
        <f t="shared" si="172"/>
        <v>0</v>
      </c>
      <c r="J1096" s="1">
        <f t="shared" si="173"/>
        <v>2272095.9829090913</v>
      </c>
      <c r="K1096" s="1">
        <f>'Innlegging av opplysninger'!$B$4*H1096</f>
        <v>2461437.3148181825</v>
      </c>
      <c r="L1096" s="1"/>
      <c r="M1096" s="1">
        <f>'Innlegging av opplysninger'!$B$5*H1096</f>
        <v>2480371.4480090914</v>
      </c>
      <c r="N1096" s="1">
        <f>'Innlegging av opplysninger'!$B$5*I1096</f>
        <v>0</v>
      </c>
      <c r="O1096" s="1">
        <f>'Innlegging av opplysninger'!$B$5*J1096</f>
        <v>297644.57376109099</v>
      </c>
      <c r="P1096" s="1">
        <f>'Innlegging av opplysninger'!$B$5*K1096</f>
        <v>322448.28824118193</v>
      </c>
      <c r="Q1096" s="1"/>
      <c r="R1096" s="1">
        <f>'Innlegging av opplysninger'!$C$11*SUM(H1096:Q1096)</f>
        <v>1017188.9703486138</v>
      </c>
      <c r="S1096" s="1">
        <f>'Innlegging av opplysninger'!$C$13*(((H1096+J1096+M1096+O1096)*Data!H1096)+(J1096+O1096)*(1-Data!H1096)*1.8/12+I1096+N1096+K1096+L1096+P1096+Q1096)</f>
        <v>244720.24828821255</v>
      </c>
      <c r="T1096" s="1">
        <f>'Innlegging av opplysninger'!$C$13*((H1096+J1096+M1096+O1096)*(1-Data!H1096)-(J1096+O1096)*(1-Data!H1096)*1.8/12)</f>
        <v>1147222.5532414694</v>
      </c>
      <c r="U1096" s="1">
        <f>Data!I1096</f>
        <v>5.4534000000000002</v>
      </c>
      <c r="V1096" s="1">
        <f>Data!J1096+Data!K1096</f>
        <v>49295.243334433559</v>
      </c>
      <c r="W1096" s="1">
        <f>Data!L1096</f>
        <v>0</v>
      </c>
      <c r="X1096" s="1">
        <f t="shared" si="177"/>
        <v>2932654.6909090905</v>
      </c>
      <c r="Y1096" s="100">
        <f t="shared" si="178"/>
        <v>0</v>
      </c>
      <c r="Z1096" s="100">
        <f t="shared" si="179"/>
        <v>419369.62079999992</v>
      </c>
      <c r="AA1096" s="100">
        <f>'Innlegging av opplysninger'!$B$4*X1096</f>
        <v>381245.10981818178</v>
      </c>
      <c r="AB1096" s="1"/>
      <c r="AC1096" s="1">
        <f>'Innlegging av opplysninger'!$B$5*X1096</f>
        <v>384177.76450909086</v>
      </c>
      <c r="AD1096" s="1">
        <f>'Innlegging av opplysninger'!$B$5*Y1096</f>
        <v>0</v>
      </c>
      <c r="AE1096" s="1">
        <f>'Innlegging av opplysninger'!$B$5*Z1096</f>
        <v>54937.42032479999</v>
      </c>
      <c r="AF1096" s="1">
        <f>'Innlegging av opplysninger'!$B$5*AA1096</f>
        <v>49943.109386181815</v>
      </c>
      <c r="AG1096" s="1"/>
      <c r="AH1096" s="1">
        <f>'Innlegging av opplysninger'!$C$11*SUM(X1096:AG1096)</f>
        <v>160448.45319839907</v>
      </c>
      <c r="AI1096" s="1">
        <f>'Innlegging av opplysninger'!$C$13*(((X1096+Z1096+AC1096+AE1096)*Data!M1096)+(Z1096+AE1096)*(1-Data!M1096)*1.8/12+Y1096+AD1096+AA1096+AB1096+AF1096+AG1096)</f>
        <v>36683.353152315613</v>
      </c>
      <c r="AJ1096" s="1">
        <f>'Innlegging av opplysninger'!$C$13*((X1096+Z1096+AC1096+AE1096)*(1-Data!M1096)-(Z1096+AE1096)*(1-Data!M1096)*1.8/12)</f>
        <v>182877.68806654628</v>
      </c>
      <c r="AK1096" s="83">
        <f t="shared" si="174"/>
        <v>1178000</v>
      </c>
      <c r="AL1096" s="83">
        <f t="shared" si="175"/>
        <v>281000</v>
      </c>
      <c r="AM1096" s="83">
        <f t="shared" si="176"/>
        <v>1330000</v>
      </c>
    </row>
    <row r="1097" spans="1:39">
      <c r="A1097" t="str">
        <f t="shared" si="170"/>
        <v>3414Alle</v>
      </c>
      <c r="B1097" s="6" t="str">
        <f>Data!A1097</f>
        <v>3414</v>
      </c>
      <c r="C1097" s="7" t="str">
        <f>Data!B1097</f>
        <v>Nord-Odal kommune</v>
      </c>
      <c r="D1097" s="7" t="str">
        <f>Data!C1097</f>
        <v>Alle</v>
      </c>
      <c r="E1097" s="1">
        <f>Data!D1097</f>
        <v>328.77810000000028</v>
      </c>
      <c r="F1097" s="1">
        <f>Data!E1097+Data!F1097</f>
        <v>45951.448398884619</v>
      </c>
      <c r="G1097" s="1">
        <f>Data!G1097</f>
        <v>601.18876531009801</v>
      </c>
      <c r="H1097" s="1">
        <f t="shared" si="171"/>
        <v>164812689.78363642</v>
      </c>
      <c r="I1097" s="1">
        <f t="shared" si="172"/>
        <v>2156265.8181818193</v>
      </c>
      <c r="J1097" s="1">
        <f t="shared" si="173"/>
        <v>20036274.672218189</v>
      </c>
      <c r="K1097" s="1">
        <f>'Innlegging av opplysninger'!$B$4*H1097</f>
        <v>21425649.671872735</v>
      </c>
      <c r="L1097" s="1"/>
      <c r="M1097" s="1">
        <f>'Innlegging av opplysninger'!$B$5*H1097</f>
        <v>21590462.361656372</v>
      </c>
      <c r="N1097" s="1">
        <f>'Innlegging av opplysninger'!$B$5*I1097</f>
        <v>282470.82218181837</v>
      </c>
      <c r="O1097" s="1">
        <f>'Innlegging av opplysninger'!$B$5*J1097</f>
        <v>2624751.9820605828</v>
      </c>
      <c r="P1097" s="1">
        <f>'Innlegging av opplysninger'!$B$5*K1097</f>
        <v>2806760.1070153285</v>
      </c>
      <c r="Q1097" s="1"/>
      <c r="R1097" s="1">
        <f>'Innlegging av opplysninger'!$C$11*SUM(H1097:Q1097)</f>
        <v>8957942.3583152834</v>
      </c>
      <c r="S1097" s="1">
        <f>'Innlegging av opplysninger'!$C$13*(((H1097+J1097+M1097+O1097)*Data!H1097)+(J1097+O1097)*(1-Data!H1097)*1.8/12+I1097+N1097+K1097+L1097+P1097+Q1097)</f>
        <v>1753515.4231771335</v>
      </c>
      <c r="T1097" s="1">
        <f>'Innlegging av opplysninger'!$C$13*((H1097+J1097+M1097+O1097)*(1-Data!H1097)-(J1097+O1097)*(1-Data!H1097)*1.8/12)</f>
        <v>10504721.488201674</v>
      </c>
      <c r="U1097" s="1">
        <f>Data!I1097</f>
        <v>42.600699999999996</v>
      </c>
      <c r="V1097" s="1">
        <f>Data!J1097+Data!K1097</f>
        <v>46191.653756080683</v>
      </c>
      <c r="W1097" s="1">
        <f>Data!L1097</f>
        <v>414.65844457954915</v>
      </c>
      <c r="X1097" s="1">
        <f t="shared" si="177"/>
        <v>21466874.0090909</v>
      </c>
      <c r="Y1097" s="100">
        <f t="shared" si="178"/>
        <v>192706.25454545452</v>
      </c>
      <c r="Z1097" s="100">
        <f t="shared" si="179"/>
        <v>3097319.9776999983</v>
      </c>
      <c r="AA1097" s="100">
        <f>'Innlegging av opplysninger'!$B$4*X1097</f>
        <v>2790693.6211818173</v>
      </c>
      <c r="AB1097" s="1"/>
      <c r="AC1097" s="1">
        <f>'Innlegging av opplysninger'!$B$5*X1097</f>
        <v>2812160.4951909082</v>
      </c>
      <c r="AD1097" s="1">
        <f>'Innlegging av opplysninger'!$B$5*Y1097</f>
        <v>25244.519345454544</v>
      </c>
      <c r="AE1097" s="1">
        <f>'Innlegging av opplysninger'!$B$5*Z1097</f>
        <v>405748.9170786998</v>
      </c>
      <c r="AF1097" s="1">
        <f>'Innlegging av opplysninger'!$B$5*AA1097</f>
        <v>365580.86437481805</v>
      </c>
      <c r="AG1097" s="1"/>
      <c r="AH1097" s="1">
        <f>'Innlegging av opplysninger'!$C$11*SUM(X1097:AG1097)</f>
        <v>1183940.4890233057</v>
      </c>
      <c r="AI1097" s="1">
        <f>'Innlegging av opplysninger'!$C$13*(((X1097+Z1097+AC1097+AE1097)*Data!M1097)+(Z1097+AE1097)*(1-Data!M1097)*1.8/12+Y1097+AD1097+AA1097+AB1097+AF1097+AG1097)</f>
        <v>216687.32720386295</v>
      </c>
      <c r="AJ1097" s="1">
        <f>'Innlegging av opplysninger'!$C$13*((X1097+Z1097+AC1097+AE1097)*(1-Data!M1097)-(Z1097+AE1097)*(1-Data!M1097)*1.8/12)</f>
        <v>1403441.7630385556</v>
      </c>
      <c r="AK1097" s="83">
        <f t="shared" si="174"/>
        <v>10142000</v>
      </c>
      <c r="AL1097" s="83">
        <f t="shared" si="175"/>
        <v>1970000</v>
      </c>
      <c r="AM1097" s="83">
        <f t="shared" si="176"/>
        <v>11908000</v>
      </c>
    </row>
    <row r="1098" spans="1:39">
      <c r="A1098" t="str">
        <f t="shared" si="170"/>
        <v>3414Administrasjon</v>
      </c>
      <c r="B1098" s="6" t="str">
        <f>Data!A1098</f>
        <v>3414</v>
      </c>
      <c r="C1098" s="7" t="str">
        <f>Data!B1098</f>
        <v>Nord-Odal kommune</v>
      </c>
      <c r="D1098" s="7" t="str">
        <f>Data!C1098</f>
        <v>Administrasjon</v>
      </c>
      <c r="E1098" s="1">
        <f>Data!D1098</f>
        <v>26.7684</v>
      </c>
      <c r="F1098" s="1">
        <f>Data!E1098+Data!F1098</f>
        <v>56665.695683467551</v>
      </c>
      <c r="G1098" s="1">
        <f>Data!G1098</f>
        <v>20.436036520673628</v>
      </c>
      <c r="H1098" s="1">
        <f t="shared" si="171"/>
        <v>16547454.636363629</v>
      </c>
      <c r="I1098" s="1">
        <f t="shared" si="172"/>
        <v>5967.7090909090903</v>
      </c>
      <c r="J1098" s="1">
        <f t="shared" si="173"/>
        <v>1986410.6814545444</v>
      </c>
      <c r="K1098" s="1">
        <f>'Innlegging av opplysninger'!$B$4*H1098</f>
        <v>2151169.1027272721</v>
      </c>
      <c r="L1098" s="1"/>
      <c r="M1098" s="1">
        <f>'Innlegging av opplysninger'!$B$5*H1098</f>
        <v>2167716.5573636354</v>
      </c>
      <c r="N1098" s="1">
        <f>'Innlegging av opplysninger'!$B$5*I1098</f>
        <v>781.7698909090908</v>
      </c>
      <c r="O1098" s="1">
        <f>'Innlegging av opplysninger'!$B$5*J1098</f>
        <v>260219.79927054534</v>
      </c>
      <c r="P1098" s="1">
        <f>'Innlegging av opplysninger'!$B$5*K1098</f>
        <v>281803.15245727263</v>
      </c>
      <c r="Q1098" s="1"/>
      <c r="R1098" s="1">
        <f>'Innlegging av opplysninger'!$C$11*SUM(H1098:Q1098)</f>
        <v>889257.88952751132</v>
      </c>
      <c r="S1098" s="1">
        <f>'Innlegging av opplysninger'!$C$13*(((H1098+J1098+M1098+O1098)*Data!H1098)+(J1098+O1098)*(1-Data!H1098)*1.8/12+I1098+N1098+K1098+L1098+P1098+Q1098)</f>
        <v>284336.92671508901</v>
      </c>
      <c r="T1098" s="1">
        <f>'Innlegging av opplysninger'!$C$13*((H1098+J1098+M1098+O1098)*(1-Data!H1098)-(J1098+O1098)*(1-Data!H1098)*1.8/12)</f>
        <v>932542.29053308407</v>
      </c>
      <c r="U1098" s="1">
        <f>Data!I1098</f>
        <v>3.3</v>
      </c>
      <c r="V1098" s="1">
        <f>Data!J1098+Data!K1098</f>
        <v>45000.67676767677</v>
      </c>
      <c r="W1098" s="1">
        <f>Data!L1098</f>
        <v>0</v>
      </c>
      <c r="X1098" s="1">
        <f t="shared" si="177"/>
        <v>1620024.3636363635</v>
      </c>
      <c r="Y1098" s="100">
        <f t="shared" si="178"/>
        <v>0</v>
      </c>
      <c r="Z1098" s="100">
        <f t="shared" si="179"/>
        <v>231663.48399999997</v>
      </c>
      <c r="AA1098" s="100">
        <f>'Innlegging av opplysninger'!$B$4*X1098</f>
        <v>210603.16727272727</v>
      </c>
      <c r="AB1098" s="1"/>
      <c r="AC1098" s="1">
        <f>'Innlegging av opplysninger'!$B$5*X1098</f>
        <v>212223.19163636363</v>
      </c>
      <c r="AD1098" s="1">
        <f>'Innlegging av opplysninger'!$B$5*Y1098</f>
        <v>0</v>
      </c>
      <c r="AE1098" s="1">
        <f>'Innlegging av opplysninger'!$B$5*Z1098</f>
        <v>30347.916403999996</v>
      </c>
      <c r="AF1098" s="1">
        <f>'Innlegging av opplysninger'!$B$5*AA1098</f>
        <v>27589.014912727274</v>
      </c>
      <c r="AG1098" s="1"/>
      <c r="AH1098" s="1">
        <f>'Innlegging av opplysninger'!$C$11*SUM(X1098:AG1098)</f>
        <v>88633.143238762903</v>
      </c>
      <c r="AI1098" s="1">
        <f>'Innlegging av opplysninger'!$C$13*(((X1098+Z1098+AC1098+AE1098)*Data!M1098)+(Z1098+AE1098)*(1-Data!M1098)*1.8/12+Y1098+AD1098+AA1098+AB1098+AF1098+AG1098)</f>
        <v>14429.682396794835</v>
      </c>
      <c r="AJ1098" s="1">
        <f>'Innlegging av opplysninger'!$C$13*((X1098+Z1098+AC1098+AE1098)*(1-Data!M1098)-(Z1098+AE1098)*(1-Data!M1098)*1.8/12)</f>
        <v>106857.7767720386</v>
      </c>
      <c r="AK1098" s="83">
        <f t="shared" si="174"/>
        <v>978000</v>
      </c>
      <c r="AL1098" s="83">
        <f t="shared" si="175"/>
        <v>299000</v>
      </c>
      <c r="AM1098" s="83">
        <f t="shared" si="176"/>
        <v>1039000</v>
      </c>
    </row>
    <row r="1099" spans="1:39">
      <c r="A1099" t="str">
        <f t="shared" si="170"/>
        <v>3414Undervisning</v>
      </c>
      <c r="B1099" s="6" t="str">
        <f>Data!A1099</f>
        <v>3414</v>
      </c>
      <c r="C1099" s="7" t="str">
        <f>Data!B1099</f>
        <v>Nord-Odal kommune</v>
      </c>
      <c r="D1099" s="7" t="str">
        <f>Data!C1099</f>
        <v>Undervisning</v>
      </c>
      <c r="E1099" s="1">
        <f>Data!D1099</f>
        <v>72.27940000000001</v>
      </c>
      <c r="F1099" s="1">
        <f>Data!E1099+Data!F1099</f>
        <v>48533.65896668574</v>
      </c>
      <c r="G1099" s="1">
        <f>Data!G1099</f>
        <v>0</v>
      </c>
      <c r="H1099" s="1">
        <f t="shared" si="171"/>
        <v>38268913.635454535</v>
      </c>
      <c r="I1099" s="1">
        <f t="shared" si="172"/>
        <v>0</v>
      </c>
      <c r="J1099" s="1">
        <f t="shared" si="173"/>
        <v>4592269.6362545444</v>
      </c>
      <c r="K1099" s="1">
        <f>'Innlegging av opplysninger'!$B$4*H1099</f>
        <v>4974958.7726090895</v>
      </c>
      <c r="L1099" s="1"/>
      <c r="M1099" s="1">
        <f>'Innlegging av opplysninger'!$B$5*H1099</f>
        <v>5013227.6862445446</v>
      </c>
      <c r="N1099" s="1">
        <f>'Innlegging av opplysninger'!$B$5*I1099</f>
        <v>0</v>
      </c>
      <c r="O1099" s="1">
        <f>'Innlegging av opplysninger'!$B$5*J1099</f>
        <v>601587.32234934531</v>
      </c>
      <c r="P1099" s="1">
        <f>'Innlegging av opplysninger'!$B$5*K1099</f>
        <v>651719.59921179072</v>
      </c>
      <c r="Q1099" s="1"/>
      <c r="R1099" s="1">
        <f>'Innlegging av opplysninger'!$C$11*SUM(H1099:Q1099)</f>
        <v>2055901.7127807064</v>
      </c>
      <c r="S1099" s="1">
        <f>'Innlegging av opplysninger'!$C$13*(((H1099+J1099+M1099+O1099)*Data!H1099)+(J1099+O1099)*(1-Data!H1099)*1.8/12+I1099+N1099+K1099+L1099+P1099+Q1099)</f>
        <v>377202.18264090159</v>
      </c>
      <c r="T1099" s="1">
        <f>'Innlegging av opplysninger'!$C$13*((H1099+J1099+M1099+O1099)*(1-Data!H1099)-(J1099+O1099)*(1-Data!H1099)*1.8/12)</f>
        <v>2436137.0032695383</v>
      </c>
      <c r="U1099" s="1">
        <f>Data!I1099</f>
        <v>9.3198999999999987</v>
      </c>
      <c r="V1099" s="1">
        <f>Data!J1099+Data!K1099</f>
        <v>48509.765662721715</v>
      </c>
      <c r="W1099" s="1">
        <f>Data!L1099</f>
        <v>0</v>
      </c>
      <c r="X1099" s="1">
        <f t="shared" si="177"/>
        <v>4932067.2545454549</v>
      </c>
      <c r="Y1099" s="100">
        <f t="shared" si="178"/>
        <v>0</v>
      </c>
      <c r="Z1099" s="100">
        <f t="shared" si="179"/>
        <v>705285.61739999999</v>
      </c>
      <c r="AA1099" s="100">
        <f>'Innlegging av opplysninger'!$B$4*X1099</f>
        <v>641168.74309090921</v>
      </c>
      <c r="AB1099" s="1"/>
      <c r="AC1099" s="1">
        <f>'Innlegging av opplysninger'!$B$5*X1099</f>
        <v>646100.81034545461</v>
      </c>
      <c r="AD1099" s="1">
        <f>'Innlegging av opplysninger'!$B$5*Y1099</f>
        <v>0</v>
      </c>
      <c r="AE1099" s="1">
        <f>'Innlegging av opplysninger'!$B$5*Z1099</f>
        <v>92392.415879399996</v>
      </c>
      <c r="AF1099" s="1">
        <f>'Innlegging av opplysninger'!$B$5*AA1099</f>
        <v>83993.105344909112</v>
      </c>
      <c r="AG1099" s="1"/>
      <c r="AH1099" s="1">
        <f>'Innlegging av opplysninger'!$C$11*SUM(X1099:AG1099)</f>
        <v>269838.30197103287</v>
      </c>
      <c r="AI1099" s="1">
        <f>'Innlegging av opplysninger'!$C$13*(((X1099+Z1099+AC1099+AE1099)*Data!M1099)+(Z1099+AE1099)*(1-Data!M1099)*1.8/12+Y1099+AD1099+AA1099+AB1099+AF1099+AG1099)</f>
        <v>48112.866335467872</v>
      </c>
      <c r="AJ1099" s="1">
        <f>'Innlegging av opplysninger'!$C$13*((X1099+Z1099+AC1099+AE1099)*(1-Data!M1099)-(Z1099+AE1099)*(1-Data!M1099)*1.8/12)</f>
        <v>321139.5468880508</v>
      </c>
      <c r="AK1099" s="83">
        <f t="shared" si="174"/>
        <v>2326000</v>
      </c>
      <c r="AL1099" s="83">
        <f t="shared" si="175"/>
        <v>425000</v>
      </c>
      <c r="AM1099" s="83">
        <f t="shared" si="176"/>
        <v>2757000</v>
      </c>
    </row>
    <row r="1100" spans="1:39">
      <c r="A1100" t="str">
        <f t="shared" si="170"/>
        <v>3414Barnehager</v>
      </c>
      <c r="B1100" s="6" t="str">
        <f>Data!A1100</f>
        <v>3414</v>
      </c>
      <c r="C1100" s="7" t="str">
        <f>Data!B1100</f>
        <v>Nord-Odal kommune</v>
      </c>
      <c r="D1100" s="7" t="str">
        <f>Data!C1100</f>
        <v>Barnehager</v>
      </c>
      <c r="E1100" s="1">
        <f>Data!D1100</f>
        <v>34.772199999999998</v>
      </c>
      <c r="F1100" s="1">
        <f>Data!E1100+Data!F1100</f>
        <v>41840.671235450551</v>
      </c>
      <c r="G1100" s="1">
        <f>Data!G1100</f>
        <v>0</v>
      </c>
      <c r="H1100" s="1">
        <f t="shared" si="171"/>
        <v>15871551.145454546</v>
      </c>
      <c r="I1100" s="1">
        <f t="shared" si="172"/>
        <v>0</v>
      </c>
      <c r="J1100" s="1">
        <f t="shared" si="173"/>
        <v>1904586.1374545456</v>
      </c>
      <c r="K1100" s="1">
        <f>'Innlegging av opplysninger'!$B$4*H1100</f>
        <v>2063301.648909091</v>
      </c>
      <c r="L1100" s="1"/>
      <c r="M1100" s="1">
        <f>'Innlegging av opplysninger'!$B$5*H1100</f>
        <v>2079173.2000545457</v>
      </c>
      <c r="N1100" s="1">
        <f>'Innlegging av opplysninger'!$B$5*I1100</f>
        <v>0</v>
      </c>
      <c r="O1100" s="1">
        <f>'Innlegging av opplysninger'!$B$5*J1100</f>
        <v>249500.78400654549</v>
      </c>
      <c r="P1100" s="1">
        <f>'Innlegging av opplysninger'!$B$5*K1100</f>
        <v>270292.51600709092</v>
      </c>
      <c r="Q1100" s="1"/>
      <c r="R1100" s="1">
        <f>'Innlegging av opplysninger'!$C$11*SUM(H1100:Q1100)</f>
        <v>852659.40641168191</v>
      </c>
      <c r="S1100" s="1">
        <f>'Innlegging av opplysninger'!$C$13*(((H1100+J1100+M1100+O1100)*Data!H1100)+(J1100+O1100)*(1-Data!H1100)*1.8/12+I1100+N1100+K1100+L1100+P1100+Q1100)</f>
        <v>139394.20292459434</v>
      </c>
      <c r="T1100" s="1">
        <f>'Innlegging av opplysninger'!$C$13*((H1100+J1100+M1100+O1100)*(1-Data!H1100)-(J1100+O1100)*(1-Data!H1100)*1.8/12)</f>
        <v>1027402.8795334966</v>
      </c>
      <c r="U1100" s="1">
        <f>Data!I1100</f>
        <v>5.9</v>
      </c>
      <c r="V1100" s="1">
        <f>Data!J1100+Data!K1100</f>
        <v>42562.005649717517</v>
      </c>
      <c r="W1100" s="1">
        <f>Data!L1100</f>
        <v>0</v>
      </c>
      <c r="X1100" s="1">
        <f t="shared" si="177"/>
        <v>2739445.4545454546</v>
      </c>
      <c r="Y1100" s="100">
        <f t="shared" si="178"/>
        <v>0</v>
      </c>
      <c r="Z1100" s="100">
        <f t="shared" si="179"/>
        <v>391740.69999999995</v>
      </c>
      <c r="AA1100" s="100">
        <f>'Innlegging av opplysninger'!$B$4*X1100</f>
        <v>356127.90909090912</v>
      </c>
      <c r="AB1100" s="1"/>
      <c r="AC1100" s="1">
        <f>'Innlegging av opplysninger'!$B$5*X1100</f>
        <v>358867.35454545455</v>
      </c>
      <c r="AD1100" s="1">
        <f>'Innlegging av opplysninger'!$B$5*Y1100</f>
        <v>0</v>
      </c>
      <c r="AE1100" s="1">
        <f>'Innlegging av opplysninger'!$B$5*Z1100</f>
        <v>51318.0317</v>
      </c>
      <c r="AF1100" s="1">
        <f>'Innlegging av opplysninger'!$B$5*AA1100</f>
        <v>46652.756090909097</v>
      </c>
      <c r="AG1100" s="1"/>
      <c r="AH1100" s="1">
        <f>'Innlegging av opplysninger'!$C$11*SUM(X1100:AG1100)</f>
        <v>149877.78382696363</v>
      </c>
      <c r="AI1100" s="1">
        <f>'Innlegging av opplysninger'!$C$13*(((X1100+Z1100+AC1100+AE1100)*Data!M1100)+(Z1100+AE1100)*(1-Data!M1100)*1.8/12+Y1100+AD1100+AA1100+AB1100+AF1100+AG1100)</f>
        <v>26932.680076968547</v>
      </c>
      <c r="AJ1100" s="1">
        <f>'Innlegging av opplysninger'!$C$13*((X1100+Z1100+AC1100+AE1100)*(1-Data!M1100)-(Z1100+AE1100)*(1-Data!M1100)*1.8/12)</f>
        <v>178163.23463361326</v>
      </c>
      <c r="AK1100" s="83">
        <f t="shared" si="174"/>
        <v>1003000</v>
      </c>
      <c r="AL1100" s="83">
        <f t="shared" si="175"/>
        <v>166000</v>
      </c>
      <c r="AM1100" s="83">
        <f t="shared" si="176"/>
        <v>1206000</v>
      </c>
    </row>
    <row r="1101" spans="1:39">
      <c r="A1101" t="str">
        <f t="shared" si="170"/>
        <v>3414Helse/pleie/omsorg</v>
      </c>
      <c r="B1101" s="6" t="str">
        <f>Data!A1101</f>
        <v>3414</v>
      </c>
      <c r="C1101" s="7" t="str">
        <f>Data!B1101</f>
        <v>Nord-Odal kommune</v>
      </c>
      <c r="D1101" s="7" t="str">
        <f>Data!C1101</f>
        <v>Helse/pleie/omsorg</v>
      </c>
      <c r="E1101" s="1">
        <f>Data!D1101</f>
        <v>175.38310000000007</v>
      </c>
      <c r="F1101" s="1">
        <f>Data!E1101+Data!F1101</f>
        <v>43523.390313357799</v>
      </c>
      <c r="G1101" s="1">
        <f>Data!G1101</f>
        <v>1110.2936942042861</v>
      </c>
      <c r="H1101" s="1">
        <f t="shared" si="171"/>
        <v>83272004.898181796</v>
      </c>
      <c r="I1101" s="1">
        <f t="shared" si="172"/>
        <v>2124291.818181816</v>
      </c>
      <c r="J1101" s="1">
        <f t="shared" si="173"/>
        <v>10247555.605963632</v>
      </c>
      <c r="K1101" s="1">
        <f>'Innlegging av opplysninger'!$B$4*H1101</f>
        <v>10825360.636763634</v>
      </c>
      <c r="L1101" s="1"/>
      <c r="M1101" s="1">
        <f>'Innlegging av opplysninger'!$B$5*H1101</f>
        <v>10908632.641661815</v>
      </c>
      <c r="N1101" s="1">
        <f>'Innlegging av opplysninger'!$B$5*I1101</f>
        <v>278282.22818181792</v>
      </c>
      <c r="O1101" s="1">
        <f>'Innlegging av opplysninger'!$B$5*J1101</f>
        <v>1342429.7843812359</v>
      </c>
      <c r="P1101" s="1">
        <f>'Innlegging av opplysninger'!$B$5*K1101</f>
        <v>1418122.2434160362</v>
      </c>
      <c r="Q1101" s="1"/>
      <c r="R1101" s="1">
        <f>'Innlegging av opplysninger'!$C$11*SUM(H1101:Q1101)</f>
        <v>4575833.8345558075</v>
      </c>
      <c r="S1101" s="1">
        <f>'Innlegging av opplysninger'!$C$13*(((H1101+J1101+M1101+O1101)*Data!H1101)+(J1101+O1101)*(1-Data!H1101)*1.8/12+I1101+N1101+K1101+L1101+P1101+Q1101)</f>
        <v>852777.35742161376</v>
      </c>
      <c r="T1101" s="1">
        <f>'Innlegging av opplysninger'!$C$13*((H1101+J1101+M1101+O1101)*(1-Data!H1101)-(J1101+O1101)*(1-Data!H1101)*1.8/12)</f>
        <v>5408889.9951284379</v>
      </c>
      <c r="U1101" s="1">
        <f>Data!I1101</f>
        <v>20.630799999999997</v>
      </c>
      <c r="V1101" s="1">
        <f>Data!J1101+Data!K1101</f>
        <v>46981.804833872979</v>
      </c>
      <c r="W1101" s="1">
        <f>Data!L1101</f>
        <v>856.23145975919522</v>
      </c>
      <c r="X1101" s="1">
        <f t="shared" si="177"/>
        <v>10573878.754545452</v>
      </c>
      <c r="Y1101" s="100">
        <f t="shared" si="178"/>
        <v>192706.25454545455</v>
      </c>
      <c r="Z1101" s="100">
        <f t="shared" si="179"/>
        <v>1539621.6562999994</v>
      </c>
      <c r="AA1101" s="100">
        <f>'Innlegging av opplysninger'!$B$4*X1101</f>
        <v>1374604.2380909089</v>
      </c>
      <c r="AB1101" s="1"/>
      <c r="AC1101" s="1">
        <f>'Innlegging av opplysninger'!$B$5*X1101</f>
        <v>1385178.1168454543</v>
      </c>
      <c r="AD1101" s="1">
        <f>'Innlegging av opplysninger'!$B$5*Y1101</f>
        <v>25244.519345454548</v>
      </c>
      <c r="AE1101" s="1">
        <f>'Innlegging av opplysninger'!$B$5*Z1101</f>
        <v>201690.43697529993</v>
      </c>
      <c r="AF1101" s="1">
        <f>'Innlegging av opplysninger'!$B$5*AA1101</f>
        <v>180073.15518990907</v>
      </c>
      <c r="AG1101" s="1"/>
      <c r="AH1101" s="1">
        <f>'Innlegging av opplysninger'!$C$11*SUM(X1101:AG1101)</f>
        <v>587973.89100984146</v>
      </c>
      <c r="AI1101" s="1">
        <f>'Innlegging av opplysninger'!$C$13*(((X1101+Z1101+AC1101+AE1101)*Data!M1101)+(Z1101+AE1101)*(1-Data!M1101)*1.8/12+Y1101+AD1101+AA1101+AB1101+AF1101+AG1101)</f>
        <v>112948.44519405147</v>
      </c>
      <c r="AJ1101" s="1">
        <f>'Innlegging av opplysninger'!$C$13*((X1101+Z1101+AC1101+AE1101)*(1-Data!M1101)-(Z1101+AE1101)*(1-Data!M1101)*1.8/12)</f>
        <v>691647.40566152101</v>
      </c>
      <c r="AK1101" s="83">
        <f t="shared" si="174"/>
        <v>5164000</v>
      </c>
      <c r="AL1101" s="83">
        <f t="shared" si="175"/>
        <v>966000</v>
      </c>
      <c r="AM1101" s="83">
        <f t="shared" si="176"/>
        <v>6101000</v>
      </c>
    </row>
    <row r="1102" spans="1:39">
      <c r="A1102" t="str">
        <f t="shared" si="170"/>
        <v>3414Samferdsel og teknikk</v>
      </c>
      <c r="B1102" s="6" t="str">
        <f>Data!A1102</f>
        <v>3414</v>
      </c>
      <c r="C1102" s="7" t="str">
        <f>Data!B1102</f>
        <v>Nord-Odal kommune</v>
      </c>
      <c r="D1102" s="7" t="str">
        <f>Data!C1102</f>
        <v>Samferdsel og teknikk</v>
      </c>
      <c r="E1102" s="1">
        <f>Data!D1102</f>
        <v>12.825000000000001</v>
      </c>
      <c r="F1102" s="1">
        <f>Data!E1102+Data!F1102</f>
        <v>51682.338628979858</v>
      </c>
      <c r="G1102" s="1">
        <f>Data!G1102</f>
        <v>167.39259259259256</v>
      </c>
      <c r="H1102" s="1">
        <f t="shared" si="171"/>
        <v>7230829.0136363646</v>
      </c>
      <c r="I1102" s="1">
        <f t="shared" si="172"/>
        <v>23419.745454545453</v>
      </c>
      <c r="J1102" s="1">
        <f t="shared" si="173"/>
        <v>870509.8510909091</v>
      </c>
      <c r="K1102" s="1">
        <f>'Innlegging av opplysninger'!$B$4*H1102</f>
        <v>940007.77177272749</v>
      </c>
      <c r="L1102" s="1"/>
      <c r="M1102" s="1">
        <f>'Innlegging av opplysninger'!$B$5*H1102</f>
        <v>947238.60078636382</v>
      </c>
      <c r="N1102" s="1">
        <f>'Innlegging av opplysninger'!$B$5*I1102</f>
        <v>3067.9866545454543</v>
      </c>
      <c r="O1102" s="1">
        <f>'Innlegging av opplysninger'!$B$5*J1102</f>
        <v>114036.7904929091</v>
      </c>
      <c r="P1102" s="1">
        <f>'Innlegging av opplysninger'!$B$5*K1102</f>
        <v>123141.0181022273</v>
      </c>
      <c r="Q1102" s="1"/>
      <c r="R1102" s="1">
        <f>'Innlegging av opplysninger'!$C$11*SUM(H1102:Q1102)</f>
        <v>389585.52956364251</v>
      </c>
      <c r="S1102" s="1">
        <f>'Innlegging av opplysninger'!$C$13*(((H1102+J1102+M1102+O1102)*Data!H1102)+(J1102+O1102)*(1-Data!H1102)*1.8/12+I1102+N1102+K1102+L1102+P1102+Q1102)</f>
        <v>65381.501071333638</v>
      </c>
      <c r="T1102" s="1">
        <f>'Innlegging av opplysninger'!$C$13*((H1102+J1102+M1102+O1102)*(1-Data!H1102)-(J1102+O1102)*(1-Data!H1102)*1.8/12)</f>
        <v>467735.53938417713</v>
      </c>
      <c r="U1102" s="1">
        <f>Data!I1102</f>
        <v>2.0499999999999998</v>
      </c>
      <c r="V1102" s="1">
        <f>Data!J1102+Data!K1102</f>
        <v>41678.048780487807</v>
      </c>
      <c r="W1102" s="1">
        <f>Data!L1102</f>
        <v>0</v>
      </c>
      <c r="X1102" s="1">
        <f t="shared" si="177"/>
        <v>932072.72727272718</v>
      </c>
      <c r="Y1102" s="100">
        <f t="shared" si="178"/>
        <v>0</v>
      </c>
      <c r="Z1102" s="100">
        <f t="shared" si="179"/>
        <v>133286.39999999997</v>
      </c>
      <c r="AA1102" s="100">
        <f>'Innlegging av opplysninger'!$B$4*X1102</f>
        <v>121169.45454545454</v>
      </c>
      <c r="AB1102" s="1"/>
      <c r="AC1102" s="1">
        <f>'Innlegging av opplysninger'!$B$5*X1102</f>
        <v>122101.52727272727</v>
      </c>
      <c r="AD1102" s="1">
        <f>'Innlegging av opplysninger'!$B$5*Y1102</f>
        <v>0</v>
      </c>
      <c r="AE1102" s="1">
        <f>'Innlegging av opplysninger'!$B$5*Z1102</f>
        <v>17460.518399999997</v>
      </c>
      <c r="AF1102" s="1">
        <f>'Innlegging av opplysninger'!$B$5*AA1102</f>
        <v>15873.198545454547</v>
      </c>
      <c r="AG1102" s="1"/>
      <c r="AH1102" s="1">
        <f>'Innlegging av opplysninger'!$C$11*SUM(X1102:AG1102)</f>
        <v>50994.625389381814</v>
      </c>
      <c r="AI1102" s="1">
        <f>'Innlegging av opplysninger'!$C$13*(((X1102+Z1102+AC1102+AE1102)*Data!M1102)+(Z1102+AE1102)*(1-Data!M1102)*1.8/12+Y1102+AD1102+AA1102+AB1102+AF1102+AG1102)</f>
        <v>8302.0439242472712</v>
      </c>
      <c r="AJ1102" s="1">
        <f>'Innlegging av opplysninger'!$C$13*((X1102+Z1102+AC1102+AE1102)*(1-Data!M1102)-(Z1102+AE1102)*(1-Data!M1102)*1.8/12)</f>
        <v>61480.075029643631</v>
      </c>
      <c r="AK1102" s="83">
        <f t="shared" si="174"/>
        <v>441000</v>
      </c>
      <c r="AL1102" s="83">
        <f t="shared" si="175"/>
        <v>74000</v>
      </c>
      <c r="AM1102" s="83">
        <f t="shared" si="176"/>
        <v>529000</v>
      </c>
    </row>
    <row r="1103" spans="1:39">
      <c r="A1103" t="str">
        <f t="shared" si="170"/>
        <v>3414Annet</v>
      </c>
      <c r="B1103" s="6" t="str">
        <f>Data!A1103</f>
        <v>3414</v>
      </c>
      <c r="C1103" s="7" t="str">
        <f>Data!B1103</f>
        <v>Nord-Odal kommune</v>
      </c>
      <c r="D1103" s="7" t="str">
        <f>Data!C1103</f>
        <v>Annet</v>
      </c>
      <c r="E1103" s="1">
        <f>Data!D1103</f>
        <v>6.75</v>
      </c>
      <c r="F1103" s="1">
        <f>Data!E1103+Data!F1103</f>
        <v>0</v>
      </c>
      <c r="G1103" s="1">
        <f>Data!G1103</f>
        <v>0</v>
      </c>
      <c r="H1103" s="1">
        <f t="shared" si="171"/>
        <v>0</v>
      </c>
      <c r="I1103" s="1">
        <f t="shared" si="172"/>
        <v>0</v>
      </c>
      <c r="J1103" s="1">
        <f t="shared" si="173"/>
        <v>0</v>
      </c>
      <c r="K1103" s="1">
        <f>'Innlegging av opplysninger'!$B$4*H1103</f>
        <v>0</v>
      </c>
      <c r="L1103" s="1"/>
      <c r="M1103" s="1">
        <f>'Innlegging av opplysninger'!$B$5*H1103</f>
        <v>0</v>
      </c>
      <c r="N1103" s="1">
        <f>'Innlegging av opplysninger'!$B$5*I1103</f>
        <v>0</v>
      </c>
      <c r="O1103" s="1">
        <f>'Innlegging av opplysninger'!$B$5*J1103</f>
        <v>0</v>
      </c>
      <c r="P1103" s="1">
        <f>'Innlegging av opplysninger'!$B$5*K1103</f>
        <v>0</v>
      </c>
      <c r="Q1103" s="1"/>
      <c r="R1103" s="1">
        <f>'Innlegging av opplysninger'!$C$11*SUM(H1103:Q1103)</f>
        <v>0</v>
      </c>
      <c r="S1103" s="1">
        <f>'Innlegging av opplysninger'!$C$13*(((H1103+J1103+M1103+O1103)*Data!H1103)+(J1103+O1103)*(1-Data!H1103)*1.8/12+I1103+N1103+K1103+L1103+P1103+Q1103)</f>
        <v>0</v>
      </c>
      <c r="T1103" s="1">
        <f>'Innlegging av opplysninger'!$C$13*((H1103+J1103+M1103+O1103)*(1-Data!H1103)-(J1103+O1103)*(1-Data!H1103)*1.8/12)</f>
        <v>0</v>
      </c>
      <c r="U1103" s="1">
        <f>Data!I1103</f>
        <v>0</v>
      </c>
      <c r="V1103" s="1">
        <f>Data!J1103+Data!K1103</f>
        <v>0</v>
      </c>
      <c r="W1103" s="1">
        <f>Data!L1103</f>
        <v>0</v>
      </c>
      <c r="X1103" s="1">
        <f t="shared" si="177"/>
        <v>0</v>
      </c>
      <c r="Y1103" s="100">
        <f t="shared" si="178"/>
        <v>0</v>
      </c>
      <c r="Z1103" s="100">
        <f t="shared" si="179"/>
        <v>0</v>
      </c>
      <c r="AA1103" s="100">
        <f>'Innlegging av opplysninger'!$B$4*X1103</f>
        <v>0</v>
      </c>
      <c r="AB1103" s="1"/>
      <c r="AC1103" s="1">
        <f>'Innlegging av opplysninger'!$B$5*X1103</f>
        <v>0</v>
      </c>
      <c r="AD1103" s="1">
        <f>'Innlegging av opplysninger'!$B$5*Y1103</f>
        <v>0</v>
      </c>
      <c r="AE1103" s="1">
        <f>'Innlegging av opplysninger'!$B$5*Z1103</f>
        <v>0</v>
      </c>
      <c r="AF1103" s="1">
        <f>'Innlegging av opplysninger'!$B$5*AA1103</f>
        <v>0</v>
      </c>
      <c r="AG1103" s="1"/>
      <c r="AH1103" s="1">
        <f>'Innlegging av opplysninger'!$C$11*SUM(X1103:AG1103)</f>
        <v>0</v>
      </c>
      <c r="AI1103" s="1">
        <f>'Innlegging av opplysninger'!$C$13*(((X1103+Z1103+AC1103+AE1103)*Data!M1103)+(Z1103+AE1103)*(1-Data!M1103)*1.8/12+Y1103+AD1103+AA1103+AB1103+AF1103+AG1103)</f>
        <v>0</v>
      </c>
      <c r="AJ1103" s="1">
        <f>'Innlegging av opplysninger'!$C$13*((X1103+Z1103+AC1103+AE1103)*(1-Data!M1103)-(Z1103+AE1103)*(1-Data!M1103)*1.8/12)</f>
        <v>0</v>
      </c>
      <c r="AK1103" s="83">
        <f t="shared" si="174"/>
        <v>0</v>
      </c>
      <c r="AL1103" s="83">
        <f t="shared" si="175"/>
        <v>0</v>
      </c>
      <c r="AM1103" s="83">
        <f t="shared" si="176"/>
        <v>0</v>
      </c>
    </row>
    <row r="1104" spans="1:39">
      <c r="A1104" t="str">
        <f t="shared" si="170"/>
        <v>3415Alle</v>
      </c>
      <c r="B1104" s="6" t="str">
        <f>Data!A1104</f>
        <v>3415</v>
      </c>
      <c r="C1104" s="7" t="str">
        <f>Data!B1104</f>
        <v>Sør-Odal kommune</v>
      </c>
      <c r="D1104" s="7" t="str">
        <f>Data!C1104</f>
        <v>Alle</v>
      </c>
      <c r="E1104" s="1">
        <f>Data!D1104</f>
        <v>495.45170000000002</v>
      </c>
      <c r="F1104" s="1">
        <f>Data!E1104+Data!F1104</f>
        <v>46539.08680089299</v>
      </c>
      <c r="G1104" s="1">
        <f>Data!G1104</f>
        <v>548.7792250990359</v>
      </c>
      <c r="H1104" s="1">
        <f t="shared" si="171"/>
        <v>251540396.42127267</v>
      </c>
      <c r="I1104" s="1">
        <f t="shared" si="172"/>
        <v>2966112</v>
      </c>
      <c r="J1104" s="1">
        <f t="shared" si="173"/>
        <v>30540781.010552719</v>
      </c>
      <c r="K1104" s="1">
        <f>'Innlegging av opplysninger'!$B$4*H1104</f>
        <v>32700251.534765448</v>
      </c>
      <c r="L1104" s="1"/>
      <c r="M1104" s="1">
        <f>'Innlegging av opplysninger'!$B$5*H1104</f>
        <v>32951791.931186721</v>
      </c>
      <c r="N1104" s="1">
        <f>'Innlegging av opplysninger'!$B$5*I1104</f>
        <v>388560.67200000002</v>
      </c>
      <c r="O1104" s="1">
        <f>'Innlegging av opplysninger'!$B$5*J1104</f>
        <v>4000842.3123824066</v>
      </c>
      <c r="P1104" s="1">
        <f>'Innlegging av opplysninger'!$B$5*K1104</f>
        <v>4283732.9510542741</v>
      </c>
      <c r="Q1104" s="1"/>
      <c r="R1104" s="1">
        <f>'Innlegging av opplysninger'!$C$11*SUM(H1104:Q1104)</f>
        <v>13656153.81566214</v>
      </c>
      <c r="S1104" s="1">
        <f>'Innlegging av opplysninger'!$C$13*(((H1104+J1104+M1104+O1104)*Data!H1104)+(J1104+O1104)*(1-Data!H1104)*1.8/12+I1104+N1104+K1104+L1104+P1104+Q1104)</f>
        <v>2680670.3199615153</v>
      </c>
      <c r="T1104" s="1">
        <f>'Innlegging av opplysninger'!$C$13*((H1104+J1104+M1104+O1104)*(1-Data!H1104)-(J1104+O1104)*(1-Data!H1104)*1.8/12)</f>
        <v>16006698.059365626</v>
      </c>
      <c r="U1104" s="1">
        <f>Data!I1104</f>
        <v>65.513799999999989</v>
      </c>
      <c r="V1104" s="1">
        <f>Data!J1104+Data!K1104</f>
        <v>48345.053081182887</v>
      </c>
      <c r="W1104" s="1">
        <f>Data!L1104</f>
        <v>531.56983719460641</v>
      </c>
      <c r="X1104" s="1">
        <f t="shared" si="177"/>
        <v>34552016.056909077</v>
      </c>
      <c r="Y1104" s="100">
        <f t="shared" si="178"/>
        <v>379910.83636363631</v>
      </c>
      <c r="Z1104" s="100">
        <f t="shared" si="179"/>
        <v>4995265.5457379976</v>
      </c>
      <c r="AA1104" s="100">
        <f>'Innlegging av opplysninger'!$B$4*X1104</f>
        <v>4491762.0873981798</v>
      </c>
      <c r="AB1104" s="1"/>
      <c r="AC1104" s="1">
        <f>'Innlegging av opplysninger'!$B$5*X1104</f>
        <v>4526314.103455089</v>
      </c>
      <c r="AD1104" s="1">
        <f>'Innlegging av opplysninger'!$B$5*Y1104</f>
        <v>49768.31956363636</v>
      </c>
      <c r="AE1104" s="1">
        <f>'Innlegging av opplysninger'!$B$5*Z1104</f>
        <v>654379.78649167775</v>
      </c>
      <c r="AF1104" s="1">
        <f>'Innlegging av opplysninger'!$B$5*AA1104</f>
        <v>588420.83344916161</v>
      </c>
      <c r="AG1104" s="1"/>
      <c r="AH1104" s="1">
        <f>'Innlegging av opplysninger'!$C$11*SUM(X1104:AG1104)</f>
        <v>1909037.8276360012</v>
      </c>
      <c r="AI1104" s="1">
        <f>'Innlegging av opplysninger'!$C$13*(((X1104+Z1104+AC1104+AE1104)*Data!M1104)+(Z1104+AE1104)*(1-Data!M1104)*1.8/12+Y1104+AD1104+AA1104+AB1104+AF1104+AG1104)</f>
        <v>381440.2713842229</v>
      </c>
      <c r="AJ1104" s="1">
        <f>'Innlegging av opplysninger'!$C$13*((X1104+Z1104+AC1104+AE1104)*(1-Data!M1104)-(Z1104+AE1104)*(1-Data!M1104)*1.8/12)</f>
        <v>2230927.2822229364</v>
      </c>
      <c r="AK1104" s="83">
        <f t="shared" si="174"/>
        <v>15565000</v>
      </c>
      <c r="AL1104" s="83">
        <f t="shared" si="175"/>
        <v>3062000</v>
      </c>
      <c r="AM1104" s="83">
        <f t="shared" si="176"/>
        <v>18238000</v>
      </c>
    </row>
    <row r="1105" spans="1:39">
      <c r="A1105" t="str">
        <f t="shared" si="170"/>
        <v>3415Administrasjon</v>
      </c>
      <c r="B1105" s="6" t="str">
        <f>Data!A1105</f>
        <v>3415</v>
      </c>
      <c r="C1105" s="7" t="str">
        <f>Data!B1105</f>
        <v>Sør-Odal kommune</v>
      </c>
      <c r="D1105" s="7" t="str">
        <f>Data!C1105</f>
        <v>Administrasjon</v>
      </c>
      <c r="E1105" s="1">
        <f>Data!D1105</f>
        <v>21.650000000000002</v>
      </c>
      <c r="F1105" s="1">
        <f>Data!E1105+Data!F1105</f>
        <v>58139.969207082366</v>
      </c>
      <c r="G1105" s="1">
        <f>Data!G1105</f>
        <v>0</v>
      </c>
      <c r="H1105" s="1">
        <f t="shared" si="171"/>
        <v>13731603.636363635</v>
      </c>
      <c r="I1105" s="1">
        <f t="shared" si="172"/>
        <v>0</v>
      </c>
      <c r="J1105" s="1">
        <f t="shared" si="173"/>
        <v>1647792.4363636361</v>
      </c>
      <c r="K1105" s="1">
        <f>'Innlegging av opplysninger'!$B$4*H1105</f>
        <v>1785108.4727272727</v>
      </c>
      <c r="L1105" s="1"/>
      <c r="M1105" s="1">
        <f>'Innlegging av opplysninger'!$B$5*H1105</f>
        <v>1798840.0763636362</v>
      </c>
      <c r="N1105" s="1">
        <f>'Innlegging av opplysninger'!$B$5*I1105</f>
        <v>0</v>
      </c>
      <c r="O1105" s="1">
        <f>'Innlegging av opplysninger'!$B$5*J1105</f>
        <v>215860.80916363632</v>
      </c>
      <c r="P1105" s="1">
        <f>'Innlegging av opplysninger'!$B$5*K1105</f>
        <v>233849.20992727272</v>
      </c>
      <c r="Q1105" s="1"/>
      <c r="R1105" s="1">
        <f>'Innlegging av opplysninger'!$C$11*SUM(H1105:Q1105)</f>
        <v>737696.07635454531</v>
      </c>
      <c r="S1105" s="1">
        <f>'Innlegging av opplysninger'!$C$13*(((H1105+J1105+M1105+O1105)*Data!H1105)+(J1105+O1105)*(1-Data!H1105)*1.8/12+I1105+N1105+K1105+L1105+P1105+Q1105)</f>
        <v>255066.35591026914</v>
      </c>
      <c r="T1105" s="1">
        <f>'Innlegging av opplysninger'!$C$13*((H1105+J1105+M1105+O1105)*(1-Data!H1105)-(J1105+O1105)*(1-Data!H1105)*1.8/12)</f>
        <v>754412.48541700363</v>
      </c>
      <c r="U1105" s="1">
        <f>Data!I1105</f>
        <v>5</v>
      </c>
      <c r="V1105" s="1">
        <f>Data!J1105+Data!K1105</f>
        <v>60150</v>
      </c>
      <c r="W1105" s="1">
        <f>Data!L1105</f>
        <v>0</v>
      </c>
      <c r="X1105" s="1">
        <f t="shared" si="177"/>
        <v>3280909.0909090908</v>
      </c>
      <c r="Y1105" s="100">
        <f t="shared" si="178"/>
        <v>0</v>
      </c>
      <c r="Z1105" s="100">
        <f t="shared" si="179"/>
        <v>469169.99999999994</v>
      </c>
      <c r="AA1105" s="100">
        <f>'Innlegging av opplysninger'!$B$4*X1105</f>
        <v>426518.18181818182</v>
      </c>
      <c r="AB1105" s="1"/>
      <c r="AC1105" s="1">
        <f>'Innlegging av opplysninger'!$B$5*X1105</f>
        <v>429799.09090909094</v>
      </c>
      <c r="AD1105" s="1">
        <f>'Innlegging av opplysninger'!$B$5*Y1105</f>
        <v>0</v>
      </c>
      <c r="AE1105" s="1">
        <f>'Innlegging av opplysninger'!$B$5*Z1105</f>
        <v>61461.27</v>
      </c>
      <c r="AF1105" s="1">
        <f>'Innlegging av opplysninger'!$B$5*AA1105</f>
        <v>55873.881818181821</v>
      </c>
      <c r="AG1105" s="1"/>
      <c r="AH1105" s="1">
        <f>'Innlegging av opplysninger'!$C$11*SUM(X1105:AG1105)</f>
        <v>179501.79758727268</v>
      </c>
      <c r="AI1105" s="1">
        <f>'Innlegging av opplysninger'!$C$13*(((X1105+Z1105+AC1105+AE1105)*Data!M1105)+(Z1105+AE1105)*(1-Data!M1105)*1.8/12+Y1105+AD1105+AA1105+AB1105+AF1105+AG1105)</f>
        <v>53825.175352557817</v>
      </c>
      <c r="AJ1105" s="1">
        <f>'Innlegging av opplysninger'!$C$13*((X1105+Z1105+AC1105+AE1105)*(1-Data!M1105)-(Z1105+AE1105)*(1-Data!M1105)*1.8/12)</f>
        <v>191808.86345107851</v>
      </c>
      <c r="AK1105" s="83">
        <f t="shared" si="174"/>
        <v>917000</v>
      </c>
      <c r="AL1105" s="83">
        <f t="shared" si="175"/>
        <v>309000</v>
      </c>
      <c r="AM1105" s="83">
        <f t="shared" si="176"/>
        <v>946000</v>
      </c>
    </row>
    <row r="1106" spans="1:39">
      <c r="A1106" t="str">
        <f t="shared" si="170"/>
        <v>3415Undervisning</v>
      </c>
      <c r="B1106" s="6" t="str">
        <f>Data!A1106</f>
        <v>3415</v>
      </c>
      <c r="C1106" s="7" t="str">
        <f>Data!B1106</f>
        <v>Sør-Odal kommune</v>
      </c>
      <c r="D1106" s="7" t="str">
        <f>Data!C1106</f>
        <v>Undervisning</v>
      </c>
      <c r="E1106" s="1">
        <f>Data!D1106</f>
        <v>116.72389999999999</v>
      </c>
      <c r="F1106" s="1">
        <f>Data!E1106+Data!F1106</f>
        <v>47168.160616634646</v>
      </c>
      <c r="G1106" s="1">
        <f>Data!G1106</f>
        <v>1.6548453230229629</v>
      </c>
      <c r="H1106" s="1">
        <f t="shared" si="171"/>
        <v>60061654.50545454</v>
      </c>
      <c r="I1106" s="1">
        <f t="shared" si="172"/>
        <v>2107.1999999999998</v>
      </c>
      <c r="J1106" s="1">
        <f t="shared" si="173"/>
        <v>7207651.4046545448</v>
      </c>
      <c r="K1106" s="1">
        <f>'Innlegging av opplysninger'!$B$4*H1106</f>
        <v>7808015.0857090903</v>
      </c>
      <c r="L1106" s="1"/>
      <c r="M1106" s="1">
        <f>'Innlegging av opplysninger'!$B$5*H1106</f>
        <v>7868076.7402145453</v>
      </c>
      <c r="N1106" s="1">
        <f>'Innlegging av opplysninger'!$B$5*I1106</f>
        <v>276.04320000000001</v>
      </c>
      <c r="O1106" s="1">
        <f>'Innlegging av opplysninger'!$B$5*J1106</f>
        <v>944202.33400974539</v>
      </c>
      <c r="P1106" s="1">
        <f>'Innlegging av opplysninger'!$B$5*K1106</f>
        <v>1022849.9762278909</v>
      </c>
      <c r="Q1106" s="1"/>
      <c r="R1106" s="1">
        <f>'Innlegging av opplysninger'!$C$11*SUM(H1106:Q1106)</f>
        <v>3226763.6649998743</v>
      </c>
      <c r="S1106" s="1">
        <f>'Innlegging av opplysninger'!$C$13*(((H1106+J1106+M1106+O1106)*Data!H1106)+(J1106+O1106)*(1-Data!H1106)*1.8/12+I1106+N1106+K1106+L1106+P1106+Q1106)</f>
        <v>586751.29726824514</v>
      </c>
      <c r="T1106" s="1">
        <f>'Innlegging av opplysninger'!$C$13*((H1106+J1106+M1106+O1106)*(1-Data!H1106)-(J1106+O1106)*(1-Data!H1106)*1.8/12)</f>
        <v>3828820.033784213</v>
      </c>
      <c r="U1106" s="1">
        <f>Data!I1106</f>
        <v>15.993100000000002</v>
      </c>
      <c r="V1106" s="1">
        <f>Data!J1106+Data!K1106</f>
        <v>45246.24702736389</v>
      </c>
      <c r="W1106" s="1">
        <f>Data!L1106</f>
        <v>0</v>
      </c>
      <c r="X1106" s="1">
        <f t="shared" si="177"/>
        <v>7894120.9454545472</v>
      </c>
      <c r="Y1106" s="100">
        <f t="shared" si="178"/>
        <v>0</v>
      </c>
      <c r="Z1106" s="100">
        <f t="shared" si="179"/>
        <v>1128859.2952000001</v>
      </c>
      <c r="AA1106" s="100">
        <f>'Innlegging av opplysninger'!$B$4*X1106</f>
        <v>1026235.7229090912</v>
      </c>
      <c r="AB1106" s="1"/>
      <c r="AC1106" s="1">
        <f>'Innlegging av opplysninger'!$B$5*X1106</f>
        <v>1034129.8438545457</v>
      </c>
      <c r="AD1106" s="1">
        <f>'Innlegging av opplysninger'!$B$5*Y1106</f>
        <v>0</v>
      </c>
      <c r="AE1106" s="1">
        <f>'Innlegging av opplysninger'!$B$5*Z1106</f>
        <v>147880.5676712</v>
      </c>
      <c r="AF1106" s="1">
        <f>'Innlegging av opplysninger'!$B$5*AA1106</f>
        <v>134436.87970109095</v>
      </c>
      <c r="AG1106" s="1"/>
      <c r="AH1106" s="1">
        <f>'Innlegging av opplysninger'!$C$11*SUM(X1106:AG1106)</f>
        <v>431895.20368203806</v>
      </c>
      <c r="AI1106" s="1">
        <f>'Innlegging av opplysninger'!$C$13*(((X1106+Z1106+AC1106+AE1106)*Data!M1106)+(Z1106+AE1106)*(1-Data!M1106)*1.8/12+Y1106+AD1106+AA1106+AB1106+AF1106+AG1106)</f>
        <v>77877.308071767373</v>
      </c>
      <c r="AJ1106" s="1">
        <f>'Innlegging av opplysninger'!$C$13*((X1106+Z1106+AC1106+AE1106)*(1-Data!M1106)-(Z1106+AE1106)*(1-Data!M1106)*1.8/12)</f>
        <v>513137.18117733736</v>
      </c>
      <c r="AK1106" s="83">
        <f t="shared" si="174"/>
        <v>3659000</v>
      </c>
      <c r="AL1106" s="83">
        <f t="shared" si="175"/>
        <v>665000</v>
      </c>
      <c r="AM1106" s="83">
        <f t="shared" si="176"/>
        <v>4342000</v>
      </c>
    </row>
    <row r="1107" spans="1:39">
      <c r="A1107" t="str">
        <f t="shared" si="170"/>
        <v>3415Barnehager</v>
      </c>
      <c r="B1107" s="6" t="str">
        <f>Data!A1107</f>
        <v>3415</v>
      </c>
      <c r="C1107" s="7" t="str">
        <f>Data!B1107</f>
        <v>Sør-Odal kommune</v>
      </c>
      <c r="D1107" s="7" t="str">
        <f>Data!C1107</f>
        <v>Barnehager</v>
      </c>
      <c r="E1107" s="1">
        <f>Data!D1107</f>
        <v>53.665900000000001</v>
      </c>
      <c r="F1107" s="1">
        <f>Data!E1107+Data!F1107</f>
        <v>42087.075234615149</v>
      </c>
      <c r="G1107" s="1">
        <f>Data!G1107</f>
        <v>1.4180326799699621</v>
      </c>
      <c r="H1107" s="1">
        <f t="shared" si="171"/>
        <v>24639717.499999996</v>
      </c>
      <c r="I1107" s="1">
        <f t="shared" si="172"/>
        <v>830.18181818181802</v>
      </c>
      <c r="J1107" s="1">
        <f t="shared" si="173"/>
        <v>2956865.7218181817</v>
      </c>
      <c r="K1107" s="1">
        <f>'Innlegging av opplysninger'!$B$4*H1107</f>
        <v>3203163.2749999994</v>
      </c>
      <c r="L1107" s="1"/>
      <c r="M1107" s="1">
        <f>'Innlegging av opplysninger'!$B$5*H1107</f>
        <v>3227802.9924999997</v>
      </c>
      <c r="N1107" s="1">
        <f>'Innlegging av opplysninger'!$B$5*I1107</f>
        <v>108.75381818181816</v>
      </c>
      <c r="O1107" s="1">
        <f>'Innlegging av opplysninger'!$B$5*J1107</f>
        <v>387349.40955818183</v>
      </c>
      <c r="P1107" s="1">
        <f>'Innlegging av opplysninger'!$B$5*K1107</f>
        <v>419614.38902499992</v>
      </c>
      <c r="Q1107" s="1"/>
      <c r="R1107" s="1">
        <f>'Innlegging av opplysninger'!$C$11*SUM(H1107:Q1107)</f>
        <v>1323747.1844944339</v>
      </c>
      <c r="S1107" s="1">
        <f>'Innlegging av opplysninger'!$C$13*(((H1107+J1107+M1107+O1107)*Data!H1107)+(J1107+O1107)*(1-Data!H1107)*1.8/12+I1107+N1107+K1107+L1107+P1107+Q1107)</f>
        <v>224625.83316393112</v>
      </c>
      <c r="T1107" s="1">
        <f>'Innlegging av opplysninger'!$C$13*((H1107+J1107+M1107+O1107)*(1-Data!H1107)-(J1107+O1107)*(1-Data!H1107)*1.8/12)</f>
        <v>1586817.6824600301</v>
      </c>
      <c r="U1107" s="1">
        <f>Data!I1107</f>
        <v>4.6800000000000006</v>
      </c>
      <c r="V1107" s="1">
        <f>Data!J1107+Data!K1107</f>
        <v>40436.538461538461</v>
      </c>
      <c r="W1107" s="1">
        <f>Data!L1107</f>
        <v>0</v>
      </c>
      <c r="X1107" s="1">
        <f t="shared" si="177"/>
        <v>2064469.0909090911</v>
      </c>
      <c r="Y1107" s="100">
        <f t="shared" si="178"/>
        <v>0</v>
      </c>
      <c r="Z1107" s="100">
        <f t="shared" si="179"/>
        <v>295219.08</v>
      </c>
      <c r="AA1107" s="100">
        <f>'Innlegging av opplysninger'!$B$4*X1107</f>
        <v>268380.98181818187</v>
      </c>
      <c r="AB1107" s="1"/>
      <c r="AC1107" s="1">
        <f>'Innlegging av opplysninger'!$B$5*X1107</f>
        <v>270445.45090909093</v>
      </c>
      <c r="AD1107" s="1">
        <f>'Innlegging av opplysninger'!$B$5*Y1107</f>
        <v>0</v>
      </c>
      <c r="AE1107" s="1">
        <f>'Innlegging av opplysninger'!$B$5*Z1107</f>
        <v>38673.699480000003</v>
      </c>
      <c r="AF1107" s="1">
        <f>'Innlegging av opplysninger'!$B$5*AA1107</f>
        <v>35157.908618181827</v>
      </c>
      <c r="AG1107" s="1"/>
      <c r="AH1107" s="1">
        <f>'Innlegging av opplysninger'!$C$11*SUM(X1107:AG1107)</f>
        <v>112949.15604591272</v>
      </c>
      <c r="AI1107" s="1">
        <f>'Innlegging av opplysninger'!$C$13*(((X1107+Z1107+AC1107+AE1107)*Data!M1107)+(Z1107+AE1107)*(1-Data!M1107)*1.8/12+Y1107+AD1107+AA1107+AB1107+AF1107+AG1107)</f>
        <v>18388.385982634911</v>
      </c>
      <c r="AJ1107" s="1">
        <f>'Innlegging av opplysninger'!$C$13*((X1107+Z1107+AC1107+AE1107)*(1-Data!M1107)-(Z1107+AE1107)*(1-Data!M1107)*1.8/12)</f>
        <v>136173.61702756144</v>
      </c>
      <c r="AK1107" s="83">
        <f t="shared" si="174"/>
        <v>1437000</v>
      </c>
      <c r="AL1107" s="83">
        <f t="shared" si="175"/>
        <v>243000</v>
      </c>
      <c r="AM1107" s="83">
        <f t="shared" si="176"/>
        <v>1723000</v>
      </c>
    </row>
    <row r="1108" spans="1:39">
      <c r="A1108" t="str">
        <f t="shared" si="170"/>
        <v>3415Helse/pleie/omsorg</v>
      </c>
      <c r="B1108" s="6" t="str">
        <f>Data!A1108</f>
        <v>3415</v>
      </c>
      <c r="C1108" s="7" t="str">
        <f>Data!B1108</f>
        <v>Sør-Odal kommune</v>
      </c>
      <c r="D1108" s="7" t="str">
        <f>Data!C1108</f>
        <v>Helse/pleie/omsorg</v>
      </c>
      <c r="E1108" s="1">
        <f>Data!D1108</f>
        <v>258.73199999999997</v>
      </c>
      <c r="F1108" s="1">
        <f>Data!E1108+Data!F1108</f>
        <v>45236.591517413137</v>
      </c>
      <c r="G1108" s="1">
        <f>Data!G1108</f>
        <v>1018.7305397090431</v>
      </c>
      <c r="H1108" s="1">
        <f t="shared" si="171"/>
        <v>127681677.77981819</v>
      </c>
      <c r="I1108" s="1">
        <f t="shared" si="172"/>
        <v>2875398.4363636374</v>
      </c>
      <c r="J1108" s="1">
        <f t="shared" si="173"/>
        <v>15666849.145941818</v>
      </c>
      <c r="K1108" s="1">
        <f>'Innlegging av opplysninger'!$B$4*H1108</f>
        <v>16598618.111376366</v>
      </c>
      <c r="L1108" s="1"/>
      <c r="M1108" s="1">
        <f>'Innlegging av opplysninger'!$B$5*H1108</f>
        <v>16726299.789156184</v>
      </c>
      <c r="N1108" s="1">
        <f>'Innlegging av opplysninger'!$B$5*I1108</f>
        <v>376677.19516363653</v>
      </c>
      <c r="O1108" s="1">
        <f>'Innlegging av opplysninger'!$B$5*J1108</f>
        <v>2052357.2381183782</v>
      </c>
      <c r="P1108" s="1">
        <f>'Innlegging av opplysninger'!$B$5*K1108</f>
        <v>2174418.972590304</v>
      </c>
      <c r="Q1108" s="1"/>
      <c r="R1108" s="1">
        <f>'Innlegging av opplysninger'!$C$11*SUM(H1108:Q1108)</f>
        <v>6997787.2734040841</v>
      </c>
      <c r="S1108" s="1">
        <f>'Innlegging av opplysninger'!$C$13*(((H1108+J1108+M1108+O1108)*Data!H1108)+(J1108+O1108)*(1-Data!H1108)*1.8/12+I1108+N1108+K1108+L1108+P1108+Q1108)</f>
        <v>1339357.2598966754</v>
      </c>
      <c r="T1108" s="1">
        <f>'Innlegging av opplysninger'!$C$13*((H1108+J1108+M1108+O1108)*(1-Data!H1108)-(J1108+O1108)*(1-Data!H1108)*1.8/12)</f>
        <v>8236562.1668668054</v>
      </c>
      <c r="U1108" s="1">
        <f>Data!I1108</f>
        <v>30.66449999999999</v>
      </c>
      <c r="V1108" s="1">
        <f>Data!J1108+Data!K1108</f>
        <v>48433.698560767894</v>
      </c>
      <c r="W1108" s="1">
        <f>Data!L1108</f>
        <v>1114.8008283193926</v>
      </c>
      <c r="X1108" s="1">
        <f t="shared" si="177"/>
        <v>16202128.903818179</v>
      </c>
      <c r="Y1108" s="100">
        <f t="shared" si="178"/>
        <v>372925.2</v>
      </c>
      <c r="Z1108" s="100">
        <f t="shared" si="179"/>
        <v>2370232.7368459995</v>
      </c>
      <c r="AA1108" s="100">
        <f>'Innlegging av opplysninger'!$B$4*X1108</f>
        <v>2106276.7574963635</v>
      </c>
      <c r="AB1108" s="1"/>
      <c r="AC1108" s="1">
        <f>'Innlegging av opplysninger'!$B$5*X1108</f>
        <v>2122478.8864001813</v>
      </c>
      <c r="AD1108" s="1">
        <f>'Innlegging av opplysninger'!$B$5*Y1108</f>
        <v>48853.201200000003</v>
      </c>
      <c r="AE1108" s="1">
        <f>'Innlegging av opplysninger'!$B$5*Z1108</f>
        <v>310500.48852682597</v>
      </c>
      <c r="AF1108" s="1">
        <f>'Innlegging av opplysninger'!$B$5*AA1108</f>
        <v>275922.2552320236</v>
      </c>
      <c r="AG1108" s="1"/>
      <c r="AH1108" s="1">
        <f>'Innlegging av opplysninger'!$C$11*SUM(X1108:AG1108)</f>
        <v>904754.10032174387</v>
      </c>
      <c r="AI1108" s="1">
        <f>'Innlegging av opplysninger'!$C$13*(((X1108+Z1108+AC1108+AE1108)*Data!M1108)+(Z1108+AE1108)*(1-Data!M1108)*1.8/12+Y1108+AD1108+AA1108+AB1108+AF1108+AG1108)</f>
        <v>185397.07657811078</v>
      </c>
      <c r="AJ1108" s="1">
        <f>'Innlegging av opplysninger'!$C$13*((X1108+Z1108+AC1108+AE1108)*(1-Data!M1108)-(Z1108+AE1108)*(1-Data!M1108)*1.8/12)</f>
        <v>1052687.481756907</v>
      </c>
      <c r="AK1108" s="83">
        <f t="shared" si="174"/>
        <v>7903000</v>
      </c>
      <c r="AL1108" s="83">
        <f t="shared" si="175"/>
        <v>1525000</v>
      </c>
      <c r="AM1108" s="83">
        <f t="shared" si="176"/>
        <v>9289000</v>
      </c>
    </row>
    <row r="1109" spans="1:39">
      <c r="A1109" t="str">
        <f t="shared" si="170"/>
        <v>3415Samferdsel og teknikk</v>
      </c>
      <c r="B1109" s="6" t="str">
        <f>Data!A1109</f>
        <v>3415</v>
      </c>
      <c r="C1109" s="7" t="str">
        <f>Data!B1109</f>
        <v>Sør-Odal kommune</v>
      </c>
      <c r="D1109" s="7" t="str">
        <f>Data!C1109</f>
        <v>Samferdsel og teknikk</v>
      </c>
      <c r="E1109" s="1">
        <f>Data!D1109</f>
        <v>21.379900000000003</v>
      </c>
      <c r="F1109" s="1">
        <f>Data!E1109+Data!F1109</f>
        <v>56242.807884976064</v>
      </c>
      <c r="G1109" s="1">
        <f>Data!G1109</f>
        <v>376.34179766977388</v>
      </c>
      <c r="H1109" s="1">
        <f t="shared" si="171"/>
        <v>13117806.635999998</v>
      </c>
      <c r="I1109" s="1">
        <f t="shared" si="172"/>
        <v>87776.181818181809</v>
      </c>
      <c r="J1109" s="1">
        <f t="shared" si="173"/>
        <v>1584669.9381381816</v>
      </c>
      <c r="K1109" s="1">
        <f>'Innlegging av opplysninger'!$B$4*H1109</f>
        <v>1705314.8626799998</v>
      </c>
      <c r="L1109" s="1"/>
      <c r="M1109" s="1">
        <f>'Innlegging av opplysninger'!$B$5*H1109</f>
        <v>1718432.6693159998</v>
      </c>
      <c r="N1109" s="1">
        <f>'Innlegging av opplysninger'!$B$5*I1109</f>
        <v>11498.679818181818</v>
      </c>
      <c r="O1109" s="1">
        <f>'Innlegging av opplysninger'!$B$5*J1109</f>
        <v>207591.76189610179</v>
      </c>
      <c r="P1109" s="1">
        <f>'Innlegging av opplysninger'!$B$5*K1109</f>
        <v>223396.24701107998</v>
      </c>
      <c r="Q1109" s="1"/>
      <c r="R1109" s="1">
        <f>'Innlegging av opplysninger'!$C$11*SUM(H1109:Q1109)</f>
        <v>708946.50511375361</v>
      </c>
      <c r="S1109" s="1">
        <f>'Innlegging av opplysninger'!$C$13*(((H1109+J1109+M1109+O1109)*Data!H1109)+(J1109+O1109)*(1-Data!H1109)*1.8/12+I1109+N1109+K1109+L1109+P1109+Q1109)</f>
        <v>148001.87949365861</v>
      </c>
      <c r="T1109" s="1">
        <f>'Innlegging av opplysninger'!$C$13*((H1109+J1109+M1109+O1109)*(1-Data!H1109)-(J1109+O1109)*(1-Data!H1109)*1.8/12)</f>
        <v>822135.443293583</v>
      </c>
      <c r="U1109" s="1">
        <f>Data!I1109</f>
        <v>7.2761999999999993</v>
      </c>
      <c r="V1109" s="1">
        <f>Data!J1109+Data!K1109</f>
        <v>47855.872896108776</v>
      </c>
      <c r="W1109" s="1">
        <f>Data!L1109</f>
        <v>88.006102086253819</v>
      </c>
      <c r="X1109" s="1">
        <f t="shared" si="177"/>
        <v>3798642.5712727266</v>
      </c>
      <c r="Y1109" s="100">
        <f t="shared" si="178"/>
        <v>6985.6363636363621</v>
      </c>
      <c r="Z1109" s="100">
        <f t="shared" si="179"/>
        <v>544204.8336919999</v>
      </c>
      <c r="AA1109" s="100">
        <f>'Innlegging av opplysninger'!$B$4*X1109</f>
        <v>493823.53426545445</v>
      </c>
      <c r="AB1109" s="1"/>
      <c r="AC1109" s="1">
        <f>'Innlegging av opplysninger'!$B$5*X1109</f>
        <v>497622.17683672719</v>
      </c>
      <c r="AD1109" s="1">
        <f>'Innlegging av opplysninger'!$B$5*Y1109</f>
        <v>915.11836363636348</v>
      </c>
      <c r="AE1109" s="1">
        <f>'Innlegging av opplysninger'!$B$5*Z1109</f>
        <v>71290.833213651989</v>
      </c>
      <c r="AF1109" s="1">
        <f>'Innlegging av opplysninger'!$B$5*AA1109</f>
        <v>64690.882988774538</v>
      </c>
      <c r="AG1109" s="1"/>
      <c r="AH1109" s="1">
        <f>'Innlegging av opplysninger'!$C$11*SUM(X1109:AG1109)</f>
        <v>208170.67230587109</v>
      </c>
      <c r="AI1109" s="1">
        <f>'Innlegging av opplysninger'!$C$13*(((X1109+Z1109+AC1109+AE1109)*Data!M1109)+(Z1109+AE1109)*(1-Data!M1109)*1.8/12+Y1109+AD1109+AA1109+AB1109+AF1109+AG1109)</f>
        <v>34254.455144902175</v>
      </c>
      <c r="AJ1109" s="1">
        <f>'Innlegging av opplysninger'!$C$13*((X1109+Z1109+AC1109+AE1109)*(1-Data!M1109)-(Z1109+AE1109)*(1-Data!M1109)*1.8/12)</f>
        <v>250610.67537892135</v>
      </c>
      <c r="AK1109" s="83">
        <f t="shared" si="174"/>
        <v>917000</v>
      </c>
      <c r="AL1109" s="83">
        <f t="shared" si="175"/>
        <v>182000</v>
      </c>
      <c r="AM1109" s="83">
        <f t="shared" si="176"/>
        <v>1073000</v>
      </c>
    </row>
    <row r="1110" spans="1:39">
      <c r="A1110" t="str">
        <f t="shared" si="170"/>
        <v>3415Annet</v>
      </c>
      <c r="B1110" s="6" t="str">
        <f>Data!A1110</f>
        <v>3415</v>
      </c>
      <c r="C1110" s="7" t="str">
        <f>Data!B1110</f>
        <v>Sør-Odal kommune</v>
      </c>
      <c r="D1110" s="7" t="str">
        <f>Data!C1110</f>
        <v>Annet</v>
      </c>
      <c r="E1110" s="1">
        <f>Data!D1110</f>
        <v>23.299999999999997</v>
      </c>
      <c r="F1110" s="1">
        <f>Data!E1110+Data!F1110</f>
        <v>48421.781115879829</v>
      </c>
      <c r="G1110" s="1">
        <f>Data!G1110</f>
        <v>0</v>
      </c>
      <c r="H1110" s="1">
        <f t="shared" si="171"/>
        <v>12307936.363636361</v>
      </c>
      <c r="I1110" s="1">
        <f t="shared" si="172"/>
        <v>0</v>
      </c>
      <c r="J1110" s="1">
        <f t="shared" si="173"/>
        <v>1476952.3636363633</v>
      </c>
      <c r="K1110" s="1">
        <f>'Innlegging av opplysninger'!$B$4*H1110</f>
        <v>1600031.7272727271</v>
      </c>
      <c r="L1110" s="1"/>
      <c r="M1110" s="1">
        <f>'Innlegging av opplysninger'!$B$5*H1110</f>
        <v>1612339.6636363633</v>
      </c>
      <c r="N1110" s="1">
        <f>'Innlegging av opplysninger'!$B$5*I1110</f>
        <v>0</v>
      </c>
      <c r="O1110" s="1">
        <f>'Innlegging av opplysninger'!$B$5*J1110</f>
        <v>193480.7596363636</v>
      </c>
      <c r="P1110" s="1">
        <f>'Innlegging av opplysninger'!$B$5*K1110</f>
        <v>209604.15627272724</v>
      </c>
      <c r="Q1110" s="1"/>
      <c r="R1110" s="1">
        <f>'Innlegging av opplysninger'!$C$11*SUM(H1110:Q1110)</f>
        <v>661213.11129545444</v>
      </c>
      <c r="S1110" s="1">
        <f>'Innlegging av opplysninger'!$C$13*(((H1110+J1110+M1110+O1110)*Data!H1110)+(J1110+O1110)*(1-Data!H1110)*1.8/12+I1110+N1110+K1110+L1110+P1110+Q1110)</f>
        <v>126659.83098287997</v>
      </c>
      <c r="T1110" s="1">
        <f>'Innlegging av opplysninger'!$C$13*((H1110+J1110+M1110+O1110)*(1-Data!H1110)-(J1110+O1110)*(1-Data!H1110)*1.8/12)</f>
        <v>778158.11078984709</v>
      </c>
      <c r="U1110" s="1">
        <f>Data!I1110</f>
        <v>1.9000000000000001</v>
      </c>
      <c r="V1110" s="1">
        <f>Data!J1110+Data!K1110</f>
        <v>63285.964912280702</v>
      </c>
      <c r="W1110" s="1">
        <f>Data!L1110</f>
        <v>0</v>
      </c>
      <c r="X1110" s="1">
        <f t="shared" si="177"/>
        <v>1311745.4545454544</v>
      </c>
      <c r="Y1110" s="100">
        <f t="shared" si="178"/>
        <v>0</v>
      </c>
      <c r="Z1110" s="100">
        <f t="shared" si="179"/>
        <v>187579.59999999995</v>
      </c>
      <c r="AA1110" s="100">
        <f>'Innlegging av opplysninger'!$B$4*X1110</f>
        <v>170526.90909090906</v>
      </c>
      <c r="AB1110" s="1"/>
      <c r="AC1110" s="1">
        <f>'Innlegging av opplysninger'!$B$5*X1110</f>
        <v>171838.65454545454</v>
      </c>
      <c r="AD1110" s="1">
        <f>'Innlegging av opplysninger'!$B$5*Y1110</f>
        <v>0</v>
      </c>
      <c r="AE1110" s="1">
        <f>'Innlegging av opplysninger'!$B$5*Z1110</f>
        <v>24572.927599999995</v>
      </c>
      <c r="AF1110" s="1">
        <f>'Innlegging av opplysninger'!$B$5*AA1110</f>
        <v>22339.025090909086</v>
      </c>
      <c r="AG1110" s="1"/>
      <c r="AH1110" s="1">
        <f>'Innlegging av opplysninger'!$C$11*SUM(X1110:AG1110)</f>
        <v>71766.897693163628</v>
      </c>
      <c r="AI1110" s="1">
        <f>'Innlegging av opplysninger'!$C$13*(((X1110+Z1110+AC1110+AE1110)*Data!M1110)+(Z1110+AE1110)*(1-Data!M1110)*1.8/12+Y1110+AD1110+AA1110+AB1110+AF1110+AG1110)</f>
        <v>11683.818292734542</v>
      </c>
      <c r="AJ1110" s="1">
        <f>'Innlegging av opplysninger'!$C$13*((X1110+Z1110+AC1110+AE1110)*(1-Data!M1110)-(Z1110+AE1110)*(1-Data!M1110)*1.8/12)</f>
        <v>86523.515392647256</v>
      </c>
      <c r="AK1110" s="83">
        <f t="shared" si="174"/>
        <v>733000</v>
      </c>
      <c r="AL1110" s="83">
        <f t="shared" si="175"/>
        <v>138000</v>
      </c>
      <c r="AM1110" s="83">
        <f t="shared" si="176"/>
        <v>865000</v>
      </c>
    </row>
    <row r="1111" spans="1:39">
      <c r="A1111" t="str">
        <f t="shared" si="170"/>
        <v>3416Alle</v>
      </c>
      <c r="B1111" s="6" t="str">
        <f>Data!A1111</f>
        <v>3416</v>
      </c>
      <c r="C1111" s="7" t="str">
        <f>Data!B1111</f>
        <v>Eidskog kommune</v>
      </c>
      <c r="D1111" s="7" t="str">
        <f>Data!C1111</f>
        <v>Alle</v>
      </c>
      <c r="E1111" s="1">
        <f>Data!D1111</f>
        <v>463.10620000000017</v>
      </c>
      <c r="F1111" s="1">
        <f>Data!E1111+Data!F1111</f>
        <v>45840.624533494352</v>
      </c>
      <c r="G1111" s="1">
        <f>Data!G1111</f>
        <v>657.12683181525108</v>
      </c>
      <c r="H1111" s="1">
        <f t="shared" si="171"/>
        <v>231589935.6363638</v>
      </c>
      <c r="I1111" s="1">
        <f t="shared" si="172"/>
        <v>3319849.2000000011</v>
      </c>
      <c r="J1111" s="1">
        <f t="shared" si="173"/>
        <v>28189174.180363655</v>
      </c>
      <c r="K1111" s="1">
        <f>'Innlegging av opplysninger'!$B$4*H1111</f>
        <v>30106691.632727295</v>
      </c>
      <c r="L1111" s="1"/>
      <c r="M1111" s="1">
        <f>'Innlegging av opplysninger'!$B$5*H1111</f>
        <v>30338281.568363659</v>
      </c>
      <c r="N1111" s="1">
        <f>'Innlegging av opplysninger'!$B$5*I1111</f>
        <v>434900.24520000018</v>
      </c>
      <c r="O1111" s="1">
        <f>'Innlegging av opplysninger'!$B$5*J1111</f>
        <v>3692781.817627639</v>
      </c>
      <c r="P1111" s="1">
        <f>'Innlegging av opplysninger'!$B$5*K1111</f>
        <v>3943976.6038872758</v>
      </c>
      <c r="Q1111" s="1"/>
      <c r="R1111" s="1">
        <f>'Innlegging av opplysninger'!$C$11*SUM(H1111:Q1111)</f>
        <v>12601392.453612264</v>
      </c>
      <c r="S1111" s="1">
        <f>'Innlegging av opplysninger'!$C$13*(((H1111+J1111+M1111+O1111)*Data!H1111)+(J1111+O1111)*(1-Data!H1111)*1.8/12+I1111+N1111+K1111+L1111+P1111+Q1111)</f>
        <v>2419119.9934521313</v>
      </c>
      <c r="T1111" s="1">
        <f>'Innlegging av opplysninger'!$C$13*((H1111+J1111+M1111+O1111)*(1-Data!H1111)-(J1111+O1111)*(1-Data!H1111)*1.8/12)</f>
        <v>14824890.732543606</v>
      </c>
      <c r="U1111" s="1">
        <f>Data!I1111</f>
        <v>76.100000000000009</v>
      </c>
      <c r="V1111" s="1">
        <f>Data!J1111+Data!K1111</f>
        <v>46192.98173346473</v>
      </c>
      <c r="W1111" s="1">
        <f>Data!L1111</f>
        <v>687.79329829172138</v>
      </c>
      <c r="X1111" s="1">
        <f t="shared" si="177"/>
        <v>38348573.562727265</v>
      </c>
      <c r="Y1111" s="100">
        <f t="shared" si="178"/>
        <v>570993.49090909085</v>
      </c>
      <c r="Z1111" s="100">
        <f t="shared" si="179"/>
        <v>5565498.0886699986</v>
      </c>
      <c r="AA1111" s="100">
        <f>'Innlegging av opplysninger'!$B$4*X1111</f>
        <v>4985314.5631545447</v>
      </c>
      <c r="AB1111" s="1"/>
      <c r="AC1111" s="1">
        <f>'Innlegging av opplysninger'!$B$5*X1111</f>
        <v>5023663.136717272</v>
      </c>
      <c r="AD1111" s="1">
        <f>'Innlegging av opplysninger'!$B$5*Y1111</f>
        <v>74800.147309090898</v>
      </c>
      <c r="AE1111" s="1">
        <f>'Innlegging av opplysninger'!$B$5*Z1111</f>
        <v>729080.24961576983</v>
      </c>
      <c r="AF1111" s="1">
        <f>'Innlegging av opplysninger'!$B$5*AA1111</f>
        <v>653076.20777324541</v>
      </c>
      <c r="AG1111" s="1"/>
      <c r="AH1111" s="1">
        <f>'Innlegging av opplysninger'!$C$11*SUM(X1111:AG1111)</f>
        <v>2126137.9789812984</v>
      </c>
      <c r="AI1111" s="1">
        <f>'Innlegging av opplysninger'!$C$13*(((X1111+Z1111+AC1111+AE1111)*Data!M1111)+(Z1111+AE1111)*(1-Data!M1111)*1.8/12+Y1111+AD1111+AA1111+AB1111+AF1111+AG1111)</f>
        <v>397980.62014329637</v>
      </c>
      <c r="AJ1111" s="1">
        <f>'Innlegging av opplysninger'!$C$13*((X1111+Z1111+AC1111+AE1111)*(1-Data!M1111)-(Z1111+AE1111)*(1-Data!M1111)*1.8/12)</f>
        <v>2511471.3510942697</v>
      </c>
      <c r="AK1111" s="83">
        <f t="shared" si="174"/>
        <v>14728000</v>
      </c>
      <c r="AL1111" s="83">
        <f t="shared" si="175"/>
        <v>2817000</v>
      </c>
      <c r="AM1111" s="83">
        <f t="shared" si="176"/>
        <v>17336000</v>
      </c>
    </row>
    <row r="1112" spans="1:39">
      <c r="A1112" t="str">
        <f t="shared" si="170"/>
        <v>3416Administrasjon</v>
      </c>
      <c r="B1112" s="6" t="str">
        <f>Data!A1112</f>
        <v>3416</v>
      </c>
      <c r="C1112" s="7" t="str">
        <f>Data!B1112</f>
        <v>Eidskog kommune</v>
      </c>
      <c r="D1112" s="7" t="str">
        <f>Data!C1112</f>
        <v>Administrasjon</v>
      </c>
      <c r="E1112" s="1">
        <f>Data!D1112</f>
        <v>21.929199999999998</v>
      </c>
      <c r="F1112" s="1">
        <f>Data!E1112+Data!F1112</f>
        <v>54333.266451428535</v>
      </c>
      <c r="G1112" s="1">
        <f>Data!G1112</f>
        <v>0</v>
      </c>
      <c r="H1112" s="1">
        <f t="shared" si="171"/>
        <v>12998018.909090906</v>
      </c>
      <c r="I1112" s="1">
        <f t="shared" si="172"/>
        <v>0</v>
      </c>
      <c r="J1112" s="1">
        <f t="shared" si="173"/>
        <v>1559762.2690909088</v>
      </c>
      <c r="K1112" s="1">
        <f>'Innlegging av opplysninger'!$B$4*H1112</f>
        <v>1689742.4581818178</v>
      </c>
      <c r="L1112" s="1"/>
      <c r="M1112" s="1">
        <f>'Innlegging av opplysninger'!$B$5*H1112</f>
        <v>1702740.4770909089</v>
      </c>
      <c r="N1112" s="1">
        <f>'Innlegging av opplysninger'!$B$5*I1112</f>
        <v>0</v>
      </c>
      <c r="O1112" s="1">
        <f>'Innlegging av opplysninger'!$B$5*J1112</f>
        <v>204328.85725090906</v>
      </c>
      <c r="P1112" s="1">
        <f>'Innlegging av opplysninger'!$B$5*K1112</f>
        <v>221356.26202181814</v>
      </c>
      <c r="Q1112" s="1"/>
      <c r="R1112" s="1">
        <f>'Innlegging av opplysninger'!$C$11*SUM(H1112:Q1112)</f>
        <v>698286.07084363629</v>
      </c>
      <c r="S1112" s="1">
        <f>'Innlegging av opplysninger'!$C$13*(((H1112+J1112+M1112+O1112)*Data!H1112)+(J1112+O1112)*(1-Data!H1112)*1.8/12+I1112+N1112+K1112+L1112+P1112+Q1112)</f>
        <v>199266.3871690298</v>
      </c>
      <c r="T1112" s="1">
        <f>'Innlegging av opplysninger'!$C$13*((H1112+J1112+M1112+O1112)*(1-Data!H1112)-(J1112+O1112)*(1-Data!H1112)*1.8/12)</f>
        <v>756282.97293278819</v>
      </c>
      <c r="U1112" s="1">
        <f>Data!I1112</f>
        <v>4.5</v>
      </c>
      <c r="V1112" s="1">
        <f>Data!J1112+Data!K1112</f>
        <v>48078.703703703701</v>
      </c>
      <c r="W1112" s="1">
        <f>Data!L1112</f>
        <v>0</v>
      </c>
      <c r="X1112" s="1">
        <f t="shared" si="177"/>
        <v>2360227.2727272725</v>
      </c>
      <c r="Y1112" s="100">
        <f t="shared" si="178"/>
        <v>0</v>
      </c>
      <c r="Z1112" s="100">
        <f t="shared" si="179"/>
        <v>337512.49999999994</v>
      </c>
      <c r="AA1112" s="100">
        <f>'Innlegging av opplysninger'!$B$4*X1112</f>
        <v>306829.54545454541</v>
      </c>
      <c r="AB1112" s="1"/>
      <c r="AC1112" s="1">
        <f>'Innlegging av opplysninger'!$B$5*X1112</f>
        <v>309189.77272727271</v>
      </c>
      <c r="AD1112" s="1">
        <f>'Innlegging av opplysninger'!$B$5*Y1112</f>
        <v>0</v>
      </c>
      <c r="AE1112" s="1">
        <f>'Innlegging av opplysninger'!$B$5*Z1112</f>
        <v>44214.137499999997</v>
      </c>
      <c r="AF1112" s="1">
        <f>'Innlegging av opplysninger'!$B$5*AA1112</f>
        <v>40194.670454545449</v>
      </c>
      <c r="AG1112" s="1"/>
      <c r="AH1112" s="1">
        <f>'Innlegging av opplysninger'!$C$11*SUM(X1112:AG1112)</f>
        <v>129130.38015681818</v>
      </c>
      <c r="AI1112" s="1">
        <f>'Innlegging av opplysninger'!$C$13*(((X1112+Z1112+AC1112+AE1112)*Data!M1112)+(Z1112+AE1112)*(1-Data!M1112)*1.8/12+Y1112+AD1112+AA1112+AB1112+AF1112+AG1112)</f>
        <v>22715.995530015269</v>
      </c>
      <c r="AJ1112" s="1">
        <f>'Innlegging av opplysninger'!$C$13*((X1112+Z1112+AC1112+AE1112)*(1-Data!M1112)-(Z1112+AE1112)*(1-Data!M1112)*1.8/12)</f>
        <v>153988.73521089379</v>
      </c>
      <c r="AK1112" s="83">
        <f t="shared" si="174"/>
        <v>827000</v>
      </c>
      <c r="AL1112" s="83">
        <f t="shared" si="175"/>
        <v>222000</v>
      </c>
      <c r="AM1112" s="83">
        <f t="shared" si="176"/>
        <v>910000</v>
      </c>
    </row>
    <row r="1113" spans="1:39">
      <c r="A1113" t="str">
        <f t="shared" si="170"/>
        <v>3416Undervisning</v>
      </c>
      <c r="B1113" s="6" t="str">
        <f>Data!A1113</f>
        <v>3416</v>
      </c>
      <c r="C1113" s="7" t="str">
        <f>Data!B1113</f>
        <v>Eidskog kommune</v>
      </c>
      <c r="D1113" s="7" t="str">
        <f>Data!C1113</f>
        <v>Undervisning</v>
      </c>
      <c r="E1113" s="1">
        <f>Data!D1113</f>
        <v>89.587299999999999</v>
      </c>
      <c r="F1113" s="1">
        <f>Data!E1113+Data!F1113</f>
        <v>48753.437112924119</v>
      </c>
      <c r="G1113" s="1">
        <f>Data!G1113</f>
        <v>0</v>
      </c>
      <c r="H1113" s="1">
        <f t="shared" si="171"/>
        <v>47647514.145454541</v>
      </c>
      <c r="I1113" s="1">
        <f t="shared" si="172"/>
        <v>0</v>
      </c>
      <c r="J1113" s="1">
        <f t="shared" si="173"/>
        <v>5717701.6974545447</v>
      </c>
      <c r="K1113" s="1">
        <f>'Innlegging av opplysninger'!$B$4*H1113</f>
        <v>6194176.8389090905</v>
      </c>
      <c r="L1113" s="1"/>
      <c r="M1113" s="1">
        <f>'Innlegging av opplysninger'!$B$5*H1113</f>
        <v>6241824.3530545449</v>
      </c>
      <c r="N1113" s="1">
        <f>'Innlegging av opplysninger'!$B$5*I1113</f>
        <v>0</v>
      </c>
      <c r="O1113" s="1">
        <f>'Innlegging av opplysninger'!$B$5*J1113</f>
        <v>749018.92236654542</v>
      </c>
      <c r="P1113" s="1">
        <f>'Innlegging av opplysninger'!$B$5*K1113</f>
        <v>811437.16589709092</v>
      </c>
      <c r="Q1113" s="1"/>
      <c r="R1113" s="1">
        <f>'Innlegging av opplysninger'!$C$11*SUM(H1113:Q1113)</f>
        <v>2559743.5786791816</v>
      </c>
      <c r="S1113" s="1">
        <f>'Innlegging av opplysninger'!$C$13*(((H1113+J1113+M1113+O1113)*Data!H1113)+(J1113+O1113)*(1-Data!H1113)*1.8/12+I1113+N1113+K1113+L1113+P1113+Q1113)</f>
        <v>474249.48389913677</v>
      </c>
      <c r="T1113" s="1">
        <f>'Innlegging av opplysninger'!$C$13*((H1113+J1113+M1113+O1113)*(1-Data!H1113)-(J1113+O1113)*(1-Data!H1113)*1.8/12)</f>
        <v>3028557.5185039532</v>
      </c>
      <c r="U1113" s="1">
        <f>Data!I1113</f>
        <v>17.72</v>
      </c>
      <c r="V1113" s="1">
        <f>Data!J1113+Data!K1113</f>
        <v>47740.180680963131</v>
      </c>
      <c r="W1113" s="1">
        <f>Data!L1113</f>
        <v>0</v>
      </c>
      <c r="X1113" s="1">
        <f t="shared" si="177"/>
        <v>9228610.9272727259</v>
      </c>
      <c r="Y1113" s="100">
        <f t="shared" si="178"/>
        <v>0</v>
      </c>
      <c r="Z1113" s="100">
        <f t="shared" si="179"/>
        <v>1319691.3625999996</v>
      </c>
      <c r="AA1113" s="100">
        <f>'Innlegging av opplysninger'!$B$4*X1113</f>
        <v>1199719.4205454544</v>
      </c>
      <c r="AB1113" s="1"/>
      <c r="AC1113" s="1">
        <f>'Innlegging av opplysninger'!$B$5*X1113</f>
        <v>1208948.0314727272</v>
      </c>
      <c r="AD1113" s="1">
        <f>'Innlegging av opplysninger'!$B$5*Y1113</f>
        <v>0</v>
      </c>
      <c r="AE1113" s="1">
        <f>'Innlegging av opplysninger'!$B$5*Z1113</f>
        <v>172879.56850059997</v>
      </c>
      <c r="AF1113" s="1">
        <f>'Innlegging av opplysninger'!$B$5*AA1113</f>
        <v>157163.24409145452</v>
      </c>
      <c r="AG1113" s="1"/>
      <c r="AH1113" s="1">
        <f>'Innlegging av opplysninger'!$C$11*SUM(X1113:AG1113)</f>
        <v>504906.47707035259</v>
      </c>
      <c r="AI1113" s="1">
        <f>'Innlegging av opplysninger'!$C$13*(((X1113+Z1113+AC1113+AE1113)*Data!M1113)+(Z1113+AE1113)*(1-Data!M1113)*1.8/12+Y1113+AD1113+AA1113+AB1113+AF1113+AG1113)</f>
        <v>100601.51969277083</v>
      </c>
      <c r="AJ1113" s="1">
        <f>'Innlegging av opplysninger'!$C$13*((X1113+Z1113+AC1113+AE1113)*(1-Data!M1113)-(Z1113+AE1113)*(1-Data!M1113)*1.8/12)</f>
        <v>590323.13314034301</v>
      </c>
      <c r="AK1113" s="83">
        <f t="shared" si="174"/>
        <v>3065000</v>
      </c>
      <c r="AL1113" s="83">
        <f t="shared" si="175"/>
        <v>575000</v>
      </c>
      <c r="AM1113" s="83">
        <f t="shared" si="176"/>
        <v>3619000</v>
      </c>
    </row>
    <row r="1114" spans="1:39">
      <c r="A1114" t="str">
        <f t="shared" si="170"/>
        <v>3416Barnehager</v>
      </c>
      <c r="B1114" s="6" t="str">
        <f>Data!A1114</f>
        <v>3416</v>
      </c>
      <c r="C1114" s="7" t="str">
        <f>Data!B1114</f>
        <v>Eidskog kommune</v>
      </c>
      <c r="D1114" s="7" t="str">
        <f>Data!C1114</f>
        <v>Barnehager</v>
      </c>
      <c r="E1114" s="1">
        <f>Data!D1114</f>
        <v>39.132200000000005</v>
      </c>
      <c r="F1114" s="1">
        <f>Data!E1114+Data!F1114</f>
        <v>42462.452532696872</v>
      </c>
      <c r="G1114" s="1">
        <f>Data!G1114</f>
        <v>0</v>
      </c>
      <c r="H1114" s="1">
        <f t="shared" si="171"/>
        <v>18127082.018181827</v>
      </c>
      <c r="I1114" s="1">
        <f t="shared" si="172"/>
        <v>0</v>
      </c>
      <c r="J1114" s="1">
        <f t="shared" si="173"/>
        <v>2175249.842181819</v>
      </c>
      <c r="K1114" s="1">
        <f>'Innlegging av opplysninger'!$B$4*H1114</f>
        <v>2356520.6623636377</v>
      </c>
      <c r="L1114" s="1"/>
      <c r="M1114" s="1">
        <f>'Innlegging av opplysninger'!$B$5*H1114</f>
        <v>2374647.7443818194</v>
      </c>
      <c r="N1114" s="1">
        <f>'Innlegging av opplysninger'!$B$5*I1114</f>
        <v>0</v>
      </c>
      <c r="O1114" s="1">
        <f>'Innlegging av opplysninger'!$B$5*J1114</f>
        <v>284957.72932581831</v>
      </c>
      <c r="P1114" s="1">
        <f>'Innlegging av opplysninger'!$B$5*K1114</f>
        <v>308704.20676963654</v>
      </c>
      <c r="Q1114" s="1"/>
      <c r="R1114" s="1">
        <f>'Innlegging av opplysninger'!$C$11*SUM(H1114:Q1114)</f>
        <v>973832.16372177331</v>
      </c>
      <c r="S1114" s="1">
        <f>'Innlegging av opplysninger'!$C$13*(((H1114+J1114+M1114+O1114)*Data!H1114)+(J1114+O1114)*(1-Data!H1114)*1.8/12+I1114+N1114+K1114+L1114+P1114+Q1114)</f>
        <v>158319.7134433371</v>
      </c>
      <c r="T1114" s="1">
        <f>'Innlegging av opplysninger'!$C$13*((H1114+J1114+M1114+O1114)*(1-Data!H1114)-(J1114+O1114)*(1-Data!H1114)*1.8/12)</f>
        <v>1174292.7211233</v>
      </c>
      <c r="U1114" s="1">
        <f>Data!I1114</f>
        <v>4.8999999999999995</v>
      </c>
      <c r="V1114" s="1">
        <f>Data!J1114+Data!K1114</f>
        <v>41177.602040816331</v>
      </c>
      <c r="W1114" s="1">
        <f>Data!L1114</f>
        <v>0</v>
      </c>
      <c r="X1114" s="1">
        <f t="shared" si="177"/>
        <v>2201130</v>
      </c>
      <c r="Y1114" s="100">
        <f t="shared" si="178"/>
        <v>0</v>
      </c>
      <c r="Z1114" s="100">
        <f t="shared" si="179"/>
        <v>314761.58999999997</v>
      </c>
      <c r="AA1114" s="100">
        <f>'Innlegging av opplysninger'!$B$4*X1114</f>
        <v>286146.90000000002</v>
      </c>
      <c r="AB1114" s="1"/>
      <c r="AC1114" s="1">
        <f>'Innlegging av opplysninger'!$B$5*X1114</f>
        <v>288348.03000000003</v>
      </c>
      <c r="AD1114" s="1">
        <f>'Innlegging av opplysninger'!$B$5*Y1114</f>
        <v>0</v>
      </c>
      <c r="AE1114" s="1">
        <f>'Innlegging av opplysninger'!$B$5*Z1114</f>
        <v>41233.76829</v>
      </c>
      <c r="AF1114" s="1">
        <f>'Innlegging av opplysninger'!$B$5*AA1114</f>
        <v>37485.243900000001</v>
      </c>
      <c r="AG1114" s="1"/>
      <c r="AH1114" s="1">
        <f>'Innlegging av opplysninger'!$C$11*SUM(X1114:AG1114)</f>
        <v>120426.01022321999</v>
      </c>
      <c r="AI1114" s="1">
        <f>'Innlegging av opplysninger'!$C$13*(((X1114+Z1114+AC1114+AE1114)*Data!M1114)+(Z1114+AE1114)*(1-Data!M1114)*1.8/12+Y1114+AD1114+AA1114+AB1114+AF1114+AG1114)</f>
        <v>19605.635277461999</v>
      </c>
      <c r="AJ1114" s="1">
        <f>'Innlegging av opplysninger'!$C$13*((X1114+Z1114+AC1114+AE1114)*(1-Data!M1114)-(Z1114+AE1114)*(1-Data!M1114)*1.8/12)</f>
        <v>145187.85239641802</v>
      </c>
      <c r="AK1114" s="83">
        <f t="shared" si="174"/>
        <v>1094000</v>
      </c>
      <c r="AL1114" s="83">
        <f t="shared" si="175"/>
        <v>178000</v>
      </c>
      <c r="AM1114" s="83">
        <f t="shared" si="176"/>
        <v>1319000</v>
      </c>
    </row>
    <row r="1115" spans="1:39">
      <c r="A1115" t="str">
        <f t="shared" si="170"/>
        <v>3416Helse/pleie/omsorg</v>
      </c>
      <c r="B1115" s="6" t="str">
        <f>Data!A1115</f>
        <v>3416</v>
      </c>
      <c r="C1115" s="7" t="str">
        <f>Data!B1115</f>
        <v>Eidskog kommune</v>
      </c>
      <c r="D1115" s="7" t="str">
        <f>Data!C1115</f>
        <v>Helse/pleie/omsorg</v>
      </c>
      <c r="E1115" s="1">
        <f>Data!D1115</f>
        <v>291.77540000000016</v>
      </c>
      <c r="F1115" s="1">
        <f>Data!E1115+Data!F1115</f>
        <v>44790.796254013658</v>
      </c>
      <c r="G1115" s="1">
        <f>Data!G1115</f>
        <v>1039.5710536254933</v>
      </c>
      <c r="H1115" s="1">
        <f t="shared" si="171"/>
        <v>142569299.92727283</v>
      </c>
      <c r="I1115" s="1">
        <f t="shared" si="172"/>
        <v>3308959.1999999988</v>
      </c>
      <c r="J1115" s="1">
        <f t="shared" si="173"/>
        <v>17505391.095272738</v>
      </c>
      <c r="K1115" s="1">
        <f>'Innlegging av opplysninger'!$B$4*H1115</f>
        <v>18534008.990545467</v>
      </c>
      <c r="L1115" s="1"/>
      <c r="M1115" s="1">
        <f>'Innlegging av opplysninger'!$B$5*H1115</f>
        <v>18676578.290472742</v>
      </c>
      <c r="N1115" s="1">
        <f>'Innlegging av opplysninger'!$B$5*I1115</f>
        <v>433473.65519999986</v>
      </c>
      <c r="O1115" s="1">
        <f>'Innlegging av opplysninger'!$B$5*J1115</f>
        <v>2293206.2334807287</v>
      </c>
      <c r="P1115" s="1">
        <f>'Innlegging av opplysninger'!$B$5*K1115</f>
        <v>2427955.177761456</v>
      </c>
      <c r="Q1115" s="1"/>
      <c r="R1115" s="1">
        <f>'Innlegging av opplysninger'!$C$11*SUM(H1115:Q1115)</f>
        <v>7818457.1576602263</v>
      </c>
      <c r="S1115" s="1">
        <f>'Innlegging av opplysninger'!$C$13*(((H1115+J1115+M1115+O1115)*Data!H1115)+(J1115+O1115)*(1-Data!H1115)*1.8/12+I1115+N1115+K1115+L1115+P1115+Q1115)</f>
        <v>1497285.6057392447</v>
      </c>
      <c r="T1115" s="1">
        <f>'Innlegging av opplysninger'!$C$13*((H1115+J1115+M1115+O1115)*(1-Data!H1115)-(J1115+O1115)*(1-Data!H1115)*1.8/12)</f>
        <v>9201655.767901063</v>
      </c>
      <c r="U1115" s="1">
        <f>Data!I1115</f>
        <v>44.780000000000008</v>
      </c>
      <c r="V1115" s="1">
        <f>Data!J1115+Data!K1115</f>
        <v>45523.834336385276</v>
      </c>
      <c r="W1115" s="1">
        <f>Data!L1115</f>
        <v>1168.8492630638675</v>
      </c>
      <c r="X1115" s="1">
        <f t="shared" si="177"/>
        <v>22238806.926363632</v>
      </c>
      <c r="Y1115" s="100">
        <f t="shared" si="178"/>
        <v>570993.49090909085</v>
      </c>
      <c r="Z1115" s="100">
        <f t="shared" si="179"/>
        <v>3261801.4596699993</v>
      </c>
      <c r="AA1115" s="100">
        <f>'Innlegging av opplysninger'!$B$4*X1115</f>
        <v>2891044.9004272721</v>
      </c>
      <c r="AB1115" s="1"/>
      <c r="AC1115" s="1">
        <f>'Innlegging av opplysninger'!$B$5*X1115</f>
        <v>2913283.7073536357</v>
      </c>
      <c r="AD1115" s="1">
        <f>'Innlegging av opplysninger'!$B$5*Y1115</f>
        <v>74800.147309090898</v>
      </c>
      <c r="AE1115" s="1">
        <f>'Innlegging av opplysninger'!$B$5*Z1115</f>
        <v>427295.99121676991</v>
      </c>
      <c r="AF1115" s="1">
        <f>'Innlegging av opplysninger'!$B$5*AA1115</f>
        <v>378726.88195597264</v>
      </c>
      <c r="AG1115" s="1"/>
      <c r="AH1115" s="1">
        <f>'Innlegging av opplysninger'!$C$11*SUM(X1115:AG1115)</f>
        <v>1244756.6331978077</v>
      </c>
      <c r="AI1115" s="1">
        <f>'Innlegging av opplysninger'!$C$13*(((X1115+Z1115+AC1115+AE1115)*Data!M1115)+(Z1115+AE1115)*(1-Data!M1115)*1.8/12+Y1115+AD1115+AA1115+AB1115+AF1115+AG1115)</f>
        <v>234164.00983579538</v>
      </c>
      <c r="AJ1115" s="1">
        <f>'Innlegging av opplysninger'!$C$13*((X1115+Z1115+AC1115+AE1115)*(1-Data!M1115)-(Z1115+AE1115)*(1-Data!M1115)*1.8/12)</f>
        <v>1469187.1724348888</v>
      </c>
      <c r="AK1115" s="83">
        <f t="shared" si="174"/>
        <v>9063000</v>
      </c>
      <c r="AL1115" s="83">
        <f t="shared" si="175"/>
        <v>1731000</v>
      </c>
      <c r="AM1115" s="83">
        <f t="shared" si="176"/>
        <v>10671000</v>
      </c>
    </row>
    <row r="1116" spans="1:39">
      <c r="A1116" t="str">
        <f t="shared" si="170"/>
        <v>3416Samferdsel og teknikk</v>
      </c>
      <c r="B1116" s="6" t="str">
        <f>Data!A1116</f>
        <v>3416</v>
      </c>
      <c r="C1116" s="7" t="str">
        <f>Data!B1116</f>
        <v>Eidskog kommune</v>
      </c>
      <c r="D1116" s="7" t="str">
        <f>Data!C1116</f>
        <v>Samferdsel og teknikk</v>
      </c>
      <c r="E1116" s="1">
        <f>Data!D1116</f>
        <v>13.472800000000001</v>
      </c>
      <c r="F1116" s="1">
        <f>Data!E1116+Data!F1116</f>
        <v>45534.834567919555</v>
      </c>
      <c r="G1116" s="1">
        <f>Data!G1116</f>
        <v>63.507214535953914</v>
      </c>
      <c r="H1116" s="1">
        <f t="shared" si="171"/>
        <v>6692527.8454545448</v>
      </c>
      <c r="I1116" s="1">
        <f t="shared" si="172"/>
        <v>9334.0363636363618</v>
      </c>
      <c r="J1116" s="1">
        <f t="shared" si="173"/>
        <v>804223.42581818171</v>
      </c>
      <c r="K1116" s="1">
        <f>'Innlegging av opplysninger'!$B$4*H1116</f>
        <v>870028.6199090908</v>
      </c>
      <c r="L1116" s="1"/>
      <c r="M1116" s="1">
        <f>'Innlegging av opplysninger'!$B$5*H1116</f>
        <v>876721.14775454544</v>
      </c>
      <c r="N1116" s="1">
        <f>'Innlegging av opplysninger'!$B$5*I1116</f>
        <v>1222.7587636363635</v>
      </c>
      <c r="O1116" s="1">
        <f>'Innlegging av opplysninger'!$B$5*J1116</f>
        <v>105353.26878218181</v>
      </c>
      <c r="P1116" s="1">
        <f>'Innlegging av opplysninger'!$B$5*K1116</f>
        <v>113973.7492080909</v>
      </c>
      <c r="Q1116" s="1"/>
      <c r="R1116" s="1">
        <f>'Innlegging av opplysninger'!$C$11*SUM(H1116:Q1116)</f>
        <v>359988.62437804847</v>
      </c>
      <c r="S1116" s="1">
        <f>'Innlegging av opplysninger'!$C$13*(((H1116+J1116+M1116+O1116)*Data!H1116)+(J1116+O1116)*(1-Data!H1116)*1.8/12+I1116+N1116+K1116+L1116+P1116+Q1116)</f>
        <v>58811.77475859446</v>
      </c>
      <c r="T1116" s="1">
        <f>'Innlegging av opplysninger'!$C$13*((H1116+J1116+M1116+O1116)*(1-Data!H1116)-(J1116+O1116)*(1-Data!H1116)*1.8/12)</f>
        <v>433804.23754820874</v>
      </c>
      <c r="U1116" s="1">
        <f>Data!I1116</f>
        <v>1.2</v>
      </c>
      <c r="V1116" s="1">
        <f>Data!J1116+Data!K1116</f>
        <v>45437.352777777778</v>
      </c>
      <c r="W1116" s="1">
        <f>Data!L1116</f>
        <v>0</v>
      </c>
      <c r="X1116" s="1">
        <f t="shared" si="177"/>
        <v>594816.25454545452</v>
      </c>
      <c r="Y1116" s="100">
        <f t="shared" si="178"/>
        <v>0</v>
      </c>
      <c r="Z1116" s="100">
        <f t="shared" si="179"/>
        <v>85058.724399999992</v>
      </c>
      <c r="AA1116" s="100">
        <f>'Innlegging av opplysninger'!$B$4*X1116</f>
        <v>77326.113090909086</v>
      </c>
      <c r="AB1116" s="1"/>
      <c r="AC1116" s="1">
        <f>'Innlegging av opplysninger'!$B$5*X1116</f>
        <v>77920.92934545454</v>
      </c>
      <c r="AD1116" s="1">
        <f>'Innlegging av opplysninger'!$B$5*Y1116</f>
        <v>0</v>
      </c>
      <c r="AE1116" s="1">
        <f>'Innlegging av opplysninger'!$B$5*Z1116</f>
        <v>11142.6928964</v>
      </c>
      <c r="AF1116" s="1">
        <f>'Innlegging av opplysninger'!$B$5*AA1116</f>
        <v>10129.720814909091</v>
      </c>
      <c r="AG1116" s="1"/>
      <c r="AH1116" s="1">
        <f>'Innlegging av opplysninger'!$C$11*SUM(X1116:AG1116)</f>
        <v>32542.988533538832</v>
      </c>
      <c r="AI1116" s="1">
        <f>'Innlegging av opplysninger'!$C$13*(((X1116+Z1116+AC1116+AE1116)*Data!M1116)+(Z1116+AE1116)*(1-Data!M1116)*1.8/12+Y1116+AD1116+AA1116+AB1116+AF1116+AG1116)</f>
        <v>5298.0744180144648</v>
      </c>
      <c r="AJ1116" s="1">
        <f>'Innlegging av opplysninger'!$C$13*((X1116+Z1116+AC1116+AE1116)*(1-Data!M1116)-(Z1116+AE1116)*(1-Data!M1116)*1.8/12)</f>
        <v>39234.436206828148</v>
      </c>
      <c r="AK1116" s="83">
        <f t="shared" si="174"/>
        <v>393000</v>
      </c>
      <c r="AL1116" s="83">
        <f t="shared" si="175"/>
        <v>64000</v>
      </c>
      <c r="AM1116" s="83">
        <f t="shared" si="176"/>
        <v>473000</v>
      </c>
    </row>
    <row r="1117" spans="1:39">
      <c r="A1117" t="str">
        <f t="shared" si="170"/>
        <v>3416Annet</v>
      </c>
      <c r="B1117" s="6" t="str">
        <f>Data!A1117</f>
        <v>3416</v>
      </c>
      <c r="C1117" s="7" t="str">
        <f>Data!B1117</f>
        <v>Eidskog kommune</v>
      </c>
      <c r="D1117" s="7" t="str">
        <f>Data!C1117</f>
        <v>Annet</v>
      </c>
      <c r="E1117" s="1">
        <f>Data!D1117</f>
        <v>7.2092999999999998</v>
      </c>
      <c r="F1117" s="1">
        <f>Data!E1117+Data!F1117</f>
        <v>45208.296575256965</v>
      </c>
      <c r="G1117" s="1">
        <f>Data!G1117</f>
        <v>19.784167672312151</v>
      </c>
      <c r="H1117" s="1">
        <f t="shared" si="171"/>
        <v>3555492.790909091</v>
      </c>
      <c r="I1117" s="1">
        <f t="shared" si="172"/>
        <v>1555.9636363636362</v>
      </c>
      <c r="J1117" s="1">
        <f t="shared" si="173"/>
        <v>426845.8505454546</v>
      </c>
      <c r="K1117" s="1">
        <f>'Innlegging av opplysninger'!$B$4*H1117</f>
        <v>462214.06281818188</v>
      </c>
      <c r="L1117" s="1"/>
      <c r="M1117" s="1">
        <f>'Innlegging av opplysninger'!$B$5*H1117</f>
        <v>465769.55560909095</v>
      </c>
      <c r="N1117" s="1">
        <f>'Innlegging av opplysninger'!$B$5*I1117</f>
        <v>203.83123636363635</v>
      </c>
      <c r="O1117" s="1">
        <f>'Innlegging av opplysninger'!$B$5*J1117</f>
        <v>55916.806421454552</v>
      </c>
      <c r="P1117" s="1">
        <f>'Innlegging av opplysninger'!$B$5*K1117</f>
        <v>60550.042229181825</v>
      </c>
      <c r="Q1117" s="1"/>
      <c r="R1117" s="1">
        <f>'Innlegging av opplysninger'!$C$11*SUM(H1117:Q1117)</f>
        <v>191084.85832939696</v>
      </c>
      <c r="S1117" s="1">
        <f>'Innlegging av opplysninger'!$C$13*(((H1117+J1117+M1117+O1117)*Data!H1117)+(J1117+O1117)*(1-Data!H1117)*1.8/12+I1117+N1117+K1117+L1117+P1117+Q1117)</f>
        <v>31040.79152018662</v>
      </c>
      <c r="T1117" s="1">
        <f>'Innlegging av opplysninger'!$C$13*((H1117+J1117+M1117+O1117)*(1-Data!H1117)-(J1117+O1117)*(1-Data!H1117)*1.8/12)</f>
        <v>230443.75145688289</v>
      </c>
      <c r="U1117" s="1">
        <f>Data!I1117</f>
        <v>3</v>
      </c>
      <c r="V1117" s="1">
        <f>Data!J1117+Data!K1117</f>
        <v>52707.788888888877</v>
      </c>
      <c r="W1117" s="1">
        <f>Data!L1117</f>
        <v>0</v>
      </c>
      <c r="X1117" s="1">
        <f t="shared" si="177"/>
        <v>1724982.1818181812</v>
      </c>
      <c r="Y1117" s="100">
        <f t="shared" si="178"/>
        <v>0</v>
      </c>
      <c r="Z1117" s="100">
        <f t="shared" si="179"/>
        <v>246672.4519999999</v>
      </c>
      <c r="AA1117" s="100">
        <f>'Innlegging av opplysninger'!$B$4*X1117</f>
        <v>224247.68363636357</v>
      </c>
      <c r="AB1117" s="1"/>
      <c r="AC1117" s="1">
        <f>'Innlegging av opplysninger'!$B$5*X1117</f>
        <v>225972.66581818173</v>
      </c>
      <c r="AD1117" s="1">
        <f>'Innlegging av opplysninger'!$B$5*Y1117</f>
        <v>0</v>
      </c>
      <c r="AE1117" s="1">
        <f>'Innlegging av opplysninger'!$B$5*Z1117</f>
        <v>32314.091211999988</v>
      </c>
      <c r="AF1117" s="1">
        <f>'Innlegging av opplysninger'!$B$5*AA1117</f>
        <v>29376.446556363629</v>
      </c>
      <c r="AG1117" s="1"/>
      <c r="AH1117" s="1">
        <f>'Innlegging av opplysninger'!$C$11*SUM(X1117:AG1117)</f>
        <v>94375.489799561401</v>
      </c>
      <c r="AI1117" s="1">
        <f>'Innlegging av opplysninger'!$C$13*(((X1117+Z1117+AC1117+AE1117)*Data!M1117)+(Z1117+AE1117)*(1-Data!M1117)*1.8/12+Y1117+AD1117+AA1117+AB1117+AF1117+AG1117)</f>
        <v>15564.710241736137</v>
      </c>
      <c r="AJ1117" s="1">
        <f>'Innlegging av opplysninger'!$C$13*((X1117+Z1117+AC1117+AE1117)*(1-Data!M1117)-(Z1117+AE1117)*(1-Data!M1117)*1.8/12)</f>
        <v>113580.69685240052</v>
      </c>
      <c r="AK1117" s="83">
        <f t="shared" si="174"/>
        <v>285000</v>
      </c>
      <c r="AL1117" s="83">
        <f t="shared" si="175"/>
        <v>47000</v>
      </c>
      <c r="AM1117" s="83">
        <f t="shared" si="176"/>
        <v>344000</v>
      </c>
    </row>
    <row r="1118" spans="1:39">
      <c r="A1118" t="str">
        <f t="shared" si="170"/>
        <v>3417Alle</v>
      </c>
      <c r="B1118" s="6" t="str">
        <f>Data!A1118</f>
        <v>3417</v>
      </c>
      <c r="C1118" s="7" t="str">
        <f>Data!B1118</f>
        <v>Grue kommune</v>
      </c>
      <c r="D1118" s="7" t="str">
        <f>Data!C1118</f>
        <v>Alle</v>
      </c>
      <c r="E1118" s="1">
        <f>Data!D1118</f>
        <v>307.54840000000007</v>
      </c>
      <c r="F1118" s="1">
        <f>Data!E1118+Data!F1118</f>
        <v>45156.024025622195</v>
      </c>
      <c r="G1118" s="1">
        <f>Data!G1118</f>
        <v>582.82839383979865</v>
      </c>
      <c r="H1118" s="1">
        <f t="shared" si="171"/>
        <v>151501777.52118182</v>
      </c>
      <c r="I1118" s="1">
        <f t="shared" si="172"/>
        <v>1955432.0727272723</v>
      </c>
      <c r="J1118" s="1">
        <f t="shared" si="173"/>
        <v>18414865.151269089</v>
      </c>
      <c r="K1118" s="1">
        <f>'Innlegging av opplysninger'!$B$4*H1118</f>
        <v>19695231.077753637</v>
      </c>
      <c r="L1118" s="1"/>
      <c r="M1118" s="1">
        <f>'Innlegging av opplysninger'!$B$5*H1118</f>
        <v>19846732.855274819</v>
      </c>
      <c r="N1118" s="1">
        <f>'Innlegging av opplysninger'!$B$5*I1118</f>
        <v>256161.60152727269</v>
      </c>
      <c r="O1118" s="1">
        <f>'Innlegging av opplysninger'!$B$5*J1118</f>
        <v>2412347.334816251</v>
      </c>
      <c r="P1118" s="1">
        <f>'Innlegging av opplysninger'!$B$5*K1118</f>
        <v>2580075.2711857264</v>
      </c>
      <c r="Q1118" s="1"/>
      <c r="R1118" s="1">
        <f>'Innlegging av opplysninger'!$C$11*SUM(H1118:Q1118)</f>
        <v>8233179.6696579624</v>
      </c>
      <c r="S1118" s="1">
        <f>'Innlegging av opplysninger'!$C$13*(((H1118+J1118+M1118+O1118)*Data!H1118)+(J1118+O1118)*(1-Data!H1118)*1.8/12+I1118+N1118+K1118+L1118+P1118+Q1118)</f>
        <v>1557254.6092658574</v>
      </c>
      <c r="T1118" s="1">
        <f>'Innlegging av opplysninger'!$C$13*((H1118+J1118+M1118+O1118)*(1-Data!H1118)-(J1118+O1118)*(1-Data!H1118)*1.8/12)</f>
        <v>9709201.7807924077</v>
      </c>
      <c r="U1118" s="1">
        <f>Data!I1118</f>
        <v>46.540300000000002</v>
      </c>
      <c r="V1118" s="1">
        <f>Data!J1118+Data!K1118</f>
        <v>47445.623434600413</v>
      </c>
      <c r="W1118" s="1">
        <f>Data!L1118</f>
        <v>627.32427595009051</v>
      </c>
      <c r="X1118" s="1">
        <f t="shared" si="177"/>
        <v>24088729.618181821</v>
      </c>
      <c r="Y1118" s="100">
        <f t="shared" si="178"/>
        <v>318500.29090909089</v>
      </c>
      <c r="Z1118" s="100">
        <f t="shared" si="179"/>
        <v>3490233.8769999999</v>
      </c>
      <c r="AA1118" s="100">
        <f>'Innlegging av opplysninger'!$B$4*X1118</f>
        <v>3131534.8503636369</v>
      </c>
      <c r="AB1118" s="1"/>
      <c r="AC1118" s="1">
        <f>'Innlegging av opplysninger'!$B$5*X1118</f>
        <v>3155623.5799818188</v>
      </c>
      <c r="AD1118" s="1">
        <f>'Innlegging av opplysninger'!$B$5*Y1118</f>
        <v>41723.538109090907</v>
      </c>
      <c r="AE1118" s="1">
        <f>'Innlegging av opplysninger'!$B$5*Z1118</f>
        <v>457220.63788699999</v>
      </c>
      <c r="AF1118" s="1">
        <f>'Innlegging av opplysninger'!$B$5*AA1118</f>
        <v>410231.06539763644</v>
      </c>
      <c r="AG1118" s="1"/>
      <c r="AH1118" s="1">
        <f>'Innlegging av opplysninger'!$C$11*SUM(X1118:AG1118)</f>
        <v>1333564.3033975437</v>
      </c>
      <c r="AI1118" s="1">
        <f>'Innlegging av opplysninger'!$C$13*(((X1118+Z1118+AC1118+AE1118)*Data!M1118)+(Z1118+AE1118)*(1-Data!M1118)*1.8/12+Y1118+AD1118+AA1118+AB1118+AF1118+AG1118)</f>
        <v>270173.47033404087</v>
      </c>
      <c r="AJ1118" s="1">
        <f>'Innlegging av opplysninger'!$C$13*((X1118+Z1118+AC1118+AE1118)*(1-Data!M1118)-(Z1118+AE1118)*(1-Data!M1118)*1.8/12)</f>
        <v>1554703.9974731239</v>
      </c>
      <c r="AK1118" s="83">
        <f t="shared" si="174"/>
        <v>9567000</v>
      </c>
      <c r="AL1118" s="83">
        <f t="shared" si="175"/>
        <v>1827000</v>
      </c>
      <c r="AM1118" s="83">
        <f t="shared" si="176"/>
        <v>11264000</v>
      </c>
    </row>
    <row r="1119" spans="1:39">
      <c r="A1119" t="str">
        <f t="shared" si="170"/>
        <v>3417Administrasjon</v>
      </c>
      <c r="B1119" s="6" t="str">
        <f>Data!A1119</f>
        <v>3417</v>
      </c>
      <c r="C1119" s="7" t="str">
        <f>Data!B1119</f>
        <v>Grue kommune</v>
      </c>
      <c r="D1119" s="7" t="str">
        <f>Data!C1119</f>
        <v>Administrasjon</v>
      </c>
      <c r="E1119" s="1">
        <f>Data!D1119</f>
        <v>14.2</v>
      </c>
      <c r="F1119" s="1">
        <f>Data!E1119+Data!F1119</f>
        <v>52114.829812206575</v>
      </c>
      <c r="G1119" s="1">
        <f>Data!G1119</f>
        <v>7.7394366197183109</v>
      </c>
      <c r="H1119" s="1">
        <f t="shared" si="171"/>
        <v>8073060.9090909082</v>
      </c>
      <c r="I1119" s="1">
        <f t="shared" si="172"/>
        <v>1198.909090909091</v>
      </c>
      <c r="J1119" s="1">
        <f t="shared" si="173"/>
        <v>968911.1781818181</v>
      </c>
      <c r="K1119" s="1">
        <f>'Innlegging av opplysninger'!$B$4*H1119</f>
        <v>1049497.9181818182</v>
      </c>
      <c r="L1119" s="1"/>
      <c r="M1119" s="1">
        <f>'Innlegging av opplysninger'!$B$5*H1119</f>
        <v>1057570.979090909</v>
      </c>
      <c r="N1119" s="1">
        <f>'Innlegging av opplysninger'!$B$5*I1119</f>
        <v>157.05709090909093</v>
      </c>
      <c r="O1119" s="1">
        <f>'Innlegging av opplysninger'!$B$5*J1119</f>
        <v>126927.36434181817</v>
      </c>
      <c r="P1119" s="1">
        <f>'Innlegging av opplysninger'!$B$5*K1119</f>
        <v>137484.2272818182</v>
      </c>
      <c r="Q1119" s="1"/>
      <c r="R1119" s="1">
        <f>'Innlegging av opplysninger'!$C$11*SUM(H1119:Q1119)</f>
        <v>433762.72460933443</v>
      </c>
      <c r="S1119" s="1">
        <f>'Innlegging av opplysninger'!$C$13*(((H1119+J1119+M1119+O1119)*Data!H1119)+(J1119+O1119)*(1-Data!H1119)*1.8/12+I1119+N1119+K1119+L1119+P1119+Q1119)</f>
        <v>107840.47362391518</v>
      </c>
      <c r="T1119" s="1">
        <f>'Innlegging av opplysninger'!$C$13*((H1119+J1119+M1119+O1119)*(1-Data!H1119)-(J1119+O1119)*(1-Data!H1119)*1.8/12)</f>
        <v>485729.570578332</v>
      </c>
      <c r="U1119" s="1">
        <f>Data!I1119</f>
        <v>5.9499999999999993</v>
      </c>
      <c r="V1119" s="1">
        <f>Data!J1119+Data!K1119</f>
        <v>59298.039215686287</v>
      </c>
      <c r="W1119" s="1">
        <f>Data!L1119</f>
        <v>0</v>
      </c>
      <c r="X1119" s="1">
        <f t="shared" si="177"/>
        <v>3848981.8181818184</v>
      </c>
      <c r="Y1119" s="100">
        <f t="shared" si="178"/>
        <v>0</v>
      </c>
      <c r="Z1119" s="100">
        <f t="shared" si="179"/>
        <v>550404.4</v>
      </c>
      <c r="AA1119" s="100">
        <f>'Innlegging av opplysninger'!$B$4*X1119</f>
        <v>500367.63636363641</v>
      </c>
      <c r="AB1119" s="1"/>
      <c r="AC1119" s="1">
        <f>'Innlegging av opplysninger'!$B$5*X1119</f>
        <v>504216.61818181822</v>
      </c>
      <c r="AD1119" s="1">
        <f>'Innlegging av opplysninger'!$B$5*Y1119</f>
        <v>0</v>
      </c>
      <c r="AE1119" s="1">
        <f>'Innlegging av opplysninger'!$B$5*Z1119</f>
        <v>72102.9764</v>
      </c>
      <c r="AF1119" s="1">
        <f>'Innlegging av opplysninger'!$B$5*AA1119</f>
        <v>65548.160363636372</v>
      </c>
      <c r="AG1119" s="1"/>
      <c r="AH1119" s="1">
        <f>'Innlegging av opplysninger'!$C$11*SUM(X1119:AG1119)</f>
        <v>210581.62116065455</v>
      </c>
      <c r="AI1119" s="1">
        <f>'Innlegging av opplysninger'!$C$13*(((X1119+Z1119+AC1119+AE1119)*Data!M1119)+(Z1119+AE1119)*(1-Data!M1119)*1.8/12+Y1119+AD1119+AA1119+AB1119+AF1119+AG1119)</f>
        <v>64418.297827217473</v>
      </c>
      <c r="AJ1119" s="1">
        <f>'Innlegging av opplysninger'!$C$13*((X1119+Z1119+AC1119+AE1119)*(1-Data!M1119)-(Z1119+AE1119)*(1-Data!M1119)*1.8/12)</f>
        <v>223746.02586630982</v>
      </c>
      <c r="AK1119" s="83">
        <f t="shared" si="174"/>
        <v>644000</v>
      </c>
      <c r="AL1119" s="83">
        <f t="shared" si="175"/>
        <v>172000</v>
      </c>
      <c r="AM1119" s="83">
        <f t="shared" si="176"/>
        <v>709000</v>
      </c>
    </row>
    <row r="1120" spans="1:39">
      <c r="A1120" t="str">
        <f t="shared" si="170"/>
        <v>3417Undervisning</v>
      </c>
      <c r="B1120" s="6" t="str">
        <f>Data!A1120</f>
        <v>3417</v>
      </c>
      <c r="C1120" s="7" t="str">
        <f>Data!B1120</f>
        <v>Grue kommune</v>
      </c>
      <c r="D1120" s="7" t="str">
        <f>Data!C1120</f>
        <v>Undervisning</v>
      </c>
      <c r="E1120" s="1">
        <f>Data!D1120</f>
        <v>63.97590000000001</v>
      </c>
      <c r="F1120" s="1">
        <f>Data!E1120+Data!F1120</f>
        <v>46861.851832747408</v>
      </c>
      <c r="G1120" s="1">
        <f>Data!G1120</f>
        <v>0</v>
      </c>
      <c r="H1120" s="1">
        <f t="shared" si="171"/>
        <v>32705772.509090893</v>
      </c>
      <c r="I1120" s="1">
        <f t="shared" si="172"/>
        <v>0</v>
      </c>
      <c r="J1120" s="1">
        <f t="shared" si="173"/>
        <v>3924692.7010909072</v>
      </c>
      <c r="K1120" s="1">
        <f>'Innlegging av opplysninger'!$B$4*H1120</f>
        <v>4251750.4261818165</v>
      </c>
      <c r="L1120" s="1"/>
      <c r="M1120" s="1">
        <f>'Innlegging av opplysninger'!$B$5*H1120</f>
        <v>4284456.1986909071</v>
      </c>
      <c r="N1120" s="1">
        <f>'Innlegging av opplysninger'!$B$5*I1120</f>
        <v>0</v>
      </c>
      <c r="O1120" s="1">
        <f>'Innlegging av opplysninger'!$B$5*J1120</f>
        <v>514134.74384290888</v>
      </c>
      <c r="P1120" s="1">
        <f>'Innlegging av opplysninger'!$B$5*K1120</f>
        <v>556979.30582981801</v>
      </c>
      <c r="Q1120" s="1"/>
      <c r="R1120" s="1">
        <f>'Innlegging av opplysninger'!$C$11*SUM(H1120:Q1120)</f>
        <v>1757035.8636196353</v>
      </c>
      <c r="S1120" s="1">
        <f>'Innlegging av opplysninger'!$C$13*(((H1120+J1120+M1120+O1120)*Data!H1120)+(J1120+O1120)*(1-Data!H1120)*1.8/12+I1120+N1120+K1120+L1120+P1120+Q1120)</f>
        <v>305321.40433632513</v>
      </c>
      <c r="T1120" s="1">
        <f>'Innlegging av opplysninger'!$C$13*((H1120+J1120+M1120+O1120)*(1-Data!H1120)-(J1120+O1120)*(1-Data!H1120)*1.8/12)</f>
        <v>2099043.4616694916</v>
      </c>
      <c r="U1120" s="1">
        <f>Data!I1120</f>
        <v>8.2160000000000011</v>
      </c>
      <c r="V1120" s="1">
        <f>Data!J1120+Data!K1120</f>
        <v>42450.130233690346</v>
      </c>
      <c r="W1120" s="1">
        <f>Data!L1120</f>
        <v>0</v>
      </c>
      <c r="X1120" s="1">
        <f t="shared" si="177"/>
        <v>3804766.5818181811</v>
      </c>
      <c r="Y1120" s="100">
        <f t="shared" si="178"/>
        <v>0</v>
      </c>
      <c r="Z1120" s="100">
        <f t="shared" si="179"/>
        <v>544081.62119999982</v>
      </c>
      <c r="AA1120" s="100">
        <f>'Innlegging av opplysninger'!$B$4*X1120</f>
        <v>494619.65563636355</v>
      </c>
      <c r="AB1120" s="1"/>
      <c r="AC1120" s="1">
        <f>'Innlegging av opplysninger'!$B$5*X1120</f>
        <v>498424.42221818172</v>
      </c>
      <c r="AD1120" s="1">
        <f>'Innlegging av opplysninger'!$B$5*Y1120</f>
        <v>0</v>
      </c>
      <c r="AE1120" s="1">
        <f>'Innlegging av opplysninger'!$B$5*Z1120</f>
        <v>71274.692377199986</v>
      </c>
      <c r="AF1120" s="1">
        <f>'Innlegging av opplysninger'!$B$5*AA1120</f>
        <v>64795.174888363625</v>
      </c>
      <c r="AG1120" s="1"/>
      <c r="AH1120" s="1">
        <f>'Innlegging av opplysninger'!$C$11*SUM(X1120:AG1120)</f>
        <v>208162.56162925507</v>
      </c>
      <c r="AI1120" s="1">
        <f>'Innlegging av opplysninger'!$C$13*(((X1120+Z1120+AC1120+AE1120)*Data!M1120)+(Z1120+AE1120)*(1-Data!M1120)*1.8/12+Y1120+AD1120+AA1120+AB1120+AF1120+AG1120)</f>
        <v>33889.350433187967</v>
      </c>
      <c r="AJ1120" s="1">
        <f>'Innlegging av opplysninger'!$C$13*((X1120+Z1120+AC1120+AE1120)*(1-Data!M1120)-(Z1120+AE1120)*(1-Data!M1120)*1.8/12)</f>
        <v>250964.68127000312</v>
      </c>
      <c r="AK1120" s="83">
        <f t="shared" si="174"/>
        <v>1965000</v>
      </c>
      <c r="AL1120" s="83">
        <f t="shared" si="175"/>
        <v>339000</v>
      </c>
      <c r="AM1120" s="83">
        <f t="shared" si="176"/>
        <v>2350000</v>
      </c>
    </row>
    <row r="1121" spans="1:39">
      <c r="A1121" t="str">
        <f t="shared" si="170"/>
        <v>3417Barnehager</v>
      </c>
      <c r="B1121" s="6" t="str">
        <f>Data!A1121</f>
        <v>3417</v>
      </c>
      <c r="C1121" s="7" t="str">
        <f>Data!B1121</f>
        <v>Grue kommune</v>
      </c>
      <c r="D1121" s="7" t="str">
        <f>Data!C1121</f>
        <v>Barnehager</v>
      </c>
      <c r="E1121" s="1">
        <f>Data!D1121</f>
        <v>20.148600000000002</v>
      </c>
      <c r="F1121" s="1">
        <f>Data!E1121+Data!F1121</f>
        <v>41067.183700108202</v>
      </c>
      <c r="G1121" s="1">
        <f>Data!G1121</f>
        <v>0</v>
      </c>
      <c r="H1121" s="1">
        <f t="shared" si="171"/>
        <v>9026686.4454545472</v>
      </c>
      <c r="I1121" s="1">
        <f t="shared" si="172"/>
        <v>0</v>
      </c>
      <c r="J1121" s="1">
        <f t="shared" si="173"/>
        <v>1083202.3734545456</v>
      </c>
      <c r="K1121" s="1">
        <f>'Innlegging av opplysninger'!$B$4*H1121</f>
        <v>1173469.2379090912</v>
      </c>
      <c r="L1121" s="1"/>
      <c r="M1121" s="1">
        <f>'Innlegging av opplysninger'!$B$5*H1121</f>
        <v>1182495.9243545458</v>
      </c>
      <c r="N1121" s="1">
        <f>'Innlegging av opplysninger'!$B$5*I1121</f>
        <v>0</v>
      </c>
      <c r="O1121" s="1">
        <f>'Innlegging av opplysninger'!$B$5*J1121</f>
        <v>141899.51092254548</v>
      </c>
      <c r="P1121" s="1">
        <f>'Innlegging av opplysninger'!$B$5*K1121</f>
        <v>153724.47016609096</v>
      </c>
      <c r="Q1121" s="1"/>
      <c r="R1121" s="1">
        <f>'Innlegging av opplysninger'!$C$11*SUM(H1121:Q1121)</f>
        <v>484936.16256593197</v>
      </c>
      <c r="S1121" s="1">
        <f>'Innlegging av opplysninger'!$C$13*(((H1121+J1121+M1121+O1121)*Data!H1121)+(J1121+O1121)*(1-Data!H1121)*1.8/12+I1121+N1121+K1121+L1121+P1121+Q1121)</f>
        <v>80993.674497788961</v>
      </c>
      <c r="T1121" s="1">
        <f>'Innlegging av opplysninger'!$C$13*((H1121+J1121+M1121+O1121)*(1-Data!H1121)-(J1121+O1121)*(1-Data!H1121)*1.8/12)</f>
        <v>582603.17953980213</v>
      </c>
      <c r="U1121" s="1">
        <f>Data!I1121</f>
        <v>2.9</v>
      </c>
      <c r="V1121" s="1">
        <f>Data!J1121+Data!K1121</f>
        <v>43004.181034482761</v>
      </c>
      <c r="W1121" s="1">
        <f>Data!L1121</f>
        <v>0</v>
      </c>
      <c r="X1121" s="1">
        <f t="shared" si="177"/>
        <v>1360495.9090909089</v>
      </c>
      <c r="Y1121" s="100">
        <f t="shared" si="178"/>
        <v>0</v>
      </c>
      <c r="Z1121" s="100">
        <f t="shared" si="179"/>
        <v>194550.91499999995</v>
      </c>
      <c r="AA1121" s="100">
        <f>'Innlegging av opplysninger'!$B$4*X1121</f>
        <v>176864.46818181817</v>
      </c>
      <c r="AB1121" s="1"/>
      <c r="AC1121" s="1">
        <f>'Innlegging av opplysninger'!$B$5*X1121</f>
        <v>178224.96409090908</v>
      </c>
      <c r="AD1121" s="1">
        <f>'Innlegging av opplysninger'!$B$5*Y1121</f>
        <v>0</v>
      </c>
      <c r="AE1121" s="1">
        <f>'Innlegging av opplysninger'!$B$5*Z1121</f>
        <v>25486.169864999996</v>
      </c>
      <c r="AF1121" s="1">
        <f>'Innlegging av opplysninger'!$B$5*AA1121</f>
        <v>23169.24533181818</v>
      </c>
      <c r="AG1121" s="1"/>
      <c r="AH1121" s="1">
        <f>'Innlegging av opplysninger'!$C$11*SUM(X1121:AG1121)</f>
        <v>74434.083519297274</v>
      </c>
      <c r="AI1121" s="1">
        <f>'Innlegging av opplysninger'!$C$13*(((X1121+Z1121+AC1121+AE1121)*Data!M1121)+(Z1121+AE1121)*(1-Data!M1121)*1.8/12+Y1121+AD1121+AA1121+AB1121+AF1121+AG1121)</f>
        <v>12118.04236465609</v>
      </c>
      <c r="AJ1121" s="1">
        <f>'Innlegging av opplysninger'!$C$13*((X1121+Z1121+AC1121+AE1121)*(1-Data!M1121)-(Z1121+AE1121)*(1-Data!M1121)*1.8/12)</f>
        <v>89739.124556487543</v>
      </c>
      <c r="AK1121" s="83">
        <f t="shared" si="174"/>
        <v>559000</v>
      </c>
      <c r="AL1121" s="83">
        <f t="shared" si="175"/>
        <v>93000</v>
      </c>
      <c r="AM1121" s="83">
        <f t="shared" si="176"/>
        <v>672000</v>
      </c>
    </row>
    <row r="1122" spans="1:39">
      <c r="A1122" t="str">
        <f t="shared" si="170"/>
        <v>3417Helse/pleie/omsorg</v>
      </c>
      <c r="B1122" s="6" t="str">
        <f>Data!A1122</f>
        <v>3417</v>
      </c>
      <c r="C1122" s="7" t="str">
        <f>Data!B1122</f>
        <v>Grue kommune</v>
      </c>
      <c r="D1122" s="7" t="str">
        <f>Data!C1122</f>
        <v>Helse/pleie/omsorg</v>
      </c>
      <c r="E1122" s="1">
        <f>Data!D1122</f>
        <v>187.40100000000004</v>
      </c>
      <c r="F1122" s="1">
        <f>Data!E1122+Data!F1122</f>
        <v>44778.646766781771</v>
      </c>
      <c r="G1122" s="1">
        <f>Data!G1122</f>
        <v>955.90759921238384</v>
      </c>
      <c r="H1122" s="1">
        <f t="shared" si="171"/>
        <v>91544325.629909143</v>
      </c>
      <c r="I1122" s="1">
        <f t="shared" si="172"/>
        <v>1954233.1636363633</v>
      </c>
      <c r="J1122" s="1">
        <f t="shared" si="173"/>
        <v>11219827.05522546</v>
      </c>
      <c r="K1122" s="1">
        <f>'Innlegging av opplysninger'!$B$4*H1122</f>
        <v>11900762.33188819</v>
      </c>
      <c r="L1122" s="1"/>
      <c r="M1122" s="1">
        <f>'Innlegging av opplysninger'!$B$5*H1122</f>
        <v>11992306.657518098</v>
      </c>
      <c r="N1122" s="1">
        <f>'Innlegging av opplysninger'!$B$5*I1122</f>
        <v>256004.54443636362</v>
      </c>
      <c r="O1122" s="1">
        <f>'Innlegging av opplysninger'!$B$5*J1122</f>
        <v>1469797.3442345352</v>
      </c>
      <c r="P1122" s="1">
        <f>'Innlegging av opplysninger'!$B$5*K1122</f>
        <v>1558999.8654773529</v>
      </c>
      <c r="Q1122" s="1"/>
      <c r="R1122" s="1">
        <f>'Innlegging av opplysninger'!$C$11*SUM(H1122:Q1122)</f>
        <v>5012057.7505083689</v>
      </c>
      <c r="S1122" s="1">
        <f>'Innlegging av opplysninger'!$C$13*(((H1122+J1122+M1122+O1122)*Data!H1122)+(J1122+O1122)*(1-Data!H1122)*1.8/12+I1122+N1122+K1122+L1122+P1122+Q1122)</f>
        <v>971809.60978409741</v>
      </c>
      <c r="T1122" s="1">
        <f>'Innlegging av opplysninger'!$C$13*((H1122+J1122+M1122+O1122)*(1-Data!H1122)-(J1122+O1122)*(1-Data!H1122)*1.8/12)</f>
        <v>5886795.7330168299</v>
      </c>
      <c r="U1122" s="1">
        <f>Data!I1122</f>
        <v>27.074299999999997</v>
      </c>
      <c r="V1122" s="1">
        <f>Data!J1122+Data!K1122</f>
        <v>46185.428739924326</v>
      </c>
      <c r="W1122" s="1">
        <f>Data!L1122</f>
        <v>1078.3606593706952</v>
      </c>
      <c r="X1122" s="1">
        <f t="shared" si="177"/>
        <v>13641143.490909087</v>
      </c>
      <c r="Y1122" s="100">
        <f t="shared" si="178"/>
        <v>318500.29090909101</v>
      </c>
      <c r="Z1122" s="100">
        <f t="shared" si="179"/>
        <v>1996229.0607999992</v>
      </c>
      <c r="AA1122" s="100">
        <f>'Innlegging av opplysninger'!$B$4*X1122</f>
        <v>1773348.6538181813</v>
      </c>
      <c r="AB1122" s="1"/>
      <c r="AC1122" s="1">
        <f>'Innlegging av opplysninger'!$B$5*X1122</f>
        <v>1786989.7973090904</v>
      </c>
      <c r="AD1122" s="1">
        <f>'Innlegging av opplysninger'!$B$5*Y1122</f>
        <v>41723.538109090921</v>
      </c>
      <c r="AE1122" s="1">
        <f>'Innlegging av opplysninger'!$B$5*Z1122</f>
        <v>261506.00696479989</v>
      </c>
      <c r="AF1122" s="1">
        <f>'Innlegging av opplysninger'!$B$5*AA1122</f>
        <v>232308.67365018176</v>
      </c>
      <c r="AG1122" s="1"/>
      <c r="AH1122" s="1">
        <f>'Innlegging av opplysninger'!$C$11*SUM(X1122:AG1122)</f>
        <v>761966.4814738417</v>
      </c>
      <c r="AI1122" s="1">
        <f>'Innlegging av opplysninger'!$C$13*(((X1122+Z1122+AC1122+AE1122)*Data!M1122)+(Z1122+AE1122)*(1-Data!M1122)*1.8/12+Y1122+AD1122+AA1122+AB1122+AF1122+AG1122)</f>
        <v>142968.67044664142</v>
      </c>
      <c r="AJ1122" s="1">
        <f>'Innlegging av opplysninger'!$C$13*((X1122+Z1122+AC1122+AE1122)*(1-Data!M1122)-(Z1122+AE1122)*(1-Data!M1122)*1.8/12)</f>
        <v>899722.30420177337</v>
      </c>
      <c r="AK1122" s="83">
        <f t="shared" si="174"/>
        <v>5774000</v>
      </c>
      <c r="AL1122" s="83">
        <f t="shared" si="175"/>
        <v>1115000</v>
      </c>
      <c r="AM1122" s="83">
        <f t="shared" si="176"/>
        <v>6787000</v>
      </c>
    </row>
    <row r="1123" spans="1:39">
      <c r="A1123" t="str">
        <f t="shared" si="170"/>
        <v>3417Samferdsel og teknikk</v>
      </c>
      <c r="B1123" s="6" t="str">
        <f>Data!A1123</f>
        <v>3417</v>
      </c>
      <c r="C1123" s="7" t="str">
        <f>Data!B1123</f>
        <v>Grue kommune</v>
      </c>
      <c r="D1123" s="7" t="str">
        <f>Data!C1123</f>
        <v>Samferdsel og teknikk</v>
      </c>
      <c r="E1123" s="1">
        <f>Data!D1123</f>
        <v>15.222899999999999</v>
      </c>
      <c r="F1123" s="1">
        <f>Data!E1123+Data!F1123</f>
        <v>40805.384598204022</v>
      </c>
      <c r="G1123" s="1">
        <f>Data!G1123</f>
        <v>0</v>
      </c>
      <c r="H1123" s="1">
        <f t="shared" si="171"/>
        <v>6776468.6094545443</v>
      </c>
      <c r="I1123" s="1">
        <f t="shared" si="172"/>
        <v>0</v>
      </c>
      <c r="J1123" s="1">
        <f t="shared" si="173"/>
        <v>813176.23313454527</v>
      </c>
      <c r="K1123" s="1">
        <f>'Innlegging av opplysninger'!$B$4*H1123</f>
        <v>880940.9192290908</v>
      </c>
      <c r="L1123" s="1"/>
      <c r="M1123" s="1">
        <f>'Innlegging av opplysninger'!$B$5*H1123</f>
        <v>887717.38783854537</v>
      </c>
      <c r="N1123" s="1">
        <f>'Innlegging av opplysninger'!$B$5*I1123</f>
        <v>0</v>
      </c>
      <c r="O1123" s="1">
        <f>'Innlegging av opplysninger'!$B$5*J1123</f>
        <v>106526.08654062543</v>
      </c>
      <c r="P1123" s="1">
        <f>'Innlegging av opplysninger'!$B$5*K1123</f>
        <v>115403.2604190109</v>
      </c>
      <c r="Q1123" s="1"/>
      <c r="R1123" s="1">
        <f>'Innlegging av opplysninger'!$C$11*SUM(H1123:Q1123)</f>
        <v>364048.8348714218</v>
      </c>
      <c r="S1123" s="1">
        <f>'Innlegging av opplysninger'!$C$13*(((H1123+J1123+M1123+O1123)*Data!H1123)+(J1123+O1123)*(1-Data!H1123)*1.8/12+I1123+N1123+K1123+L1123+P1123+Q1123)</f>
        <v>58983.575435167615</v>
      </c>
      <c r="T1123" s="1">
        <f>'Innlegging av opplysninger'!$C$13*((H1123+J1123+M1123+O1123)*(1-Data!H1123)-(J1123+O1123)*(1-Data!H1123)*1.8/12)</f>
        <v>439188.51438888325</v>
      </c>
      <c r="U1123" s="1">
        <f>Data!I1123</f>
        <v>2</v>
      </c>
      <c r="V1123" s="1">
        <f>Data!J1123+Data!K1123</f>
        <v>56208.333333333328</v>
      </c>
      <c r="W1123" s="1">
        <f>Data!L1123</f>
        <v>0</v>
      </c>
      <c r="X1123" s="1">
        <f t="shared" si="177"/>
        <v>1226363.6363636362</v>
      </c>
      <c r="Y1123" s="100">
        <f t="shared" si="178"/>
        <v>0</v>
      </c>
      <c r="Z1123" s="100">
        <f t="shared" si="179"/>
        <v>175369.99999999997</v>
      </c>
      <c r="AA1123" s="100">
        <f>'Innlegging av opplysninger'!$B$4*X1123</f>
        <v>159427.27272727271</v>
      </c>
      <c r="AB1123" s="1"/>
      <c r="AC1123" s="1">
        <f>'Innlegging av opplysninger'!$B$5*X1123</f>
        <v>160653.63636363635</v>
      </c>
      <c r="AD1123" s="1">
        <f>'Innlegging av opplysninger'!$B$5*Y1123</f>
        <v>0</v>
      </c>
      <c r="AE1123" s="1">
        <f>'Innlegging av opplysninger'!$B$5*Z1123</f>
        <v>22973.469999999998</v>
      </c>
      <c r="AF1123" s="1">
        <f>'Innlegging av opplysninger'!$B$5*AA1123</f>
        <v>20884.972727272725</v>
      </c>
      <c r="AG1123" s="1"/>
      <c r="AH1123" s="1">
        <f>'Innlegging av opplysninger'!$C$11*SUM(X1123:AG1123)</f>
        <v>67095.573550909088</v>
      </c>
      <c r="AI1123" s="1">
        <f>'Innlegging av opplysninger'!$C$13*(((X1123+Z1123+AC1123+AE1123)*Data!M1123)+(Z1123+AE1123)*(1-Data!M1123)*1.8/12+Y1123+AD1123+AA1123+AB1123+AF1123+AG1123)</f>
        <v>14889.226802551631</v>
      </c>
      <c r="AJ1123" s="1">
        <f>'Innlegging av opplysninger'!$C$13*((X1123+Z1123+AC1123+AE1123)*(1-Data!M1123)-(Z1123+AE1123)*(1-Data!M1123)*1.8/12)</f>
        <v>76925.768582902892</v>
      </c>
      <c r="AK1123" s="83">
        <f t="shared" si="174"/>
        <v>431000</v>
      </c>
      <c r="AL1123" s="83">
        <f t="shared" si="175"/>
        <v>74000</v>
      </c>
      <c r="AM1123" s="83">
        <f t="shared" si="176"/>
        <v>516000</v>
      </c>
    </row>
    <row r="1124" spans="1:39">
      <c r="A1124" t="str">
        <f t="shared" si="170"/>
        <v>3417Annet</v>
      </c>
      <c r="B1124" s="6" t="str">
        <f>Data!A1124</f>
        <v>3417</v>
      </c>
      <c r="C1124" s="7" t="str">
        <f>Data!B1124</f>
        <v>Grue kommune</v>
      </c>
      <c r="D1124" s="7" t="str">
        <f>Data!C1124</f>
        <v>Annet</v>
      </c>
      <c r="E1124" s="1">
        <f>Data!D1124</f>
        <v>6.6</v>
      </c>
      <c r="F1124" s="1">
        <f>Data!E1124+Data!F1124</f>
        <v>0</v>
      </c>
      <c r="G1124" s="1">
        <f>Data!G1124</f>
        <v>0</v>
      </c>
      <c r="H1124" s="1">
        <f t="shared" si="171"/>
        <v>0</v>
      </c>
      <c r="I1124" s="1">
        <f t="shared" si="172"/>
        <v>0</v>
      </c>
      <c r="J1124" s="1">
        <f t="shared" si="173"/>
        <v>0</v>
      </c>
      <c r="K1124" s="1">
        <f>'Innlegging av opplysninger'!$B$4*H1124</f>
        <v>0</v>
      </c>
      <c r="L1124" s="1"/>
      <c r="M1124" s="1">
        <f>'Innlegging av opplysninger'!$B$5*H1124</f>
        <v>0</v>
      </c>
      <c r="N1124" s="1">
        <f>'Innlegging av opplysninger'!$B$5*I1124</f>
        <v>0</v>
      </c>
      <c r="O1124" s="1">
        <f>'Innlegging av opplysninger'!$B$5*J1124</f>
        <v>0</v>
      </c>
      <c r="P1124" s="1">
        <f>'Innlegging av opplysninger'!$B$5*K1124</f>
        <v>0</v>
      </c>
      <c r="Q1124" s="1"/>
      <c r="R1124" s="1">
        <f>'Innlegging av opplysninger'!$C$11*SUM(H1124:Q1124)</f>
        <v>0</v>
      </c>
      <c r="S1124" s="1">
        <f>'Innlegging av opplysninger'!$C$13*(((H1124+J1124+M1124+O1124)*Data!H1124)+(J1124+O1124)*(1-Data!H1124)*1.8/12+I1124+N1124+K1124+L1124+P1124+Q1124)</f>
        <v>0</v>
      </c>
      <c r="T1124" s="1">
        <f>'Innlegging av opplysninger'!$C$13*((H1124+J1124+M1124+O1124)*(1-Data!H1124)-(J1124+O1124)*(1-Data!H1124)*1.8/12)</f>
        <v>0</v>
      </c>
      <c r="U1124" s="1">
        <f>Data!I1124</f>
        <v>0</v>
      </c>
      <c r="V1124" s="1">
        <f>Data!J1124+Data!K1124</f>
        <v>0</v>
      </c>
      <c r="W1124" s="1">
        <f>Data!L1124</f>
        <v>0</v>
      </c>
      <c r="X1124" s="1">
        <f t="shared" si="177"/>
        <v>0</v>
      </c>
      <c r="Y1124" s="100">
        <f t="shared" si="178"/>
        <v>0</v>
      </c>
      <c r="Z1124" s="100">
        <f t="shared" si="179"/>
        <v>0</v>
      </c>
      <c r="AA1124" s="100">
        <f>'Innlegging av opplysninger'!$B$4*X1124</f>
        <v>0</v>
      </c>
      <c r="AB1124" s="1"/>
      <c r="AC1124" s="1">
        <f>'Innlegging av opplysninger'!$B$5*X1124</f>
        <v>0</v>
      </c>
      <c r="AD1124" s="1">
        <f>'Innlegging av opplysninger'!$B$5*Y1124</f>
        <v>0</v>
      </c>
      <c r="AE1124" s="1">
        <f>'Innlegging av opplysninger'!$B$5*Z1124</f>
        <v>0</v>
      </c>
      <c r="AF1124" s="1">
        <f>'Innlegging av opplysninger'!$B$5*AA1124</f>
        <v>0</v>
      </c>
      <c r="AG1124" s="1"/>
      <c r="AH1124" s="1">
        <f>'Innlegging av opplysninger'!$C$11*SUM(X1124:AG1124)</f>
        <v>0</v>
      </c>
      <c r="AI1124" s="1">
        <f>'Innlegging av opplysninger'!$C$13*(((X1124+Z1124+AC1124+AE1124)*Data!M1124)+(Z1124+AE1124)*(1-Data!M1124)*1.8/12+Y1124+AD1124+AA1124+AB1124+AF1124+AG1124)</f>
        <v>0</v>
      </c>
      <c r="AJ1124" s="1">
        <f>'Innlegging av opplysninger'!$C$13*((X1124+Z1124+AC1124+AE1124)*(1-Data!M1124)-(Z1124+AE1124)*(1-Data!M1124)*1.8/12)</f>
        <v>0</v>
      </c>
      <c r="AK1124" s="83">
        <f t="shared" si="174"/>
        <v>0</v>
      </c>
      <c r="AL1124" s="83">
        <f t="shared" si="175"/>
        <v>0</v>
      </c>
      <c r="AM1124" s="83">
        <f t="shared" si="176"/>
        <v>0</v>
      </c>
    </row>
    <row r="1125" spans="1:39">
      <c r="A1125" t="str">
        <f t="shared" si="170"/>
        <v>3418Alle</v>
      </c>
      <c r="B1125" s="6" t="str">
        <f>Data!A1125</f>
        <v>3418</v>
      </c>
      <c r="C1125" s="7" t="str">
        <f>Data!B1125</f>
        <v>Åsnes kommune</v>
      </c>
      <c r="D1125" s="7" t="str">
        <f>Data!C1125</f>
        <v>Alle</v>
      </c>
      <c r="E1125" s="1">
        <f>Data!D1125</f>
        <v>478.12209676823687</v>
      </c>
      <c r="F1125" s="1">
        <f>Data!E1125+Data!F1125</f>
        <v>47470.632621190693</v>
      </c>
      <c r="G1125" s="1">
        <f>Data!G1125</f>
        <v>571.69236027277248</v>
      </c>
      <c r="H1125" s="1">
        <f t="shared" si="171"/>
        <v>247601000.768273</v>
      </c>
      <c r="I1125" s="1">
        <f t="shared" si="172"/>
        <v>2981877.2727272753</v>
      </c>
      <c r="J1125" s="1">
        <f t="shared" si="173"/>
        <v>30069945.364920031</v>
      </c>
      <c r="K1125" s="1">
        <f>'Innlegging av opplysninger'!$B$4*H1125</f>
        <v>32188130.099875491</v>
      </c>
      <c r="L1125" s="1"/>
      <c r="M1125" s="1">
        <f>'Innlegging av opplysninger'!$B$5*H1125</f>
        <v>32435731.100643765</v>
      </c>
      <c r="N1125" s="1">
        <f>'Innlegging av opplysninger'!$B$5*I1125</f>
        <v>390625.92272727308</v>
      </c>
      <c r="O1125" s="1">
        <f>'Innlegging av opplysninger'!$B$5*J1125</f>
        <v>3939162.8428045241</v>
      </c>
      <c r="P1125" s="1">
        <f>'Innlegging av opplysninger'!$B$5*K1125</f>
        <v>4216645.0430836892</v>
      </c>
      <c r="Q1125" s="1"/>
      <c r="R1125" s="1">
        <f>'Innlegging av opplysninger'!$C$11*SUM(H1125:Q1125)</f>
        <v>13445278.499772094</v>
      </c>
      <c r="S1125" s="1">
        <f>'Innlegging av opplysninger'!$C$13*(((H1125+J1125+M1125+O1125)*Data!H1125)+(J1125+O1125)*(1-Data!H1125)*1.8/12+I1125+N1125+K1125+L1125+P1125+Q1125)</f>
        <v>2678442.1028822488</v>
      </c>
      <c r="T1125" s="1">
        <f>'Innlegging av opplysninger'!$C$13*((H1125+J1125+M1125+O1125)*(1-Data!H1125)-(J1125+O1125)*(1-Data!H1125)*1.8/12)</f>
        <v>15720360.054700613</v>
      </c>
      <c r="U1125" s="1">
        <f>Data!I1125</f>
        <v>80.610199999999992</v>
      </c>
      <c r="V1125" s="1">
        <f>Data!J1125+Data!K1125</f>
        <v>48811.003414683684</v>
      </c>
      <c r="W1125" s="1">
        <f>Data!L1125</f>
        <v>465.66774428050041</v>
      </c>
      <c r="X1125" s="1">
        <f t="shared" si="177"/>
        <v>42923615.426818192</v>
      </c>
      <c r="Y1125" s="100">
        <f t="shared" si="178"/>
        <v>409500.76363636355</v>
      </c>
      <c r="Z1125" s="100">
        <f t="shared" si="179"/>
        <v>6196635.6152350008</v>
      </c>
      <c r="AA1125" s="100">
        <f>'Innlegging av opplysninger'!$B$4*X1125</f>
        <v>5580070.0054863654</v>
      </c>
      <c r="AB1125" s="1"/>
      <c r="AC1125" s="1">
        <f>'Innlegging av opplysninger'!$B$5*X1125</f>
        <v>5622993.6209131833</v>
      </c>
      <c r="AD1125" s="1">
        <f>'Innlegging av opplysninger'!$B$5*Y1125</f>
        <v>53644.600036363627</v>
      </c>
      <c r="AE1125" s="1">
        <f>'Innlegging av opplysninger'!$B$5*Z1125</f>
        <v>811759.26559578511</v>
      </c>
      <c r="AF1125" s="1">
        <f>'Innlegging av opplysninger'!$B$5*AA1125</f>
        <v>730989.1707187139</v>
      </c>
      <c r="AG1125" s="1"/>
      <c r="AH1125" s="1">
        <f>'Innlegging av opplysninger'!$C$11*SUM(X1125:AG1125)</f>
        <v>2368509.9218007191</v>
      </c>
      <c r="AI1125" s="1">
        <f>'Innlegging av opplysninger'!$C$13*(((X1125+Z1125+AC1125+AE1125)*Data!M1125)+(Z1125+AE1125)*(1-Data!M1125)*1.8/12+Y1125+AD1125+AA1125+AB1125+AF1125+AG1125)</f>
        <v>512664.60661498667</v>
      </c>
      <c r="AJ1125" s="1">
        <f>'Innlegging av opplysninger'!$C$13*((X1125+Z1125+AC1125+AE1125)*(1-Data!M1125)-(Z1125+AE1125)*(1-Data!M1125)*1.8/12)</f>
        <v>2728454.2337438921</v>
      </c>
      <c r="AK1125" s="83">
        <f t="shared" si="174"/>
        <v>15814000</v>
      </c>
      <c r="AL1125" s="83">
        <f t="shared" si="175"/>
        <v>3191000</v>
      </c>
      <c r="AM1125" s="83">
        <f t="shared" si="176"/>
        <v>18449000</v>
      </c>
    </row>
    <row r="1126" spans="1:39">
      <c r="A1126" t="str">
        <f t="shared" si="170"/>
        <v>3418Administrasjon</v>
      </c>
      <c r="B1126" s="6" t="str">
        <f>Data!A1126</f>
        <v>3418</v>
      </c>
      <c r="C1126" s="7" t="str">
        <f>Data!B1126</f>
        <v>Åsnes kommune</v>
      </c>
      <c r="D1126" s="7" t="str">
        <f>Data!C1126</f>
        <v>Administrasjon</v>
      </c>
      <c r="E1126" s="1">
        <f>Data!D1126</f>
        <v>21.921999999999997</v>
      </c>
      <c r="F1126" s="1">
        <f>Data!E1126+Data!F1126</f>
        <v>51726.650358848041</v>
      </c>
      <c r="G1126" s="1">
        <f>Data!G1126</f>
        <v>0</v>
      </c>
      <c r="H1126" s="1">
        <f t="shared" si="171"/>
        <v>12370381.409090906</v>
      </c>
      <c r="I1126" s="1">
        <f t="shared" si="172"/>
        <v>0</v>
      </c>
      <c r="J1126" s="1">
        <f t="shared" si="173"/>
        <v>1484445.7690909088</v>
      </c>
      <c r="K1126" s="1">
        <f>'Innlegging av opplysninger'!$B$4*H1126</f>
        <v>1608149.5831818178</v>
      </c>
      <c r="L1126" s="1"/>
      <c r="M1126" s="1">
        <f>'Innlegging av opplysninger'!$B$5*H1126</f>
        <v>1620519.9645909087</v>
      </c>
      <c r="N1126" s="1">
        <f>'Innlegging av opplysninger'!$B$5*I1126</f>
        <v>0</v>
      </c>
      <c r="O1126" s="1">
        <f>'Innlegging av opplysninger'!$B$5*J1126</f>
        <v>194462.39575090905</v>
      </c>
      <c r="P1126" s="1">
        <f>'Innlegging av opplysninger'!$B$5*K1126</f>
        <v>210667.59539681813</v>
      </c>
      <c r="Q1126" s="1"/>
      <c r="R1126" s="1">
        <f>'Innlegging av opplysninger'!$C$11*SUM(H1126:Q1126)</f>
        <v>664567.81524988613</v>
      </c>
      <c r="S1126" s="1">
        <f>'Innlegging av opplysninger'!$C$13*(((H1126+J1126+M1126+O1126)*Data!H1126)+(J1126+O1126)*(1-Data!H1126)*1.8/12+I1126+N1126+K1126+L1126+P1126+Q1126)</f>
        <v>174833.36847682251</v>
      </c>
      <c r="T1126" s="1">
        <f>'Innlegging av opplysninger'!$C$13*((H1126+J1126+M1126+O1126)*(1-Data!H1126)-(J1126+O1126)*(1-Data!H1126)*1.8/12)</f>
        <v>734575.22081249545</v>
      </c>
      <c r="U1126" s="1">
        <f>Data!I1126</f>
        <v>6.4</v>
      </c>
      <c r="V1126" s="1">
        <f>Data!J1126+Data!K1126</f>
        <v>54432.552083333328</v>
      </c>
      <c r="W1126" s="1">
        <f>Data!L1126</f>
        <v>0</v>
      </c>
      <c r="X1126" s="1">
        <f t="shared" si="177"/>
        <v>3800381.8181818174</v>
      </c>
      <c r="Y1126" s="100">
        <f t="shared" si="178"/>
        <v>0</v>
      </c>
      <c r="Z1126" s="100">
        <f t="shared" si="179"/>
        <v>543454.59999999986</v>
      </c>
      <c r="AA1126" s="100">
        <f>'Innlegging av opplysninger'!$B$4*X1126</f>
        <v>494049.63636363629</v>
      </c>
      <c r="AB1126" s="1"/>
      <c r="AC1126" s="1">
        <f>'Innlegging av opplysninger'!$B$5*X1126</f>
        <v>497850.01818181813</v>
      </c>
      <c r="AD1126" s="1">
        <f>'Innlegging av opplysninger'!$B$5*Y1126</f>
        <v>0</v>
      </c>
      <c r="AE1126" s="1">
        <f>'Innlegging av opplysninger'!$B$5*Z1126</f>
        <v>71192.552599999981</v>
      </c>
      <c r="AF1126" s="1">
        <f>'Innlegging av opplysninger'!$B$5*AA1126</f>
        <v>64720.502363636355</v>
      </c>
      <c r="AG1126" s="1"/>
      <c r="AH1126" s="1">
        <f>'Innlegging av opplysninger'!$C$11*SUM(X1126:AG1126)</f>
        <v>207922.66685225451</v>
      </c>
      <c r="AI1126" s="1">
        <f>'Innlegging av opplysninger'!$C$13*(((X1126+Z1126+AC1126+AE1126)*Data!M1126)+(Z1126+AE1126)*(1-Data!M1126)*1.8/12+Y1126+AD1126+AA1126+AB1126+AF1126+AG1126)</f>
        <v>55486.930413592352</v>
      </c>
      <c r="AJ1126" s="1">
        <f>'Innlegging av opplysninger'!$C$13*((X1126+Z1126+AC1126+AE1126)*(1-Data!M1126)-(Z1126+AE1126)*(1-Data!M1126)*1.8/12)</f>
        <v>229038.82422633487</v>
      </c>
      <c r="AK1126" s="83">
        <f t="shared" si="174"/>
        <v>872000</v>
      </c>
      <c r="AL1126" s="83">
        <f t="shared" si="175"/>
        <v>230000</v>
      </c>
      <c r="AM1126" s="83">
        <f t="shared" si="176"/>
        <v>964000</v>
      </c>
    </row>
    <row r="1127" spans="1:39">
      <c r="A1127" t="str">
        <f t="shared" si="170"/>
        <v>3418Undervisning</v>
      </c>
      <c r="B1127" s="6" t="str">
        <f>Data!A1127</f>
        <v>3418</v>
      </c>
      <c r="C1127" s="7" t="str">
        <f>Data!B1127</f>
        <v>Åsnes kommune</v>
      </c>
      <c r="D1127" s="7" t="str">
        <f>Data!C1127</f>
        <v>Undervisning</v>
      </c>
      <c r="E1127" s="1">
        <f>Data!D1127</f>
        <v>106.3408</v>
      </c>
      <c r="F1127" s="1">
        <f>Data!E1127+Data!F1127</f>
        <v>48268.766664190349</v>
      </c>
      <c r="G1127" s="1">
        <f>Data!G1127</f>
        <v>4.9863269789206024</v>
      </c>
      <c r="H1127" s="1">
        <f t="shared" si="171"/>
        <v>55995701.040909089</v>
      </c>
      <c r="I1127" s="1">
        <f t="shared" si="172"/>
        <v>5784.545454545454</v>
      </c>
      <c r="J1127" s="1">
        <f t="shared" si="173"/>
        <v>6720178.2703636363</v>
      </c>
      <c r="K1127" s="1">
        <f>'Innlegging av opplysninger'!$B$4*H1127</f>
        <v>7279441.1353181815</v>
      </c>
      <c r="L1127" s="1"/>
      <c r="M1127" s="1">
        <f>'Innlegging av opplysninger'!$B$5*H1127</f>
        <v>7335436.8363590911</v>
      </c>
      <c r="N1127" s="1">
        <f>'Innlegging av opplysninger'!$B$5*I1127</f>
        <v>757.77545454545452</v>
      </c>
      <c r="O1127" s="1">
        <f>'Innlegging av opplysninger'!$B$5*J1127</f>
        <v>880343.35341763636</v>
      </c>
      <c r="P1127" s="1">
        <f>'Innlegging av opplysninger'!$B$5*K1127</f>
        <v>953606.78872668184</v>
      </c>
      <c r="Q1127" s="1"/>
      <c r="R1127" s="1">
        <f>'Innlegging av opplysninger'!$C$11*SUM(H1127:Q1127)</f>
        <v>3008507.49034813</v>
      </c>
      <c r="S1127" s="1">
        <f>'Innlegging av opplysninger'!$C$13*(((H1127+J1127+M1127+O1127)*Data!H1127)+(J1127+O1127)*(1-Data!H1127)*1.8/12+I1127+N1127+K1127+L1127+P1127+Q1127)</f>
        <v>530728.71575836767</v>
      </c>
      <c r="T1127" s="1">
        <f>'Innlegging av opplysninger'!$C$13*((H1127+J1127+M1127+O1127)*(1-Data!H1127)-(J1127+O1127)*(1-Data!H1127)*1.8/12)</f>
        <v>3586176.27103381</v>
      </c>
      <c r="U1127" s="1">
        <f>Data!I1127</f>
        <v>19.386200000000002</v>
      </c>
      <c r="V1127" s="1">
        <f>Data!J1127+Data!K1127</f>
        <v>45312.693756813256</v>
      </c>
      <c r="W1127" s="1">
        <f>Data!L1127</f>
        <v>24.948158999700812</v>
      </c>
      <c r="X1127" s="1">
        <f t="shared" si="177"/>
        <v>9582992.1131818164</v>
      </c>
      <c r="Y1127" s="100">
        <f t="shared" si="178"/>
        <v>5276.181818181818</v>
      </c>
      <c r="Z1127" s="100">
        <f t="shared" si="179"/>
        <v>1371122.3661849997</v>
      </c>
      <c r="AA1127" s="100">
        <f>'Innlegging av opplysninger'!$B$4*X1127</f>
        <v>1245788.9747136361</v>
      </c>
      <c r="AB1127" s="1"/>
      <c r="AC1127" s="1">
        <f>'Innlegging av opplysninger'!$B$5*X1127</f>
        <v>1255371.966826818</v>
      </c>
      <c r="AD1127" s="1">
        <f>'Innlegging av opplysninger'!$B$5*Y1127</f>
        <v>691.17981818181818</v>
      </c>
      <c r="AE1127" s="1">
        <f>'Innlegging av opplysninger'!$B$5*Z1127</f>
        <v>179617.02997023496</v>
      </c>
      <c r="AF1127" s="1">
        <f>'Innlegging av opplysninger'!$B$5*AA1127</f>
        <v>163198.35568748633</v>
      </c>
      <c r="AG1127" s="1"/>
      <c r="AH1127" s="1">
        <f>'Innlegging av opplysninger'!$C$11*SUM(X1127:AG1127)</f>
        <v>524554.21039165149</v>
      </c>
      <c r="AI1127" s="1">
        <f>'Innlegging av opplysninger'!$C$13*(((X1127+Z1127+AC1127+AE1127)*Data!M1127)+(Z1127+AE1127)*(1-Data!M1127)*1.8/12+Y1127+AD1127+AA1127+AB1127+AF1127+AG1127)</f>
        <v>86808.600946241262</v>
      </c>
      <c r="AJ1127" s="1">
        <f>'Innlegging av opplysninger'!$C$13*((X1127+Z1127+AC1127+AE1127)*(1-Data!M1127)-(Z1127+AE1127)*(1-Data!M1127)*1.8/12)</f>
        <v>631002.42380022921</v>
      </c>
      <c r="AK1127" s="83">
        <f t="shared" si="174"/>
        <v>3533000</v>
      </c>
      <c r="AL1127" s="83">
        <f t="shared" si="175"/>
        <v>618000</v>
      </c>
      <c r="AM1127" s="83">
        <f t="shared" si="176"/>
        <v>4217000</v>
      </c>
    </row>
    <row r="1128" spans="1:39">
      <c r="A1128" t="str">
        <f t="shared" si="170"/>
        <v>3418Barnehager</v>
      </c>
      <c r="B1128" s="6" t="str">
        <f>Data!A1128</f>
        <v>3418</v>
      </c>
      <c r="C1128" s="7" t="str">
        <f>Data!B1128</f>
        <v>Åsnes kommune</v>
      </c>
      <c r="D1128" s="7" t="str">
        <f>Data!C1128</f>
        <v>Barnehager</v>
      </c>
      <c r="E1128" s="1">
        <f>Data!D1128</f>
        <v>25.441096768236385</v>
      </c>
      <c r="F1128" s="1">
        <f>Data!E1128+Data!F1128</f>
        <v>41513.993777001822</v>
      </c>
      <c r="G1128" s="1">
        <f>Data!G1128</f>
        <v>0</v>
      </c>
      <c r="H1128" s="1">
        <f t="shared" si="171"/>
        <v>11521762.177272724</v>
      </c>
      <c r="I1128" s="1">
        <f t="shared" si="172"/>
        <v>0</v>
      </c>
      <c r="J1128" s="1">
        <f t="shared" si="173"/>
        <v>1382611.4612727268</v>
      </c>
      <c r="K1128" s="1">
        <f>'Innlegging av opplysninger'!$B$4*H1128</f>
        <v>1497829.0830454542</v>
      </c>
      <c r="L1128" s="1"/>
      <c r="M1128" s="1">
        <f>'Innlegging av opplysninger'!$B$5*H1128</f>
        <v>1509350.8452227269</v>
      </c>
      <c r="N1128" s="1">
        <f>'Innlegging av opplysninger'!$B$5*I1128</f>
        <v>0</v>
      </c>
      <c r="O1128" s="1">
        <f>'Innlegging av opplysninger'!$B$5*J1128</f>
        <v>181122.10142672723</v>
      </c>
      <c r="P1128" s="1">
        <f>'Innlegging av opplysninger'!$B$5*K1128</f>
        <v>196215.60987895451</v>
      </c>
      <c r="Q1128" s="1"/>
      <c r="R1128" s="1">
        <f>'Innlegging av opplysninger'!$C$11*SUM(H1128:Q1128)</f>
        <v>618977.86856853392</v>
      </c>
      <c r="S1128" s="1">
        <f>'Innlegging av opplysninger'!$C$13*(((H1128+J1128+M1128+O1128)*Data!H1128)+(J1128+O1128)*(1-Data!H1128)*1.8/12+I1128+N1128+K1128+L1128+P1128+Q1128)</f>
        <v>100287.44582112499</v>
      </c>
      <c r="T1128" s="1">
        <f>'Innlegging av opplysninger'!$C$13*((H1128+J1128+M1128+O1128)*(1-Data!H1128)-(J1128+O1128)*(1-Data!H1128)*1.8/12)</f>
        <v>746734.90064107918</v>
      </c>
      <c r="U1128" s="1">
        <f>Data!I1128</f>
        <v>7.9320000000000004</v>
      </c>
      <c r="V1128" s="1">
        <f>Data!J1128+Data!K1128</f>
        <v>45122.266347285258</v>
      </c>
      <c r="W1128" s="1">
        <f>Data!L1128</f>
        <v>0</v>
      </c>
      <c r="X1128" s="1">
        <f t="shared" si="177"/>
        <v>3904470.7272727271</v>
      </c>
      <c r="Y1128" s="100">
        <f t="shared" si="178"/>
        <v>0</v>
      </c>
      <c r="Z1128" s="100">
        <f t="shared" si="179"/>
        <v>558339.3139999999</v>
      </c>
      <c r="AA1128" s="100">
        <f>'Innlegging av opplysninger'!$B$4*X1128</f>
        <v>507581.19454545452</v>
      </c>
      <c r="AB1128" s="1"/>
      <c r="AC1128" s="1">
        <f>'Innlegging av opplysninger'!$B$5*X1128</f>
        <v>511485.66527272726</v>
      </c>
      <c r="AD1128" s="1">
        <f>'Innlegging av opplysninger'!$B$5*Y1128</f>
        <v>0</v>
      </c>
      <c r="AE1128" s="1">
        <f>'Innlegging av opplysninger'!$B$5*Z1128</f>
        <v>73142.450133999984</v>
      </c>
      <c r="AF1128" s="1">
        <f>'Innlegging av opplysninger'!$B$5*AA1128</f>
        <v>66493.136485454539</v>
      </c>
      <c r="AG1128" s="1"/>
      <c r="AH1128" s="1">
        <f>'Innlegging av opplysninger'!$C$11*SUM(X1128:AG1128)</f>
        <v>213617.4745329938</v>
      </c>
      <c r="AI1128" s="1">
        <f>'Innlegging av opplysninger'!$C$13*(((X1128+Z1128+AC1128+AE1128)*Data!M1128)+(Z1128+AE1128)*(1-Data!M1128)*1.8/12+Y1128+AD1128+AA1128+AB1128+AF1128+AG1128)</f>
        <v>35034.489415850832</v>
      </c>
      <c r="AJ1128" s="1">
        <f>'Innlegging av opplysninger'!$C$13*((X1128+Z1128+AC1128+AE1128)*(1-Data!M1128)-(Z1128+AE1128)*(1-Data!M1128)*1.8/12)</f>
        <v>257284.15994508803</v>
      </c>
      <c r="AK1128" s="83">
        <f t="shared" si="174"/>
        <v>833000</v>
      </c>
      <c r="AL1128" s="83">
        <f t="shared" si="175"/>
        <v>135000</v>
      </c>
      <c r="AM1128" s="83">
        <f t="shared" si="176"/>
        <v>1004000</v>
      </c>
    </row>
    <row r="1129" spans="1:39">
      <c r="A1129" t="str">
        <f t="shared" si="170"/>
        <v>3418Helse/pleie/omsorg</v>
      </c>
      <c r="B1129" s="6" t="str">
        <f>Data!A1129</f>
        <v>3418</v>
      </c>
      <c r="C1129" s="7" t="str">
        <f>Data!B1129</f>
        <v>Åsnes kommune</v>
      </c>
      <c r="D1129" s="7" t="str">
        <f>Data!C1129</f>
        <v>Helse/pleie/omsorg</v>
      </c>
      <c r="E1129" s="1">
        <f>Data!D1129</f>
        <v>300.99940000000015</v>
      </c>
      <c r="F1129" s="1">
        <f>Data!E1129+Data!F1129</f>
        <v>47532.045466729614</v>
      </c>
      <c r="G1129" s="1">
        <f>Data!G1129</f>
        <v>900.57089814796927</v>
      </c>
      <c r="H1129" s="1">
        <f t="shared" si="171"/>
        <v>156077641.81372735</v>
      </c>
      <c r="I1129" s="1">
        <f t="shared" si="172"/>
        <v>2957141.4545454541</v>
      </c>
      <c r="J1129" s="1">
        <f t="shared" si="173"/>
        <v>19084173.992192738</v>
      </c>
      <c r="K1129" s="1">
        <f>'Innlegging av opplysninger'!$B$4*H1129</f>
        <v>20290093.435784556</v>
      </c>
      <c r="L1129" s="1"/>
      <c r="M1129" s="1">
        <f>'Innlegging av opplysninger'!$B$5*H1129</f>
        <v>20446171.077598285</v>
      </c>
      <c r="N1129" s="1">
        <f>'Innlegging av opplysninger'!$B$5*I1129</f>
        <v>387385.53054545453</v>
      </c>
      <c r="O1129" s="1">
        <f>'Innlegging av opplysninger'!$B$5*J1129</f>
        <v>2500026.7929772488</v>
      </c>
      <c r="P1129" s="1">
        <f>'Innlegging av opplysninger'!$B$5*K1129</f>
        <v>2658002.2400877769</v>
      </c>
      <c r="Q1129" s="1"/>
      <c r="R1129" s="1">
        <f>'Innlegging av opplysninger'!$C$11*SUM(H1129:Q1129)</f>
        <v>8527224.180823436</v>
      </c>
      <c r="S1129" s="1">
        <f>'Innlegging av opplysninger'!$C$13*(((H1129+J1129+M1129+O1129)*Data!H1129)+(J1129+O1129)*(1-Data!H1129)*1.8/12+I1129+N1129+K1129+L1129+P1129+Q1129)</f>
        <v>1768074.7358564241</v>
      </c>
      <c r="T1129" s="1">
        <f>'Innlegging av opplysninger'!$C$13*((H1129+J1129+M1129+O1129)*(1-Data!H1129)-(J1129+O1129)*(1-Data!H1129)*1.8/12)</f>
        <v>9900758.3536914364</v>
      </c>
      <c r="U1129" s="1">
        <f>Data!I1129</f>
        <v>39.605999999999995</v>
      </c>
      <c r="V1129" s="1">
        <f>Data!J1129+Data!K1129</f>
        <v>50270.295420306706</v>
      </c>
      <c r="W1129" s="1">
        <f>Data!L1129</f>
        <v>935.56329849012752</v>
      </c>
      <c r="X1129" s="1">
        <f t="shared" si="177"/>
        <v>21720058.040909093</v>
      </c>
      <c r="Y1129" s="100">
        <f t="shared" si="178"/>
        <v>404224.58181818167</v>
      </c>
      <c r="Z1129" s="100">
        <f t="shared" si="179"/>
        <v>3163772.41505</v>
      </c>
      <c r="AA1129" s="100">
        <f>'Innlegging av opplysninger'!$B$4*X1129</f>
        <v>2823607.5453181821</v>
      </c>
      <c r="AB1129" s="1"/>
      <c r="AC1129" s="1">
        <f>'Innlegging av opplysninger'!$B$5*X1129</f>
        <v>2845327.6033590911</v>
      </c>
      <c r="AD1129" s="1">
        <f>'Innlegging av opplysninger'!$B$5*Y1129</f>
        <v>52953.420218181804</v>
      </c>
      <c r="AE1129" s="1">
        <f>'Innlegging av opplysninger'!$B$5*Z1129</f>
        <v>414454.18637155002</v>
      </c>
      <c r="AF1129" s="1">
        <f>'Innlegging av opplysninger'!$B$5*AA1129</f>
        <v>369892.58843668189</v>
      </c>
      <c r="AG1129" s="1"/>
      <c r="AH1129" s="1">
        <f>'Innlegging av opplysninger'!$C$11*SUM(X1129:AG1129)</f>
        <v>1208183.0344962766</v>
      </c>
      <c r="AI1129" s="1">
        <f>'Innlegging av opplysninger'!$C$13*(((X1129+Z1129+AC1129+AE1129)*Data!M1129)+(Z1129+AE1129)*(1-Data!M1129)*1.8/12+Y1129+AD1129+AA1129+AB1129+AF1129+AG1129)</f>
        <v>284842.72401562415</v>
      </c>
      <c r="AJ1129" s="1">
        <f>'Innlegging av opplysninger'!$C$13*((X1129+Z1129+AC1129+AE1129)*(1-Data!M1129)-(Z1129+AE1129)*(1-Data!M1129)*1.8/12)</f>
        <v>1368460.375821386</v>
      </c>
      <c r="AK1129" s="83">
        <f t="shared" si="174"/>
        <v>9735000</v>
      </c>
      <c r="AL1129" s="83">
        <f t="shared" si="175"/>
        <v>2053000</v>
      </c>
      <c r="AM1129" s="83">
        <f t="shared" si="176"/>
        <v>11269000</v>
      </c>
    </row>
    <row r="1130" spans="1:39">
      <c r="A1130" t="str">
        <f t="shared" si="170"/>
        <v>3418Samferdsel og teknikk</v>
      </c>
      <c r="B1130" s="6" t="str">
        <f>Data!A1130</f>
        <v>3418</v>
      </c>
      <c r="C1130" s="7" t="str">
        <f>Data!B1130</f>
        <v>Åsnes kommune</v>
      </c>
      <c r="D1130" s="7" t="str">
        <f>Data!C1130</f>
        <v>Samferdsel og teknikk</v>
      </c>
      <c r="E1130" s="1">
        <f>Data!D1130</f>
        <v>16.328800000000001</v>
      </c>
      <c r="F1130" s="1">
        <f>Data!E1130+Data!F1130</f>
        <v>44900.136874724405</v>
      </c>
      <c r="G1130" s="1">
        <f>Data!G1130</f>
        <v>106.38871196903629</v>
      </c>
      <c r="H1130" s="1">
        <f t="shared" si="171"/>
        <v>7998167.5090909069</v>
      </c>
      <c r="I1130" s="1">
        <f t="shared" si="172"/>
        <v>18951.272727272724</v>
      </c>
      <c r="J1130" s="1">
        <f t="shared" si="173"/>
        <v>962054.25381818146</v>
      </c>
      <c r="K1130" s="1">
        <f>'Innlegging av opplysninger'!$B$4*H1130</f>
        <v>1039761.776181818</v>
      </c>
      <c r="L1130" s="1"/>
      <c r="M1130" s="1">
        <f>'Innlegging av opplysninger'!$B$5*H1130</f>
        <v>1047759.9436909088</v>
      </c>
      <c r="N1130" s="1">
        <f>'Innlegging av opplysninger'!$B$5*I1130</f>
        <v>2482.6167272727271</v>
      </c>
      <c r="O1130" s="1">
        <f>'Innlegging av opplysninger'!$B$5*J1130</f>
        <v>126029.10725018178</v>
      </c>
      <c r="P1130" s="1">
        <f>'Innlegging av opplysninger'!$B$5*K1130</f>
        <v>136208.79267981817</v>
      </c>
      <c r="Q1130" s="1"/>
      <c r="R1130" s="1">
        <f>'Innlegging av opplysninger'!$C$11*SUM(H1130:Q1130)</f>
        <v>430593.78034232167</v>
      </c>
      <c r="S1130" s="1">
        <f>'Innlegging av opplysninger'!$C$13*(((H1130+J1130+M1130+O1130)*Data!H1130)+(J1130+O1130)*(1-Data!H1130)*1.8/12+I1130+N1130+K1130+L1130+P1130+Q1130)</f>
        <v>70752.082048774668</v>
      </c>
      <c r="T1130" s="1">
        <f>'Innlegging av opplysninger'!$C$13*((H1130+J1130+M1130+O1130)*(1-Data!H1130)-(J1130+O1130)*(1-Data!H1130)*1.8/12)</f>
        <v>518481.51210387604</v>
      </c>
      <c r="U1130" s="1">
        <f>Data!I1130</f>
        <v>4.4860000000000007</v>
      </c>
      <c r="V1130" s="1">
        <f>Data!J1130+Data!K1130</f>
        <v>46243.758359340165</v>
      </c>
      <c r="W1130" s="1">
        <f>Data!L1130</f>
        <v>0</v>
      </c>
      <c r="X1130" s="1">
        <f t="shared" si="177"/>
        <v>2263085.4545454546</v>
      </c>
      <c r="Y1130" s="100">
        <f t="shared" si="178"/>
        <v>0</v>
      </c>
      <c r="Z1130" s="100">
        <f t="shared" si="179"/>
        <v>323621.21999999997</v>
      </c>
      <c r="AA1130" s="100">
        <f>'Innlegging av opplysninger'!$B$4*X1130</f>
        <v>294201.10909090913</v>
      </c>
      <c r="AB1130" s="1"/>
      <c r="AC1130" s="1">
        <f>'Innlegging av opplysninger'!$B$5*X1130</f>
        <v>296464.19454545458</v>
      </c>
      <c r="AD1130" s="1">
        <f>'Innlegging av opplysninger'!$B$5*Y1130</f>
        <v>0</v>
      </c>
      <c r="AE1130" s="1">
        <f>'Innlegging av opplysninger'!$B$5*Z1130</f>
        <v>42394.379819999995</v>
      </c>
      <c r="AF1130" s="1">
        <f>'Innlegging av opplysninger'!$B$5*AA1130</f>
        <v>38540.345290909099</v>
      </c>
      <c r="AG1130" s="1"/>
      <c r="AH1130" s="1">
        <f>'Innlegging av opplysninger'!$C$11*SUM(X1130:AG1130)</f>
        <v>123815.65472512365</v>
      </c>
      <c r="AI1130" s="1">
        <f>'Innlegging av opplysninger'!$C$13*(((X1130+Z1130+AC1130+AE1130)*Data!M1130)+(Z1130+AE1130)*(1-Data!M1130)*1.8/12+Y1130+AD1130+AA1130+AB1130+AF1130+AG1130)</f>
        <v>24123.388279365819</v>
      </c>
      <c r="AJ1130" s="1">
        <f>'Innlegging av opplysninger'!$C$13*((X1130+Z1130+AC1130+AE1130)*(1-Data!M1130)-(Z1130+AE1130)*(1-Data!M1130)*1.8/12)</f>
        <v>145308.56029185597</v>
      </c>
      <c r="AK1130" s="83">
        <f t="shared" si="174"/>
        <v>554000</v>
      </c>
      <c r="AL1130" s="83">
        <f t="shared" si="175"/>
        <v>95000</v>
      </c>
      <c r="AM1130" s="83">
        <f t="shared" si="176"/>
        <v>664000</v>
      </c>
    </row>
    <row r="1131" spans="1:39">
      <c r="A1131" t="str">
        <f t="shared" si="170"/>
        <v>3418Annet</v>
      </c>
      <c r="B1131" s="6" t="str">
        <f>Data!A1131</f>
        <v>3418</v>
      </c>
      <c r="C1131" s="7" t="str">
        <f>Data!B1131</f>
        <v>Åsnes kommune</v>
      </c>
      <c r="D1131" s="7" t="str">
        <f>Data!C1131</f>
        <v>Annet</v>
      </c>
      <c r="E1131" s="1">
        <f>Data!D1131</f>
        <v>7.0900000000000007</v>
      </c>
      <c r="F1131" s="1">
        <f>Data!E1131+Data!F1131</f>
        <v>0</v>
      </c>
      <c r="G1131" s="1">
        <f>Data!G1131</f>
        <v>0</v>
      </c>
      <c r="H1131" s="1">
        <f t="shared" si="171"/>
        <v>0</v>
      </c>
      <c r="I1131" s="1">
        <f t="shared" si="172"/>
        <v>0</v>
      </c>
      <c r="J1131" s="1">
        <f t="shared" si="173"/>
        <v>0</v>
      </c>
      <c r="K1131" s="1">
        <f>'Innlegging av opplysninger'!$B$4*H1131</f>
        <v>0</v>
      </c>
      <c r="L1131" s="1"/>
      <c r="M1131" s="1">
        <f>'Innlegging av opplysninger'!$B$5*H1131</f>
        <v>0</v>
      </c>
      <c r="N1131" s="1">
        <f>'Innlegging av opplysninger'!$B$5*I1131</f>
        <v>0</v>
      </c>
      <c r="O1131" s="1">
        <f>'Innlegging av opplysninger'!$B$5*J1131</f>
        <v>0</v>
      </c>
      <c r="P1131" s="1">
        <f>'Innlegging av opplysninger'!$B$5*K1131</f>
        <v>0</v>
      </c>
      <c r="Q1131" s="1"/>
      <c r="R1131" s="1">
        <f>'Innlegging av opplysninger'!$C$11*SUM(H1131:Q1131)</f>
        <v>0</v>
      </c>
      <c r="S1131" s="1">
        <f>'Innlegging av opplysninger'!$C$13*(((H1131+J1131+M1131+O1131)*Data!H1131)+(J1131+O1131)*(1-Data!H1131)*1.8/12+I1131+N1131+K1131+L1131+P1131+Q1131)</f>
        <v>0</v>
      </c>
      <c r="T1131" s="1">
        <f>'Innlegging av opplysninger'!$C$13*((H1131+J1131+M1131+O1131)*(1-Data!H1131)-(J1131+O1131)*(1-Data!H1131)*1.8/12)</f>
        <v>0</v>
      </c>
      <c r="U1131" s="1">
        <f>Data!I1131</f>
        <v>0</v>
      </c>
      <c r="V1131" s="1">
        <f>Data!J1131+Data!K1131</f>
        <v>0</v>
      </c>
      <c r="W1131" s="1">
        <f>Data!L1131</f>
        <v>0</v>
      </c>
      <c r="X1131" s="1">
        <f t="shared" si="177"/>
        <v>0</v>
      </c>
      <c r="Y1131" s="100">
        <f t="shared" si="178"/>
        <v>0</v>
      </c>
      <c r="Z1131" s="100">
        <f t="shared" si="179"/>
        <v>0</v>
      </c>
      <c r="AA1131" s="100">
        <f>'Innlegging av opplysninger'!$B$4*X1131</f>
        <v>0</v>
      </c>
      <c r="AB1131" s="1"/>
      <c r="AC1131" s="1">
        <f>'Innlegging av opplysninger'!$B$5*X1131</f>
        <v>0</v>
      </c>
      <c r="AD1131" s="1">
        <f>'Innlegging av opplysninger'!$B$5*Y1131</f>
        <v>0</v>
      </c>
      <c r="AE1131" s="1">
        <f>'Innlegging av opplysninger'!$B$5*Z1131</f>
        <v>0</v>
      </c>
      <c r="AF1131" s="1">
        <f>'Innlegging av opplysninger'!$B$5*AA1131</f>
        <v>0</v>
      </c>
      <c r="AG1131" s="1"/>
      <c r="AH1131" s="1">
        <f>'Innlegging av opplysninger'!$C$11*SUM(X1131:AG1131)</f>
        <v>0</v>
      </c>
      <c r="AI1131" s="1">
        <f>'Innlegging av opplysninger'!$C$13*(((X1131+Z1131+AC1131+AE1131)*Data!M1131)+(Z1131+AE1131)*(1-Data!M1131)*1.8/12+Y1131+AD1131+AA1131+AB1131+AF1131+AG1131)</f>
        <v>0</v>
      </c>
      <c r="AJ1131" s="1">
        <f>'Innlegging av opplysninger'!$C$13*((X1131+Z1131+AC1131+AE1131)*(1-Data!M1131)-(Z1131+AE1131)*(1-Data!M1131)*1.8/12)</f>
        <v>0</v>
      </c>
      <c r="AK1131" s="83">
        <f t="shared" si="174"/>
        <v>0</v>
      </c>
      <c r="AL1131" s="83">
        <f t="shared" si="175"/>
        <v>0</v>
      </c>
      <c r="AM1131" s="83">
        <f t="shared" si="176"/>
        <v>0</v>
      </c>
    </row>
    <row r="1132" spans="1:39">
      <c r="A1132" t="str">
        <f t="shared" si="170"/>
        <v>3419Alle</v>
      </c>
      <c r="B1132" s="6" t="str">
        <f>Data!A1132</f>
        <v>3419</v>
      </c>
      <c r="C1132" s="7" t="str">
        <f>Data!B1132</f>
        <v>Våler kommune</v>
      </c>
      <c r="D1132" s="7" t="str">
        <f>Data!C1132</f>
        <v>Alle</v>
      </c>
      <c r="E1132" s="1">
        <f>Data!D1132</f>
        <v>225.05839999999995</v>
      </c>
      <c r="F1132" s="1">
        <f>Data!E1132+Data!F1132</f>
        <v>46225.90006001405</v>
      </c>
      <c r="G1132" s="1">
        <f>Data!G1132</f>
        <v>691.16851448335217</v>
      </c>
      <c r="H1132" s="1">
        <f t="shared" si="171"/>
        <v>113493022.97527269</v>
      </c>
      <c r="I1132" s="1">
        <f t="shared" si="172"/>
        <v>1696944.872727273</v>
      </c>
      <c r="J1132" s="1">
        <f t="shared" si="173"/>
        <v>13822796.141759995</v>
      </c>
      <c r="K1132" s="1">
        <f>'Innlegging av opplysninger'!$B$4*H1132</f>
        <v>14754092.986785449</v>
      </c>
      <c r="L1132" s="1"/>
      <c r="M1132" s="1">
        <f>'Innlegging av opplysninger'!$B$5*H1132</f>
        <v>14867586.009760723</v>
      </c>
      <c r="N1132" s="1">
        <f>'Innlegging av opplysninger'!$B$5*I1132</f>
        <v>222299.77832727277</v>
      </c>
      <c r="O1132" s="1">
        <f>'Innlegging av opplysninger'!$B$5*J1132</f>
        <v>1810786.2945705594</v>
      </c>
      <c r="P1132" s="1">
        <f>'Innlegging av opplysninger'!$B$5*K1132</f>
        <v>1932786.1812688939</v>
      </c>
      <c r="Q1132" s="1"/>
      <c r="R1132" s="1">
        <f>'Innlegging av opplysninger'!$C$11*SUM(H1132:Q1132)</f>
        <v>6178811.9791379692</v>
      </c>
      <c r="S1132" s="1">
        <f>'Innlegging av opplysninger'!$C$13*(((H1132+J1132+M1132+O1132)*Data!H1132)+(J1132+O1132)*(1-Data!H1132)*1.8/12+I1132+N1132+K1132+L1132+P1132+Q1132)</f>
        <v>1182445.3011352823</v>
      </c>
      <c r="T1132" s="1">
        <f>'Innlegging av opplysninger'!$C$13*((H1132+J1132+M1132+O1132)*(1-Data!H1132)-(J1132+O1132)*(1-Data!H1132)*1.8/12)</f>
        <v>7272771.0913693048</v>
      </c>
      <c r="U1132" s="1">
        <f>Data!I1132</f>
        <v>47.189300000000017</v>
      </c>
      <c r="V1132" s="1">
        <f>Data!J1132+Data!K1132</f>
        <v>45846.0199487313</v>
      </c>
      <c r="W1132" s="1">
        <f>Data!L1132</f>
        <v>666.97959071230116</v>
      </c>
      <c r="X1132" s="1">
        <f t="shared" si="177"/>
        <v>23601180.972727273</v>
      </c>
      <c r="Y1132" s="100">
        <f t="shared" si="178"/>
        <v>343356</v>
      </c>
      <c r="Z1132" s="100">
        <f t="shared" si="179"/>
        <v>3424068.7870999998</v>
      </c>
      <c r="AA1132" s="100">
        <f>'Innlegging av opplysninger'!$B$4*X1132</f>
        <v>3068153.5264545456</v>
      </c>
      <c r="AB1132" s="1"/>
      <c r="AC1132" s="1">
        <f>'Innlegging av opplysninger'!$B$5*X1132</f>
        <v>3091754.707427273</v>
      </c>
      <c r="AD1132" s="1">
        <f>'Innlegging av opplysninger'!$B$5*Y1132</f>
        <v>44979.635999999999</v>
      </c>
      <c r="AE1132" s="1">
        <f>'Innlegging av opplysninger'!$B$5*Z1132</f>
        <v>448553.01111010002</v>
      </c>
      <c r="AF1132" s="1">
        <f>'Innlegging av opplysninger'!$B$5*AA1132</f>
        <v>401928.11196554551</v>
      </c>
      <c r="AG1132" s="1"/>
      <c r="AH1132" s="1">
        <f>'Innlegging av opplysninger'!$C$11*SUM(X1132:AG1132)</f>
        <v>1308111.04060582</v>
      </c>
      <c r="AI1132" s="1">
        <f>'Innlegging av opplysninger'!$C$13*(((X1132+Z1132+AC1132+AE1132)*Data!M1132)+(Z1132+AE1132)*(1-Data!M1132)*1.8/12+Y1132+AD1132+AA1132+AB1132+AF1132+AG1132)</f>
        <v>238788.47629244009</v>
      </c>
      <c r="AJ1132" s="1">
        <f>'Innlegging av opplysninger'!$C$13*((X1132+Z1132+AC1132+AE1132)*(1-Data!M1132)-(Z1132+AE1132)*(1-Data!M1132)*1.8/12)</f>
        <v>1551258.2108523662</v>
      </c>
      <c r="AK1132" s="83">
        <f t="shared" si="174"/>
        <v>7487000</v>
      </c>
      <c r="AL1132" s="83">
        <f t="shared" si="175"/>
        <v>1421000</v>
      </c>
      <c r="AM1132" s="83">
        <f t="shared" si="176"/>
        <v>8824000</v>
      </c>
    </row>
    <row r="1133" spans="1:39">
      <c r="A1133" t="str">
        <f t="shared" si="170"/>
        <v>3419Administrasjon</v>
      </c>
      <c r="B1133" s="6" t="str">
        <f>Data!A1133</f>
        <v>3419</v>
      </c>
      <c r="C1133" s="7" t="str">
        <f>Data!B1133</f>
        <v>Våler kommune</v>
      </c>
      <c r="D1133" s="7" t="str">
        <f>Data!C1133</f>
        <v>Administrasjon</v>
      </c>
      <c r="E1133" s="1">
        <f>Data!D1133</f>
        <v>11.533300000000001</v>
      </c>
      <c r="F1133" s="1">
        <f>Data!E1133+Data!F1133</f>
        <v>50960.989916155835</v>
      </c>
      <c r="G1133" s="1">
        <f>Data!G1133</f>
        <v>0</v>
      </c>
      <c r="H1133" s="1">
        <f t="shared" si="171"/>
        <v>6411800.5636363644</v>
      </c>
      <c r="I1133" s="1">
        <f t="shared" si="172"/>
        <v>0</v>
      </c>
      <c r="J1133" s="1">
        <f t="shared" si="173"/>
        <v>769416.06763636367</v>
      </c>
      <c r="K1133" s="1">
        <f>'Innlegging av opplysninger'!$B$4*H1133</f>
        <v>833534.07327272743</v>
      </c>
      <c r="L1133" s="1"/>
      <c r="M1133" s="1">
        <f>'Innlegging av opplysninger'!$B$5*H1133</f>
        <v>839945.87383636378</v>
      </c>
      <c r="N1133" s="1">
        <f>'Innlegging av opplysninger'!$B$5*I1133</f>
        <v>0</v>
      </c>
      <c r="O1133" s="1">
        <f>'Innlegging av opplysninger'!$B$5*J1133</f>
        <v>100793.50486036364</v>
      </c>
      <c r="P1133" s="1">
        <f>'Innlegging av opplysninger'!$B$5*K1133</f>
        <v>109192.96359872729</v>
      </c>
      <c r="Q1133" s="1"/>
      <c r="R1133" s="1">
        <f>'Innlegging av opplysninger'!$C$11*SUM(H1133:Q1133)</f>
        <v>344457.95577995462</v>
      </c>
      <c r="S1133" s="1">
        <f>'Innlegging av opplysninger'!$C$13*(((H1133+J1133+M1133+O1133)*Data!H1133)+(J1133+O1133)*(1-Data!H1133)*1.8/12+I1133+N1133+K1133+L1133+P1133+Q1133)</f>
        <v>104692.17971975738</v>
      </c>
      <c r="T1133" s="1">
        <f>'Innlegging av opplysninger'!$C$13*((H1133+J1133+M1133+O1133)*(1-Data!H1133)-(J1133+O1133)*(1-Data!H1133)*1.8/12)</f>
        <v>366671.33871596993</v>
      </c>
      <c r="U1133" s="1">
        <f>Data!I1133</f>
        <v>3.7723</v>
      </c>
      <c r="V1133" s="1">
        <f>Data!J1133+Data!K1133</f>
        <v>47723.157843579073</v>
      </c>
      <c r="W1133" s="1">
        <f>Data!L1133</f>
        <v>0</v>
      </c>
      <c r="X1133" s="1">
        <f t="shared" si="177"/>
        <v>1963920.7454545454</v>
      </c>
      <c r="Y1133" s="100">
        <f t="shared" si="178"/>
        <v>0</v>
      </c>
      <c r="Z1133" s="100">
        <f t="shared" si="179"/>
        <v>280840.66659999994</v>
      </c>
      <c r="AA1133" s="100">
        <f>'Innlegging av opplysninger'!$B$4*X1133</f>
        <v>255309.69690909091</v>
      </c>
      <c r="AB1133" s="1"/>
      <c r="AC1133" s="1">
        <f>'Innlegging av opplysninger'!$B$5*X1133</f>
        <v>257273.61765454547</v>
      </c>
      <c r="AD1133" s="1">
        <f>'Innlegging av opplysninger'!$B$5*Y1133</f>
        <v>0</v>
      </c>
      <c r="AE1133" s="1">
        <f>'Innlegging av opplysninger'!$B$5*Z1133</f>
        <v>36790.127324599991</v>
      </c>
      <c r="AF1133" s="1">
        <f>'Innlegging av opplysninger'!$B$5*AA1133</f>
        <v>33445.570295090911</v>
      </c>
      <c r="AG1133" s="1"/>
      <c r="AH1133" s="1">
        <f>'Innlegging av opplysninger'!$C$11*SUM(X1133:AG1133)</f>
        <v>107448.05612103915</v>
      </c>
      <c r="AI1133" s="1">
        <f>'Innlegging av opplysninger'!$C$13*(((X1133+Z1133+AC1133+AE1133)*Data!M1133)+(Z1133+AE1133)*(1-Data!M1133)*1.8/12+Y1133+AD1133+AA1133+AB1133+AF1133+AG1133)</f>
        <v>17492.794087229333</v>
      </c>
      <c r="AJ1133" s="1">
        <f>'Innlegging av opplysninger'!$C$13*((X1133+Z1133+AC1133+AE1133)*(1-Data!M1133)-(Z1133+AE1133)*(1-Data!M1133)*1.8/12)</f>
        <v>129541.38797314002</v>
      </c>
      <c r="AK1133" s="83">
        <f t="shared" si="174"/>
        <v>452000</v>
      </c>
      <c r="AL1133" s="83">
        <f t="shared" si="175"/>
        <v>122000</v>
      </c>
      <c r="AM1133" s="83">
        <f t="shared" si="176"/>
        <v>496000</v>
      </c>
    </row>
    <row r="1134" spans="1:39">
      <c r="A1134" t="str">
        <f t="shared" si="170"/>
        <v>3419Undervisning</v>
      </c>
      <c r="B1134" s="6" t="str">
        <f>Data!A1134</f>
        <v>3419</v>
      </c>
      <c r="C1134" s="7" t="str">
        <f>Data!B1134</f>
        <v>Våler kommune</v>
      </c>
      <c r="D1134" s="7" t="str">
        <f>Data!C1134</f>
        <v>Undervisning</v>
      </c>
      <c r="E1134" s="1">
        <f>Data!D1134</f>
        <v>50.876500000000007</v>
      </c>
      <c r="F1134" s="1">
        <f>Data!E1134+Data!F1134</f>
        <v>46523.343832614257</v>
      </c>
      <c r="G1134" s="1">
        <f>Data!G1134</f>
        <v>0</v>
      </c>
      <c r="H1134" s="1">
        <f t="shared" si="171"/>
        <v>25821217.11818181</v>
      </c>
      <c r="I1134" s="1">
        <f t="shared" si="172"/>
        <v>0</v>
      </c>
      <c r="J1134" s="1">
        <f t="shared" si="173"/>
        <v>3098546.054181817</v>
      </c>
      <c r="K1134" s="1">
        <f>'Innlegging av opplysninger'!$B$4*H1134</f>
        <v>3356758.2253636355</v>
      </c>
      <c r="L1134" s="1"/>
      <c r="M1134" s="1">
        <f>'Innlegging av opplysninger'!$B$5*H1134</f>
        <v>3382579.4424818172</v>
      </c>
      <c r="N1134" s="1">
        <f>'Innlegging av opplysninger'!$B$5*I1134</f>
        <v>0</v>
      </c>
      <c r="O1134" s="1">
        <f>'Innlegging av opplysninger'!$B$5*J1134</f>
        <v>405909.53309781803</v>
      </c>
      <c r="P1134" s="1">
        <f>'Innlegging av opplysninger'!$B$5*K1134</f>
        <v>439735.32752263627</v>
      </c>
      <c r="Q1134" s="1"/>
      <c r="R1134" s="1">
        <f>'Innlegging av opplysninger'!$C$11*SUM(H1134:Q1134)</f>
        <v>1387180.3366315223</v>
      </c>
      <c r="S1134" s="1">
        <f>'Innlegging av opplysninger'!$C$13*(((H1134+J1134+M1134+O1134)*Data!H1134)+(J1134+O1134)*(1-Data!H1134)*1.8/12+I1134+N1134+K1134+L1134+P1134+Q1134)</f>
        <v>237833.24585771817</v>
      </c>
      <c r="T1134" s="1">
        <f>'Innlegging av opplysninger'!$C$13*((H1134+J1134+M1134+O1134)*(1-Data!H1134)-(J1134+O1134)*(1-Data!H1134)*1.8/12)</f>
        <v>1660413.5305854178</v>
      </c>
      <c r="U1134" s="1">
        <f>Data!I1134</f>
        <v>7.2984000000000009</v>
      </c>
      <c r="V1134" s="1">
        <f>Data!J1134+Data!K1134</f>
        <v>44064.13060853519</v>
      </c>
      <c r="W1134" s="1">
        <f>Data!L1134</f>
        <v>0</v>
      </c>
      <c r="X1134" s="1">
        <f t="shared" si="177"/>
        <v>3508338.0090909079</v>
      </c>
      <c r="Y1134" s="100">
        <f t="shared" si="178"/>
        <v>0</v>
      </c>
      <c r="Z1134" s="100">
        <f t="shared" si="179"/>
        <v>501692.3352999998</v>
      </c>
      <c r="AA1134" s="100">
        <f>'Innlegging av opplysninger'!$B$4*X1134</f>
        <v>456083.94118181802</v>
      </c>
      <c r="AB1134" s="1"/>
      <c r="AC1134" s="1">
        <f>'Innlegging av opplysninger'!$B$5*X1134</f>
        <v>459592.27919090894</v>
      </c>
      <c r="AD1134" s="1">
        <f>'Innlegging av opplysninger'!$B$5*Y1134</f>
        <v>0</v>
      </c>
      <c r="AE1134" s="1">
        <f>'Innlegging av opplysninger'!$B$5*Z1134</f>
        <v>65721.695924299973</v>
      </c>
      <c r="AF1134" s="1">
        <f>'Innlegging av opplysninger'!$B$5*AA1134</f>
        <v>59746.996294818164</v>
      </c>
      <c r="AG1134" s="1"/>
      <c r="AH1134" s="1">
        <f>'Innlegging av opplysninger'!$C$11*SUM(X1134:AG1134)</f>
        <v>191944.65976534461</v>
      </c>
      <c r="AI1134" s="1">
        <f>'Innlegging av opplysninger'!$C$13*(((X1134+Z1134+AC1134+AE1134)*Data!M1134)+(Z1134+AE1134)*(1-Data!M1134)*1.8/12+Y1134+AD1134+AA1134+AB1134+AF1134+AG1134)</f>
        <v>31249.038192334614</v>
      </c>
      <c r="AJ1134" s="1">
        <f>'Innlegging av opplysninger'!$C$13*((X1134+Z1134+AC1134+AE1134)*(1-Data!M1134)-(Z1134+AE1134)*(1-Data!M1134)*1.8/12)</f>
        <v>231412.07517076848</v>
      </c>
      <c r="AK1134" s="83">
        <f t="shared" si="174"/>
        <v>1579000</v>
      </c>
      <c r="AL1134" s="83">
        <f t="shared" si="175"/>
        <v>269000</v>
      </c>
      <c r="AM1134" s="83">
        <f t="shared" si="176"/>
        <v>1892000</v>
      </c>
    </row>
    <row r="1135" spans="1:39">
      <c r="A1135" t="str">
        <f t="shared" si="170"/>
        <v>3419Barnehager</v>
      </c>
      <c r="B1135" s="6" t="str">
        <f>Data!A1135</f>
        <v>3419</v>
      </c>
      <c r="C1135" s="7" t="str">
        <f>Data!B1135</f>
        <v>Våler kommune</v>
      </c>
      <c r="D1135" s="7" t="str">
        <f>Data!C1135</f>
        <v>Barnehager</v>
      </c>
      <c r="E1135" s="1">
        <f>Data!D1135</f>
        <v>9.5</v>
      </c>
      <c r="F1135" s="1">
        <f>Data!E1135+Data!F1135</f>
        <v>43044.263157894733</v>
      </c>
      <c r="G1135" s="1">
        <f>Data!G1135</f>
        <v>0</v>
      </c>
      <c r="H1135" s="1">
        <f t="shared" si="171"/>
        <v>4460950.9090909082</v>
      </c>
      <c r="I1135" s="1">
        <f t="shared" si="172"/>
        <v>0</v>
      </c>
      <c r="J1135" s="1">
        <f t="shared" si="173"/>
        <v>535314.10909090901</v>
      </c>
      <c r="K1135" s="1">
        <f>'Innlegging av opplysninger'!$B$4*H1135</f>
        <v>579923.61818181805</v>
      </c>
      <c r="L1135" s="1"/>
      <c r="M1135" s="1">
        <f>'Innlegging av opplysninger'!$B$5*H1135</f>
        <v>584384.56909090898</v>
      </c>
      <c r="N1135" s="1">
        <f>'Innlegging av opplysninger'!$B$5*I1135</f>
        <v>0</v>
      </c>
      <c r="O1135" s="1">
        <f>'Innlegging av opplysninger'!$B$5*J1135</f>
        <v>70126.148290909085</v>
      </c>
      <c r="P1135" s="1">
        <f>'Innlegging av opplysninger'!$B$5*K1135</f>
        <v>75969.993981818174</v>
      </c>
      <c r="Q1135" s="1"/>
      <c r="R1135" s="1">
        <f>'Innlegging av opplysninger'!$C$11*SUM(H1135:Q1135)</f>
        <v>239653.43521363632</v>
      </c>
      <c r="S1135" s="1">
        <f>'Innlegging av opplysninger'!$C$13*(((H1135+J1135+M1135+O1135)*Data!H1135)+(J1135+O1135)*(1-Data!H1135)*1.8/12+I1135+N1135+K1135+L1135+P1135+Q1135)</f>
        <v>40368.924856189085</v>
      </c>
      <c r="T1135" s="1">
        <f>'Innlegging av opplysninger'!$C$13*((H1135+J1135+M1135+O1135)*(1-Data!H1135)-(J1135+O1135)*(1-Data!H1135)*1.8/12)</f>
        <v>287577.88122562907</v>
      </c>
      <c r="U1135" s="1">
        <f>Data!I1135</f>
        <v>3.74</v>
      </c>
      <c r="V1135" s="1">
        <f>Data!J1135+Data!K1135</f>
        <v>40991.042780748663</v>
      </c>
      <c r="W1135" s="1">
        <f>Data!L1135</f>
        <v>0</v>
      </c>
      <c r="X1135" s="1">
        <f t="shared" si="177"/>
        <v>1672434.5454545454</v>
      </c>
      <c r="Y1135" s="100">
        <f t="shared" si="178"/>
        <v>0</v>
      </c>
      <c r="Z1135" s="100">
        <f t="shared" si="179"/>
        <v>239158.13999999998</v>
      </c>
      <c r="AA1135" s="100">
        <f>'Innlegging av opplysninger'!$B$4*X1135</f>
        <v>217416.49090909091</v>
      </c>
      <c r="AB1135" s="1"/>
      <c r="AC1135" s="1">
        <f>'Innlegging av opplysninger'!$B$5*X1135</f>
        <v>219088.92545454545</v>
      </c>
      <c r="AD1135" s="1">
        <f>'Innlegging av opplysninger'!$B$5*Y1135</f>
        <v>0</v>
      </c>
      <c r="AE1135" s="1">
        <f>'Innlegging av opplysninger'!$B$5*Z1135</f>
        <v>31329.716339999999</v>
      </c>
      <c r="AF1135" s="1">
        <f>'Innlegging av opplysninger'!$B$5*AA1135</f>
        <v>28481.56030909091</v>
      </c>
      <c r="AG1135" s="1"/>
      <c r="AH1135" s="1">
        <f>'Innlegging av opplysninger'!$C$11*SUM(X1135:AG1135)</f>
        <v>91500.556381756352</v>
      </c>
      <c r="AI1135" s="1">
        <f>'Innlegging av opplysninger'!$C$13*(((X1135+Z1135+AC1135+AE1135)*Data!M1135)+(Z1135+AE1135)*(1-Data!M1135)*1.8/12+Y1135+AD1135+AA1135+AB1135+AF1135+AG1135)</f>
        <v>14896.503942797453</v>
      </c>
      <c r="AJ1135" s="1">
        <f>'Innlegging av opplysninger'!$C$13*((X1135+Z1135+AC1135+AE1135)*(1-Data!M1135)-(Z1135+AE1135)*(1-Data!M1135)*1.8/12)</f>
        <v>110314.78373750072</v>
      </c>
      <c r="AK1135" s="83">
        <f t="shared" si="174"/>
        <v>331000</v>
      </c>
      <c r="AL1135" s="83">
        <f t="shared" si="175"/>
        <v>55000</v>
      </c>
      <c r="AM1135" s="83">
        <f t="shared" si="176"/>
        <v>398000</v>
      </c>
    </row>
    <row r="1136" spans="1:39">
      <c r="A1136" t="str">
        <f t="shared" si="170"/>
        <v>3419Helse/pleie/omsorg</v>
      </c>
      <c r="B1136" s="6" t="str">
        <f>Data!A1136</f>
        <v>3419</v>
      </c>
      <c r="C1136" s="7" t="str">
        <f>Data!B1136</f>
        <v>Våler kommune</v>
      </c>
      <c r="D1136" s="7" t="str">
        <f>Data!C1136</f>
        <v>Helse/pleie/omsorg</v>
      </c>
      <c r="E1136" s="1">
        <f>Data!D1136</f>
        <v>136.20320000000004</v>
      </c>
      <c r="F1136" s="1">
        <f>Data!E1136+Data!F1136</f>
        <v>45695.634655181835</v>
      </c>
      <c r="G1136" s="1">
        <f>Data!G1136</f>
        <v>1142.0677340914156</v>
      </c>
      <c r="H1136" s="1">
        <f t="shared" si="171"/>
        <v>67896999.993454516</v>
      </c>
      <c r="I1136" s="1">
        <f t="shared" si="172"/>
        <v>1696944.8727272719</v>
      </c>
      <c r="J1136" s="1">
        <f t="shared" si="173"/>
        <v>8351273.3839418143</v>
      </c>
      <c r="K1136" s="1">
        <f>'Innlegging av opplysninger'!$B$4*H1136</f>
        <v>8826609.9991490878</v>
      </c>
      <c r="L1136" s="1"/>
      <c r="M1136" s="1">
        <f>'Innlegging av opplysninger'!$B$5*H1136</f>
        <v>8894506.9991425425</v>
      </c>
      <c r="N1136" s="1">
        <f>'Innlegging av opplysninger'!$B$5*I1136</f>
        <v>222299.77832727262</v>
      </c>
      <c r="O1136" s="1">
        <f>'Innlegging av opplysninger'!$B$5*J1136</f>
        <v>1094016.8132963777</v>
      </c>
      <c r="P1136" s="1">
        <f>'Innlegging av opplysninger'!$B$5*K1136</f>
        <v>1156285.9098885306</v>
      </c>
      <c r="Q1136" s="1"/>
      <c r="R1136" s="1">
        <f>'Innlegging av opplysninger'!$C$11*SUM(H1136:Q1136)</f>
        <v>3729279.6344972416</v>
      </c>
      <c r="S1136" s="1">
        <f>'Innlegging av opplysninger'!$C$13*(((H1136+J1136+M1136+O1136)*Data!H1136)+(J1136+O1136)*(1-Data!H1136)*1.8/12+I1136+N1136+K1136+L1136+P1136+Q1136)</f>
        <v>708309.56288820761</v>
      </c>
      <c r="T1136" s="1">
        <f>'Innlegging av opplysninger'!$C$13*((H1136+J1136+M1136+O1136)*(1-Data!H1136)-(J1136+O1136)*(1-Data!H1136)*1.8/12)</f>
        <v>4394915.2001080178</v>
      </c>
      <c r="U1136" s="1">
        <f>Data!I1136</f>
        <v>26.541699999999999</v>
      </c>
      <c r="V1136" s="1">
        <f>Data!J1136+Data!K1136</f>
        <v>46134.41304940277</v>
      </c>
      <c r="W1136" s="1">
        <f>Data!L1136</f>
        <v>1185.8434086738982</v>
      </c>
      <c r="X1136" s="1">
        <f t="shared" si="177"/>
        <v>13358026.372727273</v>
      </c>
      <c r="Y1136" s="100">
        <f t="shared" si="178"/>
        <v>343356</v>
      </c>
      <c r="Z1136" s="100">
        <f t="shared" si="179"/>
        <v>1959297.6793</v>
      </c>
      <c r="AA1136" s="100">
        <f>'Innlegging av opplysninger'!$B$4*X1136</f>
        <v>1736543.4284545456</v>
      </c>
      <c r="AB1136" s="1"/>
      <c r="AC1136" s="1">
        <f>'Innlegging av opplysninger'!$B$5*X1136</f>
        <v>1749901.4548272728</v>
      </c>
      <c r="AD1136" s="1">
        <f>'Innlegging av opplysninger'!$B$5*Y1136</f>
        <v>44979.635999999999</v>
      </c>
      <c r="AE1136" s="1">
        <f>'Innlegging av opplysninger'!$B$5*Z1136</f>
        <v>256667.99598830001</v>
      </c>
      <c r="AF1136" s="1">
        <f>'Innlegging av opplysninger'!$B$5*AA1136</f>
        <v>227487.18912754548</v>
      </c>
      <c r="AG1136" s="1"/>
      <c r="AH1136" s="1">
        <f>'Innlegging av opplysninger'!$C$11*SUM(X1136:AG1136)</f>
        <v>747697.87074414745</v>
      </c>
      <c r="AI1136" s="1">
        <f>'Innlegging av opplysninger'!$C$13*(((X1136+Z1136+AC1136+AE1136)*Data!M1136)+(Z1136+AE1136)*(1-Data!M1136)*1.8/12+Y1136+AD1136+AA1136+AB1136+AF1136+AG1136)</f>
        <v>139607.57745351747</v>
      </c>
      <c r="AJ1136" s="1">
        <f>'Innlegging av opplysninger'!$C$13*((X1136+Z1136+AC1136+AE1136)*(1-Data!M1136)-(Z1136+AE1136)*(1-Data!M1136)*1.8/12)</f>
        <v>883557.92988057912</v>
      </c>
      <c r="AK1136" s="83">
        <f t="shared" si="174"/>
        <v>4477000</v>
      </c>
      <c r="AL1136" s="83">
        <f t="shared" si="175"/>
        <v>848000</v>
      </c>
      <c r="AM1136" s="83">
        <f t="shared" si="176"/>
        <v>5278000</v>
      </c>
    </row>
    <row r="1137" spans="1:39">
      <c r="A1137" t="str">
        <f t="shared" si="170"/>
        <v>3419Samferdsel og teknikk</v>
      </c>
      <c r="B1137" s="6" t="str">
        <f>Data!A1137</f>
        <v>3419</v>
      </c>
      <c r="C1137" s="7" t="str">
        <f>Data!B1137</f>
        <v>Våler kommune</v>
      </c>
      <c r="D1137" s="7" t="str">
        <f>Data!C1137</f>
        <v>Samferdsel og teknikk</v>
      </c>
      <c r="E1137" s="1">
        <f>Data!D1137</f>
        <v>6.75</v>
      </c>
      <c r="F1137" s="1">
        <f>Data!E1137+Data!F1137</f>
        <v>0</v>
      </c>
      <c r="G1137" s="1">
        <f>Data!G1137</f>
        <v>0</v>
      </c>
      <c r="H1137" s="1">
        <f t="shared" si="171"/>
        <v>0</v>
      </c>
      <c r="I1137" s="1">
        <f t="shared" si="172"/>
        <v>0</v>
      </c>
      <c r="J1137" s="1">
        <f t="shared" si="173"/>
        <v>0</v>
      </c>
      <c r="K1137" s="1">
        <f>'Innlegging av opplysninger'!$B$4*H1137</f>
        <v>0</v>
      </c>
      <c r="L1137" s="1"/>
      <c r="M1137" s="1">
        <f>'Innlegging av opplysninger'!$B$5*H1137</f>
        <v>0</v>
      </c>
      <c r="N1137" s="1">
        <f>'Innlegging av opplysninger'!$B$5*I1137</f>
        <v>0</v>
      </c>
      <c r="O1137" s="1">
        <f>'Innlegging av opplysninger'!$B$5*J1137</f>
        <v>0</v>
      </c>
      <c r="P1137" s="1">
        <f>'Innlegging av opplysninger'!$B$5*K1137</f>
        <v>0</v>
      </c>
      <c r="Q1137" s="1"/>
      <c r="R1137" s="1">
        <f>'Innlegging av opplysninger'!$C$11*SUM(H1137:Q1137)</f>
        <v>0</v>
      </c>
      <c r="S1137" s="1">
        <f>'Innlegging av opplysninger'!$C$13*(((H1137+J1137+M1137+O1137)*Data!H1137)+(J1137+O1137)*(1-Data!H1137)*1.8/12+I1137+N1137+K1137+L1137+P1137+Q1137)</f>
        <v>0</v>
      </c>
      <c r="T1137" s="1">
        <f>'Innlegging av opplysninger'!$C$13*((H1137+J1137+M1137+O1137)*(1-Data!H1137)-(J1137+O1137)*(1-Data!H1137)*1.8/12)</f>
        <v>0</v>
      </c>
      <c r="U1137" s="1">
        <f>Data!I1137</f>
        <v>0</v>
      </c>
      <c r="V1137" s="1">
        <f>Data!J1137+Data!K1137</f>
        <v>0</v>
      </c>
      <c r="W1137" s="1">
        <f>Data!L1137</f>
        <v>0</v>
      </c>
      <c r="X1137" s="1">
        <f t="shared" si="177"/>
        <v>0</v>
      </c>
      <c r="Y1137" s="100">
        <f t="shared" si="178"/>
        <v>0</v>
      </c>
      <c r="Z1137" s="100">
        <f t="shared" si="179"/>
        <v>0</v>
      </c>
      <c r="AA1137" s="100">
        <f>'Innlegging av opplysninger'!$B$4*X1137</f>
        <v>0</v>
      </c>
      <c r="AB1137" s="1"/>
      <c r="AC1137" s="1">
        <f>'Innlegging av opplysninger'!$B$5*X1137</f>
        <v>0</v>
      </c>
      <c r="AD1137" s="1">
        <f>'Innlegging av opplysninger'!$B$5*Y1137</f>
        <v>0</v>
      </c>
      <c r="AE1137" s="1">
        <f>'Innlegging av opplysninger'!$B$5*Z1137</f>
        <v>0</v>
      </c>
      <c r="AF1137" s="1">
        <f>'Innlegging av opplysninger'!$B$5*AA1137</f>
        <v>0</v>
      </c>
      <c r="AG1137" s="1"/>
      <c r="AH1137" s="1">
        <f>'Innlegging av opplysninger'!$C$11*SUM(X1137:AG1137)</f>
        <v>0</v>
      </c>
      <c r="AI1137" s="1">
        <f>'Innlegging av opplysninger'!$C$13*(((X1137+Z1137+AC1137+AE1137)*Data!M1137)+(Z1137+AE1137)*(1-Data!M1137)*1.8/12+Y1137+AD1137+AA1137+AB1137+AF1137+AG1137)</f>
        <v>0</v>
      </c>
      <c r="AJ1137" s="1">
        <f>'Innlegging av opplysninger'!$C$13*((X1137+Z1137+AC1137+AE1137)*(1-Data!M1137)-(Z1137+AE1137)*(1-Data!M1137)*1.8/12)</f>
        <v>0</v>
      </c>
      <c r="AK1137" s="83">
        <f t="shared" si="174"/>
        <v>0</v>
      </c>
      <c r="AL1137" s="83">
        <f t="shared" si="175"/>
        <v>0</v>
      </c>
      <c r="AM1137" s="83">
        <f t="shared" si="176"/>
        <v>0</v>
      </c>
    </row>
    <row r="1138" spans="1:39">
      <c r="A1138" t="str">
        <f t="shared" si="170"/>
        <v>3419Annet</v>
      </c>
      <c r="B1138" s="6" t="str">
        <f>Data!A1138</f>
        <v>3419</v>
      </c>
      <c r="C1138" s="7" t="str">
        <f>Data!B1138</f>
        <v>Våler kommune</v>
      </c>
      <c r="D1138" s="7" t="str">
        <f>Data!C1138</f>
        <v>Annet</v>
      </c>
      <c r="E1138" s="1">
        <f>Data!D1138</f>
        <v>10.195400000000001</v>
      </c>
      <c r="F1138" s="1">
        <f>Data!E1138+Data!F1138</f>
        <v>50264.308985751748</v>
      </c>
      <c r="G1138" s="1">
        <f>Data!G1138</f>
        <v>0</v>
      </c>
      <c r="H1138" s="1">
        <f t="shared" si="171"/>
        <v>5590524.3909090916</v>
      </c>
      <c r="I1138" s="1">
        <f t="shared" si="172"/>
        <v>0</v>
      </c>
      <c r="J1138" s="1">
        <f t="shared" si="173"/>
        <v>670862.92690909095</v>
      </c>
      <c r="K1138" s="1">
        <f>'Innlegging av opplysninger'!$B$4*H1138</f>
        <v>726768.17081818194</v>
      </c>
      <c r="L1138" s="1"/>
      <c r="M1138" s="1">
        <f>'Innlegging av opplysninger'!$B$5*H1138</f>
        <v>732358.69520909106</v>
      </c>
      <c r="N1138" s="1">
        <f>'Innlegging av opplysninger'!$B$5*I1138</f>
        <v>0</v>
      </c>
      <c r="O1138" s="1">
        <f>'Innlegging av opplysninger'!$B$5*J1138</f>
        <v>87883.043425090917</v>
      </c>
      <c r="P1138" s="1">
        <f>'Innlegging av opplysninger'!$B$5*K1138</f>
        <v>95206.630377181835</v>
      </c>
      <c r="Q1138" s="1"/>
      <c r="R1138" s="1">
        <f>'Innlegging av opplysninger'!$C$11*SUM(H1138:Q1138)</f>
        <v>300336.94659061363</v>
      </c>
      <c r="S1138" s="1">
        <f>'Innlegging av opplysninger'!$C$13*(((H1138+J1138+M1138+O1138)*Data!H1138)+(J1138+O1138)*(1-Data!H1138)*1.8/12+I1138+N1138+K1138+L1138+P1138+Q1138)</f>
        <v>62325.033173616444</v>
      </c>
      <c r="T1138" s="1">
        <f>'Innlegging av opplysninger'!$C$13*((H1138+J1138+M1138+O1138)*(1-Data!H1138)-(J1138+O1138)*(1-Data!H1138)*1.8/12)</f>
        <v>348662.36742406536</v>
      </c>
      <c r="U1138" s="1">
        <f>Data!I1138</f>
        <v>2.8647</v>
      </c>
      <c r="V1138" s="1">
        <f>Data!J1138+Data!K1138</f>
        <v>51995.816315844597</v>
      </c>
      <c r="W1138" s="1">
        <f>Data!L1138</f>
        <v>0</v>
      </c>
      <c r="X1138" s="1">
        <f t="shared" si="177"/>
        <v>1624935.4363636363</v>
      </c>
      <c r="Y1138" s="100">
        <f t="shared" si="178"/>
        <v>0</v>
      </c>
      <c r="Z1138" s="100">
        <f t="shared" si="179"/>
        <v>232365.76739999998</v>
      </c>
      <c r="AA1138" s="100">
        <f>'Innlegging av opplysninger'!$B$4*X1138</f>
        <v>211241.60672727274</v>
      </c>
      <c r="AB1138" s="1"/>
      <c r="AC1138" s="1">
        <f>'Innlegging av opplysninger'!$B$5*X1138</f>
        <v>212866.54216363636</v>
      </c>
      <c r="AD1138" s="1">
        <f>'Innlegging av opplysninger'!$B$5*Y1138</f>
        <v>0</v>
      </c>
      <c r="AE1138" s="1">
        <f>'Innlegging av opplysninger'!$B$5*Z1138</f>
        <v>30439.915529399997</v>
      </c>
      <c r="AF1138" s="1">
        <f>'Innlegging av opplysninger'!$B$5*AA1138</f>
        <v>27672.650481272729</v>
      </c>
      <c r="AG1138" s="1"/>
      <c r="AH1138" s="1">
        <f>'Innlegging av opplysninger'!$C$11*SUM(X1138:AG1138)</f>
        <v>88901.83290927831</v>
      </c>
      <c r="AI1138" s="1">
        <f>'Innlegging av opplysninger'!$C$13*(((X1138+Z1138+AC1138+AE1138)*Data!M1138)+(Z1138+AE1138)*(1-Data!M1138)*1.8/12+Y1138+AD1138+AA1138+AB1138+AF1138+AG1138)</f>
        <v>20538.08299369986</v>
      </c>
      <c r="AJ1138" s="1">
        <f>'Innlegging av opplysninger'!$C$13*((X1138+Z1138+AC1138+AE1138)*(1-Data!M1138)-(Z1138+AE1138)*(1-Data!M1138)*1.8/12)</f>
        <v>101117.05677689146</v>
      </c>
      <c r="AK1138" s="83">
        <f t="shared" si="174"/>
        <v>389000</v>
      </c>
      <c r="AL1138" s="83">
        <f t="shared" si="175"/>
        <v>83000</v>
      </c>
      <c r="AM1138" s="83">
        <f t="shared" si="176"/>
        <v>450000</v>
      </c>
    </row>
    <row r="1139" spans="1:39">
      <c r="A1139" t="str">
        <f t="shared" si="170"/>
        <v>3420Alle</v>
      </c>
      <c r="B1139" s="6" t="str">
        <f>Data!A1139</f>
        <v>3420</v>
      </c>
      <c r="C1139" s="7" t="str">
        <f>Data!B1139</f>
        <v>Elverum kommune</v>
      </c>
      <c r="D1139" s="7" t="str">
        <f>Data!C1139</f>
        <v>Alle</v>
      </c>
      <c r="E1139" s="1">
        <f>Data!D1139</f>
        <v>1328.3129741295259</v>
      </c>
      <c r="F1139" s="1">
        <f>Data!E1139+Data!F1139</f>
        <v>45485.777659386033</v>
      </c>
      <c r="G1139" s="1">
        <f>Data!G1139</f>
        <v>475.84211124205041</v>
      </c>
      <c r="H1139" s="1">
        <f t="shared" si="171"/>
        <v>659120166.58181882</v>
      </c>
      <c r="I1139" s="1">
        <f t="shared" si="172"/>
        <v>6895279.0909090983</v>
      </c>
      <c r="J1139" s="1">
        <f t="shared" si="173"/>
        <v>79921853.480727345</v>
      </c>
      <c r="K1139" s="1">
        <f>'Innlegging av opplysninger'!$B$4*H1139</f>
        <v>85685621.655636445</v>
      </c>
      <c r="L1139" s="1"/>
      <c r="M1139" s="1">
        <f>'Innlegging av opplysninger'!$B$5*H1139</f>
        <v>86344741.822218269</v>
      </c>
      <c r="N1139" s="1">
        <f>'Innlegging av opplysninger'!$B$5*I1139</f>
        <v>903281.56090909196</v>
      </c>
      <c r="O1139" s="1">
        <f>'Innlegging av opplysninger'!$B$5*J1139</f>
        <v>10469762.805975283</v>
      </c>
      <c r="P1139" s="1">
        <f>'Innlegging av opplysninger'!$B$5*K1139</f>
        <v>11224816.436888374</v>
      </c>
      <c r="Q1139" s="1"/>
      <c r="R1139" s="1">
        <f>'Innlegging av opplysninger'!$C$11*SUM(H1139:Q1139)</f>
        <v>35741489.890533142</v>
      </c>
      <c r="S1139" s="1">
        <f>'Innlegging av opplysninger'!$C$13*(((H1139+J1139+M1139+O1139)*Data!H1139)+(J1139+O1139)*(1-Data!H1139)*1.8/12+I1139+N1139+K1139+L1139+P1139+Q1139)</f>
        <v>6569950.8200634671</v>
      </c>
      <c r="T1139" s="1">
        <f>'Innlegging av opplysninger'!$C$13*((H1139+J1139+M1139+O1139)*(1-Data!H1139)-(J1139+O1139)*(1-Data!H1139)*1.8/12)</f>
        <v>42339456.398560837</v>
      </c>
      <c r="U1139" s="1">
        <f>Data!I1139</f>
        <v>170.44089999999994</v>
      </c>
      <c r="V1139" s="1">
        <f>Data!J1139+Data!K1139</f>
        <v>45990.401883194354</v>
      </c>
      <c r="W1139" s="1">
        <f>Data!L1139</f>
        <v>480.70292987187952</v>
      </c>
      <c r="X1139" s="1">
        <f t="shared" si="177"/>
        <v>85512496.236363679</v>
      </c>
      <c r="Y1139" s="100">
        <f t="shared" si="178"/>
        <v>893797.52727272722</v>
      </c>
      <c r="Z1139" s="100">
        <f t="shared" si="179"/>
        <v>12356100.008200007</v>
      </c>
      <c r="AA1139" s="100">
        <f>'Innlegging av opplysninger'!$B$4*X1139</f>
        <v>11116624.510727279</v>
      </c>
      <c r="AB1139" s="1"/>
      <c r="AC1139" s="1">
        <f>'Innlegging av opplysninger'!$B$5*X1139</f>
        <v>11202137.006963642</v>
      </c>
      <c r="AD1139" s="1">
        <f>'Innlegging av opplysninger'!$B$5*Y1139</f>
        <v>117087.47607272727</v>
      </c>
      <c r="AE1139" s="1">
        <f>'Innlegging av opplysninger'!$B$5*Z1139</f>
        <v>1618649.1010742008</v>
      </c>
      <c r="AF1139" s="1">
        <f>'Innlegging av opplysninger'!$B$5*AA1139</f>
        <v>1456277.8109052735</v>
      </c>
      <c r="AG1139" s="1"/>
      <c r="AH1139" s="1">
        <f>'Innlegging av opplysninger'!$C$11*SUM(X1139:AG1139)</f>
        <v>4722380.4477480222</v>
      </c>
      <c r="AI1139" s="1">
        <f>'Innlegging av opplysninger'!$C$13*(((X1139+Z1139+AC1139+AE1139)*Data!M1139)+(Z1139+AE1139)*(1-Data!M1139)*1.8/12+Y1139+AD1139+AA1139+AB1139+AF1139+AG1139)</f>
        <v>917631.34148158343</v>
      </c>
      <c r="AJ1139" s="1">
        <f>'Innlegging av opplysninger'!$C$13*((X1139+Z1139+AC1139+AE1139)*(1-Data!M1139)-(Z1139+AE1139)*(1-Data!M1139)*1.8/12)</f>
        <v>5544573.4817525521</v>
      </c>
      <c r="AK1139" s="83">
        <f t="shared" si="174"/>
        <v>40464000</v>
      </c>
      <c r="AL1139" s="83">
        <f t="shared" si="175"/>
        <v>7488000</v>
      </c>
      <c r="AM1139" s="83">
        <f t="shared" si="176"/>
        <v>47884000</v>
      </c>
    </row>
    <row r="1140" spans="1:39">
      <c r="A1140" t="str">
        <f t="shared" si="170"/>
        <v>3420Administrasjon</v>
      </c>
      <c r="B1140" s="6" t="str">
        <f>Data!A1140</f>
        <v>3420</v>
      </c>
      <c r="C1140" s="7" t="str">
        <f>Data!B1140</f>
        <v>Elverum kommune</v>
      </c>
      <c r="D1140" s="7" t="str">
        <f>Data!C1140</f>
        <v>Administrasjon</v>
      </c>
      <c r="E1140" s="1">
        <f>Data!D1140</f>
        <v>122.76169999999999</v>
      </c>
      <c r="F1140" s="1">
        <f>Data!E1140+Data!F1140</f>
        <v>45959.293913872723</v>
      </c>
      <c r="G1140" s="1">
        <f>Data!G1140</f>
        <v>2.1363340520699863</v>
      </c>
      <c r="H1140" s="1">
        <f t="shared" si="171"/>
        <v>61549538.745454565</v>
      </c>
      <c r="I1140" s="1">
        <f t="shared" si="172"/>
        <v>2861.0181818181818</v>
      </c>
      <c r="J1140" s="1">
        <f t="shared" si="173"/>
        <v>7386287.9716363652</v>
      </c>
      <c r="K1140" s="1">
        <f>'Innlegging av opplysninger'!$B$4*H1140</f>
        <v>8001440.0369090941</v>
      </c>
      <c r="L1140" s="1"/>
      <c r="M1140" s="1">
        <f>'Innlegging av opplysninger'!$B$5*H1140</f>
        <v>8062989.5756545486</v>
      </c>
      <c r="N1140" s="1">
        <f>'Innlegging av opplysninger'!$B$5*I1140</f>
        <v>374.79338181818184</v>
      </c>
      <c r="O1140" s="1">
        <f>'Innlegging av opplysninger'!$B$5*J1140</f>
        <v>967603.72428436391</v>
      </c>
      <c r="P1140" s="1">
        <f>'Innlegging av opplysninger'!$B$5*K1140</f>
        <v>1048188.6448350913</v>
      </c>
      <c r="Q1140" s="1"/>
      <c r="R1140" s="1">
        <f>'Innlegging av opplysninger'!$C$11*SUM(H1140:Q1140)</f>
        <v>3306732.8113928312</v>
      </c>
      <c r="S1140" s="1">
        <f>'Innlegging av opplysninger'!$C$13*(((H1140+J1140+M1140+O1140)*Data!H1140)+(J1140+O1140)*(1-Data!H1140)*1.8/12+I1140+N1140+K1140+L1140+P1140+Q1140)</f>
        <v>717692.11939506605</v>
      </c>
      <c r="T1140" s="1">
        <f>'Innlegging av opplysninger'!$C$13*((H1140+J1140+M1140+O1140)*(1-Data!H1140)-(J1140+O1140)*(1-Data!H1140)*1.8/12)</f>
        <v>3807310.6751424926</v>
      </c>
      <c r="U1140" s="1">
        <f>Data!I1140</f>
        <v>27.5</v>
      </c>
      <c r="V1140" s="1">
        <f>Data!J1140+Data!K1140</f>
        <v>48315.992363636367</v>
      </c>
      <c r="W1140" s="1">
        <f>Data!L1140</f>
        <v>0</v>
      </c>
      <c r="X1140" s="1">
        <f t="shared" si="177"/>
        <v>14494797.709090911</v>
      </c>
      <c r="Y1140" s="100">
        <f t="shared" si="178"/>
        <v>0</v>
      </c>
      <c r="Z1140" s="100">
        <f t="shared" si="179"/>
        <v>2072756.0724000002</v>
      </c>
      <c r="AA1140" s="100">
        <f>'Innlegging av opplysninger'!$B$4*X1140</f>
        <v>1884323.7021818184</v>
      </c>
      <c r="AB1140" s="1"/>
      <c r="AC1140" s="1">
        <f>'Innlegging av opplysninger'!$B$5*X1140</f>
        <v>1898818.4998909093</v>
      </c>
      <c r="AD1140" s="1">
        <f>'Innlegging av opplysninger'!$B$5*Y1140</f>
        <v>0</v>
      </c>
      <c r="AE1140" s="1">
        <f>'Innlegging av opplysninger'!$B$5*Z1140</f>
        <v>271531.04548440006</v>
      </c>
      <c r="AF1140" s="1">
        <f>'Innlegging av opplysninger'!$B$5*AA1140</f>
        <v>246846.40498581823</v>
      </c>
      <c r="AG1140" s="1"/>
      <c r="AH1140" s="1">
        <f>'Innlegging av opplysninger'!$C$11*SUM(X1140:AG1140)</f>
        <v>793024.79049328668</v>
      </c>
      <c r="AI1140" s="1">
        <f>'Innlegging av opplysninger'!$C$13*(((X1140+Z1140+AC1140+AE1140)*Data!M1140)+(Z1140+AE1140)*(1-Data!M1140)*1.8/12+Y1140+AD1140+AA1140+AB1140+AF1140+AG1140)</f>
        <v>191788.52201343435</v>
      </c>
      <c r="AJ1140" s="1">
        <f>'Innlegging av opplysninger'!$C$13*((X1140+Z1140+AC1140+AE1140)*(1-Data!M1140)-(Z1140+AE1140)*(1-Data!M1140)*1.8/12)</f>
        <v>893403.2965563261</v>
      </c>
      <c r="AK1140" s="83">
        <f t="shared" si="174"/>
        <v>4100000</v>
      </c>
      <c r="AL1140" s="83">
        <f t="shared" si="175"/>
        <v>909000</v>
      </c>
      <c r="AM1140" s="83">
        <f t="shared" si="176"/>
        <v>4701000</v>
      </c>
    </row>
    <row r="1141" spans="1:39">
      <c r="A1141" t="str">
        <f t="shared" si="170"/>
        <v>3420Undervisning</v>
      </c>
      <c r="B1141" s="6" t="str">
        <f>Data!A1141</f>
        <v>3420</v>
      </c>
      <c r="C1141" s="7" t="str">
        <f>Data!B1141</f>
        <v>Elverum kommune</v>
      </c>
      <c r="D1141" s="7" t="str">
        <f>Data!C1141</f>
        <v>Undervisning</v>
      </c>
      <c r="E1141" s="1">
        <f>Data!D1141</f>
        <v>379.63570000000004</v>
      </c>
      <c r="F1141" s="1">
        <f>Data!E1141+Data!F1141</f>
        <v>47309.714139546602</v>
      </c>
      <c r="G1141" s="1">
        <f>Data!G1141</f>
        <v>0</v>
      </c>
      <c r="H1141" s="1">
        <f t="shared" si="171"/>
        <v>195932252.11818188</v>
      </c>
      <c r="I1141" s="1">
        <f t="shared" si="172"/>
        <v>0</v>
      </c>
      <c r="J1141" s="1">
        <f t="shared" si="173"/>
        <v>23511870.254181825</v>
      </c>
      <c r="K1141" s="1">
        <f>'Innlegging av opplysninger'!$B$4*H1141</f>
        <v>25471192.775363646</v>
      </c>
      <c r="L1141" s="1"/>
      <c r="M1141" s="1">
        <f>'Innlegging av opplysninger'!$B$5*H1141</f>
        <v>25667125.027481828</v>
      </c>
      <c r="N1141" s="1">
        <f>'Innlegging av opplysninger'!$B$5*I1141</f>
        <v>0</v>
      </c>
      <c r="O1141" s="1">
        <f>'Innlegging av opplysninger'!$B$5*J1141</f>
        <v>3080055.0032978193</v>
      </c>
      <c r="P1141" s="1">
        <f>'Innlegging av opplysninger'!$B$5*K1141</f>
        <v>3336726.2535726377</v>
      </c>
      <c r="Q1141" s="1"/>
      <c r="R1141" s="1">
        <f>'Innlegging av opplysninger'!$C$11*SUM(H1141:Q1141)</f>
        <v>10525970.414419027</v>
      </c>
      <c r="S1141" s="1">
        <f>'Innlegging av opplysninger'!$C$13*(((H1141+J1141+M1141+O1141)*Data!H1141)+(J1141+O1141)*(1-Data!H1141)*1.8/12+I1141+N1141+K1141+L1141+P1141+Q1141)</f>
        <v>1814871.6633795586</v>
      </c>
      <c r="T1141" s="1">
        <f>'Innlegging av opplysninger'!$C$13*((H1141+J1141+M1141+O1141)*(1-Data!H1141)-(J1141+O1141)*(1-Data!H1141)*1.8/12)</f>
        <v>12589087.851088582</v>
      </c>
      <c r="U1141" s="1">
        <f>Data!I1141</f>
        <v>31.718700000000005</v>
      </c>
      <c r="V1141" s="1">
        <f>Data!J1141+Data!K1141</f>
        <v>46934.019652970208</v>
      </c>
      <c r="W1141" s="1">
        <f>Data!L1141</f>
        <v>0</v>
      </c>
      <c r="X1141" s="1">
        <f t="shared" si="177"/>
        <v>16240211.881818177</v>
      </c>
      <c r="Y1141" s="100">
        <f t="shared" si="178"/>
        <v>0</v>
      </c>
      <c r="Z1141" s="100">
        <f t="shared" si="179"/>
        <v>2322350.299099999</v>
      </c>
      <c r="AA1141" s="100">
        <f>'Innlegging av opplysninger'!$B$4*X1141</f>
        <v>2111227.5446363632</v>
      </c>
      <c r="AB1141" s="1"/>
      <c r="AC1141" s="1">
        <f>'Innlegging av opplysninger'!$B$5*X1141</f>
        <v>2127467.7565181814</v>
      </c>
      <c r="AD1141" s="1">
        <f>'Innlegging av opplysninger'!$B$5*Y1141</f>
        <v>0</v>
      </c>
      <c r="AE1141" s="1">
        <f>'Innlegging av opplysninger'!$B$5*Z1141</f>
        <v>304227.8891820999</v>
      </c>
      <c r="AF1141" s="1">
        <f>'Innlegging av opplysninger'!$B$5*AA1141</f>
        <v>276570.80834736361</v>
      </c>
      <c r="AG1141" s="1"/>
      <c r="AH1141" s="1">
        <f>'Innlegging av opplysninger'!$C$11*SUM(X1141:AG1141)</f>
        <v>888518.13482488296</v>
      </c>
      <c r="AI1141" s="1">
        <f>'Innlegging av opplysninger'!$C$13*(((X1141+Z1141+AC1141+AE1141)*Data!M1141)+(Z1141+AE1141)*(1-Data!M1141)*1.8/12+Y1141+AD1141+AA1141+AB1141+AF1141+AG1141)</f>
        <v>156262.96893260395</v>
      </c>
      <c r="AJ1141" s="1">
        <f>'Innlegging av opplysninger'!$C$13*((X1141+Z1141+AC1141+AE1141)*(1-Data!M1141)-(Z1141+AE1141)*(1-Data!M1141)*1.8/12)</f>
        <v>1059603.9524067093</v>
      </c>
      <c r="AK1141" s="83">
        <f t="shared" si="174"/>
        <v>11414000</v>
      </c>
      <c r="AL1141" s="83">
        <f t="shared" si="175"/>
        <v>1971000</v>
      </c>
      <c r="AM1141" s="83">
        <f t="shared" si="176"/>
        <v>13649000</v>
      </c>
    </row>
    <row r="1142" spans="1:39">
      <c r="A1142" t="str">
        <f t="shared" si="170"/>
        <v>3420Barnehager</v>
      </c>
      <c r="B1142" s="6" t="str">
        <f>Data!A1142</f>
        <v>3420</v>
      </c>
      <c r="C1142" s="7" t="str">
        <f>Data!B1142</f>
        <v>Elverum kommune</v>
      </c>
      <c r="D1142" s="7" t="str">
        <f>Data!C1142</f>
        <v>Barnehager</v>
      </c>
      <c r="E1142" s="1">
        <f>Data!D1142</f>
        <v>142.00799999999998</v>
      </c>
      <c r="F1142" s="1">
        <f>Data!E1142+Data!F1142</f>
        <v>41206.436051724777</v>
      </c>
      <c r="G1142" s="1">
        <f>Data!G1142</f>
        <v>0</v>
      </c>
      <c r="H1142" s="1">
        <f t="shared" si="171"/>
        <v>63836111.681818157</v>
      </c>
      <c r="I1142" s="1">
        <f t="shared" si="172"/>
        <v>0</v>
      </c>
      <c r="J1142" s="1">
        <f t="shared" si="173"/>
        <v>7660333.4018181786</v>
      </c>
      <c r="K1142" s="1">
        <f>'Innlegging av opplysninger'!$B$4*H1142</f>
        <v>8298694.5186363608</v>
      </c>
      <c r="L1142" s="1"/>
      <c r="M1142" s="1">
        <f>'Innlegging av opplysninger'!$B$5*H1142</f>
        <v>8362530.6303181788</v>
      </c>
      <c r="N1142" s="1">
        <f>'Innlegging av opplysninger'!$B$5*I1142</f>
        <v>0</v>
      </c>
      <c r="O1142" s="1">
        <f>'Innlegging av opplysninger'!$B$5*J1142</f>
        <v>1003503.6756381814</v>
      </c>
      <c r="P1142" s="1">
        <f>'Innlegging av opplysninger'!$B$5*K1142</f>
        <v>1087128.9819413633</v>
      </c>
      <c r="Q1142" s="1"/>
      <c r="R1142" s="1">
        <f>'Innlegging av opplysninger'!$C$11*SUM(H1142:Q1142)</f>
        <v>3429435.5098264762</v>
      </c>
      <c r="S1142" s="1">
        <f>'Innlegging av opplysninger'!$C$13*(((H1142+J1142+M1142+O1142)*Data!H1142)+(J1142+O1142)*(1-Data!H1142)*1.8/12+I1142+N1142+K1142+L1142+P1142+Q1142)</f>
        <v>555640.75123420125</v>
      </c>
      <c r="T1142" s="1">
        <f>'Innlegging av opplysninger'!$C$13*((H1142+J1142+M1142+O1142)*(1-Data!H1142)-(J1142+O1142)*(1-Data!H1142)*1.8/12)</f>
        <v>4137270.9990546615</v>
      </c>
      <c r="U1142" s="1">
        <f>Data!I1142</f>
        <v>13.683299999999999</v>
      </c>
      <c r="V1142" s="1">
        <f>Data!J1142+Data!K1142</f>
        <v>39020.823558644479</v>
      </c>
      <c r="W1142" s="1">
        <f>Data!L1142</f>
        <v>0</v>
      </c>
      <c r="X1142" s="1">
        <f t="shared" si="177"/>
        <v>5824730.5636363626</v>
      </c>
      <c r="Y1142" s="100">
        <f t="shared" si="178"/>
        <v>0</v>
      </c>
      <c r="Z1142" s="100">
        <f t="shared" si="179"/>
        <v>832936.47059999977</v>
      </c>
      <c r="AA1142" s="100">
        <f>'Innlegging av opplysninger'!$B$4*X1142</f>
        <v>757214.9732727271</v>
      </c>
      <c r="AB1142" s="1"/>
      <c r="AC1142" s="1">
        <f>'Innlegging av opplysninger'!$B$5*X1142</f>
        <v>763039.70383636351</v>
      </c>
      <c r="AD1142" s="1">
        <f>'Innlegging av opplysninger'!$B$5*Y1142</f>
        <v>0</v>
      </c>
      <c r="AE1142" s="1">
        <f>'Innlegging av opplysninger'!$B$5*Z1142</f>
        <v>109114.67764859997</v>
      </c>
      <c r="AF1142" s="1">
        <f>'Innlegging av opplysninger'!$B$5*AA1142</f>
        <v>99195.161498727248</v>
      </c>
      <c r="AG1142" s="1"/>
      <c r="AH1142" s="1">
        <f>'Innlegging av opplysninger'!$C$11*SUM(X1142:AG1142)</f>
        <v>318676.79891872563</v>
      </c>
      <c r="AI1142" s="1">
        <f>'Innlegging av opplysninger'!$C$13*(((X1142+Z1142+AC1142+AE1142)*Data!M1142)+(Z1142+AE1142)*(1-Data!M1142)*1.8/12+Y1142+AD1142+AA1142+AB1142+AF1142+AG1142)</f>
        <v>51881.3259644547</v>
      </c>
      <c r="AJ1142" s="1">
        <f>'Innlegging av opplysninger'!$C$13*((X1142+Z1142+AC1142+AE1142)*(1-Data!M1142)-(Z1142+AE1142)*(1-Data!M1142)*1.8/12)</f>
        <v>384202.71466116986</v>
      </c>
      <c r="AK1142" s="83">
        <f t="shared" si="174"/>
        <v>3748000</v>
      </c>
      <c r="AL1142" s="83">
        <f t="shared" si="175"/>
        <v>608000</v>
      </c>
      <c r="AM1142" s="83">
        <f t="shared" si="176"/>
        <v>4521000</v>
      </c>
    </row>
    <row r="1143" spans="1:39">
      <c r="A1143" t="str">
        <f t="shared" si="170"/>
        <v>3420Helse/pleie/omsorg</v>
      </c>
      <c r="B1143" s="6" t="str">
        <f>Data!A1143</f>
        <v>3420</v>
      </c>
      <c r="C1143" s="7" t="str">
        <f>Data!B1143</f>
        <v>Elverum kommune</v>
      </c>
      <c r="D1143" s="7" t="str">
        <f>Data!C1143</f>
        <v>Helse/pleie/omsorg</v>
      </c>
      <c r="E1143" s="1">
        <f>Data!D1143</f>
        <v>600.22107412952778</v>
      </c>
      <c r="F1143" s="1">
        <f>Data!E1143+Data!F1143</f>
        <v>45148.54527997681</v>
      </c>
      <c r="G1143" s="1">
        <f>Data!G1143</f>
        <v>1017.7797253885983</v>
      </c>
      <c r="H1143" s="1">
        <f t="shared" si="171"/>
        <v>295626636.47272694</v>
      </c>
      <c r="I1143" s="1">
        <f t="shared" si="172"/>
        <v>6664285.5272727301</v>
      </c>
      <c r="J1143" s="1">
        <f t="shared" si="173"/>
        <v>36274910.639999956</v>
      </c>
      <c r="K1143" s="1">
        <f>'Innlegging av opplysninger'!$B$4*H1143</f>
        <v>38431462.741454504</v>
      </c>
      <c r="L1143" s="1"/>
      <c r="M1143" s="1">
        <f>'Innlegging av opplysninger'!$B$5*H1143</f>
        <v>38727089.377927229</v>
      </c>
      <c r="N1143" s="1">
        <f>'Innlegging av opplysninger'!$B$5*I1143</f>
        <v>873021.40407272766</v>
      </c>
      <c r="O1143" s="1">
        <f>'Innlegging av opplysninger'!$B$5*J1143</f>
        <v>4752013.2938399948</v>
      </c>
      <c r="P1143" s="1">
        <f>'Innlegging av opplysninger'!$B$5*K1143</f>
        <v>5034521.6191305406</v>
      </c>
      <c r="Q1143" s="1"/>
      <c r="R1143" s="1">
        <f>'Innlegging av opplysninger'!$C$11*SUM(H1143:Q1143)</f>
        <v>16202589.760904135</v>
      </c>
      <c r="S1143" s="1">
        <f>'Innlegging av opplysninger'!$C$13*(((H1143+J1143+M1143+O1143)*Data!H1143)+(J1143+O1143)*(1-Data!H1143)*1.8/12+I1143+N1143+K1143+L1143+P1143+Q1143)</f>
        <v>3079182.2591811703</v>
      </c>
      <c r="T1143" s="1">
        <f>'Innlegging av opplysninger'!$C$13*((H1143+J1143+M1143+O1143)*(1-Data!H1143)-(J1143+O1143)*(1-Data!H1143)*1.8/12)</f>
        <v>19092782.676792912</v>
      </c>
      <c r="U1143" s="1">
        <f>Data!I1143</f>
        <v>70.301500000000004</v>
      </c>
      <c r="V1143" s="1">
        <f>Data!J1143+Data!K1143</f>
        <v>44939.192940406676</v>
      </c>
      <c r="W1143" s="1">
        <f>Data!L1143</f>
        <v>1101.4306949353852</v>
      </c>
      <c r="X1143" s="1">
        <f t="shared" si="177"/>
        <v>34465010.972727269</v>
      </c>
      <c r="Y1143" s="100">
        <f t="shared" si="178"/>
        <v>844715.23636363621</v>
      </c>
      <c r="Z1143" s="100">
        <f t="shared" si="179"/>
        <v>5049290.8478999985</v>
      </c>
      <c r="AA1143" s="100">
        <f>'Innlegging av opplysninger'!$B$4*X1143</f>
        <v>4480451.426454545</v>
      </c>
      <c r="AB1143" s="1"/>
      <c r="AC1143" s="1">
        <f>'Innlegging av opplysninger'!$B$5*X1143</f>
        <v>4514916.4374272721</v>
      </c>
      <c r="AD1143" s="1">
        <f>'Innlegging av opplysninger'!$B$5*Y1143</f>
        <v>110657.69596363635</v>
      </c>
      <c r="AE1143" s="1">
        <f>'Innlegging av opplysninger'!$B$5*Z1143</f>
        <v>661457.10107489978</v>
      </c>
      <c r="AF1143" s="1">
        <f>'Innlegging av opplysninger'!$B$5*AA1143</f>
        <v>586939.13686554541</v>
      </c>
      <c r="AG1143" s="1"/>
      <c r="AH1143" s="1">
        <f>'Innlegging av opplysninger'!$C$11*SUM(X1143:AG1143)</f>
        <v>1927110.6764815184</v>
      </c>
      <c r="AI1143" s="1">
        <f>'Innlegging av opplysninger'!$C$13*(((X1143+Z1143+AC1143+AE1143)*Data!M1143)+(Z1143+AE1143)*(1-Data!M1143)*1.8/12+Y1143+AD1143+AA1143+AB1143+AF1143+AG1143)</f>
        <v>373921.84988701879</v>
      </c>
      <c r="AJ1143" s="1">
        <f>'Innlegging av opplysninger'!$C$13*((X1143+Z1143+AC1143+AE1143)*(1-Data!M1143)-(Z1143+AE1143)*(1-Data!M1143)*1.8/12)</f>
        <v>2263176.9705613749</v>
      </c>
      <c r="AK1143" s="83">
        <f t="shared" si="174"/>
        <v>18130000</v>
      </c>
      <c r="AL1143" s="83">
        <f t="shared" si="175"/>
        <v>3453000</v>
      </c>
      <c r="AM1143" s="83">
        <f t="shared" si="176"/>
        <v>21356000</v>
      </c>
    </row>
    <row r="1144" spans="1:39">
      <c r="A1144" t="str">
        <f t="shared" si="170"/>
        <v>3420Samferdsel og teknikk</v>
      </c>
      <c r="B1144" s="6" t="str">
        <f>Data!A1144</f>
        <v>3420</v>
      </c>
      <c r="C1144" s="7" t="str">
        <f>Data!B1144</f>
        <v>Elverum kommune</v>
      </c>
      <c r="D1144" s="7" t="str">
        <f>Data!C1144</f>
        <v>Samferdsel og teknikk</v>
      </c>
      <c r="E1144" s="1">
        <f>Data!D1144</f>
        <v>47.323999999999998</v>
      </c>
      <c r="F1144" s="1">
        <f>Data!E1144+Data!F1144</f>
        <v>47005.774730228492</v>
      </c>
      <c r="G1144" s="1">
        <f>Data!G1144</f>
        <v>78.584439185191442</v>
      </c>
      <c r="H1144" s="1">
        <f t="shared" si="171"/>
        <v>24267286.727272723</v>
      </c>
      <c r="I1144" s="1">
        <f t="shared" si="172"/>
        <v>40570.145454545447</v>
      </c>
      <c r="J1144" s="1">
        <f t="shared" si="173"/>
        <v>2916942.8247272721</v>
      </c>
      <c r="K1144" s="1">
        <f>'Innlegging av opplysninger'!$B$4*H1144</f>
        <v>3154747.274545454</v>
      </c>
      <c r="L1144" s="1"/>
      <c r="M1144" s="1">
        <f>'Innlegging av opplysninger'!$B$5*H1144</f>
        <v>3179014.5612727269</v>
      </c>
      <c r="N1144" s="1">
        <f>'Innlegging av opplysninger'!$B$5*I1144</f>
        <v>5314.6890545454535</v>
      </c>
      <c r="O1144" s="1">
        <f>'Innlegging av opplysninger'!$B$5*J1144</f>
        <v>382119.51003927266</v>
      </c>
      <c r="P1144" s="1">
        <f>'Innlegging av opplysninger'!$B$5*K1144</f>
        <v>413271.89296545449</v>
      </c>
      <c r="Q1144" s="1"/>
      <c r="R1144" s="1">
        <f>'Innlegging av opplysninger'!$C$11*SUM(H1144:Q1144)</f>
        <v>1305652.1697626156</v>
      </c>
      <c r="S1144" s="1">
        <f>'Innlegging av opplysninger'!$C$13*(((H1144+J1144+M1144+O1144)*Data!H1144)+(J1144+O1144)*(1-Data!H1144)*1.8/12+I1144+N1144+K1144+L1144+P1144+Q1144)</f>
        <v>233944.03198015835</v>
      </c>
      <c r="T1144" s="1">
        <f>'Innlegging av opplysninger'!$C$13*((H1144+J1144+M1144+O1144)*(1-Data!H1144)-(J1144+O1144)*(1-Data!H1144)*1.8/12)</f>
        <v>1552737.8845371052</v>
      </c>
      <c r="U1144" s="1">
        <f>Data!I1144</f>
        <v>14.942</v>
      </c>
      <c r="V1144" s="1">
        <f>Data!J1144+Data!K1144</f>
        <v>49795.87203854906</v>
      </c>
      <c r="W1144" s="1">
        <f>Data!L1144</f>
        <v>34.733636728684246</v>
      </c>
      <c r="X1144" s="1">
        <f t="shared" si="177"/>
        <v>8116908.2181818178</v>
      </c>
      <c r="Y1144" s="100">
        <f t="shared" si="178"/>
        <v>5661.7090909090903</v>
      </c>
      <c r="Z1144" s="100">
        <f t="shared" si="179"/>
        <v>1161527.4995999997</v>
      </c>
      <c r="AA1144" s="100">
        <f>'Innlegging av opplysninger'!$B$4*X1144</f>
        <v>1055198.0683636363</v>
      </c>
      <c r="AB1144" s="1"/>
      <c r="AC1144" s="1">
        <f>'Innlegging av opplysninger'!$B$5*X1144</f>
        <v>1063314.9765818182</v>
      </c>
      <c r="AD1144" s="1">
        <f>'Innlegging av opplysninger'!$B$5*Y1144</f>
        <v>741.68389090909091</v>
      </c>
      <c r="AE1144" s="1">
        <f>'Innlegging av opplysninger'!$B$5*Z1144</f>
        <v>152160.10244759999</v>
      </c>
      <c r="AF1144" s="1">
        <f>'Innlegging av opplysninger'!$B$5*AA1144</f>
        <v>138230.94695563635</v>
      </c>
      <c r="AG1144" s="1"/>
      <c r="AH1144" s="1">
        <f>'Innlegging av opplysninger'!$C$11*SUM(X1144:AG1144)</f>
        <v>444362.24179426837</v>
      </c>
      <c r="AI1144" s="1">
        <f>'Innlegging av opplysninger'!$C$13*(((X1144+Z1144+AC1144+AE1144)*Data!M1144)+(Z1144+AE1144)*(1-Data!M1144)*1.8/12+Y1144+AD1144+AA1144+AB1144+AF1144+AG1144)</f>
        <v>79125.224083469657</v>
      </c>
      <c r="AJ1144" s="1">
        <f>'Innlegging av opplysninger'!$C$13*((X1144+Z1144+AC1144+AE1144)*(1-Data!M1144)-(Z1144+AE1144)*(1-Data!M1144)*1.8/12)</f>
        <v>528949.42258237128</v>
      </c>
      <c r="AK1144" s="83">
        <f t="shared" si="174"/>
        <v>1750000</v>
      </c>
      <c r="AL1144" s="83">
        <f t="shared" si="175"/>
        <v>313000</v>
      </c>
      <c r="AM1144" s="83">
        <f t="shared" si="176"/>
        <v>2082000</v>
      </c>
    </row>
    <row r="1145" spans="1:39">
      <c r="A1145" t="str">
        <f t="shared" si="170"/>
        <v>3420Annet</v>
      </c>
      <c r="B1145" s="6" t="str">
        <f>Data!A1145</f>
        <v>3420</v>
      </c>
      <c r="C1145" s="7" t="str">
        <f>Data!B1145</f>
        <v>Elverum kommune</v>
      </c>
      <c r="D1145" s="7" t="str">
        <f>Data!C1145</f>
        <v>Annet</v>
      </c>
      <c r="E1145" s="1">
        <f>Data!D1145</f>
        <v>36.362499999999997</v>
      </c>
      <c r="F1145" s="1">
        <f>Data!E1145+Data!F1145</f>
        <v>45145.35331729117</v>
      </c>
      <c r="G1145" s="1">
        <f>Data!G1145</f>
        <v>472.82832588518386</v>
      </c>
      <c r="H1145" s="1">
        <f t="shared" si="171"/>
        <v>17908340.836363636</v>
      </c>
      <c r="I1145" s="1">
        <f t="shared" si="172"/>
        <v>187562.39999999994</v>
      </c>
      <c r="J1145" s="1">
        <f t="shared" si="173"/>
        <v>2171508.3883636361</v>
      </c>
      <c r="K1145" s="1">
        <f>'Innlegging av opplysninger'!$B$4*H1145</f>
        <v>2328084.3087272728</v>
      </c>
      <c r="L1145" s="1"/>
      <c r="M1145" s="1">
        <f>'Innlegging av opplysninger'!$B$5*H1145</f>
        <v>2345992.6495636366</v>
      </c>
      <c r="N1145" s="1">
        <f>'Innlegging av opplysninger'!$B$5*I1145</f>
        <v>24570.674399999993</v>
      </c>
      <c r="O1145" s="1">
        <f>'Innlegging av opplysninger'!$B$5*J1145</f>
        <v>284467.59887563635</v>
      </c>
      <c r="P1145" s="1">
        <f>'Innlegging av opplysninger'!$B$5*K1145</f>
        <v>304979.04444327275</v>
      </c>
      <c r="Q1145" s="1"/>
      <c r="R1145" s="1">
        <f>'Innlegging av opplysninger'!$C$11*SUM(H1145:Q1145)</f>
        <v>971109.22422800947</v>
      </c>
      <c r="S1145" s="1">
        <f>'Innlegging av opplysninger'!$C$13*(((H1145+J1145+M1145+O1145)*Data!H1145)+(J1145+O1145)*(1-Data!H1145)*1.8/12+I1145+N1145+K1145+L1145+P1145+Q1145)</f>
        <v>168441.69079797369</v>
      </c>
      <c r="T1145" s="1">
        <f>'Innlegging av opplysninger'!$C$13*((H1145+J1145+M1145+O1145)*(1-Data!H1145)-(J1145+O1145)*(1-Data!H1145)*1.8/12)</f>
        <v>1160444.6160403551</v>
      </c>
      <c r="U1145" s="1">
        <f>Data!I1145</f>
        <v>12.295400000000001</v>
      </c>
      <c r="V1145" s="1">
        <f>Data!J1145+Data!K1145</f>
        <v>47496.899789080999</v>
      </c>
      <c r="W1145" s="1">
        <f>Data!L1145</f>
        <v>323.7161865413081</v>
      </c>
      <c r="X1145" s="1">
        <f t="shared" si="177"/>
        <v>6370836.8909090897</v>
      </c>
      <c r="Y1145" s="100">
        <f t="shared" si="178"/>
        <v>43420.581818181818</v>
      </c>
      <c r="Z1145" s="100">
        <f t="shared" si="179"/>
        <v>917238.81859999977</v>
      </c>
      <c r="AA1145" s="100">
        <f>'Innlegging av opplysninger'!$B$4*X1145</f>
        <v>828208.79581818171</v>
      </c>
      <c r="AB1145" s="1"/>
      <c r="AC1145" s="1">
        <f>'Innlegging av opplysninger'!$B$5*X1145</f>
        <v>834579.63270909083</v>
      </c>
      <c r="AD1145" s="1">
        <f>'Innlegging av opplysninger'!$B$5*Y1145</f>
        <v>5688.0962181818186</v>
      </c>
      <c r="AE1145" s="1">
        <f>'Innlegging av opplysninger'!$B$5*Z1145</f>
        <v>120158.28523659997</v>
      </c>
      <c r="AF1145" s="1">
        <f>'Innlegging av opplysninger'!$B$5*AA1145</f>
        <v>108495.35225218181</v>
      </c>
      <c r="AG1145" s="1"/>
      <c r="AH1145" s="1">
        <f>'Innlegging av opplysninger'!$C$11*SUM(X1145:AG1145)</f>
        <v>350687.80523533735</v>
      </c>
      <c r="AI1145" s="1">
        <f>'Innlegging av opplysninger'!$C$13*(((X1145+Z1145+AC1145+AE1145)*Data!M1145)+(Z1145+AE1145)*(1-Data!M1145)*1.8/12+Y1145+AD1145+AA1145+AB1145+AF1145+AG1145)</f>
        <v>64582.982666693802</v>
      </c>
      <c r="AJ1145" s="1">
        <f>'Innlegging av opplysninger'!$C$13*((X1145+Z1145+AC1145+AE1145)*(1-Data!M1145)-(Z1145+AE1145)*(1-Data!M1145)*1.8/12)</f>
        <v>415305.5929185045</v>
      </c>
      <c r="AK1145" s="83">
        <f t="shared" si="174"/>
        <v>1322000</v>
      </c>
      <c r="AL1145" s="83">
        <f t="shared" si="175"/>
        <v>233000</v>
      </c>
      <c r="AM1145" s="83">
        <f t="shared" si="176"/>
        <v>1576000</v>
      </c>
    </row>
    <row r="1146" spans="1:39">
      <c r="A1146" t="str">
        <f t="shared" si="170"/>
        <v>3421Alle</v>
      </c>
      <c r="B1146" s="6" t="str">
        <f>Data!A1146</f>
        <v>3421</v>
      </c>
      <c r="C1146" s="7" t="str">
        <f>Data!B1146</f>
        <v>Trysil kommune</v>
      </c>
      <c r="D1146" s="7" t="str">
        <f>Data!C1146</f>
        <v>Alle</v>
      </c>
      <c r="E1146" s="1">
        <f>Data!D1146</f>
        <v>538.2154000000005</v>
      </c>
      <c r="F1146" s="1">
        <f>Data!E1146+Data!F1146</f>
        <v>45324.284832491438</v>
      </c>
      <c r="G1146" s="1">
        <f>Data!G1146</f>
        <v>444.55255275118429</v>
      </c>
      <c r="H1146" s="1">
        <f t="shared" si="171"/>
        <v>266118851.90000001</v>
      </c>
      <c r="I1146" s="1">
        <f t="shared" si="172"/>
        <v>2610163.9636363634</v>
      </c>
      <c r="J1146" s="1">
        <f t="shared" si="173"/>
        <v>32247481.903636362</v>
      </c>
      <c r="K1146" s="1">
        <f>'Innlegging av opplysninger'!$B$4*H1146</f>
        <v>34595450.747000001</v>
      </c>
      <c r="L1146" s="1"/>
      <c r="M1146" s="1">
        <f>'Innlegging av opplysninger'!$B$5*H1146</f>
        <v>34861569.598900005</v>
      </c>
      <c r="N1146" s="1">
        <f>'Innlegging av opplysninger'!$B$5*I1146</f>
        <v>341931.47923636361</v>
      </c>
      <c r="O1146" s="1">
        <f>'Innlegging av opplysninger'!$B$5*J1146</f>
        <v>4224420.1293763639</v>
      </c>
      <c r="P1146" s="1">
        <f>'Innlegging av opplysninger'!$B$5*K1146</f>
        <v>4532004.0478570005</v>
      </c>
      <c r="Q1146" s="1"/>
      <c r="R1146" s="1">
        <f>'Innlegging av opplysninger'!$C$11*SUM(H1146:Q1146)</f>
        <v>14422211.203246411</v>
      </c>
      <c r="S1146" s="1">
        <f>'Innlegging av opplysninger'!$C$13*(((H1146+J1146+M1146+O1146)*Data!H1146)+(J1146+O1146)*(1-Data!H1146)*1.8/12+I1146+N1146+K1146+L1146+P1146+Q1146)</f>
        <v>2594363.7094783047</v>
      </c>
      <c r="T1146" s="1">
        <f>'Innlegging av opplysninger'!$C$13*((H1146+J1146+M1146+O1146)*(1-Data!H1146)-(J1146+O1146)*(1-Data!H1146)*1.8/12)</f>
        <v>17141293.726543102</v>
      </c>
      <c r="U1146" s="1">
        <f>Data!I1146</f>
        <v>95.968199999999953</v>
      </c>
      <c r="V1146" s="1">
        <f>Data!J1146+Data!K1146</f>
        <v>46096.24126359915</v>
      </c>
      <c r="W1146" s="1">
        <f>Data!L1146</f>
        <v>639.57227498275506</v>
      </c>
      <c r="X1146" s="1">
        <f t="shared" si="177"/>
        <v>48259345.100000001</v>
      </c>
      <c r="Y1146" s="100">
        <f t="shared" si="178"/>
        <v>669584.72727272729</v>
      </c>
      <c r="Z1146" s="100">
        <f t="shared" si="179"/>
        <v>6996836.9652999993</v>
      </c>
      <c r="AA1146" s="100">
        <f>'Innlegging av opplysninger'!$B$4*X1146</f>
        <v>6273714.8630000008</v>
      </c>
      <c r="AB1146" s="1"/>
      <c r="AC1146" s="1">
        <f>'Innlegging av opplysninger'!$B$5*X1146</f>
        <v>6321974.2081000004</v>
      </c>
      <c r="AD1146" s="1">
        <f>'Innlegging av opplysninger'!$B$5*Y1146</f>
        <v>87715.599272727282</v>
      </c>
      <c r="AE1146" s="1">
        <f>'Innlegging av opplysninger'!$B$5*Z1146</f>
        <v>916585.64245429996</v>
      </c>
      <c r="AF1146" s="1">
        <f>'Innlegging av opplysninger'!$B$5*AA1146</f>
        <v>821856.64705300017</v>
      </c>
      <c r="AG1146" s="1"/>
      <c r="AH1146" s="1">
        <f>'Innlegging av opplysninger'!$C$11*SUM(X1146:AG1146)</f>
        <v>2673209.3225932047</v>
      </c>
      <c r="AI1146" s="1">
        <f>'Innlegging av opplysninger'!$C$13*(((X1146+Z1146+AC1146+AE1146)*Data!M1146)+(Z1146+AE1146)*(1-Data!M1146)*1.8/12+Y1146+AD1146+AA1146+AB1146+AF1146+AG1146)</f>
        <v>527940.07677860663</v>
      </c>
      <c r="AJ1146" s="1">
        <f>'Innlegging av opplysninger'!$C$13*((X1146+Z1146+AC1146+AE1146)*(1-Data!M1146)-(Z1146+AE1146)*(1-Data!M1146)*1.8/12)</f>
        <v>3130135.8383489363</v>
      </c>
      <c r="AK1146" s="83">
        <f t="shared" si="174"/>
        <v>17095000</v>
      </c>
      <c r="AL1146" s="83">
        <f t="shared" si="175"/>
        <v>3122000</v>
      </c>
      <c r="AM1146" s="83">
        <f t="shared" si="176"/>
        <v>20271000</v>
      </c>
    </row>
    <row r="1147" spans="1:39">
      <c r="A1147" t="str">
        <f t="shared" si="170"/>
        <v>3421Administrasjon</v>
      </c>
      <c r="B1147" s="6" t="str">
        <f>Data!A1147</f>
        <v>3421</v>
      </c>
      <c r="C1147" s="7" t="str">
        <f>Data!B1147</f>
        <v>Trysil kommune</v>
      </c>
      <c r="D1147" s="7" t="str">
        <f>Data!C1147</f>
        <v>Administrasjon</v>
      </c>
      <c r="E1147" s="1">
        <f>Data!D1147</f>
        <v>26.4</v>
      </c>
      <c r="F1147" s="1">
        <f>Data!E1147+Data!F1147</f>
        <v>48566.354166666657</v>
      </c>
      <c r="G1147" s="1">
        <f>Data!G1147</f>
        <v>0</v>
      </c>
      <c r="H1147" s="1">
        <f t="shared" si="171"/>
        <v>13987109.999999996</v>
      </c>
      <c r="I1147" s="1">
        <f t="shared" si="172"/>
        <v>0</v>
      </c>
      <c r="J1147" s="1">
        <f t="shared" si="173"/>
        <v>1678453.1999999995</v>
      </c>
      <c r="K1147" s="1">
        <f>'Innlegging av opplysninger'!$B$4*H1147</f>
        <v>1818324.2999999996</v>
      </c>
      <c r="L1147" s="1"/>
      <c r="M1147" s="1">
        <f>'Innlegging av opplysninger'!$B$5*H1147</f>
        <v>1832311.4099999997</v>
      </c>
      <c r="N1147" s="1">
        <f>'Innlegging av opplysninger'!$B$5*I1147</f>
        <v>0</v>
      </c>
      <c r="O1147" s="1">
        <f>'Innlegging av opplysninger'!$B$5*J1147</f>
        <v>219877.36919999993</v>
      </c>
      <c r="P1147" s="1">
        <f>'Innlegging av opplysninger'!$B$5*K1147</f>
        <v>238200.48329999996</v>
      </c>
      <c r="Q1147" s="1"/>
      <c r="R1147" s="1">
        <f>'Innlegging av opplysninger'!$C$11*SUM(H1147:Q1147)</f>
        <v>751422.5169749998</v>
      </c>
      <c r="S1147" s="1">
        <f>'Innlegging av opplysninger'!$C$13*(((H1147+J1147+M1147+O1147)*Data!H1147)+(J1147+O1147)*(1-Data!H1147)*1.8/12+I1147+N1147+K1147+L1147+P1147+Q1147)</f>
        <v>166388.55193186906</v>
      </c>
      <c r="T1147" s="1">
        <f>'Innlegging av opplysninger'!$C$13*((H1147+J1147+M1147+O1147)*(1-Data!H1147)-(J1147+O1147)*(1-Data!H1147)*1.8/12)</f>
        <v>861873.83971813065</v>
      </c>
      <c r="U1147" s="1">
        <f>Data!I1147</f>
        <v>9.7999999999999989</v>
      </c>
      <c r="V1147" s="1">
        <f>Data!J1147+Data!K1147</f>
        <v>53161.826530612248</v>
      </c>
      <c r="W1147" s="1">
        <f>Data!L1147</f>
        <v>0</v>
      </c>
      <c r="X1147" s="1">
        <f t="shared" si="177"/>
        <v>5683482.5454545449</v>
      </c>
      <c r="Y1147" s="100">
        <f t="shared" si="178"/>
        <v>0</v>
      </c>
      <c r="Z1147" s="100">
        <f t="shared" si="179"/>
        <v>812738.00399999984</v>
      </c>
      <c r="AA1147" s="100">
        <f>'Innlegging av opplysninger'!$B$4*X1147</f>
        <v>738852.73090909084</v>
      </c>
      <c r="AB1147" s="1"/>
      <c r="AC1147" s="1">
        <f>'Innlegging av opplysninger'!$B$5*X1147</f>
        <v>744536.21345454548</v>
      </c>
      <c r="AD1147" s="1">
        <f>'Innlegging av opplysninger'!$B$5*Y1147</f>
        <v>0</v>
      </c>
      <c r="AE1147" s="1">
        <f>'Innlegging av opplysninger'!$B$5*Z1147</f>
        <v>106468.67852399999</v>
      </c>
      <c r="AF1147" s="1">
        <f>'Innlegging av opplysninger'!$B$5*AA1147</f>
        <v>96789.7077490909</v>
      </c>
      <c r="AG1147" s="1"/>
      <c r="AH1147" s="1">
        <f>'Innlegging av opplysninger'!$C$11*SUM(X1147:AG1147)</f>
        <v>310948.97944346833</v>
      </c>
      <c r="AI1147" s="1">
        <f>'Innlegging av opplysninger'!$C$13*(((X1147+Z1147+AC1147+AE1147)*Data!M1147)+(Z1147+AE1147)*(1-Data!M1147)*1.8/12+Y1147+AD1147+AA1147+AB1147+AF1147+AG1147)</f>
        <v>94901.609347203907</v>
      </c>
      <c r="AJ1147" s="1">
        <f>'Innlegging av opplysninger'!$C$13*((X1147+Z1147+AC1147+AE1147)*(1-Data!M1147)-(Z1147+AE1147)*(1-Data!M1147)*1.8/12)</f>
        <v>330607.5204175422</v>
      </c>
      <c r="AK1147" s="83">
        <f t="shared" si="174"/>
        <v>1062000</v>
      </c>
      <c r="AL1147" s="83">
        <f t="shared" si="175"/>
        <v>261000</v>
      </c>
      <c r="AM1147" s="83">
        <f t="shared" si="176"/>
        <v>1192000</v>
      </c>
    </row>
    <row r="1148" spans="1:39">
      <c r="A1148" t="str">
        <f t="shared" si="170"/>
        <v>3421Undervisning</v>
      </c>
      <c r="B1148" s="6" t="str">
        <f>Data!A1148</f>
        <v>3421</v>
      </c>
      <c r="C1148" s="7" t="str">
        <f>Data!B1148</f>
        <v>Trysil kommune</v>
      </c>
      <c r="D1148" s="7" t="str">
        <f>Data!C1148</f>
        <v>Undervisning</v>
      </c>
      <c r="E1148" s="1">
        <f>Data!D1148</f>
        <v>118.07419999999999</v>
      </c>
      <c r="F1148" s="1">
        <f>Data!E1148+Data!F1148</f>
        <v>47138.236853041024</v>
      </c>
      <c r="G1148" s="1">
        <f>Data!G1148</f>
        <v>0</v>
      </c>
      <c r="H1148" s="1">
        <f t="shared" si="171"/>
        <v>60717922.972727299</v>
      </c>
      <c r="I1148" s="1">
        <f t="shared" si="172"/>
        <v>0</v>
      </c>
      <c r="J1148" s="1">
        <f t="shared" si="173"/>
        <v>7286150.7567272754</v>
      </c>
      <c r="K1148" s="1">
        <f>'Innlegging av opplysninger'!$B$4*H1148</f>
        <v>7893329.9864545492</v>
      </c>
      <c r="L1148" s="1"/>
      <c r="M1148" s="1">
        <f>'Innlegging av opplysninger'!$B$5*H1148</f>
        <v>7954047.9094272768</v>
      </c>
      <c r="N1148" s="1">
        <f>'Innlegging av opplysninger'!$B$5*I1148</f>
        <v>0</v>
      </c>
      <c r="O1148" s="1">
        <f>'Innlegging av opplysninger'!$B$5*J1148</f>
        <v>954485.74913127313</v>
      </c>
      <c r="P1148" s="1">
        <f>'Innlegging av opplysninger'!$B$5*K1148</f>
        <v>1034026.228225546</v>
      </c>
      <c r="Q1148" s="1"/>
      <c r="R1148" s="1">
        <f>'Innlegging av opplysninger'!$C$11*SUM(H1148:Q1148)</f>
        <v>3261918.6169023421</v>
      </c>
      <c r="S1148" s="1">
        <f>'Innlegging av opplysninger'!$C$13*(((H1148+J1148+M1148+O1148)*Data!H1148)+(J1148+O1148)*(1-Data!H1148)*1.8/12+I1148+N1148+K1148+L1148+P1148+Q1148)</f>
        <v>560391.12683153432</v>
      </c>
      <c r="T1148" s="1">
        <f>'Innlegging av opplysninger'!$C$13*((H1148+J1148+M1148+O1148)*(1-Data!H1148)-(J1148+O1148)*(1-Data!H1148)*1.8/12)</f>
        <v>3903286.9805085133</v>
      </c>
      <c r="U1148" s="1">
        <f>Data!I1148</f>
        <v>11.678000000000001</v>
      </c>
      <c r="V1148" s="1">
        <f>Data!J1148+Data!K1148</f>
        <v>45787.981674944342</v>
      </c>
      <c r="W1148" s="1">
        <f>Data!L1148</f>
        <v>0</v>
      </c>
      <c r="X1148" s="1">
        <f t="shared" si="177"/>
        <v>5833222.3636363642</v>
      </c>
      <c r="Y1148" s="100">
        <f t="shared" si="178"/>
        <v>0</v>
      </c>
      <c r="Z1148" s="100">
        <f t="shared" si="179"/>
        <v>834150.79800000007</v>
      </c>
      <c r="AA1148" s="100">
        <f>'Innlegging av opplysninger'!$B$4*X1148</f>
        <v>758318.90727272735</v>
      </c>
      <c r="AB1148" s="1"/>
      <c r="AC1148" s="1">
        <f>'Innlegging av opplysninger'!$B$5*X1148</f>
        <v>764152.12963636371</v>
      </c>
      <c r="AD1148" s="1">
        <f>'Innlegging av opplysninger'!$B$5*Y1148</f>
        <v>0</v>
      </c>
      <c r="AE1148" s="1">
        <f>'Innlegging av opplysninger'!$B$5*Z1148</f>
        <v>109273.75453800001</v>
      </c>
      <c r="AF1148" s="1">
        <f>'Innlegging av opplysninger'!$B$5*AA1148</f>
        <v>99339.776852727286</v>
      </c>
      <c r="AG1148" s="1"/>
      <c r="AH1148" s="1">
        <f>'Innlegging av opplysninger'!$C$11*SUM(X1148:AG1148)</f>
        <v>319141.39373757492</v>
      </c>
      <c r="AI1148" s="1">
        <f>'Innlegging av opplysninger'!$C$13*(((X1148+Z1148+AC1148+AE1148)*Data!M1148)+(Z1148+AE1148)*(1-Data!M1148)*1.8/12+Y1148+AD1148+AA1148+AB1148+AF1148+AG1148)</f>
        <v>54423.769543598952</v>
      </c>
      <c r="AJ1148" s="1">
        <f>'Innlegging av opplysninger'!$C$13*((X1148+Z1148+AC1148+AE1148)*(1-Data!M1148)-(Z1148+AE1148)*(1-Data!M1148)*1.8/12)</f>
        <v>382296.03241308255</v>
      </c>
      <c r="AK1148" s="83">
        <f t="shared" si="174"/>
        <v>3581000</v>
      </c>
      <c r="AL1148" s="83">
        <f t="shared" si="175"/>
        <v>615000</v>
      </c>
      <c r="AM1148" s="83">
        <f t="shared" si="176"/>
        <v>4286000</v>
      </c>
    </row>
    <row r="1149" spans="1:39">
      <c r="A1149" t="str">
        <f t="shared" si="170"/>
        <v>3421Barnehager</v>
      </c>
      <c r="B1149" s="6" t="str">
        <f>Data!A1149</f>
        <v>3421</v>
      </c>
      <c r="C1149" s="7" t="str">
        <f>Data!B1149</f>
        <v>Trysil kommune</v>
      </c>
      <c r="D1149" s="7" t="str">
        <f>Data!C1149</f>
        <v>Barnehager</v>
      </c>
      <c r="E1149" s="1">
        <f>Data!D1149</f>
        <v>44.750799999999998</v>
      </c>
      <c r="F1149" s="1">
        <f>Data!E1149+Data!F1149</f>
        <v>42285.338139206455</v>
      </c>
      <c r="G1149" s="1">
        <f>Data!G1149</f>
        <v>14.168461792861804</v>
      </c>
      <c r="H1149" s="1">
        <f t="shared" si="171"/>
        <v>20643302.290909089</v>
      </c>
      <c r="I1149" s="1">
        <f t="shared" si="172"/>
        <v>6916.9090909090901</v>
      </c>
      <c r="J1149" s="1">
        <f t="shared" si="173"/>
        <v>2478026.304</v>
      </c>
      <c r="K1149" s="1">
        <f>'Innlegging av opplysninger'!$B$4*H1149</f>
        <v>2683629.2978181816</v>
      </c>
      <c r="L1149" s="1"/>
      <c r="M1149" s="1">
        <f>'Innlegging av opplysninger'!$B$5*H1149</f>
        <v>2704272.6001090906</v>
      </c>
      <c r="N1149" s="1">
        <f>'Innlegging av opplysninger'!$B$5*I1149</f>
        <v>906.11509090909078</v>
      </c>
      <c r="O1149" s="1">
        <f>'Innlegging av opplysninger'!$B$5*J1149</f>
        <v>324621.44582399999</v>
      </c>
      <c r="P1149" s="1">
        <f>'Innlegging av opplysninger'!$B$5*K1149</f>
        <v>351555.4380141818</v>
      </c>
      <c r="Q1149" s="1"/>
      <c r="R1149" s="1">
        <f>'Innlegging av opplysninger'!$C$11*SUM(H1149:Q1149)</f>
        <v>1109342.7552325418</v>
      </c>
      <c r="S1149" s="1">
        <f>'Innlegging av opplysninger'!$C$13*(((H1149+J1149+M1149+O1149)*Data!H1149)+(J1149+O1149)*(1-Data!H1149)*1.8/12+I1149+N1149+K1149+L1149+P1149+Q1149)</f>
        <v>181380.11439980296</v>
      </c>
      <c r="T1149" s="1">
        <f>'Innlegging av opplysninger'!$C$13*((H1149+J1149+M1149+O1149)*(1-Data!H1149)-(J1149+O1149)*(1-Data!H1149)*1.8/12)</f>
        <v>1336667.8664447276</v>
      </c>
      <c r="U1149" s="1">
        <f>Data!I1149</f>
        <v>5.8599999999999994</v>
      </c>
      <c r="V1149" s="1">
        <f>Data!J1149+Data!K1149</f>
        <v>42460.125142207056</v>
      </c>
      <c r="W1149" s="1">
        <f>Data!L1149</f>
        <v>0</v>
      </c>
      <c r="X1149" s="1">
        <f t="shared" si="177"/>
        <v>2714359.9999999995</v>
      </c>
      <c r="Y1149" s="100">
        <f t="shared" si="178"/>
        <v>0</v>
      </c>
      <c r="Z1149" s="100">
        <f t="shared" si="179"/>
        <v>388153.47999999992</v>
      </c>
      <c r="AA1149" s="100">
        <f>'Innlegging av opplysninger'!$B$4*X1149</f>
        <v>352866.79999999993</v>
      </c>
      <c r="AB1149" s="1"/>
      <c r="AC1149" s="1">
        <f>'Innlegging av opplysninger'!$B$5*X1149</f>
        <v>355581.16</v>
      </c>
      <c r="AD1149" s="1">
        <f>'Innlegging av opplysninger'!$B$5*Y1149</f>
        <v>0</v>
      </c>
      <c r="AE1149" s="1">
        <f>'Innlegging av opplysninger'!$B$5*Z1149</f>
        <v>50848.105879999996</v>
      </c>
      <c r="AF1149" s="1">
        <f>'Innlegging av opplysninger'!$B$5*AA1149</f>
        <v>46225.55079999999</v>
      </c>
      <c r="AG1149" s="1"/>
      <c r="AH1149" s="1">
        <f>'Innlegging av opplysninger'!$C$11*SUM(X1149:AG1149)</f>
        <v>148505.33367383998</v>
      </c>
      <c r="AI1149" s="1">
        <f>'Innlegging av opplysninger'!$C$13*(((X1149+Z1149+AC1149+AE1149)*Data!M1149)+(Z1149+AE1149)*(1-Data!M1149)*1.8/12+Y1149+AD1149+AA1149+AB1149+AF1149+AG1149)</f>
        <v>24177.014611463994</v>
      </c>
      <c r="AJ1149" s="1">
        <f>'Innlegging av opplysninger'!$C$13*((X1149+Z1149+AC1149+AE1149)*(1-Data!M1149)-(Z1149+AE1149)*(1-Data!M1149)*1.8/12)</f>
        <v>179040.81041589598</v>
      </c>
      <c r="AK1149" s="83">
        <f t="shared" si="174"/>
        <v>1258000</v>
      </c>
      <c r="AL1149" s="83">
        <f t="shared" si="175"/>
        <v>206000</v>
      </c>
      <c r="AM1149" s="83">
        <f t="shared" si="176"/>
        <v>1516000</v>
      </c>
    </row>
    <row r="1150" spans="1:39">
      <c r="A1150" t="str">
        <f t="shared" si="170"/>
        <v>3421Helse/pleie/omsorg</v>
      </c>
      <c r="B1150" s="6" t="str">
        <f>Data!A1150</f>
        <v>3421</v>
      </c>
      <c r="C1150" s="7" t="str">
        <f>Data!B1150</f>
        <v>Trysil kommune</v>
      </c>
      <c r="D1150" s="7" t="str">
        <f>Data!C1150</f>
        <v>Helse/pleie/omsorg</v>
      </c>
      <c r="E1150" s="1">
        <f>Data!D1150</f>
        <v>281.88110000000023</v>
      </c>
      <c r="F1150" s="1">
        <f>Data!E1150+Data!F1150</f>
        <v>44295.671809851687</v>
      </c>
      <c r="G1150" s="1">
        <f>Data!G1150</f>
        <v>841.02545363984939</v>
      </c>
      <c r="H1150" s="1">
        <f t="shared" si="171"/>
        <v>136212138.49090901</v>
      </c>
      <c r="I1150" s="1">
        <f t="shared" si="172"/>
        <v>2586209.2363636354</v>
      </c>
      <c r="J1150" s="1">
        <f t="shared" si="173"/>
        <v>16655801.727272719</v>
      </c>
      <c r="K1150" s="1">
        <f>'Innlegging av opplysninger'!$B$4*H1150</f>
        <v>17707578.003818173</v>
      </c>
      <c r="L1150" s="1"/>
      <c r="M1150" s="1">
        <f>'Innlegging av opplysninger'!$B$5*H1150</f>
        <v>17843790.142309081</v>
      </c>
      <c r="N1150" s="1">
        <f>'Innlegging av opplysninger'!$B$5*I1150</f>
        <v>338793.40996363625</v>
      </c>
      <c r="O1150" s="1">
        <f>'Innlegging av opplysninger'!$B$5*J1150</f>
        <v>2181910.0262727262</v>
      </c>
      <c r="P1150" s="1">
        <f>'Innlegging av opplysninger'!$B$5*K1150</f>
        <v>2319692.7185001806</v>
      </c>
      <c r="Q1150" s="1"/>
      <c r="R1150" s="1">
        <f>'Innlegging av opplysninger'!$C$11*SUM(H1150:Q1150)</f>
        <v>7442144.7227055477</v>
      </c>
      <c r="S1150" s="1">
        <f>'Innlegging av opplysninger'!$C$13*(((H1150+J1150+M1150+O1150)*Data!H1150)+(J1150+O1150)*(1-Data!H1150)*1.8/12+I1150+N1150+K1150+L1150+P1150+Q1150)</f>
        <v>1355474.2357369764</v>
      </c>
      <c r="T1150" s="1">
        <f>'Innlegging av opplysninger'!$C$13*((H1150+J1150+M1150+O1150)*(1-Data!H1150)-(J1150+O1150)*(1-Data!H1150)*1.8/12)</f>
        <v>8828513.2795442976</v>
      </c>
      <c r="U1150" s="1">
        <f>Data!I1150</f>
        <v>59.853300000000004</v>
      </c>
      <c r="V1150" s="1">
        <f>Data!J1150+Data!K1150</f>
        <v>45247.89074565089</v>
      </c>
      <c r="W1150" s="1">
        <f>Data!L1150</f>
        <v>1025.4839749855062</v>
      </c>
      <c r="X1150" s="1">
        <f t="shared" si="177"/>
        <v>29544388.136363633</v>
      </c>
      <c r="Y1150" s="100">
        <f t="shared" si="178"/>
        <v>669584.72727272729</v>
      </c>
      <c r="Z1150" s="100">
        <f t="shared" si="179"/>
        <v>4320598.1194999991</v>
      </c>
      <c r="AA1150" s="100">
        <f>'Innlegging av opplysninger'!$B$4*X1150</f>
        <v>3840770.4577272725</v>
      </c>
      <c r="AB1150" s="1"/>
      <c r="AC1150" s="1">
        <f>'Innlegging av opplysninger'!$B$5*X1150</f>
        <v>3870314.8458636361</v>
      </c>
      <c r="AD1150" s="1">
        <f>'Innlegging av opplysninger'!$B$5*Y1150</f>
        <v>87715.599272727282</v>
      </c>
      <c r="AE1150" s="1">
        <f>'Innlegging av opplysninger'!$B$5*Z1150</f>
        <v>565998.35365449986</v>
      </c>
      <c r="AF1150" s="1">
        <f>'Innlegging av opplysninger'!$B$5*AA1150</f>
        <v>503140.9299622727</v>
      </c>
      <c r="AG1150" s="1"/>
      <c r="AH1150" s="1">
        <f>'Innlegging av opplysninger'!$C$11*SUM(X1150:AG1150)</f>
        <v>1649295.4244454368</v>
      </c>
      <c r="AI1150" s="1">
        <f>'Innlegging av opplysninger'!$C$13*(((X1150+Z1150+AC1150+AE1150)*Data!M1150)+(Z1150+AE1150)*(1-Data!M1150)*1.8/12+Y1150+AD1150+AA1150+AB1150+AF1150+AG1150)</f>
        <v>312267.22099606815</v>
      </c>
      <c r="AJ1150" s="1">
        <f>'Innlegging av opplysninger'!$C$13*((X1150+Z1150+AC1150+AE1150)*(1-Data!M1150)-(Z1150+AE1150)*(1-Data!M1150)*1.8/12)</f>
        <v>1944663.359824003</v>
      </c>
      <c r="AK1150" s="83">
        <f t="shared" si="174"/>
        <v>9091000</v>
      </c>
      <c r="AL1150" s="83">
        <f t="shared" si="175"/>
        <v>1668000</v>
      </c>
      <c r="AM1150" s="83">
        <f t="shared" si="176"/>
        <v>10773000</v>
      </c>
    </row>
    <row r="1151" spans="1:39">
      <c r="A1151" t="str">
        <f t="shared" si="170"/>
        <v>3421Samferdsel og teknikk</v>
      </c>
      <c r="B1151" s="6" t="str">
        <f>Data!A1151</f>
        <v>3421</v>
      </c>
      <c r="C1151" s="7" t="str">
        <f>Data!B1151</f>
        <v>Trysil kommune</v>
      </c>
      <c r="D1151" s="7" t="str">
        <f>Data!C1151</f>
        <v>Samferdsel og teknikk</v>
      </c>
      <c r="E1151" s="1">
        <f>Data!D1151</f>
        <v>26.3</v>
      </c>
      <c r="F1151" s="1">
        <f>Data!E1151+Data!F1151</f>
        <v>47194.144486692014</v>
      </c>
      <c r="G1151" s="1">
        <f>Data!G1151</f>
        <v>0</v>
      </c>
      <c r="H1151" s="1">
        <f t="shared" si="171"/>
        <v>13540429.09090909</v>
      </c>
      <c r="I1151" s="1">
        <f t="shared" si="172"/>
        <v>0</v>
      </c>
      <c r="J1151" s="1">
        <f t="shared" si="173"/>
        <v>1624851.4909090907</v>
      </c>
      <c r="K1151" s="1">
        <f>'Innlegging av opplysninger'!$B$4*H1151</f>
        <v>1760255.7818181817</v>
      </c>
      <c r="L1151" s="1"/>
      <c r="M1151" s="1">
        <f>'Innlegging av opplysninger'!$B$5*H1151</f>
        <v>1773796.2109090909</v>
      </c>
      <c r="N1151" s="1">
        <f>'Innlegging av opplysninger'!$B$5*I1151</f>
        <v>0</v>
      </c>
      <c r="O1151" s="1">
        <f>'Innlegging av opplysninger'!$B$5*J1151</f>
        <v>212855.5453090909</v>
      </c>
      <c r="P1151" s="1">
        <f>'Innlegging av opplysninger'!$B$5*K1151</f>
        <v>230593.50741818181</v>
      </c>
      <c r="Q1151" s="1"/>
      <c r="R1151" s="1">
        <f>'Innlegging av opplysninger'!$C$11*SUM(H1151:Q1151)</f>
        <v>727425.70183636353</v>
      </c>
      <c r="S1151" s="1">
        <f>'Innlegging av opplysninger'!$C$13*(((H1151+J1151+M1151+O1151)*Data!H1151)+(J1151+O1151)*(1-Data!H1151)*1.8/12+I1151+N1151+K1151+L1151+P1151+Q1151)</f>
        <v>128780.43365899635</v>
      </c>
      <c r="T1151" s="1">
        <f>'Innlegging av opplysninger'!$C$13*((H1151+J1151+M1151+O1151)*(1-Data!H1151)-(J1151+O1151)*(1-Data!H1151)*1.8/12)</f>
        <v>866644.21095918515</v>
      </c>
      <c r="U1151" s="1">
        <f>Data!I1151</f>
        <v>6.9768999999999997</v>
      </c>
      <c r="V1151" s="1">
        <f>Data!J1151+Data!K1151</f>
        <v>45937.322449798616</v>
      </c>
      <c r="W1151" s="1">
        <f>Data!L1151</f>
        <v>0</v>
      </c>
      <c r="X1151" s="1">
        <f t="shared" si="177"/>
        <v>3496364.7818181808</v>
      </c>
      <c r="Y1151" s="100">
        <f t="shared" si="178"/>
        <v>0</v>
      </c>
      <c r="Z1151" s="100">
        <f t="shared" si="179"/>
        <v>499980.16379999981</v>
      </c>
      <c r="AA1151" s="100">
        <f>'Innlegging av opplysninger'!$B$4*X1151</f>
        <v>454527.42163636355</v>
      </c>
      <c r="AB1151" s="1"/>
      <c r="AC1151" s="1">
        <f>'Innlegging av opplysninger'!$B$5*X1151</f>
        <v>458023.78641818173</v>
      </c>
      <c r="AD1151" s="1">
        <f>'Innlegging av opplysninger'!$B$5*Y1151</f>
        <v>0</v>
      </c>
      <c r="AE1151" s="1">
        <f>'Innlegging av opplysninger'!$B$5*Z1151</f>
        <v>65497.401457799977</v>
      </c>
      <c r="AF1151" s="1">
        <f>'Innlegging av opplysninger'!$B$5*AA1151</f>
        <v>59543.092234363627</v>
      </c>
      <c r="AG1151" s="1"/>
      <c r="AH1151" s="1">
        <f>'Innlegging av opplysninger'!$C$11*SUM(X1151:AG1151)</f>
        <v>191289.59259986578</v>
      </c>
      <c r="AI1151" s="1">
        <f>'Innlegging av opplysninger'!$C$13*(((X1151+Z1151+AC1151+AE1151)*Data!M1151)+(Z1151+AE1151)*(1-Data!M1151)*1.8/12+Y1151+AD1151+AA1151+AB1151+AF1151+AG1151)</f>
        <v>33309.377286840288</v>
      </c>
      <c r="AJ1151" s="1">
        <f>'Innlegging av opplysninger'!$C$13*((X1151+Z1151+AC1151+AE1151)*(1-Data!M1151)-(Z1151+AE1151)*(1-Data!M1151)*1.8/12)</f>
        <v>228455.32837613393</v>
      </c>
      <c r="AK1151" s="83">
        <f t="shared" si="174"/>
        <v>919000</v>
      </c>
      <c r="AL1151" s="83">
        <f t="shared" si="175"/>
        <v>162000</v>
      </c>
      <c r="AM1151" s="83">
        <f t="shared" si="176"/>
        <v>1095000</v>
      </c>
    </row>
    <row r="1152" spans="1:39">
      <c r="A1152" t="str">
        <f t="shared" si="170"/>
        <v>3421Annet</v>
      </c>
      <c r="B1152" s="6" t="str">
        <f>Data!A1152</f>
        <v>3421</v>
      </c>
      <c r="C1152" s="7" t="str">
        <f>Data!B1152</f>
        <v>Trysil kommune</v>
      </c>
      <c r="D1152" s="7" t="str">
        <f>Data!C1152</f>
        <v>Annet</v>
      </c>
      <c r="E1152" s="1">
        <f>Data!D1152</f>
        <v>40.8093</v>
      </c>
      <c r="F1152" s="1">
        <f>Data!E1152+Data!F1152</f>
        <v>47210.937947967737</v>
      </c>
      <c r="G1152" s="1">
        <f>Data!G1152</f>
        <v>38.27068829899067</v>
      </c>
      <c r="H1152" s="1">
        <f t="shared" si="171"/>
        <v>21017949.054545451</v>
      </c>
      <c r="I1152" s="1">
        <f t="shared" si="172"/>
        <v>17037.81818181818</v>
      </c>
      <c r="J1152" s="1">
        <f t="shared" si="173"/>
        <v>2524198.4247272718</v>
      </c>
      <c r="K1152" s="1">
        <f>'Innlegging av opplysninger'!$B$4*H1152</f>
        <v>2732333.3770909086</v>
      </c>
      <c r="L1152" s="1"/>
      <c r="M1152" s="1">
        <f>'Innlegging av opplysninger'!$B$5*H1152</f>
        <v>2753351.3261454543</v>
      </c>
      <c r="N1152" s="1">
        <f>'Innlegging av opplysninger'!$B$5*I1152</f>
        <v>2231.9541818181815</v>
      </c>
      <c r="O1152" s="1">
        <f>'Innlegging av opplysninger'!$B$5*J1152</f>
        <v>330669.99363927264</v>
      </c>
      <c r="P1152" s="1">
        <f>'Innlegging av opplysninger'!$B$5*K1152</f>
        <v>357935.67239890905</v>
      </c>
      <c r="Q1152" s="1"/>
      <c r="R1152" s="1">
        <f>'Innlegging av opplysninger'!$C$11*SUM(H1152:Q1152)</f>
        <v>1129956.8895946143</v>
      </c>
      <c r="S1152" s="1">
        <f>'Innlegging av opplysninger'!$C$13*(((H1152+J1152+M1152+O1152)*Data!H1152)+(J1152+O1152)*(1-Data!H1152)*1.8/12+I1152+N1152+K1152+L1152+P1152+Q1152)</f>
        <v>201866.55649099292</v>
      </c>
      <c r="T1152" s="1">
        <f>'Innlegging av opplysninger'!$C$13*((H1152+J1152+M1152+O1152)*(1-Data!H1152)-(J1152+O1152)*(1-Data!H1152)*1.8/12)</f>
        <v>1344390.2397963742</v>
      </c>
      <c r="U1152" s="1">
        <f>Data!I1152</f>
        <v>1.8</v>
      </c>
      <c r="V1152" s="1">
        <f>Data!J1152+Data!K1152</f>
        <v>50290.740740740745</v>
      </c>
      <c r="W1152" s="1">
        <f>Data!L1152</f>
        <v>0</v>
      </c>
      <c r="X1152" s="1">
        <f t="shared" si="177"/>
        <v>987527.27272727271</v>
      </c>
      <c r="Y1152" s="100">
        <f t="shared" si="178"/>
        <v>0</v>
      </c>
      <c r="Z1152" s="100">
        <f t="shared" si="179"/>
        <v>141216.4</v>
      </c>
      <c r="AA1152" s="100">
        <f>'Innlegging av opplysninger'!$B$4*X1152</f>
        <v>128378.54545454546</v>
      </c>
      <c r="AB1152" s="1"/>
      <c r="AC1152" s="1">
        <f>'Innlegging av opplysninger'!$B$5*X1152</f>
        <v>129366.07272727272</v>
      </c>
      <c r="AD1152" s="1">
        <f>'Innlegging av opplysninger'!$B$5*Y1152</f>
        <v>0</v>
      </c>
      <c r="AE1152" s="1">
        <f>'Innlegging av opplysninger'!$B$5*Z1152</f>
        <v>18499.348399999999</v>
      </c>
      <c r="AF1152" s="1">
        <f>'Innlegging av opplysninger'!$B$5*AA1152</f>
        <v>16817.589454545454</v>
      </c>
      <c r="AG1152" s="1"/>
      <c r="AH1152" s="1">
        <f>'Innlegging av opplysninger'!$C$11*SUM(X1152:AG1152)</f>
        <v>54028.598693018175</v>
      </c>
      <c r="AI1152" s="1">
        <f>'Innlegging av opplysninger'!$C$13*(((X1152+Z1152+AC1152+AE1152)*Data!M1152)+(Z1152+AE1152)*(1-Data!M1152)*1.8/12+Y1152+AD1152+AA1152+AB1152+AF1152+AG1152)</f>
        <v>8795.9818527927273</v>
      </c>
      <c r="AJ1152" s="1">
        <f>'Innlegging av opplysninger'!$C$13*((X1152+Z1152+AC1152+AE1152)*(1-Data!M1152)-(Z1152+AE1152)*(1-Data!M1152)*1.8/12)</f>
        <v>65137.890042916355</v>
      </c>
      <c r="AK1152" s="83">
        <f t="shared" si="174"/>
        <v>1184000</v>
      </c>
      <c r="AL1152" s="83">
        <f t="shared" si="175"/>
        <v>211000</v>
      </c>
      <c r="AM1152" s="83">
        <f t="shared" si="176"/>
        <v>1410000</v>
      </c>
    </row>
    <row r="1153" spans="1:39">
      <c r="A1153" t="str">
        <f t="shared" si="170"/>
        <v>3422Alle</v>
      </c>
      <c r="B1153" s="6" t="str">
        <f>Data!A1153</f>
        <v>3422</v>
      </c>
      <c r="C1153" s="7" t="str">
        <f>Data!B1153</f>
        <v>Åmot kommune</v>
      </c>
      <c r="D1153" s="7" t="str">
        <f>Data!C1153</f>
        <v>Alle</v>
      </c>
      <c r="E1153" s="1">
        <f>Data!D1153</f>
        <v>280.24300000000005</v>
      </c>
      <c r="F1153" s="1">
        <f>Data!E1153+Data!F1153</f>
        <v>46174.886195194893</v>
      </c>
      <c r="G1153" s="1">
        <f>Data!G1153</f>
        <v>498.71889752821642</v>
      </c>
      <c r="H1153" s="1">
        <f t="shared" si="171"/>
        <v>141165694.16727278</v>
      </c>
      <c r="I1153" s="1">
        <f t="shared" si="172"/>
        <v>1524681.5999999996</v>
      </c>
      <c r="J1153" s="1">
        <f t="shared" si="173"/>
        <v>17122845.092072733</v>
      </c>
      <c r="K1153" s="1">
        <f>'Innlegging av opplysninger'!$B$4*H1153</f>
        <v>18351540.241745461</v>
      </c>
      <c r="L1153" s="1"/>
      <c r="M1153" s="1">
        <f>'Innlegging av opplysninger'!$B$5*H1153</f>
        <v>18492705.935912736</v>
      </c>
      <c r="N1153" s="1">
        <f>'Innlegging av opplysninger'!$B$5*I1153</f>
        <v>199733.28959999996</v>
      </c>
      <c r="O1153" s="1">
        <f>'Innlegging av opplysninger'!$B$5*J1153</f>
        <v>2243092.7070615282</v>
      </c>
      <c r="P1153" s="1">
        <f>'Innlegging av opplysninger'!$B$5*K1153</f>
        <v>2404051.7716686553</v>
      </c>
      <c r="Q1153" s="1"/>
      <c r="R1153" s="1">
        <f>'Innlegging av opplysninger'!$C$11*SUM(H1153:Q1153)</f>
        <v>7657165.1026026877</v>
      </c>
      <c r="S1153" s="1">
        <f>'Innlegging av opplysninger'!$C$13*(((H1153+J1153+M1153+O1153)*Data!H1153)+(J1153+O1153)*(1-Data!H1153)*1.8/12+I1153+N1153+K1153+L1153+P1153+Q1153)</f>
        <v>1521123.5370344091</v>
      </c>
      <c r="T1153" s="1">
        <f>'Innlegging av opplysninger'!$C$13*((H1153+J1153+M1153+O1153)*(1-Data!H1153)-(J1153+O1153)*(1-Data!H1153)*1.8/12)</f>
        <v>8957102.3928429522</v>
      </c>
      <c r="U1153" s="1">
        <f>Data!I1153</f>
        <v>40.862900000000003</v>
      </c>
      <c r="V1153" s="1">
        <f>Data!J1153+Data!K1153</f>
        <v>47095.440721697836</v>
      </c>
      <c r="W1153" s="1">
        <f>Data!L1153</f>
        <v>782.26435226085266</v>
      </c>
      <c r="X1153" s="1">
        <f t="shared" si="177"/>
        <v>20994068.559999999</v>
      </c>
      <c r="Y1153" s="100">
        <f t="shared" si="178"/>
        <v>348715.52727272722</v>
      </c>
      <c r="Z1153" s="100">
        <f t="shared" si="179"/>
        <v>3052018.1244799998</v>
      </c>
      <c r="AA1153" s="100">
        <f>'Innlegging av opplysninger'!$B$4*X1153</f>
        <v>2729228.9128</v>
      </c>
      <c r="AB1153" s="1"/>
      <c r="AC1153" s="1">
        <f>'Innlegging av opplysninger'!$B$5*X1153</f>
        <v>2750222.9813600001</v>
      </c>
      <c r="AD1153" s="1">
        <f>'Innlegging av opplysninger'!$B$5*Y1153</f>
        <v>45681.734072727268</v>
      </c>
      <c r="AE1153" s="1">
        <f>'Innlegging av opplysninger'!$B$5*Z1153</f>
        <v>399814.37430688</v>
      </c>
      <c r="AF1153" s="1">
        <f>'Innlegging av opplysninger'!$B$5*AA1153</f>
        <v>357528.98757680005</v>
      </c>
      <c r="AG1153" s="1"/>
      <c r="AH1153" s="1">
        <f>'Innlegging av opplysninger'!$C$11*SUM(X1153:AG1153)</f>
        <v>1165736.6096710272</v>
      </c>
      <c r="AI1153" s="1">
        <f>'Innlegging av opplysninger'!$C$13*(((X1153+Z1153+AC1153+AE1153)*Data!M1153)+(Z1153+AE1153)*(1-Data!M1153)*1.8/12+Y1153+AD1153+AA1153+AB1153+AF1153+AG1153)</f>
        <v>253868.90122872818</v>
      </c>
      <c r="AJ1153" s="1">
        <f>'Innlegging av opplysninger'!$C$13*((X1153+Z1153+AC1153+AE1153)*(1-Data!M1153)-(Z1153+AE1153)*(1-Data!M1153)*1.8/12)</f>
        <v>1341349.6172684666</v>
      </c>
      <c r="AK1153" s="83">
        <f t="shared" si="174"/>
        <v>8823000</v>
      </c>
      <c r="AL1153" s="83">
        <f t="shared" si="175"/>
        <v>1775000</v>
      </c>
      <c r="AM1153" s="83">
        <f t="shared" si="176"/>
        <v>10298000</v>
      </c>
    </row>
    <row r="1154" spans="1:39">
      <c r="A1154" t="str">
        <f t="shared" si="170"/>
        <v>3422Administrasjon</v>
      </c>
      <c r="B1154" s="6" t="str">
        <f>Data!A1154</f>
        <v>3422</v>
      </c>
      <c r="C1154" s="7" t="str">
        <f>Data!B1154</f>
        <v>Åmot kommune</v>
      </c>
      <c r="D1154" s="7" t="str">
        <f>Data!C1154</f>
        <v>Administrasjon</v>
      </c>
      <c r="E1154" s="1">
        <f>Data!D1154</f>
        <v>18.587699999999998</v>
      </c>
      <c r="F1154" s="1">
        <f>Data!E1154+Data!F1154</f>
        <v>53670.082949118689</v>
      </c>
      <c r="G1154" s="1">
        <f>Data!G1154</f>
        <v>0</v>
      </c>
      <c r="H1154" s="1">
        <f t="shared" si="171"/>
        <v>10882946.19090909</v>
      </c>
      <c r="I1154" s="1">
        <f t="shared" si="172"/>
        <v>0</v>
      </c>
      <c r="J1154" s="1">
        <f t="shared" si="173"/>
        <v>1305953.5429090906</v>
      </c>
      <c r="K1154" s="1">
        <f>'Innlegging av opplysninger'!$B$4*H1154</f>
        <v>1414783.0048181817</v>
      </c>
      <c r="L1154" s="1"/>
      <c r="M1154" s="1">
        <f>'Innlegging av opplysninger'!$B$5*H1154</f>
        <v>1425665.9510090908</v>
      </c>
      <c r="N1154" s="1">
        <f>'Innlegging av opplysninger'!$B$5*I1154</f>
        <v>0</v>
      </c>
      <c r="O1154" s="1">
        <f>'Innlegging av opplysninger'!$B$5*J1154</f>
        <v>171079.91412109087</v>
      </c>
      <c r="P1154" s="1">
        <f>'Innlegging av opplysninger'!$B$5*K1154</f>
        <v>185336.57363118182</v>
      </c>
      <c r="Q1154" s="1"/>
      <c r="R1154" s="1">
        <f>'Innlegging av opplysninger'!$C$11*SUM(H1154:Q1154)</f>
        <v>584659.07674111368</v>
      </c>
      <c r="S1154" s="1">
        <f>'Innlegging av opplysninger'!$C$13*(((H1154+J1154+M1154+O1154)*Data!H1154)+(J1154+O1154)*(1-Data!H1154)*1.8/12+I1154+N1154+K1154+L1154+P1154+Q1154)</f>
        <v>177296.7169284423</v>
      </c>
      <c r="T1154" s="1">
        <f>'Innlegging av opplysninger'!$C$13*((H1154+J1154+M1154+O1154)*(1-Data!H1154)-(J1154+O1154)*(1-Data!H1154)*1.8/12)</f>
        <v>622763.07229623944</v>
      </c>
      <c r="U1154" s="1">
        <f>Data!I1154</f>
        <v>6.8</v>
      </c>
      <c r="V1154" s="1">
        <f>Data!J1154+Data!K1154</f>
        <v>54026.875000000007</v>
      </c>
      <c r="W1154" s="1">
        <f>Data!L1154</f>
        <v>0</v>
      </c>
      <c r="X1154" s="1">
        <f t="shared" si="177"/>
        <v>4007811.8181818184</v>
      </c>
      <c r="Y1154" s="100">
        <f t="shared" si="178"/>
        <v>0</v>
      </c>
      <c r="Z1154" s="100">
        <f t="shared" si="179"/>
        <v>573117.09</v>
      </c>
      <c r="AA1154" s="100">
        <f>'Innlegging av opplysninger'!$B$4*X1154</f>
        <v>521015.53636363638</v>
      </c>
      <c r="AB1154" s="1"/>
      <c r="AC1154" s="1">
        <f>'Innlegging av opplysninger'!$B$5*X1154</f>
        <v>525023.34818181826</v>
      </c>
      <c r="AD1154" s="1">
        <f>'Innlegging av opplysninger'!$B$5*Y1154</f>
        <v>0</v>
      </c>
      <c r="AE1154" s="1">
        <f>'Innlegging av opplysninger'!$B$5*Z1154</f>
        <v>75078.338789999994</v>
      </c>
      <c r="AF1154" s="1">
        <f>'Innlegging av opplysninger'!$B$5*AA1154</f>
        <v>68253.035263636368</v>
      </c>
      <c r="AG1154" s="1"/>
      <c r="AH1154" s="1">
        <f>'Innlegging av opplysninger'!$C$11*SUM(X1154:AG1154)</f>
        <v>219271.36833767456</v>
      </c>
      <c r="AI1154" s="1">
        <f>'Innlegging av opplysninger'!$C$13*(((X1154+Z1154+AC1154+AE1154)*Data!M1154)+(Z1154+AE1154)*(1-Data!M1154)*1.8/12+Y1154+AD1154+AA1154+AB1154+AF1154+AG1154)</f>
        <v>70603.459313953092</v>
      </c>
      <c r="AJ1154" s="1">
        <f>'Innlegging av opplysninger'!$C$13*((X1154+Z1154+AC1154+AE1154)*(1-Data!M1154)-(Z1154+AE1154)*(1-Data!M1154)*1.8/12)</f>
        <v>229452.09735865425</v>
      </c>
      <c r="AK1154" s="83">
        <f t="shared" si="174"/>
        <v>804000</v>
      </c>
      <c r="AL1154" s="83">
        <f t="shared" si="175"/>
        <v>248000</v>
      </c>
      <c r="AM1154" s="83">
        <f t="shared" si="176"/>
        <v>852000</v>
      </c>
    </row>
    <row r="1155" spans="1:39">
      <c r="A1155" t="str">
        <f t="shared" si="170"/>
        <v>3422Undervisning</v>
      </c>
      <c r="B1155" s="6" t="str">
        <f>Data!A1155</f>
        <v>3422</v>
      </c>
      <c r="C1155" s="7" t="str">
        <f>Data!B1155</f>
        <v>Åmot kommune</v>
      </c>
      <c r="D1155" s="7" t="str">
        <f>Data!C1155</f>
        <v>Undervisning</v>
      </c>
      <c r="E1155" s="1">
        <f>Data!D1155</f>
        <v>72.717599999999962</v>
      </c>
      <c r="F1155" s="1">
        <f>Data!E1155+Data!F1155</f>
        <v>46429.109051087151</v>
      </c>
      <c r="G1155" s="1">
        <f>Data!G1155</f>
        <v>0</v>
      </c>
      <c r="H1155" s="1">
        <f t="shared" si="171"/>
        <v>36831418.694545448</v>
      </c>
      <c r="I1155" s="1">
        <f t="shared" si="172"/>
        <v>0</v>
      </c>
      <c r="J1155" s="1">
        <f t="shared" si="173"/>
        <v>4419770.2433454534</v>
      </c>
      <c r="K1155" s="1">
        <f>'Innlegging av opplysninger'!$B$4*H1155</f>
        <v>4788084.4302909086</v>
      </c>
      <c r="L1155" s="1"/>
      <c r="M1155" s="1">
        <f>'Innlegging av opplysninger'!$B$5*H1155</f>
        <v>4824915.8489854541</v>
      </c>
      <c r="N1155" s="1">
        <f>'Innlegging av opplysninger'!$B$5*I1155</f>
        <v>0</v>
      </c>
      <c r="O1155" s="1">
        <f>'Innlegging av opplysninger'!$B$5*J1155</f>
        <v>578989.90187825437</v>
      </c>
      <c r="P1155" s="1">
        <f>'Innlegging av opplysninger'!$B$5*K1155</f>
        <v>627239.06036810903</v>
      </c>
      <c r="Q1155" s="1"/>
      <c r="R1155" s="1">
        <f>'Innlegging av opplysninger'!$C$11*SUM(H1155:Q1155)</f>
        <v>1978675.8908177176</v>
      </c>
      <c r="S1155" s="1">
        <f>'Innlegging av opplysninger'!$C$13*(((H1155+J1155+M1155+O1155)*Data!H1155)+(J1155+O1155)*(1-Data!H1155)*1.8/12+I1155+N1155+K1155+L1155+P1155+Q1155)</f>
        <v>352850.09667207568</v>
      </c>
      <c r="T1155" s="1">
        <f>'Innlegging av opplysninger'!$C$13*((H1155+J1155+M1155+O1155)*(1-Data!H1155)-(J1155+O1155)*(1-Data!H1155)*1.8/12)</f>
        <v>2354811.6486574328</v>
      </c>
      <c r="U1155" s="1">
        <f>Data!I1155</f>
        <v>6.7629999999999999</v>
      </c>
      <c r="V1155" s="1">
        <f>Data!J1155+Data!K1155</f>
        <v>52845.227709596344</v>
      </c>
      <c r="W1155" s="1">
        <f>Data!L1155</f>
        <v>0</v>
      </c>
      <c r="X1155" s="1">
        <f t="shared" si="177"/>
        <v>3898824.8181818184</v>
      </c>
      <c r="Y1155" s="100">
        <f t="shared" si="178"/>
        <v>0</v>
      </c>
      <c r="Z1155" s="100">
        <f t="shared" si="179"/>
        <v>557531.94900000002</v>
      </c>
      <c r="AA1155" s="100">
        <f>'Innlegging av opplysninger'!$B$4*X1155</f>
        <v>506847.22636363638</v>
      </c>
      <c r="AB1155" s="1"/>
      <c r="AC1155" s="1">
        <f>'Innlegging av opplysninger'!$B$5*X1155</f>
        <v>510746.05118181824</v>
      </c>
      <c r="AD1155" s="1">
        <f>'Innlegging av opplysninger'!$B$5*Y1155</f>
        <v>0</v>
      </c>
      <c r="AE1155" s="1">
        <f>'Innlegging av opplysninger'!$B$5*Z1155</f>
        <v>73036.685319000011</v>
      </c>
      <c r="AF1155" s="1">
        <f>'Innlegging av opplysninger'!$B$5*AA1155</f>
        <v>66396.98665363637</v>
      </c>
      <c r="AG1155" s="1"/>
      <c r="AH1155" s="1">
        <f>'Innlegging av opplysninger'!$C$11*SUM(X1155:AG1155)</f>
        <v>213308.58123459655</v>
      </c>
      <c r="AI1155" s="1">
        <f>'Innlegging av opplysninger'!$C$13*(((X1155+Z1155+AC1155+AE1155)*Data!M1155)+(Z1155+AE1155)*(1-Data!M1155)*1.8/12+Y1155+AD1155+AA1155+AB1155+AF1155+AG1155)</f>
        <v>43586.722171816196</v>
      </c>
      <c r="AJ1155" s="1">
        <f>'Innlegging av opplysninger'!$C$13*((X1155+Z1155+AC1155+AE1155)*(1-Data!M1155)-(Z1155+AE1155)*(1-Data!M1155)*1.8/12)</f>
        <v>248309.23109657905</v>
      </c>
      <c r="AK1155" s="83">
        <f t="shared" si="174"/>
        <v>2192000</v>
      </c>
      <c r="AL1155" s="83">
        <f t="shared" si="175"/>
        <v>396000</v>
      </c>
      <c r="AM1155" s="83">
        <f t="shared" si="176"/>
        <v>2603000</v>
      </c>
    </row>
    <row r="1156" spans="1:39">
      <c r="A1156" t="str">
        <f t="shared" si="170"/>
        <v>3422Barnehager</v>
      </c>
      <c r="B1156" s="6" t="str">
        <f>Data!A1156</f>
        <v>3422</v>
      </c>
      <c r="C1156" s="7" t="str">
        <f>Data!B1156</f>
        <v>Åmot kommune</v>
      </c>
      <c r="D1156" s="7" t="str">
        <f>Data!C1156</f>
        <v>Barnehager</v>
      </c>
      <c r="E1156" s="1">
        <f>Data!D1156</f>
        <v>30.999199999999998</v>
      </c>
      <c r="F1156" s="1">
        <f>Data!E1156+Data!F1156</f>
        <v>40669.640345557316</v>
      </c>
      <c r="G1156" s="1">
        <f>Data!G1156</f>
        <v>0</v>
      </c>
      <c r="H1156" s="1">
        <f t="shared" si="171"/>
        <v>13753377.981818182</v>
      </c>
      <c r="I1156" s="1">
        <f t="shared" si="172"/>
        <v>0</v>
      </c>
      <c r="J1156" s="1">
        <f t="shared" si="173"/>
        <v>1650405.3578181819</v>
      </c>
      <c r="K1156" s="1">
        <f>'Innlegging av opplysninger'!$B$4*H1156</f>
        <v>1787939.1376363637</v>
      </c>
      <c r="L1156" s="1"/>
      <c r="M1156" s="1">
        <f>'Innlegging av opplysninger'!$B$5*H1156</f>
        <v>1801692.515618182</v>
      </c>
      <c r="N1156" s="1">
        <f>'Innlegging av opplysninger'!$B$5*I1156</f>
        <v>0</v>
      </c>
      <c r="O1156" s="1">
        <f>'Innlegging av opplysninger'!$B$5*J1156</f>
        <v>216203.10187418183</v>
      </c>
      <c r="P1156" s="1">
        <f>'Innlegging av opplysninger'!$B$5*K1156</f>
        <v>234220.02703036365</v>
      </c>
      <c r="Q1156" s="1"/>
      <c r="R1156" s="1">
        <f>'Innlegging av opplysninger'!$C$11*SUM(H1156:Q1156)</f>
        <v>738865.84862822737</v>
      </c>
      <c r="S1156" s="1">
        <f>'Innlegging av opplysninger'!$C$13*(((H1156+J1156+M1156+O1156)*Data!H1156)+(J1156+O1156)*(1-Data!H1156)*1.8/12+I1156+N1156+K1156+L1156+P1156+Q1156)</f>
        <v>124711.09383590662</v>
      </c>
      <c r="T1156" s="1">
        <f>'Innlegging av opplysninger'!$C$13*((H1156+J1156+M1156+O1156)*(1-Data!H1156)-(J1156+O1156)*(1-Data!H1156)*1.8/12)</f>
        <v>886368.48849745688</v>
      </c>
      <c r="U1156" s="1">
        <f>Data!I1156</f>
        <v>2.1785000000000001</v>
      </c>
      <c r="V1156" s="1">
        <f>Data!J1156+Data!K1156</f>
        <v>37399.437686481528</v>
      </c>
      <c r="W1156" s="1">
        <f>Data!L1156</f>
        <v>0</v>
      </c>
      <c r="X1156" s="1">
        <f t="shared" si="177"/>
        <v>888814.63636363647</v>
      </c>
      <c r="Y1156" s="100">
        <f t="shared" si="178"/>
        <v>0</v>
      </c>
      <c r="Z1156" s="100">
        <f t="shared" si="179"/>
        <v>127100.493</v>
      </c>
      <c r="AA1156" s="100">
        <f>'Innlegging av opplysninger'!$B$4*X1156</f>
        <v>115545.90272727274</v>
      </c>
      <c r="AB1156" s="1"/>
      <c r="AC1156" s="1">
        <f>'Innlegging av opplysninger'!$B$5*X1156</f>
        <v>116434.71736363639</v>
      </c>
      <c r="AD1156" s="1">
        <f>'Innlegging av opplysninger'!$B$5*Y1156</f>
        <v>0</v>
      </c>
      <c r="AE1156" s="1">
        <f>'Innlegging av opplysninger'!$B$5*Z1156</f>
        <v>16650.164583000002</v>
      </c>
      <c r="AF1156" s="1">
        <f>'Innlegging av opplysninger'!$B$5*AA1156</f>
        <v>15136.513257272729</v>
      </c>
      <c r="AG1156" s="1"/>
      <c r="AH1156" s="1">
        <f>'Innlegging av opplysninger'!$C$11*SUM(X1156:AG1156)</f>
        <v>48627.932237203102</v>
      </c>
      <c r="AI1156" s="1">
        <f>'Innlegging av opplysninger'!$C$13*(((X1156+Z1156+AC1156+AE1156)*Data!M1156)+(Z1156+AE1156)*(1-Data!M1156)*1.8/12+Y1156+AD1156+AA1156+AB1156+AF1156+AG1156)</f>
        <v>7916.7407603437632</v>
      </c>
      <c r="AJ1156" s="1">
        <f>'Innlegging av opplysninger'!$C$13*((X1156+Z1156+AC1156+AE1156)*(1-Data!M1156)-(Z1156+AE1156)*(1-Data!M1156)*1.8/12)</f>
        <v>58626.745458986785</v>
      </c>
      <c r="AK1156" s="83">
        <f t="shared" si="174"/>
        <v>787000</v>
      </c>
      <c r="AL1156" s="83">
        <f t="shared" si="175"/>
        <v>133000</v>
      </c>
      <c r="AM1156" s="83">
        <f t="shared" si="176"/>
        <v>945000</v>
      </c>
    </row>
    <row r="1157" spans="1:39">
      <c r="A1157" t="str">
        <f t="shared" si="170"/>
        <v>3422Helse/pleie/omsorg</v>
      </c>
      <c r="B1157" s="6" t="str">
        <f>Data!A1157</f>
        <v>3422</v>
      </c>
      <c r="C1157" s="7" t="str">
        <f>Data!B1157</f>
        <v>Åmot kommune</v>
      </c>
      <c r="D1157" s="7" t="str">
        <f>Data!C1157</f>
        <v>Helse/pleie/omsorg</v>
      </c>
      <c r="E1157" s="1">
        <f>Data!D1157</f>
        <v>128.67450000000005</v>
      </c>
      <c r="F1157" s="1">
        <f>Data!E1157+Data!F1157</f>
        <v>46410.682736931776</v>
      </c>
      <c r="G1157" s="1">
        <f>Data!G1157</f>
        <v>1076.0007616116629</v>
      </c>
      <c r="H1157" s="1">
        <f t="shared" si="171"/>
        <v>65147687.954545416</v>
      </c>
      <c r="I1157" s="1">
        <f t="shared" si="172"/>
        <v>1510405.7454545451</v>
      </c>
      <c r="J1157" s="1">
        <f t="shared" si="173"/>
        <v>7998971.2439999944</v>
      </c>
      <c r="K1157" s="1">
        <f>'Innlegging av opplysninger'!$B$4*H1157</f>
        <v>8469199.4340909049</v>
      </c>
      <c r="L1157" s="1"/>
      <c r="M1157" s="1">
        <f>'Innlegging av opplysninger'!$B$5*H1157</f>
        <v>8534347.1220454499</v>
      </c>
      <c r="N1157" s="1">
        <f>'Innlegging av opplysninger'!$B$5*I1157</f>
        <v>197863.15265454541</v>
      </c>
      <c r="O1157" s="1">
        <f>'Innlegging av opplysninger'!$B$5*J1157</f>
        <v>1047865.2329639993</v>
      </c>
      <c r="P1157" s="1">
        <f>'Innlegging av opplysninger'!$B$5*K1157</f>
        <v>1109465.1258659086</v>
      </c>
      <c r="Q1157" s="1"/>
      <c r="R1157" s="1">
        <f>'Innlegging av opplysninger'!$C$11*SUM(H1157:Q1157)</f>
        <v>3572600.5904415888</v>
      </c>
      <c r="S1157" s="1">
        <f>'Innlegging av opplysninger'!$C$13*(((H1157+J1157+M1157+O1157)*Data!H1157)+(J1157+O1157)*(1-Data!H1157)*1.8/12+I1157+N1157+K1157+L1157+P1157+Q1157)</f>
        <v>732745.50132101309</v>
      </c>
      <c r="T1157" s="1">
        <f>'Innlegging av opplysninger'!$C$13*((H1157+J1157+M1157+O1157)*(1-Data!H1157)-(J1157+O1157)*(1-Data!H1157)*1.8/12)</f>
        <v>4156076.3592832661</v>
      </c>
      <c r="U1157" s="1">
        <f>Data!I1157</f>
        <v>22.504999999999999</v>
      </c>
      <c r="V1157" s="1">
        <f>Data!J1157+Data!K1157</f>
        <v>43952.397452417987</v>
      </c>
      <c r="W1157" s="1">
        <f>Data!L1157</f>
        <v>1420.377249500111</v>
      </c>
      <c r="X1157" s="1">
        <f t="shared" si="177"/>
        <v>10790713.141818183</v>
      </c>
      <c r="Y1157" s="100">
        <f t="shared" si="178"/>
        <v>348715.52727272722</v>
      </c>
      <c r="Z1157" s="100">
        <f t="shared" si="179"/>
        <v>1592938.2996799999</v>
      </c>
      <c r="AA1157" s="100">
        <f>'Innlegging av opplysninger'!$B$4*X1157</f>
        <v>1402792.7084363638</v>
      </c>
      <c r="AB1157" s="1"/>
      <c r="AC1157" s="1">
        <f>'Innlegging av opplysninger'!$B$5*X1157</f>
        <v>1413583.4215781819</v>
      </c>
      <c r="AD1157" s="1">
        <f>'Innlegging av opplysninger'!$B$5*Y1157</f>
        <v>45681.734072727268</v>
      </c>
      <c r="AE1157" s="1">
        <f>'Innlegging av opplysninger'!$B$5*Z1157</f>
        <v>208674.91725808001</v>
      </c>
      <c r="AF1157" s="1">
        <f>'Innlegging av opplysninger'!$B$5*AA1157</f>
        <v>183765.84480516368</v>
      </c>
      <c r="AG1157" s="1"/>
      <c r="AH1157" s="1">
        <f>'Innlegging av opplysninger'!$C$11*SUM(X1157:AG1157)</f>
        <v>607500.89260701428</v>
      </c>
      <c r="AI1157" s="1">
        <f>'Innlegging av opplysninger'!$C$13*(((X1157+Z1157+AC1157+AE1157)*Data!M1157)+(Z1157+AE1157)*(1-Data!M1157)*1.8/12+Y1157+AD1157+AA1157+AB1157+AF1157+AG1157)</f>
        <v>117062.28545064008</v>
      </c>
      <c r="AJ1157" s="1">
        <f>'Innlegging av opplysninger'!$C$13*((X1157+Z1157+AC1157+AE1157)*(1-Data!M1157)-(Z1157+AE1157)*(1-Data!M1157)*1.8/12)</f>
        <v>714254.7254852741</v>
      </c>
      <c r="AK1157" s="83">
        <f t="shared" si="174"/>
        <v>4180000</v>
      </c>
      <c r="AL1157" s="83">
        <f t="shared" si="175"/>
        <v>850000</v>
      </c>
      <c r="AM1157" s="83">
        <f t="shared" si="176"/>
        <v>4870000</v>
      </c>
    </row>
    <row r="1158" spans="1:39">
      <c r="A1158" t="str">
        <f t="shared" ref="A1158:A1221" si="180">CONCATENATE(B1158,D1158)</f>
        <v>3422Samferdsel og teknikk</v>
      </c>
      <c r="B1158" s="6" t="str">
        <f>Data!A1158</f>
        <v>3422</v>
      </c>
      <c r="C1158" s="7" t="str">
        <f>Data!B1158</f>
        <v>Åmot kommune</v>
      </c>
      <c r="D1158" s="7" t="str">
        <f>Data!C1158</f>
        <v>Samferdsel og teknikk</v>
      </c>
      <c r="E1158" s="1">
        <f>Data!D1158</f>
        <v>16.664000000000001</v>
      </c>
      <c r="F1158" s="1">
        <f>Data!E1158+Data!F1158</f>
        <v>44474.856777084322</v>
      </c>
      <c r="G1158" s="1">
        <f>Data!G1158</f>
        <v>12.91046567450792</v>
      </c>
      <c r="H1158" s="1">
        <f t="shared" ref="H1158:H1221" si="181">F1158*(11-1/11)*E1158</f>
        <v>8085043.7818181794</v>
      </c>
      <c r="I1158" s="1">
        <f t="shared" ref="I1158:I1221" si="182">G1158*(11-1/11)*E1158</f>
        <v>2346.9818181818177</v>
      </c>
      <c r="J1158" s="1">
        <f t="shared" ref="J1158:J1221" si="183">(H1158+I1158)*0.12</f>
        <v>970486.89163636323</v>
      </c>
      <c r="K1158" s="1">
        <f>'Innlegging av opplysninger'!$B$4*H1158</f>
        <v>1051055.6916363633</v>
      </c>
      <c r="L1158" s="1"/>
      <c r="M1158" s="1">
        <f>'Innlegging av opplysninger'!$B$5*H1158</f>
        <v>1059140.7354181816</v>
      </c>
      <c r="N1158" s="1">
        <f>'Innlegging av opplysninger'!$B$5*I1158</f>
        <v>307.45461818181815</v>
      </c>
      <c r="O1158" s="1">
        <f>'Innlegging av opplysninger'!$B$5*J1158</f>
        <v>127133.78280436358</v>
      </c>
      <c r="P1158" s="1">
        <f>'Innlegging av opplysninger'!$B$5*K1158</f>
        <v>137688.29560436361</v>
      </c>
      <c r="Q1158" s="1"/>
      <c r="R1158" s="1">
        <f>'Innlegging av opplysninger'!$C$11*SUM(H1158:Q1158)</f>
        <v>434461.73738345876</v>
      </c>
      <c r="S1158" s="1">
        <f>'Innlegging av opplysninger'!$C$13*(((H1158+J1158+M1158+O1158)*Data!H1158)+(J1158+O1158)*(1-Data!H1158)*1.8/12+I1158+N1158+K1158+L1158+P1158+Q1158)</f>
        <v>72145.491562452633</v>
      </c>
      <c r="T1158" s="1">
        <f>'Innlegging av opplysninger'!$C$13*((H1158+J1158+M1158+O1158)*(1-Data!H1158)-(J1158+O1158)*(1-Data!H1158)*1.8/12)</f>
        <v>522381.09643596463</v>
      </c>
      <c r="U1158" s="1">
        <f>Data!I1158</f>
        <v>1.0164</v>
      </c>
      <c r="V1158" s="1">
        <f>Data!J1158+Data!K1158</f>
        <v>58439.73501246229</v>
      </c>
      <c r="W1158" s="1">
        <f>Data!L1158</f>
        <v>0</v>
      </c>
      <c r="X1158" s="1">
        <f t="shared" si="177"/>
        <v>647979.78181818174</v>
      </c>
      <c r="Y1158" s="100">
        <f t="shared" si="178"/>
        <v>0</v>
      </c>
      <c r="Z1158" s="100">
        <f t="shared" si="179"/>
        <v>92661.108799999987</v>
      </c>
      <c r="AA1158" s="100">
        <f>'Innlegging av opplysninger'!$B$4*X1158</f>
        <v>84237.371636363634</v>
      </c>
      <c r="AB1158" s="1"/>
      <c r="AC1158" s="1">
        <f>'Innlegging av opplysninger'!$B$5*X1158</f>
        <v>84885.351418181817</v>
      </c>
      <c r="AD1158" s="1">
        <f>'Innlegging av opplysninger'!$B$5*Y1158</f>
        <v>0</v>
      </c>
      <c r="AE1158" s="1">
        <f>'Innlegging av opplysninger'!$B$5*Z1158</f>
        <v>12138.605252799998</v>
      </c>
      <c r="AF1158" s="1">
        <f>'Innlegging av opplysninger'!$B$5*AA1158</f>
        <v>11035.095684363636</v>
      </c>
      <c r="AG1158" s="1"/>
      <c r="AH1158" s="1">
        <f>'Innlegging av opplysninger'!$C$11*SUM(X1158:AG1158)</f>
        <v>35451.617955175854</v>
      </c>
      <c r="AI1158" s="1">
        <f>'Innlegging av opplysninger'!$C$13*(((X1158+Z1158+AC1158+AE1158)*Data!M1158)+(Z1158+AE1158)*(1-Data!M1158)*1.8/12+Y1158+AD1158+AA1158+AB1158+AF1158+AG1158)</f>
        <v>7848.465463481476</v>
      </c>
      <c r="AJ1158" s="1">
        <f>'Innlegging av opplysninger'!$C$13*((X1158+Z1158+AC1158+AE1158)*(1-Data!M1158)-(Z1158+AE1158)*(1-Data!M1158)*1.8/12)</f>
        <v>40664.274896232848</v>
      </c>
      <c r="AK1158" s="83">
        <f t="shared" ref="AK1158:AK1221" si="184">ROUND(AH1158+R1158,-3)</f>
        <v>470000</v>
      </c>
      <c r="AL1158" s="83">
        <f t="shared" ref="AL1158:AL1221" si="185">ROUND(AI1158+S1158,-3)</f>
        <v>80000</v>
      </c>
      <c r="AM1158" s="83">
        <f t="shared" ref="AM1158:AM1221" si="186">ROUND(AJ1158+T1158,-3)</f>
        <v>563000</v>
      </c>
    </row>
    <row r="1159" spans="1:39">
      <c r="A1159" t="str">
        <f t="shared" si="180"/>
        <v>3422Annet</v>
      </c>
      <c r="B1159" s="6" t="str">
        <f>Data!A1159</f>
        <v>3422</v>
      </c>
      <c r="C1159" s="7" t="str">
        <f>Data!B1159</f>
        <v>Åmot kommune</v>
      </c>
      <c r="D1159" s="7" t="str">
        <f>Data!C1159</f>
        <v>Annet</v>
      </c>
      <c r="E1159" s="1">
        <f>Data!D1159</f>
        <v>12.600000000000001</v>
      </c>
      <c r="F1159" s="1">
        <f>Data!E1159+Data!F1159</f>
        <v>47035.327513227508</v>
      </c>
      <c r="G1159" s="1">
        <f>Data!G1159</f>
        <v>86.784126984126971</v>
      </c>
      <c r="H1159" s="1">
        <f t="shared" si="181"/>
        <v>6465219.5636363635</v>
      </c>
      <c r="I1159" s="1">
        <f t="shared" si="182"/>
        <v>11928.872727272726</v>
      </c>
      <c r="J1159" s="1">
        <f t="shared" si="183"/>
        <v>777257.81236363633</v>
      </c>
      <c r="K1159" s="1">
        <f>'Innlegging av opplysninger'!$B$4*H1159</f>
        <v>840478.54327272729</v>
      </c>
      <c r="L1159" s="1"/>
      <c r="M1159" s="1">
        <f>'Innlegging av opplysninger'!$B$5*H1159</f>
        <v>846943.76283636363</v>
      </c>
      <c r="N1159" s="1">
        <f>'Innlegging av opplysninger'!$B$5*I1159</f>
        <v>1562.6823272727272</v>
      </c>
      <c r="O1159" s="1">
        <f>'Innlegging av opplysninger'!$B$5*J1159</f>
        <v>101820.77341963636</v>
      </c>
      <c r="P1159" s="1">
        <f>'Innlegging av opplysninger'!$B$5*K1159</f>
        <v>110102.68916872727</v>
      </c>
      <c r="Q1159" s="1"/>
      <c r="R1159" s="1">
        <f>'Innlegging av opplysninger'!$C$11*SUM(H1159:Q1159)</f>
        <v>347901.95859057602</v>
      </c>
      <c r="S1159" s="1">
        <f>'Innlegging av opplysninger'!$C$13*(((H1159+J1159+M1159+O1159)*Data!H1159)+(J1159+O1159)*(1-Data!H1159)*1.8/12+I1159+N1159+K1159+L1159+P1159+Q1159)</f>
        <v>61335.730805783045</v>
      </c>
      <c r="T1159" s="1">
        <f>'Innlegging av opplysninger'!$C$13*((H1159+J1159+M1159+O1159)*(1-Data!H1159)-(J1159+O1159)*(1-Data!H1159)*1.8/12)</f>
        <v>414740.63358132087</v>
      </c>
      <c r="U1159" s="1">
        <f>Data!I1159</f>
        <v>1.6</v>
      </c>
      <c r="V1159" s="1">
        <f>Data!J1159+Data!K1159</f>
        <v>43537.333333333336</v>
      </c>
      <c r="W1159" s="1">
        <f>Data!L1159</f>
        <v>0</v>
      </c>
      <c r="X1159" s="1">
        <f t="shared" ref="X1159:X1222" si="187">V1159*(11-1/11)*U1159</f>
        <v>759924.36363636365</v>
      </c>
      <c r="Y1159" s="100">
        <f t="shared" ref="Y1159:Y1222" si="188">W1159*(11-1/11)*U1159</f>
        <v>0</v>
      </c>
      <c r="Z1159" s="100">
        <f t="shared" ref="Z1159:Z1222" si="189">(X1159+Y1159)*0.143</f>
        <v>108669.18399999999</v>
      </c>
      <c r="AA1159" s="100">
        <f>'Innlegging av opplysninger'!$B$4*X1159</f>
        <v>98790.167272727282</v>
      </c>
      <c r="AB1159" s="1"/>
      <c r="AC1159" s="1">
        <f>'Innlegging av opplysninger'!$B$5*X1159</f>
        <v>99550.091636363635</v>
      </c>
      <c r="AD1159" s="1">
        <f>'Innlegging av opplysninger'!$B$5*Y1159</f>
        <v>0</v>
      </c>
      <c r="AE1159" s="1">
        <f>'Innlegging av opplysninger'!$B$5*Z1159</f>
        <v>14235.663103999999</v>
      </c>
      <c r="AF1159" s="1">
        <f>'Innlegging av opplysninger'!$B$5*AA1159</f>
        <v>12941.511912727274</v>
      </c>
      <c r="AG1159" s="1"/>
      <c r="AH1159" s="1">
        <f>'Innlegging av opplysninger'!$C$11*SUM(X1159:AG1159)</f>
        <v>41576.217299362906</v>
      </c>
      <c r="AI1159" s="1">
        <f>'Innlegging av opplysninger'!$C$13*(((X1159+Z1159+AC1159+AE1159)*Data!M1159)+(Z1159+AE1159)*(1-Data!M1159)*1.8/12+Y1159+AD1159+AA1159+AB1159+AF1159+AG1159)</f>
        <v>6768.7051250548366</v>
      </c>
      <c r="AJ1159" s="1">
        <f>'Innlegging av opplysninger'!$C$13*((X1159+Z1159+AC1159+AE1159)*(1-Data!M1159)-(Z1159+AE1159)*(1-Data!M1159)*1.8/12)</f>
        <v>50125.065916178617</v>
      </c>
      <c r="AK1159" s="83">
        <f t="shared" si="184"/>
        <v>389000</v>
      </c>
      <c r="AL1159" s="83">
        <f t="shared" si="185"/>
        <v>68000</v>
      </c>
      <c r="AM1159" s="83">
        <f t="shared" si="186"/>
        <v>465000</v>
      </c>
    </row>
    <row r="1160" spans="1:39">
      <c r="A1160" t="str">
        <f t="shared" si="180"/>
        <v>3423Alle</v>
      </c>
      <c r="B1160" s="6" t="str">
        <f>Data!A1160</f>
        <v>3423</v>
      </c>
      <c r="C1160" s="7" t="str">
        <f>Data!B1160</f>
        <v>Stor-Elvdal kommune</v>
      </c>
      <c r="D1160" s="7" t="str">
        <f>Data!C1160</f>
        <v>Alle</v>
      </c>
      <c r="E1160" s="1">
        <f>Data!D1160</f>
        <v>178.93560000000005</v>
      </c>
      <c r="F1160" s="1">
        <f>Data!E1160+Data!F1160</f>
        <v>47996.302533797993</v>
      </c>
      <c r="G1160" s="1">
        <f>Data!G1160</f>
        <v>435.52998956048975</v>
      </c>
      <c r="H1160" s="1">
        <f t="shared" si="181"/>
        <v>93689969.36363636</v>
      </c>
      <c r="I1160" s="1">
        <f t="shared" si="182"/>
        <v>850165.30909090885</v>
      </c>
      <c r="J1160" s="1">
        <f t="shared" si="183"/>
        <v>11344816.160727272</v>
      </c>
      <c r="K1160" s="1">
        <f>'Innlegging av opplysninger'!$B$4*H1160</f>
        <v>12179696.017272728</v>
      </c>
      <c r="L1160" s="1"/>
      <c r="M1160" s="1">
        <f>'Innlegging av opplysninger'!$B$5*H1160</f>
        <v>12273385.986636363</v>
      </c>
      <c r="N1160" s="1">
        <f>'Innlegging av opplysninger'!$B$5*I1160</f>
        <v>111371.65549090906</v>
      </c>
      <c r="O1160" s="1">
        <f>'Innlegging av opplysninger'!$B$5*J1160</f>
        <v>1486170.9170552727</v>
      </c>
      <c r="P1160" s="1">
        <f>'Innlegging av opplysninger'!$B$5*K1160</f>
        <v>1595540.1782627273</v>
      </c>
      <c r="Q1160" s="1"/>
      <c r="R1160" s="1">
        <f>'Innlegging av opplysninger'!$C$11*SUM(H1160:Q1160)</f>
        <v>5074182.3923505563</v>
      </c>
      <c r="S1160" s="1">
        <f>'Innlegging av opplysninger'!$C$13*(((H1160+J1160+M1160+O1160)*Data!H1160)+(J1160+O1160)*(1-Data!H1160)*1.8/12+I1160+N1160+K1160+L1160+P1160+Q1160)</f>
        <v>1162713.2656414313</v>
      </c>
      <c r="T1160" s="1">
        <f>'Innlegging av opplysninger'!$C$13*((H1160+J1160+M1160+O1160)*(1-Data!H1160)-(J1160+O1160)*(1-Data!H1160)*1.8/12)</f>
        <v>5780904.7449435415</v>
      </c>
      <c r="U1160" s="1">
        <f>Data!I1160</f>
        <v>30.678999999999998</v>
      </c>
      <c r="V1160" s="1">
        <f>Data!J1160+Data!K1160</f>
        <v>47319.657692015156</v>
      </c>
      <c r="W1160" s="1">
        <f>Data!L1160</f>
        <v>378.99572997816097</v>
      </c>
      <c r="X1160" s="1">
        <f t="shared" si="187"/>
        <v>15836943.03636363</v>
      </c>
      <c r="Y1160" s="100">
        <f t="shared" si="188"/>
        <v>126842.29090909089</v>
      </c>
      <c r="Z1160" s="100">
        <f t="shared" si="189"/>
        <v>2282821.3017999991</v>
      </c>
      <c r="AA1160" s="100">
        <f>'Innlegging av opplysninger'!$B$4*X1160</f>
        <v>2058802.5947272719</v>
      </c>
      <c r="AB1160" s="1"/>
      <c r="AC1160" s="1">
        <f>'Innlegging av opplysninger'!$B$5*X1160</f>
        <v>2074639.5377636356</v>
      </c>
      <c r="AD1160" s="1">
        <f>'Innlegging av opplysninger'!$B$5*Y1160</f>
        <v>16616.340109090906</v>
      </c>
      <c r="AE1160" s="1">
        <f>'Innlegging av opplysninger'!$B$5*Z1160</f>
        <v>299049.59053579991</v>
      </c>
      <c r="AF1160" s="1">
        <f>'Innlegging av opplysninger'!$B$5*AA1160</f>
        <v>269703.13990927261</v>
      </c>
      <c r="AG1160" s="1"/>
      <c r="AH1160" s="1">
        <f>'Innlegging av opplysninger'!$C$11*SUM(X1160:AG1160)</f>
        <v>872685.87762047595</v>
      </c>
      <c r="AI1160" s="1">
        <f>'Innlegging av opplysninger'!$C$13*(((X1160+Z1160+AC1160+AE1160)*Data!M1160)+(Z1160+AE1160)*(1-Data!M1160)*1.8/12+Y1160+AD1160+AA1160+AB1160+AF1160+AG1160)</f>
        <v>172800.90294347372</v>
      </c>
      <c r="AJ1160" s="1">
        <f>'Innlegging av opplysninger'!$C$13*((X1160+Z1160+AC1160+AE1160)*(1-Data!M1160)-(Z1160+AE1160)*(1-Data!M1160)*1.8/12)</f>
        <v>1021400.8243266515</v>
      </c>
      <c r="AK1160" s="83">
        <f t="shared" si="184"/>
        <v>5947000</v>
      </c>
      <c r="AL1160" s="83">
        <f t="shared" si="185"/>
        <v>1336000</v>
      </c>
      <c r="AM1160" s="83">
        <f t="shared" si="186"/>
        <v>6802000</v>
      </c>
    </row>
    <row r="1161" spans="1:39">
      <c r="A1161" t="str">
        <f t="shared" si="180"/>
        <v>3423Administrasjon</v>
      </c>
      <c r="B1161" s="6" t="str">
        <f>Data!A1161</f>
        <v>3423</v>
      </c>
      <c r="C1161" s="7" t="str">
        <f>Data!B1161</f>
        <v>Stor-Elvdal kommune</v>
      </c>
      <c r="D1161" s="7" t="str">
        <f>Data!C1161</f>
        <v>Administrasjon</v>
      </c>
      <c r="E1161" s="1">
        <f>Data!D1161</f>
        <v>16.78</v>
      </c>
      <c r="F1161" s="1">
        <f>Data!E1161+Data!F1161</f>
        <v>55763.721692491061</v>
      </c>
      <c r="G1161" s="1">
        <f>Data!G1161</f>
        <v>0</v>
      </c>
      <c r="H1161" s="1">
        <f t="shared" si="181"/>
        <v>10207802.727272727</v>
      </c>
      <c r="I1161" s="1">
        <f t="shared" si="182"/>
        <v>0</v>
      </c>
      <c r="J1161" s="1">
        <f t="shared" si="183"/>
        <v>1224936.3272727272</v>
      </c>
      <c r="K1161" s="1">
        <f>'Innlegging av opplysninger'!$B$4*H1161</f>
        <v>1327014.3545454545</v>
      </c>
      <c r="L1161" s="1"/>
      <c r="M1161" s="1">
        <f>'Innlegging av opplysninger'!$B$5*H1161</f>
        <v>1337222.1572727272</v>
      </c>
      <c r="N1161" s="1">
        <f>'Innlegging av opplysninger'!$B$5*I1161</f>
        <v>0</v>
      </c>
      <c r="O1161" s="1">
        <f>'Innlegging av opplysninger'!$B$5*J1161</f>
        <v>160466.65887272728</v>
      </c>
      <c r="P1161" s="1">
        <f>'Innlegging av opplysninger'!$B$5*K1161</f>
        <v>173838.88044545453</v>
      </c>
      <c r="Q1161" s="1"/>
      <c r="R1161" s="1">
        <f>'Innlegging av opplysninger'!$C$11*SUM(H1161:Q1161)</f>
        <v>548388.68201590911</v>
      </c>
      <c r="S1161" s="1">
        <f>'Innlegging av opplysninger'!$C$13*(((H1161+J1161+M1161+O1161)*Data!H1161)+(J1161+O1161)*(1-Data!H1161)*1.8/12+I1161+N1161+K1161+L1161+P1161+Q1161)</f>
        <v>158449.44135072001</v>
      </c>
      <c r="T1161" s="1">
        <f>'Innlegging av opplysninger'!$C$13*((H1161+J1161+M1161+O1161)*(1-Data!H1161)-(J1161+O1161)*(1-Data!H1161)*1.8/12)</f>
        <v>591977.17614473449</v>
      </c>
      <c r="U1161" s="1">
        <f>Data!I1161</f>
        <v>2</v>
      </c>
      <c r="V1161" s="1">
        <f>Data!J1161+Data!K1161</f>
        <v>54912.5</v>
      </c>
      <c r="W1161" s="1">
        <f>Data!L1161</f>
        <v>0</v>
      </c>
      <c r="X1161" s="1">
        <f t="shared" si="187"/>
        <v>1198090.9090909089</v>
      </c>
      <c r="Y1161" s="100">
        <f t="shared" si="188"/>
        <v>0</v>
      </c>
      <c r="Z1161" s="100">
        <f t="shared" si="189"/>
        <v>171326.99999999997</v>
      </c>
      <c r="AA1161" s="100">
        <f>'Innlegging av opplysninger'!$B$4*X1161</f>
        <v>155751.81818181818</v>
      </c>
      <c r="AB1161" s="1"/>
      <c r="AC1161" s="1">
        <f>'Innlegging av opplysninger'!$B$5*X1161</f>
        <v>156949.90909090909</v>
      </c>
      <c r="AD1161" s="1">
        <f>'Innlegging av opplysninger'!$B$5*Y1161</f>
        <v>0</v>
      </c>
      <c r="AE1161" s="1">
        <f>'Innlegging av opplysninger'!$B$5*Z1161</f>
        <v>22443.836999999996</v>
      </c>
      <c r="AF1161" s="1">
        <f>'Innlegging av opplysninger'!$B$5*AA1161</f>
        <v>20403.488181818182</v>
      </c>
      <c r="AG1161" s="1"/>
      <c r="AH1161" s="1">
        <f>'Innlegging av opplysninger'!$C$11*SUM(X1161:AG1161)</f>
        <v>65548.744538727275</v>
      </c>
      <c r="AI1161" s="1">
        <f>'Innlegging av opplysninger'!$C$13*(((X1161+Z1161+AC1161+AE1161)*Data!M1161)+(Z1161+AE1161)*(1-Data!M1161)*1.8/12+Y1161+AD1161+AA1161+AB1161+AF1161+AG1161)</f>
        <v>17335.787556969815</v>
      </c>
      <c r="AJ1161" s="1">
        <f>'Innlegging av opplysninger'!$C$13*((X1161+Z1161+AC1161+AE1161)*(1-Data!M1161)-(Z1161+AE1161)*(1-Data!M1161)*1.8/12)</f>
        <v>72362.494443393822</v>
      </c>
      <c r="AK1161" s="83">
        <f t="shared" si="184"/>
        <v>614000</v>
      </c>
      <c r="AL1161" s="83">
        <f t="shared" si="185"/>
        <v>176000</v>
      </c>
      <c r="AM1161" s="83">
        <f t="shared" si="186"/>
        <v>664000</v>
      </c>
    </row>
    <row r="1162" spans="1:39">
      <c r="A1162" t="str">
        <f t="shared" si="180"/>
        <v>3423Undervisning</v>
      </c>
      <c r="B1162" s="6" t="str">
        <f>Data!A1162</f>
        <v>3423</v>
      </c>
      <c r="C1162" s="7" t="str">
        <f>Data!B1162</f>
        <v>Stor-Elvdal kommune</v>
      </c>
      <c r="D1162" s="7" t="str">
        <f>Data!C1162</f>
        <v>Undervisning</v>
      </c>
      <c r="E1162" s="1">
        <f>Data!D1162</f>
        <v>34.561500000000002</v>
      </c>
      <c r="F1162" s="1">
        <f>Data!E1162+Data!F1162</f>
        <v>47654.483408802655</v>
      </c>
      <c r="G1162" s="1">
        <f>Data!G1162</f>
        <v>0.71582541267016753</v>
      </c>
      <c r="H1162" s="1">
        <f t="shared" si="181"/>
        <v>17967386.490909085</v>
      </c>
      <c r="I1162" s="1">
        <f t="shared" si="182"/>
        <v>269.89090909090902</v>
      </c>
      <c r="J1162" s="1">
        <f t="shared" si="183"/>
        <v>2156118.765818181</v>
      </c>
      <c r="K1162" s="1">
        <f>'Innlegging av opplysninger'!$B$4*H1162</f>
        <v>2335760.2438181811</v>
      </c>
      <c r="L1162" s="1"/>
      <c r="M1162" s="1">
        <f>'Innlegging av opplysninger'!$B$5*H1162</f>
        <v>2353727.63030909</v>
      </c>
      <c r="N1162" s="1">
        <f>'Innlegging av opplysninger'!$B$5*I1162</f>
        <v>35.35570909090908</v>
      </c>
      <c r="O1162" s="1">
        <f>'Innlegging av opplysninger'!$B$5*J1162</f>
        <v>282451.55832218169</v>
      </c>
      <c r="P1162" s="1">
        <f>'Innlegging av opplysninger'!$B$5*K1162</f>
        <v>305984.59194018174</v>
      </c>
      <c r="Q1162" s="1"/>
      <c r="R1162" s="1">
        <f>'Innlegging av opplysninger'!$C$11*SUM(H1162:Q1162)</f>
        <v>965265.91205393313</v>
      </c>
      <c r="S1162" s="1">
        <f>'Innlegging av opplysninger'!$C$13*(((H1162+J1162+M1162+O1162)*Data!H1162)+(J1162+O1162)*(1-Data!H1162)*1.8/12+I1162+N1162+K1162+L1162+P1162+Q1162)</f>
        <v>167467.61206166039</v>
      </c>
      <c r="T1162" s="1">
        <f>'Innlegging av opplysninger'!$C$13*((H1162+J1162+M1162+O1162)*(1-Data!H1162)-(J1162+O1162)*(1-Data!H1162)*1.8/12)</f>
        <v>1153422.5833805637</v>
      </c>
      <c r="U1162" s="1">
        <f>Data!I1162</f>
        <v>7.05</v>
      </c>
      <c r="V1162" s="1">
        <f>Data!J1162+Data!K1162</f>
        <v>52080.141843971636</v>
      </c>
      <c r="W1162" s="1">
        <f>Data!L1162</f>
        <v>0</v>
      </c>
      <c r="X1162" s="1">
        <f t="shared" si="187"/>
        <v>4005436.3636363638</v>
      </c>
      <c r="Y1162" s="100">
        <f t="shared" si="188"/>
        <v>0</v>
      </c>
      <c r="Z1162" s="100">
        <f t="shared" si="189"/>
        <v>572777.4</v>
      </c>
      <c r="AA1162" s="100">
        <f>'Innlegging av opplysninger'!$B$4*X1162</f>
        <v>520706.72727272729</v>
      </c>
      <c r="AB1162" s="1"/>
      <c r="AC1162" s="1">
        <f>'Innlegging av opplysninger'!$B$5*X1162</f>
        <v>524712.16363636369</v>
      </c>
      <c r="AD1162" s="1">
        <f>'Innlegging av opplysninger'!$B$5*Y1162</f>
        <v>0</v>
      </c>
      <c r="AE1162" s="1">
        <f>'Innlegging av opplysninger'!$B$5*Z1162</f>
        <v>75033.839400000012</v>
      </c>
      <c r="AF1162" s="1">
        <f>'Innlegging av opplysninger'!$B$5*AA1162</f>
        <v>68212.581272727271</v>
      </c>
      <c r="AG1162" s="1"/>
      <c r="AH1162" s="1">
        <f>'Innlegging av opplysninger'!$C$11*SUM(X1162:AG1162)</f>
        <v>219141.40485829092</v>
      </c>
      <c r="AI1162" s="1">
        <f>'Innlegging av opplysninger'!$C$13*(((X1162+Z1162+AC1162+AE1162)*Data!M1162)+(Z1162+AE1162)*(1-Data!M1162)*1.8/12+Y1162+AD1162+AA1162+AB1162+AF1162+AG1162)</f>
        <v>45239.81922507273</v>
      </c>
      <c r="AJ1162" s="1">
        <f>'Innlegging av opplysninger'!$C$13*((X1162+Z1162+AC1162+AE1162)*(1-Data!M1162)-(Z1162+AE1162)*(1-Data!M1162)*1.8/12)</f>
        <v>254637.89268627274</v>
      </c>
      <c r="AK1162" s="83">
        <f t="shared" si="184"/>
        <v>1184000</v>
      </c>
      <c r="AL1162" s="83">
        <f t="shared" si="185"/>
        <v>213000</v>
      </c>
      <c r="AM1162" s="83">
        <f t="shared" si="186"/>
        <v>1408000</v>
      </c>
    </row>
    <row r="1163" spans="1:39">
      <c r="A1163" t="str">
        <f t="shared" si="180"/>
        <v>3423Barnehager</v>
      </c>
      <c r="B1163" s="6" t="str">
        <f>Data!A1163</f>
        <v>3423</v>
      </c>
      <c r="C1163" s="7" t="str">
        <f>Data!B1163</f>
        <v>Stor-Elvdal kommune</v>
      </c>
      <c r="D1163" s="7" t="str">
        <f>Data!C1163</f>
        <v>Barnehager</v>
      </c>
      <c r="E1163" s="1">
        <f>Data!D1163</f>
        <v>13.755399999999998</v>
      </c>
      <c r="F1163" s="1">
        <f>Data!E1163+Data!F1163</f>
        <v>41329.776911855231</v>
      </c>
      <c r="G1163" s="1">
        <f>Data!G1163</f>
        <v>0</v>
      </c>
      <c r="H1163" s="1">
        <f t="shared" si="181"/>
        <v>6201901.2363636363</v>
      </c>
      <c r="I1163" s="1">
        <f t="shared" si="182"/>
        <v>0</v>
      </c>
      <c r="J1163" s="1">
        <f t="shared" si="183"/>
        <v>744228.14836363634</v>
      </c>
      <c r="K1163" s="1">
        <f>'Innlegging av opplysninger'!$B$4*H1163</f>
        <v>806247.16072727274</v>
      </c>
      <c r="L1163" s="1"/>
      <c r="M1163" s="1">
        <f>'Innlegging av opplysninger'!$B$5*H1163</f>
        <v>812449.06196363643</v>
      </c>
      <c r="N1163" s="1">
        <f>'Innlegging av opplysninger'!$B$5*I1163</f>
        <v>0</v>
      </c>
      <c r="O1163" s="1">
        <f>'Innlegging av opplysninger'!$B$5*J1163</f>
        <v>97493.887435636367</v>
      </c>
      <c r="P1163" s="1">
        <f>'Innlegging av opplysninger'!$B$5*K1163</f>
        <v>105618.37805527274</v>
      </c>
      <c r="Q1163" s="1"/>
      <c r="R1163" s="1">
        <f>'Innlegging av opplysninger'!$C$11*SUM(H1163:Q1163)</f>
        <v>333181.63917054544</v>
      </c>
      <c r="S1163" s="1">
        <f>'Innlegging av opplysninger'!$C$13*(((H1163+J1163+M1163+O1163)*Data!H1163)+(J1163+O1163)*(1-Data!H1163)*1.8/12+I1163+N1163+K1163+L1163+P1163+Q1163)</f>
        <v>53982.439895926691</v>
      </c>
      <c r="T1163" s="1">
        <f>'Innlegging av opplysninger'!$C$13*((H1163+J1163+M1163+O1163)*(1-Data!H1163)-(J1163+O1163)*(1-Data!H1163)*1.8/12)</f>
        <v>401950.32949534606</v>
      </c>
      <c r="U1163" s="1">
        <f>Data!I1163</f>
        <v>1.9000000000000001</v>
      </c>
      <c r="V1163" s="1">
        <f>Data!J1163+Data!K1163</f>
        <v>38393.421052631573</v>
      </c>
      <c r="W1163" s="1">
        <f>Data!L1163</f>
        <v>0</v>
      </c>
      <c r="X1163" s="1">
        <f t="shared" si="187"/>
        <v>795790.90909090894</v>
      </c>
      <c r="Y1163" s="100">
        <f t="shared" si="188"/>
        <v>0</v>
      </c>
      <c r="Z1163" s="100">
        <f t="shared" si="189"/>
        <v>113798.09999999998</v>
      </c>
      <c r="AA1163" s="100">
        <f>'Innlegging av opplysninger'!$B$4*X1163</f>
        <v>103452.81818181816</v>
      </c>
      <c r="AB1163" s="1"/>
      <c r="AC1163" s="1">
        <f>'Innlegging av opplysninger'!$B$5*X1163</f>
        <v>104248.60909090907</v>
      </c>
      <c r="AD1163" s="1">
        <f>'Innlegging av opplysninger'!$B$5*Y1163</f>
        <v>0</v>
      </c>
      <c r="AE1163" s="1">
        <f>'Innlegging av opplysninger'!$B$5*Z1163</f>
        <v>14907.551099999997</v>
      </c>
      <c r="AF1163" s="1">
        <f>'Innlegging av opplysninger'!$B$5*AA1163</f>
        <v>13552.31918181818</v>
      </c>
      <c r="AG1163" s="1"/>
      <c r="AH1163" s="1">
        <f>'Innlegging av opplysninger'!$C$11*SUM(X1163:AG1163)</f>
        <v>43538.511652527268</v>
      </c>
      <c r="AI1163" s="1">
        <f>'Innlegging av opplysninger'!$C$13*(((X1163+Z1163+AC1163+AE1163)*Data!M1163)+(Z1163+AE1163)*(1-Data!M1163)*1.8/12+Y1163+AD1163+AA1163+AB1163+AF1163+AG1163)</f>
        <v>7088.1712214890895</v>
      </c>
      <c r="AJ1163" s="1">
        <f>'Innlegging av opplysninger'!$C$13*((X1163+Z1163+AC1163+AE1163)*(1-Data!M1163)-(Z1163+AE1163)*(1-Data!M1163)*1.8/12)</f>
        <v>52490.84472407453</v>
      </c>
      <c r="AK1163" s="83">
        <f t="shared" si="184"/>
        <v>377000</v>
      </c>
      <c r="AL1163" s="83">
        <f t="shared" si="185"/>
        <v>61000</v>
      </c>
      <c r="AM1163" s="83">
        <f t="shared" si="186"/>
        <v>454000</v>
      </c>
    </row>
    <row r="1164" spans="1:39">
      <c r="A1164" t="str">
        <f t="shared" si="180"/>
        <v>3423Helse/pleie/omsorg</v>
      </c>
      <c r="B1164" s="6" t="str">
        <f>Data!A1164</f>
        <v>3423</v>
      </c>
      <c r="C1164" s="7" t="str">
        <f>Data!B1164</f>
        <v>Stor-Elvdal kommune</v>
      </c>
      <c r="D1164" s="7" t="str">
        <f>Data!C1164</f>
        <v>Helse/pleie/omsorg</v>
      </c>
      <c r="E1164" s="1">
        <f>Data!D1164</f>
        <v>95.93869999999994</v>
      </c>
      <c r="F1164" s="1">
        <f>Data!E1164+Data!F1164</f>
        <v>47975.292000690752</v>
      </c>
      <c r="G1164" s="1">
        <f>Data!G1164</f>
        <v>812.05061148420862</v>
      </c>
      <c r="H1164" s="1">
        <f t="shared" si="181"/>
        <v>50211132.509090908</v>
      </c>
      <c r="I1164" s="1">
        <f t="shared" si="182"/>
        <v>849895.41818181798</v>
      </c>
      <c r="J1164" s="1">
        <f t="shared" si="183"/>
        <v>6127323.3512727264</v>
      </c>
      <c r="K1164" s="1">
        <f>'Innlegging av opplysninger'!$B$4*H1164</f>
        <v>6527447.2261818182</v>
      </c>
      <c r="L1164" s="1"/>
      <c r="M1164" s="1">
        <f>'Innlegging av opplysninger'!$B$5*H1164</f>
        <v>6577658.3586909091</v>
      </c>
      <c r="N1164" s="1">
        <f>'Innlegging av opplysninger'!$B$5*I1164</f>
        <v>111336.29978181816</v>
      </c>
      <c r="O1164" s="1">
        <f>'Innlegging av opplysninger'!$B$5*J1164</f>
        <v>802679.35901672719</v>
      </c>
      <c r="P1164" s="1">
        <f>'Innlegging av opplysninger'!$B$5*K1164</f>
        <v>855095.58662981819</v>
      </c>
      <c r="Q1164" s="1"/>
      <c r="R1164" s="1">
        <f>'Innlegging av opplysninger'!$C$11*SUM(H1164:Q1164)</f>
        <v>2738377.5881361687</v>
      </c>
      <c r="S1164" s="1">
        <f>'Innlegging av opplysninger'!$C$13*(((H1164+J1164+M1164+O1164)*Data!H1164)+(J1164+O1164)*(1-Data!H1164)*1.8/12+I1164+N1164+K1164+L1164+P1164+Q1164)</f>
        <v>703199.16515674186</v>
      </c>
      <c r="T1164" s="1">
        <f>'Innlegging av opplysninger'!$C$13*((H1164+J1164+M1164+O1164)*(1-Data!H1164)-(J1164+O1164)*(1-Data!H1164)*1.8/12)</f>
        <v>3044054.376503278</v>
      </c>
      <c r="U1164" s="1">
        <f>Data!I1164</f>
        <v>15.728999999999997</v>
      </c>
      <c r="V1164" s="1">
        <f>Data!J1164+Data!K1164</f>
        <v>44595.902155254633</v>
      </c>
      <c r="W1164" s="1">
        <f>Data!L1164</f>
        <v>739.22118380062307</v>
      </c>
      <c r="X1164" s="1">
        <f t="shared" si="187"/>
        <v>7652170.3090909086</v>
      </c>
      <c r="Y1164" s="100">
        <f t="shared" si="188"/>
        <v>126842.29090909088</v>
      </c>
      <c r="Z1164" s="100">
        <f t="shared" si="189"/>
        <v>1112398.8017999998</v>
      </c>
      <c r="AA1164" s="100">
        <f>'Innlegging av opplysninger'!$B$4*X1164</f>
        <v>994782.14018181816</v>
      </c>
      <c r="AB1164" s="1"/>
      <c r="AC1164" s="1">
        <f>'Innlegging av opplysninger'!$B$5*X1164</f>
        <v>1002434.310490909</v>
      </c>
      <c r="AD1164" s="1">
        <f>'Innlegging av opplysninger'!$B$5*Y1164</f>
        <v>16616.340109090906</v>
      </c>
      <c r="AE1164" s="1">
        <f>'Innlegging av opplysninger'!$B$5*Z1164</f>
        <v>145724.24303579997</v>
      </c>
      <c r="AF1164" s="1">
        <f>'Innlegging av opplysninger'!$B$5*AA1164</f>
        <v>130316.46036381819</v>
      </c>
      <c r="AG1164" s="1"/>
      <c r="AH1164" s="1">
        <f>'Innlegging av opplysninger'!$C$11*SUM(X1164:AG1164)</f>
        <v>424888.8260472946</v>
      </c>
      <c r="AI1164" s="1">
        <f>'Innlegging av opplysninger'!$C$13*(((X1164+Z1164+AC1164+AE1164)*Data!M1164)+(Z1164+AE1164)*(1-Data!M1164)*1.8/12+Y1164+AD1164+AA1164+AB1164+AF1164+AG1164)</f>
        <v>75778.335791037782</v>
      </c>
      <c r="AJ1164" s="1">
        <f>'Innlegging av opplysninger'!$C$13*((X1164+Z1164+AC1164+AE1164)*(1-Data!M1164)-(Z1164+AE1164)*(1-Data!M1164)*1.8/12)</f>
        <v>505648.47879999684</v>
      </c>
      <c r="AK1164" s="83">
        <f t="shared" si="184"/>
        <v>3163000</v>
      </c>
      <c r="AL1164" s="83">
        <f t="shared" si="185"/>
        <v>779000</v>
      </c>
      <c r="AM1164" s="83">
        <f t="shared" si="186"/>
        <v>3550000</v>
      </c>
    </row>
    <row r="1165" spans="1:39">
      <c r="A1165" t="str">
        <f t="shared" si="180"/>
        <v>3423Samferdsel og teknikk</v>
      </c>
      <c r="B1165" s="6" t="str">
        <f>Data!A1165</f>
        <v>3423</v>
      </c>
      <c r="C1165" s="7" t="str">
        <f>Data!B1165</f>
        <v>Stor-Elvdal kommune</v>
      </c>
      <c r="D1165" s="7" t="str">
        <f>Data!C1165</f>
        <v>Samferdsel og teknikk</v>
      </c>
      <c r="E1165" s="1">
        <f>Data!D1165</f>
        <v>8.3999999999999986</v>
      </c>
      <c r="F1165" s="1">
        <f>Data!E1165+Data!F1165</f>
        <v>48728.603174603188</v>
      </c>
      <c r="G1165" s="1">
        <f>Data!G1165</f>
        <v>0</v>
      </c>
      <c r="H1165" s="1">
        <f t="shared" si="181"/>
        <v>4465312</v>
      </c>
      <c r="I1165" s="1">
        <f t="shared" si="182"/>
        <v>0</v>
      </c>
      <c r="J1165" s="1">
        <f t="shared" si="183"/>
        <v>535837.43999999994</v>
      </c>
      <c r="K1165" s="1">
        <f>'Innlegging av opplysninger'!$B$4*H1165</f>
        <v>580490.56000000006</v>
      </c>
      <c r="L1165" s="1"/>
      <c r="M1165" s="1">
        <f>'Innlegging av opplysninger'!$B$5*H1165</f>
        <v>584955.87199999997</v>
      </c>
      <c r="N1165" s="1">
        <f>'Innlegging av opplysninger'!$B$5*I1165</f>
        <v>0</v>
      </c>
      <c r="O1165" s="1">
        <f>'Innlegging av opplysninger'!$B$5*J1165</f>
        <v>70194.704639999996</v>
      </c>
      <c r="P1165" s="1">
        <f>'Innlegging av opplysninger'!$B$5*K1165</f>
        <v>76044.263360000012</v>
      </c>
      <c r="Q1165" s="1"/>
      <c r="R1165" s="1">
        <f>'Innlegging av opplysninger'!$C$11*SUM(H1165:Q1165)</f>
        <v>239887.72391999999</v>
      </c>
      <c r="S1165" s="1">
        <f>'Innlegging av opplysninger'!$C$13*(((H1165+J1165+M1165+O1165)*Data!H1165)+(J1165+O1165)*(1-Data!H1165)*1.8/12+I1165+N1165+K1165+L1165+P1165+Q1165)</f>
        <v>39346.343802650183</v>
      </c>
      <c r="T1165" s="1">
        <f>'Innlegging av opplysninger'!$C$13*((H1165+J1165+M1165+O1165)*(1-Data!H1165)-(J1165+O1165)*(1-Data!H1165)*1.8/12)</f>
        <v>288921.06787734979</v>
      </c>
      <c r="U1165" s="1">
        <f>Data!I1165</f>
        <v>3</v>
      </c>
      <c r="V1165" s="1">
        <f>Data!J1165+Data!K1165</f>
        <v>47666.666666666664</v>
      </c>
      <c r="W1165" s="1">
        <f>Data!L1165</f>
        <v>0</v>
      </c>
      <c r="X1165" s="1">
        <f t="shared" si="187"/>
        <v>1559999.9999999998</v>
      </c>
      <c r="Y1165" s="100">
        <f t="shared" si="188"/>
        <v>0</v>
      </c>
      <c r="Z1165" s="100">
        <f t="shared" si="189"/>
        <v>223079.99999999994</v>
      </c>
      <c r="AA1165" s="100">
        <f>'Innlegging av opplysninger'!$B$4*X1165</f>
        <v>202799.99999999997</v>
      </c>
      <c r="AB1165" s="1"/>
      <c r="AC1165" s="1">
        <f>'Innlegging av opplysninger'!$B$5*X1165</f>
        <v>204359.99999999997</v>
      </c>
      <c r="AD1165" s="1">
        <f>'Innlegging av opplysninger'!$B$5*Y1165</f>
        <v>0</v>
      </c>
      <c r="AE1165" s="1">
        <f>'Innlegging av opplysninger'!$B$5*Z1165</f>
        <v>29223.479999999992</v>
      </c>
      <c r="AF1165" s="1">
        <f>'Innlegging av opplysninger'!$B$5*AA1165</f>
        <v>26566.799999999996</v>
      </c>
      <c r="AG1165" s="1"/>
      <c r="AH1165" s="1">
        <f>'Innlegging av opplysninger'!$C$11*SUM(X1165:AG1165)</f>
        <v>85349.150639999978</v>
      </c>
      <c r="AI1165" s="1">
        <f>'Innlegging av opplysninger'!$C$13*(((X1165+Z1165+AC1165+AE1165)*Data!M1165)+(Z1165+AE1165)*(1-Data!M1165)*1.8/12+Y1165+AD1165+AA1165+AB1165+AF1165+AG1165)</f>
        <v>20619.304022006181</v>
      </c>
      <c r="AJ1165" s="1">
        <f>'Innlegging av opplysninger'!$C$13*((X1165+Z1165+AC1165+AE1165)*(1-Data!M1165)-(Z1165+AE1165)*(1-Data!M1165)*1.8/12)</f>
        <v>96174.270537993798</v>
      </c>
      <c r="AK1165" s="83">
        <f t="shared" si="184"/>
        <v>325000</v>
      </c>
      <c r="AL1165" s="83">
        <f t="shared" si="185"/>
        <v>60000</v>
      </c>
      <c r="AM1165" s="83">
        <f t="shared" si="186"/>
        <v>385000</v>
      </c>
    </row>
    <row r="1166" spans="1:39">
      <c r="A1166" t="str">
        <f t="shared" si="180"/>
        <v>3423Annet</v>
      </c>
      <c r="B1166" s="6" t="str">
        <f>Data!A1166</f>
        <v>3423</v>
      </c>
      <c r="C1166" s="7" t="str">
        <f>Data!B1166</f>
        <v>Stor-Elvdal kommune</v>
      </c>
      <c r="D1166" s="7" t="str">
        <f>Data!C1166</f>
        <v>Annet</v>
      </c>
      <c r="E1166" s="1">
        <f>Data!D1166</f>
        <v>9.5</v>
      </c>
      <c r="F1166" s="1">
        <f>Data!E1166+Data!F1166</f>
        <v>44737.5249122807</v>
      </c>
      <c r="G1166" s="1">
        <f>Data!G1166</f>
        <v>0</v>
      </c>
      <c r="H1166" s="1">
        <f t="shared" si="181"/>
        <v>4636434.3999999994</v>
      </c>
      <c r="I1166" s="1">
        <f t="shared" si="182"/>
        <v>0</v>
      </c>
      <c r="J1166" s="1">
        <f t="shared" si="183"/>
        <v>556372.12799999991</v>
      </c>
      <c r="K1166" s="1">
        <f>'Innlegging av opplysninger'!$B$4*H1166</f>
        <v>602736.47199999995</v>
      </c>
      <c r="L1166" s="1"/>
      <c r="M1166" s="1">
        <f>'Innlegging av opplysninger'!$B$5*H1166</f>
        <v>607372.90639999998</v>
      </c>
      <c r="N1166" s="1">
        <f>'Innlegging av opplysninger'!$B$5*I1166</f>
        <v>0</v>
      </c>
      <c r="O1166" s="1">
        <f>'Innlegging av opplysninger'!$B$5*J1166</f>
        <v>72884.74876799999</v>
      </c>
      <c r="P1166" s="1">
        <f>'Innlegging av opplysninger'!$B$5*K1166</f>
        <v>78958.47783199999</v>
      </c>
      <c r="Q1166" s="1"/>
      <c r="R1166" s="1">
        <f>'Innlegging av opplysninger'!$C$11*SUM(H1166:Q1166)</f>
        <v>249080.84705399993</v>
      </c>
      <c r="S1166" s="1">
        <f>'Innlegging av opplysninger'!$C$13*(((H1166+J1166+M1166+O1166)*Data!H1166)+(J1166+O1166)*(1-Data!H1166)*1.8/12+I1166+N1166+K1166+L1166+P1166+Q1166)</f>
        <v>40356.341030054398</v>
      </c>
      <c r="T1166" s="1">
        <f>'Innlegging av opplysninger'!$C$13*((H1166+J1166+M1166+O1166)*(1-Data!H1166)-(J1166+O1166)*(1-Data!H1166)*1.8/12)</f>
        <v>300491.13388594554</v>
      </c>
      <c r="U1166" s="1">
        <f>Data!I1166</f>
        <v>1</v>
      </c>
      <c r="V1166" s="1">
        <f>Data!J1166+Data!K1166</f>
        <v>57333.333333333336</v>
      </c>
      <c r="W1166" s="1">
        <f>Data!L1166</f>
        <v>0</v>
      </c>
      <c r="X1166" s="1">
        <f t="shared" si="187"/>
        <v>625454.54545454541</v>
      </c>
      <c r="Y1166" s="100">
        <f t="shared" si="188"/>
        <v>0</v>
      </c>
      <c r="Z1166" s="100">
        <f t="shared" si="189"/>
        <v>89439.999999999985</v>
      </c>
      <c r="AA1166" s="100">
        <f>'Innlegging av opplysninger'!$B$4*X1166</f>
        <v>81309.090909090912</v>
      </c>
      <c r="AB1166" s="1"/>
      <c r="AC1166" s="1">
        <f>'Innlegging av opplysninger'!$B$5*X1166</f>
        <v>81934.545454545456</v>
      </c>
      <c r="AD1166" s="1">
        <f>'Innlegging av opplysninger'!$B$5*Y1166</f>
        <v>0</v>
      </c>
      <c r="AE1166" s="1">
        <f>'Innlegging av opplysninger'!$B$5*Z1166</f>
        <v>11716.64</v>
      </c>
      <c r="AF1166" s="1">
        <f>'Innlegging av opplysninger'!$B$5*AA1166</f>
        <v>10651.49090909091</v>
      </c>
      <c r="AG1166" s="1"/>
      <c r="AH1166" s="1">
        <f>'Innlegging av opplysninger'!$C$11*SUM(X1166:AG1166)</f>
        <v>34219.239883636365</v>
      </c>
      <c r="AI1166" s="1">
        <f>'Innlegging av opplysninger'!$C$13*(((X1166+Z1166+AC1166+AE1166)*Data!M1166)+(Z1166+AE1166)*(1-Data!M1166)*1.8/12+Y1166+AD1166+AA1166+AB1166+AF1166+AG1166)</f>
        <v>6718.5665338243643</v>
      </c>
      <c r="AJ1166" s="1">
        <f>'Innlegging av opplysninger'!$C$13*((X1166+Z1166+AC1166+AE1166)*(1-Data!M1166)-(Z1166+AE1166)*(1-Data!M1166)*1.8/12)</f>
        <v>40107.761727993813</v>
      </c>
      <c r="AK1166" s="83">
        <f t="shared" si="184"/>
        <v>283000</v>
      </c>
      <c r="AL1166" s="83">
        <f t="shared" si="185"/>
        <v>47000</v>
      </c>
      <c r="AM1166" s="83">
        <f t="shared" si="186"/>
        <v>341000</v>
      </c>
    </row>
    <row r="1167" spans="1:39">
      <c r="A1167" t="str">
        <f t="shared" si="180"/>
        <v>3424Alle</v>
      </c>
      <c r="B1167" s="6" t="str">
        <f>Data!A1167</f>
        <v>3424</v>
      </c>
      <c r="C1167" s="7" t="str">
        <f>Data!B1167</f>
        <v>Rendalen kommune</v>
      </c>
      <c r="D1167" s="7" t="str">
        <f>Data!C1167</f>
        <v>Alle</v>
      </c>
      <c r="E1167" s="1">
        <f>Data!D1167</f>
        <v>120.64879999999999</v>
      </c>
      <c r="F1167" s="1">
        <f>Data!E1167+Data!F1167</f>
        <v>46116.650105927307</v>
      </c>
      <c r="G1167" s="1">
        <f>Data!G1167</f>
        <v>430.69479348323398</v>
      </c>
      <c r="H1167" s="1">
        <f t="shared" si="181"/>
        <v>60697292.676000021</v>
      </c>
      <c r="I1167" s="1">
        <f t="shared" si="182"/>
        <v>566867.01818181819</v>
      </c>
      <c r="J1167" s="1">
        <f t="shared" si="183"/>
        <v>7351699.1633018199</v>
      </c>
      <c r="K1167" s="1">
        <f>'Innlegging av opplysninger'!$B$4*H1167</f>
        <v>7890648.0478800032</v>
      </c>
      <c r="L1167" s="1"/>
      <c r="M1167" s="1">
        <f>'Innlegging av opplysninger'!$B$5*H1167</f>
        <v>7951345.3405560032</v>
      </c>
      <c r="N1167" s="1">
        <f>'Innlegging av opplysninger'!$B$5*I1167</f>
        <v>74259.579381818185</v>
      </c>
      <c r="O1167" s="1">
        <f>'Innlegging av opplysninger'!$B$5*J1167</f>
        <v>963072.59039253846</v>
      </c>
      <c r="P1167" s="1">
        <f>'Innlegging av opplysninger'!$B$5*K1167</f>
        <v>1033674.8942722805</v>
      </c>
      <c r="Q1167" s="1"/>
      <c r="R1167" s="1">
        <f>'Innlegging av opplysninger'!$C$11*SUM(H1167:Q1167)</f>
        <v>3288096.6537787202</v>
      </c>
      <c r="S1167" s="1">
        <f>'Innlegging av opplysninger'!$C$13*(((H1167+J1167+M1167+O1167)*Data!H1167)+(J1167+O1167)*(1-Data!H1167)*1.8/12+I1167+N1167+K1167+L1167+P1167+Q1167)</f>
        <v>662799.49830537802</v>
      </c>
      <c r="T1167" s="1">
        <f>'Innlegging av opplysninger'!$C$13*((H1167+J1167+M1167+O1167)*(1-Data!H1167)-(J1167+O1167)*(1-Data!H1167)*1.8/12)</f>
        <v>3836701.18581287</v>
      </c>
      <c r="U1167" s="1">
        <f>Data!I1167</f>
        <v>22.239200000000004</v>
      </c>
      <c r="V1167" s="1">
        <f>Data!J1167+Data!K1167</f>
        <v>47183.280573641736</v>
      </c>
      <c r="W1167" s="1">
        <f>Data!L1167</f>
        <v>417.87879060397853</v>
      </c>
      <c r="X1167" s="1">
        <f t="shared" si="187"/>
        <v>11447109.963636365</v>
      </c>
      <c r="Y1167" s="100">
        <f t="shared" si="188"/>
        <v>101381.34545454546</v>
      </c>
      <c r="Z1167" s="100">
        <f t="shared" si="189"/>
        <v>1651434.2572000001</v>
      </c>
      <c r="AA1167" s="100">
        <f>'Innlegging av opplysninger'!$B$4*X1167</f>
        <v>1488124.2952727275</v>
      </c>
      <c r="AB1167" s="1"/>
      <c r="AC1167" s="1">
        <f>'Innlegging av opplysninger'!$B$5*X1167</f>
        <v>1499571.4052363639</v>
      </c>
      <c r="AD1167" s="1">
        <f>'Innlegging av opplysninger'!$B$5*Y1167</f>
        <v>13280.956254545456</v>
      </c>
      <c r="AE1167" s="1">
        <f>'Innlegging av opplysninger'!$B$5*Z1167</f>
        <v>216337.88769320003</v>
      </c>
      <c r="AF1167" s="1">
        <f>'Innlegging av opplysninger'!$B$5*AA1167</f>
        <v>194944.28268072731</v>
      </c>
      <c r="AG1167" s="1"/>
      <c r="AH1167" s="1">
        <f>'Innlegging av opplysninger'!$C$11*SUM(X1167:AG1167)</f>
        <v>631263.00695028203</v>
      </c>
      <c r="AI1167" s="1">
        <f>'Innlegging av opplysninger'!$C$13*(((X1167+Z1167+AC1167+AE1167)*Data!M1167)+(Z1167+AE1167)*(1-Data!M1167)*1.8/12+Y1167+AD1167+AA1167+AB1167+AF1167+AG1167)</f>
        <v>151647.53683840545</v>
      </c>
      <c r="AJ1167" s="1">
        <f>'Innlegging av opplysninger'!$C$13*((X1167+Z1167+AC1167+AE1167)*(1-Data!M1167)-(Z1167+AE1167)*(1-Data!M1167)*1.8/12)</f>
        <v>712186.05161987524</v>
      </c>
      <c r="AK1167" s="83">
        <f t="shared" si="184"/>
        <v>3919000</v>
      </c>
      <c r="AL1167" s="83">
        <f t="shared" si="185"/>
        <v>814000</v>
      </c>
      <c r="AM1167" s="83">
        <f t="shared" si="186"/>
        <v>4549000</v>
      </c>
    </row>
    <row r="1168" spans="1:39">
      <c r="A1168" t="str">
        <f t="shared" si="180"/>
        <v>3424Administrasjon</v>
      </c>
      <c r="B1168" s="6" t="str">
        <f>Data!A1168</f>
        <v>3424</v>
      </c>
      <c r="C1168" s="7" t="str">
        <f>Data!B1168</f>
        <v>Rendalen kommune</v>
      </c>
      <c r="D1168" s="7" t="str">
        <f>Data!C1168</f>
        <v>Administrasjon</v>
      </c>
      <c r="E1168" s="1">
        <f>Data!D1168</f>
        <v>21.3123</v>
      </c>
      <c r="F1168" s="1">
        <f>Data!E1168+Data!F1168</f>
        <v>44216.056260156496</v>
      </c>
      <c r="G1168" s="1">
        <f>Data!G1168</f>
        <v>10.026604355231486</v>
      </c>
      <c r="H1168" s="1">
        <f t="shared" si="181"/>
        <v>10280136.609090909</v>
      </c>
      <c r="I1168" s="1">
        <f t="shared" si="182"/>
        <v>2331.1636363636362</v>
      </c>
      <c r="J1168" s="1">
        <f t="shared" si="183"/>
        <v>1233896.1327272728</v>
      </c>
      <c r="K1168" s="1">
        <f>'Innlegging av opplysninger'!$B$4*H1168</f>
        <v>1336417.7591818182</v>
      </c>
      <c r="L1168" s="1"/>
      <c r="M1168" s="1">
        <f>'Innlegging av opplysninger'!$B$5*H1168</f>
        <v>1346697.8957909092</v>
      </c>
      <c r="N1168" s="1">
        <f>'Innlegging av opplysninger'!$B$5*I1168</f>
        <v>305.38243636363637</v>
      </c>
      <c r="O1168" s="1">
        <f>'Innlegging av opplysninger'!$B$5*J1168</f>
        <v>161640.39338727275</v>
      </c>
      <c r="P1168" s="1">
        <f>'Innlegging av opplysninger'!$B$5*K1168</f>
        <v>175070.7264528182</v>
      </c>
      <c r="Q1168" s="1"/>
      <c r="R1168" s="1">
        <f>'Innlegging av opplysninger'!$C$11*SUM(H1168:Q1168)</f>
        <v>552386.85038274166</v>
      </c>
      <c r="S1168" s="1">
        <f>'Innlegging av opplysninger'!$C$13*(((H1168+J1168+M1168+O1168)*Data!H1168)+(J1168+O1168)*(1-Data!H1168)*1.8/12+I1168+N1168+K1168+L1168+P1168+Q1168)</f>
        <v>114960.36681774937</v>
      </c>
      <c r="T1168" s="1">
        <f>'Innlegging av opplysninger'!$C$13*((H1168+J1168+M1168+O1168)*(1-Data!H1168)-(J1168+O1168)*(1-Data!H1168)*1.8/12)</f>
        <v>640937.42844284442</v>
      </c>
      <c r="U1168" s="1">
        <f>Data!I1168</f>
        <v>4.1692</v>
      </c>
      <c r="V1168" s="1">
        <f>Data!J1168+Data!K1168</f>
        <v>56651.493491956884</v>
      </c>
      <c r="W1168" s="1">
        <f>Data!L1168</f>
        <v>0</v>
      </c>
      <c r="X1168" s="1">
        <f t="shared" si="187"/>
        <v>2576633.5272727269</v>
      </c>
      <c r="Y1168" s="100">
        <f t="shared" si="188"/>
        <v>0</v>
      </c>
      <c r="Z1168" s="100">
        <f t="shared" si="189"/>
        <v>368458.59439999989</v>
      </c>
      <c r="AA1168" s="100">
        <f>'Innlegging av opplysninger'!$B$4*X1168</f>
        <v>334962.35854545451</v>
      </c>
      <c r="AB1168" s="1"/>
      <c r="AC1168" s="1">
        <f>'Innlegging av opplysninger'!$B$5*X1168</f>
        <v>337538.99207272724</v>
      </c>
      <c r="AD1168" s="1">
        <f>'Innlegging av opplysninger'!$B$5*Y1168</f>
        <v>0</v>
      </c>
      <c r="AE1168" s="1">
        <f>'Innlegging av opplysninger'!$B$5*Z1168</f>
        <v>48268.075866399988</v>
      </c>
      <c r="AF1168" s="1">
        <f>'Innlegging av opplysninger'!$B$5*AA1168</f>
        <v>43880.068969454544</v>
      </c>
      <c r="AG1168" s="1"/>
      <c r="AH1168" s="1">
        <f>'Innlegging av opplysninger'!$C$11*SUM(X1168:AG1168)</f>
        <v>140970.18145081698</v>
      </c>
      <c r="AI1168" s="1">
        <f>'Innlegging av opplysninger'!$C$13*(((X1168+Z1168+AC1168+AE1168)*Data!M1168)+(Z1168+AE1168)*(1-Data!M1168)*1.8/12+Y1168+AD1168+AA1168+AB1168+AF1168+AG1168)</f>
        <v>54064.248403556448</v>
      </c>
      <c r="AJ1168" s="1">
        <f>'Innlegging av opplysninger'!$C$13*((X1168+Z1168+AC1168+AE1168)*(1-Data!M1168)-(Z1168+AE1168)*(1-Data!M1168)*1.8/12)</f>
        <v>138842.31568703518</v>
      </c>
      <c r="AK1168" s="83">
        <f t="shared" si="184"/>
        <v>693000</v>
      </c>
      <c r="AL1168" s="83">
        <f t="shared" si="185"/>
        <v>169000</v>
      </c>
      <c r="AM1168" s="83">
        <f t="shared" si="186"/>
        <v>780000</v>
      </c>
    </row>
    <row r="1169" spans="1:39">
      <c r="A1169" t="str">
        <f t="shared" si="180"/>
        <v>3424Undervisning</v>
      </c>
      <c r="B1169" s="6" t="str">
        <f>Data!A1169</f>
        <v>3424</v>
      </c>
      <c r="C1169" s="7" t="str">
        <f>Data!B1169</f>
        <v>Rendalen kommune</v>
      </c>
      <c r="D1169" s="7" t="str">
        <f>Data!C1169</f>
        <v>Undervisning</v>
      </c>
      <c r="E1169" s="1">
        <f>Data!D1169</f>
        <v>29.835400000000007</v>
      </c>
      <c r="F1169" s="1">
        <f>Data!E1169+Data!F1169</f>
        <v>46742.297498944194</v>
      </c>
      <c r="G1169" s="1">
        <f>Data!G1169</f>
        <v>5.4743693732948095</v>
      </c>
      <c r="H1169" s="1">
        <f t="shared" si="181"/>
        <v>15213547.012363635</v>
      </c>
      <c r="I1169" s="1">
        <f t="shared" si="182"/>
        <v>1781.7818181818182</v>
      </c>
      <c r="J1169" s="1">
        <f t="shared" si="183"/>
        <v>1825839.455301818</v>
      </c>
      <c r="K1169" s="1">
        <f>'Innlegging av opplysninger'!$B$4*H1169</f>
        <v>1977761.1116072726</v>
      </c>
      <c r="L1169" s="1"/>
      <c r="M1169" s="1">
        <f>'Innlegging av opplysninger'!$B$5*H1169</f>
        <v>1992974.6586196362</v>
      </c>
      <c r="N1169" s="1">
        <f>'Innlegging av opplysninger'!$B$5*I1169</f>
        <v>233.4134181818182</v>
      </c>
      <c r="O1169" s="1">
        <f>'Innlegging av opplysninger'!$B$5*J1169</f>
        <v>239184.96864453817</v>
      </c>
      <c r="P1169" s="1">
        <f>'Innlegging av opplysninger'!$B$5*K1169</f>
        <v>259086.70562055273</v>
      </c>
      <c r="Q1169" s="1"/>
      <c r="R1169" s="1">
        <f>'Innlegging av opplysninger'!$C$11*SUM(H1169:Q1169)</f>
        <v>817395.54608096485</v>
      </c>
      <c r="S1169" s="1">
        <f>'Innlegging av opplysninger'!$C$13*(((H1169+J1169+M1169+O1169)*Data!H1169)+(J1169+O1169)*(1-Data!H1169)*1.8/12+I1169+N1169+K1169+L1169+P1169+Q1169)</f>
        <v>134660.89665522877</v>
      </c>
      <c r="T1169" s="1">
        <f>'Innlegging av opplysninger'!$C$13*((H1169+J1169+M1169+O1169)*(1-Data!H1169)-(J1169+O1169)*(1-Data!H1169)*1.8/12)</f>
        <v>983880.37692924961</v>
      </c>
      <c r="U1169" s="1">
        <f>Data!I1169</f>
        <v>2.92</v>
      </c>
      <c r="V1169" s="1">
        <f>Data!J1169+Data!K1169</f>
        <v>45966.210045662105</v>
      </c>
      <c r="W1169" s="1">
        <f>Data!L1169</f>
        <v>0</v>
      </c>
      <c r="X1169" s="1">
        <f t="shared" si="187"/>
        <v>1464232.7272727273</v>
      </c>
      <c r="Y1169" s="100">
        <f t="shared" si="188"/>
        <v>0</v>
      </c>
      <c r="Z1169" s="100">
        <f t="shared" si="189"/>
        <v>209385.28</v>
      </c>
      <c r="AA1169" s="100">
        <f>'Innlegging av opplysninger'!$B$4*X1169</f>
        <v>190350.25454545455</v>
      </c>
      <c r="AB1169" s="1"/>
      <c r="AC1169" s="1">
        <f>'Innlegging av opplysninger'!$B$5*X1169</f>
        <v>191814.48727272727</v>
      </c>
      <c r="AD1169" s="1">
        <f>'Innlegging av opplysninger'!$B$5*Y1169</f>
        <v>0</v>
      </c>
      <c r="AE1169" s="1">
        <f>'Innlegging av opplysninger'!$B$5*Z1169</f>
        <v>27429.471680000002</v>
      </c>
      <c r="AF1169" s="1">
        <f>'Innlegging av opplysninger'!$B$5*AA1169</f>
        <v>24935.883345454546</v>
      </c>
      <c r="AG1169" s="1"/>
      <c r="AH1169" s="1">
        <f>'Innlegging av opplysninger'!$C$11*SUM(X1169:AG1169)</f>
        <v>80109.627956421828</v>
      </c>
      <c r="AI1169" s="1">
        <f>'Innlegging av opplysninger'!$C$13*(((X1169+Z1169+AC1169+AE1169)*Data!M1169)+(Z1169+AE1169)*(1-Data!M1169)*1.8/12+Y1169+AD1169+AA1169+AB1169+AF1169+AG1169)</f>
        <v>17907.407914528361</v>
      </c>
      <c r="AJ1169" s="1">
        <f>'Innlegging av opplysninger'!$C$13*((X1169+Z1169+AC1169+AE1169)*(1-Data!M1169)-(Z1169+AE1169)*(1-Data!M1169)*1.8/12)</f>
        <v>91716.293499522551</v>
      </c>
      <c r="AK1169" s="83">
        <f t="shared" si="184"/>
        <v>898000</v>
      </c>
      <c r="AL1169" s="83">
        <f t="shared" si="185"/>
        <v>153000</v>
      </c>
      <c r="AM1169" s="83">
        <f t="shared" si="186"/>
        <v>1076000</v>
      </c>
    </row>
    <row r="1170" spans="1:39">
      <c r="A1170" t="str">
        <f t="shared" si="180"/>
        <v>3424Barnehager</v>
      </c>
      <c r="B1170" s="6" t="str">
        <f>Data!A1170</f>
        <v>3424</v>
      </c>
      <c r="C1170" s="7" t="str">
        <f>Data!B1170</f>
        <v>Rendalen kommune</v>
      </c>
      <c r="D1170" s="7" t="str">
        <f>Data!C1170</f>
        <v>Barnehager</v>
      </c>
      <c r="E1170" s="1">
        <f>Data!D1170</f>
        <v>11.900100000000002</v>
      </c>
      <c r="F1170" s="1">
        <f>Data!E1170+Data!F1170</f>
        <v>42156.417873239152</v>
      </c>
      <c r="G1170" s="1">
        <f>Data!G1170</f>
        <v>0</v>
      </c>
      <c r="H1170" s="1">
        <f t="shared" si="181"/>
        <v>5472715.5090909088</v>
      </c>
      <c r="I1170" s="1">
        <f t="shared" si="182"/>
        <v>0</v>
      </c>
      <c r="J1170" s="1">
        <f t="shared" si="183"/>
        <v>656725.86109090899</v>
      </c>
      <c r="K1170" s="1">
        <f>'Innlegging av opplysninger'!$B$4*H1170</f>
        <v>711453.01618181821</v>
      </c>
      <c r="L1170" s="1"/>
      <c r="M1170" s="1">
        <f>'Innlegging av opplysninger'!$B$5*H1170</f>
        <v>716925.73169090913</v>
      </c>
      <c r="N1170" s="1">
        <f>'Innlegging av opplysninger'!$B$5*I1170</f>
        <v>0</v>
      </c>
      <c r="O1170" s="1">
        <f>'Innlegging av opplysninger'!$B$5*J1170</f>
        <v>86031.087802909082</v>
      </c>
      <c r="P1170" s="1">
        <f>'Innlegging av opplysninger'!$B$5*K1170</f>
        <v>93200.345119818187</v>
      </c>
      <c r="Q1170" s="1"/>
      <c r="R1170" s="1">
        <f>'Innlegging av opplysninger'!$C$11*SUM(H1170:Q1170)</f>
        <v>294007.95893713634</v>
      </c>
      <c r="S1170" s="1">
        <f>'Innlegging av opplysninger'!$C$13*(((H1170+J1170+M1170+O1170)*Data!H1170)+(J1170+O1170)*(1-Data!H1170)*1.8/12+I1170+N1170+K1170+L1170+P1170+Q1170)</f>
        <v>48601.395942380506</v>
      </c>
      <c r="T1170" s="1">
        <f>'Innlegging av opplysninger'!$C$13*((H1170+J1170+M1170+O1170)*(1-Data!H1170)-(J1170+O1170)*(1-Data!H1170)*1.8/12)</f>
        <v>353725.28470843763</v>
      </c>
      <c r="U1170" s="1">
        <f>Data!I1170</f>
        <v>3.4</v>
      </c>
      <c r="V1170" s="1">
        <f>Data!J1170+Data!K1170</f>
        <v>48163.137254901972</v>
      </c>
      <c r="W1170" s="1">
        <f>Data!L1170</f>
        <v>0</v>
      </c>
      <c r="X1170" s="1">
        <f t="shared" si="187"/>
        <v>1786414.5454545459</v>
      </c>
      <c r="Y1170" s="100">
        <f t="shared" si="188"/>
        <v>0</v>
      </c>
      <c r="Z1170" s="100">
        <f t="shared" si="189"/>
        <v>255457.28000000003</v>
      </c>
      <c r="AA1170" s="100">
        <f>'Innlegging av opplysninger'!$B$4*X1170</f>
        <v>232233.89090909096</v>
      </c>
      <c r="AB1170" s="1"/>
      <c r="AC1170" s="1">
        <f>'Innlegging av opplysninger'!$B$5*X1170</f>
        <v>234020.30545454551</v>
      </c>
      <c r="AD1170" s="1">
        <f>'Innlegging av opplysninger'!$B$5*Y1170</f>
        <v>0</v>
      </c>
      <c r="AE1170" s="1">
        <f>'Innlegging av opplysninger'!$B$5*Z1170</f>
        <v>33464.903680000003</v>
      </c>
      <c r="AF1170" s="1">
        <f>'Innlegging av opplysninger'!$B$5*AA1170</f>
        <v>30422.639709090916</v>
      </c>
      <c r="AG1170" s="1"/>
      <c r="AH1170" s="1">
        <f>'Innlegging av opplysninger'!$C$11*SUM(X1170:AG1170)</f>
        <v>97736.515477876383</v>
      </c>
      <c r="AI1170" s="1">
        <f>'Innlegging av opplysninger'!$C$13*(((X1170+Z1170+AC1170+AE1170)*Data!M1170)+(Z1170+AE1170)*(1-Data!M1170)*1.8/12+Y1170+AD1170+AA1170+AB1170+AF1170+AG1170)</f>
        <v>23487.4872666011</v>
      </c>
      <c r="AJ1170" s="1">
        <f>'Innlegging av opplysninger'!$C$13*((X1170+Z1170+AC1170+AE1170)*(1-Data!M1170)-(Z1170+AE1170)*(1-Data!M1170)*1.8/12)</f>
        <v>110257.21812417712</v>
      </c>
      <c r="AK1170" s="83">
        <f t="shared" si="184"/>
        <v>392000</v>
      </c>
      <c r="AL1170" s="83">
        <f t="shared" si="185"/>
        <v>72000</v>
      </c>
      <c r="AM1170" s="83">
        <f t="shared" si="186"/>
        <v>464000</v>
      </c>
    </row>
    <row r="1171" spans="1:39">
      <c r="A1171" t="str">
        <f t="shared" si="180"/>
        <v>3424Helse/pleie/omsorg</v>
      </c>
      <c r="B1171" s="6" t="str">
        <f>Data!A1171</f>
        <v>3424</v>
      </c>
      <c r="C1171" s="7" t="str">
        <f>Data!B1171</f>
        <v>Rendalen kommune</v>
      </c>
      <c r="D1171" s="7" t="str">
        <f>Data!C1171</f>
        <v>Helse/pleie/omsorg</v>
      </c>
      <c r="E1171" s="1">
        <f>Data!D1171</f>
        <v>47.698500000000017</v>
      </c>
      <c r="F1171" s="1">
        <f>Data!E1171+Data!F1171</f>
        <v>47217.441935630377</v>
      </c>
      <c r="G1171" s="1">
        <f>Data!G1171</f>
        <v>1081.4971120685134</v>
      </c>
      <c r="H1171" s="1">
        <f t="shared" si="181"/>
        <v>24569467.136363633</v>
      </c>
      <c r="I1171" s="1">
        <f t="shared" si="182"/>
        <v>562754.07272727275</v>
      </c>
      <c r="J1171" s="1">
        <f t="shared" si="183"/>
        <v>3015866.5450909087</v>
      </c>
      <c r="K1171" s="1">
        <f>'Innlegging av opplysninger'!$B$4*H1171</f>
        <v>3194030.7277272725</v>
      </c>
      <c r="L1171" s="1"/>
      <c r="M1171" s="1">
        <f>'Innlegging av opplysninger'!$B$5*H1171</f>
        <v>3218600.194863636</v>
      </c>
      <c r="N1171" s="1">
        <f>'Innlegging av opplysninger'!$B$5*I1171</f>
        <v>73720.783527272739</v>
      </c>
      <c r="O1171" s="1">
        <f>'Innlegging av opplysninger'!$B$5*J1171</f>
        <v>395078.51740690903</v>
      </c>
      <c r="P1171" s="1">
        <f>'Innlegging av opplysninger'!$B$5*K1171</f>
        <v>418418.02533227269</v>
      </c>
      <c r="Q1171" s="1"/>
      <c r="R1171" s="1">
        <f>'Innlegging av opplysninger'!$C$11*SUM(H1171:Q1171)</f>
        <v>1347021.5681154889</v>
      </c>
      <c r="S1171" s="1">
        <f>'Innlegging av opplysninger'!$C$13*(((H1171+J1171+M1171+O1171)*Data!H1171)+(J1171+O1171)*(1-Data!H1171)*1.8/12+I1171+N1171+K1171+L1171+P1171+Q1171)</f>
        <v>319717.26855906355</v>
      </c>
      <c r="T1171" s="1">
        <f>'Innlegging av opplysninger'!$C$13*((H1171+J1171+M1171+O1171)*(1-Data!H1171)-(J1171+O1171)*(1-Data!H1171)*1.8/12)</f>
        <v>1523575.4035989738</v>
      </c>
      <c r="U1171" s="1">
        <f>Data!I1171</f>
        <v>9.9499999999999993</v>
      </c>
      <c r="V1171" s="1">
        <f>Data!J1171+Data!K1171</f>
        <v>44145.762144053602</v>
      </c>
      <c r="W1171" s="1">
        <f>Data!L1171</f>
        <v>933.99899497487456</v>
      </c>
      <c r="X1171" s="1">
        <f t="shared" si="187"/>
        <v>4791821.8181818174</v>
      </c>
      <c r="Y1171" s="100">
        <f t="shared" si="188"/>
        <v>101381.34545454546</v>
      </c>
      <c r="Z1171" s="100">
        <f t="shared" si="189"/>
        <v>699728.05239999981</v>
      </c>
      <c r="AA1171" s="100">
        <f>'Innlegging av opplysninger'!$B$4*X1171</f>
        <v>622936.83636363631</v>
      </c>
      <c r="AB1171" s="1"/>
      <c r="AC1171" s="1">
        <f>'Innlegging av opplysninger'!$B$5*X1171</f>
        <v>627728.65818181809</v>
      </c>
      <c r="AD1171" s="1">
        <f>'Innlegging av opplysninger'!$B$5*Y1171</f>
        <v>13280.956254545456</v>
      </c>
      <c r="AE1171" s="1">
        <f>'Innlegging av opplysninger'!$B$5*Z1171</f>
        <v>91664.374864399986</v>
      </c>
      <c r="AF1171" s="1">
        <f>'Innlegging av opplysninger'!$B$5*AA1171</f>
        <v>81604.725563636355</v>
      </c>
      <c r="AG1171" s="1"/>
      <c r="AH1171" s="1">
        <f>'Innlegging av opplysninger'!$C$11*SUM(X1171:AG1171)</f>
        <v>267145.57715604716</v>
      </c>
      <c r="AI1171" s="1">
        <f>'Innlegging av opplysninger'!$C$13*(((X1171+Z1171+AC1171+AE1171)*Data!M1171)+(Z1171+AE1171)*(1-Data!M1171)*1.8/12+Y1171+AD1171+AA1171+AB1171+AF1171+AG1171)</f>
        <v>48771.461841753226</v>
      </c>
      <c r="AJ1171" s="1">
        <f>'Innlegging av opplysninger'!$C$13*((X1171+Z1171+AC1171+AE1171)*(1-Data!M1171)-(Z1171+AE1171)*(1-Data!M1171)*1.8/12)</f>
        <v>316796.17005599546</v>
      </c>
      <c r="AK1171" s="83">
        <f t="shared" si="184"/>
        <v>1614000</v>
      </c>
      <c r="AL1171" s="83">
        <f t="shared" si="185"/>
        <v>368000</v>
      </c>
      <c r="AM1171" s="83">
        <f t="shared" si="186"/>
        <v>1840000</v>
      </c>
    </row>
    <row r="1172" spans="1:39">
      <c r="A1172" t="str">
        <f t="shared" si="180"/>
        <v>3424Samferdsel og teknikk</v>
      </c>
      <c r="B1172" s="6" t="str">
        <f>Data!A1172</f>
        <v>3424</v>
      </c>
      <c r="C1172" s="7" t="str">
        <f>Data!B1172</f>
        <v>Rendalen kommune</v>
      </c>
      <c r="D1172" s="7" t="str">
        <f>Data!C1172</f>
        <v>Samferdsel og teknikk</v>
      </c>
      <c r="E1172" s="1">
        <f>Data!D1172</f>
        <v>4</v>
      </c>
      <c r="F1172" s="1">
        <f>Data!E1172+Data!F1172</f>
        <v>0</v>
      </c>
      <c r="G1172" s="1">
        <f>Data!G1172</f>
        <v>0</v>
      </c>
      <c r="H1172" s="1">
        <f t="shared" si="181"/>
        <v>0</v>
      </c>
      <c r="I1172" s="1">
        <f t="shared" si="182"/>
        <v>0</v>
      </c>
      <c r="J1172" s="1">
        <f t="shared" si="183"/>
        <v>0</v>
      </c>
      <c r="K1172" s="1">
        <f>'Innlegging av opplysninger'!$B$4*H1172</f>
        <v>0</v>
      </c>
      <c r="L1172" s="1"/>
      <c r="M1172" s="1">
        <f>'Innlegging av opplysninger'!$B$5*H1172</f>
        <v>0</v>
      </c>
      <c r="N1172" s="1">
        <f>'Innlegging av opplysninger'!$B$5*I1172</f>
        <v>0</v>
      </c>
      <c r="O1172" s="1">
        <f>'Innlegging av opplysninger'!$B$5*J1172</f>
        <v>0</v>
      </c>
      <c r="P1172" s="1">
        <f>'Innlegging av opplysninger'!$B$5*K1172</f>
        <v>0</v>
      </c>
      <c r="Q1172" s="1"/>
      <c r="R1172" s="1">
        <f>'Innlegging av opplysninger'!$C$11*SUM(H1172:Q1172)</f>
        <v>0</v>
      </c>
      <c r="S1172" s="1">
        <f>'Innlegging av opplysninger'!$C$13*(((H1172+J1172+M1172+O1172)*Data!H1172)+(J1172+O1172)*(1-Data!H1172)*1.8/12+I1172+N1172+K1172+L1172+P1172+Q1172)</f>
        <v>0</v>
      </c>
      <c r="T1172" s="1">
        <f>'Innlegging av opplysninger'!$C$13*((H1172+J1172+M1172+O1172)*(1-Data!H1172)-(J1172+O1172)*(1-Data!H1172)*1.8/12)</f>
        <v>0</v>
      </c>
      <c r="U1172" s="1">
        <f>Data!I1172</f>
        <v>0</v>
      </c>
      <c r="V1172" s="1">
        <f>Data!J1172+Data!K1172</f>
        <v>0</v>
      </c>
      <c r="W1172" s="1">
        <f>Data!L1172</f>
        <v>0</v>
      </c>
      <c r="X1172" s="1">
        <f t="shared" si="187"/>
        <v>0</v>
      </c>
      <c r="Y1172" s="100">
        <f t="shared" si="188"/>
        <v>0</v>
      </c>
      <c r="Z1172" s="100">
        <f t="shared" si="189"/>
        <v>0</v>
      </c>
      <c r="AA1172" s="100">
        <f>'Innlegging av opplysninger'!$B$4*X1172</f>
        <v>0</v>
      </c>
      <c r="AB1172" s="1"/>
      <c r="AC1172" s="1">
        <f>'Innlegging av opplysninger'!$B$5*X1172</f>
        <v>0</v>
      </c>
      <c r="AD1172" s="1">
        <f>'Innlegging av opplysninger'!$B$5*Y1172</f>
        <v>0</v>
      </c>
      <c r="AE1172" s="1">
        <f>'Innlegging av opplysninger'!$B$5*Z1172</f>
        <v>0</v>
      </c>
      <c r="AF1172" s="1">
        <f>'Innlegging av opplysninger'!$B$5*AA1172</f>
        <v>0</v>
      </c>
      <c r="AG1172" s="1"/>
      <c r="AH1172" s="1">
        <f>'Innlegging av opplysninger'!$C$11*SUM(X1172:AG1172)</f>
        <v>0</v>
      </c>
      <c r="AI1172" s="1">
        <f>'Innlegging av opplysninger'!$C$13*(((X1172+Z1172+AC1172+AE1172)*Data!M1172)+(Z1172+AE1172)*(1-Data!M1172)*1.8/12+Y1172+AD1172+AA1172+AB1172+AF1172+AG1172)</f>
        <v>0</v>
      </c>
      <c r="AJ1172" s="1">
        <f>'Innlegging av opplysninger'!$C$13*((X1172+Z1172+AC1172+AE1172)*(1-Data!M1172)-(Z1172+AE1172)*(1-Data!M1172)*1.8/12)</f>
        <v>0</v>
      </c>
      <c r="AK1172" s="83">
        <f t="shared" si="184"/>
        <v>0</v>
      </c>
      <c r="AL1172" s="83">
        <f t="shared" si="185"/>
        <v>0</v>
      </c>
      <c r="AM1172" s="83">
        <f t="shared" si="186"/>
        <v>0</v>
      </c>
    </row>
    <row r="1173" spans="1:39">
      <c r="A1173" t="str">
        <f t="shared" si="180"/>
        <v>3424Annet</v>
      </c>
      <c r="B1173" s="6" t="str">
        <f>Data!A1173</f>
        <v>3424</v>
      </c>
      <c r="C1173" s="7" t="str">
        <f>Data!B1173</f>
        <v>Rendalen kommune</v>
      </c>
      <c r="D1173" s="7" t="str">
        <f>Data!C1173</f>
        <v>Annet</v>
      </c>
      <c r="E1173" s="1">
        <f>Data!D1173</f>
        <v>5.9024999999999999</v>
      </c>
      <c r="F1173" s="1">
        <f>Data!E1173+Data!F1173</f>
        <v>0</v>
      </c>
      <c r="G1173" s="1">
        <f>Data!G1173</f>
        <v>0</v>
      </c>
      <c r="H1173" s="1">
        <f t="shared" si="181"/>
        <v>0</v>
      </c>
      <c r="I1173" s="1">
        <f t="shared" si="182"/>
        <v>0</v>
      </c>
      <c r="J1173" s="1">
        <f t="shared" si="183"/>
        <v>0</v>
      </c>
      <c r="K1173" s="1">
        <f>'Innlegging av opplysninger'!$B$4*H1173</f>
        <v>0</v>
      </c>
      <c r="L1173" s="1"/>
      <c r="M1173" s="1">
        <f>'Innlegging av opplysninger'!$B$5*H1173</f>
        <v>0</v>
      </c>
      <c r="N1173" s="1">
        <f>'Innlegging av opplysninger'!$B$5*I1173</f>
        <v>0</v>
      </c>
      <c r="O1173" s="1">
        <f>'Innlegging av opplysninger'!$B$5*J1173</f>
        <v>0</v>
      </c>
      <c r="P1173" s="1">
        <f>'Innlegging av opplysninger'!$B$5*K1173</f>
        <v>0</v>
      </c>
      <c r="Q1173" s="1"/>
      <c r="R1173" s="1">
        <f>'Innlegging av opplysninger'!$C$11*SUM(H1173:Q1173)</f>
        <v>0</v>
      </c>
      <c r="S1173" s="1">
        <f>'Innlegging av opplysninger'!$C$13*(((H1173+J1173+M1173+O1173)*Data!H1173)+(J1173+O1173)*(1-Data!H1173)*1.8/12+I1173+N1173+K1173+L1173+P1173+Q1173)</f>
        <v>0</v>
      </c>
      <c r="T1173" s="1">
        <f>'Innlegging av opplysninger'!$C$13*((H1173+J1173+M1173+O1173)*(1-Data!H1173)-(J1173+O1173)*(1-Data!H1173)*1.8/12)</f>
        <v>0</v>
      </c>
      <c r="U1173" s="1">
        <f>Data!I1173</f>
        <v>0</v>
      </c>
      <c r="V1173" s="1">
        <f>Data!J1173+Data!K1173</f>
        <v>0</v>
      </c>
      <c r="W1173" s="1">
        <f>Data!L1173</f>
        <v>0</v>
      </c>
      <c r="X1173" s="1">
        <f t="shared" si="187"/>
        <v>0</v>
      </c>
      <c r="Y1173" s="100">
        <f t="shared" si="188"/>
        <v>0</v>
      </c>
      <c r="Z1173" s="100">
        <f t="shared" si="189"/>
        <v>0</v>
      </c>
      <c r="AA1173" s="100">
        <f>'Innlegging av opplysninger'!$B$4*X1173</f>
        <v>0</v>
      </c>
      <c r="AB1173" s="1"/>
      <c r="AC1173" s="1">
        <f>'Innlegging av opplysninger'!$B$5*X1173</f>
        <v>0</v>
      </c>
      <c r="AD1173" s="1">
        <f>'Innlegging av opplysninger'!$B$5*Y1173</f>
        <v>0</v>
      </c>
      <c r="AE1173" s="1">
        <f>'Innlegging av opplysninger'!$B$5*Z1173</f>
        <v>0</v>
      </c>
      <c r="AF1173" s="1">
        <f>'Innlegging av opplysninger'!$B$5*AA1173</f>
        <v>0</v>
      </c>
      <c r="AG1173" s="1"/>
      <c r="AH1173" s="1">
        <f>'Innlegging av opplysninger'!$C$11*SUM(X1173:AG1173)</f>
        <v>0</v>
      </c>
      <c r="AI1173" s="1">
        <f>'Innlegging av opplysninger'!$C$13*(((X1173+Z1173+AC1173+AE1173)*Data!M1173)+(Z1173+AE1173)*(1-Data!M1173)*1.8/12+Y1173+AD1173+AA1173+AB1173+AF1173+AG1173)</f>
        <v>0</v>
      </c>
      <c r="AJ1173" s="1">
        <f>'Innlegging av opplysninger'!$C$13*((X1173+Z1173+AC1173+AE1173)*(1-Data!M1173)-(Z1173+AE1173)*(1-Data!M1173)*1.8/12)</f>
        <v>0</v>
      </c>
      <c r="AK1173" s="83">
        <f t="shared" si="184"/>
        <v>0</v>
      </c>
      <c r="AL1173" s="83">
        <f t="shared" si="185"/>
        <v>0</v>
      </c>
      <c r="AM1173" s="83">
        <f t="shared" si="186"/>
        <v>0</v>
      </c>
    </row>
    <row r="1174" spans="1:39">
      <c r="A1174" t="str">
        <f t="shared" si="180"/>
        <v>3425Alle</v>
      </c>
      <c r="B1174" s="6" t="str">
        <f>Data!A1174</f>
        <v>3425</v>
      </c>
      <c r="C1174" s="7" t="str">
        <f>Data!B1174</f>
        <v>Engerdal kommune</v>
      </c>
      <c r="D1174" s="7" t="str">
        <f>Data!C1174</f>
        <v>Alle</v>
      </c>
      <c r="E1174" s="1">
        <f>Data!D1174</f>
        <v>146.19579999999993</v>
      </c>
      <c r="F1174" s="1">
        <f>Data!E1174+Data!F1174</f>
        <v>45364.886946136648</v>
      </c>
      <c r="G1174" s="1">
        <f>Data!G1174</f>
        <v>401.78582421656449</v>
      </c>
      <c r="H1174" s="1">
        <f t="shared" si="181"/>
        <v>72350792.061818182</v>
      </c>
      <c r="I1174" s="1">
        <f t="shared" si="182"/>
        <v>640793.45454545447</v>
      </c>
      <c r="J1174" s="1">
        <f t="shared" si="183"/>
        <v>8758990.2619636357</v>
      </c>
      <c r="K1174" s="1">
        <f>'Innlegging av opplysninger'!$B$4*H1174</f>
        <v>9405602.9680363648</v>
      </c>
      <c r="L1174" s="1"/>
      <c r="M1174" s="1">
        <f>'Innlegging av opplysninger'!$B$5*H1174</f>
        <v>9477953.7600981817</v>
      </c>
      <c r="N1174" s="1">
        <f>'Innlegging av opplysninger'!$B$5*I1174</f>
        <v>83943.942545454542</v>
      </c>
      <c r="O1174" s="1">
        <f>'Innlegging av opplysninger'!$B$5*J1174</f>
        <v>1147427.7243172363</v>
      </c>
      <c r="P1174" s="1">
        <f>'Innlegging av opplysninger'!$B$5*K1174</f>
        <v>1232133.9888127639</v>
      </c>
      <c r="Q1174" s="1"/>
      <c r="R1174" s="1">
        <f>'Innlegging av opplysninger'!$C$11*SUM(H1174:Q1174)</f>
        <v>3917710.2501612166</v>
      </c>
      <c r="S1174" s="1">
        <f>'Innlegging av opplysninger'!$C$13*(((H1174+J1174+M1174+O1174)*Data!H1174)+(J1174+O1174)*(1-Data!H1174)*1.8/12+I1174+N1174+K1174+L1174+P1174+Q1174)</f>
        <v>707411.61421365489</v>
      </c>
      <c r="T1174" s="1">
        <f>'Innlegging av opplysninger'!$C$13*((H1174+J1174+M1174+O1174)*(1-Data!H1174)-(J1174+O1174)*(1-Data!H1174)*1.8/12)</f>
        <v>4653665.5702174837</v>
      </c>
      <c r="U1174" s="1">
        <f>Data!I1174</f>
        <v>26.4693</v>
      </c>
      <c r="V1174" s="1">
        <f>Data!J1174+Data!K1174</f>
        <v>48774.13717652778</v>
      </c>
      <c r="W1174" s="1">
        <f>Data!L1174</f>
        <v>405.5702266399187</v>
      </c>
      <c r="X1174" s="1">
        <f t="shared" si="187"/>
        <v>14083824.754545456</v>
      </c>
      <c r="Y1174" s="100">
        <f t="shared" si="188"/>
        <v>117110.83636363636</v>
      </c>
      <c r="Z1174" s="100">
        <f t="shared" si="189"/>
        <v>2030733.7895</v>
      </c>
      <c r="AA1174" s="100">
        <f>'Innlegging av opplysninger'!$B$4*X1174</f>
        <v>1830897.2180909093</v>
      </c>
      <c r="AB1174" s="1"/>
      <c r="AC1174" s="1">
        <f>'Innlegging av opplysninger'!$B$5*X1174</f>
        <v>1844981.0428454548</v>
      </c>
      <c r="AD1174" s="1">
        <f>'Innlegging av opplysninger'!$B$5*Y1174</f>
        <v>15341.519563636364</v>
      </c>
      <c r="AE1174" s="1">
        <f>'Innlegging av opplysninger'!$B$5*Z1174</f>
        <v>266026.12642450002</v>
      </c>
      <c r="AF1174" s="1">
        <f>'Innlegging av opplysninger'!$B$5*AA1174</f>
        <v>239847.53556990912</v>
      </c>
      <c r="AG1174" s="1"/>
      <c r="AH1174" s="1">
        <f>'Innlegging av opplysninger'!$C$11*SUM(X1174:AG1174)</f>
        <v>776292.98727033311</v>
      </c>
      <c r="AI1174" s="1">
        <f>'Innlegging av opplysninger'!$C$13*(((X1174+Z1174+AC1174+AE1174)*Data!M1174)+(Z1174+AE1174)*(1-Data!M1174)*1.8/12+Y1174+AD1174+AA1174+AB1174+AF1174+AG1174)</f>
        <v>176010.75100656343</v>
      </c>
      <c r="AJ1174" s="1">
        <f>'Innlegging av opplysninger'!$C$13*((X1174+Z1174+AC1174+AE1174)*(1-Data!M1174)-(Z1174+AE1174)*(1-Data!M1174)*1.8/12)</f>
        <v>886284.91578441847</v>
      </c>
      <c r="AK1174" s="83">
        <f t="shared" si="184"/>
        <v>4694000</v>
      </c>
      <c r="AL1174" s="83">
        <f t="shared" si="185"/>
        <v>883000</v>
      </c>
      <c r="AM1174" s="83">
        <f t="shared" si="186"/>
        <v>5540000</v>
      </c>
    </row>
    <row r="1175" spans="1:39">
      <c r="A1175" t="str">
        <f t="shared" si="180"/>
        <v>3425Administrasjon</v>
      </c>
      <c r="B1175" s="6" t="str">
        <f>Data!A1175</f>
        <v>3425</v>
      </c>
      <c r="C1175" s="7" t="str">
        <f>Data!B1175</f>
        <v>Engerdal kommune</v>
      </c>
      <c r="D1175" s="7" t="str">
        <f>Data!C1175</f>
        <v>Administrasjon</v>
      </c>
      <c r="E1175" s="1">
        <f>Data!D1175</f>
        <v>12.3</v>
      </c>
      <c r="F1175" s="1">
        <f>Data!E1175+Data!F1175</f>
        <v>47403.985094850948</v>
      </c>
      <c r="G1175" s="1">
        <f>Data!G1175</f>
        <v>17.386178861788615</v>
      </c>
      <c r="H1175" s="1">
        <f t="shared" si="181"/>
        <v>6360752.9090909092</v>
      </c>
      <c r="I1175" s="1">
        <f t="shared" si="182"/>
        <v>2332.9090909090905</v>
      </c>
      <c r="J1175" s="1">
        <f t="shared" si="183"/>
        <v>763570.29818181822</v>
      </c>
      <c r="K1175" s="1">
        <f>'Innlegging av opplysninger'!$B$4*H1175</f>
        <v>826897.87818181817</v>
      </c>
      <c r="L1175" s="1"/>
      <c r="M1175" s="1">
        <f>'Innlegging av opplysninger'!$B$5*H1175</f>
        <v>833258.63109090913</v>
      </c>
      <c r="N1175" s="1">
        <f>'Innlegging av opplysninger'!$B$5*I1175</f>
        <v>305.61109090909088</v>
      </c>
      <c r="O1175" s="1">
        <f>'Innlegging av opplysninger'!$B$5*J1175</f>
        <v>100027.7090618182</v>
      </c>
      <c r="P1175" s="1">
        <f>'Innlegging av opplysninger'!$B$5*K1175</f>
        <v>108323.62204181819</v>
      </c>
      <c r="Q1175" s="1"/>
      <c r="R1175" s="1">
        <f>'Innlegging av opplysninger'!$C$11*SUM(H1175:Q1175)</f>
        <v>341827.84357757453</v>
      </c>
      <c r="S1175" s="1">
        <f>'Innlegging av opplysninger'!$C$13*(((H1175+J1175+M1175+O1175)*Data!H1175)+(J1175+O1175)*(1-Data!H1175)*1.8/12+I1175+N1175+K1175+L1175+P1175+Q1175)</f>
        <v>82747.82072798998</v>
      </c>
      <c r="T1175" s="1">
        <f>'Innlegging av opplysninger'!$C$13*((H1175+J1175+M1175+O1175)*(1-Data!H1175)-(J1175+O1175)*(1-Data!H1175)*1.8/12)</f>
        <v>385016.59679921722</v>
      </c>
      <c r="U1175" s="1">
        <f>Data!I1175</f>
        <v>4.4000000000000004</v>
      </c>
      <c r="V1175" s="1">
        <f>Data!J1175+Data!K1175</f>
        <v>51414.393939393936</v>
      </c>
      <c r="W1175" s="1">
        <f>Data!L1175</f>
        <v>0</v>
      </c>
      <c r="X1175" s="1">
        <f t="shared" si="187"/>
        <v>2467890.9090909087</v>
      </c>
      <c r="Y1175" s="100">
        <f t="shared" si="188"/>
        <v>0</v>
      </c>
      <c r="Z1175" s="100">
        <f t="shared" si="189"/>
        <v>352908.39999999991</v>
      </c>
      <c r="AA1175" s="100">
        <f>'Innlegging av opplysninger'!$B$4*X1175</f>
        <v>320825.81818181812</v>
      </c>
      <c r="AB1175" s="1"/>
      <c r="AC1175" s="1">
        <f>'Innlegging av opplysninger'!$B$5*X1175</f>
        <v>323293.70909090905</v>
      </c>
      <c r="AD1175" s="1">
        <f>'Innlegging av opplysninger'!$B$5*Y1175</f>
        <v>0</v>
      </c>
      <c r="AE1175" s="1">
        <f>'Innlegging av opplysninger'!$B$5*Z1175</f>
        <v>46231.00039999999</v>
      </c>
      <c r="AF1175" s="1">
        <f>'Innlegging av opplysninger'!$B$5*AA1175</f>
        <v>42028.182181818178</v>
      </c>
      <c r="AG1175" s="1"/>
      <c r="AH1175" s="1">
        <f>'Innlegging av opplysninger'!$C$11*SUM(X1175:AG1175)</f>
        <v>135020.76471992725</v>
      </c>
      <c r="AI1175" s="1">
        <f>'Innlegging av opplysninger'!$C$13*(((X1175+Z1175+AC1175+AE1175)*Data!M1175)+(Z1175+AE1175)*(1-Data!M1175)*1.8/12+Y1175+AD1175+AA1175+AB1175+AF1175+AG1175)</f>
        <v>30145.098953126173</v>
      </c>
      <c r="AJ1175" s="1">
        <f>'Innlegging av opplysninger'!$C$13*((X1175+Z1175+AC1175+AE1175)*(1-Data!M1175)-(Z1175+AE1175)*(1-Data!M1175)*1.8/12)</f>
        <v>154620.15803203743</v>
      </c>
      <c r="AK1175" s="83">
        <f t="shared" si="184"/>
        <v>477000</v>
      </c>
      <c r="AL1175" s="83">
        <f t="shared" si="185"/>
        <v>113000</v>
      </c>
      <c r="AM1175" s="83">
        <f t="shared" si="186"/>
        <v>540000</v>
      </c>
    </row>
    <row r="1176" spans="1:39">
      <c r="A1176" t="str">
        <f t="shared" si="180"/>
        <v>3425Undervisning</v>
      </c>
      <c r="B1176" s="6" t="str">
        <f>Data!A1176</f>
        <v>3425</v>
      </c>
      <c r="C1176" s="7" t="str">
        <f>Data!B1176</f>
        <v>Engerdal kommune</v>
      </c>
      <c r="D1176" s="7" t="str">
        <f>Data!C1176</f>
        <v>Undervisning</v>
      </c>
      <c r="E1176" s="1">
        <f>Data!D1176</f>
        <v>42.025800000000004</v>
      </c>
      <c r="F1176" s="1">
        <f>Data!E1176+Data!F1176</f>
        <v>45080.464912823387</v>
      </c>
      <c r="G1176" s="1">
        <f>Data!G1176</f>
        <v>48.16112959182216</v>
      </c>
      <c r="H1176" s="1">
        <f t="shared" si="181"/>
        <v>20667737.479999997</v>
      </c>
      <c r="I1176" s="1">
        <f t="shared" si="182"/>
        <v>22080.109090909085</v>
      </c>
      <c r="J1176" s="1">
        <f t="shared" si="183"/>
        <v>2482778.1106909085</v>
      </c>
      <c r="K1176" s="1">
        <f>'Innlegging av opplysninger'!$B$4*H1176</f>
        <v>2686805.8723999998</v>
      </c>
      <c r="L1176" s="1"/>
      <c r="M1176" s="1">
        <f>'Innlegging av opplysninger'!$B$5*H1176</f>
        <v>2707473.6098799999</v>
      </c>
      <c r="N1176" s="1">
        <f>'Innlegging av opplysninger'!$B$5*I1176</f>
        <v>2892.4942909090905</v>
      </c>
      <c r="O1176" s="1">
        <f>'Innlegging av opplysninger'!$B$5*J1176</f>
        <v>325243.93250050902</v>
      </c>
      <c r="P1176" s="1">
        <f>'Innlegging av opplysninger'!$B$5*K1176</f>
        <v>351971.56928439997</v>
      </c>
      <c r="Q1176" s="1"/>
      <c r="R1176" s="1">
        <f>'Innlegging av opplysninger'!$C$11*SUM(H1176:Q1176)</f>
        <v>1111385.3607692299</v>
      </c>
      <c r="S1176" s="1">
        <f>'Innlegging av opplysninger'!$C$13*(((H1176+J1176+M1176+O1176)*Data!H1176)+(J1176+O1176)*(1-Data!H1176)*1.8/12+I1176+N1176+K1176+L1176+P1176+Q1176)</f>
        <v>183885.45158097515</v>
      </c>
      <c r="T1176" s="1">
        <f>'Innlegging av opplysninger'!$C$13*((H1176+J1176+M1176+O1176)*(1-Data!H1176)-(J1176+O1176)*(1-Data!H1176)*1.8/12)</f>
        <v>1336957.6736821816</v>
      </c>
      <c r="U1176" s="1">
        <f>Data!I1176</f>
        <v>7.8973999999999993</v>
      </c>
      <c r="V1176" s="1">
        <f>Data!J1176+Data!K1176</f>
        <v>47991.226859472743</v>
      </c>
      <c r="W1176" s="1">
        <f>Data!L1176</f>
        <v>85.985260971965474</v>
      </c>
      <c r="X1176" s="1">
        <f t="shared" si="187"/>
        <v>4134609.9818181819</v>
      </c>
      <c r="Y1176" s="100">
        <f t="shared" si="188"/>
        <v>7407.9272727272737</v>
      </c>
      <c r="Z1176" s="100">
        <f t="shared" si="189"/>
        <v>592308.56099999999</v>
      </c>
      <c r="AA1176" s="100">
        <f>'Innlegging av opplysninger'!$B$4*X1176</f>
        <v>537499.29763636366</v>
      </c>
      <c r="AB1176" s="1"/>
      <c r="AC1176" s="1">
        <f>'Innlegging av opplysninger'!$B$5*X1176</f>
        <v>541633.9076181819</v>
      </c>
      <c r="AD1176" s="1">
        <f>'Innlegging av opplysninger'!$B$5*Y1176</f>
        <v>970.43847272727294</v>
      </c>
      <c r="AE1176" s="1">
        <f>'Innlegging av opplysninger'!$B$5*Z1176</f>
        <v>77592.421491000001</v>
      </c>
      <c r="AF1176" s="1">
        <f>'Innlegging av opplysninger'!$B$5*AA1176</f>
        <v>70412.407990363645</v>
      </c>
      <c r="AG1176" s="1"/>
      <c r="AH1176" s="1">
        <f>'Innlegging av opplysninger'!$C$11*SUM(X1176:AG1176)</f>
        <v>226572.52784538269</v>
      </c>
      <c r="AI1176" s="1">
        <f>'Innlegging av opplysninger'!$C$13*(((X1176+Z1176+AC1176+AE1176)*Data!M1176)+(Z1176+AE1176)*(1-Data!M1176)*1.8/12+Y1176+AD1176+AA1176+AB1176+AF1176+AG1176)</f>
        <v>37272.311374783254</v>
      </c>
      <c r="AJ1176" s="1">
        <f>'Innlegging av opplysninger'!$C$13*((X1176+Z1176+AC1176+AE1176)*(1-Data!M1176)-(Z1176+AE1176)*(1-Data!M1176)*1.8/12)</f>
        <v>272774.3056767931</v>
      </c>
      <c r="AK1176" s="83">
        <f t="shared" si="184"/>
        <v>1338000</v>
      </c>
      <c r="AL1176" s="83">
        <f t="shared" si="185"/>
        <v>221000</v>
      </c>
      <c r="AM1176" s="83">
        <f t="shared" si="186"/>
        <v>1610000</v>
      </c>
    </row>
    <row r="1177" spans="1:39">
      <c r="A1177" t="str">
        <f t="shared" si="180"/>
        <v>3425Barnehager</v>
      </c>
      <c r="B1177" s="6" t="str">
        <f>Data!A1177</f>
        <v>3425</v>
      </c>
      <c r="C1177" s="7" t="str">
        <f>Data!B1177</f>
        <v>Engerdal kommune</v>
      </c>
      <c r="D1177" s="7" t="str">
        <f>Data!C1177</f>
        <v>Barnehager</v>
      </c>
      <c r="E1177" s="1">
        <f>Data!D1177</f>
        <v>15.7514</v>
      </c>
      <c r="F1177" s="1">
        <f>Data!E1177+Data!F1177</f>
        <v>41669.837601736988</v>
      </c>
      <c r="G1177" s="1">
        <f>Data!G1177</f>
        <v>0</v>
      </c>
      <c r="H1177" s="1">
        <f t="shared" si="181"/>
        <v>7160272.1454545446</v>
      </c>
      <c r="I1177" s="1">
        <f t="shared" si="182"/>
        <v>0</v>
      </c>
      <c r="J1177" s="1">
        <f t="shared" si="183"/>
        <v>859232.65745454526</v>
      </c>
      <c r="K1177" s="1">
        <f>'Innlegging av opplysninger'!$B$4*H1177</f>
        <v>930835.37890909088</v>
      </c>
      <c r="L1177" s="1"/>
      <c r="M1177" s="1">
        <f>'Innlegging av opplysninger'!$B$5*H1177</f>
        <v>937995.65105454542</v>
      </c>
      <c r="N1177" s="1">
        <f>'Innlegging av opplysninger'!$B$5*I1177</f>
        <v>0</v>
      </c>
      <c r="O1177" s="1">
        <f>'Innlegging av opplysninger'!$B$5*J1177</f>
        <v>112559.47812654544</v>
      </c>
      <c r="P1177" s="1">
        <f>'Innlegging av opplysninger'!$B$5*K1177</f>
        <v>121939.4346370909</v>
      </c>
      <c r="Q1177" s="1"/>
      <c r="R1177" s="1">
        <f>'Innlegging av opplysninger'!$C$11*SUM(H1177:Q1177)</f>
        <v>384667.72033418185</v>
      </c>
      <c r="S1177" s="1">
        <f>'Innlegging av opplysninger'!$C$13*(((H1177+J1177+M1177+O1177)*Data!H1177)+(J1177+O1177)*(1-Data!H1177)*1.8/12+I1177+N1177+K1177+L1177+P1177+Q1177)</f>
        <v>62324.268961933958</v>
      </c>
      <c r="T1177" s="1">
        <f>'Innlegging av opplysninger'!$C$13*((H1177+J1177+M1177+O1177)*(1-Data!H1177)-(J1177+O1177)*(1-Data!H1177)*1.8/12)</f>
        <v>464063.13781115692</v>
      </c>
      <c r="U1177" s="1">
        <f>Data!I1177</f>
        <v>0.6</v>
      </c>
      <c r="V1177" s="1">
        <f>Data!J1177+Data!K1177</f>
        <v>38358.333333333336</v>
      </c>
      <c r="W1177" s="1">
        <f>Data!L1177</f>
        <v>0</v>
      </c>
      <c r="X1177" s="1">
        <f t="shared" si="187"/>
        <v>251072.72727272726</v>
      </c>
      <c r="Y1177" s="100">
        <f t="shared" si="188"/>
        <v>0</v>
      </c>
      <c r="Z1177" s="100">
        <f t="shared" si="189"/>
        <v>35903.399999999994</v>
      </c>
      <c r="AA1177" s="100">
        <f>'Innlegging av opplysninger'!$B$4*X1177</f>
        <v>32639.454545454544</v>
      </c>
      <c r="AB1177" s="1"/>
      <c r="AC1177" s="1">
        <f>'Innlegging av opplysninger'!$B$5*X1177</f>
        <v>32890.527272727275</v>
      </c>
      <c r="AD1177" s="1">
        <f>'Innlegging av opplysninger'!$B$5*Y1177</f>
        <v>0</v>
      </c>
      <c r="AE1177" s="1">
        <f>'Innlegging av opplysninger'!$B$5*Z1177</f>
        <v>4703.3453999999992</v>
      </c>
      <c r="AF1177" s="1">
        <f>'Innlegging av opplysninger'!$B$5*AA1177</f>
        <v>4275.7685454545453</v>
      </c>
      <c r="AG1177" s="1"/>
      <c r="AH1177" s="1">
        <f>'Innlegging av opplysninger'!$C$11*SUM(X1177:AG1177)</f>
        <v>13736.438475381816</v>
      </c>
      <c r="AI1177" s="1">
        <f>'Innlegging av opplysninger'!$C$13*(((X1177+Z1177+AC1177+AE1177)*Data!M1177)+(Z1177+AE1177)*(1-Data!M1177)*1.8/12+Y1177+AD1177+AA1177+AB1177+AF1177+AG1177)</f>
        <v>2236.3242148472723</v>
      </c>
      <c r="AJ1177" s="1">
        <f>'Innlegging av opplysninger'!$C$13*((X1177+Z1177+AC1177+AE1177)*(1-Data!M1177)-(Z1177+AE1177)*(1-Data!M1177)*1.8/12)</f>
        <v>16560.907383043635</v>
      </c>
      <c r="AK1177" s="83">
        <f t="shared" si="184"/>
        <v>398000</v>
      </c>
      <c r="AL1177" s="83">
        <f t="shared" si="185"/>
        <v>65000</v>
      </c>
      <c r="AM1177" s="83">
        <f t="shared" si="186"/>
        <v>481000</v>
      </c>
    </row>
    <row r="1178" spans="1:39">
      <c r="A1178" t="str">
        <f t="shared" si="180"/>
        <v>3425Helse/pleie/omsorg</v>
      </c>
      <c r="B1178" s="6" t="str">
        <f>Data!A1178</f>
        <v>3425</v>
      </c>
      <c r="C1178" s="7" t="str">
        <f>Data!B1178</f>
        <v>Engerdal kommune</v>
      </c>
      <c r="D1178" s="7" t="str">
        <f>Data!C1178</f>
        <v>Helse/pleie/omsorg</v>
      </c>
      <c r="E1178" s="1">
        <f>Data!D1178</f>
        <v>56.398600000000002</v>
      </c>
      <c r="F1178" s="1">
        <f>Data!E1178+Data!F1178</f>
        <v>47005.445288831062</v>
      </c>
      <c r="G1178" s="1">
        <f>Data!G1178</f>
        <v>950.35054061625601</v>
      </c>
      <c r="H1178" s="1">
        <f t="shared" si="181"/>
        <v>28920450.618181828</v>
      </c>
      <c r="I1178" s="1">
        <f t="shared" si="182"/>
        <v>584710.25454545429</v>
      </c>
      <c r="J1178" s="1">
        <f t="shared" si="183"/>
        <v>3540619.3047272735</v>
      </c>
      <c r="K1178" s="1">
        <f>'Innlegging av opplysninger'!$B$4*H1178</f>
        <v>3759658.5803636378</v>
      </c>
      <c r="L1178" s="1"/>
      <c r="M1178" s="1">
        <f>'Innlegging av opplysninger'!$B$5*H1178</f>
        <v>3788579.0309818196</v>
      </c>
      <c r="N1178" s="1">
        <f>'Innlegging av opplysninger'!$B$5*I1178</f>
        <v>76597.043345454513</v>
      </c>
      <c r="O1178" s="1">
        <f>'Innlegging av opplysninger'!$B$5*J1178</f>
        <v>463821.12891927286</v>
      </c>
      <c r="P1178" s="1">
        <f>'Innlegging av opplysninger'!$B$5*K1178</f>
        <v>492515.27402763657</v>
      </c>
      <c r="Q1178" s="1"/>
      <c r="R1178" s="1">
        <f>'Innlegging av opplysninger'!$C$11*SUM(H1178:Q1178)</f>
        <v>1581824.1469335102</v>
      </c>
      <c r="S1178" s="1">
        <f>'Innlegging av opplysninger'!$C$13*(((H1178+J1178+M1178+O1178)*Data!H1178)+(J1178+O1178)*(1-Data!H1178)*1.8/12+I1178+N1178+K1178+L1178+P1178+Q1178)</f>
        <v>292805.58190781804</v>
      </c>
      <c r="T1178" s="1">
        <f>'Innlegging av opplysninger'!$C$13*((H1178+J1178+M1178+O1178)*(1-Data!H1178)-(J1178+O1178)*(1-Data!H1178)*1.8/12)</f>
        <v>1871795.8823169852</v>
      </c>
      <c r="U1178" s="1">
        <f>Data!I1178</f>
        <v>10.4719</v>
      </c>
      <c r="V1178" s="1">
        <f>Data!J1178+Data!K1178</f>
        <v>48830.013735170629</v>
      </c>
      <c r="W1178" s="1">
        <f>Data!L1178</f>
        <v>960.29373848107787</v>
      </c>
      <c r="X1178" s="1">
        <f t="shared" si="187"/>
        <v>5578287.4999999991</v>
      </c>
      <c r="Y1178" s="100">
        <f t="shared" si="188"/>
        <v>109702.90909090909</v>
      </c>
      <c r="Z1178" s="100">
        <f t="shared" si="189"/>
        <v>813382.62849999976</v>
      </c>
      <c r="AA1178" s="100">
        <f>'Innlegging av opplysninger'!$B$4*X1178</f>
        <v>725177.37499999988</v>
      </c>
      <c r="AB1178" s="1"/>
      <c r="AC1178" s="1">
        <f>'Innlegging av opplysninger'!$B$5*X1178</f>
        <v>730755.66249999986</v>
      </c>
      <c r="AD1178" s="1">
        <f>'Innlegging av opplysninger'!$B$5*Y1178</f>
        <v>14371.081090909091</v>
      </c>
      <c r="AE1178" s="1">
        <f>'Innlegging av opplysninger'!$B$5*Z1178</f>
        <v>106553.12433349997</v>
      </c>
      <c r="AF1178" s="1">
        <f>'Innlegging av opplysninger'!$B$5*AA1178</f>
        <v>94998.236124999996</v>
      </c>
      <c r="AG1178" s="1"/>
      <c r="AH1178" s="1">
        <f>'Innlegging av opplysninger'!$C$11*SUM(X1178:AG1178)</f>
        <v>310582.68363233202</v>
      </c>
      <c r="AI1178" s="1">
        <f>'Innlegging av opplysninger'!$C$13*(((X1178+Z1178+AC1178+AE1178)*Data!M1178)+(Z1178+AE1178)*(1-Data!M1178)*1.8/12+Y1178+AD1178+AA1178+AB1178+AF1178+AG1178)</f>
        <v>91678.949909885618</v>
      </c>
      <c r="AJ1178" s="1">
        <f>'Innlegging av opplysninger'!$C$13*((X1178+Z1178+AC1178+AE1178)*(1-Data!M1178)-(Z1178+AE1178)*(1-Data!M1178)*1.8/12)</f>
        <v>333328.93295541074</v>
      </c>
      <c r="AK1178" s="83">
        <f t="shared" si="184"/>
        <v>1892000</v>
      </c>
      <c r="AL1178" s="83">
        <f t="shared" si="185"/>
        <v>384000</v>
      </c>
      <c r="AM1178" s="83">
        <f t="shared" si="186"/>
        <v>2205000</v>
      </c>
    </row>
    <row r="1179" spans="1:39">
      <c r="A1179" t="str">
        <f t="shared" si="180"/>
        <v>3425Samferdsel og teknikk</v>
      </c>
      <c r="B1179" s="6" t="str">
        <f>Data!A1179</f>
        <v>3425</v>
      </c>
      <c r="C1179" s="7" t="str">
        <f>Data!B1179</f>
        <v>Engerdal kommune</v>
      </c>
      <c r="D1179" s="7" t="str">
        <f>Data!C1179</f>
        <v>Samferdsel og teknikk</v>
      </c>
      <c r="E1179" s="1">
        <f>Data!D1179</f>
        <v>10.02</v>
      </c>
      <c r="F1179" s="1">
        <f>Data!E1179+Data!F1179</f>
        <v>44431.279108449766</v>
      </c>
      <c r="G1179" s="1">
        <f>Data!G1179</f>
        <v>0</v>
      </c>
      <c r="H1179" s="1">
        <f t="shared" si="181"/>
        <v>4856742.7272727266</v>
      </c>
      <c r="I1179" s="1">
        <f t="shared" si="182"/>
        <v>0</v>
      </c>
      <c r="J1179" s="1">
        <f t="shared" si="183"/>
        <v>582809.1272727272</v>
      </c>
      <c r="K1179" s="1">
        <f>'Innlegging av opplysninger'!$B$4*H1179</f>
        <v>631376.55454545445</v>
      </c>
      <c r="L1179" s="1"/>
      <c r="M1179" s="1">
        <f>'Innlegging av opplysninger'!$B$5*H1179</f>
        <v>636233.29727272724</v>
      </c>
      <c r="N1179" s="1">
        <f>'Innlegging av opplysninger'!$B$5*I1179</f>
        <v>0</v>
      </c>
      <c r="O1179" s="1">
        <f>'Innlegging av opplysninger'!$B$5*J1179</f>
        <v>76347.995672727266</v>
      </c>
      <c r="P1179" s="1">
        <f>'Innlegging av opplysninger'!$B$5*K1179</f>
        <v>82710.32864545453</v>
      </c>
      <c r="Q1179" s="1"/>
      <c r="R1179" s="1">
        <f>'Innlegging av opplysninger'!$C$11*SUM(H1179:Q1179)</f>
        <v>260916.36116590904</v>
      </c>
      <c r="S1179" s="1">
        <f>'Innlegging av opplysninger'!$C$13*(((H1179+J1179+M1179+O1179)*Data!H1179)+(J1179+O1179)*(1-Data!H1179)*1.8/12+I1179+N1179+K1179+L1179+P1179+Q1179)</f>
        <v>44197.175227636355</v>
      </c>
      <c r="T1179" s="1">
        <f>'Innlegging av opplysninger'!$C$13*((H1179+J1179+M1179+O1179)*(1-Data!H1179)-(J1179+O1179)*(1-Data!H1179)*1.8/12)</f>
        <v>312846.26636781805</v>
      </c>
      <c r="U1179" s="1">
        <f>Data!I1179</f>
        <v>2</v>
      </c>
      <c r="V1179" s="1">
        <f>Data!J1179+Data!K1179</f>
        <v>46791.666666666672</v>
      </c>
      <c r="W1179" s="1">
        <f>Data!L1179</f>
        <v>0</v>
      </c>
      <c r="X1179" s="1">
        <f t="shared" si="187"/>
        <v>1020909.0909090909</v>
      </c>
      <c r="Y1179" s="100">
        <f t="shared" si="188"/>
        <v>0</v>
      </c>
      <c r="Z1179" s="100">
        <f t="shared" si="189"/>
        <v>145990</v>
      </c>
      <c r="AA1179" s="100">
        <f>'Innlegging av opplysninger'!$B$4*X1179</f>
        <v>132718.18181818182</v>
      </c>
      <c r="AB1179" s="1"/>
      <c r="AC1179" s="1">
        <f>'Innlegging av opplysninger'!$B$5*X1179</f>
        <v>133739.09090909091</v>
      </c>
      <c r="AD1179" s="1">
        <f>'Innlegging av opplysninger'!$B$5*Y1179</f>
        <v>0</v>
      </c>
      <c r="AE1179" s="1">
        <f>'Innlegging av opplysninger'!$B$5*Z1179</f>
        <v>19124.690000000002</v>
      </c>
      <c r="AF1179" s="1">
        <f>'Innlegging av opplysninger'!$B$5*AA1179</f>
        <v>17386.081818181821</v>
      </c>
      <c r="AG1179" s="1"/>
      <c r="AH1179" s="1">
        <f>'Innlegging av opplysninger'!$C$11*SUM(X1179:AG1179)</f>
        <v>55854.951147272717</v>
      </c>
      <c r="AI1179" s="1">
        <f>'Innlegging av opplysninger'!$C$13*(((X1179+Z1179+AC1179+AE1179)*Data!M1179)+(Z1179+AE1179)*(1-Data!M1179)*1.8/12+Y1179+AD1179+AA1179+AB1179+AF1179+AG1179)</f>
        <v>9093.3162910909086</v>
      </c>
      <c r="AJ1179" s="1">
        <f>'Innlegging av opplysninger'!$C$13*((X1179+Z1179+AC1179+AE1179)*(1-Data!M1179)-(Z1179+AE1179)*(1-Data!M1179)*1.8/12)</f>
        <v>67339.774752545432</v>
      </c>
      <c r="AK1179" s="83">
        <f t="shared" si="184"/>
        <v>317000</v>
      </c>
      <c r="AL1179" s="83">
        <f t="shared" si="185"/>
        <v>53000</v>
      </c>
      <c r="AM1179" s="83">
        <f t="shared" si="186"/>
        <v>380000</v>
      </c>
    </row>
    <row r="1180" spans="1:39">
      <c r="A1180" t="str">
        <f t="shared" si="180"/>
        <v>3425Annet</v>
      </c>
      <c r="B1180" s="6" t="str">
        <f>Data!A1180</f>
        <v>3425</v>
      </c>
      <c r="C1180" s="7" t="str">
        <f>Data!B1180</f>
        <v>Engerdal kommune</v>
      </c>
      <c r="D1180" s="7" t="str">
        <f>Data!C1180</f>
        <v>Annet</v>
      </c>
      <c r="E1180" s="1">
        <f>Data!D1180</f>
        <v>9.6999999999999993</v>
      </c>
      <c r="F1180" s="1">
        <f>Data!E1180+Data!F1180</f>
        <v>41437.455326460469</v>
      </c>
      <c r="G1180" s="1">
        <f>Data!G1180</f>
        <v>299.28865979381442</v>
      </c>
      <c r="H1180" s="1">
        <f t="shared" si="181"/>
        <v>4384836.1818181798</v>
      </c>
      <c r="I1180" s="1">
        <f t="shared" si="182"/>
        <v>31670.181818181809</v>
      </c>
      <c r="J1180" s="1">
        <f t="shared" si="183"/>
        <v>529980.76363636332</v>
      </c>
      <c r="K1180" s="1">
        <f>'Innlegging av opplysninger'!$B$4*H1180</f>
        <v>570028.70363636338</v>
      </c>
      <c r="L1180" s="1"/>
      <c r="M1180" s="1">
        <f>'Innlegging av opplysninger'!$B$5*H1180</f>
        <v>574413.53981818154</v>
      </c>
      <c r="N1180" s="1">
        <f>'Innlegging av opplysninger'!$B$5*I1180</f>
        <v>4148.7938181818172</v>
      </c>
      <c r="O1180" s="1">
        <f>'Innlegging av opplysninger'!$B$5*J1180</f>
        <v>69427.480036363602</v>
      </c>
      <c r="P1180" s="1">
        <f>'Innlegging av opplysninger'!$B$5*K1180</f>
        <v>74673.760176363605</v>
      </c>
      <c r="Q1180" s="1"/>
      <c r="R1180" s="1">
        <f>'Innlegging av opplysninger'!$C$11*SUM(H1180:Q1180)</f>
        <v>237088.81738081077</v>
      </c>
      <c r="S1180" s="1">
        <f>'Innlegging av opplysninger'!$C$13*(((H1180+J1180+M1180+O1180)*Data!H1180)+(J1180+O1180)*(1-Data!H1180)*1.8/12+I1180+N1180+K1180+L1180+P1180+Q1180)</f>
        <v>41432.572580908818</v>
      </c>
      <c r="T1180" s="1">
        <f>'Innlegging av opplysninger'!$C$13*((H1180+J1180+M1180+O1180)*(1-Data!H1180)-(J1180+O1180)*(1-Data!H1180)*1.8/12)</f>
        <v>283004.75646651653</v>
      </c>
      <c r="U1180" s="1">
        <f>Data!I1180</f>
        <v>1.1000000000000001</v>
      </c>
      <c r="V1180" s="1">
        <f>Data!J1180+Data!K1180</f>
        <v>52587.878787878792</v>
      </c>
      <c r="W1180" s="1">
        <f>Data!L1180</f>
        <v>0</v>
      </c>
      <c r="X1180" s="1">
        <f t="shared" si="187"/>
        <v>631054.54545454553</v>
      </c>
      <c r="Y1180" s="100">
        <f t="shared" si="188"/>
        <v>0</v>
      </c>
      <c r="Z1180" s="100">
        <f t="shared" si="189"/>
        <v>90240.8</v>
      </c>
      <c r="AA1180" s="100">
        <f>'Innlegging av opplysninger'!$B$4*X1180</f>
        <v>82037.090909090926</v>
      </c>
      <c r="AB1180" s="1"/>
      <c r="AC1180" s="1">
        <f>'Innlegging av opplysninger'!$B$5*X1180</f>
        <v>82668.145454545462</v>
      </c>
      <c r="AD1180" s="1">
        <f>'Innlegging av opplysninger'!$B$5*Y1180</f>
        <v>0</v>
      </c>
      <c r="AE1180" s="1">
        <f>'Innlegging av opplysninger'!$B$5*Z1180</f>
        <v>11821.544800000001</v>
      </c>
      <c r="AF1180" s="1">
        <f>'Innlegging av opplysninger'!$B$5*AA1180</f>
        <v>10746.858909090912</v>
      </c>
      <c r="AG1180" s="1"/>
      <c r="AH1180" s="1">
        <f>'Innlegging av opplysninger'!$C$11*SUM(X1180:AG1180)</f>
        <v>34525.621450036371</v>
      </c>
      <c r="AI1180" s="1">
        <f>'Innlegging av opplysninger'!$C$13*(((X1180+Z1180+AC1180+AE1180)*Data!M1180)+(Z1180+AE1180)*(1-Data!M1180)*1.8/12+Y1180+AD1180+AA1180+AB1180+AF1180+AG1180)</f>
        <v>5620.8516799854551</v>
      </c>
      <c r="AJ1180" s="1">
        <f>'Innlegging av opplysninger'!$C$13*((X1180+Z1180+AC1180+AE1180)*(1-Data!M1180)-(Z1180+AE1180)*(1-Data!M1180)*1.8/12)</f>
        <v>41624.735567432734</v>
      </c>
      <c r="AK1180" s="83">
        <f t="shared" si="184"/>
        <v>272000</v>
      </c>
      <c r="AL1180" s="83">
        <f t="shared" si="185"/>
        <v>47000</v>
      </c>
      <c r="AM1180" s="83">
        <f t="shared" si="186"/>
        <v>325000</v>
      </c>
    </row>
    <row r="1181" spans="1:39">
      <c r="A1181" t="str">
        <f t="shared" si="180"/>
        <v>3426Alle</v>
      </c>
      <c r="B1181" s="6" t="str">
        <f>Data!A1181</f>
        <v>3426</v>
      </c>
      <c r="C1181" s="7" t="str">
        <f>Data!B1181</f>
        <v>Tolga kommune</v>
      </c>
      <c r="D1181" s="7" t="str">
        <f>Data!C1181</f>
        <v>Alle</v>
      </c>
      <c r="E1181" s="1">
        <f>Data!D1181</f>
        <v>132.21980000000002</v>
      </c>
      <c r="F1181" s="1">
        <f>Data!E1181+Data!F1181</f>
        <v>46178.269101967569</v>
      </c>
      <c r="G1181" s="1">
        <f>Data!G1181</f>
        <v>329.20198033879944</v>
      </c>
      <c r="H1181" s="1">
        <f t="shared" si="181"/>
        <v>66607434.600090899</v>
      </c>
      <c r="I1181" s="1">
        <f t="shared" si="182"/>
        <v>474840.2181818182</v>
      </c>
      <c r="J1181" s="1">
        <f t="shared" si="183"/>
        <v>8049872.9781927262</v>
      </c>
      <c r="K1181" s="1">
        <f>'Innlegging av opplysninger'!$B$4*H1181</f>
        <v>8658966.4980118163</v>
      </c>
      <c r="L1181" s="1"/>
      <c r="M1181" s="1">
        <f>'Innlegging av opplysninger'!$B$5*H1181</f>
        <v>8725573.9326119088</v>
      </c>
      <c r="N1181" s="1">
        <f>'Innlegging av opplysninger'!$B$5*I1181</f>
        <v>62204.068581818188</v>
      </c>
      <c r="O1181" s="1">
        <f>'Innlegging av opplysninger'!$B$5*J1181</f>
        <v>1054533.3601432471</v>
      </c>
      <c r="P1181" s="1">
        <f>'Innlegging av opplysninger'!$B$5*K1181</f>
        <v>1134324.6112395481</v>
      </c>
      <c r="Q1181" s="1"/>
      <c r="R1181" s="1">
        <f>'Innlegging av opplysninger'!$C$11*SUM(H1181:Q1181)</f>
        <v>3601174.5101480437</v>
      </c>
      <c r="S1181" s="1">
        <f>'Innlegging av opplysninger'!$C$13*(((H1181+J1181+M1181+O1181)*Data!H1181)+(J1181+O1181)*(1-Data!H1181)*1.8/12+I1181+N1181+K1181+L1181+P1181+Q1181)</f>
        <v>711781.84675450041</v>
      </c>
      <c r="T1181" s="1">
        <f>'Innlegging av opplysninger'!$C$13*((H1181+J1181+M1181+O1181)*(1-Data!H1181)-(J1181+O1181)*(1-Data!H1181)*1.8/12)</f>
        <v>4216141.1671322957</v>
      </c>
      <c r="U1181" s="1">
        <f>Data!I1181</f>
        <v>28.679099999999998</v>
      </c>
      <c r="V1181" s="1">
        <f>Data!J1181+Data!K1181</f>
        <v>50010.499225335989</v>
      </c>
      <c r="W1181" s="1">
        <f>Data!L1181</f>
        <v>353.19832212307921</v>
      </c>
      <c r="X1181" s="1">
        <f t="shared" si="187"/>
        <v>15646430.272727272</v>
      </c>
      <c r="Y1181" s="100">
        <f t="shared" si="188"/>
        <v>110502.65454545454</v>
      </c>
      <c r="Z1181" s="100">
        <f t="shared" si="189"/>
        <v>2253241.4085999997</v>
      </c>
      <c r="AA1181" s="100">
        <f>'Innlegging av opplysninger'!$B$4*X1181</f>
        <v>2034035.9354545453</v>
      </c>
      <c r="AB1181" s="1"/>
      <c r="AC1181" s="1">
        <f>'Innlegging av opplysninger'!$B$5*X1181</f>
        <v>2049682.3657272726</v>
      </c>
      <c r="AD1181" s="1">
        <f>'Innlegging av opplysninger'!$B$5*Y1181</f>
        <v>14475.847745454546</v>
      </c>
      <c r="AE1181" s="1">
        <f>'Innlegging av opplysninger'!$B$5*Z1181</f>
        <v>295174.6245266</v>
      </c>
      <c r="AF1181" s="1">
        <f>'Innlegging av opplysninger'!$B$5*AA1181</f>
        <v>266458.70754454547</v>
      </c>
      <c r="AG1181" s="1"/>
      <c r="AH1181" s="1">
        <f>'Innlegging av opplysninger'!$C$11*SUM(X1181:AG1181)</f>
        <v>861460.06904110347</v>
      </c>
      <c r="AI1181" s="1">
        <f>'Innlegging av opplysninger'!$C$13*(((X1181+Z1181+AC1181+AE1181)*Data!M1181)+(Z1181+AE1181)*(1-Data!M1181)*1.8/12+Y1181+AD1181+AA1181+AB1181+AF1181+AG1181)</f>
        <v>170055.09908792918</v>
      </c>
      <c r="AJ1181" s="1">
        <f>'Innlegging av opplysninger'!$C$13*((X1181+Z1181+AC1181+AE1181)*(1-Data!M1181)-(Z1181+AE1181)*(1-Data!M1181)*1.8/12)</f>
        <v>1008784.9953893701</v>
      </c>
      <c r="AK1181" s="83">
        <f t="shared" si="184"/>
        <v>4463000</v>
      </c>
      <c r="AL1181" s="83">
        <f t="shared" si="185"/>
        <v>882000</v>
      </c>
      <c r="AM1181" s="83">
        <f t="shared" si="186"/>
        <v>5225000</v>
      </c>
    </row>
    <row r="1182" spans="1:39">
      <c r="A1182" t="str">
        <f t="shared" si="180"/>
        <v>3426Administrasjon</v>
      </c>
      <c r="B1182" s="6" t="str">
        <f>Data!A1182</f>
        <v>3426</v>
      </c>
      <c r="C1182" s="7" t="str">
        <f>Data!B1182</f>
        <v>Tolga kommune</v>
      </c>
      <c r="D1182" s="7" t="str">
        <f>Data!C1182</f>
        <v>Administrasjon</v>
      </c>
      <c r="E1182" s="1">
        <f>Data!D1182</f>
        <v>6.7776999999999994</v>
      </c>
      <c r="F1182" s="1">
        <f>Data!E1182+Data!F1182</f>
        <v>57055.387274935951</v>
      </c>
      <c r="G1182" s="1">
        <f>Data!G1182</f>
        <v>0</v>
      </c>
      <c r="H1182" s="1">
        <f t="shared" si="181"/>
        <v>4218592.3454545457</v>
      </c>
      <c r="I1182" s="1">
        <f t="shared" si="182"/>
        <v>0</v>
      </c>
      <c r="J1182" s="1">
        <f t="shared" si="183"/>
        <v>506231.08145454549</v>
      </c>
      <c r="K1182" s="1">
        <f>'Innlegging av opplysninger'!$B$4*H1182</f>
        <v>548417.00490909093</v>
      </c>
      <c r="L1182" s="1"/>
      <c r="M1182" s="1">
        <f>'Innlegging av opplysninger'!$B$5*H1182</f>
        <v>552635.59725454554</v>
      </c>
      <c r="N1182" s="1">
        <f>'Innlegging av opplysninger'!$B$5*I1182</f>
        <v>0</v>
      </c>
      <c r="O1182" s="1">
        <f>'Innlegging av opplysninger'!$B$5*J1182</f>
        <v>66316.271670545466</v>
      </c>
      <c r="P1182" s="1">
        <f>'Innlegging av opplysninger'!$B$5*K1182</f>
        <v>71842.62764309092</v>
      </c>
      <c r="Q1182" s="1"/>
      <c r="R1182" s="1">
        <f>'Innlegging av opplysninger'!$C$11*SUM(H1182:Q1182)</f>
        <v>226633.3272786818</v>
      </c>
      <c r="S1182" s="1">
        <f>'Innlegging av opplysninger'!$C$13*(((H1182+J1182+M1182+O1182)*Data!H1182)+(J1182+O1182)*(1-Data!H1182)*1.8/12+I1182+N1182+K1182+L1182+P1182+Q1182)</f>
        <v>63031.857763918255</v>
      </c>
      <c r="T1182" s="1">
        <f>'Innlegging av opplysninger'!$C$13*((H1182+J1182+M1182+O1182)*(1-Data!H1182)-(J1182+O1182)*(1-Data!H1182)*1.8/12)</f>
        <v>247097.9585121726</v>
      </c>
      <c r="U1182" s="1">
        <f>Data!I1182</f>
        <v>5.7</v>
      </c>
      <c r="V1182" s="1">
        <f>Data!J1182+Data!K1182</f>
        <v>54584.925438596489</v>
      </c>
      <c r="W1182" s="1">
        <f>Data!L1182</f>
        <v>0</v>
      </c>
      <c r="X1182" s="1">
        <f t="shared" si="187"/>
        <v>3394189.9090909087</v>
      </c>
      <c r="Y1182" s="100">
        <f t="shared" si="188"/>
        <v>0</v>
      </c>
      <c r="Z1182" s="100">
        <f t="shared" si="189"/>
        <v>485369.15699999989</v>
      </c>
      <c r="AA1182" s="100">
        <f>'Innlegging av opplysninger'!$B$4*X1182</f>
        <v>441244.68818181817</v>
      </c>
      <c r="AB1182" s="1"/>
      <c r="AC1182" s="1">
        <f>'Innlegging av opplysninger'!$B$5*X1182</f>
        <v>444638.87809090904</v>
      </c>
      <c r="AD1182" s="1">
        <f>'Innlegging av opplysninger'!$B$5*Y1182</f>
        <v>0</v>
      </c>
      <c r="AE1182" s="1">
        <f>'Innlegging av opplysninger'!$B$5*Z1182</f>
        <v>63583.359566999985</v>
      </c>
      <c r="AF1182" s="1">
        <f>'Innlegging av opplysninger'!$B$5*AA1182</f>
        <v>57803.054151818185</v>
      </c>
      <c r="AG1182" s="1"/>
      <c r="AH1182" s="1">
        <f>'Innlegging av opplysninger'!$C$11*SUM(X1182:AG1182)</f>
        <v>185699.50375113325</v>
      </c>
      <c r="AI1182" s="1">
        <f>'Innlegging av opplysninger'!$C$13*(((X1182+Z1182+AC1182+AE1182)*Data!M1182)+(Z1182+AE1182)*(1-Data!M1182)*1.8/12+Y1182+AD1182+AA1182+AB1182+AF1182+AG1182)</f>
        <v>45641.367669517676</v>
      </c>
      <c r="AJ1182" s="1">
        <f>'Innlegging av opplysninger'!$C$13*((X1182+Z1182+AC1182+AE1182)*(1-Data!M1182)-(Z1182+AE1182)*(1-Data!M1182)*1.8/12)</f>
        <v>208473.74272676988</v>
      </c>
      <c r="AK1182" s="83">
        <f t="shared" si="184"/>
        <v>412000</v>
      </c>
      <c r="AL1182" s="83">
        <f t="shared" si="185"/>
        <v>109000</v>
      </c>
      <c r="AM1182" s="83">
        <f t="shared" si="186"/>
        <v>456000</v>
      </c>
    </row>
    <row r="1183" spans="1:39">
      <c r="A1183" t="str">
        <f t="shared" si="180"/>
        <v>3426Undervisning</v>
      </c>
      <c r="B1183" s="6" t="str">
        <f>Data!A1183</f>
        <v>3426</v>
      </c>
      <c r="C1183" s="7" t="str">
        <f>Data!B1183</f>
        <v>Tolga kommune</v>
      </c>
      <c r="D1183" s="7" t="str">
        <f>Data!C1183</f>
        <v>Undervisning</v>
      </c>
      <c r="E1183" s="1">
        <f>Data!D1183</f>
        <v>35.131400000000006</v>
      </c>
      <c r="F1183" s="1">
        <f>Data!E1183+Data!F1183</f>
        <v>47463.14289614607</v>
      </c>
      <c r="G1183" s="1">
        <f>Data!G1183</f>
        <v>31.640925212203321</v>
      </c>
      <c r="H1183" s="1">
        <f t="shared" si="181"/>
        <v>18190327.181909088</v>
      </c>
      <c r="I1183" s="1">
        <f t="shared" si="182"/>
        <v>12126.436363636361</v>
      </c>
      <c r="J1183" s="1">
        <f t="shared" si="183"/>
        <v>2184294.4341927269</v>
      </c>
      <c r="K1183" s="1">
        <f>'Innlegging av opplysninger'!$B$4*H1183</f>
        <v>2364742.5336481817</v>
      </c>
      <c r="L1183" s="1"/>
      <c r="M1183" s="1">
        <f>'Innlegging av opplysninger'!$B$5*H1183</f>
        <v>2382932.8608300905</v>
      </c>
      <c r="N1183" s="1">
        <f>'Innlegging av opplysninger'!$B$5*I1183</f>
        <v>1588.5631636363635</v>
      </c>
      <c r="O1183" s="1">
        <f>'Innlegging av opplysninger'!$B$5*J1183</f>
        <v>286142.57087924721</v>
      </c>
      <c r="P1183" s="1">
        <f>'Innlegging av opplysninger'!$B$5*K1183</f>
        <v>309781.27190791181</v>
      </c>
      <c r="Q1183" s="1"/>
      <c r="R1183" s="1">
        <f>'Innlegging av opplysninger'!$C$11*SUM(H1183:Q1183)</f>
        <v>977813.56240999186</v>
      </c>
      <c r="S1183" s="1">
        <f>'Innlegging av opplysninger'!$C$13*(((H1183+J1183+M1183+O1183)*Data!H1183)+(J1183+O1183)*(1-Data!H1183)*1.8/12+I1183+N1183+K1183+L1183+P1183+Q1183)</f>
        <v>165850.95026453302</v>
      </c>
      <c r="T1183" s="1">
        <f>'Innlegging av opplysninger'!$C$13*((H1183+J1183+M1183+O1183)*(1-Data!H1183)-(J1183+O1183)*(1-Data!H1183)*1.8/12)</f>
        <v>1172209.7140859819</v>
      </c>
      <c r="U1183" s="1">
        <f>Data!I1183</f>
        <v>7.52</v>
      </c>
      <c r="V1183" s="1">
        <f>Data!J1183+Data!K1183</f>
        <v>54517.307180851079</v>
      </c>
      <c r="W1183" s="1">
        <f>Data!L1183</f>
        <v>0</v>
      </c>
      <c r="X1183" s="1">
        <f t="shared" si="187"/>
        <v>4472401.6363636376</v>
      </c>
      <c r="Y1183" s="100">
        <f t="shared" si="188"/>
        <v>0</v>
      </c>
      <c r="Z1183" s="100">
        <f t="shared" si="189"/>
        <v>639553.43400000012</v>
      </c>
      <c r="AA1183" s="100">
        <f>'Innlegging av opplysninger'!$B$4*X1183</f>
        <v>581412.21272727288</v>
      </c>
      <c r="AB1183" s="1"/>
      <c r="AC1183" s="1">
        <f>'Innlegging av opplysninger'!$B$5*X1183</f>
        <v>585884.61436363659</v>
      </c>
      <c r="AD1183" s="1">
        <f>'Innlegging av opplysninger'!$B$5*Y1183</f>
        <v>0</v>
      </c>
      <c r="AE1183" s="1">
        <f>'Innlegging av opplysninger'!$B$5*Z1183</f>
        <v>83781.499854000023</v>
      </c>
      <c r="AF1183" s="1">
        <f>'Innlegging av opplysninger'!$B$5*AA1183</f>
        <v>76164.999867272752</v>
      </c>
      <c r="AG1183" s="1"/>
      <c r="AH1183" s="1">
        <f>'Innlegging av opplysninger'!$C$11*SUM(X1183:AG1183)</f>
        <v>244689.53909268117</v>
      </c>
      <c r="AI1183" s="1">
        <f>'Innlegging av opplysninger'!$C$13*(((X1183+Z1183+AC1183+AE1183)*Data!M1183)+(Z1183+AE1183)*(1-Data!M1183)*1.8/12+Y1183+AD1183+AA1183+AB1183+AF1183+AG1183)</f>
        <v>46582.748601881642</v>
      </c>
      <c r="AJ1183" s="1">
        <f>'Innlegging av opplysninger'!$C$13*((X1183+Z1183+AC1183+AE1183)*(1-Data!M1183)-(Z1183+AE1183)*(1-Data!M1183)*1.8/12)</f>
        <v>288255.56805126101</v>
      </c>
      <c r="AK1183" s="83">
        <f t="shared" si="184"/>
        <v>1223000</v>
      </c>
      <c r="AL1183" s="83">
        <f t="shared" si="185"/>
        <v>212000</v>
      </c>
      <c r="AM1183" s="83">
        <f t="shared" si="186"/>
        <v>1460000</v>
      </c>
    </row>
    <row r="1184" spans="1:39">
      <c r="A1184" t="str">
        <f t="shared" si="180"/>
        <v>3426Barnehager</v>
      </c>
      <c r="B1184" s="6" t="str">
        <f>Data!A1184</f>
        <v>3426</v>
      </c>
      <c r="C1184" s="7" t="str">
        <f>Data!B1184</f>
        <v>Tolga kommune</v>
      </c>
      <c r="D1184" s="7" t="str">
        <f>Data!C1184</f>
        <v>Barnehager</v>
      </c>
      <c r="E1184" s="1">
        <f>Data!D1184</f>
        <v>24.435000000000002</v>
      </c>
      <c r="F1184" s="1">
        <f>Data!E1184+Data!F1184</f>
        <v>39938.588772934992</v>
      </c>
      <c r="G1184" s="1">
        <f>Data!G1184</f>
        <v>0</v>
      </c>
      <c r="H1184" s="1">
        <f t="shared" si="181"/>
        <v>10646175.454545453</v>
      </c>
      <c r="I1184" s="1">
        <f t="shared" si="182"/>
        <v>0</v>
      </c>
      <c r="J1184" s="1">
        <f t="shared" si="183"/>
        <v>1277541.0545454544</v>
      </c>
      <c r="K1184" s="1">
        <f>'Innlegging av opplysninger'!$B$4*H1184</f>
        <v>1384002.8090909088</v>
      </c>
      <c r="L1184" s="1"/>
      <c r="M1184" s="1">
        <f>'Innlegging av opplysninger'!$B$5*H1184</f>
        <v>1394648.9845454544</v>
      </c>
      <c r="N1184" s="1">
        <f>'Innlegging av opplysninger'!$B$5*I1184</f>
        <v>0</v>
      </c>
      <c r="O1184" s="1">
        <f>'Innlegging av opplysninger'!$B$5*J1184</f>
        <v>167357.87814545454</v>
      </c>
      <c r="P1184" s="1">
        <f>'Innlegging av opplysninger'!$B$5*K1184</f>
        <v>181304.36799090906</v>
      </c>
      <c r="Q1184" s="1"/>
      <c r="R1184" s="1">
        <f>'Innlegging av opplysninger'!$C$11*SUM(H1184:Q1184)</f>
        <v>571939.16085681808</v>
      </c>
      <c r="S1184" s="1">
        <f>'Innlegging av opplysninger'!$C$13*(((H1184+J1184+M1184+O1184)*Data!H1184)+(J1184+O1184)*(1-Data!H1184)*1.8/12+I1184+N1184+K1184+L1184+P1184+Q1184)</f>
        <v>92666.184883243623</v>
      </c>
      <c r="T1184" s="1">
        <f>'Innlegging av opplysninger'!$C$13*((H1184+J1184+M1184+O1184)*(1-Data!H1184)-(J1184+O1184)*(1-Data!H1184)*1.8/12)</f>
        <v>689987.40365766536</v>
      </c>
      <c r="U1184" s="1">
        <f>Data!I1184</f>
        <v>3.8631000000000002</v>
      </c>
      <c r="V1184" s="1">
        <f>Data!J1184+Data!K1184</f>
        <v>45830.382335430098</v>
      </c>
      <c r="W1184" s="1">
        <f>Data!L1184</f>
        <v>40.151691646605059</v>
      </c>
      <c r="X1184" s="1">
        <f t="shared" si="187"/>
        <v>1931425.6363636365</v>
      </c>
      <c r="Y1184" s="100">
        <f t="shared" si="188"/>
        <v>1692.1090909090908</v>
      </c>
      <c r="Z1184" s="100">
        <f t="shared" si="189"/>
        <v>276435.83759999997</v>
      </c>
      <c r="AA1184" s="100">
        <f>'Innlegging av opplysninger'!$B$4*X1184</f>
        <v>251085.33272727276</v>
      </c>
      <c r="AB1184" s="1"/>
      <c r="AC1184" s="1">
        <f>'Innlegging av opplysninger'!$B$5*X1184</f>
        <v>253016.75836363639</v>
      </c>
      <c r="AD1184" s="1">
        <f>'Innlegging av opplysninger'!$B$5*Y1184</f>
        <v>221.66629090909092</v>
      </c>
      <c r="AE1184" s="1">
        <f>'Innlegging av opplysninger'!$B$5*Z1184</f>
        <v>36213.0947256</v>
      </c>
      <c r="AF1184" s="1">
        <f>'Innlegging av opplysninger'!$B$5*AA1184</f>
        <v>32892.178587272734</v>
      </c>
      <c r="AG1184" s="1"/>
      <c r="AH1184" s="1">
        <f>'Innlegging av opplysninger'!$C$11*SUM(X1184:AG1184)</f>
        <v>105753.33932247097</v>
      </c>
      <c r="AI1184" s="1">
        <f>'Innlegging av opplysninger'!$C$13*(((X1184+Z1184+AC1184+AE1184)*Data!M1184)+(Z1184+AE1184)*(1-Data!M1184)*1.8/12+Y1184+AD1184+AA1184+AB1184+AF1184+AG1184)</f>
        <v>17305.008580350594</v>
      </c>
      <c r="AJ1184" s="1">
        <f>'Innlegging av opplysninger'!$C$13*((X1184+Z1184+AC1184+AE1184)*(1-Data!M1184)-(Z1184+AE1184)*(1-Data!M1184)*1.8/12)</f>
        <v>127410.08733460968</v>
      </c>
      <c r="AK1184" s="83">
        <f t="shared" si="184"/>
        <v>678000</v>
      </c>
      <c r="AL1184" s="83">
        <f t="shared" si="185"/>
        <v>110000</v>
      </c>
      <c r="AM1184" s="83">
        <f t="shared" si="186"/>
        <v>817000</v>
      </c>
    </row>
    <row r="1185" spans="1:39">
      <c r="A1185" t="str">
        <f t="shared" si="180"/>
        <v>3426Helse/pleie/omsorg</v>
      </c>
      <c r="B1185" s="6" t="str">
        <f>Data!A1185</f>
        <v>3426</v>
      </c>
      <c r="C1185" s="7" t="str">
        <f>Data!B1185</f>
        <v>Tolga kommune</v>
      </c>
      <c r="D1185" s="7" t="str">
        <f>Data!C1185</f>
        <v>Helse/pleie/omsorg</v>
      </c>
      <c r="E1185" s="1">
        <f>Data!D1185</f>
        <v>54.955699999999986</v>
      </c>
      <c r="F1185" s="1">
        <f>Data!E1185+Data!F1185</f>
        <v>46801.844849578854</v>
      </c>
      <c r="G1185" s="1">
        <f>Data!G1185</f>
        <v>757.47611257794927</v>
      </c>
      <c r="H1185" s="1">
        <f t="shared" si="181"/>
        <v>28058488.854545452</v>
      </c>
      <c r="I1185" s="1">
        <f t="shared" si="182"/>
        <v>454119.59999999986</v>
      </c>
      <c r="J1185" s="1">
        <f t="shared" si="183"/>
        <v>3421513.0145454542</v>
      </c>
      <c r="K1185" s="1">
        <f>'Innlegging av opplysninger'!$B$4*H1185</f>
        <v>3647603.5510909087</v>
      </c>
      <c r="L1185" s="1"/>
      <c r="M1185" s="1">
        <f>'Innlegging av opplysninger'!$B$5*H1185</f>
        <v>3675662.0399454543</v>
      </c>
      <c r="N1185" s="1">
        <f>'Innlegging av opplysninger'!$B$5*I1185</f>
        <v>59489.667599999986</v>
      </c>
      <c r="O1185" s="1">
        <f>'Innlegging av opplysninger'!$B$5*J1185</f>
        <v>448218.20490545454</v>
      </c>
      <c r="P1185" s="1">
        <f>'Innlegging av opplysninger'!$B$5*K1185</f>
        <v>477836.06519290904</v>
      </c>
      <c r="Q1185" s="1"/>
      <c r="R1185" s="1">
        <f>'Innlegging av opplysninger'!$C$11*SUM(H1185:Q1185)</f>
        <v>1529231.3779173743</v>
      </c>
      <c r="S1185" s="1">
        <f>'Innlegging av opplysninger'!$C$13*(((H1185+J1185+M1185+O1185)*Data!H1185)+(J1185+O1185)*(1-Data!H1185)*1.8/12+I1185+N1185+K1185+L1185+P1185+Q1185)</f>
        <v>341936.46859709953</v>
      </c>
      <c r="T1185" s="1">
        <f>'Innlegging av opplysninger'!$C$13*((H1185+J1185+M1185+O1185)*(1-Data!H1185)-(J1185+O1185)*(1-Data!H1185)*1.8/12)</f>
        <v>1750695.9432898336</v>
      </c>
      <c r="U1185" s="1">
        <f>Data!I1185</f>
        <v>7.8659999999999997</v>
      </c>
      <c r="V1185" s="1">
        <f>Data!J1185+Data!K1185</f>
        <v>43298.216374269003</v>
      </c>
      <c r="W1185" s="1">
        <f>Data!L1185</f>
        <v>1198.6295448766846</v>
      </c>
      <c r="X1185" s="1">
        <f t="shared" si="187"/>
        <v>3715459.3090909082</v>
      </c>
      <c r="Y1185" s="100">
        <f t="shared" si="188"/>
        <v>102855.49090909091</v>
      </c>
      <c r="Z1185" s="100">
        <f t="shared" si="189"/>
        <v>546019.01639999985</v>
      </c>
      <c r="AA1185" s="100">
        <f>'Innlegging av opplysninger'!$B$4*X1185</f>
        <v>483009.71018181805</v>
      </c>
      <c r="AB1185" s="1"/>
      <c r="AC1185" s="1">
        <f>'Innlegging av opplysninger'!$B$5*X1185</f>
        <v>486725.16949090897</v>
      </c>
      <c r="AD1185" s="1">
        <f>'Innlegging av opplysninger'!$B$5*Y1185</f>
        <v>13474.06930909091</v>
      </c>
      <c r="AE1185" s="1">
        <f>'Innlegging av opplysninger'!$B$5*Z1185</f>
        <v>71528.491148399989</v>
      </c>
      <c r="AF1185" s="1">
        <f>'Innlegging av opplysninger'!$B$5*AA1185</f>
        <v>63274.272033818168</v>
      </c>
      <c r="AG1185" s="1"/>
      <c r="AH1185" s="1">
        <f>'Innlegging av opplysninger'!$C$11*SUM(X1185:AG1185)</f>
        <v>208329.13008543337</v>
      </c>
      <c r="AI1185" s="1">
        <f>'Innlegging av opplysninger'!$C$13*(((X1185+Z1185+AC1185+AE1185)*Data!M1185)+(Z1185+AE1185)*(1-Data!M1185)*1.8/12+Y1185+AD1185+AA1185+AB1185+AF1185+AG1185)</f>
        <v>39272.774765436057</v>
      </c>
      <c r="AJ1185" s="1">
        <f>'Innlegging av opplysninger'!$C$13*((X1185+Z1185+AC1185+AE1185)*(1-Data!M1185)-(Z1185+AE1185)*(1-Data!M1185)*1.8/12)</f>
        <v>245809.19271989376</v>
      </c>
      <c r="AK1185" s="83">
        <f t="shared" si="184"/>
        <v>1738000</v>
      </c>
      <c r="AL1185" s="83">
        <f t="shared" si="185"/>
        <v>381000</v>
      </c>
      <c r="AM1185" s="83">
        <f t="shared" si="186"/>
        <v>1997000</v>
      </c>
    </row>
    <row r="1186" spans="1:39">
      <c r="A1186" t="str">
        <f t="shared" si="180"/>
        <v>3426Samferdsel og teknikk</v>
      </c>
      <c r="B1186" s="6" t="str">
        <f>Data!A1186</f>
        <v>3426</v>
      </c>
      <c r="C1186" s="7" t="str">
        <f>Data!B1186</f>
        <v>Tolga kommune</v>
      </c>
      <c r="D1186" s="7" t="str">
        <f>Data!C1186</f>
        <v>Samferdsel og teknikk</v>
      </c>
      <c r="E1186" s="1">
        <f>Data!D1186</f>
        <v>6.57</v>
      </c>
      <c r="F1186" s="1">
        <f>Data!E1186+Data!F1186</f>
        <v>0</v>
      </c>
      <c r="G1186" s="1">
        <f>Data!G1186</f>
        <v>0</v>
      </c>
      <c r="H1186" s="1">
        <f t="shared" si="181"/>
        <v>0</v>
      </c>
      <c r="I1186" s="1">
        <f t="shared" si="182"/>
        <v>0</v>
      </c>
      <c r="J1186" s="1">
        <f t="shared" si="183"/>
        <v>0</v>
      </c>
      <c r="K1186" s="1">
        <f>'Innlegging av opplysninger'!$B$4*H1186</f>
        <v>0</v>
      </c>
      <c r="L1186" s="1"/>
      <c r="M1186" s="1">
        <f>'Innlegging av opplysninger'!$B$5*H1186</f>
        <v>0</v>
      </c>
      <c r="N1186" s="1">
        <f>'Innlegging av opplysninger'!$B$5*I1186</f>
        <v>0</v>
      </c>
      <c r="O1186" s="1">
        <f>'Innlegging av opplysninger'!$B$5*J1186</f>
        <v>0</v>
      </c>
      <c r="P1186" s="1">
        <f>'Innlegging av opplysninger'!$B$5*K1186</f>
        <v>0</v>
      </c>
      <c r="Q1186" s="1"/>
      <c r="R1186" s="1">
        <f>'Innlegging av opplysninger'!$C$11*SUM(H1186:Q1186)</f>
        <v>0</v>
      </c>
      <c r="S1186" s="1">
        <f>'Innlegging av opplysninger'!$C$13*(((H1186+J1186+M1186+O1186)*Data!H1186)+(J1186+O1186)*(1-Data!H1186)*1.8/12+I1186+N1186+K1186+L1186+P1186+Q1186)</f>
        <v>0</v>
      </c>
      <c r="T1186" s="1">
        <f>'Innlegging av opplysninger'!$C$13*((H1186+J1186+M1186+O1186)*(1-Data!H1186)-(J1186+O1186)*(1-Data!H1186)*1.8/12)</f>
        <v>0</v>
      </c>
      <c r="U1186" s="1">
        <f>Data!I1186</f>
        <v>0</v>
      </c>
      <c r="V1186" s="1">
        <f>Data!J1186+Data!K1186</f>
        <v>0</v>
      </c>
      <c r="W1186" s="1">
        <f>Data!L1186</f>
        <v>0</v>
      </c>
      <c r="X1186" s="1">
        <f t="shared" si="187"/>
        <v>0</v>
      </c>
      <c r="Y1186" s="100">
        <f t="shared" si="188"/>
        <v>0</v>
      </c>
      <c r="Z1186" s="100">
        <f t="shared" si="189"/>
        <v>0</v>
      </c>
      <c r="AA1186" s="100">
        <f>'Innlegging av opplysninger'!$B$4*X1186</f>
        <v>0</v>
      </c>
      <c r="AB1186" s="1"/>
      <c r="AC1186" s="1">
        <f>'Innlegging av opplysninger'!$B$5*X1186</f>
        <v>0</v>
      </c>
      <c r="AD1186" s="1">
        <f>'Innlegging av opplysninger'!$B$5*Y1186</f>
        <v>0</v>
      </c>
      <c r="AE1186" s="1">
        <f>'Innlegging av opplysninger'!$B$5*Z1186</f>
        <v>0</v>
      </c>
      <c r="AF1186" s="1">
        <f>'Innlegging av opplysninger'!$B$5*AA1186</f>
        <v>0</v>
      </c>
      <c r="AG1186" s="1"/>
      <c r="AH1186" s="1">
        <f>'Innlegging av opplysninger'!$C$11*SUM(X1186:AG1186)</f>
        <v>0</v>
      </c>
      <c r="AI1186" s="1">
        <f>'Innlegging av opplysninger'!$C$13*(((X1186+Z1186+AC1186+AE1186)*Data!M1186)+(Z1186+AE1186)*(1-Data!M1186)*1.8/12+Y1186+AD1186+AA1186+AB1186+AF1186+AG1186)</f>
        <v>0</v>
      </c>
      <c r="AJ1186" s="1">
        <f>'Innlegging av opplysninger'!$C$13*((X1186+Z1186+AC1186+AE1186)*(1-Data!M1186)-(Z1186+AE1186)*(1-Data!M1186)*1.8/12)</f>
        <v>0</v>
      </c>
      <c r="AK1186" s="83">
        <f t="shared" si="184"/>
        <v>0</v>
      </c>
      <c r="AL1186" s="83">
        <f t="shared" si="185"/>
        <v>0</v>
      </c>
      <c r="AM1186" s="83">
        <f t="shared" si="186"/>
        <v>0</v>
      </c>
    </row>
    <row r="1187" spans="1:39">
      <c r="A1187" t="str">
        <f t="shared" si="180"/>
        <v>3426Annet</v>
      </c>
      <c r="B1187" s="6" t="str">
        <f>Data!A1187</f>
        <v>3426</v>
      </c>
      <c r="C1187" s="7" t="str">
        <f>Data!B1187</f>
        <v>Tolga kommune</v>
      </c>
      <c r="D1187" s="7" t="str">
        <f>Data!C1187</f>
        <v>Annet</v>
      </c>
      <c r="E1187" s="1">
        <f>Data!D1187</f>
        <v>4.3499999999999996</v>
      </c>
      <c r="F1187" s="1">
        <f>Data!E1187+Data!F1187</f>
        <v>0</v>
      </c>
      <c r="G1187" s="1">
        <f>Data!G1187</f>
        <v>0</v>
      </c>
      <c r="H1187" s="1">
        <f t="shared" si="181"/>
        <v>0</v>
      </c>
      <c r="I1187" s="1">
        <f t="shared" si="182"/>
        <v>0</v>
      </c>
      <c r="J1187" s="1">
        <f t="shared" si="183"/>
        <v>0</v>
      </c>
      <c r="K1187" s="1">
        <f>'Innlegging av opplysninger'!$B$4*H1187</f>
        <v>0</v>
      </c>
      <c r="L1187" s="1"/>
      <c r="M1187" s="1">
        <f>'Innlegging av opplysninger'!$B$5*H1187</f>
        <v>0</v>
      </c>
      <c r="N1187" s="1">
        <f>'Innlegging av opplysninger'!$B$5*I1187</f>
        <v>0</v>
      </c>
      <c r="O1187" s="1">
        <f>'Innlegging av opplysninger'!$B$5*J1187</f>
        <v>0</v>
      </c>
      <c r="P1187" s="1">
        <f>'Innlegging av opplysninger'!$B$5*K1187</f>
        <v>0</v>
      </c>
      <c r="Q1187" s="1"/>
      <c r="R1187" s="1">
        <f>'Innlegging av opplysninger'!$C$11*SUM(H1187:Q1187)</f>
        <v>0</v>
      </c>
      <c r="S1187" s="1">
        <f>'Innlegging av opplysninger'!$C$13*(((H1187+J1187+M1187+O1187)*Data!H1187)+(J1187+O1187)*(1-Data!H1187)*1.8/12+I1187+N1187+K1187+L1187+P1187+Q1187)</f>
        <v>0</v>
      </c>
      <c r="T1187" s="1">
        <f>'Innlegging av opplysninger'!$C$13*((H1187+J1187+M1187+O1187)*(1-Data!H1187)-(J1187+O1187)*(1-Data!H1187)*1.8/12)</f>
        <v>0</v>
      </c>
      <c r="U1187" s="1">
        <f>Data!I1187</f>
        <v>0</v>
      </c>
      <c r="V1187" s="1">
        <f>Data!J1187+Data!K1187</f>
        <v>0</v>
      </c>
      <c r="W1187" s="1">
        <f>Data!L1187</f>
        <v>0</v>
      </c>
      <c r="X1187" s="1">
        <f t="shared" si="187"/>
        <v>0</v>
      </c>
      <c r="Y1187" s="100">
        <f t="shared" si="188"/>
        <v>0</v>
      </c>
      <c r="Z1187" s="100">
        <f t="shared" si="189"/>
        <v>0</v>
      </c>
      <c r="AA1187" s="100">
        <f>'Innlegging av opplysninger'!$B$4*X1187</f>
        <v>0</v>
      </c>
      <c r="AB1187" s="1"/>
      <c r="AC1187" s="1">
        <f>'Innlegging av opplysninger'!$B$5*X1187</f>
        <v>0</v>
      </c>
      <c r="AD1187" s="1">
        <f>'Innlegging av opplysninger'!$B$5*Y1187</f>
        <v>0</v>
      </c>
      <c r="AE1187" s="1">
        <f>'Innlegging av opplysninger'!$B$5*Z1187</f>
        <v>0</v>
      </c>
      <c r="AF1187" s="1">
        <f>'Innlegging av opplysninger'!$B$5*AA1187</f>
        <v>0</v>
      </c>
      <c r="AG1187" s="1"/>
      <c r="AH1187" s="1">
        <f>'Innlegging av opplysninger'!$C$11*SUM(X1187:AG1187)</f>
        <v>0</v>
      </c>
      <c r="AI1187" s="1">
        <f>'Innlegging av opplysninger'!$C$13*(((X1187+Z1187+AC1187+AE1187)*Data!M1187)+(Z1187+AE1187)*(1-Data!M1187)*1.8/12+Y1187+AD1187+AA1187+AB1187+AF1187+AG1187)</f>
        <v>0</v>
      </c>
      <c r="AJ1187" s="1">
        <f>'Innlegging av opplysninger'!$C$13*((X1187+Z1187+AC1187+AE1187)*(1-Data!M1187)-(Z1187+AE1187)*(1-Data!M1187)*1.8/12)</f>
        <v>0</v>
      </c>
      <c r="AK1187" s="83">
        <f t="shared" si="184"/>
        <v>0</v>
      </c>
      <c r="AL1187" s="83">
        <f t="shared" si="185"/>
        <v>0</v>
      </c>
      <c r="AM1187" s="83">
        <f t="shared" si="186"/>
        <v>0</v>
      </c>
    </row>
    <row r="1188" spans="1:39">
      <c r="A1188" t="str">
        <f t="shared" si="180"/>
        <v>3427Alle</v>
      </c>
      <c r="B1188" s="6" t="str">
        <f>Data!A1188</f>
        <v>3427</v>
      </c>
      <c r="C1188" s="7" t="str">
        <f>Data!B1188</f>
        <v>Tynset kommune</v>
      </c>
      <c r="D1188" s="7" t="str">
        <f>Data!C1188</f>
        <v>Alle</v>
      </c>
      <c r="E1188" s="1">
        <f>Data!D1188</f>
        <v>476.20790000000028</v>
      </c>
      <c r="F1188" s="1">
        <f>Data!E1188+Data!F1188</f>
        <v>47358.595997094992</v>
      </c>
      <c r="G1188" s="1">
        <f>Data!G1188</f>
        <v>352.73306049731605</v>
      </c>
      <c r="H1188" s="1">
        <f t="shared" si="181"/>
        <v>246027682.32790935</v>
      </c>
      <c r="I1188" s="1">
        <f t="shared" si="182"/>
        <v>1832446.5818181809</v>
      </c>
      <c r="J1188" s="1">
        <f t="shared" si="183"/>
        <v>29743215.469167303</v>
      </c>
      <c r="K1188" s="1">
        <f>'Innlegging av opplysninger'!$B$4*H1188</f>
        <v>31983598.702628218</v>
      </c>
      <c r="L1188" s="1"/>
      <c r="M1188" s="1">
        <f>'Innlegging av opplysninger'!$B$5*H1188</f>
        <v>32229626.384956125</v>
      </c>
      <c r="N1188" s="1">
        <f>'Innlegging av opplysninger'!$B$5*I1188</f>
        <v>240050.5022181817</v>
      </c>
      <c r="O1188" s="1">
        <f>'Innlegging av opplysninger'!$B$5*J1188</f>
        <v>3896361.2264609169</v>
      </c>
      <c r="P1188" s="1">
        <f>'Innlegging av opplysninger'!$B$5*K1188</f>
        <v>4189851.4300442967</v>
      </c>
      <c r="Q1188" s="1"/>
      <c r="R1188" s="1">
        <f>'Innlegging av opplysninger'!$C$11*SUM(H1188:Q1188)</f>
        <v>13305427.639757698</v>
      </c>
      <c r="S1188" s="1">
        <f>'Innlegging av opplysninger'!$C$13*(((H1188+J1188+M1188+O1188)*Data!H1188)+(J1188+O1188)*(1-Data!H1188)*1.8/12+I1188+N1188+K1188+L1188+P1188+Q1188)</f>
        <v>2622348.5336094289</v>
      </c>
      <c r="T1188" s="1">
        <f>'Innlegging av opplysninger'!$C$13*((H1188+J1188+M1188+O1188)*(1-Data!H1188)-(J1188+O1188)*(1-Data!H1188)*1.8/12)</f>
        <v>15585078.762901105</v>
      </c>
      <c r="U1188" s="1">
        <f>Data!I1188</f>
        <v>81.79819999999998</v>
      </c>
      <c r="V1188" s="1">
        <f>Data!J1188+Data!K1188</f>
        <v>48600.587971373461</v>
      </c>
      <c r="W1188" s="1">
        <f>Data!L1188</f>
        <v>430.8691389297075</v>
      </c>
      <c r="X1188" s="1">
        <f t="shared" si="187"/>
        <v>43368443.07272727</v>
      </c>
      <c r="Y1188" s="100">
        <f t="shared" si="188"/>
        <v>384483.49090909079</v>
      </c>
      <c r="Z1188" s="100">
        <f t="shared" si="189"/>
        <v>6256668.4985999996</v>
      </c>
      <c r="AA1188" s="100">
        <f>'Innlegging av opplysninger'!$B$4*X1188</f>
        <v>5637897.5994545454</v>
      </c>
      <c r="AB1188" s="1"/>
      <c r="AC1188" s="1">
        <f>'Innlegging av opplysninger'!$B$5*X1188</f>
        <v>5681266.0425272724</v>
      </c>
      <c r="AD1188" s="1">
        <f>'Innlegging av opplysninger'!$B$5*Y1188</f>
        <v>50367.337309090894</v>
      </c>
      <c r="AE1188" s="1">
        <f>'Innlegging av opplysninger'!$B$5*Z1188</f>
        <v>819623.57331659994</v>
      </c>
      <c r="AF1188" s="1">
        <f>'Innlegging av opplysninger'!$B$5*AA1188</f>
        <v>738564.58552854543</v>
      </c>
      <c r="AG1188" s="1"/>
      <c r="AH1188" s="1">
        <f>'Innlegging av opplysninger'!$C$11*SUM(X1188:AG1188)</f>
        <v>2391617.9396141516</v>
      </c>
      <c r="AI1188" s="1">
        <f>'Innlegging av opplysninger'!$C$13*(((X1188+Z1188+AC1188+AE1188)*Data!M1188)+(Z1188+AE1188)*(1-Data!M1188)*1.8/12+Y1188+AD1188+AA1188+AB1188+AF1188+AG1188)</f>
        <v>499202.48992733046</v>
      </c>
      <c r="AJ1188" s="1">
        <f>'Innlegging av opplysninger'!$C$13*((X1188+Z1188+AC1188+AE1188)*(1-Data!M1188)-(Z1188+AE1188)*(1-Data!M1188)*1.8/12)</f>
        <v>2773537.8484920347</v>
      </c>
      <c r="AK1188" s="83">
        <f t="shared" si="184"/>
        <v>15697000</v>
      </c>
      <c r="AL1188" s="83">
        <f t="shared" si="185"/>
        <v>3122000</v>
      </c>
      <c r="AM1188" s="83">
        <f t="shared" si="186"/>
        <v>18359000</v>
      </c>
    </row>
    <row r="1189" spans="1:39">
      <c r="A1189" t="str">
        <f t="shared" si="180"/>
        <v>3427Administrasjon</v>
      </c>
      <c r="B1189" s="6" t="str">
        <f>Data!A1189</f>
        <v>3427</v>
      </c>
      <c r="C1189" s="7" t="str">
        <f>Data!B1189</f>
        <v>Tynset kommune</v>
      </c>
      <c r="D1189" s="7" t="str">
        <f>Data!C1189</f>
        <v>Administrasjon</v>
      </c>
      <c r="E1189" s="1">
        <f>Data!D1189</f>
        <v>55.346099999999993</v>
      </c>
      <c r="F1189" s="1">
        <f>Data!E1189+Data!F1189</f>
        <v>45310.390961001191</v>
      </c>
      <c r="G1189" s="1">
        <f>Data!G1189</f>
        <v>5.3114853621122364</v>
      </c>
      <c r="H1189" s="1">
        <f t="shared" si="181"/>
        <v>27357310.136363644</v>
      </c>
      <c r="I1189" s="1">
        <f t="shared" si="182"/>
        <v>3206.9454545454546</v>
      </c>
      <c r="J1189" s="1">
        <f t="shared" si="183"/>
        <v>3283262.0498181828</v>
      </c>
      <c r="K1189" s="1">
        <f>'Innlegging av opplysninger'!$B$4*H1189</f>
        <v>3556450.3177272738</v>
      </c>
      <c r="L1189" s="1"/>
      <c r="M1189" s="1">
        <f>'Innlegging av opplysninger'!$B$5*H1189</f>
        <v>3583807.6278636376</v>
      </c>
      <c r="N1189" s="1">
        <f>'Innlegging av opplysninger'!$B$5*I1189</f>
        <v>420.1098545454546</v>
      </c>
      <c r="O1189" s="1">
        <f>'Innlegging av opplysninger'!$B$5*J1189</f>
        <v>430107.32852618198</v>
      </c>
      <c r="P1189" s="1">
        <f>'Innlegging av opplysninger'!$B$5*K1189</f>
        <v>465894.99162227288</v>
      </c>
      <c r="Q1189" s="1"/>
      <c r="R1189" s="1">
        <f>'Innlegging av opplysninger'!$C$11*SUM(H1189:Q1189)</f>
        <v>1469857.4612747512</v>
      </c>
      <c r="S1189" s="1">
        <f>'Innlegging av opplysninger'!$C$13*(((H1189+J1189+M1189+O1189)*Data!H1189)+(J1189+O1189)*(1-Data!H1189)*1.8/12+I1189+N1189+K1189+L1189+P1189+Q1189)</f>
        <v>315854.2947136857</v>
      </c>
      <c r="T1189" s="1">
        <f>'Innlegging av opplysninger'!$C$13*((H1189+J1189+M1189+O1189)*(1-Data!H1189)-(J1189+O1189)*(1-Data!H1189)*1.8/12)</f>
        <v>1695529.5996622893</v>
      </c>
      <c r="U1189" s="1">
        <f>Data!I1189</f>
        <v>11.1</v>
      </c>
      <c r="V1189" s="1">
        <f>Data!J1189+Data!K1189</f>
        <v>52563.320570570577</v>
      </c>
      <c r="W1189" s="1">
        <f>Data!L1189</f>
        <v>0</v>
      </c>
      <c r="X1189" s="1">
        <f t="shared" si="187"/>
        <v>6364940.2727272725</v>
      </c>
      <c r="Y1189" s="100">
        <f t="shared" si="188"/>
        <v>0</v>
      </c>
      <c r="Z1189" s="100">
        <f t="shared" si="189"/>
        <v>910186.45899999992</v>
      </c>
      <c r="AA1189" s="100">
        <f>'Innlegging av opplysninger'!$B$4*X1189</f>
        <v>827442.23545454547</v>
      </c>
      <c r="AB1189" s="1"/>
      <c r="AC1189" s="1">
        <f>'Innlegging av opplysninger'!$B$5*X1189</f>
        <v>833807.17572727276</v>
      </c>
      <c r="AD1189" s="1">
        <f>'Innlegging av opplysninger'!$B$5*Y1189</f>
        <v>0</v>
      </c>
      <c r="AE1189" s="1">
        <f>'Innlegging av opplysninger'!$B$5*Z1189</f>
        <v>119234.426129</v>
      </c>
      <c r="AF1189" s="1">
        <f>'Innlegging av opplysninger'!$B$5*AA1189</f>
        <v>108394.93284454546</v>
      </c>
      <c r="AG1189" s="1"/>
      <c r="AH1189" s="1">
        <f>'Innlegging av opplysninger'!$C$11*SUM(X1189:AG1189)</f>
        <v>348232.20907154022</v>
      </c>
      <c r="AI1189" s="1">
        <f>'Innlegging av opplysninger'!$C$13*(((X1189+Z1189+AC1189+AE1189)*Data!M1189)+(Z1189+AE1189)*(1-Data!M1189)*1.8/12+Y1189+AD1189+AA1189+AB1189+AF1189+AG1189)</f>
        <v>106736.24245812911</v>
      </c>
      <c r="AJ1189" s="1">
        <f>'Innlegging av opplysninger'!$C$13*((X1189+Z1189+AC1189+AE1189)*(1-Data!M1189)-(Z1189+AE1189)*(1-Data!M1189)*1.8/12)</f>
        <v>369792.04363976797</v>
      </c>
      <c r="AK1189" s="83">
        <f t="shared" si="184"/>
        <v>1818000</v>
      </c>
      <c r="AL1189" s="83">
        <f t="shared" si="185"/>
        <v>423000</v>
      </c>
      <c r="AM1189" s="83">
        <f t="shared" si="186"/>
        <v>2065000</v>
      </c>
    </row>
    <row r="1190" spans="1:39">
      <c r="A1190" t="str">
        <f t="shared" si="180"/>
        <v>3427Undervisning</v>
      </c>
      <c r="B1190" s="6" t="str">
        <f>Data!A1190</f>
        <v>3427</v>
      </c>
      <c r="C1190" s="7" t="str">
        <f>Data!B1190</f>
        <v>Tynset kommune</v>
      </c>
      <c r="D1190" s="7" t="str">
        <f>Data!C1190</f>
        <v>Undervisning</v>
      </c>
      <c r="E1190" s="1">
        <f>Data!D1190</f>
        <v>99.875899999999973</v>
      </c>
      <c r="F1190" s="1">
        <f>Data!E1190+Data!F1190</f>
        <v>49677.969573323819</v>
      </c>
      <c r="G1190" s="1">
        <f>Data!G1190</f>
        <v>6.8091501553427829</v>
      </c>
      <c r="H1190" s="1">
        <f t="shared" si="181"/>
        <v>54126893.686999977</v>
      </c>
      <c r="I1190" s="1">
        <f t="shared" si="182"/>
        <v>7418.9454545454546</v>
      </c>
      <c r="J1190" s="1">
        <f t="shared" si="183"/>
        <v>6496117.5158945424</v>
      </c>
      <c r="K1190" s="1">
        <f>'Innlegging av opplysninger'!$B$4*H1190</f>
        <v>7036496.1793099968</v>
      </c>
      <c r="L1190" s="1"/>
      <c r="M1190" s="1">
        <f>'Innlegging av opplysninger'!$B$5*H1190</f>
        <v>7090623.0729969973</v>
      </c>
      <c r="N1190" s="1">
        <f>'Innlegging av opplysninger'!$B$5*I1190</f>
        <v>971.88185454545464</v>
      </c>
      <c r="O1190" s="1">
        <f>'Innlegging av opplysninger'!$B$5*J1190</f>
        <v>850991.39458218508</v>
      </c>
      <c r="P1190" s="1">
        <f>'Innlegging av opplysninger'!$B$5*K1190</f>
        <v>921780.99948960962</v>
      </c>
      <c r="Q1190" s="1"/>
      <c r="R1190" s="1">
        <f>'Innlegging av opplysninger'!$C$11*SUM(H1190:Q1190)</f>
        <v>2908189.1597101311</v>
      </c>
      <c r="S1190" s="1">
        <f>'Innlegging av opplysninger'!$C$13*(((H1190+J1190+M1190+O1190)*Data!H1190)+(J1190+O1190)*(1-Data!H1190)*1.8/12+I1190+N1190+K1190+L1190+P1190+Q1190)</f>
        <v>522148.95232319017</v>
      </c>
      <c r="T1190" s="1">
        <f>'Innlegging av opplysninger'!$C$13*((H1190+J1190+M1190+O1190)*(1-Data!H1190)-(J1190+O1190)*(1-Data!H1190)*1.8/12)</f>
        <v>3457478.3188590938</v>
      </c>
      <c r="U1190" s="1">
        <f>Data!I1190</f>
        <v>17.039100000000001</v>
      </c>
      <c r="V1190" s="1">
        <f>Data!J1190+Data!K1190</f>
        <v>46438.285032660177</v>
      </c>
      <c r="W1190" s="1">
        <f>Data!L1190</f>
        <v>3.0864306213356341</v>
      </c>
      <c r="X1190" s="1">
        <f t="shared" si="187"/>
        <v>8631999.081818182</v>
      </c>
      <c r="Y1190" s="100">
        <f t="shared" si="188"/>
        <v>573.70909090909095</v>
      </c>
      <c r="Z1190" s="100">
        <f t="shared" si="189"/>
        <v>1234457.9090999998</v>
      </c>
      <c r="AA1190" s="100">
        <f>'Innlegging av opplysninger'!$B$4*X1190</f>
        <v>1122159.8806363638</v>
      </c>
      <c r="AB1190" s="1"/>
      <c r="AC1190" s="1">
        <f>'Innlegging av opplysninger'!$B$5*X1190</f>
        <v>1130791.8797181819</v>
      </c>
      <c r="AD1190" s="1">
        <f>'Innlegging av opplysninger'!$B$5*Y1190</f>
        <v>75.155890909090914</v>
      </c>
      <c r="AE1190" s="1">
        <f>'Innlegging av opplysninger'!$B$5*Z1190</f>
        <v>161713.98609209998</v>
      </c>
      <c r="AF1190" s="1">
        <f>'Innlegging av opplysninger'!$B$5*AA1190</f>
        <v>147002.94436336367</v>
      </c>
      <c r="AG1190" s="1"/>
      <c r="AH1190" s="1">
        <f>'Innlegging av opplysninger'!$C$11*SUM(X1190:AG1190)</f>
        <v>472293.43277498038</v>
      </c>
      <c r="AI1190" s="1">
        <f>'Innlegging av opplysninger'!$C$13*(((X1190+Z1190+AC1190+AE1190)*Data!M1190)+(Z1190+AE1190)*(1-Data!M1190)*1.8/12+Y1190+AD1190+AA1190+AB1190+AF1190+AG1190)</f>
        <v>76920.348661538737</v>
      </c>
      <c r="AJ1190" s="1">
        <f>'Innlegging av opplysninger'!$C$13*((X1190+Z1190+AC1190+AE1190)*(1-Data!M1190)-(Z1190+AE1190)*(1-Data!M1190)*1.8/12)</f>
        <v>569375.92776738165</v>
      </c>
      <c r="AK1190" s="83">
        <f t="shared" si="184"/>
        <v>3380000</v>
      </c>
      <c r="AL1190" s="83">
        <f t="shared" si="185"/>
        <v>599000</v>
      </c>
      <c r="AM1190" s="83">
        <f t="shared" si="186"/>
        <v>4027000</v>
      </c>
    </row>
    <row r="1191" spans="1:39">
      <c r="A1191" t="str">
        <f t="shared" si="180"/>
        <v>3427Barnehager</v>
      </c>
      <c r="B1191" s="6" t="str">
        <f>Data!A1191</f>
        <v>3427</v>
      </c>
      <c r="C1191" s="7" t="str">
        <f>Data!B1191</f>
        <v>Tynset kommune</v>
      </c>
      <c r="D1191" s="7" t="str">
        <f>Data!C1191</f>
        <v>Barnehager</v>
      </c>
      <c r="E1191" s="1">
        <f>Data!D1191</f>
        <v>57.038499999999985</v>
      </c>
      <c r="F1191" s="1">
        <f>Data!E1191+Data!F1191</f>
        <v>41661.921932846541</v>
      </c>
      <c r="G1191" s="1">
        <f>Data!G1191</f>
        <v>0</v>
      </c>
      <c r="H1191" s="1">
        <f t="shared" si="181"/>
        <v>25923638.554545451</v>
      </c>
      <c r="I1191" s="1">
        <f t="shared" si="182"/>
        <v>0</v>
      </c>
      <c r="J1191" s="1">
        <f t="shared" si="183"/>
        <v>3110836.6265454539</v>
      </c>
      <c r="K1191" s="1">
        <f>'Innlegging av opplysninger'!$B$4*H1191</f>
        <v>3370073.0120909088</v>
      </c>
      <c r="L1191" s="1"/>
      <c r="M1191" s="1">
        <f>'Innlegging av opplysninger'!$B$5*H1191</f>
        <v>3395996.6506454544</v>
      </c>
      <c r="N1191" s="1">
        <f>'Innlegging av opplysninger'!$B$5*I1191</f>
        <v>0</v>
      </c>
      <c r="O1191" s="1">
        <f>'Innlegging av opplysninger'!$B$5*J1191</f>
        <v>407519.59807745449</v>
      </c>
      <c r="P1191" s="1">
        <f>'Innlegging av opplysninger'!$B$5*K1191</f>
        <v>441479.56458390906</v>
      </c>
      <c r="Q1191" s="1"/>
      <c r="R1191" s="1">
        <f>'Innlegging av opplysninger'!$C$11*SUM(H1191:Q1191)</f>
        <v>1392682.6722465681</v>
      </c>
      <c r="S1191" s="1">
        <f>'Innlegging av opplysninger'!$C$13*(((H1191+J1191+M1191+O1191)*Data!H1191)+(J1191+O1191)*(1-Data!H1191)*1.8/12+I1191+N1191+K1191+L1191+P1191+Q1191)</f>
        <v>225643.9125391492</v>
      </c>
      <c r="T1191" s="1">
        <f>'Innlegging av opplysninger'!$C$13*((H1191+J1191+M1191+O1191)*(1-Data!H1191)-(J1191+O1191)*(1-Data!H1191)*1.8/12)</f>
        <v>1680132.3757982596</v>
      </c>
      <c r="U1191" s="1">
        <f>Data!I1191</f>
        <v>9.8000000000000007</v>
      </c>
      <c r="V1191" s="1">
        <f>Data!J1191+Data!K1191</f>
        <v>44231.15646258503</v>
      </c>
      <c r="W1191" s="1">
        <f>Data!L1191</f>
        <v>0</v>
      </c>
      <c r="X1191" s="1">
        <f t="shared" si="187"/>
        <v>4728712.7272727266</v>
      </c>
      <c r="Y1191" s="100">
        <f t="shared" si="188"/>
        <v>0</v>
      </c>
      <c r="Z1191" s="100">
        <f t="shared" si="189"/>
        <v>676205.91999999981</v>
      </c>
      <c r="AA1191" s="100">
        <f>'Innlegging av opplysninger'!$B$4*X1191</f>
        <v>614732.65454545442</v>
      </c>
      <c r="AB1191" s="1"/>
      <c r="AC1191" s="1">
        <f>'Innlegging av opplysninger'!$B$5*X1191</f>
        <v>619461.36727272719</v>
      </c>
      <c r="AD1191" s="1">
        <f>'Innlegging av opplysninger'!$B$5*Y1191</f>
        <v>0</v>
      </c>
      <c r="AE1191" s="1">
        <f>'Innlegging av opplysninger'!$B$5*Z1191</f>
        <v>88582.975519999978</v>
      </c>
      <c r="AF1191" s="1">
        <f>'Innlegging av opplysninger'!$B$5*AA1191</f>
        <v>80529.97774545454</v>
      </c>
      <c r="AG1191" s="1"/>
      <c r="AH1191" s="1">
        <f>'Innlegging av opplysninger'!$C$11*SUM(X1191:AG1191)</f>
        <v>258712.57364954177</v>
      </c>
      <c r="AI1191" s="1">
        <f>'Innlegging av opplysninger'!$C$13*(((X1191+Z1191+AC1191+AE1191)*Data!M1191)+(Z1191+AE1191)*(1-Data!M1191)*1.8/12+Y1191+AD1191+AA1191+AB1191+AF1191+AG1191)</f>
        <v>42119.010264183264</v>
      </c>
      <c r="AJ1191" s="1">
        <f>'Innlegging av opplysninger'!$C$13*((X1191+Z1191+AC1191+AE1191)*(1-Data!M1191)-(Z1191+AE1191)*(1-Data!M1191)*1.8/12)</f>
        <v>311908.72209834761</v>
      </c>
      <c r="AK1191" s="83">
        <f t="shared" si="184"/>
        <v>1651000</v>
      </c>
      <c r="AL1191" s="83">
        <f t="shared" si="185"/>
        <v>268000</v>
      </c>
      <c r="AM1191" s="83">
        <f t="shared" si="186"/>
        <v>1992000</v>
      </c>
    </row>
    <row r="1192" spans="1:39">
      <c r="A1192" t="str">
        <f t="shared" si="180"/>
        <v>3427Helse/pleie/omsorg</v>
      </c>
      <c r="B1192" s="6" t="str">
        <f>Data!A1192</f>
        <v>3427</v>
      </c>
      <c r="C1192" s="7" t="str">
        <f>Data!B1192</f>
        <v>Tynset kommune</v>
      </c>
      <c r="D1192" s="7" t="str">
        <f>Data!C1192</f>
        <v>Helse/pleie/omsorg</v>
      </c>
      <c r="E1192" s="1">
        <f>Data!D1192</f>
        <v>206.24710000000005</v>
      </c>
      <c r="F1192" s="1">
        <f>Data!E1192+Data!F1192</f>
        <v>47687.571788888163</v>
      </c>
      <c r="G1192" s="1">
        <f>Data!G1192</f>
        <v>803.79205331856758</v>
      </c>
      <c r="H1192" s="1">
        <f t="shared" si="181"/>
        <v>107295527.86363633</v>
      </c>
      <c r="I1192" s="1">
        <f t="shared" si="182"/>
        <v>1808506.6909090907</v>
      </c>
      <c r="J1192" s="1">
        <f t="shared" si="183"/>
        <v>13092484.146545449</v>
      </c>
      <c r="K1192" s="1">
        <f>'Innlegging av opplysninger'!$B$4*H1192</f>
        <v>13948418.622272722</v>
      </c>
      <c r="L1192" s="1"/>
      <c r="M1192" s="1">
        <f>'Innlegging av opplysninger'!$B$5*H1192</f>
        <v>14055714.150136359</v>
      </c>
      <c r="N1192" s="1">
        <f>'Innlegging av opplysninger'!$B$5*I1192</f>
        <v>236914.37650909089</v>
      </c>
      <c r="O1192" s="1">
        <f>'Innlegging av opplysninger'!$B$5*J1192</f>
        <v>1715115.4231974538</v>
      </c>
      <c r="P1192" s="1">
        <f>'Innlegging av opplysninger'!$B$5*K1192</f>
        <v>1827242.8395177268</v>
      </c>
      <c r="Q1192" s="1"/>
      <c r="R1192" s="1">
        <f>'Innlegging av opplysninger'!$C$11*SUM(H1192:Q1192)</f>
        <v>5851237.1162835201</v>
      </c>
      <c r="S1192" s="1">
        <f>'Innlegging av opplysninger'!$C$13*(((H1192+J1192+M1192+O1192)*Data!H1192)+(J1192+O1192)*(1-Data!H1192)*1.8/12+I1192+N1192+K1192+L1192+P1192+Q1192)</f>
        <v>1248404.1114269737</v>
      </c>
      <c r="T1192" s="1">
        <f>'Innlegging av opplysninger'!$C$13*((H1192+J1192+M1192+O1192)*(1-Data!H1192)-(J1192+O1192)*(1-Data!H1192)*1.8/12)</f>
        <v>6758551.9424346844</v>
      </c>
      <c r="U1192" s="1">
        <f>Data!I1192</f>
        <v>30.510300000000008</v>
      </c>
      <c r="V1192" s="1">
        <f>Data!J1192+Data!K1192</f>
        <v>46270.110940676852</v>
      </c>
      <c r="W1192" s="1">
        <f>Data!L1192</f>
        <v>1153.4376915336784</v>
      </c>
      <c r="X1192" s="1">
        <f t="shared" si="187"/>
        <v>15400526.899999999</v>
      </c>
      <c r="Y1192" s="100">
        <f t="shared" si="188"/>
        <v>383909.78181818174</v>
      </c>
      <c r="Z1192" s="100">
        <f t="shared" si="189"/>
        <v>2257174.4454999994</v>
      </c>
      <c r="AA1192" s="100">
        <f>'Innlegging av opplysninger'!$B$4*X1192</f>
        <v>2002068.497</v>
      </c>
      <c r="AB1192" s="1"/>
      <c r="AC1192" s="1">
        <f>'Innlegging av opplysninger'!$B$5*X1192</f>
        <v>2017469.0238999999</v>
      </c>
      <c r="AD1192" s="1">
        <f>'Innlegging av opplysninger'!$B$5*Y1192</f>
        <v>50292.181418181812</v>
      </c>
      <c r="AE1192" s="1">
        <f>'Innlegging av opplysninger'!$B$5*Z1192</f>
        <v>295689.85236049996</v>
      </c>
      <c r="AF1192" s="1">
        <f>'Innlegging av opplysninger'!$B$5*AA1192</f>
        <v>262270.973107</v>
      </c>
      <c r="AG1192" s="1"/>
      <c r="AH1192" s="1">
        <f>'Innlegging av opplysninger'!$C$11*SUM(X1192:AG1192)</f>
        <v>861437.26289394661</v>
      </c>
      <c r="AI1192" s="1">
        <f>'Innlegging av opplysninger'!$C$13*(((X1192+Z1192+AC1192+AE1192)*Data!M1192)+(Z1192+AE1192)*(1-Data!M1192)*1.8/12+Y1192+AD1192+AA1192+AB1192+AF1192+AG1192)</f>
        <v>160236.49605716678</v>
      </c>
      <c r="AJ1192" s="1">
        <f>'Innlegging av opplysninger'!$C$13*((X1192+Z1192+AC1192+AE1192)*(1-Data!M1192)-(Z1192+AE1192)*(1-Data!M1192)*1.8/12)</f>
        <v>1018572.390008234</v>
      </c>
      <c r="AK1192" s="83">
        <f t="shared" si="184"/>
        <v>6713000</v>
      </c>
      <c r="AL1192" s="83">
        <f t="shared" si="185"/>
        <v>1409000</v>
      </c>
      <c r="AM1192" s="83">
        <f t="shared" si="186"/>
        <v>7777000</v>
      </c>
    </row>
    <row r="1193" spans="1:39">
      <c r="A1193" t="str">
        <f t="shared" si="180"/>
        <v>3427Samferdsel og teknikk</v>
      </c>
      <c r="B1193" s="6" t="str">
        <f>Data!A1193</f>
        <v>3427</v>
      </c>
      <c r="C1193" s="7" t="str">
        <f>Data!B1193</f>
        <v>Tynset kommune</v>
      </c>
      <c r="D1193" s="7" t="str">
        <f>Data!C1193</f>
        <v>Samferdsel og teknikk</v>
      </c>
      <c r="E1193" s="1">
        <f>Data!D1193</f>
        <v>4.5</v>
      </c>
      <c r="F1193" s="1">
        <f>Data!E1193+Data!F1193</f>
        <v>0</v>
      </c>
      <c r="G1193" s="1">
        <f>Data!G1193</f>
        <v>0</v>
      </c>
      <c r="H1193" s="1">
        <f t="shared" si="181"/>
        <v>0</v>
      </c>
      <c r="I1193" s="1">
        <f t="shared" si="182"/>
        <v>0</v>
      </c>
      <c r="J1193" s="1">
        <f t="shared" si="183"/>
        <v>0</v>
      </c>
      <c r="K1193" s="1">
        <f>'Innlegging av opplysninger'!$B$4*H1193</f>
        <v>0</v>
      </c>
      <c r="L1193" s="1"/>
      <c r="M1193" s="1">
        <f>'Innlegging av opplysninger'!$B$5*H1193</f>
        <v>0</v>
      </c>
      <c r="N1193" s="1">
        <f>'Innlegging av opplysninger'!$B$5*I1193</f>
        <v>0</v>
      </c>
      <c r="O1193" s="1">
        <f>'Innlegging av opplysninger'!$B$5*J1193</f>
        <v>0</v>
      </c>
      <c r="P1193" s="1">
        <f>'Innlegging av opplysninger'!$B$5*K1193</f>
        <v>0</v>
      </c>
      <c r="Q1193" s="1"/>
      <c r="R1193" s="1">
        <f>'Innlegging av opplysninger'!$C$11*SUM(H1193:Q1193)</f>
        <v>0</v>
      </c>
      <c r="S1193" s="1">
        <f>'Innlegging av opplysninger'!$C$13*(((H1193+J1193+M1193+O1193)*Data!H1193)+(J1193+O1193)*(1-Data!H1193)*1.8/12+I1193+N1193+K1193+L1193+P1193+Q1193)</f>
        <v>0</v>
      </c>
      <c r="T1193" s="1">
        <f>'Innlegging av opplysninger'!$C$13*((H1193+J1193+M1193+O1193)*(1-Data!H1193)-(J1193+O1193)*(1-Data!H1193)*1.8/12)</f>
        <v>0</v>
      </c>
      <c r="U1193" s="1">
        <f>Data!I1193</f>
        <v>0</v>
      </c>
      <c r="V1193" s="1">
        <f>Data!J1193+Data!K1193</f>
        <v>0</v>
      </c>
      <c r="W1193" s="1">
        <f>Data!L1193</f>
        <v>0</v>
      </c>
      <c r="X1193" s="1">
        <f t="shared" si="187"/>
        <v>0</v>
      </c>
      <c r="Y1193" s="100">
        <f t="shared" si="188"/>
        <v>0</v>
      </c>
      <c r="Z1193" s="100">
        <f t="shared" si="189"/>
        <v>0</v>
      </c>
      <c r="AA1193" s="100">
        <f>'Innlegging av opplysninger'!$B$4*X1193</f>
        <v>0</v>
      </c>
      <c r="AB1193" s="1"/>
      <c r="AC1193" s="1">
        <f>'Innlegging av opplysninger'!$B$5*X1193</f>
        <v>0</v>
      </c>
      <c r="AD1193" s="1">
        <f>'Innlegging av opplysninger'!$B$5*Y1193</f>
        <v>0</v>
      </c>
      <c r="AE1193" s="1">
        <f>'Innlegging av opplysninger'!$B$5*Z1193</f>
        <v>0</v>
      </c>
      <c r="AF1193" s="1">
        <f>'Innlegging av opplysninger'!$B$5*AA1193</f>
        <v>0</v>
      </c>
      <c r="AG1193" s="1"/>
      <c r="AH1193" s="1">
        <f>'Innlegging av opplysninger'!$C$11*SUM(X1193:AG1193)</f>
        <v>0</v>
      </c>
      <c r="AI1193" s="1">
        <f>'Innlegging av opplysninger'!$C$13*(((X1193+Z1193+AC1193+AE1193)*Data!M1193)+(Z1193+AE1193)*(1-Data!M1193)*1.8/12+Y1193+AD1193+AA1193+AB1193+AF1193+AG1193)</f>
        <v>0</v>
      </c>
      <c r="AJ1193" s="1">
        <f>'Innlegging av opplysninger'!$C$13*((X1193+Z1193+AC1193+AE1193)*(1-Data!M1193)-(Z1193+AE1193)*(1-Data!M1193)*1.8/12)</f>
        <v>0</v>
      </c>
      <c r="AK1193" s="83">
        <f t="shared" si="184"/>
        <v>0</v>
      </c>
      <c r="AL1193" s="83">
        <f t="shared" si="185"/>
        <v>0</v>
      </c>
      <c r="AM1193" s="83">
        <f t="shared" si="186"/>
        <v>0</v>
      </c>
    </row>
    <row r="1194" spans="1:39">
      <c r="A1194" t="str">
        <f t="shared" si="180"/>
        <v>3427Annet</v>
      </c>
      <c r="B1194" s="6" t="str">
        <f>Data!A1194</f>
        <v>3427</v>
      </c>
      <c r="C1194" s="7" t="str">
        <f>Data!B1194</f>
        <v>Tynset kommune</v>
      </c>
      <c r="D1194" s="7" t="str">
        <f>Data!C1194</f>
        <v>Annet</v>
      </c>
      <c r="E1194" s="1">
        <f>Data!D1194</f>
        <v>53.200299999999991</v>
      </c>
      <c r="F1194" s="1">
        <f>Data!E1194+Data!F1194</f>
        <v>50173.28895858358</v>
      </c>
      <c r="G1194" s="1">
        <f>Data!G1194</f>
        <v>22.940660109059539</v>
      </c>
      <c r="H1194" s="1">
        <f t="shared" si="181"/>
        <v>29118916.631818183</v>
      </c>
      <c r="I1194" s="1">
        <f t="shared" si="182"/>
        <v>13314</v>
      </c>
      <c r="J1194" s="1">
        <f t="shared" si="183"/>
        <v>3495867.6758181816</v>
      </c>
      <c r="K1194" s="1">
        <f>'Innlegging av opplysninger'!$B$4*H1194</f>
        <v>3785459.1621363638</v>
      </c>
      <c r="L1194" s="1"/>
      <c r="M1194" s="1">
        <f>'Innlegging av opplysninger'!$B$5*H1194</f>
        <v>3814578.0787681821</v>
      </c>
      <c r="N1194" s="1">
        <f>'Innlegging av opplysninger'!$B$5*I1194</f>
        <v>1744.134</v>
      </c>
      <c r="O1194" s="1">
        <f>'Innlegging av opplysninger'!$B$5*J1194</f>
        <v>457958.6655321818</v>
      </c>
      <c r="P1194" s="1">
        <f>'Innlegging av opplysninger'!$B$5*K1194</f>
        <v>495895.15023986367</v>
      </c>
      <c r="Q1194" s="1"/>
      <c r="R1194" s="1">
        <f>'Innlegging av opplysninger'!$C$11*SUM(H1194:Q1194)</f>
        <v>1564981.8729358921</v>
      </c>
      <c r="S1194" s="1">
        <f>'Innlegging av opplysninger'!$C$13*(((H1194+J1194+M1194+O1194)*Data!H1194)+(J1194+O1194)*(1-Data!H1194)*1.8/12+I1194+N1194+K1194+L1194+P1194+Q1194)</f>
        <v>291169.66030289914</v>
      </c>
      <c r="T1194" s="1">
        <f>'Innlegging av opplysninger'!$C$13*((H1194+J1194+M1194+O1194)*(1-Data!H1194)-(J1194+O1194)*(1-Data!H1194)*1.8/12)</f>
        <v>1850384.4816093738</v>
      </c>
      <c r="U1194" s="1">
        <f>Data!I1194</f>
        <v>13.348799999999999</v>
      </c>
      <c r="V1194" s="1">
        <f>Data!J1194+Data!K1194</f>
        <v>56599.909729713552</v>
      </c>
      <c r="W1194" s="1">
        <f>Data!L1194</f>
        <v>0</v>
      </c>
      <c r="X1194" s="1">
        <f t="shared" si="187"/>
        <v>8242264.0909090918</v>
      </c>
      <c r="Y1194" s="100">
        <f t="shared" si="188"/>
        <v>0</v>
      </c>
      <c r="Z1194" s="100">
        <f t="shared" si="189"/>
        <v>1178643.7650000001</v>
      </c>
      <c r="AA1194" s="100">
        <f>'Innlegging av opplysninger'!$B$4*X1194</f>
        <v>1071494.331818182</v>
      </c>
      <c r="AB1194" s="1"/>
      <c r="AC1194" s="1">
        <f>'Innlegging av opplysninger'!$B$5*X1194</f>
        <v>1079736.5959090912</v>
      </c>
      <c r="AD1194" s="1">
        <f>'Innlegging av opplysninger'!$B$5*Y1194</f>
        <v>0</v>
      </c>
      <c r="AE1194" s="1">
        <f>'Innlegging av opplysninger'!$B$5*Z1194</f>
        <v>154402.33321500002</v>
      </c>
      <c r="AF1194" s="1">
        <f>'Innlegging av opplysninger'!$B$5*AA1194</f>
        <v>140365.75746818184</v>
      </c>
      <c r="AG1194" s="1"/>
      <c r="AH1194" s="1">
        <f>'Innlegging av opplysninger'!$C$11*SUM(X1194:AG1194)</f>
        <v>450942.46122414281</v>
      </c>
      <c r="AI1194" s="1">
        <f>'Innlegging av opplysninger'!$C$13*(((X1194+Z1194+AC1194+AE1194)*Data!M1194)+(Z1194+AE1194)*(1-Data!M1194)*1.8/12+Y1194+AD1194+AA1194+AB1194+AF1194+AG1194)</f>
        <v>113104.17567019882</v>
      </c>
      <c r="AJ1194" s="1">
        <f>'Innlegging av opplysninger'!$C$13*((X1194+Z1194+AC1194+AE1194)*(1-Data!M1194)-(Z1194+AE1194)*(1-Data!M1194)*1.8/12)</f>
        <v>503974.98179441766</v>
      </c>
      <c r="AK1194" s="83">
        <f t="shared" si="184"/>
        <v>2016000</v>
      </c>
      <c r="AL1194" s="83">
        <f t="shared" si="185"/>
        <v>404000</v>
      </c>
      <c r="AM1194" s="83">
        <f t="shared" si="186"/>
        <v>2354000</v>
      </c>
    </row>
    <row r="1195" spans="1:39">
      <c r="A1195" t="str">
        <f t="shared" si="180"/>
        <v>3428Alle</v>
      </c>
      <c r="B1195" s="6" t="str">
        <f>Data!A1195</f>
        <v>3428</v>
      </c>
      <c r="C1195" s="7" t="str">
        <f>Data!B1195</f>
        <v>Alvdal kommune</v>
      </c>
      <c r="D1195" s="7" t="str">
        <f>Data!C1195</f>
        <v>Alle</v>
      </c>
      <c r="E1195" s="1">
        <f>Data!D1195</f>
        <v>198.70660000000012</v>
      </c>
      <c r="F1195" s="1">
        <f>Data!E1195+Data!F1195</f>
        <v>46959.133210304302</v>
      </c>
      <c r="G1195" s="1">
        <f>Data!G1195</f>
        <v>519.21591935043887</v>
      </c>
      <c r="H1195" s="1">
        <f t="shared" si="181"/>
        <v>101793705.80909081</v>
      </c>
      <c r="I1195" s="1">
        <f t="shared" si="182"/>
        <v>1125508.6909090907</v>
      </c>
      <c r="J1195" s="1">
        <f t="shared" si="183"/>
        <v>12350305.739999987</v>
      </c>
      <c r="K1195" s="1">
        <f>'Innlegging av opplysninger'!$B$4*H1195</f>
        <v>13233181.755181806</v>
      </c>
      <c r="L1195" s="1"/>
      <c r="M1195" s="1">
        <f>'Innlegging av opplysninger'!$B$5*H1195</f>
        <v>13334975.460990896</v>
      </c>
      <c r="N1195" s="1">
        <f>'Innlegging av opplysninger'!$B$5*I1195</f>
        <v>147441.63850909087</v>
      </c>
      <c r="O1195" s="1">
        <f>'Innlegging av opplysninger'!$B$5*J1195</f>
        <v>1617890.0519399983</v>
      </c>
      <c r="P1195" s="1">
        <f>'Innlegging av opplysninger'!$B$5*K1195</f>
        <v>1733546.8099288167</v>
      </c>
      <c r="Q1195" s="1"/>
      <c r="R1195" s="1">
        <f>'Innlegging av opplysninger'!$C$11*SUM(H1195:Q1195)</f>
        <v>5522789.1263489183</v>
      </c>
      <c r="S1195" s="1">
        <f>'Innlegging av opplysninger'!$C$13*(((H1195+J1195+M1195+O1195)*Data!H1195)+(J1195+O1195)*(1-Data!H1195)*1.8/12+I1195+N1195+K1195+L1195+P1195+Q1195)</f>
        <v>1108271.3284701863</v>
      </c>
      <c r="T1195" s="1">
        <f>'Innlegging av opplysninger'!$C$13*((H1195+J1195+M1195+O1195)*(1-Data!H1195)-(J1195+O1195)*(1-Data!H1195)*1.8/12)</f>
        <v>6449229.5812704386</v>
      </c>
      <c r="U1195" s="1">
        <f>Data!I1195</f>
        <v>30.008000000000003</v>
      </c>
      <c r="V1195" s="1">
        <f>Data!J1195+Data!K1195</f>
        <v>48165.370040211492</v>
      </c>
      <c r="W1195" s="1">
        <f>Data!L1195</f>
        <v>629.57777925886433</v>
      </c>
      <c r="X1195" s="1">
        <f t="shared" si="187"/>
        <v>15767415.536363633</v>
      </c>
      <c r="Y1195" s="100">
        <f t="shared" si="188"/>
        <v>206098.58181818182</v>
      </c>
      <c r="Z1195" s="100">
        <f t="shared" si="189"/>
        <v>2284212.5188999996</v>
      </c>
      <c r="AA1195" s="100">
        <f>'Innlegging av opplysninger'!$B$4*X1195</f>
        <v>2049764.0197272724</v>
      </c>
      <c r="AB1195" s="1"/>
      <c r="AC1195" s="1">
        <f>'Innlegging av opplysninger'!$B$5*X1195</f>
        <v>2065531.4352636361</v>
      </c>
      <c r="AD1195" s="1">
        <f>'Innlegging av opplysninger'!$B$5*Y1195</f>
        <v>26998.914218181821</v>
      </c>
      <c r="AE1195" s="1">
        <f>'Innlegging av opplysninger'!$B$5*Z1195</f>
        <v>299231.83997589996</v>
      </c>
      <c r="AF1195" s="1">
        <f>'Innlegging av opplysninger'!$B$5*AA1195</f>
        <v>268519.08658427268</v>
      </c>
      <c r="AG1195" s="1"/>
      <c r="AH1195" s="1">
        <f>'Innlegging av opplysninger'!$C$11*SUM(X1195:AG1195)</f>
        <v>872775.33344834112</v>
      </c>
      <c r="AI1195" s="1">
        <f>'Innlegging av opplysninger'!$C$13*(((X1195+Z1195+AC1195+AE1195)*Data!M1195)+(Z1195+AE1195)*(1-Data!M1195)*1.8/12+Y1195+AD1195+AA1195+AB1195+AF1195+AG1195)</f>
        <v>178213.10938237319</v>
      </c>
      <c r="AJ1195" s="1">
        <f>'Innlegging av opplysninger'!$C$13*((X1195+Z1195+AC1195+AE1195)*(1-Data!M1195)-(Z1195+AE1195)*(1-Data!M1195)*1.8/12)</f>
        <v>1016111.0311258828</v>
      </c>
      <c r="AK1195" s="83">
        <f t="shared" si="184"/>
        <v>6396000</v>
      </c>
      <c r="AL1195" s="83">
        <f t="shared" si="185"/>
        <v>1286000</v>
      </c>
      <c r="AM1195" s="83">
        <f t="shared" si="186"/>
        <v>7465000</v>
      </c>
    </row>
    <row r="1196" spans="1:39">
      <c r="A1196" t="str">
        <f t="shared" si="180"/>
        <v>3428Administrasjon</v>
      </c>
      <c r="B1196" s="6" t="str">
        <f>Data!A1196</f>
        <v>3428</v>
      </c>
      <c r="C1196" s="7" t="str">
        <f>Data!B1196</f>
        <v>Alvdal kommune</v>
      </c>
      <c r="D1196" s="7" t="str">
        <f>Data!C1196</f>
        <v>Administrasjon</v>
      </c>
      <c r="E1196" s="1">
        <f>Data!D1196</f>
        <v>19.026</v>
      </c>
      <c r="F1196" s="1">
        <f>Data!E1196+Data!F1196</f>
        <v>48242.472581379872</v>
      </c>
      <c r="G1196" s="1">
        <f>Data!G1196</f>
        <v>19.725638599810786</v>
      </c>
      <c r="H1196" s="1">
        <f t="shared" si="181"/>
        <v>10013032.181818182</v>
      </c>
      <c r="I1196" s="1">
        <f t="shared" si="182"/>
        <v>4094.181818181818</v>
      </c>
      <c r="J1196" s="1">
        <f t="shared" si="183"/>
        <v>1202055.1636363636</v>
      </c>
      <c r="K1196" s="1">
        <f>'Innlegging av opplysninger'!$B$4*H1196</f>
        <v>1301694.1836363636</v>
      </c>
      <c r="L1196" s="1"/>
      <c r="M1196" s="1">
        <f>'Innlegging av opplysninger'!$B$5*H1196</f>
        <v>1311707.2158181819</v>
      </c>
      <c r="N1196" s="1">
        <f>'Innlegging av opplysninger'!$B$5*I1196</f>
        <v>536.33781818181819</v>
      </c>
      <c r="O1196" s="1">
        <f>'Innlegging av opplysninger'!$B$5*J1196</f>
        <v>157469.22643636365</v>
      </c>
      <c r="P1196" s="1">
        <f>'Innlegging av opplysninger'!$B$5*K1196</f>
        <v>170521.93805636364</v>
      </c>
      <c r="Q1196" s="1"/>
      <c r="R1196" s="1">
        <f>'Innlegging av opplysninger'!$C$11*SUM(H1196:Q1196)</f>
        <v>538122.19630345085</v>
      </c>
      <c r="S1196" s="1">
        <f>'Innlegging av opplysninger'!$C$13*(((H1196+J1196+M1196+O1196)*Data!H1196)+(J1196+O1196)*(1-Data!H1196)*1.8/12+I1196+N1196+K1196+L1196+P1196+Q1196)</f>
        <v>137355.3254726872</v>
      </c>
      <c r="T1196" s="1">
        <f>'Innlegging av opplysninger'!$C$13*((H1196+J1196+M1196+O1196)*(1-Data!H1196)-(J1196+O1196)*(1-Data!H1196)*1.8/12)</f>
        <v>599022.41683729831</v>
      </c>
      <c r="U1196" s="1">
        <f>Data!I1196</f>
        <v>6.1999999999999993</v>
      </c>
      <c r="V1196" s="1">
        <f>Data!J1196+Data!K1196</f>
        <v>48476.881720430116</v>
      </c>
      <c r="W1196" s="1">
        <f>Data!L1196</f>
        <v>0</v>
      </c>
      <c r="X1196" s="1">
        <f t="shared" si="187"/>
        <v>3278800</v>
      </c>
      <c r="Y1196" s="100">
        <f t="shared" si="188"/>
        <v>0</v>
      </c>
      <c r="Z1196" s="100">
        <f t="shared" si="189"/>
        <v>468868.39999999997</v>
      </c>
      <c r="AA1196" s="100">
        <f>'Innlegging av opplysninger'!$B$4*X1196</f>
        <v>426244</v>
      </c>
      <c r="AB1196" s="1"/>
      <c r="AC1196" s="1">
        <f>'Innlegging av opplysninger'!$B$5*X1196</f>
        <v>429522.80000000005</v>
      </c>
      <c r="AD1196" s="1">
        <f>'Innlegging av opplysninger'!$B$5*Y1196</f>
        <v>0</v>
      </c>
      <c r="AE1196" s="1">
        <f>'Innlegging av opplysninger'!$B$5*Z1196</f>
        <v>61421.760399999999</v>
      </c>
      <c r="AF1196" s="1">
        <f>'Innlegging av opplysninger'!$B$5*AA1196</f>
        <v>55837.964</v>
      </c>
      <c r="AG1196" s="1"/>
      <c r="AH1196" s="1">
        <f>'Innlegging av opplysninger'!$C$11*SUM(X1196:AG1196)</f>
        <v>179386.40712719999</v>
      </c>
      <c r="AI1196" s="1">
        <f>'Innlegging av opplysninger'!$C$13*(((X1196+Z1196+AC1196+AE1196)*Data!M1196)+(Z1196+AE1196)*(1-Data!M1196)*1.8/12+Y1196+AD1196+AA1196+AB1196+AF1196+AG1196)</f>
        <v>36896.490602768732</v>
      </c>
      <c r="AJ1196" s="1">
        <f>'Innlegging av opplysninger'!$C$13*((X1196+Z1196+AC1196+AE1196)*(1-Data!M1196)-(Z1196+AE1196)*(1-Data!M1196)*1.8/12)</f>
        <v>208579.64546603127</v>
      </c>
      <c r="AK1196" s="83">
        <f t="shared" si="184"/>
        <v>718000</v>
      </c>
      <c r="AL1196" s="83">
        <f t="shared" si="185"/>
        <v>174000</v>
      </c>
      <c r="AM1196" s="83">
        <f t="shared" si="186"/>
        <v>808000</v>
      </c>
    </row>
    <row r="1197" spans="1:39">
      <c r="A1197" t="str">
        <f t="shared" si="180"/>
        <v>3428Undervisning</v>
      </c>
      <c r="B1197" s="6" t="str">
        <f>Data!A1197</f>
        <v>3428</v>
      </c>
      <c r="C1197" s="7" t="str">
        <f>Data!B1197</f>
        <v>Alvdal kommune</v>
      </c>
      <c r="D1197" s="7" t="str">
        <f>Data!C1197</f>
        <v>Undervisning</v>
      </c>
      <c r="E1197" s="1">
        <f>Data!D1197</f>
        <v>48.268000000000015</v>
      </c>
      <c r="F1197" s="1">
        <f>Data!E1197+Data!F1197</f>
        <v>49027.844741857938</v>
      </c>
      <c r="G1197" s="1">
        <f>Data!G1197</f>
        <v>11.269163835253165</v>
      </c>
      <c r="H1197" s="1">
        <f t="shared" si="181"/>
        <v>25816101.927272722</v>
      </c>
      <c r="I1197" s="1">
        <f t="shared" si="182"/>
        <v>5933.8909090909083</v>
      </c>
      <c r="J1197" s="1">
        <f t="shared" si="183"/>
        <v>3098644.2981818174</v>
      </c>
      <c r="K1197" s="1">
        <f>'Innlegging av opplysninger'!$B$4*H1197</f>
        <v>3356093.2505454542</v>
      </c>
      <c r="L1197" s="1"/>
      <c r="M1197" s="1">
        <f>'Innlegging av opplysninger'!$B$5*H1197</f>
        <v>3381909.3524727267</v>
      </c>
      <c r="N1197" s="1">
        <f>'Innlegging av opplysninger'!$B$5*I1197</f>
        <v>777.33970909090897</v>
      </c>
      <c r="O1197" s="1">
        <f>'Innlegging av opplysninger'!$B$5*J1197</f>
        <v>405922.4030618181</v>
      </c>
      <c r="P1197" s="1">
        <f>'Innlegging av opplysninger'!$B$5*K1197</f>
        <v>439648.21582145453</v>
      </c>
      <c r="Q1197" s="1"/>
      <c r="R1197" s="1">
        <f>'Innlegging av opplysninger'!$C$11*SUM(H1197:Q1197)</f>
        <v>1387191.1657630182</v>
      </c>
      <c r="S1197" s="1">
        <f>'Innlegging av opplysninger'!$C$13*(((H1197+J1197+M1197+O1197)*Data!H1197)+(J1197+O1197)*(1-Data!H1197)*1.8/12+I1197+N1197+K1197+L1197+P1197+Q1197)</f>
        <v>241770.45016195104</v>
      </c>
      <c r="T1197" s="1">
        <f>'Innlegging av opplysninger'!$C$13*((H1197+J1197+M1197+O1197)*(1-Data!H1197)-(J1197+O1197)*(1-Data!H1197)*1.8/12)</f>
        <v>1656491.145092706</v>
      </c>
      <c r="U1197" s="1">
        <f>Data!I1197</f>
        <v>4.508</v>
      </c>
      <c r="V1197" s="1">
        <f>Data!J1197+Data!K1197</f>
        <v>50995.127181307304</v>
      </c>
      <c r="W1197" s="1">
        <f>Data!L1197</f>
        <v>12.539929015084295</v>
      </c>
      <c r="X1197" s="1">
        <f t="shared" si="187"/>
        <v>2507847.6363636358</v>
      </c>
      <c r="Y1197" s="100">
        <f t="shared" si="188"/>
        <v>616.69090909090914</v>
      </c>
      <c r="Z1197" s="100">
        <f t="shared" si="189"/>
        <v>358710.39879999991</v>
      </c>
      <c r="AA1197" s="100">
        <f>'Innlegging av opplysninger'!$B$4*X1197</f>
        <v>326020.19272727269</v>
      </c>
      <c r="AB1197" s="1"/>
      <c r="AC1197" s="1">
        <f>'Innlegging av opplysninger'!$B$5*X1197</f>
        <v>328528.04036363628</v>
      </c>
      <c r="AD1197" s="1">
        <f>'Innlegging av opplysninger'!$B$5*Y1197</f>
        <v>80.786509090909107</v>
      </c>
      <c r="AE1197" s="1">
        <f>'Innlegging av opplysninger'!$B$5*Z1197</f>
        <v>46991.062242799992</v>
      </c>
      <c r="AF1197" s="1">
        <f>'Innlegging av opplysninger'!$B$5*AA1197</f>
        <v>42708.645247272725</v>
      </c>
      <c r="AG1197" s="1"/>
      <c r="AH1197" s="1">
        <f>'Innlegging av opplysninger'!$C$11*SUM(X1197:AG1197)</f>
        <v>137237.13122018639</v>
      </c>
      <c r="AI1197" s="1">
        <f>'Innlegging av opplysninger'!$C$13*(((X1197+Z1197+AC1197+AE1197)*Data!M1197)+(Z1197+AE1197)*(1-Data!M1197)*1.8/12+Y1197+AD1197+AA1197+AB1197+AF1197+AG1197)</f>
        <v>30838.089858174328</v>
      </c>
      <c r="AJ1197" s="1">
        <f>'Innlegging av opplysninger'!$C$13*((X1197+Z1197+AC1197+AE1197)*(1-Data!M1197)-(Z1197+AE1197)*(1-Data!M1197)*1.8/12)</f>
        <v>156960.08970629124</v>
      </c>
      <c r="AK1197" s="83">
        <f t="shared" si="184"/>
        <v>1524000</v>
      </c>
      <c r="AL1197" s="83">
        <f t="shared" si="185"/>
        <v>273000</v>
      </c>
      <c r="AM1197" s="83">
        <f t="shared" si="186"/>
        <v>1813000</v>
      </c>
    </row>
    <row r="1198" spans="1:39">
      <c r="A1198" t="str">
        <f t="shared" si="180"/>
        <v>3428Barnehager</v>
      </c>
      <c r="B1198" s="6" t="str">
        <f>Data!A1198</f>
        <v>3428</v>
      </c>
      <c r="C1198" s="7" t="str">
        <f>Data!B1198</f>
        <v>Alvdal kommune</v>
      </c>
      <c r="D1198" s="7" t="str">
        <f>Data!C1198</f>
        <v>Barnehager</v>
      </c>
      <c r="E1198" s="1">
        <f>Data!D1198</f>
        <v>30.907700000000006</v>
      </c>
      <c r="F1198" s="1">
        <f>Data!E1198+Data!F1198</f>
        <v>40827.721813658078</v>
      </c>
      <c r="G1198" s="1">
        <f>Data!G1198</f>
        <v>0</v>
      </c>
      <c r="H1198" s="1">
        <f t="shared" si="181"/>
        <v>13766083.390909091</v>
      </c>
      <c r="I1198" s="1">
        <f t="shared" si="182"/>
        <v>0</v>
      </c>
      <c r="J1198" s="1">
        <f t="shared" si="183"/>
        <v>1651930.0069090908</v>
      </c>
      <c r="K1198" s="1">
        <f>'Innlegging av opplysninger'!$B$4*H1198</f>
        <v>1789590.8408181819</v>
      </c>
      <c r="L1198" s="1"/>
      <c r="M1198" s="1">
        <f>'Innlegging av opplysninger'!$B$5*H1198</f>
        <v>1803356.9242090909</v>
      </c>
      <c r="N1198" s="1">
        <f>'Innlegging av opplysninger'!$B$5*I1198</f>
        <v>0</v>
      </c>
      <c r="O1198" s="1">
        <f>'Innlegging av opplysninger'!$B$5*J1198</f>
        <v>216402.8309050909</v>
      </c>
      <c r="P1198" s="1">
        <f>'Innlegging av opplysninger'!$B$5*K1198</f>
        <v>234436.40014718185</v>
      </c>
      <c r="Q1198" s="1"/>
      <c r="R1198" s="1">
        <f>'Innlegging av opplysninger'!$C$11*SUM(H1198:Q1198)</f>
        <v>739548.41496811365</v>
      </c>
      <c r="S1198" s="1">
        <f>'Innlegging av opplysninger'!$C$13*(((H1198+J1198+M1198+O1198)*Data!H1198)+(J1198+O1198)*(1-Data!H1198)*1.8/12+I1198+N1198+K1198+L1198+P1198+Q1198)</f>
        <v>124308.3822267059</v>
      </c>
      <c r="T1198" s="1">
        <f>'Innlegging av opplysninger'!$C$13*((H1198+J1198+M1198+O1198)*(1-Data!H1198)-(J1198+O1198)*(1-Data!H1198)*1.8/12)</f>
        <v>887705.238255976</v>
      </c>
      <c r="U1198" s="1">
        <f>Data!I1198</f>
        <v>1.8</v>
      </c>
      <c r="V1198" s="1">
        <f>Data!J1198+Data!K1198</f>
        <v>41950</v>
      </c>
      <c r="W1198" s="1">
        <f>Data!L1198</f>
        <v>0</v>
      </c>
      <c r="X1198" s="1">
        <f t="shared" si="187"/>
        <v>823745.45454545447</v>
      </c>
      <c r="Y1198" s="100">
        <f t="shared" si="188"/>
        <v>0</v>
      </c>
      <c r="Z1198" s="100">
        <f t="shared" si="189"/>
        <v>117795.59999999998</v>
      </c>
      <c r="AA1198" s="100">
        <f>'Innlegging av opplysninger'!$B$4*X1198</f>
        <v>107086.90909090909</v>
      </c>
      <c r="AB1198" s="1"/>
      <c r="AC1198" s="1">
        <f>'Innlegging av opplysninger'!$B$5*X1198</f>
        <v>107910.65454545454</v>
      </c>
      <c r="AD1198" s="1">
        <f>'Innlegging av opplysninger'!$B$5*Y1198</f>
        <v>0</v>
      </c>
      <c r="AE1198" s="1">
        <f>'Innlegging av opplysninger'!$B$5*Z1198</f>
        <v>15431.223599999998</v>
      </c>
      <c r="AF1198" s="1">
        <f>'Innlegging av opplysninger'!$B$5*AA1198</f>
        <v>14028.385090909091</v>
      </c>
      <c r="AG1198" s="1"/>
      <c r="AH1198" s="1">
        <f>'Innlegging av opplysninger'!$C$11*SUM(X1198:AG1198)</f>
        <v>45067.932621163636</v>
      </c>
      <c r="AI1198" s="1">
        <f>'Innlegging av opplysninger'!$C$13*(((X1198+Z1198+AC1198+AE1198)*Data!M1198)+(Z1198+AE1198)*(1-Data!M1198)*1.8/12+Y1198+AD1198+AA1198+AB1198+AF1198+AG1198)</f>
        <v>7337.1645215345443</v>
      </c>
      <c r="AJ1198" s="1">
        <f>'Innlegging av opplysninger'!$C$13*((X1198+Z1198+AC1198+AE1198)*(1-Data!M1198)-(Z1198+AE1198)*(1-Data!M1198)*1.8/12)</f>
        <v>54334.743275847264</v>
      </c>
      <c r="AK1198" s="83">
        <f t="shared" si="184"/>
        <v>785000</v>
      </c>
      <c r="AL1198" s="83">
        <f t="shared" si="185"/>
        <v>132000</v>
      </c>
      <c r="AM1198" s="83">
        <f t="shared" si="186"/>
        <v>942000</v>
      </c>
    </row>
    <row r="1199" spans="1:39">
      <c r="A1199" t="str">
        <f t="shared" si="180"/>
        <v>3428Helse/pleie/omsorg</v>
      </c>
      <c r="B1199" s="6" t="str">
        <f>Data!A1199</f>
        <v>3428</v>
      </c>
      <c r="C1199" s="7" t="str">
        <f>Data!B1199</f>
        <v>Alvdal kommune</v>
      </c>
      <c r="D1199" s="7" t="str">
        <f>Data!C1199</f>
        <v>Helse/pleie/omsorg</v>
      </c>
      <c r="E1199" s="1">
        <f>Data!D1199</f>
        <v>86.177199999999971</v>
      </c>
      <c r="F1199" s="1">
        <f>Data!E1199+Data!F1199</f>
        <v>47298.676235322906</v>
      </c>
      <c r="G1199" s="1">
        <f>Data!G1199</f>
        <v>1185.8891911085532</v>
      </c>
      <c r="H1199" s="1">
        <f t="shared" si="181"/>
        <v>44466190.709090918</v>
      </c>
      <c r="I1199" s="1">
        <f t="shared" si="182"/>
        <v>1114872.1090909087</v>
      </c>
      <c r="J1199" s="1">
        <f t="shared" si="183"/>
        <v>5469727.538181819</v>
      </c>
      <c r="K1199" s="1">
        <f>'Innlegging av opplysninger'!$B$4*H1199</f>
        <v>5780604.7921818197</v>
      </c>
      <c r="L1199" s="1"/>
      <c r="M1199" s="1">
        <f>'Innlegging av opplysninger'!$B$5*H1199</f>
        <v>5825070.9828909105</v>
      </c>
      <c r="N1199" s="1">
        <f>'Innlegging av opplysninger'!$B$5*I1199</f>
        <v>146048.24629090904</v>
      </c>
      <c r="O1199" s="1">
        <f>'Innlegging av opplysninger'!$B$5*J1199</f>
        <v>716534.30750181829</v>
      </c>
      <c r="P1199" s="1">
        <f>'Innlegging av opplysninger'!$B$5*K1199</f>
        <v>757259.22777581844</v>
      </c>
      <c r="Q1199" s="1"/>
      <c r="R1199" s="1">
        <f>'Innlegging av opplysninger'!$C$11*SUM(H1199:Q1199)</f>
        <v>2442499.7006941871</v>
      </c>
      <c r="S1199" s="1">
        <f>'Innlegging av opplysninger'!$C$13*(((H1199+J1199+M1199+O1199)*Data!H1199)+(J1199+O1199)*(1-Data!H1199)*1.8/12+I1199+N1199+K1199+L1199+P1199+Q1199)</f>
        <v>527151.64464575134</v>
      </c>
      <c r="T1199" s="1">
        <f>'Innlegging av opplysninger'!$C$13*((H1199+J1199+M1199+O1199)*(1-Data!H1199)-(J1199+O1199)*(1-Data!H1199)*1.8/12)</f>
        <v>2815216.366830504</v>
      </c>
      <c r="U1199" s="1">
        <f>Data!I1199</f>
        <v>15.1</v>
      </c>
      <c r="V1199" s="1">
        <f>Data!J1199+Data!K1199</f>
        <v>48157.531401765998</v>
      </c>
      <c r="W1199" s="1">
        <f>Data!L1199</f>
        <v>1247.4066225165564</v>
      </c>
      <c r="X1199" s="1">
        <f t="shared" si="187"/>
        <v>7932858.8090909068</v>
      </c>
      <c r="Y1199" s="100">
        <f t="shared" si="188"/>
        <v>205481.8909090909</v>
      </c>
      <c r="Z1199" s="100">
        <f t="shared" si="189"/>
        <v>1163782.7200999996</v>
      </c>
      <c r="AA1199" s="100">
        <f>'Innlegging av opplysninger'!$B$4*X1199</f>
        <v>1031271.6451818179</v>
      </c>
      <c r="AB1199" s="1"/>
      <c r="AC1199" s="1">
        <f>'Innlegging av opplysninger'!$B$5*X1199</f>
        <v>1039204.5039909089</v>
      </c>
      <c r="AD1199" s="1">
        <f>'Innlegging av opplysninger'!$B$5*Y1199</f>
        <v>26918.12770909091</v>
      </c>
      <c r="AE1199" s="1">
        <f>'Innlegging av opplysninger'!$B$5*Z1199</f>
        <v>152455.53633309994</v>
      </c>
      <c r="AF1199" s="1">
        <f>'Innlegging av opplysninger'!$B$5*AA1199</f>
        <v>135096.58551881814</v>
      </c>
      <c r="AG1199" s="1"/>
      <c r="AH1199" s="1">
        <f>'Innlegging av opplysninger'!$C$11*SUM(X1199:AG1199)</f>
        <v>444108.65311568178</v>
      </c>
      <c r="AI1199" s="1">
        <f>'Innlegging av opplysninger'!$C$13*(((X1199+Z1199+AC1199+AE1199)*Data!M1199)+(Z1199+AE1199)*(1-Data!M1199)*1.8/12+Y1199+AD1199+AA1199+AB1199+AF1199+AG1199)</f>
        <v>91678.286045178538</v>
      </c>
      <c r="AJ1199" s="1">
        <f>'Innlegging av opplysninger'!$C$13*((X1199+Z1199+AC1199+AE1199)*(1-Data!M1199)-(Z1199+AE1199)*(1-Data!M1199)*1.8/12)</f>
        <v>516049.34453417553</v>
      </c>
      <c r="AK1199" s="83">
        <f t="shared" si="184"/>
        <v>2887000</v>
      </c>
      <c r="AL1199" s="83">
        <f t="shared" si="185"/>
        <v>619000</v>
      </c>
      <c r="AM1199" s="83">
        <f t="shared" si="186"/>
        <v>3331000</v>
      </c>
    </row>
    <row r="1200" spans="1:39">
      <c r="A1200" t="str">
        <f t="shared" si="180"/>
        <v>3428Samferdsel og teknikk</v>
      </c>
      <c r="B1200" s="6" t="str">
        <f>Data!A1200</f>
        <v>3428</v>
      </c>
      <c r="C1200" s="7" t="str">
        <f>Data!B1200</f>
        <v>Alvdal kommune</v>
      </c>
      <c r="D1200" s="7" t="str">
        <f>Data!C1200</f>
        <v>Samferdsel og teknikk</v>
      </c>
      <c r="E1200" s="1">
        <f>Data!D1200</f>
        <v>2.5000000000000004</v>
      </c>
      <c r="F1200" s="1">
        <f>Data!E1200+Data!F1200</f>
        <v>0</v>
      </c>
      <c r="G1200" s="1">
        <f>Data!G1200</f>
        <v>0</v>
      </c>
      <c r="H1200" s="1">
        <f t="shared" si="181"/>
        <v>0</v>
      </c>
      <c r="I1200" s="1">
        <f t="shared" si="182"/>
        <v>0</v>
      </c>
      <c r="J1200" s="1">
        <f t="shared" si="183"/>
        <v>0</v>
      </c>
      <c r="K1200" s="1">
        <f>'Innlegging av opplysninger'!$B$4*H1200</f>
        <v>0</v>
      </c>
      <c r="L1200" s="1"/>
      <c r="M1200" s="1">
        <f>'Innlegging av opplysninger'!$B$5*H1200</f>
        <v>0</v>
      </c>
      <c r="N1200" s="1">
        <f>'Innlegging av opplysninger'!$B$5*I1200</f>
        <v>0</v>
      </c>
      <c r="O1200" s="1">
        <f>'Innlegging av opplysninger'!$B$5*J1200</f>
        <v>0</v>
      </c>
      <c r="P1200" s="1">
        <f>'Innlegging av opplysninger'!$B$5*K1200</f>
        <v>0</v>
      </c>
      <c r="Q1200" s="1"/>
      <c r="R1200" s="1">
        <f>'Innlegging av opplysninger'!$C$11*SUM(H1200:Q1200)</f>
        <v>0</v>
      </c>
      <c r="S1200" s="1">
        <f>'Innlegging av opplysninger'!$C$13*(((H1200+J1200+M1200+O1200)*Data!H1200)+(J1200+O1200)*(1-Data!H1200)*1.8/12+I1200+N1200+K1200+L1200+P1200+Q1200)</f>
        <v>0</v>
      </c>
      <c r="T1200" s="1">
        <f>'Innlegging av opplysninger'!$C$13*((H1200+J1200+M1200+O1200)*(1-Data!H1200)-(J1200+O1200)*(1-Data!H1200)*1.8/12)</f>
        <v>0</v>
      </c>
      <c r="U1200" s="1">
        <f>Data!I1200</f>
        <v>0</v>
      </c>
      <c r="V1200" s="1">
        <f>Data!J1200+Data!K1200</f>
        <v>0</v>
      </c>
      <c r="W1200" s="1">
        <f>Data!L1200</f>
        <v>0</v>
      </c>
      <c r="X1200" s="1">
        <f t="shared" si="187"/>
        <v>0</v>
      </c>
      <c r="Y1200" s="100">
        <f t="shared" si="188"/>
        <v>0</v>
      </c>
      <c r="Z1200" s="100">
        <f t="shared" si="189"/>
        <v>0</v>
      </c>
      <c r="AA1200" s="100">
        <f>'Innlegging av opplysninger'!$B$4*X1200</f>
        <v>0</v>
      </c>
      <c r="AB1200" s="1"/>
      <c r="AC1200" s="1">
        <f>'Innlegging av opplysninger'!$B$5*X1200</f>
        <v>0</v>
      </c>
      <c r="AD1200" s="1">
        <f>'Innlegging av opplysninger'!$B$5*Y1200</f>
        <v>0</v>
      </c>
      <c r="AE1200" s="1">
        <f>'Innlegging av opplysninger'!$B$5*Z1200</f>
        <v>0</v>
      </c>
      <c r="AF1200" s="1">
        <f>'Innlegging av opplysninger'!$B$5*AA1200</f>
        <v>0</v>
      </c>
      <c r="AG1200" s="1"/>
      <c r="AH1200" s="1">
        <f>'Innlegging av opplysninger'!$C$11*SUM(X1200:AG1200)</f>
        <v>0</v>
      </c>
      <c r="AI1200" s="1">
        <f>'Innlegging av opplysninger'!$C$13*(((X1200+Z1200+AC1200+AE1200)*Data!M1200)+(Z1200+AE1200)*(1-Data!M1200)*1.8/12+Y1200+AD1200+AA1200+AB1200+AF1200+AG1200)</f>
        <v>0</v>
      </c>
      <c r="AJ1200" s="1">
        <f>'Innlegging av opplysninger'!$C$13*((X1200+Z1200+AC1200+AE1200)*(1-Data!M1200)-(Z1200+AE1200)*(1-Data!M1200)*1.8/12)</f>
        <v>0</v>
      </c>
      <c r="AK1200" s="83">
        <f t="shared" si="184"/>
        <v>0</v>
      </c>
      <c r="AL1200" s="83">
        <f t="shared" si="185"/>
        <v>0</v>
      </c>
      <c r="AM1200" s="83">
        <f t="shared" si="186"/>
        <v>0</v>
      </c>
    </row>
    <row r="1201" spans="1:39">
      <c r="A1201" t="str">
        <f t="shared" si="180"/>
        <v>3428Annet</v>
      </c>
      <c r="B1201" s="6" t="str">
        <f>Data!A1201</f>
        <v>3428</v>
      </c>
      <c r="C1201" s="7" t="str">
        <f>Data!B1201</f>
        <v>Alvdal kommune</v>
      </c>
      <c r="D1201" s="7" t="str">
        <f>Data!C1201</f>
        <v>Annet</v>
      </c>
      <c r="E1201" s="1">
        <f>Data!D1201</f>
        <v>11.827699999999998</v>
      </c>
      <c r="F1201" s="1">
        <f>Data!E1201+Data!F1201</f>
        <v>51616.314245373149</v>
      </c>
      <c r="G1201" s="1">
        <f>Data!G1201</f>
        <v>4.7160479214048383</v>
      </c>
      <c r="H1201" s="1">
        <f t="shared" si="181"/>
        <v>6660024.8727272721</v>
      </c>
      <c r="I1201" s="1">
        <f t="shared" si="182"/>
        <v>608.5090909090909</v>
      </c>
      <c r="J1201" s="1">
        <f t="shared" si="183"/>
        <v>799276.00581818167</v>
      </c>
      <c r="K1201" s="1">
        <f>'Innlegging av opplysninger'!$B$4*H1201</f>
        <v>865803.23345454538</v>
      </c>
      <c r="L1201" s="1"/>
      <c r="M1201" s="1">
        <f>'Innlegging av opplysninger'!$B$5*H1201</f>
        <v>872463.25832727272</v>
      </c>
      <c r="N1201" s="1">
        <f>'Innlegging av opplysninger'!$B$5*I1201</f>
        <v>79.714690909090905</v>
      </c>
      <c r="O1201" s="1">
        <f>'Innlegging av opplysninger'!$B$5*J1201</f>
        <v>104705.15676218181</v>
      </c>
      <c r="P1201" s="1">
        <f>'Innlegging av opplysninger'!$B$5*K1201</f>
        <v>113420.22358254546</v>
      </c>
      <c r="Q1201" s="1"/>
      <c r="R1201" s="1">
        <f>'Innlegging av opplysninger'!$C$11*SUM(H1201:Q1201)</f>
        <v>357822.477029245</v>
      </c>
      <c r="S1201" s="1">
        <f>'Innlegging av opplysninger'!$C$13*(((H1201+J1201+M1201+O1201)*Data!H1201)+(J1201+O1201)*(1-Data!H1201)*1.8/12+I1201+N1201+K1201+L1201+P1201+Q1201)</f>
        <v>68366.145864394173</v>
      </c>
      <c r="T1201" s="1">
        <f>'Innlegging av opplysninger'!$C$13*((H1201+J1201+M1201+O1201)*(1-Data!H1201)-(J1201+O1201)*(1-Data!H1201)*1.8/12)</f>
        <v>421285.66480720433</v>
      </c>
      <c r="U1201" s="1">
        <f>Data!I1201</f>
        <v>1.2</v>
      </c>
      <c r="V1201" s="1">
        <f>Data!J1201+Data!K1201</f>
        <v>53679.166666666672</v>
      </c>
      <c r="W1201" s="1">
        <f>Data!L1201</f>
        <v>0</v>
      </c>
      <c r="X1201" s="1">
        <f t="shared" si="187"/>
        <v>702709.09090909082</v>
      </c>
      <c r="Y1201" s="100">
        <f t="shared" si="188"/>
        <v>0</v>
      </c>
      <c r="Z1201" s="100">
        <f t="shared" si="189"/>
        <v>100487.39999999998</v>
      </c>
      <c r="AA1201" s="100">
        <f>'Innlegging av opplysninger'!$B$4*X1201</f>
        <v>91352.181818181809</v>
      </c>
      <c r="AB1201" s="1"/>
      <c r="AC1201" s="1">
        <f>'Innlegging av opplysninger'!$B$5*X1201</f>
        <v>92054.8909090909</v>
      </c>
      <c r="AD1201" s="1">
        <f>'Innlegging av opplysninger'!$B$5*Y1201</f>
        <v>0</v>
      </c>
      <c r="AE1201" s="1">
        <f>'Innlegging av opplysninger'!$B$5*Z1201</f>
        <v>13163.849399999997</v>
      </c>
      <c r="AF1201" s="1">
        <f>'Innlegging av opplysninger'!$B$5*AA1201</f>
        <v>11967.135818181818</v>
      </c>
      <c r="AG1201" s="1"/>
      <c r="AH1201" s="1">
        <f>'Innlegging av opplysninger'!$C$11*SUM(X1201:AG1201)</f>
        <v>38445.912856472714</v>
      </c>
      <c r="AI1201" s="1">
        <f>'Innlegging av opplysninger'!$C$13*(((X1201+Z1201+AC1201+AE1201)*Data!M1201)+(Z1201+AE1201)*(1-Data!M1201)*1.8/12+Y1201+AD1201+AA1201+AB1201+AF1201+AG1201)</f>
        <v>6807.0369442352712</v>
      </c>
      <c r="AJ1201" s="1">
        <f>'Innlegging av opplysninger'!$C$13*((X1201+Z1201+AC1201+AE1201)*(1-Data!M1201)-(Z1201+AE1201)*(1-Data!M1201)*1.8/12)</f>
        <v>45803.159596201083</v>
      </c>
      <c r="AK1201" s="83">
        <f t="shared" si="184"/>
        <v>396000</v>
      </c>
      <c r="AL1201" s="83">
        <f t="shared" si="185"/>
        <v>75000</v>
      </c>
      <c r="AM1201" s="83">
        <f t="shared" si="186"/>
        <v>467000</v>
      </c>
    </row>
    <row r="1202" spans="1:39">
      <c r="A1202" t="str">
        <f t="shared" si="180"/>
        <v>3429Alle</v>
      </c>
      <c r="B1202" s="6" t="str">
        <f>Data!A1202</f>
        <v>3429</v>
      </c>
      <c r="C1202" s="7" t="str">
        <f>Data!B1202</f>
        <v>Folldal kommune</v>
      </c>
      <c r="D1202" s="7" t="str">
        <f>Data!C1202</f>
        <v>Alle</v>
      </c>
      <c r="E1202" s="1">
        <f>Data!D1202</f>
        <v>115.45979999999999</v>
      </c>
      <c r="F1202" s="1">
        <f>Data!E1202+Data!F1202</f>
        <v>47196.7664768748</v>
      </c>
      <c r="G1202" s="1">
        <f>Data!G1202</f>
        <v>542.48058631662286</v>
      </c>
      <c r="H1202" s="1">
        <f t="shared" si="181"/>
        <v>59447227.833454564</v>
      </c>
      <c r="I1202" s="1">
        <f t="shared" si="182"/>
        <v>683287.63636363647</v>
      </c>
      <c r="J1202" s="1">
        <f t="shared" si="183"/>
        <v>7215661.8563781837</v>
      </c>
      <c r="K1202" s="1">
        <f>'Innlegging av opplysninger'!$B$4*H1202</f>
        <v>7728139.6183490939</v>
      </c>
      <c r="L1202" s="1"/>
      <c r="M1202" s="1">
        <f>'Innlegging av opplysninger'!$B$5*H1202</f>
        <v>7787586.8461825484</v>
      </c>
      <c r="N1202" s="1">
        <f>'Innlegging av opplysninger'!$B$5*I1202</f>
        <v>89510.680363636377</v>
      </c>
      <c r="O1202" s="1">
        <f>'Innlegging av opplysninger'!$B$5*J1202</f>
        <v>945251.70318554214</v>
      </c>
      <c r="P1202" s="1">
        <f>'Innlegging av opplysninger'!$B$5*K1202</f>
        <v>1012386.2900037314</v>
      </c>
      <c r="Q1202" s="1"/>
      <c r="R1202" s="1">
        <f>'Innlegging av opplysninger'!$C$11*SUM(H1202:Q1202)</f>
        <v>3226543.9936426762</v>
      </c>
      <c r="S1202" s="1">
        <f>'Innlegging av opplysninger'!$C$13*(((H1202+J1202+M1202+O1202)*Data!H1202)+(J1202+O1202)*(1-Data!H1202)*1.8/12+I1202+N1202+K1202+L1202+P1202+Q1202)</f>
        <v>677475.10091500729</v>
      </c>
      <c r="T1202" s="1">
        <f>'Innlegging av opplysninger'!$C$13*((H1202+J1202+M1202+O1202)*(1-Data!H1202)-(J1202+O1202)*(1-Data!H1202)*1.8/12)</f>
        <v>3737795.6272276016</v>
      </c>
      <c r="U1202" s="1">
        <f>Data!I1202</f>
        <v>31.950199999999988</v>
      </c>
      <c r="V1202" s="1">
        <f>Data!J1202+Data!K1202</f>
        <v>45667.74289884467</v>
      </c>
      <c r="W1202" s="1">
        <f>Data!L1202</f>
        <v>555.41279866792729</v>
      </c>
      <c r="X1202" s="1">
        <f t="shared" si="187"/>
        <v>15917383.845454542</v>
      </c>
      <c r="Y1202" s="100">
        <f t="shared" si="188"/>
        <v>193587.81818181821</v>
      </c>
      <c r="Z1202" s="100">
        <f t="shared" si="189"/>
        <v>2303868.9478999996</v>
      </c>
      <c r="AA1202" s="100">
        <f>'Innlegging av opplysninger'!$B$4*X1202</f>
        <v>2069259.8999090905</v>
      </c>
      <c r="AB1202" s="1"/>
      <c r="AC1202" s="1">
        <f>'Innlegging av opplysninger'!$B$5*X1202</f>
        <v>2085177.283754545</v>
      </c>
      <c r="AD1202" s="1">
        <f>'Innlegging av opplysninger'!$B$5*Y1202</f>
        <v>25360.004181818185</v>
      </c>
      <c r="AE1202" s="1">
        <f>'Innlegging av opplysninger'!$B$5*Z1202</f>
        <v>301806.83217489993</v>
      </c>
      <c r="AF1202" s="1">
        <f>'Innlegging av opplysninger'!$B$5*AA1202</f>
        <v>271073.04688809084</v>
      </c>
      <c r="AG1202" s="1"/>
      <c r="AH1202" s="1">
        <f>'Innlegging av opplysninger'!$C$11*SUM(X1202:AG1202)</f>
        <v>880365.67178090266</v>
      </c>
      <c r="AI1202" s="1">
        <f>'Innlegging av opplysninger'!$C$13*(((X1202+Z1202+AC1202+AE1202)*Data!M1202)+(Z1202+AE1202)*(1-Data!M1202)*1.8/12+Y1202+AD1202+AA1202+AB1202+AF1202+AG1202)</f>
        <v>177763.64275491919</v>
      </c>
      <c r="AJ1202" s="1">
        <f>'Innlegging av opplysninger'!$C$13*((X1202+Z1202+AC1202+AE1202)*(1-Data!M1202)-(Z1202+AE1202)*(1-Data!M1202)*1.8/12)</f>
        <v>1026947.2765242106</v>
      </c>
      <c r="AK1202" s="83">
        <f t="shared" si="184"/>
        <v>4107000</v>
      </c>
      <c r="AL1202" s="83">
        <f t="shared" si="185"/>
        <v>855000</v>
      </c>
      <c r="AM1202" s="83">
        <f t="shared" si="186"/>
        <v>4765000</v>
      </c>
    </row>
    <row r="1203" spans="1:39">
      <c r="A1203" t="str">
        <f t="shared" si="180"/>
        <v>3429Administrasjon</v>
      </c>
      <c r="B1203" s="6" t="str">
        <f>Data!A1203</f>
        <v>3429</v>
      </c>
      <c r="C1203" s="7" t="str">
        <f>Data!B1203</f>
        <v>Folldal kommune</v>
      </c>
      <c r="D1203" s="7" t="str">
        <f>Data!C1203</f>
        <v>Administrasjon</v>
      </c>
      <c r="E1203" s="1">
        <f>Data!D1203</f>
        <v>16.93</v>
      </c>
      <c r="F1203" s="1">
        <f>Data!E1203+Data!F1203</f>
        <v>44112.062906083869</v>
      </c>
      <c r="G1203" s="1">
        <f>Data!G1203</f>
        <v>0</v>
      </c>
      <c r="H1203" s="1">
        <f t="shared" si="181"/>
        <v>8147096.9999999981</v>
      </c>
      <c r="I1203" s="1">
        <f t="shared" si="182"/>
        <v>0</v>
      </c>
      <c r="J1203" s="1">
        <f t="shared" si="183"/>
        <v>977651.63999999978</v>
      </c>
      <c r="K1203" s="1">
        <f>'Innlegging av opplysninger'!$B$4*H1203</f>
        <v>1059122.6099999999</v>
      </c>
      <c r="L1203" s="1"/>
      <c r="M1203" s="1">
        <f>'Innlegging av opplysninger'!$B$5*H1203</f>
        <v>1067269.7069999997</v>
      </c>
      <c r="N1203" s="1">
        <f>'Innlegging av opplysninger'!$B$5*I1203</f>
        <v>0</v>
      </c>
      <c r="O1203" s="1">
        <f>'Innlegging av opplysninger'!$B$5*J1203</f>
        <v>128072.36483999998</v>
      </c>
      <c r="P1203" s="1">
        <f>'Innlegging av opplysninger'!$B$5*K1203</f>
        <v>138745.06190999999</v>
      </c>
      <c r="Q1203" s="1"/>
      <c r="R1203" s="1">
        <f>'Innlegging av opplysninger'!$C$11*SUM(H1203:Q1203)</f>
        <v>437682.41858249996</v>
      </c>
      <c r="S1203" s="1">
        <f>'Innlegging av opplysninger'!$C$13*(((H1203+J1203+M1203+O1203)*Data!H1203)+(J1203+O1203)*(1-Data!H1203)*1.8/12+I1203+N1203+K1203+L1203+P1203+Q1203)</f>
        <v>79719.200401435635</v>
      </c>
      <c r="T1203" s="1">
        <f>'Innlegging av opplysninger'!$C$13*((H1203+J1203+M1203+O1203)*(1-Data!H1203)-(J1203+O1203)*(1-Data!H1203)*1.8/12)</f>
        <v>519214.63555356435</v>
      </c>
      <c r="U1203" s="1">
        <f>Data!I1203</f>
        <v>4.7</v>
      </c>
      <c r="V1203" s="1">
        <f>Data!J1203+Data!K1203</f>
        <v>54657.23404255318</v>
      </c>
      <c r="W1203" s="1">
        <f>Data!L1203</f>
        <v>0</v>
      </c>
      <c r="X1203" s="1">
        <f t="shared" si="187"/>
        <v>2802425.4545454537</v>
      </c>
      <c r="Y1203" s="100">
        <f t="shared" si="188"/>
        <v>0</v>
      </c>
      <c r="Z1203" s="100">
        <f t="shared" si="189"/>
        <v>400746.83999999985</v>
      </c>
      <c r="AA1203" s="100">
        <f>'Innlegging av opplysninger'!$B$4*X1203</f>
        <v>364315.30909090897</v>
      </c>
      <c r="AB1203" s="1"/>
      <c r="AC1203" s="1">
        <f>'Innlegging av opplysninger'!$B$5*X1203</f>
        <v>367117.73454545444</v>
      </c>
      <c r="AD1203" s="1">
        <f>'Innlegging av opplysninger'!$B$5*Y1203</f>
        <v>0</v>
      </c>
      <c r="AE1203" s="1">
        <f>'Innlegging av opplysninger'!$B$5*Z1203</f>
        <v>52497.83603999998</v>
      </c>
      <c r="AF1203" s="1">
        <f>'Innlegging av opplysninger'!$B$5*AA1203</f>
        <v>47725.305490909079</v>
      </c>
      <c r="AG1203" s="1"/>
      <c r="AH1203" s="1">
        <f>'Innlegging av opplysninger'!$C$11*SUM(X1203:AG1203)</f>
        <v>153323.4822290836</v>
      </c>
      <c r="AI1203" s="1">
        <f>'Innlegging av opplysninger'!$C$13*(((X1203+Z1203+AC1203+AE1203)*Data!M1203)+(Z1203+AE1203)*(1-Data!M1203)*1.8/12+Y1203+AD1203+AA1203+AB1203+AF1203+AG1203)</f>
        <v>48618.249083437076</v>
      </c>
      <c r="AJ1203" s="1">
        <f>'Innlegging av opplysninger'!$C$13*((X1203+Z1203+AC1203+AE1203)*(1-Data!M1203)-(Z1203+AE1203)*(1-Data!M1203)*1.8/12)</f>
        <v>161192.83186162467</v>
      </c>
      <c r="AK1203" s="83">
        <f t="shared" si="184"/>
        <v>591000</v>
      </c>
      <c r="AL1203" s="83">
        <f t="shared" si="185"/>
        <v>128000</v>
      </c>
      <c r="AM1203" s="83">
        <f t="shared" si="186"/>
        <v>680000</v>
      </c>
    </row>
    <row r="1204" spans="1:39">
      <c r="A1204" t="str">
        <f t="shared" si="180"/>
        <v>3429Undervisning</v>
      </c>
      <c r="B1204" s="6" t="str">
        <f>Data!A1204</f>
        <v>3429</v>
      </c>
      <c r="C1204" s="7" t="str">
        <f>Data!B1204</f>
        <v>Folldal kommune</v>
      </c>
      <c r="D1204" s="7" t="str">
        <f>Data!C1204</f>
        <v>Undervisning</v>
      </c>
      <c r="E1204" s="1">
        <f>Data!D1204</f>
        <v>26.9482</v>
      </c>
      <c r="F1204" s="1">
        <f>Data!E1204+Data!F1204</f>
        <v>49576.190790726898</v>
      </c>
      <c r="G1204" s="1">
        <f>Data!G1204</f>
        <v>0</v>
      </c>
      <c r="H1204" s="1">
        <f t="shared" si="181"/>
        <v>14574426.596363636</v>
      </c>
      <c r="I1204" s="1">
        <f t="shared" si="182"/>
        <v>0</v>
      </c>
      <c r="J1204" s="1">
        <f t="shared" si="183"/>
        <v>1748931.1915636363</v>
      </c>
      <c r="K1204" s="1">
        <f>'Innlegging av opplysninger'!$B$4*H1204</f>
        <v>1894675.4575272726</v>
      </c>
      <c r="L1204" s="1"/>
      <c r="M1204" s="1">
        <f>'Innlegging av opplysninger'!$B$5*H1204</f>
        <v>1909249.8841236364</v>
      </c>
      <c r="N1204" s="1">
        <f>'Innlegging av opplysninger'!$B$5*I1204</f>
        <v>0</v>
      </c>
      <c r="O1204" s="1">
        <f>'Innlegging av opplysninger'!$B$5*J1204</f>
        <v>229109.98609483638</v>
      </c>
      <c r="P1204" s="1">
        <f>'Innlegging av opplysninger'!$B$5*K1204</f>
        <v>248202.48493607272</v>
      </c>
      <c r="Q1204" s="1"/>
      <c r="R1204" s="1">
        <f>'Innlegging av opplysninger'!$C$11*SUM(H1204:Q1204)</f>
        <v>782974.63282314537</v>
      </c>
      <c r="S1204" s="1">
        <f>'Innlegging av opplysninger'!$C$13*(((H1204+J1204+M1204+O1204)*Data!H1204)+(J1204+O1204)*(1-Data!H1204)*1.8/12+I1204+N1204+K1204+L1204+P1204+Q1204)</f>
        <v>148106.90215039905</v>
      </c>
      <c r="T1204" s="1">
        <f>'Innlegging av opplysninger'!$C$13*((H1204+J1204+M1204+O1204)*(1-Data!H1204)-(J1204+O1204)*(1-Data!H1204)*1.8/12)</f>
        <v>923332.06908127374</v>
      </c>
      <c r="U1204" s="1">
        <f>Data!I1204</f>
        <v>3.7582000000000004</v>
      </c>
      <c r="V1204" s="1">
        <f>Data!J1204+Data!K1204</f>
        <v>46542.725684281482</v>
      </c>
      <c r="W1204" s="1">
        <f>Data!L1204</f>
        <v>0</v>
      </c>
      <c r="X1204" s="1">
        <f t="shared" si="187"/>
        <v>1908184.0545454547</v>
      </c>
      <c r="Y1204" s="100">
        <f t="shared" si="188"/>
        <v>0</v>
      </c>
      <c r="Z1204" s="100">
        <f t="shared" si="189"/>
        <v>272870.3198</v>
      </c>
      <c r="AA1204" s="100">
        <f>'Innlegging av opplysninger'!$B$4*X1204</f>
        <v>248063.92709090913</v>
      </c>
      <c r="AB1204" s="1"/>
      <c r="AC1204" s="1">
        <f>'Innlegging av opplysninger'!$B$5*X1204</f>
        <v>249972.11114545458</v>
      </c>
      <c r="AD1204" s="1">
        <f>'Innlegging av opplysninger'!$B$5*Y1204</f>
        <v>0</v>
      </c>
      <c r="AE1204" s="1">
        <f>'Innlegging av opplysninger'!$B$5*Z1204</f>
        <v>35746.011893800001</v>
      </c>
      <c r="AF1204" s="1">
        <f>'Innlegging av opplysninger'!$B$5*AA1204</f>
        <v>32496.374448909097</v>
      </c>
      <c r="AG1204" s="1"/>
      <c r="AH1204" s="1">
        <f>'Innlegging av opplysninger'!$C$11*SUM(X1204:AG1204)</f>
        <v>104398.64635913205</v>
      </c>
      <c r="AI1204" s="1">
        <f>'Innlegging av opplysninger'!$C$13*(((X1204+Z1204+AC1204+AE1204)*Data!M1204)+(Z1204+AE1204)*(1-Data!M1204)*1.8/12+Y1204+AD1204+AA1204+AB1204+AF1204+AG1204)</f>
        <v>16996.343067282185</v>
      </c>
      <c r="AJ1204" s="1">
        <f>'Innlegging av opplysninger'!$C$13*((X1204+Z1204+AC1204+AE1204)*(1-Data!M1204)-(Z1204+AE1204)*(1-Data!M1204)*1.8/12)</f>
        <v>125864.96247679324</v>
      </c>
      <c r="AK1204" s="83">
        <f t="shared" si="184"/>
        <v>887000</v>
      </c>
      <c r="AL1204" s="83">
        <f t="shared" si="185"/>
        <v>165000</v>
      </c>
      <c r="AM1204" s="83">
        <f t="shared" si="186"/>
        <v>1049000</v>
      </c>
    </row>
    <row r="1205" spans="1:39">
      <c r="A1205" t="str">
        <f t="shared" si="180"/>
        <v>3429Barnehager</v>
      </c>
      <c r="B1205" s="6" t="str">
        <f>Data!A1205</f>
        <v>3429</v>
      </c>
      <c r="C1205" s="7" t="str">
        <f>Data!B1205</f>
        <v>Folldal kommune</v>
      </c>
      <c r="D1205" s="7" t="str">
        <f>Data!C1205</f>
        <v>Barnehager</v>
      </c>
      <c r="E1205" s="1">
        <f>Data!D1205</f>
        <v>9.8285</v>
      </c>
      <c r="F1205" s="1">
        <f>Data!E1205+Data!F1205</f>
        <v>41525.268352240928</v>
      </c>
      <c r="G1205" s="1">
        <f>Data!G1205</f>
        <v>0</v>
      </c>
      <c r="H1205" s="1">
        <f t="shared" si="181"/>
        <v>4452339.2727272725</v>
      </c>
      <c r="I1205" s="1">
        <f t="shared" si="182"/>
        <v>0</v>
      </c>
      <c r="J1205" s="1">
        <f t="shared" si="183"/>
        <v>534280.71272727265</v>
      </c>
      <c r="K1205" s="1">
        <f>'Innlegging av opplysninger'!$B$4*H1205</f>
        <v>578804.10545454547</v>
      </c>
      <c r="L1205" s="1"/>
      <c r="M1205" s="1">
        <f>'Innlegging av opplysninger'!$B$5*H1205</f>
        <v>583256.44472727273</v>
      </c>
      <c r="N1205" s="1">
        <f>'Innlegging av opplysninger'!$B$5*I1205</f>
        <v>0</v>
      </c>
      <c r="O1205" s="1">
        <f>'Innlegging av opplysninger'!$B$5*J1205</f>
        <v>69990.773367272719</v>
      </c>
      <c r="P1205" s="1">
        <f>'Innlegging av opplysninger'!$B$5*K1205</f>
        <v>75823.337814545463</v>
      </c>
      <c r="Q1205" s="1"/>
      <c r="R1205" s="1">
        <f>'Innlegging av opplysninger'!$C$11*SUM(H1205:Q1205)</f>
        <v>239190.79657909088</v>
      </c>
      <c r="S1205" s="1">
        <f>'Innlegging av opplysninger'!$C$13*(((H1205+J1205+M1205+O1205)*Data!H1205)+(J1205+O1205)*(1-Data!H1205)*1.8/12+I1205+N1205+K1205+L1205+P1205+Q1205)</f>
        <v>38753.944641530179</v>
      </c>
      <c r="T1205" s="1">
        <f>'Innlegging av opplysninger'!$C$13*((H1205+J1205+M1205+O1205)*(1-Data!H1205)-(J1205+O1205)*(1-Data!H1205)*1.8/12)</f>
        <v>288559.77699301526</v>
      </c>
      <c r="U1205" s="1">
        <f>Data!I1205</f>
        <v>3.61</v>
      </c>
      <c r="V1205" s="1">
        <f>Data!J1205+Data!K1205</f>
        <v>37506.094182825487</v>
      </c>
      <c r="W1205" s="1">
        <f>Data!L1205</f>
        <v>0</v>
      </c>
      <c r="X1205" s="1">
        <f t="shared" si="187"/>
        <v>1477058.1818181819</v>
      </c>
      <c r="Y1205" s="100">
        <f t="shared" si="188"/>
        <v>0</v>
      </c>
      <c r="Z1205" s="100">
        <f t="shared" si="189"/>
        <v>211219.31999999998</v>
      </c>
      <c r="AA1205" s="100">
        <f>'Innlegging av opplysninger'!$B$4*X1205</f>
        <v>192017.56363636366</v>
      </c>
      <c r="AB1205" s="1"/>
      <c r="AC1205" s="1">
        <f>'Innlegging av opplysninger'!$B$5*X1205</f>
        <v>193494.62181818183</v>
      </c>
      <c r="AD1205" s="1">
        <f>'Innlegging av opplysninger'!$B$5*Y1205</f>
        <v>0</v>
      </c>
      <c r="AE1205" s="1">
        <f>'Innlegging av opplysninger'!$B$5*Z1205</f>
        <v>27669.730919999998</v>
      </c>
      <c r="AF1205" s="1">
        <f>'Innlegging av opplysninger'!$B$5*AA1205</f>
        <v>25154.30083636364</v>
      </c>
      <c r="AG1205" s="1"/>
      <c r="AH1205" s="1">
        <f>'Innlegging av opplysninger'!$C$11*SUM(X1205:AG1205)</f>
        <v>80811.321323105469</v>
      </c>
      <c r="AI1205" s="1">
        <f>'Innlegging av opplysninger'!$C$13*(((X1205+Z1205+AC1205+AE1205)*Data!M1205)+(Z1205+AE1205)*(1-Data!M1205)*1.8/12+Y1205+AD1205+AA1205+AB1205+AF1205+AG1205)</f>
        <v>13156.271549757817</v>
      </c>
      <c r="AJ1205" s="1">
        <f>'Innlegging av opplysninger'!$C$13*((X1205+Z1205+AC1205+AE1205)*(1-Data!M1205)-(Z1205+AE1205)*(1-Data!M1205)*1.8/12)</f>
        <v>97427.641839754913</v>
      </c>
      <c r="AK1205" s="83">
        <f t="shared" si="184"/>
        <v>320000</v>
      </c>
      <c r="AL1205" s="83">
        <f t="shared" si="185"/>
        <v>52000</v>
      </c>
      <c r="AM1205" s="83">
        <f t="shared" si="186"/>
        <v>386000</v>
      </c>
    </row>
    <row r="1206" spans="1:39">
      <c r="A1206" t="str">
        <f t="shared" si="180"/>
        <v>3429Helse/pleie/omsorg</v>
      </c>
      <c r="B1206" s="6" t="str">
        <f>Data!A1206</f>
        <v>3429</v>
      </c>
      <c r="C1206" s="7" t="str">
        <f>Data!B1206</f>
        <v>Folldal kommune</v>
      </c>
      <c r="D1206" s="7" t="str">
        <f>Data!C1206</f>
        <v>Helse/pleie/omsorg</v>
      </c>
      <c r="E1206" s="1">
        <f>Data!D1206</f>
        <v>55.882299999999994</v>
      </c>
      <c r="F1206" s="1">
        <f>Data!E1206+Data!F1206</f>
        <v>47957.488776708669</v>
      </c>
      <c r="G1206" s="1">
        <f>Data!G1206</f>
        <v>1110.1023043074465</v>
      </c>
      <c r="H1206" s="1">
        <f t="shared" si="181"/>
        <v>29236088.455272723</v>
      </c>
      <c r="I1206" s="1">
        <f t="shared" si="182"/>
        <v>676746.21818181826</v>
      </c>
      <c r="J1206" s="1">
        <f t="shared" si="183"/>
        <v>3589540.1608145447</v>
      </c>
      <c r="K1206" s="1">
        <f>'Innlegging av opplysninger'!$B$4*H1206</f>
        <v>3800691.4991854541</v>
      </c>
      <c r="L1206" s="1"/>
      <c r="M1206" s="1">
        <f>'Innlegging av opplysninger'!$B$5*H1206</f>
        <v>3829927.5876407269</v>
      </c>
      <c r="N1206" s="1">
        <f>'Innlegging av opplysninger'!$B$5*I1206</f>
        <v>88653.754581818197</v>
      </c>
      <c r="O1206" s="1">
        <f>'Innlegging av opplysninger'!$B$5*J1206</f>
        <v>470229.7610667054</v>
      </c>
      <c r="P1206" s="1">
        <f>'Innlegging av opplysninger'!$B$5*K1206</f>
        <v>497890.58639329451</v>
      </c>
      <c r="Q1206" s="1"/>
      <c r="R1206" s="1">
        <f>'Innlegging av opplysninger'!$C$11*SUM(H1206:Q1206)</f>
        <v>1603211.1848792091</v>
      </c>
      <c r="S1206" s="1">
        <f>'Innlegging av opplysninger'!$C$13*(((H1206+J1206+M1206+O1206)*Data!H1206)+(J1206+O1206)*(1-Data!H1206)*1.8/12+I1206+N1206+K1206+L1206+P1206+Q1206)</f>
        <v>384130.39391999401</v>
      </c>
      <c r="T1206" s="1">
        <f>'Innlegging av opplysninger'!$C$13*((H1206+J1206+M1206+O1206)*(1-Data!H1206)-(J1206+O1206)*(1-Data!H1206)*1.8/12)</f>
        <v>1809737.5432831345</v>
      </c>
      <c r="U1206" s="1">
        <f>Data!I1206</f>
        <v>16.682000000000002</v>
      </c>
      <c r="V1206" s="1">
        <f>Data!J1206+Data!K1206</f>
        <v>43004.938306757787</v>
      </c>
      <c r="W1206" s="1">
        <f>Data!L1206</f>
        <v>1063.7543460016784</v>
      </c>
      <c r="X1206" s="1">
        <f t="shared" si="187"/>
        <v>7826273.245454547</v>
      </c>
      <c r="Y1206" s="100">
        <f t="shared" si="188"/>
        <v>193587.81818181818</v>
      </c>
      <c r="Z1206" s="100">
        <f t="shared" si="189"/>
        <v>1146840.1321</v>
      </c>
      <c r="AA1206" s="100">
        <f>'Innlegging av opplysninger'!$B$4*X1206</f>
        <v>1017415.5219090912</v>
      </c>
      <c r="AB1206" s="1"/>
      <c r="AC1206" s="1">
        <f>'Innlegging av opplysninger'!$B$5*X1206</f>
        <v>1025241.7951545457</v>
      </c>
      <c r="AD1206" s="1">
        <f>'Innlegging av opplysninger'!$B$5*Y1206</f>
        <v>25360.004181818182</v>
      </c>
      <c r="AE1206" s="1">
        <f>'Innlegging av opplysninger'!$B$5*Z1206</f>
        <v>150236.05730510002</v>
      </c>
      <c r="AF1206" s="1">
        <f>'Innlegging av opplysninger'!$B$5*AA1206</f>
        <v>133281.43337009093</v>
      </c>
      <c r="AG1206" s="1"/>
      <c r="AH1206" s="1">
        <f>'Innlegging av opplysninger'!$C$11*SUM(X1206:AG1206)</f>
        <v>437692.96829096647</v>
      </c>
      <c r="AI1206" s="1">
        <f>'Innlegging av opplysninger'!$C$13*(((X1206+Z1206+AC1206+AE1206)*Data!M1206)+(Z1206+AE1206)*(1-Data!M1206)*1.8/12+Y1206+AD1206+AA1206+AB1206+AF1206+AG1206)</f>
        <v>81338.72271478633</v>
      </c>
      <c r="AJ1206" s="1">
        <f>'Innlegging av opplysninger'!$C$13*((X1206+Z1206+AC1206+AE1206)*(1-Data!M1206)-(Z1206+AE1206)*(1-Data!M1206)*1.8/12)</f>
        <v>517609.54968337819</v>
      </c>
      <c r="AK1206" s="83">
        <f t="shared" si="184"/>
        <v>2041000</v>
      </c>
      <c r="AL1206" s="83">
        <f t="shared" si="185"/>
        <v>465000</v>
      </c>
      <c r="AM1206" s="83">
        <f t="shared" si="186"/>
        <v>2327000</v>
      </c>
    </row>
    <row r="1207" spans="1:39">
      <c r="A1207" t="str">
        <f t="shared" si="180"/>
        <v>3429Samferdsel og teknikk</v>
      </c>
      <c r="B1207" s="6" t="str">
        <f>Data!A1207</f>
        <v>3429</v>
      </c>
      <c r="C1207" s="7" t="str">
        <f>Data!B1207</f>
        <v>Folldal kommune</v>
      </c>
      <c r="D1207" s="7" t="str">
        <f>Data!C1207</f>
        <v>Samferdsel og teknikk</v>
      </c>
      <c r="E1207" s="1">
        <f>Data!D1207</f>
        <v>2.6707999999999998</v>
      </c>
      <c r="F1207" s="1">
        <f>Data!E1207+Data!F1207</f>
        <v>0</v>
      </c>
      <c r="G1207" s="1">
        <f>Data!G1207</f>
        <v>0</v>
      </c>
      <c r="H1207" s="1">
        <f t="shared" si="181"/>
        <v>0</v>
      </c>
      <c r="I1207" s="1">
        <f t="shared" si="182"/>
        <v>0</v>
      </c>
      <c r="J1207" s="1">
        <f t="shared" si="183"/>
        <v>0</v>
      </c>
      <c r="K1207" s="1">
        <f>'Innlegging av opplysninger'!$B$4*H1207</f>
        <v>0</v>
      </c>
      <c r="L1207" s="1"/>
      <c r="M1207" s="1">
        <f>'Innlegging av opplysninger'!$B$5*H1207</f>
        <v>0</v>
      </c>
      <c r="N1207" s="1">
        <f>'Innlegging av opplysninger'!$B$5*I1207</f>
        <v>0</v>
      </c>
      <c r="O1207" s="1">
        <f>'Innlegging av opplysninger'!$B$5*J1207</f>
        <v>0</v>
      </c>
      <c r="P1207" s="1">
        <f>'Innlegging av opplysninger'!$B$5*K1207</f>
        <v>0</v>
      </c>
      <c r="Q1207" s="1"/>
      <c r="R1207" s="1">
        <f>'Innlegging av opplysninger'!$C$11*SUM(H1207:Q1207)</f>
        <v>0</v>
      </c>
      <c r="S1207" s="1">
        <f>'Innlegging av opplysninger'!$C$13*(((H1207+J1207+M1207+O1207)*Data!H1207)+(J1207+O1207)*(1-Data!H1207)*1.8/12+I1207+N1207+K1207+L1207+P1207+Q1207)</f>
        <v>0</v>
      </c>
      <c r="T1207" s="1">
        <f>'Innlegging av opplysninger'!$C$13*((H1207+J1207+M1207+O1207)*(1-Data!H1207)-(J1207+O1207)*(1-Data!H1207)*1.8/12)</f>
        <v>0</v>
      </c>
      <c r="U1207" s="1">
        <f>Data!I1207</f>
        <v>0</v>
      </c>
      <c r="V1207" s="1">
        <f>Data!J1207+Data!K1207</f>
        <v>0</v>
      </c>
      <c r="W1207" s="1">
        <f>Data!L1207</f>
        <v>0</v>
      </c>
      <c r="X1207" s="1">
        <f t="shared" si="187"/>
        <v>0</v>
      </c>
      <c r="Y1207" s="100">
        <f t="shared" si="188"/>
        <v>0</v>
      </c>
      <c r="Z1207" s="100">
        <f t="shared" si="189"/>
        <v>0</v>
      </c>
      <c r="AA1207" s="100">
        <f>'Innlegging av opplysninger'!$B$4*X1207</f>
        <v>0</v>
      </c>
      <c r="AB1207" s="1"/>
      <c r="AC1207" s="1">
        <f>'Innlegging av opplysninger'!$B$5*X1207</f>
        <v>0</v>
      </c>
      <c r="AD1207" s="1">
        <f>'Innlegging av opplysninger'!$B$5*Y1207</f>
        <v>0</v>
      </c>
      <c r="AE1207" s="1">
        <f>'Innlegging av opplysninger'!$B$5*Z1207</f>
        <v>0</v>
      </c>
      <c r="AF1207" s="1">
        <f>'Innlegging av opplysninger'!$B$5*AA1207</f>
        <v>0</v>
      </c>
      <c r="AG1207" s="1"/>
      <c r="AH1207" s="1">
        <f>'Innlegging av opplysninger'!$C$11*SUM(X1207:AG1207)</f>
        <v>0</v>
      </c>
      <c r="AI1207" s="1">
        <f>'Innlegging av opplysninger'!$C$13*(((X1207+Z1207+AC1207+AE1207)*Data!M1207)+(Z1207+AE1207)*(1-Data!M1207)*1.8/12+Y1207+AD1207+AA1207+AB1207+AF1207+AG1207)</f>
        <v>0</v>
      </c>
      <c r="AJ1207" s="1">
        <f>'Innlegging av opplysninger'!$C$13*((X1207+Z1207+AC1207+AE1207)*(1-Data!M1207)-(Z1207+AE1207)*(1-Data!M1207)*1.8/12)</f>
        <v>0</v>
      </c>
      <c r="AK1207" s="83">
        <f t="shared" si="184"/>
        <v>0</v>
      </c>
      <c r="AL1207" s="83">
        <f t="shared" si="185"/>
        <v>0</v>
      </c>
      <c r="AM1207" s="83">
        <f t="shared" si="186"/>
        <v>0</v>
      </c>
    </row>
    <row r="1208" spans="1:39">
      <c r="A1208" t="str">
        <f t="shared" si="180"/>
        <v>3429Annet</v>
      </c>
      <c r="B1208" s="6" t="str">
        <f>Data!A1208</f>
        <v>3429</v>
      </c>
      <c r="C1208" s="7" t="str">
        <f>Data!B1208</f>
        <v>Folldal kommune</v>
      </c>
      <c r="D1208" s="7" t="str">
        <f>Data!C1208</f>
        <v>Annet</v>
      </c>
      <c r="E1208" s="1">
        <f>Data!D1208</f>
        <v>3.1999999999999997</v>
      </c>
      <c r="F1208" s="1">
        <f>Data!E1208+Data!F1208</f>
        <v>0</v>
      </c>
      <c r="G1208" s="1">
        <f>Data!G1208</f>
        <v>0</v>
      </c>
      <c r="H1208" s="1">
        <f t="shared" si="181"/>
        <v>0</v>
      </c>
      <c r="I1208" s="1">
        <f t="shared" si="182"/>
        <v>0</v>
      </c>
      <c r="J1208" s="1">
        <f t="shared" si="183"/>
        <v>0</v>
      </c>
      <c r="K1208" s="1">
        <f>'Innlegging av opplysninger'!$B$4*H1208</f>
        <v>0</v>
      </c>
      <c r="L1208" s="1"/>
      <c r="M1208" s="1">
        <f>'Innlegging av opplysninger'!$B$5*H1208</f>
        <v>0</v>
      </c>
      <c r="N1208" s="1">
        <f>'Innlegging av opplysninger'!$B$5*I1208</f>
        <v>0</v>
      </c>
      <c r="O1208" s="1">
        <f>'Innlegging av opplysninger'!$B$5*J1208</f>
        <v>0</v>
      </c>
      <c r="P1208" s="1">
        <f>'Innlegging av opplysninger'!$B$5*K1208</f>
        <v>0</v>
      </c>
      <c r="Q1208" s="1"/>
      <c r="R1208" s="1">
        <f>'Innlegging av opplysninger'!$C$11*SUM(H1208:Q1208)</f>
        <v>0</v>
      </c>
      <c r="S1208" s="1">
        <f>'Innlegging av opplysninger'!$C$13*(((H1208+J1208+M1208+O1208)*Data!H1208)+(J1208+O1208)*(1-Data!H1208)*1.8/12+I1208+N1208+K1208+L1208+P1208+Q1208)</f>
        <v>0</v>
      </c>
      <c r="T1208" s="1">
        <f>'Innlegging av opplysninger'!$C$13*((H1208+J1208+M1208+O1208)*(1-Data!H1208)-(J1208+O1208)*(1-Data!H1208)*1.8/12)</f>
        <v>0</v>
      </c>
      <c r="U1208" s="1">
        <f>Data!I1208</f>
        <v>0</v>
      </c>
      <c r="V1208" s="1">
        <f>Data!J1208+Data!K1208</f>
        <v>0</v>
      </c>
      <c r="W1208" s="1">
        <f>Data!L1208</f>
        <v>0</v>
      </c>
      <c r="X1208" s="1">
        <f t="shared" si="187"/>
        <v>0</v>
      </c>
      <c r="Y1208" s="100">
        <f t="shared" si="188"/>
        <v>0</v>
      </c>
      <c r="Z1208" s="100">
        <f t="shared" si="189"/>
        <v>0</v>
      </c>
      <c r="AA1208" s="100">
        <f>'Innlegging av opplysninger'!$B$4*X1208</f>
        <v>0</v>
      </c>
      <c r="AB1208" s="1"/>
      <c r="AC1208" s="1">
        <f>'Innlegging av opplysninger'!$B$5*X1208</f>
        <v>0</v>
      </c>
      <c r="AD1208" s="1">
        <f>'Innlegging av opplysninger'!$B$5*Y1208</f>
        <v>0</v>
      </c>
      <c r="AE1208" s="1">
        <f>'Innlegging av opplysninger'!$B$5*Z1208</f>
        <v>0</v>
      </c>
      <c r="AF1208" s="1">
        <f>'Innlegging av opplysninger'!$B$5*AA1208</f>
        <v>0</v>
      </c>
      <c r="AG1208" s="1"/>
      <c r="AH1208" s="1">
        <f>'Innlegging av opplysninger'!$C$11*SUM(X1208:AG1208)</f>
        <v>0</v>
      </c>
      <c r="AI1208" s="1">
        <f>'Innlegging av opplysninger'!$C$13*(((X1208+Z1208+AC1208+AE1208)*Data!M1208)+(Z1208+AE1208)*(1-Data!M1208)*1.8/12+Y1208+AD1208+AA1208+AB1208+AF1208+AG1208)</f>
        <v>0</v>
      </c>
      <c r="AJ1208" s="1">
        <f>'Innlegging av opplysninger'!$C$13*((X1208+Z1208+AC1208+AE1208)*(1-Data!M1208)-(Z1208+AE1208)*(1-Data!M1208)*1.8/12)</f>
        <v>0</v>
      </c>
      <c r="AK1208" s="83">
        <f t="shared" si="184"/>
        <v>0</v>
      </c>
      <c r="AL1208" s="83">
        <f t="shared" si="185"/>
        <v>0</v>
      </c>
      <c r="AM1208" s="83">
        <f t="shared" si="186"/>
        <v>0</v>
      </c>
    </row>
    <row r="1209" spans="1:39">
      <c r="A1209" t="str">
        <f t="shared" si="180"/>
        <v>3430Alle</v>
      </c>
      <c r="B1209" s="6" t="str">
        <f>Data!A1209</f>
        <v>3430</v>
      </c>
      <c r="C1209" s="7" t="str">
        <f>Data!B1209</f>
        <v>Os kommune</v>
      </c>
      <c r="D1209" s="7" t="str">
        <f>Data!C1209</f>
        <v>Alle</v>
      </c>
      <c r="E1209" s="1">
        <f>Data!D1209</f>
        <v>172.976</v>
      </c>
      <c r="F1209" s="1">
        <f>Data!E1209+Data!F1209</f>
        <v>45289.841321917505</v>
      </c>
      <c r="G1209" s="1">
        <f>Data!G1209</f>
        <v>539.25215058736433</v>
      </c>
      <c r="H1209" s="1">
        <f t="shared" si="181"/>
        <v>85462424.645454556</v>
      </c>
      <c r="I1209" s="1">
        <f t="shared" si="182"/>
        <v>1017574.69090909</v>
      </c>
      <c r="J1209" s="1">
        <f t="shared" si="183"/>
        <v>10377599.920363637</v>
      </c>
      <c r="K1209" s="1">
        <f>'Innlegging av opplysninger'!$B$4*H1209</f>
        <v>11110115.203909094</v>
      </c>
      <c r="L1209" s="1"/>
      <c r="M1209" s="1">
        <f>'Innlegging av opplysninger'!$B$5*H1209</f>
        <v>11195577.628554547</v>
      </c>
      <c r="N1209" s="1">
        <f>'Innlegging av opplysninger'!$B$5*I1209</f>
        <v>133302.28450909079</v>
      </c>
      <c r="O1209" s="1">
        <f>'Innlegging av opplysninger'!$B$5*J1209</f>
        <v>1359465.5895676364</v>
      </c>
      <c r="P1209" s="1">
        <f>'Innlegging av opplysninger'!$B$5*K1209</f>
        <v>1455425.0917120914</v>
      </c>
      <c r="Q1209" s="1"/>
      <c r="R1209" s="1">
        <f>'Innlegging av opplysninger'!$C$11*SUM(H1209:Q1209)</f>
        <v>4640236.43208923</v>
      </c>
      <c r="S1209" s="1">
        <f>'Innlegging av opplysninger'!$C$13*(((H1209+J1209+M1209+O1209)*Data!H1209)+(J1209+O1209)*(1-Data!H1209)*1.8/12+I1209+N1209+K1209+L1209+P1209+Q1209)</f>
        <v>882132.18805125821</v>
      </c>
      <c r="T1209" s="1">
        <f>'Innlegging av opplysninger'!$C$13*((H1209+J1209+M1209+O1209)*(1-Data!H1209)-(J1209+O1209)*(1-Data!H1209)*1.8/12)</f>
        <v>5467665.0348076867</v>
      </c>
      <c r="U1209" s="1">
        <f>Data!I1209</f>
        <v>35.797700000000006</v>
      </c>
      <c r="V1209" s="1">
        <f>Data!J1209+Data!K1209</f>
        <v>48300.302277334376</v>
      </c>
      <c r="W1209" s="1">
        <f>Data!L1209</f>
        <v>585.5222542230365</v>
      </c>
      <c r="X1209" s="1">
        <f t="shared" si="187"/>
        <v>18862251.609090906</v>
      </c>
      <c r="Y1209" s="100">
        <f t="shared" si="188"/>
        <v>228658.36363636359</v>
      </c>
      <c r="Z1209" s="100">
        <f t="shared" si="189"/>
        <v>2730000.1260999991</v>
      </c>
      <c r="AA1209" s="100">
        <f>'Innlegging av opplysninger'!$B$4*X1209</f>
        <v>2452092.7091818177</v>
      </c>
      <c r="AB1209" s="1"/>
      <c r="AC1209" s="1">
        <f>'Innlegging av opplysninger'!$B$5*X1209</f>
        <v>2470954.9607909089</v>
      </c>
      <c r="AD1209" s="1">
        <f>'Innlegging av opplysninger'!$B$5*Y1209</f>
        <v>29954.24563636363</v>
      </c>
      <c r="AE1209" s="1">
        <f>'Innlegging av opplysninger'!$B$5*Z1209</f>
        <v>357630.01651909988</v>
      </c>
      <c r="AF1209" s="1">
        <f>'Innlegging av opplysninger'!$B$5*AA1209</f>
        <v>321224.14490281814</v>
      </c>
      <c r="AG1209" s="1"/>
      <c r="AH1209" s="1">
        <f>'Innlegging av opplysninger'!$C$11*SUM(X1209:AG1209)</f>
        <v>1043205.1146826146</v>
      </c>
      <c r="AI1209" s="1">
        <f>'Innlegging av opplysninger'!$C$13*(((X1209+Z1209+AC1209+AE1209)*Data!M1209)+(Z1209+AE1209)*(1-Data!M1209)*1.8/12+Y1209+AD1209+AA1209+AB1209+AF1209+AG1209)</f>
        <v>220068.66916599957</v>
      </c>
      <c r="AJ1209" s="1">
        <f>'Innlegging av opplysninger'!$C$13*((X1209+Z1209+AC1209+AE1209)*(1-Data!M1209)-(Z1209+AE1209)*(1-Data!M1209)*1.8/12)</f>
        <v>1207475.1719786308</v>
      </c>
      <c r="AK1209" s="83">
        <f t="shared" si="184"/>
        <v>5683000</v>
      </c>
      <c r="AL1209" s="83">
        <f t="shared" si="185"/>
        <v>1102000</v>
      </c>
      <c r="AM1209" s="83">
        <f t="shared" si="186"/>
        <v>6675000</v>
      </c>
    </row>
    <row r="1210" spans="1:39">
      <c r="A1210" t="str">
        <f t="shared" si="180"/>
        <v>3430Administrasjon</v>
      </c>
      <c r="B1210" s="6" t="str">
        <f>Data!A1210</f>
        <v>3430</v>
      </c>
      <c r="C1210" s="7" t="str">
        <f>Data!B1210</f>
        <v>Os kommune</v>
      </c>
      <c r="D1210" s="7" t="str">
        <f>Data!C1210</f>
        <v>Administrasjon</v>
      </c>
      <c r="E1210" s="1">
        <f>Data!D1210</f>
        <v>16.511499999999998</v>
      </c>
      <c r="F1210" s="1">
        <f>Data!E1210+Data!F1210</f>
        <v>42336.022973886902</v>
      </c>
      <c r="G1210" s="1">
        <f>Data!G1210</f>
        <v>0</v>
      </c>
      <c r="H1210" s="1">
        <f t="shared" si="181"/>
        <v>7625795.3818181837</v>
      </c>
      <c r="I1210" s="1">
        <f t="shared" si="182"/>
        <v>0</v>
      </c>
      <c r="J1210" s="1">
        <f t="shared" si="183"/>
        <v>915095.44581818196</v>
      </c>
      <c r="K1210" s="1">
        <f>'Innlegging av opplysninger'!$B$4*H1210</f>
        <v>991353.39963636396</v>
      </c>
      <c r="L1210" s="1"/>
      <c r="M1210" s="1">
        <f>'Innlegging av opplysninger'!$B$5*H1210</f>
        <v>998979.19501818216</v>
      </c>
      <c r="N1210" s="1">
        <f>'Innlegging av opplysninger'!$B$5*I1210</f>
        <v>0</v>
      </c>
      <c r="O1210" s="1">
        <f>'Innlegging av opplysninger'!$B$5*J1210</f>
        <v>119877.50340218184</v>
      </c>
      <c r="P1210" s="1">
        <f>'Innlegging av opplysninger'!$B$5*K1210</f>
        <v>129867.29535236368</v>
      </c>
      <c r="Q1210" s="1"/>
      <c r="R1210" s="1">
        <f>'Innlegging av opplysninger'!$C$11*SUM(H1210:Q1210)</f>
        <v>409676.79239972727</v>
      </c>
      <c r="S1210" s="1">
        <f>'Innlegging av opplysninger'!$C$13*(((H1210+J1210+M1210+O1210)*Data!H1210)+(J1210+O1210)*(1-Data!H1210)*1.8/12+I1210+N1210+K1210+L1210+P1210+Q1210)</f>
        <v>79307.556423536313</v>
      </c>
      <c r="T1210" s="1">
        <f>'Innlegging av opplysninger'!$C$13*((H1210+J1210+M1210+O1210)*(1-Data!H1210)-(J1210+O1210)*(1-Data!H1210)*1.8/12)</f>
        <v>481302.79107082728</v>
      </c>
      <c r="U1210" s="1">
        <f>Data!I1210</f>
        <v>12.667300000000001</v>
      </c>
      <c r="V1210" s="1">
        <f>Data!J1210+Data!K1210</f>
        <v>52328.668434999308</v>
      </c>
      <c r="W1210" s="1">
        <f>Data!L1210</f>
        <v>0</v>
      </c>
      <c r="X1210" s="1">
        <f t="shared" si="187"/>
        <v>7231232.0909090927</v>
      </c>
      <c r="Y1210" s="100">
        <f t="shared" si="188"/>
        <v>0</v>
      </c>
      <c r="Z1210" s="100">
        <f t="shared" si="189"/>
        <v>1034066.1890000001</v>
      </c>
      <c r="AA1210" s="100">
        <f>'Innlegging av opplysninger'!$B$4*X1210</f>
        <v>940060.17181818211</v>
      </c>
      <c r="AB1210" s="1"/>
      <c r="AC1210" s="1">
        <f>'Innlegging av opplysninger'!$B$5*X1210</f>
        <v>947291.40390909114</v>
      </c>
      <c r="AD1210" s="1">
        <f>'Innlegging av opplysninger'!$B$5*Y1210</f>
        <v>0</v>
      </c>
      <c r="AE1210" s="1">
        <f>'Innlegging av opplysninger'!$B$5*Z1210</f>
        <v>135462.67075900003</v>
      </c>
      <c r="AF1210" s="1">
        <f>'Innlegging av opplysninger'!$B$5*AA1210</f>
        <v>123147.88250818186</v>
      </c>
      <c r="AG1210" s="1"/>
      <c r="AH1210" s="1">
        <f>'Innlegging av opplysninger'!$C$11*SUM(X1210:AG1210)</f>
        <v>395627.89553833473</v>
      </c>
      <c r="AI1210" s="1">
        <f>'Innlegging av opplysninger'!$C$13*(((X1210+Z1210+AC1210+AE1210)*Data!M1210)+(Z1210+AE1210)*(1-Data!M1210)*1.8/12+Y1210+AD1210+AA1210+AB1210+AF1210+AG1210)</f>
        <v>102683.68073144931</v>
      </c>
      <c r="AJ1210" s="1">
        <f>'Innlegging av opplysninger'!$C$13*((X1210+Z1210+AC1210+AE1210)*(1-Data!M1210)-(Z1210+AE1210)*(1-Data!M1210)*1.8/12)</f>
        <v>438701.86053153506</v>
      </c>
      <c r="AK1210" s="83">
        <f t="shared" si="184"/>
        <v>805000</v>
      </c>
      <c r="AL1210" s="83">
        <f t="shared" si="185"/>
        <v>182000</v>
      </c>
      <c r="AM1210" s="83">
        <f t="shared" si="186"/>
        <v>920000</v>
      </c>
    </row>
    <row r="1211" spans="1:39">
      <c r="A1211" t="str">
        <f t="shared" si="180"/>
        <v>3430Undervisning</v>
      </c>
      <c r="B1211" s="6" t="str">
        <f>Data!A1211</f>
        <v>3430</v>
      </c>
      <c r="C1211" s="7" t="str">
        <f>Data!B1211</f>
        <v>Os kommune</v>
      </c>
      <c r="D1211" s="7" t="str">
        <f>Data!C1211</f>
        <v>Undervisning</v>
      </c>
      <c r="E1211" s="1">
        <f>Data!D1211</f>
        <v>30.923300000000005</v>
      </c>
      <c r="F1211" s="1">
        <f>Data!E1211+Data!F1211</f>
        <v>48295.894196285641</v>
      </c>
      <c r="G1211" s="1">
        <f>Data!G1211</f>
        <v>0</v>
      </c>
      <c r="H1211" s="1">
        <f t="shared" si="181"/>
        <v>16292382.818181816</v>
      </c>
      <c r="I1211" s="1">
        <f t="shared" si="182"/>
        <v>0</v>
      </c>
      <c r="J1211" s="1">
        <f t="shared" si="183"/>
        <v>1955085.938181818</v>
      </c>
      <c r="K1211" s="1">
        <f>'Innlegging av opplysninger'!$B$4*H1211</f>
        <v>2118009.7663636361</v>
      </c>
      <c r="L1211" s="1"/>
      <c r="M1211" s="1">
        <f>'Innlegging av opplysninger'!$B$5*H1211</f>
        <v>2134302.1491818181</v>
      </c>
      <c r="N1211" s="1">
        <f>'Innlegging av opplysninger'!$B$5*I1211</f>
        <v>0</v>
      </c>
      <c r="O1211" s="1">
        <f>'Innlegging av opplysninger'!$B$5*J1211</f>
        <v>256116.25790181817</v>
      </c>
      <c r="P1211" s="1">
        <f>'Innlegging av opplysninger'!$B$5*K1211</f>
        <v>277459.27939363633</v>
      </c>
      <c r="Q1211" s="1"/>
      <c r="R1211" s="1">
        <f>'Innlegging av opplysninger'!$C$11*SUM(H1211:Q1211)</f>
        <v>875267.53594977246</v>
      </c>
      <c r="S1211" s="1">
        <f>'Innlegging av opplysninger'!$C$13*(((H1211+J1211+M1211+O1211)*Data!H1211)+(J1211+O1211)*(1-Data!H1211)*1.8/12+I1211+N1211+K1211+L1211+P1211+Q1211)</f>
        <v>160342.24263118685</v>
      </c>
      <c r="T1211" s="1">
        <f>'Innlegging av opplysninger'!$C$13*((H1211+J1211+M1211+O1211)*(1-Data!H1211)-(J1211+O1211)*(1-Data!H1211)*1.8/12)</f>
        <v>1037392.2802474492</v>
      </c>
      <c r="U1211" s="1">
        <f>Data!I1211</f>
        <v>4.806</v>
      </c>
      <c r="V1211" s="1">
        <f>Data!J1211+Data!K1211</f>
        <v>45723.312872797891</v>
      </c>
      <c r="W1211" s="1">
        <f>Data!L1211</f>
        <v>0</v>
      </c>
      <c r="X1211" s="1">
        <f t="shared" si="187"/>
        <v>2397231.7272727271</v>
      </c>
      <c r="Y1211" s="100">
        <f t="shared" si="188"/>
        <v>0</v>
      </c>
      <c r="Z1211" s="100">
        <f t="shared" si="189"/>
        <v>342804.13699999993</v>
      </c>
      <c r="AA1211" s="100">
        <f>'Innlegging av opplysninger'!$B$4*X1211</f>
        <v>311640.12454545451</v>
      </c>
      <c r="AB1211" s="1"/>
      <c r="AC1211" s="1">
        <f>'Innlegging av opplysninger'!$B$5*X1211</f>
        <v>314037.35627272725</v>
      </c>
      <c r="AD1211" s="1">
        <f>'Innlegging av opplysninger'!$B$5*Y1211</f>
        <v>0</v>
      </c>
      <c r="AE1211" s="1">
        <f>'Innlegging av opplysninger'!$B$5*Z1211</f>
        <v>44907.341946999994</v>
      </c>
      <c r="AF1211" s="1">
        <f>'Innlegging av opplysninger'!$B$5*AA1211</f>
        <v>40824.856315454541</v>
      </c>
      <c r="AG1211" s="1"/>
      <c r="AH1211" s="1">
        <f>'Innlegging av opplysninger'!$C$11*SUM(X1211:AG1211)</f>
        <v>131154.9306474278</v>
      </c>
      <c r="AI1211" s="1">
        <f>'Innlegging av opplysninger'!$C$13*(((X1211+Z1211+AC1211+AE1211)*Data!M1211)+(Z1211+AE1211)*(1-Data!M1211)*1.8/12+Y1211+AD1211+AA1211+AB1211+AF1211+AG1211)</f>
        <v>21352.328540553866</v>
      </c>
      <c r="AJ1211" s="1">
        <f>'Innlegging av opplysninger'!$C$13*((X1211+Z1211+AC1211+AE1211)*(1-Data!M1211)-(Z1211+AE1211)*(1-Data!M1211)*1.8/12)</f>
        <v>158122.83971382101</v>
      </c>
      <c r="AK1211" s="83">
        <f t="shared" si="184"/>
        <v>1006000</v>
      </c>
      <c r="AL1211" s="83">
        <f t="shared" si="185"/>
        <v>182000</v>
      </c>
      <c r="AM1211" s="83">
        <f t="shared" si="186"/>
        <v>1196000</v>
      </c>
    </row>
    <row r="1212" spans="1:39">
      <c r="A1212" t="str">
        <f t="shared" si="180"/>
        <v>3430Barnehager</v>
      </c>
      <c r="B1212" s="6" t="str">
        <f>Data!A1212</f>
        <v>3430</v>
      </c>
      <c r="C1212" s="7" t="str">
        <f>Data!B1212</f>
        <v>Os kommune</v>
      </c>
      <c r="D1212" s="7" t="str">
        <f>Data!C1212</f>
        <v>Barnehager</v>
      </c>
      <c r="E1212" s="1">
        <f>Data!D1212</f>
        <v>22.929200000000002</v>
      </c>
      <c r="F1212" s="1">
        <f>Data!E1212+Data!F1212</f>
        <v>41886.094550471302</v>
      </c>
      <c r="G1212" s="1">
        <f>Data!G1212</f>
        <v>0</v>
      </c>
      <c r="H1212" s="1">
        <f t="shared" si="181"/>
        <v>10477250.609090907</v>
      </c>
      <c r="I1212" s="1">
        <f t="shared" si="182"/>
        <v>0</v>
      </c>
      <c r="J1212" s="1">
        <f t="shared" si="183"/>
        <v>1257270.0730909088</v>
      </c>
      <c r="K1212" s="1">
        <f>'Innlegging av opplysninger'!$B$4*H1212</f>
        <v>1362042.5791818181</v>
      </c>
      <c r="L1212" s="1"/>
      <c r="M1212" s="1">
        <f>'Innlegging av opplysninger'!$B$5*H1212</f>
        <v>1372519.8297909088</v>
      </c>
      <c r="N1212" s="1">
        <f>'Innlegging av opplysninger'!$B$5*I1212</f>
        <v>0</v>
      </c>
      <c r="O1212" s="1">
        <f>'Innlegging av opplysninger'!$B$5*J1212</f>
        <v>164702.37957490905</v>
      </c>
      <c r="P1212" s="1">
        <f>'Innlegging av opplysninger'!$B$5*K1212</f>
        <v>178427.57787281816</v>
      </c>
      <c r="Q1212" s="1"/>
      <c r="R1212" s="1">
        <f>'Innlegging av opplysninger'!$C$11*SUM(H1212:Q1212)</f>
        <v>562864.09584688628</v>
      </c>
      <c r="S1212" s="1">
        <f>'Innlegging av opplysninger'!$C$13*(((H1212+J1212+M1212+O1212)*Data!H1212)+(J1212+O1212)*(1-Data!H1212)*1.8/12+I1212+N1212+K1212+L1212+P1212+Q1212)</f>
        <v>92146.667004645366</v>
      </c>
      <c r="T1212" s="1">
        <f>'Innlegging av opplysninger'!$C$13*((H1212+J1212+M1212+O1212)*(1-Data!H1212)-(J1212+O1212)*(1-Data!H1212)*1.8/12)</f>
        <v>678088.41152267274</v>
      </c>
      <c r="U1212" s="1">
        <f>Data!I1212</f>
        <v>0.81850000000000001</v>
      </c>
      <c r="V1212" s="1">
        <f>Data!J1212+Data!K1212</f>
        <v>47155.910201588275</v>
      </c>
      <c r="W1212" s="1">
        <f>Data!L1212</f>
        <v>0</v>
      </c>
      <c r="X1212" s="1">
        <f t="shared" si="187"/>
        <v>421059.40909090912</v>
      </c>
      <c r="Y1212" s="100">
        <f t="shared" si="188"/>
        <v>0</v>
      </c>
      <c r="Z1212" s="100">
        <f t="shared" si="189"/>
        <v>60211.495499999997</v>
      </c>
      <c r="AA1212" s="100">
        <f>'Innlegging av opplysninger'!$B$4*X1212</f>
        <v>54737.72318181819</v>
      </c>
      <c r="AB1212" s="1"/>
      <c r="AC1212" s="1">
        <f>'Innlegging av opplysninger'!$B$5*X1212</f>
        <v>55158.782590909097</v>
      </c>
      <c r="AD1212" s="1">
        <f>'Innlegging av opplysninger'!$B$5*Y1212</f>
        <v>0</v>
      </c>
      <c r="AE1212" s="1">
        <f>'Innlegging av opplysninger'!$B$5*Z1212</f>
        <v>7887.7059104999998</v>
      </c>
      <c r="AF1212" s="1">
        <f>'Innlegging av opplysninger'!$B$5*AA1212</f>
        <v>7170.6417368181828</v>
      </c>
      <c r="AG1212" s="1"/>
      <c r="AH1212" s="1">
        <f>'Innlegging av opplysninger'!$C$11*SUM(X1212:AG1212)</f>
        <v>23036.578804416269</v>
      </c>
      <c r="AI1212" s="1">
        <f>'Innlegging av opplysninger'!$C$13*(((X1212+Z1212+AC1212+AE1212)*Data!M1212)+(Z1212+AE1212)*(1-Data!M1212)*1.8/12+Y1212+AD1212+AA1212+AB1212+AF1212+AG1212)</f>
        <v>3750.4087467709915</v>
      </c>
      <c r="AJ1212" s="1">
        <f>'Innlegging av opplysninger'!$C$13*((X1212+Z1212+AC1212+AE1212)*(1-Data!M1212)-(Z1212+AE1212)*(1-Data!M1212)*1.8/12)</f>
        <v>27773.330669798648</v>
      </c>
      <c r="AK1212" s="83">
        <f t="shared" si="184"/>
        <v>586000</v>
      </c>
      <c r="AL1212" s="83">
        <f t="shared" si="185"/>
        <v>96000</v>
      </c>
      <c r="AM1212" s="83">
        <f t="shared" si="186"/>
        <v>706000</v>
      </c>
    </row>
    <row r="1213" spans="1:39">
      <c r="A1213" t="str">
        <f t="shared" si="180"/>
        <v>3430Helse/pleie/omsorg</v>
      </c>
      <c r="B1213" s="6" t="str">
        <f>Data!A1213</f>
        <v>3430</v>
      </c>
      <c r="C1213" s="7" t="str">
        <f>Data!B1213</f>
        <v>Os kommune</v>
      </c>
      <c r="D1213" s="7" t="str">
        <f>Data!C1213</f>
        <v>Helse/pleie/omsorg</v>
      </c>
      <c r="E1213" s="1">
        <f>Data!D1213</f>
        <v>90.962000000000018</v>
      </c>
      <c r="F1213" s="1">
        <f>Data!E1213+Data!F1213</f>
        <v>45266.571480398386</v>
      </c>
      <c r="G1213" s="1">
        <f>Data!G1213</f>
        <v>1025.4576636397614</v>
      </c>
      <c r="H1213" s="1">
        <f t="shared" si="181"/>
        <v>44918594.999999985</v>
      </c>
      <c r="I1213" s="1">
        <f t="shared" si="182"/>
        <v>1017574.6909090908</v>
      </c>
      <c r="J1213" s="1">
        <f t="shared" si="183"/>
        <v>5512340.3629090888</v>
      </c>
      <c r="K1213" s="1">
        <f>'Innlegging av opplysninger'!$B$4*H1213</f>
        <v>5839417.3499999987</v>
      </c>
      <c r="L1213" s="1"/>
      <c r="M1213" s="1">
        <f>'Innlegging av opplysninger'!$B$5*H1213</f>
        <v>5884335.9449999984</v>
      </c>
      <c r="N1213" s="1">
        <f>'Innlegging av opplysninger'!$B$5*I1213</f>
        <v>133302.28450909091</v>
      </c>
      <c r="O1213" s="1">
        <f>'Innlegging av opplysninger'!$B$5*J1213</f>
        <v>722116.58754109067</v>
      </c>
      <c r="P1213" s="1">
        <f>'Innlegging av opplysninger'!$B$5*K1213</f>
        <v>764963.67284999986</v>
      </c>
      <c r="Q1213" s="1"/>
      <c r="R1213" s="1">
        <f>'Innlegging av opplysninger'!$C$11*SUM(H1213:Q1213)</f>
        <v>2462120.5439612968</v>
      </c>
      <c r="S1213" s="1">
        <f>'Innlegging av opplysninger'!$C$13*(((H1213+J1213+M1213+O1213)*Data!H1213)+(J1213+O1213)*(1-Data!H1213)*1.8/12+I1213+N1213+K1213+L1213+P1213+Q1213)</f>
        <v>492412.87376882776</v>
      </c>
      <c r="T1213" s="1">
        <f>'Innlegging av opplysninger'!$C$13*((H1213+J1213+M1213+O1213)*(1-Data!H1213)-(J1213+O1213)*(1-Data!H1213)*1.8/12)</f>
        <v>2876804.7127045258</v>
      </c>
      <c r="U1213" s="1">
        <f>Data!I1213</f>
        <v>14.325900000000001</v>
      </c>
      <c r="V1213" s="1">
        <f>Data!J1213+Data!K1213</f>
        <v>45802.991551432482</v>
      </c>
      <c r="W1213" s="1">
        <f>Data!L1213</f>
        <v>1463.1087750158802</v>
      </c>
      <c r="X1213" s="1">
        <f t="shared" si="187"/>
        <v>7158208.1090909075</v>
      </c>
      <c r="Y1213" s="100">
        <f t="shared" si="188"/>
        <v>228658.36363636362</v>
      </c>
      <c r="Z1213" s="100">
        <f t="shared" si="189"/>
        <v>1056321.9055999997</v>
      </c>
      <c r="AA1213" s="100">
        <f>'Innlegging av opplysninger'!$B$4*X1213</f>
        <v>930567.05418181804</v>
      </c>
      <c r="AB1213" s="1"/>
      <c r="AC1213" s="1">
        <f>'Innlegging av opplysninger'!$B$5*X1213</f>
        <v>937725.26229090896</v>
      </c>
      <c r="AD1213" s="1">
        <f>'Innlegging av opplysninger'!$B$5*Y1213</f>
        <v>29954.245636363634</v>
      </c>
      <c r="AE1213" s="1">
        <f>'Innlegging av opplysninger'!$B$5*Z1213</f>
        <v>138378.16963359996</v>
      </c>
      <c r="AF1213" s="1">
        <f>'Innlegging av opplysninger'!$B$5*AA1213</f>
        <v>121904.28409781816</v>
      </c>
      <c r="AG1213" s="1"/>
      <c r="AH1213" s="1">
        <f>'Innlegging av opplysninger'!$C$11*SUM(X1213:AG1213)</f>
        <v>402865.26097837568</v>
      </c>
      <c r="AI1213" s="1">
        <f>'Innlegging av opplysninger'!$C$13*(((X1213+Z1213+AC1213+AE1213)*Data!M1213)+(Z1213+AE1213)*(1-Data!M1213)*1.8/12+Y1213+AD1213+AA1213+AB1213+AF1213+AG1213)</f>
        <v>77495.02585954497</v>
      </c>
      <c r="AJ1213" s="1">
        <f>'Innlegging av opplysninger'!$C$13*((X1213+Z1213+AC1213+AE1213)*(1-Data!M1213)-(Z1213+AE1213)*(1-Data!M1213)*1.8/12)</f>
        <v>473794.27863717952</v>
      </c>
      <c r="AK1213" s="83">
        <f t="shared" si="184"/>
        <v>2865000</v>
      </c>
      <c r="AL1213" s="83">
        <f t="shared" si="185"/>
        <v>570000</v>
      </c>
      <c r="AM1213" s="83">
        <f t="shared" si="186"/>
        <v>3351000</v>
      </c>
    </row>
    <row r="1214" spans="1:39">
      <c r="A1214" t="str">
        <f t="shared" si="180"/>
        <v>3430Samferdsel og teknikk</v>
      </c>
      <c r="B1214" s="6" t="str">
        <f>Data!A1214</f>
        <v>3430</v>
      </c>
      <c r="C1214" s="7" t="str">
        <f>Data!B1214</f>
        <v>Os kommune</v>
      </c>
      <c r="D1214" s="7" t="str">
        <f>Data!C1214</f>
        <v>Samferdsel og teknikk</v>
      </c>
      <c r="E1214" s="1">
        <f>Data!D1214</f>
        <v>2.15</v>
      </c>
      <c r="F1214" s="1">
        <f>Data!E1214+Data!F1214</f>
        <v>0</v>
      </c>
      <c r="G1214" s="1">
        <f>Data!G1214</f>
        <v>0</v>
      </c>
      <c r="H1214" s="1">
        <f t="shared" si="181"/>
        <v>0</v>
      </c>
      <c r="I1214" s="1">
        <f t="shared" si="182"/>
        <v>0</v>
      </c>
      <c r="J1214" s="1">
        <f t="shared" si="183"/>
        <v>0</v>
      </c>
      <c r="K1214" s="1">
        <f>'Innlegging av opplysninger'!$B$4*H1214</f>
        <v>0</v>
      </c>
      <c r="L1214" s="1"/>
      <c r="M1214" s="1">
        <f>'Innlegging av opplysninger'!$B$5*H1214</f>
        <v>0</v>
      </c>
      <c r="N1214" s="1">
        <f>'Innlegging av opplysninger'!$B$5*I1214</f>
        <v>0</v>
      </c>
      <c r="O1214" s="1">
        <f>'Innlegging av opplysninger'!$B$5*J1214</f>
        <v>0</v>
      </c>
      <c r="P1214" s="1">
        <f>'Innlegging av opplysninger'!$B$5*K1214</f>
        <v>0</v>
      </c>
      <c r="Q1214" s="1"/>
      <c r="R1214" s="1">
        <f>'Innlegging av opplysninger'!$C$11*SUM(H1214:Q1214)</f>
        <v>0</v>
      </c>
      <c r="S1214" s="1">
        <f>'Innlegging av opplysninger'!$C$13*(((H1214+J1214+M1214+O1214)*Data!H1214)+(J1214+O1214)*(1-Data!H1214)*1.8/12+I1214+N1214+K1214+L1214+P1214+Q1214)</f>
        <v>0</v>
      </c>
      <c r="T1214" s="1">
        <f>'Innlegging av opplysninger'!$C$13*((H1214+J1214+M1214+O1214)*(1-Data!H1214)-(J1214+O1214)*(1-Data!H1214)*1.8/12)</f>
        <v>0</v>
      </c>
      <c r="U1214" s="1">
        <f>Data!I1214</f>
        <v>0</v>
      </c>
      <c r="V1214" s="1">
        <f>Data!J1214+Data!K1214</f>
        <v>0</v>
      </c>
      <c r="W1214" s="1">
        <f>Data!L1214</f>
        <v>0</v>
      </c>
      <c r="X1214" s="1">
        <f t="shared" si="187"/>
        <v>0</v>
      </c>
      <c r="Y1214" s="100">
        <f t="shared" si="188"/>
        <v>0</v>
      </c>
      <c r="Z1214" s="100">
        <f t="shared" si="189"/>
        <v>0</v>
      </c>
      <c r="AA1214" s="100">
        <f>'Innlegging av opplysninger'!$B$4*X1214</f>
        <v>0</v>
      </c>
      <c r="AB1214" s="1"/>
      <c r="AC1214" s="1">
        <f>'Innlegging av opplysninger'!$B$5*X1214</f>
        <v>0</v>
      </c>
      <c r="AD1214" s="1">
        <f>'Innlegging av opplysninger'!$B$5*Y1214</f>
        <v>0</v>
      </c>
      <c r="AE1214" s="1">
        <f>'Innlegging av opplysninger'!$B$5*Z1214</f>
        <v>0</v>
      </c>
      <c r="AF1214" s="1">
        <f>'Innlegging av opplysninger'!$B$5*AA1214</f>
        <v>0</v>
      </c>
      <c r="AG1214" s="1"/>
      <c r="AH1214" s="1">
        <f>'Innlegging av opplysninger'!$C$11*SUM(X1214:AG1214)</f>
        <v>0</v>
      </c>
      <c r="AI1214" s="1">
        <f>'Innlegging av opplysninger'!$C$13*(((X1214+Z1214+AC1214+AE1214)*Data!M1214)+(Z1214+AE1214)*(1-Data!M1214)*1.8/12+Y1214+AD1214+AA1214+AB1214+AF1214+AG1214)</f>
        <v>0</v>
      </c>
      <c r="AJ1214" s="1">
        <f>'Innlegging av opplysninger'!$C$13*((X1214+Z1214+AC1214+AE1214)*(1-Data!M1214)-(Z1214+AE1214)*(1-Data!M1214)*1.8/12)</f>
        <v>0</v>
      </c>
      <c r="AK1214" s="83">
        <f t="shared" si="184"/>
        <v>0</v>
      </c>
      <c r="AL1214" s="83">
        <f t="shared" si="185"/>
        <v>0</v>
      </c>
      <c r="AM1214" s="83">
        <f t="shared" si="186"/>
        <v>0</v>
      </c>
    </row>
    <row r="1215" spans="1:39">
      <c r="A1215" t="str">
        <f t="shared" si="180"/>
        <v>3430Annet</v>
      </c>
      <c r="B1215" s="6" t="str">
        <f>Data!A1215</f>
        <v>3430</v>
      </c>
      <c r="C1215" s="7" t="str">
        <f>Data!B1215</f>
        <v>Os kommune</v>
      </c>
      <c r="D1215" s="7" t="str">
        <f>Data!C1215</f>
        <v>Annet</v>
      </c>
      <c r="E1215" s="1">
        <f>Data!D1215</f>
        <v>9.5</v>
      </c>
      <c r="F1215" s="1">
        <f>Data!E1215+Data!F1215</f>
        <v>47071.543157894732</v>
      </c>
      <c r="G1215" s="1">
        <f>Data!G1215</f>
        <v>0</v>
      </c>
      <c r="H1215" s="1">
        <f t="shared" si="181"/>
        <v>4878323.5636363626</v>
      </c>
      <c r="I1215" s="1">
        <f t="shared" si="182"/>
        <v>0</v>
      </c>
      <c r="J1215" s="1">
        <f t="shared" si="183"/>
        <v>585398.82763636345</v>
      </c>
      <c r="K1215" s="1">
        <f>'Innlegging av opplysninger'!$B$4*H1215</f>
        <v>634182.06327272719</v>
      </c>
      <c r="L1215" s="1"/>
      <c r="M1215" s="1">
        <f>'Innlegging av opplysninger'!$B$5*H1215</f>
        <v>639060.38683636347</v>
      </c>
      <c r="N1215" s="1">
        <f>'Innlegging av opplysninger'!$B$5*I1215</f>
        <v>0</v>
      </c>
      <c r="O1215" s="1">
        <f>'Innlegging av opplysninger'!$B$5*J1215</f>
        <v>76687.246420363619</v>
      </c>
      <c r="P1215" s="1">
        <f>'Innlegging av opplysninger'!$B$5*K1215</f>
        <v>83077.850288727263</v>
      </c>
      <c r="Q1215" s="1"/>
      <c r="R1215" s="1">
        <f>'Innlegging av opplysninger'!$C$11*SUM(H1215:Q1215)</f>
        <v>262075.73764745449</v>
      </c>
      <c r="S1215" s="1">
        <f>'Innlegging av opplysninger'!$C$13*(((H1215+J1215+M1215+O1215)*Data!H1215)+(J1215+O1215)*(1-Data!H1215)*1.8/12+I1215+N1215+K1215+L1215+P1215+Q1215)</f>
        <v>43165.161080030834</v>
      </c>
      <c r="T1215" s="1">
        <f>'Innlegging av opplysninger'!$C$13*((H1215+J1215+M1215+O1215)*(1-Data!H1215)-(J1215+O1215)*(1-Data!H1215)*1.8/12)</f>
        <v>315464.7957006963</v>
      </c>
      <c r="U1215" s="1">
        <f>Data!I1215</f>
        <v>0.875</v>
      </c>
      <c r="V1215" s="1">
        <f>Data!J1215+Data!K1215</f>
        <v>54117</v>
      </c>
      <c r="W1215" s="1">
        <f>Data!L1215</f>
        <v>0</v>
      </c>
      <c r="X1215" s="1">
        <f t="shared" si="187"/>
        <v>516571.36363636365</v>
      </c>
      <c r="Y1215" s="100">
        <f t="shared" si="188"/>
        <v>0</v>
      </c>
      <c r="Z1215" s="100">
        <f t="shared" si="189"/>
        <v>73869.705000000002</v>
      </c>
      <c r="AA1215" s="100">
        <f>'Innlegging av opplysninger'!$B$4*X1215</f>
        <v>67154.277272727282</v>
      </c>
      <c r="AB1215" s="1"/>
      <c r="AC1215" s="1">
        <f>'Innlegging av opplysninger'!$B$5*X1215</f>
        <v>67670.848636363648</v>
      </c>
      <c r="AD1215" s="1">
        <f>'Innlegging av opplysninger'!$B$5*Y1215</f>
        <v>0</v>
      </c>
      <c r="AE1215" s="1">
        <f>'Innlegging av opplysninger'!$B$5*Z1215</f>
        <v>9676.9313550000006</v>
      </c>
      <c r="AF1215" s="1">
        <f>'Innlegging av opplysninger'!$B$5*AA1215</f>
        <v>8797.2103227272746</v>
      </c>
      <c r="AG1215" s="1"/>
      <c r="AH1215" s="1">
        <f>'Innlegging av opplysninger'!$C$11*SUM(X1215:AG1215)</f>
        <v>28262.132776480907</v>
      </c>
      <c r="AI1215" s="1">
        <f>'Innlegging av opplysninger'!$C$13*(((X1215+Z1215+AC1215+AE1215)*Data!M1215)+(Z1215+AE1215)*(1-Data!M1215)*1.8/12+Y1215+AD1215+AA1215+AB1215+AF1215+AG1215)</f>
        <v>4601.1411185326369</v>
      </c>
      <c r="AJ1215" s="1">
        <f>'Innlegging av opplysninger'!$C$13*((X1215+Z1215+AC1215+AE1215)*(1-Data!M1215)-(Z1215+AE1215)*(1-Data!M1215)*1.8/12)</f>
        <v>34073.356365072817</v>
      </c>
      <c r="AK1215" s="83">
        <f t="shared" si="184"/>
        <v>290000</v>
      </c>
      <c r="AL1215" s="83">
        <f t="shared" si="185"/>
        <v>48000</v>
      </c>
      <c r="AM1215" s="83">
        <f t="shared" si="186"/>
        <v>350000</v>
      </c>
    </row>
    <row r="1216" spans="1:39">
      <c r="A1216" t="str">
        <f t="shared" si="180"/>
        <v>3431Alle</v>
      </c>
      <c r="B1216" s="6" t="str">
        <f>Data!A1216</f>
        <v>3431</v>
      </c>
      <c r="C1216" s="7" t="str">
        <f>Data!B1216</f>
        <v>Dovre kommune</v>
      </c>
      <c r="D1216" s="7" t="str">
        <f>Data!C1216</f>
        <v>Alle</v>
      </c>
      <c r="E1216" s="1">
        <f>Data!D1216</f>
        <v>208.82240000000016</v>
      </c>
      <c r="F1216" s="1">
        <f>Data!E1216+Data!F1216</f>
        <v>46979.234958669753</v>
      </c>
      <c r="G1216" s="1">
        <f>Data!G1216</f>
        <v>448.28423579079612</v>
      </c>
      <c r="H1216" s="1">
        <f t="shared" si="181"/>
        <v>107021635.57345445</v>
      </c>
      <c r="I1216" s="1">
        <f t="shared" si="182"/>
        <v>1021219.5272727272</v>
      </c>
      <c r="J1216" s="1">
        <f t="shared" si="183"/>
        <v>12965142.612087261</v>
      </c>
      <c r="K1216" s="1">
        <f>'Innlegging av opplysninger'!$B$4*H1216</f>
        <v>13912812.62454908</v>
      </c>
      <c r="L1216" s="1"/>
      <c r="M1216" s="1">
        <f>'Innlegging av opplysninger'!$B$5*H1216</f>
        <v>14019834.260122534</v>
      </c>
      <c r="N1216" s="1">
        <f>'Innlegging av opplysninger'!$B$5*I1216</f>
        <v>133779.75807272727</v>
      </c>
      <c r="O1216" s="1">
        <f>'Innlegging av opplysninger'!$B$5*J1216</f>
        <v>1698433.6821834312</v>
      </c>
      <c r="P1216" s="1">
        <f>'Innlegging av opplysninger'!$B$5*K1216</f>
        <v>1822578.4538159296</v>
      </c>
      <c r="Q1216" s="1"/>
      <c r="R1216" s="1">
        <f>'Innlegging av opplysninger'!$C$11*SUM(H1216:Q1216)</f>
        <v>5798626.5866792109</v>
      </c>
      <c r="S1216" s="1">
        <f>'Innlegging av opplysninger'!$C$13*(((H1216+J1216+M1216+O1216)*Data!H1216)+(J1216+O1216)*(1-Data!H1216)*1.8/12+I1216+N1216+K1216+L1216+P1216+Q1216)</f>
        <v>1095737.628774574</v>
      </c>
      <c r="T1216" s="1">
        <f>'Innlegging av opplysninger'!$C$13*((H1216+J1216+M1216+O1216)*(1-Data!H1216)-(J1216+O1216)*(1-Data!H1216)*1.8/12)</f>
        <v>6839225.0687864507</v>
      </c>
      <c r="U1216" s="1">
        <f>Data!I1216</f>
        <v>29.872100000000003</v>
      </c>
      <c r="V1216" s="1">
        <f>Data!J1216+Data!K1216</f>
        <v>49808.525589094832</v>
      </c>
      <c r="W1216" s="1">
        <f>Data!L1216</f>
        <v>482.6349670763019</v>
      </c>
      <c r="X1216" s="1">
        <f t="shared" si="187"/>
        <v>16231475.533636359</v>
      </c>
      <c r="Y1216" s="100">
        <f t="shared" si="188"/>
        <v>157279.85454545452</v>
      </c>
      <c r="Z1216" s="100">
        <f t="shared" si="189"/>
        <v>2343592.0205099992</v>
      </c>
      <c r="AA1216" s="100">
        <f>'Innlegging av opplysninger'!$B$4*X1216</f>
        <v>2110091.8193727266</v>
      </c>
      <c r="AB1216" s="1"/>
      <c r="AC1216" s="1">
        <f>'Innlegging av opplysninger'!$B$5*X1216</f>
        <v>2126323.2949063634</v>
      </c>
      <c r="AD1216" s="1">
        <f>'Innlegging av opplysninger'!$B$5*Y1216</f>
        <v>20603.660945454543</v>
      </c>
      <c r="AE1216" s="1">
        <f>'Innlegging av opplysninger'!$B$5*Z1216</f>
        <v>307010.55468680989</v>
      </c>
      <c r="AF1216" s="1">
        <f>'Innlegging av opplysninger'!$B$5*AA1216</f>
        <v>276422.02833782719</v>
      </c>
      <c r="AG1216" s="1"/>
      <c r="AH1216" s="1">
        <f>'Innlegging av opplysninger'!$C$11*SUM(X1216:AG1216)</f>
        <v>895766.35314375802</v>
      </c>
      <c r="AI1216" s="1">
        <f>'Innlegging av opplysninger'!$C$13*(((X1216+Z1216+AC1216+AE1216)*Data!M1216)+(Z1216+AE1216)*(1-Data!M1216)*1.8/12+Y1216+AD1216+AA1216+AB1216+AF1216+AG1216)</f>
        <v>192484.62006386856</v>
      </c>
      <c r="AJ1216" s="1">
        <f>'Innlegging av opplysninger'!$C$13*((X1216+Z1216+AC1216+AE1216)*(1-Data!M1216)-(Z1216+AE1216)*(1-Data!M1216)*1.8/12)</f>
        <v>1033300.9158170631</v>
      </c>
      <c r="AK1216" s="83">
        <f t="shared" si="184"/>
        <v>6694000</v>
      </c>
      <c r="AL1216" s="83">
        <f t="shared" si="185"/>
        <v>1288000</v>
      </c>
      <c r="AM1216" s="83">
        <f t="shared" si="186"/>
        <v>7873000</v>
      </c>
    </row>
    <row r="1217" spans="1:39">
      <c r="A1217" t="str">
        <f t="shared" si="180"/>
        <v>3431Administrasjon</v>
      </c>
      <c r="B1217" s="6" t="str">
        <f>Data!A1217</f>
        <v>3431</v>
      </c>
      <c r="C1217" s="7" t="str">
        <f>Data!B1217</f>
        <v>Dovre kommune</v>
      </c>
      <c r="D1217" s="7" t="str">
        <f>Data!C1217</f>
        <v>Administrasjon</v>
      </c>
      <c r="E1217" s="1">
        <f>Data!D1217</f>
        <v>8.17</v>
      </c>
      <c r="F1217" s="1">
        <f>Data!E1217+Data!F1217</f>
        <v>46968.31905344758</v>
      </c>
      <c r="G1217" s="1">
        <f>Data!G1217</f>
        <v>0</v>
      </c>
      <c r="H1217" s="1">
        <f t="shared" si="181"/>
        <v>4186158.1818181826</v>
      </c>
      <c r="I1217" s="1">
        <f t="shared" si="182"/>
        <v>0</v>
      </c>
      <c r="J1217" s="1">
        <f t="shared" si="183"/>
        <v>502338.98181818187</v>
      </c>
      <c r="K1217" s="1">
        <f>'Innlegging av opplysninger'!$B$4*H1217</f>
        <v>544200.56363636372</v>
      </c>
      <c r="L1217" s="1"/>
      <c r="M1217" s="1">
        <f>'Innlegging av opplysninger'!$B$5*H1217</f>
        <v>548386.72181818192</v>
      </c>
      <c r="N1217" s="1">
        <f>'Innlegging av opplysninger'!$B$5*I1217</f>
        <v>0</v>
      </c>
      <c r="O1217" s="1">
        <f>'Innlegging av opplysninger'!$B$5*J1217</f>
        <v>65806.406618181834</v>
      </c>
      <c r="P1217" s="1">
        <f>'Innlegging av opplysninger'!$B$5*K1217</f>
        <v>71290.273836363645</v>
      </c>
      <c r="Q1217" s="1"/>
      <c r="R1217" s="1">
        <f>'Innlegging av opplysninger'!$C$11*SUM(H1217:Q1217)</f>
        <v>224890.88292272727</v>
      </c>
      <c r="S1217" s="1">
        <f>'Innlegging av opplysninger'!$C$13*(((H1217+J1217+M1217+O1217)*Data!H1217)+(J1217+O1217)*(1-Data!H1217)*1.8/12+I1217+N1217+K1217+L1217+P1217+Q1217)</f>
        <v>44552.433283941828</v>
      </c>
      <c r="T1217" s="1">
        <f>'Innlegging av opplysninger'!$C$13*((H1217+J1217+M1217+O1217)*(1-Data!H1217)-(J1217+O1217)*(1-Data!H1217)*1.8/12)</f>
        <v>263192.98545242182</v>
      </c>
      <c r="U1217" s="1">
        <f>Data!I1217</f>
        <v>6.01</v>
      </c>
      <c r="V1217" s="1">
        <f>Data!J1217+Data!K1217</f>
        <v>56380.019412090973</v>
      </c>
      <c r="W1217" s="1">
        <f>Data!L1217</f>
        <v>33.918469217970049</v>
      </c>
      <c r="X1217" s="1">
        <f t="shared" si="187"/>
        <v>3696479.0909090913</v>
      </c>
      <c r="Y1217" s="100">
        <f t="shared" si="188"/>
        <v>2223.8181818181815</v>
      </c>
      <c r="Z1217" s="100">
        <f t="shared" si="189"/>
        <v>528914.51600000006</v>
      </c>
      <c r="AA1217" s="100">
        <f>'Innlegging av opplysninger'!$B$4*X1217</f>
        <v>480542.28181818186</v>
      </c>
      <c r="AB1217" s="1"/>
      <c r="AC1217" s="1">
        <f>'Innlegging av opplysninger'!$B$5*X1217</f>
        <v>484238.76090909098</v>
      </c>
      <c r="AD1217" s="1">
        <f>'Innlegging av opplysninger'!$B$5*Y1217</f>
        <v>291.32018181818177</v>
      </c>
      <c r="AE1217" s="1">
        <f>'Innlegging av opplysninger'!$B$5*Z1217</f>
        <v>69287.801596000005</v>
      </c>
      <c r="AF1217" s="1">
        <f>'Innlegging av opplysninger'!$B$5*AA1217</f>
        <v>62951.038918181825</v>
      </c>
      <c r="AG1217" s="1"/>
      <c r="AH1217" s="1">
        <f>'Innlegging av opplysninger'!$C$11*SUM(X1217:AG1217)</f>
        <v>202347.28788353893</v>
      </c>
      <c r="AI1217" s="1">
        <f>'Innlegging av opplysninger'!$C$13*(((X1217+Z1217+AC1217+AE1217)*Data!M1217)+(Z1217+AE1217)*(1-Data!M1217)*1.8/12+Y1217+AD1217+AA1217+AB1217+AF1217+AG1217)</f>
        <v>65462.475334673603</v>
      </c>
      <c r="AJ1217" s="1">
        <f>'Innlegging av opplysninger'!$C$13*((X1217+Z1217+AC1217+AE1217)*(1-Data!M1217)-(Z1217+AE1217)*(1-Data!M1217)*1.8/12)</f>
        <v>211433.81334806388</v>
      </c>
      <c r="AK1217" s="83">
        <f t="shared" si="184"/>
        <v>427000</v>
      </c>
      <c r="AL1217" s="83">
        <f t="shared" si="185"/>
        <v>110000</v>
      </c>
      <c r="AM1217" s="83">
        <f t="shared" si="186"/>
        <v>475000</v>
      </c>
    </row>
    <row r="1218" spans="1:39">
      <c r="A1218" t="str">
        <f t="shared" si="180"/>
        <v>3431Undervisning</v>
      </c>
      <c r="B1218" s="6" t="str">
        <f>Data!A1218</f>
        <v>3431</v>
      </c>
      <c r="C1218" s="7" t="str">
        <f>Data!B1218</f>
        <v>Dovre kommune</v>
      </c>
      <c r="D1218" s="7" t="str">
        <f>Data!C1218</f>
        <v>Undervisning</v>
      </c>
      <c r="E1218" s="1">
        <f>Data!D1218</f>
        <v>40.741300000000003</v>
      </c>
      <c r="F1218" s="1">
        <f>Data!E1218+Data!F1218</f>
        <v>50618.195444589808</v>
      </c>
      <c r="G1218" s="1">
        <f>Data!G1218</f>
        <v>4.3039863725507033</v>
      </c>
      <c r="H1218" s="1">
        <f t="shared" si="181"/>
        <v>22497284.575272728</v>
      </c>
      <c r="I1218" s="1">
        <f t="shared" si="182"/>
        <v>1912.9090909090908</v>
      </c>
      <c r="J1218" s="1">
        <f t="shared" si="183"/>
        <v>2699903.6981236367</v>
      </c>
      <c r="K1218" s="1">
        <f>'Innlegging av opplysninger'!$B$4*H1218</f>
        <v>2924646.9947854546</v>
      </c>
      <c r="L1218" s="1"/>
      <c r="M1218" s="1">
        <f>'Innlegging av opplysninger'!$B$5*H1218</f>
        <v>2947144.2793607274</v>
      </c>
      <c r="N1218" s="1">
        <f>'Innlegging av opplysninger'!$B$5*I1218</f>
        <v>250.59109090909089</v>
      </c>
      <c r="O1218" s="1">
        <f>'Innlegging av opplysninger'!$B$5*J1218</f>
        <v>353687.38445419644</v>
      </c>
      <c r="P1218" s="1">
        <f>'Innlegging av opplysninger'!$B$5*K1218</f>
        <v>383128.75631689455</v>
      </c>
      <c r="Q1218" s="1"/>
      <c r="R1218" s="1">
        <f>'Innlegging av opplysninger'!$C$11*SUM(H1218:Q1218)</f>
        <v>1208702.4491628273</v>
      </c>
      <c r="S1218" s="1">
        <f>'Innlegging av opplysninger'!$C$13*(((H1218+J1218+M1218+O1218)*Data!H1218)+(J1218+O1218)*(1-Data!H1218)*1.8/12+I1218+N1218+K1218+L1218+P1218+Q1218)</f>
        <v>225264.80830880217</v>
      </c>
      <c r="T1218" s="1">
        <f>'Innlegging av opplysninger'!$C$13*((H1218+J1218+M1218+O1218)*(1-Data!H1218)-(J1218+O1218)*(1-Data!H1218)*1.8/12)</f>
        <v>1428749.0694929615</v>
      </c>
      <c r="U1218" s="1">
        <f>Data!I1218</f>
        <v>4.5147000000000004</v>
      </c>
      <c r="V1218" s="1">
        <f>Data!J1218+Data!K1218</f>
        <v>52286.403175552441</v>
      </c>
      <c r="W1218" s="1">
        <f>Data!L1218</f>
        <v>0</v>
      </c>
      <c r="X1218" s="1">
        <f t="shared" si="187"/>
        <v>2575171.9027272724</v>
      </c>
      <c r="Y1218" s="100">
        <f t="shared" si="188"/>
        <v>0</v>
      </c>
      <c r="Z1218" s="100">
        <f t="shared" si="189"/>
        <v>368249.58208999992</v>
      </c>
      <c r="AA1218" s="100">
        <f>'Innlegging av opplysninger'!$B$4*X1218</f>
        <v>334772.34735454543</v>
      </c>
      <c r="AB1218" s="1"/>
      <c r="AC1218" s="1">
        <f>'Innlegging av opplysninger'!$B$5*X1218</f>
        <v>337347.51925727271</v>
      </c>
      <c r="AD1218" s="1">
        <f>'Innlegging av opplysninger'!$B$5*Y1218</f>
        <v>0</v>
      </c>
      <c r="AE1218" s="1">
        <f>'Innlegging av opplysninger'!$B$5*Z1218</f>
        <v>48240.695253789992</v>
      </c>
      <c r="AF1218" s="1">
        <f>'Innlegging av opplysninger'!$B$5*AA1218</f>
        <v>43855.177503445455</v>
      </c>
      <c r="AG1218" s="1"/>
      <c r="AH1218" s="1">
        <f>'Innlegging av opplysninger'!$C$11*SUM(X1218:AG1218)</f>
        <v>140890.21451908036</v>
      </c>
      <c r="AI1218" s="1">
        <f>'Innlegging av opplysninger'!$C$13*(((X1218+Z1218+AC1218+AE1218)*Data!M1218)+(Z1218+AE1218)*(1-Data!M1218)*1.8/12+Y1218+AD1218+AA1218+AB1218+AF1218+AG1218)</f>
        <v>22937.255455897088</v>
      </c>
      <c r="AJ1218" s="1">
        <f>'Innlegging av opplysninger'!$C$13*((X1218+Z1218+AC1218+AE1218)*(1-Data!M1218)-(Z1218+AE1218)*(1-Data!M1218)*1.8/12)</f>
        <v>169859.88020179182</v>
      </c>
      <c r="AK1218" s="83">
        <f t="shared" si="184"/>
        <v>1350000</v>
      </c>
      <c r="AL1218" s="83">
        <f t="shared" si="185"/>
        <v>248000</v>
      </c>
      <c r="AM1218" s="83">
        <f t="shared" si="186"/>
        <v>1599000</v>
      </c>
    </row>
    <row r="1219" spans="1:39">
      <c r="A1219" t="str">
        <f t="shared" si="180"/>
        <v>3431Barnehager</v>
      </c>
      <c r="B1219" s="6" t="str">
        <f>Data!A1219</f>
        <v>3431</v>
      </c>
      <c r="C1219" s="7" t="str">
        <f>Data!B1219</f>
        <v>Dovre kommune</v>
      </c>
      <c r="D1219" s="7" t="str">
        <f>Data!C1219</f>
        <v>Barnehager</v>
      </c>
      <c r="E1219" s="1">
        <f>Data!D1219</f>
        <v>29.051600000000004</v>
      </c>
      <c r="F1219" s="1">
        <f>Data!E1219+Data!F1219</f>
        <v>42040.050662728841</v>
      </c>
      <c r="G1219" s="1">
        <f>Data!G1219</f>
        <v>0</v>
      </c>
      <c r="H1219" s="1">
        <f t="shared" si="181"/>
        <v>13323608.027272727</v>
      </c>
      <c r="I1219" s="1">
        <f t="shared" si="182"/>
        <v>0</v>
      </c>
      <c r="J1219" s="1">
        <f t="shared" si="183"/>
        <v>1598832.9632727273</v>
      </c>
      <c r="K1219" s="1">
        <f>'Innlegging av opplysninger'!$B$4*H1219</f>
        <v>1732069.0435454545</v>
      </c>
      <c r="L1219" s="1"/>
      <c r="M1219" s="1">
        <f>'Innlegging av opplysninger'!$B$5*H1219</f>
        <v>1745392.6515727274</v>
      </c>
      <c r="N1219" s="1">
        <f>'Innlegging av opplysninger'!$B$5*I1219</f>
        <v>0</v>
      </c>
      <c r="O1219" s="1">
        <f>'Innlegging av opplysninger'!$B$5*J1219</f>
        <v>209447.1181887273</v>
      </c>
      <c r="P1219" s="1">
        <f>'Innlegging av opplysninger'!$B$5*K1219</f>
        <v>226901.04470445454</v>
      </c>
      <c r="Q1219" s="1"/>
      <c r="R1219" s="1">
        <f>'Innlegging av opplysninger'!$C$11*SUM(H1219:Q1219)</f>
        <v>715777.53224515915</v>
      </c>
      <c r="S1219" s="1">
        <f>'Innlegging av opplysninger'!$C$13*(((H1219+J1219+M1219+O1219)*Data!H1219)+(J1219+O1219)*(1-Data!H1219)*1.8/12+I1219+N1219+K1219+L1219+P1219+Q1219)</f>
        <v>117424.91276350734</v>
      </c>
      <c r="T1219" s="1">
        <f>'Innlegging av opplysninger'!$C$13*((H1219+J1219+M1219+O1219)*(1-Data!H1219)-(J1219+O1219)*(1-Data!H1219)*1.8/12)</f>
        <v>862060.13136144727</v>
      </c>
      <c r="U1219" s="1">
        <f>Data!I1219</f>
        <v>0.9</v>
      </c>
      <c r="V1219" s="1">
        <f>Data!J1219+Data!K1219</f>
        <v>46155.185185185182</v>
      </c>
      <c r="W1219" s="1">
        <f>Data!L1219</f>
        <v>0</v>
      </c>
      <c r="X1219" s="1">
        <f t="shared" si="187"/>
        <v>453159.99999999994</v>
      </c>
      <c r="Y1219" s="100">
        <f t="shared" si="188"/>
        <v>0</v>
      </c>
      <c r="Z1219" s="100">
        <f t="shared" si="189"/>
        <v>64801.879999999983</v>
      </c>
      <c r="AA1219" s="100">
        <f>'Innlegging av opplysninger'!$B$4*X1219</f>
        <v>58910.799999999996</v>
      </c>
      <c r="AB1219" s="1"/>
      <c r="AC1219" s="1">
        <f>'Innlegging av opplysninger'!$B$5*X1219</f>
        <v>59363.959999999992</v>
      </c>
      <c r="AD1219" s="1">
        <f>'Innlegging av opplysninger'!$B$5*Y1219</f>
        <v>0</v>
      </c>
      <c r="AE1219" s="1">
        <f>'Innlegging av opplysninger'!$B$5*Z1219</f>
        <v>8489.0462799999987</v>
      </c>
      <c r="AF1219" s="1">
        <f>'Innlegging av opplysninger'!$B$5*AA1219</f>
        <v>7717.3148000000001</v>
      </c>
      <c r="AG1219" s="1"/>
      <c r="AH1219" s="1">
        <f>'Innlegging av opplysninger'!$C$11*SUM(X1219:AG1219)</f>
        <v>24792.834041039998</v>
      </c>
      <c r="AI1219" s="1">
        <f>'Innlegging av opplysninger'!$C$13*(((X1219+Z1219+AC1219+AE1219)*Data!M1219)+(Z1219+AE1219)*(1-Data!M1219)*1.8/12+Y1219+AD1219+AA1219+AB1219+AF1219+AG1219)</f>
        <v>4036.3311945840001</v>
      </c>
      <c r="AJ1219" s="1">
        <f>'Innlegging av opplysninger'!$C$13*((X1219+Z1219+AC1219+AE1219)*(1-Data!M1219)-(Z1219+AE1219)*(1-Data!M1219)*1.8/12)</f>
        <v>29890.704861576</v>
      </c>
      <c r="AK1219" s="83">
        <f t="shared" si="184"/>
        <v>741000</v>
      </c>
      <c r="AL1219" s="83">
        <f t="shared" si="185"/>
        <v>121000</v>
      </c>
      <c r="AM1219" s="83">
        <f t="shared" si="186"/>
        <v>892000</v>
      </c>
    </row>
    <row r="1220" spans="1:39">
      <c r="A1220" t="str">
        <f t="shared" si="180"/>
        <v>3431Helse/pleie/omsorg</v>
      </c>
      <c r="B1220" s="6" t="str">
        <f>Data!A1220</f>
        <v>3431</v>
      </c>
      <c r="C1220" s="7" t="str">
        <f>Data!B1220</f>
        <v>Dovre kommune</v>
      </c>
      <c r="D1220" s="7" t="str">
        <f>Data!C1220</f>
        <v>Helse/pleie/omsorg</v>
      </c>
      <c r="E1220" s="1">
        <f>Data!D1220</f>
        <v>101.8818</v>
      </c>
      <c r="F1220" s="1">
        <f>Data!E1220+Data!F1220</f>
        <v>47558.925907276869</v>
      </c>
      <c r="G1220" s="1">
        <f>Data!G1220</f>
        <v>915.60435720609564</v>
      </c>
      <c r="H1220" s="1">
        <f t="shared" si="181"/>
        <v>52858788.845454544</v>
      </c>
      <c r="I1220" s="1">
        <f t="shared" si="182"/>
        <v>1017637.309090909</v>
      </c>
      <c r="J1220" s="1">
        <f t="shared" si="183"/>
        <v>6465171.1385454545</v>
      </c>
      <c r="K1220" s="1">
        <f>'Innlegging av opplysninger'!$B$4*H1220</f>
        <v>6871642.5499090906</v>
      </c>
      <c r="L1220" s="1"/>
      <c r="M1220" s="1">
        <f>'Innlegging av opplysninger'!$B$5*H1220</f>
        <v>6924501.3387545459</v>
      </c>
      <c r="N1220" s="1">
        <f>'Innlegging av opplysninger'!$B$5*I1220</f>
        <v>133310.48749090909</v>
      </c>
      <c r="O1220" s="1">
        <f>'Innlegging av opplysninger'!$B$5*J1220</f>
        <v>846937.41914945457</v>
      </c>
      <c r="P1220" s="1">
        <f>'Innlegging av opplysninger'!$B$5*K1220</f>
        <v>900185.17403809086</v>
      </c>
      <c r="Q1220" s="1"/>
      <c r="R1220" s="1">
        <f>'Innlegging av opplysninger'!$C$11*SUM(H1220:Q1220)</f>
        <v>2888690.6219724542</v>
      </c>
      <c r="S1220" s="1">
        <f>'Innlegging av opplysninger'!$C$13*(((H1220+J1220+M1220+O1220)*Data!H1220)+(J1220+O1220)*(1-Data!H1220)*1.8/12+I1220+N1220+K1220+L1220+P1220+Q1220)</f>
        <v>583107.09426421532</v>
      </c>
      <c r="T1220" s="1">
        <f>'Innlegging av opplysninger'!$C$13*((H1220+J1220+M1220+O1220)*(1-Data!H1220)-(J1220+O1220)*(1-Data!H1220)*1.8/12)</f>
        <v>3369837.9673823002</v>
      </c>
      <c r="U1220" s="1">
        <f>Data!I1220</f>
        <v>11.9306</v>
      </c>
      <c r="V1220" s="1">
        <f>Data!J1220+Data!K1220</f>
        <v>47273.791482965382</v>
      </c>
      <c r="W1220" s="1">
        <f>Data!L1220</f>
        <v>1172.3752367860795</v>
      </c>
      <c r="X1220" s="1">
        <f t="shared" si="187"/>
        <v>6152778.5090909097</v>
      </c>
      <c r="Y1220" s="100">
        <f t="shared" si="188"/>
        <v>152586.98181818181</v>
      </c>
      <c r="Z1220" s="100">
        <f t="shared" si="189"/>
        <v>901667.26520000002</v>
      </c>
      <c r="AA1220" s="100">
        <f>'Innlegging av opplysninger'!$B$4*X1220</f>
        <v>799861.20618181827</v>
      </c>
      <c r="AB1220" s="1"/>
      <c r="AC1220" s="1">
        <f>'Innlegging av opplysninger'!$B$5*X1220</f>
        <v>806013.98469090916</v>
      </c>
      <c r="AD1220" s="1">
        <f>'Innlegging av opplysninger'!$B$5*Y1220</f>
        <v>19988.894618181817</v>
      </c>
      <c r="AE1220" s="1">
        <f>'Innlegging av opplysninger'!$B$5*Z1220</f>
        <v>118118.41174120001</v>
      </c>
      <c r="AF1220" s="1">
        <f>'Innlegging av opplysninger'!$B$5*AA1220</f>
        <v>104781.81800981819</v>
      </c>
      <c r="AG1220" s="1"/>
      <c r="AH1220" s="1">
        <f>'Innlegging av opplysninger'!$C$11*SUM(X1220:AG1220)</f>
        <v>344120.28871133871</v>
      </c>
      <c r="AI1220" s="1">
        <f>'Innlegging av opplysninger'!$C$13*(((X1220+Z1220+AC1220+AE1220)*Data!M1220)+(Z1220+AE1220)*(1-Data!M1220)*1.8/12+Y1220+AD1220+AA1220+AB1220+AF1220+AG1220)</f>
        <v>70004.85293491809</v>
      </c>
      <c r="AJ1220" s="1">
        <f>'Innlegging av opplysninger'!$C$13*((X1220+Z1220+AC1220+AE1220)*(1-Data!M1220)-(Z1220+AE1220)*(1-Data!M1220)*1.8/12)</f>
        <v>400896.59477533487</v>
      </c>
      <c r="AK1220" s="83">
        <f t="shared" si="184"/>
        <v>3233000</v>
      </c>
      <c r="AL1220" s="83">
        <f t="shared" si="185"/>
        <v>653000</v>
      </c>
      <c r="AM1220" s="83">
        <f t="shared" si="186"/>
        <v>3771000</v>
      </c>
    </row>
    <row r="1221" spans="1:39">
      <c r="A1221" t="str">
        <f t="shared" si="180"/>
        <v>3431Samferdsel og teknikk</v>
      </c>
      <c r="B1221" s="6" t="str">
        <f>Data!A1221</f>
        <v>3431</v>
      </c>
      <c r="C1221" s="7" t="str">
        <f>Data!B1221</f>
        <v>Dovre kommune</v>
      </c>
      <c r="D1221" s="7" t="str">
        <f>Data!C1221</f>
        <v>Samferdsel og teknikk</v>
      </c>
      <c r="E1221" s="1">
        <f>Data!D1221</f>
        <v>19.513200000000001</v>
      </c>
      <c r="F1221" s="1">
        <f>Data!E1221+Data!F1221</f>
        <v>46926.188375048667</v>
      </c>
      <c r="G1221" s="1">
        <f>Data!G1221</f>
        <v>7.8418711436361024</v>
      </c>
      <c r="H1221" s="1">
        <f t="shared" si="181"/>
        <v>9989237.4436363596</v>
      </c>
      <c r="I1221" s="1">
        <f t="shared" si="182"/>
        <v>1669.3090909090909</v>
      </c>
      <c r="J1221" s="1">
        <f t="shared" si="183"/>
        <v>1198908.8103272722</v>
      </c>
      <c r="K1221" s="1">
        <f>'Innlegging av opplysninger'!$B$4*H1221</f>
        <v>1298600.8676727267</v>
      </c>
      <c r="L1221" s="1"/>
      <c r="M1221" s="1">
        <f>'Innlegging av opplysninger'!$B$5*H1221</f>
        <v>1308590.1051163631</v>
      </c>
      <c r="N1221" s="1">
        <f>'Innlegging av opplysninger'!$B$5*I1221</f>
        <v>218.6794909090909</v>
      </c>
      <c r="O1221" s="1">
        <f>'Innlegging av opplysninger'!$B$5*J1221</f>
        <v>157057.05415287265</v>
      </c>
      <c r="P1221" s="1">
        <f>'Innlegging av opplysninger'!$B$5*K1221</f>
        <v>170116.7136651272</v>
      </c>
      <c r="Q1221" s="1"/>
      <c r="R1221" s="1">
        <f>'Innlegging av opplysninger'!$C$11*SUM(H1221:Q1221)</f>
        <v>536727.16135979653</v>
      </c>
      <c r="S1221" s="1">
        <f>'Innlegging av opplysninger'!$C$13*(((H1221+J1221+M1221+O1221)*Data!H1221)+(J1221+O1221)*(1-Data!H1221)*1.8/12+I1221+N1221+K1221+L1221+P1221+Q1221)</f>
        <v>89141.681053055247</v>
      </c>
      <c r="T1221" s="1">
        <f>'Innlegging av opplysninger'!$C$13*((H1221+J1221+M1221+O1221)*(1-Data!H1221)-(J1221+O1221)*(1-Data!H1221)*1.8/12)</f>
        <v>645327.06607087678</v>
      </c>
      <c r="U1221" s="1">
        <f>Data!I1221</f>
        <v>2.0468000000000002</v>
      </c>
      <c r="V1221" s="1">
        <f>Data!J1221+Data!K1221</f>
        <v>44815.426275161226</v>
      </c>
      <c r="W1221" s="1">
        <f>Data!L1221</f>
        <v>0</v>
      </c>
      <c r="X1221" s="1">
        <f t="shared" si="187"/>
        <v>1000671.4309090909</v>
      </c>
      <c r="Y1221" s="100">
        <f t="shared" si="188"/>
        <v>0</v>
      </c>
      <c r="Z1221" s="100">
        <f t="shared" si="189"/>
        <v>143096.01462</v>
      </c>
      <c r="AA1221" s="100">
        <f>'Innlegging av opplysninger'!$B$4*X1221</f>
        <v>130087.28601818183</v>
      </c>
      <c r="AB1221" s="1"/>
      <c r="AC1221" s="1">
        <f>'Innlegging av opplysninger'!$B$5*X1221</f>
        <v>131087.9574490909</v>
      </c>
      <c r="AD1221" s="1">
        <f>'Innlegging av opplysninger'!$B$5*Y1221</f>
        <v>0</v>
      </c>
      <c r="AE1221" s="1">
        <f>'Innlegging av opplysninger'!$B$5*Z1221</f>
        <v>18745.577915220001</v>
      </c>
      <c r="AF1221" s="1">
        <f>'Innlegging av opplysninger'!$B$5*AA1221</f>
        <v>17041.43446838182</v>
      </c>
      <c r="AG1221" s="1"/>
      <c r="AH1221" s="1">
        <f>'Innlegging av opplysninger'!$C$11*SUM(X1221:AG1221)</f>
        <v>54747.728652438687</v>
      </c>
      <c r="AI1221" s="1">
        <f>'Innlegging av opplysninger'!$C$13*(((X1221+Z1221+AC1221+AE1221)*Data!M1221)+(Z1221+AE1221)*(1-Data!M1221)*1.8/12+Y1221+AD1221+AA1221+AB1221+AF1221+AG1221)</f>
        <v>8913.0578870760255</v>
      </c>
      <c r="AJ1221" s="1">
        <f>'Innlegging av opplysninger'!$C$13*((X1221+Z1221+AC1221+AE1221)*(1-Data!M1221)-(Z1221+AE1221)*(1-Data!M1221)*1.8/12)</f>
        <v>66004.886584682186</v>
      </c>
      <c r="AK1221" s="83">
        <f t="shared" si="184"/>
        <v>591000</v>
      </c>
      <c r="AL1221" s="83">
        <f t="shared" si="185"/>
        <v>98000</v>
      </c>
      <c r="AM1221" s="83">
        <f t="shared" si="186"/>
        <v>711000</v>
      </c>
    </row>
    <row r="1222" spans="1:39">
      <c r="A1222" t="str">
        <f t="shared" ref="A1222:A1285" si="190">CONCATENATE(B1222,D1222)</f>
        <v>3431Annet</v>
      </c>
      <c r="B1222" s="6" t="str">
        <f>Data!A1222</f>
        <v>3431</v>
      </c>
      <c r="C1222" s="7" t="str">
        <f>Data!B1222</f>
        <v>Dovre kommune</v>
      </c>
      <c r="D1222" s="7" t="str">
        <f>Data!C1222</f>
        <v>Annet</v>
      </c>
      <c r="E1222" s="1">
        <f>Data!D1222</f>
        <v>9.464500000000001</v>
      </c>
      <c r="F1222" s="1">
        <f>Data!E1222+Data!F1222</f>
        <v>40354.432792716638</v>
      </c>
      <c r="G1222" s="1">
        <f>Data!G1222</f>
        <v>0</v>
      </c>
      <c r="H1222" s="1">
        <f t="shared" ref="H1222:H1285" si="191">F1222*(11-1/11)*E1222</f>
        <v>4166558.5</v>
      </c>
      <c r="I1222" s="1">
        <f t="shared" ref="I1222:I1285" si="192">G1222*(11-1/11)*E1222</f>
        <v>0</v>
      </c>
      <c r="J1222" s="1">
        <f t="shared" ref="J1222:J1285" si="193">(H1222+I1222)*0.12</f>
        <v>499987.01999999996</v>
      </c>
      <c r="K1222" s="1">
        <f>'Innlegging av opplysninger'!$B$4*H1222</f>
        <v>541652.60499999998</v>
      </c>
      <c r="L1222" s="1"/>
      <c r="M1222" s="1">
        <f>'Innlegging av opplysninger'!$B$5*H1222</f>
        <v>545819.16350000002</v>
      </c>
      <c r="N1222" s="1">
        <f>'Innlegging av opplysninger'!$B$5*I1222</f>
        <v>0</v>
      </c>
      <c r="O1222" s="1">
        <f>'Innlegging av opplysninger'!$B$5*J1222</f>
        <v>65498.299619999998</v>
      </c>
      <c r="P1222" s="1">
        <f>'Innlegging av opplysninger'!$B$5*K1222</f>
        <v>70956.491255000001</v>
      </c>
      <c r="Q1222" s="1"/>
      <c r="R1222" s="1">
        <f>'Innlegging av opplysninger'!$C$11*SUM(H1222:Q1222)</f>
        <v>223837.93901624999</v>
      </c>
      <c r="S1222" s="1">
        <f>'Innlegging av opplysninger'!$C$13*(((H1222+J1222+M1222+O1222)*Data!H1222)+(J1222+O1222)*(1-Data!H1222)*1.8/12+I1222+N1222+K1222+L1222+P1222+Q1222)</f>
        <v>36266.458498295993</v>
      </c>
      <c r="T1222" s="1">
        <f>'Innlegging av opplysninger'!$C$13*((H1222+J1222+M1222+O1222)*(1-Data!H1222)-(J1222+O1222)*(1-Data!H1222)*1.8/12)</f>
        <v>270038.08962920395</v>
      </c>
      <c r="U1222" s="1">
        <f>Data!I1222</f>
        <v>4.47</v>
      </c>
      <c r="V1222" s="1">
        <f>Data!J1222+Data!K1222</f>
        <v>48257.570096942582</v>
      </c>
      <c r="W1222" s="1">
        <f>Data!L1222</f>
        <v>50.633109619686806</v>
      </c>
      <c r="X1222" s="1">
        <f t="shared" si="187"/>
        <v>2353214.5999999996</v>
      </c>
      <c r="Y1222" s="100">
        <f t="shared" si="188"/>
        <v>2469.0545454545454</v>
      </c>
      <c r="Z1222" s="100">
        <f t="shared" si="189"/>
        <v>336862.76259999996</v>
      </c>
      <c r="AA1222" s="100">
        <f>'Innlegging av opplysninger'!$B$4*X1222</f>
        <v>305917.89799999999</v>
      </c>
      <c r="AB1222" s="1"/>
      <c r="AC1222" s="1">
        <f>'Innlegging av opplysninger'!$B$5*X1222</f>
        <v>308271.11259999993</v>
      </c>
      <c r="AD1222" s="1">
        <f>'Innlegging av opplysninger'!$B$5*Y1222</f>
        <v>323.44614545454544</v>
      </c>
      <c r="AE1222" s="1">
        <f>'Innlegging av opplysninger'!$B$5*Z1222</f>
        <v>44129.021900599997</v>
      </c>
      <c r="AF1222" s="1">
        <f>'Innlegging av opplysninger'!$B$5*AA1222</f>
        <v>40075.244637999996</v>
      </c>
      <c r="AG1222" s="1"/>
      <c r="AH1222" s="1">
        <f>'Innlegging av opplysninger'!$C$11*SUM(X1222:AG1222)</f>
        <v>128867.99933632133</v>
      </c>
      <c r="AI1222" s="1">
        <f>'Innlegging av opplysninger'!$C$13*(((X1222+Z1222+AC1222+AE1222)*Data!M1222)+(Z1222+AE1222)*(1-Data!M1222)*1.8/12+Y1222+AD1222+AA1222+AB1222+AF1222+AG1222)</f>
        <v>21108.589372207949</v>
      </c>
      <c r="AJ1222" s="1">
        <f>'Innlegging av opplysninger'!$C$13*((X1222+Z1222+AC1222+AE1222)*(1-Data!M1222)-(Z1222+AE1222)*(1-Data!M1222)*1.8/12)</f>
        <v>155237.09393012649</v>
      </c>
      <c r="AK1222" s="83">
        <f t="shared" ref="AK1222:AK1285" si="194">ROUND(AH1222+R1222,-3)</f>
        <v>353000</v>
      </c>
      <c r="AL1222" s="83">
        <f t="shared" ref="AL1222:AL1285" si="195">ROUND(AI1222+S1222,-3)</f>
        <v>57000</v>
      </c>
      <c r="AM1222" s="83">
        <f t="shared" ref="AM1222:AM1285" si="196">ROUND(AJ1222+T1222,-3)</f>
        <v>425000</v>
      </c>
    </row>
    <row r="1223" spans="1:39">
      <c r="A1223" t="str">
        <f t="shared" si="190"/>
        <v>3432Alle</v>
      </c>
      <c r="B1223" s="6" t="str">
        <f>Data!A1223</f>
        <v>3432</v>
      </c>
      <c r="C1223" s="7" t="str">
        <f>Data!B1223</f>
        <v>Lesja kommune</v>
      </c>
      <c r="D1223" s="7" t="str">
        <f>Data!C1223</f>
        <v>Alle</v>
      </c>
      <c r="E1223" s="1">
        <f>Data!D1223</f>
        <v>182.46880000000007</v>
      </c>
      <c r="F1223" s="1">
        <f>Data!E1223+Data!F1223</f>
        <v>47219.379113031886</v>
      </c>
      <c r="G1223" s="1">
        <f>Data!G1223</f>
        <v>456.03160649930265</v>
      </c>
      <c r="H1223" s="1">
        <f t="shared" si="191"/>
        <v>93993419.383636311</v>
      </c>
      <c r="I1223" s="1">
        <f t="shared" si="192"/>
        <v>907762.2545454544</v>
      </c>
      <c r="J1223" s="1">
        <f t="shared" si="193"/>
        <v>11388141.79658181</v>
      </c>
      <c r="K1223" s="1">
        <f>'Innlegging av opplysninger'!$B$4*H1223</f>
        <v>12219144.519872721</v>
      </c>
      <c r="L1223" s="1"/>
      <c r="M1223" s="1">
        <f>'Innlegging av opplysninger'!$B$5*H1223</f>
        <v>12313137.939256357</v>
      </c>
      <c r="N1223" s="1">
        <f>'Innlegging av opplysninger'!$B$5*I1223</f>
        <v>118916.85534545453</v>
      </c>
      <c r="O1223" s="1">
        <f>'Innlegging av opplysninger'!$B$5*J1223</f>
        <v>1491846.5753522173</v>
      </c>
      <c r="P1223" s="1">
        <f>'Innlegging av opplysninger'!$B$5*K1223</f>
        <v>1600707.9321033265</v>
      </c>
      <c r="Q1223" s="1"/>
      <c r="R1223" s="1">
        <f>'Innlegging av opplysninger'!$C$11*SUM(H1223:Q1223)</f>
        <v>5093256.9357543588</v>
      </c>
      <c r="S1223" s="1">
        <f>'Innlegging av opplysninger'!$C$13*(((H1223+J1223+M1223+O1223)*Data!H1223)+(J1223+O1223)*(1-Data!H1223)*1.8/12+I1223+N1223+K1223+L1223+P1223+Q1223)</f>
        <v>1024687.2922048522</v>
      </c>
      <c r="T1223" s="1">
        <f>'Innlegging av opplysninger'!$C$13*((H1223+J1223+M1223+O1223)*(1-Data!H1223)-(J1223+O1223)*(1-Data!H1223)*1.8/12)</f>
        <v>5945032.7251432175</v>
      </c>
      <c r="U1223" s="1">
        <f>Data!I1223</f>
        <v>30.718499999999999</v>
      </c>
      <c r="V1223" s="1">
        <f>Data!J1223+Data!K1223</f>
        <v>49375.483150761473</v>
      </c>
      <c r="W1223" s="1">
        <f>Data!L1223</f>
        <v>677.58223871608322</v>
      </c>
      <c r="X1223" s="1">
        <f t="shared" ref="X1223:X1286" si="197">V1223*(11-1/11)*U1223</f>
        <v>16546263.045454539</v>
      </c>
      <c r="Y1223" s="100">
        <f t="shared" ref="Y1223:Y1286" si="198">W1223*(11-1/11)*U1223</f>
        <v>227065.2</v>
      </c>
      <c r="Z1223" s="100">
        <f t="shared" ref="Z1223:Z1286" si="199">(X1223+Y1223)*0.143</f>
        <v>2398585.9390999987</v>
      </c>
      <c r="AA1223" s="100">
        <f>'Innlegging av opplysninger'!$B$4*X1223</f>
        <v>2151014.1959090903</v>
      </c>
      <c r="AB1223" s="1"/>
      <c r="AC1223" s="1">
        <f>'Innlegging av opplysninger'!$B$5*X1223</f>
        <v>2167560.4589545447</v>
      </c>
      <c r="AD1223" s="1">
        <f>'Innlegging av opplysninger'!$B$5*Y1223</f>
        <v>29745.541200000003</v>
      </c>
      <c r="AE1223" s="1">
        <f>'Innlegging av opplysninger'!$B$5*Z1223</f>
        <v>314214.75802209985</v>
      </c>
      <c r="AF1223" s="1">
        <f>'Innlegging av opplysninger'!$B$5*AA1223</f>
        <v>281782.85966409085</v>
      </c>
      <c r="AG1223" s="1"/>
      <c r="AH1223" s="1">
        <f>'Innlegging av opplysninger'!$C$11*SUM(X1223:AG1223)</f>
        <v>916416.81593556574</v>
      </c>
      <c r="AI1223" s="1">
        <f>'Innlegging av opplysninger'!$C$13*(((X1223+Z1223+AC1223+AE1223)*Data!M1223)+(Z1223+AE1223)*(1-Data!M1223)*1.8/12+Y1223+AD1223+AA1223+AB1223+AF1223+AG1223)</f>
        <v>198418.52335609929</v>
      </c>
      <c r="AJ1223" s="1">
        <f>'Innlegging av opplysninger'!$C$13*((X1223+Z1223+AC1223+AE1223)*(1-Data!M1223)-(Z1223+AE1223)*(1-Data!M1223)*1.8/12)</f>
        <v>1055625.5405557274</v>
      </c>
      <c r="AK1223" s="83">
        <f t="shared" si="194"/>
        <v>6010000</v>
      </c>
      <c r="AL1223" s="83">
        <f t="shared" si="195"/>
        <v>1223000</v>
      </c>
      <c r="AM1223" s="83">
        <f t="shared" si="196"/>
        <v>7001000</v>
      </c>
    </row>
    <row r="1224" spans="1:39">
      <c r="A1224" t="str">
        <f t="shared" si="190"/>
        <v>3432Administrasjon</v>
      </c>
      <c r="B1224" s="6" t="str">
        <f>Data!A1224</f>
        <v>3432</v>
      </c>
      <c r="C1224" s="7" t="str">
        <f>Data!B1224</f>
        <v>Lesja kommune</v>
      </c>
      <c r="D1224" s="7" t="str">
        <f>Data!C1224</f>
        <v>Administrasjon</v>
      </c>
      <c r="E1224" s="1">
        <f>Data!D1224</f>
        <v>11.049999999999999</v>
      </c>
      <c r="F1224" s="1">
        <f>Data!E1224+Data!F1224</f>
        <v>49154.362745098049</v>
      </c>
      <c r="G1224" s="1">
        <f>Data!G1224</f>
        <v>0</v>
      </c>
      <c r="H1224" s="1">
        <f t="shared" si="191"/>
        <v>5925335</v>
      </c>
      <c r="I1224" s="1">
        <f t="shared" si="192"/>
        <v>0</v>
      </c>
      <c r="J1224" s="1">
        <f t="shared" si="193"/>
        <v>711040.2</v>
      </c>
      <c r="K1224" s="1">
        <f>'Innlegging av opplysninger'!$B$4*H1224</f>
        <v>770293.55</v>
      </c>
      <c r="L1224" s="1"/>
      <c r="M1224" s="1">
        <f>'Innlegging av opplysninger'!$B$5*H1224</f>
        <v>776218.88500000001</v>
      </c>
      <c r="N1224" s="1">
        <f>'Innlegging av opplysninger'!$B$5*I1224</f>
        <v>0</v>
      </c>
      <c r="O1224" s="1">
        <f>'Innlegging av opplysninger'!$B$5*J1224</f>
        <v>93146.266199999998</v>
      </c>
      <c r="P1224" s="1">
        <f>'Innlegging av opplysninger'!$B$5*K1224</f>
        <v>100908.45505</v>
      </c>
      <c r="Q1224" s="1"/>
      <c r="R1224" s="1">
        <f>'Innlegging av opplysninger'!$C$11*SUM(H1224:Q1224)</f>
        <v>318323.80953750003</v>
      </c>
      <c r="S1224" s="1">
        <f>'Innlegging av opplysninger'!$C$13*(((H1224+J1224+M1224+O1224)*Data!H1224)+(J1224+O1224)*(1-Data!H1224)*1.8/12+I1224+N1224+K1224+L1224+P1224+Q1224)</f>
        <v>68139.509096880007</v>
      </c>
      <c r="T1224" s="1">
        <f>'Innlegging av opplysninger'!$C$13*((H1224+J1224+M1224+O1224)*(1-Data!H1224)-(J1224+O1224)*(1-Data!H1224)*1.8/12)</f>
        <v>367461.49342811998</v>
      </c>
      <c r="U1224" s="1">
        <f>Data!I1224</f>
        <v>5.08</v>
      </c>
      <c r="V1224" s="1">
        <f>Data!J1224+Data!K1224</f>
        <v>65296.030183727045</v>
      </c>
      <c r="W1224" s="1">
        <f>Data!L1224</f>
        <v>0</v>
      </c>
      <c r="X1224" s="1">
        <f t="shared" si="197"/>
        <v>3618587.2727272734</v>
      </c>
      <c r="Y1224" s="100">
        <f t="shared" si="198"/>
        <v>0</v>
      </c>
      <c r="Z1224" s="100">
        <f t="shared" si="199"/>
        <v>517457.98000000004</v>
      </c>
      <c r="AA1224" s="100">
        <f>'Innlegging av opplysninger'!$B$4*X1224</f>
        <v>470416.34545454558</v>
      </c>
      <c r="AB1224" s="1"/>
      <c r="AC1224" s="1">
        <f>'Innlegging av opplysninger'!$B$5*X1224</f>
        <v>474034.93272727286</v>
      </c>
      <c r="AD1224" s="1">
        <f>'Innlegging av opplysninger'!$B$5*Y1224</f>
        <v>0</v>
      </c>
      <c r="AE1224" s="1">
        <f>'Innlegging av opplysninger'!$B$5*Z1224</f>
        <v>67786.995380000008</v>
      </c>
      <c r="AF1224" s="1">
        <f>'Innlegging av opplysninger'!$B$5*AA1224</f>
        <v>61624.541254545475</v>
      </c>
      <c r="AG1224" s="1"/>
      <c r="AH1224" s="1">
        <f>'Innlegging av opplysninger'!$C$11*SUM(X1224:AG1224)</f>
        <v>197976.50656665821</v>
      </c>
      <c r="AI1224" s="1">
        <f>'Innlegging av opplysninger'!$C$13*(((X1224+Z1224+AC1224+AE1224)*Data!M1224)+(Z1224+AE1224)*(1-Data!M1224)*1.8/12+Y1224+AD1224+AA1224+AB1224+AF1224+AG1224)</f>
        <v>67146.740108121827</v>
      </c>
      <c r="AJ1224" s="1">
        <f>'Innlegging av opplysninger'!$C$13*((X1224+Z1224+AC1224+AE1224)*(1-Data!M1224)-(Z1224+AE1224)*(1-Data!M1224)*1.8/12)</f>
        <v>203768.47940414734</v>
      </c>
      <c r="AK1224" s="83">
        <f t="shared" si="194"/>
        <v>516000</v>
      </c>
      <c r="AL1224" s="83">
        <f t="shared" si="195"/>
        <v>135000</v>
      </c>
      <c r="AM1224" s="83">
        <f t="shared" si="196"/>
        <v>571000</v>
      </c>
    </row>
    <row r="1225" spans="1:39">
      <c r="A1225" t="str">
        <f t="shared" si="190"/>
        <v>3432Undervisning</v>
      </c>
      <c r="B1225" s="6" t="str">
        <f>Data!A1225</f>
        <v>3432</v>
      </c>
      <c r="C1225" s="7" t="str">
        <f>Data!B1225</f>
        <v>Lesja kommune</v>
      </c>
      <c r="D1225" s="7" t="str">
        <f>Data!C1225</f>
        <v>Undervisning</v>
      </c>
      <c r="E1225" s="1">
        <f>Data!D1225</f>
        <v>46.252699999999997</v>
      </c>
      <c r="F1225" s="1">
        <f>Data!E1225+Data!F1225</f>
        <v>47877.794417046636</v>
      </c>
      <c r="G1225" s="1">
        <f>Data!G1225</f>
        <v>0</v>
      </c>
      <c r="H1225" s="1">
        <f t="shared" si="191"/>
        <v>24157933.765454538</v>
      </c>
      <c r="I1225" s="1">
        <f t="shared" si="192"/>
        <v>0</v>
      </c>
      <c r="J1225" s="1">
        <f t="shared" si="193"/>
        <v>2898952.0518545443</v>
      </c>
      <c r="K1225" s="1">
        <f>'Innlegging av opplysninger'!$B$4*H1225</f>
        <v>3140531.3895090902</v>
      </c>
      <c r="L1225" s="1"/>
      <c r="M1225" s="1">
        <f>'Innlegging av opplysninger'!$B$5*H1225</f>
        <v>3164689.3232745444</v>
      </c>
      <c r="N1225" s="1">
        <f>'Innlegging av opplysninger'!$B$5*I1225</f>
        <v>0</v>
      </c>
      <c r="O1225" s="1">
        <f>'Innlegging av opplysninger'!$B$5*J1225</f>
        <v>379762.71879294532</v>
      </c>
      <c r="P1225" s="1">
        <f>'Innlegging av opplysninger'!$B$5*K1225</f>
        <v>411409.61202569085</v>
      </c>
      <c r="Q1225" s="1"/>
      <c r="R1225" s="1">
        <f>'Innlegging av opplysninger'!$C$11*SUM(H1225:Q1225)</f>
        <v>1297824.5967146314</v>
      </c>
      <c r="S1225" s="1">
        <f>'Innlegging av opplysninger'!$C$13*(((H1225+J1225+M1225+O1225)*Data!H1225)+(J1225+O1225)*(1-Data!H1225)*1.8/12+I1225+N1225+K1225+L1225+P1225+Q1225)</f>
        <v>226672.16360072084</v>
      </c>
      <c r="T1225" s="1">
        <f>'Innlegging av opplysninger'!$C$13*((H1225+J1225+M1225+O1225)*(1-Data!H1225)-(J1225+O1225)*(1-Data!H1225)*1.8/12)</f>
        <v>1549298.3371666693</v>
      </c>
      <c r="U1225" s="1">
        <f>Data!I1225</f>
        <v>6.1467000000000001</v>
      </c>
      <c r="V1225" s="1">
        <f>Data!J1225+Data!K1225</f>
        <v>45812.073822810067</v>
      </c>
      <c r="W1225" s="1">
        <f>Data!L1225</f>
        <v>0</v>
      </c>
      <c r="X1225" s="1">
        <f t="shared" si="197"/>
        <v>3071924.4454545449</v>
      </c>
      <c r="Y1225" s="100">
        <f t="shared" si="198"/>
        <v>0</v>
      </c>
      <c r="Z1225" s="100">
        <f t="shared" si="199"/>
        <v>439285.19569999987</v>
      </c>
      <c r="AA1225" s="100">
        <f>'Innlegging av opplysninger'!$B$4*X1225</f>
        <v>399350.17790909082</v>
      </c>
      <c r="AB1225" s="1"/>
      <c r="AC1225" s="1">
        <f>'Innlegging av opplysninger'!$B$5*X1225</f>
        <v>402422.10235454538</v>
      </c>
      <c r="AD1225" s="1">
        <f>'Innlegging av opplysninger'!$B$5*Y1225</f>
        <v>0</v>
      </c>
      <c r="AE1225" s="1">
        <f>'Innlegging av opplysninger'!$B$5*Z1225</f>
        <v>57546.360636699981</v>
      </c>
      <c r="AF1225" s="1">
        <f>'Innlegging av opplysninger'!$B$5*AA1225</f>
        <v>52314.8733060909</v>
      </c>
      <c r="AG1225" s="1"/>
      <c r="AH1225" s="1">
        <f>'Innlegging av opplysninger'!$C$11*SUM(X1225:AG1225)</f>
        <v>168068.03990371691</v>
      </c>
      <c r="AI1225" s="1">
        <f>'Innlegging av opplysninger'!$C$13*(((X1225+Z1225+AC1225+AE1225)*Data!M1225)+(Z1225+AE1225)*(1-Data!M1225)*1.8/12+Y1225+AD1225+AA1225+AB1225+AF1225+AG1225)</f>
        <v>29789.698544540071</v>
      </c>
      <c r="AJ1225" s="1">
        <f>'Innlegging av opplysninger'!$C$13*((X1225+Z1225+AC1225+AE1225)*(1-Data!M1225)-(Z1225+AE1225)*(1-Data!M1225)*1.8/12)</f>
        <v>200198.14553423048</v>
      </c>
      <c r="AK1225" s="83">
        <f t="shared" si="194"/>
        <v>1466000</v>
      </c>
      <c r="AL1225" s="83">
        <f t="shared" si="195"/>
        <v>256000</v>
      </c>
      <c r="AM1225" s="83">
        <f t="shared" si="196"/>
        <v>1749000</v>
      </c>
    </row>
    <row r="1226" spans="1:39">
      <c r="A1226" t="str">
        <f t="shared" si="190"/>
        <v>3432Barnehager</v>
      </c>
      <c r="B1226" s="6" t="str">
        <f>Data!A1226</f>
        <v>3432</v>
      </c>
      <c r="C1226" s="7" t="str">
        <f>Data!B1226</f>
        <v>Lesja kommune</v>
      </c>
      <c r="D1226" s="7" t="str">
        <f>Data!C1226</f>
        <v>Barnehager</v>
      </c>
      <c r="E1226" s="1">
        <f>Data!D1226</f>
        <v>24.804600000000004</v>
      </c>
      <c r="F1226" s="1">
        <f>Data!E1226+Data!F1226</f>
        <v>43047.534328310066</v>
      </c>
      <c r="G1226" s="1">
        <f>Data!G1226</f>
        <v>0</v>
      </c>
      <c r="H1226" s="1">
        <f t="shared" si="191"/>
        <v>11648474.945454545</v>
      </c>
      <c r="I1226" s="1">
        <f t="shared" si="192"/>
        <v>0</v>
      </c>
      <c r="J1226" s="1">
        <f t="shared" si="193"/>
        <v>1397816.9934545453</v>
      </c>
      <c r="K1226" s="1">
        <f>'Innlegging av opplysninger'!$B$4*H1226</f>
        <v>1514301.7429090911</v>
      </c>
      <c r="L1226" s="1"/>
      <c r="M1226" s="1">
        <f>'Innlegging av opplysninger'!$B$5*H1226</f>
        <v>1525950.2178545455</v>
      </c>
      <c r="N1226" s="1">
        <f>'Innlegging av opplysninger'!$B$5*I1226</f>
        <v>0</v>
      </c>
      <c r="O1226" s="1">
        <f>'Innlegging av opplysninger'!$B$5*J1226</f>
        <v>183114.02614254545</v>
      </c>
      <c r="P1226" s="1">
        <f>'Innlegging av opplysninger'!$B$5*K1226</f>
        <v>198373.52832109094</v>
      </c>
      <c r="Q1226" s="1"/>
      <c r="R1226" s="1">
        <f>'Innlegging av opplysninger'!$C$11*SUM(H1226:Q1226)</f>
        <v>625785.19525718177</v>
      </c>
      <c r="S1226" s="1">
        <f>'Innlegging av opplysninger'!$C$13*(((H1226+J1226+M1226+O1226)*Data!H1226)+(J1226+O1226)*(1-Data!H1226)*1.8/12+I1226+N1226+K1226+L1226+P1226+Q1226)</f>
        <v>104470.4220890304</v>
      </c>
      <c r="T1226" s="1">
        <f>'Innlegging av opplysninger'!$C$13*((H1226+J1226+M1226+O1226)*(1-Data!H1226)-(J1226+O1226)*(1-Data!H1226)*1.8/12)</f>
        <v>751867.21352606046</v>
      </c>
      <c r="U1226" s="1">
        <f>Data!I1226</f>
        <v>3.4390999999999998</v>
      </c>
      <c r="V1226" s="1">
        <f>Data!J1226+Data!K1226</f>
        <v>40229.842594477239</v>
      </c>
      <c r="W1226" s="1">
        <f>Data!L1226</f>
        <v>0</v>
      </c>
      <c r="X1226" s="1">
        <f t="shared" si="197"/>
        <v>1509321.2909090908</v>
      </c>
      <c r="Y1226" s="100">
        <f t="shared" si="198"/>
        <v>0</v>
      </c>
      <c r="Z1226" s="100">
        <f t="shared" si="199"/>
        <v>215832.94459999996</v>
      </c>
      <c r="AA1226" s="100">
        <f>'Innlegging av opplysninger'!$B$4*X1226</f>
        <v>196211.7678181818</v>
      </c>
      <c r="AB1226" s="1"/>
      <c r="AC1226" s="1">
        <f>'Innlegging av opplysninger'!$B$5*X1226</f>
        <v>197721.08910909091</v>
      </c>
      <c r="AD1226" s="1">
        <f>'Innlegging av opplysninger'!$B$5*Y1226</f>
        <v>0</v>
      </c>
      <c r="AE1226" s="1">
        <f>'Innlegging av opplysninger'!$B$5*Z1226</f>
        <v>28274.115742599995</v>
      </c>
      <c r="AF1226" s="1">
        <f>'Innlegging av opplysninger'!$B$5*AA1226</f>
        <v>25703.741584181818</v>
      </c>
      <c r="AG1226" s="1"/>
      <c r="AH1226" s="1">
        <f>'Innlegging av opplysninger'!$C$11*SUM(X1226:AG1226)</f>
        <v>82576.468090999522</v>
      </c>
      <c r="AI1226" s="1">
        <f>'Innlegging av opplysninger'!$C$13*(((X1226+Z1226+AC1226+AE1226)*Data!M1226)+(Z1226+AE1226)*(1-Data!M1226)*1.8/12+Y1226+AD1226+AA1226+AB1226+AF1226+AG1226)</f>
        <v>13443.641559595188</v>
      </c>
      <c r="AJ1226" s="1">
        <f>'Innlegging av opplysninger'!$C$13*((X1226+Z1226+AC1226+AE1226)*(1-Data!M1226)-(Z1226+AE1226)*(1-Data!M1226)*1.8/12)</f>
        <v>99555.735828088364</v>
      </c>
      <c r="AK1226" s="83">
        <f t="shared" si="194"/>
        <v>708000</v>
      </c>
      <c r="AL1226" s="83">
        <f t="shared" si="195"/>
        <v>118000</v>
      </c>
      <c r="AM1226" s="83">
        <f t="shared" si="196"/>
        <v>851000</v>
      </c>
    </row>
    <row r="1227" spans="1:39">
      <c r="A1227" t="str">
        <f t="shared" si="190"/>
        <v>3432Helse/pleie/omsorg</v>
      </c>
      <c r="B1227" s="6" t="str">
        <f>Data!A1227</f>
        <v>3432</v>
      </c>
      <c r="C1227" s="7" t="str">
        <f>Data!B1227</f>
        <v>Lesja kommune</v>
      </c>
      <c r="D1227" s="7" t="str">
        <f>Data!C1227</f>
        <v>Helse/pleie/omsorg</v>
      </c>
      <c r="E1227" s="1">
        <f>Data!D1227</f>
        <v>79.769499999999979</v>
      </c>
      <c r="F1227" s="1">
        <f>Data!E1227+Data!F1227</f>
        <v>47886.341500615323</v>
      </c>
      <c r="G1227" s="1">
        <f>Data!G1227</f>
        <v>1042.1929434182239</v>
      </c>
      <c r="H1227" s="1">
        <f t="shared" si="191"/>
        <v>41671303.836363629</v>
      </c>
      <c r="I1227" s="1">
        <f t="shared" si="192"/>
        <v>906929.56363636337</v>
      </c>
      <c r="J1227" s="1">
        <f t="shared" si="193"/>
        <v>5109388.0079999985</v>
      </c>
      <c r="K1227" s="1">
        <f>'Innlegging av opplysninger'!$B$4*H1227</f>
        <v>5417269.4987272723</v>
      </c>
      <c r="L1227" s="1"/>
      <c r="M1227" s="1">
        <f>'Innlegging av opplysninger'!$B$5*H1227</f>
        <v>5458940.8025636356</v>
      </c>
      <c r="N1227" s="1">
        <f>'Innlegging av opplysninger'!$B$5*I1227</f>
        <v>118807.77283636361</v>
      </c>
      <c r="O1227" s="1">
        <f>'Innlegging av opplysninger'!$B$5*J1227</f>
        <v>669329.82904799981</v>
      </c>
      <c r="P1227" s="1">
        <f>'Innlegging av opplysninger'!$B$5*K1227</f>
        <v>709662.30433327274</v>
      </c>
      <c r="Q1227" s="1"/>
      <c r="R1227" s="1">
        <f>'Innlegging av opplysninger'!$C$11*SUM(H1227:Q1227)</f>
        <v>2282342.0013893242</v>
      </c>
      <c r="S1227" s="1">
        <f>'Innlegging av opplysninger'!$C$13*(((H1227+J1227+M1227+O1227)*Data!H1227)+(J1227+O1227)*(1-Data!H1227)*1.8/12+I1227+N1227+K1227+L1227+P1227+Q1227)</f>
        <v>526053.79268474178</v>
      </c>
      <c r="T1227" s="1">
        <f>'Innlegging av opplysninger'!$C$13*((H1227+J1227+M1227+O1227)*(1-Data!H1227)-(J1227+O1227)*(1-Data!H1227)*1.8/12)</f>
        <v>2597151.0513217025</v>
      </c>
      <c r="U1227" s="1">
        <f>Data!I1227</f>
        <v>14.1427</v>
      </c>
      <c r="V1227" s="1">
        <f>Data!J1227+Data!K1227</f>
        <v>47184.976466068489</v>
      </c>
      <c r="W1227" s="1">
        <f>Data!L1227</f>
        <v>1398.6318029796289</v>
      </c>
      <c r="X1227" s="1">
        <f t="shared" si="197"/>
        <v>7279886.9090909101</v>
      </c>
      <c r="Y1227" s="100">
        <f t="shared" si="198"/>
        <v>215786.50909090904</v>
      </c>
      <c r="Z1227" s="100">
        <f t="shared" si="199"/>
        <v>1071881.2988</v>
      </c>
      <c r="AA1227" s="100">
        <f>'Innlegging av opplysninger'!$B$4*X1227</f>
        <v>946385.29818181833</v>
      </c>
      <c r="AB1227" s="1"/>
      <c r="AC1227" s="1">
        <f>'Innlegging av opplysninger'!$B$5*X1227</f>
        <v>953665.18509090925</v>
      </c>
      <c r="AD1227" s="1">
        <f>'Innlegging av opplysninger'!$B$5*Y1227</f>
        <v>28268.032690909084</v>
      </c>
      <c r="AE1227" s="1">
        <f>'Innlegging av opplysninger'!$B$5*Z1227</f>
        <v>140416.45014279999</v>
      </c>
      <c r="AF1227" s="1">
        <f>'Innlegging av opplysninger'!$B$5*AA1227</f>
        <v>123976.47406181821</v>
      </c>
      <c r="AG1227" s="1"/>
      <c r="AH1227" s="1">
        <f>'Innlegging av opplysninger'!$C$11*SUM(X1227:AG1227)</f>
        <v>408890.11397170281</v>
      </c>
      <c r="AI1227" s="1">
        <f>'Innlegging av opplysninger'!$C$13*(((X1227+Z1227+AC1227+AE1227)*Data!M1227)+(Z1227+AE1227)*(1-Data!M1227)*1.8/12+Y1227+AD1227+AA1227+AB1227+AF1227+AG1227)</f>
        <v>77805.570771077488</v>
      </c>
      <c r="AJ1227" s="1">
        <f>'Innlegging av opplysninger'!$C$13*((X1227+Z1227+AC1227+AE1227)*(1-Data!M1227)-(Z1227+AE1227)*(1-Data!M1227)*1.8/12)</f>
        <v>481728.26940072642</v>
      </c>
      <c r="AK1227" s="83">
        <f t="shared" si="194"/>
        <v>2691000</v>
      </c>
      <c r="AL1227" s="83">
        <f t="shared" si="195"/>
        <v>604000</v>
      </c>
      <c r="AM1227" s="83">
        <f t="shared" si="196"/>
        <v>3079000</v>
      </c>
    </row>
    <row r="1228" spans="1:39">
      <c r="A1228" t="str">
        <f t="shared" si="190"/>
        <v>3432Samferdsel og teknikk</v>
      </c>
      <c r="B1228" s="6" t="str">
        <f>Data!A1228</f>
        <v>3432</v>
      </c>
      <c r="C1228" s="7" t="str">
        <f>Data!B1228</f>
        <v>Lesja kommune</v>
      </c>
      <c r="D1228" s="7" t="str">
        <f>Data!C1228</f>
        <v>Samferdsel og teknikk</v>
      </c>
      <c r="E1228" s="1">
        <f>Data!D1228</f>
        <v>12.25</v>
      </c>
      <c r="F1228" s="1">
        <f>Data!E1228+Data!F1228</f>
        <v>47374.386122448981</v>
      </c>
      <c r="G1228" s="1">
        <f>Data!G1228</f>
        <v>6.231020408163265</v>
      </c>
      <c r="H1228" s="1">
        <f t="shared" si="191"/>
        <v>6330940.6909090905</v>
      </c>
      <c r="I1228" s="1">
        <f t="shared" si="192"/>
        <v>832.69090909090903</v>
      </c>
      <c r="J1228" s="1">
        <f t="shared" si="193"/>
        <v>759812.80581818172</v>
      </c>
      <c r="K1228" s="1">
        <f>'Innlegging av opplysninger'!$B$4*H1228</f>
        <v>823022.28981818177</v>
      </c>
      <c r="L1228" s="1"/>
      <c r="M1228" s="1">
        <f>'Innlegging av opplysninger'!$B$5*H1228</f>
        <v>829353.23050909094</v>
      </c>
      <c r="N1228" s="1">
        <f>'Innlegging av opplysninger'!$B$5*I1228</f>
        <v>109.08250909090908</v>
      </c>
      <c r="O1228" s="1">
        <f>'Innlegging av opplysninger'!$B$5*J1228</f>
        <v>99535.477562181812</v>
      </c>
      <c r="P1228" s="1">
        <f>'Innlegging av opplysninger'!$B$5*K1228</f>
        <v>107815.91996618181</v>
      </c>
      <c r="Q1228" s="1"/>
      <c r="R1228" s="1">
        <f>'Innlegging av opplysninger'!$C$11*SUM(H1228:Q1228)</f>
        <v>340154.04314404138</v>
      </c>
      <c r="S1228" s="1">
        <f>'Innlegging av opplysninger'!$C$13*(((H1228+J1228+M1228+O1228)*Data!H1228)+(J1228+O1228)*(1-Data!H1228)*1.8/12+I1228+N1228+K1228+L1228+P1228+Q1228)</f>
        <v>59936.098151704769</v>
      </c>
      <c r="T1228" s="1">
        <f>'Innlegging av opplysninger'!$C$13*((H1228+J1228+M1228+O1228)*(1-Data!H1228)-(J1228+O1228)*(1-Data!H1228)*1.8/12)</f>
        <v>405537.85562435188</v>
      </c>
      <c r="U1228" s="1">
        <f>Data!I1228</f>
        <v>1.26</v>
      </c>
      <c r="V1228" s="1">
        <f>Data!J1228+Data!K1228</f>
        <v>52388.78571428571</v>
      </c>
      <c r="W1228" s="1">
        <f>Data!L1228</f>
        <v>820.53968253968264</v>
      </c>
      <c r="X1228" s="1">
        <f t="shared" si="197"/>
        <v>720107.67272727261</v>
      </c>
      <c r="Y1228" s="100">
        <f t="shared" si="198"/>
        <v>11278.690909090908</v>
      </c>
      <c r="Z1228" s="100">
        <f t="shared" si="199"/>
        <v>104588.24999999997</v>
      </c>
      <c r="AA1228" s="100">
        <f>'Innlegging av opplysninger'!$B$4*X1228</f>
        <v>93613.997454545446</v>
      </c>
      <c r="AB1228" s="1"/>
      <c r="AC1228" s="1">
        <f>'Innlegging av opplysninger'!$B$5*X1228</f>
        <v>94334.10512727272</v>
      </c>
      <c r="AD1228" s="1">
        <f>'Innlegging av opplysninger'!$B$5*Y1228</f>
        <v>1477.508509090909</v>
      </c>
      <c r="AE1228" s="1">
        <f>'Innlegging av opplysninger'!$B$5*Z1228</f>
        <v>13701.060749999997</v>
      </c>
      <c r="AF1228" s="1">
        <f>'Innlegging av opplysninger'!$B$5*AA1228</f>
        <v>12263.433666545454</v>
      </c>
      <c r="AG1228" s="1"/>
      <c r="AH1228" s="1">
        <f>'Innlegging av opplysninger'!$C$11*SUM(X1228:AG1228)</f>
        <v>39951.859327465078</v>
      </c>
      <c r="AI1228" s="1">
        <f>'Innlegging av opplysninger'!$C$13*(((X1228+Z1228+AC1228+AE1228)*Data!M1228)+(Z1228+AE1228)*(1-Data!M1228)*1.8/12+Y1228+AD1228+AA1228+AB1228+AF1228+AG1228)</f>
        <v>7091.6054118921811</v>
      </c>
      <c r="AJ1228" s="1">
        <f>'Innlegging av opplysninger'!$C$13*((X1228+Z1228+AC1228+AE1228)*(1-Data!M1228)-(Z1228+AE1228)*(1-Data!M1228)*1.8/12)</f>
        <v>47579.35998358635</v>
      </c>
      <c r="AK1228" s="83">
        <f t="shared" si="194"/>
        <v>380000</v>
      </c>
      <c r="AL1228" s="83">
        <f t="shared" si="195"/>
        <v>67000</v>
      </c>
      <c r="AM1228" s="83">
        <f t="shared" si="196"/>
        <v>453000</v>
      </c>
    </row>
    <row r="1229" spans="1:39">
      <c r="A1229" t="str">
        <f t="shared" si="190"/>
        <v>3432Annet</v>
      </c>
      <c r="B1229" s="6" t="str">
        <f>Data!A1229</f>
        <v>3432</v>
      </c>
      <c r="C1229" s="7" t="str">
        <f>Data!B1229</f>
        <v>Lesja kommune</v>
      </c>
      <c r="D1229" s="7" t="str">
        <f>Data!C1229</f>
        <v>Annet</v>
      </c>
      <c r="E1229" s="1">
        <f>Data!D1229</f>
        <v>8.3420000000000005</v>
      </c>
      <c r="F1229" s="1">
        <f>Data!E1229+Data!F1229</f>
        <v>0</v>
      </c>
      <c r="G1229" s="1">
        <f>Data!G1229</f>
        <v>0</v>
      </c>
      <c r="H1229" s="1">
        <f t="shared" si="191"/>
        <v>0</v>
      </c>
      <c r="I1229" s="1">
        <f t="shared" si="192"/>
        <v>0</v>
      </c>
      <c r="J1229" s="1">
        <f t="shared" si="193"/>
        <v>0</v>
      </c>
      <c r="K1229" s="1">
        <f>'Innlegging av opplysninger'!$B$4*H1229</f>
        <v>0</v>
      </c>
      <c r="L1229" s="1"/>
      <c r="M1229" s="1">
        <f>'Innlegging av opplysninger'!$B$5*H1229</f>
        <v>0</v>
      </c>
      <c r="N1229" s="1">
        <f>'Innlegging av opplysninger'!$B$5*I1229</f>
        <v>0</v>
      </c>
      <c r="O1229" s="1">
        <f>'Innlegging av opplysninger'!$B$5*J1229</f>
        <v>0</v>
      </c>
      <c r="P1229" s="1">
        <f>'Innlegging av opplysninger'!$B$5*K1229</f>
        <v>0</v>
      </c>
      <c r="Q1229" s="1"/>
      <c r="R1229" s="1">
        <f>'Innlegging av opplysninger'!$C$11*SUM(H1229:Q1229)</f>
        <v>0</v>
      </c>
      <c r="S1229" s="1">
        <f>'Innlegging av opplysninger'!$C$13*(((H1229+J1229+M1229+O1229)*Data!H1229)+(J1229+O1229)*(1-Data!H1229)*1.8/12+I1229+N1229+K1229+L1229+P1229+Q1229)</f>
        <v>0</v>
      </c>
      <c r="T1229" s="1">
        <f>'Innlegging av opplysninger'!$C$13*((H1229+J1229+M1229+O1229)*(1-Data!H1229)-(J1229+O1229)*(1-Data!H1229)*1.8/12)</f>
        <v>0</v>
      </c>
      <c r="U1229" s="1">
        <f>Data!I1229</f>
        <v>0</v>
      </c>
      <c r="V1229" s="1">
        <f>Data!J1229+Data!K1229</f>
        <v>0</v>
      </c>
      <c r="W1229" s="1">
        <f>Data!L1229</f>
        <v>0</v>
      </c>
      <c r="X1229" s="1">
        <f t="shared" si="197"/>
        <v>0</v>
      </c>
      <c r="Y1229" s="100">
        <f t="shared" si="198"/>
        <v>0</v>
      </c>
      <c r="Z1229" s="100">
        <f t="shared" si="199"/>
        <v>0</v>
      </c>
      <c r="AA1229" s="100">
        <f>'Innlegging av opplysninger'!$B$4*X1229</f>
        <v>0</v>
      </c>
      <c r="AB1229" s="1"/>
      <c r="AC1229" s="1">
        <f>'Innlegging av opplysninger'!$B$5*X1229</f>
        <v>0</v>
      </c>
      <c r="AD1229" s="1">
        <f>'Innlegging av opplysninger'!$B$5*Y1229</f>
        <v>0</v>
      </c>
      <c r="AE1229" s="1">
        <f>'Innlegging av opplysninger'!$B$5*Z1229</f>
        <v>0</v>
      </c>
      <c r="AF1229" s="1">
        <f>'Innlegging av opplysninger'!$B$5*AA1229</f>
        <v>0</v>
      </c>
      <c r="AG1229" s="1"/>
      <c r="AH1229" s="1">
        <f>'Innlegging av opplysninger'!$C$11*SUM(X1229:AG1229)</f>
        <v>0</v>
      </c>
      <c r="AI1229" s="1">
        <f>'Innlegging av opplysninger'!$C$13*(((X1229+Z1229+AC1229+AE1229)*Data!M1229)+(Z1229+AE1229)*(1-Data!M1229)*1.8/12+Y1229+AD1229+AA1229+AB1229+AF1229+AG1229)</f>
        <v>0</v>
      </c>
      <c r="AJ1229" s="1">
        <f>'Innlegging av opplysninger'!$C$13*((X1229+Z1229+AC1229+AE1229)*(1-Data!M1229)-(Z1229+AE1229)*(1-Data!M1229)*1.8/12)</f>
        <v>0</v>
      </c>
      <c r="AK1229" s="83">
        <f t="shared" si="194"/>
        <v>0</v>
      </c>
      <c r="AL1229" s="83">
        <f t="shared" si="195"/>
        <v>0</v>
      </c>
      <c r="AM1229" s="83">
        <f t="shared" si="196"/>
        <v>0</v>
      </c>
    </row>
    <row r="1230" spans="1:39">
      <c r="A1230" t="str">
        <f t="shared" si="190"/>
        <v>3433Alle</v>
      </c>
      <c r="B1230" s="6" t="str">
        <f>Data!A1230</f>
        <v>3433</v>
      </c>
      <c r="C1230" s="7" t="str">
        <f>Data!B1230</f>
        <v>Skjåk kommune</v>
      </c>
      <c r="D1230" s="7" t="str">
        <f>Data!C1230</f>
        <v>Alle</v>
      </c>
      <c r="E1230" s="1">
        <f>Data!D1230</f>
        <v>182.51940000000005</v>
      </c>
      <c r="F1230" s="1">
        <f>Data!E1230+Data!F1230</f>
        <v>47049.917310159915</v>
      </c>
      <c r="G1230" s="1">
        <f>Data!G1230</f>
        <v>353.49436826989358</v>
      </c>
      <c r="H1230" s="1">
        <f t="shared" si="191"/>
        <v>93682065.572727308</v>
      </c>
      <c r="I1230" s="1">
        <f t="shared" si="192"/>
        <v>703849.96363636397</v>
      </c>
      <c r="J1230" s="1">
        <f t="shared" si="193"/>
        <v>11326309.864363641</v>
      </c>
      <c r="K1230" s="1">
        <f>'Innlegging av opplysninger'!$B$4*H1230</f>
        <v>12178668.524454551</v>
      </c>
      <c r="L1230" s="1"/>
      <c r="M1230" s="1">
        <f>'Innlegging av opplysninger'!$B$5*H1230</f>
        <v>12272350.590027278</v>
      </c>
      <c r="N1230" s="1">
        <f>'Innlegging av opplysninger'!$B$5*I1230</f>
        <v>92204.34523636369</v>
      </c>
      <c r="O1230" s="1">
        <f>'Innlegging av opplysninger'!$B$5*J1230</f>
        <v>1483746.5922316369</v>
      </c>
      <c r="P1230" s="1">
        <f>'Innlegging av opplysninger'!$B$5*K1230</f>
        <v>1595405.5767035463</v>
      </c>
      <c r="Q1230" s="1"/>
      <c r="R1230" s="1">
        <f>'Innlegging av opplysninger'!$C$11*SUM(H1230:Q1230)</f>
        <v>5066714.8391164653</v>
      </c>
      <c r="S1230" s="1">
        <f>'Innlegging av opplysninger'!$C$13*(((H1230+J1230+M1230+O1230)*Data!H1230)+(J1230+O1230)*(1-Data!H1230)*1.8/12+I1230+N1230+K1230+L1230+P1230+Q1230)</f>
        <v>980320.01482886903</v>
      </c>
      <c r="T1230" s="1">
        <f>'Innlegging av opplysninger'!$C$13*((H1230+J1230+M1230+O1230)*(1-Data!H1230)-(J1230+O1230)*(1-Data!H1230)*1.8/12)</f>
        <v>5953079.2386989249</v>
      </c>
      <c r="U1230" s="1">
        <f>Data!I1230</f>
        <v>31.604799999999997</v>
      </c>
      <c r="V1230" s="1">
        <f>Data!J1230+Data!K1230</f>
        <v>49406.865267828514</v>
      </c>
      <c r="W1230" s="1">
        <f>Data!L1230</f>
        <v>302.7673011694427</v>
      </c>
      <c r="X1230" s="1">
        <f t="shared" si="197"/>
        <v>17034481.040909085</v>
      </c>
      <c r="Y1230" s="100">
        <f t="shared" si="198"/>
        <v>104388.00000000001</v>
      </c>
      <c r="Z1230" s="100">
        <f t="shared" si="199"/>
        <v>2450858.2728499989</v>
      </c>
      <c r="AA1230" s="100">
        <f>'Innlegging av opplysninger'!$B$4*X1230</f>
        <v>2214482.5353181814</v>
      </c>
      <c r="AB1230" s="1"/>
      <c r="AC1230" s="1">
        <f>'Innlegging av opplysninger'!$B$5*X1230</f>
        <v>2231517.0163590903</v>
      </c>
      <c r="AD1230" s="1">
        <f>'Innlegging av opplysninger'!$B$5*Y1230</f>
        <v>13674.828000000003</v>
      </c>
      <c r="AE1230" s="1">
        <f>'Innlegging av opplysninger'!$B$5*Z1230</f>
        <v>321062.43374334986</v>
      </c>
      <c r="AF1230" s="1">
        <f>'Innlegging av opplysninger'!$B$5*AA1230</f>
        <v>290097.21212668176</v>
      </c>
      <c r="AG1230" s="1"/>
      <c r="AH1230" s="1">
        <f>'Innlegging av opplysninger'!$C$11*SUM(X1230:AG1230)</f>
        <v>937101.33089364285</v>
      </c>
      <c r="AI1230" s="1">
        <f>'Innlegging av opplysninger'!$C$13*(((X1230+Z1230+AC1230+AE1230)*Data!M1230)+(Z1230+AE1230)*(1-Data!M1230)*1.8/12+Y1230+AD1230+AA1230+AB1230+AF1230+AG1230)</f>
        <v>209297.97945794711</v>
      </c>
      <c r="AJ1230" s="1">
        <f>'Innlegging av opplysninger'!$C$13*((X1230+Z1230+AC1230+AE1230)*(1-Data!M1230)-(Z1230+AE1230)*(1-Data!M1230)*1.8/12)</f>
        <v>1073051.2101859851</v>
      </c>
      <c r="AK1230" s="83">
        <f t="shared" si="194"/>
        <v>6004000</v>
      </c>
      <c r="AL1230" s="83">
        <f t="shared" si="195"/>
        <v>1190000</v>
      </c>
      <c r="AM1230" s="83">
        <f t="shared" si="196"/>
        <v>7026000</v>
      </c>
    </row>
    <row r="1231" spans="1:39">
      <c r="A1231" t="str">
        <f t="shared" si="190"/>
        <v>3433Administrasjon</v>
      </c>
      <c r="B1231" s="6" t="str">
        <f>Data!A1231</f>
        <v>3433</v>
      </c>
      <c r="C1231" s="7" t="str">
        <f>Data!B1231</f>
        <v>Skjåk kommune</v>
      </c>
      <c r="D1231" s="7" t="str">
        <f>Data!C1231</f>
        <v>Administrasjon</v>
      </c>
      <c r="E1231" s="1">
        <f>Data!D1231</f>
        <v>12.112299999999999</v>
      </c>
      <c r="F1231" s="1">
        <f>Data!E1231+Data!F1231</f>
        <v>57402.95464114991</v>
      </c>
      <c r="G1231" s="1">
        <f>Data!G1231</f>
        <v>0</v>
      </c>
      <c r="H1231" s="1">
        <f t="shared" si="191"/>
        <v>7584892.4454545453</v>
      </c>
      <c r="I1231" s="1">
        <f t="shared" si="192"/>
        <v>0</v>
      </c>
      <c r="J1231" s="1">
        <f t="shared" si="193"/>
        <v>910187.09345454536</v>
      </c>
      <c r="K1231" s="1">
        <f>'Innlegging av opplysninger'!$B$4*H1231</f>
        <v>986036.01790909097</v>
      </c>
      <c r="L1231" s="1"/>
      <c r="M1231" s="1">
        <f>'Innlegging av opplysninger'!$B$5*H1231</f>
        <v>993620.91035454546</v>
      </c>
      <c r="N1231" s="1">
        <f>'Innlegging av opplysninger'!$B$5*I1231</f>
        <v>0</v>
      </c>
      <c r="O1231" s="1">
        <f>'Innlegging av opplysninger'!$B$5*J1231</f>
        <v>119234.50924254545</v>
      </c>
      <c r="P1231" s="1">
        <f>'Innlegging av opplysninger'!$B$5*K1231</f>
        <v>129170.71834609091</v>
      </c>
      <c r="Q1231" s="1"/>
      <c r="R1231" s="1">
        <f>'Innlegging av opplysninger'!$C$11*SUM(H1231:Q1231)</f>
        <v>407479.38440093183</v>
      </c>
      <c r="S1231" s="1">
        <f>'Innlegging av opplysninger'!$C$13*(((H1231+J1231+M1231+O1231)*Data!H1231)+(J1231+O1231)*(1-Data!H1231)*1.8/12+I1231+N1231+K1231+L1231+P1231+Q1231)</f>
        <v>129968.0182863504</v>
      </c>
      <c r="T1231" s="1">
        <f>'Innlegging av opplysninger'!$C$13*((H1231+J1231+M1231+O1231)*(1-Data!H1231)-(J1231+O1231)*(1-Data!H1231)*1.8/12)</f>
        <v>427635.34984124056</v>
      </c>
      <c r="U1231" s="1">
        <f>Data!I1231</f>
        <v>3.8085</v>
      </c>
      <c r="V1231" s="1">
        <f>Data!J1231+Data!K1231</f>
        <v>62535.374600673924</v>
      </c>
      <c r="W1231" s="1">
        <f>Data!L1231</f>
        <v>0</v>
      </c>
      <c r="X1231" s="1">
        <f t="shared" si="197"/>
        <v>2598174.2636363632</v>
      </c>
      <c r="Y1231" s="100">
        <f t="shared" si="198"/>
        <v>0</v>
      </c>
      <c r="Z1231" s="100">
        <f t="shared" si="199"/>
        <v>371538.91969999991</v>
      </c>
      <c r="AA1231" s="100">
        <f>'Innlegging av opplysninger'!$B$4*X1231</f>
        <v>337762.6542727272</v>
      </c>
      <c r="AB1231" s="1"/>
      <c r="AC1231" s="1">
        <f>'Innlegging av opplysninger'!$B$5*X1231</f>
        <v>340360.82853636361</v>
      </c>
      <c r="AD1231" s="1">
        <f>'Innlegging av opplysninger'!$B$5*Y1231</f>
        <v>0</v>
      </c>
      <c r="AE1231" s="1">
        <f>'Innlegging av opplysninger'!$B$5*Z1231</f>
        <v>48671.598480699991</v>
      </c>
      <c r="AF1231" s="1">
        <f>'Innlegging av opplysninger'!$B$5*AA1231</f>
        <v>44246.907709727268</v>
      </c>
      <c r="AG1231" s="1"/>
      <c r="AH1231" s="1">
        <f>'Innlegging av opplysninger'!$C$11*SUM(X1231:AG1231)</f>
        <v>142148.69654876349</v>
      </c>
      <c r="AI1231" s="1">
        <f>'Innlegging av opplysninger'!$C$13*(((X1231+Z1231+AC1231+AE1231)*Data!M1231)+(Z1231+AE1231)*(1-Data!M1231)*1.8/12+Y1231+AD1231+AA1231+AB1231+AF1231+AG1231)</f>
        <v>54070.22444990946</v>
      </c>
      <c r="AJ1231" s="1">
        <f>'Innlegging av opplysninger'!$C$13*((X1231+Z1231+AC1231+AE1231)*(1-Data!M1231)-(Z1231+AE1231)*(1-Data!M1231)*1.8/12)</f>
        <v>140449.04451155636</v>
      </c>
      <c r="AK1231" s="83">
        <f t="shared" si="194"/>
        <v>550000</v>
      </c>
      <c r="AL1231" s="83">
        <f t="shared" si="195"/>
        <v>184000</v>
      </c>
      <c r="AM1231" s="83">
        <f t="shared" si="196"/>
        <v>568000</v>
      </c>
    </row>
    <row r="1232" spans="1:39">
      <c r="A1232" t="str">
        <f t="shared" si="190"/>
        <v>3433Undervisning</v>
      </c>
      <c r="B1232" s="6" t="str">
        <f>Data!A1232</f>
        <v>3433</v>
      </c>
      <c r="C1232" s="7" t="str">
        <f>Data!B1232</f>
        <v>Skjåk kommune</v>
      </c>
      <c r="D1232" s="7" t="str">
        <f>Data!C1232</f>
        <v>Undervisning</v>
      </c>
      <c r="E1232" s="1">
        <f>Data!D1232</f>
        <v>42.817900000000016</v>
      </c>
      <c r="F1232" s="1">
        <f>Data!E1232+Data!F1232</f>
        <v>47028.631989580666</v>
      </c>
      <c r="G1232" s="1">
        <f>Data!G1232</f>
        <v>0</v>
      </c>
      <c r="H1232" s="1">
        <f t="shared" si="191"/>
        <v>21967279.218181819</v>
      </c>
      <c r="I1232" s="1">
        <f t="shared" si="192"/>
        <v>0</v>
      </c>
      <c r="J1232" s="1">
        <f t="shared" si="193"/>
        <v>2636073.506181818</v>
      </c>
      <c r="K1232" s="1">
        <f>'Innlegging av opplysninger'!$B$4*H1232</f>
        <v>2855746.2983636367</v>
      </c>
      <c r="L1232" s="1"/>
      <c r="M1232" s="1">
        <f>'Innlegging av opplysninger'!$B$5*H1232</f>
        <v>2877713.5775818182</v>
      </c>
      <c r="N1232" s="1">
        <f>'Innlegging av opplysninger'!$B$5*I1232</f>
        <v>0</v>
      </c>
      <c r="O1232" s="1">
        <f>'Innlegging av opplysninger'!$B$5*J1232</f>
        <v>345325.62930981815</v>
      </c>
      <c r="P1232" s="1">
        <f>'Innlegging av opplysninger'!$B$5*K1232</f>
        <v>374102.76508563641</v>
      </c>
      <c r="Q1232" s="1"/>
      <c r="R1232" s="1">
        <f>'Innlegging av opplysninger'!$C$11*SUM(H1232:Q1232)</f>
        <v>1180137.1577987729</v>
      </c>
      <c r="S1232" s="1">
        <f>'Innlegging av opplysninger'!$C$13*(((H1232+J1232+M1232+O1232)*Data!H1232)+(J1232+O1232)*(1-Data!H1232)*1.8/12+I1232+N1232+K1232+L1232+P1232+Q1232)</f>
        <v>201229.3161092675</v>
      </c>
      <c r="T1232" s="1">
        <f>'Innlegging av opplysninger'!$C$13*((H1232+J1232+M1232+O1232)*(1-Data!H1232)-(J1232+O1232)*(1-Data!H1232)*1.8/12)</f>
        <v>1413695.2156153689</v>
      </c>
      <c r="U1232" s="1">
        <f>Data!I1232</f>
        <v>7.8879999999999999</v>
      </c>
      <c r="V1232" s="1">
        <f>Data!J1232+Data!K1232</f>
        <v>51583.681277467884</v>
      </c>
      <c r="W1232" s="1">
        <f>Data!L1232</f>
        <v>0</v>
      </c>
      <c r="X1232" s="1">
        <f t="shared" si="197"/>
        <v>4438822.668181818</v>
      </c>
      <c r="Y1232" s="100">
        <f t="shared" si="198"/>
        <v>0</v>
      </c>
      <c r="Z1232" s="100">
        <f t="shared" si="199"/>
        <v>634751.64154999994</v>
      </c>
      <c r="AA1232" s="100">
        <f>'Innlegging av opplysninger'!$B$4*X1232</f>
        <v>577046.94686363637</v>
      </c>
      <c r="AB1232" s="1"/>
      <c r="AC1232" s="1">
        <f>'Innlegging av opplysninger'!$B$5*X1232</f>
        <v>581485.76953181822</v>
      </c>
      <c r="AD1232" s="1">
        <f>'Innlegging av opplysninger'!$B$5*Y1232</f>
        <v>0</v>
      </c>
      <c r="AE1232" s="1">
        <f>'Innlegging av opplysninger'!$B$5*Z1232</f>
        <v>83152.46504304999</v>
      </c>
      <c r="AF1232" s="1">
        <f>'Innlegging av opplysninger'!$B$5*AA1232</f>
        <v>75593.150039136366</v>
      </c>
      <c r="AG1232" s="1"/>
      <c r="AH1232" s="1">
        <f>'Innlegging av opplysninger'!$C$11*SUM(X1232:AG1232)</f>
        <v>242852.40036595945</v>
      </c>
      <c r="AI1232" s="1">
        <f>'Innlegging av opplysninger'!$C$13*(((X1232+Z1232+AC1232+AE1232)*Data!M1232)+(Z1232+AE1232)*(1-Data!M1232)*1.8/12+Y1232+AD1232+AA1232+AB1232+AF1232+AG1232)</f>
        <v>46691.743164692518</v>
      </c>
      <c r="AJ1232" s="1">
        <f>'Innlegging av opplysninger'!$C$13*((X1232+Z1232+AC1232+AE1232)*(1-Data!M1232)-(Z1232+AE1232)*(1-Data!M1232)*1.8/12)</f>
        <v>285632.5941781993</v>
      </c>
      <c r="AK1232" s="83">
        <f t="shared" si="194"/>
        <v>1423000</v>
      </c>
      <c r="AL1232" s="83">
        <f t="shared" si="195"/>
        <v>248000</v>
      </c>
      <c r="AM1232" s="83">
        <f t="shared" si="196"/>
        <v>1699000</v>
      </c>
    </row>
    <row r="1233" spans="1:39">
      <c r="A1233" t="str">
        <f t="shared" si="190"/>
        <v>3433Barnehager</v>
      </c>
      <c r="B1233" s="6" t="str">
        <f>Data!A1233</f>
        <v>3433</v>
      </c>
      <c r="C1233" s="7" t="str">
        <f>Data!B1233</f>
        <v>Skjåk kommune</v>
      </c>
      <c r="D1233" s="7" t="str">
        <f>Data!C1233</f>
        <v>Barnehager</v>
      </c>
      <c r="E1233" s="1">
        <f>Data!D1233</f>
        <v>26.785600000000006</v>
      </c>
      <c r="F1233" s="1">
        <f>Data!E1233+Data!F1233</f>
        <v>41839.796072018791</v>
      </c>
      <c r="G1233" s="1">
        <f>Data!G1233</f>
        <v>0</v>
      </c>
      <c r="H1233" s="1">
        <f t="shared" si="191"/>
        <v>12225862.272727273</v>
      </c>
      <c r="I1233" s="1">
        <f t="shared" si="192"/>
        <v>0</v>
      </c>
      <c r="J1233" s="1">
        <f t="shared" si="193"/>
        <v>1467103.4727272727</v>
      </c>
      <c r="K1233" s="1">
        <f>'Innlegging av opplysninger'!$B$4*H1233</f>
        <v>1589362.0954545457</v>
      </c>
      <c r="L1233" s="1"/>
      <c r="M1233" s="1">
        <f>'Innlegging av opplysninger'!$B$5*H1233</f>
        <v>1601587.957727273</v>
      </c>
      <c r="N1233" s="1">
        <f>'Innlegging av opplysninger'!$B$5*I1233</f>
        <v>0</v>
      </c>
      <c r="O1233" s="1">
        <f>'Innlegging av opplysninger'!$B$5*J1233</f>
        <v>192190.55492727272</v>
      </c>
      <c r="P1233" s="1">
        <f>'Innlegging av opplysninger'!$B$5*K1233</f>
        <v>208206.4345045455</v>
      </c>
      <c r="Q1233" s="1"/>
      <c r="R1233" s="1">
        <f>'Innlegging av opplysninger'!$C$11*SUM(H1233:Q1233)</f>
        <v>656803.88594659092</v>
      </c>
      <c r="S1233" s="1">
        <f>'Innlegging av opplysninger'!$C$13*(((H1233+J1233+M1233+O1233)*Data!H1233)+(J1233+O1233)*(1-Data!H1233)*1.8/12+I1233+N1233+K1233+L1233+P1233+Q1233)</f>
        <v>106416.05697357819</v>
      </c>
      <c r="T1233" s="1">
        <f>'Innlegging av opplysninger'!$C$13*((H1233+J1233+M1233+O1233)*(1-Data!H1233)-(J1233+O1233)*(1-Data!H1233)*1.8/12)</f>
        <v>792368.20800596732</v>
      </c>
      <c r="U1233" s="1">
        <f>Data!I1233</f>
        <v>2.7534000000000001</v>
      </c>
      <c r="V1233" s="1">
        <f>Data!J1233+Data!K1233</f>
        <v>44687.752717851865</v>
      </c>
      <c r="W1233" s="1">
        <f>Data!L1233</f>
        <v>0</v>
      </c>
      <c r="X1233" s="1">
        <f t="shared" si="197"/>
        <v>1342290.0909090906</v>
      </c>
      <c r="Y1233" s="100">
        <f t="shared" si="198"/>
        <v>0</v>
      </c>
      <c r="Z1233" s="100">
        <f t="shared" si="199"/>
        <v>191947.48299999995</v>
      </c>
      <c r="AA1233" s="100">
        <f>'Innlegging av opplysninger'!$B$4*X1233</f>
        <v>174497.71181818179</v>
      </c>
      <c r="AB1233" s="1"/>
      <c r="AC1233" s="1">
        <f>'Innlegging av opplysninger'!$B$5*X1233</f>
        <v>175840.00190909088</v>
      </c>
      <c r="AD1233" s="1">
        <f>'Innlegging av opplysninger'!$B$5*Y1233</f>
        <v>0</v>
      </c>
      <c r="AE1233" s="1">
        <f>'Innlegging av opplysninger'!$B$5*Z1233</f>
        <v>25145.120272999993</v>
      </c>
      <c r="AF1233" s="1">
        <f>'Innlegging av opplysninger'!$B$5*AA1233</f>
        <v>22859.200248181816</v>
      </c>
      <c r="AG1233" s="1"/>
      <c r="AH1233" s="1">
        <f>'Innlegging av opplysninger'!$C$11*SUM(X1233:AG1233)</f>
        <v>73438.025109986716</v>
      </c>
      <c r="AI1233" s="1">
        <f>'Innlegging av opplysninger'!$C$13*(((X1233+Z1233+AC1233+AE1233)*Data!M1233)+(Z1233+AE1233)*(1-Data!M1233)*1.8/12+Y1233+AD1233+AA1233+AB1233+AF1233+AG1233)</f>
        <v>11955.881732980308</v>
      </c>
      <c r="AJ1233" s="1">
        <f>'Innlegging av opplysninger'!$C$13*((X1233+Z1233+AC1233+AE1233)*(1-Data!M1233)-(Z1233+AE1233)*(1-Data!M1233)*1.8/12)</f>
        <v>88538.257891212037</v>
      </c>
      <c r="AK1233" s="83">
        <f t="shared" si="194"/>
        <v>730000</v>
      </c>
      <c r="AL1233" s="83">
        <f t="shared" si="195"/>
        <v>118000</v>
      </c>
      <c r="AM1233" s="83">
        <f t="shared" si="196"/>
        <v>881000</v>
      </c>
    </row>
    <row r="1234" spans="1:39">
      <c r="A1234" t="str">
        <f t="shared" si="190"/>
        <v>3433Helse/pleie/omsorg</v>
      </c>
      <c r="B1234" s="6" t="str">
        <f>Data!A1234</f>
        <v>3433</v>
      </c>
      <c r="C1234" s="7" t="str">
        <f>Data!B1234</f>
        <v>Skjåk kommune</v>
      </c>
      <c r="D1234" s="7" t="str">
        <f>Data!C1234</f>
        <v>Helse/pleie/omsorg</v>
      </c>
      <c r="E1234" s="1">
        <f>Data!D1234</f>
        <v>83.224900000000005</v>
      </c>
      <c r="F1234" s="1">
        <f>Data!E1234+Data!F1234</f>
        <v>47114.024378521346</v>
      </c>
      <c r="G1234" s="1">
        <f>Data!G1234</f>
        <v>766.7586263245737</v>
      </c>
      <c r="H1234" s="1">
        <f t="shared" si="191"/>
        <v>42775199.645454556</v>
      </c>
      <c r="I1234" s="1">
        <f t="shared" si="192"/>
        <v>696146.29090909101</v>
      </c>
      <c r="J1234" s="1">
        <f t="shared" si="193"/>
        <v>5216561.5123636369</v>
      </c>
      <c r="K1234" s="1">
        <f>'Innlegging av opplysninger'!$B$4*H1234</f>
        <v>5560775.9539090926</v>
      </c>
      <c r="L1234" s="1"/>
      <c r="M1234" s="1">
        <f>'Innlegging av opplysninger'!$B$5*H1234</f>
        <v>5603551.1535545466</v>
      </c>
      <c r="N1234" s="1">
        <f>'Innlegging av opplysninger'!$B$5*I1234</f>
        <v>91195.164109090925</v>
      </c>
      <c r="O1234" s="1">
        <f>'Innlegging av opplysninger'!$B$5*J1234</f>
        <v>683369.55811963649</v>
      </c>
      <c r="P1234" s="1">
        <f>'Innlegging av opplysninger'!$B$5*K1234</f>
        <v>728461.64996209112</v>
      </c>
      <c r="Q1234" s="1"/>
      <c r="R1234" s="1">
        <f>'Innlegging av opplysninger'!$C$11*SUM(H1234:Q1234)</f>
        <v>2331499.915278506</v>
      </c>
      <c r="S1234" s="1">
        <f>'Innlegging av opplysninger'!$C$13*(((H1234+J1234+M1234+O1234)*Data!H1234)+(J1234+O1234)*(1-Data!H1234)*1.8/12+I1234+N1234+K1234+L1234+P1234+Q1234)</f>
        <v>462774.49237015814</v>
      </c>
      <c r="T1234" s="1">
        <f>'Innlegging av opplysninger'!$C$13*((H1234+J1234+M1234+O1234)*(1-Data!H1234)-(J1234+O1234)*(1-Data!H1234)*1.8/12)</f>
        <v>2727699.0759056923</v>
      </c>
      <c r="U1234" s="1">
        <f>Data!I1234</f>
        <v>13.231100000000001</v>
      </c>
      <c r="V1234" s="1">
        <f>Data!J1234+Data!K1234</f>
        <v>44300.877352097203</v>
      </c>
      <c r="W1234" s="1">
        <f>Data!L1234</f>
        <v>663.20336177642071</v>
      </c>
      <c r="X1234" s="1">
        <f t="shared" si="197"/>
        <v>6394356.418181818</v>
      </c>
      <c r="Y1234" s="100">
        <f t="shared" si="198"/>
        <v>95726.290909090923</v>
      </c>
      <c r="Z1234" s="100">
        <f t="shared" si="199"/>
        <v>928081.82739999995</v>
      </c>
      <c r="AA1234" s="100">
        <f>'Innlegging av opplysninger'!$B$4*X1234</f>
        <v>831266.33436363633</v>
      </c>
      <c r="AB1234" s="1"/>
      <c r="AC1234" s="1">
        <f>'Innlegging av opplysninger'!$B$5*X1234</f>
        <v>837660.69078181824</v>
      </c>
      <c r="AD1234" s="1">
        <f>'Innlegging av opplysninger'!$B$5*Y1234</f>
        <v>12540.144109090912</v>
      </c>
      <c r="AE1234" s="1">
        <f>'Innlegging av opplysninger'!$B$5*Z1234</f>
        <v>121578.71938939999</v>
      </c>
      <c r="AF1234" s="1">
        <f>'Innlegging av opplysninger'!$B$5*AA1234</f>
        <v>108895.88980163637</v>
      </c>
      <c r="AG1234" s="1"/>
      <c r="AH1234" s="1">
        <f>'Innlegging av opplysninger'!$C$11*SUM(X1234:AG1234)</f>
        <v>354544.03996758664</v>
      </c>
      <c r="AI1234" s="1">
        <f>'Innlegging av opplysninger'!$C$13*(((X1234+Z1234+AC1234+AE1234)*Data!M1234)+(Z1234+AE1234)*(1-Data!M1234)*1.8/12+Y1234+AD1234+AA1234+AB1234+AF1234+AG1234)</f>
        <v>62705.642542496957</v>
      </c>
      <c r="AJ1234" s="1">
        <f>'Innlegging av opplysninger'!$C$13*((X1234+Z1234+AC1234+AE1234)*(1-Data!M1234)-(Z1234+AE1234)*(1-Data!M1234)*1.8/12)</f>
        <v>422459.88583420054</v>
      </c>
      <c r="AK1234" s="83">
        <f t="shared" si="194"/>
        <v>2686000</v>
      </c>
      <c r="AL1234" s="83">
        <f t="shared" si="195"/>
        <v>525000</v>
      </c>
      <c r="AM1234" s="83">
        <f t="shared" si="196"/>
        <v>3150000</v>
      </c>
    </row>
    <row r="1235" spans="1:39">
      <c r="A1235" t="str">
        <f t="shared" si="190"/>
        <v>3433Samferdsel og teknikk</v>
      </c>
      <c r="B1235" s="6" t="str">
        <f>Data!A1235</f>
        <v>3433</v>
      </c>
      <c r="C1235" s="7" t="str">
        <f>Data!B1235</f>
        <v>Skjåk kommune</v>
      </c>
      <c r="D1235" s="7" t="str">
        <f>Data!C1235</f>
        <v>Samferdsel og teknikk</v>
      </c>
      <c r="E1235" s="1">
        <f>Data!D1235</f>
        <v>8.0843000000000007</v>
      </c>
      <c r="F1235" s="1">
        <f>Data!E1235+Data!F1235</f>
        <v>48980.37543963817</v>
      </c>
      <c r="G1235" s="1">
        <f>Data!G1235</f>
        <v>87.350791039422077</v>
      </c>
      <c r="H1235" s="1">
        <f t="shared" si="191"/>
        <v>4319695.0818181839</v>
      </c>
      <c r="I1235" s="1">
        <f t="shared" si="192"/>
        <v>7703.6727272727258</v>
      </c>
      <c r="J1235" s="1">
        <f t="shared" si="193"/>
        <v>519287.85054545477</v>
      </c>
      <c r="K1235" s="1">
        <f>'Innlegging av opplysninger'!$B$4*H1235</f>
        <v>561560.36063636397</v>
      </c>
      <c r="L1235" s="1"/>
      <c r="M1235" s="1">
        <f>'Innlegging av opplysninger'!$B$5*H1235</f>
        <v>565880.05571818212</v>
      </c>
      <c r="N1235" s="1">
        <f>'Innlegging av opplysninger'!$B$5*I1235</f>
        <v>1009.1811272727272</v>
      </c>
      <c r="O1235" s="1">
        <f>'Innlegging av opplysninger'!$B$5*J1235</f>
        <v>68026.708421454576</v>
      </c>
      <c r="P1235" s="1">
        <f>'Innlegging av opplysninger'!$B$5*K1235</f>
        <v>73564.40724336369</v>
      </c>
      <c r="Q1235" s="1"/>
      <c r="R1235" s="1">
        <f>'Innlegging av opplysninger'!$C$11*SUM(H1235:Q1235)</f>
        <v>232435.63809302682</v>
      </c>
      <c r="S1235" s="1">
        <f>'Innlegging av opplysninger'!$C$13*(((H1235+J1235+M1235+O1235)*Data!H1235)+(J1235+O1235)*(1-Data!H1235)*1.8/12+I1235+N1235+K1235+L1235+P1235+Q1235)</f>
        <v>38060.609890124091</v>
      </c>
      <c r="T1235" s="1">
        <f>'Innlegging av opplysninger'!$C$13*((H1235+J1235+M1235+O1235)*(1-Data!H1235)-(J1235+O1235)*(1-Data!H1235)*1.8/12)</f>
        <v>280009.21065822837</v>
      </c>
      <c r="U1235" s="1">
        <f>Data!I1235</f>
        <v>2.9238</v>
      </c>
      <c r="V1235" s="1">
        <f>Data!J1235+Data!K1235</f>
        <v>57068.579702214018</v>
      </c>
      <c r="W1235" s="1">
        <f>Data!L1235</f>
        <v>271.56098228332991</v>
      </c>
      <c r="X1235" s="1">
        <f t="shared" si="197"/>
        <v>1820259.418181818</v>
      </c>
      <c r="Y1235" s="100">
        <f t="shared" si="198"/>
        <v>8661.7090909090894</v>
      </c>
      <c r="Z1235" s="100">
        <f t="shared" si="199"/>
        <v>261535.72119999994</v>
      </c>
      <c r="AA1235" s="100">
        <f>'Innlegging av opplysninger'!$B$4*X1235</f>
        <v>236633.72436363634</v>
      </c>
      <c r="AB1235" s="1"/>
      <c r="AC1235" s="1">
        <f>'Innlegging av opplysninger'!$B$5*X1235</f>
        <v>238453.98378181815</v>
      </c>
      <c r="AD1235" s="1">
        <f>'Innlegging av opplysninger'!$B$5*Y1235</f>
        <v>1134.6838909090907</v>
      </c>
      <c r="AE1235" s="1">
        <f>'Innlegging av opplysninger'!$B$5*Z1235</f>
        <v>34261.179477199992</v>
      </c>
      <c r="AF1235" s="1">
        <f>'Innlegging av opplysninger'!$B$5*AA1235</f>
        <v>30999.017891636362</v>
      </c>
      <c r="AG1235" s="1"/>
      <c r="AH1235" s="1">
        <f>'Innlegging av opplysninger'!$C$11*SUM(X1235:AG1235)</f>
        <v>100013.69863936122</v>
      </c>
      <c r="AI1235" s="1">
        <f>'Innlegging av opplysninger'!$C$13*(((X1235+Z1235+AC1235+AE1235)*Data!M1235)+(Z1235+AE1235)*(1-Data!M1235)*1.8/12+Y1235+AD1235+AA1235+AB1235+AF1235+AG1235)</f>
        <v>29922.974675999973</v>
      </c>
      <c r="AJ1235" s="1">
        <f>'Innlegging av opplysninger'!$C$13*((X1235+Z1235+AC1235+AE1235)*(1-Data!M1235)-(Z1235+AE1235)*(1-Data!M1235)*1.8/12)</f>
        <v>106937.87609365224</v>
      </c>
      <c r="AK1235" s="83">
        <f t="shared" si="194"/>
        <v>332000</v>
      </c>
      <c r="AL1235" s="83">
        <f t="shared" si="195"/>
        <v>68000</v>
      </c>
      <c r="AM1235" s="83">
        <f t="shared" si="196"/>
        <v>387000</v>
      </c>
    </row>
    <row r="1236" spans="1:39">
      <c r="A1236" t="str">
        <f t="shared" si="190"/>
        <v>3433Annet</v>
      </c>
      <c r="B1236" s="6" t="str">
        <f>Data!A1236</f>
        <v>3433</v>
      </c>
      <c r="C1236" s="7" t="str">
        <f>Data!B1236</f>
        <v>Skjåk kommune</v>
      </c>
      <c r="D1236" s="7" t="str">
        <f>Data!C1236</f>
        <v>Annet</v>
      </c>
      <c r="E1236" s="1">
        <f>Data!D1236</f>
        <v>9.4943999999999988</v>
      </c>
      <c r="F1236" s="1">
        <f>Data!E1236+Data!F1236</f>
        <v>46431.322674418603</v>
      </c>
      <c r="G1236" s="1">
        <f>Data!G1236</f>
        <v>0</v>
      </c>
      <c r="H1236" s="1">
        <f t="shared" si="191"/>
        <v>4809136.9090909082</v>
      </c>
      <c r="I1236" s="1">
        <f t="shared" si="192"/>
        <v>0</v>
      </c>
      <c r="J1236" s="1">
        <f t="shared" si="193"/>
        <v>577096.42909090896</v>
      </c>
      <c r="K1236" s="1">
        <f>'Innlegging av opplysninger'!$B$4*H1236</f>
        <v>625187.7981818181</v>
      </c>
      <c r="L1236" s="1"/>
      <c r="M1236" s="1">
        <f>'Innlegging av opplysninger'!$B$5*H1236</f>
        <v>629996.93509090901</v>
      </c>
      <c r="N1236" s="1">
        <f>'Innlegging av opplysninger'!$B$5*I1236</f>
        <v>0</v>
      </c>
      <c r="O1236" s="1">
        <f>'Innlegging av opplysninger'!$B$5*J1236</f>
        <v>75599.632210909083</v>
      </c>
      <c r="P1236" s="1">
        <f>'Innlegging av opplysninger'!$B$5*K1236</f>
        <v>81899.60156181817</v>
      </c>
      <c r="Q1236" s="1"/>
      <c r="R1236" s="1">
        <f>'Innlegging av opplysninger'!$C$11*SUM(H1236:Q1236)</f>
        <v>258358.8575986363</v>
      </c>
      <c r="S1236" s="1">
        <f>'Innlegging av opplysninger'!$C$13*(((H1236+J1236+M1236+O1236)*Data!H1236)+(J1236+O1236)*(1-Data!H1236)*1.8/12+I1236+N1236+K1236+L1236+P1236+Q1236)</f>
        <v>41859.574064823268</v>
      </c>
      <c r="T1236" s="1">
        <f>'Innlegging av opplysninger'!$C$13*((H1236+J1236+M1236+O1236)*(1-Data!H1236)-(J1236+O1236)*(1-Data!H1236)*1.8/12)</f>
        <v>311684.12580699485</v>
      </c>
      <c r="U1236" s="1">
        <f>Data!I1236</f>
        <v>1</v>
      </c>
      <c r="V1236" s="1">
        <f>Data!J1236+Data!K1236</f>
        <v>40386.333333333336</v>
      </c>
      <c r="W1236" s="1">
        <f>Data!L1236</f>
        <v>0</v>
      </c>
      <c r="X1236" s="1">
        <f t="shared" si="197"/>
        <v>440578.18181818182</v>
      </c>
      <c r="Y1236" s="100">
        <f t="shared" si="198"/>
        <v>0</v>
      </c>
      <c r="Z1236" s="100">
        <f t="shared" si="199"/>
        <v>63002.679999999993</v>
      </c>
      <c r="AA1236" s="100">
        <f>'Innlegging av opplysninger'!$B$4*X1236</f>
        <v>57275.163636363643</v>
      </c>
      <c r="AB1236" s="1"/>
      <c r="AC1236" s="1">
        <f>'Innlegging av opplysninger'!$B$5*X1236</f>
        <v>57715.741818181821</v>
      </c>
      <c r="AD1236" s="1">
        <f>'Innlegging av opplysninger'!$B$5*Y1236</f>
        <v>0</v>
      </c>
      <c r="AE1236" s="1">
        <f>'Innlegging av opplysninger'!$B$5*Z1236</f>
        <v>8253.3510799999985</v>
      </c>
      <c r="AF1236" s="1">
        <f>'Innlegging av opplysninger'!$B$5*AA1236</f>
        <v>7503.0464363636374</v>
      </c>
      <c r="AG1236" s="1"/>
      <c r="AH1236" s="1">
        <f>'Innlegging av opplysninger'!$C$11*SUM(X1236:AG1236)</f>
        <v>24104.470261985458</v>
      </c>
      <c r="AI1236" s="1">
        <f>'Innlegging av opplysninger'!$C$13*(((X1236+Z1236+AC1236+AE1236)*Data!M1236)+(Z1236+AE1236)*(1-Data!M1236)*1.8/12+Y1236+AD1236+AA1236+AB1236+AF1236+AG1236)</f>
        <v>3924.2639662058182</v>
      </c>
      <c r="AJ1236" s="1">
        <f>'Innlegging av opplysninger'!$C$13*((X1236+Z1236+AC1236+AE1236)*(1-Data!M1236)-(Z1236+AE1236)*(1-Data!M1236)*1.8/12)</f>
        <v>29060.800602826908</v>
      </c>
      <c r="AK1236" s="83">
        <f t="shared" si="194"/>
        <v>282000</v>
      </c>
      <c r="AL1236" s="83">
        <f t="shared" si="195"/>
        <v>46000</v>
      </c>
      <c r="AM1236" s="83">
        <f t="shared" si="196"/>
        <v>341000</v>
      </c>
    </row>
    <row r="1237" spans="1:39">
      <c r="A1237" t="str">
        <f t="shared" si="190"/>
        <v>3434Alle</v>
      </c>
      <c r="B1237" s="6" t="str">
        <f>Data!A1237</f>
        <v>3434</v>
      </c>
      <c r="C1237" s="7" t="str">
        <f>Data!B1237</f>
        <v>Lom kommune</v>
      </c>
      <c r="D1237" s="7" t="str">
        <f>Data!C1237</f>
        <v>Alle</v>
      </c>
      <c r="E1237" s="1">
        <f>Data!D1237</f>
        <v>175.16779999999991</v>
      </c>
      <c r="F1237" s="1">
        <f>Data!E1237+Data!F1237</f>
        <v>48063.782011686329</v>
      </c>
      <c r="G1237" s="1">
        <f>Data!G1237</f>
        <v>105.42890873779317</v>
      </c>
      <c r="H1237" s="1">
        <f t="shared" si="191"/>
        <v>91846112.232727244</v>
      </c>
      <c r="I1237" s="1">
        <f t="shared" si="192"/>
        <v>201466.36363636359</v>
      </c>
      <c r="J1237" s="1">
        <f t="shared" si="193"/>
        <v>11045709.431563633</v>
      </c>
      <c r="K1237" s="1">
        <f>'Innlegging av opplysninger'!$B$4*H1237</f>
        <v>11939994.590254541</v>
      </c>
      <c r="L1237" s="1"/>
      <c r="M1237" s="1">
        <f>'Innlegging av opplysninger'!$B$5*H1237</f>
        <v>12031840.702487269</v>
      </c>
      <c r="N1237" s="1">
        <f>'Innlegging av opplysninger'!$B$5*I1237</f>
        <v>26392.093636363632</v>
      </c>
      <c r="O1237" s="1">
        <f>'Innlegging av opplysninger'!$B$5*J1237</f>
        <v>1446987.935534836</v>
      </c>
      <c r="P1237" s="1">
        <f>'Innlegging av opplysninger'!$B$5*K1237</f>
        <v>1564139.2913233449</v>
      </c>
      <c r="Q1237" s="1"/>
      <c r="R1237" s="1">
        <f>'Innlegging av opplysninger'!$C$11*SUM(H1237:Q1237)</f>
        <v>4943900.4203642169</v>
      </c>
      <c r="S1237" s="1">
        <f>'Innlegging av opplysninger'!$C$13*(((H1237+J1237+M1237+O1237)*Data!H1237)+(J1237+O1237)*(1-Data!H1237)*1.8/12+I1237+N1237+K1237+L1237+P1237+Q1237)</f>
        <v>1027852.6104691445</v>
      </c>
      <c r="T1237" s="1">
        <f>'Innlegging av opplysninger'!$C$13*((H1237+J1237+M1237+O1237)*(1-Data!H1237)-(J1237+O1237)*(1-Data!H1237)*1.8/12)</f>
        <v>5737484.806871363</v>
      </c>
      <c r="U1237" s="1">
        <f>Data!I1237</f>
        <v>26.601600000000001</v>
      </c>
      <c r="V1237" s="1">
        <f>Data!J1237+Data!K1237</f>
        <v>46873.481002395842</v>
      </c>
      <c r="W1237" s="1">
        <f>Data!L1237</f>
        <v>183.44723625646577</v>
      </c>
      <c r="X1237" s="1">
        <f t="shared" si="197"/>
        <v>13602650.097090907</v>
      </c>
      <c r="Y1237" s="100">
        <f t="shared" si="198"/>
        <v>53236.25454545454</v>
      </c>
      <c r="Z1237" s="100">
        <f t="shared" si="199"/>
        <v>1952791.7482839995</v>
      </c>
      <c r="AA1237" s="100">
        <f>'Innlegging av opplysninger'!$B$4*X1237</f>
        <v>1768344.5126218181</v>
      </c>
      <c r="AB1237" s="1"/>
      <c r="AC1237" s="1">
        <f>'Innlegging av opplysninger'!$B$5*X1237</f>
        <v>1781947.1627189089</v>
      </c>
      <c r="AD1237" s="1">
        <f>'Innlegging av opplysninger'!$B$5*Y1237</f>
        <v>6973.9493454545454</v>
      </c>
      <c r="AE1237" s="1">
        <f>'Innlegging av opplysninger'!$B$5*Z1237</f>
        <v>255815.71902520396</v>
      </c>
      <c r="AF1237" s="1">
        <f>'Innlegging av opplysninger'!$B$5*AA1237</f>
        <v>231653.13115345818</v>
      </c>
      <c r="AG1237" s="1"/>
      <c r="AH1237" s="1">
        <f>'Innlegging av opplysninger'!$C$11*SUM(X1237:AG1237)</f>
        <v>746829.67784183763</v>
      </c>
      <c r="AI1237" s="1">
        <f>'Innlegging av opplysninger'!$C$13*(((X1237+Z1237+AC1237+AE1237)*Data!M1237)+(Z1237+AE1237)*(1-Data!M1237)*1.8/12+Y1237+AD1237+AA1237+AB1237+AF1237+AG1237)</f>
        <v>131020.1529405215</v>
      </c>
      <c r="AJ1237" s="1">
        <f>'Innlegging av opplysninger'!$C$13*((X1237+Z1237+AC1237+AE1237)*(1-Data!M1237)-(Z1237+AE1237)*(1-Data!M1237)*1.8/12)</f>
        <v>890957.30094830925</v>
      </c>
      <c r="AK1237" s="83">
        <f t="shared" si="194"/>
        <v>5691000</v>
      </c>
      <c r="AL1237" s="83">
        <f t="shared" si="195"/>
        <v>1159000</v>
      </c>
      <c r="AM1237" s="83">
        <f t="shared" si="196"/>
        <v>6628000</v>
      </c>
    </row>
    <row r="1238" spans="1:39">
      <c r="A1238" t="str">
        <f t="shared" si="190"/>
        <v>3434Administrasjon</v>
      </c>
      <c r="B1238" s="6" t="str">
        <f>Data!A1238</f>
        <v>3434</v>
      </c>
      <c r="C1238" s="7" t="str">
        <f>Data!B1238</f>
        <v>Lom kommune</v>
      </c>
      <c r="D1238" s="7" t="str">
        <f>Data!C1238</f>
        <v>Administrasjon</v>
      </c>
      <c r="E1238" s="1">
        <f>Data!D1238</f>
        <v>10.199999999999999</v>
      </c>
      <c r="F1238" s="1">
        <f>Data!E1238+Data!F1238</f>
        <v>59011.225490196077</v>
      </c>
      <c r="G1238" s="1">
        <f>Data!G1238</f>
        <v>0</v>
      </c>
      <c r="H1238" s="1">
        <f t="shared" si="191"/>
        <v>6566339.9999999991</v>
      </c>
      <c r="I1238" s="1">
        <f t="shared" si="192"/>
        <v>0</v>
      </c>
      <c r="J1238" s="1">
        <f t="shared" si="193"/>
        <v>787960.79999999981</v>
      </c>
      <c r="K1238" s="1">
        <f>'Innlegging av opplysninger'!$B$4*H1238</f>
        <v>853624.2</v>
      </c>
      <c r="L1238" s="1"/>
      <c r="M1238" s="1">
        <f>'Innlegging av opplysninger'!$B$5*H1238</f>
        <v>860190.53999999992</v>
      </c>
      <c r="N1238" s="1">
        <f>'Innlegging av opplysninger'!$B$5*I1238</f>
        <v>0</v>
      </c>
      <c r="O1238" s="1">
        <f>'Innlegging av opplysninger'!$B$5*J1238</f>
        <v>103222.86479999998</v>
      </c>
      <c r="P1238" s="1">
        <f>'Innlegging av opplysninger'!$B$5*K1238</f>
        <v>111824.7702</v>
      </c>
      <c r="Q1238" s="1"/>
      <c r="R1238" s="1">
        <f>'Innlegging av opplysninger'!$C$11*SUM(H1238:Q1238)</f>
        <v>352760.20064999996</v>
      </c>
      <c r="S1238" s="1">
        <f>'Innlegging av opplysninger'!$C$13*(((H1238+J1238+M1238+O1238)*Data!H1238)+(J1238+O1238)*(1-Data!H1238)*1.8/12+I1238+N1238+K1238+L1238+P1238+Q1238)</f>
        <v>146357.72259434182</v>
      </c>
      <c r="T1238" s="1">
        <f>'Innlegging av opplysninger'!$C$13*((H1238+J1238+M1238+O1238)*(1-Data!H1238)-(J1238+O1238)*(1-Data!H1238)*1.8/12)</f>
        <v>336366.76250565815</v>
      </c>
      <c r="U1238" s="1">
        <f>Data!I1238</f>
        <v>3.4</v>
      </c>
      <c r="V1238" s="1">
        <f>Data!J1238+Data!K1238</f>
        <v>41572.598039215693</v>
      </c>
      <c r="W1238" s="1">
        <f>Data!L1238</f>
        <v>0</v>
      </c>
      <c r="X1238" s="1">
        <f t="shared" si="197"/>
        <v>1541965.4545454546</v>
      </c>
      <c r="Y1238" s="100">
        <f t="shared" si="198"/>
        <v>0</v>
      </c>
      <c r="Z1238" s="100">
        <f t="shared" si="199"/>
        <v>220501.06</v>
      </c>
      <c r="AA1238" s="100">
        <f>'Innlegging av opplysninger'!$B$4*X1238</f>
        <v>200455.50909090909</v>
      </c>
      <c r="AB1238" s="1"/>
      <c r="AC1238" s="1">
        <f>'Innlegging av opplysninger'!$B$5*X1238</f>
        <v>201997.47454545455</v>
      </c>
      <c r="AD1238" s="1">
        <f>'Innlegging av opplysninger'!$B$5*Y1238</f>
        <v>0</v>
      </c>
      <c r="AE1238" s="1">
        <f>'Innlegging av opplysninger'!$B$5*Z1238</f>
        <v>28885.638859999999</v>
      </c>
      <c r="AF1238" s="1">
        <f>'Innlegging av opplysninger'!$B$5*AA1238</f>
        <v>26259.671690909094</v>
      </c>
      <c r="AG1238" s="1"/>
      <c r="AH1238" s="1">
        <f>'Innlegging av opplysninger'!$C$11*SUM(X1238:AG1238)</f>
        <v>84362.462731843625</v>
      </c>
      <c r="AI1238" s="1">
        <f>'Innlegging av opplysninger'!$C$13*(((X1238+Z1238+AC1238+AE1238)*Data!M1238)+(Z1238+AE1238)*(1-Data!M1238)*1.8/12+Y1238+AD1238+AA1238+AB1238+AF1238+AG1238)</f>
        <v>13734.405651762547</v>
      </c>
      <c r="AJ1238" s="1">
        <f>'Innlegging av opplysninger'!$C$13*((X1238+Z1238+AC1238+AE1238)*(1-Data!M1238)-(Z1238+AE1238)*(1-Data!M1238)*1.8/12)</f>
        <v>101708.96440233928</v>
      </c>
      <c r="AK1238" s="83">
        <f t="shared" si="194"/>
        <v>437000</v>
      </c>
      <c r="AL1238" s="83">
        <f t="shared" si="195"/>
        <v>160000</v>
      </c>
      <c r="AM1238" s="83">
        <f t="shared" si="196"/>
        <v>438000</v>
      </c>
    </row>
    <row r="1239" spans="1:39">
      <c r="A1239" t="str">
        <f t="shared" si="190"/>
        <v>3434Undervisning</v>
      </c>
      <c r="B1239" s="6" t="str">
        <f>Data!A1239</f>
        <v>3434</v>
      </c>
      <c r="C1239" s="7" t="str">
        <f>Data!B1239</f>
        <v>Lom kommune</v>
      </c>
      <c r="D1239" s="7" t="str">
        <f>Data!C1239</f>
        <v>Undervisning</v>
      </c>
      <c r="E1239" s="1">
        <f>Data!D1239</f>
        <v>37.942799999999998</v>
      </c>
      <c r="F1239" s="1">
        <f>Data!E1239+Data!F1239</f>
        <v>49270.021312783101</v>
      </c>
      <c r="G1239" s="1">
        <f>Data!G1239</f>
        <v>0</v>
      </c>
      <c r="H1239" s="1">
        <f t="shared" si="191"/>
        <v>20393918.887272727</v>
      </c>
      <c r="I1239" s="1">
        <f t="shared" si="192"/>
        <v>0</v>
      </c>
      <c r="J1239" s="1">
        <f t="shared" si="193"/>
        <v>2447270.2664727271</v>
      </c>
      <c r="K1239" s="1">
        <f>'Innlegging av opplysninger'!$B$4*H1239</f>
        <v>2651209.4553454546</v>
      </c>
      <c r="L1239" s="1"/>
      <c r="M1239" s="1">
        <f>'Innlegging av opplysninger'!$B$5*H1239</f>
        <v>2671603.3742327271</v>
      </c>
      <c r="N1239" s="1">
        <f>'Innlegging av opplysninger'!$B$5*I1239</f>
        <v>0</v>
      </c>
      <c r="O1239" s="1">
        <f>'Innlegging av opplysninger'!$B$5*J1239</f>
        <v>320592.40490792727</v>
      </c>
      <c r="P1239" s="1">
        <f>'Innlegging av opplysninger'!$B$5*K1239</f>
        <v>347308.43865025457</v>
      </c>
      <c r="Q1239" s="1"/>
      <c r="R1239" s="1">
        <f>'Innlegging av opplysninger'!$C$11*SUM(H1239:Q1239)</f>
        <v>1095612.3074215092</v>
      </c>
      <c r="S1239" s="1">
        <f>'Innlegging av opplysninger'!$C$13*(((H1239+J1239+M1239+O1239)*Data!H1239)+(J1239+O1239)*(1-Data!H1239)*1.8/12+I1239+N1239+K1239+L1239+P1239+Q1239)</f>
        <v>203456.41962263561</v>
      </c>
      <c r="T1239" s="1">
        <f>'Innlegging av opplysninger'!$C$13*((H1239+J1239+M1239+O1239)*(1-Data!H1239)-(J1239+O1239)*(1-Data!H1239)*1.8/12)</f>
        <v>1295802.5273752187</v>
      </c>
      <c r="U1239" s="1">
        <f>Data!I1239</f>
        <v>7.2588999999999997</v>
      </c>
      <c r="V1239" s="1">
        <f>Data!J1239+Data!K1239</f>
        <v>47664.847196774535</v>
      </c>
      <c r="W1239" s="1">
        <f>Data!L1239</f>
        <v>0</v>
      </c>
      <c r="X1239" s="1">
        <f t="shared" si="197"/>
        <v>3774483.9198181815</v>
      </c>
      <c r="Y1239" s="100">
        <f t="shared" si="198"/>
        <v>0</v>
      </c>
      <c r="Z1239" s="100">
        <f t="shared" si="199"/>
        <v>539751.20053399995</v>
      </c>
      <c r="AA1239" s="100">
        <f>'Innlegging av opplysninger'!$B$4*X1239</f>
        <v>490682.90957636363</v>
      </c>
      <c r="AB1239" s="1"/>
      <c r="AC1239" s="1">
        <f>'Innlegging av opplysninger'!$B$5*X1239</f>
        <v>494457.39349618182</v>
      </c>
      <c r="AD1239" s="1">
        <f>'Innlegging av opplysninger'!$B$5*Y1239</f>
        <v>0</v>
      </c>
      <c r="AE1239" s="1">
        <f>'Innlegging av opplysninger'!$B$5*Z1239</f>
        <v>70707.407269953997</v>
      </c>
      <c r="AF1239" s="1">
        <f>'Innlegging av opplysninger'!$B$5*AA1239</f>
        <v>64279.461154503639</v>
      </c>
      <c r="AG1239" s="1"/>
      <c r="AH1239" s="1">
        <f>'Innlegging av opplysninger'!$C$11*SUM(X1239:AG1239)</f>
        <v>206505.76709026902</v>
      </c>
      <c r="AI1239" s="1">
        <f>'Innlegging av opplysninger'!$C$13*(((X1239+Z1239+AC1239+AE1239)*Data!M1239)+(Z1239+AE1239)*(1-Data!M1239)*1.8/12+Y1239+AD1239+AA1239+AB1239+AF1239+AG1239)</f>
        <v>35428.859674293395</v>
      </c>
      <c r="AJ1239" s="1">
        <f>'Innlegging av opplysninger'!$C$13*((X1239+Z1239+AC1239+AE1239)*(1-Data!M1239)-(Z1239+AE1239)*(1-Data!M1239)*1.8/12)</f>
        <v>247157.97950186415</v>
      </c>
      <c r="AK1239" s="83">
        <f t="shared" si="194"/>
        <v>1302000</v>
      </c>
      <c r="AL1239" s="83">
        <f t="shared" si="195"/>
        <v>239000</v>
      </c>
      <c r="AM1239" s="83">
        <f t="shared" si="196"/>
        <v>1543000</v>
      </c>
    </row>
    <row r="1240" spans="1:39">
      <c r="A1240" t="str">
        <f t="shared" si="190"/>
        <v>3434Barnehager</v>
      </c>
      <c r="B1240" s="6" t="str">
        <f>Data!A1240</f>
        <v>3434</v>
      </c>
      <c r="C1240" s="7" t="str">
        <f>Data!B1240</f>
        <v>Lom kommune</v>
      </c>
      <c r="D1240" s="7" t="str">
        <f>Data!C1240</f>
        <v>Barnehager</v>
      </c>
      <c r="E1240" s="1">
        <f>Data!D1240</f>
        <v>22.633400000000002</v>
      </c>
      <c r="F1240" s="1">
        <f>Data!E1240+Data!F1240</f>
        <v>41467.69162682879</v>
      </c>
      <c r="G1240" s="1">
        <f>Data!G1240</f>
        <v>0</v>
      </c>
      <c r="H1240" s="1">
        <f t="shared" si="191"/>
        <v>10238780.200000001</v>
      </c>
      <c r="I1240" s="1">
        <f t="shared" si="192"/>
        <v>0</v>
      </c>
      <c r="J1240" s="1">
        <f t="shared" si="193"/>
        <v>1228653.6240000001</v>
      </c>
      <c r="K1240" s="1">
        <f>'Innlegging av opplysninger'!$B$4*H1240</f>
        <v>1331041.4260000002</v>
      </c>
      <c r="L1240" s="1"/>
      <c r="M1240" s="1">
        <f>'Innlegging av opplysninger'!$B$5*H1240</f>
        <v>1341280.2062000001</v>
      </c>
      <c r="N1240" s="1">
        <f>'Innlegging av opplysninger'!$B$5*I1240</f>
        <v>0</v>
      </c>
      <c r="O1240" s="1">
        <f>'Innlegging av opplysninger'!$B$5*J1240</f>
        <v>160953.62474400003</v>
      </c>
      <c r="P1240" s="1">
        <f>'Innlegging av opplysninger'!$B$5*K1240</f>
        <v>174366.42680600003</v>
      </c>
      <c r="Q1240" s="1"/>
      <c r="R1240" s="1">
        <f>'Innlegging av opplysninger'!$C$11*SUM(H1240:Q1240)</f>
        <v>550052.86929449998</v>
      </c>
      <c r="S1240" s="1">
        <f>'Innlegging av opplysninger'!$C$13*(((H1240+J1240+M1240+O1240)*Data!H1240)+(J1240+O1240)*(1-Data!H1240)*1.8/12+I1240+N1240+K1240+L1240+P1240+Q1240)</f>
        <v>92887.774842027939</v>
      </c>
      <c r="T1240" s="1">
        <f>'Innlegging av opplysninger'!$C$13*((H1240+J1240+M1240+O1240)*(1-Data!H1240)-(J1240+O1240)*(1-Data!H1240)*1.8/12)</f>
        <v>659816.15156097198</v>
      </c>
      <c r="U1240" s="1">
        <f>Data!I1240</f>
        <v>1.1692</v>
      </c>
      <c r="V1240" s="1">
        <f>Data!J1240+Data!K1240</f>
        <v>37597.850382027595</v>
      </c>
      <c r="W1240" s="1">
        <f>Data!L1240</f>
        <v>0</v>
      </c>
      <c r="X1240" s="1">
        <f t="shared" si="197"/>
        <v>479557.16363636358</v>
      </c>
      <c r="Y1240" s="100">
        <f t="shared" si="198"/>
        <v>0</v>
      </c>
      <c r="Z1240" s="100">
        <f t="shared" si="199"/>
        <v>68576.674399999989</v>
      </c>
      <c r="AA1240" s="100">
        <f>'Innlegging av opplysninger'!$B$4*X1240</f>
        <v>62342.43127272727</v>
      </c>
      <c r="AB1240" s="1"/>
      <c r="AC1240" s="1">
        <f>'Innlegging av opplysninger'!$B$5*X1240</f>
        <v>62821.98843636363</v>
      </c>
      <c r="AD1240" s="1">
        <f>'Innlegging av opplysninger'!$B$5*Y1240</f>
        <v>0</v>
      </c>
      <c r="AE1240" s="1">
        <f>'Innlegging av opplysninger'!$B$5*Z1240</f>
        <v>8983.5443463999982</v>
      </c>
      <c r="AF1240" s="1">
        <f>'Innlegging av opplysninger'!$B$5*AA1240</f>
        <v>8166.8584967272727</v>
      </c>
      <c r="AG1240" s="1"/>
      <c r="AH1240" s="1">
        <f>'Innlegging av opplysninger'!$C$11*SUM(X1240:AG1240)</f>
        <v>26237.049102366109</v>
      </c>
      <c r="AI1240" s="1">
        <f>'Innlegging av opplysninger'!$C$13*(((X1240+Z1240+AC1240+AE1240)*Data!M1240)+(Z1240+AE1240)*(1-Data!M1240)*1.8/12+Y1240+AD1240+AA1240+AB1240+AF1240+AG1240)</f>
        <v>4271.4527742335558</v>
      </c>
      <c r="AJ1240" s="1">
        <f>'Innlegging av opplysninger'!$C$13*((X1240+Z1240+AC1240+AE1240)*(1-Data!M1240)-(Z1240+AE1240)*(1-Data!M1240)*1.8/12)</f>
        <v>31631.877576372695</v>
      </c>
      <c r="AK1240" s="83">
        <f t="shared" si="194"/>
        <v>576000</v>
      </c>
      <c r="AL1240" s="83">
        <f t="shared" si="195"/>
        <v>97000</v>
      </c>
      <c r="AM1240" s="83">
        <f t="shared" si="196"/>
        <v>691000</v>
      </c>
    </row>
    <row r="1241" spans="1:39">
      <c r="A1241" t="str">
        <f t="shared" si="190"/>
        <v>3434Helse/pleie/omsorg</v>
      </c>
      <c r="B1241" s="6" t="str">
        <f>Data!A1241</f>
        <v>3434</v>
      </c>
      <c r="C1241" s="7" t="str">
        <f>Data!B1241</f>
        <v>Lom kommune</v>
      </c>
      <c r="D1241" s="7" t="str">
        <f>Data!C1241</f>
        <v>Helse/pleie/omsorg</v>
      </c>
      <c r="E1241" s="1">
        <f>Data!D1241</f>
        <v>84.400899999999993</v>
      </c>
      <c r="F1241" s="1">
        <f>Data!E1241+Data!F1241</f>
        <v>46981.941029854766</v>
      </c>
      <c r="G1241" s="1">
        <f>Data!G1241</f>
        <v>209.93769023790034</v>
      </c>
      <c r="H1241" s="1">
        <f t="shared" si="191"/>
        <v>43258015.709090926</v>
      </c>
      <c r="I1241" s="1">
        <f t="shared" si="192"/>
        <v>193297.41818181815</v>
      </c>
      <c r="J1241" s="1">
        <f t="shared" si="193"/>
        <v>5214157.5752727296</v>
      </c>
      <c r="K1241" s="1">
        <f>'Innlegging av opplysninger'!$B$4*H1241</f>
        <v>5623542.0421818206</v>
      </c>
      <c r="L1241" s="1"/>
      <c r="M1241" s="1">
        <f>'Innlegging av opplysninger'!$B$5*H1241</f>
        <v>5666800.0578909116</v>
      </c>
      <c r="N1241" s="1">
        <f>'Innlegging av opplysninger'!$B$5*I1241</f>
        <v>25321.96178181818</v>
      </c>
      <c r="O1241" s="1">
        <f>'Innlegging av opplysninger'!$B$5*J1241</f>
        <v>683054.64236072765</v>
      </c>
      <c r="P1241" s="1">
        <f>'Innlegging av opplysninger'!$B$5*K1241</f>
        <v>736684.00752581854</v>
      </c>
      <c r="Q1241" s="1"/>
      <c r="R1241" s="1">
        <f>'Innlegging av opplysninger'!$C$11*SUM(H1241:Q1241)</f>
        <v>2333233.1897428897</v>
      </c>
      <c r="S1241" s="1">
        <f>'Innlegging av opplysninger'!$C$13*(((H1241+J1241+M1241+O1241)*Data!H1241)+(J1241+O1241)*(1-Data!H1241)*1.8/12+I1241+N1241+K1241+L1241+P1241+Q1241)</f>
        <v>450909.98489661049</v>
      </c>
      <c r="T1241" s="1">
        <f>'Innlegging av opplysninger'!$C$13*((H1241+J1241+M1241+O1241)*(1-Data!H1241)-(J1241+O1241)*(1-Data!H1241)*1.8/12)</f>
        <v>2741935.4326462909</v>
      </c>
      <c r="U1241" s="1">
        <f>Data!I1241</f>
        <v>10.673499999999999</v>
      </c>
      <c r="V1241" s="1">
        <f>Data!J1241+Data!K1241</f>
        <v>46754.953194047572</v>
      </c>
      <c r="W1241" s="1">
        <f>Data!L1241</f>
        <v>457.20616480067469</v>
      </c>
      <c r="X1241" s="1">
        <f t="shared" si="197"/>
        <v>5444061.7409090912</v>
      </c>
      <c r="Y1241" s="100">
        <f t="shared" si="198"/>
        <v>53236.254545454547</v>
      </c>
      <c r="Z1241" s="100">
        <f t="shared" si="199"/>
        <v>786113.61335</v>
      </c>
      <c r="AA1241" s="100">
        <f>'Innlegging av opplysninger'!$B$4*X1241</f>
        <v>707728.02631818189</v>
      </c>
      <c r="AB1241" s="1"/>
      <c r="AC1241" s="1">
        <f>'Innlegging av opplysninger'!$B$5*X1241</f>
        <v>713172.08805909101</v>
      </c>
      <c r="AD1241" s="1">
        <f>'Innlegging av opplysninger'!$B$5*Y1241</f>
        <v>6973.9493454545463</v>
      </c>
      <c r="AE1241" s="1">
        <f>'Innlegging av opplysninger'!$B$5*Z1241</f>
        <v>102980.88334885001</v>
      </c>
      <c r="AF1241" s="1">
        <f>'Innlegging av opplysninger'!$B$5*AA1241</f>
        <v>92712.371447681828</v>
      </c>
      <c r="AG1241" s="1"/>
      <c r="AH1241" s="1">
        <f>'Innlegging av opplysninger'!$C$11*SUM(X1241:AG1241)</f>
        <v>300465.19923830457</v>
      </c>
      <c r="AI1241" s="1">
        <f>'Innlegging av opplysninger'!$C$13*(((X1241+Z1241+AC1241+AE1241)*Data!M1241)+(Z1241+AE1241)*(1-Data!M1241)*1.8/12+Y1241+AD1241+AA1241+AB1241+AF1241+AG1241)</f>
        <v>51688.768360403214</v>
      </c>
      <c r="AJ1241" s="1">
        <f>'Innlegging av opplysninger'!$C$13*((X1241+Z1241+AC1241+AE1241)*(1-Data!M1241)-(Z1241+AE1241)*(1-Data!M1241)*1.8/12)</f>
        <v>359474.13586043462</v>
      </c>
      <c r="AK1241" s="83">
        <f t="shared" si="194"/>
        <v>2634000</v>
      </c>
      <c r="AL1241" s="83">
        <f t="shared" si="195"/>
        <v>503000</v>
      </c>
      <c r="AM1241" s="83">
        <f t="shared" si="196"/>
        <v>3101000</v>
      </c>
    </row>
    <row r="1242" spans="1:39">
      <c r="A1242" t="str">
        <f t="shared" si="190"/>
        <v>3434Samferdsel og teknikk</v>
      </c>
      <c r="B1242" s="6" t="str">
        <f>Data!A1242</f>
        <v>3434</v>
      </c>
      <c r="C1242" s="7" t="str">
        <f>Data!B1242</f>
        <v>Lom kommune</v>
      </c>
      <c r="D1242" s="7" t="str">
        <f>Data!C1242</f>
        <v>Samferdsel og teknikk</v>
      </c>
      <c r="E1242" s="1">
        <f>Data!D1242</f>
        <v>3.6261000000000001</v>
      </c>
      <c r="F1242" s="1">
        <f>Data!E1242+Data!F1242</f>
        <v>0</v>
      </c>
      <c r="G1242" s="1">
        <f>Data!G1242</f>
        <v>0</v>
      </c>
      <c r="H1242" s="1">
        <f t="shared" si="191"/>
        <v>0</v>
      </c>
      <c r="I1242" s="1">
        <f t="shared" si="192"/>
        <v>0</v>
      </c>
      <c r="J1242" s="1">
        <f t="shared" si="193"/>
        <v>0</v>
      </c>
      <c r="K1242" s="1">
        <f>'Innlegging av opplysninger'!$B$4*H1242</f>
        <v>0</v>
      </c>
      <c r="L1242" s="1"/>
      <c r="M1242" s="1">
        <f>'Innlegging av opplysninger'!$B$5*H1242</f>
        <v>0</v>
      </c>
      <c r="N1242" s="1">
        <f>'Innlegging av opplysninger'!$B$5*I1242</f>
        <v>0</v>
      </c>
      <c r="O1242" s="1">
        <f>'Innlegging av opplysninger'!$B$5*J1242</f>
        <v>0</v>
      </c>
      <c r="P1242" s="1">
        <f>'Innlegging av opplysninger'!$B$5*K1242</f>
        <v>0</v>
      </c>
      <c r="Q1242" s="1"/>
      <c r="R1242" s="1">
        <f>'Innlegging av opplysninger'!$C$11*SUM(H1242:Q1242)</f>
        <v>0</v>
      </c>
      <c r="S1242" s="1">
        <f>'Innlegging av opplysninger'!$C$13*(((H1242+J1242+M1242+O1242)*Data!H1242)+(J1242+O1242)*(1-Data!H1242)*1.8/12+I1242+N1242+K1242+L1242+P1242+Q1242)</f>
        <v>0</v>
      </c>
      <c r="T1242" s="1">
        <f>'Innlegging av opplysninger'!$C$13*((H1242+J1242+M1242+O1242)*(1-Data!H1242)-(J1242+O1242)*(1-Data!H1242)*1.8/12)</f>
        <v>0</v>
      </c>
      <c r="U1242" s="1">
        <f>Data!I1242</f>
        <v>0</v>
      </c>
      <c r="V1242" s="1">
        <f>Data!J1242+Data!K1242</f>
        <v>0</v>
      </c>
      <c r="W1242" s="1">
        <f>Data!L1242</f>
        <v>0</v>
      </c>
      <c r="X1242" s="1">
        <f t="shared" si="197"/>
        <v>0</v>
      </c>
      <c r="Y1242" s="100">
        <f t="shared" si="198"/>
        <v>0</v>
      </c>
      <c r="Z1242" s="100">
        <f t="shared" si="199"/>
        <v>0</v>
      </c>
      <c r="AA1242" s="100">
        <f>'Innlegging av opplysninger'!$B$4*X1242</f>
        <v>0</v>
      </c>
      <c r="AB1242" s="1"/>
      <c r="AC1242" s="1">
        <f>'Innlegging av opplysninger'!$B$5*X1242</f>
        <v>0</v>
      </c>
      <c r="AD1242" s="1">
        <f>'Innlegging av opplysninger'!$B$5*Y1242</f>
        <v>0</v>
      </c>
      <c r="AE1242" s="1">
        <f>'Innlegging av opplysninger'!$B$5*Z1242</f>
        <v>0</v>
      </c>
      <c r="AF1242" s="1">
        <f>'Innlegging av opplysninger'!$B$5*AA1242</f>
        <v>0</v>
      </c>
      <c r="AG1242" s="1"/>
      <c r="AH1242" s="1">
        <f>'Innlegging av opplysninger'!$C$11*SUM(X1242:AG1242)</f>
        <v>0</v>
      </c>
      <c r="AI1242" s="1">
        <f>'Innlegging av opplysninger'!$C$13*(((X1242+Z1242+AC1242+AE1242)*Data!M1242)+(Z1242+AE1242)*(1-Data!M1242)*1.8/12+Y1242+AD1242+AA1242+AB1242+AF1242+AG1242)</f>
        <v>0</v>
      </c>
      <c r="AJ1242" s="1">
        <f>'Innlegging av opplysninger'!$C$13*((X1242+Z1242+AC1242+AE1242)*(1-Data!M1242)-(Z1242+AE1242)*(1-Data!M1242)*1.8/12)</f>
        <v>0</v>
      </c>
      <c r="AK1242" s="83">
        <f t="shared" si="194"/>
        <v>0</v>
      </c>
      <c r="AL1242" s="83">
        <f t="shared" si="195"/>
        <v>0</v>
      </c>
      <c r="AM1242" s="83">
        <f t="shared" si="196"/>
        <v>0</v>
      </c>
    </row>
    <row r="1243" spans="1:39">
      <c r="A1243" t="str">
        <f t="shared" si="190"/>
        <v>3434Annet</v>
      </c>
      <c r="B1243" s="6" t="str">
        <f>Data!A1243</f>
        <v>3434</v>
      </c>
      <c r="C1243" s="7" t="str">
        <f>Data!B1243</f>
        <v>Lom kommune</v>
      </c>
      <c r="D1243" s="7" t="str">
        <f>Data!C1243</f>
        <v>Annet</v>
      </c>
      <c r="E1243" s="1">
        <f>Data!D1243</f>
        <v>16.364600000000003</v>
      </c>
      <c r="F1243" s="1">
        <f>Data!E1243+Data!F1243</f>
        <v>50477.383905910712</v>
      </c>
      <c r="G1243" s="1">
        <f>Data!G1243</f>
        <v>0</v>
      </c>
      <c r="H1243" s="1">
        <f t="shared" si="191"/>
        <v>9011369.418181818</v>
      </c>
      <c r="I1243" s="1">
        <f t="shared" si="192"/>
        <v>0</v>
      </c>
      <c r="J1243" s="1">
        <f t="shared" si="193"/>
        <v>1081364.3301818182</v>
      </c>
      <c r="K1243" s="1">
        <f>'Innlegging av opplysninger'!$B$4*H1243</f>
        <v>1171478.0243636363</v>
      </c>
      <c r="L1243" s="1"/>
      <c r="M1243" s="1">
        <f>'Innlegging av opplysninger'!$B$5*H1243</f>
        <v>1180489.3937818182</v>
      </c>
      <c r="N1243" s="1">
        <f>'Innlegging av opplysninger'!$B$5*I1243</f>
        <v>0</v>
      </c>
      <c r="O1243" s="1">
        <f>'Innlegging av opplysninger'!$B$5*J1243</f>
        <v>141658.72725381819</v>
      </c>
      <c r="P1243" s="1">
        <f>'Innlegging av opplysninger'!$B$5*K1243</f>
        <v>153463.62119163637</v>
      </c>
      <c r="Q1243" s="1"/>
      <c r="R1243" s="1">
        <f>'Innlegging av opplysninger'!$C$11*SUM(H1243:Q1243)</f>
        <v>484113.29356827273</v>
      </c>
      <c r="S1243" s="1">
        <f>'Innlegging av opplysninger'!$C$13*(((H1243+J1243+M1243+O1243)*Data!H1243)+(J1243+O1243)*(1-Data!H1243)*1.8/12+I1243+N1243+K1243+L1243+P1243+Q1243)</f>
        <v>98921.832828930317</v>
      </c>
      <c r="T1243" s="1">
        <f>'Innlegging av opplysninger'!$C$13*((H1243+J1243+M1243+O1243)*(1-Data!H1243)-(J1243+O1243)*(1-Data!H1243)*1.8/12)</f>
        <v>563548.989948706</v>
      </c>
      <c r="U1243" s="1">
        <f>Data!I1243</f>
        <v>3</v>
      </c>
      <c r="V1243" s="1">
        <f>Data!J1243+Data!K1243</f>
        <v>56061.861111111109</v>
      </c>
      <c r="W1243" s="1">
        <f>Data!L1243</f>
        <v>0</v>
      </c>
      <c r="X1243" s="1">
        <f t="shared" si="197"/>
        <v>1834751.8181818179</v>
      </c>
      <c r="Y1243" s="100">
        <f t="shared" si="198"/>
        <v>0</v>
      </c>
      <c r="Z1243" s="100">
        <f t="shared" si="199"/>
        <v>262369.50999999995</v>
      </c>
      <c r="AA1243" s="100">
        <f>'Innlegging av opplysninger'!$B$4*X1243</f>
        <v>238517.73636363633</v>
      </c>
      <c r="AB1243" s="1"/>
      <c r="AC1243" s="1">
        <f>'Innlegging av opplysninger'!$B$5*X1243</f>
        <v>240352.48818181816</v>
      </c>
      <c r="AD1243" s="1">
        <f>'Innlegging av opplysninger'!$B$5*Y1243</f>
        <v>0</v>
      </c>
      <c r="AE1243" s="1">
        <f>'Innlegging av opplysninger'!$B$5*Z1243</f>
        <v>34370.405809999997</v>
      </c>
      <c r="AF1243" s="1">
        <f>'Innlegging av opplysninger'!$B$5*AA1243</f>
        <v>31245.82346363636</v>
      </c>
      <c r="AG1243" s="1"/>
      <c r="AH1243" s="1">
        <f>'Innlegging av opplysninger'!$C$11*SUM(X1243:AG1243)</f>
        <v>100381.09571603454</v>
      </c>
      <c r="AI1243" s="1">
        <f>'Innlegging av opplysninger'!$C$13*(((X1243+Z1243+AC1243+AE1243)*Data!M1243)+(Z1243+AE1243)*(1-Data!M1243)*1.8/12+Y1243+AD1243+AA1243+AB1243+AF1243+AG1243)</f>
        <v>21192.419233574718</v>
      </c>
      <c r="AJ1243" s="1">
        <f>'Innlegging av opplysninger'!$C$13*((X1243+Z1243+AC1243+AE1243)*(1-Data!M1243)-(Z1243+AE1243)*(1-Data!M1243)*1.8/12)</f>
        <v>116171.18543047251</v>
      </c>
      <c r="AK1243" s="83">
        <f t="shared" si="194"/>
        <v>584000</v>
      </c>
      <c r="AL1243" s="83">
        <f t="shared" si="195"/>
        <v>120000</v>
      </c>
      <c r="AM1243" s="83">
        <f t="shared" si="196"/>
        <v>680000</v>
      </c>
    </row>
    <row r="1244" spans="1:39">
      <c r="A1244" t="str">
        <f t="shared" si="190"/>
        <v>3435Alle</v>
      </c>
      <c r="B1244" s="6" t="str">
        <f>Data!A1244</f>
        <v>3435</v>
      </c>
      <c r="C1244" s="7" t="str">
        <f>Data!B1244</f>
        <v>Vågå kommune</v>
      </c>
      <c r="D1244" s="7" t="str">
        <f>Data!C1244</f>
        <v>Alle</v>
      </c>
      <c r="E1244" s="1">
        <f>Data!D1244</f>
        <v>278.36279999999994</v>
      </c>
      <c r="F1244" s="1">
        <f>Data!E1244+Data!F1244</f>
        <v>46225.503632848944</v>
      </c>
      <c r="G1244" s="1">
        <f>Data!G1244</f>
        <v>53.243680549268809</v>
      </c>
      <c r="H1244" s="1">
        <f t="shared" si="191"/>
        <v>140372297.70163637</v>
      </c>
      <c r="I1244" s="1">
        <f t="shared" si="192"/>
        <v>161684.29090909092</v>
      </c>
      <c r="J1244" s="1">
        <f t="shared" si="193"/>
        <v>16864077.839105453</v>
      </c>
      <c r="K1244" s="1">
        <f>'Innlegging av opplysninger'!$B$4*H1244</f>
        <v>18248398.70121273</v>
      </c>
      <c r="L1244" s="1"/>
      <c r="M1244" s="1">
        <f>'Innlegging av opplysninger'!$B$5*H1244</f>
        <v>18388770.998914365</v>
      </c>
      <c r="N1244" s="1">
        <f>'Innlegging av opplysninger'!$B$5*I1244</f>
        <v>21180.642109090913</v>
      </c>
      <c r="O1244" s="1">
        <f>'Innlegging av opplysninger'!$B$5*J1244</f>
        <v>2209194.1969228145</v>
      </c>
      <c r="P1244" s="1">
        <f>'Innlegging av opplysninger'!$B$5*K1244</f>
        <v>2390540.2298588678</v>
      </c>
      <c r="Q1244" s="1"/>
      <c r="R1244" s="1">
        <f>'Innlegging av opplysninger'!$C$11*SUM(H1244:Q1244)</f>
        <v>7548933.4948254135</v>
      </c>
      <c r="S1244" s="1">
        <f>'Innlegging av opplysninger'!$C$13*(((H1244+J1244+M1244+O1244)*Data!H1244)+(J1244+O1244)*(1-Data!H1244)*1.8/12+I1244+N1244+K1244+L1244+P1244+Q1244)</f>
        <v>1348722.4193478685</v>
      </c>
      <c r="T1244" s="1">
        <f>'Innlegging av opplysninger'!$C$13*((H1244+J1244+M1244+O1244)*(1-Data!H1244)-(J1244+O1244)*(1-Data!H1244)*1.8/12)</f>
        <v>8981397.0998869091</v>
      </c>
      <c r="U1244" s="1">
        <f>Data!I1244</f>
        <v>42.775799999999997</v>
      </c>
      <c r="V1244" s="1">
        <f>Data!J1244+Data!K1244</f>
        <v>49785.245512649679</v>
      </c>
      <c r="W1244" s="1">
        <f>Data!L1244</f>
        <v>145.52200075743761</v>
      </c>
      <c r="X1244" s="1">
        <f t="shared" si="197"/>
        <v>23232040.418181818</v>
      </c>
      <c r="Y1244" s="100">
        <f t="shared" si="198"/>
        <v>67907.127272727259</v>
      </c>
      <c r="Z1244" s="100">
        <f t="shared" si="199"/>
        <v>3331892.4989999998</v>
      </c>
      <c r="AA1244" s="100">
        <f>'Innlegging av opplysninger'!$B$4*X1244</f>
        <v>3020165.2543636365</v>
      </c>
      <c r="AB1244" s="1"/>
      <c r="AC1244" s="1">
        <f>'Innlegging av opplysninger'!$B$5*X1244</f>
        <v>3043397.2947818181</v>
      </c>
      <c r="AD1244" s="1">
        <f>'Innlegging av opplysninger'!$B$5*Y1244</f>
        <v>8895.8336727272708</v>
      </c>
      <c r="AE1244" s="1">
        <f>'Innlegging av opplysninger'!$B$5*Z1244</f>
        <v>436477.91736899997</v>
      </c>
      <c r="AF1244" s="1">
        <f>'Innlegging av opplysninger'!$B$5*AA1244</f>
        <v>395641.64832163637</v>
      </c>
      <c r="AG1244" s="1"/>
      <c r="AH1244" s="1">
        <f>'Innlegging av opplysninger'!$C$11*SUM(X1244:AG1244)</f>
        <v>1274383.8837326078</v>
      </c>
      <c r="AI1244" s="1">
        <f>'Innlegging av opplysninger'!$C$13*(((X1244+Z1244+AC1244+AE1244)*Data!M1244)+(Z1244+AE1244)*(1-Data!M1244)*1.8/12+Y1244+AD1244+AA1244+AB1244+AF1244+AG1244)</f>
        <v>290749.14672906947</v>
      </c>
      <c r="AJ1244" s="1">
        <f>'Innlegging av opplysninger'!$C$13*((X1244+Z1244+AC1244+AE1244)*(1-Data!M1244)-(Z1244+AE1244)*(1-Data!M1244)*1.8/12)</f>
        <v>1453144.5889050255</v>
      </c>
      <c r="AK1244" s="83">
        <f t="shared" si="194"/>
        <v>8823000</v>
      </c>
      <c r="AL1244" s="83">
        <f t="shared" si="195"/>
        <v>1639000</v>
      </c>
      <c r="AM1244" s="83">
        <f t="shared" si="196"/>
        <v>10435000</v>
      </c>
    </row>
    <row r="1245" spans="1:39">
      <c r="A1245" t="str">
        <f t="shared" si="190"/>
        <v>3435Administrasjon</v>
      </c>
      <c r="B1245" s="6" t="str">
        <f>Data!A1245</f>
        <v>3435</v>
      </c>
      <c r="C1245" s="7" t="str">
        <f>Data!B1245</f>
        <v>Vågå kommune</v>
      </c>
      <c r="D1245" s="7" t="str">
        <f>Data!C1245</f>
        <v>Administrasjon</v>
      </c>
      <c r="E1245" s="1">
        <f>Data!D1245</f>
        <v>21.2193</v>
      </c>
      <c r="F1245" s="1">
        <f>Data!E1245+Data!F1245</f>
        <v>49134.52332703404</v>
      </c>
      <c r="G1245" s="1">
        <f>Data!G1245</f>
        <v>0</v>
      </c>
      <c r="H1245" s="1">
        <f t="shared" si="191"/>
        <v>11373820.263636364</v>
      </c>
      <c r="I1245" s="1">
        <f t="shared" si="192"/>
        <v>0</v>
      </c>
      <c r="J1245" s="1">
        <f t="shared" si="193"/>
        <v>1364858.4316363635</v>
      </c>
      <c r="K1245" s="1">
        <f>'Innlegging av opplysninger'!$B$4*H1245</f>
        <v>1478596.6342727274</v>
      </c>
      <c r="L1245" s="1"/>
      <c r="M1245" s="1">
        <f>'Innlegging av opplysninger'!$B$5*H1245</f>
        <v>1489970.4545363637</v>
      </c>
      <c r="N1245" s="1">
        <f>'Innlegging av opplysninger'!$B$5*I1245</f>
        <v>0</v>
      </c>
      <c r="O1245" s="1">
        <f>'Innlegging av opplysninger'!$B$5*J1245</f>
        <v>178796.45454436363</v>
      </c>
      <c r="P1245" s="1">
        <f>'Innlegging av opplysninger'!$B$5*K1245</f>
        <v>193696.1590897273</v>
      </c>
      <c r="Q1245" s="1"/>
      <c r="R1245" s="1">
        <f>'Innlegging av opplysninger'!$C$11*SUM(H1245:Q1245)</f>
        <v>611030.0591132046</v>
      </c>
      <c r="S1245" s="1">
        <f>'Innlegging av opplysninger'!$C$13*(((H1245+J1245+M1245+O1245)*Data!H1245)+(J1245+O1245)*(1-Data!H1245)*1.8/12+I1245+N1245+K1245+L1245+P1245+Q1245)</f>
        <v>143734.0494976464</v>
      </c>
      <c r="T1245" s="1">
        <f>'Innlegging av opplysninger'!$C$13*((H1245+J1245+M1245+O1245)*(1-Data!H1245)-(J1245+O1245)*(1-Data!H1245)*1.8/12)</f>
        <v>692412.34718358074</v>
      </c>
      <c r="U1245" s="1">
        <f>Data!I1245</f>
        <v>5</v>
      </c>
      <c r="V1245" s="1">
        <f>Data!J1245+Data!K1245</f>
        <v>68181.666666666657</v>
      </c>
      <c r="W1245" s="1">
        <f>Data!L1245</f>
        <v>0</v>
      </c>
      <c r="X1245" s="1">
        <f t="shared" si="197"/>
        <v>3718999.9999999995</v>
      </c>
      <c r="Y1245" s="100">
        <f t="shared" si="198"/>
        <v>0</v>
      </c>
      <c r="Z1245" s="100">
        <f t="shared" si="199"/>
        <v>531816.99999999988</v>
      </c>
      <c r="AA1245" s="100">
        <f>'Innlegging av opplysninger'!$B$4*X1245</f>
        <v>483469.99999999994</v>
      </c>
      <c r="AB1245" s="1"/>
      <c r="AC1245" s="1">
        <f>'Innlegging av opplysninger'!$B$5*X1245</f>
        <v>487188.99999999994</v>
      </c>
      <c r="AD1245" s="1">
        <f>'Innlegging av opplysninger'!$B$5*Y1245</f>
        <v>0</v>
      </c>
      <c r="AE1245" s="1">
        <f>'Innlegging av opplysninger'!$B$5*Z1245</f>
        <v>69668.026999999987</v>
      </c>
      <c r="AF1245" s="1">
        <f>'Innlegging av opplysninger'!$B$5*AA1245</f>
        <v>63334.569999999992</v>
      </c>
      <c r="AG1245" s="1"/>
      <c r="AH1245" s="1">
        <f>'Innlegging av opplysninger'!$C$11*SUM(X1245:AG1245)</f>
        <v>203470.18668599997</v>
      </c>
      <c r="AI1245" s="1">
        <f>'Innlegging av opplysninger'!$C$13*(((X1245+Z1245+AC1245+AE1245)*Data!M1245)+(Z1245+AE1245)*(1-Data!M1245)*1.8/12+Y1245+AD1245+AA1245+AB1245+AF1245+AG1245)</f>
        <v>93414.247469527618</v>
      </c>
      <c r="AJ1245" s="1">
        <f>'Innlegging av opplysninger'!$C$13*((X1245+Z1245+AC1245+AE1245)*(1-Data!M1245)-(Z1245+AE1245)*(1-Data!M1245)*1.8/12)</f>
        <v>185018.6395744723</v>
      </c>
      <c r="AK1245" s="83">
        <f t="shared" si="194"/>
        <v>815000</v>
      </c>
      <c r="AL1245" s="83">
        <f t="shared" si="195"/>
        <v>237000</v>
      </c>
      <c r="AM1245" s="83">
        <f t="shared" si="196"/>
        <v>877000</v>
      </c>
    </row>
    <row r="1246" spans="1:39">
      <c r="A1246" t="str">
        <f t="shared" si="190"/>
        <v>3435Undervisning</v>
      </c>
      <c r="B1246" s="6" t="str">
        <f>Data!A1246</f>
        <v>3435</v>
      </c>
      <c r="C1246" s="7" t="str">
        <f>Data!B1246</f>
        <v>Vågå kommune</v>
      </c>
      <c r="D1246" s="7" t="str">
        <f>Data!C1246</f>
        <v>Undervisning</v>
      </c>
      <c r="E1246" s="1">
        <f>Data!D1246</f>
        <v>72.372399999999971</v>
      </c>
      <c r="F1246" s="1">
        <f>Data!E1246+Data!F1246</f>
        <v>47001.969773698293</v>
      </c>
      <c r="G1246" s="1">
        <f>Data!G1246</f>
        <v>0</v>
      </c>
      <c r="H1246" s="1">
        <f t="shared" si="191"/>
        <v>37108858.442727283</v>
      </c>
      <c r="I1246" s="1">
        <f t="shared" si="192"/>
        <v>0</v>
      </c>
      <c r="J1246" s="1">
        <f t="shared" si="193"/>
        <v>4453063.0131272739</v>
      </c>
      <c r="K1246" s="1">
        <f>'Innlegging av opplysninger'!$B$4*H1246</f>
        <v>4824151.5975545468</v>
      </c>
      <c r="L1246" s="1"/>
      <c r="M1246" s="1">
        <f>'Innlegging av opplysninger'!$B$5*H1246</f>
        <v>4861260.4559972743</v>
      </c>
      <c r="N1246" s="1">
        <f>'Innlegging av opplysninger'!$B$5*I1246</f>
        <v>0</v>
      </c>
      <c r="O1246" s="1">
        <f>'Innlegging av opplysninger'!$B$5*J1246</f>
        <v>583351.25471967296</v>
      </c>
      <c r="P1246" s="1">
        <f>'Innlegging av opplysninger'!$B$5*K1246</f>
        <v>631963.85927964561</v>
      </c>
      <c r="Q1246" s="1"/>
      <c r="R1246" s="1">
        <f>'Innlegging av opplysninger'!$C$11*SUM(H1246:Q1246)</f>
        <v>1993580.6476894165</v>
      </c>
      <c r="S1246" s="1">
        <f>'Innlegging av opplysninger'!$C$13*(((H1246+J1246+M1246+O1246)*Data!H1246)+(J1246+O1246)*(1-Data!H1246)*1.8/12+I1246+N1246+K1246+L1246+P1246+Q1246)</f>
        <v>339159.25562992238</v>
      </c>
      <c r="T1246" s="1">
        <f>'Innlegging av opplysninger'!$C$13*((H1246+J1246+M1246+O1246)*(1-Data!H1246)-(J1246+O1246)*(1-Data!H1246)*1.8/12)</f>
        <v>2388898.4727871739</v>
      </c>
      <c r="U1246" s="1">
        <f>Data!I1246</f>
        <v>5.2629999999999999</v>
      </c>
      <c r="V1246" s="1">
        <f>Data!J1246+Data!K1246</f>
        <v>46329.454050288172</v>
      </c>
      <c r="W1246" s="1">
        <f>Data!L1246</f>
        <v>0</v>
      </c>
      <c r="X1246" s="1">
        <f t="shared" si="197"/>
        <v>2659984.5454545449</v>
      </c>
      <c r="Y1246" s="100">
        <f t="shared" si="198"/>
        <v>0</v>
      </c>
      <c r="Z1246" s="100">
        <f t="shared" si="199"/>
        <v>380377.78999999992</v>
      </c>
      <c r="AA1246" s="100">
        <f>'Innlegging av opplysninger'!$B$4*X1246</f>
        <v>345797.99090909085</v>
      </c>
      <c r="AB1246" s="1"/>
      <c r="AC1246" s="1">
        <f>'Innlegging av opplysninger'!$B$5*X1246</f>
        <v>348457.97545454541</v>
      </c>
      <c r="AD1246" s="1">
        <f>'Innlegging av opplysninger'!$B$5*Y1246</f>
        <v>0</v>
      </c>
      <c r="AE1246" s="1">
        <f>'Innlegging av opplysninger'!$B$5*Z1246</f>
        <v>49829.490489999989</v>
      </c>
      <c r="AF1246" s="1">
        <f>'Innlegging av opplysninger'!$B$5*AA1246</f>
        <v>45299.536809090903</v>
      </c>
      <c r="AG1246" s="1"/>
      <c r="AH1246" s="1">
        <f>'Innlegging av opplysninger'!$C$11*SUM(X1246:AG1246)</f>
        <v>145530.39850645635</v>
      </c>
      <c r="AI1246" s="1">
        <f>'Innlegging av opplysninger'!$C$13*(((X1246+Z1246+AC1246+AE1246)*Data!M1246)+(Z1246+AE1246)*(1-Data!M1246)*1.8/12+Y1246+AD1246+AA1246+AB1246+AF1246+AG1246)</f>
        <v>23692.688229167452</v>
      </c>
      <c r="AJ1246" s="1">
        <f>'Innlegging av opplysninger'!$C$13*((X1246+Z1246+AC1246+AE1246)*(1-Data!M1246)-(Z1246+AE1246)*(1-Data!M1246)*1.8/12)</f>
        <v>175454.17288493068</v>
      </c>
      <c r="AK1246" s="83">
        <f t="shared" si="194"/>
        <v>2139000</v>
      </c>
      <c r="AL1246" s="83">
        <f t="shared" si="195"/>
        <v>363000</v>
      </c>
      <c r="AM1246" s="83">
        <f t="shared" si="196"/>
        <v>2564000</v>
      </c>
    </row>
    <row r="1247" spans="1:39">
      <c r="A1247" t="str">
        <f t="shared" si="190"/>
        <v>3435Barnehager</v>
      </c>
      <c r="B1247" s="6" t="str">
        <f>Data!A1247</f>
        <v>3435</v>
      </c>
      <c r="C1247" s="7" t="str">
        <f>Data!B1247</f>
        <v>Vågå kommune</v>
      </c>
      <c r="D1247" s="7" t="str">
        <f>Data!C1247</f>
        <v>Barnehager</v>
      </c>
      <c r="E1247" s="1">
        <f>Data!D1247</f>
        <v>31.418400000000005</v>
      </c>
      <c r="F1247" s="1">
        <f>Data!E1247+Data!F1247</f>
        <v>39914.592828830653</v>
      </c>
      <c r="G1247" s="1">
        <f>Data!G1247</f>
        <v>0</v>
      </c>
      <c r="H1247" s="1">
        <f t="shared" si="191"/>
        <v>13680574.290909089</v>
      </c>
      <c r="I1247" s="1">
        <f t="shared" si="192"/>
        <v>0</v>
      </c>
      <c r="J1247" s="1">
        <f t="shared" si="193"/>
        <v>1641668.9149090906</v>
      </c>
      <c r="K1247" s="1">
        <f>'Innlegging av opplysninger'!$B$4*H1247</f>
        <v>1778474.6578181817</v>
      </c>
      <c r="L1247" s="1"/>
      <c r="M1247" s="1">
        <f>'Innlegging av opplysninger'!$B$5*H1247</f>
        <v>1792155.2321090908</v>
      </c>
      <c r="N1247" s="1">
        <f>'Innlegging av opplysninger'!$B$5*I1247</f>
        <v>0</v>
      </c>
      <c r="O1247" s="1">
        <f>'Innlegging av opplysninger'!$B$5*J1247</f>
        <v>215058.62785309087</v>
      </c>
      <c r="P1247" s="1">
        <f>'Innlegging av opplysninger'!$B$5*K1247</f>
        <v>232980.18017418182</v>
      </c>
      <c r="Q1247" s="1"/>
      <c r="R1247" s="1">
        <f>'Innlegging av opplysninger'!$C$11*SUM(H1247:Q1247)</f>
        <v>734954.65234336373</v>
      </c>
      <c r="S1247" s="1">
        <f>'Innlegging av opplysninger'!$C$13*(((H1247+J1247+M1247+O1247)*Data!H1247)+(J1247+O1247)*(1-Data!H1247)*1.8/12+I1247+N1247+K1247+L1247+P1247+Q1247)</f>
        <v>123436.71324207884</v>
      </c>
      <c r="T1247" s="1">
        <f>'Innlegging av opplysninger'!$C$13*((H1247+J1247+M1247+O1247)*(1-Data!H1247)-(J1247+O1247)*(1-Data!H1247)*1.8/12)</f>
        <v>882290.70575410302</v>
      </c>
      <c r="U1247" s="1">
        <f>Data!I1247</f>
        <v>3.1</v>
      </c>
      <c r="V1247" s="1">
        <f>Data!J1247+Data!K1247</f>
        <v>41795.860215053763</v>
      </c>
      <c r="W1247" s="1">
        <f>Data!L1247</f>
        <v>0</v>
      </c>
      <c r="X1247" s="1">
        <f t="shared" si="197"/>
        <v>1413460</v>
      </c>
      <c r="Y1247" s="100">
        <f t="shared" si="198"/>
        <v>0</v>
      </c>
      <c r="Z1247" s="100">
        <f t="shared" si="199"/>
        <v>202124.77999999997</v>
      </c>
      <c r="AA1247" s="100">
        <f>'Innlegging av opplysninger'!$B$4*X1247</f>
        <v>183749.80000000002</v>
      </c>
      <c r="AB1247" s="1"/>
      <c r="AC1247" s="1">
        <f>'Innlegging av opplysninger'!$B$5*X1247</f>
        <v>185163.26</v>
      </c>
      <c r="AD1247" s="1">
        <f>'Innlegging av opplysninger'!$B$5*Y1247</f>
        <v>0</v>
      </c>
      <c r="AE1247" s="1">
        <f>'Innlegging av opplysninger'!$B$5*Z1247</f>
        <v>26478.346179999997</v>
      </c>
      <c r="AF1247" s="1">
        <f>'Innlegging av opplysninger'!$B$5*AA1247</f>
        <v>24071.223800000003</v>
      </c>
      <c r="AG1247" s="1"/>
      <c r="AH1247" s="1">
        <f>'Innlegging av opplysninger'!$C$11*SUM(X1247:AG1247)</f>
        <v>77331.801579240011</v>
      </c>
      <c r="AI1247" s="1">
        <f>'Innlegging av opplysninger'!$C$13*(((X1247+Z1247+AC1247+AE1247)*Data!M1247)+(Z1247+AE1247)*(1-Data!M1247)*1.8/12+Y1247+AD1247+AA1247+AB1247+AF1247+AG1247)</f>
        <v>12589.797621804</v>
      </c>
      <c r="AJ1247" s="1">
        <f>'Innlegging av opplysninger'!$C$13*((X1247+Z1247+AC1247+AE1247)*(1-Data!M1247)-(Z1247+AE1247)*(1-Data!M1247)*1.8/12)</f>
        <v>93232.667697156008</v>
      </c>
      <c r="AK1247" s="83">
        <f t="shared" si="194"/>
        <v>812000</v>
      </c>
      <c r="AL1247" s="83">
        <f t="shared" si="195"/>
        <v>136000</v>
      </c>
      <c r="AM1247" s="83">
        <f t="shared" si="196"/>
        <v>976000</v>
      </c>
    </row>
    <row r="1248" spans="1:39">
      <c r="A1248" t="str">
        <f t="shared" si="190"/>
        <v>3435Helse/pleie/omsorg</v>
      </c>
      <c r="B1248" s="6" t="str">
        <f>Data!A1248</f>
        <v>3435</v>
      </c>
      <c r="C1248" s="7" t="str">
        <f>Data!B1248</f>
        <v>Vågå kommune</v>
      </c>
      <c r="D1248" s="7" t="str">
        <f>Data!C1248</f>
        <v>Helse/pleie/omsorg</v>
      </c>
      <c r="E1248" s="1">
        <f>Data!D1248</f>
        <v>128.44799999999995</v>
      </c>
      <c r="F1248" s="1">
        <f>Data!E1248+Data!F1248</f>
        <v>45731.681863996877</v>
      </c>
      <c r="G1248" s="1">
        <f>Data!G1248</f>
        <v>108.45750809666174</v>
      </c>
      <c r="H1248" s="1">
        <f t="shared" si="191"/>
        <v>64081560.786181837</v>
      </c>
      <c r="I1248" s="1">
        <f t="shared" si="192"/>
        <v>151976.18181818185</v>
      </c>
      <c r="J1248" s="1">
        <f t="shared" si="193"/>
        <v>7708024.4361600019</v>
      </c>
      <c r="K1248" s="1">
        <f>'Innlegging av opplysninger'!$B$4*H1248</f>
        <v>8330602.902203639</v>
      </c>
      <c r="L1248" s="1"/>
      <c r="M1248" s="1">
        <f>'Innlegging av opplysninger'!$B$5*H1248</f>
        <v>8394684.4629898202</v>
      </c>
      <c r="N1248" s="1">
        <f>'Innlegging av opplysninger'!$B$5*I1248</f>
        <v>19908.879818181824</v>
      </c>
      <c r="O1248" s="1">
        <f>'Innlegging av opplysninger'!$B$5*J1248</f>
        <v>1009751.2011369603</v>
      </c>
      <c r="P1248" s="1">
        <f>'Innlegging av opplysninger'!$B$5*K1248</f>
        <v>1091308.9801886769</v>
      </c>
      <c r="Q1248" s="1"/>
      <c r="R1248" s="1">
        <f>'Innlegging av opplysninger'!$C$11*SUM(H1248:Q1248)</f>
        <v>3449937.0775588979</v>
      </c>
      <c r="S1248" s="1">
        <f>'Innlegging av opplysninger'!$C$13*(((H1248+J1248+M1248+O1248)*Data!H1248)+(J1248+O1248)*(1-Data!H1248)*1.8/12+I1248+N1248+K1248+L1248+P1248+Q1248)</f>
        <v>606430.56912946852</v>
      </c>
      <c r="T1248" s="1">
        <f>'Innlegging av opplysninger'!$C$13*((H1248+J1248+M1248+O1248)*(1-Data!H1248)-(J1248+O1248)*(1-Data!H1248)*1.8/12)</f>
        <v>4114535.9580563912</v>
      </c>
      <c r="U1248" s="1">
        <f>Data!I1248</f>
        <v>26.092300000000002</v>
      </c>
      <c r="V1248" s="1">
        <f>Data!J1248+Data!K1248</f>
        <v>48178.515468803693</v>
      </c>
      <c r="W1248" s="1">
        <f>Data!L1248</f>
        <v>230.66498545547918</v>
      </c>
      <c r="X1248" s="1">
        <f t="shared" si="197"/>
        <v>13713690.318181818</v>
      </c>
      <c r="Y1248" s="100">
        <f t="shared" si="198"/>
        <v>65657.236363636359</v>
      </c>
      <c r="Z1248" s="100">
        <f t="shared" si="199"/>
        <v>1970446.7002999999</v>
      </c>
      <c r="AA1248" s="100">
        <f>'Innlegging av opplysninger'!$B$4*X1248</f>
        <v>1782779.7413636365</v>
      </c>
      <c r="AB1248" s="1"/>
      <c r="AC1248" s="1">
        <f>'Innlegging av opplysninger'!$B$5*X1248</f>
        <v>1796493.4316818183</v>
      </c>
      <c r="AD1248" s="1">
        <f>'Innlegging av opplysninger'!$B$5*Y1248</f>
        <v>8601.0979636363627</v>
      </c>
      <c r="AE1248" s="1">
        <f>'Innlegging av opplysninger'!$B$5*Z1248</f>
        <v>258128.5177393</v>
      </c>
      <c r="AF1248" s="1">
        <f>'Innlegging av opplysninger'!$B$5*AA1248</f>
        <v>233544.14611863639</v>
      </c>
      <c r="AG1248" s="1"/>
      <c r="AH1248" s="1">
        <f>'Innlegging av opplysninger'!$C$11*SUM(X1248:AG1248)</f>
        <v>753514.96520907432</v>
      </c>
      <c r="AI1248" s="1">
        <f>'Innlegging av opplysninger'!$C$13*(((X1248+Z1248+AC1248+AE1248)*Data!M1248)+(Z1248+AE1248)*(1-Data!M1248)*1.8/12+Y1248+AD1248+AA1248+AB1248+AF1248+AG1248)</f>
        <v>145529.30746513684</v>
      </c>
      <c r="AJ1248" s="1">
        <f>'Innlegging av opplysninger'!$C$13*((X1248+Z1248+AC1248+AE1248)*(1-Data!M1248)-(Z1248+AE1248)*(1-Data!M1248)*1.8/12)</f>
        <v>885596.43439991225</v>
      </c>
      <c r="AK1248" s="83">
        <f t="shared" si="194"/>
        <v>4203000</v>
      </c>
      <c r="AL1248" s="83">
        <f t="shared" si="195"/>
        <v>752000</v>
      </c>
      <c r="AM1248" s="83">
        <f t="shared" si="196"/>
        <v>5000000</v>
      </c>
    </row>
    <row r="1249" spans="1:39">
      <c r="A1249" t="str">
        <f t="shared" si="190"/>
        <v>3435Samferdsel og teknikk</v>
      </c>
      <c r="B1249" s="6" t="str">
        <f>Data!A1249</f>
        <v>3435</v>
      </c>
      <c r="C1249" s="7" t="str">
        <f>Data!B1249</f>
        <v>Vågå kommune</v>
      </c>
      <c r="D1249" s="7" t="str">
        <f>Data!C1249</f>
        <v>Samferdsel og teknikk</v>
      </c>
      <c r="E1249" s="1">
        <f>Data!D1249</f>
        <v>15.6547</v>
      </c>
      <c r="F1249" s="1">
        <f>Data!E1249+Data!F1249</f>
        <v>54474.757367861821</v>
      </c>
      <c r="G1249" s="1">
        <f>Data!G1249</f>
        <v>56.846186768191025</v>
      </c>
      <c r="H1249" s="1">
        <f t="shared" si="191"/>
        <v>9303119.8272727244</v>
      </c>
      <c r="I1249" s="1">
        <f t="shared" si="192"/>
        <v>9708.109090909089</v>
      </c>
      <c r="J1249" s="1">
        <f t="shared" si="193"/>
        <v>1117539.352363636</v>
      </c>
      <c r="K1249" s="1">
        <f>'Innlegging av opplysninger'!$B$4*H1249</f>
        <v>1209405.5775454543</v>
      </c>
      <c r="L1249" s="1"/>
      <c r="M1249" s="1">
        <f>'Innlegging av opplysninger'!$B$5*H1249</f>
        <v>1218708.6973727269</v>
      </c>
      <c r="N1249" s="1">
        <f>'Innlegging av opplysninger'!$B$5*I1249</f>
        <v>1271.7622909090908</v>
      </c>
      <c r="O1249" s="1">
        <f>'Innlegging av opplysninger'!$B$5*J1249</f>
        <v>146397.65515963631</v>
      </c>
      <c r="P1249" s="1">
        <f>'Innlegging av opplysninger'!$B$5*K1249</f>
        <v>158432.13065845452</v>
      </c>
      <c r="Q1249" s="1"/>
      <c r="R1249" s="1">
        <f>'Innlegging av opplysninger'!$C$11*SUM(H1249:Q1249)</f>
        <v>500254.15824666922</v>
      </c>
      <c r="S1249" s="1">
        <f>'Innlegging av opplysninger'!$C$13*(((H1249+J1249+M1249+O1249)*Data!H1249)+(J1249+O1249)*(1-Data!H1249)*1.8/12+I1249+N1249+K1249+L1249+P1249+Q1249)</f>
        <v>89068.226487418287</v>
      </c>
      <c r="T1249" s="1">
        <f>'Innlegging av opplysninger'!$C$13*((H1249+J1249+M1249+O1249)*(1-Data!H1249)-(J1249+O1249)*(1-Data!H1249)*1.8/12)</f>
        <v>595490.09532381303</v>
      </c>
      <c r="U1249" s="1">
        <f>Data!I1249</f>
        <v>1.5205</v>
      </c>
      <c r="V1249" s="1">
        <f>Data!J1249+Data!K1249</f>
        <v>46469.369176805871</v>
      </c>
      <c r="W1249" s="1">
        <f>Data!L1249</f>
        <v>135.63959223939494</v>
      </c>
      <c r="X1249" s="1">
        <f t="shared" si="197"/>
        <v>770800.09999999986</v>
      </c>
      <c r="Y1249" s="100">
        <f t="shared" si="198"/>
        <v>2249.8909090909087</v>
      </c>
      <c r="Z1249" s="100">
        <f t="shared" si="199"/>
        <v>110546.14869999996</v>
      </c>
      <c r="AA1249" s="100">
        <f>'Innlegging av opplysninger'!$B$4*X1249</f>
        <v>100204.01299999999</v>
      </c>
      <c r="AB1249" s="1"/>
      <c r="AC1249" s="1">
        <f>'Innlegging av opplysninger'!$B$5*X1249</f>
        <v>100974.81309999998</v>
      </c>
      <c r="AD1249" s="1">
        <f>'Innlegging av opplysninger'!$B$5*Y1249</f>
        <v>294.73570909090904</v>
      </c>
      <c r="AE1249" s="1">
        <f>'Innlegging av opplysninger'!$B$5*Z1249</f>
        <v>14481.545479699995</v>
      </c>
      <c r="AF1249" s="1">
        <f>'Innlegging av opplysninger'!$B$5*AA1249</f>
        <v>13126.725703</v>
      </c>
      <c r="AG1249" s="1"/>
      <c r="AH1249" s="1">
        <f>'Innlegging av opplysninger'!$C$11*SUM(X1249:AG1249)</f>
        <v>42281.762958833504</v>
      </c>
      <c r="AI1249" s="1">
        <f>'Innlegging av opplysninger'!$C$13*(((X1249+Z1249+AC1249+AE1249)*Data!M1249)+(Z1249+AE1249)*(1-Data!M1249)*1.8/12+Y1249+AD1249+AA1249+AB1249+AF1249+AG1249)</f>
        <v>7000.7350113031134</v>
      </c>
      <c r="AJ1249" s="1">
        <f>'Innlegging av opplysninger'!$C$13*((X1249+Z1249+AC1249+AE1249)*(1-Data!M1249)-(Z1249+AE1249)*(1-Data!M1249)*1.8/12)</f>
        <v>50858.519563942733</v>
      </c>
      <c r="AK1249" s="83">
        <f t="shared" si="194"/>
        <v>543000</v>
      </c>
      <c r="AL1249" s="83">
        <f t="shared" si="195"/>
        <v>96000</v>
      </c>
      <c r="AM1249" s="83">
        <f t="shared" si="196"/>
        <v>646000</v>
      </c>
    </row>
    <row r="1250" spans="1:39">
      <c r="A1250" t="str">
        <f t="shared" si="190"/>
        <v>3435Annet</v>
      </c>
      <c r="B1250" s="6" t="str">
        <f>Data!A1250</f>
        <v>3435</v>
      </c>
      <c r="C1250" s="7" t="str">
        <f>Data!B1250</f>
        <v>Vågå kommune</v>
      </c>
      <c r="D1250" s="7" t="str">
        <f>Data!C1250</f>
        <v>Annet</v>
      </c>
      <c r="E1250" s="1">
        <f>Data!D1250</f>
        <v>9.25</v>
      </c>
      <c r="F1250" s="1">
        <f>Data!E1250+Data!F1250</f>
        <v>47809.013513513513</v>
      </c>
      <c r="G1250" s="1">
        <f>Data!G1250</f>
        <v>0</v>
      </c>
      <c r="H1250" s="1">
        <f t="shared" si="191"/>
        <v>4824364.0909090908</v>
      </c>
      <c r="I1250" s="1">
        <f t="shared" si="192"/>
        <v>0</v>
      </c>
      <c r="J1250" s="1">
        <f t="shared" si="193"/>
        <v>578923.69090909092</v>
      </c>
      <c r="K1250" s="1">
        <f>'Innlegging av opplysninger'!$B$4*H1250</f>
        <v>627167.33181818179</v>
      </c>
      <c r="L1250" s="1"/>
      <c r="M1250" s="1">
        <f>'Innlegging av opplysninger'!$B$5*H1250</f>
        <v>631991.69590909092</v>
      </c>
      <c r="N1250" s="1">
        <f>'Innlegging av opplysninger'!$B$5*I1250</f>
        <v>0</v>
      </c>
      <c r="O1250" s="1">
        <f>'Innlegging av opplysninger'!$B$5*J1250</f>
        <v>75839.003509090908</v>
      </c>
      <c r="P1250" s="1">
        <f>'Innlegging av opplysninger'!$B$5*K1250</f>
        <v>82158.920468181823</v>
      </c>
      <c r="Q1250" s="1"/>
      <c r="R1250" s="1">
        <f>'Innlegging av opplysninger'!$C$11*SUM(H1250:Q1250)</f>
        <v>259176.89987386361</v>
      </c>
      <c r="S1250" s="1">
        <f>'Innlegging av opplysninger'!$C$13*(((H1250+J1250+M1250+O1250)*Data!H1250)+(J1250+O1250)*(1-Data!H1250)*1.8/12+I1250+N1250+K1250+L1250+P1250+Q1250)</f>
        <v>46890.516213272727</v>
      </c>
      <c r="T1250" s="1">
        <f>'Innlegging av opplysninger'!$C$13*((H1250+J1250+M1250+O1250)*(1-Data!H1250)-(J1250+O1250)*(1-Data!H1250)*1.8/12)</f>
        <v>307772.60992990906</v>
      </c>
      <c r="U1250" s="1">
        <f>Data!I1250</f>
        <v>1.8</v>
      </c>
      <c r="V1250" s="1">
        <f>Data!J1250+Data!K1250</f>
        <v>48639.629629629628</v>
      </c>
      <c r="W1250" s="1">
        <f>Data!L1250</f>
        <v>0</v>
      </c>
      <c r="X1250" s="1">
        <f t="shared" si="197"/>
        <v>955105.45454545459</v>
      </c>
      <c r="Y1250" s="100">
        <f t="shared" si="198"/>
        <v>0</v>
      </c>
      <c r="Z1250" s="100">
        <f t="shared" si="199"/>
        <v>136580.07999999999</v>
      </c>
      <c r="AA1250" s="100">
        <f>'Innlegging av opplysninger'!$B$4*X1250</f>
        <v>124163.70909090911</v>
      </c>
      <c r="AB1250" s="1"/>
      <c r="AC1250" s="1">
        <f>'Innlegging av opplysninger'!$B$5*X1250</f>
        <v>125118.81454545456</v>
      </c>
      <c r="AD1250" s="1">
        <f>'Innlegging av opplysninger'!$B$5*Y1250</f>
        <v>0</v>
      </c>
      <c r="AE1250" s="1">
        <f>'Innlegging av opplysninger'!$B$5*Z1250</f>
        <v>17891.99048</v>
      </c>
      <c r="AF1250" s="1">
        <f>'Innlegging av opplysninger'!$B$5*AA1250</f>
        <v>16265.445890909094</v>
      </c>
      <c r="AG1250" s="1"/>
      <c r="AH1250" s="1">
        <f>'Innlegging av opplysninger'!$C$11*SUM(X1250:AG1250)</f>
        <v>52254.768793003626</v>
      </c>
      <c r="AI1250" s="1">
        <f>'Innlegging av opplysninger'!$C$13*(((X1250+Z1250+AC1250+AE1250)*Data!M1250)+(Z1250+AE1250)*(1-Data!M1250)*1.8/12+Y1250+AD1250+AA1250+AB1250+AF1250+AG1250)</f>
        <v>8507.1982087985452</v>
      </c>
      <c r="AJ1250" s="1">
        <f>'Innlegging av opplysninger'!$C$13*((X1250+Z1250+AC1250+AE1250)*(1-Data!M1250)-(Z1250+AE1250)*(1-Data!M1250)*1.8/12)</f>
        <v>62999.327507943264</v>
      </c>
      <c r="AK1250" s="83">
        <f t="shared" si="194"/>
        <v>311000</v>
      </c>
      <c r="AL1250" s="83">
        <f t="shared" si="195"/>
        <v>55000</v>
      </c>
      <c r="AM1250" s="83">
        <f t="shared" si="196"/>
        <v>371000</v>
      </c>
    </row>
    <row r="1251" spans="1:39">
      <c r="A1251" t="str">
        <f t="shared" si="190"/>
        <v>3436Alle</v>
      </c>
      <c r="B1251" s="6" t="str">
        <f>Data!A1251</f>
        <v>3436</v>
      </c>
      <c r="C1251" s="7" t="str">
        <f>Data!B1251</f>
        <v>Nord-Fron kommune</v>
      </c>
      <c r="D1251" s="7" t="str">
        <f>Data!C1251</f>
        <v>Alle</v>
      </c>
      <c r="E1251" s="1">
        <f>Data!D1251</f>
        <v>410.22330000000028</v>
      </c>
      <c r="F1251" s="1">
        <f>Data!E1251+Data!F1251</f>
        <v>46897.360748402054</v>
      </c>
      <c r="G1251" s="1">
        <f>Data!G1251</f>
        <v>538.58544846184941</v>
      </c>
      <c r="H1251" s="1">
        <f t="shared" si="191"/>
        <v>209873346.40909061</v>
      </c>
      <c r="I1251" s="1">
        <f t="shared" si="192"/>
        <v>2410257.8181818174</v>
      </c>
      <c r="J1251" s="1">
        <f t="shared" si="193"/>
        <v>25474032.507272691</v>
      </c>
      <c r="K1251" s="1">
        <f>'Innlegging av opplysninger'!$B$4*H1251</f>
        <v>27283535.033181779</v>
      </c>
      <c r="L1251" s="1"/>
      <c r="M1251" s="1">
        <f>'Innlegging av opplysninger'!$B$5*H1251</f>
        <v>27493408.379590869</v>
      </c>
      <c r="N1251" s="1">
        <f>'Innlegging av opplysninger'!$B$5*I1251</f>
        <v>315743.77418181812</v>
      </c>
      <c r="O1251" s="1">
        <f>'Innlegging av opplysninger'!$B$5*J1251</f>
        <v>3337098.2584527228</v>
      </c>
      <c r="P1251" s="1">
        <f>'Innlegging av opplysninger'!$B$5*K1251</f>
        <v>3574143.089346813</v>
      </c>
      <c r="Q1251" s="1"/>
      <c r="R1251" s="1">
        <f>'Innlegging av opplysninger'!$C$11*SUM(H1251:Q1251)</f>
        <v>11390939.480233368</v>
      </c>
      <c r="S1251" s="1">
        <f>'Innlegging av opplysninger'!$C$13*(((H1251+J1251+M1251+O1251)*Data!H1251)+(J1251+O1251)*(1-Data!H1251)*1.8/12+I1251+N1251+K1251+L1251+P1251+Q1251)</f>
        <v>2227853.1690910459</v>
      </c>
      <c r="T1251" s="1">
        <f>'Innlegging av opplysninger'!$C$13*((H1251+J1251+M1251+O1251)*(1-Data!H1251)-(J1251+O1251)*(1-Data!H1251)*1.8/12)</f>
        <v>13359748.224912507</v>
      </c>
      <c r="U1251" s="1">
        <f>Data!I1251</f>
        <v>61.232199999999985</v>
      </c>
      <c r="V1251" s="1">
        <f>Data!J1251+Data!K1251</f>
        <v>45690.488324225946</v>
      </c>
      <c r="W1251" s="1">
        <f>Data!L1251</f>
        <v>526.88748730243253</v>
      </c>
      <c r="X1251" s="1">
        <f t="shared" si="197"/>
        <v>30520681.300000004</v>
      </c>
      <c r="Y1251" s="100">
        <f t="shared" si="198"/>
        <v>351954.32727272727</v>
      </c>
      <c r="Z1251" s="100">
        <f t="shared" si="199"/>
        <v>4414786.8947000001</v>
      </c>
      <c r="AA1251" s="100">
        <f>'Innlegging av opplysninger'!$B$4*X1251</f>
        <v>3967688.5690000006</v>
      </c>
      <c r="AB1251" s="1"/>
      <c r="AC1251" s="1">
        <f>'Innlegging av opplysninger'!$B$5*X1251</f>
        <v>3998209.2503000009</v>
      </c>
      <c r="AD1251" s="1">
        <f>'Innlegging av opplysninger'!$B$5*Y1251</f>
        <v>46106.016872727276</v>
      </c>
      <c r="AE1251" s="1">
        <f>'Innlegging av opplysninger'!$B$5*Z1251</f>
        <v>578337.08320570004</v>
      </c>
      <c r="AF1251" s="1">
        <f>'Innlegging av opplysninger'!$B$5*AA1251</f>
        <v>519767.20253900008</v>
      </c>
      <c r="AG1251" s="1"/>
      <c r="AH1251" s="1">
        <f>'Innlegging av opplysninger'!$C$11*SUM(X1251:AG1251)</f>
        <v>1687106.1644678256</v>
      </c>
      <c r="AI1251" s="1">
        <f>'Innlegging av opplysninger'!$C$13*(((X1251+Z1251+AC1251+AE1251)*Data!M1251)+(Z1251+AE1251)*(1-Data!M1251)*1.8/12+Y1251+AD1251+AA1251+AB1251+AF1251+AG1251)</f>
        <v>333485.02964877529</v>
      </c>
      <c r="AJ1251" s="1">
        <f>'Innlegging av opplysninger'!$C$13*((X1251+Z1251+AC1251+AE1251)*(1-Data!M1251)-(Z1251+AE1251)*(1-Data!M1251)*1.8/12)</f>
        <v>1975186.5638335126</v>
      </c>
      <c r="AK1251" s="83">
        <f t="shared" si="194"/>
        <v>13078000</v>
      </c>
      <c r="AL1251" s="83">
        <f t="shared" si="195"/>
        <v>2561000</v>
      </c>
      <c r="AM1251" s="83">
        <f t="shared" si="196"/>
        <v>15335000</v>
      </c>
    </row>
    <row r="1252" spans="1:39">
      <c r="A1252" t="str">
        <f t="shared" si="190"/>
        <v>3436Administrasjon</v>
      </c>
      <c r="B1252" s="6" t="str">
        <f>Data!A1252</f>
        <v>3436</v>
      </c>
      <c r="C1252" s="7" t="str">
        <f>Data!B1252</f>
        <v>Nord-Fron kommune</v>
      </c>
      <c r="D1252" s="7" t="str">
        <f>Data!C1252</f>
        <v>Administrasjon</v>
      </c>
      <c r="E1252" s="1">
        <f>Data!D1252</f>
        <v>24.657699999999998</v>
      </c>
      <c r="F1252" s="1">
        <f>Data!E1252+Data!F1252</f>
        <v>49668.511999632305</v>
      </c>
      <c r="G1252" s="1">
        <f>Data!G1252</f>
        <v>0</v>
      </c>
      <c r="H1252" s="1">
        <f t="shared" si="191"/>
        <v>13360486.563636363</v>
      </c>
      <c r="I1252" s="1">
        <f t="shared" si="192"/>
        <v>0</v>
      </c>
      <c r="J1252" s="1">
        <f t="shared" si="193"/>
        <v>1603258.3876363635</v>
      </c>
      <c r="K1252" s="1">
        <f>'Innlegging av opplysninger'!$B$4*H1252</f>
        <v>1736863.2532727271</v>
      </c>
      <c r="L1252" s="1"/>
      <c r="M1252" s="1">
        <f>'Innlegging av opplysninger'!$B$5*H1252</f>
        <v>1750223.7398363636</v>
      </c>
      <c r="N1252" s="1">
        <f>'Innlegging av opplysninger'!$B$5*I1252</f>
        <v>0</v>
      </c>
      <c r="O1252" s="1">
        <f>'Innlegging av opplysninger'!$B$5*J1252</f>
        <v>210026.84878036362</v>
      </c>
      <c r="P1252" s="1">
        <f>'Innlegging av opplysninger'!$B$5*K1252</f>
        <v>227529.08617872727</v>
      </c>
      <c r="Q1252" s="1"/>
      <c r="R1252" s="1">
        <f>'Innlegging av opplysninger'!$C$11*SUM(H1252:Q1252)</f>
        <v>717758.73941495456</v>
      </c>
      <c r="S1252" s="1">
        <f>'Innlegging av opplysninger'!$C$13*(((H1252+J1252+M1252+O1252)*Data!H1252)+(J1252+O1252)*(1-Data!H1252)*1.8/12+I1252+N1252+K1252+L1252+P1252+Q1252)</f>
        <v>182743.62488348247</v>
      </c>
      <c r="T1252" s="1">
        <f>'Innlegging av opplysninger'!$C$13*((H1252+J1252+M1252+O1252)*(1-Data!H1252)-(J1252+O1252)*(1-Data!H1252)*1.8/12)</f>
        <v>799452.54484224459</v>
      </c>
      <c r="U1252" s="1">
        <f>Data!I1252</f>
        <v>4.6345999999999998</v>
      </c>
      <c r="V1252" s="1">
        <f>Data!J1252+Data!K1252</f>
        <v>60487.104964110527</v>
      </c>
      <c r="W1252" s="1">
        <f>Data!L1252</f>
        <v>0</v>
      </c>
      <c r="X1252" s="1">
        <f t="shared" si="197"/>
        <v>3058184.0363636357</v>
      </c>
      <c r="Y1252" s="100">
        <f t="shared" si="198"/>
        <v>0</v>
      </c>
      <c r="Z1252" s="100">
        <f t="shared" si="199"/>
        <v>437320.31719999987</v>
      </c>
      <c r="AA1252" s="100">
        <f>'Innlegging av opplysninger'!$B$4*X1252</f>
        <v>397563.92472727265</v>
      </c>
      <c r="AB1252" s="1"/>
      <c r="AC1252" s="1">
        <f>'Innlegging av opplysninger'!$B$5*X1252</f>
        <v>400622.10876363626</v>
      </c>
      <c r="AD1252" s="1">
        <f>'Innlegging av opplysninger'!$B$5*Y1252</f>
        <v>0</v>
      </c>
      <c r="AE1252" s="1">
        <f>'Innlegging av opplysninger'!$B$5*Z1252</f>
        <v>57288.961553199988</v>
      </c>
      <c r="AF1252" s="1">
        <f>'Innlegging av opplysninger'!$B$5*AA1252</f>
        <v>52080.874139272717</v>
      </c>
      <c r="AG1252" s="1"/>
      <c r="AH1252" s="1">
        <f>'Innlegging av opplysninger'!$C$11*SUM(X1252:AG1252)</f>
        <v>167316.28846438666</v>
      </c>
      <c r="AI1252" s="1">
        <f>'Innlegging av opplysninger'!$C$13*(((X1252+Z1252+AC1252+AE1252)*Data!M1252)+(Z1252+AE1252)*(1-Data!M1252)*1.8/12+Y1252+AD1252+AA1252+AB1252+AF1252+AG1252)</f>
        <v>64811.598304784035</v>
      </c>
      <c r="AJ1252" s="1">
        <f>'Innlegging av opplysninger'!$C$13*((X1252+Z1252+AC1252+AE1252)*(1-Data!M1252)-(Z1252+AE1252)*(1-Data!M1252)*1.8/12)</f>
        <v>164147.53327806082</v>
      </c>
      <c r="AK1252" s="83">
        <f t="shared" si="194"/>
        <v>885000</v>
      </c>
      <c r="AL1252" s="83">
        <f t="shared" si="195"/>
        <v>248000</v>
      </c>
      <c r="AM1252" s="83">
        <f t="shared" si="196"/>
        <v>964000</v>
      </c>
    </row>
    <row r="1253" spans="1:39">
      <c r="A1253" t="str">
        <f t="shared" si="190"/>
        <v>3436Undervisning</v>
      </c>
      <c r="B1253" s="6" t="str">
        <f>Data!A1253</f>
        <v>3436</v>
      </c>
      <c r="C1253" s="7" t="str">
        <f>Data!B1253</f>
        <v>Nord-Fron kommune</v>
      </c>
      <c r="D1253" s="7" t="str">
        <f>Data!C1253</f>
        <v>Undervisning</v>
      </c>
      <c r="E1253" s="1">
        <f>Data!D1253</f>
        <v>98.635899999999907</v>
      </c>
      <c r="F1253" s="1">
        <f>Data!E1253+Data!F1253</f>
        <v>49253.359223163221</v>
      </c>
      <c r="G1253" s="1">
        <f>Data!G1253</f>
        <v>0</v>
      </c>
      <c r="H1253" s="1">
        <f t="shared" si="191"/>
        <v>52997993.618181817</v>
      </c>
      <c r="I1253" s="1">
        <f t="shared" si="192"/>
        <v>0</v>
      </c>
      <c r="J1253" s="1">
        <f t="shared" si="193"/>
        <v>6359759.2341818176</v>
      </c>
      <c r="K1253" s="1">
        <f>'Innlegging av opplysninger'!$B$4*H1253</f>
        <v>6889739.1703636367</v>
      </c>
      <c r="L1253" s="1"/>
      <c r="M1253" s="1">
        <f>'Innlegging av opplysninger'!$B$5*H1253</f>
        <v>6942737.1639818186</v>
      </c>
      <c r="N1253" s="1">
        <f>'Innlegging av opplysninger'!$B$5*I1253</f>
        <v>0</v>
      </c>
      <c r="O1253" s="1">
        <f>'Innlegging av opplysninger'!$B$5*J1253</f>
        <v>833128.45967781811</v>
      </c>
      <c r="P1253" s="1">
        <f>'Innlegging av opplysninger'!$B$5*K1253</f>
        <v>902555.83131763642</v>
      </c>
      <c r="Q1253" s="1"/>
      <c r="R1253" s="1">
        <f>'Innlegging av opplysninger'!$C$11*SUM(H1253:Q1253)</f>
        <v>2847184.7121527726</v>
      </c>
      <c r="S1253" s="1">
        <f>'Innlegging av opplysninger'!$C$13*(((H1253+J1253+M1253+O1253)*Data!H1253)+(J1253+O1253)*(1-Data!H1253)*1.8/12+I1253+N1253+K1253+L1253+P1253+Q1253)</f>
        <v>495253.06992721133</v>
      </c>
      <c r="T1253" s="1">
        <f>'Innlegging av opplysninger'!$C$13*((H1253+J1253+M1253+O1253)*(1-Data!H1253)-(J1253+O1253)*(1-Data!H1253)*1.8/12)</f>
        <v>3400894.4309134251</v>
      </c>
      <c r="U1253" s="1">
        <f>Data!I1253</f>
        <v>7.2287000000000008</v>
      </c>
      <c r="V1253" s="1">
        <f>Data!J1253+Data!K1253</f>
        <v>41216.253614066147</v>
      </c>
      <c r="W1253" s="1">
        <f>Data!L1253</f>
        <v>0</v>
      </c>
      <c r="X1253" s="1">
        <f t="shared" si="197"/>
        <v>3250253.8090909086</v>
      </c>
      <c r="Y1253" s="100">
        <f t="shared" si="198"/>
        <v>0</v>
      </c>
      <c r="Z1253" s="100">
        <f t="shared" si="199"/>
        <v>464786.29469999991</v>
      </c>
      <c r="AA1253" s="100">
        <f>'Innlegging av opplysninger'!$B$4*X1253</f>
        <v>422532.99518181814</v>
      </c>
      <c r="AB1253" s="1"/>
      <c r="AC1253" s="1">
        <f>'Innlegging av opplysninger'!$B$5*X1253</f>
        <v>425783.24899090902</v>
      </c>
      <c r="AD1253" s="1">
        <f>'Innlegging av opplysninger'!$B$5*Y1253</f>
        <v>0</v>
      </c>
      <c r="AE1253" s="1">
        <f>'Innlegging av opplysninger'!$B$5*Z1253</f>
        <v>60887.004605699993</v>
      </c>
      <c r="AF1253" s="1">
        <f>'Innlegging av opplysninger'!$B$5*AA1253</f>
        <v>55351.822368818182</v>
      </c>
      <c r="AG1253" s="1"/>
      <c r="AH1253" s="1">
        <f>'Innlegging av opplysninger'!$C$11*SUM(X1253:AG1253)</f>
        <v>177824.61664764988</v>
      </c>
      <c r="AI1253" s="1">
        <f>'Innlegging av opplysninger'!$C$13*(((X1253+Z1253+AC1253+AE1253)*Data!M1253)+(Z1253+AE1253)*(1-Data!M1253)*1.8/12+Y1253+AD1253+AA1253+AB1253+AF1253+AG1253)</f>
        <v>28950.262247217546</v>
      </c>
      <c r="AJ1253" s="1">
        <f>'Innlegging av opplysninger'!$C$13*((X1253+Z1253+AC1253+AE1253)*(1-Data!M1253)-(Z1253+AE1253)*(1-Data!M1253)*1.8/12)</f>
        <v>214388.68684956644</v>
      </c>
      <c r="AK1253" s="83">
        <f t="shared" si="194"/>
        <v>3025000</v>
      </c>
      <c r="AL1253" s="83">
        <f t="shared" si="195"/>
        <v>524000</v>
      </c>
      <c r="AM1253" s="83">
        <f t="shared" si="196"/>
        <v>3615000</v>
      </c>
    </row>
    <row r="1254" spans="1:39">
      <c r="A1254" t="str">
        <f t="shared" si="190"/>
        <v>3436Barnehager</v>
      </c>
      <c r="B1254" s="6" t="str">
        <f>Data!A1254</f>
        <v>3436</v>
      </c>
      <c r="C1254" s="7" t="str">
        <f>Data!B1254</f>
        <v>Nord-Fron kommune</v>
      </c>
      <c r="D1254" s="7" t="str">
        <f>Data!C1254</f>
        <v>Barnehager</v>
      </c>
      <c r="E1254" s="1">
        <f>Data!D1254</f>
        <v>48.993299999999998</v>
      </c>
      <c r="F1254" s="1">
        <f>Data!E1254+Data!F1254</f>
        <v>42159.669740556346</v>
      </c>
      <c r="G1254" s="1">
        <f>Data!G1254</f>
        <v>0</v>
      </c>
      <c r="H1254" s="1">
        <f t="shared" si="191"/>
        <v>22533178.336363625</v>
      </c>
      <c r="I1254" s="1">
        <f t="shared" si="192"/>
        <v>0</v>
      </c>
      <c r="J1254" s="1">
        <f t="shared" si="193"/>
        <v>2703981.4003636348</v>
      </c>
      <c r="K1254" s="1">
        <f>'Innlegging av opplysninger'!$B$4*H1254</f>
        <v>2929313.1837272714</v>
      </c>
      <c r="L1254" s="1"/>
      <c r="M1254" s="1">
        <f>'Innlegging av opplysninger'!$B$5*H1254</f>
        <v>2951846.3620636351</v>
      </c>
      <c r="N1254" s="1">
        <f>'Innlegging av opplysninger'!$B$5*I1254</f>
        <v>0</v>
      </c>
      <c r="O1254" s="1">
        <f>'Innlegging av opplysninger'!$B$5*J1254</f>
        <v>354221.5634476362</v>
      </c>
      <c r="P1254" s="1">
        <f>'Innlegging av opplysninger'!$B$5*K1254</f>
        <v>383740.02706827258</v>
      </c>
      <c r="Q1254" s="1"/>
      <c r="R1254" s="1">
        <f>'Innlegging av opplysninger'!$C$11*SUM(H1254:Q1254)</f>
        <v>1210538.6731752949</v>
      </c>
      <c r="S1254" s="1">
        <f>'Innlegging av opplysninger'!$C$13*(((H1254+J1254+M1254+O1254)*Data!H1254)+(J1254+O1254)*(1-Data!H1254)*1.8/12+I1254+N1254+K1254+L1254+P1254+Q1254)</f>
        <v>196132.75007909621</v>
      </c>
      <c r="T1254" s="1">
        <f>'Innlegging av opplysninger'!$C$13*((H1254+J1254+M1254+O1254)*(1-Data!H1254)-(J1254+O1254)*(1-Data!H1254)*1.8/12)</f>
        <v>1460393.8553186757</v>
      </c>
      <c r="U1254" s="1">
        <f>Data!I1254</f>
        <v>2.4969999999999999</v>
      </c>
      <c r="V1254" s="1">
        <f>Data!J1254+Data!K1254</f>
        <v>42780.356427713254</v>
      </c>
      <c r="W1254" s="1">
        <f>Data!L1254</f>
        <v>0</v>
      </c>
      <c r="X1254" s="1">
        <f t="shared" si="197"/>
        <v>1165336.9090909089</v>
      </c>
      <c r="Y1254" s="100">
        <f t="shared" si="198"/>
        <v>0</v>
      </c>
      <c r="Z1254" s="100">
        <f t="shared" si="199"/>
        <v>166643.17799999996</v>
      </c>
      <c r="AA1254" s="100">
        <f>'Innlegging av opplysninger'!$B$4*X1254</f>
        <v>151493.79818181816</v>
      </c>
      <c r="AB1254" s="1"/>
      <c r="AC1254" s="1">
        <f>'Innlegging av opplysninger'!$B$5*X1254</f>
        <v>152659.13509090908</v>
      </c>
      <c r="AD1254" s="1">
        <f>'Innlegging av opplysninger'!$B$5*Y1254</f>
        <v>0</v>
      </c>
      <c r="AE1254" s="1">
        <f>'Innlegging av opplysninger'!$B$5*Z1254</f>
        <v>21830.256317999996</v>
      </c>
      <c r="AF1254" s="1">
        <f>'Innlegging av opplysninger'!$B$5*AA1254</f>
        <v>19845.68756181818</v>
      </c>
      <c r="AG1254" s="1"/>
      <c r="AH1254" s="1">
        <f>'Innlegging av opplysninger'!$C$11*SUM(X1254:AG1254)</f>
        <v>63756.740641251265</v>
      </c>
      <c r="AI1254" s="1">
        <f>'Innlegging av opplysninger'!$C$13*(((X1254+Z1254+AC1254+AE1254)*Data!M1254)+(Z1254+AE1254)*(1-Data!M1254)*1.8/12+Y1254+AD1254+AA1254+AB1254+AF1254+AG1254)</f>
        <v>10379.74604634949</v>
      </c>
      <c r="AJ1254" s="1">
        <f>'Innlegging av opplysninger'!$C$13*((X1254+Z1254+AC1254+AE1254)*(1-Data!M1254)-(Z1254+AE1254)*(1-Data!M1254)*1.8/12)</f>
        <v>76866.320094310126</v>
      </c>
      <c r="AK1254" s="83">
        <f t="shared" si="194"/>
        <v>1274000</v>
      </c>
      <c r="AL1254" s="83">
        <f t="shared" si="195"/>
        <v>207000</v>
      </c>
      <c r="AM1254" s="83">
        <f t="shared" si="196"/>
        <v>1537000</v>
      </c>
    </row>
    <row r="1255" spans="1:39">
      <c r="A1255" t="str">
        <f t="shared" si="190"/>
        <v>3436Helse/pleie/omsorg</v>
      </c>
      <c r="B1255" s="6" t="str">
        <f>Data!A1255</f>
        <v>3436</v>
      </c>
      <c r="C1255" s="7" t="str">
        <f>Data!B1255</f>
        <v>Nord-Fron kommune</v>
      </c>
      <c r="D1255" s="7" t="str">
        <f>Data!C1255</f>
        <v>Helse/pleie/omsorg</v>
      </c>
      <c r="E1255" s="1">
        <f>Data!D1255</f>
        <v>192.02799999999999</v>
      </c>
      <c r="F1255" s="1">
        <f>Data!E1255+Data!F1255</f>
        <v>46648.507305358253</v>
      </c>
      <c r="G1255" s="1">
        <f>Data!G1255</f>
        <v>1134.3516049742743</v>
      </c>
      <c r="H1255" s="1">
        <f t="shared" si="191"/>
        <v>97721667.936363637</v>
      </c>
      <c r="I1255" s="1">
        <f t="shared" si="192"/>
        <v>2376297.4909090898</v>
      </c>
      <c r="J1255" s="1">
        <f t="shared" si="193"/>
        <v>12011755.851272726</v>
      </c>
      <c r="K1255" s="1">
        <f>'Innlegging av opplysninger'!$B$4*H1255</f>
        <v>12703816.831727274</v>
      </c>
      <c r="L1255" s="1"/>
      <c r="M1255" s="1">
        <f>'Innlegging av opplysninger'!$B$5*H1255</f>
        <v>12801538.499663638</v>
      </c>
      <c r="N1255" s="1">
        <f>'Innlegging av opplysninger'!$B$5*I1255</f>
        <v>311294.97130909079</v>
      </c>
      <c r="O1255" s="1">
        <f>'Innlegging av opplysninger'!$B$5*J1255</f>
        <v>1573540.0165167272</v>
      </c>
      <c r="P1255" s="1">
        <f>'Innlegging av opplysninger'!$B$5*K1255</f>
        <v>1664200.0049562729</v>
      </c>
      <c r="Q1255" s="1"/>
      <c r="R1255" s="1">
        <f>'Innlegging av opplysninger'!$C$11*SUM(H1255:Q1255)</f>
        <v>5364236.2409033021</v>
      </c>
      <c r="S1255" s="1">
        <f>'Innlegging av opplysninger'!$C$13*(((H1255+J1255+M1255+O1255)*Data!H1255)+(J1255+O1255)*(1-Data!H1255)*1.8/12+I1255+N1255+K1255+L1255+P1255+Q1255)</f>
        <v>1094558.0224285803</v>
      </c>
      <c r="T1255" s="1">
        <f>'Innlegging av opplysninger'!$C$13*((H1255+J1255+M1255+O1255)*(1-Data!H1255)-(J1255+O1255)*(1-Data!H1255)*1.8/12)</f>
        <v>6245975.7809127793</v>
      </c>
      <c r="U1255" s="1">
        <f>Data!I1255</f>
        <v>32.062999999999995</v>
      </c>
      <c r="V1255" s="1">
        <f>Data!J1255+Data!K1255</f>
        <v>46292.225280437488</v>
      </c>
      <c r="W1255" s="1">
        <f>Data!L1255</f>
        <v>984.2338521036711</v>
      </c>
      <c r="X1255" s="1">
        <f t="shared" si="197"/>
        <v>16192010.390909093</v>
      </c>
      <c r="Y1255" s="100">
        <f t="shared" si="198"/>
        <v>344263.52727272728</v>
      </c>
      <c r="Z1255" s="100">
        <f t="shared" si="199"/>
        <v>2364687.1702999999</v>
      </c>
      <c r="AA1255" s="100">
        <f>'Innlegging av opplysninger'!$B$4*X1255</f>
        <v>2104961.3508181819</v>
      </c>
      <c r="AB1255" s="1"/>
      <c r="AC1255" s="1">
        <f>'Innlegging av opplysninger'!$B$5*X1255</f>
        <v>2121153.3612090913</v>
      </c>
      <c r="AD1255" s="1">
        <f>'Innlegging av opplysninger'!$B$5*Y1255</f>
        <v>45098.522072727275</v>
      </c>
      <c r="AE1255" s="1">
        <f>'Innlegging av opplysninger'!$B$5*Z1255</f>
        <v>309774.0193093</v>
      </c>
      <c r="AF1255" s="1">
        <f>'Innlegging av opplysninger'!$B$5*AA1255</f>
        <v>275749.93695718184</v>
      </c>
      <c r="AG1255" s="1"/>
      <c r="AH1255" s="1">
        <f>'Innlegging av opplysninger'!$C$11*SUM(X1255:AG1255)</f>
        <v>902792.53459623561</v>
      </c>
      <c r="AI1255" s="1">
        <f>'Innlegging av opplysninger'!$C$13*(((X1255+Z1255+AC1255+AE1255)*Data!M1255)+(Z1255+AE1255)*(1-Data!M1255)*1.8/12+Y1255+AD1255+AA1255+AB1255+AF1255+AG1255)</f>
        <v>164904.61080923511</v>
      </c>
      <c r="AJ1255" s="1">
        <f>'Innlegging av opplysninger'!$C$13*((X1255+Z1255+AC1255+AE1255)*(1-Data!M1255)-(Z1255+AE1255)*(1-Data!M1255)*1.8/12)</f>
        <v>1070495.6996908768</v>
      </c>
      <c r="AK1255" s="83">
        <f t="shared" si="194"/>
        <v>6267000</v>
      </c>
      <c r="AL1255" s="83">
        <f t="shared" si="195"/>
        <v>1259000</v>
      </c>
      <c r="AM1255" s="83">
        <f t="shared" si="196"/>
        <v>7316000</v>
      </c>
    </row>
    <row r="1256" spans="1:39">
      <c r="A1256" t="str">
        <f t="shared" si="190"/>
        <v>3436Samferdsel og teknikk</v>
      </c>
      <c r="B1256" s="6" t="str">
        <f>Data!A1256</f>
        <v>3436</v>
      </c>
      <c r="C1256" s="7" t="str">
        <f>Data!B1256</f>
        <v>Nord-Fron kommune</v>
      </c>
      <c r="D1256" s="7" t="str">
        <f>Data!C1256</f>
        <v>Samferdsel og teknikk</v>
      </c>
      <c r="E1256" s="1">
        <f>Data!D1256</f>
        <v>36.846999999999994</v>
      </c>
      <c r="F1256" s="1">
        <f>Data!E1256+Data!F1256</f>
        <v>45322.672356863077</v>
      </c>
      <c r="G1256" s="1">
        <f>Data!G1256</f>
        <v>72.884902434390881</v>
      </c>
      <c r="H1256" s="1">
        <f t="shared" si="191"/>
        <v>18218231</v>
      </c>
      <c r="I1256" s="1">
        <f t="shared" si="192"/>
        <v>29297.345454545455</v>
      </c>
      <c r="J1256" s="1">
        <f t="shared" si="193"/>
        <v>2189703.4014545451</v>
      </c>
      <c r="K1256" s="1">
        <f>'Innlegging av opplysninger'!$B$4*H1256</f>
        <v>2368370.0300000003</v>
      </c>
      <c r="L1256" s="1"/>
      <c r="M1256" s="1">
        <f>'Innlegging av opplysninger'!$B$5*H1256</f>
        <v>2386588.2609999999</v>
      </c>
      <c r="N1256" s="1">
        <f>'Innlegging av opplysninger'!$B$5*I1256</f>
        <v>3837.9522545454547</v>
      </c>
      <c r="O1256" s="1">
        <f>'Innlegging av opplysninger'!$B$5*J1256</f>
        <v>286851.14559054543</v>
      </c>
      <c r="P1256" s="1">
        <f>'Innlegging av opplysninger'!$B$5*K1256</f>
        <v>310256.47393000004</v>
      </c>
      <c r="Q1256" s="1"/>
      <c r="R1256" s="1">
        <f>'Innlegging av opplysninger'!$C$11*SUM(H1256:Q1256)</f>
        <v>980139.15316799888</v>
      </c>
      <c r="S1256" s="1">
        <f>'Innlegging av opplysninger'!$C$13*(((H1256+J1256+M1256+O1256)*Data!H1256)+(J1256+O1256)*(1-Data!H1256)*1.8/12+I1256+N1256+K1256+L1256+P1256+Q1256)</f>
        <v>196775.32175918316</v>
      </c>
      <c r="T1256" s="1">
        <f>'Innlegging av opplysninger'!$C$13*((H1256+J1256+M1256+O1256)*(1-Data!H1256)-(J1256+O1256)*(1-Data!H1256)*1.8/12)</f>
        <v>1144467.7299443942</v>
      </c>
      <c r="U1256" s="1">
        <f>Data!I1256</f>
        <v>10.1282</v>
      </c>
      <c r="V1256" s="1">
        <f>Data!J1256+Data!K1256</f>
        <v>39609.716106185377</v>
      </c>
      <c r="W1256" s="1">
        <f>Data!L1256</f>
        <v>58.13471297960151</v>
      </c>
      <c r="X1256" s="1">
        <f t="shared" si="197"/>
        <v>4376455.9272727277</v>
      </c>
      <c r="Y1256" s="100">
        <f t="shared" si="198"/>
        <v>6423.272727272727</v>
      </c>
      <c r="Z1256" s="100">
        <f t="shared" si="199"/>
        <v>626751.72560000001</v>
      </c>
      <c r="AA1256" s="100">
        <f>'Innlegging av opplysninger'!$B$4*X1256</f>
        <v>568939.27054545458</v>
      </c>
      <c r="AB1256" s="1"/>
      <c r="AC1256" s="1">
        <f>'Innlegging av opplysninger'!$B$5*X1256</f>
        <v>573315.72647272737</v>
      </c>
      <c r="AD1256" s="1">
        <f>'Innlegging av opplysninger'!$B$5*Y1256</f>
        <v>841.4487272727273</v>
      </c>
      <c r="AE1256" s="1">
        <f>'Innlegging av opplysninger'!$B$5*Z1256</f>
        <v>82104.47605360001</v>
      </c>
      <c r="AF1256" s="1">
        <f>'Innlegging av opplysninger'!$B$5*AA1256</f>
        <v>74531.044441454549</v>
      </c>
      <c r="AG1256" s="1"/>
      <c r="AH1256" s="1">
        <f>'Innlegging av opplysninger'!$C$11*SUM(X1256:AG1256)</f>
        <v>239755.7898899393</v>
      </c>
      <c r="AI1256" s="1">
        <f>'Innlegging av opplysninger'!$C$13*(((X1256+Z1256+AC1256+AE1256)*Data!M1256)+(Z1256+AE1256)*(1-Data!M1256)*1.8/12+Y1256+AD1256+AA1256+AB1256+AF1256+AG1256)</f>
        <v>39367.300267853723</v>
      </c>
      <c r="AJ1256" s="1">
        <f>'Innlegging av opplysninger'!$C$13*((X1256+Z1256+AC1256+AE1256)*(1-Data!M1256)-(Z1256+AE1256)*(1-Data!M1256)*1.8/12)</f>
        <v>288719.57010785281</v>
      </c>
      <c r="AK1256" s="83">
        <f t="shared" si="194"/>
        <v>1220000</v>
      </c>
      <c r="AL1256" s="83">
        <f t="shared" si="195"/>
        <v>236000</v>
      </c>
      <c r="AM1256" s="83">
        <f t="shared" si="196"/>
        <v>1433000</v>
      </c>
    </row>
    <row r="1257" spans="1:39">
      <c r="A1257" t="str">
        <f t="shared" si="190"/>
        <v>3436Annet</v>
      </c>
      <c r="B1257" s="6" t="str">
        <f>Data!A1257</f>
        <v>3436</v>
      </c>
      <c r="C1257" s="7" t="str">
        <f>Data!B1257</f>
        <v>Nord-Fron kommune</v>
      </c>
      <c r="D1257" s="7" t="str">
        <f>Data!C1257</f>
        <v>Annet</v>
      </c>
      <c r="E1257" s="1">
        <f>Data!D1257</f>
        <v>9.0614000000000008</v>
      </c>
      <c r="F1257" s="1">
        <f>Data!E1257+Data!F1257</f>
        <v>51003.596298585217</v>
      </c>
      <c r="G1257" s="1">
        <f>Data!G1257</f>
        <v>47.171518749862045</v>
      </c>
      <c r="H1257" s="1">
        <f t="shared" si="191"/>
        <v>5041788.954545456</v>
      </c>
      <c r="I1257" s="1">
        <f t="shared" si="192"/>
        <v>4662.9818181818173</v>
      </c>
      <c r="J1257" s="1">
        <f t="shared" si="193"/>
        <v>605574.23236363649</v>
      </c>
      <c r="K1257" s="1">
        <f>'Innlegging av opplysninger'!$B$4*H1257</f>
        <v>655432.56409090932</v>
      </c>
      <c r="L1257" s="1"/>
      <c r="M1257" s="1">
        <f>'Innlegging av opplysninger'!$B$5*H1257</f>
        <v>660474.35304545471</v>
      </c>
      <c r="N1257" s="1">
        <f>'Innlegging av opplysninger'!$B$5*I1257</f>
        <v>610.85061818181805</v>
      </c>
      <c r="O1257" s="1">
        <f>'Innlegging av opplysninger'!$B$5*J1257</f>
        <v>79330.224439636382</v>
      </c>
      <c r="P1257" s="1">
        <f>'Innlegging av opplysninger'!$B$5*K1257</f>
        <v>85861.665895909129</v>
      </c>
      <c r="Q1257" s="1"/>
      <c r="R1257" s="1">
        <f>'Innlegging av opplysninger'!$C$11*SUM(H1257:Q1257)</f>
        <v>271081.96141905989</v>
      </c>
      <c r="S1257" s="1">
        <f>'Innlegging av opplysninger'!$C$13*(((H1257+J1257+M1257+O1257)*Data!H1257)+(J1257+O1257)*(1-Data!H1257)*1.8/12+I1257+N1257+K1257+L1257+P1257+Q1257)</f>
        <v>62353.094666769895</v>
      </c>
      <c r="T1257" s="1">
        <f>'Innlegging av opplysninger'!$C$13*((H1257+J1257+M1257+O1257)*(1-Data!H1257)-(J1257+O1257)*(1-Data!H1257)*1.8/12)</f>
        <v>308601.16832773306</v>
      </c>
      <c r="U1257" s="1">
        <f>Data!I1257</f>
        <v>4.6806999999999999</v>
      </c>
      <c r="V1257" s="1">
        <f>Data!J1257+Data!K1257</f>
        <v>48537.687560977356</v>
      </c>
      <c r="W1257" s="1">
        <f>Data!L1257</f>
        <v>24.823210203602027</v>
      </c>
      <c r="X1257" s="1">
        <f t="shared" si="197"/>
        <v>2478440.2272727275</v>
      </c>
      <c r="Y1257" s="100">
        <f t="shared" si="198"/>
        <v>1267.5272727272727</v>
      </c>
      <c r="Z1257" s="100">
        <f t="shared" si="199"/>
        <v>354598.20890000003</v>
      </c>
      <c r="AA1257" s="100">
        <f>'Innlegging av opplysninger'!$B$4*X1257</f>
        <v>322197.22954545461</v>
      </c>
      <c r="AB1257" s="1"/>
      <c r="AC1257" s="1">
        <f>'Innlegging av opplysninger'!$B$5*X1257</f>
        <v>324675.6697727273</v>
      </c>
      <c r="AD1257" s="1">
        <f>'Innlegging av opplysninger'!$B$5*Y1257</f>
        <v>166.04607272727273</v>
      </c>
      <c r="AE1257" s="1">
        <f>'Innlegging av opplysninger'!$B$5*Z1257</f>
        <v>46452.365365900005</v>
      </c>
      <c r="AF1257" s="1">
        <f>'Innlegging av opplysninger'!$B$5*AA1257</f>
        <v>42207.837070454552</v>
      </c>
      <c r="AG1257" s="1"/>
      <c r="AH1257" s="1">
        <f>'Innlegging av opplysninger'!$C$11*SUM(X1257:AG1257)</f>
        <v>135660.19422836328</v>
      </c>
      <c r="AI1257" s="1">
        <f>'Innlegging av opplysninger'!$C$13*(((X1257+Z1257+AC1257+AE1257)*Data!M1257)+(Z1257+AE1257)*(1-Data!M1257)*1.8/12+Y1257+AD1257+AA1257+AB1257+AF1257+AG1257)</f>
        <v>25021.128895008584</v>
      </c>
      <c r="AJ1257" s="1">
        <f>'Innlegging av opplysninger'!$C$13*((X1257+Z1257+AC1257+AE1257)*(1-Data!M1257)-(Z1257+AE1257)*(1-Data!M1257)*1.8/12)</f>
        <v>160619.13689117279</v>
      </c>
      <c r="AK1257" s="83">
        <f t="shared" si="194"/>
        <v>407000</v>
      </c>
      <c r="AL1257" s="83">
        <f t="shared" si="195"/>
        <v>87000</v>
      </c>
      <c r="AM1257" s="83">
        <f t="shared" si="196"/>
        <v>469000</v>
      </c>
    </row>
    <row r="1258" spans="1:39">
      <c r="A1258" t="str">
        <f t="shared" si="190"/>
        <v>3437Alle</v>
      </c>
      <c r="B1258" s="6" t="str">
        <f>Data!A1258</f>
        <v>3437</v>
      </c>
      <c r="C1258" s="7" t="str">
        <f>Data!B1258</f>
        <v>Sel kommune</v>
      </c>
      <c r="D1258" s="7" t="str">
        <f>Data!C1258</f>
        <v>Alle</v>
      </c>
      <c r="E1258" s="1">
        <f>Data!D1258</f>
        <v>458.77600000000018</v>
      </c>
      <c r="F1258" s="1">
        <f>Data!E1258+Data!F1258</f>
        <v>46508.698418908803</v>
      </c>
      <c r="G1258" s="1">
        <f>Data!G1258</f>
        <v>491.20719043716304</v>
      </c>
      <c r="H1258" s="1">
        <f t="shared" si="191"/>
        <v>232768086.8272725</v>
      </c>
      <c r="I1258" s="1">
        <f t="shared" si="192"/>
        <v>2458408.0363636361</v>
      </c>
      <c r="J1258" s="1">
        <f t="shared" si="193"/>
        <v>28227179.383636337</v>
      </c>
      <c r="K1258" s="1">
        <f>'Innlegging av opplysninger'!$B$4*H1258</f>
        <v>30259851.287545428</v>
      </c>
      <c r="L1258" s="1"/>
      <c r="M1258" s="1">
        <f>'Innlegging av opplysninger'!$B$5*H1258</f>
        <v>30492619.374372698</v>
      </c>
      <c r="N1258" s="1">
        <f>'Innlegging av opplysninger'!$B$5*I1258</f>
        <v>322051.45276363636</v>
      </c>
      <c r="O1258" s="1">
        <f>'Innlegging av opplysninger'!$B$5*J1258</f>
        <v>3697760.4992563603</v>
      </c>
      <c r="P1258" s="1">
        <f>'Innlegging av opplysninger'!$B$5*K1258</f>
        <v>3964040.5186684513</v>
      </c>
      <c r="Q1258" s="1"/>
      <c r="R1258" s="1">
        <f>'Innlegging av opplysninger'!$C$11*SUM(H1258:Q1258)</f>
        <v>12623219.900435403</v>
      </c>
      <c r="S1258" s="1">
        <f>'Innlegging av opplysninger'!$C$13*(((H1258+J1258+M1258+O1258)*Data!H1258)+(J1258+O1258)*(1-Data!H1258)*1.8/12+I1258+N1258+K1258+L1258+P1258+Q1258)</f>
        <v>2369492.1277935244</v>
      </c>
      <c r="T1258" s="1">
        <f>'Innlegging av opplysninger'!$C$13*((H1258+J1258+M1258+O1258)*(1-Data!H1258)-(J1258+O1258)*(1-Data!H1258)*1.8/12)</f>
        <v>14904387.735960187</v>
      </c>
      <c r="U1258" s="1">
        <f>Data!I1258</f>
        <v>83.015599999999978</v>
      </c>
      <c r="V1258" s="1">
        <f>Data!J1258+Data!K1258</f>
        <v>46566.448223787673</v>
      </c>
      <c r="W1258" s="1">
        <f>Data!L1258</f>
        <v>586.67623916468733</v>
      </c>
      <c r="X1258" s="1">
        <f t="shared" si="197"/>
        <v>42171726.972727269</v>
      </c>
      <c r="Y1258" s="100">
        <f t="shared" si="198"/>
        <v>531308.50909090915</v>
      </c>
      <c r="Z1258" s="100">
        <f t="shared" si="199"/>
        <v>6106534.0738999983</v>
      </c>
      <c r="AA1258" s="100">
        <f>'Innlegging av opplysninger'!$B$4*X1258</f>
        <v>5482324.5064545451</v>
      </c>
      <c r="AB1258" s="1"/>
      <c r="AC1258" s="1">
        <f>'Innlegging av opplysninger'!$B$5*X1258</f>
        <v>5524496.2334272722</v>
      </c>
      <c r="AD1258" s="1">
        <f>'Innlegging av opplysninger'!$B$5*Y1258</f>
        <v>69601.414690909107</v>
      </c>
      <c r="AE1258" s="1">
        <f>'Innlegging av opplysninger'!$B$5*Z1258</f>
        <v>799955.96368089982</v>
      </c>
      <c r="AF1258" s="1">
        <f>'Innlegging av opplysninger'!$B$5*AA1258</f>
        <v>718184.51034554548</v>
      </c>
      <c r="AG1258" s="1"/>
      <c r="AH1258" s="1">
        <f>'Innlegging av opplysninger'!$C$11*SUM(X1258:AG1258)</f>
        <v>2333357.0230040592</v>
      </c>
      <c r="AI1258" s="1">
        <f>'Innlegging av opplysninger'!$C$13*(((X1258+Z1258+AC1258+AE1258)*Data!M1258)+(Z1258+AE1258)*(1-Data!M1258)*1.8/12+Y1258+AD1258+AA1258+AB1258+AF1258+AG1258)</f>
        <v>472376.49412006798</v>
      </c>
      <c r="AJ1258" s="1">
        <f>'Innlegging av opplysninger'!$C$13*((X1258+Z1258+AC1258+AE1258)*(1-Data!M1258)-(Z1258+AE1258)*(1-Data!M1258)*1.8/12)</f>
        <v>2720638.379464434</v>
      </c>
      <c r="AK1258" s="83">
        <f t="shared" si="194"/>
        <v>14957000</v>
      </c>
      <c r="AL1258" s="83">
        <f t="shared" si="195"/>
        <v>2842000</v>
      </c>
      <c r="AM1258" s="83">
        <f t="shared" si="196"/>
        <v>17625000</v>
      </c>
    </row>
    <row r="1259" spans="1:39">
      <c r="A1259" t="str">
        <f t="shared" si="190"/>
        <v>3437Administrasjon</v>
      </c>
      <c r="B1259" s="6" t="str">
        <f>Data!A1259</f>
        <v>3437</v>
      </c>
      <c r="C1259" s="7" t="str">
        <f>Data!B1259</f>
        <v>Sel kommune</v>
      </c>
      <c r="D1259" s="7" t="str">
        <f>Data!C1259</f>
        <v>Administrasjon</v>
      </c>
      <c r="E1259" s="1">
        <f>Data!D1259</f>
        <v>23.666599999999999</v>
      </c>
      <c r="F1259" s="1">
        <f>Data!E1259+Data!F1259</f>
        <v>55123.944856182694</v>
      </c>
      <c r="G1259" s="1">
        <f>Data!G1259</f>
        <v>5.4291702230147134</v>
      </c>
      <c r="H1259" s="1">
        <f t="shared" si="191"/>
        <v>14231960.218181817</v>
      </c>
      <c r="I1259" s="1">
        <f t="shared" si="192"/>
        <v>1401.7090909090909</v>
      </c>
      <c r="J1259" s="1">
        <f t="shared" si="193"/>
        <v>1708003.431272727</v>
      </c>
      <c r="K1259" s="1">
        <f>'Innlegging av opplysninger'!$B$4*H1259</f>
        <v>1850154.8283636363</v>
      </c>
      <c r="L1259" s="1"/>
      <c r="M1259" s="1">
        <f>'Innlegging av opplysninger'!$B$5*H1259</f>
        <v>1864386.7885818181</v>
      </c>
      <c r="N1259" s="1">
        <f>'Innlegging av opplysninger'!$B$5*I1259</f>
        <v>183.62389090909093</v>
      </c>
      <c r="O1259" s="1">
        <f>'Innlegging av opplysninger'!$B$5*J1259</f>
        <v>223748.44949672723</v>
      </c>
      <c r="P1259" s="1">
        <f>'Innlegging av opplysninger'!$B$5*K1259</f>
        <v>242370.28251563635</v>
      </c>
      <c r="Q1259" s="1"/>
      <c r="R1259" s="1">
        <f>'Innlegging av opplysninger'!$C$11*SUM(H1259:Q1259)</f>
        <v>764643.95459297881</v>
      </c>
      <c r="S1259" s="1">
        <f>'Innlegging av opplysninger'!$C$13*(((H1259+J1259+M1259+O1259)*Data!H1259)+(J1259+O1259)*(1-Data!H1259)*1.8/12+I1259+N1259+K1259+L1259+P1259+Q1259)</f>
        <v>213163.47907607156</v>
      </c>
      <c r="T1259" s="1">
        <f>'Innlegging av opplysninger'!$C$13*((H1259+J1259+M1259+O1259)*(1-Data!H1259)-(J1259+O1259)*(1-Data!H1259)*1.8/12)</f>
        <v>833191.4061564256</v>
      </c>
      <c r="U1259" s="1">
        <f>Data!I1259</f>
        <v>5.3000000000000007</v>
      </c>
      <c r="V1259" s="1">
        <f>Data!J1259+Data!K1259</f>
        <v>64648.333333333328</v>
      </c>
      <c r="W1259" s="1">
        <f>Data!L1259</f>
        <v>0</v>
      </c>
      <c r="X1259" s="1">
        <f t="shared" si="197"/>
        <v>3737849.0909090904</v>
      </c>
      <c r="Y1259" s="100">
        <f t="shared" si="198"/>
        <v>0</v>
      </c>
      <c r="Z1259" s="100">
        <f t="shared" si="199"/>
        <v>534512.41999999993</v>
      </c>
      <c r="AA1259" s="100">
        <f>'Innlegging av opplysninger'!$B$4*X1259</f>
        <v>485920.38181818178</v>
      </c>
      <c r="AB1259" s="1"/>
      <c r="AC1259" s="1">
        <f>'Innlegging av opplysninger'!$B$5*X1259</f>
        <v>489658.23090909084</v>
      </c>
      <c r="AD1259" s="1">
        <f>'Innlegging av opplysninger'!$B$5*Y1259</f>
        <v>0</v>
      </c>
      <c r="AE1259" s="1">
        <f>'Innlegging av opplysninger'!$B$5*Z1259</f>
        <v>70021.12702</v>
      </c>
      <c r="AF1259" s="1">
        <f>'Innlegging av opplysninger'!$B$5*AA1259</f>
        <v>63655.570018181817</v>
      </c>
      <c r="AG1259" s="1"/>
      <c r="AH1259" s="1">
        <f>'Innlegging av opplysninger'!$C$11*SUM(X1259:AG1259)</f>
        <v>204501.43918563263</v>
      </c>
      <c r="AI1259" s="1">
        <f>'Innlegging av opplysninger'!$C$13*(((X1259+Z1259+AC1259+AE1259)*Data!M1259)+(Z1259+AE1259)*(1-Data!M1259)*1.8/12+Y1259+AD1259+AA1259+AB1259+AF1259+AG1259)</f>
        <v>77923.211601895615</v>
      </c>
      <c r="AJ1259" s="1">
        <f>'Innlegging av opplysninger'!$C$13*((X1259+Z1259+AC1259+AE1259)*(1-Data!M1259)-(Z1259+AE1259)*(1-Data!M1259)*1.8/12)</f>
        <v>201920.86307318063</v>
      </c>
      <c r="AK1259" s="83">
        <f t="shared" si="194"/>
        <v>969000</v>
      </c>
      <c r="AL1259" s="83">
        <f t="shared" si="195"/>
        <v>291000</v>
      </c>
      <c r="AM1259" s="83">
        <f t="shared" si="196"/>
        <v>1035000</v>
      </c>
    </row>
    <row r="1260" spans="1:39">
      <c r="A1260" t="str">
        <f t="shared" si="190"/>
        <v>3437Undervisning</v>
      </c>
      <c r="B1260" s="6" t="str">
        <f>Data!A1260</f>
        <v>3437</v>
      </c>
      <c r="C1260" s="7" t="str">
        <f>Data!B1260</f>
        <v>Sel kommune</v>
      </c>
      <c r="D1260" s="7" t="str">
        <f>Data!C1260</f>
        <v>Undervisning</v>
      </c>
      <c r="E1260" s="1">
        <f>Data!D1260</f>
        <v>121.24109999999999</v>
      </c>
      <c r="F1260" s="1">
        <f>Data!E1260+Data!F1260</f>
        <v>46896.315145331646</v>
      </c>
      <c r="G1260" s="1">
        <f>Data!G1260</f>
        <v>12.033295639844903</v>
      </c>
      <c r="H1260" s="1">
        <f t="shared" si="191"/>
        <v>62026481.827272743</v>
      </c>
      <c r="I1260" s="1">
        <f t="shared" si="192"/>
        <v>15915.599999999997</v>
      </c>
      <c r="J1260" s="1">
        <f t="shared" si="193"/>
        <v>7445087.6912727291</v>
      </c>
      <c r="K1260" s="1">
        <f>'Innlegging av opplysninger'!$B$4*H1260</f>
        <v>8063442.6375454571</v>
      </c>
      <c r="L1260" s="1"/>
      <c r="M1260" s="1">
        <f>'Innlegging av opplysninger'!$B$5*H1260</f>
        <v>8125469.1193727292</v>
      </c>
      <c r="N1260" s="1">
        <f>'Innlegging av opplysninger'!$B$5*I1260</f>
        <v>2084.9435999999996</v>
      </c>
      <c r="O1260" s="1">
        <f>'Innlegging av opplysninger'!$B$5*J1260</f>
        <v>975306.4875567276</v>
      </c>
      <c r="P1260" s="1">
        <f>'Innlegging av opplysninger'!$B$5*K1260</f>
        <v>1056310.985518455</v>
      </c>
      <c r="Q1260" s="1"/>
      <c r="R1260" s="1">
        <f>'Innlegging av opplysninger'!$C$11*SUM(H1260:Q1260)</f>
        <v>3332983.7731012753</v>
      </c>
      <c r="S1260" s="1">
        <f>'Innlegging av opplysninger'!$C$13*(((H1260+J1260+M1260+O1260)*Data!H1260)+(J1260+O1260)*(1-Data!H1260)*1.8/12+I1260+N1260+K1260+L1260+P1260+Q1260)</f>
        <v>586379.33984721825</v>
      </c>
      <c r="T1260" s="1">
        <f>'Innlegging av opplysninger'!$C$13*((H1260+J1260+M1260+O1260)*(1-Data!H1260)-(J1260+O1260)*(1-Data!H1260)*1.8/12)</f>
        <v>3974545.8233440015</v>
      </c>
      <c r="U1260" s="1">
        <f>Data!I1260</f>
        <v>16.542200000000001</v>
      </c>
      <c r="V1260" s="1">
        <f>Data!J1260+Data!K1260</f>
        <v>46650.920071090892</v>
      </c>
      <c r="W1260" s="1">
        <f>Data!L1260</f>
        <v>0</v>
      </c>
      <c r="X1260" s="1">
        <f t="shared" si="197"/>
        <v>8418641.9999999981</v>
      </c>
      <c r="Y1260" s="100">
        <f t="shared" si="198"/>
        <v>0</v>
      </c>
      <c r="Z1260" s="100">
        <f t="shared" si="199"/>
        <v>1203865.8059999996</v>
      </c>
      <c r="AA1260" s="100">
        <f>'Innlegging av opplysninger'!$B$4*X1260</f>
        <v>1094423.4599999997</v>
      </c>
      <c r="AB1260" s="1"/>
      <c r="AC1260" s="1">
        <f>'Innlegging av opplysninger'!$B$5*X1260</f>
        <v>1102842.1019999997</v>
      </c>
      <c r="AD1260" s="1">
        <f>'Innlegging av opplysninger'!$B$5*Y1260</f>
        <v>0</v>
      </c>
      <c r="AE1260" s="1">
        <f>'Innlegging av opplysninger'!$B$5*Z1260</f>
        <v>157706.42058599996</v>
      </c>
      <c r="AF1260" s="1">
        <f>'Innlegging av opplysninger'!$B$5*AA1260</f>
        <v>143369.47325999997</v>
      </c>
      <c r="AG1260" s="1"/>
      <c r="AH1260" s="1">
        <f>'Innlegging av opplysninger'!$C$11*SUM(X1260:AG1260)</f>
        <v>460592.27195014787</v>
      </c>
      <c r="AI1260" s="1">
        <f>'Innlegging av opplysninger'!$C$13*(((X1260+Z1260+AC1260+AE1260)*Data!M1260)+(Z1260+AE1260)*(1-Data!M1260)*1.8/12+Y1260+AD1260+AA1260+AB1260+AF1260+AG1260)</f>
        <v>78704.234517597681</v>
      </c>
      <c r="AJ1260" s="1">
        <f>'Innlegging av opplysninger'!$C$13*((X1260+Z1260+AC1260+AE1260)*(1-Data!M1260)-(Z1260+AE1260)*(1-Data!M1260)*1.8/12)</f>
        <v>551579.92709839414</v>
      </c>
      <c r="AK1260" s="83">
        <f t="shared" si="194"/>
        <v>3794000</v>
      </c>
      <c r="AL1260" s="83">
        <f t="shared" si="195"/>
        <v>665000</v>
      </c>
      <c r="AM1260" s="83">
        <f t="shared" si="196"/>
        <v>4526000</v>
      </c>
    </row>
    <row r="1261" spans="1:39">
      <c r="A1261" t="str">
        <f t="shared" si="190"/>
        <v>3437Barnehager</v>
      </c>
      <c r="B1261" s="6" t="str">
        <f>Data!A1261</f>
        <v>3437</v>
      </c>
      <c r="C1261" s="7" t="str">
        <f>Data!B1261</f>
        <v>Sel kommune</v>
      </c>
      <c r="D1261" s="7" t="str">
        <f>Data!C1261</f>
        <v>Barnehager</v>
      </c>
      <c r="E1261" s="1">
        <f>Data!D1261</f>
        <v>39.929299999999998</v>
      </c>
      <c r="F1261" s="1">
        <f>Data!E1261+Data!F1261</f>
        <v>42906.309047074028</v>
      </c>
      <c r="G1261" s="1">
        <f>Data!G1261</f>
        <v>7.8215746331641185</v>
      </c>
      <c r="H1261" s="1">
        <f t="shared" si="191"/>
        <v>18689660.572727267</v>
      </c>
      <c r="I1261" s="1">
        <f t="shared" si="192"/>
        <v>3407.0181818181818</v>
      </c>
      <c r="J1261" s="1">
        <f t="shared" si="193"/>
        <v>2243168.1109090904</v>
      </c>
      <c r="K1261" s="1">
        <f>'Innlegging av opplysninger'!$B$4*H1261</f>
        <v>2429655.8744545449</v>
      </c>
      <c r="L1261" s="1"/>
      <c r="M1261" s="1">
        <f>'Innlegging av opplysninger'!$B$5*H1261</f>
        <v>2448345.5350272721</v>
      </c>
      <c r="N1261" s="1">
        <f>'Innlegging av opplysninger'!$B$5*I1261</f>
        <v>446.31938181818185</v>
      </c>
      <c r="O1261" s="1">
        <f>'Innlegging av opplysninger'!$B$5*J1261</f>
        <v>293855.02252909087</v>
      </c>
      <c r="P1261" s="1">
        <f>'Innlegging av opplysninger'!$B$5*K1261</f>
        <v>318284.91955354536</v>
      </c>
      <c r="Q1261" s="1"/>
      <c r="R1261" s="1">
        <f>'Innlegging av opplysninger'!$C$11*SUM(H1261:Q1261)</f>
        <v>1004219.2881650489</v>
      </c>
      <c r="S1261" s="1">
        <f>'Innlegging av opplysninger'!$C$13*(((H1261+J1261+M1261+O1261)*Data!H1261)+(J1261+O1261)*(1-Data!H1261)*1.8/12+I1261+N1261+K1261+L1261+P1261+Q1261)</f>
        <v>162882.07528254759</v>
      </c>
      <c r="T1261" s="1">
        <f>'Innlegging av opplysninger'!$C$13*((H1261+J1261+M1261+O1261)*(1-Data!H1261)-(J1261+O1261)*(1-Data!H1261)*1.8/12)</f>
        <v>1211312.7401012036</v>
      </c>
      <c r="U1261" s="1">
        <f>Data!I1261</f>
        <v>6.2</v>
      </c>
      <c r="V1261" s="1">
        <f>Data!J1261+Data!K1261</f>
        <v>41729.516129032258</v>
      </c>
      <c r="W1261" s="1">
        <f>Data!L1261</f>
        <v>0</v>
      </c>
      <c r="X1261" s="1">
        <f t="shared" si="197"/>
        <v>2822432.7272727271</v>
      </c>
      <c r="Y1261" s="100">
        <f t="shared" si="198"/>
        <v>0</v>
      </c>
      <c r="Z1261" s="100">
        <f t="shared" si="199"/>
        <v>403607.87999999995</v>
      </c>
      <c r="AA1261" s="100">
        <f>'Innlegging av opplysninger'!$B$4*X1261</f>
        <v>366916.25454545452</v>
      </c>
      <c r="AB1261" s="1"/>
      <c r="AC1261" s="1">
        <f>'Innlegging av opplysninger'!$B$5*X1261</f>
        <v>369738.68727272726</v>
      </c>
      <c r="AD1261" s="1">
        <f>'Innlegging av opplysninger'!$B$5*Y1261</f>
        <v>0</v>
      </c>
      <c r="AE1261" s="1">
        <f>'Innlegging av opplysninger'!$B$5*Z1261</f>
        <v>52872.632279999998</v>
      </c>
      <c r="AF1261" s="1">
        <f>'Innlegging av opplysninger'!$B$5*AA1261</f>
        <v>48066.029345454546</v>
      </c>
      <c r="AG1261" s="1"/>
      <c r="AH1261" s="1">
        <f>'Innlegging av opplysninger'!$C$11*SUM(X1261:AG1261)</f>
        <v>154418.1000072218</v>
      </c>
      <c r="AI1261" s="1">
        <f>'Innlegging av opplysninger'!$C$13*(((X1261+Z1261+AC1261+AE1261)*Data!M1261)+(Z1261+AE1261)*(1-Data!M1261)*1.8/12+Y1261+AD1261+AA1261+AB1261+AF1261+AG1261)</f>
        <v>25139.62675811127</v>
      </c>
      <c r="AJ1261" s="1">
        <f>'Innlegging av opplysninger'!$C$13*((X1261+Z1261+AC1261+AE1261)*(1-Data!M1261)-(Z1261+AE1261)*(1-Data!M1261)*1.8/12)</f>
        <v>186169.3521991396</v>
      </c>
      <c r="AK1261" s="83">
        <f t="shared" si="194"/>
        <v>1159000</v>
      </c>
      <c r="AL1261" s="83">
        <f t="shared" si="195"/>
        <v>188000</v>
      </c>
      <c r="AM1261" s="83">
        <f t="shared" si="196"/>
        <v>1397000</v>
      </c>
    </row>
    <row r="1262" spans="1:39">
      <c r="A1262" t="str">
        <f t="shared" si="190"/>
        <v>3437Helse/pleie/omsorg</v>
      </c>
      <c r="B1262" s="6" t="str">
        <f>Data!A1262</f>
        <v>3437</v>
      </c>
      <c r="C1262" s="7" t="str">
        <f>Data!B1262</f>
        <v>Sel kommune</v>
      </c>
      <c r="D1262" s="7" t="str">
        <f>Data!C1262</f>
        <v>Helse/pleie/omsorg</v>
      </c>
      <c r="E1262" s="1">
        <f>Data!D1262</f>
        <v>224.91290000000009</v>
      </c>
      <c r="F1262" s="1">
        <f>Data!E1262+Data!F1262</f>
        <v>45575.482368211568</v>
      </c>
      <c r="G1262" s="1">
        <f>Data!G1262</f>
        <v>973.53628893673886</v>
      </c>
      <c r="H1262" s="1">
        <f t="shared" si="191"/>
        <v>111823788.09090911</v>
      </c>
      <c r="I1262" s="1">
        <f t="shared" si="192"/>
        <v>2388664.0363636357</v>
      </c>
      <c r="J1262" s="1">
        <f t="shared" si="193"/>
        <v>13705494.255272727</v>
      </c>
      <c r="K1262" s="1">
        <f>'Innlegging av opplysninger'!$B$4*H1262</f>
        <v>14537092.451818185</v>
      </c>
      <c r="L1262" s="1"/>
      <c r="M1262" s="1">
        <f>'Innlegging av opplysninger'!$B$5*H1262</f>
        <v>14648916.239909094</v>
      </c>
      <c r="N1262" s="1">
        <f>'Innlegging av opplysninger'!$B$5*I1262</f>
        <v>312914.98876363627</v>
      </c>
      <c r="O1262" s="1">
        <f>'Innlegging av opplysninger'!$B$5*J1262</f>
        <v>1795419.7474407274</v>
      </c>
      <c r="P1262" s="1">
        <f>'Innlegging av opplysninger'!$B$5*K1262</f>
        <v>1904359.1111881824</v>
      </c>
      <c r="Q1262" s="1"/>
      <c r="R1262" s="1">
        <f>'Innlegging av opplysninger'!$C$11*SUM(H1262:Q1262)</f>
        <v>6122432.6590232803</v>
      </c>
      <c r="S1262" s="1">
        <f>'Innlegging av opplysninger'!$C$13*(((H1262+J1262+M1262+O1262)*Data!H1262)+(J1262+O1262)*(1-Data!H1262)*1.8/12+I1262+N1262+K1262+L1262+P1262+Q1262)</f>
        <v>1155019.0328410212</v>
      </c>
      <c r="T1262" s="1">
        <f>'Innlegging av opplysninger'!$C$13*((H1262+J1262+M1262+O1262)*(1-Data!H1262)-(J1262+O1262)*(1-Data!H1262)*1.8/12)</f>
        <v>7223046.7110855728</v>
      </c>
      <c r="U1262" s="1">
        <f>Data!I1262</f>
        <v>45.150700000000008</v>
      </c>
      <c r="V1262" s="1">
        <f>Data!J1262+Data!K1262</f>
        <v>45389.851024827229</v>
      </c>
      <c r="W1262" s="1">
        <f>Data!L1262</f>
        <v>1062.9520694031319</v>
      </c>
      <c r="X1262" s="1">
        <f t="shared" si="197"/>
        <v>22356911.418181822</v>
      </c>
      <c r="Y1262" s="100">
        <f t="shared" si="198"/>
        <v>523560.32727272715</v>
      </c>
      <c r="Z1262" s="100">
        <f t="shared" si="199"/>
        <v>3271907.4596000002</v>
      </c>
      <c r="AA1262" s="100">
        <f>'Innlegging av opplysninger'!$B$4*X1262</f>
        <v>2906398.4843636369</v>
      </c>
      <c r="AB1262" s="1"/>
      <c r="AC1262" s="1">
        <f>'Innlegging av opplysninger'!$B$5*X1262</f>
        <v>2928755.3957818188</v>
      </c>
      <c r="AD1262" s="1">
        <f>'Innlegging av opplysninger'!$B$5*Y1262</f>
        <v>68586.402872727267</v>
      </c>
      <c r="AE1262" s="1">
        <f>'Innlegging av opplysninger'!$B$5*Z1262</f>
        <v>428619.87720760005</v>
      </c>
      <c r="AF1262" s="1">
        <f>'Innlegging av opplysninger'!$B$5*AA1262</f>
        <v>380738.20145163644</v>
      </c>
      <c r="AG1262" s="1"/>
      <c r="AH1262" s="1">
        <f>'Innlegging av opplysninger'!$C$11*SUM(X1262:AG1262)</f>
        <v>1248888.1475358149</v>
      </c>
      <c r="AI1262" s="1">
        <f>'Innlegging av opplysninger'!$C$13*(((X1262+Z1262+AC1262+AE1262)*Data!M1262)+(Z1262+AE1262)*(1-Data!M1262)*1.8/12+Y1262+AD1262+AA1262+AB1262+AF1262+AG1262)</f>
        <v>243047.53146279833</v>
      </c>
      <c r="AJ1262" s="1">
        <f>'Innlegging av opplysninger'!$C$13*((X1262+Z1262+AC1262+AE1262)*(1-Data!M1262)-(Z1262+AE1262)*(1-Data!M1262)*1.8/12)</f>
        <v>1465957.3020072642</v>
      </c>
      <c r="AK1262" s="83">
        <f t="shared" si="194"/>
        <v>7371000</v>
      </c>
      <c r="AL1262" s="83">
        <f t="shared" si="195"/>
        <v>1398000</v>
      </c>
      <c r="AM1262" s="83">
        <f t="shared" si="196"/>
        <v>8689000</v>
      </c>
    </row>
    <row r="1263" spans="1:39">
      <c r="A1263" t="str">
        <f t="shared" si="190"/>
        <v>3437Samferdsel og teknikk</v>
      </c>
      <c r="B1263" s="6" t="str">
        <f>Data!A1263</f>
        <v>3437</v>
      </c>
      <c r="C1263" s="7" t="str">
        <f>Data!B1263</f>
        <v>Sel kommune</v>
      </c>
      <c r="D1263" s="7" t="str">
        <f>Data!C1263</f>
        <v>Samferdsel og teknikk</v>
      </c>
      <c r="E1263" s="1">
        <f>Data!D1263</f>
        <v>25.663099999999996</v>
      </c>
      <c r="F1263" s="1">
        <f>Data!E1263+Data!F1263</f>
        <v>46933.122622234529</v>
      </c>
      <c r="G1263" s="1">
        <f>Data!G1263</f>
        <v>77.795745642576321</v>
      </c>
      <c r="H1263" s="1">
        <f t="shared" si="191"/>
        <v>13139448.209090909</v>
      </c>
      <c r="I1263" s="1">
        <f t="shared" si="192"/>
        <v>21779.781818181818</v>
      </c>
      <c r="J1263" s="1">
        <f t="shared" si="193"/>
        <v>1579347.3589090907</v>
      </c>
      <c r="K1263" s="1">
        <f>'Innlegging av opplysninger'!$B$4*H1263</f>
        <v>1708128.2671818181</v>
      </c>
      <c r="L1263" s="1"/>
      <c r="M1263" s="1">
        <f>'Innlegging av opplysninger'!$B$5*H1263</f>
        <v>1721267.7153909092</v>
      </c>
      <c r="N1263" s="1">
        <f>'Innlegging av opplysninger'!$B$5*I1263</f>
        <v>2853.1514181818184</v>
      </c>
      <c r="O1263" s="1">
        <f>'Innlegging av opplysninger'!$B$5*J1263</f>
        <v>206894.50401709089</v>
      </c>
      <c r="P1263" s="1">
        <f>'Innlegging av opplysninger'!$B$5*K1263</f>
        <v>223764.80300081818</v>
      </c>
      <c r="Q1263" s="1"/>
      <c r="R1263" s="1">
        <f>'Innlegging av opplysninger'!$C$11*SUM(H1263:Q1263)</f>
        <v>706932.38405142608</v>
      </c>
      <c r="S1263" s="1">
        <f>'Innlegging av opplysninger'!$C$13*(((H1263+J1263+M1263+O1263)*Data!H1263)+(J1263+O1263)*(1-Data!H1263)*1.8/12+I1263+N1263+K1263+L1263+P1263+Q1263)</f>
        <v>117506.93785472553</v>
      </c>
      <c r="T1263" s="1">
        <f>'Innlegging av opplysninger'!$C$13*((H1263+J1263+M1263+O1263)*(1-Data!H1263)-(J1263+O1263)*(1-Data!H1263)*1.8/12)</f>
        <v>849874.21926827845</v>
      </c>
      <c r="U1263" s="1">
        <f>Data!I1263</f>
        <v>5.0604000000000005</v>
      </c>
      <c r="V1263" s="1">
        <f>Data!J1263+Data!K1263</f>
        <v>40915.236608436753</v>
      </c>
      <c r="W1263" s="1">
        <f>Data!L1263</f>
        <v>0</v>
      </c>
      <c r="X1263" s="1">
        <f t="shared" si="197"/>
        <v>2258699.6</v>
      </c>
      <c r="Y1263" s="100">
        <f t="shared" si="198"/>
        <v>0</v>
      </c>
      <c r="Z1263" s="100">
        <f t="shared" si="199"/>
        <v>322994.0428</v>
      </c>
      <c r="AA1263" s="100">
        <f>'Innlegging av opplysninger'!$B$4*X1263</f>
        <v>293630.94800000003</v>
      </c>
      <c r="AB1263" s="1"/>
      <c r="AC1263" s="1">
        <f>'Innlegging av opplysninger'!$B$5*X1263</f>
        <v>295889.64760000003</v>
      </c>
      <c r="AD1263" s="1">
        <f>'Innlegging av opplysninger'!$B$5*Y1263</f>
        <v>0</v>
      </c>
      <c r="AE1263" s="1">
        <f>'Innlegging av opplysninger'!$B$5*Z1263</f>
        <v>42312.219606799998</v>
      </c>
      <c r="AF1263" s="1">
        <f>'Innlegging av opplysninger'!$B$5*AA1263</f>
        <v>38465.654188000008</v>
      </c>
      <c r="AG1263" s="1"/>
      <c r="AH1263" s="1">
        <f>'Innlegging av opplysninger'!$C$11*SUM(X1263:AG1263)</f>
        <v>123575.70026340241</v>
      </c>
      <c r="AI1263" s="1">
        <f>'Innlegging av opplysninger'!$C$13*(((X1263+Z1263+AC1263+AE1263)*Data!M1263)+(Z1263+AE1263)*(1-Data!M1263)*1.8/12+Y1263+AD1263+AA1263+AB1263+AF1263+AG1263)</f>
        <v>20118.41216054904</v>
      </c>
      <c r="AJ1263" s="1">
        <f>'Innlegging av opplysninger'!$C$13*((X1263+Z1263+AC1263+AE1263)*(1-Data!M1263)-(Z1263+AE1263)*(1-Data!M1263)*1.8/12)</f>
        <v>148985.17767358056</v>
      </c>
      <c r="AK1263" s="83">
        <f t="shared" si="194"/>
        <v>831000</v>
      </c>
      <c r="AL1263" s="83">
        <f t="shared" si="195"/>
        <v>138000</v>
      </c>
      <c r="AM1263" s="83">
        <f t="shared" si="196"/>
        <v>999000</v>
      </c>
    </row>
    <row r="1264" spans="1:39">
      <c r="A1264" t="str">
        <f t="shared" si="190"/>
        <v>3437Annet</v>
      </c>
      <c r="B1264" s="6" t="str">
        <f>Data!A1264</f>
        <v>3437</v>
      </c>
      <c r="C1264" s="7" t="str">
        <f>Data!B1264</f>
        <v>Sel kommune</v>
      </c>
      <c r="D1264" s="7" t="str">
        <f>Data!C1264</f>
        <v>Annet</v>
      </c>
      <c r="E1264" s="1">
        <f>Data!D1264</f>
        <v>23.363</v>
      </c>
      <c r="F1264" s="1">
        <f>Data!E1264+Data!F1264</f>
        <v>50444.515901211322</v>
      </c>
      <c r="G1264" s="1">
        <f>Data!G1264</f>
        <v>106.8779694388563</v>
      </c>
      <c r="H1264" s="1">
        <f t="shared" si="191"/>
        <v>12856747.90909091</v>
      </c>
      <c r="I1264" s="1">
        <f t="shared" si="192"/>
        <v>27239.890909090904</v>
      </c>
      <c r="J1264" s="1">
        <f t="shared" si="193"/>
        <v>1546078.5360000001</v>
      </c>
      <c r="K1264" s="1">
        <f>'Innlegging av opplysninger'!$B$4*H1264</f>
        <v>1671377.2281818183</v>
      </c>
      <c r="L1264" s="1"/>
      <c r="M1264" s="1">
        <f>'Innlegging av opplysninger'!$B$5*H1264</f>
        <v>1684233.9760909092</v>
      </c>
      <c r="N1264" s="1">
        <f>'Innlegging av opplysninger'!$B$5*I1264</f>
        <v>3568.4257090909086</v>
      </c>
      <c r="O1264" s="1">
        <f>'Innlegging av opplysninger'!$B$5*J1264</f>
        <v>202536.28821600002</v>
      </c>
      <c r="P1264" s="1">
        <f>'Innlegging av opplysninger'!$B$5*K1264</f>
        <v>218950.4168918182</v>
      </c>
      <c r="Q1264" s="1"/>
      <c r="R1264" s="1">
        <f>'Innlegging av opplysninger'!$C$11*SUM(H1264:Q1264)</f>
        <v>692007.84150140604</v>
      </c>
      <c r="S1264" s="1">
        <f>'Innlegging av opplysninger'!$C$13*(((H1264+J1264+M1264+O1264)*Data!H1264)+(J1264+O1264)*(1-Data!H1264)*1.8/12+I1264+N1264+K1264+L1264+P1264+Q1264)</f>
        <v>134432.1870667378</v>
      </c>
      <c r="T1264" s="1">
        <f>'Innlegging av opplysninger'!$C$13*((H1264+J1264+M1264+O1264)*(1-Data!H1264)-(J1264+O1264)*(1-Data!H1264)*1.8/12)</f>
        <v>812525.9118299234</v>
      </c>
      <c r="U1264" s="1">
        <f>Data!I1264</f>
        <v>4.7622999999999998</v>
      </c>
      <c r="V1264" s="1">
        <f>Data!J1264+Data!K1264</f>
        <v>49606.831258005594</v>
      </c>
      <c r="W1264" s="1">
        <f>Data!L1264</f>
        <v>149.14012136992631</v>
      </c>
      <c r="X1264" s="1">
        <f t="shared" si="197"/>
        <v>2577192.1363636362</v>
      </c>
      <c r="Y1264" s="100">
        <f t="shared" si="198"/>
        <v>7748.1818181818171</v>
      </c>
      <c r="Z1264" s="100">
        <f t="shared" si="199"/>
        <v>369646.46549999993</v>
      </c>
      <c r="AA1264" s="100">
        <f>'Innlegging av opplysninger'!$B$4*X1264</f>
        <v>335034.97772727272</v>
      </c>
      <c r="AB1264" s="1"/>
      <c r="AC1264" s="1">
        <f>'Innlegging av opplysninger'!$B$5*X1264</f>
        <v>337612.16986363637</v>
      </c>
      <c r="AD1264" s="1">
        <f>'Innlegging av opplysninger'!$B$5*Y1264</f>
        <v>1015.0118181818181</v>
      </c>
      <c r="AE1264" s="1">
        <f>'Innlegging av opplysninger'!$B$5*Z1264</f>
        <v>48423.686980499995</v>
      </c>
      <c r="AF1264" s="1">
        <f>'Innlegging av opplysninger'!$B$5*AA1264</f>
        <v>43889.582082272726</v>
      </c>
      <c r="AG1264" s="1"/>
      <c r="AH1264" s="1">
        <f>'Innlegging av opplysninger'!$C$11*SUM(X1264:AG1264)</f>
        <v>141381.36406183985</v>
      </c>
      <c r="AI1264" s="1">
        <f>'Innlegging av opplysninger'!$C$13*(((X1264+Z1264+AC1264+AE1264)*Data!M1264)+(Z1264+AE1264)*(1-Data!M1264)*1.8/12+Y1264+AD1264+AA1264+AB1264+AF1264+AG1264)</f>
        <v>27387.913549047913</v>
      </c>
      <c r="AJ1264" s="1">
        <f>'Innlegging av opplysninger'!$C$13*((X1264+Z1264+AC1264+AE1264)*(1-Data!M1264)-(Z1264+AE1264)*(1-Data!M1264)*1.8/12)</f>
        <v>166081.32148294352</v>
      </c>
      <c r="AK1264" s="83">
        <f t="shared" si="194"/>
        <v>833000</v>
      </c>
      <c r="AL1264" s="83">
        <f t="shared" si="195"/>
        <v>162000</v>
      </c>
      <c r="AM1264" s="83">
        <f t="shared" si="196"/>
        <v>979000</v>
      </c>
    </row>
    <row r="1265" spans="1:39">
      <c r="A1265" t="str">
        <f t="shared" si="190"/>
        <v>3438Alle</v>
      </c>
      <c r="B1265" s="6" t="str">
        <f>Data!A1265</f>
        <v>3438</v>
      </c>
      <c r="C1265" s="7" t="str">
        <f>Data!B1265</f>
        <v>Sør-Fron kommune</v>
      </c>
      <c r="D1265" s="7" t="str">
        <f>Data!C1265</f>
        <v>Alle</v>
      </c>
      <c r="E1265" s="1">
        <f>Data!D1265</f>
        <v>263.78890000000001</v>
      </c>
      <c r="F1265" s="1">
        <f>Data!E1265+Data!F1265</f>
        <v>46382.544469112749</v>
      </c>
      <c r="G1265" s="1">
        <f>Data!G1265</f>
        <v>299.01030710541642</v>
      </c>
      <c r="H1265" s="1">
        <f t="shared" si="191"/>
        <v>133474913.2877273</v>
      </c>
      <c r="I1265" s="1">
        <f t="shared" si="192"/>
        <v>860461.09090909071</v>
      </c>
      <c r="J1265" s="1">
        <f t="shared" si="193"/>
        <v>16120244.925436366</v>
      </c>
      <c r="K1265" s="1">
        <f>'Innlegging av opplysninger'!$B$4*H1265</f>
        <v>17351738.72740455</v>
      </c>
      <c r="L1265" s="1"/>
      <c r="M1265" s="1">
        <f>'Innlegging av opplysninger'!$B$5*H1265</f>
        <v>17485213.640692275</v>
      </c>
      <c r="N1265" s="1">
        <f>'Innlegging av opplysninger'!$B$5*I1265</f>
        <v>112720.40290909089</v>
      </c>
      <c r="O1265" s="1">
        <f>'Innlegging av opplysninger'!$B$5*J1265</f>
        <v>2111752.0852321642</v>
      </c>
      <c r="P1265" s="1">
        <f>'Innlegging av opplysninger'!$B$5*K1265</f>
        <v>2273077.7732899962</v>
      </c>
      <c r="Q1265" s="1"/>
      <c r="R1265" s="1">
        <f>'Innlegging av opplysninger'!$C$11*SUM(H1265:Q1265)</f>
        <v>7212024.6334768329</v>
      </c>
      <c r="S1265" s="1">
        <f>'Innlegging av opplysninger'!$C$13*(((H1265+J1265+M1265+O1265)*Data!H1265)+(J1265+O1265)*(1-Data!H1265)*1.8/12+I1265+N1265+K1265+L1265+P1265+Q1265)</f>
        <v>1395566.0962329339</v>
      </c>
      <c r="T1265" s="1">
        <f>'Innlegging av opplysninger'!$C$13*((H1265+J1265+M1265+O1265)*(1-Data!H1265)-(J1265+O1265)*(1-Data!H1265)*1.8/12)</f>
        <v>8473520.2443143092</v>
      </c>
      <c r="U1265" s="1">
        <f>Data!I1265</f>
        <v>33.4876</v>
      </c>
      <c r="V1265" s="1">
        <f>Data!J1265+Data!K1265</f>
        <v>48493.551692765875</v>
      </c>
      <c r="W1265" s="1">
        <f>Data!L1265</f>
        <v>345.13909626249716</v>
      </c>
      <c r="X1265" s="1">
        <f t="shared" si="197"/>
        <v>17715629.036363631</v>
      </c>
      <c r="Y1265" s="100">
        <f t="shared" si="198"/>
        <v>126085.96363636364</v>
      </c>
      <c r="Z1265" s="100">
        <f t="shared" si="199"/>
        <v>2551365.2449999992</v>
      </c>
      <c r="AA1265" s="100">
        <f>'Innlegging av opplysninger'!$B$4*X1265</f>
        <v>2303031.7747272723</v>
      </c>
      <c r="AB1265" s="1"/>
      <c r="AC1265" s="1">
        <f>'Innlegging av opplysninger'!$B$5*X1265</f>
        <v>2320747.403763636</v>
      </c>
      <c r="AD1265" s="1">
        <f>'Innlegging av opplysninger'!$B$5*Y1265</f>
        <v>16517.261236363636</v>
      </c>
      <c r="AE1265" s="1">
        <f>'Innlegging av opplysninger'!$B$5*Z1265</f>
        <v>334228.84709499992</v>
      </c>
      <c r="AF1265" s="1">
        <f>'Innlegging av opplysninger'!$B$5*AA1265</f>
        <v>301697.16248927271</v>
      </c>
      <c r="AG1265" s="1"/>
      <c r="AH1265" s="1">
        <f>'Innlegging av opplysninger'!$C$11*SUM(X1265:AG1265)</f>
        <v>975433.50238383864</v>
      </c>
      <c r="AI1265" s="1">
        <f>'Innlegging av opplysninger'!$C$13*(((X1265+Z1265+AC1265+AE1265)*Data!M1265)+(Z1265+AE1265)*(1-Data!M1265)*1.8/12+Y1265+AD1265+AA1265+AB1265+AF1265+AG1265)</f>
        <v>197554.4821151412</v>
      </c>
      <c r="AJ1265" s="1">
        <f>'Innlegging av opplysninger'!$C$13*((X1265+Z1265+AC1265+AE1265)*(1-Data!M1265)-(Z1265+AE1265)*(1-Data!M1265)*1.8/12)</f>
        <v>1137249.2579890587</v>
      </c>
      <c r="AK1265" s="83">
        <f t="shared" si="194"/>
        <v>8187000</v>
      </c>
      <c r="AL1265" s="83">
        <f t="shared" si="195"/>
        <v>1593000</v>
      </c>
      <c r="AM1265" s="83">
        <f t="shared" si="196"/>
        <v>9611000</v>
      </c>
    </row>
    <row r="1266" spans="1:39">
      <c r="A1266" t="str">
        <f t="shared" si="190"/>
        <v>3438Administrasjon</v>
      </c>
      <c r="B1266" s="6" t="str">
        <f>Data!A1266</f>
        <v>3438</v>
      </c>
      <c r="C1266" s="7" t="str">
        <f>Data!B1266</f>
        <v>Sør-Fron kommune</v>
      </c>
      <c r="D1266" s="7" t="str">
        <f>Data!C1266</f>
        <v>Administrasjon</v>
      </c>
      <c r="E1266" s="1">
        <f>Data!D1266</f>
        <v>21.880800000000001</v>
      </c>
      <c r="F1266" s="1">
        <f>Data!E1266+Data!F1266</f>
        <v>55469.01872874848</v>
      </c>
      <c r="G1266" s="1">
        <f>Data!G1266</f>
        <v>2.867354027275054</v>
      </c>
      <c r="H1266" s="1">
        <f t="shared" si="191"/>
        <v>13240434.599999998</v>
      </c>
      <c r="I1266" s="1">
        <f t="shared" si="192"/>
        <v>684.43636363636358</v>
      </c>
      <c r="J1266" s="1">
        <f t="shared" si="193"/>
        <v>1588934.284363636</v>
      </c>
      <c r="K1266" s="1">
        <f>'Innlegging av opplysninger'!$B$4*H1266</f>
        <v>1721256.4979999997</v>
      </c>
      <c r="L1266" s="1"/>
      <c r="M1266" s="1">
        <f>'Innlegging av opplysninger'!$B$5*H1266</f>
        <v>1734496.9325999997</v>
      </c>
      <c r="N1266" s="1">
        <f>'Innlegging av opplysninger'!$B$5*I1266</f>
        <v>89.661163636363639</v>
      </c>
      <c r="O1266" s="1">
        <f>'Innlegging av opplysninger'!$B$5*J1266</f>
        <v>208150.39125163632</v>
      </c>
      <c r="P1266" s="1">
        <f>'Innlegging av opplysninger'!$B$5*K1266</f>
        <v>225484.60123799997</v>
      </c>
      <c r="Q1266" s="1"/>
      <c r="R1266" s="1">
        <f>'Innlegging av opplysninger'!$C$11*SUM(H1266:Q1266)</f>
        <v>711342.19338926056</v>
      </c>
      <c r="S1266" s="1">
        <f>'Innlegging av opplysninger'!$C$13*(((H1266+J1266+M1266+O1266)*Data!H1266)+(J1266+O1266)*(1-Data!H1266)*1.8/12+I1266+N1266+K1266+L1266+P1266+Q1266)</f>
        <v>214070.76560385179</v>
      </c>
      <c r="T1266" s="1">
        <f>'Innlegging av opplysninger'!$C$13*((H1266+J1266+M1266+O1266)*(1-Data!H1266)-(J1266+O1266)*(1-Data!H1266)*1.8/12)</f>
        <v>759344.86745513638</v>
      </c>
      <c r="U1266" s="1">
        <f>Data!I1266</f>
        <v>4.0200000000000005</v>
      </c>
      <c r="V1266" s="1">
        <f>Data!J1266+Data!K1266</f>
        <v>52774.440298507456</v>
      </c>
      <c r="W1266" s="1">
        <f>Data!L1266</f>
        <v>0</v>
      </c>
      <c r="X1266" s="1">
        <f t="shared" si="197"/>
        <v>2314399.0909090904</v>
      </c>
      <c r="Y1266" s="100">
        <f t="shared" si="198"/>
        <v>0</v>
      </c>
      <c r="Z1266" s="100">
        <f t="shared" si="199"/>
        <v>330959.06999999989</v>
      </c>
      <c r="AA1266" s="100">
        <f>'Innlegging av opplysninger'!$B$4*X1266</f>
        <v>300871.88181818178</v>
      </c>
      <c r="AB1266" s="1"/>
      <c r="AC1266" s="1">
        <f>'Innlegging av opplysninger'!$B$5*X1266</f>
        <v>303186.28090909083</v>
      </c>
      <c r="AD1266" s="1">
        <f>'Innlegging av opplysninger'!$B$5*Y1266</f>
        <v>0</v>
      </c>
      <c r="AE1266" s="1">
        <f>'Innlegging av opplysninger'!$B$5*Z1266</f>
        <v>43355.638169999984</v>
      </c>
      <c r="AF1266" s="1">
        <f>'Innlegging av opplysninger'!$B$5*AA1266</f>
        <v>39414.216518181813</v>
      </c>
      <c r="AG1266" s="1"/>
      <c r="AH1266" s="1">
        <f>'Innlegging av opplysninger'!$C$11*SUM(X1266:AG1266)</f>
        <v>126623.07477633269</v>
      </c>
      <c r="AI1266" s="1">
        <f>'Innlegging av opplysninger'!$C$13*(((X1266+Z1266+AC1266+AE1266)*Data!M1266)+(Z1266+AE1266)*(1-Data!M1266)*1.8/12+Y1266+AD1266+AA1266+AB1266+AF1266+AG1266)</f>
        <v>31754.737263131992</v>
      </c>
      <c r="AJ1266" s="1">
        <f>'Innlegging av opplysninger'!$C$13*((X1266+Z1266+AC1266+AE1266)*(1-Data!M1266)-(Z1266+AE1266)*(1-Data!M1266)*1.8/12)</f>
        <v>141518.94400974433</v>
      </c>
      <c r="AK1266" s="83">
        <f t="shared" si="194"/>
        <v>838000</v>
      </c>
      <c r="AL1266" s="83">
        <f t="shared" si="195"/>
        <v>246000</v>
      </c>
      <c r="AM1266" s="83">
        <f t="shared" si="196"/>
        <v>901000</v>
      </c>
    </row>
    <row r="1267" spans="1:39">
      <c r="A1267" t="str">
        <f t="shared" si="190"/>
        <v>3438Undervisning</v>
      </c>
      <c r="B1267" s="6" t="str">
        <f>Data!A1267</f>
        <v>3438</v>
      </c>
      <c r="C1267" s="7" t="str">
        <f>Data!B1267</f>
        <v>Sør-Fron kommune</v>
      </c>
      <c r="D1267" s="7" t="str">
        <f>Data!C1267</f>
        <v>Undervisning</v>
      </c>
      <c r="E1267" s="1">
        <f>Data!D1267</f>
        <v>54.374100000000013</v>
      </c>
      <c r="F1267" s="1">
        <f>Data!E1267+Data!F1267</f>
        <v>46722.971547268528</v>
      </c>
      <c r="G1267" s="1">
        <f>Data!G1267</f>
        <v>0</v>
      </c>
      <c r="H1267" s="1">
        <f t="shared" si="191"/>
        <v>27714758.478636373</v>
      </c>
      <c r="I1267" s="1">
        <f t="shared" si="192"/>
        <v>0</v>
      </c>
      <c r="J1267" s="1">
        <f t="shared" si="193"/>
        <v>3325771.0174363647</v>
      </c>
      <c r="K1267" s="1">
        <f>'Innlegging av opplysninger'!$B$4*H1267</f>
        <v>3602918.6022227285</v>
      </c>
      <c r="L1267" s="1"/>
      <c r="M1267" s="1">
        <f>'Innlegging av opplysninger'!$B$5*H1267</f>
        <v>3630633.3607013649</v>
      </c>
      <c r="N1267" s="1">
        <f>'Innlegging av opplysninger'!$B$5*I1267</f>
        <v>0</v>
      </c>
      <c r="O1267" s="1">
        <f>'Innlegging av opplysninger'!$B$5*J1267</f>
        <v>435676.00328416377</v>
      </c>
      <c r="P1267" s="1">
        <f>'Innlegging av opplysninger'!$B$5*K1267</f>
        <v>471982.33689117746</v>
      </c>
      <c r="Q1267" s="1"/>
      <c r="R1267" s="1">
        <f>'Innlegging av opplysninger'!$C$11*SUM(H1267:Q1267)</f>
        <v>1488906.1123685425</v>
      </c>
      <c r="S1267" s="1">
        <f>'Innlegging av opplysninger'!$C$13*(((H1267+J1267+M1267+O1267)*Data!H1267)+(J1267+O1267)*(1-Data!H1267)*1.8/12+I1267+N1267+K1267+L1267+P1267+Q1267)</f>
        <v>255386.92908432605</v>
      </c>
      <c r="T1267" s="1">
        <f>'Innlegging av opplysninger'!$C$13*((H1267+J1267+M1267+O1267)*(1-Data!H1267)-(J1267+O1267)*(1-Data!H1267)*1.8/12)</f>
        <v>1782063.5404726269</v>
      </c>
      <c r="U1267" s="1">
        <f>Data!I1267</f>
        <v>4.8679999999999994</v>
      </c>
      <c r="V1267" s="1">
        <f>Data!J1267+Data!K1267</f>
        <v>47293.022459600121</v>
      </c>
      <c r="W1267" s="1">
        <f>Data!L1267</f>
        <v>0</v>
      </c>
      <c r="X1267" s="1">
        <f t="shared" si="197"/>
        <v>2511517.4545454546</v>
      </c>
      <c r="Y1267" s="100">
        <f t="shared" si="198"/>
        <v>0</v>
      </c>
      <c r="Z1267" s="100">
        <f t="shared" si="199"/>
        <v>359146.99599999998</v>
      </c>
      <c r="AA1267" s="100">
        <f>'Innlegging av opplysninger'!$B$4*X1267</f>
        <v>326497.2690909091</v>
      </c>
      <c r="AB1267" s="1"/>
      <c r="AC1267" s="1">
        <f>'Innlegging av opplysninger'!$B$5*X1267</f>
        <v>329008.78654545458</v>
      </c>
      <c r="AD1267" s="1">
        <f>'Innlegging av opplysninger'!$B$5*Y1267</f>
        <v>0</v>
      </c>
      <c r="AE1267" s="1">
        <f>'Innlegging av opplysninger'!$B$5*Z1267</f>
        <v>47048.256476000002</v>
      </c>
      <c r="AF1267" s="1">
        <f>'Innlegging av opplysninger'!$B$5*AA1267</f>
        <v>42771.142250909092</v>
      </c>
      <c r="AG1267" s="1"/>
      <c r="AH1267" s="1">
        <f>'Innlegging av opplysninger'!$C$11*SUM(X1267:AG1267)</f>
        <v>137407.61638653162</v>
      </c>
      <c r="AI1267" s="1">
        <f>'Innlegging av opplysninger'!$C$13*(((X1267+Z1267+AC1267+AE1267)*Data!M1267)+(Z1267+AE1267)*(1-Data!M1267)*1.8/12+Y1267+AD1267+AA1267+AB1267+AF1267+AG1267)</f>
        <v>22370.280359087345</v>
      </c>
      <c r="AJ1267" s="1">
        <f>'Innlegging av opplysninger'!$C$13*((X1267+Z1267+AC1267+AE1267)*(1-Data!M1267)-(Z1267+AE1267)*(1-Data!M1267)*1.8/12)</f>
        <v>165661.19469616647</v>
      </c>
      <c r="AK1267" s="83">
        <f t="shared" si="194"/>
        <v>1626000</v>
      </c>
      <c r="AL1267" s="83">
        <f t="shared" si="195"/>
        <v>278000</v>
      </c>
      <c r="AM1267" s="83">
        <f t="shared" si="196"/>
        <v>1948000</v>
      </c>
    </row>
    <row r="1268" spans="1:39">
      <c r="A1268" t="str">
        <f t="shared" si="190"/>
        <v>3438Barnehager</v>
      </c>
      <c r="B1268" s="6" t="str">
        <f>Data!A1268</f>
        <v>3438</v>
      </c>
      <c r="C1268" s="7" t="str">
        <f>Data!B1268</f>
        <v>Sør-Fron kommune</v>
      </c>
      <c r="D1268" s="7" t="str">
        <f>Data!C1268</f>
        <v>Barnehager</v>
      </c>
      <c r="E1268" s="1">
        <f>Data!D1268</f>
        <v>30.507600000000011</v>
      </c>
      <c r="F1268" s="1">
        <f>Data!E1268+Data!F1268</f>
        <v>42682.414819039615</v>
      </c>
      <c r="G1268" s="1">
        <f>Data!G1268</f>
        <v>0</v>
      </c>
      <c r="H1268" s="1">
        <f t="shared" si="191"/>
        <v>14205142.236363636</v>
      </c>
      <c r="I1268" s="1">
        <f t="shared" si="192"/>
        <v>0</v>
      </c>
      <c r="J1268" s="1">
        <f t="shared" si="193"/>
        <v>1704617.0683636363</v>
      </c>
      <c r="K1268" s="1">
        <f>'Innlegging av opplysninger'!$B$4*H1268</f>
        <v>1846668.4907272728</v>
      </c>
      <c r="L1268" s="1"/>
      <c r="M1268" s="1">
        <f>'Innlegging av opplysninger'!$B$5*H1268</f>
        <v>1860873.6329636364</v>
      </c>
      <c r="N1268" s="1">
        <f>'Innlegging av opplysninger'!$B$5*I1268</f>
        <v>0</v>
      </c>
      <c r="O1268" s="1">
        <f>'Innlegging av opplysninger'!$B$5*J1268</f>
        <v>223304.83595563637</v>
      </c>
      <c r="P1268" s="1">
        <f>'Innlegging av opplysninger'!$B$5*K1268</f>
        <v>241913.57228527276</v>
      </c>
      <c r="Q1268" s="1"/>
      <c r="R1268" s="1">
        <f>'Innlegging av opplysninger'!$C$11*SUM(H1268:Q1268)</f>
        <v>763135.7537930453</v>
      </c>
      <c r="S1268" s="1">
        <f>'Innlegging av opplysninger'!$C$13*(((H1268+J1268+M1268+O1268)*Data!H1268)+(J1268+O1268)*(1-Data!H1268)*1.8/12+I1268+N1268+K1268+L1268+P1268+Q1268)</f>
        <v>129552.21284618269</v>
      </c>
      <c r="T1268" s="1">
        <f>'Innlegging av opplysninger'!$C$13*((H1268+J1268+M1268+O1268)*(1-Data!H1268)-(J1268+O1268)*(1-Data!H1268)*1.8/12)</f>
        <v>914738.81866008998</v>
      </c>
      <c r="U1268" s="1">
        <f>Data!I1268</f>
        <v>2.8185999999999996</v>
      </c>
      <c r="V1268" s="1">
        <f>Data!J1268+Data!K1268</f>
        <v>37276.481231817219</v>
      </c>
      <c r="W1268" s="1">
        <f>Data!L1268</f>
        <v>0</v>
      </c>
      <c r="X1268" s="1">
        <f t="shared" si="197"/>
        <v>1146190.7999999998</v>
      </c>
      <c r="Y1268" s="100">
        <f t="shared" si="198"/>
        <v>0</v>
      </c>
      <c r="Z1268" s="100">
        <f t="shared" si="199"/>
        <v>163905.28439999995</v>
      </c>
      <c r="AA1268" s="100">
        <f>'Innlegging av opplysninger'!$B$4*X1268</f>
        <v>149004.80399999997</v>
      </c>
      <c r="AB1268" s="1"/>
      <c r="AC1268" s="1">
        <f>'Innlegging av opplysninger'!$B$5*X1268</f>
        <v>150150.99479999999</v>
      </c>
      <c r="AD1268" s="1">
        <f>'Innlegging av opplysninger'!$B$5*Y1268</f>
        <v>0</v>
      </c>
      <c r="AE1268" s="1">
        <f>'Innlegging av opplysninger'!$B$5*Z1268</f>
        <v>21471.592256399992</v>
      </c>
      <c r="AF1268" s="1">
        <f>'Innlegging av opplysninger'!$B$5*AA1268</f>
        <v>19519.629323999998</v>
      </c>
      <c r="AG1268" s="1"/>
      <c r="AH1268" s="1">
        <f>'Innlegging av opplysninger'!$C$11*SUM(X1268:AG1268)</f>
        <v>62709.237981655198</v>
      </c>
      <c r="AI1268" s="1">
        <f>'Innlegging av opplysninger'!$C$13*(((X1268+Z1268+AC1268+AE1268)*Data!M1268)+(Z1268+AE1268)*(1-Data!M1268)*1.8/12+Y1268+AD1268+AA1268+AB1268+AF1268+AG1268)</f>
        <v>10209.210170767918</v>
      </c>
      <c r="AJ1268" s="1">
        <f>'Innlegging av opplysninger'!$C$13*((X1268+Z1268+AC1268+AE1268)*(1-Data!M1268)-(Z1268+AE1268)*(1-Data!M1268)*1.8/12)</f>
        <v>75603.431277812866</v>
      </c>
      <c r="AK1268" s="83">
        <f t="shared" si="194"/>
        <v>826000</v>
      </c>
      <c r="AL1268" s="83">
        <f t="shared" si="195"/>
        <v>140000</v>
      </c>
      <c r="AM1268" s="83">
        <f t="shared" si="196"/>
        <v>990000</v>
      </c>
    </row>
    <row r="1269" spans="1:39">
      <c r="A1269" t="str">
        <f t="shared" si="190"/>
        <v>3438Helse/pleie/omsorg</v>
      </c>
      <c r="B1269" s="6" t="str">
        <f>Data!A1269</f>
        <v>3438</v>
      </c>
      <c r="C1269" s="7" t="str">
        <f>Data!B1269</f>
        <v>Sør-Fron kommune</v>
      </c>
      <c r="D1269" s="7" t="str">
        <f>Data!C1269</f>
        <v>Helse/pleie/omsorg</v>
      </c>
      <c r="E1269" s="1">
        <f>Data!D1269</f>
        <v>99.661299999999997</v>
      </c>
      <c r="F1269" s="1">
        <f>Data!E1269+Data!F1269</f>
        <v>45759.426920646889</v>
      </c>
      <c r="G1269" s="1">
        <f>Data!G1269</f>
        <v>700.75124446500308</v>
      </c>
      <c r="H1269" s="1">
        <f t="shared" si="191"/>
        <v>49750297.899999984</v>
      </c>
      <c r="I1269" s="1">
        <f t="shared" si="192"/>
        <v>761866.69090909092</v>
      </c>
      <c r="J1269" s="1">
        <f t="shared" si="193"/>
        <v>6061459.7509090882</v>
      </c>
      <c r="K1269" s="1">
        <f>'Innlegging av opplysninger'!$B$4*H1269</f>
        <v>6467538.7269999981</v>
      </c>
      <c r="L1269" s="1"/>
      <c r="M1269" s="1">
        <f>'Innlegging av opplysninger'!$B$5*H1269</f>
        <v>6517289.0248999977</v>
      </c>
      <c r="N1269" s="1">
        <f>'Innlegging av opplysninger'!$B$5*I1269</f>
        <v>99804.536509090918</v>
      </c>
      <c r="O1269" s="1">
        <f>'Innlegging av opplysninger'!$B$5*J1269</f>
        <v>794051.22736909054</v>
      </c>
      <c r="P1269" s="1">
        <f>'Innlegging av opplysninger'!$B$5*K1269</f>
        <v>847247.5732369998</v>
      </c>
      <c r="Q1269" s="1"/>
      <c r="R1269" s="1">
        <f>'Innlegging av opplysninger'!$C$11*SUM(H1269:Q1269)</f>
        <v>2709383.1063716668</v>
      </c>
      <c r="S1269" s="1">
        <f>'Innlegging av opplysninger'!$C$13*(((H1269+J1269+M1269+O1269)*Data!H1269)+(J1269+O1269)*(1-Data!H1269)*1.8/12+I1269+N1269+K1269+L1269+P1269+Q1269)</f>
        <v>497781.8537350187</v>
      </c>
      <c r="T1269" s="1">
        <f>'Innlegging av opplysninger'!$C$13*((H1269+J1269+M1269+O1269)*(1-Data!H1269)-(J1269+O1269)*(1-Data!H1269)*1.8/12)</f>
        <v>3209795.0286683151</v>
      </c>
      <c r="U1269" s="1">
        <f>Data!I1269</f>
        <v>12.081000000000001</v>
      </c>
      <c r="V1269" s="1">
        <f>Data!J1269+Data!K1269</f>
        <v>47829.766851529952</v>
      </c>
      <c r="W1269" s="1">
        <f>Data!L1269</f>
        <v>956.69894876251954</v>
      </c>
      <c r="X1269" s="1">
        <f t="shared" si="197"/>
        <v>6303615.4181818189</v>
      </c>
      <c r="Y1269" s="100">
        <f t="shared" si="198"/>
        <v>126085.96363636364</v>
      </c>
      <c r="Z1269" s="100">
        <f t="shared" si="199"/>
        <v>919447.29760000005</v>
      </c>
      <c r="AA1269" s="100">
        <f>'Innlegging av opplysninger'!$B$4*X1269</f>
        <v>819470.00436363649</v>
      </c>
      <c r="AB1269" s="1"/>
      <c r="AC1269" s="1">
        <f>'Innlegging av opplysninger'!$B$5*X1269</f>
        <v>825773.61978181836</v>
      </c>
      <c r="AD1269" s="1">
        <f>'Innlegging av opplysninger'!$B$5*Y1269</f>
        <v>16517.261236363636</v>
      </c>
      <c r="AE1269" s="1">
        <f>'Innlegging av opplysninger'!$B$5*Z1269</f>
        <v>120447.59598560001</v>
      </c>
      <c r="AF1269" s="1">
        <f>'Innlegging av opplysninger'!$B$5*AA1269</f>
        <v>107350.57057163639</v>
      </c>
      <c r="AG1269" s="1"/>
      <c r="AH1269" s="1">
        <f>'Innlegging av opplysninger'!$C$11*SUM(X1269:AG1269)</f>
        <v>351070.8937915751</v>
      </c>
      <c r="AI1269" s="1">
        <f>'Innlegging av opplysninger'!$C$13*(((X1269+Z1269+AC1269+AE1269)*Data!M1269)+(Z1269+AE1269)*(1-Data!M1269)*1.8/12+Y1269+AD1269+AA1269+AB1269+AF1269+AG1269)</f>
        <v>72202.788604543122</v>
      </c>
      <c r="AJ1269" s="1">
        <f>'Innlegging av opplysninger'!$C$13*((X1269+Z1269+AC1269+AE1269)*(1-Data!M1269)-(Z1269+AE1269)*(1-Data!M1269)*1.8/12)</f>
        <v>408210.01342603314</v>
      </c>
      <c r="AK1269" s="83">
        <f t="shared" si="194"/>
        <v>3060000</v>
      </c>
      <c r="AL1269" s="83">
        <f t="shared" si="195"/>
        <v>570000</v>
      </c>
      <c r="AM1269" s="83">
        <f t="shared" si="196"/>
        <v>3618000</v>
      </c>
    </row>
    <row r="1270" spans="1:39">
      <c r="A1270" t="str">
        <f t="shared" si="190"/>
        <v>3438Samferdsel og teknikk</v>
      </c>
      <c r="B1270" s="6" t="str">
        <f>Data!A1270</f>
        <v>3438</v>
      </c>
      <c r="C1270" s="7" t="str">
        <f>Data!B1270</f>
        <v>Sør-Fron kommune</v>
      </c>
      <c r="D1270" s="7" t="str">
        <f>Data!C1270</f>
        <v>Samferdsel og teknikk</v>
      </c>
      <c r="E1270" s="1">
        <f>Data!D1270</f>
        <v>31.1387</v>
      </c>
      <c r="F1270" s="1">
        <f>Data!E1270+Data!F1270</f>
        <v>43994.195165501449</v>
      </c>
      <c r="G1270" s="1">
        <f>Data!G1270</f>
        <v>0</v>
      </c>
      <c r="H1270" s="1">
        <f t="shared" si="191"/>
        <v>14944604.127272727</v>
      </c>
      <c r="I1270" s="1">
        <f t="shared" si="192"/>
        <v>0</v>
      </c>
      <c r="J1270" s="1">
        <f t="shared" si="193"/>
        <v>1793352.4952727272</v>
      </c>
      <c r="K1270" s="1">
        <f>'Innlegging av opplysninger'!$B$4*H1270</f>
        <v>1942798.5365454545</v>
      </c>
      <c r="L1270" s="1"/>
      <c r="M1270" s="1">
        <f>'Innlegging av opplysninger'!$B$5*H1270</f>
        <v>1957743.1406727273</v>
      </c>
      <c r="N1270" s="1">
        <f>'Innlegging av opplysninger'!$B$5*I1270</f>
        <v>0</v>
      </c>
      <c r="O1270" s="1">
        <f>'Innlegging av opplysninger'!$B$5*J1270</f>
        <v>234929.17688072729</v>
      </c>
      <c r="P1270" s="1">
        <f>'Innlegging av opplysninger'!$B$5*K1270</f>
        <v>254506.60828745455</v>
      </c>
      <c r="Q1270" s="1"/>
      <c r="R1270" s="1">
        <f>'Innlegging av opplysninger'!$C$11*SUM(H1270:Q1270)</f>
        <v>802861.49522740918</v>
      </c>
      <c r="S1270" s="1">
        <f>'Innlegging av opplysninger'!$C$13*(((H1270+J1270+M1270+O1270)*Data!H1270)+(J1270+O1270)*(1-Data!H1270)*1.8/12+I1270+N1270+K1270+L1270+P1270+Q1270)</f>
        <v>150630.85740482094</v>
      </c>
      <c r="T1270" s="1">
        <f>'Innlegging av opplysninger'!$C$13*((H1270+J1270+M1270+O1270)*(1-Data!H1270)-(J1270+O1270)*(1-Data!H1270)*1.8/12)</f>
        <v>948021.7150116337</v>
      </c>
      <c r="U1270" s="1">
        <f>Data!I1270</f>
        <v>2.15</v>
      </c>
      <c r="V1270" s="1">
        <f>Data!J1270+Data!K1270</f>
        <v>52633.108527131786</v>
      </c>
      <c r="W1270" s="1">
        <f>Data!L1270</f>
        <v>0</v>
      </c>
      <c r="X1270" s="1">
        <f t="shared" si="197"/>
        <v>1234485.6363636362</v>
      </c>
      <c r="Y1270" s="100">
        <f t="shared" si="198"/>
        <v>0</v>
      </c>
      <c r="Z1270" s="100">
        <f t="shared" si="199"/>
        <v>176531.44599999997</v>
      </c>
      <c r="AA1270" s="100">
        <f>'Innlegging av opplysninger'!$B$4*X1270</f>
        <v>160483.13272727272</v>
      </c>
      <c r="AB1270" s="1"/>
      <c r="AC1270" s="1">
        <f>'Innlegging av opplysninger'!$B$5*X1270</f>
        <v>161717.61836363634</v>
      </c>
      <c r="AD1270" s="1">
        <f>'Innlegging av opplysninger'!$B$5*Y1270</f>
        <v>0</v>
      </c>
      <c r="AE1270" s="1">
        <f>'Innlegging av opplysninger'!$B$5*Z1270</f>
        <v>23125.619425999997</v>
      </c>
      <c r="AF1270" s="1">
        <f>'Innlegging av opplysninger'!$B$5*AA1270</f>
        <v>21023.290387272726</v>
      </c>
      <c r="AG1270" s="1"/>
      <c r="AH1270" s="1">
        <f>'Innlegging av opplysninger'!$C$11*SUM(X1270:AG1270)</f>
        <v>67539.936244177094</v>
      </c>
      <c r="AI1270" s="1">
        <f>'Innlegging av opplysninger'!$C$13*(((X1270+Z1270+AC1270+AE1270)*Data!M1270)+(Z1270+AE1270)*(1-Data!M1270)*1.8/12+Y1270+AD1270+AA1270+AB1270+AF1270+AG1270)</f>
        <v>10995.659112279163</v>
      </c>
      <c r="AJ1270" s="1">
        <f>'Innlegging av opplysninger'!$C$13*((X1270+Z1270+AC1270+AE1270)*(1-Data!M1270)-(Z1270+AE1270)*(1-Data!M1270)*1.8/12)</f>
        <v>81427.411537647364</v>
      </c>
      <c r="AK1270" s="83">
        <f t="shared" si="194"/>
        <v>870000</v>
      </c>
      <c r="AL1270" s="83">
        <f t="shared" si="195"/>
        <v>162000</v>
      </c>
      <c r="AM1270" s="83">
        <f t="shared" si="196"/>
        <v>1029000</v>
      </c>
    </row>
    <row r="1271" spans="1:39">
      <c r="A1271" t="str">
        <f t="shared" si="190"/>
        <v>3438Annet</v>
      </c>
      <c r="B1271" s="6" t="str">
        <f>Data!A1271</f>
        <v>3438</v>
      </c>
      <c r="C1271" s="7" t="str">
        <f>Data!B1271</f>
        <v>Sør-Fron kommune</v>
      </c>
      <c r="D1271" s="7" t="str">
        <f>Data!C1271</f>
        <v>Annet</v>
      </c>
      <c r="E1271" s="1">
        <f>Data!D1271</f>
        <v>26.226399999999998</v>
      </c>
      <c r="F1271" s="1">
        <f>Data!E1271+Data!F1271</f>
        <v>47603.571020040872</v>
      </c>
      <c r="G1271" s="1">
        <f>Data!G1271</f>
        <v>342.21547753408782</v>
      </c>
      <c r="H1271" s="1">
        <f t="shared" si="191"/>
        <v>13619675.945454542</v>
      </c>
      <c r="I1271" s="1">
        <f t="shared" si="192"/>
        <v>97909.963636363638</v>
      </c>
      <c r="J1271" s="1">
        <f t="shared" si="193"/>
        <v>1646110.3090909084</v>
      </c>
      <c r="K1271" s="1">
        <f>'Innlegging av opplysninger'!$B$4*H1271</f>
        <v>1770557.8729090905</v>
      </c>
      <c r="L1271" s="1"/>
      <c r="M1271" s="1">
        <f>'Innlegging av opplysninger'!$B$5*H1271</f>
        <v>1784177.548854545</v>
      </c>
      <c r="N1271" s="1">
        <f>'Innlegging av opplysninger'!$B$5*I1271</f>
        <v>12826.205236363638</v>
      </c>
      <c r="O1271" s="1">
        <f>'Innlegging av opplysninger'!$B$5*J1271</f>
        <v>215640.45049090902</v>
      </c>
      <c r="P1271" s="1">
        <f>'Innlegging av opplysninger'!$B$5*K1271</f>
        <v>231943.08135109086</v>
      </c>
      <c r="Q1271" s="1"/>
      <c r="R1271" s="1">
        <f>'Innlegging av opplysninger'!$C$11*SUM(H1271:Q1271)</f>
        <v>736395.97232690488</v>
      </c>
      <c r="S1271" s="1">
        <f>'Innlegging av opplysninger'!$C$13*(((H1271+J1271+M1271+O1271)*Data!H1271)+(J1271+O1271)*(1-Data!H1271)*1.8/12+I1271+N1271+K1271+L1271+P1271+Q1271)</f>
        <v>148078.08116227464</v>
      </c>
      <c r="T1271" s="1">
        <f>'Innlegging av opplysninger'!$C$13*((H1271+J1271+M1271+O1271)*(1-Data!H1271)-(J1271+O1271)*(1-Data!H1271)*1.8/12)</f>
        <v>859621.67044296372</v>
      </c>
      <c r="U1271" s="1">
        <f>Data!I1271</f>
        <v>7.55</v>
      </c>
      <c r="V1271" s="1">
        <f>Data!J1271+Data!K1271</f>
        <v>51059.190949227377</v>
      </c>
      <c r="W1271" s="1">
        <f>Data!L1271</f>
        <v>0</v>
      </c>
      <c r="X1271" s="1">
        <f t="shared" si="197"/>
        <v>4205420.6363636367</v>
      </c>
      <c r="Y1271" s="100">
        <f t="shared" si="198"/>
        <v>0</v>
      </c>
      <c r="Z1271" s="100">
        <f t="shared" si="199"/>
        <v>601375.15099999995</v>
      </c>
      <c r="AA1271" s="100">
        <f>'Innlegging av opplysninger'!$B$4*X1271</f>
        <v>546704.68272727274</v>
      </c>
      <c r="AB1271" s="1"/>
      <c r="AC1271" s="1">
        <f>'Innlegging av opplysninger'!$B$5*X1271</f>
        <v>550910.10336363642</v>
      </c>
      <c r="AD1271" s="1">
        <f>'Innlegging av opplysninger'!$B$5*Y1271</f>
        <v>0</v>
      </c>
      <c r="AE1271" s="1">
        <f>'Innlegging av opplysninger'!$B$5*Z1271</f>
        <v>78780.144780999995</v>
      </c>
      <c r="AF1271" s="1">
        <f>'Innlegging av opplysninger'!$B$5*AA1271</f>
        <v>71618.313437272736</v>
      </c>
      <c r="AG1271" s="1"/>
      <c r="AH1271" s="1">
        <f>'Innlegging av opplysninger'!$C$11*SUM(X1271:AG1271)</f>
        <v>230082.74320356711</v>
      </c>
      <c r="AI1271" s="1">
        <f>'Innlegging av opplysninger'!$C$13*(((X1271+Z1271+AC1271+AE1271)*Data!M1271)+(Z1271+AE1271)*(1-Data!M1271)*1.8/12+Y1271+AD1271+AA1271+AB1271+AF1271+AG1271)</f>
        <v>50015.34601239398</v>
      </c>
      <c r="AJ1271" s="1">
        <f>'Innlegging av opplysninger'!$C$13*((X1271+Z1271+AC1271+AE1271)*(1-Data!M1271)-(Z1271+AE1271)*(1-Data!M1271)*1.8/12)</f>
        <v>264834.72363459249</v>
      </c>
      <c r="AK1271" s="83">
        <f t="shared" si="194"/>
        <v>966000</v>
      </c>
      <c r="AL1271" s="83">
        <f t="shared" si="195"/>
        <v>198000</v>
      </c>
      <c r="AM1271" s="83">
        <f t="shared" si="196"/>
        <v>1124000</v>
      </c>
    </row>
    <row r="1272" spans="1:39">
      <c r="A1272" t="str">
        <f t="shared" si="190"/>
        <v>3439Alle</v>
      </c>
      <c r="B1272" s="6" t="str">
        <f>Data!A1272</f>
        <v>3439</v>
      </c>
      <c r="C1272" s="7" t="str">
        <f>Data!B1272</f>
        <v>Ringebu kommune</v>
      </c>
      <c r="D1272" s="7" t="str">
        <f>Data!C1272</f>
        <v>Alle</v>
      </c>
      <c r="E1272" s="1">
        <f>Data!D1272</f>
        <v>325.96688818097886</v>
      </c>
      <c r="F1272" s="1">
        <f>Data!E1272+Data!F1272</f>
        <v>47449.093939093756</v>
      </c>
      <c r="G1272" s="1">
        <f>Data!G1272</f>
        <v>493.49871361991586</v>
      </c>
      <c r="H1272" s="1">
        <f t="shared" si="191"/>
        <v>168729092.70909092</v>
      </c>
      <c r="I1272" s="1">
        <f t="shared" si="192"/>
        <v>1754882.6181818184</v>
      </c>
      <c r="J1272" s="1">
        <f t="shared" si="193"/>
        <v>20458077.039272729</v>
      </c>
      <c r="K1272" s="1">
        <f>'Innlegging av opplysninger'!$B$4*H1272</f>
        <v>21934782.052181821</v>
      </c>
      <c r="L1272" s="1"/>
      <c r="M1272" s="1">
        <f>'Innlegging av opplysninger'!$B$5*H1272</f>
        <v>22103511.144890912</v>
      </c>
      <c r="N1272" s="1">
        <f>'Innlegging av opplysninger'!$B$5*I1272</f>
        <v>229889.62298181822</v>
      </c>
      <c r="O1272" s="1">
        <f>'Innlegging av opplysninger'!$B$5*J1272</f>
        <v>2680008.0921447277</v>
      </c>
      <c r="P1272" s="1">
        <f>'Innlegging av opplysninger'!$B$5*K1272</f>
        <v>2873456.4488358186</v>
      </c>
      <c r="Q1272" s="1"/>
      <c r="R1272" s="1">
        <f>'Innlegging av opplysninger'!$C$11*SUM(H1272:Q1272)</f>
        <v>9149020.5896480605</v>
      </c>
      <c r="S1272" s="1">
        <f>'Innlegging av opplysninger'!$C$13*(((H1272+J1272+M1272+O1272)*Data!H1272)+(J1272+O1272)*(1-Data!H1272)*1.8/12+I1272+N1272+K1272+L1272+P1272+Q1272)</f>
        <v>1919309.2820413297</v>
      </c>
      <c r="T1272" s="1">
        <f>'Innlegging av opplysninger'!$C$13*((H1272+J1272+M1272+O1272)*(1-Data!H1272)-(J1272+O1272)*(1-Data!H1272)*1.8/12)</f>
        <v>10600403.103792859</v>
      </c>
      <c r="U1272" s="1">
        <f>Data!I1272</f>
        <v>40.539199999999987</v>
      </c>
      <c r="V1272" s="1">
        <f>Data!J1272+Data!K1272</f>
        <v>51183.398907723909</v>
      </c>
      <c r="W1272" s="1">
        <f>Data!L1272</f>
        <v>664.82540356001118</v>
      </c>
      <c r="X1272" s="1">
        <f t="shared" si="197"/>
        <v>22635644.127272729</v>
      </c>
      <c r="Y1272" s="100">
        <f t="shared" si="198"/>
        <v>294016.25454545452</v>
      </c>
      <c r="Z1272" s="100">
        <f t="shared" si="199"/>
        <v>3278941.4345999998</v>
      </c>
      <c r="AA1272" s="100">
        <f>'Innlegging av opplysninger'!$B$4*X1272</f>
        <v>2942633.7365454547</v>
      </c>
      <c r="AB1272" s="1"/>
      <c r="AC1272" s="1">
        <f>'Innlegging av opplysninger'!$B$5*X1272</f>
        <v>2965269.3806727277</v>
      </c>
      <c r="AD1272" s="1">
        <f>'Innlegging av opplysninger'!$B$5*Y1272</f>
        <v>38516.129345454545</v>
      </c>
      <c r="AE1272" s="1">
        <f>'Innlegging av opplysninger'!$B$5*Z1272</f>
        <v>429541.32793259999</v>
      </c>
      <c r="AF1272" s="1">
        <f>'Innlegging av opplysninger'!$B$5*AA1272</f>
        <v>385485.01948745456</v>
      </c>
      <c r="AG1272" s="1"/>
      <c r="AH1272" s="1">
        <f>'Innlegging av opplysninger'!$C$11*SUM(X1272:AG1272)</f>
        <v>1252861.8015952711</v>
      </c>
      <c r="AI1272" s="1">
        <f>'Innlegging av opplysninger'!$C$13*(((X1272+Z1272+AC1272+AE1272)*Data!M1272)+(Z1272+AE1272)*(1-Data!M1272)*1.8/12+Y1272+AD1272+AA1272+AB1272+AF1272+AG1272)</f>
        <v>316993.37725721009</v>
      </c>
      <c r="AJ1272" s="1">
        <f>'Innlegging av opplysninger'!$C$13*((X1272+Z1272+AC1272+AE1272)*(1-Data!M1272)-(Z1272+AE1272)*(1-Data!M1272)*1.8/12)</f>
        <v>1397449.0880836875</v>
      </c>
      <c r="AK1272" s="83">
        <f t="shared" si="194"/>
        <v>10402000</v>
      </c>
      <c r="AL1272" s="83">
        <f t="shared" si="195"/>
        <v>2236000</v>
      </c>
      <c r="AM1272" s="83">
        <f t="shared" si="196"/>
        <v>11998000</v>
      </c>
    </row>
    <row r="1273" spans="1:39">
      <c r="A1273" t="str">
        <f t="shared" si="190"/>
        <v>3439Administrasjon</v>
      </c>
      <c r="B1273" s="6" t="str">
        <f>Data!A1273</f>
        <v>3439</v>
      </c>
      <c r="C1273" s="7" t="str">
        <f>Data!B1273</f>
        <v>Ringebu kommune</v>
      </c>
      <c r="D1273" s="7" t="str">
        <f>Data!C1273</f>
        <v>Administrasjon</v>
      </c>
      <c r="E1273" s="1">
        <f>Data!D1273</f>
        <v>61.064600000000013</v>
      </c>
      <c r="F1273" s="1">
        <f>Data!E1273+Data!F1273</f>
        <v>49278.112687219742</v>
      </c>
      <c r="G1273" s="1">
        <f>Data!G1273</f>
        <v>33.61800453945493</v>
      </c>
      <c r="H1273" s="1">
        <f t="shared" si="191"/>
        <v>32827071.709090896</v>
      </c>
      <c r="I1273" s="1">
        <f t="shared" si="192"/>
        <v>22394.94545454545</v>
      </c>
      <c r="J1273" s="1">
        <f t="shared" si="193"/>
        <v>3941935.998545453</v>
      </c>
      <c r="K1273" s="1">
        <f>'Innlegging av opplysninger'!$B$4*H1273</f>
        <v>4267519.3221818162</v>
      </c>
      <c r="L1273" s="1"/>
      <c r="M1273" s="1">
        <f>'Innlegging av opplysninger'!$B$5*H1273</f>
        <v>4300346.393890908</v>
      </c>
      <c r="N1273" s="1">
        <f>'Innlegging av opplysninger'!$B$5*I1273</f>
        <v>2933.737854545454</v>
      </c>
      <c r="O1273" s="1">
        <f>'Innlegging av opplysninger'!$B$5*J1273</f>
        <v>516393.61580945435</v>
      </c>
      <c r="P1273" s="1">
        <f>'Innlegging av opplysninger'!$B$5*K1273</f>
        <v>559045.03120581794</v>
      </c>
      <c r="Q1273" s="1"/>
      <c r="R1273" s="1">
        <f>'Innlegging av opplysninger'!$C$11*SUM(H1273:Q1273)</f>
        <v>1764630.3486532706</v>
      </c>
      <c r="S1273" s="1">
        <f>'Innlegging av opplysninger'!$C$13*(((H1273+J1273+M1273+O1273)*Data!H1273)+(J1273+O1273)*(1-Data!H1273)*1.8/12+I1273+N1273+K1273+L1273+P1273+Q1273)</f>
        <v>415706.38839648152</v>
      </c>
      <c r="T1273" s="1">
        <f>'Innlegging av opplysninger'!$C$13*((H1273+J1273+M1273+O1273)*(1-Data!H1273)-(J1273+O1273)*(1-Data!H1273)*1.8/12)</f>
        <v>1999050.9308132569</v>
      </c>
      <c r="U1273" s="1">
        <f>Data!I1273</f>
        <v>7.5065999999999997</v>
      </c>
      <c r="V1273" s="1">
        <f>Data!J1273+Data!K1273</f>
        <v>49131.488512331372</v>
      </c>
      <c r="W1273" s="1">
        <f>Data!L1273</f>
        <v>107.52271334558922</v>
      </c>
      <c r="X1273" s="1">
        <f t="shared" si="197"/>
        <v>4023386.5272727273</v>
      </c>
      <c r="Y1273" s="100">
        <f t="shared" si="198"/>
        <v>8805.0545454545463</v>
      </c>
      <c r="Z1273" s="100">
        <f t="shared" si="199"/>
        <v>576603.39619999996</v>
      </c>
      <c r="AA1273" s="100">
        <f>'Innlegging av opplysninger'!$B$4*X1273</f>
        <v>523040.24854545458</v>
      </c>
      <c r="AB1273" s="1"/>
      <c r="AC1273" s="1">
        <f>'Innlegging av opplysninger'!$B$5*X1273</f>
        <v>527063.63507272734</v>
      </c>
      <c r="AD1273" s="1">
        <f>'Innlegging av opplysninger'!$B$5*Y1273</f>
        <v>1153.4621454545456</v>
      </c>
      <c r="AE1273" s="1">
        <f>'Innlegging av opplysninger'!$B$5*Z1273</f>
        <v>75535.044902199996</v>
      </c>
      <c r="AF1273" s="1">
        <f>'Innlegging av opplysninger'!$B$5*AA1273</f>
        <v>68518.272559454548</v>
      </c>
      <c r="AG1273" s="1"/>
      <c r="AH1273" s="1">
        <f>'Innlegging av opplysninger'!$C$11*SUM(X1273:AG1273)</f>
        <v>220556.01436725201</v>
      </c>
      <c r="AI1273" s="1">
        <f>'Innlegging av opplysninger'!$C$13*(((X1273+Z1273+AC1273+AE1273)*Data!M1273)+(Z1273+AE1273)*(1-Data!M1273)*1.8/12+Y1273+AD1273+AA1273+AB1273+AF1273+AG1273)</f>
        <v>59699.443675412469</v>
      </c>
      <c r="AJ1273" s="1">
        <f>'Innlegging av opplysninger'!$C$13*((X1273+Z1273+AC1273+AE1273)*(1-Data!M1273)-(Z1273+AE1273)*(1-Data!M1273)*1.8/12)</f>
        <v>242114.04966924817</v>
      </c>
      <c r="AK1273" s="83">
        <f t="shared" si="194"/>
        <v>1985000</v>
      </c>
      <c r="AL1273" s="83">
        <f t="shared" si="195"/>
        <v>475000</v>
      </c>
      <c r="AM1273" s="83">
        <f t="shared" si="196"/>
        <v>2241000</v>
      </c>
    </row>
    <row r="1274" spans="1:39">
      <c r="A1274" t="str">
        <f t="shared" si="190"/>
        <v>3439Undervisning</v>
      </c>
      <c r="B1274" s="6" t="str">
        <f>Data!A1274</f>
        <v>3439</v>
      </c>
      <c r="C1274" s="7" t="str">
        <f>Data!B1274</f>
        <v>Ringebu kommune</v>
      </c>
      <c r="D1274" s="7" t="str">
        <f>Data!C1274</f>
        <v>Undervisning</v>
      </c>
      <c r="E1274" s="1">
        <f>Data!D1274</f>
        <v>61.438500000000019</v>
      </c>
      <c r="F1274" s="1">
        <f>Data!E1274+Data!F1274</f>
        <v>48254.437120046867</v>
      </c>
      <c r="G1274" s="1">
        <f>Data!G1274</f>
        <v>9.5949608144730067</v>
      </c>
      <c r="H1274" s="1">
        <f t="shared" si="191"/>
        <v>32341966.199999999</v>
      </c>
      <c r="I1274" s="1">
        <f t="shared" si="192"/>
        <v>6430.9090909090901</v>
      </c>
      <c r="J1274" s="1">
        <f t="shared" si="193"/>
        <v>3881807.6530909091</v>
      </c>
      <c r="K1274" s="1">
        <f>'Innlegging av opplysninger'!$B$4*H1274</f>
        <v>4204455.6059999997</v>
      </c>
      <c r="L1274" s="1"/>
      <c r="M1274" s="1">
        <f>'Innlegging av opplysninger'!$B$5*H1274</f>
        <v>4236797.5722000003</v>
      </c>
      <c r="N1274" s="1">
        <f>'Innlegging av opplysninger'!$B$5*I1274</f>
        <v>842.44909090909084</v>
      </c>
      <c r="O1274" s="1">
        <f>'Innlegging av opplysninger'!$B$5*J1274</f>
        <v>508516.80255490914</v>
      </c>
      <c r="P1274" s="1">
        <f>'Innlegging av opplysninger'!$B$5*K1274</f>
        <v>550783.68438600004</v>
      </c>
      <c r="Q1274" s="1"/>
      <c r="R1274" s="1">
        <f>'Innlegging av opplysninger'!$C$11*SUM(H1274:Q1274)</f>
        <v>1737800.8333037179</v>
      </c>
      <c r="S1274" s="1">
        <f>'Innlegging av opplysninger'!$C$13*(((H1274+J1274+M1274+O1274)*Data!H1274)+(J1274+O1274)*(1-Data!H1274)*1.8/12+I1274+N1274+K1274+L1274+P1274+Q1274)</f>
        <v>300391.00615736784</v>
      </c>
      <c r="T1274" s="1">
        <f>'Innlegging av opplysninger'!$C$13*((H1274+J1274+M1274+O1274)*(1-Data!H1274)-(J1274+O1274)*(1-Data!H1274)*1.8/12)</f>
        <v>2077652.2394161411</v>
      </c>
      <c r="U1274" s="1">
        <f>Data!I1274</f>
        <v>9.0782000000000007</v>
      </c>
      <c r="V1274" s="1">
        <f>Data!J1274+Data!K1274</f>
        <v>51845.695457249232</v>
      </c>
      <c r="W1274" s="1">
        <f>Data!L1274</f>
        <v>0</v>
      </c>
      <c r="X1274" s="1">
        <f t="shared" si="197"/>
        <v>5134533.7363636363</v>
      </c>
      <c r="Y1274" s="100">
        <f t="shared" si="198"/>
        <v>0</v>
      </c>
      <c r="Z1274" s="100">
        <f t="shared" si="199"/>
        <v>734238.32429999998</v>
      </c>
      <c r="AA1274" s="100">
        <f>'Innlegging av opplysninger'!$B$4*X1274</f>
        <v>667489.38572727272</v>
      </c>
      <c r="AB1274" s="1"/>
      <c r="AC1274" s="1">
        <f>'Innlegging av opplysninger'!$B$5*X1274</f>
        <v>672623.91946363635</v>
      </c>
      <c r="AD1274" s="1">
        <f>'Innlegging av opplysninger'!$B$5*Y1274</f>
        <v>0</v>
      </c>
      <c r="AE1274" s="1">
        <f>'Innlegging av opplysninger'!$B$5*Z1274</f>
        <v>96185.2204833</v>
      </c>
      <c r="AF1274" s="1">
        <f>'Innlegging av opplysninger'!$B$5*AA1274</f>
        <v>87441.109530272734</v>
      </c>
      <c r="AG1274" s="1"/>
      <c r="AH1274" s="1">
        <f>'Innlegging av opplysninger'!$C$11*SUM(X1274:AG1274)</f>
        <v>280915.44444298849</v>
      </c>
      <c r="AI1274" s="1">
        <f>'Innlegging av opplysninger'!$C$13*(((X1274+Z1274+AC1274+AE1274)*Data!M1274)+(Z1274+AE1274)*(1-Data!M1274)*1.8/12+Y1274+AD1274+AA1274+AB1274+AF1274+AG1274)</f>
        <v>54864.555102719547</v>
      </c>
      <c r="AJ1274" s="1">
        <f>'Innlegging av opplysninger'!$C$13*((X1274+Z1274+AC1274+AE1274)*(1-Data!M1274)-(Z1274+AE1274)*(1-Data!M1274)*1.8/12)</f>
        <v>329546.05308242259</v>
      </c>
      <c r="AK1274" s="83">
        <f t="shared" si="194"/>
        <v>2019000</v>
      </c>
      <c r="AL1274" s="83">
        <f t="shared" si="195"/>
        <v>355000</v>
      </c>
      <c r="AM1274" s="83">
        <f t="shared" si="196"/>
        <v>2407000</v>
      </c>
    </row>
    <row r="1275" spans="1:39">
      <c r="A1275" t="str">
        <f t="shared" si="190"/>
        <v>3439Barnehager</v>
      </c>
      <c r="B1275" s="6" t="str">
        <f>Data!A1275</f>
        <v>3439</v>
      </c>
      <c r="C1275" s="7" t="str">
        <f>Data!B1275</f>
        <v>Ringebu kommune</v>
      </c>
      <c r="D1275" s="7" t="str">
        <f>Data!C1275</f>
        <v>Barnehager</v>
      </c>
      <c r="E1275" s="1">
        <f>Data!D1275</f>
        <v>33.946200000000005</v>
      </c>
      <c r="F1275" s="1">
        <f>Data!E1275+Data!F1275</f>
        <v>39180.248427413564</v>
      </c>
      <c r="G1275" s="1">
        <f>Data!G1275</f>
        <v>0</v>
      </c>
      <c r="H1275" s="1">
        <f t="shared" si="191"/>
        <v>14509315.08181818</v>
      </c>
      <c r="I1275" s="1">
        <f t="shared" si="192"/>
        <v>0</v>
      </c>
      <c r="J1275" s="1">
        <f t="shared" si="193"/>
        <v>1741117.8098181814</v>
      </c>
      <c r="K1275" s="1">
        <f>'Innlegging av opplysninger'!$B$4*H1275</f>
        <v>1886210.9606363636</v>
      </c>
      <c r="L1275" s="1"/>
      <c r="M1275" s="1">
        <f>'Innlegging av opplysninger'!$B$5*H1275</f>
        <v>1900720.2757181816</v>
      </c>
      <c r="N1275" s="1">
        <f>'Innlegging av opplysninger'!$B$5*I1275</f>
        <v>0</v>
      </c>
      <c r="O1275" s="1">
        <f>'Innlegging av opplysninger'!$B$5*J1275</f>
        <v>228086.43308618179</v>
      </c>
      <c r="P1275" s="1">
        <f>'Innlegging av opplysninger'!$B$5*K1275</f>
        <v>247093.63584336365</v>
      </c>
      <c r="Q1275" s="1"/>
      <c r="R1275" s="1">
        <f>'Innlegging av opplysninger'!$C$11*SUM(H1275:Q1275)</f>
        <v>779476.67948297726</v>
      </c>
      <c r="S1275" s="1">
        <f>'Innlegging av opplysninger'!$C$13*(((H1275+J1275+M1275+O1275)*Data!H1275)+(J1275+O1275)*(1-Data!H1275)*1.8/12+I1275+N1275+K1275+L1275+P1275+Q1275)</f>
        <v>126291.63211159986</v>
      </c>
      <c r="T1275" s="1">
        <f>'Innlegging av opplysninger'!$C$13*((H1275+J1275+M1275+O1275)*(1-Data!H1275)-(J1275+O1275)*(1-Data!H1275)*1.8/12)</f>
        <v>940360.66612826369</v>
      </c>
      <c r="U1275" s="1">
        <f>Data!I1275</f>
        <v>0.8</v>
      </c>
      <c r="V1275" s="1">
        <f>Data!J1275+Data!K1275</f>
        <v>39000</v>
      </c>
      <c r="W1275" s="1">
        <f>Data!L1275</f>
        <v>0</v>
      </c>
      <c r="X1275" s="1">
        <f t="shared" si="197"/>
        <v>340363.63636363635</v>
      </c>
      <c r="Y1275" s="100">
        <f t="shared" si="198"/>
        <v>0</v>
      </c>
      <c r="Z1275" s="100">
        <f t="shared" si="199"/>
        <v>48671.999999999993</v>
      </c>
      <c r="AA1275" s="100">
        <f>'Innlegging av opplysninger'!$B$4*X1275</f>
        <v>44247.272727272728</v>
      </c>
      <c r="AB1275" s="1"/>
      <c r="AC1275" s="1">
        <f>'Innlegging av opplysninger'!$B$5*X1275</f>
        <v>44587.636363636368</v>
      </c>
      <c r="AD1275" s="1">
        <f>'Innlegging av opplysninger'!$B$5*Y1275</f>
        <v>0</v>
      </c>
      <c r="AE1275" s="1">
        <f>'Innlegging av opplysninger'!$B$5*Z1275</f>
        <v>6376.0319999999992</v>
      </c>
      <c r="AF1275" s="1">
        <f>'Innlegging av opplysninger'!$B$5*AA1275</f>
        <v>5796.3927272727278</v>
      </c>
      <c r="AG1275" s="1"/>
      <c r="AH1275" s="1">
        <f>'Innlegging av opplysninger'!$C$11*SUM(X1275:AG1275)</f>
        <v>18621.632866909087</v>
      </c>
      <c r="AI1275" s="1">
        <f>'Innlegging av opplysninger'!$C$13*(((X1275+Z1275+AC1275+AE1275)*Data!M1275)+(Z1275+AE1275)*(1-Data!M1275)*1.8/12+Y1275+AD1275+AA1275+AB1275+AF1275+AG1275)</f>
        <v>3031.6452532363637</v>
      </c>
      <c r="AJ1275" s="1">
        <f>'Innlegging av opplysninger'!$C$13*((X1275+Z1275+AC1275+AE1275)*(1-Data!M1275)-(Z1275+AE1275)*(1-Data!M1275)*1.8/12)</f>
        <v>22450.589196218181</v>
      </c>
      <c r="AK1275" s="83">
        <f t="shared" si="194"/>
        <v>798000</v>
      </c>
      <c r="AL1275" s="83">
        <f t="shared" si="195"/>
        <v>129000</v>
      </c>
      <c r="AM1275" s="83">
        <f t="shared" si="196"/>
        <v>963000</v>
      </c>
    </row>
    <row r="1276" spans="1:39">
      <c r="A1276" t="str">
        <f t="shared" si="190"/>
        <v>3439Helse/pleie/omsorg</v>
      </c>
      <c r="B1276" s="6" t="str">
        <f>Data!A1276</f>
        <v>3439</v>
      </c>
      <c r="C1276" s="7" t="str">
        <f>Data!B1276</f>
        <v>Ringebu kommune</v>
      </c>
      <c r="D1276" s="7" t="str">
        <f>Data!C1276</f>
        <v>Helse/pleie/omsorg</v>
      </c>
      <c r="E1276" s="1">
        <f>Data!D1276</f>
        <v>145.91688818097879</v>
      </c>
      <c r="F1276" s="1">
        <f>Data!E1276+Data!F1276</f>
        <v>46744.890801857247</v>
      </c>
      <c r="G1276" s="1">
        <f>Data!G1276</f>
        <v>998.33687392868524</v>
      </c>
      <c r="H1276" s="1">
        <f t="shared" si="191"/>
        <v>74409480.045454547</v>
      </c>
      <c r="I1276" s="1">
        <f t="shared" si="192"/>
        <v>1589173.1999999986</v>
      </c>
      <c r="J1276" s="1">
        <f t="shared" si="193"/>
        <v>9119838.3894545455</v>
      </c>
      <c r="K1276" s="1">
        <f>'Innlegging av opplysninger'!$B$4*H1276</f>
        <v>9673232.4059090912</v>
      </c>
      <c r="L1276" s="1"/>
      <c r="M1276" s="1">
        <f>'Innlegging av opplysninger'!$B$5*H1276</f>
        <v>9747641.8859545458</v>
      </c>
      <c r="N1276" s="1">
        <f>'Innlegging av opplysninger'!$B$5*I1276</f>
        <v>208181.68919999982</v>
      </c>
      <c r="O1276" s="1">
        <f>'Innlegging av opplysninger'!$B$5*J1276</f>
        <v>1194698.8290185456</v>
      </c>
      <c r="P1276" s="1">
        <f>'Innlegging av opplysninger'!$B$5*K1276</f>
        <v>1267193.445174091</v>
      </c>
      <c r="Q1276" s="1"/>
      <c r="R1276" s="1">
        <f>'Innlegging av opplysninger'!$C$11*SUM(H1276:Q1276)</f>
        <v>4073958.7158262841</v>
      </c>
      <c r="S1276" s="1">
        <f>'Innlegging av opplysninger'!$C$13*(((H1276+J1276+M1276+O1276)*Data!H1276)+(J1276+O1276)*(1-Data!H1276)*1.8/12+I1276+N1276+K1276+L1276+P1276+Q1276)</f>
        <v>912271.08008153096</v>
      </c>
      <c r="T1276" s="1">
        <f>'Innlegging av opplysninger'!$C$13*((H1276+J1276+M1276+O1276)*(1-Data!H1276)-(J1276+O1276)*(1-Data!H1276)*1.8/12)</f>
        <v>4662619.7942070682</v>
      </c>
      <c r="U1276" s="1">
        <f>Data!I1276</f>
        <v>21.519300000000001</v>
      </c>
      <c r="V1276" s="1">
        <f>Data!J1276+Data!K1276</f>
        <v>51849.022776453377</v>
      </c>
      <c r="W1276" s="1">
        <f>Data!L1276</f>
        <v>1214.9261360731991</v>
      </c>
      <c r="X1276" s="1">
        <f t="shared" si="197"/>
        <v>12171869.190909088</v>
      </c>
      <c r="Y1276" s="100">
        <f t="shared" si="198"/>
        <v>285211.19999999995</v>
      </c>
      <c r="Z1276" s="100">
        <f t="shared" si="199"/>
        <v>1781362.4958999993</v>
      </c>
      <c r="AA1276" s="100">
        <f>'Innlegging av opplysninger'!$B$4*X1276</f>
        <v>1582342.9948181815</v>
      </c>
      <c r="AB1276" s="1"/>
      <c r="AC1276" s="1">
        <f>'Innlegging av opplysninger'!$B$5*X1276</f>
        <v>1594514.8640090905</v>
      </c>
      <c r="AD1276" s="1">
        <f>'Innlegging av opplysninger'!$B$5*Y1276</f>
        <v>37362.667199999996</v>
      </c>
      <c r="AE1276" s="1">
        <f>'Innlegging av opplysninger'!$B$5*Z1276</f>
        <v>233358.48696289991</v>
      </c>
      <c r="AF1276" s="1">
        <f>'Innlegging av opplysninger'!$B$5*AA1276</f>
        <v>207286.93232118178</v>
      </c>
      <c r="AG1276" s="1"/>
      <c r="AH1276" s="1">
        <f>'Innlegging av opplysninger'!$C$11*SUM(X1276:AG1276)</f>
        <v>679945.73562057677</v>
      </c>
      <c r="AI1276" s="1">
        <f>'Innlegging av opplysninger'!$C$13*(((X1276+Z1276+AC1276+AE1276)*Data!M1276)+(Z1276+AE1276)*(1-Data!M1276)*1.8/12+Y1276+AD1276+AA1276+AB1276+AF1276+AG1276)</f>
        <v>185833.84502983521</v>
      </c>
      <c r="AJ1276" s="1">
        <f>'Innlegging av opplysninger'!$C$13*((X1276+Z1276+AC1276+AE1276)*(1-Data!M1276)-(Z1276+AE1276)*(1-Data!M1276)*1.8/12)</f>
        <v>744618.21424042759</v>
      </c>
      <c r="AK1276" s="83">
        <f t="shared" si="194"/>
        <v>4754000</v>
      </c>
      <c r="AL1276" s="83">
        <f t="shared" si="195"/>
        <v>1098000</v>
      </c>
      <c r="AM1276" s="83">
        <f t="shared" si="196"/>
        <v>5407000</v>
      </c>
    </row>
    <row r="1277" spans="1:39">
      <c r="A1277" t="str">
        <f t="shared" si="190"/>
        <v>3439Samferdsel og teknikk</v>
      </c>
      <c r="B1277" s="6" t="str">
        <f>Data!A1277</f>
        <v>3439</v>
      </c>
      <c r="C1277" s="7" t="str">
        <f>Data!B1277</f>
        <v>Ringebu kommune</v>
      </c>
      <c r="D1277" s="7" t="str">
        <f>Data!C1277</f>
        <v>Samferdsel og teknikk</v>
      </c>
      <c r="E1277" s="1">
        <f>Data!D1277</f>
        <v>18.90069999999999</v>
      </c>
      <c r="F1277" s="1">
        <f>Data!E1277+Data!F1277</f>
        <v>57897.730771876195</v>
      </c>
      <c r="G1277" s="1">
        <f>Data!G1277</f>
        <v>663.87276661710973</v>
      </c>
      <c r="H1277" s="1">
        <f t="shared" si="191"/>
        <v>11937901.527272725</v>
      </c>
      <c r="I1277" s="1">
        <f t="shared" si="192"/>
        <v>136883.56363636363</v>
      </c>
      <c r="J1277" s="1">
        <f t="shared" si="193"/>
        <v>1448974.2109090907</v>
      </c>
      <c r="K1277" s="1">
        <f>'Innlegging av opplysninger'!$B$4*H1277</f>
        <v>1551927.1985454543</v>
      </c>
      <c r="L1277" s="1"/>
      <c r="M1277" s="1">
        <f>'Innlegging av opplysninger'!$B$5*H1277</f>
        <v>1563865.1000727271</v>
      </c>
      <c r="N1277" s="1">
        <f>'Innlegging av opplysninger'!$B$5*I1277</f>
        <v>17931.746836363636</v>
      </c>
      <c r="O1277" s="1">
        <f>'Innlegging av opplysninger'!$B$5*J1277</f>
        <v>189815.62162909089</v>
      </c>
      <c r="P1277" s="1">
        <f>'Innlegging av opplysninger'!$B$5*K1277</f>
        <v>203302.46300945451</v>
      </c>
      <c r="Q1277" s="1"/>
      <c r="R1277" s="1">
        <f>'Innlegging av opplysninger'!$C$11*SUM(H1277:Q1277)</f>
        <v>647922.85441262834</v>
      </c>
      <c r="S1277" s="1">
        <f>'Innlegging av opplysninger'!$C$13*(((H1277+J1277+M1277+O1277)*Data!H1277)+(J1277+O1277)*(1-Data!H1277)*1.8/12+I1277+N1277+K1277+L1277+P1277+Q1277)</f>
        <v>133248.45581230312</v>
      </c>
      <c r="T1277" s="1">
        <f>'Innlegging av opplysninger'!$C$13*((H1277+J1277+M1277+O1277)*(1-Data!H1277)-(J1277+O1277)*(1-Data!H1277)*1.8/12)</f>
        <v>753382.8186470829</v>
      </c>
      <c r="U1277" s="1">
        <f>Data!I1277</f>
        <v>0.6351</v>
      </c>
      <c r="V1277" s="1">
        <f>Data!J1277+Data!K1277</f>
        <v>40681.800766283523</v>
      </c>
      <c r="W1277" s="1">
        <f>Data!L1277</f>
        <v>0</v>
      </c>
      <c r="X1277" s="1">
        <f t="shared" si="197"/>
        <v>281858.30909090908</v>
      </c>
      <c r="Y1277" s="100">
        <f t="shared" si="198"/>
        <v>0</v>
      </c>
      <c r="Z1277" s="100">
        <f t="shared" si="199"/>
        <v>40305.738199999993</v>
      </c>
      <c r="AA1277" s="100">
        <f>'Innlegging av opplysninger'!$B$4*X1277</f>
        <v>36641.580181818179</v>
      </c>
      <c r="AB1277" s="1"/>
      <c r="AC1277" s="1">
        <f>'Innlegging av opplysninger'!$B$5*X1277</f>
        <v>36923.438490909088</v>
      </c>
      <c r="AD1277" s="1">
        <f>'Innlegging av opplysninger'!$B$5*Y1277</f>
        <v>0</v>
      </c>
      <c r="AE1277" s="1">
        <f>'Innlegging av opplysninger'!$B$5*Z1277</f>
        <v>5280.0517041999992</v>
      </c>
      <c r="AF1277" s="1">
        <f>'Innlegging av opplysninger'!$B$5*AA1277</f>
        <v>4800.047003818182</v>
      </c>
      <c r="AG1277" s="1"/>
      <c r="AH1277" s="1">
        <f>'Innlegging av opplysninger'!$C$11*SUM(X1277:AG1277)</f>
        <v>15420.748257522873</v>
      </c>
      <c r="AI1277" s="1">
        <f>'Innlegging av opplysninger'!$C$13*(((X1277+Z1277+AC1277+AE1277)*Data!M1277)+(Z1277+AE1277)*(1-Data!M1277)*1.8/12+Y1277+AD1277+AA1277+AB1277+AF1277+AG1277)</f>
        <v>2510.5337749058504</v>
      </c>
      <c r="AJ1277" s="1">
        <f>'Innlegging av opplysninger'!$C$13*((X1277+Z1277+AC1277+AE1277)*(1-Data!M1277)-(Z1277+AE1277)*(1-Data!M1277)*1.8/12)</f>
        <v>18591.542788020182</v>
      </c>
      <c r="AK1277" s="83">
        <f t="shared" si="194"/>
        <v>663000</v>
      </c>
      <c r="AL1277" s="83">
        <f t="shared" si="195"/>
        <v>136000</v>
      </c>
      <c r="AM1277" s="83">
        <f t="shared" si="196"/>
        <v>772000</v>
      </c>
    </row>
    <row r="1278" spans="1:39">
      <c r="A1278" t="str">
        <f t="shared" si="190"/>
        <v>3439Annet</v>
      </c>
      <c r="B1278" s="6" t="str">
        <f>Data!A1278</f>
        <v>3439</v>
      </c>
      <c r="C1278" s="7" t="str">
        <f>Data!B1278</f>
        <v>Ringebu kommune</v>
      </c>
      <c r="D1278" s="7" t="str">
        <f>Data!C1278</f>
        <v>Annet</v>
      </c>
      <c r="E1278" s="1">
        <f>Data!D1278</f>
        <v>4.7</v>
      </c>
      <c r="F1278" s="1">
        <f>Data!E1278+Data!F1278</f>
        <v>0</v>
      </c>
      <c r="G1278" s="1">
        <f>Data!G1278</f>
        <v>0</v>
      </c>
      <c r="H1278" s="1">
        <f t="shared" si="191"/>
        <v>0</v>
      </c>
      <c r="I1278" s="1">
        <f t="shared" si="192"/>
        <v>0</v>
      </c>
      <c r="J1278" s="1">
        <f t="shared" si="193"/>
        <v>0</v>
      </c>
      <c r="K1278" s="1">
        <f>'Innlegging av opplysninger'!$B$4*H1278</f>
        <v>0</v>
      </c>
      <c r="L1278" s="1"/>
      <c r="M1278" s="1">
        <f>'Innlegging av opplysninger'!$B$5*H1278</f>
        <v>0</v>
      </c>
      <c r="N1278" s="1">
        <f>'Innlegging av opplysninger'!$B$5*I1278</f>
        <v>0</v>
      </c>
      <c r="O1278" s="1">
        <f>'Innlegging av opplysninger'!$B$5*J1278</f>
        <v>0</v>
      </c>
      <c r="P1278" s="1">
        <f>'Innlegging av opplysninger'!$B$5*K1278</f>
        <v>0</v>
      </c>
      <c r="Q1278" s="1"/>
      <c r="R1278" s="1">
        <f>'Innlegging av opplysninger'!$C$11*SUM(H1278:Q1278)</f>
        <v>0</v>
      </c>
      <c r="S1278" s="1">
        <f>'Innlegging av opplysninger'!$C$13*(((H1278+J1278+M1278+O1278)*Data!H1278)+(J1278+O1278)*(1-Data!H1278)*1.8/12+I1278+N1278+K1278+L1278+P1278+Q1278)</f>
        <v>0</v>
      </c>
      <c r="T1278" s="1">
        <f>'Innlegging av opplysninger'!$C$13*((H1278+J1278+M1278+O1278)*(1-Data!H1278)-(J1278+O1278)*(1-Data!H1278)*1.8/12)</f>
        <v>0</v>
      </c>
      <c r="U1278" s="1">
        <f>Data!I1278</f>
        <v>0</v>
      </c>
      <c r="V1278" s="1">
        <f>Data!J1278+Data!K1278</f>
        <v>0</v>
      </c>
      <c r="W1278" s="1">
        <f>Data!L1278</f>
        <v>0</v>
      </c>
      <c r="X1278" s="1">
        <f t="shared" si="197"/>
        <v>0</v>
      </c>
      <c r="Y1278" s="100">
        <f t="shared" si="198"/>
        <v>0</v>
      </c>
      <c r="Z1278" s="100">
        <f t="shared" si="199"/>
        <v>0</v>
      </c>
      <c r="AA1278" s="100">
        <f>'Innlegging av opplysninger'!$B$4*X1278</f>
        <v>0</v>
      </c>
      <c r="AB1278" s="1"/>
      <c r="AC1278" s="1">
        <f>'Innlegging av opplysninger'!$B$5*X1278</f>
        <v>0</v>
      </c>
      <c r="AD1278" s="1">
        <f>'Innlegging av opplysninger'!$B$5*Y1278</f>
        <v>0</v>
      </c>
      <c r="AE1278" s="1">
        <f>'Innlegging av opplysninger'!$B$5*Z1278</f>
        <v>0</v>
      </c>
      <c r="AF1278" s="1">
        <f>'Innlegging av opplysninger'!$B$5*AA1278</f>
        <v>0</v>
      </c>
      <c r="AG1278" s="1"/>
      <c r="AH1278" s="1">
        <f>'Innlegging av opplysninger'!$C$11*SUM(X1278:AG1278)</f>
        <v>0</v>
      </c>
      <c r="AI1278" s="1">
        <f>'Innlegging av opplysninger'!$C$13*(((X1278+Z1278+AC1278+AE1278)*Data!M1278)+(Z1278+AE1278)*(1-Data!M1278)*1.8/12+Y1278+AD1278+AA1278+AB1278+AF1278+AG1278)</f>
        <v>0</v>
      </c>
      <c r="AJ1278" s="1">
        <f>'Innlegging av opplysninger'!$C$13*((X1278+Z1278+AC1278+AE1278)*(1-Data!M1278)-(Z1278+AE1278)*(1-Data!M1278)*1.8/12)</f>
        <v>0</v>
      </c>
      <c r="AK1278" s="83">
        <f t="shared" si="194"/>
        <v>0</v>
      </c>
      <c r="AL1278" s="83">
        <f t="shared" si="195"/>
        <v>0</v>
      </c>
      <c r="AM1278" s="83">
        <f t="shared" si="196"/>
        <v>0</v>
      </c>
    </row>
    <row r="1279" spans="1:39">
      <c r="A1279" t="str">
        <f t="shared" si="190"/>
        <v>3440Alle</v>
      </c>
      <c r="B1279" s="6" t="str">
        <f>Data!A1279</f>
        <v>3440</v>
      </c>
      <c r="C1279" s="7" t="str">
        <f>Data!B1279</f>
        <v>Øyer kommune</v>
      </c>
      <c r="D1279" s="7" t="str">
        <f>Data!C1279</f>
        <v>Alle</v>
      </c>
      <c r="E1279" s="1">
        <f>Data!D1279</f>
        <v>343.97042237902929</v>
      </c>
      <c r="F1279" s="1">
        <f>Data!E1279+Data!F1279</f>
        <v>48952.099423379164</v>
      </c>
      <c r="G1279" s="1">
        <f>Data!G1279</f>
        <v>491.98552837639943</v>
      </c>
      <c r="H1279" s="1">
        <f t="shared" si="191"/>
        <v>183688083.43636325</v>
      </c>
      <c r="I1279" s="1">
        <f t="shared" si="192"/>
        <v>1846128.7636363634</v>
      </c>
      <c r="J1279" s="1">
        <f t="shared" si="193"/>
        <v>22264105.463999949</v>
      </c>
      <c r="K1279" s="1">
        <f>'Innlegging av opplysninger'!$B$4*H1279</f>
        <v>23879450.846727222</v>
      </c>
      <c r="L1279" s="1"/>
      <c r="M1279" s="1">
        <f>'Innlegging av opplysninger'!$B$5*H1279</f>
        <v>24063138.930163588</v>
      </c>
      <c r="N1279" s="1">
        <f>'Innlegging av opplysninger'!$B$5*I1279</f>
        <v>241842.86803636362</v>
      </c>
      <c r="O1279" s="1">
        <f>'Innlegging av opplysninger'!$B$5*J1279</f>
        <v>2916597.8157839933</v>
      </c>
      <c r="P1279" s="1">
        <f>'Innlegging av opplysninger'!$B$5*K1279</f>
        <v>3128208.0609212662</v>
      </c>
      <c r="Q1279" s="1"/>
      <c r="R1279" s="1">
        <f>'Innlegging av opplysninger'!$C$11*SUM(H1279:Q1279)</f>
        <v>9957047.1350540146</v>
      </c>
      <c r="S1279" s="1">
        <f>'Innlegging av opplysninger'!$C$13*(((H1279+J1279+M1279+O1279)*Data!H1279)+(J1279+O1279)*(1-Data!H1279)*1.8/12+I1279+N1279+K1279+L1279+P1279+Q1279)</f>
        <v>2067892.2200002882</v>
      </c>
      <c r="T1279" s="1">
        <f>'Innlegging av opplysninger'!$C$13*((H1279+J1279+M1279+O1279)*(1-Data!H1279)-(J1279+O1279)*(1-Data!H1279)*1.8/12)</f>
        <v>11557540.701652577</v>
      </c>
      <c r="U1279" s="1">
        <f>Data!I1279</f>
        <v>56.515399999999993</v>
      </c>
      <c r="V1279" s="1">
        <f>Data!J1279+Data!K1279</f>
        <v>47911.05902108099</v>
      </c>
      <c r="W1279" s="1">
        <f>Data!L1279</f>
        <v>256.81973409017729</v>
      </c>
      <c r="X1279" s="1">
        <f t="shared" si="197"/>
        <v>29538683.618181821</v>
      </c>
      <c r="Y1279" s="100">
        <f t="shared" si="198"/>
        <v>158337.49090909094</v>
      </c>
      <c r="Z1279" s="100">
        <f t="shared" si="199"/>
        <v>4246674.0186000001</v>
      </c>
      <c r="AA1279" s="100">
        <f>'Innlegging av opplysninger'!$B$4*X1279</f>
        <v>3840028.8703636369</v>
      </c>
      <c r="AB1279" s="1"/>
      <c r="AC1279" s="1">
        <f>'Innlegging av opplysninger'!$B$5*X1279</f>
        <v>3869567.5539818187</v>
      </c>
      <c r="AD1279" s="1">
        <f>'Innlegging av opplysninger'!$B$5*Y1279</f>
        <v>20742.211309090912</v>
      </c>
      <c r="AE1279" s="1">
        <f>'Innlegging av opplysninger'!$B$5*Z1279</f>
        <v>556314.29643660004</v>
      </c>
      <c r="AF1279" s="1">
        <f>'Innlegging av opplysninger'!$B$5*AA1279</f>
        <v>503043.78201763646</v>
      </c>
      <c r="AG1279" s="1"/>
      <c r="AH1279" s="1">
        <f>'Innlegging av opplysninger'!$C$11*SUM(X1279:AG1279)</f>
        <v>1623868.8899883882</v>
      </c>
      <c r="AI1279" s="1">
        <f>'Innlegging av opplysninger'!$C$13*(((X1279+Z1279+AC1279+AE1279)*Data!M1279)+(Z1279+AE1279)*(1-Data!M1279)*1.8/12+Y1279+AD1279+AA1279+AB1279+AF1279+AG1279)</f>
        <v>318750.11623284727</v>
      </c>
      <c r="AJ1279" s="1">
        <f>'Innlegging av opplysninger'!$C$13*((X1279+Z1279+AC1279+AE1279)*(1-Data!M1279)-(Z1279+AE1279)*(1-Data!M1279)*1.8/12)</f>
        <v>1903386.2595407364</v>
      </c>
      <c r="AK1279" s="83">
        <f t="shared" si="194"/>
        <v>11581000</v>
      </c>
      <c r="AL1279" s="83">
        <f t="shared" si="195"/>
        <v>2387000</v>
      </c>
      <c r="AM1279" s="83">
        <f t="shared" si="196"/>
        <v>13461000</v>
      </c>
    </row>
    <row r="1280" spans="1:39">
      <c r="A1280" t="str">
        <f t="shared" si="190"/>
        <v>3440Administrasjon</v>
      </c>
      <c r="B1280" s="6" t="str">
        <f>Data!A1280</f>
        <v>3440</v>
      </c>
      <c r="C1280" s="7" t="str">
        <f>Data!B1280</f>
        <v>Øyer kommune</v>
      </c>
      <c r="D1280" s="7" t="str">
        <f>Data!C1280</f>
        <v>Administrasjon</v>
      </c>
      <c r="E1280" s="1">
        <f>Data!D1280</f>
        <v>12.936</v>
      </c>
      <c r="F1280" s="1">
        <f>Data!E1280+Data!F1280</f>
        <v>62503.765976087408</v>
      </c>
      <c r="G1280" s="1">
        <f>Data!G1280</f>
        <v>0</v>
      </c>
      <c r="H1280" s="1">
        <f t="shared" si="191"/>
        <v>8820531.4545454551</v>
      </c>
      <c r="I1280" s="1">
        <f t="shared" si="192"/>
        <v>0</v>
      </c>
      <c r="J1280" s="1">
        <f t="shared" si="193"/>
        <v>1058463.7745454547</v>
      </c>
      <c r="K1280" s="1">
        <f>'Innlegging av opplysninger'!$B$4*H1280</f>
        <v>1146669.0890909091</v>
      </c>
      <c r="L1280" s="1"/>
      <c r="M1280" s="1">
        <f>'Innlegging av opplysninger'!$B$5*H1280</f>
        <v>1155489.6205454546</v>
      </c>
      <c r="N1280" s="1">
        <f>'Innlegging av opplysninger'!$B$5*I1280</f>
        <v>0</v>
      </c>
      <c r="O1280" s="1">
        <f>'Innlegging av opplysninger'!$B$5*J1280</f>
        <v>138658.75446545458</v>
      </c>
      <c r="P1280" s="1">
        <f>'Innlegging av opplysninger'!$B$5*K1280</f>
        <v>150213.65067090909</v>
      </c>
      <c r="Q1280" s="1"/>
      <c r="R1280" s="1">
        <f>'Innlegging av opplysninger'!$C$11*SUM(H1280:Q1280)</f>
        <v>473861.00106681825</v>
      </c>
      <c r="S1280" s="1">
        <f>'Innlegging av opplysninger'!$C$13*(((H1280+J1280+M1280+O1280)*Data!H1280)+(J1280+O1280)*(1-Data!H1280)*1.8/12+I1280+N1280+K1280+L1280+P1280+Q1280)</f>
        <v>168254.87572914327</v>
      </c>
      <c r="T1280" s="1">
        <f>'Innlegging av opplysninger'!$C$13*((H1280+J1280+M1280+O1280)*(1-Data!H1280)-(J1280+O1280)*(1-Data!H1280)*1.8/12)</f>
        <v>480186.49415176589</v>
      </c>
      <c r="U1280" s="1">
        <f>Data!I1280</f>
        <v>5.46</v>
      </c>
      <c r="V1280" s="1">
        <f>Data!J1280+Data!K1280</f>
        <v>47108.669108669113</v>
      </c>
      <c r="W1280" s="1">
        <f>Data!L1280</f>
        <v>0</v>
      </c>
      <c r="X1280" s="1">
        <f t="shared" si="197"/>
        <v>2805963.6363636367</v>
      </c>
      <c r="Y1280" s="100">
        <f t="shared" si="198"/>
        <v>0</v>
      </c>
      <c r="Z1280" s="100">
        <f t="shared" si="199"/>
        <v>401252.8</v>
      </c>
      <c r="AA1280" s="100">
        <f>'Innlegging av opplysninger'!$B$4*X1280</f>
        <v>364775.27272727276</v>
      </c>
      <c r="AB1280" s="1"/>
      <c r="AC1280" s="1">
        <f>'Innlegging av opplysninger'!$B$5*X1280</f>
        <v>367581.23636363645</v>
      </c>
      <c r="AD1280" s="1">
        <f>'Innlegging av opplysninger'!$B$5*Y1280</f>
        <v>0</v>
      </c>
      <c r="AE1280" s="1">
        <f>'Innlegging av opplysninger'!$B$5*Z1280</f>
        <v>52564.116800000003</v>
      </c>
      <c r="AF1280" s="1">
        <f>'Innlegging av opplysninger'!$B$5*AA1280</f>
        <v>47785.560727272736</v>
      </c>
      <c r="AG1280" s="1"/>
      <c r="AH1280" s="1">
        <f>'Innlegging av opplysninger'!$C$11*SUM(X1280:AG1280)</f>
        <v>153517.05967330909</v>
      </c>
      <c r="AI1280" s="1">
        <f>'Innlegging av opplysninger'!$C$13*(((X1280+Z1280+AC1280+AE1280)*Data!M1280)+(Z1280+AE1280)*(1-Data!M1280)*1.8/12+Y1280+AD1280+AA1280+AB1280+AF1280+AG1280)</f>
        <v>29876.298225937098</v>
      </c>
      <c r="AJ1280" s="1">
        <f>'Innlegging av opplysninger'!$C$13*((X1280+Z1280+AC1280+AE1280)*(1-Data!M1280)-(Z1280+AE1280)*(1-Data!M1280)*1.8/12)</f>
        <v>180199.67816911745</v>
      </c>
      <c r="AK1280" s="83">
        <f t="shared" si="194"/>
        <v>627000</v>
      </c>
      <c r="AL1280" s="83">
        <f t="shared" si="195"/>
        <v>198000</v>
      </c>
      <c r="AM1280" s="83">
        <f t="shared" si="196"/>
        <v>660000</v>
      </c>
    </row>
    <row r="1281" spans="1:39">
      <c r="A1281" t="str">
        <f t="shared" si="190"/>
        <v>3440Undervisning</v>
      </c>
      <c r="B1281" s="6" t="str">
        <f>Data!A1281</f>
        <v>3440</v>
      </c>
      <c r="C1281" s="7" t="str">
        <f>Data!B1281</f>
        <v>Øyer kommune</v>
      </c>
      <c r="D1281" s="7" t="str">
        <f>Data!C1281</f>
        <v>Undervisning</v>
      </c>
      <c r="E1281" s="1">
        <f>Data!D1281</f>
        <v>101.1485</v>
      </c>
      <c r="F1281" s="1">
        <f>Data!E1281+Data!F1281</f>
        <v>48826.919372671495</v>
      </c>
      <c r="G1281" s="1">
        <f>Data!G1281</f>
        <v>0.96037014884056615</v>
      </c>
      <c r="H1281" s="1">
        <f t="shared" si="191"/>
        <v>53877487.136363581</v>
      </c>
      <c r="I1281" s="1">
        <f t="shared" si="192"/>
        <v>1059.7090909090909</v>
      </c>
      <c r="J1281" s="1">
        <f t="shared" si="193"/>
        <v>6465425.6214545388</v>
      </c>
      <c r="K1281" s="1">
        <f>'Innlegging av opplysninger'!$B$4*H1281</f>
        <v>7004073.3277272657</v>
      </c>
      <c r="L1281" s="1"/>
      <c r="M1281" s="1">
        <f>'Innlegging av opplysninger'!$B$5*H1281</f>
        <v>7057950.8148636296</v>
      </c>
      <c r="N1281" s="1">
        <f>'Innlegging av opplysninger'!$B$5*I1281</f>
        <v>138.82189090909091</v>
      </c>
      <c r="O1281" s="1">
        <f>'Innlegging av opplysninger'!$B$5*J1281</f>
        <v>846970.75641054462</v>
      </c>
      <c r="P1281" s="1">
        <f>'Innlegging av opplysninger'!$B$5*K1281</f>
        <v>917533.60593227181</v>
      </c>
      <c r="Q1281" s="1"/>
      <c r="R1281" s="1">
        <f>'Innlegging av opplysninger'!$C$11*SUM(H1281:Q1281)</f>
        <v>2894484.3121618782</v>
      </c>
      <c r="S1281" s="1">
        <f>'Innlegging av opplysninger'!$C$13*(((H1281+J1281+M1281+O1281)*Data!H1281)+(J1281+O1281)*(1-Data!H1281)*1.8/12+I1281+N1281+K1281+L1281+P1281+Q1281)</f>
        <v>547228.04241508304</v>
      </c>
      <c r="T1281" s="1">
        <f>'Innlegging av opplysninger'!$C$13*((H1281+J1281+M1281+O1281)*(1-Data!H1281)-(J1281+O1281)*(1-Data!H1281)*1.8/12)</f>
        <v>3413645.2268590666</v>
      </c>
      <c r="U1281" s="1">
        <f>Data!I1281</f>
        <v>13.07</v>
      </c>
      <c r="V1281" s="1">
        <f>Data!J1281+Data!K1281</f>
        <v>46592.533792399896</v>
      </c>
      <c r="W1281" s="1">
        <f>Data!L1281</f>
        <v>0</v>
      </c>
      <c r="X1281" s="1">
        <f t="shared" si="197"/>
        <v>6643248.1818181816</v>
      </c>
      <c r="Y1281" s="100">
        <f t="shared" si="198"/>
        <v>0</v>
      </c>
      <c r="Z1281" s="100">
        <f t="shared" si="199"/>
        <v>949984.48999999987</v>
      </c>
      <c r="AA1281" s="100">
        <f>'Innlegging av opplysninger'!$B$4*X1281</f>
        <v>863622.26363636367</v>
      </c>
      <c r="AB1281" s="1"/>
      <c r="AC1281" s="1">
        <f>'Innlegging av opplysninger'!$B$5*X1281</f>
        <v>870265.51181818184</v>
      </c>
      <c r="AD1281" s="1">
        <f>'Innlegging av opplysninger'!$B$5*Y1281</f>
        <v>0</v>
      </c>
      <c r="AE1281" s="1">
        <f>'Innlegging av opplysninger'!$B$5*Z1281</f>
        <v>124447.96818999999</v>
      </c>
      <c r="AF1281" s="1">
        <f>'Innlegging av opplysninger'!$B$5*AA1281</f>
        <v>113134.51653636365</v>
      </c>
      <c r="AG1281" s="1"/>
      <c r="AH1281" s="1">
        <f>'Innlegging av opplysninger'!$C$11*SUM(X1281:AG1281)</f>
        <v>363458.71141596546</v>
      </c>
      <c r="AI1281" s="1">
        <f>'Innlegging av opplysninger'!$C$13*(((X1281+Z1281+AC1281+AE1281)*Data!M1281)+(Z1281+AE1281)*(1-Data!M1281)*1.8/12+Y1281+AD1281+AA1281+AB1281+AF1281+AG1281)</f>
        <v>66158.952060020194</v>
      </c>
      <c r="AJ1281" s="1">
        <f>'Innlegging av opplysninger'!$C$13*((X1281+Z1281+AC1281+AE1281)*(1-Data!M1281)-(Z1281+AE1281)*(1-Data!M1281)*1.8/12)</f>
        <v>431205.60040393251</v>
      </c>
      <c r="AK1281" s="83">
        <f t="shared" si="194"/>
        <v>3258000</v>
      </c>
      <c r="AL1281" s="83">
        <f t="shared" si="195"/>
        <v>613000</v>
      </c>
      <c r="AM1281" s="83">
        <f t="shared" si="196"/>
        <v>3845000</v>
      </c>
    </row>
    <row r="1282" spans="1:39">
      <c r="A1282" t="str">
        <f t="shared" si="190"/>
        <v>3440Barnehager</v>
      </c>
      <c r="B1282" s="6" t="str">
        <f>Data!A1282</f>
        <v>3440</v>
      </c>
      <c r="C1282" s="7" t="str">
        <f>Data!B1282</f>
        <v>Øyer kommune</v>
      </c>
      <c r="D1282" s="7" t="str">
        <f>Data!C1282</f>
        <v>Barnehager</v>
      </c>
      <c r="E1282" s="1">
        <f>Data!D1282</f>
        <v>29.199992451405926</v>
      </c>
      <c r="F1282" s="1">
        <f>Data!E1282+Data!F1282</f>
        <v>43460.542057054459</v>
      </c>
      <c r="G1282" s="1">
        <f>Data!G1282</f>
        <v>0</v>
      </c>
      <c r="H1282" s="1">
        <f t="shared" si="191"/>
        <v>13844154.545454545</v>
      </c>
      <c r="I1282" s="1">
        <f t="shared" si="192"/>
        <v>0</v>
      </c>
      <c r="J1282" s="1">
        <f t="shared" si="193"/>
        <v>1661298.5454545454</v>
      </c>
      <c r="K1282" s="1">
        <f>'Innlegging av opplysninger'!$B$4*H1282</f>
        <v>1799740.0909090908</v>
      </c>
      <c r="L1282" s="1"/>
      <c r="M1282" s="1">
        <f>'Innlegging av opplysninger'!$B$5*H1282</f>
        <v>1813584.2454545454</v>
      </c>
      <c r="N1282" s="1">
        <f>'Innlegging av opplysninger'!$B$5*I1282</f>
        <v>0</v>
      </c>
      <c r="O1282" s="1">
        <f>'Innlegging av opplysninger'!$B$5*J1282</f>
        <v>217630.10945454545</v>
      </c>
      <c r="P1282" s="1">
        <f>'Innlegging av opplysninger'!$B$5*K1282</f>
        <v>235765.95190909092</v>
      </c>
      <c r="Q1282" s="1"/>
      <c r="R1282" s="1">
        <f>'Innlegging av opplysninger'!$C$11*SUM(H1282:Q1282)</f>
        <v>743742.5925681818</v>
      </c>
      <c r="S1282" s="1">
        <f>'Innlegging av opplysninger'!$C$13*(((H1282+J1282+M1282+O1282)*Data!H1282)+(J1282+O1282)*(1-Data!H1282)*1.8/12+I1282+N1282+K1282+L1282+P1282+Q1282)</f>
        <v>124003.98115021091</v>
      </c>
      <c r="T1282" s="1">
        <f>'Innlegging av opplysninger'!$C$13*((H1282+J1282+M1282+O1282)*(1-Data!H1282)-(J1282+O1282)*(1-Data!H1282)*1.8/12)</f>
        <v>893749.04025887989</v>
      </c>
      <c r="U1282" s="1">
        <f>Data!I1282</f>
        <v>9.1999999999999993</v>
      </c>
      <c r="V1282" s="1">
        <f>Data!J1282+Data!K1282</f>
        <v>42962.753623188408</v>
      </c>
      <c r="W1282" s="1">
        <f>Data!L1282</f>
        <v>0</v>
      </c>
      <c r="X1282" s="1">
        <f t="shared" si="197"/>
        <v>4311898.1818181816</v>
      </c>
      <c r="Y1282" s="100">
        <f t="shared" si="198"/>
        <v>0</v>
      </c>
      <c r="Z1282" s="100">
        <f t="shared" si="199"/>
        <v>616601.43999999994</v>
      </c>
      <c r="AA1282" s="100">
        <f>'Innlegging av opplysninger'!$B$4*X1282</f>
        <v>560546.76363636367</v>
      </c>
      <c r="AB1282" s="1"/>
      <c r="AC1282" s="1">
        <f>'Innlegging av opplysninger'!$B$5*X1282</f>
        <v>564858.66181818186</v>
      </c>
      <c r="AD1282" s="1">
        <f>'Innlegging av opplysninger'!$B$5*Y1282</f>
        <v>0</v>
      </c>
      <c r="AE1282" s="1">
        <f>'Innlegging av opplysninger'!$B$5*Z1282</f>
        <v>80774.788639999999</v>
      </c>
      <c r="AF1282" s="1">
        <f>'Innlegging av opplysninger'!$B$5*AA1282</f>
        <v>73431.626036363639</v>
      </c>
      <c r="AG1282" s="1"/>
      <c r="AH1282" s="1">
        <f>'Innlegging av opplysninger'!$C$11*SUM(X1282:AG1282)</f>
        <v>235908.23555406544</v>
      </c>
      <c r="AI1282" s="1">
        <f>'Innlegging av opplysninger'!$C$13*(((X1282+Z1282+AC1282+AE1282)*Data!M1282)+(Z1282+AE1282)*(1-Data!M1282)*1.8/12+Y1282+AD1282+AA1282+AB1282+AF1282+AG1282)</f>
        <v>41970.56180963455</v>
      </c>
      <c r="AJ1282" s="1">
        <f>'Innlegging av opplysninger'!$C$13*((X1282+Z1282+AC1282+AE1282)*(1-Data!M1282)-(Z1282+AE1282)*(1-Data!M1282)*1.8/12)</f>
        <v>280851.2342117182</v>
      </c>
      <c r="AK1282" s="83">
        <f t="shared" si="194"/>
        <v>980000</v>
      </c>
      <c r="AL1282" s="83">
        <f t="shared" si="195"/>
        <v>166000</v>
      </c>
      <c r="AM1282" s="83">
        <f t="shared" si="196"/>
        <v>1175000</v>
      </c>
    </row>
    <row r="1283" spans="1:39">
      <c r="A1283" t="str">
        <f t="shared" si="190"/>
        <v>3440Helse/pleie/omsorg</v>
      </c>
      <c r="B1283" s="6" t="str">
        <f>Data!A1283</f>
        <v>3440</v>
      </c>
      <c r="C1283" s="7" t="str">
        <f>Data!B1283</f>
        <v>Øyer kommune</v>
      </c>
      <c r="D1283" s="7" t="str">
        <f>Data!C1283</f>
        <v>Helse/pleie/omsorg</v>
      </c>
      <c r="E1283" s="1">
        <f>Data!D1283</f>
        <v>159.5448299276234</v>
      </c>
      <c r="F1283" s="1">
        <f>Data!E1283+Data!F1283</f>
        <v>48327.246685656282</v>
      </c>
      <c r="G1283" s="1">
        <f>Data!G1283</f>
        <v>1046.7041149234165</v>
      </c>
      <c r="H1283" s="1">
        <f t="shared" si="191"/>
        <v>84113043.854545444</v>
      </c>
      <c r="I1283" s="1">
        <f t="shared" si="192"/>
        <v>1821777.0545454549</v>
      </c>
      <c r="J1283" s="1">
        <f t="shared" si="193"/>
        <v>10312178.509090908</v>
      </c>
      <c r="K1283" s="1">
        <f>'Innlegging av opplysninger'!$B$4*H1283</f>
        <v>10934695.701090908</v>
      </c>
      <c r="L1283" s="1"/>
      <c r="M1283" s="1">
        <f>'Innlegging av opplysninger'!$B$5*H1283</f>
        <v>11018808.744945453</v>
      </c>
      <c r="N1283" s="1">
        <f>'Innlegging av opplysninger'!$B$5*I1283</f>
        <v>238652.79414545459</v>
      </c>
      <c r="O1283" s="1">
        <f>'Innlegging av opplysninger'!$B$5*J1283</f>
        <v>1350895.3846909089</v>
      </c>
      <c r="P1283" s="1">
        <f>'Innlegging av opplysninger'!$B$5*K1283</f>
        <v>1432445.136842909</v>
      </c>
      <c r="Q1283" s="1"/>
      <c r="R1283" s="1">
        <f>'Innlegging av opplysninger'!$C$11*SUM(H1283:Q1283)</f>
        <v>4606454.8928361023</v>
      </c>
      <c r="S1283" s="1">
        <f>'Innlegging av opplysninger'!$C$13*(((H1283+J1283+M1283+O1283)*Data!H1283)+(J1283+O1283)*(1-Data!H1283)*1.8/12+I1283+N1283+K1283+L1283+P1283+Q1283)</f>
        <v>988196.66063463152</v>
      </c>
      <c r="T1283" s="1">
        <f>'Innlegging av opplysninger'!$C$13*((H1283+J1283+M1283+O1283)*(1-Data!H1283)-(J1283+O1283)*(1-Data!H1283)*1.8/12)</f>
        <v>5315373.1927200342</v>
      </c>
      <c r="U1283" s="1">
        <f>Data!I1283</f>
        <v>19.435399999999998</v>
      </c>
      <c r="V1283" s="1">
        <f>Data!J1283+Data!K1283</f>
        <v>48205.216340629304</v>
      </c>
      <c r="W1283" s="1">
        <f>Data!L1283</f>
        <v>722.52899348611311</v>
      </c>
      <c r="X1283" s="1">
        <f t="shared" si="197"/>
        <v>10220592.672727272</v>
      </c>
      <c r="Y1283" s="100">
        <f t="shared" si="198"/>
        <v>153192.43636363637</v>
      </c>
      <c r="Z1283" s="100">
        <f t="shared" si="199"/>
        <v>1483451.2705999997</v>
      </c>
      <c r="AA1283" s="100">
        <f>'Innlegging av opplysninger'!$B$4*X1283</f>
        <v>1328677.0474545455</v>
      </c>
      <c r="AB1283" s="1"/>
      <c r="AC1283" s="1">
        <f>'Innlegging av opplysninger'!$B$5*X1283</f>
        <v>1338897.6401272726</v>
      </c>
      <c r="AD1283" s="1">
        <f>'Innlegging av opplysninger'!$B$5*Y1283</f>
        <v>20068.209163636366</v>
      </c>
      <c r="AE1283" s="1">
        <f>'Innlegging av opplysninger'!$B$5*Z1283</f>
        <v>194332.11644859996</v>
      </c>
      <c r="AF1283" s="1">
        <f>'Innlegging av opplysninger'!$B$5*AA1283</f>
        <v>174056.69321654548</v>
      </c>
      <c r="AG1283" s="1"/>
      <c r="AH1283" s="1">
        <f>'Innlegging av opplysninger'!$C$11*SUM(X1283:AG1283)</f>
        <v>566704.18727185728</v>
      </c>
      <c r="AI1283" s="1">
        <f>'Innlegging av opplysninger'!$C$13*(((X1283+Z1283+AC1283+AE1283)*Data!M1283)+(Z1283+AE1283)*(1-Data!M1283)*1.8/12+Y1283+AD1283+AA1283+AB1283+AF1283+AG1283)</f>
        <v>111755.54981320158</v>
      </c>
      <c r="AJ1283" s="1">
        <f>'Innlegging av opplysninger'!$C$13*((X1283+Z1283+AC1283+AE1283)*(1-Data!M1283)-(Z1283+AE1283)*(1-Data!M1283)*1.8/12)</f>
        <v>663734.3906640769</v>
      </c>
      <c r="AK1283" s="83">
        <f t="shared" si="194"/>
        <v>5173000</v>
      </c>
      <c r="AL1283" s="83">
        <f t="shared" si="195"/>
        <v>1100000</v>
      </c>
      <c r="AM1283" s="83">
        <f t="shared" si="196"/>
        <v>5979000</v>
      </c>
    </row>
    <row r="1284" spans="1:39">
      <c r="A1284" t="str">
        <f t="shared" si="190"/>
        <v>3440Samferdsel og teknikk</v>
      </c>
      <c r="B1284" s="6" t="str">
        <f>Data!A1284</f>
        <v>3440</v>
      </c>
      <c r="C1284" s="7" t="str">
        <f>Data!B1284</f>
        <v>Øyer kommune</v>
      </c>
      <c r="D1284" s="7" t="str">
        <f>Data!C1284</f>
        <v>Samferdsel og teknikk</v>
      </c>
      <c r="E1284" s="1">
        <f>Data!D1284</f>
        <v>30.554400000000001</v>
      </c>
      <c r="F1284" s="1">
        <f>Data!E1284+Data!F1284</f>
        <v>54069.96035486435</v>
      </c>
      <c r="G1284" s="1">
        <f>Data!G1284</f>
        <v>69.878642683214196</v>
      </c>
      <c r="H1284" s="1">
        <f t="shared" si="191"/>
        <v>18022638.509090915</v>
      </c>
      <c r="I1284" s="1">
        <f t="shared" si="192"/>
        <v>23291.999999999996</v>
      </c>
      <c r="J1284" s="1">
        <f t="shared" si="193"/>
        <v>2165511.66109091</v>
      </c>
      <c r="K1284" s="1">
        <f>'Innlegging av opplysninger'!$B$4*H1284</f>
        <v>2342943.0061818189</v>
      </c>
      <c r="L1284" s="1"/>
      <c r="M1284" s="1">
        <f>'Innlegging av opplysninger'!$B$5*H1284</f>
        <v>2360965.6446909099</v>
      </c>
      <c r="N1284" s="1">
        <f>'Innlegging av opplysninger'!$B$5*I1284</f>
        <v>3051.2519999999995</v>
      </c>
      <c r="O1284" s="1">
        <f>'Innlegging av opplysninger'!$B$5*J1284</f>
        <v>283682.02760290919</v>
      </c>
      <c r="P1284" s="1">
        <f>'Innlegging av opplysninger'!$B$5*K1284</f>
        <v>306925.53380981827</v>
      </c>
      <c r="Q1284" s="1"/>
      <c r="R1284" s="1">
        <f>'Innlegging av opplysninger'!$C$11*SUM(H1284:Q1284)</f>
        <v>969342.36610975664</v>
      </c>
      <c r="S1284" s="1">
        <f>'Innlegging av opplysninger'!$C$13*(((H1284+J1284+M1284+O1284)*Data!H1284)+(J1284+O1284)*(1-Data!H1284)*1.8/12+I1284+N1284+K1284+L1284+P1284+Q1284)</f>
        <v>196564.3675330804</v>
      </c>
      <c r="T1284" s="1">
        <f>'Innlegging av opplysninger'!$C$13*((H1284+J1284+M1284+O1284)*(1-Data!H1284)-(J1284+O1284)*(1-Data!H1284)*1.8/12)</f>
        <v>1129904.1334592183</v>
      </c>
      <c r="U1284" s="1">
        <f>Data!I1284</f>
        <v>7.65</v>
      </c>
      <c r="V1284" s="1">
        <f>Data!J1284+Data!K1284</f>
        <v>55721.819607843136</v>
      </c>
      <c r="W1284" s="1">
        <f>Data!L1284</f>
        <v>61.65098039215686</v>
      </c>
      <c r="X1284" s="1">
        <f t="shared" si="197"/>
        <v>4650239.127272727</v>
      </c>
      <c r="Y1284" s="100">
        <f t="shared" si="198"/>
        <v>5145.0545454545454</v>
      </c>
      <c r="Z1284" s="100">
        <f t="shared" si="199"/>
        <v>665719.93799999997</v>
      </c>
      <c r="AA1284" s="100">
        <f>'Innlegging av opplysninger'!$B$4*X1284</f>
        <v>604531.08654545457</v>
      </c>
      <c r="AB1284" s="1"/>
      <c r="AC1284" s="1">
        <f>'Innlegging av opplysninger'!$B$5*X1284</f>
        <v>609181.32567272731</v>
      </c>
      <c r="AD1284" s="1">
        <f>'Innlegging av opplysninger'!$B$5*Y1284</f>
        <v>674.00214545454548</v>
      </c>
      <c r="AE1284" s="1">
        <f>'Innlegging av opplysninger'!$B$5*Z1284</f>
        <v>87209.311877999993</v>
      </c>
      <c r="AF1284" s="1">
        <f>'Innlegging av opplysninger'!$B$5*AA1284</f>
        <v>79193.572337454549</v>
      </c>
      <c r="AG1284" s="1"/>
      <c r="AH1284" s="1">
        <f>'Innlegging av opplysninger'!$C$11*SUM(X1284:AG1284)</f>
        <v>254671.94989909633</v>
      </c>
      <c r="AI1284" s="1">
        <f>'Innlegging av opplysninger'!$C$13*(((X1284+Z1284+AC1284+AE1284)*Data!M1284)+(Z1284+AE1284)*(1-Data!M1284)*1.8/12+Y1284+AD1284+AA1284+AB1284+AF1284+AG1284)</f>
        <v>60906.52642072591</v>
      </c>
      <c r="AJ1284" s="1">
        <f>'Innlegging av opplysninger'!$C$13*((X1284+Z1284+AC1284+AE1284)*(1-Data!M1284)-(Z1284+AE1284)*(1-Data!M1284)*1.8/12)</f>
        <v>287591.93133593223</v>
      </c>
      <c r="AK1284" s="83">
        <f t="shared" si="194"/>
        <v>1224000</v>
      </c>
      <c r="AL1284" s="83">
        <f t="shared" si="195"/>
        <v>257000</v>
      </c>
      <c r="AM1284" s="83">
        <f t="shared" si="196"/>
        <v>1417000</v>
      </c>
    </row>
    <row r="1285" spans="1:39">
      <c r="A1285" t="str">
        <f t="shared" si="190"/>
        <v>3440Annet</v>
      </c>
      <c r="B1285" s="6" t="str">
        <f>Data!A1285</f>
        <v>3440</v>
      </c>
      <c r="C1285" s="7" t="str">
        <f>Data!B1285</f>
        <v>Øyer kommune</v>
      </c>
      <c r="D1285" s="7" t="str">
        <f>Data!C1285</f>
        <v>Annet</v>
      </c>
      <c r="E1285" s="1">
        <f>Data!D1285</f>
        <v>10.5867</v>
      </c>
      <c r="F1285" s="1">
        <f>Data!E1285+Data!F1285</f>
        <v>43381.874820923105</v>
      </c>
      <c r="G1285" s="1">
        <f>Data!G1285</f>
        <v>0</v>
      </c>
      <c r="H1285" s="1">
        <f t="shared" si="191"/>
        <v>5010227.9363636356</v>
      </c>
      <c r="I1285" s="1">
        <f t="shared" si="192"/>
        <v>0</v>
      </c>
      <c r="J1285" s="1">
        <f t="shared" si="193"/>
        <v>601227.35236363625</v>
      </c>
      <c r="K1285" s="1">
        <f>'Innlegging av opplysninger'!$B$4*H1285</f>
        <v>651329.63172727264</v>
      </c>
      <c r="L1285" s="1"/>
      <c r="M1285" s="1">
        <f>'Innlegging av opplysninger'!$B$5*H1285</f>
        <v>656339.85966363631</v>
      </c>
      <c r="N1285" s="1">
        <f>'Innlegging av opplysninger'!$B$5*I1285</f>
        <v>0</v>
      </c>
      <c r="O1285" s="1">
        <f>'Innlegging av opplysninger'!$B$5*J1285</f>
        <v>78760.783159636354</v>
      </c>
      <c r="P1285" s="1">
        <f>'Innlegging av opplysninger'!$B$5*K1285</f>
        <v>85324.181756272723</v>
      </c>
      <c r="Q1285" s="1"/>
      <c r="R1285" s="1">
        <f>'Innlegging av opplysninger'!$C$11*SUM(H1285:Q1285)</f>
        <v>269161.97031129542</v>
      </c>
      <c r="S1285" s="1">
        <f>'Innlegging av opplysninger'!$C$13*(((H1285+J1285+M1285+O1285)*Data!H1285)+(J1285+O1285)*(1-Data!H1285)*1.8/12+I1285+N1285+K1285+L1285+P1285+Q1285)</f>
        <v>43609.905758225883</v>
      </c>
      <c r="T1285" s="1">
        <f>'Innlegging av opplysninger'!$C$13*((H1285+J1285+M1285+O1285)*(1-Data!H1285)-(J1285+O1285)*(1-Data!H1285)*1.8/12)</f>
        <v>324717.00098354678</v>
      </c>
      <c r="U1285" s="1">
        <f>Data!I1285</f>
        <v>1.7</v>
      </c>
      <c r="V1285" s="1">
        <f>Data!J1285+Data!K1285</f>
        <v>48892.941176470587</v>
      </c>
      <c r="W1285" s="1">
        <f>Data!L1285</f>
        <v>0</v>
      </c>
      <c r="X1285" s="1">
        <f t="shared" si="197"/>
        <v>906741.81818181812</v>
      </c>
      <c r="Y1285" s="100">
        <f t="shared" si="198"/>
        <v>0</v>
      </c>
      <c r="Z1285" s="100">
        <f t="shared" si="199"/>
        <v>129664.07999999999</v>
      </c>
      <c r="AA1285" s="100">
        <f>'Innlegging av opplysninger'!$B$4*X1285</f>
        <v>117876.43636363636</v>
      </c>
      <c r="AB1285" s="1"/>
      <c r="AC1285" s="1">
        <f>'Innlegging av opplysninger'!$B$5*X1285</f>
        <v>118783.17818181818</v>
      </c>
      <c r="AD1285" s="1">
        <f>'Innlegging av opplysninger'!$B$5*Y1285</f>
        <v>0</v>
      </c>
      <c r="AE1285" s="1">
        <f>'Innlegging av opplysninger'!$B$5*Z1285</f>
        <v>16985.994479999998</v>
      </c>
      <c r="AF1285" s="1">
        <f>'Innlegging av opplysninger'!$B$5*AA1285</f>
        <v>15441.813163636363</v>
      </c>
      <c r="AG1285" s="1"/>
      <c r="AH1285" s="1">
        <f>'Innlegging av opplysninger'!$C$11*SUM(X1285:AG1285)</f>
        <v>49608.746174094544</v>
      </c>
      <c r="AI1285" s="1">
        <f>'Innlegging av opplysninger'!$C$13*(((X1285+Z1285+AC1285+AE1285)*Data!M1285)+(Z1285+AE1285)*(1-Data!M1285)*1.8/12+Y1285+AD1285+AA1285+AB1285+AF1285+AG1285)</f>
        <v>8076.4195563621824</v>
      </c>
      <c r="AJ1285" s="1">
        <f>'Innlegging av opplysninger'!$C$13*((X1285+Z1285+AC1285+AE1285)*(1-Data!M1285)-(Z1285+AE1285)*(1-Data!M1285)*1.8/12)</f>
        <v>59809.233102925078</v>
      </c>
      <c r="AK1285" s="83">
        <f t="shared" si="194"/>
        <v>319000</v>
      </c>
      <c r="AL1285" s="83">
        <f t="shared" si="195"/>
        <v>52000</v>
      </c>
      <c r="AM1285" s="83">
        <f t="shared" si="196"/>
        <v>385000</v>
      </c>
    </row>
    <row r="1286" spans="1:39">
      <c r="A1286" t="str">
        <f t="shared" ref="A1286:A1349" si="200">CONCATENATE(B1286,D1286)</f>
        <v>3441Alle</v>
      </c>
      <c r="B1286" s="6" t="str">
        <f>Data!A1286</f>
        <v>3441</v>
      </c>
      <c r="C1286" s="7" t="str">
        <f>Data!B1286</f>
        <v>Gausdal kommune</v>
      </c>
      <c r="D1286" s="7" t="str">
        <f>Data!C1286</f>
        <v>Alle</v>
      </c>
      <c r="E1286" s="1">
        <f>Data!D1286</f>
        <v>370.54948278769626</v>
      </c>
      <c r="F1286" s="1">
        <f>Data!E1286+Data!F1286</f>
        <v>48106.871258397106</v>
      </c>
      <c r="G1286" s="1">
        <f>Data!G1286</f>
        <v>459.24479159912772</v>
      </c>
      <c r="H1286" s="1">
        <f t="shared" ref="H1286:H1349" si="201">F1286*(11-1/11)*E1286</f>
        <v>194465195.60000005</v>
      </c>
      <c r="I1286" s="1">
        <f t="shared" ref="I1286:I1349" si="202">G1286*(11-1/11)*E1286</f>
        <v>1856431.8545454559</v>
      </c>
      <c r="J1286" s="1">
        <f t="shared" ref="J1286:J1349" si="203">(H1286+I1286)*0.12</f>
        <v>23558595.29454546</v>
      </c>
      <c r="K1286" s="1">
        <f>'Innlegging av opplysninger'!$B$4*H1286</f>
        <v>25280475.428000007</v>
      </c>
      <c r="L1286" s="1"/>
      <c r="M1286" s="1">
        <f>'Innlegging av opplysninger'!$B$5*H1286</f>
        <v>25474940.62360001</v>
      </c>
      <c r="N1286" s="1">
        <f>'Innlegging av opplysninger'!$B$5*I1286</f>
        <v>243192.57294545474</v>
      </c>
      <c r="O1286" s="1">
        <f>'Innlegging av opplysninger'!$B$5*J1286</f>
        <v>3086175.9835854555</v>
      </c>
      <c r="P1286" s="1">
        <f>'Innlegging av opplysninger'!$B$5*K1286</f>
        <v>3311742.2810680009</v>
      </c>
      <c r="Q1286" s="1"/>
      <c r="R1286" s="1">
        <f>'Innlegging av opplysninger'!$C$11*SUM(H1286:Q1286)</f>
        <v>10536516.48625502</v>
      </c>
      <c r="S1286" s="1">
        <f>'Innlegging av opplysninger'!$C$13*(((H1286+J1286+M1286+O1286)*Data!H1286)+(J1286+O1286)*(1-Data!H1286)*1.8/12+I1286+N1286+K1286+L1286+P1286+Q1286)</f>
        <v>2123137.0549659822</v>
      </c>
      <c r="T1286" s="1">
        <f>'Innlegging av opplysninger'!$C$13*((H1286+J1286+M1286+O1286)*(1-Data!H1286)-(J1286+O1286)*(1-Data!H1286)*1.8/12)</f>
        <v>12295253.926225092</v>
      </c>
      <c r="U1286" s="1">
        <f>Data!I1286</f>
        <v>74.040700000000001</v>
      </c>
      <c r="V1286" s="1">
        <f>Data!J1286+Data!K1286</f>
        <v>48955.728842379947</v>
      </c>
      <c r="W1286" s="1">
        <f>Data!L1286</f>
        <v>561.26427762028175</v>
      </c>
      <c r="X1286" s="1">
        <f t="shared" si="197"/>
        <v>39542361.081818186</v>
      </c>
      <c r="Y1286" s="100">
        <f t="shared" si="198"/>
        <v>453342.54545454541</v>
      </c>
      <c r="Z1286" s="100">
        <f t="shared" si="199"/>
        <v>5719385.6187000005</v>
      </c>
      <c r="AA1286" s="100">
        <f>'Innlegging av opplysninger'!$B$4*X1286</f>
        <v>5140506.9406363647</v>
      </c>
      <c r="AB1286" s="1"/>
      <c r="AC1286" s="1">
        <f>'Innlegging av opplysninger'!$B$5*X1286</f>
        <v>5180049.3017181829</v>
      </c>
      <c r="AD1286" s="1">
        <f>'Innlegging av opplysninger'!$B$5*Y1286</f>
        <v>59387.87345454545</v>
      </c>
      <c r="AE1286" s="1">
        <f>'Innlegging av opplysninger'!$B$5*Z1286</f>
        <v>749239.51604970009</v>
      </c>
      <c r="AF1286" s="1">
        <f>'Innlegging av opplysninger'!$B$5*AA1286</f>
        <v>673406.40922336385</v>
      </c>
      <c r="AG1286" s="1"/>
      <c r="AH1286" s="1">
        <f>'Innlegging av opplysninger'!$C$11*SUM(X1286:AG1286)</f>
        <v>2185671.8129080855</v>
      </c>
      <c r="AI1286" s="1">
        <f>'Innlegging av opplysninger'!$C$13*(((X1286+Z1286+AC1286+AE1286)*Data!M1286)+(Z1286+AE1286)*(1-Data!M1286)*1.8/12+Y1286+AD1286+AA1286+AB1286+AF1286+AG1286)</f>
        <v>441540.44675677118</v>
      </c>
      <c r="AJ1286" s="1">
        <f>'Innlegging av opplysninger'!$C$13*((X1286+Z1286+AC1286+AE1286)*(1-Data!M1286)-(Z1286+AE1286)*(1-Data!M1286)*1.8/12)</f>
        <v>2549378.8761700825</v>
      </c>
      <c r="AK1286" s="83">
        <f t="shared" ref="AK1286:AK1349" si="204">ROUND(AH1286+R1286,-3)</f>
        <v>12722000</v>
      </c>
      <c r="AL1286" s="83">
        <f t="shared" ref="AL1286:AL1349" si="205">ROUND(AI1286+S1286,-3)</f>
        <v>2565000</v>
      </c>
      <c r="AM1286" s="83">
        <f t="shared" ref="AM1286:AM1349" si="206">ROUND(AJ1286+T1286,-3)</f>
        <v>14845000</v>
      </c>
    </row>
    <row r="1287" spans="1:39">
      <c r="A1287" t="str">
        <f t="shared" si="200"/>
        <v>3441Administrasjon</v>
      </c>
      <c r="B1287" s="6" t="str">
        <f>Data!A1287</f>
        <v>3441</v>
      </c>
      <c r="C1287" s="7" t="str">
        <f>Data!B1287</f>
        <v>Gausdal kommune</v>
      </c>
      <c r="D1287" s="7" t="str">
        <f>Data!C1287</f>
        <v>Administrasjon</v>
      </c>
      <c r="E1287" s="1">
        <f>Data!D1287</f>
        <v>13.839999999999998</v>
      </c>
      <c r="F1287" s="1">
        <f>Data!E1287+Data!F1287</f>
        <v>58762.265173410407</v>
      </c>
      <c r="G1287" s="1">
        <f>Data!G1287</f>
        <v>0</v>
      </c>
      <c r="H1287" s="1">
        <f t="shared" si="201"/>
        <v>8872033.6363636348</v>
      </c>
      <c r="I1287" s="1">
        <f t="shared" si="202"/>
        <v>0</v>
      </c>
      <c r="J1287" s="1">
        <f t="shared" si="203"/>
        <v>1064644.0363636361</v>
      </c>
      <c r="K1287" s="1">
        <f>'Innlegging av opplysninger'!$B$4*H1287</f>
        <v>1153364.3727272726</v>
      </c>
      <c r="L1287" s="1"/>
      <c r="M1287" s="1">
        <f>'Innlegging av opplysninger'!$B$5*H1287</f>
        <v>1162236.4063636363</v>
      </c>
      <c r="N1287" s="1">
        <f>'Innlegging av opplysninger'!$B$5*I1287</f>
        <v>0</v>
      </c>
      <c r="O1287" s="1">
        <f>'Innlegging av opplysninger'!$B$5*J1287</f>
        <v>139468.36876363633</v>
      </c>
      <c r="P1287" s="1">
        <f>'Innlegging av opplysninger'!$B$5*K1287</f>
        <v>151090.7328272727</v>
      </c>
      <c r="Q1287" s="1"/>
      <c r="R1287" s="1">
        <f>'Innlegging av opplysninger'!$C$11*SUM(H1287:Q1287)</f>
        <v>476627.82702954544</v>
      </c>
      <c r="S1287" s="1">
        <f>'Innlegging av opplysninger'!$C$13*(((H1287+J1287+M1287+O1287)*Data!H1287)+(J1287+O1287)*(1-Data!H1287)*1.8/12+I1287+N1287+K1287+L1287+P1287+Q1287)</f>
        <v>164615.2465197382</v>
      </c>
      <c r="T1287" s="1">
        <f>'Innlegging av opplysninger'!$C$13*((H1287+J1287+M1287+O1287)*(1-Data!H1287)-(J1287+O1287)*(1-Data!H1287)*1.8/12)</f>
        <v>487612.30625753448</v>
      </c>
      <c r="U1287" s="1">
        <f>Data!I1287</f>
        <v>5</v>
      </c>
      <c r="V1287" s="1">
        <f>Data!J1287+Data!K1287</f>
        <v>55680.333333333328</v>
      </c>
      <c r="W1287" s="1">
        <f>Data!L1287</f>
        <v>0</v>
      </c>
      <c r="X1287" s="1">
        <f t="shared" ref="X1287:X1350" si="207">V1287*(11-1/11)*U1287</f>
        <v>3037109.0909090908</v>
      </c>
      <c r="Y1287" s="100">
        <f t="shared" ref="Y1287:Y1350" si="208">W1287*(11-1/11)*U1287</f>
        <v>0</v>
      </c>
      <c r="Z1287" s="100">
        <f t="shared" ref="Z1287:Z1350" si="209">(X1287+Y1287)*0.143</f>
        <v>434306.6</v>
      </c>
      <c r="AA1287" s="100">
        <f>'Innlegging av opplysninger'!$B$4*X1287</f>
        <v>394824.18181818182</v>
      </c>
      <c r="AB1287" s="1"/>
      <c r="AC1287" s="1">
        <f>'Innlegging av opplysninger'!$B$5*X1287</f>
        <v>397861.29090909089</v>
      </c>
      <c r="AD1287" s="1">
        <f>'Innlegging av opplysninger'!$B$5*Y1287</f>
        <v>0</v>
      </c>
      <c r="AE1287" s="1">
        <f>'Innlegging av opplysninger'!$B$5*Z1287</f>
        <v>56894.164599999996</v>
      </c>
      <c r="AF1287" s="1">
        <f>'Innlegging av opplysninger'!$B$5*AA1287</f>
        <v>51721.967818181824</v>
      </c>
      <c r="AG1287" s="1"/>
      <c r="AH1287" s="1">
        <f>'Innlegging av opplysninger'!$C$11*SUM(X1287:AG1287)</f>
        <v>166163.2572500727</v>
      </c>
      <c r="AI1287" s="1">
        <f>'Innlegging av opplysninger'!$C$13*(((X1287+Z1287+AC1287+AE1287)*Data!M1287)+(Z1287+AE1287)*(1-Data!M1287)*1.8/12+Y1287+AD1287+AA1287+AB1287+AF1287+AG1287)</f>
        <v>37472.101183437822</v>
      </c>
      <c r="AJ1287" s="1">
        <f>'Innlegging av opplysninger'!$C$13*((X1287+Z1287+AC1287+AE1287)*(1-Data!M1287)-(Z1287+AE1287)*(1-Data!M1287)*1.8/12)</f>
        <v>189909.19821139853</v>
      </c>
      <c r="AK1287" s="83">
        <f t="shared" si="204"/>
        <v>643000</v>
      </c>
      <c r="AL1287" s="83">
        <f t="shared" si="205"/>
        <v>202000</v>
      </c>
      <c r="AM1287" s="83">
        <f t="shared" si="206"/>
        <v>678000</v>
      </c>
    </row>
    <row r="1288" spans="1:39">
      <c r="A1288" t="str">
        <f t="shared" si="200"/>
        <v>3441Undervisning</v>
      </c>
      <c r="B1288" s="6" t="str">
        <f>Data!A1288</f>
        <v>3441</v>
      </c>
      <c r="C1288" s="7" t="str">
        <f>Data!B1288</f>
        <v>Gausdal kommune</v>
      </c>
      <c r="D1288" s="7" t="str">
        <f>Data!C1288</f>
        <v>Undervisning</v>
      </c>
      <c r="E1288" s="1">
        <f>Data!D1288</f>
        <v>105.27979999999998</v>
      </c>
      <c r="F1288" s="1">
        <f>Data!E1288+Data!F1288</f>
        <v>49036.850524348818</v>
      </c>
      <c r="G1288" s="1">
        <f>Data!G1288</f>
        <v>0</v>
      </c>
      <c r="H1288" s="1">
        <f t="shared" si="201"/>
        <v>56319161.62727277</v>
      </c>
      <c r="I1288" s="1">
        <f t="shared" si="202"/>
        <v>0</v>
      </c>
      <c r="J1288" s="1">
        <f t="shared" si="203"/>
        <v>6758299.3952727318</v>
      </c>
      <c r="K1288" s="1">
        <f>'Innlegging av opplysninger'!$B$4*H1288</f>
        <v>7321491.0115454607</v>
      </c>
      <c r="L1288" s="1"/>
      <c r="M1288" s="1">
        <f>'Innlegging av opplysninger'!$B$5*H1288</f>
        <v>7377810.1731727328</v>
      </c>
      <c r="N1288" s="1">
        <f>'Innlegging av opplysninger'!$B$5*I1288</f>
        <v>0</v>
      </c>
      <c r="O1288" s="1">
        <f>'Innlegging av opplysninger'!$B$5*J1288</f>
        <v>885337.22078072792</v>
      </c>
      <c r="P1288" s="1">
        <f>'Innlegging av opplysninger'!$B$5*K1288</f>
        <v>959115.3225124554</v>
      </c>
      <c r="Q1288" s="1"/>
      <c r="R1288" s="1">
        <f>'Innlegging av opplysninger'!$C$11*SUM(H1288:Q1288)</f>
        <v>3025606.1605211617</v>
      </c>
      <c r="S1288" s="1">
        <f>'Innlegging av opplysninger'!$C$13*(((H1288+J1288+M1288+O1288)*Data!H1288)+(J1288+O1288)*(1-Data!H1288)*1.8/12+I1288+N1288+K1288+L1288+P1288+Q1288)</f>
        <v>529321.80760547868</v>
      </c>
      <c r="T1288" s="1">
        <f>'Innlegging av opplysninger'!$C$13*((H1288+J1288+M1288+O1288)*(1-Data!H1288)-(J1288+O1288)*(1-Data!H1288)*1.8/12)</f>
        <v>3610981.3594234791</v>
      </c>
      <c r="U1288" s="1">
        <f>Data!I1288</f>
        <v>10.110799999999999</v>
      </c>
      <c r="V1288" s="1">
        <f>Data!J1288+Data!K1288</f>
        <v>45796.708552570853</v>
      </c>
      <c r="W1288" s="1">
        <f>Data!L1288</f>
        <v>0</v>
      </c>
      <c r="X1288" s="1">
        <f t="shared" si="207"/>
        <v>5051360.3</v>
      </c>
      <c r="Y1288" s="100">
        <f t="shared" si="208"/>
        <v>0</v>
      </c>
      <c r="Z1288" s="100">
        <f t="shared" si="209"/>
        <v>722344.52289999987</v>
      </c>
      <c r="AA1288" s="100">
        <f>'Innlegging av opplysninger'!$B$4*X1288</f>
        <v>656676.83900000004</v>
      </c>
      <c r="AB1288" s="1"/>
      <c r="AC1288" s="1">
        <f>'Innlegging av opplysninger'!$B$5*X1288</f>
        <v>661728.19929999998</v>
      </c>
      <c r="AD1288" s="1">
        <f>'Innlegging av opplysninger'!$B$5*Y1288</f>
        <v>0</v>
      </c>
      <c r="AE1288" s="1">
        <f>'Innlegging av opplysninger'!$B$5*Z1288</f>
        <v>94627.132499899992</v>
      </c>
      <c r="AF1288" s="1">
        <f>'Innlegging av opplysninger'!$B$5*AA1288</f>
        <v>86024.665909000003</v>
      </c>
      <c r="AG1288" s="1"/>
      <c r="AH1288" s="1">
        <f>'Innlegging av opplysninger'!$C$11*SUM(X1288:AG1288)</f>
        <v>276364.94306513813</v>
      </c>
      <c r="AI1288" s="1">
        <f>'Innlegging av opplysninger'!$C$13*(((X1288+Z1288+AC1288+AE1288)*Data!M1288)+(Z1288+AE1288)*(1-Data!M1288)*1.8/12+Y1288+AD1288+AA1288+AB1288+AF1288+AG1288)</f>
        <v>45211.006856211578</v>
      </c>
      <c r="AJ1288" s="1">
        <f>'Innlegging av opplysninger'!$C$13*((X1288+Z1288+AC1288+AE1288)*(1-Data!M1288)-(Z1288+AE1288)*(1-Data!M1288)*1.8/12)</f>
        <v>332972.59944345115</v>
      </c>
      <c r="AK1288" s="83">
        <f t="shared" si="204"/>
        <v>3302000</v>
      </c>
      <c r="AL1288" s="83">
        <f t="shared" si="205"/>
        <v>575000</v>
      </c>
      <c r="AM1288" s="83">
        <f t="shared" si="206"/>
        <v>3944000</v>
      </c>
    </row>
    <row r="1289" spans="1:39">
      <c r="A1289" t="str">
        <f t="shared" si="200"/>
        <v>3441Barnehager</v>
      </c>
      <c r="B1289" s="6" t="str">
        <f>Data!A1289</f>
        <v>3441</v>
      </c>
      <c r="C1289" s="7" t="str">
        <f>Data!B1289</f>
        <v>Gausdal kommune</v>
      </c>
      <c r="D1289" s="7" t="str">
        <f>Data!C1289</f>
        <v>Barnehager</v>
      </c>
      <c r="E1289" s="1">
        <f>Data!D1289</f>
        <v>42.629691310015211</v>
      </c>
      <c r="F1289" s="1">
        <f>Data!E1289+Data!F1289</f>
        <v>42316.727721089286</v>
      </c>
      <c r="G1289" s="1">
        <f>Data!G1289</f>
        <v>6.5585743506032488</v>
      </c>
      <c r="H1289" s="1">
        <f t="shared" si="201"/>
        <v>19679444.07272727</v>
      </c>
      <c r="I1289" s="1">
        <f t="shared" si="202"/>
        <v>3050.0727272727268</v>
      </c>
      <c r="J1289" s="1">
        <f t="shared" si="203"/>
        <v>2361899.2974545453</v>
      </c>
      <c r="K1289" s="1">
        <f>'Innlegging av opplysninger'!$B$4*H1289</f>
        <v>2558327.7294545453</v>
      </c>
      <c r="L1289" s="1"/>
      <c r="M1289" s="1">
        <f>'Innlegging av opplysninger'!$B$5*H1289</f>
        <v>2578007.1735272724</v>
      </c>
      <c r="N1289" s="1">
        <f>'Innlegging av opplysninger'!$B$5*I1289</f>
        <v>399.55952727272722</v>
      </c>
      <c r="O1289" s="1">
        <f>'Innlegging av opplysninger'!$B$5*J1289</f>
        <v>309408.80796654546</v>
      </c>
      <c r="P1289" s="1">
        <f>'Innlegging av opplysninger'!$B$5*K1289</f>
        <v>335140.93255854544</v>
      </c>
      <c r="Q1289" s="1"/>
      <c r="R1289" s="1">
        <f>'Innlegging av opplysninger'!$C$11*SUM(H1289:Q1289)</f>
        <v>1057375.7505458444</v>
      </c>
      <c r="S1289" s="1">
        <f>'Innlegging av opplysninger'!$C$13*(((H1289+J1289+M1289+O1289)*Data!H1289)+(J1289+O1289)*(1-Data!H1289)*1.8/12+I1289+N1289+K1289+L1289+P1289+Q1289)</f>
        <v>171475.95452420157</v>
      </c>
      <c r="T1289" s="1">
        <f>'Innlegging av opplysninger'!$C$13*((H1289+J1289+M1289+O1289)*(1-Data!H1289)-(J1289+O1289)*(1-Data!H1289)*1.8/12)</f>
        <v>1275459.2830648483</v>
      </c>
      <c r="U1289" s="1">
        <f>Data!I1289</f>
        <v>6.1</v>
      </c>
      <c r="V1289" s="1">
        <f>Data!J1289+Data!K1289</f>
        <v>40679.480874316941</v>
      </c>
      <c r="W1289" s="1">
        <f>Data!L1289</f>
        <v>0</v>
      </c>
      <c r="X1289" s="1">
        <f t="shared" si="207"/>
        <v>2707034.5454545449</v>
      </c>
      <c r="Y1289" s="100">
        <f t="shared" si="208"/>
        <v>0</v>
      </c>
      <c r="Z1289" s="100">
        <f t="shared" si="209"/>
        <v>387105.93999999989</v>
      </c>
      <c r="AA1289" s="100">
        <f>'Innlegging av opplysninger'!$B$4*X1289</f>
        <v>351914.49090909085</v>
      </c>
      <c r="AB1289" s="1"/>
      <c r="AC1289" s="1">
        <f>'Innlegging av opplysninger'!$B$5*X1289</f>
        <v>354621.52545454539</v>
      </c>
      <c r="AD1289" s="1">
        <f>'Innlegging av opplysninger'!$B$5*Y1289</f>
        <v>0</v>
      </c>
      <c r="AE1289" s="1">
        <f>'Innlegging av opplysninger'!$B$5*Z1289</f>
        <v>50710.878139999986</v>
      </c>
      <c r="AF1289" s="1">
        <f>'Innlegging av opplysninger'!$B$5*AA1289</f>
        <v>46100.798309090904</v>
      </c>
      <c r="AG1289" s="1"/>
      <c r="AH1289" s="1">
        <f>'Innlegging av opplysninger'!$C$11*SUM(X1289:AG1289)</f>
        <v>148104.55077415635</v>
      </c>
      <c r="AI1289" s="1">
        <f>'Innlegging av opplysninger'!$C$13*(((X1289+Z1289+AC1289+AE1289)*Data!M1289)+(Z1289+AE1289)*(1-Data!M1289)*1.8/12+Y1289+AD1289+AA1289+AB1289+AF1289+AG1289)</f>
        <v>24111.76622083745</v>
      </c>
      <c r="AJ1289" s="1">
        <f>'Innlegging av opplysninger'!$C$13*((X1289+Z1289+AC1289+AE1289)*(1-Data!M1289)-(Z1289+AE1289)*(1-Data!M1289)*1.8/12)</f>
        <v>178557.61904906068</v>
      </c>
      <c r="AK1289" s="83">
        <f t="shared" si="204"/>
        <v>1205000</v>
      </c>
      <c r="AL1289" s="83">
        <f t="shared" si="205"/>
        <v>196000</v>
      </c>
      <c r="AM1289" s="83">
        <f t="shared" si="206"/>
        <v>1454000</v>
      </c>
    </row>
    <row r="1290" spans="1:39">
      <c r="A1290" t="str">
        <f t="shared" si="200"/>
        <v>3441Helse/pleie/omsorg</v>
      </c>
      <c r="B1290" s="6" t="str">
        <f>Data!A1290</f>
        <v>3441</v>
      </c>
      <c r="C1290" s="7" t="str">
        <f>Data!B1290</f>
        <v>Gausdal kommune</v>
      </c>
      <c r="D1290" s="7" t="str">
        <f>Data!C1290</f>
        <v>Helse/pleie/omsorg</v>
      </c>
      <c r="E1290" s="1">
        <f>Data!D1290</f>
        <v>163.79679147768096</v>
      </c>
      <c r="F1290" s="1">
        <f>Data!E1290+Data!F1290</f>
        <v>47858.928285141854</v>
      </c>
      <c r="G1290" s="1">
        <f>Data!G1290</f>
        <v>1037.2201339679468</v>
      </c>
      <c r="H1290" s="1">
        <f t="shared" si="201"/>
        <v>85517878.872727275</v>
      </c>
      <c r="I1290" s="1">
        <f t="shared" si="202"/>
        <v>1853381.7818181827</v>
      </c>
      <c r="J1290" s="1">
        <f t="shared" si="203"/>
        <v>10484551.278545454</v>
      </c>
      <c r="K1290" s="1">
        <f>'Innlegging av opplysninger'!$B$4*H1290</f>
        <v>11117324.253454546</v>
      </c>
      <c r="L1290" s="1"/>
      <c r="M1290" s="1">
        <f>'Innlegging av opplysninger'!$B$5*H1290</f>
        <v>11202842.132327273</v>
      </c>
      <c r="N1290" s="1">
        <f>'Innlegging av opplysninger'!$B$5*I1290</f>
        <v>242793.01341818194</v>
      </c>
      <c r="O1290" s="1">
        <f>'Innlegging av opplysninger'!$B$5*J1290</f>
        <v>1373476.2174894547</v>
      </c>
      <c r="P1290" s="1">
        <f>'Innlegging av opplysninger'!$B$5*K1290</f>
        <v>1456369.4772025456</v>
      </c>
      <c r="Q1290" s="1"/>
      <c r="R1290" s="1">
        <f>'Innlegging av opplysninger'!$C$11*SUM(H1290:Q1290)</f>
        <v>4683447.4470253512</v>
      </c>
      <c r="S1290" s="1">
        <f>'Innlegging av opplysninger'!$C$13*(((H1290+J1290+M1290+O1290)*Data!H1290)+(J1290+O1290)*(1-Data!H1290)*1.8/12+I1290+N1290+K1290+L1290+P1290+Q1290)</f>
        <v>1016315.5225735056</v>
      </c>
      <c r="T1290" s="1">
        <f>'Innlegging av opplysninger'!$C$13*((H1290+J1290+M1290+O1290)*(1-Data!H1290)-(J1290+O1290)*(1-Data!H1290)*1.8/12)</f>
        <v>5392612.5628296053</v>
      </c>
      <c r="U1290" s="1">
        <f>Data!I1290</f>
        <v>42.906500000000023</v>
      </c>
      <c r="V1290" s="1">
        <f>Data!J1290+Data!K1290</f>
        <v>49874.613597784286</v>
      </c>
      <c r="W1290" s="1">
        <f>Data!L1290</f>
        <v>968.53390511927012</v>
      </c>
      <c r="X1290" s="1">
        <f t="shared" si="207"/>
        <v>23344855.727272715</v>
      </c>
      <c r="Y1290" s="100">
        <f t="shared" si="208"/>
        <v>453342.54545454524</v>
      </c>
      <c r="Z1290" s="100">
        <f t="shared" si="209"/>
        <v>3403142.3529999983</v>
      </c>
      <c r="AA1290" s="100">
        <f>'Innlegging av opplysninger'!$B$4*X1290</f>
        <v>3034831.2445454532</v>
      </c>
      <c r="AB1290" s="1"/>
      <c r="AC1290" s="1">
        <f>'Innlegging av opplysninger'!$B$5*X1290</f>
        <v>3058176.1002727258</v>
      </c>
      <c r="AD1290" s="1">
        <f>'Innlegging av opplysninger'!$B$5*Y1290</f>
        <v>59387.873454545428</v>
      </c>
      <c r="AE1290" s="1">
        <f>'Innlegging av opplysninger'!$B$5*Z1290</f>
        <v>445811.6482429998</v>
      </c>
      <c r="AF1290" s="1">
        <f>'Innlegging av opplysninger'!$B$5*AA1290</f>
        <v>397562.89303545438</v>
      </c>
      <c r="AG1290" s="1"/>
      <c r="AH1290" s="1">
        <f>'Innlegging av opplysninger'!$C$11*SUM(X1290:AG1290)</f>
        <v>1299490.1946405808</v>
      </c>
      <c r="AI1290" s="1">
        <f>'Innlegging av opplysninger'!$C$13*(((X1290+Z1290+AC1290+AE1290)*Data!M1290)+(Z1290+AE1290)*(1-Data!M1290)*1.8/12+Y1290+AD1290+AA1290+AB1290+AF1290+AG1290)</f>
        <v>276497.04054785316</v>
      </c>
      <c r="AJ1290" s="1">
        <f>'Innlegging av opplysninger'!$C$13*((X1290+Z1290+AC1290+AE1290)*(1-Data!M1290)-(Z1290+AE1290)*(1-Data!M1290)*1.8/12)</f>
        <v>1501752.6994866254</v>
      </c>
      <c r="AK1290" s="83">
        <f t="shared" si="204"/>
        <v>5983000</v>
      </c>
      <c r="AL1290" s="83">
        <f t="shared" si="205"/>
        <v>1293000</v>
      </c>
      <c r="AM1290" s="83">
        <f t="shared" si="206"/>
        <v>6894000</v>
      </c>
    </row>
    <row r="1291" spans="1:39">
      <c r="A1291" t="str">
        <f t="shared" si="200"/>
        <v>3441Samferdsel og teknikk</v>
      </c>
      <c r="B1291" s="6" t="str">
        <f>Data!A1291</f>
        <v>3441</v>
      </c>
      <c r="C1291" s="7" t="str">
        <f>Data!B1291</f>
        <v>Gausdal kommune</v>
      </c>
      <c r="D1291" s="7" t="str">
        <f>Data!C1291</f>
        <v>Samferdsel og teknikk</v>
      </c>
      <c r="E1291" s="1">
        <f>Data!D1291</f>
        <v>18.3032</v>
      </c>
      <c r="F1291" s="1">
        <f>Data!E1291+Data!F1291</f>
        <v>48739.444013432993</v>
      </c>
      <c r="G1291" s="1">
        <f>Data!G1291</f>
        <v>0</v>
      </c>
      <c r="H1291" s="1">
        <f t="shared" si="201"/>
        <v>9731866.8181818184</v>
      </c>
      <c r="I1291" s="1">
        <f t="shared" si="202"/>
        <v>0</v>
      </c>
      <c r="J1291" s="1">
        <f t="shared" si="203"/>
        <v>1167824.0181818181</v>
      </c>
      <c r="K1291" s="1">
        <f>'Innlegging av opplysninger'!$B$4*H1291</f>
        <v>1265142.6863636365</v>
      </c>
      <c r="L1291" s="1"/>
      <c r="M1291" s="1">
        <f>'Innlegging av opplysninger'!$B$5*H1291</f>
        <v>1274874.5531818182</v>
      </c>
      <c r="N1291" s="1">
        <f>'Innlegging av opplysninger'!$B$5*I1291</f>
        <v>0</v>
      </c>
      <c r="O1291" s="1">
        <f>'Innlegging av opplysninger'!$B$5*J1291</f>
        <v>152984.94638181818</v>
      </c>
      <c r="P1291" s="1">
        <f>'Innlegging av opplysninger'!$B$5*K1291</f>
        <v>165733.6919136364</v>
      </c>
      <c r="Q1291" s="1"/>
      <c r="R1291" s="1">
        <f>'Innlegging av opplysninger'!$C$11*SUM(H1291:Q1291)</f>
        <v>522820.21513977274</v>
      </c>
      <c r="S1291" s="1">
        <f>'Innlegging av opplysninger'!$C$13*(((H1291+J1291+M1291+O1291)*Data!H1291)+(J1291+O1291)*(1-Data!H1291)*1.8/12+I1291+N1291+K1291+L1291+P1291+Q1291)</f>
        <v>94049.595927512724</v>
      </c>
      <c r="T1291" s="1">
        <f>'Innlegging av opplysninger'!$C$13*((H1291+J1291+M1291+O1291)*(1-Data!H1291)-(J1291+O1291)*(1-Data!H1291)*1.8/12)</f>
        <v>621388.59321112349</v>
      </c>
      <c r="U1291" s="1">
        <f>Data!I1291</f>
        <v>6.75</v>
      </c>
      <c r="V1291" s="1">
        <f>Data!J1291+Data!K1291</f>
        <v>51582.283950617304</v>
      </c>
      <c r="W1291" s="1">
        <f>Data!L1291</f>
        <v>0</v>
      </c>
      <c r="X1291" s="1">
        <f t="shared" si="207"/>
        <v>3798331.8181818188</v>
      </c>
      <c r="Y1291" s="100">
        <f t="shared" si="208"/>
        <v>0</v>
      </c>
      <c r="Z1291" s="100">
        <f t="shared" si="209"/>
        <v>543161.45000000007</v>
      </c>
      <c r="AA1291" s="100">
        <f>'Innlegging av opplysninger'!$B$4*X1291</f>
        <v>493783.13636363647</v>
      </c>
      <c r="AB1291" s="1"/>
      <c r="AC1291" s="1">
        <f>'Innlegging av opplysninger'!$B$5*X1291</f>
        <v>497581.46818181826</v>
      </c>
      <c r="AD1291" s="1">
        <f>'Innlegging av opplysninger'!$B$5*Y1291</f>
        <v>0</v>
      </c>
      <c r="AE1291" s="1">
        <f>'Innlegging av opplysninger'!$B$5*Z1291</f>
        <v>71154.149950000006</v>
      </c>
      <c r="AF1291" s="1">
        <f>'Innlegging av opplysninger'!$B$5*AA1291</f>
        <v>64685.590863636382</v>
      </c>
      <c r="AG1291" s="1"/>
      <c r="AH1291" s="1">
        <f>'Innlegging av opplysninger'!$C$11*SUM(X1291:AG1291)</f>
        <v>207810.50931455457</v>
      </c>
      <c r="AI1291" s="1">
        <f>'Innlegging av opplysninger'!$C$13*(((X1291+Z1291+AC1291+AE1291)*Data!M1291)+(Z1291+AE1291)*(1-Data!M1291)*1.8/12+Y1291+AD1291+AA1291+AB1291+AF1291+AG1291)</f>
        <v>43974.257064525271</v>
      </c>
      <c r="AJ1291" s="1">
        <f>'Innlegging av opplysninger'!$C$13*((X1291+Z1291+AC1291+AE1291)*(1-Data!M1291)-(Z1291+AE1291)*(1-Data!M1291)*1.8/12)</f>
        <v>240398.01883960201</v>
      </c>
      <c r="AK1291" s="83">
        <f t="shared" si="204"/>
        <v>731000</v>
      </c>
      <c r="AL1291" s="83">
        <f t="shared" si="205"/>
        <v>138000</v>
      </c>
      <c r="AM1291" s="83">
        <f t="shared" si="206"/>
        <v>862000</v>
      </c>
    </row>
    <row r="1292" spans="1:39">
      <c r="A1292" t="str">
        <f t="shared" si="200"/>
        <v>3441Annet</v>
      </c>
      <c r="B1292" s="6" t="str">
        <f>Data!A1292</f>
        <v>3441</v>
      </c>
      <c r="C1292" s="7" t="str">
        <f>Data!B1292</f>
        <v>Gausdal kommune</v>
      </c>
      <c r="D1292" s="7" t="str">
        <f>Data!C1292</f>
        <v>Annet</v>
      </c>
      <c r="E1292" s="1">
        <f>Data!D1292</f>
        <v>26.7</v>
      </c>
      <c r="F1292" s="1">
        <f>Data!E1292+Data!F1292</f>
        <v>49248.725436953806</v>
      </c>
      <c r="G1292" s="1">
        <f>Data!G1292</f>
        <v>0</v>
      </c>
      <c r="H1292" s="1">
        <f t="shared" si="201"/>
        <v>14344810.57272727</v>
      </c>
      <c r="I1292" s="1">
        <f t="shared" si="202"/>
        <v>0</v>
      </c>
      <c r="J1292" s="1">
        <f t="shared" si="203"/>
        <v>1721377.2687272723</v>
      </c>
      <c r="K1292" s="1">
        <f>'Innlegging av opplysninger'!$B$4*H1292</f>
        <v>1864825.3744545453</v>
      </c>
      <c r="L1292" s="1"/>
      <c r="M1292" s="1">
        <f>'Innlegging av opplysninger'!$B$5*H1292</f>
        <v>1879170.1850272724</v>
      </c>
      <c r="N1292" s="1">
        <f>'Innlegging av opplysninger'!$B$5*I1292</f>
        <v>0</v>
      </c>
      <c r="O1292" s="1">
        <f>'Innlegging av opplysninger'!$B$5*J1292</f>
        <v>225500.42220327267</v>
      </c>
      <c r="P1292" s="1">
        <f>'Innlegging av opplysninger'!$B$5*K1292</f>
        <v>244292.12405354544</v>
      </c>
      <c r="Q1292" s="1"/>
      <c r="R1292" s="1">
        <f>'Innlegging av opplysninger'!$C$11*SUM(H1292:Q1292)</f>
        <v>770639.08599334082</v>
      </c>
      <c r="S1292" s="1">
        <f>'Innlegging av opplysninger'!$C$13*(((H1292+J1292+M1292+O1292)*Data!H1292)+(J1292+O1292)*(1-Data!H1292)*1.8/12+I1292+N1292+K1292+L1292+P1292+Q1292)</f>
        <v>147399.31076881351</v>
      </c>
      <c r="T1292" s="1">
        <f>'Innlegging av opplysninger'!$C$13*((H1292+J1292+M1292+O1292)*(1-Data!H1292)-(J1292+O1292)*(1-Data!H1292)*1.8/12)</f>
        <v>907159.43848523172</v>
      </c>
      <c r="U1292" s="1">
        <f>Data!I1292</f>
        <v>3.1734</v>
      </c>
      <c r="V1292" s="1">
        <f>Data!J1292+Data!K1292</f>
        <v>46323.516312682506</v>
      </c>
      <c r="W1292" s="1">
        <f>Data!L1292</f>
        <v>0</v>
      </c>
      <c r="X1292" s="1">
        <f t="shared" si="207"/>
        <v>1603669.5999999999</v>
      </c>
      <c r="Y1292" s="100">
        <f t="shared" si="208"/>
        <v>0</v>
      </c>
      <c r="Z1292" s="100">
        <f t="shared" si="209"/>
        <v>229324.75279999996</v>
      </c>
      <c r="AA1292" s="100">
        <f>'Innlegging av opplysninger'!$B$4*X1292</f>
        <v>208477.04799999998</v>
      </c>
      <c r="AB1292" s="1"/>
      <c r="AC1292" s="1">
        <f>'Innlegging av opplysninger'!$B$5*X1292</f>
        <v>210080.7176</v>
      </c>
      <c r="AD1292" s="1">
        <f>'Innlegging av opplysninger'!$B$5*Y1292</f>
        <v>0</v>
      </c>
      <c r="AE1292" s="1">
        <f>'Innlegging av opplysninger'!$B$5*Z1292</f>
        <v>30041.542616799994</v>
      </c>
      <c r="AF1292" s="1">
        <f>'Innlegging av opplysninger'!$B$5*AA1292</f>
        <v>27310.493287999998</v>
      </c>
      <c r="AG1292" s="1"/>
      <c r="AH1292" s="1">
        <f>'Innlegging av opplysninger'!$C$11*SUM(X1292:AG1292)</f>
        <v>87738.35786358238</v>
      </c>
      <c r="AI1292" s="1">
        <f>'Innlegging av opplysninger'!$C$13*(((X1292+Z1292+AC1292+AE1292)*Data!M1292)+(Z1292+AE1292)*(1-Data!M1292)*1.8/12+Y1292+AD1292+AA1292+AB1292+AF1292+AG1292)</f>
        <v>14284.009251227038</v>
      </c>
      <c r="AJ1292" s="1">
        <f>'Innlegging av opplysninger'!$C$13*((X1292+Z1292+AC1292+AE1292)*(1-Data!M1292)-(Z1292+AE1292)*(1-Data!M1292)*1.8/12)</f>
        <v>105779.00677262254</v>
      </c>
      <c r="AK1292" s="83">
        <f t="shared" si="204"/>
        <v>858000</v>
      </c>
      <c r="AL1292" s="83">
        <f t="shared" si="205"/>
        <v>162000</v>
      </c>
      <c r="AM1292" s="83">
        <f t="shared" si="206"/>
        <v>1013000</v>
      </c>
    </row>
    <row r="1293" spans="1:39">
      <c r="A1293" t="str">
        <f t="shared" si="200"/>
        <v>3442Alle</v>
      </c>
      <c r="B1293" s="6" t="str">
        <f>Data!A1293</f>
        <v>3442</v>
      </c>
      <c r="C1293" s="7" t="str">
        <f>Data!B1293</f>
        <v>Østre Toten kommune</v>
      </c>
      <c r="D1293" s="7" t="str">
        <f>Data!C1293</f>
        <v>Alle</v>
      </c>
      <c r="E1293" s="1">
        <f>Data!D1293</f>
        <v>852.22669999999948</v>
      </c>
      <c r="F1293" s="1">
        <f>Data!E1293+Data!F1293</f>
        <v>46273.077840438382</v>
      </c>
      <c r="G1293" s="1">
        <f>Data!G1293</f>
        <v>421.54304717277677</v>
      </c>
      <c r="H1293" s="1">
        <f t="shared" si="201"/>
        <v>430201662.83781713</v>
      </c>
      <c r="I1293" s="1">
        <f t="shared" si="202"/>
        <v>3919093.5272727231</v>
      </c>
      <c r="J1293" s="1">
        <f t="shared" si="203"/>
        <v>52094490.763810776</v>
      </c>
      <c r="K1293" s="1">
        <f>'Innlegging av opplysninger'!$B$4*H1293</f>
        <v>55926216.168916225</v>
      </c>
      <c r="L1293" s="1"/>
      <c r="M1293" s="1">
        <f>'Innlegging av opplysninger'!$B$5*H1293</f>
        <v>56356417.831754044</v>
      </c>
      <c r="N1293" s="1">
        <f>'Innlegging av opplysninger'!$B$5*I1293</f>
        <v>513401.25207272673</v>
      </c>
      <c r="O1293" s="1">
        <f>'Innlegging av opplysninger'!$B$5*J1293</f>
        <v>6824378.2900592117</v>
      </c>
      <c r="P1293" s="1">
        <f>'Innlegging av opplysninger'!$B$5*K1293</f>
        <v>7326334.3181280261</v>
      </c>
      <c r="Q1293" s="1"/>
      <c r="R1293" s="1">
        <f>'Innlegging av opplysninger'!$C$11*SUM(H1293:Q1293)</f>
        <v>23300155.809613567</v>
      </c>
      <c r="S1293" s="1">
        <f>'Innlegging av opplysninger'!$C$13*(((H1293+J1293+M1293+O1293)*Data!H1293)+(J1293+O1293)*(1-Data!H1293)*1.8/12+I1293+N1293+K1293+L1293+P1293+Q1293)</f>
        <v>4318899.1861642553</v>
      </c>
      <c r="T1293" s="1">
        <f>'Innlegging av opplysninger'!$C$13*((H1293+J1293+M1293+O1293)*(1-Data!H1293)-(J1293+O1293)*(1-Data!H1293)*1.8/12)</f>
        <v>27565524.553306941</v>
      </c>
      <c r="U1293" s="1">
        <f>Data!I1293</f>
        <v>120.22979999999993</v>
      </c>
      <c r="V1293" s="1">
        <f>Data!J1293+Data!K1293</f>
        <v>47449.858029096511</v>
      </c>
      <c r="W1293" s="1">
        <f>Data!L1293</f>
        <v>397.55967322577288</v>
      </c>
      <c r="X1293" s="1">
        <f t="shared" si="207"/>
        <v>62235130.263999969</v>
      </c>
      <c r="Y1293" s="100">
        <f t="shared" si="208"/>
        <v>521438.39999999991</v>
      </c>
      <c r="Z1293" s="100">
        <f t="shared" si="209"/>
        <v>8974189.3189519942</v>
      </c>
      <c r="AA1293" s="100">
        <f>'Innlegging av opplysninger'!$B$4*X1293</f>
        <v>8090566.9343199963</v>
      </c>
      <c r="AB1293" s="1"/>
      <c r="AC1293" s="1">
        <f>'Innlegging av opplysninger'!$B$5*X1293</f>
        <v>8152802.0645839963</v>
      </c>
      <c r="AD1293" s="1">
        <f>'Innlegging av opplysninger'!$B$5*Y1293</f>
        <v>68308.430399999997</v>
      </c>
      <c r="AE1293" s="1">
        <f>'Innlegging av opplysninger'!$B$5*Z1293</f>
        <v>1175618.8007827112</v>
      </c>
      <c r="AF1293" s="1">
        <f>'Innlegging av opplysninger'!$B$5*AA1293</f>
        <v>1059864.2683959196</v>
      </c>
      <c r="AG1293" s="1"/>
      <c r="AH1293" s="1">
        <f>'Innlegging av opplysninger'!$C$11*SUM(X1293:AG1293)</f>
        <v>3430560.9022945147</v>
      </c>
      <c r="AI1293" s="1">
        <f>'Innlegging av opplysninger'!$C$13*(((X1293+Z1293+AC1293+AE1293)*Data!M1293)+(Z1293+AE1293)*(1-Data!M1293)*1.8/12+Y1293+AD1293+AA1293+AB1293+AF1293+AG1293)</f>
        <v>660870.9214231302</v>
      </c>
      <c r="AJ1293" s="1">
        <f>'Innlegging av opplysninger'!$C$13*((X1293+Z1293+AC1293+AE1293)*(1-Data!M1293)-(Z1293+AE1293)*(1-Data!M1293)*1.8/12)</f>
        <v>4033580.8396114684</v>
      </c>
      <c r="AK1293" s="83">
        <f t="shared" si="204"/>
        <v>26731000</v>
      </c>
      <c r="AL1293" s="83">
        <f t="shared" si="205"/>
        <v>4980000</v>
      </c>
      <c r="AM1293" s="83">
        <f t="shared" si="206"/>
        <v>31599000</v>
      </c>
    </row>
    <row r="1294" spans="1:39">
      <c r="A1294" t="str">
        <f t="shared" si="200"/>
        <v>3442Administrasjon</v>
      </c>
      <c r="B1294" s="6" t="str">
        <f>Data!A1294</f>
        <v>3442</v>
      </c>
      <c r="C1294" s="7" t="str">
        <f>Data!B1294</f>
        <v>Østre Toten kommune</v>
      </c>
      <c r="D1294" s="7" t="str">
        <f>Data!C1294</f>
        <v>Administrasjon</v>
      </c>
      <c r="E1294" s="1">
        <f>Data!D1294</f>
        <v>49.105399999999996</v>
      </c>
      <c r="F1294" s="1">
        <f>Data!E1294+Data!F1294</f>
        <v>53503.187938597373</v>
      </c>
      <c r="G1294" s="1">
        <f>Data!G1294</f>
        <v>8.0946291039274705</v>
      </c>
      <c r="H1294" s="1">
        <f t="shared" si="201"/>
        <v>28661404.854545444</v>
      </c>
      <c r="I1294" s="1">
        <f t="shared" si="202"/>
        <v>4336.2545454545452</v>
      </c>
      <c r="J1294" s="1">
        <f t="shared" si="203"/>
        <v>3439888.9330909075</v>
      </c>
      <c r="K1294" s="1">
        <f>'Innlegging av opplysninger'!$B$4*H1294</f>
        <v>3725982.6310909078</v>
      </c>
      <c r="L1294" s="1"/>
      <c r="M1294" s="1">
        <f>'Innlegging av opplysninger'!$B$5*H1294</f>
        <v>3754644.0359454532</v>
      </c>
      <c r="N1294" s="1">
        <f>'Innlegging av opplysninger'!$B$5*I1294</f>
        <v>568.04934545454546</v>
      </c>
      <c r="O1294" s="1">
        <f>'Innlegging av opplysninger'!$B$5*J1294</f>
        <v>450625.4502349089</v>
      </c>
      <c r="P1294" s="1">
        <f>'Innlegging av opplysninger'!$B$5*K1294</f>
        <v>488103.72467290895</v>
      </c>
      <c r="Q1294" s="1"/>
      <c r="R1294" s="1">
        <f>'Innlegging av opplysninger'!$C$11*SUM(H1294:Q1294)</f>
        <v>1539971.0494719148</v>
      </c>
      <c r="S1294" s="1">
        <f>'Innlegging av opplysninger'!$C$13*(((H1294+J1294+M1294+O1294)*Data!H1294)+(J1294+O1294)*(1-Data!H1294)*1.8/12+I1294+N1294+K1294+L1294+P1294+Q1294)</f>
        <v>438608.6995298579</v>
      </c>
      <c r="T1294" s="1">
        <f>'Innlegging av opplysninger'!$C$13*((H1294+J1294+M1294+O1294)*(1-Data!H1294)-(J1294+O1294)*(1-Data!H1294)*1.8/12)</f>
        <v>1668720.1050106571</v>
      </c>
      <c r="U1294" s="1">
        <f>Data!I1294</f>
        <v>8.1</v>
      </c>
      <c r="V1294" s="1">
        <f>Data!J1294+Data!K1294</f>
        <v>47588.469341563788</v>
      </c>
      <c r="W1294" s="1">
        <f>Data!L1294</f>
        <v>0</v>
      </c>
      <c r="X1294" s="1">
        <f t="shared" si="207"/>
        <v>4205090.2</v>
      </c>
      <c r="Y1294" s="100">
        <f t="shared" si="208"/>
        <v>0</v>
      </c>
      <c r="Z1294" s="100">
        <f t="shared" si="209"/>
        <v>601327.89859999996</v>
      </c>
      <c r="AA1294" s="100">
        <f>'Innlegging av opplysninger'!$B$4*X1294</f>
        <v>546661.72600000002</v>
      </c>
      <c r="AB1294" s="1"/>
      <c r="AC1294" s="1">
        <f>'Innlegging av opplysninger'!$B$5*X1294</f>
        <v>550866.8162</v>
      </c>
      <c r="AD1294" s="1">
        <f>'Innlegging av opplysninger'!$B$5*Y1294</f>
        <v>0</v>
      </c>
      <c r="AE1294" s="1">
        <f>'Innlegging av opplysninger'!$B$5*Z1294</f>
        <v>78773.954716599997</v>
      </c>
      <c r="AF1294" s="1">
        <f>'Innlegging av opplysninger'!$B$5*AA1294</f>
        <v>71612.686106000008</v>
      </c>
      <c r="AG1294" s="1"/>
      <c r="AH1294" s="1">
        <f>'Innlegging av opplysninger'!$C$11*SUM(X1294:AG1294)</f>
        <v>230064.6647016588</v>
      </c>
      <c r="AI1294" s="1">
        <f>'Innlegging av opplysninger'!$C$13*(((X1294+Z1294+AC1294+AE1294)*Data!M1294)+(Z1294+AE1294)*(1-Data!M1294)*1.8/12+Y1294+AD1294+AA1294+AB1294+AF1294+AG1294)</f>
        <v>41720.795761024026</v>
      </c>
      <c r="AJ1294" s="1">
        <f>'Innlegging av opplysninger'!$C$13*((X1294+Z1294+AC1294+AE1294)*(1-Data!M1294)-(Z1294+AE1294)*(1-Data!M1294)*1.8/12)</f>
        <v>273104.53488335118</v>
      </c>
      <c r="AK1294" s="83">
        <f t="shared" si="204"/>
        <v>1770000</v>
      </c>
      <c r="AL1294" s="83">
        <f t="shared" si="205"/>
        <v>480000</v>
      </c>
      <c r="AM1294" s="83">
        <f t="shared" si="206"/>
        <v>1942000</v>
      </c>
    </row>
    <row r="1295" spans="1:39">
      <c r="A1295" t="str">
        <f t="shared" si="200"/>
        <v>3442Undervisning</v>
      </c>
      <c r="B1295" s="6" t="str">
        <f>Data!A1295</f>
        <v>3442</v>
      </c>
      <c r="C1295" s="7" t="str">
        <f>Data!B1295</f>
        <v>Østre Toten kommune</v>
      </c>
      <c r="D1295" s="7" t="str">
        <f>Data!C1295</f>
        <v>Undervisning</v>
      </c>
      <c r="E1295" s="1">
        <f>Data!D1295</f>
        <v>256.95820000000009</v>
      </c>
      <c r="F1295" s="1">
        <f>Data!E1295+Data!F1295</f>
        <v>47239.53089549196</v>
      </c>
      <c r="G1295" s="1">
        <f>Data!G1295</f>
        <v>0</v>
      </c>
      <c r="H1295" s="1">
        <f t="shared" si="201"/>
        <v>132420925.39363642</v>
      </c>
      <c r="I1295" s="1">
        <f t="shared" si="202"/>
        <v>0</v>
      </c>
      <c r="J1295" s="1">
        <f t="shared" si="203"/>
        <v>15890511.04723637</v>
      </c>
      <c r="K1295" s="1">
        <f>'Innlegging av opplysninger'!$B$4*H1295</f>
        <v>17214720.301172737</v>
      </c>
      <c r="L1295" s="1"/>
      <c r="M1295" s="1">
        <f>'Innlegging av opplysninger'!$B$5*H1295</f>
        <v>17347141.226566371</v>
      </c>
      <c r="N1295" s="1">
        <f>'Innlegging av opplysninger'!$B$5*I1295</f>
        <v>0</v>
      </c>
      <c r="O1295" s="1">
        <f>'Innlegging av opplysninger'!$B$5*J1295</f>
        <v>2081656.9471879646</v>
      </c>
      <c r="P1295" s="1">
        <f>'Innlegging av opplysninger'!$B$5*K1295</f>
        <v>2255128.3594536288</v>
      </c>
      <c r="Q1295" s="1"/>
      <c r="R1295" s="1">
        <f>'Innlegging av opplysninger'!$C$11*SUM(H1295:Q1295)</f>
        <v>7113983.1644596318</v>
      </c>
      <c r="S1295" s="1">
        <f>'Innlegging av opplysninger'!$C$13*(((H1295+J1295+M1295+O1295)*Data!H1295)+(J1295+O1295)*(1-Data!H1295)*1.8/12+I1295+N1295+K1295+L1295+P1295+Q1295)</f>
        <v>1222829.5438725289</v>
      </c>
      <c r="T1295" s="1">
        <f>'Innlegging av opplysninger'!$C$13*((H1295+J1295+M1295+O1295)*(1-Data!H1295)-(J1295+O1295)*(1-Data!H1295)*1.8/12)</f>
        <v>8512094.7864406519</v>
      </c>
      <c r="U1295" s="1">
        <f>Data!I1295</f>
        <v>39.767199999999995</v>
      </c>
      <c r="V1295" s="1">
        <f>Data!J1295+Data!K1295</f>
        <v>48840.490165261843</v>
      </c>
      <c r="W1295" s="1">
        <f>Data!L1295</f>
        <v>0</v>
      </c>
      <c r="X1295" s="1">
        <f t="shared" si="207"/>
        <v>21188176.805454552</v>
      </c>
      <c r="Y1295" s="100">
        <f t="shared" si="208"/>
        <v>0</v>
      </c>
      <c r="Z1295" s="100">
        <f t="shared" si="209"/>
        <v>3029909.2831800007</v>
      </c>
      <c r="AA1295" s="100">
        <f>'Innlegging av opplysninger'!$B$4*X1295</f>
        <v>2754462.984709092</v>
      </c>
      <c r="AB1295" s="1"/>
      <c r="AC1295" s="1">
        <f>'Innlegging av opplysninger'!$B$5*X1295</f>
        <v>2775651.1615145463</v>
      </c>
      <c r="AD1295" s="1">
        <f>'Innlegging av opplysninger'!$B$5*Y1295</f>
        <v>0</v>
      </c>
      <c r="AE1295" s="1">
        <f>'Innlegging av opplysninger'!$B$5*Z1295</f>
        <v>396918.11609658011</v>
      </c>
      <c r="AF1295" s="1">
        <f>'Innlegging av opplysninger'!$B$5*AA1295</f>
        <v>360834.65099689108</v>
      </c>
      <c r="AG1295" s="1"/>
      <c r="AH1295" s="1">
        <f>'Innlegging av opplysninger'!$C$11*SUM(X1295:AG1295)</f>
        <v>1159226.214074163</v>
      </c>
      <c r="AI1295" s="1">
        <f>'Innlegging av opplysninger'!$C$13*(((X1295+Z1295+AC1295+AE1295)*Data!M1295)+(Z1295+AE1295)*(1-Data!M1295)*1.8/12+Y1295+AD1295+AA1295+AB1295+AF1295+AG1295)</f>
        <v>214845.46121751226</v>
      </c>
      <c r="AJ1295" s="1">
        <f>'Innlegging av opplysninger'!$C$13*((X1295+Z1295+AC1295+AE1295)*(1-Data!M1295)-(Z1295+AE1295)*(1-Data!M1295)*1.8/12)</f>
        <v>1371464.0948839742</v>
      </c>
      <c r="AK1295" s="83">
        <f t="shared" si="204"/>
        <v>8273000</v>
      </c>
      <c r="AL1295" s="83">
        <f t="shared" si="205"/>
        <v>1438000</v>
      </c>
      <c r="AM1295" s="83">
        <f t="shared" si="206"/>
        <v>9884000</v>
      </c>
    </row>
    <row r="1296" spans="1:39">
      <c r="A1296" t="str">
        <f t="shared" si="200"/>
        <v>3442Barnehager</v>
      </c>
      <c r="B1296" s="6" t="str">
        <f>Data!A1296</f>
        <v>3442</v>
      </c>
      <c r="C1296" s="7" t="str">
        <f>Data!B1296</f>
        <v>Østre Toten kommune</v>
      </c>
      <c r="D1296" s="7" t="str">
        <f>Data!C1296</f>
        <v>Barnehager</v>
      </c>
      <c r="E1296" s="1">
        <f>Data!D1296</f>
        <v>83.210799999999978</v>
      </c>
      <c r="F1296" s="1">
        <f>Data!E1296+Data!F1296</f>
        <v>41652.435130616046</v>
      </c>
      <c r="G1296" s="1">
        <f>Data!G1296</f>
        <v>0</v>
      </c>
      <c r="H1296" s="1">
        <f t="shared" si="201"/>
        <v>37810172.17272725</v>
      </c>
      <c r="I1296" s="1">
        <f t="shared" si="202"/>
        <v>0</v>
      </c>
      <c r="J1296" s="1">
        <f t="shared" si="203"/>
        <v>4537220.6607272699</v>
      </c>
      <c r="K1296" s="1">
        <f>'Innlegging av opplysninger'!$B$4*H1296</f>
        <v>4915322.3824545424</v>
      </c>
      <c r="L1296" s="1"/>
      <c r="M1296" s="1">
        <f>'Innlegging av opplysninger'!$B$5*H1296</f>
        <v>4953132.5546272695</v>
      </c>
      <c r="N1296" s="1">
        <f>'Innlegging av opplysninger'!$B$5*I1296</f>
        <v>0</v>
      </c>
      <c r="O1296" s="1">
        <f>'Innlegging av opplysninger'!$B$5*J1296</f>
        <v>594375.90655527241</v>
      </c>
      <c r="P1296" s="1">
        <f>'Innlegging av opplysninger'!$B$5*K1296</f>
        <v>643907.23210154509</v>
      </c>
      <c r="Q1296" s="1"/>
      <c r="R1296" s="1">
        <f>'Innlegging av opplysninger'!$C$11*SUM(H1296:Q1296)</f>
        <v>2031256.9745493396</v>
      </c>
      <c r="S1296" s="1">
        <f>'Innlegging av opplysninger'!$C$13*(((H1296+J1296+M1296+O1296)*Data!H1296)+(J1296+O1296)*(1-Data!H1296)*1.8/12+I1296+N1296+K1296+L1296+P1296+Q1296)</f>
        <v>329106.39318172034</v>
      </c>
      <c r="T1296" s="1">
        <f>'Innlegging av opplysninger'!$C$13*((H1296+J1296+M1296+O1296)*(1-Data!H1296)-(J1296+O1296)*(1-Data!H1296)*1.8/12)</f>
        <v>2450508.4140963233</v>
      </c>
      <c r="U1296" s="1">
        <f>Data!I1296</f>
        <v>10.89</v>
      </c>
      <c r="V1296" s="1">
        <f>Data!J1296+Data!K1296</f>
        <v>42751.032292623204</v>
      </c>
      <c r="W1296" s="1">
        <f>Data!L1296</f>
        <v>0</v>
      </c>
      <c r="X1296" s="1">
        <f t="shared" si="207"/>
        <v>5078822.6363636367</v>
      </c>
      <c r="Y1296" s="100">
        <f t="shared" si="208"/>
        <v>0</v>
      </c>
      <c r="Z1296" s="100">
        <f t="shared" si="209"/>
        <v>726271.63699999999</v>
      </c>
      <c r="AA1296" s="100">
        <f>'Innlegging av opplysninger'!$B$4*X1296</f>
        <v>660246.94272727275</v>
      </c>
      <c r="AB1296" s="1"/>
      <c r="AC1296" s="1">
        <f>'Innlegging av opplysninger'!$B$5*X1296</f>
        <v>665325.76536363643</v>
      </c>
      <c r="AD1296" s="1">
        <f>'Innlegging av opplysninger'!$B$5*Y1296</f>
        <v>0</v>
      </c>
      <c r="AE1296" s="1">
        <f>'Innlegging av opplysninger'!$B$5*Z1296</f>
        <v>95141.584447000001</v>
      </c>
      <c r="AF1296" s="1">
        <f>'Innlegging av opplysninger'!$B$5*AA1296</f>
        <v>86492.349497272735</v>
      </c>
      <c r="AG1296" s="1"/>
      <c r="AH1296" s="1">
        <f>'Innlegging av opplysninger'!$C$11*SUM(X1296:AG1296)</f>
        <v>277867.43478515511</v>
      </c>
      <c r="AI1296" s="1">
        <f>'Innlegging av opplysninger'!$C$13*(((X1296+Z1296+AC1296+AE1296)*Data!M1296)+(Z1296+AE1296)*(1-Data!M1296)*1.8/12+Y1296+AD1296+AA1296+AB1296+AF1296+AG1296)</f>
        <v>50918.952501283697</v>
      </c>
      <c r="AJ1296" s="1">
        <f>'Innlegging av opplysninger'!$C$13*((X1296+Z1296+AC1296+AE1296)*(1-Data!M1296)-(Z1296+AE1296)*(1-Data!M1296)*1.8/12)</f>
        <v>329320.6950994549</v>
      </c>
      <c r="AK1296" s="83">
        <f t="shared" si="204"/>
        <v>2309000</v>
      </c>
      <c r="AL1296" s="83">
        <f t="shared" si="205"/>
        <v>380000</v>
      </c>
      <c r="AM1296" s="83">
        <f t="shared" si="206"/>
        <v>2780000</v>
      </c>
    </row>
    <row r="1297" spans="1:39">
      <c r="A1297" t="str">
        <f t="shared" si="200"/>
        <v>3442Helse/pleie/omsorg</v>
      </c>
      <c r="B1297" s="6" t="str">
        <f>Data!A1297</f>
        <v>3442</v>
      </c>
      <c r="C1297" s="7" t="str">
        <f>Data!B1297</f>
        <v>Østre Toten kommune</v>
      </c>
      <c r="D1297" s="7" t="str">
        <f>Data!C1297</f>
        <v>Helse/pleie/omsorg</v>
      </c>
      <c r="E1297" s="1">
        <f>Data!D1297</f>
        <v>407.87640000000027</v>
      </c>
      <c r="F1297" s="1">
        <f>Data!E1297+Data!F1297</f>
        <v>45425.263714612243</v>
      </c>
      <c r="G1297" s="1">
        <f>Data!G1297</f>
        <v>879.80758386609216</v>
      </c>
      <c r="H1297" s="1">
        <f t="shared" si="201"/>
        <v>202122469.45054561</v>
      </c>
      <c r="I1297" s="1">
        <f t="shared" si="202"/>
        <v>3914757.272727272</v>
      </c>
      <c r="J1297" s="1">
        <f t="shared" si="203"/>
        <v>24724467.206792746</v>
      </c>
      <c r="K1297" s="1">
        <f>'Innlegging av opplysninger'!$B$4*H1297</f>
        <v>26275921.028570931</v>
      </c>
      <c r="L1297" s="1"/>
      <c r="M1297" s="1">
        <f>'Innlegging av opplysninger'!$B$5*H1297</f>
        <v>26478043.498021476</v>
      </c>
      <c r="N1297" s="1">
        <f>'Innlegging av opplysninger'!$B$5*I1297</f>
        <v>512833.20272727264</v>
      </c>
      <c r="O1297" s="1">
        <f>'Innlegging av opplysninger'!$B$5*J1297</f>
        <v>3238905.2040898497</v>
      </c>
      <c r="P1297" s="1">
        <f>'Innlegging av opplysninger'!$B$5*K1297</f>
        <v>3442145.6547427922</v>
      </c>
      <c r="Q1297" s="1"/>
      <c r="R1297" s="1">
        <f>'Innlegging av opplysninger'!$C$11*SUM(H1297:Q1297)</f>
        <v>11046962.615692278</v>
      </c>
      <c r="S1297" s="1">
        <f>'Innlegging av opplysninger'!$C$13*(((H1297+J1297+M1297+O1297)*Data!H1297)+(J1297+O1297)*(1-Data!H1297)*1.8/12+I1297+N1297+K1297+L1297+P1297+Q1297)</f>
        <v>2063098.0934232059</v>
      </c>
      <c r="T1297" s="1">
        <f>'Innlegging av opplysninger'!$C$13*((H1297+J1297+M1297+O1297)*(1-Data!H1297)-(J1297+O1297)*(1-Data!H1297)*1.8/12)</f>
        <v>13053798.117524128</v>
      </c>
      <c r="U1297" s="1">
        <f>Data!I1297</f>
        <v>49.388300000000001</v>
      </c>
      <c r="V1297" s="1">
        <f>Data!J1297+Data!K1297</f>
        <v>46862.11729296211</v>
      </c>
      <c r="W1297" s="1">
        <f>Data!L1297</f>
        <v>967.81059481699128</v>
      </c>
      <c r="X1297" s="1">
        <f t="shared" si="207"/>
        <v>25248439.718181822</v>
      </c>
      <c r="Y1297" s="100">
        <f t="shared" si="208"/>
        <v>521438.40000000008</v>
      </c>
      <c r="Z1297" s="100">
        <f t="shared" si="209"/>
        <v>3685092.5709000002</v>
      </c>
      <c r="AA1297" s="100">
        <f>'Innlegging av opplysninger'!$B$4*X1297</f>
        <v>3282297.1633636369</v>
      </c>
      <c r="AB1297" s="1"/>
      <c r="AC1297" s="1">
        <f>'Innlegging av opplysninger'!$B$5*X1297</f>
        <v>3307545.6030818187</v>
      </c>
      <c r="AD1297" s="1">
        <f>'Innlegging av opplysninger'!$B$5*Y1297</f>
        <v>68308.430400000012</v>
      </c>
      <c r="AE1297" s="1">
        <f>'Innlegging av opplysninger'!$B$5*Z1297</f>
        <v>482747.12678790005</v>
      </c>
      <c r="AF1297" s="1">
        <f>'Innlegging av opplysninger'!$B$5*AA1297</f>
        <v>429980.92840063648</v>
      </c>
      <c r="AG1297" s="1"/>
      <c r="AH1297" s="1">
        <f>'Innlegging av opplysninger'!$C$11*SUM(X1297:AG1297)</f>
        <v>1406982.2977624007</v>
      </c>
      <c r="AI1297" s="1">
        <f>'Innlegging av opplysninger'!$C$13*(((X1297+Z1297+AC1297+AE1297)*Data!M1297)+(Z1297+AE1297)*(1-Data!M1297)*1.8/12+Y1297+AD1297+AA1297+AB1297+AF1297+AG1297)</f>
        <v>294460.82326782815</v>
      </c>
      <c r="AJ1297" s="1">
        <f>'Innlegging av opplysninger'!$C$13*((X1297+Z1297+AC1297+AE1297)*(1-Data!M1297)-(Z1297+AE1297)*(1-Data!M1297)*1.8/12)</f>
        <v>1630883.3736701941</v>
      </c>
      <c r="AK1297" s="83">
        <f t="shared" si="204"/>
        <v>12454000</v>
      </c>
      <c r="AL1297" s="83">
        <f t="shared" si="205"/>
        <v>2358000</v>
      </c>
      <c r="AM1297" s="83">
        <f t="shared" si="206"/>
        <v>14685000</v>
      </c>
    </row>
    <row r="1298" spans="1:39">
      <c r="A1298" t="str">
        <f t="shared" si="200"/>
        <v>3442Samferdsel og teknikk</v>
      </c>
      <c r="B1298" s="6" t="str">
        <f>Data!A1298</f>
        <v>3442</v>
      </c>
      <c r="C1298" s="7" t="str">
        <f>Data!B1298</f>
        <v>Østre Toten kommune</v>
      </c>
      <c r="D1298" s="7" t="str">
        <f>Data!C1298</f>
        <v>Samferdsel og teknikk</v>
      </c>
      <c r="E1298" s="1">
        <f>Data!D1298</f>
        <v>36.61079999999999</v>
      </c>
      <c r="F1298" s="1">
        <f>Data!E1298+Data!F1298</f>
        <v>49124.480283140503</v>
      </c>
      <c r="G1298" s="1">
        <f>Data!G1298</f>
        <v>0</v>
      </c>
      <c r="H1298" s="1">
        <f t="shared" si="201"/>
        <v>19619852.975454543</v>
      </c>
      <c r="I1298" s="1">
        <f t="shared" si="202"/>
        <v>0</v>
      </c>
      <c r="J1298" s="1">
        <f t="shared" si="203"/>
        <v>2354382.3570545451</v>
      </c>
      <c r="K1298" s="1">
        <f>'Innlegging av opplysninger'!$B$4*H1298</f>
        <v>2550580.8868090906</v>
      </c>
      <c r="L1298" s="1"/>
      <c r="M1298" s="1">
        <f>'Innlegging av opplysninger'!$B$5*H1298</f>
        <v>2570200.7397845453</v>
      </c>
      <c r="N1298" s="1">
        <f>'Innlegging av opplysninger'!$B$5*I1298</f>
        <v>0</v>
      </c>
      <c r="O1298" s="1">
        <f>'Innlegging av opplysninger'!$B$5*J1298</f>
        <v>308424.08877414541</v>
      </c>
      <c r="P1298" s="1">
        <f>'Innlegging av opplysninger'!$B$5*K1298</f>
        <v>334126.09617199091</v>
      </c>
      <c r="Q1298" s="1"/>
      <c r="R1298" s="1">
        <f>'Innlegging av opplysninger'!$C$11*SUM(H1298:Q1298)</f>
        <v>1054027.5514738567</v>
      </c>
      <c r="S1298" s="1">
        <f>'Innlegging av opplysninger'!$C$13*(((H1298+J1298+M1298+O1298)*Data!H1298)+(J1298+O1298)*(1-Data!H1298)*1.8/12+I1298+N1298+K1298+L1298+P1298+Q1298)</f>
        <v>176528.02807682185</v>
      </c>
      <c r="T1298" s="1">
        <f>'Innlegging av opplysninger'!$C$13*((H1298+J1298+M1298+O1298)*(1-Data!H1298)-(J1298+O1298)*(1-Data!H1298)*1.8/12)</f>
        <v>1265825.4634137191</v>
      </c>
      <c r="U1298" s="1">
        <f>Data!I1298</f>
        <v>8.3692000000000029</v>
      </c>
      <c r="V1298" s="1">
        <f>Data!J1298+Data!K1298</f>
        <v>49891.425648010947</v>
      </c>
      <c r="W1298" s="1">
        <f>Data!L1298</f>
        <v>0</v>
      </c>
      <c r="X1298" s="1">
        <f t="shared" si="207"/>
        <v>4555105.3040000005</v>
      </c>
      <c r="Y1298" s="100">
        <f t="shared" si="208"/>
        <v>0</v>
      </c>
      <c r="Z1298" s="100">
        <f t="shared" si="209"/>
        <v>651380.05847200006</v>
      </c>
      <c r="AA1298" s="100">
        <f>'Innlegging av opplysninger'!$B$4*X1298</f>
        <v>592163.68952000013</v>
      </c>
      <c r="AB1298" s="1"/>
      <c r="AC1298" s="1">
        <f>'Innlegging av opplysninger'!$B$5*X1298</f>
        <v>596718.7948240001</v>
      </c>
      <c r="AD1298" s="1">
        <f>'Innlegging av opplysninger'!$B$5*Y1298</f>
        <v>0</v>
      </c>
      <c r="AE1298" s="1">
        <f>'Innlegging av opplysninger'!$B$5*Z1298</f>
        <v>85330.787659832014</v>
      </c>
      <c r="AF1298" s="1">
        <f>'Innlegging av opplysninger'!$B$5*AA1298</f>
        <v>77573.443327120025</v>
      </c>
      <c r="AG1298" s="1"/>
      <c r="AH1298" s="1">
        <f>'Innlegging av opplysninger'!$C$11*SUM(X1298:AG1298)</f>
        <v>249214.33895651222</v>
      </c>
      <c r="AI1298" s="1">
        <f>'Innlegging av opplysninger'!$C$13*(((X1298+Z1298+AC1298+AE1298)*Data!M1298)+(Z1298+AE1298)*(1-Data!M1298)*1.8/12+Y1298+AD1298+AA1298+AB1298+AF1298+AG1298)</f>
        <v>41488.688329890902</v>
      </c>
      <c r="AJ1298" s="1">
        <f>'Innlegging av opplysninger'!$C$13*((X1298+Z1298+AC1298+AE1298)*(1-Data!M1298)-(Z1298+AE1298)*(1-Data!M1298)*1.8/12)</f>
        <v>299541.45971586264</v>
      </c>
      <c r="AK1298" s="83">
        <f t="shared" si="204"/>
        <v>1303000</v>
      </c>
      <c r="AL1298" s="83">
        <f t="shared" si="205"/>
        <v>218000</v>
      </c>
      <c r="AM1298" s="83">
        <f t="shared" si="206"/>
        <v>1565000</v>
      </c>
    </row>
    <row r="1299" spans="1:39">
      <c r="A1299" t="str">
        <f t="shared" si="200"/>
        <v>3442Annet</v>
      </c>
      <c r="B1299" s="6" t="str">
        <f>Data!A1299</f>
        <v>3442</v>
      </c>
      <c r="C1299" s="7" t="str">
        <f>Data!B1299</f>
        <v>Østre Toten kommune</v>
      </c>
      <c r="D1299" s="7" t="str">
        <f>Data!C1299</f>
        <v>Annet</v>
      </c>
      <c r="E1299" s="1">
        <f>Data!D1299</f>
        <v>18.4651</v>
      </c>
      <c r="F1299" s="1">
        <f>Data!E1299+Data!F1299</f>
        <v>47492.845918336039</v>
      </c>
      <c r="G1299" s="1">
        <f>Data!G1299</f>
        <v>0</v>
      </c>
      <c r="H1299" s="1">
        <f t="shared" si="201"/>
        <v>9566837.9909090921</v>
      </c>
      <c r="I1299" s="1">
        <f t="shared" si="202"/>
        <v>0</v>
      </c>
      <c r="J1299" s="1">
        <f t="shared" si="203"/>
        <v>1148020.5589090909</v>
      </c>
      <c r="K1299" s="1">
        <f>'Innlegging av opplysninger'!$B$4*H1299</f>
        <v>1243688.9388181821</v>
      </c>
      <c r="L1299" s="1"/>
      <c r="M1299" s="1">
        <f>'Innlegging av opplysninger'!$B$5*H1299</f>
        <v>1253255.7768090912</v>
      </c>
      <c r="N1299" s="1">
        <f>'Innlegging av opplysninger'!$B$5*I1299</f>
        <v>0</v>
      </c>
      <c r="O1299" s="1">
        <f>'Innlegging av opplysninger'!$B$5*J1299</f>
        <v>150390.69321709091</v>
      </c>
      <c r="P1299" s="1">
        <f>'Innlegging av opplysninger'!$B$5*K1299</f>
        <v>162923.25098518186</v>
      </c>
      <c r="Q1299" s="1"/>
      <c r="R1299" s="1">
        <f>'Innlegging av opplysninger'!$C$11*SUM(H1299:Q1299)</f>
        <v>513954.45396661368</v>
      </c>
      <c r="S1299" s="1">
        <f>'Innlegging av opplysninger'!$C$13*(((H1299+J1299+M1299+O1299)*Data!H1299)+(J1299+O1299)*(1-Data!H1299)*1.8/12+I1299+N1299+K1299+L1299+P1299+Q1299)</f>
        <v>88569.078390119146</v>
      </c>
      <c r="T1299" s="1">
        <f>'Innlegging av opplysninger'!$C$13*((H1299+J1299+M1299+O1299)*(1-Data!H1299)-(J1299+O1299)*(1-Data!H1299)*1.8/12)</f>
        <v>614737.01651156263</v>
      </c>
      <c r="U1299" s="1">
        <f>Data!I1299</f>
        <v>3.7151000000000001</v>
      </c>
      <c r="V1299" s="1">
        <f>Data!J1299+Data!K1299</f>
        <v>48348.747005464189</v>
      </c>
      <c r="W1299" s="1">
        <f>Data!L1299</f>
        <v>0</v>
      </c>
      <c r="X1299" s="1">
        <f t="shared" si="207"/>
        <v>1959495.5999999999</v>
      </c>
      <c r="Y1299" s="100">
        <f t="shared" si="208"/>
        <v>0</v>
      </c>
      <c r="Z1299" s="100">
        <f t="shared" si="209"/>
        <v>280207.87079999998</v>
      </c>
      <c r="AA1299" s="100">
        <f>'Innlegging av opplysninger'!$B$4*X1299</f>
        <v>254734.42799999999</v>
      </c>
      <c r="AB1299" s="1"/>
      <c r="AC1299" s="1">
        <f>'Innlegging av opplysninger'!$B$5*X1299</f>
        <v>256693.92359999998</v>
      </c>
      <c r="AD1299" s="1">
        <f>'Innlegging av opplysninger'!$B$5*Y1299</f>
        <v>0</v>
      </c>
      <c r="AE1299" s="1">
        <f>'Innlegging av opplysninger'!$B$5*Z1299</f>
        <v>36707.231074800002</v>
      </c>
      <c r="AF1299" s="1">
        <f>'Innlegging av opplysninger'!$B$5*AA1299</f>
        <v>33370.210068</v>
      </c>
      <c r="AG1299" s="1"/>
      <c r="AH1299" s="1">
        <f>'Innlegging av opplysninger'!$C$11*SUM(X1299:AG1299)</f>
        <v>107205.95201462637</v>
      </c>
      <c r="AI1299" s="1">
        <f>'Innlegging av opplysninger'!$C$13*(((X1299+Z1299+AC1299+AE1299)*Data!M1299)+(Z1299+AE1299)*(1-Data!M1299)*1.8/12+Y1299+AD1299+AA1299+AB1299+AF1299+AG1299)</f>
        <v>17453.378974159437</v>
      </c>
      <c r="AJ1299" s="1">
        <f>'Innlegging av opplysninger'!$C$13*((X1299+Z1299+AC1299+AE1299)*(1-Data!M1299)-(Z1299+AE1299)*(1-Data!M1299)*1.8/12)</f>
        <v>129249.50273006613</v>
      </c>
      <c r="AK1299" s="83">
        <f t="shared" si="204"/>
        <v>621000</v>
      </c>
      <c r="AL1299" s="83">
        <f t="shared" si="205"/>
        <v>106000</v>
      </c>
      <c r="AM1299" s="83">
        <f t="shared" si="206"/>
        <v>744000</v>
      </c>
    </row>
    <row r="1300" spans="1:39">
      <c r="A1300" t="str">
        <f t="shared" si="200"/>
        <v>3443Alle</v>
      </c>
      <c r="B1300" s="6" t="str">
        <f>Data!A1300</f>
        <v>3443</v>
      </c>
      <c r="C1300" s="7" t="str">
        <f>Data!B1300</f>
        <v>Vestre Toten kommune</v>
      </c>
      <c r="D1300" s="7" t="str">
        <f>Data!C1300</f>
        <v>Alle</v>
      </c>
      <c r="E1300" s="1">
        <f>Data!D1300</f>
        <v>795.40699999999947</v>
      </c>
      <c r="F1300" s="1">
        <f>Data!E1300+Data!F1300</f>
        <v>46104.475390167252</v>
      </c>
      <c r="G1300" s="1">
        <f>Data!G1300</f>
        <v>455.40330924922785</v>
      </c>
      <c r="H1300" s="1">
        <f t="shared" si="201"/>
        <v>400056244.98181891</v>
      </c>
      <c r="I1300" s="1">
        <f t="shared" si="202"/>
        <v>3951610.6909090946</v>
      </c>
      <c r="J1300" s="1">
        <f t="shared" si="203"/>
        <v>48480942.680727355</v>
      </c>
      <c r="K1300" s="1">
        <f>'Innlegging av opplysninger'!$B$4*H1300</f>
        <v>52007311.847636461</v>
      </c>
      <c r="L1300" s="1"/>
      <c r="M1300" s="1">
        <f>'Innlegging av opplysninger'!$B$5*H1300</f>
        <v>52407368.092618279</v>
      </c>
      <c r="N1300" s="1">
        <f>'Innlegging av opplysninger'!$B$5*I1300</f>
        <v>517661.00050909142</v>
      </c>
      <c r="O1300" s="1">
        <f>'Innlegging av opplysninger'!$B$5*J1300</f>
        <v>6351003.4911752837</v>
      </c>
      <c r="P1300" s="1">
        <f>'Innlegging av opplysninger'!$B$5*K1300</f>
        <v>6812957.8520403765</v>
      </c>
      <c r="Q1300" s="1"/>
      <c r="R1300" s="1">
        <f>'Innlegging av opplysninger'!$C$11*SUM(H1300:Q1300)</f>
        <v>21682233.824222527</v>
      </c>
      <c r="S1300" s="1">
        <f>'Innlegging av opplysninger'!$C$13*(((H1300+J1300+M1300+O1300)*Data!H1300)+(J1300+O1300)*(1-Data!H1300)*1.8/12+I1300+N1300+K1300+L1300+P1300+Q1300)</f>
        <v>3990281.0263497345</v>
      </c>
      <c r="T1300" s="1">
        <f>'Innlegging av opplysninger'!$C$13*((H1300+J1300+M1300+O1300)*(1-Data!H1300)-(J1300+O1300)*(1-Data!H1300)*1.8/12)</f>
        <v>25680144.206796877</v>
      </c>
      <c r="U1300" s="1">
        <f>Data!I1300</f>
        <v>87.62169999999999</v>
      </c>
      <c r="V1300" s="1">
        <f>Data!J1300+Data!K1300</f>
        <v>47291.286699908036</v>
      </c>
      <c r="W1300" s="1">
        <f>Data!L1300</f>
        <v>468.00918037426811</v>
      </c>
      <c r="X1300" s="1">
        <f t="shared" si="207"/>
        <v>45204468.390909068</v>
      </c>
      <c r="Y1300" s="100">
        <f t="shared" si="208"/>
        <v>447357.38181818184</v>
      </c>
      <c r="Z1300" s="100">
        <f t="shared" si="209"/>
        <v>6528211.0854999963</v>
      </c>
      <c r="AA1300" s="100">
        <f>'Innlegging av opplysninger'!$B$4*X1300</f>
        <v>5876580.8908181787</v>
      </c>
      <c r="AB1300" s="1"/>
      <c r="AC1300" s="1">
        <f>'Innlegging av opplysninger'!$B$5*X1300</f>
        <v>5921785.3592090886</v>
      </c>
      <c r="AD1300" s="1">
        <f>'Innlegging av opplysninger'!$B$5*Y1300</f>
        <v>58603.81701818182</v>
      </c>
      <c r="AE1300" s="1">
        <f>'Innlegging av opplysninger'!$B$5*Z1300</f>
        <v>855195.65220049955</v>
      </c>
      <c r="AF1300" s="1">
        <f>'Innlegging av opplysninger'!$B$5*AA1300</f>
        <v>769832.09669718146</v>
      </c>
      <c r="AG1300" s="1"/>
      <c r="AH1300" s="1">
        <f>'Innlegging av opplysninger'!$C$11*SUM(X1300:AG1300)</f>
        <v>2495157.3176184744</v>
      </c>
      <c r="AI1300" s="1">
        <f>'Innlegging av opplysninger'!$C$13*(((X1300+Z1300+AC1300+AE1300)*Data!M1300)+(Z1300+AE1300)*(1-Data!M1300)*1.8/12+Y1300+AD1300+AA1300+AB1300+AF1300+AG1300)</f>
        <v>472901.23180635629</v>
      </c>
      <c r="AJ1300" s="1">
        <f>'Innlegging av opplysninger'!$C$13*((X1300+Z1300+AC1300+AE1300)*(1-Data!M1300)-(Z1300+AE1300)*(1-Data!M1300)*1.8/12)</f>
        <v>2941524.571250503</v>
      </c>
      <c r="AK1300" s="83">
        <f t="shared" si="204"/>
        <v>24177000</v>
      </c>
      <c r="AL1300" s="83">
        <f t="shared" si="205"/>
        <v>4463000</v>
      </c>
      <c r="AM1300" s="83">
        <f t="shared" si="206"/>
        <v>28622000</v>
      </c>
    </row>
    <row r="1301" spans="1:39">
      <c r="A1301" t="str">
        <f t="shared" si="200"/>
        <v>3443Administrasjon</v>
      </c>
      <c r="B1301" s="6" t="str">
        <f>Data!A1301</f>
        <v>3443</v>
      </c>
      <c r="C1301" s="7" t="str">
        <f>Data!B1301</f>
        <v>Vestre Toten kommune</v>
      </c>
      <c r="D1301" s="7" t="str">
        <f>Data!C1301</f>
        <v>Administrasjon</v>
      </c>
      <c r="E1301" s="1">
        <f>Data!D1301</f>
        <v>50.542300000000004</v>
      </c>
      <c r="F1301" s="1">
        <f>Data!E1301+Data!F1301</f>
        <v>50239.234100281683</v>
      </c>
      <c r="G1301" s="1">
        <f>Data!G1301</f>
        <v>16.388450861951274</v>
      </c>
      <c r="H1301" s="1">
        <f t="shared" si="201"/>
        <v>27700433.909090914</v>
      </c>
      <c r="I1301" s="1">
        <f t="shared" si="202"/>
        <v>9036.109090909089</v>
      </c>
      <c r="J1301" s="1">
        <f t="shared" si="203"/>
        <v>3325136.4021818186</v>
      </c>
      <c r="K1301" s="1">
        <f>'Innlegging av opplysninger'!$B$4*H1301</f>
        <v>3601056.4081818191</v>
      </c>
      <c r="L1301" s="1"/>
      <c r="M1301" s="1">
        <f>'Innlegging av opplysninger'!$B$5*H1301</f>
        <v>3628756.8420909098</v>
      </c>
      <c r="N1301" s="1">
        <f>'Innlegging av opplysninger'!$B$5*I1301</f>
        <v>1183.7302909090906</v>
      </c>
      <c r="O1301" s="1">
        <f>'Innlegging av opplysninger'!$B$5*J1301</f>
        <v>435592.86868581828</v>
      </c>
      <c r="P1301" s="1">
        <f>'Innlegging av opplysninger'!$B$5*K1301</f>
        <v>471738.38947181834</v>
      </c>
      <c r="Q1301" s="1"/>
      <c r="R1301" s="1">
        <f>'Innlegging av opplysninger'!$C$11*SUM(H1301:Q1301)</f>
        <v>1488571.5170452271</v>
      </c>
      <c r="S1301" s="1">
        <f>'Innlegging av opplysninger'!$C$13*(((H1301+J1301+M1301+O1301)*Data!H1301)+(J1301+O1301)*(1-Data!H1301)*1.8/12+I1301+N1301+K1301+L1301+P1301+Q1301)</f>
        <v>369960.95984618115</v>
      </c>
      <c r="T1301" s="1">
        <f>'Innlegging av opplysninger'!$C$13*((H1301+J1301+M1301+O1301)*(1-Data!H1301)-(J1301+O1301)*(1-Data!H1301)*1.8/12)</f>
        <v>1667031.6424262347</v>
      </c>
      <c r="U1301" s="1">
        <f>Data!I1301</f>
        <v>11.269999999999998</v>
      </c>
      <c r="V1301" s="1">
        <f>Data!J1301+Data!K1301</f>
        <v>51379.88272700386</v>
      </c>
      <c r="W1301" s="1">
        <f>Data!L1301</f>
        <v>0</v>
      </c>
      <c r="X1301" s="1">
        <f t="shared" si="207"/>
        <v>6316923.0363636361</v>
      </c>
      <c r="Y1301" s="100">
        <f t="shared" si="208"/>
        <v>0</v>
      </c>
      <c r="Z1301" s="100">
        <f t="shared" si="209"/>
        <v>903319.99419999984</v>
      </c>
      <c r="AA1301" s="100">
        <f>'Innlegging av opplysninger'!$B$4*X1301</f>
        <v>821199.99472727277</v>
      </c>
      <c r="AB1301" s="1"/>
      <c r="AC1301" s="1">
        <f>'Innlegging av opplysninger'!$B$5*X1301</f>
        <v>827516.91776363633</v>
      </c>
      <c r="AD1301" s="1">
        <f>'Innlegging av opplysninger'!$B$5*Y1301</f>
        <v>0</v>
      </c>
      <c r="AE1301" s="1">
        <f>'Innlegging av opplysninger'!$B$5*Z1301</f>
        <v>118334.91924019999</v>
      </c>
      <c r="AF1301" s="1">
        <f>'Innlegging av opplysninger'!$B$5*AA1301</f>
        <v>107577.19930927274</v>
      </c>
      <c r="AG1301" s="1"/>
      <c r="AH1301" s="1">
        <f>'Innlegging av opplysninger'!$C$11*SUM(X1301:AG1301)</f>
        <v>345605.13834095263</v>
      </c>
      <c r="AI1301" s="1">
        <f>'Innlegging av opplysninger'!$C$13*(((X1301+Z1301+AC1301+AE1301)*Data!M1301)+(Z1301+AE1301)*(1-Data!M1301)*1.8/12+Y1301+AD1301+AA1301+AB1301+AF1301+AG1301)</f>
        <v>73322.253499249549</v>
      </c>
      <c r="AJ1301" s="1">
        <f>'Innlegging av opplysninger'!$C$13*((X1301+Z1301+AC1301+AE1301)*(1-Data!M1301)-(Z1301+AE1301)*(1-Data!M1301)*1.8/12)</f>
        <v>399611.09370415931</v>
      </c>
      <c r="AK1301" s="83">
        <f t="shared" si="204"/>
        <v>1834000</v>
      </c>
      <c r="AL1301" s="83">
        <f t="shared" si="205"/>
        <v>443000</v>
      </c>
      <c r="AM1301" s="83">
        <f t="shared" si="206"/>
        <v>2067000</v>
      </c>
    </row>
    <row r="1302" spans="1:39">
      <c r="A1302" t="str">
        <f t="shared" si="200"/>
        <v>3443Undervisning</v>
      </c>
      <c r="B1302" s="6" t="str">
        <f>Data!A1302</f>
        <v>3443</v>
      </c>
      <c r="C1302" s="7" t="str">
        <f>Data!B1302</f>
        <v>Vestre Toten kommune</v>
      </c>
      <c r="D1302" s="7" t="str">
        <f>Data!C1302</f>
        <v>Undervisning</v>
      </c>
      <c r="E1302" s="1">
        <f>Data!D1302</f>
        <v>251.12610000000009</v>
      </c>
      <c r="F1302" s="1">
        <f>Data!E1302+Data!F1302</f>
        <v>46584.530524040842</v>
      </c>
      <c r="G1302" s="1">
        <f>Data!G1302</f>
        <v>0</v>
      </c>
      <c r="H1302" s="1">
        <f t="shared" si="201"/>
        <v>127620997.86363639</v>
      </c>
      <c r="I1302" s="1">
        <f t="shared" si="202"/>
        <v>0</v>
      </c>
      <c r="J1302" s="1">
        <f t="shared" si="203"/>
        <v>15314519.743636366</v>
      </c>
      <c r="K1302" s="1">
        <f>'Innlegging av opplysninger'!$B$4*H1302</f>
        <v>16590729.722272731</v>
      </c>
      <c r="L1302" s="1"/>
      <c r="M1302" s="1">
        <f>'Innlegging av opplysninger'!$B$5*H1302</f>
        <v>16718350.720136367</v>
      </c>
      <c r="N1302" s="1">
        <f>'Innlegging av opplysninger'!$B$5*I1302</f>
        <v>0</v>
      </c>
      <c r="O1302" s="1">
        <f>'Innlegging av opplysninger'!$B$5*J1302</f>
        <v>2006202.0864163639</v>
      </c>
      <c r="P1302" s="1">
        <f>'Innlegging av opplysninger'!$B$5*K1302</f>
        <v>2173385.593617728</v>
      </c>
      <c r="Q1302" s="1"/>
      <c r="R1302" s="1">
        <f>'Innlegging av opplysninger'!$C$11*SUM(H1302:Q1302)</f>
        <v>6856119.057729206</v>
      </c>
      <c r="S1302" s="1">
        <f>'Innlegging av opplysninger'!$C$13*(((H1302+J1302+M1302+O1302)*Data!H1302)+(J1302+O1302)*(1-Data!H1302)*1.8/12+I1302+N1302+K1302+L1302+P1302+Q1302)</f>
        <v>1175577.1490758015</v>
      </c>
      <c r="T1302" s="1">
        <f>'Innlegging av opplysninger'!$C$13*((H1302+J1302+M1302+O1302)*(1-Data!H1302)-(J1302+O1302)*(1-Data!H1302)*1.8/12)</f>
        <v>8206480.5088694263</v>
      </c>
      <c r="U1302" s="1">
        <f>Data!I1302</f>
        <v>23.837900000000005</v>
      </c>
      <c r="V1302" s="1">
        <f>Data!J1302+Data!K1302</f>
        <v>46905.32481888085</v>
      </c>
      <c r="W1302" s="1">
        <f>Data!L1302</f>
        <v>0</v>
      </c>
      <c r="X1302" s="1">
        <f t="shared" si="207"/>
        <v>12197721.19090909</v>
      </c>
      <c r="Y1302" s="100">
        <f t="shared" si="208"/>
        <v>0</v>
      </c>
      <c r="Z1302" s="100">
        <f t="shared" si="209"/>
        <v>1744274.1302999996</v>
      </c>
      <c r="AA1302" s="100">
        <f>'Innlegging av opplysninger'!$B$4*X1302</f>
        <v>1585703.7548181817</v>
      </c>
      <c r="AB1302" s="1"/>
      <c r="AC1302" s="1">
        <f>'Innlegging av opplysninger'!$B$5*X1302</f>
        <v>1597901.4760090909</v>
      </c>
      <c r="AD1302" s="1">
        <f>'Innlegging av opplysninger'!$B$5*Y1302</f>
        <v>0</v>
      </c>
      <c r="AE1302" s="1">
        <f>'Innlegging av opplysninger'!$B$5*Z1302</f>
        <v>228499.91106929997</v>
      </c>
      <c r="AF1302" s="1">
        <f>'Innlegging av opplysninger'!$B$5*AA1302</f>
        <v>207727.19188118182</v>
      </c>
      <c r="AG1302" s="1"/>
      <c r="AH1302" s="1">
        <f>'Innlegging av opplysninger'!$C$11*SUM(X1302:AG1302)</f>
        <v>667349.45088950021</v>
      </c>
      <c r="AI1302" s="1">
        <f>'Innlegging av opplysninger'!$C$13*(((X1302+Z1302+AC1302+AE1302)*Data!M1302)+(Z1302+AE1302)*(1-Data!M1302)*1.8/12+Y1302+AD1302+AA1302+AB1302+AF1302+AG1302)</f>
        <v>123545.27353487625</v>
      </c>
      <c r="AJ1302" s="1">
        <f>'Innlegging av opplysninger'!$C$13*((X1302+Z1302+AC1302+AE1302)*(1-Data!M1302)-(Z1302+AE1302)*(1-Data!M1302)*1.8/12)</f>
        <v>789669.76452443958</v>
      </c>
      <c r="AK1302" s="83">
        <f t="shared" si="204"/>
        <v>7523000</v>
      </c>
      <c r="AL1302" s="83">
        <f t="shared" si="205"/>
        <v>1299000</v>
      </c>
      <c r="AM1302" s="83">
        <f t="shared" si="206"/>
        <v>8996000</v>
      </c>
    </row>
    <row r="1303" spans="1:39">
      <c r="A1303" t="str">
        <f t="shared" si="200"/>
        <v>3443Barnehager</v>
      </c>
      <c r="B1303" s="6" t="str">
        <f>Data!A1303</f>
        <v>3443</v>
      </c>
      <c r="C1303" s="7" t="str">
        <f>Data!B1303</f>
        <v>Vestre Toten kommune</v>
      </c>
      <c r="D1303" s="7" t="str">
        <f>Data!C1303</f>
        <v>Barnehager</v>
      </c>
      <c r="E1303" s="1">
        <f>Data!D1303</f>
        <v>55.134999999999991</v>
      </c>
      <c r="F1303" s="1">
        <f>Data!E1303+Data!F1303</f>
        <v>40712.300807109837</v>
      </c>
      <c r="G1303" s="1">
        <f>Data!G1303</f>
        <v>13.065022218191714</v>
      </c>
      <c r="H1303" s="1">
        <f t="shared" si="201"/>
        <v>24487338.600000005</v>
      </c>
      <c r="I1303" s="1">
        <f t="shared" si="202"/>
        <v>7858.2545454545443</v>
      </c>
      <c r="J1303" s="1">
        <f t="shared" si="203"/>
        <v>2939423.6225454551</v>
      </c>
      <c r="K1303" s="1">
        <f>'Innlegging av opplysninger'!$B$4*H1303</f>
        <v>3183354.0180000006</v>
      </c>
      <c r="L1303" s="1"/>
      <c r="M1303" s="1">
        <f>'Innlegging av opplysninger'!$B$5*H1303</f>
        <v>3207841.356600001</v>
      </c>
      <c r="N1303" s="1">
        <f>'Innlegging av opplysninger'!$B$5*I1303</f>
        <v>1029.4313454545454</v>
      </c>
      <c r="O1303" s="1">
        <f>'Innlegging av opplysninger'!$B$5*J1303</f>
        <v>385064.49455345463</v>
      </c>
      <c r="P1303" s="1">
        <f>'Innlegging av opplysninger'!$B$5*K1303</f>
        <v>417019.3763580001</v>
      </c>
      <c r="Q1303" s="1"/>
      <c r="R1303" s="1">
        <f>'Innlegging av opplysninger'!$C$11*SUM(H1303:Q1303)</f>
        <v>1315899.3078500172</v>
      </c>
      <c r="S1303" s="1">
        <f>'Innlegging av opplysninger'!$C$13*(((H1303+J1303+M1303+O1303)*Data!H1303)+(J1303+O1303)*(1-Data!H1303)*1.8/12+I1303+N1303+K1303+L1303+P1303+Q1303)</f>
        <v>215758.12116385734</v>
      </c>
      <c r="T1303" s="1">
        <f>'Innlegging av opplysninger'!$C$13*((H1303+J1303+M1303+O1303)*(1-Data!H1303)-(J1303+O1303)*(1-Data!H1303)*1.8/12)</f>
        <v>1584946.1948414296</v>
      </c>
      <c r="U1303" s="1">
        <f>Data!I1303</f>
        <v>7.8097999999999992</v>
      </c>
      <c r="V1303" s="1">
        <f>Data!J1303+Data!K1303</f>
        <v>41507.184562984978</v>
      </c>
      <c r="W1303" s="1">
        <f>Data!L1303</f>
        <v>0</v>
      </c>
      <c r="X1303" s="1">
        <f t="shared" si="207"/>
        <v>3536321.5636363639</v>
      </c>
      <c r="Y1303" s="100">
        <f t="shared" si="208"/>
        <v>0</v>
      </c>
      <c r="Z1303" s="100">
        <f t="shared" si="209"/>
        <v>505693.98359999998</v>
      </c>
      <c r="AA1303" s="100">
        <f>'Innlegging av opplysninger'!$B$4*X1303</f>
        <v>459721.80327272735</v>
      </c>
      <c r="AB1303" s="1"/>
      <c r="AC1303" s="1">
        <f>'Innlegging av opplysninger'!$B$5*X1303</f>
        <v>463258.12483636371</v>
      </c>
      <c r="AD1303" s="1">
        <f>'Innlegging av opplysninger'!$B$5*Y1303</f>
        <v>0</v>
      </c>
      <c r="AE1303" s="1">
        <f>'Innlegging av opplysninger'!$B$5*Z1303</f>
        <v>66245.911851600002</v>
      </c>
      <c r="AF1303" s="1">
        <f>'Innlegging av opplysninger'!$B$5*AA1303</f>
        <v>60223.556228727284</v>
      </c>
      <c r="AG1303" s="1"/>
      <c r="AH1303" s="1">
        <f>'Innlegging av opplysninger'!$C$11*SUM(X1303:AG1303)</f>
        <v>193475.66785017971</v>
      </c>
      <c r="AI1303" s="1">
        <f>'Innlegging av opplysninger'!$C$13*(((X1303+Z1303+AC1303+AE1303)*Data!M1303)+(Z1303+AE1303)*(1-Data!M1303)*1.8/12+Y1303+AD1303+AA1303+AB1303+AF1303+AG1303)</f>
        <v>32525.95600478612</v>
      </c>
      <c r="AJ1303" s="1">
        <f>'Innlegging av opplysninger'!$C$13*((X1303+Z1303+AC1303+AE1303)*(1-Data!M1303)-(Z1303+AE1303)*(1-Data!M1303)*1.8/12)</f>
        <v>232230.22105335447</v>
      </c>
      <c r="AK1303" s="83">
        <f t="shared" si="204"/>
        <v>1509000</v>
      </c>
      <c r="AL1303" s="83">
        <f t="shared" si="205"/>
        <v>248000</v>
      </c>
      <c r="AM1303" s="83">
        <f t="shared" si="206"/>
        <v>1817000</v>
      </c>
    </row>
    <row r="1304" spans="1:39">
      <c r="A1304" t="str">
        <f t="shared" si="200"/>
        <v>3443Helse/pleie/omsorg</v>
      </c>
      <c r="B1304" s="6" t="str">
        <f>Data!A1304</f>
        <v>3443</v>
      </c>
      <c r="C1304" s="7" t="str">
        <f>Data!B1304</f>
        <v>Vestre Toten kommune</v>
      </c>
      <c r="D1304" s="7" t="str">
        <f>Data!C1304</f>
        <v>Helse/pleie/omsorg</v>
      </c>
      <c r="E1304" s="1">
        <f>Data!D1304</f>
        <v>366.16880000000015</v>
      </c>
      <c r="F1304" s="1">
        <f>Data!E1304+Data!F1304</f>
        <v>45154.203161674726</v>
      </c>
      <c r="G1304" s="1">
        <f>Data!G1304</f>
        <v>958.68998123269967</v>
      </c>
      <c r="H1304" s="1">
        <f t="shared" si="201"/>
        <v>180371567.85454521</v>
      </c>
      <c r="I1304" s="1">
        <f t="shared" si="202"/>
        <v>3829553.0181818213</v>
      </c>
      <c r="J1304" s="1">
        <f t="shared" si="203"/>
        <v>22104134.504727244</v>
      </c>
      <c r="K1304" s="1">
        <f>'Innlegging av opplysninger'!$B$4*H1304</f>
        <v>23448303.821090877</v>
      </c>
      <c r="L1304" s="1"/>
      <c r="M1304" s="1">
        <f>'Innlegging av opplysninger'!$B$5*H1304</f>
        <v>23628675.388945423</v>
      </c>
      <c r="N1304" s="1">
        <f>'Innlegging av opplysninger'!$B$5*I1304</f>
        <v>501671.44538181863</v>
      </c>
      <c r="O1304" s="1">
        <f>'Innlegging av opplysninger'!$B$5*J1304</f>
        <v>2895641.620119269</v>
      </c>
      <c r="P1304" s="1">
        <f>'Innlegging av opplysninger'!$B$5*K1304</f>
        <v>3071727.8005629051</v>
      </c>
      <c r="Q1304" s="1"/>
      <c r="R1304" s="1">
        <f>'Innlegging av opplysninger'!$C$11*SUM(H1304:Q1304)</f>
        <v>9874348.4672350753</v>
      </c>
      <c r="S1304" s="1">
        <f>'Innlegging av opplysninger'!$C$13*(((H1304+J1304+M1304+O1304)*Data!H1304)+(J1304+O1304)*(1-Data!H1304)*1.8/12+I1304+N1304+K1304+L1304+P1304+Q1304)</f>
        <v>1860091.5249581791</v>
      </c>
      <c r="T1304" s="1">
        <f>'Innlegging av opplysninger'!$C$13*((H1304+J1304+M1304+O1304)*(1-Data!H1304)-(J1304+O1304)*(1-Data!H1304)*1.8/12)</f>
        <v>11652174.798626658</v>
      </c>
      <c r="U1304" s="1">
        <f>Data!I1304</f>
        <v>35.188000000000017</v>
      </c>
      <c r="V1304" s="1">
        <f>Data!J1304+Data!K1304</f>
        <v>47952.008876132</v>
      </c>
      <c r="W1304" s="1">
        <f>Data!L1304</f>
        <v>1145.4967602591789</v>
      </c>
      <c r="X1304" s="1">
        <f t="shared" si="207"/>
        <v>18407294.054545455</v>
      </c>
      <c r="Y1304" s="100">
        <f t="shared" si="208"/>
        <v>439720.80000000005</v>
      </c>
      <c r="Z1304" s="100">
        <f t="shared" si="209"/>
        <v>2695123.1242</v>
      </c>
      <c r="AA1304" s="100">
        <f>'Innlegging av opplysninger'!$B$4*X1304</f>
        <v>2392948.2270909091</v>
      </c>
      <c r="AB1304" s="1"/>
      <c r="AC1304" s="1">
        <f>'Innlegging av opplysninger'!$B$5*X1304</f>
        <v>2411355.5211454546</v>
      </c>
      <c r="AD1304" s="1">
        <f>'Innlegging av opplysninger'!$B$5*Y1304</f>
        <v>57603.424800000008</v>
      </c>
      <c r="AE1304" s="1">
        <f>'Innlegging av opplysninger'!$B$5*Z1304</f>
        <v>353061.12927020004</v>
      </c>
      <c r="AF1304" s="1">
        <f>'Innlegging av opplysninger'!$B$5*AA1304</f>
        <v>313476.21774890908</v>
      </c>
      <c r="AG1304" s="1"/>
      <c r="AH1304" s="1">
        <f>'Innlegging av opplysninger'!$C$11*SUM(X1304:AG1304)</f>
        <v>1028682.1349544354</v>
      </c>
      <c r="AI1304" s="1">
        <f>'Innlegging av opplysninger'!$C$13*(((X1304+Z1304+AC1304+AE1304)*Data!M1304)+(Z1304+AE1304)*(1-Data!M1304)*1.8/12+Y1304+AD1304+AA1304+AB1304+AF1304+AG1304)</f>
        <v>200754.47479548116</v>
      </c>
      <c r="AJ1304" s="1">
        <f>'Innlegging av opplysninger'!$C$13*((X1304+Z1304+AC1304+AE1304)*(1-Data!M1304)-(Z1304+AE1304)*(1-Data!M1304)*1.8/12)</f>
        <v>1206915.8151421673</v>
      </c>
      <c r="AK1304" s="83">
        <f t="shared" si="204"/>
        <v>10903000</v>
      </c>
      <c r="AL1304" s="83">
        <f t="shared" si="205"/>
        <v>2061000</v>
      </c>
      <c r="AM1304" s="83">
        <f t="shared" si="206"/>
        <v>12859000</v>
      </c>
    </row>
    <row r="1305" spans="1:39">
      <c r="A1305" t="str">
        <f t="shared" si="200"/>
        <v>3443Samferdsel og teknikk</v>
      </c>
      <c r="B1305" s="6" t="str">
        <f>Data!A1305</f>
        <v>3443</v>
      </c>
      <c r="C1305" s="7" t="str">
        <f>Data!B1305</f>
        <v>Vestre Toten kommune</v>
      </c>
      <c r="D1305" s="7" t="str">
        <f>Data!C1305</f>
        <v>Samferdsel og teknikk</v>
      </c>
      <c r="E1305" s="1">
        <f>Data!D1305</f>
        <v>48.701499999999996</v>
      </c>
      <c r="F1305" s="1">
        <f>Data!E1305+Data!F1305</f>
        <v>52603.501380860973</v>
      </c>
      <c r="G1305" s="1">
        <f>Data!G1305</f>
        <v>197.93989918175009</v>
      </c>
      <c r="H1305" s="1">
        <f t="shared" si="201"/>
        <v>27947666.427272733</v>
      </c>
      <c r="I1305" s="1">
        <f t="shared" si="202"/>
        <v>105163.3090909091</v>
      </c>
      <c r="J1305" s="1">
        <f t="shared" si="203"/>
        <v>3366339.5683636367</v>
      </c>
      <c r="K1305" s="1">
        <f>'Innlegging av opplysninger'!$B$4*H1305</f>
        <v>3633196.6355454554</v>
      </c>
      <c r="L1305" s="1"/>
      <c r="M1305" s="1">
        <f>'Innlegging av opplysninger'!$B$5*H1305</f>
        <v>3661144.3019727282</v>
      </c>
      <c r="N1305" s="1">
        <f>'Innlegging av opplysninger'!$B$5*I1305</f>
        <v>13776.393490909093</v>
      </c>
      <c r="O1305" s="1">
        <f>'Innlegging av opplysninger'!$B$5*J1305</f>
        <v>440990.48345563642</v>
      </c>
      <c r="P1305" s="1">
        <f>'Innlegging av opplysninger'!$B$5*K1305</f>
        <v>475948.75925645465</v>
      </c>
      <c r="Q1305" s="1"/>
      <c r="R1305" s="1">
        <f>'Innlegging av opplysninger'!$C$11*SUM(H1305:Q1305)</f>
        <v>1506480.5833810417</v>
      </c>
      <c r="S1305" s="1">
        <f>'Innlegging av opplysninger'!$C$13*(((H1305+J1305+M1305+O1305)*Data!H1305)+(J1305+O1305)*(1-Data!H1305)*1.8/12+I1305+N1305+K1305+L1305+P1305+Q1305)</f>
        <v>258649.12775742955</v>
      </c>
      <c r="T1305" s="1">
        <f>'Innlegging av opplysninger'!$C$13*((H1305+J1305+M1305+O1305)*(1-Data!H1305)-(J1305+O1305)*(1-Data!H1305)*1.8/12)</f>
        <v>1802850.6179218907</v>
      </c>
      <c r="U1305" s="1">
        <f>Data!I1305</f>
        <v>5.516</v>
      </c>
      <c r="V1305" s="1">
        <f>Data!J1305+Data!K1305</f>
        <v>46605.789219241</v>
      </c>
      <c r="W1305" s="1">
        <f>Data!L1305</f>
        <v>126.90717911530096</v>
      </c>
      <c r="X1305" s="1">
        <f t="shared" si="207"/>
        <v>2804482.1818181821</v>
      </c>
      <c r="Y1305" s="100">
        <f t="shared" si="208"/>
        <v>7636.5818181818186</v>
      </c>
      <c r="Z1305" s="100">
        <f t="shared" si="209"/>
        <v>402132.98320000002</v>
      </c>
      <c r="AA1305" s="100">
        <f>'Innlegging av opplysninger'!$B$4*X1305</f>
        <v>364582.68363636371</v>
      </c>
      <c r="AB1305" s="1"/>
      <c r="AC1305" s="1">
        <f>'Innlegging av opplysninger'!$B$5*X1305</f>
        <v>367387.16581818188</v>
      </c>
      <c r="AD1305" s="1">
        <f>'Innlegging av opplysninger'!$B$5*Y1305</f>
        <v>1000.3922181818183</v>
      </c>
      <c r="AE1305" s="1">
        <f>'Innlegging av opplysninger'!$B$5*Z1305</f>
        <v>52679.420799200001</v>
      </c>
      <c r="AF1305" s="1">
        <f>'Innlegging av opplysninger'!$B$5*AA1305</f>
        <v>47760.33155636365</v>
      </c>
      <c r="AG1305" s="1"/>
      <c r="AH1305" s="1">
        <f>'Innlegging av opplysninger'!$C$11*SUM(X1305:AG1305)</f>
        <v>153811.14615285688</v>
      </c>
      <c r="AI1305" s="1">
        <f>'Innlegging av opplysninger'!$C$13*(((X1305+Z1305+AC1305+AE1305)*Data!M1305)+(Z1305+AE1305)*(1-Data!M1305)*1.8/12+Y1305+AD1305+AA1305+AB1305+AF1305+AG1305)</f>
        <v>25438.496191106493</v>
      </c>
      <c r="AJ1305" s="1">
        <f>'Innlegging av opplysninger'!$C$13*((X1305+Z1305+AC1305+AE1305)*(1-Data!M1305)-(Z1305+AE1305)*(1-Data!M1305)*1.8/12)</f>
        <v>185039.91433385556</v>
      </c>
      <c r="AK1305" s="83">
        <f t="shared" si="204"/>
        <v>1660000</v>
      </c>
      <c r="AL1305" s="83">
        <f t="shared" si="205"/>
        <v>284000</v>
      </c>
      <c r="AM1305" s="83">
        <f t="shared" si="206"/>
        <v>1988000</v>
      </c>
    </row>
    <row r="1306" spans="1:39">
      <c r="A1306" t="str">
        <f t="shared" si="200"/>
        <v>3443Annet</v>
      </c>
      <c r="B1306" s="6" t="str">
        <f>Data!A1306</f>
        <v>3443</v>
      </c>
      <c r="C1306" s="7" t="str">
        <f>Data!B1306</f>
        <v>Vestre Toten kommune</v>
      </c>
      <c r="D1306" s="7" t="str">
        <f>Data!C1306</f>
        <v>Annet</v>
      </c>
      <c r="E1306" s="1">
        <f>Data!D1306</f>
        <v>23.7333</v>
      </c>
      <c r="F1306" s="1">
        <f>Data!E1306+Data!F1306</f>
        <v>46071.217656204579</v>
      </c>
      <c r="G1306" s="1">
        <f>Data!G1306</f>
        <v>0</v>
      </c>
      <c r="H1306" s="1">
        <f t="shared" si="201"/>
        <v>11928240.327272728</v>
      </c>
      <c r="I1306" s="1">
        <f t="shared" si="202"/>
        <v>0</v>
      </c>
      <c r="J1306" s="1">
        <f t="shared" si="203"/>
        <v>1431388.8392727273</v>
      </c>
      <c r="K1306" s="1">
        <f>'Innlegging av opplysninger'!$B$4*H1306</f>
        <v>1550671.2425454548</v>
      </c>
      <c r="L1306" s="1"/>
      <c r="M1306" s="1">
        <f>'Innlegging av opplysninger'!$B$5*H1306</f>
        <v>1562599.4828727273</v>
      </c>
      <c r="N1306" s="1">
        <f>'Innlegging av opplysninger'!$B$5*I1306</f>
        <v>0</v>
      </c>
      <c r="O1306" s="1">
        <f>'Innlegging av opplysninger'!$B$5*J1306</f>
        <v>187511.93794472728</v>
      </c>
      <c r="P1306" s="1">
        <f>'Innlegging av opplysninger'!$B$5*K1306</f>
        <v>203137.93277345458</v>
      </c>
      <c r="Q1306" s="1"/>
      <c r="R1306" s="1">
        <f>'Innlegging av opplysninger'!$C$11*SUM(H1306:Q1306)</f>
        <v>640814.89098190912</v>
      </c>
      <c r="S1306" s="1">
        <f>'Innlegging av opplysninger'!$C$13*(((H1306+J1306+M1306+O1306)*Data!H1306)+(J1306+O1306)*(1-Data!H1306)*1.8/12+I1306+N1306+K1306+L1306+P1306+Q1306)</f>
        <v>110122.5204819622</v>
      </c>
      <c r="T1306" s="1">
        <f>'Innlegging av opplysninger'!$C$13*((H1306+J1306+M1306+O1306)*(1-Data!H1306)-(J1306+O1306)*(1-Data!H1306)*1.8/12)</f>
        <v>766782.06717749231</v>
      </c>
      <c r="U1306" s="1">
        <f>Data!I1306</f>
        <v>4</v>
      </c>
      <c r="V1306" s="1">
        <f>Data!J1306+Data!K1306</f>
        <v>44497.895833333336</v>
      </c>
      <c r="W1306" s="1">
        <f>Data!L1306</f>
        <v>0</v>
      </c>
      <c r="X1306" s="1">
        <f t="shared" si="207"/>
        <v>1941726.3636363635</v>
      </c>
      <c r="Y1306" s="100">
        <f t="shared" si="208"/>
        <v>0</v>
      </c>
      <c r="Z1306" s="100">
        <f t="shared" si="209"/>
        <v>277666.86999999994</v>
      </c>
      <c r="AA1306" s="100">
        <f>'Innlegging av opplysninger'!$B$4*X1306</f>
        <v>252424.42727272728</v>
      </c>
      <c r="AB1306" s="1"/>
      <c r="AC1306" s="1">
        <f>'Innlegging av opplysninger'!$B$5*X1306</f>
        <v>254366.15363636363</v>
      </c>
      <c r="AD1306" s="1">
        <f>'Innlegging av opplysninger'!$B$5*Y1306</f>
        <v>0</v>
      </c>
      <c r="AE1306" s="1">
        <f>'Innlegging av opplysninger'!$B$5*Z1306</f>
        <v>36374.35996999999</v>
      </c>
      <c r="AF1306" s="1">
        <f>'Innlegging av opplysninger'!$B$5*AA1306</f>
        <v>33067.599972727272</v>
      </c>
      <c r="AG1306" s="1"/>
      <c r="AH1306" s="1">
        <f>'Innlegging av opplysninger'!$C$11*SUM(X1306:AG1306)</f>
        <v>106233.7794305509</v>
      </c>
      <c r="AI1306" s="1">
        <f>'Innlegging av opplysninger'!$C$13*(((X1306+Z1306+AC1306+AE1306)*Data!M1306)+(Z1306+AE1306)*(1-Data!M1306)*1.8/12+Y1306+AD1306+AA1306+AB1306+AF1306+AG1306)</f>
        <v>17295.107010529635</v>
      </c>
      <c r="AJ1306" s="1">
        <f>'Innlegging av opplysninger'!$C$13*((X1306+Z1306+AC1306+AE1306)*(1-Data!M1306)-(Z1306+AE1306)*(1-Data!M1306)*1.8/12)</f>
        <v>128077.43326285582</v>
      </c>
      <c r="AK1306" s="83">
        <f t="shared" si="204"/>
        <v>747000</v>
      </c>
      <c r="AL1306" s="83">
        <f t="shared" si="205"/>
        <v>127000</v>
      </c>
      <c r="AM1306" s="83">
        <f t="shared" si="206"/>
        <v>895000</v>
      </c>
    </row>
    <row r="1307" spans="1:39">
      <c r="A1307" t="str">
        <f t="shared" si="200"/>
        <v>3446Alle</v>
      </c>
      <c r="B1307" s="6" t="str">
        <f>Data!A1307</f>
        <v>3446</v>
      </c>
      <c r="C1307" s="7" t="str">
        <f>Data!B1307</f>
        <v>Gran kommune</v>
      </c>
      <c r="D1307" s="7" t="str">
        <f>Data!C1307</f>
        <v>Alle</v>
      </c>
      <c r="E1307" s="1">
        <f>Data!D1307</f>
        <v>799.38350000000059</v>
      </c>
      <c r="F1307" s="1">
        <f>Data!E1307+Data!F1307</f>
        <v>45947.729230744626</v>
      </c>
      <c r="G1307" s="1">
        <f>Data!G1307</f>
        <v>472.80131501338201</v>
      </c>
      <c r="H1307" s="1">
        <f t="shared" si="201"/>
        <v>400689344.83118153</v>
      </c>
      <c r="I1307" s="1">
        <f t="shared" si="202"/>
        <v>4123086.2181818197</v>
      </c>
      <c r="J1307" s="1">
        <f t="shared" si="203"/>
        <v>48577491.725923605</v>
      </c>
      <c r="K1307" s="1">
        <f>'Innlegging av opplysninger'!$B$4*H1307</f>
        <v>52089614.828053601</v>
      </c>
      <c r="L1307" s="1"/>
      <c r="M1307" s="1">
        <f>'Innlegging av opplysninger'!$B$5*H1307</f>
        <v>52490304.172884785</v>
      </c>
      <c r="N1307" s="1">
        <f>'Innlegging av opplysninger'!$B$5*I1307</f>
        <v>540124.29458181839</v>
      </c>
      <c r="O1307" s="1">
        <f>'Innlegging av opplysninger'!$B$5*J1307</f>
        <v>6363651.4160959926</v>
      </c>
      <c r="P1307" s="1">
        <f>'Innlegging av opplysninger'!$B$5*K1307</f>
        <v>6823739.5424750224</v>
      </c>
      <c r="Q1307" s="1"/>
      <c r="R1307" s="1">
        <f>'Innlegging av opplysninger'!$C$11*SUM(H1307:Q1307)</f>
        <v>21724499.567116365</v>
      </c>
      <c r="S1307" s="1">
        <f>'Innlegging av opplysninger'!$C$13*(((H1307+J1307+M1307+O1307)*Data!H1307)+(J1307+O1307)*(1-Data!H1307)*1.8/12+I1307+N1307+K1307+L1307+P1307+Q1307)</f>
        <v>4058916.3910982888</v>
      </c>
      <c r="T1307" s="1">
        <f>'Innlegging av opplysninger'!$C$13*((H1307+J1307+M1307+O1307)*(1-Data!H1307)-(J1307+O1307)*(1-Data!H1307)*1.8/12)</f>
        <v>25669346.174429372</v>
      </c>
      <c r="U1307" s="1">
        <f>Data!I1307</f>
        <v>136.80719999999991</v>
      </c>
      <c r="V1307" s="1">
        <f>Data!J1307+Data!K1307</f>
        <v>47726.073082167255</v>
      </c>
      <c r="W1307" s="1">
        <f>Data!L1307</f>
        <v>655.50336531995436</v>
      </c>
      <c r="X1307" s="1">
        <f t="shared" si="207"/>
        <v>71228404.640363649</v>
      </c>
      <c r="Y1307" s="100">
        <f t="shared" si="208"/>
        <v>978300.87272727268</v>
      </c>
      <c r="Z1307" s="100">
        <f t="shared" si="209"/>
        <v>10325558.888372</v>
      </c>
      <c r="AA1307" s="100">
        <f>'Innlegging av opplysninger'!$B$4*X1307</f>
        <v>9259692.6032472737</v>
      </c>
      <c r="AB1307" s="1"/>
      <c r="AC1307" s="1">
        <f>'Innlegging av opplysninger'!$B$5*X1307</f>
        <v>9330921.0078876391</v>
      </c>
      <c r="AD1307" s="1">
        <f>'Innlegging av opplysninger'!$B$5*Y1307</f>
        <v>128157.41432727272</v>
      </c>
      <c r="AE1307" s="1">
        <f>'Innlegging av opplysninger'!$B$5*Z1307</f>
        <v>1352648.214376732</v>
      </c>
      <c r="AF1307" s="1">
        <f>'Innlegging av opplysninger'!$B$5*AA1307</f>
        <v>1213019.7310253929</v>
      </c>
      <c r="AG1307" s="1"/>
      <c r="AH1307" s="1">
        <f>'Innlegging av opplysninger'!$C$11*SUM(X1307:AG1307)</f>
        <v>3945034.7281484348</v>
      </c>
      <c r="AI1307" s="1">
        <f>'Innlegging av opplysninger'!$C$13*(((X1307+Z1307+AC1307+AE1307)*Data!M1307)+(Z1307+AE1307)*(1-Data!M1307)*1.8/12+Y1307+AD1307+AA1307+AB1307+AF1307+AG1307)</f>
        <v>786666.85314558749</v>
      </c>
      <c r="AJ1307" s="1">
        <f>'Innlegging av opplysninger'!$C$13*((X1307+Z1307+AC1307+AE1307)*(1-Data!M1307)-(Z1307+AE1307)*(1-Data!M1307)*1.8/12)</f>
        <v>4611801.722215428</v>
      </c>
      <c r="AK1307" s="83">
        <f t="shared" si="204"/>
        <v>25670000</v>
      </c>
      <c r="AL1307" s="83">
        <f t="shared" si="205"/>
        <v>4846000</v>
      </c>
      <c r="AM1307" s="83">
        <f t="shared" si="206"/>
        <v>30281000</v>
      </c>
    </row>
    <row r="1308" spans="1:39">
      <c r="A1308" t="str">
        <f t="shared" si="200"/>
        <v>3446Administrasjon</v>
      </c>
      <c r="B1308" s="6" t="str">
        <f>Data!A1308</f>
        <v>3446</v>
      </c>
      <c r="C1308" s="7" t="str">
        <f>Data!B1308</f>
        <v>Gran kommune</v>
      </c>
      <c r="D1308" s="7" t="str">
        <f>Data!C1308</f>
        <v>Administrasjon</v>
      </c>
      <c r="E1308" s="1">
        <f>Data!D1308</f>
        <v>32.212999999999994</v>
      </c>
      <c r="F1308" s="1">
        <f>Data!E1308+Data!F1308</f>
        <v>57550.888875091841</v>
      </c>
      <c r="G1308" s="1">
        <f>Data!G1308</f>
        <v>0</v>
      </c>
      <c r="H1308" s="1">
        <f t="shared" si="201"/>
        <v>20224219.454545453</v>
      </c>
      <c r="I1308" s="1">
        <f t="shared" si="202"/>
        <v>0</v>
      </c>
      <c r="J1308" s="1">
        <f t="shared" si="203"/>
        <v>2426906.3345454545</v>
      </c>
      <c r="K1308" s="1">
        <f>'Innlegging av opplysninger'!$B$4*H1308</f>
        <v>2629148.5290909088</v>
      </c>
      <c r="L1308" s="1"/>
      <c r="M1308" s="1">
        <f>'Innlegging av opplysninger'!$B$5*H1308</f>
        <v>2649372.7485454543</v>
      </c>
      <c r="N1308" s="1">
        <f>'Innlegging av opplysninger'!$B$5*I1308</f>
        <v>0</v>
      </c>
      <c r="O1308" s="1">
        <f>'Innlegging av opplysninger'!$B$5*J1308</f>
        <v>317924.72982545453</v>
      </c>
      <c r="P1308" s="1">
        <f>'Innlegging av opplysninger'!$B$5*K1308</f>
        <v>344418.45731090906</v>
      </c>
      <c r="Q1308" s="1"/>
      <c r="R1308" s="1">
        <f>'Innlegging av opplysninger'!$C$11*SUM(H1308:Q1308)</f>
        <v>1086495.6296468179</v>
      </c>
      <c r="S1308" s="1">
        <f>'Innlegging av opplysninger'!$C$13*(((H1308+J1308+M1308+O1308)*Data!H1308)+(J1308+O1308)*(1-Data!H1308)*1.8/12+I1308+N1308+K1308+L1308+P1308+Q1308)</f>
        <v>322723.03544639127</v>
      </c>
      <c r="T1308" s="1">
        <f>'Innlegging av opplysninger'!$C$13*((H1308+J1308+M1308+O1308)*(1-Data!H1308)-(J1308+O1308)*(1-Data!H1308)*1.8/12)</f>
        <v>1164060.4577545177</v>
      </c>
      <c r="U1308" s="1">
        <f>Data!I1308</f>
        <v>7.7220000000000004</v>
      </c>
      <c r="V1308" s="1">
        <f>Data!J1308+Data!K1308</f>
        <v>64048.630536130535</v>
      </c>
      <c r="W1308" s="1">
        <f>Data!L1308</f>
        <v>0</v>
      </c>
      <c r="X1308" s="1">
        <f t="shared" si="207"/>
        <v>5395456.6363636358</v>
      </c>
      <c r="Y1308" s="100">
        <f t="shared" si="208"/>
        <v>0</v>
      </c>
      <c r="Z1308" s="100">
        <f t="shared" si="209"/>
        <v>771550.29899999988</v>
      </c>
      <c r="AA1308" s="100">
        <f>'Innlegging av opplysninger'!$B$4*X1308</f>
        <v>701409.36272727267</v>
      </c>
      <c r="AB1308" s="1"/>
      <c r="AC1308" s="1">
        <f>'Innlegging av opplysninger'!$B$5*X1308</f>
        <v>706804.81936363631</v>
      </c>
      <c r="AD1308" s="1">
        <f>'Innlegging av opplysninger'!$B$5*Y1308</f>
        <v>0</v>
      </c>
      <c r="AE1308" s="1">
        <f>'Innlegging av opplysninger'!$B$5*Z1308</f>
        <v>101073.08916899998</v>
      </c>
      <c r="AF1308" s="1">
        <f>'Innlegging av opplysninger'!$B$5*AA1308</f>
        <v>91884.626517272729</v>
      </c>
      <c r="AG1308" s="1"/>
      <c r="AH1308" s="1">
        <f>'Innlegging av opplysninger'!$C$11*SUM(X1308:AG1308)</f>
        <v>295190.79565935105</v>
      </c>
      <c r="AI1308" s="1">
        <f>'Innlegging av opplysninger'!$C$13*(((X1308+Z1308+AC1308+AE1308)*Data!M1308)+(Z1308+AE1308)*(1-Data!M1308)*1.8/12+Y1308+AD1308+AA1308+AB1308+AF1308+AG1308)</f>
        <v>108510.75841369563</v>
      </c>
      <c r="AJ1308" s="1">
        <f>'Innlegging av opplysninger'!$C$13*((X1308+Z1308+AC1308+AE1308)*(1-Data!M1308)-(Z1308+AE1308)*(1-Data!M1308)*1.8/12)</f>
        <v>295434.54090962681</v>
      </c>
      <c r="AK1308" s="83">
        <f t="shared" si="204"/>
        <v>1382000</v>
      </c>
      <c r="AL1308" s="83">
        <f t="shared" si="205"/>
        <v>431000</v>
      </c>
      <c r="AM1308" s="83">
        <f t="shared" si="206"/>
        <v>1459000</v>
      </c>
    </row>
    <row r="1309" spans="1:39">
      <c r="A1309" t="str">
        <f t="shared" si="200"/>
        <v>3446Undervisning</v>
      </c>
      <c r="B1309" s="6" t="str">
        <f>Data!A1309</f>
        <v>3446</v>
      </c>
      <c r="C1309" s="7" t="str">
        <f>Data!B1309</f>
        <v>Gran kommune</v>
      </c>
      <c r="D1309" s="7" t="str">
        <f>Data!C1309</f>
        <v>Undervisning</v>
      </c>
      <c r="E1309" s="1">
        <f>Data!D1309</f>
        <v>239.03080000000006</v>
      </c>
      <c r="F1309" s="1">
        <f>Data!E1309+Data!F1309</f>
        <v>46494.787995068727</v>
      </c>
      <c r="G1309" s="1">
        <f>Data!G1309</f>
        <v>0</v>
      </c>
      <c r="H1309" s="1">
        <f t="shared" si="201"/>
        <v>121240214.94863646</v>
      </c>
      <c r="I1309" s="1">
        <f t="shared" si="202"/>
        <v>0</v>
      </c>
      <c r="J1309" s="1">
        <f t="shared" si="203"/>
        <v>14548825.793836374</v>
      </c>
      <c r="K1309" s="1">
        <f>'Innlegging av opplysninger'!$B$4*H1309</f>
        <v>15761227.94332274</v>
      </c>
      <c r="L1309" s="1"/>
      <c r="M1309" s="1">
        <f>'Innlegging av opplysninger'!$B$5*H1309</f>
        <v>15882468.158271376</v>
      </c>
      <c r="N1309" s="1">
        <f>'Innlegging av opplysninger'!$B$5*I1309</f>
        <v>0</v>
      </c>
      <c r="O1309" s="1">
        <f>'Innlegging av opplysninger'!$B$5*J1309</f>
        <v>1905896.178992565</v>
      </c>
      <c r="P1309" s="1">
        <f>'Innlegging av opplysninger'!$B$5*K1309</f>
        <v>2064720.860575279</v>
      </c>
      <c r="Q1309" s="1"/>
      <c r="R1309" s="1">
        <f>'Innlegging av opplysninger'!$C$11*SUM(H1309:Q1309)</f>
        <v>6513327.4475781228</v>
      </c>
      <c r="S1309" s="1">
        <f>'Innlegging av opplysninger'!$C$13*(((H1309+J1309+M1309+O1309)*Data!H1309)+(J1309+O1309)*(1-Data!H1309)*1.8/12+I1309+N1309+K1309+L1309+P1309+Q1309)</f>
        <v>1123155.1640813446</v>
      </c>
      <c r="T1309" s="1">
        <f>'Innlegging av opplysninger'!$C$13*((H1309+J1309+M1309+O1309)*(1-Data!H1309)-(J1309+O1309)*(1-Data!H1309)*1.8/12)</f>
        <v>7789819.2378676636</v>
      </c>
      <c r="U1309" s="1">
        <f>Data!I1309</f>
        <v>36.838999999999999</v>
      </c>
      <c r="V1309" s="1">
        <f>Data!J1309+Data!K1309</f>
        <v>48035.824928291571</v>
      </c>
      <c r="W1309" s="1">
        <f>Data!L1309</f>
        <v>0</v>
      </c>
      <c r="X1309" s="1">
        <f t="shared" si="207"/>
        <v>19304637.322181813</v>
      </c>
      <c r="Y1309" s="100">
        <f t="shared" si="208"/>
        <v>0</v>
      </c>
      <c r="Z1309" s="100">
        <f t="shared" si="209"/>
        <v>2760563.1370719993</v>
      </c>
      <c r="AA1309" s="100">
        <f>'Innlegging av opplysninger'!$B$4*X1309</f>
        <v>2509602.8518836359</v>
      </c>
      <c r="AB1309" s="1"/>
      <c r="AC1309" s="1">
        <f>'Innlegging av opplysninger'!$B$5*X1309</f>
        <v>2528907.4892058177</v>
      </c>
      <c r="AD1309" s="1">
        <f>'Innlegging av opplysninger'!$B$5*Y1309</f>
        <v>0</v>
      </c>
      <c r="AE1309" s="1">
        <f>'Innlegging av opplysninger'!$B$5*Z1309</f>
        <v>361633.77095643192</v>
      </c>
      <c r="AF1309" s="1">
        <f>'Innlegging av opplysninger'!$B$5*AA1309</f>
        <v>328757.97359675629</v>
      </c>
      <c r="AG1309" s="1"/>
      <c r="AH1309" s="1">
        <f>'Innlegging av opplysninger'!$C$11*SUM(X1309:AG1309)</f>
        <v>1056175.8967060652</v>
      </c>
      <c r="AI1309" s="1">
        <f>'Innlegging av opplysninger'!$C$13*(((X1309+Z1309+AC1309+AE1309)*Data!M1309)+(Z1309+AE1309)*(1-Data!M1309)*1.8/12+Y1309+AD1309+AA1309+AB1309+AF1309+AG1309)</f>
        <v>194639.1842245298</v>
      </c>
      <c r="AJ1309" s="1">
        <f>'Innlegging av opplysninger'!$C$13*((X1309+Z1309+AC1309+AE1309)*(1-Data!M1309)-(Z1309+AE1309)*(1-Data!M1309)*1.8/12)</f>
        <v>1250654.1481100859</v>
      </c>
      <c r="AK1309" s="83">
        <f t="shared" si="204"/>
        <v>7570000</v>
      </c>
      <c r="AL1309" s="83">
        <f t="shared" si="205"/>
        <v>1318000</v>
      </c>
      <c r="AM1309" s="83">
        <f t="shared" si="206"/>
        <v>9040000</v>
      </c>
    </row>
    <row r="1310" spans="1:39">
      <c r="A1310" t="str">
        <f t="shared" si="200"/>
        <v>3446Barnehager</v>
      </c>
      <c r="B1310" s="6" t="str">
        <f>Data!A1310</f>
        <v>3446</v>
      </c>
      <c r="C1310" s="7" t="str">
        <f>Data!B1310</f>
        <v>Gran kommune</v>
      </c>
      <c r="D1310" s="7" t="str">
        <f>Data!C1310</f>
        <v>Barnehager</v>
      </c>
      <c r="E1310" s="1">
        <f>Data!D1310</f>
        <v>73.480500000000006</v>
      </c>
      <c r="F1310" s="1">
        <f>Data!E1310+Data!F1310</f>
        <v>39610.090579586889</v>
      </c>
      <c r="G1310" s="1">
        <f>Data!G1310</f>
        <v>0</v>
      </c>
      <c r="H1310" s="1">
        <f t="shared" si="201"/>
        <v>31751664.663636375</v>
      </c>
      <c r="I1310" s="1">
        <f t="shared" si="202"/>
        <v>0</v>
      </c>
      <c r="J1310" s="1">
        <f t="shared" si="203"/>
        <v>3810199.7596363649</v>
      </c>
      <c r="K1310" s="1">
        <f>'Innlegging av opplysninger'!$B$4*H1310</f>
        <v>4127716.4062727289</v>
      </c>
      <c r="L1310" s="1"/>
      <c r="M1310" s="1">
        <f>'Innlegging av opplysninger'!$B$5*H1310</f>
        <v>4159468.0709363655</v>
      </c>
      <c r="N1310" s="1">
        <f>'Innlegging av opplysninger'!$B$5*I1310</f>
        <v>0</v>
      </c>
      <c r="O1310" s="1">
        <f>'Innlegging av opplysninger'!$B$5*J1310</f>
        <v>499136.1685123638</v>
      </c>
      <c r="P1310" s="1">
        <f>'Innlegging av opplysninger'!$B$5*K1310</f>
        <v>540730.84922172746</v>
      </c>
      <c r="Q1310" s="1"/>
      <c r="R1310" s="1">
        <f>'Innlegging av opplysninger'!$C$11*SUM(H1310:Q1310)</f>
        <v>1705778.8048922056</v>
      </c>
      <c r="S1310" s="1">
        <f>'Innlegging av opplysninger'!$C$13*(((H1310+J1310+M1310+O1310)*Data!H1310)+(J1310+O1310)*(1-Data!H1310)*1.8/12+I1310+N1310+K1310+L1310+P1310+Q1310)</f>
        <v>276372.0775252718</v>
      </c>
      <c r="T1310" s="1">
        <f>'Innlegging av opplysninger'!$C$13*((H1310+J1310+M1310+O1310)*(1-Data!H1310)-(J1310+O1310)*(1-Data!H1310)*1.8/12)</f>
        <v>2057851.5502219566</v>
      </c>
      <c r="U1310" s="1">
        <f>Data!I1310</f>
        <v>7.2225999999999999</v>
      </c>
      <c r="V1310" s="1">
        <f>Data!J1310+Data!K1310</f>
        <v>42660.812126750287</v>
      </c>
      <c r="W1310" s="1">
        <f>Data!L1310</f>
        <v>0</v>
      </c>
      <c r="X1310" s="1">
        <f t="shared" si="207"/>
        <v>3361330.7090909081</v>
      </c>
      <c r="Y1310" s="100">
        <f t="shared" si="208"/>
        <v>0</v>
      </c>
      <c r="Z1310" s="100">
        <f t="shared" si="209"/>
        <v>480670.29139999981</v>
      </c>
      <c r="AA1310" s="100">
        <f>'Innlegging av opplysninger'!$B$4*X1310</f>
        <v>436972.99218181806</v>
      </c>
      <c r="AB1310" s="1"/>
      <c r="AC1310" s="1">
        <f>'Innlegging av opplysninger'!$B$5*X1310</f>
        <v>440334.32289090898</v>
      </c>
      <c r="AD1310" s="1">
        <f>'Innlegging av opplysninger'!$B$5*Y1310</f>
        <v>0</v>
      </c>
      <c r="AE1310" s="1">
        <f>'Innlegging av opplysninger'!$B$5*Z1310</f>
        <v>62967.808173399979</v>
      </c>
      <c r="AF1310" s="1">
        <f>'Innlegging av opplysninger'!$B$5*AA1310</f>
        <v>57243.461975818165</v>
      </c>
      <c r="AG1310" s="1"/>
      <c r="AH1310" s="1">
        <f>'Innlegging av opplysninger'!$C$11*SUM(X1310:AG1310)</f>
        <v>183901.74425708849</v>
      </c>
      <c r="AI1310" s="1">
        <f>'Innlegging av opplysninger'!$C$13*(((X1310+Z1310+AC1310+AE1310)*Data!M1310)+(Z1310+AE1310)*(1-Data!M1310)*1.8/12+Y1310+AD1310+AA1310+AB1310+AF1310+AG1310)</f>
        <v>33785.615404693963</v>
      </c>
      <c r="AJ1310" s="1">
        <f>'Innlegging av opplysninger'!$C$13*((X1310+Z1310+AC1310+AE1310)*(1-Data!M1310)-(Z1310+AE1310)*(1-Data!M1310)*1.8/12)</f>
        <v>217869.4030523744</v>
      </c>
      <c r="AK1310" s="83">
        <f t="shared" si="204"/>
        <v>1890000</v>
      </c>
      <c r="AL1310" s="83">
        <f t="shared" si="205"/>
        <v>310000</v>
      </c>
      <c r="AM1310" s="83">
        <f t="shared" si="206"/>
        <v>2276000</v>
      </c>
    </row>
    <row r="1311" spans="1:39">
      <c r="A1311" t="str">
        <f t="shared" si="200"/>
        <v>3446Helse/pleie/omsorg</v>
      </c>
      <c r="B1311" s="6" t="str">
        <f>Data!A1311</f>
        <v>3446</v>
      </c>
      <c r="C1311" s="7" t="str">
        <f>Data!B1311</f>
        <v>Gran kommune</v>
      </c>
      <c r="D1311" s="7" t="str">
        <f>Data!C1311</f>
        <v>Helse/pleie/omsorg</v>
      </c>
      <c r="E1311" s="1">
        <f>Data!D1311</f>
        <v>390.11320000000001</v>
      </c>
      <c r="F1311" s="1">
        <f>Data!E1311+Data!F1311</f>
        <v>44830.976312516512</v>
      </c>
      <c r="G1311" s="1">
        <f>Data!G1311</f>
        <v>968.82025524898916</v>
      </c>
      <c r="H1311" s="1">
        <f t="shared" si="201"/>
        <v>190790788.6734547</v>
      </c>
      <c r="I1311" s="1">
        <f t="shared" si="202"/>
        <v>4123086.2181818173</v>
      </c>
      <c r="J1311" s="1">
        <f t="shared" si="203"/>
        <v>23389664.986996382</v>
      </c>
      <c r="K1311" s="1">
        <f>'Innlegging av opplysninger'!$B$4*H1311</f>
        <v>24802802.52754911</v>
      </c>
      <c r="L1311" s="1"/>
      <c r="M1311" s="1">
        <f>'Innlegging av opplysninger'!$B$5*H1311</f>
        <v>24993593.316222567</v>
      </c>
      <c r="N1311" s="1">
        <f>'Innlegging av opplysninger'!$B$5*I1311</f>
        <v>540124.29458181805</v>
      </c>
      <c r="O1311" s="1">
        <f>'Innlegging av opplysninger'!$B$5*J1311</f>
        <v>3064046.113296526</v>
      </c>
      <c r="P1311" s="1">
        <f>'Innlegging av opplysninger'!$B$5*K1311</f>
        <v>3249167.1311089336</v>
      </c>
      <c r="Q1311" s="1"/>
      <c r="R1311" s="1">
        <f>'Innlegging av opplysninger'!$C$11*SUM(H1311:Q1311)</f>
        <v>10448224.38393289</v>
      </c>
      <c r="S1311" s="1">
        <f>'Innlegging av opplysninger'!$C$13*(((H1311+J1311+M1311+O1311)*Data!H1311)+(J1311+O1311)*(1-Data!H1311)*1.8/12+I1311+N1311+K1311+L1311+P1311+Q1311)</f>
        <v>1965408.5162724974</v>
      </c>
      <c r="T1311" s="1">
        <f>'Innlegging av opplysninger'!$C$13*((H1311+J1311+M1311+O1311)*(1-Data!H1311)-(J1311+O1311)*(1-Data!H1311)*1.8/12)</f>
        <v>12332161.693319881</v>
      </c>
      <c r="U1311" s="1">
        <f>Data!I1311</f>
        <v>67.540599999999998</v>
      </c>
      <c r="V1311" s="1">
        <f>Data!J1311+Data!K1311</f>
        <v>45520.777021524831</v>
      </c>
      <c r="W1311" s="1">
        <f>Data!L1311</f>
        <v>1322.0822734769906</v>
      </c>
      <c r="X1311" s="1">
        <f t="shared" si="207"/>
        <v>33540006.463636361</v>
      </c>
      <c r="Y1311" s="100">
        <f t="shared" si="208"/>
        <v>974118.87272727292</v>
      </c>
      <c r="Z1311" s="100">
        <f t="shared" si="209"/>
        <v>4935519.9230999993</v>
      </c>
      <c r="AA1311" s="100">
        <f>'Innlegging av opplysninger'!$B$4*X1311</f>
        <v>4360200.8402727274</v>
      </c>
      <c r="AB1311" s="1"/>
      <c r="AC1311" s="1">
        <f>'Innlegging av opplysninger'!$B$5*X1311</f>
        <v>4393740.8467363631</v>
      </c>
      <c r="AD1311" s="1">
        <f>'Innlegging av opplysninger'!$B$5*Y1311</f>
        <v>127609.57232727276</v>
      </c>
      <c r="AE1311" s="1">
        <f>'Innlegging av opplysninger'!$B$5*Z1311</f>
        <v>646553.10992609989</v>
      </c>
      <c r="AF1311" s="1">
        <f>'Innlegging av opplysninger'!$B$5*AA1311</f>
        <v>571186.31007572729</v>
      </c>
      <c r="AG1311" s="1"/>
      <c r="AH1311" s="1">
        <f>'Innlegging av opplysninger'!$C$11*SUM(X1311:AG1311)</f>
        <v>1882859.5656744693</v>
      </c>
      <c r="AI1311" s="1">
        <f>'Innlegging av opplysninger'!$C$13*(((X1311+Z1311+AC1311+AE1311)*Data!M1311)+(Z1311+AE1311)*(1-Data!M1311)*1.8/12+Y1311+AD1311+AA1311+AB1311+AF1311+AG1311)</f>
        <v>357493.04754944926</v>
      </c>
      <c r="AJ1311" s="1">
        <f>'Innlegging av opplysninger'!$C$13*((X1311+Z1311+AC1311+AE1311)*(1-Data!M1311)-(Z1311+AE1311)*(1-Data!M1311)*1.8/12)</f>
        <v>2219051.6212682459</v>
      </c>
      <c r="AK1311" s="83">
        <f t="shared" si="204"/>
        <v>12331000</v>
      </c>
      <c r="AL1311" s="83">
        <f t="shared" si="205"/>
        <v>2323000</v>
      </c>
      <c r="AM1311" s="83">
        <f t="shared" si="206"/>
        <v>14551000</v>
      </c>
    </row>
    <row r="1312" spans="1:39">
      <c r="A1312" t="str">
        <f t="shared" si="200"/>
        <v>3446Samferdsel og teknikk</v>
      </c>
      <c r="B1312" s="6" t="str">
        <f>Data!A1312</f>
        <v>3446</v>
      </c>
      <c r="C1312" s="7" t="str">
        <f>Data!B1312</f>
        <v>Gran kommune</v>
      </c>
      <c r="D1312" s="7" t="str">
        <f>Data!C1312</f>
        <v>Samferdsel og teknikk</v>
      </c>
      <c r="E1312" s="1">
        <f>Data!D1312</f>
        <v>43.975999999999971</v>
      </c>
      <c r="F1312" s="1">
        <f>Data!E1312+Data!F1312</f>
        <v>53905.395442968918</v>
      </c>
      <c r="G1312" s="1">
        <f>Data!G1312</f>
        <v>0</v>
      </c>
      <c r="H1312" s="1">
        <f t="shared" si="201"/>
        <v>25860476.399999995</v>
      </c>
      <c r="I1312" s="1">
        <f t="shared" si="202"/>
        <v>0</v>
      </c>
      <c r="J1312" s="1">
        <f t="shared" si="203"/>
        <v>3103257.1679999991</v>
      </c>
      <c r="K1312" s="1">
        <f>'Innlegging av opplysninger'!$B$4*H1312</f>
        <v>3361861.9319999996</v>
      </c>
      <c r="L1312" s="1"/>
      <c r="M1312" s="1">
        <f>'Innlegging av opplysninger'!$B$5*H1312</f>
        <v>3387722.4083999996</v>
      </c>
      <c r="N1312" s="1">
        <f>'Innlegging av opplysninger'!$B$5*I1312</f>
        <v>0</v>
      </c>
      <c r="O1312" s="1">
        <f>'Innlegging av opplysninger'!$B$5*J1312</f>
        <v>406526.6890079999</v>
      </c>
      <c r="P1312" s="1">
        <f>'Innlegging av opplysninger'!$B$5*K1312</f>
        <v>440403.91309199994</v>
      </c>
      <c r="Q1312" s="1"/>
      <c r="R1312" s="1">
        <f>'Innlegging av opplysninger'!$C$11*SUM(H1312:Q1312)</f>
        <v>1389289.4433989997</v>
      </c>
      <c r="S1312" s="1">
        <f>'Innlegging av opplysninger'!$C$13*(((H1312+J1312+M1312+O1312)*Data!H1312)+(J1312+O1312)*(1-Data!H1312)*1.8/12+I1312+N1312+K1312+L1312+P1312+Q1312)</f>
        <v>270985.69973607868</v>
      </c>
      <c r="T1312" s="1">
        <f>'Innlegging av opplysninger'!$C$13*((H1312+J1312+M1312+O1312)*(1-Data!H1312)-(J1312+O1312)*(1-Data!H1312)*1.8/12)</f>
        <v>1630147.2228099208</v>
      </c>
      <c r="U1312" s="1">
        <f>Data!I1312</f>
        <v>12.6586</v>
      </c>
      <c r="V1312" s="1">
        <f>Data!J1312+Data!K1312</f>
        <v>50884.868389869342</v>
      </c>
      <c r="W1312" s="1">
        <f>Data!L1312</f>
        <v>0</v>
      </c>
      <c r="X1312" s="1">
        <f t="shared" si="207"/>
        <v>7026885.7636363627</v>
      </c>
      <c r="Y1312" s="100">
        <f t="shared" si="208"/>
        <v>0</v>
      </c>
      <c r="Z1312" s="100">
        <f t="shared" si="209"/>
        <v>1004844.6641999998</v>
      </c>
      <c r="AA1312" s="100">
        <f>'Innlegging av opplysninger'!$B$4*X1312</f>
        <v>913495.1492727272</v>
      </c>
      <c r="AB1312" s="1"/>
      <c r="AC1312" s="1">
        <f>'Innlegging av opplysninger'!$B$5*X1312</f>
        <v>920522.03503636352</v>
      </c>
      <c r="AD1312" s="1">
        <f>'Innlegging av opplysninger'!$B$5*Y1312</f>
        <v>0</v>
      </c>
      <c r="AE1312" s="1">
        <f>'Innlegging av opplysninger'!$B$5*Z1312</f>
        <v>131634.65101019997</v>
      </c>
      <c r="AF1312" s="1">
        <f>'Innlegging av opplysninger'!$B$5*AA1312</f>
        <v>119667.86455472726</v>
      </c>
      <c r="AG1312" s="1"/>
      <c r="AH1312" s="1">
        <f>'Innlegging av opplysninger'!$C$11*SUM(X1312:AG1312)</f>
        <v>384447.90485299443</v>
      </c>
      <c r="AI1312" s="1">
        <f>'Innlegging av opplysninger'!$C$13*(((X1312+Z1312+AC1312+AE1312)*Data!M1312)+(Z1312+AE1312)*(1-Data!M1312)*1.8/12+Y1312+AD1312+AA1312+AB1312+AF1312+AG1312)</f>
        <v>68689.65117800064</v>
      </c>
      <c r="AJ1312" s="1">
        <f>'Innlegging av opplysninger'!$C$13*((X1312+Z1312+AC1312+AE1312)*(1-Data!M1312)-(Z1312+AE1312)*(1-Data!M1312)*1.8/12)</f>
        <v>457396.95546293911</v>
      </c>
      <c r="AK1312" s="83">
        <f t="shared" si="204"/>
        <v>1774000</v>
      </c>
      <c r="AL1312" s="83">
        <f t="shared" si="205"/>
        <v>340000</v>
      </c>
      <c r="AM1312" s="83">
        <f t="shared" si="206"/>
        <v>2088000</v>
      </c>
    </row>
    <row r="1313" spans="1:39">
      <c r="A1313" t="str">
        <f t="shared" si="200"/>
        <v>3446Annet</v>
      </c>
      <c r="B1313" s="6" t="str">
        <f>Data!A1313</f>
        <v>3446</v>
      </c>
      <c r="C1313" s="7" t="str">
        <f>Data!B1313</f>
        <v>Gran kommune</v>
      </c>
      <c r="D1313" s="7" t="str">
        <f>Data!C1313</f>
        <v>Annet</v>
      </c>
      <c r="E1313" s="1">
        <f>Data!D1313</f>
        <v>20.57</v>
      </c>
      <c r="F1313" s="1">
        <f>Data!E1313+Data!F1313</f>
        <v>48226.295414033382</v>
      </c>
      <c r="G1313" s="1">
        <f>Data!G1313</f>
        <v>0</v>
      </c>
      <c r="H1313" s="1">
        <f t="shared" si="201"/>
        <v>10821980.69090909</v>
      </c>
      <c r="I1313" s="1">
        <f t="shared" si="202"/>
        <v>0</v>
      </c>
      <c r="J1313" s="1">
        <f t="shared" si="203"/>
        <v>1298637.6829090908</v>
      </c>
      <c r="K1313" s="1">
        <f>'Innlegging av opplysninger'!$B$4*H1313</f>
        <v>1406857.4898181816</v>
      </c>
      <c r="L1313" s="1"/>
      <c r="M1313" s="1">
        <f>'Innlegging av opplysninger'!$B$5*H1313</f>
        <v>1417679.4705090907</v>
      </c>
      <c r="N1313" s="1">
        <f>'Innlegging av opplysninger'!$B$5*I1313</f>
        <v>0</v>
      </c>
      <c r="O1313" s="1">
        <f>'Innlegging av opplysninger'!$B$5*J1313</f>
        <v>170121.5364610909</v>
      </c>
      <c r="P1313" s="1">
        <f>'Innlegging av opplysninger'!$B$5*K1313</f>
        <v>184298.3311661818</v>
      </c>
      <c r="Q1313" s="1"/>
      <c r="R1313" s="1">
        <f>'Innlegging av opplysninger'!$C$11*SUM(H1313:Q1313)</f>
        <v>581383.8576673636</v>
      </c>
      <c r="S1313" s="1">
        <f>'Innlegging av opplysninger'!$C$13*(((H1313+J1313+M1313+O1313)*Data!H1313)+(J1313+O1313)*(1-Data!H1313)*1.8/12+I1313+N1313+K1313+L1313+P1313+Q1313)</f>
        <v>100078.77282637612</v>
      </c>
      <c r="T1313" s="1">
        <f>'Innlegging av opplysninger'!$C$13*((H1313+J1313+M1313+O1313)*(1-Data!H1313)-(J1313+O1313)*(1-Data!H1313)*1.8/12)</f>
        <v>695499.13766580552</v>
      </c>
      <c r="U1313" s="1">
        <f>Data!I1313</f>
        <v>4.8244000000000007</v>
      </c>
      <c r="V1313" s="1">
        <f>Data!J1313+Data!K1313</f>
        <v>49403.319929248537</v>
      </c>
      <c r="W1313" s="1">
        <f>Data!L1313</f>
        <v>79.46065832020561</v>
      </c>
      <c r="X1313" s="1">
        <f t="shared" si="207"/>
        <v>2600087.7454545456</v>
      </c>
      <c r="Y1313" s="100">
        <f t="shared" si="208"/>
        <v>4182</v>
      </c>
      <c r="Z1313" s="100">
        <f t="shared" si="209"/>
        <v>372410.5736</v>
      </c>
      <c r="AA1313" s="100">
        <f>'Innlegging av opplysninger'!$B$4*X1313</f>
        <v>338011.40690909093</v>
      </c>
      <c r="AB1313" s="1"/>
      <c r="AC1313" s="1">
        <f>'Innlegging av opplysninger'!$B$5*X1313</f>
        <v>340611.4946545455</v>
      </c>
      <c r="AD1313" s="1">
        <f>'Innlegging av opplysninger'!$B$5*Y1313</f>
        <v>547.84199999999998</v>
      </c>
      <c r="AE1313" s="1">
        <f>'Innlegging av opplysninger'!$B$5*Z1313</f>
        <v>48785.785141600005</v>
      </c>
      <c r="AF1313" s="1">
        <f>'Innlegging av opplysninger'!$B$5*AA1313</f>
        <v>44279.494305090913</v>
      </c>
      <c r="AG1313" s="1"/>
      <c r="AH1313" s="1">
        <f>'Innlegging av opplysninger'!$C$11*SUM(X1313:AG1313)</f>
        <v>142458.82099846518</v>
      </c>
      <c r="AI1313" s="1">
        <f>'Innlegging av opplysninger'!$C$13*(((X1313+Z1313+AC1313+AE1313)*Data!M1313)+(Z1313+AE1313)*(1-Data!M1313)*1.8/12+Y1313+AD1313+AA1313+AB1313+AF1313+AG1313)</f>
        <v>23410.410245321935</v>
      </c>
      <c r="AJ1313" s="1">
        <f>'Innlegging av opplysninger'!$C$13*((X1313+Z1313+AC1313+AE1313)*(1-Data!M1313)-(Z1313+AE1313)*(1-Data!M1313)*1.8/12)</f>
        <v>171533.23954205145</v>
      </c>
      <c r="AK1313" s="83">
        <f t="shared" si="204"/>
        <v>724000</v>
      </c>
      <c r="AL1313" s="83">
        <f t="shared" si="205"/>
        <v>123000</v>
      </c>
      <c r="AM1313" s="83">
        <f t="shared" si="206"/>
        <v>867000</v>
      </c>
    </row>
    <row r="1314" spans="1:39">
      <c r="A1314" t="str">
        <f t="shared" si="200"/>
        <v>3447Alle</v>
      </c>
      <c r="B1314" s="6" t="str">
        <f>Data!A1314</f>
        <v>3447</v>
      </c>
      <c r="C1314" s="7" t="str">
        <f>Data!B1314</f>
        <v>Søndre Land kommune</v>
      </c>
      <c r="D1314" s="7" t="str">
        <f>Data!C1314</f>
        <v>Alle</v>
      </c>
      <c r="E1314" s="1">
        <f>Data!D1314</f>
        <v>403.57910000000027</v>
      </c>
      <c r="F1314" s="1">
        <f>Data!E1314+Data!F1314</f>
        <v>46723.869639124001</v>
      </c>
      <c r="G1314" s="1">
        <f>Data!G1314</f>
        <v>544.74419017238506</v>
      </c>
      <c r="H1314" s="1">
        <f t="shared" si="201"/>
        <v>205710297.35427272</v>
      </c>
      <c r="I1314" s="1">
        <f t="shared" si="202"/>
        <v>2398334.9454545467</v>
      </c>
      <c r="J1314" s="1">
        <f t="shared" si="203"/>
        <v>24973035.875967272</v>
      </c>
      <c r="K1314" s="1">
        <f>'Innlegging av opplysninger'!$B$4*H1314</f>
        <v>26742338.656055454</v>
      </c>
      <c r="L1314" s="1"/>
      <c r="M1314" s="1">
        <f>'Innlegging av opplysninger'!$B$5*H1314</f>
        <v>26948048.953409728</v>
      </c>
      <c r="N1314" s="1">
        <f>'Innlegging av opplysninger'!$B$5*I1314</f>
        <v>314181.87785454566</v>
      </c>
      <c r="O1314" s="1">
        <f>'Innlegging av opplysninger'!$B$5*J1314</f>
        <v>3271467.6997517128</v>
      </c>
      <c r="P1314" s="1">
        <f>'Innlegging av opplysninger'!$B$5*K1314</f>
        <v>3503246.3639432648</v>
      </c>
      <c r="Q1314" s="1"/>
      <c r="R1314" s="1">
        <f>'Innlegging av opplysninger'!$C$11*SUM(H1314:Q1314)</f>
        <v>11166716.165614951</v>
      </c>
      <c r="S1314" s="1">
        <f>'Innlegging av opplysninger'!$C$13*(((H1314+J1314+M1314+O1314)*Data!H1314)+(J1314+O1314)*(1-Data!H1314)*1.8/12+I1314+N1314+K1314+L1314+P1314+Q1314)</f>
        <v>2140600.2480491656</v>
      </c>
      <c r="T1314" s="1">
        <f>'Innlegging av opplysninger'!$C$13*((H1314+J1314+M1314+O1314)*(1-Data!H1314)-(J1314+O1314)*(1-Data!H1314)*1.8/12)</f>
        <v>13140169.241739715</v>
      </c>
      <c r="U1314" s="1">
        <f>Data!I1314</f>
        <v>67.751299999999986</v>
      </c>
      <c r="V1314" s="1">
        <f>Data!J1314+Data!K1314</f>
        <v>48860.271586424678</v>
      </c>
      <c r="W1314" s="1">
        <f>Data!L1314</f>
        <v>624.04780424877481</v>
      </c>
      <c r="X1314" s="1">
        <f t="shared" si="207"/>
        <v>36112875.472727276</v>
      </c>
      <c r="Y1314" s="100">
        <f t="shared" si="208"/>
        <v>461236.90909090912</v>
      </c>
      <c r="Z1314" s="100">
        <f t="shared" si="209"/>
        <v>5230098.0705999993</v>
      </c>
      <c r="AA1314" s="100">
        <f>'Innlegging av opplysninger'!$B$4*X1314</f>
        <v>4694673.8114545457</v>
      </c>
      <c r="AB1314" s="1"/>
      <c r="AC1314" s="1">
        <f>'Innlegging av opplysninger'!$B$5*X1314</f>
        <v>4730786.6869272729</v>
      </c>
      <c r="AD1314" s="1">
        <f>'Innlegging av opplysninger'!$B$5*Y1314</f>
        <v>60422.035090909099</v>
      </c>
      <c r="AE1314" s="1">
        <f>'Innlegging av opplysninger'!$B$5*Z1314</f>
        <v>685142.84724859998</v>
      </c>
      <c r="AF1314" s="1">
        <f>'Innlegging av opplysninger'!$B$5*AA1314</f>
        <v>615002.26930054557</v>
      </c>
      <c r="AG1314" s="1"/>
      <c r="AH1314" s="1">
        <f>'Innlegging av opplysninger'!$C$11*SUM(X1314:AG1314)</f>
        <v>1998429.0478927218</v>
      </c>
      <c r="AI1314" s="1">
        <f>'Innlegging av opplysninger'!$C$13*(((X1314+Z1314+AC1314+AE1314)*Data!M1314)+(Z1314+AE1314)*(1-Data!M1314)*1.8/12+Y1314+AD1314+AA1314+AB1314+AF1314+AG1314)</f>
        <v>430463.82232550485</v>
      </c>
      <c r="AJ1314" s="1">
        <f>'Innlegging av opplysninger'!$C$13*((X1314+Z1314+AC1314+AE1314)*(1-Data!M1314)-(Z1314+AE1314)*(1-Data!M1314)*1.8/12)</f>
        <v>2304228.5590013778</v>
      </c>
      <c r="AK1314" s="83">
        <f t="shared" si="204"/>
        <v>13165000</v>
      </c>
      <c r="AL1314" s="83">
        <f t="shared" si="205"/>
        <v>2571000</v>
      </c>
      <c r="AM1314" s="83">
        <f t="shared" si="206"/>
        <v>15444000</v>
      </c>
    </row>
    <row r="1315" spans="1:39">
      <c r="A1315" t="str">
        <f t="shared" si="200"/>
        <v>3447Administrasjon</v>
      </c>
      <c r="B1315" s="6" t="str">
        <f>Data!A1315</f>
        <v>3447</v>
      </c>
      <c r="C1315" s="7" t="str">
        <f>Data!B1315</f>
        <v>Søndre Land kommune</v>
      </c>
      <c r="D1315" s="7" t="str">
        <f>Data!C1315</f>
        <v>Administrasjon</v>
      </c>
      <c r="E1315" s="1">
        <f>Data!D1315</f>
        <v>19.605</v>
      </c>
      <c r="F1315" s="1">
        <f>Data!E1315+Data!F1315</f>
        <v>54549.895859899691</v>
      </c>
      <c r="G1315" s="1">
        <f>Data!G1315</f>
        <v>0</v>
      </c>
      <c r="H1315" s="1">
        <f t="shared" si="201"/>
        <v>11666735</v>
      </c>
      <c r="I1315" s="1">
        <f t="shared" si="202"/>
        <v>0</v>
      </c>
      <c r="J1315" s="1">
        <f t="shared" si="203"/>
        <v>1400008.2</v>
      </c>
      <c r="K1315" s="1">
        <f>'Innlegging av opplysninger'!$B$4*H1315</f>
        <v>1516675.55</v>
      </c>
      <c r="L1315" s="1"/>
      <c r="M1315" s="1">
        <f>'Innlegging av opplysninger'!$B$5*H1315</f>
        <v>1528342.2850000001</v>
      </c>
      <c r="N1315" s="1">
        <f>'Innlegging av opplysninger'!$B$5*I1315</f>
        <v>0</v>
      </c>
      <c r="O1315" s="1">
        <f>'Innlegging av opplysninger'!$B$5*J1315</f>
        <v>183401.0742</v>
      </c>
      <c r="P1315" s="1">
        <f>'Innlegging av opplysninger'!$B$5*K1315</f>
        <v>198684.49705000001</v>
      </c>
      <c r="Q1315" s="1"/>
      <c r="R1315" s="1">
        <f>'Innlegging av opplysninger'!$C$11*SUM(H1315:Q1315)</f>
        <v>626766.17103750003</v>
      </c>
      <c r="S1315" s="1">
        <f>'Innlegging av opplysninger'!$C$13*(((H1315+J1315+M1315+O1315)*Data!H1315)+(J1315+O1315)*(1-Data!H1315)*1.8/12+I1315+N1315+K1315+L1315+P1315+Q1315)</f>
        <v>178840.58240624727</v>
      </c>
      <c r="T1315" s="1">
        <f>'Innlegging av opplysninger'!$C$13*((H1315+J1315+M1315+O1315)*(1-Data!H1315)-(J1315+O1315)*(1-Data!H1315)*1.8/12)</f>
        <v>678839.4411187527</v>
      </c>
      <c r="U1315" s="1">
        <f>Data!I1315</f>
        <v>8.3000000000000007</v>
      </c>
      <c r="V1315" s="1">
        <f>Data!J1315+Data!K1315</f>
        <v>59073.493975903606</v>
      </c>
      <c r="W1315" s="1">
        <f>Data!L1315</f>
        <v>0</v>
      </c>
      <c r="X1315" s="1">
        <f t="shared" si="207"/>
        <v>5348836.3636363633</v>
      </c>
      <c r="Y1315" s="100">
        <f t="shared" si="208"/>
        <v>0</v>
      </c>
      <c r="Z1315" s="100">
        <f t="shared" si="209"/>
        <v>764883.59999999986</v>
      </c>
      <c r="AA1315" s="100">
        <f>'Innlegging av opplysninger'!$B$4*X1315</f>
        <v>695348.72727272729</v>
      </c>
      <c r="AB1315" s="1"/>
      <c r="AC1315" s="1">
        <f>'Innlegging av opplysninger'!$B$5*X1315</f>
        <v>700697.5636363636</v>
      </c>
      <c r="AD1315" s="1">
        <f>'Innlegging av opplysninger'!$B$5*Y1315</f>
        <v>0</v>
      </c>
      <c r="AE1315" s="1">
        <f>'Innlegging av opplysninger'!$B$5*Z1315</f>
        <v>100199.75159999999</v>
      </c>
      <c r="AF1315" s="1">
        <f>'Innlegging av opplysninger'!$B$5*AA1315</f>
        <v>91090.683272727285</v>
      </c>
      <c r="AG1315" s="1"/>
      <c r="AH1315" s="1">
        <f>'Innlegging av opplysninger'!$C$11*SUM(X1315:AG1315)</f>
        <v>292640.15419789089</v>
      </c>
      <c r="AI1315" s="1">
        <f>'Innlegging av opplysninger'!$C$13*(((X1315+Z1315+AC1315+AE1315)*Data!M1315)+(Z1315+AE1315)*(1-Data!M1315)*1.8/12+Y1315+AD1315+AA1315+AB1315+AF1315+AG1315)</f>
        <v>96486.442682504727</v>
      </c>
      <c r="AJ1315" s="1">
        <f>'Innlegging av opplysninger'!$C$13*((X1315+Z1315+AC1315+AE1315)*(1-Data!M1315)-(Z1315+AE1315)*(1-Data!M1315)*1.8/12)</f>
        <v>303968.50516724068</v>
      </c>
      <c r="AK1315" s="83">
        <f t="shared" si="204"/>
        <v>919000</v>
      </c>
      <c r="AL1315" s="83">
        <f t="shared" si="205"/>
        <v>275000</v>
      </c>
      <c r="AM1315" s="83">
        <f t="shared" si="206"/>
        <v>983000</v>
      </c>
    </row>
    <row r="1316" spans="1:39">
      <c r="A1316" t="str">
        <f t="shared" si="200"/>
        <v>3447Undervisning</v>
      </c>
      <c r="B1316" s="6" t="str">
        <f>Data!A1316</f>
        <v>3447</v>
      </c>
      <c r="C1316" s="7" t="str">
        <f>Data!B1316</f>
        <v>Søndre Land kommune</v>
      </c>
      <c r="D1316" s="7" t="str">
        <f>Data!C1316</f>
        <v>Undervisning</v>
      </c>
      <c r="E1316" s="1">
        <f>Data!D1316</f>
        <v>88.740199999999987</v>
      </c>
      <c r="F1316" s="1">
        <f>Data!E1316+Data!F1316</f>
        <v>48417.96355353418</v>
      </c>
      <c r="G1316" s="1">
        <f>Data!G1316</f>
        <v>5.0147509246091415</v>
      </c>
      <c r="H1316" s="1">
        <f t="shared" si="201"/>
        <v>46872215.665454544</v>
      </c>
      <c r="I1316" s="1">
        <f t="shared" si="202"/>
        <v>4854.6545454545458</v>
      </c>
      <c r="J1316" s="1">
        <f t="shared" si="203"/>
        <v>5625248.4383999994</v>
      </c>
      <c r="K1316" s="1">
        <f>'Innlegging av opplysninger'!$B$4*H1316</f>
        <v>6093388.036509091</v>
      </c>
      <c r="L1316" s="1"/>
      <c r="M1316" s="1">
        <f>'Innlegging av opplysninger'!$B$5*H1316</f>
        <v>6140260.2521745451</v>
      </c>
      <c r="N1316" s="1">
        <f>'Innlegging av opplysninger'!$B$5*I1316</f>
        <v>635.95974545454555</v>
      </c>
      <c r="O1316" s="1">
        <f>'Innlegging av opplysninger'!$B$5*J1316</f>
        <v>736907.54543039994</v>
      </c>
      <c r="P1316" s="1">
        <f>'Innlegging av opplysninger'!$B$5*K1316</f>
        <v>798233.832782691</v>
      </c>
      <c r="Q1316" s="1"/>
      <c r="R1316" s="1">
        <f>'Innlegging av opplysninger'!$C$11*SUM(H1316:Q1316)</f>
        <v>2518326.2866316028</v>
      </c>
      <c r="S1316" s="1">
        <f>'Innlegging av opplysninger'!$C$13*(((H1316+J1316+M1316+O1316)*Data!H1316)+(J1316+O1316)*(1-Data!H1316)*1.8/12+I1316+N1316+K1316+L1316+P1316+Q1316)</f>
        <v>444798.86370227125</v>
      </c>
      <c r="T1316" s="1">
        <f>'Innlegging av opplysninger'!$C$13*((H1316+J1316+M1316+O1316)*(1-Data!H1316)-(J1316+O1316)*(1-Data!H1316)*1.8/12)</f>
        <v>3001331.8443199219</v>
      </c>
      <c r="U1316" s="1">
        <f>Data!I1316</f>
        <v>11.0893</v>
      </c>
      <c r="V1316" s="1">
        <f>Data!J1316+Data!K1316</f>
        <v>46318.99616447086</v>
      </c>
      <c r="W1316" s="1">
        <f>Data!L1316</f>
        <v>0</v>
      </c>
      <c r="X1316" s="1">
        <f t="shared" si="207"/>
        <v>5603402.6636363631</v>
      </c>
      <c r="Y1316" s="100">
        <f t="shared" si="208"/>
        <v>0</v>
      </c>
      <c r="Z1316" s="100">
        <f t="shared" si="209"/>
        <v>801286.58089999983</v>
      </c>
      <c r="AA1316" s="100">
        <f>'Innlegging av opplysninger'!$B$4*X1316</f>
        <v>728442.34627272724</v>
      </c>
      <c r="AB1316" s="1"/>
      <c r="AC1316" s="1">
        <f>'Innlegging av opplysninger'!$B$5*X1316</f>
        <v>734045.74893636361</v>
      </c>
      <c r="AD1316" s="1">
        <f>'Innlegging av opplysninger'!$B$5*Y1316</f>
        <v>0</v>
      </c>
      <c r="AE1316" s="1">
        <f>'Innlegging av opplysninger'!$B$5*Z1316</f>
        <v>104968.54209789998</v>
      </c>
      <c r="AF1316" s="1">
        <f>'Innlegging av opplysninger'!$B$5*AA1316</f>
        <v>95425.947361727274</v>
      </c>
      <c r="AG1316" s="1"/>
      <c r="AH1316" s="1">
        <f>'Innlegging av opplysninger'!$C$11*SUM(X1316:AG1316)</f>
        <v>306567.72950979305</v>
      </c>
      <c r="AI1316" s="1">
        <f>'Innlegging av opplysninger'!$C$13*(((X1316+Z1316+AC1316+AE1316)*Data!M1316)+(Z1316+AE1316)*(1-Data!M1316)*1.8/12+Y1316+AD1316+AA1316+AB1316+AF1316+AG1316)</f>
        <v>52816.884772857797</v>
      </c>
      <c r="AJ1316" s="1">
        <f>'Innlegging av opplysninger'!$C$13*((X1316+Z1316+AC1316+AE1316)*(1-Data!M1316)-(Z1316+AE1316)*(1-Data!M1316)*1.8/12)</f>
        <v>366696.85034580639</v>
      </c>
      <c r="AK1316" s="83">
        <f t="shared" si="204"/>
        <v>2825000</v>
      </c>
      <c r="AL1316" s="83">
        <f t="shared" si="205"/>
        <v>498000</v>
      </c>
      <c r="AM1316" s="83">
        <f t="shared" si="206"/>
        <v>3368000</v>
      </c>
    </row>
    <row r="1317" spans="1:39">
      <c r="A1317" t="str">
        <f t="shared" si="200"/>
        <v>3447Barnehager</v>
      </c>
      <c r="B1317" s="6" t="str">
        <f>Data!A1317</f>
        <v>3447</v>
      </c>
      <c r="C1317" s="7" t="str">
        <f>Data!B1317</f>
        <v>Søndre Land kommune</v>
      </c>
      <c r="D1317" s="7" t="str">
        <f>Data!C1317</f>
        <v>Barnehager</v>
      </c>
      <c r="E1317" s="1">
        <f>Data!D1317</f>
        <v>58.399499999999975</v>
      </c>
      <c r="F1317" s="1">
        <f>Data!E1317+Data!F1317</f>
        <v>42286.680993273359</v>
      </c>
      <c r="G1317" s="1">
        <f>Data!G1317</f>
        <v>0</v>
      </c>
      <c r="H1317" s="1">
        <f t="shared" si="201"/>
        <v>26940229.381818179</v>
      </c>
      <c r="I1317" s="1">
        <f t="shared" si="202"/>
        <v>0</v>
      </c>
      <c r="J1317" s="1">
        <f t="shared" si="203"/>
        <v>3232827.5258181812</v>
      </c>
      <c r="K1317" s="1">
        <f>'Innlegging av opplysninger'!$B$4*H1317</f>
        <v>3502229.8196363635</v>
      </c>
      <c r="L1317" s="1"/>
      <c r="M1317" s="1">
        <f>'Innlegging av opplysninger'!$B$5*H1317</f>
        <v>3529170.0490181814</v>
      </c>
      <c r="N1317" s="1">
        <f>'Innlegging av opplysninger'!$B$5*I1317</f>
        <v>0</v>
      </c>
      <c r="O1317" s="1">
        <f>'Innlegging av opplysninger'!$B$5*J1317</f>
        <v>423500.40588218177</v>
      </c>
      <c r="P1317" s="1">
        <f>'Innlegging av opplysninger'!$B$5*K1317</f>
        <v>458792.10637236363</v>
      </c>
      <c r="Q1317" s="1"/>
      <c r="R1317" s="1">
        <f>'Innlegging av opplysninger'!$C$11*SUM(H1317:Q1317)</f>
        <v>1447296.4729647269</v>
      </c>
      <c r="S1317" s="1">
        <f>'Innlegging av opplysninger'!$C$13*(((H1317+J1317+M1317+O1317)*Data!H1317)+(J1317+O1317)*(1-Data!H1317)*1.8/12+I1317+N1317+K1317+L1317+P1317+Q1317)</f>
        <v>237867.13870646575</v>
      </c>
      <c r="T1317" s="1">
        <f>'Innlegging av opplysninger'!$C$13*((H1317+J1317+M1317+O1317)*(1-Data!H1317)-(J1317+O1317)*(1-Data!H1317)*1.8/12)</f>
        <v>1742643.8242978975</v>
      </c>
      <c r="U1317" s="1">
        <f>Data!I1317</f>
        <v>4.9894999999999996</v>
      </c>
      <c r="V1317" s="1">
        <f>Data!J1317+Data!K1317</f>
        <v>39059.852356615556</v>
      </c>
      <c r="W1317" s="1">
        <f>Data!L1317</f>
        <v>0</v>
      </c>
      <c r="X1317" s="1">
        <f t="shared" si="207"/>
        <v>2126063.272727272</v>
      </c>
      <c r="Y1317" s="100">
        <f t="shared" si="208"/>
        <v>0</v>
      </c>
      <c r="Z1317" s="100">
        <f t="shared" si="209"/>
        <v>304027.04799999989</v>
      </c>
      <c r="AA1317" s="100">
        <f>'Innlegging av opplysninger'!$B$4*X1317</f>
        <v>276388.22545454535</v>
      </c>
      <c r="AB1317" s="1"/>
      <c r="AC1317" s="1">
        <f>'Innlegging av opplysninger'!$B$5*X1317</f>
        <v>278514.28872727265</v>
      </c>
      <c r="AD1317" s="1">
        <f>'Innlegging av opplysninger'!$B$5*Y1317</f>
        <v>0</v>
      </c>
      <c r="AE1317" s="1">
        <f>'Innlegging av opplysninger'!$B$5*Z1317</f>
        <v>39827.543287999986</v>
      </c>
      <c r="AF1317" s="1">
        <f>'Innlegging av opplysninger'!$B$5*AA1317</f>
        <v>36206.857534545445</v>
      </c>
      <c r="AG1317" s="1"/>
      <c r="AH1317" s="1">
        <f>'Innlegging av opplysninger'!$C$11*SUM(X1317:AG1317)</f>
        <v>116319.03495780216</v>
      </c>
      <c r="AI1317" s="1">
        <f>'Innlegging av opplysninger'!$C$13*(((X1317+Z1317+AC1317+AE1317)*Data!M1317)+(Z1317+AE1317)*(1-Data!M1317)*1.8/12+Y1317+AD1317+AA1317+AB1317+AF1317+AG1317)</f>
        <v>18937.010127479123</v>
      </c>
      <c r="AJ1317" s="1">
        <f>'Innlegging av opplysninger'!$C$13*((X1317+Z1317+AC1317+AE1317)*(1-Data!M1317)-(Z1317+AE1317)*(1-Data!M1317)*1.8/12)</f>
        <v>140236.40613056594</v>
      </c>
      <c r="AK1317" s="83">
        <f t="shared" si="204"/>
        <v>1564000</v>
      </c>
      <c r="AL1317" s="83">
        <f t="shared" si="205"/>
        <v>257000</v>
      </c>
      <c r="AM1317" s="83">
        <f t="shared" si="206"/>
        <v>1883000</v>
      </c>
    </row>
    <row r="1318" spans="1:39">
      <c r="A1318" t="str">
        <f t="shared" si="200"/>
        <v>3447Helse/pleie/omsorg</v>
      </c>
      <c r="B1318" s="6" t="str">
        <f>Data!A1318</f>
        <v>3447</v>
      </c>
      <c r="C1318" s="7" t="str">
        <f>Data!B1318</f>
        <v>Søndre Land kommune</v>
      </c>
      <c r="D1318" s="7" t="str">
        <f>Data!C1318</f>
        <v>Helse/pleie/omsorg</v>
      </c>
      <c r="E1318" s="1">
        <f>Data!D1318</f>
        <v>203.10940000000011</v>
      </c>
      <c r="F1318" s="1">
        <f>Data!E1318+Data!F1318</f>
        <v>46132.193902235267</v>
      </c>
      <c r="G1318" s="1">
        <f>Data!G1318</f>
        <v>1043.22951079566</v>
      </c>
      <c r="H1318" s="1">
        <f t="shared" si="201"/>
        <v>102216896.99090911</v>
      </c>
      <c r="I1318" s="1">
        <f t="shared" si="202"/>
        <v>2311524.2181818197</v>
      </c>
      <c r="J1318" s="1">
        <f t="shared" si="203"/>
        <v>12543410.545090912</v>
      </c>
      <c r="K1318" s="1">
        <f>'Innlegging av opplysninger'!$B$4*H1318</f>
        <v>13288196.608818185</v>
      </c>
      <c r="L1318" s="1"/>
      <c r="M1318" s="1">
        <f>'Innlegging av opplysninger'!$B$5*H1318</f>
        <v>13390413.505809095</v>
      </c>
      <c r="N1318" s="1">
        <f>'Innlegging av opplysninger'!$B$5*I1318</f>
        <v>302809.67258181836</v>
      </c>
      <c r="O1318" s="1">
        <f>'Innlegging av opplysninger'!$B$5*J1318</f>
        <v>1643186.7814069095</v>
      </c>
      <c r="P1318" s="1">
        <f>'Innlegging av opplysninger'!$B$5*K1318</f>
        <v>1740753.7557551824</v>
      </c>
      <c r="Q1318" s="1"/>
      <c r="R1318" s="1">
        <f>'Innlegging av opplysninger'!$C$11*SUM(H1318:Q1318)</f>
        <v>5602613.2989850156</v>
      </c>
      <c r="S1318" s="1">
        <f>'Innlegging av opplysninger'!$C$13*(((H1318+J1318+M1318+O1318)*Data!H1318)+(J1318+O1318)*(1-Data!H1318)*1.8/12+I1318+N1318+K1318+L1318+P1318+Q1318)</f>
        <v>1095351.3544058022</v>
      </c>
      <c r="T1318" s="1">
        <f>'Innlegging av opplysninger'!$C$13*((H1318+J1318+M1318+O1318)*(1-Data!H1318)-(J1318+O1318)*(1-Data!H1318)*1.8/12)</f>
        <v>6571382.633678956</v>
      </c>
      <c r="U1318" s="1">
        <f>Data!I1318</f>
        <v>31.927500000000006</v>
      </c>
      <c r="V1318" s="1">
        <f>Data!J1318+Data!K1318</f>
        <v>46188.911727090017</v>
      </c>
      <c r="W1318" s="1">
        <f>Data!L1318</f>
        <v>1310.0665570433011</v>
      </c>
      <c r="X1318" s="1">
        <f t="shared" si="207"/>
        <v>16087597.954545453</v>
      </c>
      <c r="Y1318" s="100">
        <f t="shared" si="208"/>
        <v>456296.18181818182</v>
      </c>
      <c r="Z1318" s="100">
        <f t="shared" si="209"/>
        <v>2365776.8614999996</v>
      </c>
      <c r="AA1318" s="100">
        <f>'Innlegging av opplysninger'!$B$4*X1318</f>
        <v>2091387.7340909089</v>
      </c>
      <c r="AB1318" s="1"/>
      <c r="AC1318" s="1">
        <f>'Innlegging av opplysninger'!$B$5*X1318</f>
        <v>2107475.3320454545</v>
      </c>
      <c r="AD1318" s="1">
        <f>'Innlegging av opplysninger'!$B$5*Y1318</f>
        <v>59774.799818181818</v>
      </c>
      <c r="AE1318" s="1">
        <f>'Innlegging av opplysninger'!$B$5*Z1318</f>
        <v>309916.76885649998</v>
      </c>
      <c r="AF1318" s="1">
        <f>'Innlegging av opplysninger'!$B$5*AA1318</f>
        <v>273971.79316590907</v>
      </c>
      <c r="AG1318" s="1"/>
      <c r="AH1318" s="1">
        <f>'Innlegging av opplysninger'!$C$11*SUM(X1318:AG1318)</f>
        <v>902583.50218194223</v>
      </c>
      <c r="AI1318" s="1">
        <f>'Innlegging av opplysninger'!$C$13*(((X1318+Z1318+AC1318+AE1318)*Data!M1318)+(Z1318+AE1318)*(1-Data!M1318)*1.8/12+Y1318+AD1318+AA1318+AB1318+AF1318+AG1318)</f>
        <v>174141.56207973254</v>
      </c>
      <c r="AJ1318" s="1">
        <f>'Innlegging av opplysninger'!$C$13*((X1318+Z1318+AC1318+AE1318)*(1-Data!M1318)-(Z1318+AE1318)*(1-Data!M1318)*1.8/12)</f>
        <v>1060972.7040639778</v>
      </c>
      <c r="AK1318" s="83">
        <f t="shared" si="204"/>
        <v>6505000</v>
      </c>
      <c r="AL1318" s="83">
        <f t="shared" si="205"/>
        <v>1269000</v>
      </c>
      <c r="AM1318" s="83">
        <f t="shared" si="206"/>
        <v>7632000</v>
      </c>
    </row>
    <row r="1319" spans="1:39">
      <c r="A1319" t="str">
        <f t="shared" si="200"/>
        <v>3447Samferdsel og teknikk</v>
      </c>
      <c r="B1319" s="6" t="str">
        <f>Data!A1319</f>
        <v>3447</v>
      </c>
      <c r="C1319" s="7" t="str">
        <f>Data!B1319</f>
        <v>Søndre Land kommune</v>
      </c>
      <c r="D1319" s="7" t="str">
        <f>Data!C1319</f>
        <v>Samferdsel og teknikk</v>
      </c>
      <c r="E1319" s="1">
        <f>Data!D1319</f>
        <v>20.675199999999986</v>
      </c>
      <c r="F1319" s="1">
        <f>Data!E1319+Data!F1319</f>
        <v>51676.522466933042</v>
      </c>
      <c r="G1319" s="1">
        <f>Data!G1319</f>
        <v>363.36480420987488</v>
      </c>
      <c r="H1319" s="1">
        <f t="shared" si="201"/>
        <v>11655517.497909091</v>
      </c>
      <c r="I1319" s="1">
        <f t="shared" si="202"/>
        <v>81956.072727272724</v>
      </c>
      <c r="J1319" s="1">
        <f t="shared" si="203"/>
        <v>1408496.8284763636</v>
      </c>
      <c r="K1319" s="1">
        <f>'Innlegging av opplysninger'!$B$4*H1319</f>
        <v>1515217.274728182</v>
      </c>
      <c r="L1319" s="1"/>
      <c r="M1319" s="1">
        <f>'Innlegging av opplysninger'!$B$5*H1319</f>
        <v>1526872.792226091</v>
      </c>
      <c r="N1319" s="1">
        <f>'Innlegging av opplysninger'!$B$5*I1319</f>
        <v>10736.245527272727</v>
      </c>
      <c r="O1319" s="1">
        <f>'Innlegging av opplysninger'!$B$5*J1319</f>
        <v>184513.08453040363</v>
      </c>
      <c r="P1319" s="1">
        <f>'Innlegging av opplysninger'!$B$5*K1319</f>
        <v>198493.46298939185</v>
      </c>
      <c r="Q1319" s="1"/>
      <c r="R1319" s="1">
        <f>'Innlegging av opplysninger'!$C$11*SUM(H1319:Q1319)</f>
        <v>630108.52384633466</v>
      </c>
      <c r="S1319" s="1">
        <f>'Innlegging av opplysninger'!$C$13*(((H1319+J1319+M1319+O1319)*Data!H1319)+(J1319+O1319)*(1-Data!H1319)*1.8/12+I1319+N1319+K1319+L1319+P1319+Q1319)</f>
        <v>118347.51645891054</v>
      </c>
      <c r="T1319" s="1">
        <f>'Innlegging av opplysninger'!$C$13*((H1319+J1319+M1319+O1319)*(1-Data!H1319)-(J1319+O1319)*(1-Data!H1319)*1.8/12)</f>
        <v>743906.25301502098</v>
      </c>
      <c r="U1319" s="1">
        <f>Data!I1319</f>
        <v>10.204999999999998</v>
      </c>
      <c r="V1319" s="1">
        <f>Data!J1319+Data!K1319</f>
        <v>55829.174750939092</v>
      </c>
      <c r="W1319" s="1">
        <f>Data!L1319</f>
        <v>44.380205781479674</v>
      </c>
      <c r="X1319" s="1">
        <f t="shared" si="207"/>
        <v>6215309.7636363627</v>
      </c>
      <c r="Y1319" s="100">
        <f t="shared" si="208"/>
        <v>4940.7272727272721</v>
      </c>
      <c r="Z1319" s="100">
        <f t="shared" si="209"/>
        <v>889495.82019999984</v>
      </c>
      <c r="AA1319" s="100">
        <f>'Innlegging av opplysninger'!$B$4*X1319</f>
        <v>807990.26927272719</v>
      </c>
      <c r="AB1319" s="1"/>
      <c r="AC1319" s="1">
        <f>'Innlegging av opplysninger'!$B$5*X1319</f>
        <v>814205.57903636352</v>
      </c>
      <c r="AD1319" s="1">
        <f>'Innlegging av opplysninger'!$B$5*Y1319</f>
        <v>647.23527272727267</v>
      </c>
      <c r="AE1319" s="1">
        <f>'Innlegging av opplysninger'!$B$5*Z1319</f>
        <v>116523.95244619998</v>
      </c>
      <c r="AF1319" s="1">
        <f>'Innlegging av opplysninger'!$B$5*AA1319</f>
        <v>105846.72527472727</v>
      </c>
      <c r="AG1319" s="1"/>
      <c r="AH1319" s="1">
        <f>'Innlegging av opplysninger'!$C$11*SUM(X1319:AG1319)</f>
        <v>340288.48275164975</v>
      </c>
      <c r="AI1319" s="1">
        <f>'Innlegging av opplysninger'!$C$13*(((X1319+Z1319+AC1319+AE1319)*Data!M1319)+(Z1319+AE1319)*(1-Data!M1319)*1.8/12+Y1319+AD1319+AA1319+AB1319+AF1319+AG1319)</f>
        <v>80317.886568710979</v>
      </c>
      <c r="AJ1319" s="1">
        <f>'Innlegging av opplysninger'!$C$13*((X1319+Z1319+AC1319+AE1319)*(1-Data!M1319)-(Z1319+AE1319)*(1-Data!M1319)*1.8/12)</f>
        <v>385340.03719670442</v>
      </c>
      <c r="AK1319" s="83">
        <f t="shared" si="204"/>
        <v>970000</v>
      </c>
      <c r="AL1319" s="83">
        <f t="shared" si="205"/>
        <v>199000</v>
      </c>
      <c r="AM1319" s="83">
        <f t="shared" si="206"/>
        <v>1129000</v>
      </c>
    </row>
    <row r="1320" spans="1:39">
      <c r="A1320" t="str">
        <f t="shared" si="200"/>
        <v>3447Annet</v>
      </c>
      <c r="B1320" s="6" t="str">
        <f>Data!A1320</f>
        <v>3447</v>
      </c>
      <c r="C1320" s="7" t="str">
        <f>Data!B1320</f>
        <v>Søndre Land kommune</v>
      </c>
      <c r="D1320" s="7" t="str">
        <f>Data!C1320</f>
        <v>Annet</v>
      </c>
      <c r="E1320" s="1">
        <f>Data!D1320</f>
        <v>13.049800000000001</v>
      </c>
      <c r="F1320" s="1">
        <f>Data!E1320+Data!F1320</f>
        <v>44665.902287135948</v>
      </c>
      <c r="G1320" s="1">
        <f>Data!G1320</f>
        <v>0</v>
      </c>
      <c r="H1320" s="1">
        <f t="shared" si="201"/>
        <v>6358702.8181818184</v>
      </c>
      <c r="I1320" s="1">
        <f t="shared" si="202"/>
        <v>0</v>
      </c>
      <c r="J1320" s="1">
        <f t="shared" si="203"/>
        <v>763044.33818181814</v>
      </c>
      <c r="K1320" s="1">
        <f>'Innlegging av opplysninger'!$B$4*H1320</f>
        <v>826631.36636363645</v>
      </c>
      <c r="L1320" s="1"/>
      <c r="M1320" s="1">
        <f>'Innlegging av opplysninger'!$B$5*H1320</f>
        <v>832990.06918181828</v>
      </c>
      <c r="N1320" s="1">
        <f>'Innlegging av opplysninger'!$B$5*I1320</f>
        <v>0</v>
      </c>
      <c r="O1320" s="1">
        <f>'Innlegging av opplysninger'!$B$5*J1320</f>
        <v>99958.808301818179</v>
      </c>
      <c r="P1320" s="1">
        <f>'Innlegging av opplysninger'!$B$5*K1320</f>
        <v>108288.70899363638</v>
      </c>
      <c r="Q1320" s="1"/>
      <c r="R1320" s="1">
        <f>'Innlegging av opplysninger'!$C$11*SUM(H1320:Q1320)</f>
        <v>341605.41214977263</v>
      </c>
      <c r="S1320" s="1">
        <f>'Innlegging av opplysninger'!$C$13*(((H1320+J1320+M1320+O1320)*Data!H1320)+(J1320+O1320)*(1-Data!H1320)*1.8/12+I1320+N1320+K1320+L1320+P1320+Q1320)</f>
        <v>65320.829409717815</v>
      </c>
      <c r="T1320" s="1">
        <f>'Innlegging av opplysninger'!$C$13*((H1320+J1320+M1320+O1320)*(1-Data!H1320)-(J1320+O1320)*(1-Data!H1320)*1.8/12)</f>
        <v>402139.20826891856</v>
      </c>
      <c r="U1320" s="1">
        <f>Data!I1320</f>
        <v>1.24</v>
      </c>
      <c r="V1320" s="1">
        <f>Data!J1320+Data!K1320</f>
        <v>54088.172043010767</v>
      </c>
      <c r="W1320" s="1">
        <f>Data!L1320</f>
        <v>0</v>
      </c>
      <c r="X1320" s="1">
        <f t="shared" si="207"/>
        <v>731665.45454545459</v>
      </c>
      <c r="Y1320" s="100">
        <f t="shared" si="208"/>
        <v>0</v>
      </c>
      <c r="Z1320" s="100">
        <f t="shared" si="209"/>
        <v>104628.16</v>
      </c>
      <c r="AA1320" s="100">
        <f>'Innlegging av opplysninger'!$B$4*X1320</f>
        <v>95116.509090909094</v>
      </c>
      <c r="AB1320" s="1"/>
      <c r="AC1320" s="1">
        <f>'Innlegging av opplysninger'!$B$5*X1320</f>
        <v>95848.17454545456</v>
      </c>
      <c r="AD1320" s="1">
        <f>'Innlegging av opplysninger'!$B$5*Y1320</f>
        <v>0</v>
      </c>
      <c r="AE1320" s="1">
        <f>'Innlegging av opplysninger'!$B$5*Z1320</f>
        <v>13706.288960000002</v>
      </c>
      <c r="AF1320" s="1">
        <f>'Innlegging av opplysninger'!$B$5*AA1320</f>
        <v>12460.262690909092</v>
      </c>
      <c r="AG1320" s="1"/>
      <c r="AH1320" s="1">
        <f>'Innlegging av opplysninger'!$C$11*SUM(X1320:AG1320)</f>
        <v>40030.144293643643</v>
      </c>
      <c r="AI1320" s="1">
        <f>'Innlegging av opplysninger'!$C$13*(((X1320+Z1320+AC1320+AE1320)*Data!M1320)+(Z1320+AE1320)*(1-Data!M1320)*1.8/12+Y1320+AD1320+AA1320+AB1320+AF1320+AG1320)</f>
        <v>7664.5953218214554</v>
      </c>
      <c r="AJ1320" s="1">
        <f>'Innlegging av opplysninger'!$C$13*((X1320+Z1320+AC1320+AE1320)*(1-Data!M1320)-(Z1320+AE1320)*(1-Data!M1320)*1.8/12)</f>
        <v>47113.496869480368</v>
      </c>
      <c r="AK1320" s="83">
        <f t="shared" si="204"/>
        <v>382000</v>
      </c>
      <c r="AL1320" s="83">
        <f t="shared" si="205"/>
        <v>73000</v>
      </c>
      <c r="AM1320" s="83">
        <f t="shared" si="206"/>
        <v>449000</v>
      </c>
    </row>
    <row r="1321" spans="1:39">
      <c r="A1321" t="str">
        <f t="shared" si="200"/>
        <v>3448Alle</v>
      </c>
      <c r="B1321" s="6" t="str">
        <f>Data!A1321</f>
        <v>3448</v>
      </c>
      <c r="C1321" s="7" t="str">
        <f>Data!B1321</f>
        <v>Nordre Land kommune</v>
      </c>
      <c r="D1321" s="7" t="str">
        <f>Data!C1321</f>
        <v>Alle</v>
      </c>
      <c r="E1321" s="1">
        <f>Data!D1321</f>
        <v>476.49100000000067</v>
      </c>
      <c r="F1321" s="1">
        <f>Data!E1321+Data!F1321</f>
        <v>45694.359557735537</v>
      </c>
      <c r="G1321" s="1">
        <f>Data!G1321</f>
        <v>577.18307376214807</v>
      </c>
      <c r="H1321" s="1">
        <f t="shared" si="201"/>
        <v>237523102.69118172</v>
      </c>
      <c r="I1321" s="1">
        <f t="shared" si="202"/>
        <v>3000245.8909090916</v>
      </c>
      <c r="J1321" s="1">
        <f t="shared" si="203"/>
        <v>28862801.829850897</v>
      </c>
      <c r="K1321" s="1">
        <f>'Innlegging av opplysninger'!$B$4*H1321</f>
        <v>30878003.349853624</v>
      </c>
      <c r="L1321" s="1"/>
      <c r="M1321" s="1">
        <f>'Innlegging av opplysninger'!$B$5*H1321</f>
        <v>31115526.452544805</v>
      </c>
      <c r="N1321" s="1">
        <f>'Innlegging av opplysninger'!$B$5*I1321</f>
        <v>393032.21170909103</v>
      </c>
      <c r="O1321" s="1">
        <f>'Innlegging av opplysninger'!$B$5*J1321</f>
        <v>3781027.0397104677</v>
      </c>
      <c r="P1321" s="1">
        <f>'Innlegging av opplysninger'!$B$5*K1321</f>
        <v>4045018.438830825</v>
      </c>
      <c r="Q1321" s="1"/>
      <c r="R1321" s="1">
        <f>'Innlegging av opplysninger'!$C$11*SUM(H1321:Q1321)</f>
        <v>12904752.800374441</v>
      </c>
      <c r="S1321" s="1">
        <f>'Innlegging av opplysninger'!$C$13*(((H1321+J1321+M1321+O1321)*Data!H1321)+(J1321+O1321)*(1-Data!H1321)*1.8/12+I1321+N1321+K1321+L1321+P1321+Q1321)</f>
        <v>2405361.7155817733</v>
      </c>
      <c r="T1321" s="1">
        <f>'Innlegging av opplysninger'!$C$13*((H1321+J1321+M1321+O1321)*(1-Data!H1321)-(J1321+O1321)*(1-Data!H1321)*1.8/12)</f>
        <v>15253773.695456935</v>
      </c>
      <c r="U1321" s="1">
        <f>Data!I1321</f>
        <v>63.276600000000002</v>
      </c>
      <c r="V1321" s="1">
        <f>Data!J1321+Data!K1321</f>
        <v>45567.157068595101</v>
      </c>
      <c r="W1321" s="1">
        <f>Data!L1321</f>
        <v>516.22716770496527</v>
      </c>
      <c r="X1321" s="1">
        <f t="shared" si="207"/>
        <v>31454561.137818161</v>
      </c>
      <c r="Y1321" s="100">
        <f t="shared" si="208"/>
        <v>356346.54545454547</v>
      </c>
      <c r="Z1321" s="100">
        <f t="shared" si="209"/>
        <v>4548959.7987079965</v>
      </c>
      <c r="AA1321" s="100">
        <f>'Innlegging av opplysninger'!$B$4*X1321</f>
        <v>4089092.947916361</v>
      </c>
      <c r="AB1321" s="1"/>
      <c r="AC1321" s="1">
        <f>'Innlegging av opplysninger'!$B$5*X1321</f>
        <v>4120547.5090541793</v>
      </c>
      <c r="AD1321" s="1">
        <f>'Innlegging av opplysninger'!$B$5*Y1321</f>
        <v>46681.397454545462</v>
      </c>
      <c r="AE1321" s="1">
        <f>'Innlegging av opplysninger'!$B$5*Z1321</f>
        <v>595913.73363074753</v>
      </c>
      <c r="AF1321" s="1">
        <f>'Innlegging av opplysninger'!$B$5*AA1321</f>
        <v>535671.17617704335</v>
      </c>
      <c r="AG1321" s="1"/>
      <c r="AH1321" s="1">
        <f>'Innlegging av opplysninger'!$C$11*SUM(X1321:AG1321)</f>
        <v>1738415.4213561157</v>
      </c>
      <c r="AI1321" s="1">
        <f>'Innlegging av opplysninger'!$C$13*(((X1321+Z1321+AC1321+AE1321)*Data!M1321)+(Z1321+AE1321)*(1-Data!M1321)*1.8/12+Y1321+AD1321+AA1321+AB1321+AF1321+AG1321)</f>
        <v>341096.40645795403</v>
      </c>
      <c r="AJ1321" s="1">
        <f>'Innlegging av opplysninger'!$C$13*((X1321+Z1321+AC1321+AE1321)*(1-Data!M1321)-(Z1321+AE1321)*(1-Data!M1321)*1.8/12)</f>
        <v>2037787.8543451515</v>
      </c>
      <c r="AK1321" s="83">
        <f t="shared" si="204"/>
        <v>14643000</v>
      </c>
      <c r="AL1321" s="83">
        <f t="shared" si="205"/>
        <v>2746000</v>
      </c>
      <c r="AM1321" s="83">
        <f t="shared" si="206"/>
        <v>17292000</v>
      </c>
    </row>
    <row r="1322" spans="1:39">
      <c r="A1322" t="str">
        <f t="shared" si="200"/>
        <v>3448Administrasjon</v>
      </c>
      <c r="B1322" s="6" t="str">
        <f>Data!A1322</f>
        <v>3448</v>
      </c>
      <c r="C1322" s="7" t="str">
        <f>Data!B1322</f>
        <v>Nordre Land kommune</v>
      </c>
      <c r="D1322" s="7" t="str">
        <f>Data!C1322</f>
        <v>Administrasjon</v>
      </c>
      <c r="E1322" s="1">
        <f>Data!D1322</f>
        <v>22.7377</v>
      </c>
      <c r="F1322" s="1">
        <f>Data!E1322+Data!F1322</f>
        <v>51578.539276180083</v>
      </c>
      <c r="G1322" s="1">
        <f>Data!G1322</f>
        <v>0</v>
      </c>
      <c r="H1322" s="1">
        <f t="shared" si="201"/>
        <v>12793934.754545452</v>
      </c>
      <c r="I1322" s="1">
        <f t="shared" si="202"/>
        <v>0</v>
      </c>
      <c r="J1322" s="1">
        <f t="shared" si="203"/>
        <v>1535272.1705454541</v>
      </c>
      <c r="K1322" s="1">
        <f>'Innlegging av opplysninger'!$B$4*H1322</f>
        <v>1663211.5180909089</v>
      </c>
      <c r="L1322" s="1"/>
      <c r="M1322" s="1">
        <f>'Innlegging av opplysninger'!$B$5*H1322</f>
        <v>1676005.4528454542</v>
      </c>
      <c r="N1322" s="1">
        <f>'Innlegging av opplysninger'!$B$5*I1322</f>
        <v>0</v>
      </c>
      <c r="O1322" s="1">
        <f>'Innlegging av opplysninger'!$B$5*J1322</f>
        <v>201120.6543414545</v>
      </c>
      <c r="P1322" s="1">
        <f>'Innlegging av opplysninger'!$B$5*K1322</f>
        <v>217880.70886990908</v>
      </c>
      <c r="Q1322" s="1"/>
      <c r="R1322" s="1">
        <f>'Innlegging av opplysninger'!$C$11*SUM(H1322:Q1322)</f>
        <v>687322.15985106793</v>
      </c>
      <c r="S1322" s="1">
        <f>'Innlegging av opplysninger'!$C$13*(((H1322+J1322+M1322+O1322)*Data!H1322)+(J1322+O1322)*(1-Data!H1322)*1.8/12+I1322+N1322+K1322+L1322+P1322+Q1322)</f>
        <v>166857.40248117858</v>
      </c>
      <c r="T1322" s="1">
        <f>'Innlegging av opplysninger'!$C$13*((H1322+J1322+M1322+O1322)*(1-Data!H1322)-(J1322+O1322)*(1-Data!H1322)*1.8/12)</f>
        <v>773688.71099923027</v>
      </c>
      <c r="U1322" s="1">
        <f>Data!I1322</f>
        <v>4.0990000000000002</v>
      </c>
      <c r="V1322" s="1">
        <f>Data!J1322+Data!K1322</f>
        <v>60432.896275514351</v>
      </c>
      <c r="W1322" s="1">
        <f>Data!L1322</f>
        <v>0</v>
      </c>
      <c r="X1322" s="1">
        <f t="shared" si="207"/>
        <v>2702339.3654545452</v>
      </c>
      <c r="Y1322" s="100">
        <f t="shared" si="208"/>
        <v>0</v>
      </c>
      <c r="Z1322" s="100">
        <f t="shared" si="209"/>
        <v>386434.52925999992</v>
      </c>
      <c r="AA1322" s="100">
        <f>'Innlegging av opplysninger'!$B$4*X1322</f>
        <v>351304.11750909087</v>
      </c>
      <c r="AB1322" s="1"/>
      <c r="AC1322" s="1">
        <f>'Innlegging av opplysninger'!$B$5*X1322</f>
        <v>354006.45687454543</v>
      </c>
      <c r="AD1322" s="1">
        <f>'Innlegging av opplysninger'!$B$5*Y1322</f>
        <v>0</v>
      </c>
      <c r="AE1322" s="1">
        <f>'Innlegging av opplysninger'!$B$5*Z1322</f>
        <v>50622.923333059989</v>
      </c>
      <c r="AF1322" s="1">
        <f>'Innlegging av opplysninger'!$B$5*AA1322</f>
        <v>46020.839393690905</v>
      </c>
      <c r="AG1322" s="1"/>
      <c r="AH1322" s="1">
        <f>'Innlegging av opplysninger'!$C$11*SUM(X1322:AG1322)</f>
        <v>147847.67280934742</v>
      </c>
      <c r="AI1322" s="1">
        <f>'Innlegging av opplysninger'!$C$13*(((X1322+Z1322+AC1322+AE1322)*Data!M1322)+(Z1322+AE1322)*(1-Data!M1322)*1.8/12+Y1322+AD1322+AA1322+AB1322+AF1322+AG1322)</f>
        <v>61615.797967540333</v>
      </c>
      <c r="AJ1322" s="1">
        <f>'Innlegging av opplysninger'!$C$13*((X1322+Z1322+AC1322+AE1322)*(1-Data!M1322)-(Z1322+AE1322)*(1-Data!M1322)*1.8/12)</f>
        <v>140702.07008735614</v>
      </c>
      <c r="AK1322" s="83">
        <f t="shared" si="204"/>
        <v>835000</v>
      </c>
      <c r="AL1322" s="83">
        <f t="shared" si="205"/>
        <v>228000</v>
      </c>
      <c r="AM1322" s="83">
        <f t="shared" si="206"/>
        <v>914000</v>
      </c>
    </row>
    <row r="1323" spans="1:39">
      <c r="A1323" t="str">
        <f t="shared" si="200"/>
        <v>3448Undervisning</v>
      </c>
      <c r="B1323" s="6" t="str">
        <f>Data!A1323</f>
        <v>3448</v>
      </c>
      <c r="C1323" s="7" t="str">
        <f>Data!B1323</f>
        <v>Nordre Land kommune</v>
      </c>
      <c r="D1323" s="7" t="str">
        <f>Data!C1323</f>
        <v>Undervisning</v>
      </c>
      <c r="E1323" s="1">
        <f>Data!D1323</f>
        <v>113.29880000000003</v>
      </c>
      <c r="F1323" s="1">
        <f>Data!E1323+Data!F1323</f>
        <v>46796.069508311957</v>
      </c>
      <c r="G1323" s="1">
        <f>Data!G1323</f>
        <v>0</v>
      </c>
      <c r="H1323" s="1">
        <f t="shared" si="201"/>
        <v>57839329.309181847</v>
      </c>
      <c r="I1323" s="1">
        <f t="shared" si="202"/>
        <v>0</v>
      </c>
      <c r="J1323" s="1">
        <f t="shared" si="203"/>
        <v>6940719.5171018215</v>
      </c>
      <c r="K1323" s="1">
        <f>'Innlegging av opplysninger'!$B$4*H1323</f>
        <v>7519112.8101936402</v>
      </c>
      <c r="L1323" s="1"/>
      <c r="M1323" s="1">
        <f>'Innlegging av opplysninger'!$B$5*H1323</f>
        <v>7576952.1395028224</v>
      </c>
      <c r="N1323" s="1">
        <f>'Innlegging av opplysninger'!$B$5*I1323</f>
        <v>0</v>
      </c>
      <c r="O1323" s="1">
        <f>'Innlegging av opplysninger'!$B$5*J1323</f>
        <v>909234.25674033863</v>
      </c>
      <c r="P1323" s="1">
        <f>'Innlegging av opplysninger'!$B$5*K1323</f>
        <v>985003.77813536685</v>
      </c>
      <c r="Q1323" s="1"/>
      <c r="R1323" s="1">
        <f>'Innlegging av opplysninger'!$C$11*SUM(H1323:Q1323)</f>
        <v>3107273.3688125215</v>
      </c>
      <c r="S1323" s="1">
        <f>'Innlegging av opplysninger'!$C$13*(((H1323+J1323+M1323+O1323)*Data!H1323)+(J1323+O1323)*(1-Data!H1323)*1.8/12+I1323+N1323+K1323+L1323+P1323+Q1323)</f>
        <v>539326.9146935764</v>
      </c>
      <c r="T1323" s="1">
        <f>'Innlegging av opplysninger'!$C$13*((H1323+J1323+M1323+O1323)*(1-Data!H1323)-(J1323+O1323)*(1-Data!H1323)*1.8/12)</f>
        <v>3712731.3794709262</v>
      </c>
      <c r="U1323" s="1">
        <f>Data!I1323</f>
        <v>7.9908999999999999</v>
      </c>
      <c r="V1323" s="1">
        <f>Data!J1323+Data!K1323</f>
        <v>41975.213471991061</v>
      </c>
      <c r="W1323" s="1">
        <f>Data!L1323</f>
        <v>0</v>
      </c>
      <c r="X1323" s="1">
        <f t="shared" si="207"/>
        <v>3659124.3636363638</v>
      </c>
      <c r="Y1323" s="100">
        <f t="shared" si="208"/>
        <v>0</v>
      </c>
      <c r="Z1323" s="100">
        <f t="shared" si="209"/>
        <v>523254.78399999999</v>
      </c>
      <c r="AA1323" s="100">
        <f>'Innlegging av opplysninger'!$B$4*X1323</f>
        <v>475686.1672727273</v>
      </c>
      <c r="AB1323" s="1"/>
      <c r="AC1323" s="1">
        <f>'Innlegging av opplysninger'!$B$5*X1323</f>
        <v>479345.29163636366</v>
      </c>
      <c r="AD1323" s="1">
        <f>'Innlegging av opplysninger'!$B$5*Y1323</f>
        <v>0</v>
      </c>
      <c r="AE1323" s="1">
        <f>'Innlegging av opplysninger'!$B$5*Z1323</f>
        <v>68546.376703999995</v>
      </c>
      <c r="AF1323" s="1">
        <f>'Innlegging av opplysninger'!$B$5*AA1323</f>
        <v>62314.887912727281</v>
      </c>
      <c r="AG1323" s="1"/>
      <c r="AH1323" s="1">
        <f>'Innlegging av opplysninger'!$C$11*SUM(X1323:AG1323)</f>
        <v>200194.33110416291</v>
      </c>
      <c r="AI1323" s="1">
        <f>'Innlegging av opplysninger'!$C$13*(((X1323+Z1323+AC1323+AE1323)*Data!M1323)+(Z1323+AE1323)*(1-Data!M1323)*1.8/12+Y1323+AD1323+AA1323+AB1323+AF1323+AG1323)</f>
        <v>32592.103923134833</v>
      </c>
      <c r="AJ1323" s="1">
        <f>'Innlegging av opplysninger'!$C$13*((X1323+Z1323+AC1323+AE1323)*(1-Data!M1323)-(Z1323+AE1323)*(1-Data!M1323)*1.8/12)</f>
        <v>241358.03337729865</v>
      </c>
      <c r="AK1323" s="83">
        <f t="shared" si="204"/>
        <v>3307000</v>
      </c>
      <c r="AL1323" s="83">
        <f t="shared" si="205"/>
        <v>572000</v>
      </c>
      <c r="AM1323" s="83">
        <f t="shared" si="206"/>
        <v>3954000</v>
      </c>
    </row>
    <row r="1324" spans="1:39">
      <c r="A1324" t="str">
        <f t="shared" si="200"/>
        <v>3448Barnehager</v>
      </c>
      <c r="B1324" s="6" t="str">
        <f>Data!A1324</f>
        <v>3448</v>
      </c>
      <c r="C1324" s="7" t="str">
        <f>Data!B1324</f>
        <v>Nordre Land kommune</v>
      </c>
      <c r="D1324" s="7" t="str">
        <f>Data!C1324</f>
        <v>Barnehager</v>
      </c>
      <c r="E1324" s="1">
        <f>Data!D1324</f>
        <v>70.04649999999998</v>
      </c>
      <c r="F1324" s="1">
        <f>Data!E1324+Data!F1324</f>
        <v>41028.893389867226</v>
      </c>
      <c r="G1324" s="1">
        <f>Data!G1324</f>
        <v>0</v>
      </c>
      <c r="H1324" s="1">
        <f t="shared" si="201"/>
        <v>31351967.790909097</v>
      </c>
      <c r="I1324" s="1">
        <f t="shared" si="202"/>
        <v>0</v>
      </c>
      <c r="J1324" s="1">
        <f t="shared" si="203"/>
        <v>3762236.1349090915</v>
      </c>
      <c r="K1324" s="1">
        <f>'Innlegging av opplysninger'!$B$4*H1324</f>
        <v>4075755.8128181826</v>
      </c>
      <c r="L1324" s="1"/>
      <c r="M1324" s="1">
        <f>'Innlegging av opplysninger'!$B$5*H1324</f>
        <v>4107107.7806090917</v>
      </c>
      <c r="N1324" s="1">
        <f>'Innlegging av opplysninger'!$B$5*I1324</f>
        <v>0</v>
      </c>
      <c r="O1324" s="1">
        <f>'Innlegging av opplysninger'!$B$5*J1324</f>
        <v>492852.933673091</v>
      </c>
      <c r="P1324" s="1">
        <f>'Innlegging av opplysninger'!$B$5*K1324</f>
        <v>533924.01147918194</v>
      </c>
      <c r="Q1324" s="1"/>
      <c r="R1324" s="1">
        <f>'Innlegging av opplysninger'!$C$11*SUM(H1324:Q1324)</f>
        <v>1684306.0896471143</v>
      </c>
      <c r="S1324" s="1">
        <f>'Innlegging av opplysninger'!$C$13*(((H1324+J1324+M1324+O1324)*Data!H1324)+(J1324+O1324)*(1-Data!H1324)*1.8/12+I1324+N1324+K1324+L1324+P1324+Q1324)</f>
        <v>277822.91038542945</v>
      </c>
      <c r="T1324" s="1">
        <f>'Innlegging av opplysninger'!$C$13*((H1324+J1324+M1324+O1324)*(1-Data!H1324)-(J1324+O1324)*(1-Data!H1324)*1.8/12)</f>
        <v>2027017.001763253</v>
      </c>
      <c r="U1324" s="1">
        <f>Data!I1324</f>
        <v>3.9984999999999995</v>
      </c>
      <c r="V1324" s="1">
        <f>Data!J1324+Data!K1324</f>
        <v>43243.401692301282</v>
      </c>
      <c r="W1324" s="1">
        <f>Data!L1324</f>
        <v>0</v>
      </c>
      <c r="X1324" s="1">
        <f t="shared" si="207"/>
        <v>1886277.1818181816</v>
      </c>
      <c r="Y1324" s="100">
        <f t="shared" si="208"/>
        <v>0</v>
      </c>
      <c r="Z1324" s="100">
        <f t="shared" si="209"/>
        <v>269737.63699999993</v>
      </c>
      <c r="AA1324" s="100">
        <f>'Innlegging av opplysninger'!$B$4*X1324</f>
        <v>245216.03363636363</v>
      </c>
      <c r="AB1324" s="1"/>
      <c r="AC1324" s="1">
        <f>'Innlegging av opplysninger'!$B$5*X1324</f>
        <v>247102.31081818181</v>
      </c>
      <c r="AD1324" s="1">
        <f>'Innlegging av opplysninger'!$B$5*Y1324</f>
        <v>0</v>
      </c>
      <c r="AE1324" s="1">
        <f>'Innlegging av opplysninger'!$B$5*Z1324</f>
        <v>35335.630446999989</v>
      </c>
      <c r="AF1324" s="1">
        <f>'Innlegging av opplysninger'!$B$5*AA1324</f>
        <v>32123.300406363636</v>
      </c>
      <c r="AG1324" s="1"/>
      <c r="AH1324" s="1">
        <f>'Innlegging av opplysninger'!$C$11*SUM(X1324:AG1324)</f>
        <v>103200.09957679146</v>
      </c>
      <c r="AI1324" s="1">
        <f>'Innlegging av opplysninger'!$C$13*(((X1324+Z1324+AC1324+AE1324)*Data!M1324)+(Z1324+AE1324)*(1-Data!M1324)*1.8/12+Y1324+AD1324+AA1324+AB1324+AF1324+AG1324)</f>
        <v>18728.105833956055</v>
      </c>
      <c r="AJ1324" s="1">
        <f>'Innlegging av opplysninger'!$C$13*((X1324+Z1324+AC1324+AE1324)*(1-Data!M1324)-(Z1324+AE1324)*(1-Data!M1324)*1.8/12)</f>
        <v>122493.08306060066</v>
      </c>
      <c r="AK1324" s="83">
        <f t="shared" si="204"/>
        <v>1788000</v>
      </c>
      <c r="AL1324" s="83">
        <f t="shared" si="205"/>
        <v>297000</v>
      </c>
      <c r="AM1324" s="83">
        <f t="shared" si="206"/>
        <v>2150000</v>
      </c>
    </row>
    <row r="1325" spans="1:39">
      <c r="A1325" t="str">
        <f t="shared" si="200"/>
        <v>3448Helse/pleie/omsorg</v>
      </c>
      <c r="B1325" s="6" t="str">
        <f>Data!A1325</f>
        <v>3448</v>
      </c>
      <c r="C1325" s="7" t="str">
        <f>Data!B1325</f>
        <v>Nordre Land kommune</v>
      </c>
      <c r="D1325" s="7" t="str">
        <f>Data!C1325</f>
        <v>Helse/pleie/omsorg</v>
      </c>
      <c r="E1325" s="1">
        <f>Data!D1325</f>
        <v>230.88349999999991</v>
      </c>
      <c r="F1325" s="1">
        <f>Data!E1325+Data!F1325</f>
        <v>45296.252153936213</v>
      </c>
      <c r="G1325" s="1">
        <f>Data!G1325</f>
        <v>1171.3850058579335</v>
      </c>
      <c r="H1325" s="1">
        <f t="shared" si="201"/>
        <v>114088988.00927266</v>
      </c>
      <c r="I1325" s="1">
        <f t="shared" si="202"/>
        <v>2950401.4909090917</v>
      </c>
      <c r="J1325" s="1">
        <f t="shared" si="203"/>
        <v>14044726.74002181</v>
      </c>
      <c r="K1325" s="1">
        <f>'Innlegging av opplysninger'!$B$4*H1325</f>
        <v>14831568.441205448</v>
      </c>
      <c r="L1325" s="1"/>
      <c r="M1325" s="1">
        <f>'Innlegging av opplysninger'!$B$5*H1325</f>
        <v>14945657.42921472</v>
      </c>
      <c r="N1325" s="1">
        <f>'Innlegging av opplysninger'!$B$5*I1325</f>
        <v>386502.59530909103</v>
      </c>
      <c r="O1325" s="1">
        <f>'Innlegging av opplysninger'!$B$5*J1325</f>
        <v>1839859.2029428573</v>
      </c>
      <c r="P1325" s="1">
        <f>'Innlegging av opplysninger'!$B$5*K1325</f>
        <v>1942935.4657979137</v>
      </c>
      <c r="Q1325" s="1"/>
      <c r="R1325" s="1">
        <f>'Innlegging av opplysninger'!$C$11*SUM(H1325:Q1325)</f>
        <v>6271164.2962375944</v>
      </c>
      <c r="S1325" s="1">
        <f>'Innlegging av opplysninger'!$C$13*(((H1325+J1325+M1325+O1325)*Data!H1325)+(J1325+O1325)*(1-Data!H1325)*1.8/12+I1325+N1325+K1325+L1325+P1325+Q1325)</f>
        <v>1197904.9771768991</v>
      </c>
      <c r="T1325" s="1">
        <f>'Innlegging av opplysninger'!$C$13*((H1325+J1325+M1325+O1325)*(1-Data!H1325)-(J1325+O1325)*(1-Data!H1325)*1.8/12)</f>
        <v>7383688.2703061262</v>
      </c>
      <c r="U1325" s="1">
        <f>Data!I1325</f>
        <v>36.188199999999988</v>
      </c>
      <c r="V1325" s="1">
        <f>Data!J1325+Data!K1325</f>
        <v>45061.007385464516</v>
      </c>
      <c r="W1325" s="1">
        <f>Data!L1325</f>
        <v>892.33396521518114</v>
      </c>
      <c r="X1325" s="1">
        <f t="shared" si="207"/>
        <v>17789200.881454542</v>
      </c>
      <c r="Y1325" s="100">
        <f t="shared" si="208"/>
        <v>352275.92727272731</v>
      </c>
      <c r="Z1325" s="100">
        <f t="shared" si="209"/>
        <v>2594231.1836479991</v>
      </c>
      <c r="AA1325" s="100">
        <f>'Innlegging av opplysninger'!$B$4*X1325</f>
        <v>2312596.1145890905</v>
      </c>
      <c r="AB1325" s="1"/>
      <c r="AC1325" s="1">
        <f>'Innlegging av opplysninger'!$B$5*X1325</f>
        <v>2330385.3154705451</v>
      </c>
      <c r="AD1325" s="1">
        <f>'Innlegging av opplysninger'!$B$5*Y1325</f>
        <v>46148.146472727276</v>
      </c>
      <c r="AE1325" s="1">
        <f>'Innlegging av opplysninger'!$B$5*Z1325</f>
        <v>339844.2850578879</v>
      </c>
      <c r="AF1325" s="1">
        <f>'Innlegging av opplysninger'!$B$5*AA1325</f>
        <v>302950.09101117088</v>
      </c>
      <c r="AG1325" s="1"/>
      <c r="AH1325" s="1">
        <f>'Innlegging av opplysninger'!$C$11*SUM(X1325:AG1325)</f>
        <v>990570.01390911406</v>
      </c>
      <c r="AI1325" s="1">
        <f>'Innlegging av opplysninger'!$C$13*(((X1325+Z1325+AC1325+AE1325)*Data!M1325)+(Z1325+AE1325)*(1-Data!M1325)*1.8/12+Y1325+AD1325+AA1325+AB1325+AF1325+AG1325)</f>
        <v>179612.24318188312</v>
      </c>
      <c r="AJ1325" s="1">
        <f>'Innlegging av opplysninger'!$C$13*((X1325+Z1325+AC1325+AE1325)*(1-Data!M1325)-(Z1325+AE1325)*(1-Data!M1325)*1.8/12)</f>
        <v>1175904.6179569047</v>
      </c>
      <c r="AK1325" s="83">
        <f t="shared" si="204"/>
        <v>7262000</v>
      </c>
      <c r="AL1325" s="83">
        <f t="shared" si="205"/>
        <v>1378000</v>
      </c>
      <c r="AM1325" s="83">
        <f t="shared" si="206"/>
        <v>8560000</v>
      </c>
    </row>
    <row r="1326" spans="1:39">
      <c r="A1326" t="str">
        <f t="shared" si="200"/>
        <v>3448Samferdsel og teknikk</v>
      </c>
      <c r="B1326" s="6" t="str">
        <f>Data!A1326</f>
        <v>3448</v>
      </c>
      <c r="C1326" s="7" t="str">
        <f>Data!B1326</f>
        <v>Nordre Land kommune</v>
      </c>
      <c r="D1326" s="7" t="str">
        <f>Data!C1326</f>
        <v>Samferdsel og teknikk</v>
      </c>
      <c r="E1326" s="1">
        <f>Data!D1326</f>
        <v>27.250000000000011</v>
      </c>
      <c r="F1326" s="1">
        <f>Data!E1326+Data!F1326</f>
        <v>51256.962354740048</v>
      </c>
      <c r="G1326" s="1">
        <f>Data!G1326</f>
        <v>140.10935779816509</v>
      </c>
      <c r="H1326" s="1">
        <f t="shared" si="201"/>
        <v>15237296.990909092</v>
      </c>
      <c r="I1326" s="1">
        <f t="shared" si="202"/>
        <v>41650.69090909091</v>
      </c>
      <c r="J1326" s="1">
        <f t="shared" si="203"/>
        <v>1833473.7218181819</v>
      </c>
      <c r="K1326" s="1">
        <f>'Innlegging av opplysninger'!$B$4*H1326</f>
        <v>1980848.608818182</v>
      </c>
      <c r="L1326" s="1"/>
      <c r="M1326" s="1">
        <f>'Innlegging av opplysninger'!$B$5*H1326</f>
        <v>1996085.9058090912</v>
      </c>
      <c r="N1326" s="1">
        <f>'Innlegging av opplysninger'!$B$5*I1326</f>
        <v>5456.2405090909097</v>
      </c>
      <c r="O1326" s="1">
        <f>'Innlegging av opplysninger'!$B$5*J1326</f>
        <v>240185.05755818184</v>
      </c>
      <c r="P1326" s="1">
        <f>'Innlegging av opplysninger'!$B$5*K1326</f>
        <v>259491.16775518184</v>
      </c>
      <c r="Q1326" s="1"/>
      <c r="R1326" s="1">
        <f>'Innlegging av opplysninger'!$C$11*SUM(H1326:Q1326)</f>
        <v>820590.55859527143</v>
      </c>
      <c r="S1326" s="1">
        <f>'Innlegging av opplysninger'!$C$13*(((H1326+J1326+M1326+O1326)*Data!H1326)+(J1326+O1326)*(1-Data!H1326)*1.8/12+I1326+N1326+K1326+L1326+P1326+Q1326)</f>
        <v>162690.95769396485</v>
      </c>
      <c r="T1326" s="1">
        <f>'Innlegging av opplysninger'!$C$13*((H1326+J1326+M1326+O1326)*(1-Data!H1326)-(J1326+O1326)*(1-Data!H1326)*1.8/12)</f>
        <v>960222.43827851175</v>
      </c>
      <c r="U1326" s="1">
        <f>Data!I1326</f>
        <v>5</v>
      </c>
      <c r="V1326" s="1">
        <f>Data!J1326+Data!K1326</f>
        <v>43436.50466666666</v>
      </c>
      <c r="W1326" s="1">
        <f>Data!L1326</f>
        <v>74.628</v>
      </c>
      <c r="X1326" s="1">
        <f t="shared" si="207"/>
        <v>2369263.8909090906</v>
      </c>
      <c r="Y1326" s="100">
        <f t="shared" si="208"/>
        <v>4070.6181818181813</v>
      </c>
      <c r="Z1326" s="100">
        <f t="shared" si="209"/>
        <v>339386.83479999995</v>
      </c>
      <c r="AA1326" s="100">
        <f>'Innlegging av opplysninger'!$B$4*X1326</f>
        <v>308004.30581818178</v>
      </c>
      <c r="AB1326" s="1"/>
      <c r="AC1326" s="1">
        <f>'Innlegging av opplysninger'!$B$5*X1326</f>
        <v>310373.56970909087</v>
      </c>
      <c r="AD1326" s="1">
        <f>'Innlegging av opplysninger'!$B$5*Y1326</f>
        <v>533.2509818181818</v>
      </c>
      <c r="AE1326" s="1">
        <f>'Innlegging av opplysninger'!$B$5*Z1326</f>
        <v>44459.675358799999</v>
      </c>
      <c r="AF1326" s="1">
        <f>'Innlegging av opplysninger'!$B$5*AA1326</f>
        <v>40348.564062181817</v>
      </c>
      <c r="AG1326" s="1"/>
      <c r="AH1326" s="1">
        <f>'Innlegging av opplysninger'!$C$11*SUM(X1326:AG1326)</f>
        <v>129824.7469731973</v>
      </c>
      <c r="AI1326" s="1">
        <f>'Innlegging av opplysninger'!$C$13*(((X1326+Z1326+AC1326+AE1326)*Data!M1326)+(Z1326+AE1326)*(1-Data!M1326)*1.8/12+Y1326+AD1326+AA1326+AB1326+AF1326+AG1326)</f>
        <v>21347.753209526636</v>
      </c>
      <c r="AJ1326" s="1">
        <f>'Innlegging av opplysninger'!$C$13*((X1326+Z1326+AC1326+AE1326)*(1-Data!M1326)-(Z1326+AE1326)*(1-Data!M1326)*1.8/12)</f>
        <v>156307.16370116442</v>
      </c>
      <c r="AK1326" s="83">
        <f t="shared" si="204"/>
        <v>950000</v>
      </c>
      <c r="AL1326" s="83">
        <f t="shared" si="205"/>
        <v>184000</v>
      </c>
      <c r="AM1326" s="83">
        <f t="shared" si="206"/>
        <v>1117000</v>
      </c>
    </row>
    <row r="1327" spans="1:39">
      <c r="A1327" t="str">
        <f t="shared" si="200"/>
        <v>3448Annet</v>
      </c>
      <c r="B1327" s="6" t="str">
        <f>Data!A1327</f>
        <v>3448</v>
      </c>
      <c r="C1327" s="7" t="str">
        <f>Data!B1327</f>
        <v>Nordre Land kommune</v>
      </c>
      <c r="D1327" s="7" t="str">
        <f>Data!C1327</f>
        <v>Annet</v>
      </c>
      <c r="E1327" s="1">
        <f>Data!D1327</f>
        <v>12.2745</v>
      </c>
      <c r="F1327" s="1">
        <f>Data!E1327+Data!F1327</f>
        <v>46388.477602617895</v>
      </c>
      <c r="G1327" s="1">
        <f>Data!G1327</f>
        <v>61.191087213328451</v>
      </c>
      <c r="H1327" s="1">
        <f t="shared" si="201"/>
        <v>6211585.836363636</v>
      </c>
      <c r="I1327" s="1">
        <f t="shared" si="202"/>
        <v>8193.7090909090912</v>
      </c>
      <c r="J1327" s="1">
        <f t="shared" si="203"/>
        <v>746373.54545454541</v>
      </c>
      <c r="K1327" s="1">
        <f>'Innlegging av opplysninger'!$B$4*H1327</f>
        <v>807506.15872727265</v>
      </c>
      <c r="L1327" s="1"/>
      <c r="M1327" s="1">
        <f>'Innlegging av opplysninger'!$B$5*H1327</f>
        <v>813717.74456363637</v>
      </c>
      <c r="N1327" s="1">
        <f>'Innlegging av opplysninger'!$B$5*I1327</f>
        <v>1073.3758909090909</v>
      </c>
      <c r="O1327" s="1">
        <f>'Innlegging av opplysninger'!$B$5*J1327</f>
        <v>97774.934454545451</v>
      </c>
      <c r="P1327" s="1">
        <f>'Innlegging av opplysninger'!$B$5*K1327</f>
        <v>105783.30679327273</v>
      </c>
      <c r="Q1327" s="1"/>
      <c r="R1327" s="1">
        <f>'Innlegging av opplysninger'!$C$11*SUM(H1327:Q1327)</f>
        <v>334096.32723087154</v>
      </c>
      <c r="S1327" s="1">
        <f>'Innlegging av opplysninger'!$C$13*(((H1327+J1327+M1327+O1327)*Data!H1327)+(J1327+O1327)*(1-Data!H1327)*1.8/12+I1327+N1327+K1327+L1327+P1327+Q1327)</f>
        <v>60648.786899444458</v>
      </c>
      <c r="T1327" s="1">
        <f>'Innlegging av opplysninger'!$C$13*((H1327+J1327+M1327+O1327)*(1-Data!H1327)-(J1327+O1327)*(1-Data!H1327)*1.8/12)</f>
        <v>396535.66089016927</v>
      </c>
      <c r="U1327" s="1">
        <f>Data!I1327</f>
        <v>6</v>
      </c>
      <c r="V1327" s="1">
        <f>Data!J1327+Data!K1327</f>
        <v>46572.097222222234</v>
      </c>
      <c r="W1327" s="1">
        <f>Data!L1327</f>
        <v>0</v>
      </c>
      <c r="X1327" s="1">
        <f t="shared" si="207"/>
        <v>3048355.4545454551</v>
      </c>
      <c r="Y1327" s="100">
        <f t="shared" si="208"/>
        <v>0</v>
      </c>
      <c r="Z1327" s="100">
        <f t="shared" si="209"/>
        <v>435914.83</v>
      </c>
      <c r="AA1327" s="100">
        <f>'Innlegging av opplysninger'!$B$4*X1327</f>
        <v>396286.20909090916</v>
      </c>
      <c r="AB1327" s="1"/>
      <c r="AC1327" s="1">
        <f>'Innlegging av opplysninger'!$B$5*X1327</f>
        <v>399334.56454545463</v>
      </c>
      <c r="AD1327" s="1">
        <f>'Innlegging av opplysninger'!$B$5*Y1327</f>
        <v>0</v>
      </c>
      <c r="AE1327" s="1">
        <f>'Innlegging av opplysninger'!$B$5*Z1327</f>
        <v>57104.842730000004</v>
      </c>
      <c r="AF1327" s="1">
        <f>'Innlegging av opplysninger'!$B$5*AA1327</f>
        <v>51913.493390909105</v>
      </c>
      <c r="AG1327" s="1"/>
      <c r="AH1327" s="1">
        <f>'Innlegging av opplysninger'!$C$11*SUM(X1327:AG1327)</f>
        <v>166778.55698350366</v>
      </c>
      <c r="AI1327" s="1">
        <f>'Innlegging av opplysninger'!$C$13*(((X1327+Z1327+AC1327+AE1327)*Data!M1327)+(Z1327+AE1327)*(1-Data!M1327)*1.8/12+Y1327+AD1327+AA1327+AB1327+AF1327+AG1327)</f>
        <v>27151.937976348549</v>
      </c>
      <c r="AJ1327" s="1">
        <f>'Innlegging av opplysninger'!$C$13*((X1327+Z1327+AC1327+AE1327)*(1-Data!M1327)-(Z1327+AE1327)*(1-Data!M1327)*1.8/12)</f>
        <v>201071.35052739328</v>
      </c>
      <c r="AK1327" s="83">
        <f t="shared" si="204"/>
        <v>501000</v>
      </c>
      <c r="AL1327" s="83">
        <f t="shared" si="205"/>
        <v>88000</v>
      </c>
      <c r="AM1327" s="83">
        <f t="shared" si="206"/>
        <v>598000</v>
      </c>
    </row>
    <row r="1328" spans="1:39">
      <c r="A1328" t="str">
        <f t="shared" si="200"/>
        <v>3449Alle</v>
      </c>
      <c r="B1328" s="6" t="str">
        <f>Data!A1328</f>
        <v>3449</v>
      </c>
      <c r="C1328" s="7" t="str">
        <f>Data!B1328</f>
        <v>Sør-Aurdal kommune</v>
      </c>
      <c r="D1328" s="7" t="str">
        <f>Data!C1328</f>
        <v>Alle</v>
      </c>
      <c r="E1328" s="1">
        <f>Data!D1328</f>
        <v>197.08190000000008</v>
      </c>
      <c r="F1328" s="1">
        <f>Data!E1328+Data!F1328</f>
        <v>46588.702395636865</v>
      </c>
      <c r="G1328" s="1">
        <f>Data!G1328</f>
        <v>434.55421324840057</v>
      </c>
      <c r="H1328" s="1">
        <f t="shared" si="201"/>
        <v>100164981.67272729</v>
      </c>
      <c r="I1328" s="1">
        <f t="shared" si="202"/>
        <v>934284.76363636344</v>
      </c>
      <c r="J1328" s="1">
        <f t="shared" si="203"/>
        <v>12131911.972363638</v>
      </c>
      <c r="K1328" s="1">
        <f>'Innlegging av opplysninger'!$B$4*H1328</f>
        <v>13021447.617454547</v>
      </c>
      <c r="L1328" s="1"/>
      <c r="M1328" s="1">
        <f>'Innlegging av opplysninger'!$B$5*H1328</f>
        <v>13121612.599127276</v>
      </c>
      <c r="N1328" s="1">
        <f>'Innlegging av opplysninger'!$B$5*I1328</f>
        <v>122391.30403636361</v>
      </c>
      <c r="O1328" s="1">
        <f>'Innlegging av opplysninger'!$B$5*J1328</f>
        <v>1589280.4683796365</v>
      </c>
      <c r="P1328" s="1">
        <f>'Innlegging av opplysninger'!$B$5*K1328</f>
        <v>1705809.6378865459</v>
      </c>
      <c r="Q1328" s="1"/>
      <c r="R1328" s="1">
        <f>'Innlegging av opplysninger'!$C$11*SUM(H1328:Q1328)</f>
        <v>5426085.3613532428</v>
      </c>
      <c r="S1328" s="1">
        <f>'Innlegging av opplysninger'!$C$13*(((H1328+J1328+M1328+O1328)*Data!H1328)+(J1328+O1328)*(1-Data!H1328)*1.8/12+I1328+N1328+K1328+L1328+P1328+Q1328)</f>
        <v>1028611.3819989874</v>
      </c>
      <c r="T1328" s="1">
        <f>'Innlegging av opplysninger'!$C$13*((H1328+J1328+M1328+O1328)*(1-Data!H1328)-(J1328+O1328)*(1-Data!H1328)*1.8/12)</f>
        <v>6396558.059852818</v>
      </c>
      <c r="U1328" s="1">
        <f>Data!I1328</f>
        <v>40.682100000000005</v>
      </c>
      <c r="V1328" s="1">
        <f>Data!J1328+Data!K1328</f>
        <v>46465.919552661566</v>
      </c>
      <c r="W1328" s="1">
        <f>Data!L1328</f>
        <v>676.41321367382693</v>
      </c>
      <c r="X1328" s="1">
        <f t="shared" si="207"/>
        <v>20621794.754545454</v>
      </c>
      <c r="Y1328" s="100">
        <f t="shared" si="208"/>
        <v>300195.38181818178</v>
      </c>
      <c r="Z1328" s="100">
        <f t="shared" si="209"/>
        <v>2991844.5894999998</v>
      </c>
      <c r="AA1328" s="100">
        <f>'Innlegging av opplysninger'!$B$4*X1328</f>
        <v>2680833.3180909092</v>
      </c>
      <c r="AB1328" s="1"/>
      <c r="AC1328" s="1">
        <f>'Innlegging av opplysninger'!$B$5*X1328</f>
        <v>2701455.1128454544</v>
      </c>
      <c r="AD1328" s="1">
        <f>'Innlegging av opplysninger'!$B$5*Y1328</f>
        <v>39325.595018181812</v>
      </c>
      <c r="AE1328" s="1">
        <f>'Innlegging av opplysninger'!$B$5*Z1328</f>
        <v>391931.64122449997</v>
      </c>
      <c r="AF1328" s="1">
        <f>'Innlegging av opplysninger'!$B$5*AA1328</f>
        <v>351189.16466990911</v>
      </c>
      <c r="AG1328" s="1"/>
      <c r="AH1328" s="1">
        <f>'Innlegging av opplysninger'!$C$11*SUM(X1328:AG1328)</f>
        <v>1142985.6431930782</v>
      </c>
      <c r="AI1328" s="1">
        <f>'Innlegging av opplysninger'!$C$13*(((X1328+Z1328+AC1328+AE1328)*Data!M1328)+(Z1328+AE1328)*(1-Data!M1328)*1.8/12+Y1328+AD1328+AA1328+AB1328+AF1328+AG1328)</f>
        <v>209125.80923442604</v>
      </c>
      <c r="AJ1328" s="1">
        <f>'Innlegging av opplysninger'!$C$13*((X1328+Z1328+AC1328+AE1328)*(1-Data!M1328)-(Z1328+AE1328)*(1-Data!M1328)*1.8/12)</f>
        <v>1354959.8077666287</v>
      </c>
      <c r="AK1328" s="83">
        <f t="shared" si="204"/>
        <v>6569000</v>
      </c>
      <c r="AL1328" s="83">
        <f t="shared" si="205"/>
        <v>1238000</v>
      </c>
      <c r="AM1328" s="83">
        <f t="shared" si="206"/>
        <v>7752000</v>
      </c>
    </row>
    <row r="1329" spans="1:39">
      <c r="A1329" t="str">
        <f t="shared" si="200"/>
        <v>3449Administrasjon</v>
      </c>
      <c r="B1329" s="6" t="str">
        <f>Data!A1329</f>
        <v>3449</v>
      </c>
      <c r="C1329" s="7" t="str">
        <f>Data!B1329</f>
        <v>Sør-Aurdal kommune</v>
      </c>
      <c r="D1329" s="7" t="str">
        <f>Data!C1329</f>
        <v>Administrasjon</v>
      </c>
      <c r="E1329" s="1">
        <f>Data!D1329</f>
        <v>11.5</v>
      </c>
      <c r="F1329" s="1">
        <f>Data!E1329+Data!F1329</f>
        <v>60378.014492753617</v>
      </c>
      <c r="G1329" s="1">
        <f>Data!G1329</f>
        <v>0</v>
      </c>
      <c r="H1329" s="1">
        <f t="shared" si="201"/>
        <v>7574696.3636363614</v>
      </c>
      <c r="I1329" s="1">
        <f t="shared" si="202"/>
        <v>0</v>
      </c>
      <c r="J1329" s="1">
        <f t="shared" si="203"/>
        <v>908963.56363636337</v>
      </c>
      <c r="K1329" s="1">
        <f>'Innlegging av opplysninger'!$B$4*H1329</f>
        <v>984710.52727272699</v>
      </c>
      <c r="L1329" s="1"/>
      <c r="M1329" s="1">
        <f>'Innlegging av opplysninger'!$B$5*H1329</f>
        <v>992285.2236363634</v>
      </c>
      <c r="N1329" s="1">
        <f>'Innlegging av opplysninger'!$B$5*I1329</f>
        <v>0</v>
      </c>
      <c r="O1329" s="1">
        <f>'Innlegging av opplysninger'!$B$5*J1329</f>
        <v>119074.22683636361</v>
      </c>
      <c r="P1329" s="1">
        <f>'Innlegging av opplysninger'!$B$5*K1329</f>
        <v>128997.07907272724</v>
      </c>
      <c r="Q1329" s="1"/>
      <c r="R1329" s="1">
        <f>'Innlegging av opplysninger'!$C$11*SUM(H1329:Q1329)</f>
        <v>406931.62539545435</v>
      </c>
      <c r="S1329" s="1">
        <f>'Innlegging av opplysninger'!$C$13*(((H1329+J1329+M1329+O1329)*Data!H1329)+(J1329+O1329)*(1-Data!H1329)*1.8/12+I1329+N1329+K1329+L1329+P1329+Q1329)</f>
        <v>136152.72188317083</v>
      </c>
      <c r="T1329" s="1">
        <f>'Innlegging av opplysninger'!$C$13*((H1329+J1329+M1329+O1329)*(1-Data!H1329)-(J1329+O1329)*(1-Data!H1329)*1.8/12)</f>
        <v>420701.08128955611</v>
      </c>
      <c r="U1329" s="1">
        <f>Data!I1329</f>
        <v>4.5999999999999996</v>
      </c>
      <c r="V1329" s="1">
        <f>Data!J1329+Data!K1329</f>
        <v>47351.391304347831</v>
      </c>
      <c r="W1329" s="1">
        <f>Data!L1329</f>
        <v>0</v>
      </c>
      <c r="X1329" s="1">
        <f t="shared" si="207"/>
        <v>2376178.9090909087</v>
      </c>
      <c r="Y1329" s="100">
        <f t="shared" si="208"/>
        <v>0</v>
      </c>
      <c r="Z1329" s="100">
        <f t="shared" si="209"/>
        <v>339793.58399999992</v>
      </c>
      <c r="AA1329" s="100">
        <f>'Innlegging av opplysninger'!$B$4*X1329</f>
        <v>308903.25818181812</v>
      </c>
      <c r="AB1329" s="1"/>
      <c r="AC1329" s="1">
        <f>'Innlegging av opplysninger'!$B$5*X1329</f>
        <v>311279.43709090905</v>
      </c>
      <c r="AD1329" s="1">
        <f>'Innlegging av opplysninger'!$B$5*Y1329</f>
        <v>0</v>
      </c>
      <c r="AE1329" s="1">
        <f>'Innlegging av opplysninger'!$B$5*Z1329</f>
        <v>44512.959503999991</v>
      </c>
      <c r="AF1329" s="1">
        <f>'Innlegging av opplysninger'!$B$5*AA1329</f>
        <v>40466.326821818177</v>
      </c>
      <c r="AG1329" s="1"/>
      <c r="AH1329" s="1">
        <f>'Innlegging av opplysninger'!$C$11*SUM(X1329:AG1329)</f>
        <v>130003.11003819924</v>
      </c>
      <c r="AI1329" s="1">
        <f>'Innlegging av opplysninger'!$C$13*(((X1329+Z1329+AC1329+AE1329)*Data!M1329)+(Z1329+AE1329)*(1-Data!M1329)*1.8/12+Y1329+AD1329+AA1329+AB1329+AF1329+AG1329)</f>
        <v>25010.792071344651</v>
      </c>
      <c r="AJ1329" s="1">
        <f>'Innlegging av opplysninger'!$C$13*((X1329+Z1329+AC1329+AE1329)*(1-Data!M1329)-(Z1329+AE1329)*(1-Data!M1329)*1.8/12)</f>
        <v>152888.20061250695</v>
      </c>
      <c r="AK1329" s="83">
        <f t="shared" si="204"/>
        <v>537000</v>
      </c>
      <c r="AL1329" s="83">
        <f t="shared" si="205"/>
        <v>161000</v>
      </c>
      <c r="AM1329" s="83">
        <f t="shared" si="206"/>
        <v>574000</v>
      </c>
    </row>
    <row r="1330" spans="1:39">
      <c r="A1330" t="str">
        <f t="shared" si="200"/>
        <v>3449Undervisning</v>
      </c>
      <c r="B1330" s="6" t="str">
        <f>Data!A1330</f>
        <v>3449</v>
      </c>
      <c r="C1330" s="7" t="str">
        <f>Data!B1330</f>
        <v>Sør-Aurdal kommune</v>
      </c>
      <c r="D1330" s="7" t="str">
        <f>Data!C1330</f>
        <v>Undervisning</v>
      </c>
      <c r="E1330" s="1">
        <f>Data!D1330</f>
        <v>59.946699999999979</v>
      </c>
      <c r="F1330" s="1">
        <f>Data!E1330+Data!F1330</f>
        <v>47989.491720700818</v>
      </c>
      <c r="G1330" s="1">
        <f>Data!G1330</f>
        <v>0</v>
      </c>
      <c r="H1330" s="1">
        <f t="shared" si="201"/>
        <v>31383399.963636376</v>
      </c>
      <c r="I1330" s="1">
        <f t="shared" si="202"/>
        <v>0</v>
      </c>
      <c r="J1330" s="1">
        <f t="shared" si="203"/>
        <v>3766007.9956363649</v>
      </c>
      <c r="K1330" s="1">
        <f>'Innlegging av opplysninger'!$B$4*H1330</f>
        <v>4079841.9952727291</v>
      </c>
      <c r="L1330" s="1"/>
      <c r="M1330" s="1">
        <f>'Innlegging av opplysninger'!$B$5*H1330</f>
        <v>4111225.3952363655</v>
      </c>
      <c r="N1330" s="1">
        <f>'Innlegging av opplysninger'!$B$5*I1330</f>
        <v>0</v>
      </c>
      <c r="O1330" s="1">
        <f>'Innlegging av opplysninger'!$B$5*J1330</f>
        <v>493347.04742836382</v>
      </c>
      <c r="P1330" s="1">
        <f>'Innlegging av opplysninger'!$B$5*K1330</f>
        <v>534459.30138072756</v>
      </c>
      <c r="Q1330" s="1"/>
      <c r="R1330" s="1">
        <f>'Innlegging av opplysninger'!$C$11*SUM(H1330:Q1330)</f>
        <v>1685994.7045464553</v>
      </c>
      <c r="S1330" s="1">
        <f>'Innlegging av opplysninger'!$C$13*(((H1330+J1330+M1330+O1330)*Data!H1330)+(J1330+O1330)*(1-Data!H1330)*1.8/12+I1330+N1330+K1330+L1330+P1330+Q1330)</f>
        <v>286164.80102867004</v>
      </c>
      <c r="T1330" s="1">
        <f>'Innlegging av opplysninger'!$C$13*((H1330+J1330+M1330+O1330)*(1-Data!H1330)-(J1330+O1330)*(1-Data!H1330)*1.8/12)</f>
        <v>2020985.8472980582</v>
      </c>
      <c r="U1330" s="1">
        <f>Data!I1330</f>
        <v>7.2786999999999988</v>
      </c>
      <c r="V1330" s="1">
        <f>Data!J1330+Data!K1330</f>
        <v>47396.58455493427</v>
      </c>
      <c r="W1330" s="1">
        <f>Data!L1330</f>
        <v>0</v>
      </c>
      <c r="X1330" s="1">
        <f t="shared" si="207"/>
        <v>3763478.4</v>
      </c>
      <c r="Y1330" s="100">
        <f t="shared" si="208"/>
        <v>0</v>
      </c>
      <c r="Z1330" s="100">
        <f t="shared" si="209"/>
        <v>538177.41119999997</v>
      </c>
      <c r="AA1330" s="100">
        <f>'Innlegging av opplysninger'!$B$4*X1330</f>
        <v>489252.19199999998</v>
      </c>
      <c r="AB1330" s="1"/>
      <c r="AC1330" s="1">
        <f>'Innlegging av opplysninger'!$B$5*X1330</f>
        <v>493015.6704</v>
      </c>
      <c r="AD1330" s="1">
        <f>'Innlegging av opplysninger'!$B$5*Y1330</f>
        <v>0</v>
      </c>
      <c r="AE1330" s="1">
        <f>'Innlegging av opplysninger'!$B$5*Z1330</f>
        <v>70501.240867200002</v>
      </c>
      <c r="AF1330" s="1">
        <f>'Innlegging av opplysninger'!$B$5*AA1330</f>
        <v>64092.037151999997</v>
      </c>
      <c r="AG1330" s="1"/>
      <c r="AH1330" s="1">
        <f>'Innlegging av opplysninger'!$C$11*SUM(X1330:AG1330)</f>
        <v>205903.64416152961</v>
      </c>
      <c r="AI1330" s="1">
        <f>'Innlegging av opplysninger'!$C$13*(((X1330+Z1330+AC1330+AE1330)*Data!M1330)+(Z1330+AE1330)*(1-Data!M1330)*1.8/12+Y1330+AD1330+AA1330+AB1330+AF1330+AG1330)</f>
        <v>33521.593402028164</v>
      </c>
      <c r="AJ1330" s="1">
        <f>'Innlegging av opplysninger'!$C$13*((X1330+Z1330+AC1330+AE1330)*(1-Data!M1330)-(Z1330+AE1330)*(1-Data!M1330)*1.8/12)</f>
        <v>248241.2880821703</v>
      </c>
      <c r="AK1330" s="83">
        <f t="shared" si="204"/>
        <v>1892000</v>
      </c>
      <c r="AL1330" s="83">
        <f t="shared" si="205"/>
        <v>320000</v>
      </c>
      <c r="AM1330" s="83">
        <f t="shared" si="206"/>
        <v>2269000</v>
      </c>
    </row>
    <row r="1331" spans="1:39">
      <c r="A1331" t="str">
        <f t="shared" si="200"/>
        <v>3449Barnehager</v>
      </c>
      <c r="B1331" s="6" t="str">
        <f>Data!A1331</f>
        <v>3449</v>
      </c>
      <c r="C1331" s="7" t="str">
        <f>Data!B1331</f>
        <v>Sør-Aurdal kommune</v>
      </c>
      <c r="D1331" s="7" t="str">
        <f>Data!C1331</f>
        <v>Barnehager</v>
      </c>
      <c r="E1331" s="1">
        <f>Data!D1331</f>
        <v>20.1493</v>
      </c>
      <c r="F1331" s="1">
        <f>Data!E1331+Data!F1331</f>
        <v>42156.805984988721</v>
      </c>
      <c r="G1331" s="1">
        <f>Data!G1331</f>
        <v>0</v>
      </c>
      <c r="H1331" s="1">
        <f t="shared" si="201"/>
        <v>9266510.5181818176</v>
      </c>
      <c r="I1331" s="1">
        <f t="shared" si="202"/>
        <v>0</v>
      </c>
      <c r="J1331" s="1">
        <f t="shared" si="203"/>
        <v>1111981.262181818</v>
      </c>
      <c r="K1331" s="1">
        <f>'Innlegging av opplysninger'!$B$4*H1331</f>
        <v>1204646.3673636364</v>
      </c>
      <c r="L1331" s="1"/>
      <c r="M1331" s="1">
        <f>'Innlegging av opplysninger'!$B$5*H1331</f>
        <v>1213912.8778818182</v>
      </c>
      <c r="N1331" s="1">
        <f>'Innlegging av opplysninger'!$B$5*I1331</f>
        <v>0</v>
      </c>
      <c r="O1331" s="1">
        <f>'Innlegging av opplysninger'!$B$5*J1331</f>
        <v>145669.54534581816</v>
      </c>
      <c r="P1331" s="1">
        <f>'Innlegging av opplysninger'!$B$5*K1331</f>
        <v>157808.67412463637</v>
      </c>
      <c r="Q1331" s="1"/>
      <c r="R1331" s="1">
        <f>'Innlegging av opplysninger'!$C$11*SUM(H1331:Q1331)</f>
        <v>497820.11131302273</v>
      </c>
      <c r="S1331" s="1">
        <f>'Innlegging av opplysninger'!$C$13*(((H1331+J1331+M1331+O1331)*Data!H1331)+(J1331+O1331)*(1-Data!H1331)*1.8/12+I1331+N1331+K1331+L1331+P1331+Q1331)</f>
        <v>80657.338456105746</v>
      </c>
      <c r="T1331" s="1">
        <f>'Innlegging av opplysninger'!$C$13*((H1331+J1331+M1331+O1331)*(1-Data!H1331)-(J1331+O1331)*(1-Data!H1331)*1.8/12)</f>
        <v>600570.18228803051</v>
      </c>
      <c r="U1331" s="1">
        <f>Data!I1331</f>
        <v>4</v>
      </c>
      <c r="V1331" s="1">
        <f>Data!J1331+Data!K1331</f>
        <v>40889.5</v>
      </c>
      <c r="W1331" s="1">
        <f>Data!L1331</f>
        <v>0</v>
      </c>
      <c r="X1331" s="1">
        <f t="shared" si="207"/>
        <v>1784269.0909090908</v>
      </c>
      <c r="Y1331" s="100">
        <f t="shared" si="208"/>
        <v>0</v>
      </c>
      <c r="Z1331" s="100">
        <f t="shared" si="209"/>
        <v>255150.47999999998</v>
      </c>
      <c r="AA1331" s="100">
        <f>'Innlegging av opplysninger'!$B$4*X1331</f>
        <v>231954.98181818181</v>
      </c>
      <c r="AB1331" s="1"/>
      <c r="AC1331" s="1">
        <f>'Innlegging av opplysninger'!$B$5*X1331</f>
        <v>233739.25090909092</v>
      </c>
      <c r="AD1331" s="1">
        <f>'Innlegging av opplysninger'!$B$5*Y1331</f>
        <v>0</v>
      </c>
      <c r="AE1331" s="1">
        <f>'Innlegging av opplysninger'!$B$5*Z1331</f>
        <v>33424.712879999999</v>
      </c>
      <c r="AF1331" s="1">
        <f>'Innlegging av opplysninger'!$B$5*AA1331</f>
        <v>30386.10261818182</v>
      </c>
      <c r="AG1331" s="1"/>
      <c r="AH1331" s="1">
        <f>'Innlegging av opplysninger'!$C$11*SUM(X1331:AG1331)</f>
        <v>97619.135527112725</v>
      </c>
      <c r="AI1331" s="1">
        <f>'Innlegging av opplysninger'!$C$13*(((X1331+Z1331+AC1331+AE1331)*Data!M1331)+(Z1331+AE1331)*(1-Data!M1331)*1.8/12+Y1331+AD1331+AA1331+AB1331+AF1331+AG1331)</f>
        <v>15892.622895154909</v>
      </c>
      <c r="AJ1331" s="1">
        <f>'Innlegging av opplysninger'!$C$13*((X1331+Z1331+AC1331+AE1331)*(1-Data!M1331)-(Z1331+AE1331)*(1-Data!M1331)*1.8/12)</f>
        <v>117691.45729984145</v>
      </c>
      <c r="AK1331" s="83">
        <f t="shared" si="204"/>
        <v>595000</v>
      </c>
      <c r="AL1331" s="83">
        <f t="shared" si="205"/>
        <v>97000</v>
      </c>
      <c r="AM1331" s="83">
        <f t="shared" si="206"/>
        <v>718000</v>
      </c>
    </row>
    <row r="1332" spans="1:39">
      <c r="A1332" t="str">
        <f t="shared" si="200"/>
        <v>3449Helse/pleie/omsorg</v>
      </c>
      <c r="B1332" s="6" t="str">
        <f>Data!A1332</f>
        <v>3449</v>
      </c>
      <c r="C1332" s="7" t="str">
        <f>Data!B1332</f>
        <v>Sør-Aurdal kommune</v>
      </c>
      <c r="D1332" s="7" t="str">
        <f>Data!C1332</f>
        <v>Helse/pleie/omsorg</v>
      </c>
      <c r="E1332" s="1">
        <f>Data!D1332</f>
        <v>92.67969999999994</v>
      </c>
      <c r="F1332" s="1">
        <f>Data!E1332+Data!F1332</f>
        <v>44681.034097362586</v>
      </c>
      <c r="G1332" s="1">
        <f>Data!G1332</f>
        <v>924.07258547448987</v>
      </c>
      <c r="H1332" s="1">
        <f t="shared" si="201"/>
        <v>45174816.390909083</v>
      </c>
      <c r="I1332" s="1">
        <f t="shared" si="202"/>
        <v>934284.7636363639</v>
      </c>
      <c r="J1332" s="1">
        <f t="shared" si="203"/>
        <v>5533092.1385454535</v>
      </c>
      <c r="K1332" s="1">
        <f>'Innlegging av opplysninger'!$B$4*H1332</f>
        <v>5872726.1308181807</v>
      </c>
      <c r="L1332" s="1"/>
      <c r="M1332" s="1">
        <f>'Innlegging av opplysninger'!$B$5*H1332</f>
        <v>5917900.94720909</v>
      </c>
      <c r="N1332" s="1">
        <f>'Innlegging av opplysninger'!$B$5*I1332</f>
        <v>122391.30403636368</v>
      </c>
      <c r="O1332" s="1">
        <f>'Innlegging av opplysninger'!$B$5*J1332</f>
        <v>724835.0701494544</v>
      </c>
      <c r="P1332" s="1">
        <f>'Innlegging av opplysninger'!$B$5*K1332</f>
        <v>769327.12313718174</v>
      </c>
      <c r="Q1332" s="1"/>
      <c r="R1332" s="1">
        <f>'Innlegging av opplysninger'!$C$11*SUM(H1332:Q1332)</f>
        <v>2471876.2070007646</v>
      </c>
      <c r="S1332" s="1">
        <f>'Innlegging av opplysninger'!$C$13*(((H1332+J1332+M1332+O1332)*Data!H1332)+(J1332+O1332)*(1-Data!H1332)*1.8/12+I1332+N1332+K1332+L1332+P1332+Q1332)</f>
        <v>466332.13303395954</v>
      </c>
      <c r="T1332" s="1">
        <f>'Innlegging av opplysninger'!$C$13*((H1332+J1332+M1332+O1332)*(1-Data!H1332)-(J1332+O1332)*(1-Data!H1332)*1.8/12)</f>
        <v>2916235.3081249809</v>
      </c>
      <c r="U1332" s="1">
        <f>Data!I1332</f>
        <v>22.8034</v>
      </c>
      <c r="V1332" s="1">
        <f>Data!J1332+Data!K1332</f>
        <v>45938.526674384819</v>
      </c>
      <c r="W1332" s="1">
        <f>Data!L1332</f>
        <v>1206.7459238534605</v>
      </c>
      <c r="X1332" s="1">
        <f t="shared" si="207"/>
        <v>11427868.354545455</v>
      </c>
      <c r="Y1332" s="100">
        <f t="shared" si="208"/>
        <v>300195.38181818178</v>
      </c>
      <c r="Z1332" s="100">
        <f t="shared" si="209"/>
        <v>1677113.1142999998</v>
      </c>
      <c r="AA1332" s="100">
        <f>'Innlegging av opplysninger'!$B$4*X1332</f>
        <v>1485622.8860909094</v>
      </c>
      <c r="AB1332" s="1"/>
      <c r="AC1332" s="1">
        <f>'Innlegging av opplysninger'!$B$5*X1332</f>
        <v>1497050.7544454548</v>
      </c>
      <c r="AD1332" s="1">
        <f>'Innlegging av opplysninger'!$B$5*Y1332</f>
        <v>39325.595018181812</v>
      </c>
      <c r="AE1332" s="1">
        <f>'Innlegging av opplysninger'!$B$5*Z1332</f>
        <v>219701.81797329997</v>
      </c>
      <c r="AF1332" s="1">
        <f>'Innlegging av opplysninger'!$B$5*AA1332</f>
        <v>194616.59807790915</v>
      </c>
      <c r="AG1332" s="1"/>
      <c r="AH1332" s="1">
        <f>'Innlegging av opplysninger'!$C$11*SUM(X1332:AG1332)</f>
        <v>639976.79108623683</v>
      </c>
      <c r="AI1332" s="1">
        <f>'Innlegging av opplysninger'!$C$13*(((X1332+Z1332+AC1332+AE1332)*Data!M1332)+(Z1332+AE1332)*(1-Data!M1332)*1.8/12+Y1332+AD1332+AA1332+AB1332+AF1332+AG1332)</f>
        <v>119822.7004440012</v>
      </c>
      <c r="AJ1332" s="1">
        <f>'Innlegging av opplysninger'!$C$13*((X1332+Z1332+AC1332+AE1332)*(1-Data!M1332)-(Z1332+AE1332)*(1-Data!M1332)*1.8/12)</f>
        <v>755935.01367400715</v>
      </c>
      <c r="AK1332" s="83">
        <f t="shared" si="204"/>
        <v>3112000</v>
      </c>
      <c r="AL1332" s="83">
        <f t="shared" si="205"/>
        <v>586000</v>
      </c>
      <c r="AM1332" s="83">
        <f t="shared" si="206"/>
        <v>3672000</v>
      </c>
    </row>
    <row r="1333" spans="1:39">
      <c r="A1333" t="str">
        <f t="shared" si="200"/>
        <v>3449Samferdsel og teknikk</v>
      </c>
      <c r="B1333" s="6" t="str">
        <f>Data!A1333</f>
        <v>3449</v>
      </c>
      <c r="C1333" s="7" t="str">
        <f>Data!B1333</f>
        <v>Sør-Aurdal kommune</v>
      </c>
      <c r="D1333" s="7" t="str">
        <f>Data!C1333</f>
        <v>Samferdsel og teknikk</v>
      </c>
      <c r="E1333" s="1">
        <f>Data!D1333</f>
        <v>9.0562000000000005</v>
      </c>
      <c r="F1333" s="1">
        <f>Data!E1333+Data!F1333</f>
        <v>47894.84257562038</v>
      </c>
      <c r="G1333" s="1">
        <f>Data!G1333</f>
        <v>0</v>
      </c>
      <c r="H1333" s="1">
        <f t="shared" si="201"/>
        <v>4731766.6181818172</v>
      </c>
      <c r="I1333" s="1">
        <f t="shared" si="202"/>
        <v>0</v>
      </c>
      <c r="J1333" s="1">
        <f t="shared" si="203"/>
        <v>567811.9941818181</v>
      </c>
      <c r="K1333" s="1">
        <f>'Innlegging av opplysninger'!$B$4*H1333</f>
        <v>615129.66036363621</v>
      </c>
      <c r="L1333" s="1"/>
      <c r="M1333" s="1">
        <f>'Innlegging av opplysninger'!$B$5*H1333</f>
        <v>619861.42698181805</v>
      </c>
      <c r="N1333" s="1">
        <f>'Innlegging av opplysninger'!$B$5*I1333</f>
        <v>0</v>
      </c>
      <c r="O1333" s="1">
        <f>'Innlegging av opplysninger'!$B$5*J1333</f>
        <v>74383.371237818181</v>
      </c>
      <c r="P1333" s="1">
        <f>'Innlegging av opplysninger'!$B$5*K1333</f>
        <v>80581.985507636346</v>
      </c>
      <c r="Q1333" s="1"/>
      <c r="R1333" s="1">
        <f>'Innlegging av opplysninger'!$C$11*SUM(H1333:Q1333)</f>
        <v>254202.33214527267</v>
      </c>
      <c r="S1333" s="1">
        <f>'Innlegging av opplysninger'!$C$13*(((H1333+J1333+M1333+O1333)*Data!H1333)+(J1333+O1333)*(1-Data!H1333)*1.8/12+I1333+N1333+K1333+L1333+P1333+Q1333)</f>
        <v>41547.773833499334</v>
      </c>
      <c r="T1333" s="1">
        <f>'Innlegging av opplysninger'!$C$13*((H1333+J1333+M1333+O1333)*(1-Data!H1333)-(J1333+O1333)*(1-Data!H1333)*1.8/12)</f>
        <v>306308.04910213698</v>
      </c>
      <c r="U1333" s="1">
        <f>Data!I1333</f>
        <v>1</v>
      </c>
      <c r="V1333" s="1">
        <f>Data!J1333+Data!K1333</f>
        <v>58916.666666666664</v>
      </c>
      <c r="W1333" s="1">
        <f>Data!L1333</f>
        <v>0</v>
      </c>
      <c r="X1333" s="1">
        <f t="shared" si="207"/>
        <v>642727.27272727271</v>
      </c>
      <c r="Y1333" s="100">
        <f t="shared" si="208"/>
        <v>0</v>
      </c>
      <c r="Z1333" s="100">
        <f t="shared" si="209"/>
        <v>91909.999999999985</v>
      </c>
      <c r="AA1333" s="100">
        <f>'Innlegging av opplysninger'!$B$4*X1333</f>
        <v>83554.545454545456</v>
      </c>
      <c r="AB1333" s="1"/>
      <c r="AC1333" s="1">
        <f>'Innlegging av opplysninger'!$B$5*X1333</f>
        <v>84197.272727272721</v>
      </c>
      <c r="AD1333" s="1">
        <f>'Innlegging av opplysninger'!$B$5*Y1333</f>
        <v>0</v>
      </c>
      <c r="AE1333" s="1">
        <f>'Innlegging av opplysninger'!$B$5*Z1333</f>
        <v>12040.21</v>
      </c>
      <c r="AF1333" s="1">
        <f>'Innlegging av opplysninger'!$B$5*AA1333</f>
        <v>10945.645454545454</v>
      </c>
      <c r="AG1333" s="1"/>
      <c r="AH1333" s="1">
        <f>'Innlegging av opplysninger'!$C$11*SUM(X1333:AG1333)</f>
        <v>35164.247961818175</v>
      </c>
      <c r="AI1333" s="1">
        <f>'Innlegging av opplysninger'!$C$13*(((X1333+Z1333+AC1333+AE1333)*Data!M1333)+(Z1333+AE1333)*(1-Data!M1333)*1.8/12+Y1333+AD1333+AA1333+AB1333+AF1333+AG1333)</f>
        <v>8011.7354829152709</v>
      </c>
      <c r="AJ1333" s="1">
        <f>'Innlegging av opplysninger'!$C$13*((X1333+Z1333+AC1333+AE1333)*(1-Data!M1333)-(Z1333+AE1333)*(1-Data!M1333)*1.8/12)</f>
        <v>40107.761727993813</v>
      </c>
      <c r="AK1333" s="83">
        <f t="shared" si="204"/>
        <v>289000</v>
      </c>
      <c r="AL1333" s="83">
        <f t="shared" si="205"/>
        <v>50000</v>
      </c>
      <c r="AM1333" s="83">
        <f t="shared" si="206"/>
        <v>346000</v>
      </c>
    </row>
    <row r="1334" spans="1:39">
      <c r="A1334" t="str">
        <f t="shared" si="200"/>
        <v>3449Annet</v>
      </c>
      <c r="B1334" s="6" t="str">
        <f>Data!A1334</f>
        <v>3449</v>
      </c>
      <c r="C1334" s="7" t="str">
        <f>Data!B1334</f>
        <v>Sør-Aurdal kommune</v>
      </c>
      <c r="D1334" s="7" t="str">
        <f>Data!C1334</f>
        <v>Annet</v>
      </c>
      <c r="E1334" s="1">
        <f>Data!D1334</f>
        <v>3.75</v>
      </c>
      <c r="F1334" s="1">
        <f>Data!E1334+Data!F1334</f>
        <v>0</v>
      </c>
      <c r="G1334" s="1">
        <f>Data!G1334</f>
        <v>0</v>
      </c>
      <c r="H1334" s="1">
        <f t="shared" si="201"/>
        <v>0</v>
      </c>
      <c r="I1334" s="1">
        <f t="shared" si="202"/>
        <v>0</v>
      </c>
      <c r="J1334" s="1">
        <f t="shared" si="203"/>
        <v>0</v>
      </c>
      <c r="K1334" s="1">
        <f>'Innlegging av opplysninger'!$B$4*H1334</f>
        <v>0</v>
      </c>
      <c r="L1334" s="1"/>
      <c r="M1334" s="1">
        <f>'Innlegging av opplysninger'!$B$5*H1334</f>
        <v>0</v>
      </c>
      <c r="N1334" s="1">
        <f>'Innlegging av opplysninger'!$B$5*I1334</f>
        <v>0</v>
      </c>
      <c r="O1334" s="1">
        <f>'Innlegging av opplysninger'!$B$5*J1334</f>
        <v>0</v>
      </c>
      <c r="P1334" s="1">
        <f>'Innlegging av opplysninger'!$B$5*K1334</f>
        <v>0</v>
      </c>
      <c r="Q1334" s="1"/>
      <c r="R1334" s="1">
        <f>'Innlegging av opplysninger'!$C$11*SUM(H1334:Q1334)</f>
        <v>0</v>
      </c>
      <c r="S1334" s="1">
        <f>'Innlegging av opplysninger'!$C$13*(((H1334+J1334+M1334+O1334)*Data!H1334)+(J1334+O1334)*(1-Data!H1334)*1.8/12+I1334+N1334+K1334+L1334+P1334+Q1334)</f>
        <v>0</v>
      </c>
      <c r="T1334" s="1">
        <f>'Innlegging av opplysninger'!$C$13*((H1334+J1334+M1334+O1334)*(1-Data!H1334)-(J1334+O1334)*(1-Data!H1334)*1.8/12)</f>
        <v>0</v>
      </c>
      <c r="U1334" s="1">
        <f>Data!I1334</f>
        <v>0</v>
      </c>
      <c r="V1334" s="1">
        <f>Data!J1334+Data!K1334</f>
        <v>0</v>
      </c>
      <c r="W1334" s="1">
        <f>Data!L1334</f>
        <v>0</v>
      </c>
      <c r="X1334" s="1">
        <f t="shared" si="207"/>
        <v>0</v>
      </c>
      <c r="Y1334" s="100">
        <f t="shared" si="208"/>
        <v>0</v>
      </c>
      <c r="Z1334" s="100">
        <f t="shared" si="209"/>
        <v>0</v>
      </c>
      <c r="AA1334" s="100">
        <f>'Innlegging av opplysninger'!$B$4*X1334</f>
        <v>0</v>
      </c>
      <c r="AB1334" s="1"/>
      <c r="AC1334" s="1">
        <f>'Innlegging av opplysninger'!$B$5*X1334</f>
        <v>0</v>
      </c>
      <c r="AD1334" s="1">
        <f>'Innlegging av opplysninger'!$B$5*Y1334</f>
        <v>0</v>
      </c>
      <c r="AE1334" s="1">
        <f>'Innlegging av opplysninger'!$B$5*Z1334</f>
        <v>0</v>
      </c>
      <c r="AF1334" s="1">
        <f>'Innlegging av opplysninger'!$B$5*AA1334</f>
        <v>0</v>
      </c>
      <c r="AG1334" s="1"/>
      <c r="AH1334" s="1">
        <f>'Innlegging av opplysninger'!$C$11*SUM(X1334:AG1334)</f>
        <v>0</v>
      </c>
      <c r="AI1334" s="1">
        <f>'Innlegging av opplysninger'!$C$13*(((X1334+Z1334+AC1334+AE1334)*Data!M1334)+(Z1334+AE1334)*(1-Data!M1334)*1.8/12+Y1334+AD1334+AA1334+AB1334+AF1334+AG1334)</f>
        <v>0</v>
      </c>
      <c r="AJ1334" s="1">
        <f>'Innlegging av opplysninger'!$C$13*((X1334+Z1334+AC1334+AE1334)*(1-Data!M1334)-(Z1334+AE1334)*(1-Data!M1334)*1.8/12)</f>
        <v>0</v>
      </c>
      <c r="AK1334" s="83">
        <f t="shared" si="204"/>
        <v>0</v>
      </c>
      <c r="AL1334" s="83">
        <f t="shared" si="205"/>
        <v>0</v>
      </c>
      <c r="AM1334" s="83">
        <f t="shared" si="206"/>
        <v>0</v>
      </c>
    </row>
    <row r="1335" spans="1:39">
      <c r="A1335" t="str">
        <f t="shared" si="200"/>
        <v>3450Alle</v>
      </c>
      <c r="B1335" s="6" t="str">
        <f>Data!A1335</f>
        <v>3450</v>
      </c>
      <c r="C1335" s="7" t="str">
        <f>Data!B1335</f>
        <v>Etnedal kommune</v>
      </c>
      <c r="D1335" s="7" t="str">
        <f>Data!C1335</f>
        <v>Alle</v>
      </c>
      <c r="E1335" s="1">
        <f>Data!D1335</f>
        <v>103.79949999999998</v>
      </c>
      <c r="F1335" s="1">
        <f>Data!E1335+Data!F1335</f>
        <v>47693.473879932004</v>
      </c>
      <c r="G1335" s="1">
        <f>Data!G1335</f>
        <v>458.43024292024529</v>
      </c>
      <c r="H1335" s="1">
        <f t="shared" si="201"/>
        <v>54006095.367272735</v>
      </c>
      <c r="I1335" s="1">
        <f t="shared" si="202"/>
        <v>519107.23636363627</v>
      </c>
      <c r="J1335" s="1">
        <f t="shared" si="203"/>
        <v>6543024.3124363637</v>
      </c>
      <c r="K1335" s="1">
        <f>'Innlegging av opplysninger'!$B$4*H1335</f>
        <v>7020792.3977454556</v>
      </c>
      <c r="L1335" s="1"/>
      <c r="M1335" s="1">
        <f>'Innlegging av opplysninger'!$B$5*H1335</f>
        <v>7074798.4931127289</v>
      </c>
      <c r="N1335" s="1">
        <f>'Innlegging av opplysninger'!$B$5*I1335</f>
        <v>68003.04796363636</v>
      </c>
      <c r="O1335" s="1">
        <f>'Innlegging av opplysninger'!$B$5*J1335</f>
        <v>857136.18492916366</v>
      </c>
      <c r="P1335" s="1">
        <f>'Innlegging av opplysninger'!$B$5*K1335</f>
        <v>919723.8041046547</v>
      </c>
      <c r="Q1335" s="1"/>
      <c r="R1335" s="1">
        <f>'Innlegging av opplysninger'!$C$11*SUM(H1335:Q1335)</f>
        <v>2926329.8720692778</v>
      </c>
      <c r="S1335" s="1">
        <f>'Innlegging av opplysninger'!$C$13*(((H1335+J1335+M1335+O1335)*Data!H1335)+(J1335+O1335)*(1-Data!H1335)*1.8/12+I1335+N1335+K1335+L1335+P1335+Q1335)</f>
        <v>579547.35464504955</v>
      </c>
      <c r="T1335" s="1">
        <f>'Innlegging av opplysninger'!$C$13*((H1335+J1335+M1335+O1335)*(1-Data!H1335)-(J1335+O1335)*(1-Data!H1335)*1.8/12)</f>
        <v>3424904.0492392262</v>
      </c>
      <c r="U1335" s="1">
        <f>Data!I1335</f>
        <v>13.1127</v>
      </c>
      <c r="V1335" s="1">
        <f>Data!J1335+Data!K1335</f>
        <v>51585.561453145936</v>
      </c>
      <c r="W1335" s="1">
        <f>Data!L1335</f>
        <v>221.35639494535835</v>
      </c>
      <c r="X1335" s="1">
        <f t="shared" si="207"/>
        <v>7379192.6363636367</v>
      </c>
      <c r="Y1335" s="100">
        <f t="shared" si="208"/>
        <v>31664.509090909094</v>
      </c>
      <c r="Z1335" s="100">
        <f t="shared" si="209"/>
        <v>1059752.5718</v>
      </c>
      <c r="AA1335" s="100">
        <f>'Innlegging av opplysninger'!$B$4*X1335</f>
        <v>959295.04272727284</v>
      </c>
      <c r="AB1335" s="1"/>
      <c r="AC1335" s="1">
        <f>'Innlegging av opplysninger'!$B$5*X1335</f>
        <v>966674.2353636364</v>
      </c>
      <c r="AD1335" s="1">
        <f>'Innlegging av opplysninger'!$B$5*Y1335</f>
        <v>4148.0506909090918</v>
      </c>
      <c r="AE1335" s="1">
        <f>'Innlegging av opplysninger'!$B$5*Z1335</f>
        <v>138827.58690580001</v>
      </c>
      <c r="AF1335" s="1">
        <f>'Innlegging av opplysninger'!$B$5*AA1335</f>
        <v>125667.65059727275</v>
      </c>
      <c r="AG1335" s="1"/>
      <c r="AH1335" s="1">
        <f>'Innlegging av opplysninger'!$C$11*SUM(X1335:AG1335)</f>
        <v>405278.44677449856</v>
      </c>
      <c r="AI1335" s="1">
        <f>'Innlegging av opplysninger'!$C$13*(((X1335+Z1335+AC1335+AE1335)*Data!M1335)+(Z1335+AE1335)*(1-Data!M1335)*1.8/12+Y1335+AD1335+AA1335+AB1335+AF1335+AG1335)</f>
        <v>125043.08625651505</v>
      </c>
      <c r="AJ1335" s="1">
        <f>'Innlegging av opplysninger'!$C$13*((X1335+Z1335+AC1335+AE1335)*(1-Data!M1335)-(Z1335+AE1335)*(1-Data!M1335)*1.8/12)</f>
        <v>429548.47248753574</v>
      </c>
      <c r="AK1335" s="83">
        <f t="shared" si="204"/>
        <v>3332000</v>
      </c>
      <c r="AL1335" s="83">
        <f t="shared" si="205"/>
        <v>705000</v>
      </c>
      <c r="AM1335" s="83">
        <f t="shared" si="206"/>
        <v>3854000</v>
      </c>
    </row>
    <row r="1336" spans="1:39">
      <c r="A1336" t="str">
        <f t="shared" si="200"/>
        <v>3450Administrasjon</v>
      </c>
      <c r="B1336" s="6" t="str">
        <f>Data!A1336</f>
        <v>3450</v>
      </c>
      <c r="C1336" s="7" t="str">
        <f>Data!B1336</f>
        <v>Etnedal kommune</v>
      </c>
      <c r="D1336" s="7" t="str">
        <f>Data!C1336</f>
        <v>Administrasjon</v>
      </c>
      <c r="E1336" s="1">
        <f>Data!D1336</f>
        <v>16.266199999999998</v>
      </c>
      <c r="F1336" s="1">
        <f>Data!E1336+Data!F1336</f>
        <v>51948.890080862999</v>
      </c>
      <c r="G1336" s="1">
        <f>Data!G1336</f>
        <v>0</v>
      </c>
      <c r="H1336" s="1">
        <f t="shared" si="201"/>
        <v>9218302.2090909127</v>
      </c>
      <c r="I1336" s="1">
        <f t="shared" si="202"/>
        <v>0</v>
      </c>
      <c r="J1336" s="1">
        <f t="shared" si="203"/>
        <v>1106196.2650909096</v>
      </c>
      <c r="K1336" s="1">
        <f>'Innlegging av opplysninger'!$B$4*H1336</f>
        <v>1198379.2871818186</v>
      </c>
      <c r="L1336" s="1"/>
      <c r="M1336" s="1">
        <f>'Innlegging av opplysninger'!$B$5*H1336</f>
        <v>1207597.5893909095</v>
      </c>
      <c r="N1336" s="1">
        <f>'Innlegging av opplysninger'!$B$5*I1336</f>
        <v>0</v>
      </c>
      <c r="O1336" s="1">
        <f>'Innlegging av opplysninger'!$B$5*J1336</f>
        <v>144911.71072690916</v>
      </c>
      <c r="P1336" s="1">
        <f>'Innlegging av opplysninger'!$B$5*K1336</f>
        <v>156987.68662081825</v>
      </c>
      <c r="Q1336" s="1"/>
      <c r="R1336" s="1">
        <f>'Innlegging av opplysninger'!$C$11*SUM(H1336:Q1336)</f>
        <v>495230.24042788654</v>
      </c>
      <c r="S1336" s="1">
        <f>'Innlegging av opplysninger'!$C$13*(((H1336+J1336+M1336+O1336)*Data!H1336)+(J1336+O1336)*(1-Data!H1336)*1.8/12+I1336+N1336+K1336+L1336+P1336+Q1336)</f>
        <v>147357.58175144339</v>
      </c>
      <c r="T1336" s="1">
        <f>'Innlegging av opplysninger'!$C$13*((H1336+J1336+M1336+O1336)*(1-Data!H1336)-(J1336+O1336)*(1-Data!H1336)*1.8/12)</f>
        <v>530325.90514987498</v>
      </c>
      <c r="U1336" s="1">
        <f>Data!I1336</f>
        <v>2</v>
      </c>
      <c r="V1336" s="1">
        <f>Data!J1336+Data!K1336</f>
        <v>57083.333333333328</v>
      </c>
      <c r="W1336" s="1">
        <f>Data!L1336</f>
        <v>0</v>
      </c>
      <c r="X1336" s="1">
        <f t="shared" si="207"/>
        <v>1245454.5454545452</v>
      </c>
      <c r="Y1336" s="100">
        <f t="shared" si="208"/>
        <v>0</v>
      </c>
      <c r="Z1336" s="100">
        <f t="shared" si="209"/>
        <v>178099.99999999994</v>
      </c>
      <c r="AA1336" s="100">
        <f>'Innlegging av opplysninger'!$B$4*X1336</f>
        <v>161909.09090909088</v>
      </c>
      <c r="AB1336" s="1"/>
      <c r="AC1336" s="1">
        <f>'Innlegging av opplysninger'!$B$5*X1336</f>
        <v>163154.54545454541</v>
      </c>
      <c r="AD1336" s="1">
        <f>'Innlegging av opplysninger'!$B$5*Y1336</f>
        <v>0</v>
      </c>
      <c r="AE1336" s="1">
        <f>'Innlegging av opplysninger'!$B$5*Z1336</f>
        <v>23331.099999999995</v>
      </c>
      <c r="AF1336" s="1">
        <f>'Innlegging av opplysninger'!$B$5*AA1336</f>
        <v>21210.090909090908</v>
      </c>
      <c r="AG1336" s="1"/>
      <c r="AH1336" s="1">
        <f>'Innlegging av opplysninger'!$C$11*SUM(X1336:AG1336)</f>
        <v>68140.056163636342</v>
      </c>
      <c r="AI1336" s="1">
        <f>'Innlegging av opplysninger'!$C$13*(((X1336+Z1336+AC1336+AE1336)*Data!M1336)+(Z1336+AE1336)*(1-Data!M1336)*1.8/12+Y1336+AD1336+AA1336+AB1336+AF1336+AG1336)</f>
        <v>24953.360797460726</v>
      </c>
      <c r="AJ1336" s="1">
        <f>'Innlegging av opplysninger'!$C$13*((X1336+Z1336+AC1336+AE1336)*(1-Data!M1336)-(Z1336+AE1336)*(1-Data!M1336)*1.8/12)</f>
        <v>68290.926584357439</v>
      </c>
      <c r="AK1336" s="83">
        <f t="shared" si="204"/>
        <v>563000</v>
      </c>
      <c r="AL1336" s="83">
        <f t="shared" si="205"/>
        <v>172000</v>
      </c>
      <c r="AM1336" s="83">
        <f t="shared" si="206"/>
        <v>599000</v>
      </c>
    </row>
    <row r="1337" spans="1:39">
      <c r="A1337" t="str">
        <f t="shared" si="200"/>
        <v>3450Undervisning</v>
      </c>
      <c r="B1337" s="6" t="str">
        <f>Data!A1337</f>
        <v>3450</v>
      </c>
      <c r="C1337" s="7" t="str">
        <f>Data!B1337</f>
        <v>Etnedal kommune</v>
      </c>
      <c r="D1337" s="7" t="str">
        <f>Data!C1337</f>
        <v>Undervisning</v>
      </c>
      <c r="E1337" s="1">
        <f>Data!D1337</f>
        <v>22.421899999999997</v>
      </c>
      <c r="F1337" s="1">
        <f>Data!E1337+Data!F1337</f>
        <v>48657.383071907381</v>
      </c>
      <c r="G1337" s="1">
        <f>Data!G1337</f>
        <v>0</v>
      </c>
      <c r="H1337" s="1">
        <f t="shared" si="201"/>
        <v>11901719.754545452</v>
      </c>
      <c r="I1337" s="1">
        <f t="shared" si="202"/>
        <v>0</v>
      </c>
      <c r="J1337" s="1">
        <f t="shared" si="203"/>
        <v>1428206.3705454541</v>
      </c>
      <c r="K1337" s="1">
        <f>'Innlegging av opplysninger'!$B$4*H1337</f>
        <v>1547223.5680909089</v>
      </c>
      <c r="L1337" s="1"/>
      <c r="M1337" s="1">
        <f>'Innlegging av opplysninger'!$B$5*H1337</f>
        <v>1559125.2878454542</v>
      </c>
      <c r="N1337" s="1">
        <f>'Innlegging av opplysninger'!$B$5*I1337</f>
        <v>0</v>
      </c>
      <c r="O1337" s="1">
        <f>'Innlegging av opplysninger'!$B$5*J1337</f>
        <v>187095.03454145449</v>
      </c>
      <c r="P1337" s="1">
        <f>'Innlegging av opplysninger'!$B$5*K1337</f>
        <v>202686.28741990909</v>
      </c>
      <c r="Q1337" s="1"/>
      <c r="R1337" s="1">
        <f>'Innlegging av opplysninger'!$C$11*SUM(H1337:Q1337)</f>
        <v>639390.1395135679</v>
      </c>
      <c r="S1337" s="1">
        <f>'Innlegging av opplysninger'!$C$13*(((H1337+J1337+M1337+O1337)*Data!H1337)+(J1337+O1337)*(1-Data!H1337)*1.8/12+I1337+N1337+K1337+L1337+P1337+Q1337)</f>
        <v>110772.16760958587</v>
      </c>
      <c r="T1337" s="1">
        <f>'Innlegging av opplysninger'!$C$13*((H1337+J1337+M1337+O1337)*(1-Data!H1337)-(J1337+O1337)*(1-Data!H1337)*1.8/12)</f>
        <v>764182.76014582301</v>
      </c>
      <c r="U1337" s="1">
        <f>Data!I1337</f>
        <v>1.6926999999999999</v>
      </c>
      <c r="V1337" s="1">
        <f>Data!J1337+Data!K1337</f>
        <v>45922.535003249257</v>
      </c>
      <c r="W1337" s="1">
        <f>Data!L1337</f>
        <v>0</v>
      </c>
      <c r="X1337" s="1">
        <f t="shared" si="207"/>
        <v>847997.18181818188</v>
      </c>
      <c r="Y1337" s="100">
        <f t="shared" si="208"/>
        <v>0</v>
      </c>
      <c r="Z1337" s="100">
        <f t="shared" si="209"/>
        <v>121263.59699999999</v>
      </c>
      <c r="AA1337" s="100">
        <f>'Innlegging av opplysninger'!$B$4*X1337</f>
        <v>110239.63363636365</v>
      </c>
      <c r="AB1337" s="1"/>
      <c r="AC1337" s="1">
        <f>'Innlegging av opplysninger'!$B$5*X1337</f>
        <v>111087.63081818183</v>
      </c>
      <c r="AD1337" s="1">
        <f>'Innlegging av opplysninger'!$B$5*Y1337</f>
        <v>0</v>
      </c>
      <c r="AE1337" s="1">
        <f>'Innlegging av opplysninger'!$B$5*Z1337</f>
        <v>15885.531207</v>
      </c>
      <c r="AF1337" s="1">
        <f>'Innlegging av opplysninger'!$B$5*AA1337</f>
        <v>14441.39200636364</v>
      </c>
      <c r="AG1337" s="1"/>
      <c r="AH1337" s="1">
        <f>'Innlegging av opplysninger'!$C$11*SUM(X1337:AG1337)</f>
        <v>46394.768726471455</v>
      </c>
      <c r="AI1337" s="1">
        <f>'Innlegging av opplysninger'!$C$13*(((X1337+Z1337+AC1337+AE1337)*Data!M1337)+(Z1337+AE1337)*(1-Data!M1337)*1.8/12+Y1337+AD1337+AA1337+AB1337+AF1337+AG1337)</f>
        <v>7553.176533436419</v>
      </c>
      <c r="AJ1337" s="1">
        <f>'Innlegging av opplysninger'!$C$13*((X1337+Z1337+AC1337+AE1337)*(1-Data!M1337)-(Z1337+AE1337)*(1-Data!M1337)*1.8/12)</f>
        <v>55934.401723840303</v>
      </c>
      <c r="AK1337" s="83">
        <f t="shared" si="204"/>
        <v>686000</v>
      </c>
      <c r="AL1337" s="83">
        <f t="shared" si="205"/>
        <v>118000</v>
      </c>
      <c r="AM1337" s="83">
        <f t="shared" si="206"/>
        <v>820000</v>
      </c>
    </row>
    <row r="1338" spans="1:39">
      <c r="A1338" t="str">
        <f t="shared" si="200"/>
        <v>3450Barnehager</v>
      </c>
      <c r="B1338" s="6" t="str">
        <f>Data!A1338</f>
        <v>3450</v>
      </c>
      <c r="C1338" s="7" t="str">
        <f>Data!B1338</f>
        <v>Etnedal kommune</v>
      </c>
      <c r="D1338" s="7" t="str">
        <f>Data!C1338</f>
        <v>Barnehager</v>
      </c>
      <c r="E1338" s="1">
        <f>Data!D1338</f>
        <v>13.1</v>
      </c>
      <c r="F1338" s="1">
        <f>Data!E1338+Data!F1338</f>
        <v>41957.407124681937</v>
      </c>
      <c r="G1338" s="1">
        <f>Data!G1338</f>
        <v>0</v>
      </c>
      <c r="H1338" s="1">
        <f t="shared" si="201"/>
        <v>5996094.9090909092</v>
      </c>
      <c r="I1338" s="1">
        <f t="shared" si="202"/>
        <v>0</v>
      </c>
      <c r="J1338" s="1">
        <f t="shared" si="203"/>
        <v>719531.38909090904</v>
      </c>
      <c r="K1338" s="1">
        <f>'Innlegging av opplysninger'!$B$4*H1338</f>
        <v>779492.33818181825</v>
      </c>
      <c r="L1338" s="1"/>
      <c r="M1338" s="1">
        <f>'Innlegging av opplysninger'!$B$5*H1338</f>
        <v>785488.43309090915</v>
      </c>
      <c r="N1338" s="1">
        <f>'Innlegging av opplysninger'!$B$5*I1338</f>
        <v>0</v>
      </c>
      <c r="O1338" s="1">
        <f>'Innlegging av opplysninger'!$B$5*J1338</f>
        <v>94258.611970909085</v>
      </c>
      <c r="P1338" s="1">
        <f>'Innlegging av opplysninger'!$B$5*K1338</f>
        <v>102113.4963018182</v>
      </c>
      <c r="Q1338" s="1"/>
      <c r="R1338" s="1">
        <f>'Innlegging av opplysninger'!$C$11*SUM(H1338:Q1338)</f>
        <v>322125.20875363634</v>
      </c>
      <c r="S1338" s="1">
        <f>'Innlegging av opplysninger'!$C$13*(((H1338+J1338+M1338+O1338)*Data!H1338)+(J1338+O1338)*(1-Data!H1338)*1.8/12+I1338+N1338+K1338+L1338+P1338+Q1338)</f>
        <v>52191.065401431275</v>
      </c>
      <c r="T1338" s="1">
        <f>'Innlegging av opplysninger'!$C$13*((H1338+J1338+M1338+O1338)*(1-Data!H1338)-(J1338+O1338)*(1-Data!H1338)*1.8/12)</f>
        <v>388611.85184038687</v>
      </c>
      <c r="U1338" s="1">
        <f>Data!I1338</f>
        <v>0.5</v>
      </c>
      <c r="V1338" s="1">
        <f>Data!J1338+Data!K1338</f>
        <v>38358.333333333336</v>
      </c>
      <c r="W1338" s="1">
        <f>Data!L1338</f>
        <v>0</v>
      </c>
      <c r="X1338" s="1">
        <f t="shared" si="207"/>
        <v>209227.27272727274</v>
      </c>
      <c r="Y1338" s="100">
        <f t="shared" si="208"/>
        <v>0</v>
      </c>
      <c r="Z1338" s="100">
        <f t="shared" si="209"/>
        <v>29919.5</v>
      </c>
      <c r="AA1338" s="100">
        <f>'Innlegging av opplysninger'!$B$4*X1338</f>
        <v>27199.545454545456</v>
      </c>
      <c r="AB1338" s="1"/>
      <c r="AC1338" s="1">
        <f>'Innlegging av opplysninger'!$B$5*X1338</f>
        <v>27408.772727272728</v>
      </c>
      <c r="AD1338" s="1">
        <f>'Innlegging av opplysninger'!$B$5*Y1338</f>
        <v>0</v>
      </c>
      <c r="AE1338" s="1">
        <f>'Innlegging av opplysninger'!$B$5*Z1338</f>
        <v>3919.4545000000003</v>
      </c>
      <c r="AF1338" s="1">
        <f>'Innlegging av opplysninger'!$B$5*AA1338</f>
        <v>3563.1404545454548</v>
      </c>
      <c r="AG1338" s="1"/>
      <c r="AH1338" s="1">
        <f>'Innlegging av opplysninger'!$C$11*SUM(X1338:AG1338)</f>
        <v>11447.03206281818</v>
      </c>
      <c r="AI1338" s="1">
        <f>'Innlegging av opplysninger'!$C$13*(((X1338+Z1338+AC1338+AE1338)*Data!M1338)+(Z1338+AE1338)*(1-Data!M1338)*1.8/12+Y1338+AD1338+AA1338+AB1338+AF1338+AG1338)</f>
        <v>1863.6035123727274</v>
      </c>
      <c r="AJ1338" s="1">
        <f>'Innlegging av opplysninger'!$C$13*((X1338+Z1338+AC1338+AE1338)*(1-Data!M1338)-(Z1338+AE1338)*(1-Data!M1338)*1.8/12)</f>
        <v>13800.756152536364</v>
      </c>
      <c r="AK1338" s="83">
        <f t="shared" si="204"/>
        <v>334000</v>
      </c>
      <c r="AL1338" s="83">
        <f t="shared" si="205"/>
        <v>54000</v>
      </c>
      <c r="AM1338" s="83">
        <f t="shared" si="206"/>
        <v>402000</v>
      </c>
    </row>
    <row r="1339" spans="1:39">
      <c r="A1339" t="str">
        <f t="shared" si="200"/>
        <v>3450Helse/pleie/omsorg</v>
      </c>
      <c r="B1339" s="6" t="str">
        <f>Data!A1339</f>
        <v>3450</v>
      </c>
      <c r="C1339" s="7" t="str">
        <f>Data!B1339</f>
        <v>Etnedal kommune</v>
      </c>
      <c r="D1339" s="7" t="str">
        <f>Data!C1339</f>
        <v>Helse/pleie/omsorg</v>
      </c>
      <c r="E1339" s="1">
        <f>Data!D1339</f>
        <v>44.561400000000035</v>
      </c>
      <c r="F1339" s="1">
        <f>Data!E1339+Data!F1339</f>
        <v>47183.712331000934</v>
      </c>
      <c r="G1339" s="1">
        <f>Data!G1339</f>
        <v>1067.8486313266628</v>
      </c>
      <c r="H1339" s="1">
        <f t="shared" si="201"/>
        <v>22937152.130909089</v>
      </c>
      <c r="I1339" s="1">
        <f t="shared" si="202"/>
        <v>519107.23636363627</v>
      </c>
      <c r="J1339" s="1">
        <f t="shared" si="203"/>
        <v>2814751.1240727268</v>
      </c>
      <c r="K1339" s="1">
        <f>'Innlegging av opplysninger'!$B$4*H1339</f>
        <v>2981829.7770181815</v>
      </c>
      <c r="L1339" s="1"/>
      <c r="M1339" s="1">
        <f>'Innlegging av opplysninger'!$B$5*H1339</f>
        <v>3004766.9291490908</v>
      </c>
      <c r="N1339" s="1">
        <f>'Innlegging av opplysninger'!$B$5*I1339</f>
        <v>68003.04796363636</v>
      </c>
      <c r="O1339" s="1">
        <f>'Innlegging av opplysninger'!$B$5*J1339</f>
        <v>368732.39725352725</v>
      </c>
      <c r="P1339" s="1">
        <f>'Innlegging av opplysninger'!$B$5*K1339</f>
        <v>390619.70078938181</v>
      </c>
      <c r="Q1339" s="1"/>
      <c r="R1339" s="1">
        <f>'Innlegging av opplysninger'!$C$11*SUM(H1339:Q1339)</f>
        <v>1257228.5690537323</v>
      </c>
      <c r="S1339" s="1">
        <f>'Innlegging av opplysninger'!$C$13*(((H1339+J1339+M1339+O1339)*Data!H1339)+(J1339+O1339)*(1-Data!H1339)*1.8/12+I1339+N1339+K1339+L1339+P1339+Q1339)</f>
        <v>233691.94068144684</v>
      </c>
      <c r="T1339" s="1">
        <f>'Innlegging av opplysninger'!$C$13*((H1339+J1339+M1339+O1339)*(1-Data!H1339)-(J1339+O1339)*(1-Data!H1339)*1.8/12)</f>
        <v>1486726.1011815553</v>
      </c>
      <c r="U1339" s="1">
        <f>Data!I1339</f>
        <v>7.92</v>
      </c>
      <c r="V1339" s="1">
        <f>Data!J1339+Data!K1339</f>
        <v>53416.087962962964</v>
      </c>
      <c r="W1339" s="1">
        <f>Data!L1339</f>
        <v>366.48737373737373</v>
      </c>
      <c r="X1339" s="1">
        <f t="shared" si="207"/>
        <v>4615149.9999999991</v>
      </c>
      <c r="Y1339" s="100">
        <f t="shared" si="208"/>
        <v>31664.509090909087</v>
      </c>
      <c r="Z1339" s="100">
        <f t="shared" si="209"/>
        <v>664494.47479999973</v>
      </c>
      <c r="AA1339" s="100">
        <f>'Innlegging av opplysninger'!$B$4*X1339</f>
        <v>599969.49999999988</v>
      </c>
      <c r="AB1339" s="1"/>
      <c r="AC1339" s="1">
        <f>'Innlegging av opplysninger'!$B$5*X1339</f>
        <v>604584.64999999991</v>
      </c>
      <c r="AD1339" s="1">
        <f>'Innlegging av opplysninger'!$B$5*Y1339</f>
        <v>4148.0506909090909</v>
      </c>
      <c r="AE1339" s="1">
        <f>'Innlegging av opplysninger'!$B$5*Z1339</f>
        <v>87048.776198799969</v>
      </c>
      <c r="AF1339" s="1">
        <f>'Innlegging av opplysninger'!$B$5*AA1339</f>
        <v>78596.004499999981</v>
      </c>
      <c r="AG1339" s="1"/>
      <c r="AH1339" s="1">
        <f>'Innlegging av opplysninger'!$C$11*SUM(X1339:AG1339)</f>
        <v>254054.92668066343</v>
      </c>
      <c r="AI1339" s="1">
        <f>'Innlegging av opplysninger'!$C$13*(((X1339+Z1339+AC1339+AE1339)*Data!M1339)+(Z1339+AE1339)*(1-Data!M1339)*1.8/12+Y1339+AD1339+AA1339+AB1339+AF1339+AG1339)</f>
        <v>86569.221454119543</v>
      </c>
      <c r="AJ1339" s="1">
        <f>'Innlegging av opplysninger'!$C$13*((X1339+Z1339+AC1339+AE1339)*(1-Data!M1339)-(Z1339+AE1339)*(1-Data!M1339)*1.8/12)</f>
        <v>261084.88874047252</v>
      </c>
      <c r="AK1339" s="83">
        <f t="shared" si="204"/>
        <v>1511000</v>
      </c>
      <c r="AL1339" s="83">
        <f t="shared" si="205"/>
        <v>320000</v>
      </c>
      <c r="AM1339" s="83">
        <f t="shared" si="206"/>
        <v>1748000</v>
      </c>
    </row>
    <row r="1340" spans="1:39">
      <c r="A1340" t="str">
        <f t="shared" si="200"/>
        <v>3450Samferdsel og teknikk</v>
      </c>
      <c r="B1340" s="6" t="str">
        <f>Data!A1340</f>
        <v>3450</v>
      </c>
      <c r="C1340" s="7" t="str">
        <f>Data!B1340</f>
        <v>Etnedal kommune</v>
      </c>
      <c r="D1340" s="7" t="str">
        <f>Data!C1340</f>
        <v>Samferdsel og teknikk</v>
      </c>
      <c r="E1340" s="1">
        <f>Data!D1340</f>
        <v>4</v>
      </c>
      <c r="F1340" s="1">
        <f>Data!E1340+Data!F1340</f>
        <v>0</v>
      </c>
      <c r="G1340" s="1">
        <f>Data!G1340</f>
        <v>0</v>
      </c>
      <c r="H1340" s="1">
        <f t="shared" si="201"/>
        <v>0</v>
      </c>
      <c r="I1340" s="1">
        <f t="shared" si="202"/>
        <v>0</v>
      </c>
      <c r="J1340" s="1">
        <f t="shared" si="203"/>
        <v>0</v>
      </c>
      <c r="K1340" s="1">
        <f>'Innlegging av opplysninger'!$B$4*H1340</f>
        <v>0</v>
      </c>
      <c r="L1340" s="1"/>
      <c r="M1340" s="1">
        <f>'Innlegging av opplysninger'!$B$5*H1340</f>
        <v>0</v>
      </c>
      <c r="N1340" s="1">
        <f>'Innlegging av opplysninger'!$B$5*I1340</f>
        <v>0</v>
      </c>
      <c r="O1340" s="1">
        <f>'Innlegging av opplysninger'!$B$5*J1340</f>
        <v>0</v>
      </c>
      <c r="P1340" s="1">
        <f>'Innlegging av opplysninger'!$B$5*K1340</f>
        <v>0</v>
      </c>
      <c r="Q1340" s="1"/>
      <c r="R1340" s="1">
        <f>'Innlegging av opplysninger'!$C$11*SUM(H1340:Q1340)</f>
        <v>0</v>
      </c>
      <c r="S1340" s="1">
        <f>'Innlegging av opplysninger'!$C$13*(((H1340+J1340+M1340+O1340)*Data!H1340)+(J1340+O1340)*(1-Data!H1340)*1.8/12+I1340+N1340+K1340+L1340+P1340+Q1340)</f>
        <v>0</v>
      </c>
      <c r="T1340" s="1">
        <f>'Innlegging av opplysninger'!$C$13*((H1340+J1340+M1340+O1340)*(1-Data!H1340)-(J1340+O1340)*(1-Data!H1340)*1.8/12)</f>
        <v>0</v>
      </c>
      <c r="U1340" s="1">
        <f>Data!I1340</f>
        <v>0</v>
      </c>
      <c r="V1340" s="1">
        <f>Data!J1340+Data!K1340</f>
        <v>0</v>
      </c>
      <c r="W1340" s="1">
        <f>Data!L1340</f>
        <v>0</v>
      </c>
      <c r="X1340" s="1">
        <f t="shared" si="207"/>
        <v>0</v>
      </c>
      <c r="Y1340" s="100">
        <f t="shared" si="208"/>
        <v>0</v>
      </c>
      <c r="Z1340" s="100">
        <f t="shared" si="209"/>
        <v>0</v>
      </c>
      <c r="AA1340" s="100">
        <f>'Innlegging av opplysninger'!$B$4*X1340</f>
        <v>0</v>
      </c>
      <c r="AB1340" s="1"/>
      <c r="AC1340" s="1">
        <f>'Innlegging av opplysninger'!$B$5*X1340</f>
        <v>0</v>
      </c>
      <c r="AD1340" s="1">
        <f>'Innlegging av opplysninger'!$B$5*Y1340</f>
        <v>0</v>
      </c>
      <c r="AE1340" s="1">
        <f>'Innlegging av opplysninger'!$B$5*Z1340</f>
        <v>0</v>
      </c>
      <c r="AF1340" s="1">
        <f>'Innlegging av opplysninger'!$B$5*AA1340</f>
        <v>0</v>
      </c>
      <c r="AG1340" s="1"/>
      <c r="AH1340" s="1">
        <f>'Innlegging av opplysninger'!$C$11*SUM(X1340:AG1340)</f>
        <v>0</v>
      </c>
      <c r="AI1340" s="1">
        <f>'Innlegging av opplysninger'!$C$13*(((X1340+Z1340+AC1340+AE1340)*Data!M1340)+(Z1340+AE1340)*(1-Data!M1340)*1.8/12+Y1340+AD1340+AA1340+AB1340+AF1340+AG1340)</f>
        <v>0</v>
      </c>
      <c r="AJ1340" s="1">
        <f>'Innlegging av opplysninger'!$C$13*((X1340+Z1340+AC1340+AE1340)*(1-Data!M1340)-(Z1340+AE1340)*(1-Data!M1340)*1.8/12)</f>
        <v>0</v>
      </c>
      <c r="AK1340" s="83">
        <f t="shared" si="204"/>
        <v>0</v>
      </c>
      <c r="AL1340" s="83">
        <f t="shared" si="205"/>
        <v>0</v>
      </c>
      <c r="AM1340" s="83">
        <f t="shared" si="206"/>
        <v>0</v>
      </c>
    </row>
    <row r="1341" spans="1:39">
      <c r="A1341" t="str">
        <f t="shared" si="200"/>
        <v>3450Annet</v>
      </c>
      <c r="B1341" s="6" t="str">
        <f>Data!A1341</f>
        <v>3450</v>
      </c>
      <c r="C1341" s="7" t="str">
        <f>Data!B1341</f>
        <v>Etnedal kommune</v>
      </c>
      <c r="D1341" s="7" t="str">
        <f>Data!C1341</f>
        <v>Annet</v>
      </c>
      <c r="E1341" s="1">
        <f>Data!D1341</f>
        <v>3.4499999999999997</v>
      </c>
      <c r="F1341" s="1">
        <f>Data!E1341+Data!F1341</f>
        <v>0</v>
      </c>
      <c r="G1341" s="1">
        <f>Data!G1341</f>
        <v>0</v>
      </c>
      <c r="H1341" s="1">
        <f t="shared" si="201"/>
        <v>0</v>
      </c>
      <c r="I1341" s="1">
        <f t="shared" si="202"/>
        <v>0</v>
      </c>
      <c r="J1341" s="1">
        <f t="shared" si="203"/>
        <v>0</v>
      </c>
      <c r="K1341" s="1">
        <f>'Innlegging av opplysninger'!$B$4*H1341</f>
        <v>0</v>
      </c>
      <c r="L1341" s="1"/>
      <c r="M1341" s="1">
        <f>'Innlegging av opplysninger'!$B$5*H1341</f>
        <v>0</v>
      </c>
      <c r="N1341" s="1">
        <f>'Innlegging av opplysninger'!$B$5*I1341</f>
        <v>0</v>
      </c>
      <c r="O1341" s="1">
        <f>'Innlegging av opplysninger'!$B$5*J1341</f>
        <v>0</v>
      </c>
      <c r="P1341" s="1">
        <f>'Innlegging av opplysninger'!$B$5*K1341</f>
        <v>0</v>
      </c>
      <c r="Q1341" s="1"/>
      <c r="R1341" s="1">
        <f>'Innlegging av opplysninger'!$C$11*SUM(H1341:Q1341)</f>
        <v>0</v>
      </c>
      <c r="S1341" s="1">
        <f>'Innlegging av opplysninger'!$C$13*(((H1341+J1341+M1341+O1341)*Data!H1341)+(J1341+O1341)*(1-Data!H1341)*1.8/12+I1341+N1341+K1341+L1341+P1341+Q1341)</f>
        <v>0</v>
      </c>
      <c r="T1341" s="1">
        <f>'Innlegging av opplysninger'!$C$13*((H1341+J1341+M1341+O1341)*(1-Data!H1341)-(J1341+O1341)*(1-Data!H1341)*1.8/12)</f>
        <v>0</v>
      </c>
      <c r="U1341" s="1">
        <f>Data!I1341</f>
        <v>0</v>
      </c>
      <c r="V1341" s="1">
        <f>Data!J1341+Data!K1341</f>
        <v>0</v>
      </c>
      <c r="W1341" s="1">
        <f>Data!L1341</f>
        <v>0</v>
      </c>
      <c r="X1341" s="1">
        <f t="shared" si="207"/>
        <v>0</v>
      </c>
      <c r="Y1341" s="100">
        <f t="shared" si="208"/>
        <v>0</v>
      </c>
      <c r="Z1341" s="100">
        <f t="shared" si="209"/>
        <v>0</v>
      </c>
      <c r="AA1341" s="100">
        <f>'Innlegging av opplysninger'!$B$4*X1341</f>
        <v>0</v>
      </c>
      <c r="AB1341" s="1"/>
      <c r="AC1341" s="1">
        <f>'Innlegging av opplysninger'!$B$5*X1341</f>
        <v>0</v>
      </c>
      <c r="AD1341" s="1">
        <f>'Innlegging av opplysninger'!$B$5*Y1341</f>
        <v>0</v>
      </c>
      <c r="AE1341" s="1">
        <f>'Innlegging av opplysninger'!$B$5*Z1341</f>
        <v>0</v>
      </c>
      <c r="AF1341" s="1">
        <f>'Innlegging av opplysninger'!$B$5*AA1341</f>
        <v>0</v>
      </c>
      <c r="AG1341" s="1"/>
      <c r="AH1341" s="1">
        <f>'Innlegging av opplysninger'!$C$11*SUM(X1341:AG1341)</f>
        <v>0</v>
      </c>
      <c r="AI1341" s="1">
        <f>'Innlegging av opplysninger'!$C$13*(((X1341+Z1341+AC1341+AE1341)*Data!M1341)+(Z1341+AE1341)*(1-Data!M1341)*1.8/12+Y1341+AD1341+AA1341+AB1341+AF1341+AG1341)</f>
        <v>0</v>
      </c>
      <c r="AJ1341" s="1">
        <f>'Innlegging av opplysninger'!$C$13*((X1341+Z1341+AC1341+AE1341)*(1-Data!M1341)-(Z1341+AE1341)*(1-Data!M1341)*1.8/12)</f>
        <v>0</v>
      </c>
      <c r="AK1341" s="83">
        <f t="shared" si="204"/>
        <v>0</v>
      </c>
      <c r="AL1341" s="83">
        <f t="shared" si="205"/>
        <v>0</v>
      </c>
      <c r="AM1341" s="83">
        <f t="shared" si="206"/>
        <v>0</v>
      </c>
    </row>
    <row r="1342" spans="1:39">
      <c r="A1342" t="str">
        <f t="shared" si="200"/>
        <v>3451Alle</v>
      </c>
      <c r="B1342" s="6" t="str">
        <f>Data!A1342</f>
        <v>3451</v>
      </c>
      <c r="C1342" s="7" t="str">
        <f>Data!B1342</f>
        <v>Nord-Aurdal kommune</v>
      </c>
      <c r="D1342" s="7" t="str">
        <f>Data!C1342</f>
        <v>Alle</v>
      </c>
      <c r="E1342" s="1">
        <f>Data!D1342</f>
        <v>593.2675000000005</v>
      </c>
      <c r="F1342" s="1">
        <f>Data!E1342+Data!F1342</f>
        <v>46656.68922921217</v>
      </c>
      <c r="G1342" s="1">
        <f>Data!G1342</f>
        <v>455.1404214793493</v>
      </c>
      <c r="H1342" s="1">
        <f t="shared" si="201"/>
        <v>301962516.84318167</v>
      </c>
      <c r="I1342" s="1">
        <f t="shared" si="202"/>
        <v>2945672.9454545463</v>
      </c>
      <c r="J1342" s="1">
        <f t="shared" si="203"/>
        <v>36588982.774636343</v>
      </c>
      <c r="K1342" s="1">
        <f>'Innlegging av opplysninger'!$B$4*H1342</f>
        <v>39255127.189613618</v>
      </c>
      <c r="L1342" s="1"/>
      <c r="M1342" s="1">
        <f>'Innlegging av opplysninger'!$B$5*H1342</f>
        <v>39557089.706456803</v>
      </c>
      <c r="N1342" s="1">
        <f>'Innlegging av opplysninger'!$B$5*I1342</f>
        <v>385883.15585454559</v>
      </c>
      <c r="O1342" s="1">
        <f>'Innlegging av opplysninger'!$B$5*J1342</f>
        <v>4793156.7434773613</v>
      </c>
      <c r="P1342" s="1">
        <f>'Innlegging av opplysninger'!$B$5*K1342</f>
        <v>5142421.6618393846</v>
      </c>
      <c r="Q1342" s="1"/>
      <c r="R1342" s="1">
        <f>'Innlegging av opplysninger'!$C$11*SUM(H1342:Q1342)</f>
        <v>16363972.338779539</v>
      </c>
      <c r="S1342" s="1">
        <f>'Innlegging av opplysninger'!$C$13*(((H1342+J1342+M1342+O1342)*Data!H1342)+(J1342+O1342)*(1-Data!H1342)*1.8/12+I1342+N1342+K1342+L1342+P1342+Q1342)</f>
        <v>3288017.71017909</v>
      </c>
      <c r="T1342" s="1">
        <f>'Innlegging av opplysninger'!$C$13*((H1342+J1342+M1342+O1342)*(1-Data!H1342)-(J1342+O1342)*(1-Data!H1342)*1.8/12)</f>
        <v>19104786.542887647</v>
      </c>
      <c r="U1342" s="1">
        <f>Data!I1342</f>
        <v>92.866200000000035</v>
      </c>
      <c r="V1342" s="1">
        <f>Data!J1342+Data!K1342</f>
        <v>49157.823944646509</v>
      </c>
      <c r="W1342" s="1">
        <f>Data!L1342</f>
        <v>574.27460152348203</v>
      </c>
      <c r="X1342" s="1">
        <f t="shared" si="207"/>
        <v>49801094.290999994</v>
      </c>
      <c r="Y1342" s="100">
        <f t="shared" si="208"/>
        <v>581789.45454545459</v>
      </c>
      <c r="Z1342" s="100">
        <f t="shared" si="209"/>
        <v>7204752.3756129984</v>
      </c>
      <c r="AA1342" s="100">
        <f>'Innlegging av opplysninger'!$B$4*X1342</f>
        <v>6474142.2578299996</v>
      </c>
      <c r="AB1342" s="1"/>
      <c r="AC1342" s="1">
        <f>'Innlegging av opplysninger'!$B$5*X1342</f>
        <v>6523943.3521209992</v>
      </c>
      <c r="AD1342" s="1">
        <f>'Innlegging av opplysninger'!$B$5*Y1342</f>
        <v>76214.418545454551</v>
      </c>
      <c r="AE1342" s="1">
        <f>'Innlegging av opplysninger'!$B$5*Z1342</f>
        <v>943822.56120530283</v>
      </c>
      <c r="AF1342" s="1">
        <f>'Innlegging av opplysninger'!$B$5*AA1342</f>
        <v>848112.63577573001</v>
      </c>
      <c r="AG1342" s="1"/>
      <c r="AH1342" s="1">
        <f>'Innlegging av opplysninger'!$C$11*SUM(X1342:AG1342)</f>
        <v>2753247.1111721648</v>
      </c>
      <c r="AI1342" s="1">
        <f>'Innlegging av opplysninger'!$C$13*(((X1342+Z1342+AC1342+AE1342)*Data!M1342)+(Z1342+AE1342)*(1-Data!M1342)*1.8/12+Y1342+AD1342+AA1342+AB1342+AF1342+AG1342)</f>
        <v>617416.69947942859</v>
      </c>
      <c r="AJ1342" s="1">
        <f>'Innlegging av opplysninger'!$C$13*((X1342+Z1342+AC1342+AE1342)*(1-Data!M1342)-(Z1342+AE1342)*(1-Data!M1342)*1.8/12)</f>
        <v>3150184.6105456399</v>
      </c>
      <c r="AK1342" s="83">
        <f t="shared" si="204"/>
        <v>19117000</v>
      </c>
      <c r="AL1342" s="83">
        <f t="shared" si="205"/>
        <v>3905000</v>
      </c>
      <c r="AM1342" s="83">
        <f t="shared" si="206"/>
        <v>22255000</v>
      </c>
    </row>
    <row r="1343" spans="1:39">
      <c r="A1343" t="str">
        <f t="shared" si="200"/>
        <v>3451Administrasjon</v>
      </c>
      <c r="B1343" s="6" t="str">
        <f>Data!A1343</f>
        <v>3451</v>
      </c>
      <c r="C1343" s="7" t="str">
        <f>Data!B1343</f>
        <v>Nord-Aurdal kommune</v>
      </c>
      <c r="D1343" s="7" t="str">
        <f>Data!C1343</f>
        <v>Administrasjon</v>
      </c>
      <c r="E1343" s="1">
        <f>Data!D1343</f>
        <v>24.416599999999999</v>
      </c>
      <c r="F1343" s="1">
        <f>Data!E1343+Data!F1343</f>
        <v>52421.780537284736</v>
      </c>
      <c r="G1343" s="1">
        <f>Data!G1343</f>
        <v>4.9421295348246685</v>
      </c>
      <c r="H1343" s="1">
        <f t="shared" si="201"/>
        <v>13963217.963636361</v>
      </c>
      <c r="I1343" s="1">
        <f t="shared" si="202"/>
        <v>1316.3999999999999</v>
      </c>
      <c r="J1343" s="1">
        <f t="shared" si="203"/>
        <v>1675744.1236363633</v>
      </c>
      <c r="K1343" s="1">
        <f>'Innlegging av opplysninger'!$B$4*H1343</f>
        <v>1815218.3352727271</v>
      </c>
      <c r="L1343" s="1"/>
      <c r="M1343" s="1">
        <f>'Innlegging av opplysninger'!$B$5*H1343</f>
        <v>1829181.5532363635</v>
      </c>
      <c r="N1343" s="1">
        <f>'Innlegging av opplysninger'!$B$5*I1343</f>
        <v>172.44839999999999</v>
      </c>
      <c r="O1343" s="1">
        <f>'Innlegging av opplysninger'!$B$5*J1343</f>
        <v>219522.48019636361</v>
      </c>
      <c r="P1343" s="1">
        <f>'Innlegging av opplysninger'!$B$5*K1343</f>
        <v>237793.60192072726</v>
      </c>
      <c r="Q1343" s="1"/>
      <c r="R1343" s="1">
        <f>'Innlegging av opplysninger'!$C$11*SUM(H1343:Q1343)</f>
        <v>750202.34243935824</v>
      </c>
      <c r="S1343" s="1">
        <f>'Innlegging av opplysninger'!$C$13*(((H1343+J1343+M1343+O1343)*Data!H1343)+(J1343+O1343)*(1-Data!H1343)*1.8/12+I1343+N1343+K1343+L1343+P1343+Q1343)</f>
        <v>222194.02711491394</v>
      </c>
      <c r="T1343" s="1">
        <f>'Innlegging av opplysninger'!$C$13*((H1343+J1343+M1343+O1343)*(1-Data!H1343)-(J1343+O1343)*(1-Data!H1343)*1.8/12)</f>
        <v>804398.6520126292</v>
      </c>
      <c r="U1343" s="1">
        <f>Data!I1343</f>
        <v>10.961500000000001</v>
      </c>
      <c r="V1343" s="1">
        <f>Data!J1343+Data!K1343</f>
        <v>48950.947710927641</v>
      </c>
      <c r="W1343" s="1">
        <f>Data!L1343</f>
        <v>0</v>
      </c>
      <c r="X1343" s="1">
        <f t="shared" si="207"/>
        <v>5853554.3272727272</v>
      </c>
      <c r="Y1343" s="100">
        <f t="shared" si="208"/>
        <v>0</v>
      </c>
      <c r="Z1343" s="100">
        <f t="shared" si="209"/>
        <v>837058.26879999996</v>
      </c>
      <c r="AA1343" s="100">
        <f>'Innlegging av opplysninger'!$B$4*X1343</f>
        <v>760962.0625454546</v>
      </c>
      <c r="AB1343" s="1"/>
      <c r="AC1343" s="1">
        <f>'Innlegging av opplysninger'!$B$5*X1343</f>
        <v>766815.61687272729</v>
      </c>
      <c r="AD1343" s="1">
        <f>'Innlegging av opplysninger'!$B$5*Y1343</f>
        <v>0</v>
      </c>
      <c r="AE1343" s="1">
        <f>'Innlegging av opplysninger'!$B$5*Z1343</f>
        <v>109654.63321279999</v>
      </c>
      <c r="AF1343" s="1">
        <f>'Innlegging av opplysninger'!$B$5*AA1343</f>
        <v>99686.030193454557</v>
      </c>
      <c r="AG1343" s="1"/>
      <c r="AH1343" s="1">
        <f>'Innlegging av opplysninger'!$C$11*SUM(X1343:AG1343)</f>
        <v>320253.77567809215</v>
      </c>
      <c r="AI1343" s="1">
        <f>'Innlegging av opplysninger'!$C$13*(((X1343+Z1343+AC1343+AE1343)*Data!M1343)+(Z1343+AE1343)*(1-Data!M1343)*1.8/12+Y1343+AD1343+AA1343+AB1343+AF1343+AG1343)</f>
        <v>74821.311674857658</v>
      </c>
      <c r="AJ1343" s="1">
        <f>'Innlegging av opplysninger'!$C$13*((X1343+Z1343+AC1343+AE1343)*(1-Data!M1343)-(Z1343+AE1343)*(1-Data!M1343)*1.8/12)</f>
        <v>363420.69714779482</v>
      </c>
      <c r="AK1343" s="83">
        <f t="shared" si="204"/>
        <v>1070000</v>
      </c>
      <c r="AL1343" s="83">
        <f t="shared" si="205"/>
        <v>297000</v>
      </c>
      <c r="AM1343" s="83">
        <f t="shared" si="206"/>
        <v>1168000</v>
      </c>
    </row>
    <row r="1344" spans="1:39">
      <c r="A1344" t="str">
        <f t="shared" si="200"/>
        <v>3451Undervisning</v>
      </c>
      <c r="B1344" s="6" t="str">
        <f>Data!A1344</f>
        <v>3451</v>
      </c>
      <c r="C1344" s="7" t="str">
        <f>Data!B1344</f>
        <v>Nord-Aurdal kommune</v>
      </c>
      <c r="D1344" s="7" t="str">
        <f>Data!C1344</f>
        <v>Undervisning</v>
      </c>
      <c r="E1344" s="1">
        <f>Data!D1344</f>
        <v>111.20190000000001</v>
      </c>
      <c r="F1344" s="1">
        <f>Data!E1344+Data!F1344</f>
        <v>48279.445876149613</v>
      </c>
      <c r="G1344" s="1">
        <f>Data!G1344</f>
        <v>30.168729131426705</v>
      </c>
      <c r="H1344" s="1">
        <f t="shared" si="201"/>
        <v>58568357.589545481</v>
      </c>
      <c r="I1344" s="1">
        <f t="shared" si="202"/>
        <v>36598.036363636362</v>
      </c>
      <c r="J1344" s="1">
        <f t="shared" si="203"/>
        <v>7032594.675109094</v>
      </c>
      <c r="K1344" s="1">
        <f>'Innlegging av opplysninger'!$B$4*H1344</f>
        <v>7613886.4866409125</v>
      </c>
      <c r="L1344" s="1"/>
      <c r="M1344" s="1">
        <f>'Innlegging av opplysninger'!$B$5*H1344</f>
        <v>7672454.8442304581</v>
      </c>
      <c r="N1344" s="1">
        <f>'Innlegging av opplysninger'!$B$5*I1344</f>
        <v>4794.342763636364</v>
      </c>
      <c r="O1344" s="1">
        <f>'Innlegging av opplysninger'!$B$5*J1344</f>
        <v>921269.90243929136</v>
      </c>
      <c r="P1344" s="1">
        <f>'Innlegging av opplysninger'!$B$5*K1344</f>
        <v>997419.12974995957</v>
      </c>
      <c r="Q1344" s="1"/>
      <c r="R1344" s="1">
        <f>'Innlegging av opplysninger'!$C$11*SUM(H1344:Q1344)</f>
        <v>3148200.2502600136</v>
      </c>
      <c r="S1344" s="1">
        <f>'Innlegging av opplysninger'!$C$13*(((H1344+J1344+M1344+O1344)*Data!H1344)+(J1344+O1344)*(1-Data!H1344)*1.8/12+I1344+N1344+K1344+L1344+P1344+Q1344)</f>
        <v>581941.87828286237</v>
      </c>
      <c r="T1344" s="1">
        <f>'Innlegging av opplysninger'!$C$13*((H1344+J1344+M1344+O1344)*(1-Data!H1344)-(J1344+O1344)*(1-Data!H1344)*1.8/12)</f>
        <v>3726121.6220729458</v>
      </c>
      <c r="U1344" s="1">
        <f>Data!I1344</f>
        <v>16.157199999999996</v>
      </c>
      <c r="V1344" s="1">
        <f>Data!J1344+Data!K1344</f>
        <v>47415.285373806517</v>
      </c>
      <c r="W1344" s="1">
        <f>Data!L1344</f>
        <v>0</v>
      </c>
      <c r="X1344" s="1">
        <f t="shared" si="207"/>
        <v>8357435.4419090888</v>
      </c>
      <c r="Y1344" s="100">
        <f t="shared" si="208"/>
        <v>0</v>
      </c>
      <c r="Z1344" s="100">
        <f t="shared" si="209"/>
        <v>1195113.2681929995</v>
      </c>
      <c r="AA1344" s="100">
        <f>'Innlegging av opplysninger'!$B$4*X1344</f>
        <v>1086466.6074481816</v>
      </c>
      <c r="AB1344" s="1"/>
      <c r="AC1344" s="1">
        <f>'Innlegging av opplysninger'!$B$5*X1344</f>
        <v>1094824.0428900907</v>
      </c>
      <c r="AD1344" s="1">
        <f>'Innlegging av opplysninger'!$B$5*Y1344</f>
        <v>0</v>
      </c>
      <c r="AE1344" s="1">
        <f>'Innlegging av opplysninger'!$B$5*Z1344</f>
        <v>156559.83813328293</v>
      </c>
      <c r="AF1344" s="1">
        <f>'Innlegging av opplysninger'!$B$5*AA1344</f>
        <v>142327.12557571181</v>
      </c>
      <c r="AG1344" s="1"/>
      <c r="AH1344" s="1">
        <f>'Innlegging av opplysninger'!$C$11*SUM(X1344:AG1344)</f>
        <v>457243.6003176755</v>
      </c>
      <c r="AI1344" s="1">
        <f>'Innlegging av opplysninger'!$C$13*(((X1344+Z1344+AC1344+AE1344)*Data!M1344)+(Z1344+AE1344)*(1-Data!M1344)*1.8/12+Y1344+AD1344+AA1344+AB1344+AF1344+AG1344)</f>
        <v>80573.220876054358</v>
      </c>
      <c r="AJ1344" s="1">
        <f>'Innlegging av opplysninger'!$C$13*((X1344+Z1344+AC1344+AE1344)*(1-Data!M1344)-(Z1344+AE1344)*(1-Data!M1344)*1.8/12)</f>
        <v>545128.54797971214</v>
      </c>
      <c r="AK1344" s="83">
        <f t="shared" si="204"/>
        <v>3605000</v>
      </c>
      <c r="AL1344" s="83">
        <f t="shared" si="205"/>
        <v>663000</v>
      </c>
      <c r="AM1344" s="83">
        <f t="shared" si="206"/>
        <v>4271000</v>
      </c>
    </row>
    <row r="1345" spans="1:39">
      <c r="A1345" t="str">
        <f t="shared" si="200"/>
        <v>3451Barnehager</v>
      </c>
      <c r="B1345" s="6" t="str">
        <f>Data!A1345</f>
        <v>3451</v>
      </c>
      <c r="C1345" s="7" t="str">
        <f>Data!B1345</f>
        <v>Nord-Aurdal kommune</v>
      </c>
      <c r="D1345" s="7" t="str">
        <f>Data!C1345</f>
        <v>Barnehager</v>
      </c>
      <c r="E1345" s="1">
        <f>Data!D1345</f>
        <v>80.854099999999974</v>
      </c>
      <c r="F1345" s="1">
        <f>Data!E1345+Data!F1345</f>
        <v>40082.181639521077</v>
      </c>
      <c r="G1345" s="1">
        <f>Data!G1345</f>
        <v>1.7871697291788549</v>
      </c>
      <c r="H1345" s="1">
        <f t="shared" si="201"/>
        <v>35354276.972727269</v>
      </c>
      <c r="I1345" s="1">
        <f t="shared" si="202"/>
        <v>1576.3636363636363</v>
      </c>
      <c r="J1345" s="1">
        <f t="shared" si="203"/>
        <v>4242702.4003636362</v>
      </c>
      <c r="K1345" s="1">
        <f>'Innlegging av opplysninger'!$B$4*H1345</f>
        <v>4596056.0064545451</v>
      </c>
      <c r="L1345" s="1"/>
      <c r="M1345" s="1">
        <f>'Innlegging av opplysninger'!$B$5*H1345</f>
        <v>4631410.283427272</v>
      </c>
      <c r="N1345" s="1">
        <f>'Innlegging av opplysninger'!$B$5*I1345</f>
        <v>206.50363636363636</v>
      </c>
      <c r="O1345" s="1">
        <f>'Innlegging av opplysninger'!$B$5*J1345</f>
        <v>555794.01444763632</v>
      </c>
      <c r="P1345" s="1">
        <f>'Innlegging av opplysninger'!$B$5*K1345</f>
        <v>602083.33684554545</v>
      </c>
      <c r="Q1345" s="1"/>
      <c r="R1345" s="1">
        <f>'Innlegging av opplysninger'!$C$11*SUM(H1345:Q1345)</f>
        <v>1899396.0234984681</v>
      </c>
      <c r="S1345" s="1">
        <f>'Innlegging av opplysninger'!$C$13*(((H1345+J1345+M1345+O1345)*Data!H1345)+(J1345+O1345)*(1-Data!H1345)*1.8/12+I1345+N1345+K1345+L1345+P1345+Q1345)</f>
        <v>312604.81093073922</v>
      </c>
      <c r="T1345" s="1">
        <f>'Innlegging av opplysninger'!$C$13*((H1345+J1345+M1345+O1345)*(1-Data!H1345)-(J1345+O1345)*(1-Data!H1345)*1.8/12)</f>
        <v>2286568.6949092695</v>
      </c>
      <c r="U1345" s="1">
        <f>Data!I1345</f>
        <v>7.2922999999999991</v>
      </c>
      <c r="V1345" s="1">
        <f>Data!J1345+Data!K1345</f>
        <v>40213.526825098634</v>
      </c>
      <c r="W1345" s="1">
        <f>Data!L1345</f>
        <v>0</v>
      </c>
      <c r="X1345" s="1">
        <f t="shared" si="207"/>
        <v>3199081.1090909094</v>
      </c>
      <c r="Y1345" s="100">
        <f t="shared" si="208"/>
        <v>0</v>
      </c>
      <c r="Z1345" s="100">
        <f t="shared" si="209"/>
        <v>457468.59860000003</v>
      </c>
      <c r="AA1345" s="100">
        <f>'Innlegging av opplysninger'!$B$4*X1345</f>
        <v>415880.54418181826</v>
      </c>
      <c r="AB1345" s="1"/>
      <c r="AC1345" s="1">
        <f>'Innlegging av opplysninger'!$B$5*X1345</f>
        <v>419079.62529090914</v>
      </c>
      <c r="AD1345" s="1">
        <f>'Innlegging av opplysninger'!$B$5*Y1345</f>
        <v>0</v>
      </c>
      <c r="AE1345" s="1">
        <f>'Innlegging av opplysninger'!$B$5*Z1345</f>
        <v>59928.386416600006</v>
      </c>
      <c r="AF1345" s="1">
        <f>'Innlegging av opplysninger'!$B$5*AA1345</f>
        <v>54480.351287818194</v>
      </c>
      <c r="AG1345" s="1"/>
      <c r="AH1345" s="1">
        <f>'Innlegging av opplysninger'!$C$11*SUM(X1345:AG1345)</f>
        <v>175024.90736498608</v>
      </c>
      <c r="AI1345" s="1">
        <f>'Innlegging av opplysninger'!$C$13*(((X1345+Z1345+AC1345+AE1345)*Data!M1345)+(Z1345+AE1345)*(1-Data!M1345)*1.8/12+Y1345+AD1345+AA1345+AB1345+AF1345+AG1345)</f>
        <v>28494.463047550573</v>
      </c>
      <c r="AJ1345" s="1">
        <f>'Innlegging av opplysninger'!$C$13*((X1345+Z1345+AC1345+AE1345)*(1-Data!M1345)-(Z1345+AE1345)*(1-Data!M1345)*1.8/12)</f>
        <v>211013.30492558831</v>
      </c>
      <c r="AK1345" s="83">
        <f t="shared" si="204"/>
        <v>2074000</v>
      </c>
      <c r="AL1345" s="83">
        <f t="shared" si="205"/>
        <v>341000</v>
      </c>
      <c r="AM1345" s="83">
        <f t="shared" si="206"/>
        <v>2498000</v>
      </c>
    </row>
    <row r="1346" spans="1:39">
      <c r="A1346" t="str">
        <f t="shared" si="200"/>
        <v>3451Helse/pleie/omsorg</v>
      </c>
      <c r="B1346" s="6" t="str">
        <f>Data!A1346</f>
        <v>3451</v>
      </c>
      <c r="C1346" s="7" t="str">
        <f>Data!B1346</f>
        <v>Nord-Aurdal kommune</v>
      </c>
      <c r="D1346" s="7" t="str">
        <f>Data!C1346</f>
        <v>Helse/pleie/omsorg</v>
      </c>
      <c r="E1346" s="1">
        <f>Data!D1346</f>
        <v>260.24260000000004</v>
      </c>
      <c r="F1346" s="1">
        <f>Data!E1346+Data!F1346</f>
        <v>46418.831984399672</v>
      </c>
      <c r="G1346" s="1">
        <f>Data!G1346</f>
        <v>923.32062467866547</v>
      </c>
      <c r="H1346" s="1">
        <f t="shared" si="201"/>
        <v>131783536.63181816</v>
      </c>
      <c r="I1346" s="1">
        <f t="shared" si="202"/>
        <v>2621316.6545454552</v>
      </c>
      <c r="J1346" s="1">
        <f t="shared" si="203"/>
        <v>16128582.394363632</v>
      </c>
      <c r="K1346" s="1">
        <f>'Innlegging av opplysninger'!$B$4*H1346</f>
        <v>17131859.762136362</v>
      </c>
      <c r="L1346" s="1"/>
      <c r="M1346" s="1">
        <f>'Innlegging av opplysninger'!$B$5*H1346</f>
        <v>17263643.298768181</v>
      </c>
      <c r="N1346" s="1">
        <f>'Innlegging av opplysninger'!$B$5*I1346</f>
        <v>343392.48174545466</v>
      </c>
      <c r="O1346" s="1">
        <f>'Innlegging av opplysninger'!$B$5*J1346</f>
        <v>2112844.2936616358</v>
      </c>
      <c r="P1346" s="1">
        <f>'Innlegging av opplysninger'!$B$5*K1346</f>
        <v>2244273.6288398635</v>
      </c>
      <c r="Q1346" s="1"/>
      <c r="R1346" s="1">
        <f>'Innlegging av opplysninger'!$C$11*SUM(H1346:Q1346)</f>
        <v>7205919.0675433921</v>
      </c>
      <c r="S1346" s="1">
        <f>'Innlegging av opplysninger'!$C$13*(((H1346+J1346+M1346+O1346)*Data!H1346)+(J1346+O1346)*(1-Data!H1346)*1.8/12+I1346+N1346+K1346+L1346+P1346+Q1346)</f>
        <v>1550300.681810736</v>
      </c>
      <c r="T1346" s="1">
        <f>'Innlegging av opplysninger'!$C$13*((H1346+J1346+M1346+O1346)*(1-Data!H1346)-(J1346+O1346)*(1-Data!H1346)*1.8/12)</f>
        <v>8310430.6737749586</v>
      </c>
      <c r="U1346" s="1">
        <f>Data!I1346</f>
        <v>40.133199999999995</v>
      </c>
      <c r="V1346" s="1">
        <f>Data!J1346+Data!K1346</f>
        <v>50527.253620443924</v>
      </c>
      <c r="W1346" s="1">
        <f>Data!L1346</f>
        <v>1237.1525320682133</v>
      </c>
      <c r="X1346" s="1">
        <f t="shared" si="207"/>
        <v>22121676.818181816</v>
      </c>
      <c r="Y1346" s="100">
        <f t="shared" si="208"/>
        <v>541646.07272727275</v>
      </c>
      <c r="Z1346" s="100">
        <f t="shared" si="209"/>
        <v>3240855.1733999997</v>
      </c>
      <c r="AA1346" s="100">
        <f>'Innlegging av opplysninger'!$B$4*X1346</f>
        <v>2875817.9863636363</v>
      </c>
      <c r="AB1346" s="1"/>
      <c r="AC1346" s="1">
        <f>'Innlegging av opplysninger'!$B$5*X1346</f>
        <v>2897939.6631818181</v>
      </c>
      <c r="AD1346" s="1">
        <f>'Innlegging av opplysninger'!$B$5*Y1346</f>
        <v>70955.635527272738</v>
      </c>
      <c r="AE1346" s="1">
        <f>'Innlegging av opplysninger'!$B$5*Z1346</f>
        <v>424552.02771539998</v>
      </c>
      <c r="AF1346" s="1">
        <f>'Innlegging av opplysninger'!$B$5*AA1346</f>
        <v>376732.15621363639</v>
      </c>
      <c r="AG1346" s="1"/>
      <c r="AH1346" s="1">
        <f>'Innlegging av opplysninger'!$C$11*SUM(X1346:AG1346)</f>
        <v>1236906.6702658124</v>
      </c>
      <c r="AI1346" s="1">
        <f>'Innlegging av opplysninger'!$C$13*(((X1346+Z1346+AC1346+AE1346)*Data!M1346)+(Z1346+AE1346)*(1-Data!M1346)*1.8/12+Y1346+AD1346+AA1346+AB1346+AF1346+AG1346)</f>
        <v>308749.75777095614</v>
      </c>
      <c r="AJ1346" s="1">
        <f>'Innlegging av opplysninger'!$C$13*((X1346+Z1346+AC1346+AE1346)*(1-Data!M1346)-(Z1346+AE1346)*(1-Data!M1346)*1.8/12)</f>
        <v>1383859.3699612082</v>
      </c>
      <c r="AK1346" s="83">
        <f t="shared" si="204"/>
        <v>8443000</v>
      </c>
      <c r="AL1346" s="83">
        <f t="shared" si="205"/>
        <v>1859000</v>
      </c>
      <c r="AM1346" s="83">
        <f t="shared" si="206"/>
        <v>9694000</v>
      </c>
    </row>
    <row r="1347" spans="1:39">
      <c r="A1347" t="str">
        <f t="shared" si="200"/>
        <v>3451Samferdsel og teknikk</v>
      </c>
      <c r="B1347" s="6" t="str">
        <f>Data!A1347</f>
        <v>3451</v>
      </c>
      <c r="C1347" s="7" t="str">
        <f>Data!B1347</f>
        <v>Nord-Aurdal kommune</v>
      </c>
      <c r="D1347" s="7" t="str">
        <f>Data!C1347</f>
        <v>Samferdsel og teknikk</v>
      </c>
      <c r="E1347" s="1">
        <f>Data!D1347</f>
        <v>26.549999999999962</v>
      </c>
      <c r="F1347" s="1">
        <f>Data!E1347+Data!F1347</f>
        <v>46853.628543628467</v>
      </c>
      <c r="G1347" s="1">
        <f>Data!G1347</f>
        <v>0</v>
      </c>
      <c r="H1347" s="1">
        <f t="shared" si="201"/>
        <v>13570514.594545461</v>
      </c>
      <c r="I1347" s="1">
        <f t="shared" si="202"/>
        <v>0</v>
      </c>
      <c r="J1347" s="1">
        <f t="shared" si="203"/>
        <v>1628461.7513454552</v>
      </c>
      <c r="K1347" s="1">
        <f>'Innlegging av opplysninger'!$B$4*H1347</f>
        <v>1764166.8972909101</v>
      </c>
      <c r="L1347" s="1"/>
      <c r="M1347" s="1">
        <f>'Innlegging av opplysninger'!$B$5*H1347</f>
        <v>1777737.4118854555</v>
      </c>
      <c r="N1347" s="1">
        <f>'Innlegging av opplysninger'!$B$5*I1347</f>
        <v>0</v>
      </c>
      <c r="O1347" s="1">
        <f>'Innlegging av opplysninger'!$B$5*J1347</f>
        <v>213328.48942625464</v>
      </c>
      <c r="P1347" s="1">
        <f>'Innlegging av opplysninger'!$B$5*K1347</f>
        <v>231105.86354510923</v>
      </c>
      <c r="Q1347" s="1"/>
      <c r="R1347" s="1">
        <f>'Innlegging av opplysninger'!$C$11*SUM(H1347:Q1347)</f>
        <v>729041.97030546854</v>
      </c>
      <c r="S1347" s="1">
        <f>'Innlegging av opplysninger'!$C$13*(((H1347+J1347+M1347+O1347)*Data!H1347)+(J1347+O1347)*(1-Data!H1347)*1.8/12+I1347+N1347+K1347+L1347+P1347+Q1347)</f>
        <v>122335.67911017599</v>
      </c>
      <c r="T1347" s="1">
        <f>'Innlegging av opplysninger'!$C$13*((H1347+J1347+M1347+O1347)*(1-Data!H1347)-(J1347+O1347)*(1-Data!H1347)*1.8/12)</f>
        <v>875300.70130783366</v>
      </c>
      <c r="U1347" s="1">
        <f>Data!I1347</f>
        <v>8.0220000000000002</v>
      </c>
      <c r="V1347" s="1">
        <f>Data!J1347+Data!K1347</f>
        <v>45567.814489321034</v>
      </c>
      <c r="W1347" s="1">
        <f>Data!L1347</f>
        <v>0</v>
      </c>
      <c r="X1347" s="1">
        <f t="shared" si="207"/>
        <v>3987763.7218181817</v>
      </c>
      <c r="Y1347" s="100">
        <f t="shared" si="208"/>
        <v>0</v>
      </c>
      <c r="Z1347" s="100">
        <f t="shared" si="209"/>
        <v>570250.21221999999</v>
      </c>
      <c r="AA1347" s="100">
        <f>'Innlegging av opplysninger'!$B$4*X1347</f>
        <v>518409.28383636364</v>
      </c>
      <c r="AB1347" s="1"/>
      <c r="AC1347" s="1">
        <f>'Innlegging av opplysninger'!$B$5*X1347</f>
        <v>522397.0475581818</v>
      </c>
      <c r="AD1347" s="1">
        <f>'Innlegging av opplysninger'!$B$5*Y1347</f>
        <v>0</v>
      </c>
      <c r="AE1347" s="1">
        <f>'Innlegging av opplysninger'!$B$5*Z1347</f>
        <v>74702.777800819997</v>
      </c>
      <c r="AF1347" s="1">
        <f>'Innlegging av opplysninger'!$B$5*AA1347</f>
        <v>67911.616182563637</v>
      </c>
      <c r="AG1347" s="1"/>
      <c r="AH1347" s="1">
        <f>'Innlegging av opplysninger'!$C$11*SUM(X1347:AG1347)</f>
        <v>218174.51705781222</v>
      </c>
      <c r="AI1347" s="1">
        <f>'Innlegging av opplysninger'!$C$13*(((X1347+Z1347+AC1347+AE1347)*Data!M1347)+(Z1347+AE1347)*(1-Data!M1347)*1.8/12+Y1347+AD1347+AA1347+AB1347+AF1347+AG1347)</f>
        <v>35519.320123146608</v>
      </c>
      <c r="AJ1347" s="1">
        <f>'Innlegging av opplysninger'!$C$13*((X1347+Z1347+AC1347+AE1347)*(1-Data!M1347)-(Z1347+AE1347)*(1-Data!M1347)*1.8/12)</f>
        <v>263035.28216649115</v>
      </c>
      <c r="AK1347" s="83">
        <f t="shared" si="204"/>
        <v>947000</v>
      </c>
      <c r="AL1347" s="83">
        <f t="shared" si="205"/>
        <v>158000</v>
      </c>
      <c r="AM1347" s="83">
        <f t="shared" si="206"/>
        <v>1138000</v>
      </c>
    </row>
    <row r="1348" spans="1:39">
      <c r="A1348" t="str">
        <f t="shared" si="200"/>
        <v>3451Annet</v>
      </c>
      <c r="B1348" s="6" t="str">
        <f>Data!A1348</f>
        <v>3451</v>
      </c>
      <c r="C1348" s="7" t="str">
        <f>Data!B1348</f>
        <v>Nord-Aurdal kommune</v>
      </c>
      <c r="D1348" s="7" t="str">
        <f>Data!C1348</f>
        <v>Annet</v>
      </c>
      <c r="E1348" s="1">
        <f>Data!D1348</f>
        <v>90.002299999999963</v>
      </c>
      <c r="F1348" s="1">
        <f>Data!E1348+Data!F1348</f>
        <v>49623.615544639797</v>
      </c>
      <c r="G1348" s="1">
        <f>Data!G1348</f>
        <v>290.13336325849463</v>
      </c>
      <c r="H1348" s="1">
        <f t="shared" si="201"/>
        <v>48722613.090909079</v>
      </c>
      <c r="I1348" s="1">
        <f t="shared" si="202"/>
        <v>284865.49090909085</v>
      </c>
      <c r="J1348" s="1">
        <f t="shared" si="203"/>
        <v>5880897.4298181804</v>
      </c>
      <c r="K1348" s="1">
        <f>'Innlegging av opplysninger'!$B$4*H1348</f>
        <v>6333939.7018181803</v>
      </c>
      <c r="L1348" s="1"/>
      <c r="M1348" s="1">
        <f>'Innlegging av opplysninger'!$B$5*H1348</f>
        <v>6382662.3149090894</v>
      </c>
      <c r="N1348" s="1">
        <f>'Innlegging av opplysninger'!$B$5*I1348</f>
        <v>37317.379309090902</v>
      </c>
      <c r="O1348" s="1">
        <f>'Innlegging av opplysninger'!$B$5*J1348</f>
        <v>770397.56330618169</v>
      </c>
      <c r="P1348" s="1">
        <f>'Innlegging av opplysninger'!$B$5*K1348</f>
        <v>829746.10093818163</v>
      </c>
      <c r="Q1348" s="1"/>
      <c r="R1348" s="1">
        <f>'Innlegging av opplysninger'!$C$11*SUM(H1348:Q1348)</f>
        <v>2631212.6847328492</v>
      </c>
      <c r="S1348" s="1">
        <f>'Innlegging av opplysninger'!$C$13*(((H1348+J1348+M1348+O1348)*Data!H1348)+(J1348+O1348)*(1-Data!H1348)*1.8/12+I1348+N1348+K1348+L1348+P1348+Q1348)</f>
        <v>498693.31047457649</v>
      </c>
      <c r="T1348" s="1">
        <f>'Innlegging av opplysninger'!$C$13*((H1348+J1348+M1348+O1348)*(1-Data!H1348)-(J1348+O1348)*(1-Data!H1348)*1.8/12)</f>
        <v>3101913.5212651109</v>
      </c>
      <c r="U1348" s="1">
        <f>Data!I1348</f>
        <v>10.299999999999999</v>
      </c>
      <c r="V1348" s="1">
        <f>Data!J1348+Data!K1348</f>
        <v>55904.054692556645</v>
      </c>
      <c r="W1348" s="1">
        <f>Data!L1348</f>
        <v>357.26310679611652</v>
      </c>
      <c r="X1348" s="1">
        <f t="shared" si="207"/>
        <v>6281582.8727272721</v>
      </c>
      <c r="Y1348" s="100">
        <f t="shared" si="208"/>
        <v>40143.381818181813</v>
      </c>
      <c r="Z1348" s="100">
        <f t="shared" si="209"/>
        <v>904006.85439999984</v>
      </c>
      <c r="AA1348" s="100">
        <f>'Innlegging av opplysninger'!$B$4*X1348</f>
        <v>816605.77345454542</v>
      </c>
      <c r="AB1348" s="1"/>
      <c r="AC1348" s="1">
        <f>'Innlegging av opplysninger'!$B$5*X1348</f>
        <v>822887.35632727272</v>
      </c>
      <c r="AD1348" s="1">
        <f>'Innlegging av opplysninger'!$B$5*Y1348</f>
        <v>5258.7830181818181</v>
      </c>
      <c r="AE1348" s="1">
        <f>'Innlegging av opplysninger'!$B$5*Z1348</f>
        <v>118424.89792639998</v>
      </c>
      <c r="AF1348" s="1">
        <f>'Innlegging av opplysninger'!$B$5*AA1348</f>
        <v>106975.35632254546</v>
      </c>
      <c r="AG1348" s="1"/>
      <c r="AH1348" s="1">
        <f>'Innlegging av opplysninger'!$C$11*SUM(X1348:AG1348)</f>
        <v>345643.64048778708</v>
      </c>
      <c r="AI1348" s="1">
        <f>'Innlegging av opplysninger'!$C$13*(((X1348+Z1348+AC1348+AE1348)*Data!M1348)+(Z1348+AE1348)*(1-Data!M1348)*1.8/12+Y1348+AD1348+AA1348+AB1348+AF1348+AG1348)</f>
        <v>89313.964325251218</v>
      </c>
      <c r="AJ1348" s="1">
        <f>'Innlegging av opplysninger'!$C$13*((X1348+Z1348+AC1348+AE1348)*(1-Data!M1348)-(Z1348+AE1348)*(1-Data!M1348)*1.8/12)</f>
        <v>383672.07002645754</v>
      </c>
      <c r="AK1348" s="83">
        <f t="shared" si="204"/>
        <v>2977000</v>
      </c>
      <c r="AL1348" s="83">
        <f t="shared" si="205"/>
        <v>588000</v>
      </c>
      <c r="AM1348" s="83">
        <f t="shared" si="206"/>
        <v>3486000</v>
      </c>
    </row>
    <row r="1349" spans="1:39">
      <c r="A1349" t="str">
        <f t="shared" si="200"/>
        <v>3452Alle</v>
      </c>
      <c r="B1349" s="6" t="str">
        <f>Data!A1349</f>
        <v>3452</v>
      </c>
      <c r="C1349" s="7" t="str">
        <f>Data!B1349</f>
        <v>Vestre Slidre kommune</v>
      </c>
      <c r="D1349" s="7" t="str">
        <f>Data!C1349</f>
        <v>Alle</v>
      </c>
      <c r="E1349" s="1">
        <f>Data!D1349</f>
        <v>180.58929999999995</v>
      </c>
      <c r="F1349" s="1">
        <f>Data!E1349+Data!F1349</f>
        <v>46984.63882988452</v>
      </c>
      <c r="G1349" s="1">
        <f>Data!G1349</f>
        <v>498.27104928143598</v>
      </c>
      <c r="H1349" s="1">
        <f t="shared" si="201"/>
        <v>92562796.767727211</v>
      </c>
      <c r="I1349" s="1">
        <f t="shared" si="202"/>
        <v>981626.39999999991</v>
      </c>
      <c r="J1349" s="1">
        <f t="shared" si="203"/>
        <v>11225330.780127266</v>
      </c>
      <c r="K1349" s="1">
        <f>'Innlegging av opplysninger'!$B$4*H1349</f>
        <v>12033163.579804538</v>
      </c>
      <c r="L1349" s="1"/>
      <c r="M1349" s="1">
        <f>'Innlegging av opplysninger'!$B$5*H1349</f>
        <v>12125726.376572264</v>
      </c>
      <c r="N1349" s="1">
        <f>'Innlegging av opplysninger'!$B$5*I1349</f>
        <v>128593.05839999999</v>
      </c>
      <c r="O1349" s="1">
        <f>'Innlegging av opplysninger'!$B$5*J1349</f>
        <v>1470518.332196672</v>
      </c>
      <c r="P1349" s="1">
        <f>'Innlegging av opplysninger'!$B$5*K1349</f>
        <v>1576344.4289543945</v>
      </c>
      <c r="Q1349" s="1"/>
      <c r="R1349" s="1">
        <f>'Innlegging av opplysninger'!$C$11*SUM(H1349:Q1349)</f>
        <v>5019955.7895037299</v>
      </c>
      <c r="S1349" s="1">
        <f>'Innlegging av opplysninger'!$C$13*(((H1349+J1349+M1349+O1349)*Data!H1349)+(J1349+O1349)*(1-Data!H1349)*1.8/12+I1349+N1349+K1349+L1349+P1349+Q1349)</f>
        <v>973522.10323582089</v>
      </c>
      <c r="T1349" s="1">
        <f>'Innlegging av opplysninger'!$C$13*((H1349+J1349+M1349+O1349)*(1-Data!H1349)-(J1349+O1349)*(1-Data!H1349)*1.8/12)</f>
        <v>5895891.0824008612</v>
      </c>
      <c r="U1349" s="1">
        <f>Data!I1349</f>
        <v>27.4084</v>
      </c>
      <c r="V1349" s="1">
        <f>Data!J1349+Data!K1349</f>
        <v>48559.781475143864</v>
      </c>
      <c r="W1349" s="1">
        <f>Data!L1349</f>
        <v>410.68504546051577</v>
      </c>
      <c r="X1349" s="1">
        <f t="shared" si="207"/>
        <v>14519409.977272723</v>
      </c>
      <c r="Y1349" s="100">
        <f t="shared" si="208"/>
        <v>122795.12727272726</v>
      </c>
      <c r="Z1349" s="100">
        <f t="shared" si="209"/>
        <v>2093835.3299499992</v>
      </c>
      <c r="AA1349" s="100">
        <f>'Innlegging av opplysninger'!$B$4*X1349</f>
        <v>1887523.2970454542</v>
      </c>
      <c r="AB1349" s="1"/>
      <c r="AC1349" s="1">
        <f>'Innlegging av opplysninger'!$B$5*X1349</f>
        <v>1902042.7070227268</v>
      </c>
      <c r="AD1349" s="1">
        <f>'Innlegging av opplysninger'!$B$5*Y1349</f>
        <v>16086.161672727272</v>
      </c>
      <c r="AE1349" s="1">
        <f>'Innlegging av opplysninger'!$B$5*Z1349</f>
        <v>274292.42822344991</v>
      </c>
      <c r="AF1349" s="1">
        <f>'Innlegging av opplysninger'!$B$5*AA1349</f>
        <v>247265.55191295451</v>
      </c>
      <c r="AG1349" s="1"/>
      <c r="AH1349" s="1">
        <f>'Innlegging av opplysninger'!$C$11*SUM(X1349:AG1349)</f>
        <v>800403.5220541649</v>
      </c>
      <c r="AI1349" s="1">
        <f>'Innlegging av opplysninger'!$C$13*(((X1349+Z1349+AC1349+AE1349)*Data!M1349)+(Z1349+AE1349)*(1-Data!M1349)*1.8/12+Y1349+AD1349+AA1349+AB1349+AF1349+AG1349)</f>
        <v>138339.32580945033</v>
      </c>
      <c r="AJ1349" s="1">
        <f>'Innlegging av opplysninger'!$C$13*((X1349+Z1349+AC1349+AE1349)*(1-Data!M1349)-(Z1349+AE1349)*(1-Data!M1349)*1.8/12)</f>
        <v>956949.70436993323</v>
      </c>
      <c r="AK1349" s="83">
        <f t="shared" si="204"/>
        <v>5820000</v>
      </c>
      <c r="AL1349" s="83">
        <f t="shared" si="205"/>
        <v>1112000</v>
      </c>
      <c r="AM1349" s="83">
        <f t="shared" si="206"/>
        <v>6853000</v>
      </c>
    </row>
    <row r="1350" spans="1:39">
      <c r="A1350" t="str">
        <f t="shared" ref="A1350:A1413" si="210">CONCATENATE(B1350,D1350)</f>
        <v>3452Administrasjon</v>
      </c>
      <c r="B1350" s="6" t="str">
        <f>Data!A1350</f>
        <v>3452</v>
      </c>
      <c r="C1350" s="7" t="str">
        <f>Data!B1350</f>
        <v>Vestre Slidre kommune</v>
      </c>
      <c r="D1350" s="7" t="str">
        <f>Data!C1350</f>
        <v>Administrasjon</v>
      </c>
      <c r="E1350" s="1">
        <f>Data!D1350</f>
        <v>23.902300000000004</v>
      </c>
      <c r="F1350" s="1">
        <f>Data!E1350+Data!F1350</f>
        <v>49207.351814121081</v>
      </c>
      <c r="G1350" s="1">
        <f>Data!G1350</f>
        <v>0</v>
      </c>
      <c r="H1350" s="1">
        <f t="shared" ref="H1350:H1413" si="211">F1350*(11-1/11)*E1350</f>
        <v>12830933.29381818</v>
      </c>
      <c r="I1350" s="1">
        <f t="shared" ref="I1350:I1413" si="212">G1350*(11-1/11)*E1350</f>
        <v>0</v>
      </c>
      <c r="J1350" s="1">
        <f t="shared" ref="J1350:J1413" si="213">(H1350+I1350)*0.12</f>
        <v>1539711.9952581816</v>
      </c>
      <c r="K1350" s="1">
        <f>'Innlegging av opplysninger'!$B$4*H1350</f>
        <v>1668021.3281963633</v>
      </c>
      <c r="L1350" s="1"/>
      <c r="M1350" s="1">
        <f>'Innlegging av opplysninger'!$B$5*H1350</f>
        <v>1680852.2614901816</v>
      </c>
      <c r="N1350" s="1">
        <f>'Innlegging av opplysninger'!$B$5*I1350</f>
        <v>0</v>
      </c>
      <c r="O1350" s="1">
        <f>'Innlegging av opplysninger'!$B$5*J1350</f>
        <v>201702.27137882181</v>
      </c>
      <c r="P1350" s="1">
        <f>'Innlegging av opplysninger'!$B$5*K1350</f>
        <v>218510.79399372361</v>
      </c>
      <c r="Q1350" s="1"/>
      <c r="R1350" s="1">
        <f>'Innlegging av opplysninger'!$C$11*SUM(H1350:Q1350)</f>
        <v>689309.81387714727</v>
      </c>
      <c r="S1350" s="1">
        <f>'Innlegging av opplysninger'!$C$13*(((H1350+J1350+M1350+O1350)*Data!H1350)+(J1350+O1350)*(1-Data!H1350)*1.8/12+I1350+N1350+K1350+L1350+P1350+Q1350)</f>
        <v>191625.55682117314</v>
      </c>
      <c r="T1350" s="1">
        <f>'Innlegging av opplysninger'!$C$13*((H1350+J1350+M1350+O1350)*(1-Data!H1350)-(J1350+O1350)*(1-Data!H1350)*1.8/12)</f>
        <v>751640.50427387038</v>
      </c>
      <c r="U1350" s="1">
        <f>Data!I1350</f>
        <v>3.5</v>
      </c>
      <c r="V1350" s="1">
        <f>Data!J1350+Data!K1350</f>
        <v>49439.880952380947</v>
      </c>
      <c r="W1350" s="1">
        <f>Data!L1350</f>
        <v>0</v>
      </c>
      <c r="X1350" s="1">
        <f t="shared" si="207"/>
        <v>1887704.5454545449</v>
      </c>
      <c r="Y1350" s="100">
        <f t="shared" si="208"/>
        <v>0</v>
      </c>
      <c r="Z1350" s="100">
        <f t="shared" si="209"/>
        <v>269941.74999999988</v>
      </c>
      <c r="AA1350" s="100">
        <f>'Innlegging av opplysninger'!$B$4*X1350</f>
        <v>245401.59090909085</v>
      </c>
      <c r="AB1350" s="1"/>
      <c r="AC1350" s="1">
        <f>'Innlegging av opplysninger'!$B$5*X1350</f>
        <v>247289.29545454541</v>
      </c>
      <c r="AD1350" s="1">
        <f>'Innlegging av opplysninger'!$B$5*Y1350</f>
        <v>0</v>
      </c>
      <c r="AE1350" s="1">
        <f>'Innlegging av opplysninger'!$B$5*Z1350</f>
        <v>35362.369249999989</v>
      </c>
      <c r="AF1350" s="1">
        <f>'Innlegging av opplysninger'!$B$5*AA1350</f>
        <v>32147.608409090903</v>
      </c>
      <c r="AG1350" s="1"/>
      <c r="AH1350" s="1">
        <f>'Innlegging av opplysninger'!$C$11*SUM(X1350:AG1350)</f>
        <v>103278.19206013634</v>
      </c>
      <c r="AI1350" s="1">
        <f>'Innlegging av opplysninger'!$C$13*(((X1350+Z1350+AC1350+AE1350)*Data!M1350)+(Z1350+AE1350)*(1-Data!M1350)*1.8/12+Y1350+AD1350+AA1350+AB1350+AF1350+AG1350)</f>
        <v>18081.45334306527</v>
      </c>
      <c r="AJ1350" s="1">
        <f>'Innlegging av opplysninger'!$C$13*((X1350+Z1350+AC1350+AE1350)*(1-Data!M1350)-(Z1350+AE1350)*(1-Data!M1350)*1.8/12)</f>
        <v>123246.59894975288</v>
      </c>
      <c r="AK1350" s="83">
        <f t="shared" ref="AK1350:AK1413" si="214">ROUND(AH1350+R1350,-3)</f>
        <v>793000</v>
      </c>
      <c r="AL1350" s="83">
        <f t="shared" ref="AL1350:AL1413" si="215">ROUND(AI1350+S1350,-3)</f>
        <v>210000</v>
      </c>
      <c r="AM1350" s="83">
        <f t="shared" ref="AM1350:AM1413" si="216">ROUND(AJ1350+T1350,-3)</f>
        <v>875000</v>
      </c>
    </row>
    <row r="1351" spans="1:39">
      <c r="A1351" t="str">
        <f t="shared" si="210"/>
        <v>3452Undervisning</v>
      </c>
      <c r="B1351" s="6" t="str">
        <f>Data!A1351</f>
        <v>3452</v>
      </c>
      <c r="C1351" s="7" t="str">
        <f>Data!B1351</f>
        <v>Vestre Slidre kommune</v>
      </c>
      <c r="D1351" s="7" t="str">
        <f>Data!C1351</f>
        <v>Undervisning</v>
      </c>
      <c r="E1351" s="1">
        <f>Data!D1351</f>
        <v>43.85629999999999</v>
      </c>
      <c r="F1351" s="1">
        <f>Data!E1351+Data!F1351</f>
        <v>49029.81114229883</v>
      </c>
      <c r="G1351" s="1">
        <f>Data!G1351</f>
        <v>0</v>
      </c>
      <c r="H1351" s="1">
        <f t="shared" si="211"/>
        <v>23457448.43345454</v>
      </c>
      <c r="I1351" s="1">
        <f t="shared" si="212"/>
        <v>0</v>
      </c>
      <c r="J1351" s="1">
        <f t="shared" si="213"/>
        <v>2814893.8120145448</v>
      </c>
      <c r="K1351" s="1">
        <f>'Innlegging av opplysninger'!$B$4*H1351</f>
        <v>3049468.2963490901</v>
      </c>
      <c r="L1351" s="1"/>
      <c r="M1351" s="1">
        <f>'Innlegging av opplysninger'!$B$5*H1351</f>
        <v>3072925.7447825447</v>
      </c>
      <c r="N1351" s="1">
        <f>'Innlegging av opplysninger'!$B$5*I1351</f>
        <v>0</v>
      </c>
      <c r="O1351" s="1">
        <f>'Innlegging av opplysninger'!$B$5*J1351</f>
        <v>368751.08937390539</v>
      </c>
      <c r="P1351" s="1">
        <f>'Innlegging av opplysninger'!$B$5*K1351</f>
        <v>399480.34682173084</v>
      </c>
      <c r="Q1351" s="1"/>
      <c r="R1351" s="1">
        <f>'Innlegging av opplysninger'!$C$11*SUM(H1351:Q1351)</f>
        <v>1260192.7734662613</v>
      </c>
      <c r="S1351" s="1">
        <f>'Innlegging av opplysninger'!$C$13*(((H1351+J1351+M1351+O1351)*Data!H1351)+(J1351+O1351)*(1-Data!H1351)*1.8/12+I1351+N1351+K1351+L1351+P1351+Q1351)</f>
        <v>213225.17394931987</v>
      </c>
      <c r="T1351" s="1">
        <f>'Innlegging av opplysninger'!$C$13*((H1351+J1351+M1351+O1351)*(1-Data!H1351)-(J1351+O1351)*(1-Data!H1351)*1.8/12)</f>
        <v>1511249.1476360904</v>
      </c>
      <c r="U1351" s="1">
        <f>Data!I1351</f>
        <v>4.9347000000000003</v>
      </c>
      <c r="V1351" s="1">
        <f>Data!J1351+Data!K1351</f>
        <v>50952.404063739094</v>
      </c>
      <c r="W1351" s="1">
        <f>Data!L1351</f>
        <v>0</v>
      </c>
      <c r="X1351" s="1">
        <f t="shared" ref="X1351:X1414" si="217">V1351*(11-1/11)*U1351</f>
        <v>2742925.3999999994</v>
      </c>
      <c r="Y1351" s="100">
        <f t="shared" ref="Y1351:Y1414" si="218">W1351*(11-1/11)*U1351</f>
        <v>0</v>
      </c>
      <c r="Z1351" s="100">
        <f t="shared" ref="Z1351:Z1414" si="219">(X1351+Y1351)*0.143</f>
        <v>392238.33219999989</v>
      </c>
      <c r="AA1351" s="100">
        <f>'Innlegging av opplysninger'!$B$4*X1351</f>
        <v>356580.30199999997</v>
      </c>
      <c r="AB1351" s="1"/>
      <c r="AC1351" s="1">
        <f>'Innlegging av opplysninger'!$B$5*X1351</f>
        <v>359323.22739999992</v>
      </c>
      <c r="AD1351" s="1">
        <f>'Innlegging av opplysninger'!$B$5*Y1351</f>
        <v>0</v>
      </c>
      <c r="AE1351" s="1">
        <f>'Innlegging av opplysninger'!$B$5*Z1351</f>
        <v>51383.221518199985</v>
      </c>
      <c r="AF1351" s="1">
        <f>'Innlegging av opplysninger'!$B$5*AA1351</f>
        <v>46712.019561999994</v>
      </c>
      <c r="AG1351" s="1"/>
      <c r="AH1351" s="1">
        <f>'Innlegging av opplysninger'!$C$11*SUM(X1351:AG1351)</f>
        <v>150068.17510184756</v>
      </c>
      <c r="AI1351" s="1">
        <f>'Innlegging av opplysninger'!$C$13*(((X1351+Z1351+AC1351+AE1351)*Data!M1351)+(Z1351+AE1351)*(1-Data!M1351)*1.8/12+Y1351+AD1351+AA1351+AB1351+AF1351+AG1351)</f>
        <v>24431.448840225956</v>
      </c>
      <c r="AJ1351" s="1">
        <f>'Innlegging av opplysninger'!$C$13*((X1351+Z1351+AC1351+AE1351)*(1-Data!M1351)-(Z1351+AE1351)*(1-Data!M1351)*1.8/12)</f>
        <v>180925.00129914438</v>
      </c>
      <c r="AK1351" s="83">
        <f t="shared" si="214"/>
        <v>1410000</v>
      </c>
      <c r="AL1351" s="83">
        <f t="shared" si="215"/>
        <v>238000</v>
      </c>
      <c r="AM1351" s="83">
        <f t="shared" si="216"/>
        <v>1692000</v>
      </c>
    </row>
    <row r="1352" spans="1:39">
      <c r="A1352" t="str">
        <f t="shared" si="210"/>
        <v>3452Barnehager</v>
      </c>
      <c r="B1352" s="6" t="str">
        <f>Data!A1352</f>
        <v>3452</v>
      </c>
      <c r="C1352" s="7" t="str">
        <f>Data!B1352</f>
        <v>Vestre Slidre kommune</v>
      </c>
      <c r="D1352" s="7" t="str">
        <f>Data!C1352</f>
        <v>Barnehager</v>
      </c>
      <c r="E1352" s="1">
        <f>Data!D1352</f>
        <v>22.946900000000003</v>
      </c>
      <c r="F1352" s="1">
        <f>Data!E1352+Data!F1352</f>
        <v>41062.215411813064</v>
      </c>
      <c r="G1352" s="1">
        <f>Data!G1352</f>
        <v>0</v>
      </c>
      <c r="H1352" s="1">
        <f t="shared" si="211"/>
        <v>10279096.918181818</v>
      </c>
      <c r="I1352" s="1">
        <f t="shared" si="212"/>
        <v>0</v>
      </c>
      <c r="J1352" s="1">
        <f t="shared" si="213"/>
        <v>1233491.630181818</v>
      </c>
      <c r="K1352" s="1">
        <f>'Innlegging av opplysninger'!$B$4*H1352</f>
        <v>1336282.5993636365</v>
      </c>
      <c r="L1352" s="1"/>
      <c r="M1352" s="1">
        <f>'Innlegging av opplysninger'!$B$5*H1352</f>
        <v>1346561.6962818182</v>
      </c>
      <c r="N1352" s="1">
        <f>'Innlegging av opplysninger'!$B$5*I1352</f>
        <v>0</v>
      </c>
      <c r="O1352" s="1">
        <f>'Innlegging av opplysninger'!$B$5*J1352</f>
        <v>161587.40355381818</v>
      </c>
      <c r="P1352" s="1">
        <f>'Innlegging av opplysninger'!$B$5*K1352</f>
        <v>175053.02051663637</v>
      </c>
      <c r="Q1352" s="1"/>
      <c r="R1352" s="1">
        <f>'Innlegging av opplysninger'!$C$11*SUM(H1352:Q1352)</f>
        <v>552218.7841870226</v>
      </c>
      <c r="S1352" s="1">
        <f>'Innlegging av opplysninger'!$C$13*(((H1352+J1352+M1352+O1352)*Data!H1352)+(J1352+O1352)*(1-Data!H1352)*1.8/12+I1352+N1352+K1352+L1352+P1352+Q1352)</f>
        <v>89471.068696912145</v>
      </c>
      <c r="T1352" s="1">
        <f>'Innlegging av opplysninger'!$C$13*((H1352+J1352+M1352+O1352)*(1-Data!H1352)-(J1352+O1352)*(1-Data!H1352)*1.8/12)</f>
        <v>666196.74124322413</v>
      </c>
      <c r="U1352" s="1">
        <f>Data!I1352</f>
        <v>2.1385000000000001</v>
      </c>
      <c r="V1352" s="1">
        <f>Data!J1352+Data!K1352</f>
        <v>47207.891045125085</v>
      </c>
      <c r="W1352" s="1">
        <f>Data!L1352</f>
        <v>0</v>
      </c>
      <c r="X1352" s="1">
        <f t="shared" si="217"/>
        <v>1101317.1818181816</v>
      </c>
      <c r="Y1352" s="100">
        <f t="shared" si="218"/>
        <v>0</v>
      </c>
      <c r="Z1352" s="100">
        <f t="shared" si="219"/>
        <v>157488.35699999996</v>
      </c>
      <c r="AA1352" s="100">
        <f>'Innlegging av opplysninger'!$B$4*X1352</f>
        <v>143171.23363636361</v>
      </c>
      <c r="AB1352" s="1"/>
      <c r="AC1352" s="1">
        <f>'Innlegging av opplysninger'!$B$5*X1352</f>
        <v>144272.5508181818</v>
      </c>
      <c r="AD1352" s="1">
        <f>'Innlegging av opplysninger'!$B$5*Y1352</f>
        <v>0</v>
      </c>
      <c r="AE1352" s="1">
        <f>'Innlegging av opplysninger'!$B$5*Z1352</f>
        <v>20630.974766999996</v>
      </c>
      <c r="AF1352" s="1">
        <f>'Innlegging av opplysninger'!$B$5*AA1352</f>
        <v>18755.431606363632</v>
      </c>
      <c r="AG1352" s="1"/>
      <c r="AH1352" s="1">
        <f>'Innlegging av opplysninger'!$C$11*SUM(X1352:AG1352)</f>
        <v>60254.157726551442</v>
      </c>
      <c r="AI1352" s="1">
        <f>'Innlegging av opplysninger'!$C$13*(((X1352+Z1352+AC1352+AE1352)*Data!M1352)+(Z1352+AE1352)*(1-Data!M1352)*1.8/12+Y1352+AD1352+AA1352+AB1352+AF1352+AG1352)</f>
        <v>9809.5173804044171</v>
      </c>
      <c r="AJ1352" s="1">
        <f>'Innlegging av opplysninger'!$C$13*((X1352+Z1352+AC1352+AE1352)*(1-Data!M1352)-(Z1352+AE1352)*(1-Data!M1352)*1.8/12)</f>
        <v>72643.540561192291</v>
      </c>
      <c r="AK1352" s="83">
        <f t="shared" si="214"/>
        <v>612000</v>
      </c>
      <c r="AL1352" s="83">
        <f t="shared" si="215"/>
        <v>99000</v>
      </c>
      <c r="AM1352" s="83">
        <f t="shared" si="216"/>
        <v>739000</v>
      </c>
    </row>
    <row r="1353" spans="1:39">
      <c r="A1353" t="str">
        <f t="shared" si="210"/>
        <v>3452Helse/pleie/omsorg</v>
      </c>
      <c r="B1353" s="6" t="str">
        <f>Data!A1353</f>
        <v>3452</v>
      </c>
      <c r="C1353" s="7" t="str">
        <f>Data!B1353</f>
        <v>Vestre Slidre kommune</v>
      </c>
      <c r="D1353" s="7" t="str">
        <f>Data!C1353</f>
        <v>Helse/pleie/omsorg</v>
      </c>
      <c r="E1353" s="1">
        <f>Data!D1353</f>
        <v>78.830500000000015</v>
      </c>
      <c r="F1353" s="1">
        <f>Data!E1353+Data!F1353</f>
        <v>46959.402034005427</v>
      </c>
      <c r="G1353" s="1">
        <f>Data!G1353</f>
        <v>1136.4844825289704</v>
      </c>
      <c r="H1353" s="1">
        <f t="shared" si="211"/>
        <v>40383634.276818164</v>
      </c>
      <c r="I1353" s="1">
        <f t="shared" si="212"/>
        <v>977341.52727272746</v>
      </c>
      <c r="J1353" s="1">
        <f t="shared" si="213"/>
        <v>4963317.0964909075</v>
      </c>
      <c r="K1353" s="1">
        <f>'Innlegging av opplysninger'!$B$4*H1353</f>
        <v>5249872.455986361</v>
      </c>
      <c r="L1353" s="1"/>
      <c r="M1353" s="1">
        <f>'Innlegging av opplysninger'!$B$5*H1353</f>
        <v>5290256.0902631795</v>
      </c>
      <c r="N1353" s="1">
        <f>'Innlegging av opplysninger'!$B$5*I1353</f>
        <v>128031.74007272731</v>
      </c>
      <c r="O1353" s="1">
        <f>'Innlegging av opplysninger'!$B$5*J1353</f>
        <v>650194.53964030894</v>
      </c>
      <c r="P1353" s="1">
        <f>'Innlegging av opplysninger'!$B$5*K1353</f>
        <v>687733.29173421336</v>
      </c>
      <c r="Q1353" s="1"/>
      <c r="R1353" s="1">
        <f>'Innlegging av opplysninger'!$C$11*SUM(H1353:Q1353)</f>
        <v>2216554.4786945861</v>
      </c>
      <c r="S1353" s="1">
        <f>'Innlegging av opplysninger'!$C$13*(((H1353+J1353+M1353+O1353)*Data!H1353)+(J1353+O1353)*(1-Data!H1353)*1.8/12+I1353+N1353+K1353+L1353+P1353+Q1353)</f>
        <v>417863.82679696393</v>
      </c>
      <c r="T1353" s="1">
        <f>'Innlegging av opplysninger'!$C$13*((H1353+J1353+M1353+O1353)*(1-Data!H1353)-(J1353+O1353)*(1-Data!H1353)*1.8/12)</f>
        <v>2615315.9861535225</v>
      </c>
      <c r="U1353" s="1">
        <f>Data!I1353</f>
        <v>12.3352</v>
      </c>
      <c r="V1353" s="1">
        <f>Data!J1353+Data!K1353</f>
        <v>46640.063226917009</v>
      </c>
      <c r="W1353" s="1">
        <f>Data!L1353</f>
        <v>872.20799014203249</v>
      </c>
      <c r="X1353" s="1">
        <f t="shared" si="217"/>
        <v>6276158.2681818185</v>
      </c>
      <c r="Y1353" s="100">
        <f t="shared" si="218"/>
        <v>117369.38181818181</v>
      </c>
      <c r="Z1353" s="100">
        <f t="shared" si="219"/>
        <v>914274.45395</v>
      </c>
      <c r="AA1353" s="100">
        <f>'Innlegging av opplysninger'!$B$4*X1353</f>
        <v>815900.5748636364</v>
      </c>
      <c r="AB1353" s="1"/>
      <c r="AC1353" s="1">
        <f>'Innlegging av opplysninger'!$B$5*X1353</f>
        <v>822176.73313181824</v>
      </c>
      <c r="AD1353" s="1">
        <f>'Innlegging av opplysninger'!$B$5*Y1353</f>
        <v>15375.389018181817</v>
      </c>
      <c r="AE1353" s="1">
        <f>'Innlegging av opplysninger'!$B$5*Z1353</f>
        <v>119769.95346745</v>
      </c>
      <c r="AF1353" s="1">
        <f>'Innlegging av opplysninger'!$B$5*AA1353</f>
        <v>106882.97530713637</v>
      </c>
      <c r="AG1353" s="1"/>
      <c r="AH1353" s="1">
        <f>'Innlegging av opplysninger'!$C$11*SUM(X1353:AG1353)</f>
        <v>349140.49373005243</v>
      </c>
      <c r="AI1353" s="1">
        <f>'Innlegging av opplysninger'!$C$13*(((X1353+Z1353+AC1353+AE1353)*Data!M1353)+(Z1353+AE1353)*(1-Data!M1353)*1.8/12+Y1353+AD1353+AA1353+AB1353+AF1353+AG1353)</f>
        <v>62953.019070227201</v>
      </c>
      <c r="AJ1353" s="1">
        <f>'Innlegging av opplysninger'!$C$13*((X1353+Z1353+AC1353+AE1353)*(1-Data!M1353)-(Z1353+AE1353)*(1-Data!M1353)*1.8/12)</f>
        <v>414818.18287616037</v>
      </c>
      <c r="AK1353" s="83">
        <f t="shared" si="214"/>
        <v>2566000</v>
      </c>
      <c r="AL1353" s="83">
        <f t="shared" si="215"/>
        <v>481000</v>
      </c>
      <c r="AM1353" s="83">
        <f t="shared" si="216"/>
        <v>3030000</v>
      </c>
    </row>
    <row r="1354" spans="1:39">
      <c r="A1354" t="str">
        <f t="shared" si="210"/>
        <v>3452Samferdsel og teknikk</v>
      </c>
      <c r="B1354" s="6" t="str">
        <f>Data!A1354</f>
        <v>3452</v>
      </c>
      <c r="C1354" s="7" t="str">
        <f>Data!B1354</f>
        <v>Vestre Slidre kommune</v>
      </c>
      <c r="D1354" s="7" t="str">
        <f>Data!C1354</f>
        <v>Samferdsel og teknikk</v>
      </c>
      <c r="E1354" s="1">
        <f>Data!D1354</f>
        <v>5.2533000000000003</v>
      </c>
      <c r="F1354" s="1">
        <f>Data!E1354+Data!F1354</f>
        <v>0</v>
      </c>
      <c r="G1354" s="1">
        <f>Data!G1354</f>
        <v>0</v>
      </c>
      <c r="H1354" s="1">
        <f t="shared" si="211"/>
        <v>0</v>
      </c>
      <c r="I1354" s="1">
        <f t="shared" si="212"/>
        <v>0</v>
      </c>
      <c r="J1354" s="1">
        <f t="shared" si="213"/>
        <v>0</v>
      </c>
      <c r="K1354" s="1">
        <f>'Innlegging av opplysninger'!$B$4*H1354</f>
        <v>0</v>
      </c>
      <c r="L1354" s="1"/>
      <c r="M1354" s="1">
        <f>'Innlegging av opplysninger'!$B$5*H1354</f>
        <v>0</v>
      </c>
      <c r="N1354" s="1">
        <f>'Innlegging av opplysninger'!$B$5*I1354</f>
        <v>0</v>
      </c>
      <c r="O1354" s="1">
        <f>'Innlegging av opplysninger'!$B$5*J1354</f>
        <v>0</v>
      </c>
      <c r="P1354" s="1">
        <f>'Innlegging av opplysninger'!$B$5*K1354</f>
        <v>0</v>
      </c>
      <c r="Q1354" s="1"/>
      <c r="R1354" s="1">
        <f>'Innlegging av opplysninger'!$C$11*SUM(H1354:Q1354)</f>
        <v>0</v>
      </c>
      <c r="S1354" s="1">
        <f>'Innlegging av opplysninger'!$C$13*(((H1354+J1354+M1354+O1354)*Data!H1354)+(J1354+O1354)*(1-Data!H1354)*1.8/12+I1354+N1354+K1354+L1354+P1354+Q1354)</f>
        <v>0</v>
      </c>
      <c r="T1354" s="1">
        <f>'Innlegging av opplysninger'!$C$13*((H1354+J1354+M1354+O1354)*(1-Data!H1354)-(J1354+O1354)*(1-Data!H1354)*1.8/12)</f>
        <v>0</v>
      </c>
      <c r="U1354" s="1">
        <f>Data!I1354</f>
        <v>0</v>
      </c>
      <c r="V1354" s="1">
        <f>Data!J1354+Data!K1354</f>
        <v>0</v>
      </c>
      <c r="W1354" s="1">
        <f>Data!L1354</f>
        <v>0</v>
      </c>
      <c r="X1354" s="1">
        <f t="shared" si="217"/>
        <v>0</v>
      </c>
      <c r="Y1354" s="100">
        <f t="shared" si="218"/>
        <v>0</v>
      </c>
      <c r="Z1354" s="100">
        <f t="shared" si="219"/>
        <v>0</v>
      </c>
      <c r="AA1354" s="100">
        <f>'Innlegging av opplysninger'!$B$4*X1354</f>
        <v>0</v>
      </c>
      <c r="AB1354" s="1"/>
      <c r="AC1354" s="1">
        <f>'Innlegging av opplysninger'!$B$5*X1354</f>
        <v>0</v>
      </c>
      <c r="AD1354" s="1">
        <f>'Innlegging av opplysninger'!$B$5*Y1354</f>
        <v>0</v>
      </c>
      <c r="AE1354" s="1">
        <f>'Innlegging av opplysninger'!$B$5*Z1354</f>
        <v>0</v>
      </c>
      <c r="AF1354" s="1">
        <f>'Innlegging av opplysninger'!$B$5*AA1354</f>
        <v>0</v>
      </c>
      <c r="AG1354" s="1"/>
      <c r="AH1354" s="1">
        <f>'Innlegging av opplysninger'!$C$11*SUM(X1354:AG1354)</f>
        <v>0</v>
      </c>
      <c r="AI1354" s="1">
        <f>'Innlegging av opplysninger'!$C$13*(((X1354+Z1354+AC1354+AE1354)*Data!M1354)+(Z1354+AE1354)*(1-Data!M1354)*1.8/12+Y1354+AD1354+AA1354+AB1354+AF1354+AG1354)</f>
        <v>0</v>
      </c>
      <c r="AJ1354" s="1">
        <f>'Innlegging av opplysninger'!$C$13*((X1354+Z1354+AC1354+AE1354)*(1-Data!M1354)-(Z1354+AE1354)*(1-Data!M1354)*1.8/12)</f>
        <v>0</v>
      </c>
      <c r="AK1354" s="83">
        <f t="shared" si="214"/>
        <v>0</v>
      </c>
      <c r="AL1354" s="83">
        <f t="shared" si="215"/>
        <v>0</v>
      </c>
      <c r="AM1354" s="83">
        <f t="shared" si="216"/>
        <v>0</v>
      </c>
    </row>
    <row r="1355" spans="1:39">
      <c r="A1355" t="str">
        <f t="shared" si="210"/>
        <v>3452Annet</v>
      </c>
      <c r="B1355" s="6" t="str">
        <f>Data!A1355</f>
        <v>3452</v>
      </c>
      <c r="C1355" s="7" t="str">
        <f>Data!B1355</f>
        <v>Vestre Slidre kommune</v>
      </c>
      <c r="D1355" s="7" t="str">
        <f>Data!C1355</f>
        <v>Annet</v>
      </c>
      <c r="E1355" s="1">
        <f>Data!D1355</f>
        <v>5.8000000000000007</v>
      </c>
      <c r="F1355" s="1">
        <f>Data!E1355+Data!F1355</f>
        <v>0</v>
      </c>
      <c r="G1355" s="1">
        <f>Data!G1355</f>
        <v>0</v>
      </c>
      <c r="H1355" s="1">
        <f t="shared" si="211"/>
        <v>0</v>
      </c>
      <c r="I1355" s="1">
        <f t="shared" si="212"/>
        <v>0</v>
      </c>
      <c r="J1355" s="1">
        <f t="shared" si="213"/>
        <v>0</v>
      </c>
      <c r="K1355" s="1">
        <f>'Innlegging av opplysninger'!$B$4*H1355</f>
        <v>0</v>
      </c>
      <c r="L1355" s="1"/>
      <c r="M1355" s="1">
        <f>'Innlegging av opplysninger'!$B$5*H1355</f>
        <v>0</v>
      </c>
      <c r="N1355" s="1">
        <f>'Innlegging av opplysninger'!$B$5*I1355</f>
        <v>0</v>
      </c>
      <c r="O1355" s="1">
        <f>'Innlegging av opplysninger'!$B$5*J1355</f>
        <v>0</v>
      </c>
      <c r="P1355" s="1">
        <f>'Innlegging av opplysninger'!$B$5*K1355</f>
        <v>0</v>
      </c>
      <c r="Q1355" s="1"/>
      <c r="R1355" s="1">
        <f>'Innlegging av opplysninger'!$C$11*SUM(H1355:Q1355)</f>
        <v>0</v>
      </c>
      <c r="S1355" s="1">
        <f>'Innlegging av opplysninger'!$C$13*(((H1355+J1355+M1355+O1355)*Data!H1355)+(J1355+O1355)*(1-Data!H1355)*1.8/12+I1355+N1355+K1355+L1355+P1355+Q1355)</f>
        <v>0</v>
      </c>
      <c r="T1355" s="1">
        <f>'Innlegging av opplysninger'!$C$13*((H1355+J1355+M1355+O1355)*(1-Data!H1355)-(J1355+O1355)*(1-Data!H1355)*1.8/12)</f>
        <v>0</v>
      </c>
      <c r="U1355" s="1">
        <f>Data!I1355</f>
        <v>0</v>
      </c>
      <c r="V1355" s="1">
        <f>Data!J1355+Data!K1355</f>
        <v>0</v>
      </c>
      <c r="W1355" s="1">
        <f>Data!L1355</f>
        <v>0</v>
      </c>
      <c r="X1355" s="1">
        <f t="shared" si="217"/>
        <v>0</v>
      </c>
      <c r="Y1355" s="100">
        <f t="shared" si="218"/>
        <v>0</v>
      </c>
      <c r="Z1355" s="100">
        <f t="shared" si="219"/>
        <v>0</v>
      </c>
      <c r="AA1355" s="100">
        <f>'Innlegging av opplysninger'!$B$4*X1355</f>
        <v>0</v>
      </c>
      <c r="AB1355" s="1"/>
      <c r="AC1355" s="1">
        <f>'Innlegging av opplysninger'!$B$5*X1355</f>
        <v>0</v>
      </c>
      <c r="AD1355" s="1">
        <f>'Innlegging av opplysninger'!$B$5*Y1355</f>
        <v>0</v>
      </c>
      <c r="AE1355" s="1">
        <f>'Innlegging av opplysninger'!$B$5*Z1355</f>
        <v>0</v>
      </c>
      <c r="AF1355" s="1">
        <f>'Innlegging av opplysninger'!$B$5*AA1355</f>
        <v>0</v>
      </c>
      <c r="AG1355" s="1"/>
      <c r="AH1355" s="1">
        <f>'Innlegging av opplysninger'!$C$11*SUM(X1355:AG1355)</f>
        <v>0</v>
      </c>
      <c r="AI1355" s="1">
        <f>'Innlegging av opplysninger'!$C$13*(((X1355+Z1355+AC1355+AE1355)*Data!M1355)+(Z1355+AE1355)*(1-Data!M1355)*1.8/12+Y1355+AD1355+AA1355+AB1355+AF1355+AG1355)</f>
        <v>0</v>
      </c>
      <c r="AJ1355" s="1">
        <f>'Innlegging av opplysninger'!$C$13*((X1355+Z1355+AC1355+AE1355)*(1-Data!M1355)-(Z1355+AE1355)*(1-Data!M1355)*1.8/12)</f>
        <v>0</v>
      </c>
      <c r="AK1355" s="83">
        <f t="shared" si="214"/>
        <v>0</v>
      </c>
      <c r="AL1355" s="83">
        <f t="shared" si="215"/>
        <v>0</v>
      </c>
      <c r="AM1355" s="83">
        <f t="shared" si="216"/>
        <v>0</v>
      </c>
    </row>
    <row r="1356" spans="1:39">
      <c r="A1356" t="str">
        <f t="shared" si="210"/>
        <v>3453Alle</v>
      </c>
      <c r="B1356" s="6" t="str">
        <f>Data!A1356</f>
        <v>3453</v>
      </c>
      <c r="C1356" s="7" t="str">
        <f>Data!B1356</f>
        <v>Øystre Slidre kommune</v>
      </c>
      <c r="D1356" s="7" t="str">
        <f>Data!C1356</f>
        <v>Alle</v>
      </c>
      <c r="E1356" s="1">
        <f>Data!D1356</f>
        <v>242.76710000000006</v>
      </c>
      <c r="F1356" s="1">
        <f>Data!E1356+Data!F1356</f>
        <v>44997.642225820586</v>
      </c>
      <c r="G1356" s="1">
        <f>Data!G1356</f>
        <v>428.91738625209086</v>
      </c>
      <c r="H1356" s="1">
        <f t="shared" si="211"/>
        <v>119170332.10909103</v>
      </c>
      <c r="I1356" s="1">
        <f t="shared" si="212"/>
        <v>1135931.2363636361</v>
      </c>
      <c r="J1356" s="1">
        <f t="shared" si="213"/>
        <v>14436751.60145456</v>
      </c>
      <c r="K1356" s="1">
        <f>'Innlegging av opplysninger'!$B$4*H1356</f>
        <v>15492143.174181834</v>
      </c>
      <c r="L1356" s="1"/>
      <c r="M1356" s="1">
        <f>'Innlegging av opplysninger'!$B$5*H1356</f>
        <v>15611313.506290926</v>
      </c>
      <c r="N1356" s="1">
        <f>'Innlegging av opplysninger'!$B$5*I1356</f>
        <v>148806.99196363633</v>
      </c>
      <c r="O1356" s="1">
        <f>'Innlegging av opplysninger'!$B$5*J1356</f>
        <v>1891214.4597905474</v>
      </c>
      <c r="P1356" s="1">
        <f>'Innlegging av opplysninger'!$B$5*K1356</f>
        <v>2029470.7558178203</v>
      </c>
      <c r="Q1356" s="1"/>
      <c r="R1356" s="1">
        <f>'Innlegging av opplysninger'!$C$11*SUM(H1356:Q1356)</f>
        <v>6456806.6257282514</v>
      </c>
      <c r="S1356" s="1">
        <f>'Innlegging av opplysninger'!$C$13*(((H1356+J1356+M1356+O1356)*Data!H1356)+(J1356+O1356)*(1-Data!H1356)*1.8/12+I1356+N1356+K1356+L1356+P1356+Q1356)</f>
        <v>1195193.133852513</v>
      </c>
      <c r="T1356" s="1">
        <f>'Innlegging av opplysninger'!$C$13*((H1356+J1356+M1356+O1356)*(1-Data!H1356)-(J1356+O1356)*(1-Data!H1356)*1.8/12)</f>
        <v>7640436.9855650933</v>
      </c>
      <c r="U1356" s="1">
        <f>Data!I1356</f>
        <v>38.074100000000008</v>
      </c>
      <c r="V1356" s="1">
        <f>Data!J1356+Data!K1356</f>
        <v>48375.648165901061</v>
      </c>
      <c r="W1356" s="1">
        <f>Data!L1356</f>
        <v>543.16031107760898</v>
      </c>
      <c r="X1356" s="1">
        <f t="shared" si="217"/>
        <v>20093010.172727279</v>
      </c>
      <c r="Y1356" s="100">
        <f t="shared" si="218"/>
        <v>225603.70909090902</v>
      </c>
      <c r="Z1356" s="100">
        <f t="shared" si="219"/>
        <v>2905561.7851000009</v>
      </c>
      <c r="AA1356" s="100">
        <f>'Innlegging av opplysninger'!$B$4*X1356</f>
        <v>2612091.3224545466</v>
      </c>
      <c r="AB1356" s="1"/>
      <c r="AC1356" s="1">
        <f>'Innlegging av opplysninger'!$B$5*X1356</f>
        <v>2632184.3326272736</v>
      </c>
      <c r="AD1356" s="1">
        <f>'Innlegging av opplysninger'!$B$5*Y1356</f>
        <v>29554.085890909082</v>
      </c>
      <c r="AE1356" s="1">
        <f>'Innlegging av opplysninger'!$B$5*Z1356</f>
        <v>380628.59384810011</v>
      </c>
      <c r="AF1356" s="1">
        <f>'Innlegging av opplysninger'!$B$5*AA1356</f>
        <v>342183.9632415456</v>
      </c>
      <c r="AG1356" s="1"/>
      <c r="AH1356" s="1">
        <f>'Innlegging av opplysninger'!$C$11*SUM(X1356:AG1356)</f>
        <v>1110391.0826692616</v>
      </c>
      <c r="AI1356" s="1">
        <f>'Innlegging av opplysninger'!$C$13*(((X1356+Z1356+AC1356+AE1356)*Data!M1356)+(Z1356+AE1356)*(1-Data!M1356)*1.8/12+Y1356+AD1356+AA1356+AB1356+AF1356+AG1356)</f>
        <v>225079.50964373883</v>
      </c>
      <c r="AJ1356" s="1">
        <f>'Innlegging av opplysninger'!$C$13*((X1356+Z1356+AC1356+AE1356)*(1-Data!M1356)-(Z1356+AE1356)*(1-Data!M1356)*1.8/12)</f>
        <v>1294403.0245352506</v>
      </c>
      <c r="AK1356" s="83">
        <f t="shared" si="214"/>
        <v>7567000</v>
      </c>
      <c r="AL1356" s="83">
        <f t="shared" si="215"/>
        <v>1420000</v>
      </c>
      <c r="AM1356" s="83">
        <f t="shared" si="216"/>
        <v>8935000</v>
      </c>
    </row>
    <row r="1357" spans="1:39">
      <c r="A1357" t="str">
        <f t="shared" si="210"/>
        <v>3453Administrasjon</v>
      </c>
      <c r="B1357" s="6" t="str">
        <f>Data!A1357</f>
        <v>3453</v>
      </c>
      <c r="C1357" s="7" t="str">
        <f>Data!B1357</f>
        <v>Øystre Slidre kommune</v>
      </c>
      <c r="D1357" s="7" t="str">
        <f>Data!C1357</f>
        <v>Administrasjon</v>
      </c>
      <c r="E1357" s="1">
        <f>Data!D1357</f>
        <v>21.169</v>
      </c>
      <c r="F1357" s="1">
        <f>Data!E1357+Data!F1357</f>
        <v>46397.351630528916</v>
      </c>
      <c r="G1357" s="1">
        <f>Data!G1357</f>
        <v>0</v>
      </c>
      <c r="H1357" s="1">
        <f t="shared" si="211"/>
        <v>10714751.309090909</v>
      </c>
      <c r="I1357" s="1">
        <f t="shared" si="212"/>
        <v>0</v>
      </c>
      <c r="J1357" s="1">
        <f t="shared" si="213"/>
        <v>1285770.1570909091</v>
      </c>
      <c r="K1357" s="1">
        <f>'Innlegging av opplysninger'!$B$4*H1357</f>
        <v>1392917.6701818181</v>
      </c>
      <c r="L1357" s="1"/>
      <c r="M1357" s="1">
        <f>'Innlegging av opplysninger'!$B$5*H1357</f>
        <v>1403632.4214909091</v>
      </c>
      <c r="N1357" s="1">
        <f>'Innlegging av opplysninger'!$B$5*I1357</f>
        <v>0</v>
      </c>
      <c r="O1357" s="1">
        <f>'Innlegging av opplysninger'!$B$5*J1357</f>
        <v>168435.89057890911</v>
      </c>
      <c r="P1357" s="1">
        <f>'Innlegging av opplysninger'!$B$5*K1357</f>
        <v>182472.21479381819</v>
      </c>
      <c r="Q1357" s="1"/>
      <c r="R1357" s="1">
        <f>'Innlegging av opplysninger'!$C$11*SUM(H1357:Q1357)</f>
        <v>575623.22720263642</v>
      </c>
      <c r="S1357" s="1">
        <f>'Innlegging av opplysninger'!$C$13*(((H1357+J1357+M1357+O1357)*Data!H1357)+(J1357+O1357)*(1-Data!H1357)*1.8/12+I1357+N1357+K1357+L1357+P1357+Q1357)</f>
        <v>117982.63649132857</v>
      </c>
      <c r="T1357" s="1">
        <f>'Innlegging av opplysninger'!$C$13*((H1357+J1357+M1357+O1357)*(1-Data!H1357)-(J1357+O1357)*(1-Data!H1357)*1.8/12)</f>
        <v>669712.30599648971</v>
      </c>
      <c r="U1357" s="1">
        <f>Data!I1357</f>
        <v>5.8</v>
      </c>
      <c r="V1357" s="1">
        <f>Data!J1357+Data!K1357</f>
        <v>53415.517241379312</v>
      </c>
      <c r="W1357" s="1">
        <f>Data!L1357</f>
        <v>25.72413793103448</v>
      </c>
      <c r="X1357" s="1">
        <f t="shared" si="217"/>
        <v>3379745.4545454546</v>
      </c>
      <c r="Y1357" s="100">
        <f t="shared" si="218"/>
        <v>1627.6363636363633</v>
      </c>
      <c r="Z1357" s="100">
        <f t="shared" si="219"/>
        <v>483536.35199999996</v>
      </c>
      <c r="AA1357" s="100">
        <f>'Innlegging av opplysninger'!$B$4*X1357</f>
        <v>439366.90909090912</v>
      </c>
      <c r="AB1357" s="1"/>
      <c r="AC1357" s="1">
        <f>'Innlegging av opplysninger'!$B$5*X1357</f>
        <v>442746.65454545454</v>
      </c>
      <c r="AD1357" s="1">
        <f>'Innlegging av opplysninger'!$B$5*Y1357</f>
        <v>213.2203636363636</v>
      </c>
      <c r="AE1357" s="1">
        <f>'Innlegging av opplysninger'!$B$5*Z1357</f>
        <v>63343.262111999997</v>
      </c>
      <c r="AF1357" s="1">
        <f>'Innlegging av opplysninger'!$B$5*AA1357</f>
        <v>57557.065090909098</v>
      </c>
      <c r="AG1357" s="1"/>
      <c r="AH1357" s="1">
        <f>'Innlegging av opplysninger'!$C$11*SUM(X1357:AG1357)</f>
        <v>184989.18905625597</v>
      </c>
      <c r="AI1357" s="1">
        <f>'Innlegging av opplysninger'!$C$13*(((X1357+Z1357+AC1357+AE1357)*Data!M1357)+(Z1357+AE1357)*(1-Data!M1357)*1.8/12+Y1357+AD1357+AA1357+AB1357+AF1357+AG1357)</f>
        <v>61392.709009703758</v>
      </c>
      <c r="AJ1357" s="1">
        <f>'Innlegging av opplysninger'!$C$13*((X1357+Z1357+AC1357+AE1357)*(1-Data!M1357)-(Z1357+AE1357)*(1-Data!M1357)*1.8/12)</f>
        <v>191750.39180412024</v>
      </c>
      <c r="AK1357" s="83">
        <f t="shared" si="214"/>
        <v>761000</v>
      </c>
      <c r="AL1357" s="83">
        <f t="shared" si="215"/>
        <v>179000</v>
      </c>
      <c r="AM1357" s="83">
        <f t="shared" si="216"/>
        <v>861000</v>
      </c>
    </row>
    <row r="1358" spans="1:39">
      <c r="A1358" t="str">
        <f t="shared" si="210"/>
        <v>3453Undervisning</v>
      </c>
      <c r="B1358" s="6" t="str">
        <f>Data!A1358</f>
        <v>3453</v>
      </c>
      <c r="C1358" s="7" t="str">
        <f>Data!B1358</f>
        <v>Øystre Slidre kommune</v>
      </c>
      <c r="D1358" s="7" t="str">
        <f>Data!C1358</f>
        <v>Undervisning</v>
      </c>
      <c r="E1358" s="1">
        <f>Data!D1358</f>
        <v>70.513700000000028</v>
      </c>
      <c r="F1358" s="1">
        <f>Data!E1358+Data!F1358</f>
        <v>46041.170510127806</v>
      </c>
      <c r="G1358" s="1">
        <f>Data!G1358</f>
        <v>4.4935948617077228</v>
      </c>
      <c r="H1358" s="1">
        <f t="shared" si="211"/>
        <v>35416726.745454542</v>
      </c>
      <c r="I1358" s="1">
        <f t="shared" si="212"/>
        <v>3456.6545454545453</v>
      </c>
      <c r="J1358" s="1">
        <f t="shared" si="213"/>
        <v>4250422.0079999994</v>
      </c>
      <c r="K1358" s="1">
        <f>'Innlegging av opplysninger'!$B$4*H1358</f>
        <v>4604174.4769090908</v>
      </c>
      <c r="L1358" s="1"/>
      <c r="M1358" s="1">
        <f>'Innlegging av opplysninger'!$B$5*H1358</f>
        <v>4639591.2036545454</v>
      </c>
      <c r="N1358" s="1">
        <f>'Innlegging av opplysninger'!$B$5*I1358</f>
        <v>452.82174545454546</v>
      </c>
      <c r="O1358" s="1">
        <f>'Innlegging av opplysninger'!$B$5*J1358</f>
        <v>556805.28304799995</v>
      </c>
      <c r="P1358" s="1">
        <f>'Innlegging av opplysninger'!$B$5*K1358</f>
        <v>603146.85647509096</v>
      </c>
      <c r="Q1358" s="1"/>
      <c r="R1358" s="1">
        <f>'Innlegging av opplysninger'!$C$11*SUM(H1358:Q1358)</f>
        <v>1902841.4898936227</v>
      </c>
      <c r="S1358" s="1">
        <f>'Innlegging av opplysninger'!$C$13*(((H1358+J1358+M1358+O1358)*Data!H1358)+(J1358+O1358)*(1-Data!H1358)*1.8/12+I1358+N1358+K1358+L1358+P1358+Q1358)</f>
        <v>326031.89385568409</v>
      </c>
      <c r="T1358" s="1">
        <f>'Innlegging av opplysninger'!$C$13*((H1358+J1358+M1358+O1358)*(1-Data!H1358)-(J1358+O1358)*(1-Data!H1358)*1.8/12)</f>
        <v>2277856.4607355888</v>
      </c>
      <c r="U1358" s="1">
        <f>Data!I1358</f>
        <v>8.6446000000000005</v>
      </c>
      <c r="V1358" s="1">
        <f>Data!J1358+Data!K1358</f>
        <v>49858.198181523723</v>
      </c>
      <c r="W1358" s="1">
        <f>Data!L1358</f>
        <v>0</v>
      </c>
      <c r="X1358" s="1">
        <f t="shared" si="217"/>
        <v>4701863.7818181822</v>
      </c>
      <c r="Y1358" s="100">
        <f t="shared" si="218"/>
        <v>0</v>
      </c>
      <c r="Z1358" s="100">
        <f t="shared" si="219"/>
        <v>672366.52080000006</v>
      </c>
      <c r="AA1358" s="100">
        <f>'Innlegging av opplysninger'!$B$4*X1358</f>
        <v>611242.29163636372</v>
      </c>
      <c r="AB1358" s="1"/>
      <c r="AC1358" s="1">
        <f>'Innlegging av opplysninger'!$B$5*X1358</f>
        <v>615944.15541818191</v>
      </c>
      <c r="AD1358" s="1">
        <f>'Innlegging av opplysninger'!$B$5*Y1358</f>
        <v>0</v>
      </c>
      <c r="AE1358" s="1">
        <f>'Innlegging av opplysninger'!$B$5*Z1358</f>
        <v>88080.014224800005</v>
      </c>
      <c r="AF1358" s="1">
        <f>'Innlegging av opplysninger'!$B$5*AA1358</f>
        <v>80072.740204363654</v>
      </c>
      <c r="AG1358" s="1"/>
      <c r="AH1358" s="1">
        <f>'Innlegging av opplysninger'!$C$11*SUM(X1358:AG1358)</f>
        <v>257243.64115587188</v>
      </c>
      <c r="AI1358" s="1">
        <f>'Innlegging av opplysninger'!$C$13*(((X1358+Z1358+AC1358+AE1358)*Data!M1358)+(Z1358+AE1358)*(1-Data!M1358)*1.8/12+Y1358+AD1358+AA1358+AB1358+AF1358+AG1358)</f>
        <v>43207.351657826541</v>
      </c>
      <c r="AJ1358" s="1">
        <f>'Innlegging av opplysninger'!$C$13*((X1358+Z1358+AC1358+AE1358)*(1-Data!M1358)-(Z1358+AE1358)*(1-Data!M1358)*1.8/12)</f>
        <v>308810.26255547185</v>
      </c>
      <c r="AK1358" s="83">
        <f t="shared" si="214"/>
        <v>2160000</v>
      </c>
      <c r="AL1358" s="83">
        <f t="shared" si="215"/>
        <v>369000</v>
      </c>
      <c r="AM1358" s="83">
        <f t="shared" si="216"/>
        <v>2587000</v>
      </c>
    </row>
    <row r="1359" spans="1:39">
      <c r="A1359" t="str">
        <f t="shared" si="210"/>
        <v>3453Barnehager</v>
      </c>
      <c r="B1359" s="6" t="str">
        <f>Data!A1359</f>
        <v>3453</v>
      </c>
      <c r="C1359" s="7" t="str">
        <f>Data!B1359</f>
        <v>Øystre Slidre kommune</v>
      </c>
      <c r="D1359" s="7" t="str">
        <f>Data!C1359</f>
        <v>Barnehager</v>
      </c>
      <c r="E1359" s="1">
        <f>Data!D1359</f>
        <v>31.920100000000009</v>
      </c>
      <c r="F1359" s="1">
        <f>Data!E1359+Data!F1359</f>
        <v>40655.279588723097</v>
      </c>
      <c r="G1359" s="1">
        <f>Data!G1359</f>
        <v>0</v>
      </c>
      <c r="H1359" s="1">
        <f t="shared" si="211"/>
        <v>14156951.890909094</v>
      </c>
      <c r="I1359" s="1">
        <f t="shared" si="212"/>
        <v>0</v>
      </c>
      <c r="J1359" s="1">
        <f t="shared" si="213"/>
        <v>1698834.2269090912</v>
      </c>
      <c r="K1359" s="1">
        <f>'Innlegging av opplysninger'!$B$4*H1359</f>
        <v>1840403.7458181824</v>
      </c>
      <c r="L1359" s="1"/>
      <c r="M1359" s="1">
        <f>'Innlegging av opplysninger'!$B$5*H1359</f>
        <v>1854560.6977090915</v>
      </c>
      <c r="N1359" s="1">
        <f>'Innlegging av opplysninger'!$B$5*I1359</f>
        <v>0</v>
      </c>
      <c r="O1359" s="1">
        <f>'Innlegging av opplysninger'!$B$5*J1359</f>
        <v>222547.28372509097</v>
      </c>
      <c r="P1359" s="1">
        <f>'Innlegging av opplysninger'!$B$5*K1359</f>
        <v>241092.8907021819</v>
      </c>
      <c r="Q1359" s="1"/>
      <c r="R1359" s="1">
        <f>'Innlegging av opplysninger'!$C$11*SUM(H1359:Q1359)</f>
        <v>760546.84795936372</v>
      </c>
      <c r="S1359" s="1">
        <f>'Innlegging av opplysninger'!$C$13*(((H1359+J1359+M1359+O1359)*Data!H1359)+(J1359+O1359)*(1-Data!H1359)*1.8/12+I1359+N1359+K1359+L1359+P1359+Q1359)</f>
        <v>123224.60088200557</v>
      </c>
      <c r="T1359" s="1">
        <f>'Innlegging av opplysninger'!$C$13*((H1359+J1359+M1359+O1359)*(1-Data!H1359)-(J1359+O1359)*(1-Data!H1359)*1.8/12)</f>
        <v>917523.71737817663</v>
      </c>
      <c r="U1359" s="1">
        <f>Data!I1359</f>
        <v>3.4769999999999999</v>
      </c>
      <c r="V1359" s="1">
        <f>Data!J1359+Data!K1359</f>
        <v>35950</v>
      </c>
      <c r="W1359" s="1">
        <f>Data!L1359</f>
        <v>0</v>
      </c>
      <c r="X1359" s="1">
        <f t="shared" si="217"/>
        <v>1363616.1818181816</v>
      </c>
      <c r="Y1359" s="100">
        <f t="shared" si="218"/>
        <v>0</v>
      </c>
      <c r="Z1359" s="100">
        <f t="shared" si="219"/>
        <v>194997.11399999997</v>
      </c>
      <c r="AA1359" s="100">
        <f>'Innlegging av opplysninger'!$B$4*X1359</f>
        <v>177270.10363636361</v>
      </c>
      <c r="AB1359" s="1"/>
      <c r="AC1359" s="1">
        <f>'Innlegging av opplysninger'!$B$5*X1359</f>
        <v>178633.71981818179</v>
      </c>
      <c r="AD1359" s="1">
        <f>'Innlegging av opplysninger'!$B$5*Y1359</f>
        <v>0</v>
      </c>
      <c r="AE1359" s="1">
        <f>'Innlegging av opplysninger'!$B$5*Z1359</f>
        <v>25544.621933999999</v>
      </c>
      <c r="AF1359" s="1">
        <f>'Innlegging av opplysninger'!$B$5*AA1359</f>
        <v>23222.383576363634</v>
      </c>
      <c r="AG1359" s="1"/>
      <c r="AH1359" s="1">
        <f>'Innlegging av opplysninger'!$C$11*SUM(X1359:AG1359)</f>
        <v>74604.79674175744</v>
      </c>
      <c r="AI1359" s="1">
        <f>'Innlegging av opplysninger'!$C$13*(((X1359+Z1359+AC1359+AE1359)*Data!M1359)+(Z1359+AE1359)*(1-Data!M1359)*1.8/12+Y1359+AD1359+AA1359+AB1359+AF1359+AG1359)</f>
        <v>12145.834875347016</v>
      </c>
      <c r="AJ1359" s="1">
        <f>'Innlegging av opplysninger'!$C$13*((X1359+Z1359+AC1359+AE1359)*(1-Data!M1359)-(Z1359+AE1359)*(1-Data!M1359)*1.8/12)</f>
        <v>89944.939613373688</v>
      </c>
      <c r="AK1359" s="83">
        <f t="shared" si="214"/>
        <v>835000</v>
      </c>
      <c r="AL1359" s="83">
        <f t="shared" si="215"/>
        <v>135000</v>
      </c>
      <c r="AM1359" s="83">
        <f t="shared" si="216"/>
        <v>1007000</v>
      </c>
    </row>
    <row r="1360" spans="1:39">
      <c r="A1360" t="str">
        <f t="shared" si="210"/>
        <v>3453Helse/pleie/omsorg</v>
      </c>
      <c r="B1360" s="6" t="str">
        <f>Data!A1360</f>
        <v>3453</v>
      </c>
      <c r="C1360" s="7" t="str">
        <f>Data!B1360</f>
        <v>Øystre Slidre kommune</v>
      </c>
      <c r="D1360" s="7" t="str">
        <f>Data!C1360</f>
        <v>Helse/pleie/omsorg</v>
      </c>
      <c r="E1360" s="1">
        <f>Data!D1360</f>
        <v>99.184299999999965</v>
      </c>
      <c r="F1360" s="1">
        <f>Data!E1360+Data!F1360</f>
        <v>44816.879401948383</v>
      </c>
      <c r="G1360" s="1">
        <f>Data!G1360</f>
        <v>1039.1767648710536</v>
      </c>
      <c r="H1360" s="1">
        <f t="shared" si="211"/>
        <v>48492336.127272733</v>
      </c>
      <c r="I1360" s="1">
        <f t="shared" si="212"/>
        <v>1124400.2181818183</v>
      </c>
      <c r="J1360" s="1">
        <f t="shared" si="213"/>
        <v>5954008.3614545455</v>
      </c>
      <c r="K1360" s="1">
        <f>'Innlegging av opplysninger'!$B$4*H1360</f>
        <v>6304003.6965454556</v>
      </c>
      <c r="L1360" s="1"/>
      <c r="M1360" s="1">
        <f>'Innlegging av opplysninger'!$B$5*H1360</f>
        <v>6352496.0326727284</v>
      </c>
      <c r="N1360" s="1">
        <f>'Innlegging av opplysninger'!$B$5*I1360</f>
        <v>147296.42858181821</v>
      </c>
      <c r="O1360" s="1">
        <f>'Innlegging av opplysninger'!$B$5*J1360</f>
        <v>779975.09535054548</v>
      </c>
      <c r="P1360" s="1">
        <f>'Innlegging av opplysninger'!$B$5*K1360</f>
        <v>825824.48424745467</v>
      </c>
      <c r="Q1360" s="1"/>
      <c r="R1360" s="1">
        <f>'Innlegging av opplysninger'!$C$11*SUM(H1360:Q1360)</f>
        <v>2659252.9368836703</v>
      </c>
      <c r="S1360" s="1">
        <f>'Innlegging av opplysninger'!$C$13*(((H1360+J1360+M1360+O1360)*Data!H1360)+(J1360+O1360)*(1-Data!H1360)*1.8/12+I1360+N1360+K1360+L1360+P1360+Q1360)</f>
        <v>531089.21105955006</v>
      </c>
      <c r="T1360" s="1">
        <f>'Innlegging av opplysninger'!$C$13*((H1360+J1360+M1360+O1360)*(1-Data!H1360)-(J1360+O1360)*(1-Data!H1360)*1.8/12)</f>
        <v>3107888.4920444191</v>
      </c>
      <c r="U1360" s="1">
        <f>Data!I1360</f>
        <v>16.452500000000001</v>
      </c>
      <c r="V1360" s="1">
        <f>Data!J1360+Data!K1360</f>
        <v>47421.330243630648</v>
      </c>
      <c r="W1360" s="1">
        <f>Data!L1360</f>
        <v>1247.9039659626196</v>
      </c>
      <c r="X1360" s="1">
        <f t="shared" si="217"/>
        <v>8511266.5727272704</v>
      </c>
      <c r="Y1360" s="100">
        <f t="shared" si="218"/>
        <v>223976.07272727269</v>
      </c>
      <c r="Z1360" s="100">
        <f t="shared" si="219"/>
        <v>1249139.6982999996</v>
      </c>
      <c r="AA1360" s="100">
        <f>'Innlegging av opplysninger'!$B$4*X1360</f>
        <v>1106464.6544545451</v>
      </c>
      <c r="AB1360" s="1"/>
      <c r="AC1360" s="1">
        <f>'Innlegging av opplysninger'!$B$5*X1360</f>
        <v>1114975.9210272725</v>
      </c>
      <c r="AD1360" s="1">
        <f>'Innlegging av opplysninger'!$B$5*Y1360</f>
        <v>29340.865527272723</v>
      </c>
      <c r="AE1360" s="1">
        <f>'Innlegging av opplysninger'!$B$5*Z1360</f>
        <v>163637.30047729996</v>
      </c>
      <c r="AF1360" s="1">
        <f>'Innlegging av opplysninger'!$B$5*AA1360</f>
        <v>144946.86973354541</v>
      </c>
      <c r="AG1360" s="1"/>
      <c r="AH1360" s="1">
        <f>'Innlegging av opplysninger'!$C$11*SUM(X1360:AG1360)</f>
        <v>476662.42228903022</v>
      </c>
      <c r="AI1360" s="1">
        <f>'Innlegging av opplysninger'!$C$13*(((X1360+Z1360+AC1360+AE1360)*Data!M1360)+(Z1360+AE1360)*(1-Data!M1360)*1.8/12+Y1360+AD1360+AA1360+AB1360+AF1360+AG1360)</f>
        <v>89265.540637480008</v>
      </c>
      <c r="AJ1360" s="1">
        <f>'Innlegging av opplysninger'!$C$13*((X1360+Z1360+AC1360+AE1360)*(1-Data!M1360)-(Z1360+AE1360)*(1-Data!M1360)*1.8/12)</f>
        <v>563009.35302119283</v>
      </c>
      <c r="AK1360" s="83">
        <f t="shared" si="214"/>
        <v>3136000</v>
      </c>
      <c r="AL1360" s="83">
        <f t="shared" si="215"/>
        <v>620000</v>
      </c>
      <c r="AM1360" s="83">
        <f t="shared" si="216"/>
        <v>3671000</v>
      </c>
    </row>
    <row r="1361" spans="1:39">
      <c r="A1361" t="str">
        <f t="shared" si="210"/>
        <v>3453Samferdsel og teknikk</v>
      </c>
      <c r="B1361" s="6" t="str">
        <f>Data!A1361</f>
        <v>3453</v>
      </c>
      <c r="C1361" s="7" t="str">
        <f>Data!B1361</f>
        <v>Øystre Slidre kommune</v>
      </c>
      <c r="D1361" s="7" t="str">
        <f>Data!C1361</f>
        <v>Samferdsel og teknikk</v>
      </c>
      <c r="E1361" s="1">
        <f>Data!D1361</f>
        <v>15.15</v>
      </c>
      <c r="F1361" s="1">
        <f>Data!E1361+Data!F1361</f>
        <v>46974.658965896597</v>
      </c>
      <c r="G1361" s="1">
        <f>Data!G1361</f>
        <v>0</v>
      </c>
      <c r="H1361" s="1">
        <f t="shared" si="211"/>
        <v>7763630</v>
      </c>
      <c r="I1361" s="1">
        <f t="shared" si="212"/>
        <v>0</v>
      </c>
      <c r="J1361" s="1">
        <f t="shared" si="213"/>
        <v>931635.6</v>
      </c>
      <c r="K1361" s="1">
        <f>'Innlegging av opplysninger'!$B$4*H1361</f>
        <v>1009271.9</v>
      </c>
      <c r="L1361" s="1"/>
      <c r="M1361" s="1">
        <f>'Innlegging av opplysninger'!$B$5*H1361</f>
        <v>1017035.53</v>
      </c>
      <c r="N1361" s="1">
        <f>'Innlegging av opplysninger'!$B$5*I1361</f>
        <v>0</v>
      </c>
      <c r="O1361" s="1">
        <f>'Innlegging av opplysninger'!$B$5*J1361</f>
        <v>122044.26360000001</v>
      </c>
      <c r="P1361" s="1">
        <f>'Innlegging av opplysninger'!$B$5*K1361</f>
        <v>132214.6189</v>
      </c>
      <c r="Q1361" s="1"/>
      <c r="R1361" s="1">
        <f>'Innlegging av opplysninger'!$C$11*SUM(H1361:Q1361)</f>
        <v>417081.61267499992</v>
      </c>
      <c r="S1361" s="1">
        <f>'Innlegging av opplysninger'!$C$13*(((H1361+J1361+M1361+O1361)*Data!H1361)+(J1361+O1361)*(1-Data!H1361)*1.8/12+I1361+N1361+K1361+L1361+P1361+Q1361)</f>
        <v>67576.001918880007</v>
      </c>
      <c r="T1361" s="1">
        <f>'Innlegging av opplysninger'!$C$13*((H1361+J1361+M1361+O1361)*(1-Data!H1361)-(J1361+O1361)*(1-Data!H1361)*1.8/12)</f>
        <v>503167.25753111992</v>
      </c>
      <c r="U1361" s="1">
        <f>Data!I1361</f>
        <v>1.6</v>
      </c>
      <c r="V1361" s="1">
        <f>Data!J1361+Data!K1361</f>
        <v>47700</v>
      </c>
      <c r="W1361" s="1">
        <f>Data!L1361</f>
        <v>0</v>
      </c>
      <c r="X1361" s="1">
        <f t="shared" si="217"/>
        <v>832581.81818181823</v>
      </c>
      <c r="Y1361" s="100">
        <f t="shared" si="218"/>
        <v>0</v>
      </c>
      <c r="Z1361" s="100">
        <f t="shared" si="219"/>
        <v>119059.2</v>
      </c>
      <c r="AA1361" s="100">
        <f>'Innlegging av opplysninger'!$B$4*X1361</f>
        <v>108235.63636363637</v>
      </c>
      <c r="AB1361" s="1"/>
      <c r="AC1361" s="1">
        <f>'Innlegging av opplysninger'!$B$5*X1361</f>
        <v>109068.2181818182</v>
      </c>
      <c r="AD1361" s="1">
        <f>'Innlegging av opplysninger'!$B$5*Y1361</f>
        <v>0</v>
      </c>
      <c r="AE1361" s="1">
        <f>'Innlegging av opplysninger'!$B$5*Z1361</f>
        <v>15596.7552</v>
      </c>
      <c r="AF1361" s="1">
        <f>'Innlegging av opplysninger'!$B$5*AA1361</f>
        <v>14178.868363636364</v>
      </c>
      <c r="AG1361" s="1"/>
      <c r="AH1361" s="1">
        <f>'Innlegging av opplysninger'!$C$11*SUM(X1361:AG1361)</f>
        <v>45551.378859054545</v>
      </c>
      <c r="AI1361" s="1">
        <f>'Innlegging av opplysninger'!$C$13*(((X1361+Z1361+AC1361+AE1361)*Data!M1361)+(Z1361+AE1361)*(1-Data!M1361)*1.8/12+Y1361+AD1361+AA1361+AB1361+AF1361+AG1361)</f>
        <v>7415.8706963781824</v>
      </c>
      <c r="AJ1361" s="1">
        <f>'Innlegging av opplysninger'!$C$13*((X1361+Z1361+AC1361+AE1361)*(1-Data!M1361)-(Z1361+AE1361)*(1-Data!M1361)*1.8/12)</f>
        <v>54917.595110749091</v>
      </c>
      <c r="AK1361" s="83">
        <f t="shared" si="214"/>
        <v>463000</v>
      </c>
      <c r="AL1361" s="83">
        <f t="shared" si="215"/>
        <v>75000</v>
      </c>
      <c r="AM1361" s="83">
        <f t="shared" si="216"/>
        <v>558000</v>
      </c>
    </row>
    <row r="1362" spans="1:39">
      <c r="A1362" t="str">
        <f t="shared" si="210"/>
        <v>3453Annet</v>
      </c>
      <c r="B1362" s="6" t="str">
        <f>Data!A1362</f>
        <v>3453</v>
      </c>
      <c r="C1362" s="7" t="str">
        <f>Data!B1362</f>
        <v>Øystre Slidre kommune</v>
      </c>
      <c r="D1362" s="7" t="str">
        <f>Data!C1362</f>
        <v>Annet</v>
      </c>
      <c r="E1362" s="1">
        <f>Data!D1362</f>
        <v>4.83</v>
      </c>
      <c r="F1362" s="1">
        <f>Data!E1362+Data!F1362</f>
        <v>0</v>
      </c>
      <c r="G1362" s="1">
        <f>Data!G1362</f>
        <v>0</v>
      </c>
      <c r="H1362" s="1">
        <f t="shared" si="211"/>
        <v>0</v>
      </c>
      <c r="I1362" s="1">
        <f t="shared" si="212"/>
        <v>0</v>
      </c>
      <c r="J1362" s="1">
        <f t="shared" si="213"/>
        <v>0</v>
      </c>
      <c r="K1362" s="1">
        <f>'Innlegging av opplysninger'!$B$4*H1362</f>
        <v>0</v>
      </c>
      <c r="L1362" s="1"/>
      <c r="M1362" s="1">
        <f>'Innlegging av opplysninger'!$B$5*H1362</f>
        <v>0</v>
      </c>
      <c r="N1362" s="1">
        <f>'Innlegging av opplysninger'!$B$5*I1362</f>
        <v>0</v>
      </c>
      <c r="O1362" s="1">
        <f>'Innlegging av opplysninger'!$B$5*J1362</f>
        <v>0</v>
      </c>
      <c r="P1362" s="1">
        <f>'Innlegging av opplysninger'!$B$5*K1362</f>
        <v>0</v>
      </c>
      <c r="Q1362" s="1"/>
      <c r="R1362" s="1">
        <f>'Innlegging av opplysninger'!$C$11*SUM(H1362:Q1362)</f>
        <v>0</v>
      </c>
      <c r="S1362" s="1">
        <f>'Innlegging av opplysninger'!$C$13*(((H1362+J1362+M1362+O1362)*Data!H1362)+(J1362+O1362)*(1-Data!H1362)*1.8/12+I1362+N1362+K1362+L1362+P1362+Q1362)</f>
        <v>0</v>
      </c>
      <c r="T1362" s="1">
        <f>'Innlegging av opplysninger'!$C$13*((H1362+J1362+M1362+O1362)*(1-Data!H1362)-(J1362+O1362)*(1-Data!H1362)*1.8/12)</f>
        <v>0</v>
      </c>
      <c r="U1362" s="1">
        <f>Data!I1362</f>
        <v>0</v>
      </c>
      <c r="V1362" s="1">
        <f>Data!J1362+Data!K1362</f>
        <v>0</v>
      </c>
      <c r="W1362" s="1">
        <f>Data!L1362</f>
        <v>0</v>
      </c>
      <c r="X1362" s="1">
        <f t="shared" si="217"/>
        <v>0</v>
      </c>
      <c r="Y1362" s="100">
        <f t="shared" si="218"/>
        <v>0</v>
      </c>
      <c r="Z1362" s="100">
        <f t="shared" si="219"/>
        <v>0</v>
      </c>
      <c r="AA1362" s="100">
        <f>'Innlegging av opplysninger'!$B$4*X1362</f>
        <v>0</v>
      </c>
      <c r="AB1362" s="1"/>
      <c r="AC1362" s="1">
        <f>'Innlegging av opplysninger'!$B$5*X1362</f>
        <v>0</v>
      </c>
      <c r="AD1362" s="1">
        <f>'Innlegging av opplysninger'!$B$5*Y1362</f>
        <v>0</v>
      </c>
      <c r="AE1362" s="1">
        <f>'Innlegging av opplysninger'!$B$5*Z1362</f>
        <v>0</v>
      </c>
      <c r="AF1362" s="1">
        <f>'Innlegging av opplysninger'!$B$5*AA1362</f>
        <v>0</v>
      </c>
      <c r="AG1362" s="1"/>
      <c r="AH1362" s="1">
        <f>'Innlegging av opplysninger'!$C$11*SUM(X1362:AG1362)</f>
        <v>0</v>
      </c>
      <c r="AI1362" s="1">
        <f>'Innlegging av opplysninger'!$C$13*(((X1362+Z1362+AC1362+AE1362)*Data!M1362)+(Z1362+AE1362)*(1-Data!M1362)*1.8/12+Y1362+AD1362+AA1362+AB1362+AF1362+AG1362)</f>
        <v>0</v>
      </c>
      <c r="AJ1362" s="1">
        <f>'Innlegging av opplysninger'!$C$13*((X1362+Z1362+AC1362+AE1362)*(1-Data!M1362)-(Z1362+AE1362)*(1-Data!M1362)*1.8/12)</f>
        <v>0</v>
      </c>
      <c r="AK1362" s="83">
        <f t="shared" si="214"/>
        <v>0</v>
      </c>
      <c r="AL1362" s="83">
        <f t="shared" si="215"/>
        <v>0</v>
      </c>
      <c r="AM1362" s="83">
        <f t="shared" si="216"/>
        <v>0</v>
      </c>
    </row>
    <row r="1363" spans="1:39">
      <c r="A1363" t="str">
        <f t="shared" si="210"/>
        <v>3454Alle</v>
      </c>
      <c r="B1363" s="6" t="str">
        <f>Data!A1363</f>
        <v>3454</v>
      </c>
      <c r="C1363" s="7" t="str">
        <f>Data!B1363</f>
        <v>Vang kommune</v>
      </c>
      <c r="D1363" s="7" t="str">
        <f>Data!C1363</f>
        <v>Alle</v>
      </c>
      <c r="E1363" s="1">
        <f>Data!D1363</f>
        <v>181.53369999999987</v>
      </c>
      <c r="F1363" s="1">
        <f>Data!E1363+Data!F1363</f>
        <v>47243.41255921081</v>
      </c>
      <c r="G1363" s="1">
        <f>Data!G1363</f>
        <v>456.81121466702945</v>
      </c>
      <c r="H1363" s="1">
        <f t="shared" si="211"/>
        <v>93559325.263636366</v>
      </c>
      <c r="I1363" s="1">
        <f t="shared" si="212"/>
        <v>904654.14545454597</v>
      </c>
      <c r="J1363" s="1">
        <f t="shared" si="213"/>
        <v>11335677.529090907</v>
      </c>
      <c r="K1363" s="1">
        <f>'Innlegging av opplysninger'!$B$4*H1363</f>
        <v>12162712.284272728</v>
      </c>
      <c r="L1363" s="1"/>
      <c r="M1363" s="1">
        <f>'Innlegging av opplysninger'!$B$5*H1363</f>
        <v>12256271.609536365</v>
      </c>
      <c r="N1363" s="1">
        <f>'Innlegging av opplysninger'!$B$5*I1363</f>
        <v>118509.69305454553</v>
      </c>
      <c r="O1363" s="1">
        <f>'Innlegging av opplysninger'!$B$5*J1363</f>
        <v>1484973.7563109088</v>
      </c>
      <c r="P1363" s="1">
        <f>'Innlegging av opplysninger'!$B$5*K1363</f>
        <v>1593315.3092397274</v>
      </c>
      <c r="Q1363" s="1"/>
      <c r="R1363" s="1">
        <f>'Innlegging av opplysninger'!$C$11*SUM(H1363:Q1363)</f>
        <v>5069786.704442651</v>
      </c>
      <c r="S1363" s="1">
        <f>'Innlegging av opplysninger'!$C$13*(((H1363+J1363+M1363+O1363)*Data!H1363)+(J1363+O1363)*(1-Data!H1363)*1.8/12+I1363+N1363+K1363+L1363+P1363+Q1363)</f>
        <v>1039368.7976141671</v>
      </c>
      <c r="T1363" s="1">
        <f>'Innlegging av opplysninger'!$C$13*((H1363+J1363+M1363+O1363)*(1-Data!H1363)-(J1363+O1363)*(1-Data!H1363)*1.8/12)</f>
        <v>5898234.0610968303</v>
      </c>
      <c r="U1363" s="1">
        <f>Data!I1363</f>
        <v>30.561500000000002</v>
      </c>
      <c r="V1363" s="1">
        <f>Data!J1363+Data!K1363</f>
        <v>46206.694206763423</v>
      </c>
      <c r="W1363" s="1">
        <f>Data!L1363</f>
        <v>394.34026471213787</v>
      </c>
      <c r="X1363" s="1">
        <f t="shared" si="217"/>
        <v>15405227.83636364</v>
      </c>
      <c r="Y1363" s="100">
        <f t="shared" si="218"/>
        <v>131472.3272727273</v>
      </c>
      <c r="Z1363" s="100">
        <f t="shared" si="219"/>
        <v>2221748.1234000004</v>
      </c>
      <c r="AA1363" s="100">
        <f>'Innlegging av opplysninger'!$B$4*X1363</f>
        <v>2002679.6187272733</v>
      </c>
      <c r="AB1363" s="1"/>
      <c r="AC1363" s="1">
        <f>'Innlegging av opplysninger'!$B$5*X1363</f>
        <v>2018084.8465636368</v>
      </c>
      <c r="AD1363" s="1">
        <f>'Innlegging av opplysninger'!$B$5*Y1363</f>
        <v>17222.874872727276</v>
      </c>
      <c r="AE1363" s="1">
        <f>'Innlegging av opplysninger'!$B$5*Z1363</f>
        <v>291049.00416540005</v>
      </c>
      <c r="AF1363" s="1">
        <f>'Innlegging av opplysninger'!$B$5*AA1363</f>
        <v>262351.03005327279</v>
      </c>
      <c r="AG1363" s="1"/>
      <c r="AH1363" s="1">
        <f>'Innlegging av opplysninger'!$C$11*SUM(X1363:AG1363)</f>
        <v>849293.75513390964</v>
      </c>
      <c r="AI1363" s="1">
        <f>'Innlegging av opplysninger'!$C$13*(((X1363+Z1363+AC1363+AE1363)*Data!M1363)+(Z1363+AE1363)*(1-Data!M1363)*1.8/12+Y1363+AD1363+AA1363+AB1363+AF1363+AG1363)</f>
        <v>149594.38826678731</v>
      </c>
      <c r="AJ1363" s="1">
        <f>'Innlegging av opplysninger'!$C$13*((X1363+Z1363+AC1363+AE1363)*(1-Data!M1363)-(Z1363+AE1363)*(1-Data!M1363)*1.8/12)</f>
        <v>1012597.0661269837</v>
      </c>
      <c r="AK1363" s="83">
        <f t="shared" si="214"/>
        <v>5919000</v>
      </c>
      <c r="AL1363" s="83">
        <f t="shared" si="215"/>
        <v>1189000</v>
      </c>
      <c r="AM1363" s="83">
        <f t="shared" si="216"/>
        <v>6911000</v>
      </c>
    </row>
    <row r="1364" spans="1:39">
      <c r="A1364" t="str">
        <f t="shared" si="210"/>
        <v>3454Administrasjon</v>
      </c>
      <c r="B1364" s="6" t="str">
        <f>Data!A1364</f>
        <v>3454</v>
      </c>
      <c r="C1364" s="7" t="str">
        <f>Data!B1364</f>
        <v>Vang kommune</v>
      </c>
      <c r="D1364" s="7" t="str">
        <f>Data!C1364</f>
        <v>Administrasjon</v>
      </c>
      <c r="E1364" s="1">
        <f>Data!D1364</f>
        <v>15.23</v>
      </c>
      <c r="F1364" s="1">
        <f>Data!E1364+Data!F1364</f>
        <v>58720.633617859494</v>
      </c>
      <c r="G1364" s="1">
        <f>Data!G1364</f>
        <v>0</v>
      </c>
      <c r="H1364" s="1">
        <f t="shared" si="211"/>
        <v>9756166.3636363633</v>
      </c>
      <c r="I1364" s="1">
        <f t="shared" si="212"/>
        <v>0</v>
      </c>
      <c r="J1364" s="1">
        <f t="shared" si="213"/>
        <v>1170739.9636363636</v>
      </c>
      <c r="K1364" s="1">
        <f>'Innlegging av opplysninger'!$B$4*H1364</f>
        <v>1268301.6272727272</v>
      </c>
      <c r="L1364" s="1"/>
      <c r="M1364" s="1">
        <f>'Innlegging av opplysninger'!$B$5*H1364</f>
        <v>1278057.7936363637</v>
      </c>
      <c r="N1364" s="1">
        <f>'Innlegging av opplysninger'!$B$5*I1364</f>
        <v>0</v>
      </c>
      <c r="O1364" s="1">
        <f>'Innlegging av opplysninger'!$B$5*J1364</f>
        <v>153366.93523636364</v>
      </c>
      <c r="P1364" s="1">
        <f>'Innlegging av opplysninger'!$B$5*K1364</f>
        <v>166147.51317272728</v>
      </c>
      <c r="Q1364" s="1"/>
      <c r="R1364" s="1">
        <f>'Innlegging av opplysninger'!$C$11*SUM(H1364:Q1364)</f>
        <v>524125.64747045439</v>
      </c>
      <c r="S1364" s="1">
        <f>'Innlegging av opplysninger'!$C$13*(((H1364+J1364+M1364+O1364)*Data!H1364)+(J1364+O1364)*(1-Data!H1364)*1.8/12+I1364+N1364+K1364+L1364+P1364+Q1364)</f>
        <v>175432.59510163634</v>
      </c>
      <c r="T1364" s="1">
        <f>'Innlegging av opplysninger'!$C$13*((H1364+J1364+M1364+O1364)*(1-Data!H1364)-(J1364+O1364)*(1-Data!H1364)*1.8/12)</f>
        <v>541791.97512109077</v>
      </c>
      <c r="U1364" s="1">
        <f>Data!I1364</f>
        <v>4.1734</v>
      </c>
      <c r="V1364" s="1">
        <f>Data!J1364+Data!K1364</f>
        <v>46260.538170316773</v>
      </c>
      <c r="W1364" s="1">
        <f>Data!L1364</f>
        <v>0</v>
      </c>
      <c r="X1364" s="1">
        <f t="shared" si="217"/>
        <v>2106149.7818181817</v>
      </c>
      <c r="Y1364" s="100">
        <f t="shared" si="218"/>
        <v>0</v>
      </c>
      <c r="Z1364" s="100">
        <f t="shared" si="219"/>
        <v>301179.41879999998</v>
      </c>
      <c r="AA1364" s="100">
        <f>'Innlegging av opplysninger'!$B$4*X1364</f>
        <v>273799.47163636365</v>
      </c>
      <c r="AB1364" s="1"/>
      <c r="AC1364" s="1">
        <f>'Innlegging av opplysninger'!$B$5*X1364</f>
        <v>275905.62141818181</v>
      </c>
      <c r="AD1364" s="1">
        <f>'Innlegging av opplysninger'!$B$5*Y1364</f>
        <v>0</v>
      </c>
      <c r="AE1364" s="1">
        <f>'Innlegging av opplysninger'!$B$5*Z1364</f>
        <v>39454.503862799997</v>
      </c>
      <c r="AF1364" s="1">
        <f>'Innlegging av opplysninger'!$B$5*AA1364</f>
        <v>35867.730784363637</v>
      </c>
      <c r="AG1364" s="1"/>
      <c r="AH1364" s="1">
        <f>'Innlegging av opplysninger'!$C$11*SUM(X1364:AG1364)</f>
        <v>115229.54807615586</v>
      </c>
      <c r="AI1364" s="1">
        <f>'Innlegging av opplysninger'!$C$13*(((X1364+Z1364+AC1364+AE1364)*Data!M1364)+(Z1364+AE1364)*(1-Data!M1364)*1.8/12+Y1364+AD1364+AA1364+AB1364+AF1364+AG1364)</f>
        <v>20326.98287374475</v>
      </c>
      <c r="AJ1364" s="1">
        <f>'Innlegging av opplysninger'!$C$13*((X1364+Z1364+AC1364+AE1364)*(1-Data!M1364)-(Z1364+AE1364)*(1-Data!M1364)*1.8/12)</f>
        <v>137355.55659888958</v>
      </c>
      <c r="AK1364" s="83">
        <f t="shared" si="214"/>
        <v>639000</v>
      </c>
      <c r="AL1364" s="83">
        <f t="shared" si="215"/>
        <v>196000</v>
      </c>
      <c r="AM1364" s="83">
        <f t="shared" si="216"/>
        <v>679000</v>
      </c>
    </row>
    <row r="1365" spans="1:39">
      <c r="A1365" t="str">
        <f t="shared" si="210"/>
        <v>3454Undervisning</v>
      </c>
      <c r="B1365" s="6" t="str">
        <f>Data!A1365</f>
        <v>3454</v>
      </c>
      <c r="C1365" s="7" t="str">
        <f>Data!B1365</f>
        <v>Vang kommune</v>
      </c>
      <c r="D1365" s="7" t="str">
        <f>Data!C1365</f>
        <v>Undervisning</v>
      </c>
      <c r="E1365" s="1">
        <f>Data!D1365</f>
        <v>36.993400000000001</v>
      </c>
      <c r="F1365" s="1">
        <f>Data!E1365+Data!F1365</f>
        <v>47536.8347011449</v>
      </c>
      <c r="G1365" s="1">
        <f>Data!G1365</f>
        <v>0</v>
      </c>
      <c r="H1365" s="1">
        <f t="shared" si="211"/>
        <v>19184172.445454549</v>
      </c>
      <c r="I1365" s="1">
        <f t="shared" si="212"/>
        <v>0</v>
      </c>
      <c r="J1365" s="1">
        <f t="shared" si="213"/>
        <v>2302100.6934545459</v>
      </c>
      <c r="K1365" s="1">
        <f>'Innlegging av opplysninger'!$B$4*H1365</f>
        <v>2493942.4179090913</v>
      </c>
      <c r="L1365" s="1"/>
      <c r="M1365" s="1">
        <f>'Innlegging av opplysninger'!$B$5*H1365</f>
        <v>2513126.590354546</v>
      </c>
      <c r="N1365" s="1">
        <f>'Innlegging av opplysninger'!$B$5*I1365</f>
        <v>0</v>
      </c>
      <c r="O1365" s="1">
        <f>'Innlegging av opplysninger'!$B$5*J1365</f>
        <v>301575.19084254553</v>
      </c>
      <c r="P1365" s="1">
        <f>'Innlegging av opplysninger'!$B$5*K1365</f>
        <v>326706.45674609096</v>
      </c>
      <c r="Q1365" s="1"/>
      <c r="R1365" s="1">
        <f>'Innlegging av opplysninger'!$C$11*SUM(H1365:Q1365)</f>
        <v>1030621.7042009321</v>
      </c>
      <c r="S1365" s="1">
        <f>'Innlegging av opplysninger'!$C$13*(((H1365+J1365+M1365+O1365)*Data!H1365)+(J1365+O1365)*(1-Data!H1365)*1.8/12+I1365+N1365+K1365+L1365+P1365+Q1365)</f>
        <v>182525.81654271405</v>
      </c>
      <c r="T1365" s="1">
        <f>'Innlegging av opplysninger'!$C$13*((H1365+J1365+M1365+O1365)*(1-Data!H1365)-(J1365+O1365)*(1-Data!H1365)*1.8/12)</f>
        <v>1227798.6207848771</v>
      </c>
      <c r="U1365" s="1">
        <f>Data!I1365</f>
        <v>9.8020000000000014</v>
      </c>
      <c r="V1365" s="1">
        <f>Data!J1365+Data!K1365</f>
        <v>49149.437189689175</v>
      </c>
      <c r="W1365" s="1">
        <f>Data!L1365</f>
        <v>0</v>
      </c>
      <c r="X1365" s="1">
        <f t="shared" si="217"/>
        <v>5255594</v>
      </c>
      <c r="Y1365" s="100">
        <f t="shared" si="218"/>
        <v>0</v>
      </c>
      <c r="Z1365" s="100">
        <f t="shared" si="219"/>
        <v>751549.94199999992</v>
      </c>
      <c r="AA1365" s="100">
        <f>'Innlegging av opplysninger'!$B$4*X1365</f>
        <v>683227.22</v>
      </c>
      <c r="AB1365" s="1"/>
      <c r="AC1365" s="1">
        <f>'Innlegging av opplysninger'!$B$5*X1365</f>
        <v>688482.81400000001</v>
      </c>
      <c r="AD1365" s="1">
        <f>'Innlegging av opplysninger'!$B$5*Y1365</f>
        <v>0</v>
      </c>
      <c r="AE1365" s="1">
        <f>'Innlegging av opplysninger'!$B$5*Z1365</f>
        <v>98453.042401999992</v>
      </c>
      <c r="AF1365" s="1">
        <f>'Innlegging av opplysninger'!$B$5*AA1365</f>
        <v>89502.765820000001</v>
      </c>
      <c r="AG1365" s="1"/>
      <c r="AH1365" s="1">
        <f>'Innlegging av opplysninger'!$C$11*SUM(X1365:AG1365)</f>
        <v>287538.77180043602</v>
      </c>
      <c r="AI1365" s="1">
        <f>'Innlegging av opplysninger'!$C$13*(((X1365+Z1365+AC1365+AE1365)*Data!M1365)+(Z1365+AE1365)*(1-Data!M1365)*1.8/12+Y1365+AD1365+AA1365+AB1365+AF1365+AG1365)</f>
        <v>48753.382850315233</v>
      </c>
      <c r="AJ1365" s="1">
        <f>'Innlegging av opplysninger'!$C$13*((X1365+Z1365+AC1365+AE1365)*(1-Data!M1365)-(Z1365+AE1365)*(1-Data!M1365)*1.8/12)</f>
        <v>344720.72592922882</v>
      </c>
      <c r="AK1365" s="83">
        <f t="shared" si="214"/>
        <v>1318000</v>
      </c>
      <c r="AL1365" s="83">
        <f t="shared" si="215"/>
        <v>231000</v>
      </c>
      <c r="AM1365" s="83">
        <f t="shared" si="216"/>
        <v>1573000</v>
      </c>
    </row>
    <row r="1366" spans="1:39">
      <c r="A1366" t="str">
        <f t="shared" si="210"/>
        <v>3454Barnehager</v>
      </c>
      <c r="B1366" s="6" t="str">
        <f>Data!A1366</f>
        <v>3454</v>
      </c>
      <c r="C1366" s="7" t="str">
        <f>Data!B1366</f>
        <v>Vang kommune</v>
      </c>
      <c r="D1366" s="7" t="str">
        <f>Data!C1366</f>
        <v>Barnehager</v>
      </c>
      <c r="E1366" s="1">
        <f>Data!D1366</f>
        <v>31.835600000000003</v>
      </c>
      <c r="F1366" s="1">
        <f>Data!E1366+Data!F1366</f>
        <v>40214.36840099343</v>
      </c>
      <c r="G1366" s="1">
        <f>Data!G1366</f>
        <v>0</v>
      </c>
      <c r="H1366" s="1">
        <f t="shared" si="211"/>
        <v>13966347.781818179</v>
      </c>
      <c r="I1366" s="1">
        <f t="shared" si="212"/>
        <v>0</v>
      </c>
      <c r="J1366" s="1">
        <f t="shared" si="213"/>
        <v>1675961.7338181816</v>
      </c>
      <c r="K1366" s="1">
        <f>'Innlegging av opplysninger'!$B$4*H1366</f>
        <v>1815625.2116363633</v>
      </c>
      <c r="L1366" s="1"/>
      <c r="M1366" s="1">
        <f>'Innlegging av opplysninger'!$B$5*H1366</f>
        <v>1829591.5594181817</v>
      </c>
      <c r="N1366" s="1">
        <f>'Innlegging av opplysninger'!$B$5*I1366</f>
        <v>0</v>
      </c>
      <c r="O1366" s="1">
        <f>'Innlegging av opplysninger'!$B$5*J1366</f>
        <v>219550.98713018181</v>
      </c>
      <c r="P1366" s="1">
        <f>'Innlegging av opplysninger'!$B$5*K1366</f>
        <v>237846.90272436361</v>
      </c>
      <c r="Q1366" s="1"/>
      <c r="R1366" s="1">
        <f>'Innlegging av opplysninger'!$C$11*SUM(H1366:Q1366)</f>
        <v>750307.11870872707</v>
      </c>
      <c r="S1366" s="1">
        <f>'Innlegging av opplysninger'!$C$13*(((H1366+J1366+M1366+O1366)*Data!H1366)+(J1366+O1366)*(1-Data!H1366)*1.8/12+I1366+N1366+K1366+L1366+P1366+Q1366)</f>
        <v>122878.02727508594</v>
      </c>
      <c r="T1366" s="1">
        <f>'Innlegging av opplysninger'!$C$13*((H1366+J1366+M1366+O1366)*(1-Data!H1366)-(J1366+O1366)*(1-Data!H1366)*1.8/12)</f>
        <v>903858.02990527719</v>
      </c>
      <c r="U1366" s="1">
        <f>Data!I1366</f>
        <v>2.6708000000000003</v>
      </c>
      <c r="V1366" s="1">
        <f>Data!J1366+Data!K1366</f>
        <v>46783.333333333328</v>
      </c>
      <c r="W1366" s="1">
        <f>Data!L1366</f>
        <v>0</v>
      </c>
      <c r="X1366" s="1">
        <f t="shared" si="217"/>
        <v>1363079.2</v>
      </c>
      <c r="Y1366" s="100">
        <f t="shared" si="218"/>
        <v>0</v>
      </c>
      <c r="Z1366" s="100">
        <f t="shared" si="219"/>
        <v>194920.32559999998</v>
      </c>
      <c r="AA1366" s="100">
        <f>'Innlegging av opplysninger'!$B$4*X1366</f>
        <v>177200.296</v>
      </c>
      <c r="AB1366" s="1"/>
      <c r="AC1366" s="1">
        <f>'Innlegging av opplysninger'!$B$5*X1366</f>
        <v>178563.37520000001</v>
      </c>
      <c r="AD1366" s="1">
        <f>'Innlegging av opplysninger'!$B$5*Y1366</f>
        <v>0</v>
      </c>
      <c r="AE1366" s="1">
        <f>'Innlegging av opplysninger'!$B$5*Z1366</f>
        <v>25534.562653599998</v>
      </c>
      <c r="AF1366" s="1">
        <f>'Innlegging av opplysninger'!$B$5*AA1366</f>
        <v>23213.238776000002</v>
      </c>
      <c r="AG1366" s="1"/>
      <c r="AH1366" s="1">
        <f>'Innlegging av opplysninger'!$C$11*SUM(X1366:AG1366)</f>
        <v>74575.417932724798</v>
      </c>
      <c r="AI1366" s="1">
        <f>'Innlegging av opplysninger'!$C$13*(((X1366+Z1366+AC1366+AE1366)*Data!M1366)+(Z1366+AE1366)*(1-Data!M1366)*1.8/12+Y1366+AD1366+AA1366+AB1366+AF1366+AG1366)</f>
        <v>13108.993739094805</v>
      </c>
      <c r="AJ1366" s="1">
        <f>'Innlegging av opplysninger'!$C$13*((X1366+Z1366+AC1366+AE1366)*(1-Data!M1366)-(Z1366+AE1366)*(1-Data!M1366)*1.8/12)</f>
        <v>88941.578168844382</v>
      </c>
      <c r="AK1366" s="83">
        <f t="shared" si="214"/>
        <v>825000</v>
      </c>
      <c r="AL1366" s="83">
        <f t="shared" si="215"/>
        <v>136000</v>
      </c>
      <c r="AM1366" s="83">
        <f t="shared" si="216"/>
        <v>993000</v>
      </c>
    </row>
    <row r="1367" spans="1:39">
      <c r="A1367" t="str">
        <f t="shared" si="210"/>
        <v>3454Helse/pleie/omsorg</v>
      </c>
      <c r="B1367" s="6" t="str">
        <f>Data!A1367</f>
        <v>3454</v>
      </c>
      <c r="C1367" s="7" t="str">
        <f>Data!B1367</f>
        <v>Vang kommune</v>
      </c>
      <c r="D1367" s="7" t="str">
        <f>Data!C1367</f>
        <v>Helse/pleie/omsorg</v>
      </c>
      <c r="E1367" s="1">
        <f>Data!D1367</f>
        <v>79.005399999999995</v>
      </c>
      <c r="F1367" s="1">
        <f>Data!E1367+Data!F1367</f>
        <v>47829.569793119634</v>
      </c>
      <c r="G1367" s="1">
        <f>Data!G1367</f>
        <v>1049.6324301883171</v>
      </c>
      <c r="H1367" s="1">
        <f t="shared" si="211"/>
        <v>41223210.472727276</v>
      </c>
      <c r="I1367" s="1">
        <f t="shared" si="212"/>
        <v>904654.14545454609</v>
      </c>
      <c r="J1367" s="1">
        <f t="shared" si="213"/>
        <v>5055343.754181819</v>
      </c>
      <c r="K1367" s="1">
        <f>'Innlegging av opplysninger'!$B$4*H1367</f>
        <v>5359017.3614545465</v>
      </c>
      <c r="L1367" s="1"/>
      <c r="M1367" s="1">
        <f>'Innlegging av opplysninger'!$B$5*H1367</f>
        <v>5400240.5719272736</v>
      </c>
      <c r="N1367" s="1">
        <f>'Innlegging av opplysninger'!$B$5*I1367</f>
        <v>118509.69305454554</v>
      </c>
      <c r="O1367" s="1">
        <f>'Innlegging av opplysninger'!$B$5*J1367</f>
        <v>662250.03179781837</v>
      </c>
      <c r="P1367" s="1">
        <f>'Innlegging av opplysninger'!$B$5*K1367</f>
        <v>702031.2743505456</v>
      </c>
      <c r="Q1367" s="1"/>
      <c r="R1367" s="1">
        <f>'Innlegging av opplysninger'!$C$11*SUM(H1367:Q1367)</f>
        <v>2258159.7775880378</v>
      </c>
      <c r="S1367" s="1">
        <f>'Innlegging av opplysninger'!$C$13*(((H1367+J1367+M1367+O1367)*Data!H1367)+(J1367+O1367)*(1-Data!H1367)*1.8/12+I1367+N1367+K1367+L1367+P1367+Q1367)</f>
        <v>476188.51725546928</v>
      </c>
      <c r="T1367" s="1">
        <f>'Innlegging av opplysninger'!$C$13*((H1367+J1367+M1367+O1367)*(1-Data!H1367)-(J1367+O1367)*(1-Data!H1367)*1.8/12)</f>
        <v>2613924.862601846</v>
      </c>
      <c r="U1367" s="1">
        <f>Data!I1367</f>
        <v>10.638400000000001</v>
      </c>
      <c r="V1367" s="1">
        <f>Data!J1367+Data!K1367</f>
        <v>43430.142063969513</v>
      </c>
      <c r="W1367" s="1">
        <f>Data!L1367</f>
        <v>1132.842344713491</v>
      </c>
      <c r="X1367" s="1">
        <f t="shared" si="217"/>
        <v>5040296.9818181805</v>
      </c>
      <c r="Y1367" s="100">
        <f t="shared" si="218"/>
        <v>131472.3272727273</v>
      </c>
      <c r="Z1367" s="100">
        <f t="shared" si="219"/>
        <v>739563.01119999972</v>
      </c>
      <c r="AA1367" s="100">
        <f>'Innlegging av opplysninger'!$B$4*X1367</f>
        <v>655238.60763636348</v>
      </c>
      <c r="AB1367" s="1"/>
      <c r="AC1367" s="1">
        <f>'Innlegging av opplysninger'!$B$5*X1367</f>
        <v>660278.90461818164</v>
      </c>
      <c r="AD1367" s="1">
        <f>'Innlegging av opplysninger'!$B$5*Y1367</f>
        <v>17222.874872727276</v>
      </c>
      <c r="AE1367" s="1">
        <f>'Innlegging av opplysninger'!$B$5*Z1367</f>
        <v>96882.754467199964</v>
      </c>
      <c r="AF1367" s="1">
        <f>'Innlegging av opplysninger'!$B$5*AA1367</f>
        <v>85836.25760036362</v>
      </c>
      <c r="AG1367" s="1"/>
      <c r="AH1367" s="1">
        <f>'Innlegging av opplysninger'!$C$11*SUM(X1367:AG1367)</f>
        <v>282218.0853404582</v>
      </c>
      <c r="AI1367" s="1">
        <f>'Innlegging av opplysninger'!$C$13*(((X1367+Z1367+AC1367+AE1367)*Data!M1367)+(Z1367+AE1367)*(1-Data!M1367)*1.8/12+Y1367+AD1367+AA1367+AB1367+AF1367+AG1367)</f>
        <v>52792.320476077606</v>
      </c>
      <c r="AJ1367" s="1">
        <f>'Innlegging av opplysninger'!$C$13*((X1367+Z1367+AC1367+AE1367)*(1-Data!M1367)-(Z1367+AE1367)*(1-Data!M1367)*1.8/12)</f>
        <v>333400.848937181</v>
      </c>
      <c r="AK1367" s="83">
        <f t="shared" si="214"/>
        <v>2540000</v>
      </c>
      <c r="AL1367" s="83">
        <f t="shared" si="215"/>
        <v>529000</v>
      </c>
      <c r="AM1367" s="83">
        <f t="shared" si="216"/>
        <v>2947000</v>
      </c>
    </row>
    <row r="1368" spans="1:39">
      <c r="A1368" t="str">
        <f t="shared" si="210"/>
        <v>3454Samferdsel og teknikk</v>
      </c>
      <c r="B1368" s="6" t="str">
        <f>Data!A1368</f>
        <v>3454</v>
      </c>
      <c r="C1368" s="7" t="str">
        <f>Data!B1368</f>
        <v>Vang kommune</v>
      </c>
      <c r="D1368" s="7" t="str">
        <f>Data!C1368</f>
        <v>Samferdsel og teknikk</v>
      </c>
      <c r="E1368" s="1">
        <f>Data!D1368</f>
        <v>9.9314</v>
      </c>
      <c r="F1368" s="1">
        <f>Data!E1368+Data!F1368</f>
        <v>48961.928496150249</v>
      </c>
      <c r="G1368" s="1">
        <f>Data!G1368</f>
        <v>0</v>
      </c>
      <c r="H1368" s="1">
        <f t="shared" si="211"/>
        <v>5304659.963636362</v>
      </c>
      <c r="I1368" s="1">
        <f t="shared" si="212"/>
        <v>0</v>
      </c>
      <c r="J1368" s="1">
        <f t="shared" si="213"/>
        <v>636559.19563636347</v>
      </c>
      <c r="K1368" s="1">
        <f>'Innlegging av opplysninger'!$B$4*H1368</f>
        <v>689605.79527272703</v>
      </c>
      <c r="L1368" s="1"/>
      <c r="M1368" s="1">
        <f>'Innlegging av opplysninger'!$B$5*H1368</f>
        <v>694910.45523636346</v>
      </c>
      <c r="N1368" s="1">
        <f>'Innlegging av opplysninger'!$B$5*I1368</f>
        <v>0</v>
      </c>
      <c r="O1368" s="1">
        <f>'Innlegging av opplysninger'!$B$5*J1368</f>
        <v>83389.254628363618</v>
      </c>
      <c r="P1368" s="1">
        <f>'Innlegging av opplysninger'!$B$5*K1368</f>
        <v>90338.359180727246</v>
      </c>
      <c r="Q1368" s="1"/>
      <c r="R1368" s="1">
        <f>'Innlegging av opplysninger'!$C$11*SUM(H1368:Q1368)</f>
        <v>284979.59489645448</v>
      </c>
      <c r="S1368" s="1">
        <f>'Innlegging av opplysninger'!$C$13*(((H1368+J1368+M1368+O1368)*Data!H1368)+(J1368+O1368)*(1-Data!H1368)*1.8/12+I1368+N1368+K1368+L1368+P1368+Q1368)</f>
        <v>46416.500479746312</v>
      </c>
      <c r="T1368" s="1">
        <f>'Innlegging av opplysninger'!$C$13*((H1368+J1368+M1368+O1368)*(1-Data!H1368)-(J1368+O1368)*(1-Data!H1368)*1.8/12)</f>
        <v>343555.57674698083</v>
      </c>
      <c r="U1368" s="1">
        <f>Data!I1368</f>
        <v>1.5</v>
      </c>
      <c r="V1368" s="1">
        <f>Data!J1368+Data!K1368</f>
        <v>48647.222222222219</v>
      </c>
      <c r="W1368" s="1">
        <f>Data!L1368</f>
        <v>0</v>
      </c>
      <c r="X1368" s="1">
        <f t="shared" si="217"/>
        <v>796045.45454545435</v>
      </c>
      <c r="Y1368" s="100">
        <f t="shared" si="218"/>
        <v>0</v>
      </c>
      <c r="Z1368" s="100">
        <f t="shared" si="219"/>
        <v>113834.49999999996</v>
      </c>
      <c r="AA1368" s="100">
        <f>'Innlegging av opplysninger'!$B$4*X1368</f>
        <v>103485.90909090907</v>
      </c>
      <c r="AB1368" s="1"/>
      <c r="AC1368" s="1">
        <f>'Innlegging av opplysninger'!$B$5*X1368</f>
        <v>104281.95454545453</v>
      </c>
      <c r="AD1368" s="1">
        <f>'Innlegging av opplysninger'!$B$5*Y1368</f>
        <v>0</v>
      </c>
      <c r="AE1368" s="1">
        <f>'Innlegging av opplysninger'!$B$5*Z1368</f>
        <v>14912.319499999994</v>
      </c>
      <c r="AF1368" s="1">
        <f>'Innlegging av opplysninger'!$B$5*AA1368</f>
        <v>13556.654090909089</v>
      </c>
      <c r="AG1368" s="1"/>
      <c r="AH1368" s="1">
        <f>'Innlegging av opplysninger'!$C$11*SUM(X1368:AG1368)</f>
        <v>43552.438087363626</v>
      </c>
      <c r="AI1368" s="1">
        <f>'Innlegging av opplysninger'!$C$13*(((X1368+Z1368+AC1368+AE1368)*Data!M1368)+(Z1368+AE1368)*(1-Data!M1368)*1.8/12+Y1368+AD1368+AA1368+AB1368+AF1368+AG1368)</f>
        <v>7090.4384775545441</v>
      </c>
      <c r="AJ1368" s="1">
        <f>'Innlegging av opplysninger'!$C$13*((X1368+Z1368+AC1368+AE1368)*(1-Data!M1368)-(Z1368+AE1368)*(1-Data!M1368)*1.8/12)</f>
        <v>52507.634694627268</v>
      </c>
      <c r="AK1368" s="83">
        <f t="shared" si="214"/>
        <v>329000</v>
      </c>
      <c r="AL1368" s="83">
        <f t="shared" si="215"/>
        <v>54000</v>
      </c>
      <c r="AM1368" s="83">
        <f t="shared" si="216"/>
        <v>396000</v>
      </c>
    </row>
    <row r="1369" spans="1:39">
      <c r="A1369" t="str">
        <f t="shared" si="210"/>
        <v>3454Annet</v>
      </c>
      <c r="B1369" s="6" t="str">
        <f>Data!A1369</f>
        <v>3454</v>
      </c>
      <c r="C1369" s="7" t="str">
        <f>Data!B1369</f>
        <v>Vang kommune</v>
      </c>
      <c r="D1369" s="7" t="str">
        <f>Data!C1369</f>
        <v>Annet</v>
      </c>
      <c r="E1369" s="1">
        <f>Data!D1369</f>
        <v>8.5379000000000005</v>
      </c>
      <c r="F1369" s="1">
        <f>Data!E1369+Data!F1369</f>
        <v>44285.33421567364</v>
      </c>
      <c r="G1369" s="1">
        <f>Data!G1369</f>
        <v>0</v>
      </c>
      <c r="H1369" s="1">
        <f t="shared" si="211"/>
        <v>4124768.2363636359</v>
      </c>
      <c r="I1369" s="1">
        <f t="shared" si="212"/>
        <v>0</v>
      </c>
      <c r="J1369" s="1">
        <f t="shared" si="213"/>
        <v>494972.18836363626</v>
      </c>
      <c r="K1369" s="1">
        <f>'Innlegging av opplysninger'!$B$4*H1369</f>
        <v>536219.8707272727</v>
      </c>
      <c r="L1369" s="1"/>
      <c r="M1369" s="1">
        <f>'Innlegging av opplysninger'!$B$5*H1369</f>
        <v>540344.63896363636</v>
      </c>
      <c r="N1369" s="1">
        <f>'Innlegging av opplysninger'!$B$5*I1369</f>
        <v>0</v>
      </c>
      <c r="O1369" s="1">
        <f>'Innlegging av opplysninger'!$B$5*J1369</f>
        <v>64841.356675636351</v>
      </c>
      <c r="P1369" s="1">
        <f>'Innlegging av opplysninger'!$B$5*K1369</f>
        <v>70244.803065272732</v>
      </c>
      <c r="Q1369" s="1"/>
      <c r="R1369" s="1">
        <f>'Innlegging av opplysninger'!$C$11*SUM(H1369:Q1369)</f>
        <v>221592.86157804541</v>
      </c>
      <c r="S1369" s="1">
        <f>'Innlegging av opplysninger'!$C$13*(((H1369+J1369+M1369+O1369)*Data!H1369)+(J1369+O1369)*(1-Data!H1369)*1.8/12+I1369+N1369+K1369+L1369+P1369+Q1369)</f>
        <v>35902.708688518687</v>
      </c>
      <c r="T1369" s="1">
        <f>'Innlegging av opplysninger'!$C$13*((H1369+J1369+M1369+O1369)*(1-Data!H1369)-(J1369+O1369)*(1-Data!H1369)*1.8/12)</f>
        <v>267329.62820775399</v>
      </c>
      <c r="U1369" s="1">
        <f>Data!I1369</f>
        <v>1.7768999999999999</v>
      </c>
      <c r="V1369" s="1">
        <f>Data!J1369+Data!K1369</f>
        <v>43543.468024837268</v>
      </c>
      <c r="W1369" s="1">
        <f>Data!L1369</f>
        <v>0</v>
      </c>
      <c r="X1369" s="1">
        <f t="shared" si="217"/>
        <v>844062.41818181821</v>
      </c>
      <c r="Y1369" s="100">
        <f t="shared" si="218"/>
        <v>0</v>
      </c>
      <c r="Z1369" s="100">
        <f t="shared" si="219"/>
        <v>120700.9258</v>
      </c>
      <c r="AA1369" s="100">
        <f>'Innlegging av opplysninger'!$B$4*X1369</f>
        <v>109728.11436363637</v>
      </c>
      <c r="AB1369" s="1"/>
      <c r="AC1369" s="1">
        <f>'Innlegging av opplysninger'!$B$5*X1369</f>
        <v>110572.17678181818</v>
      </c>
      <c r="AD1369" s="1">
        <f>'Innlegging av opplysninger'!$B$5*Y1369</f>
        <v>0</v>
      </c>
      <c r="AE1369" s="1">
        <f>'Innlegging av opplysninger'!$B$5*Z1369</f>
        <v>15811.8212798</v>
      </c>
      <c r="AF1369" s="1">
        <f>'Innlegging av opplysninger'!$B$5*AA1369</f>
        <v>14374.382981636365</v>
      </c>
      <c r="AG1369" s="1"/>
      <c r="AH1369" s="1">
        <f>'Innlegging av opplysninger'!$C$11*SUM(X1369:AG1369)</f>
        <v>46179.493896770953</v>
      </c>
      <c r="AI1369" s="1">
        <f>'Innlegging av opplysninger'!$C$13*(((X1369+Z1369+AC1369+AE1369)*Data!M1369)+(Z1369+AE1369)*(1-Data!M1369)*1.8/12+Y1369+AD1369+AA1369+AB1369+AF1369+AG1369)</f>
        <v>7518.1292891766216</v>
      </c>
      <c r="AJ1369" s="1">
        <f>'Innlegging av opplysninger'!$C$13*((X1369+Z1369+AC1369+AE1369)*(1-Data!M1369)-(Z1369+AE1369)*(1-Data!M1369)*1.8/12)</f>
        <v>55674.862359036248</v>
      </c>
      <c r="AK1369" s="83">
        <f t="shared" si="214"/>
        <v>268000</v>
      </c>
      <c r="AL1369" s="83">
        <f t="shared" si="215"/>
        <v>43000</v>
      </c>
      <c r="AM1369" s="83">
        <f t="shared" si="216"/>
        <v>323000</v>
      </c>
    </row>
    <row r="1370" spans="1:39">
      <c r="A1370" t="str">
        <f t="shared" si="210"/>
        <v>3800Alle</v>
      </c>
      <c r="B1370" s="6" t="str">
        <f>Data!A1370</f>
        <v>3800</v>
      </c>
      <c r="C1370" s="7" t="str">
        <f>Data!B1370</f>
        <v>Vestfold og Telemark fylkeskommune</v>
      </c>
      <c r="D1370" s="7" t="str">
        <f>Data!C1370</f>
        <v>Alle</v>
      </c>
      <c r="E1370" s="1">
        <f>Data!D1370</f>
        <v>2996.6515000000013</v>
      </c>
      <c r="F1370" s="1">
        <f>Data!E1370+Data!F1370</f>
        <v>53989.552817531032</v>
      </c>
      <c r="G1370" s="1">
        <f>Data!G1370</f>
        <v>0.80161139858939168</v>
      </c>
      <c r="H1370" s="1">
        <f t="shared" si="211"/>
        <v>1764958630.1998217</v>
      </c>
      <c r="I1370" s="1">
        <f t="shared" si="212"/>
        <v>26205.272727272721</v>
      </c>
      <c r="J1370" s="1">
        <f t="shared" si="213"/>
        <v>211798180.25670588</v>
      </c>
      <c r="K1370" s="1">
        <f>'Innlegging av opplysninger'!$B$4*H1370</f>
        <v>229444621.92597684</v>
      </c>
      <c r="L1370" s="1"/>
      <c r="M1370" s="1">
        <f>'Innlegging av opplysninger'!$B$5*H1370</f>
        <v>231209580.55617666</v>
      </c>
      <c r="N1370" s="1">
        <f>'Innlegging av opplysninger'!$B$5*I1370</f>
        <v>3432.8907272727265</v>
      </c>
      <c r="O1370" s="1">
        <f>'Innlegging av opplysninger'!$B$5*J1370</f>
        <v>27745561.613628473</v>
      </c>
      <c r="P1370" s="1">
        <f>'Innlegging av opplysninger'!$B$5*K1370</f>
        <v>30057245.472302966</v>
      </c>
      <c r="Q1370" s="1"/>
      <c r="R1370" s="1">
        <f>'Innlegging av opplysninger'!$C$11*SUM(H1370:Q1370)</f>
        <v>94819251.411146522</v>
      </c>
      <c r="S1370" s="1">
        <f>'Innlegging av opplysninger'!$C$13*(((H1370+J1370+M1370+O1370)*Data!H1370)+(J1370+O1370)*(1-Data!H1370)*1.8/12+I1370+N1370+K1370+L1370+P1370+Q1370)</f>
        <v>22036145.867184598</v>
      </c>
      <c r="T1370" s="1">
        <f>'Innlegging av opplysninger'!$C$13*((H1370+J1370+M1370+O1370)*(1-Data!H1370)-(J1370+O1370)*(1-Data!H1370)*1.8/12)</f>
        <v>107716513.95859487</v>
      </c>
      <c r="U1370" s="1">
        <f>Data!I1370</f>
        <v>520.66219999999998</v>
      </c>
      <c r="V1370" s="1">
        <f>Data!J1370+Data!K1370</f>
        <v>55547.844493896439</v>
      </c>
      <c r="W1370" s="1">
        <f>Data!L1370</f>
        <v>0.74679898022172531</v>
      </c>
      <c r="X1370" s="1">
        <f t="shared" si="217"/>
        <v>315509050.03036368</v>
      </c>
      <c r="Y1370" s="100">
        <f t="shared" si="218"/>
        <v>4241.7818181818184</v>
      </c>
      <c r="Z1370" s="100">
        <f t="shared" si="219"/>
        <v>45118400.72914201</v>
      </c>
      <c r="AA1370" s="100">
        <f>'Innlegging av opplysninger'!$B$4*X1370</f>
        <v>41016176.50394728</v>
      </c>
      <c r="AB1370" s="1"/>
      <c r="AC1370" s="1">
        <f>'Innlegging av opplysninger'!$B$5*X1370</f>
        <v>41331685.553977646</v>
      </c>
      <c r="AD1370" s="1">
        <f>'Innlegging av opplysninger'!$B$5*Y1370</f>
        <v>555.67341818181819</v>
      </c>
      <c r="AE1370" s="1">
        <f>'Innlegging av opplysninger'!$B$5*Z1370</f>
        <v>5910510.4955176031</v>
      </c>
      <c r="AF1370" s="1">
        <f>'Innlegging av opplysninger'!$B$5*AA1370</f>
        <v>5373119.1220170939</v>
      </c>
      <c r="AG1370" s="1"/>
      <c r="AH1370" s="1">
        <f>'Innlegging av opplysninger'!$C$11*SUM(X1370:AG1370)</f>
        <v>17262022.115827665</v>
      </c>
      <c r="AI1370" s="1">
        <f>'Innlegging av opplysninger'!$C$13*(((X1370+Z1370+AC1370+AE1370)*Data!M1370)+(Z1370+AE1370)*(1-Data!M1370)*1.8/12+Y1370+AD1370+AA1370+AB1370+AF1370+AG1370)</f>
        <v>4407759.4377648272</v>
      </c>
      <c r="AJ1370" s="1">
        <f>'Innlegging av opplysninger'!$C$13*((X1370+Z1370+AC1370+AE1370)*(1-Data!M1370)-(Z1370+AE1370)*(1-Data!M1370)*1.8/12)</f>
        <v>19213955.036525659</v>
      </c>
      <c r="AK1370" s="83">
        <f t="shared" si="214"/>
        <v>112081000</v>
      </c>
      <c r="AL1370" s="83">
        <f t="shared" si="215"/>
        <v>26444000</v>
      </c>
      <c r="AM1370" s="83">
        <f t="shared" si="216"/>
        <v>126930000</v>
      </c>
    </row>
    <row r="1371" spans="1:39">
      <c r="A1371" t="str">
        <f t="shared" si="210"/>
        <v>3800Administrasjon</v>
      </c>
      <c r="B1371" s="6" t="str">
        <f>Data!A1371</f>
        <v>3800</v>
      </c>
      <c r="C1371" s="7" t="str">
        <f>Data!B1371</f>
        <v>Vestfold og Telemark fylkeskommune</v>
      </c>
      <c r="D1371" s="7" t="str">
        <f>Data!C1371</f>
        <v>Administrasjon</v>
      </c>
      <c r="E1371" s="1">
        <f>Data!D1371</f>
        <v>179.49999999999994</v>
      </c>
      <c r="F1371" s="1">
        <f>Data!E1371+Data!F1371</f>
        <v>60835.465181058498</v>
      </c>
      <c r="G1371" s="1">
        <f>Data!G1371</f>
        <v>0</v>
      </c>
      <c r="H1371" s="1">
        <f t="shared" si="211"/>
        <v>119126901.81818178</v>
      </c>
      <c r="I1371" s="1">
        <f t="shared" si="212"/>
        <v>0</v>
      </c>
      <c r="J1371" s="1">
        <f t="shared" si="213"/>
        <v>14295228.218181813</v>
      </c>
      <c r="K1371" s="1">
        <f>'Innlegging av opplysninger'!$B$4*H1371</f>
        <v>15486497.236363633</v>
      </c>
      <c r="L1371" s="1"/>
      <c r="M1371" s="1">
        <f>'Innlegging av opplysninger'!$B$5*H1371</f>
        <v>15605624.138181815</v>
      </c>
      <c r="N1371" s="1">
        <f>'Innlegging av opplysninger'!$B$5*I1371</f>
        <v>0</v>
      </c>
      <c r="O1371" s="1">
        <f>'Innlegging av opplysninger'!$B$5*J1371</f>
        <v>1872674.8965818177</v>
      </c>
      <c r="P1371" s="1">
        <f>'Innlegging av opplysninger'!$B$5*K1371</f>
        <v>2028731.1379636358</v>
      </c>
      <c r="Q1371" s="1"/>
      <c r="R1371" s="1">
        <f>'Innlegging av opplysninger'!$C$11*SUM(H1371:Q1371)</f>
        <v>6399794.9829272702</v>
      </c>
      <c r="S1371" s="1">
        <f>'Innlegging av opplysninger'!$C$13*(((H1371+J1371+M1371+O1371)*Data!H1371)+(J1371+O1371)*(1-Data!H1371)*1.8/12+I1371+N1371+K1371+L1371+P1371+Q1371)</f>
        <v>2058548.2401006545</v>
      </c>
      <c r="T1371" s="1">
        <f>'Innlegging av opplysninger'!$C$13*((H1371+J1371+M1371+O1371)*(1-Data!H1371)-(J1371+O1371)*(1-Data!H1371)*1.8/12)</f>
        <v>6699065.9470629795</v>
      </c>
      <c r="U1371" s="1">
        <f>Data!I1371</f>
        <v>48.230000000000004</v>
      </c>
      <c r="V1371" s="1">
        <f>Data!J1371+Data!K1371</f>
        <v>61229.277161517733</v>
      </c>
      <c r="W1371" s="1">
        <f>Data!L1371</f>
        <v>0</v>
      </c>
      <c r="X1371" s="1">
        <f t="shared" si="217"/>
        <v>32215505.863636367</v>
      </c>
      <c r="Y1371" s="100">
        <f t="shared" si="218"/>
        <v>0</v>
      </c>
      <c r="Z1371" s="100">
        <f t="shared" si="219"/>
        <v>4606817.3385000005</v>
      </c>
      <c r="AA1371" s="100">
        <f>'Innlegging av opplysninger'!$B$4*X1371</f>
        <v>4188015.7622727277</v>
      </c>
      <c r="AB1371" s="1"/>
      <c r="AC1371" s="1">
        <f>'Innlegging av opplysninger'!$B$5*X1371</f>
        <v>4220231.2681363644</v>
      </c>
      <c r="AD1371" s="1">
        <f>'Innlegging av opplysninger'!$B$5*Y1371</f>
        <v>0</v>
      </c>
      <c r="AE1371" s="1">
        <f>'Innlegging av opplysninger'!$B$5*Z1371</f>
        <v>603493.07134350005</v>
      </c>
      <c r="AF1371" s="1">
        <f>'Innlegging av opplysninger'!$B$5*AA1371</f>
        <v>548630.06485772738</v>
      </c>
      <c r="AG1371" s="1"/>
      <c r="AH1371" s="1">
        <f>'Innlegging av opplysninger'!$C$11*SUM(X1371:AG1371)</f>
        <v>1762542.3480123742</v>
      </c>
      <c r="AI1371" s="1">
        <f>'Innlegging av opplysninger'!$C$13*(((X1371+Z1371+AC1371+AE1371)*Data!M1371)+(Z1371+AE1371)*(1-Data!M1371)*1.8/12+Y1371+AD1371+AA1371+AB1371+AF1371+AG1371)</f>
        <v>589837.13294294348</v>
      </c>
      <c r="AJ1371" s="1">
        <f>'Innlegging av opplysninger'!$C$13*((X1371+Z1371+AC1371+AE1371)*(1-Data!M1371)-(Z1371+AE1371)*(1-Data!M1371)*1.8/12)</f>
        <v>1822062.9222318844</v>
      </c>
      <c r="AK1371" s="83">
        <f t="shared" si="214"/>
        <v>8162000</v>
      </c>
      <c r="AL1371" s="83">
        <f t="shared" si="215"/>
        <v>2648000</v>
      </c>
      <c r="AM1371" s="83">
        <f t="shared" si="216"/>
        <v>8521000</v>
      </c>
    </row>
    <row r="1372" spans="1:39">
      <c r="A1372" t="str">
        <f t="shared" si="210"/>
        <v>3800Undervisning</v>
      </c>
      <c r="B1372" s="6" t="str">
        <f>Data!A1372</f>
        <v>3800</v>
      </c>
      <c r="C1372" s="7" t="str">
        <f>Data!B1372</f>
        <v>Vestfold og Telemark fylkeskommune</v>
      </c>
      <c r="D1372" s="7" t="str">
        <f>Data!C1372</f>
        <v>Undervisning</v>
      </c>
      <c r="E1372" s="1">
        <f>Data!D1372</f>
        <v>2269.7088999999992</v>
      </c>
      <c r="F1372" s="1">
        <f>Data!E1372+Data!F1372</f>
        <v>52895.203949935283</v>
      </c>
      <c r="G1372" s="1">
        <f>Data!G1372</f>
        <v>0.9817514483905847</v>
      </c>
      <c r="H1372" s="1">
        <f t="shared" si="211"/>
        <v>1309709620.0634532</v>
      </c>
      <c r="I1372" s="1">
        <f t="shared" si="212"/>
        <v>24308.618181818179</v>
      </c>
      <c r="J1372" s="1">
        <f t="shared" si="213"/>
        <v>157168071.44179618</v>
      </c>
      <c r="K1372" s="1">
        <f>'Innlegging av opplysninger'!$B$4*H1372</f>
        <v>170262250.60824892</v>
      </c>
      <c r="L1372" s="1"/>
      <c r="M1372" s="1">
        <f>'Innlegging av opplysninger'!$B$5*H1372</f>
        <v>171571960.22831237</v>
      </c>
      <c r="N1372" s="1">
        <f>'Innlegging av opplysninger'!$B$5*I1372</f>
        <v>3184.4289818181815</v>
      </c>
      <c r="O1372" s="1">
        <f>'Innlegging av opplysninger'!$B$5*J1372</f>
        <v>20589017.358875301</v>
      </c>
      <c r="P1372" s="1">
        <f>'Innlegging av opplysninger'!$B$5*K1372</f>
        <v>22304354.82968061</v>
      </c>
      <c r="Q1372" s="1"/>
      <c r="R1372" s="1">
        <f>'Innlegging av opplysninger'!$C$11*SUM(H1372:Q1372)</f>
        <v>70362045.167946145</v>
      </c>
      <c r="S1372" s="1">
        <f>'Innlegging av opplysninger'!$C$13*(((H1372+J1372+M1372+O1372)*Data!H1372)+(J1372+O1372)*(1-Data!H1372)*1.8/12+I1372+N1372+K1372+L1372+P1372+Q1372)</f>
        <v>15062523.053388039</v>
      </c>
      <c r="T1372" s="1">
        <f>'Innlegging av opplysninger'!$C$13*((H1372+J1372+M1372+O1372)*(1-Data!H1372)-(J1372+O1372)*(1-Data!H1372)*1.8/12)</f>
        <v>81222380.860643536</v>
      </c>
      <c r="U1372" s="1">
        <f>Data!I1372</f>
        <v>409.39530000000008</v>
      </c>
      <c r="V1372" s="1">
        <f>Data!J1372+Data!K1372</f>
        <v>54140.379412351198</v>
      </c>
      <c r="W1372" s="1">
        <f>Data!L1372</f>
        <v>0.3302431659572056</v>
      </c>
      <c r="X1372" s="1">
        <f t="shared" si="217"/>
        <v>241798002.23600012</v>
      </c>
      <c r="Y1372" s="100">
        <f t="shared" si="218"/>
        <v>1474.9090909090908</v>
      </c>
      <c r="Z1372" s="100">
        <f t="shared" si="219"/>
        <v>34577325.231748015</v>
      </c>
      <c r="AA1372" s="100">
        <f>'Innlegging av opplysninger'!$B$4*X1372</f>
        <v>31433740.290680017</v>
      </c>
      <c r="AB1372" s="1"/>
      <c r="AC1372" s="1">
        <f>'Innlegging av opplysninger'!$B$5*X1372</f>
        <v>31675538.292916019</v>
      </c>
      <c r="AD1372" s="1">
        <f>'Innlegging av opplysninger'!$B$5*Y1372</f>
        <v>193.21309090909091</v>
      </c>
      <c r="AE1372" s="1">
        <f>'Innlegging av opplysninger'!$B$5*Z1372</f>
        <v>4529629.6053589899</v>
      </c>
      <c r="AF1372" s="1">
        <f>'Innlegging av opplysninger'!$B$5*AA1372</f>
        <v>4117819.9780790824</v>
      </c>
      <c r="AG1372" s="1"/>
      <c r="AH1372" s="1">
        <f>'Innlegging av opplysninger'!$C$11*SUM(X1372:AG1372)</f>
        <v>13229081.502764633</v>
      </c>
      <c r="AI1372" s="1">
        <f>'Innlegging av opplysninger'!$C$13*(((X1372+Z1372+AC1372+AE1372)*Data!M1372)+(Z1372+AE1372)*(1-Data!M1372)*1.8/12+Y1372+AD1372+AA1372+AB1372+AF1372+AG1372)</f>
        <v>3061210.1776839141</v>
      </c>
      <c r="AJ1372" s="1">
        <f>'Innlegging av opplysninger'!$C$13*((X1372+Z1372+AC1372+AE1372)*(1-Data!M1372)-(Z1372+AE1372)*(1-Data!M1372)*1.8/12)</f>
        <v>15041743.457678219</v>
      </c>
      <c r="AK1372" s="83">
        <f t="shared" si="214"/>
        <v>83591000</v>
      </c>
      <c r="AL1372" s="83">
        <f t="shared" si="215"/>
        <v>18124000</v>
      </c>
      <c r="AM1372" s="83">
        <f t="shared" si="216"/>
        <v>96264000</v>
      </c>
    </row>
    <row r="1373" spans="1:39">
      <c r="A1373" t="str">
        <f t="shared" si="210"/>
        <v>3800Helse/pleie/omsorg</v>
      </c>
      <c r="B1373" s="6" t="str">
        <f>Data!A1373</f>
        <v>3800</v>
      </c>
      <c r="C1373" s="7" t="str">
        <f>Data!B1373</f>
        <v>Vestfold og Telemark fylkeskommune</v>
      </c>
      <c r="D1373" s="7" t="str">
        <f>Data!C1373</f>
        <v>Helse/pleie/omsorg</v>
      </c>
      <c r="E1373" s="1">
        <f>Data!D1373</f>
        <v>227.60000000000011</v>
      </c>
      <c r="F1373" s="1">
        <f>Data!E1373+Data!F1373</f>
        <v>50477.378881077922</v>
      </c>
      <c r="G1373" s="1">
        <f>Data!G1373</f>
        <v>0</v>
      </c>
      <c r="H1373" s="1">
        <f t="shared" si="211"/>
        <v>125330742.90909097</v>
      </c>
      <c r="I1373" s="1">
        <f t="shared" si="212"/>
        <v>0</v>
      </c>
      <c r="J1373" s="1">
        <f t="shared" si="213"/>
        <v>15039689.149090916</v>
      </c>
      <c r="K1373" s="1">
        <f>'Innlegging av opplysninger'!$B$4*H1373</f>
        <v>16292996.578181826</v>
      </c>
      <c r="L1373" s="1"/>
      <c r="M1373" s="1">
        <f>'Innlegging av opplysninger'!$B$5*H1373</f>
        <v>16418327.321090918</v>
      </c>
      <c r="N1373" s="1">
        <f>'Innlegging av opplysninger'!$B$5*I1373</f>
        <v>0</v>
      </c>
      <c r="O1373" s="1">
        <f>'Innlegging av opplysninger'!$B$5*J1373</f>
        <v>1970199.2785309101</v>
      </c>
      <c r="P1373" s="1">
        <f>'Innlegging av opplysninger'!$B$5*K1373</f>
        <v>2134382.5517418194</v>
      </c>
      <c r="Q1373" s="1"/>
      <c r="R1373" s="1">
        <f>'Innlegging av opplysninger'!$C$11*SUM(H1373:Q1373)</f>
        <v>6733080.8359336378</v>
      </c>
      <c r="S1373" s="1">
        <f>'Innlegging av opplysninger'!$C$13*(((H1373+J1373+M1373+O1373)*Data!H1373)+(J1373+O1373)*(1-Data!H1373)*1.8/12+I1373+N1373+K1373+L1373+P1373+Q1373)</f>
        <v>1710041.0176504485</v>
      </c>
      <c r="T1373" s="1">
        <f>'Innlegging av opplysninger'!$C$13*((H1373+J1373+M1373+O1373)*(1-Data!H1373)-(J1373+O1373)*(1-Data!H1373)*1.8/12)</f>
        <v>7503648.5473113712</v>
      </c>
      <c r="U1373" s="1">
        <f>Data!I1373</f>
        <v>21.369999999999997</v>
      </c>
      <c r="V1373" s="1">
        <f>Data!J1373+Data!K1373</f>
        <v>50670.890656683834</v>
      </c>
      <c r="W1373" s="1">
        <f>Data!L1373</f>
        <v>0</v>
      </c>
      <c r="X1373" s="1">
        <f t="shared" si="217"/>
        <v>11812766.545454545</v>
      </c>
      <c r="Y1373" s="100">
        <f t="shared" si="218"/>
        <v>0</v>
      </c>
      <c r="Z1373" s="100">
        <f t="shared" si="219"/>
        <v>1689225.6159999997</v>
      </c>
      <c r="AA1373" s="100">
        <f>'Innlegging av opplysninger'!$B$4*X1373</f>
        <v>1535659.6509090909</v>
      </c>
      <c r="AB1373" s="1"/>
      <c r="AC1373" s="1">
        <f>'Innlegging av opplysninger'!$B$5*X1373</f>
        <v>1547472.4174545454</v>
      </c>
      <c r="AD1373" s="1">
        <f>'Innlegging av opplysninger'!$B$5*Y1373</f>
        <v>0</v>
      </c>
      <c r="AE1373" s="1">
        <f>'Innlegging av opplysninger'!$B$5*Z1373</f>
        <v>221288.55569599997</v>
      </c>
      <c r="AF1373" s="1">
        <f>'Innlegging av opplysninger'!$B$5*AA1373</f>
        <v>201171.41426909092</v>
      </c>
      <c r="AG1373" s="1"/>
      <c r="AH1373" s="1">
        <f>'Innlegging av opplysninger'!$C$11*SUM(X1373:AG1373)</f>
        <v>646288.19959176425</v>
      </c>
      <c r="AI1373" s="1">
        <f>'Innlegging av opplysninger'!$C$13*(((X1373+Z1373+AC1373+AE1373)*Data!M1373)+(Z1373+AE1373)*(1-Data!M1373)*1.8/12+Y1373+AD1373+AA1373+AB1373+AF1373+AG1373)</f>
        <v>145272.65691612606</v>
      </c>
      <c r="AJ1373" s="1">
        <f>'Innlegging av opplysninger'!$C$13*((X1373+Z1373+AC1373+AE1373)*(1-Data!M1373)-(Z1373+AE1373)*(1-Data!M1373)*1.8/12)</f>
        <v>739121.7214726042</v>
      </c>
      <c r="AK1373" s="83">
        <f t="shared" si="214"/>
        <v>7379000</v>
      </c>
      <c r="AL1373" s="83">
        <f t="shared" si="215"/>
        <v>1855000</v>
      </c>
      <c r="AM1373" s="83">
        <f t="shared" si="216"/>
        <v>8243000</v>
      </c>
    </row>
    <row r="1374" spans="1:39">
      <c r="A1374" t="str">
        <f t="shared" si="210"/>
        <v>3800Samferdsel og teknikk</v>
      </c>
      <c r="B1374" s="6" t="str">
        <f>Data!A1374</f>
        <v>3800</v>
      </c>
      <c r="C1374" s="7" t="str">
        <f>Data!B1374</f>
        <v>Vestfold og Telemark fylkeskommune</v>
      </c>
      <c r="D1374" s="7" t="str">
        <f>Data!C1374</f>
        <v>Samferdsel og teknikk</v>
      </c>
      <c r="E1374" s="1">
        <f>Data!D1374</f>
        <v>259.69259999999997</v>
      </c>
      <c r="F1374" s="1">
        <f>Data!E1374+Data!F1374</f>
        <v>60220.539896657348</v>
      </c>
      <c r="G1374" s="1">
        <f>Data!G1374</f>
        <v>0.66948384359046054</v>
      </c>
      <c r="H1374" s="1">
        <f t="shared" si="211"/>
        <v>170605402.68181828</v>
      </c>
      <c r="I1374" s="1">
        <f t="shared" si="212"/>
        <v>1896.6545454545455</v>
      </c>
      <c r="J1374" s="1">
        <f t="shared" si="213"/>
        <v>20472875.920363646</v>
      </c>
      <c r="K1374" s="1">
        <f>'Innlegging av opplysninger'!$B$4*H1374</f>
        <v>22178702.348636378</v>
      </c>
      <c r="L1374" s="1"/>
      <c r="M1374" s="1">
        <f>'Innlegging av opplysninger'!$B$5*H1374</f>
        <v>22349307.751318194</v>
      </c>
      <c r="N1374" s="1">
        <f>'Innlegging av opplysninger'!$B$5*I1374</f>
        <v>248.46174545454548</v>
      </c>
      <c r="O1374" s="1">
        <f>'Innlegging av opplysninger'!$B$5*J1374</f>
        <v>2681946.745567638</v>
      </c>
      <c r="P1374" s="1">
        <f>'Innlegging av opplysninger'!$B$5*K1374</f>
        <v>2905410.0076713655</v>
      </c>
      <c r="Q1374" s="1"/>
      <c r="R1374" s="1">
        <f>'Innlegging av opplysninger'!$C$11*SUM(H1374:Q1374)</f>
        <v>9165440.0417233221</v>
      </c>
      <c r="S1374" s="1">
        <f>'Innlegging av opplysninger'!$C$13*(((H1374+J1374+M1374+O1374)*Data!H1374)+(J1374+O1374)*(1-Data!H1374)*1.8/12+I1374+N1374+K1374+L1374+P1374+Q1374)</f>
        <v>2608351.1912428043</v>
      </c>
      <c r="T1374" s="1">
        <f>'Innlegging av opplysninger'!$C$13*((H1374+J1374+M1374+O1374)*(1-Data!H1374)-(J1374+O1374)*(1-Data!H1374)*1.8/12)</f>
        <v>9933829.9184838459</v>
      </c>
      <c r="U1374" s="1">
        <f>Data!I1374</f>
        <v>29.2669</v>
      </c>
      <c r="V1374" s="1">
        <f>Data!J1374+Data!K1374</f>
        <v>64042.140107652885</v>
      </c>
      <c r="W1374" s="1">
        <f>Data!L1374</f>
        <v>8.6661040287833693</v>
      </c>
      <c r="X1374" s="1">
        <f t="shared" si="217"/>
        <v>20447071.748909082</v>
      </c>
      <c r="Y1374" s="100">
        <f t="shared" si="218"/>
        <v>2766.8727272727269</v>
      </c>
      <c r="Z1374" s="100">
        <f t="shared" si="219"/>
        <v>2924326.9228939982</v>
      </c>
      <c r="AA1374" s="100">
        <f>'Innlegging av opplysninger'!$B$4*X1374</f>
        <v>2658119.3273581807</v>
      </c>
      <c r="AB1374" s="1"/>
      <c r="AC1374" s="1">
        <f>'Innlegging av opplysninger'!$B$5*X1374</f>
        <v>2678566.3991070897</v>
      </c>
      <c r="AD1374" s="1">
        <f>'Innlegging av opplysninger'!$B$5*Y1374</f>
        <v>362.46032727272723</v>
      </c>
      <c r="AE1374" s="1">
        <f>'Innlegging av opplysninger'!$B$5*Z1374</f>
        <v>383086.82689911377</v>
      </c>
      <c r="AF1374" s="1">
        <f>'Innlegging av opplysninger'!$B$5*AA1374</f>
        <v>348213.63188392168</v>
      </c>
      <c r="AG1374" s="1"/>
      <c r="AH1374" s="1">
        <f>'Innlegging av opplysninger'!$C$11*SUM(X1374:AG1374)</f>
        <v>1118815.5392240256</v>
      </c>
      <c r="AI1374" s="1">
        <f>'Innlegging av opplysninger'!$C$13*(((X1374+Z1374+AC1374+AE1374)*Data!M1374)+(Z1374+AE1374)*(1-Data!M1374)*1.8/12+Y1374+AD1374+AA1374+AB1374+AF1374+AG1374)</f>
        <v>414338.93758965941</v>
      </c>
      <c r="AJ1374" s="1">
        <f>'Innlegging av opplysninger'!$C$13*((X1374+Z1374+AC1374+AE1374)*(1-Data!M1374)-(Z1374+AE1374)*(1-Data!M1374)*1.8/12)</f>
        <v>1116671.8002958491</v>
      </c>
      <c r="AK1374" s="83">
        <f t="shared" si="214"/>
        <v>10284000</v>
      </c>
      <c r="AL1374" s="83">
        <f t="shared" si="215"/>
        <v>3023000</v>
      </c>
      <c r="AM1374" s="83">
        <f t="shared" si="216"/>
        <v>11051000</v>
      </c>
    </row>
    <row r="1375" spans="1:39">
      <c r="A1375" t="str">
        <f t="shared" si="210"/>
        <v>3800Annet</v>
      </c>
      <c r="B1375" s="6" t="str">
        <f>Data!A1375</f>
        <v>3800</v>
      </c>
      <c r="C1375" s="7" t="str">
        <f>Data!B1375</f>
        <v>Vestfold og Telemark fylkeskommune</v>
      </c>
      <c r="D1375" s="7" t="str">
        <f>Data!C1375</f>
        <v>Annet</v>
      </c>
      <c r="E1375" s="1">
        <f>Data!D1375</f>
        <v>60.15</v>
      </c>
      <c r="F1375" s="1">
        <f>Data!E1375+Data!F1375</f>
        <v>61242.115544472181</v>
      </c>
      <c r="G1375" s="1">
        <f>Data!G1375</f>
        <v>0</v>
      </c>
      <c r="H1375" s="1">
        <f t="shared" si="211"/>
        <v>40185962.727272741</v>
      </c>
      <c r="I1375" s="1">
        <f t="shared" si="212"/>
        <v>0</v>
      </c>
      <c r="J1375" s="1">
        <f t="shared" si="213"/>
        <v>4822315.5272727292</v>
      </c>
      <c r="K1375" s="1">
        <f>'Innlegging av opplysninger'!$B$4*H1375</f>
        <v>5224175.1545454562</v>
      </c>
      <c r="L1375" s="1"/>
      <c r="M1375" s="1">
        <f>'Innlegging av opplysninger'!$B$5*H1375</f>
        <v>5264361.1172727291</v>
      </c>
      <c r="N1375" s="1">
        <f>'Innlegging av opplysninger'!$B$5*I1375</f>
        <v>0</v>
      </c>
      <c r="O1375" s="1">
        <f>'Innlegging av opplysninger'!$B$5*J1375</f>
        <v>631723.33407272759</v>
      </c>
      <c r="P1375" s="1">
        <f>'Innlegging av opplysninger'!$B$5*K1375</f>
        <v>684366.94524545479</v>
      </c>
      <c r="Q1375" s="1"/>
      <c r="R1375" s="1">
        <f>'Innlegging av opplysninger'!$C$11*SUM(H1375:Q1375)</f>
        <v>2158890.3826159094</v>
      </c>
      <c r="S1375" s="1">
        <f>'Innlegging av opplysninger'!$C$13*(((H1375+J1375+M1375+O1375)*Data!H1375)+(J1375+O1375)*(1-Data!H1375)*1.8/12+I1375+N1375+K1375+L1375+P1375+Q1375)</f>
        <v>596680.64092983271</v>
      </c>
      <c r="T1375" s="1">
        <f>'Innlegging av opplysninger'!$C$13*((H1375+J1375+M1375+O1375)*(1-Data!H1375)-(J1375+O1375)*(1-Data!H1375)*1.8/12)</f>
        <v>2357590.4089656225</v>
      </c>
      <c r="U1375" s="1">
        <f>Data!I1375</f>
        <v>12.4</v>
      </c>
      <c r="V1375" s="1">
        <f>Data!J1375+Data!K1375</f>
        <v>68274.690860215051</v>
      </c>
      <c r="W1375" s="1">
        <f>Data!L1375</f>
        <v>0</v>
      </c>
      <c r="X1375" s="1">
        <f t="shared" si="217"/>
        <v>9235703.6363636367</v>
      </c>
      <c r="Y1375" s="100">
        <f t="shared" si="218"/>
        <v>0</v>
      </c>
      <c r="Z1375" s="100">
        <f t="shared" si="219"/>
        <v>1320705.6199999999</v>
      </c>
      <c r="AA1375" s="100">
        <f>'Innlegging av opplysninger'!$B$4*X1375</f>
        <v>1200641.4727272729</v>
      </c>
      <c r="AB1375" s="1"/>
      <c r="AC1375" s="1">
        <f>'Innlegging av opplysninger'!$B$5*X1375</f>
        <v>1209877.1763636365</v>
      </c>
      <c r="AD1375" s="1">
        <f>'Innlegging av opplysninger'!$B$5*Y1375</f>
        <v>0</v>
      </c>
      <c r="AE1375" s="1">
        <f>'Innlegging av opplysninger'!$B$5*Z1375</f>
        <v>173012.43622</v>
      </c>
      <c r="AF1375" s="1">
        <f>'Innlegging av opplysninger'!$B$5*AA1375</f>
        <v>157284.03292727275</v>
      </c>
      <c r="AG1375" s="1"/>
      <c r="AH1375" s="1">
        <f>'Innlegging av opplysninger'!$C$11*SUM(X1375:AG1375)</f>
        <v>505294.52623486903</v>
      </c>
      <c r="AI1375" s="1">
        <f>'Innlegging av opplysninger'!$C$13*(((X1375+Z1375+AC1375+AE1375)*Data!M1375)+(Z1375+AE1375)*(1-Data!M1375)*1.8/12+Y1375+AD1375+AA1375+AB1375+AF1375+AG1375)</f>
        <v>197102.20829220765</v>
      </c>
      <c r="AJ1375" s="1">
        <f>'Innlegging av opplysninger'!$C$13*((X1375+Z1375+AC1375+AE1375)*(1-Data!M1375)-(Z1375+AE1375)*(1-Data!M1375)*1.8/12)</f>
        <v>494353.45918708679</v>
      </c>
      <c r="AK1375" s="83">
        <f t="shared" si="214"/>
        <v>2664000</v>
      </c>
      <c r="AL1375" s="83">
        <f t="shared" si="215"/>
        <v>794000</v>
      </c>
      <c r="AM1375" s="83">
        <f t="shared" si="216"/>
        <v>2852000</v>
      </c>
    </row>
    <row r="1376" spans="1:39">
      <c r="A1376" t="str">
        <f t="shared" si="210"/>
        <v>3801Alle</v>
      </c>
      <c r="B1376" s="6" t="str">
        <f>Data!A1376</f>
        <v>3801</v>
      </c>
      <c r="C1376" s="7" t="str">
        <f>Data!B1376</f>
        <v>Horten kommune</v>
      </c>
      <c r="D1376" s="7" t="str">
        <f>Data!C1376</f>
        <v>Alle</v>
      </c>
      <c r="E1376" s="1">
        <f>Data!D1376</f>
        <v>1550.9361999999985</v>
      </c>
      <c r="F1376" s="1">
        <f>Data!E1376+Data!F1376</f>
        <v>47279.463075807522</v>
      </c>
      <c r="G1376" s="1">
        <f>Data!G1376</f>
        <v>524.51919685671203</v>
      </c>
      <c r="H1376" s="1">
        <f t="shared" si="211"/>
        <v>799935608.73636174</v>
      </c>
      <c r="I1376" s="1">
        <f t="shared" si="212"/>
        <v>8874499.7454545461</v>
      </c>
      <c r="J1376" s="1">
        <f t="shared" si="213"/>
        <v>97057213.017817944</v>
      </c>
      <c r="K1376" s="1">
        <f>'Innlegging av opplysninger'!$B$4*H1376</f>
        <v>103991629.13572703</v>
      </c>
      <c r="L1376" s="1"/>
      <c r="M1376" s="1">
        <f>'Innlegging av opplysninger'!$B$5*H1376</f>
        <v>104791564.7444634</v>
      </c>
      <c r="N1376" s="1">
        <f>'Innlegging av opplysninger'!$B$5*I1376</f>
        <v>1162559.4666545456</v>
      </c>
      <c r="O1376" s="1">
        <f>'Innlegging av opplysninger'!$B$5*J1376</f>
        <v>12714494.90533415</v>
      </c>
      <c r="P1376" s="1">
        <f>'Innlegging av opplysninger'!$B$5*K1376</f>
        <v>13622903.416780243</v>
      </c>
      <c r="Q1376" s="1"/>
      <c r="R1376" s="1">
        <f>'Innlegging av opplysninger'!$C$11*SUM(H1376:Q1376)</f>
        <v>43401717.98040656</v>
      </c>
      <c r="S1376" s="1">
        <f>'Innlegging av opplysninger'!$C$13*(((H1376+J1376+M1376+O1376)*Data!H1376)+(J1376+O1376)*(1-Data!H1376)*1.8/12+I1376+N1376+K1376+L1376+P1376+Q1376)</f>
        <v>8475295.2462342903</v>
      </c>
      <c r="T1376" s="1">
        <f>'Innlegging av opplysninger'!$C$13*((H1376+J1376+M1376+O1376)*(1-Data!H1376)-(J1376+O1376)*(1-Data!H1376)*1.8/12)</f>
        <v>50916529.35853257</v>
      </c>
      <c r="U1376" s="1">
        <f>Data!I1376</f>
        <v>200.57299999999992</v>
      </c>
      <c r="V1376" s="1">
        <f>Data!J1376+Data!K1376</f>
        <v>49374.413127223866</v>
      </c>
      <c r="W1376" s="1">
        <f>Data!L1376</f>
        <v>576.51907285626692</v>
      </c>
      <c r="X1376" s="1">
        <f t="shared" si="217"/>
        <v>108034627.24545456</v>
      </c>
      <c r="Y1376" s="100">
        <f t="shared" si="218"/>
        <v>1261463.5636363635</v>
      </c>
      <c r="Z1376" s="100">
        <f t="shared" si="219"/>
        <v>15629340.985700002</v>
      </c>
      <c r="AA1376" s="100">
        <f>'Innlegging av opplysninger'!$B$4*X1376</f>
        <v>14044501.541909093</v>
      </c>
      <c r="AB1376" s="1"/>
      <c r="AC1376" s="1">
        <f>'Innlegging av opplysninger'!$B$5*X1376</f>
        <v>14152536.169154549</v>
      </c>
      <c r="AD1376" s="1">
        <f>'Innlegging av opplysninger'!$B$5*Y1376</f>
        <v>165251.72683636361</v>
      </c>
      <c r="AE1376" s="1">
        <f>'Innlegging av opplysninger'!$B$5*Z1376</f>
        <v>2047443.6691267004</v>
      </c>
      <c r="AF1376" s="1">
        <f>'Innlegging av opplysninger'!$B$5*AA1376</f>
        <v>1839829.7019900912</v>
      </c>
      <c r="AG1376" s="1"/>
      <c r="AH1376" s="1">
        <f>'Innlegging av opplysninger'!$C$11*SUM(X1376:AG1376)</f>
        <v>5972649.7949446933</v>
      </c>
      <c r="AI1376" s="1">
        <f>'Innlegging av opplysninger'!$C$13*(((X1376+Z1376+AC1376+AE1376)*Data!M1376)+(Z1376+AE1376)*(1-Data!M1376)*1.8/12+Y1376+AD1376+AA1376+AB1376+AF1376+AG1376)</f>
        <v>1308159.2928879776</v>
      </c>
      <c r="AJ1376" s="1">
        <f>'Innlegging av opplysninger'!$C$13*((X1376+Z1376+AC1376+AE1376)*(1-Data!M1376)-(Z1376+AE1376)*(1-Data!M1376)*1.8/12)</f>
        <v>6864940.426510023</v>
      </c>
      <c r="AK1376" s="83">
        <f t="shared" si="214"/>
        <v>49374000</v>
      </c>
      <c r="AL1376" s="83">
        <f t="shared" si="215"/>
        <v>9783000</v>
      </c>
      <c r="AM1376" s="83">
        <f t="shared" si="216"/>
        <v>57781000</v>
      </c>
    </row>
    <row r="1377" spans="1:39">
      <c r="A1377" t="str">
        <f t="shared" si="210"/>
        <v>3801Administrasjon</v>
      </c>
      <c r="B1377" s="6" t="str">
        <f>Data!A1377</f>
        <v>3801</v>
      </c>
      <c r="C1377" s="7" t="str">
        <f>Data!B1377</f>
        <v>Horten kommune</v>
      </c>
      <c r="D1377" s="7" t="str">
        <f>Data!C1377</f>
        <v>Administrasjon</v>
      </c>
      <c r="E1377" s="1">
        <f>Data!D1377</f>
        <v>74.600000000000009</v>
      </c>
      <c r="F1377" s="1">
        <f>Data!E1377+Data!F1377</f>
        <v>56280.258489722954</v>
      </c>
      <c r="G1377" s="1">
        <f>Data!G1377</f>
        <v>4.0420911528150123</v>
      </c>
      <c r="H1377" s="1">
        <f t="shared" si="211"/>
        <v>45801897.636363626</v>
      </c>
      <c r="I1377" s="1">
        <f t="shared" si="212"/>
        <v>3289.5272727272722</v>
      </c>
      <c r="J1377" s="1">
        <f t="shared" si="213"/>
        <v>5496622.4596363613</v>
      </c>
      <c r="K1377" s="1">
        <f>'Innlegging av opplysninger'!$B$4*H1377</f>
        <v>5954246.6927272715</v>
      </c>
      <c r="L1377" s="1"/>
      <c r="M1377" s="1">
        <f>'Innlegging av opplysninger'!$B$5*H1377</f>
        <v>6000048.5903636348</v>
      </c>
      <c r="N1377" s="1">
        <f>'Innlegging av opplysninger'!$B$5*I1377</f>
        <v>430.92807272727271</v>
      </c>
      <c r="O1377" s="1">
        <f>'Innlegging av opplysninger'!$B$5*J1377</f>
        <v>720057.54221236333</v>
      </c>
      <c r="P1377" s="1">
        <f>'Innlegging av opplysninger'!$B$5*K1377</f>
        <v>780006.31674727262</v>
      </c>
      <c r="Q1377" s="1"/>
      <c r="R1377" s="1">
        <f>'Innlegging av opplysninger'!$C$11*SUM(H1377:Q1377)</f>
        <v>2460750.7883490473</v>
      </c>
      <c r="S1377" s="1">
        <f>'Innlegging av opplysninger'!$C$13*(((H1377+J1377+M1377+O1377)*Data!H1377)+(J1377+O1377)*(1-Data!H1377)*1.8/12+I1377+N1377+K1377+L1377+P1377+Q1377)</f>
        <v>661857.48381633812</v>
      </c>
      <c r="T1377" s="1">
        <f>'Innlegging av opplysninger'!$C$13*((H1377+J1377+M1377+O1377)*(1-Data!H1377)-(J1377+O1377)*(1-Data!H1377)*1.8/12)</f>
        <v>2705485.700240253</v>
      </c>
      <c r="U1377" s="1">
        <f>Data!I1377</f>
        <v>14.55</v>
      </c>
      <c r="V1377" s="1">
        <f>Data!J1377+Data!K1377</f>
        <v>71444.816723940443</v>
      </c>
      <c r="W1377" s="1">
        <f>Data!L1377</f>
        <v>0</v>
      </c>
      <c r="X1377" s="1">
        <f t="shared" si="217"/>
        <v>11340240.90909091</v>
      </c>
      <c r="Y1377" s="100">
        <f t="shared" si="218"/>
        <v>0</v>
      </c>
      <c r="Z1377" s="100">
        <f t="shared" si="219"/>
        <v>1621654.45</v>
      </c>
      <c r="AA1377" s="100">
        <f>'Innlegging av opplysninger'!$B$4*X1377</f>
        <v>1474231.3181818184</v>
      </c>
      <c r="AB1377" s="1"/>
      <c r="AC1377" s="1">
        <f>'Innlegging av opplysninger'!$B$5*X1377</f>
        <v>1485571.5590909093</v>
      </c>
      <c r="AD1377" s="1">
        <f>'Innlegging av opplysninger'!$B$5*Y1377</f>
        <v>0</v>
      </c>
      <c r="AE1377" s="1">
        <f>'Innlegging av opplysninger'!$B$5*Z1377</f>
        <v>212436.73295000001</v>
      </c>
      <c r="AF1377" s="1">
        <f>'Innlegging av opplysninger'!$B$5*AA1377</f>
        <v>193124.30268181823</v>
      </c>
      <c r="AG1377" s="1"/>
      <c r="AH1377" s="1">
        <f>'Innlegging av opplysninger'!$C$11*SUM(X1377:AG1377)</f>
        <v>620435.85233582731</v>
      </c>
      <c r="AI1377" s="1">
        <f>'Innlegging av opplysninger'!$C$13*(((X1377+Z1377+AC1377+AE1377)*Data!M1377)+(Z1377+AE1377)*(1-Data!M1377)*1.8/12+Y1377+AD1377+AA1377+AB1377+AF1377+AG1377)</f>
        <v>301770.1589751562</v>
      </c>
      <c r="AJ1377" s="1">
        <f>'Innlegging av opplysninger'!$C$13*((X1377+Z1377+AC1377+AE1377)*(1-Data!M1377)-(Z1377+AE1377)*(1-Data!M1377)*1.8/12)</f>
        <v>547247.32316860743</v>
      </c>
      <c r="AK1377" s="83">
        <f t="shared" si="214"/>
        <v>3081000</v>
      </c>
      <c r="AL1377" s="83">
        <f t="shared" si="215"/>
        <v>964000</v>
      </c>
      <c r="AM1377" s="83">
        <f t="shared" si="216"/>
        <v>3253000</v>
      </c>
    </row>
    <row r="1378" spans="1:39">
      <c r="A1378" t="str">
        <f t="shared" si="210"/>
        <v>3801Undervisning</v>
      </c>
      <c r="B1378" s="6" t="str">
        <f>Data!A1378</f>
        <v>3801</v>
      </c>
      <c r="C1378" s="7" t="str">
        <f>Data!B1378</f>
        <v>Horten kommune</v>
      </c>
      <c r="D1378" s="7" t="str">
        <f>Data!C1378</f>
        <v>Undervisning</v>
      </c>
      <c r="E1378" s="1">
        <f>Data!D1378</f>
        <v>460.35270000000043</v>
      </c>
      <c r="F1378" s="1">
        <f>Data!E1378+Data!F1378</f>
        <v>48450.186237638998</v>
      </c>
      <c r="G1378" s="1">
        <f>Data!G1378</f>
        <v>0.22836837928831502</v>
      </c>
      <c r="H1378" s="1">
        <f t="shared" si="211"/>
        <v>243318262.36363611</v>
      </c>
      <c r="I1378" s="1">
        <f t="shared" si="212"/>
        <v>1146.8727272727272</v>
      </c>
      <c r="J1378" s="1">
        <f t="shared" si="213"/>
        <v>29198329.108363606</v>
      </c>
      <c r="K1378" s="1">
        <f>'Innlegging av opplysninger'!$B$4*H1378</f>
        <v>31631374.107272696</v>
      </c>
      <c r="L1378" s="1"/>
      <c r="M1378" s="1">
        <f>'Innlegging av opplysninger'!$B$5*H1378</f>
        <v>31874692.369636331</v>
      </c>
      <c r="N1378" s="1">
        <f>'Innlegging av opplysninger'!$B$5*I1378</f>
        <v>150.24032727272726</v>
      </c>
      <c r="O1378" s="1">
        <f>'Innlegging av opplysninger'!$B$5*J1378</f>
        <v>3824981.1131956326</v>
      </c>
      <c r="P1378" s="1">
        <f>'Innlegging av opplysninger'!$B$5*K1378</f>
        <v>4143710.0080527235</v>
      </c>
      <c r="Q1378" s="1"/>
      <c r="R1378" s="1">
        <f>'Innlegging av opplysninger'!$C$11*SUM(H1378:Q1378)</f>
        <v>13071720.554962045</v>
      </c>
      <c r="S1378" s="1">
        <f>'Innlegging av opplysninger'!$C$13*(((H1378+J1378+M1378+O1378)*Data!H1378)+(J1378+O1378)*(1-Data!H1378)*1.8/12+I1378+N1378+K1378+L1378+P1378+Q1378)</f>
        <v>2542862.9003156833</v>
      </c>
      <c r="T1378" s="1">
        <f>'Innlegging av opplysninger'!$C$13*((H1378+J1378+M1378+O1378)*(1-Data!H1378)-(J1378+O1378)*(1-Data!H1378)*1.8/12)</f>
        <v>15344754.701211324</v>
      </c>
      <c r="U1378" s="1">
        <f>Data!I1378</f>
        <v>39.546600000000005</v>
      </c>
      <c r="V1378" s="1">
        <f>Data!J1378+Data!K1378</f>
        <v>49911.091682555074</v>
      </c>
      <c r="W1378" s="1">
        <f>Data!L1378</f>
        <v>0</v>
      </c>
      <c r="X1378" s="1">
        <f t="shared" si="217"/>
        <v>21532516.127272721</v>
      </c>
      <c r="Y1378" s="100">
        <f t="shared" si="218"/>
        <v>0</v>
      </c>
      <c r="Z1378" s="100">
        <f t="shared" si="219"/>
        <v>3079149.8061999991</v>
      </c>
      <c r="AA1378" s="100">
        <f>'Innlegging av opplysninger'!$B$4*X1378</f>
        <v>2799227.0965454536</v>
      </c>
      <c r="AB1378" s="1"/>
      <c r="AC1378" s="1">
        <f>'Innlegging av opplysninger'!$B$5*X1378</f>
        <v>2820759.6126727266</v>
      </c>
      <c r="AD1378" s="1">
        <f>'Innlegging av opplysninger'!$B$5*Y1378</f>
        <v>0</v>
      </c>
      <c r="AE1378" s="1">
        <f>'Innlegging av opplysninger'!$B$5*Z1378</f>
        <v>403368.6246121999</v>
      </c>
      <c r="AF1378" s="1">
        <f>'Innlegging av opplysninger'!$B$5*AA1378</f>
        <v>366698.74964745442</v>
      </c>
      <c r="AG1378" s="1"/>
      <c r="AH1378" s="1">
        <f>'Innlegging av opplysninger'!$C$11*SUM(X1378:AG1378)</f>
        <v>1178065.360644121</v>
      </c>
      <c r="AI1378" s="1">
        <f>'Innlegging av opplysninger'!$C$13*(((X1378+Z1378+AC1378+AE1378)*Data!M1378)+(Z1378+AE1378)*(1-Data!M1378)*1.8/12+Y1378+AD1378+AA1378+AB1378+AF1378+AG1378)</f>
        <v>210234.01134584309</v>
      </c>
      <c r="AJ1378" s="1">
        <f>'Innlegging av opplysninger'!$C$13*((X1378+Z1378+AC1378+AE1378)*(1-Data!M1378)-(Z1378+AE1378)*(1-Data!M1378)*1.8/12)</f>
        <v>1401855.4295355857</v>
      </c>
      <c r="AK1378" s="83">
        <f t="shared" si="214"/>
        <v>14250000</v>
      </c>
      <c r="AL1378" s="83">
        <f t="shared" si="215"/>
        <v>2753000</v>
      </c>
      <c r="AM1378" s="83">
        <f t="shared" si="216"/>
        <v>16747000</v>
      </c>
    </row>
    <row r="1379" spans="1:39">
      <c r="A1379" t="str">
        <f t="shared" si="210"/>
        <v>3801Barnehager</v>
      </c>
      <c r="B1379" s="6" t="str">
        <f>Data!A1379</f>
        <v>3801</v>
      </c>
      <c r="C1379" s="7" t="str">
        <f>Data!B1379</f>
        <v>Horten kommune</v>
      </c>
      <c r="D1379" s="7" t="str">
        <f>Data!C1379</f>
        <v>Barnehager</v>
      </c>
      <c r="E1379" s="1">
        <f>Data!D1379</f>
        <v>176.38500000000002</v>
      </c>
      <c r="F1379" s="1">
        <f>Data!E1379+Data!F1379</f>
        <v>44067.369154595552</v>
      </c>
      <c r="G1379" s="1">
        <f>Data!G1379</f>
        <v>0</v>
      </c>
      <c r="H1379" s="1">
        <f t="shared" si="211"/>
        <v>84794431.727272764</v>
      </c>
      <c r="I1379" s="1">
        <f t="shared" si="212"/>
        <v>0</v>
      </c>
      <c r="J1379" s="1">
        <f t="shared" si="213"/>
        <v>10175331.80727273</v>
      </c>
      <c r="K1379" s="1">
        <f>'Innlegging av opplysninger'!$B$4*H1379</f>
        <v>11023276.124545461</v>
      </c>
      <c r="L1379" s="1"/>
      <c r="M1379" s="1">
        <f>'Innlegging av opplysninger'!$B$5*H1379</f>
        <v>11108070.556272732</v>
      </c>
      <c r="N1379" s="1">
        <f>'Innlegging av opplysninger'!$B$5*I1379</f>
        <v>0</v>
      </c>
      <c r="O1379" s="1">
        <f>'Innlegging av opplysninger'!$B$5*J1379</f>
        <v>1332968.4667527277</v>
      </c>
      <c r="P1379" s="1">
        <f>'Innlegging av opplysninger'!$B$5*K1379</f>
        <v>1444049.1723154555</v>
      </c>
      <c r="Q1379" s="1"/>
      <c r="R1379" s="1">
        <f>'Innlegging av opplysninger'!$C$11*SUM(H1379:Q1379)</f>
        <v>4555368.8584684106</v>
      </c>
      <c r="S1379" s="1">
        <f>'Innlegging av opplysninger'!$C$13*(((H1379+J1379+M1379+O1379)*Data!H1379)+(J1379+O1379)*(1-Data!H1379)*1.8/12+I1379+N1379+K1379+L1379+P1379+Q1379)</f>
        <v>747250.52971358434</v>
      </c>
      <c r="T1379" s="1">
        <f>'Innlegging av opplysninger'!$C$13*((H1379+J1379+M1379+O1379)*(1-Data!H1379)-(J1379+O1379)*(1-Data!H1379)*1.8/12)</f>
        <v>5486412.1187168723</v>
      </c>
      <c r="U1379" s="1">
        <f>Data!I1379</f>
        <v>21.943300000000001</v>
      </c>
      <c r="V1379" s="1">
        <f>Data!J1379+Data!K1379</f>
        <v>43812.568111147069</v>
      </c>
      <c r="W1379" s="1">
        <f>Data!L1379</f>
        <v>0</v>
      </c>
      <c r="X1379" s="1">
        <f t="shared" si="217"/>
        <v>10487916.281818183</v>
      </c>
      <c r="Y1379" s="100">
        <f t="shared" si="218"/>
        <v>0</v>
      </c>
      <c r="Z1379" s="100">
        <f t="shared" si="219"/>
        <v>1499772.0283000001</v>
      </c>
      <c r="AA1379" s="100">
        <f>'Innlegging av opplysninger'!$B$4*X1379</f>
        <v>1363429.1166363638</v>
      </c>
      <c r="AB1379" s="1"/>
      <c r="AC1379" s="1">
        <f>'Innlegging av opplysninger'!$B$5*X1379</f>
        <v>1373917.032918182</v>
      </c>
      <c r="AD1379" s="1">
        <f>'Innlegging av opplysninger'!$B$5*Y1379</f>
        <v>0</v>
      </c>
      <c r="AE1379" s="1">
        <f>'Innlegging av opplysninger'!$B$5*Z1379</f>
        <v>196470.13570730001</v>
      </c>
      <c r="AF1379" s="1">
        <f>'Innlegging av opplysninger'!$B$5*AA1379</f>
        <v>178609.21427936366</v>
      </c>
      <c r="AG1379" s="1"/>
      <c r="AH1379" s="1">
        <f>'Innlegging av opplysninger'!$C$11*SUM(X1379:AG1379)</f>
        <v>573804.32476705685</v>
      </c>
      <c r="AI1379" s="1">
        <f>'Innlegging av opplysninger'!$C$13*(((X1379+Z1379+AC1379+AE1379)*Data!M1379)+(Z1379+AE1379)*(1-Data!M1379)*1.8/12+Y1379+AD1379+AA1379+AB1379+AF1379+AG1379)</f>
        <v>109700.07524235405</v>
      </c>
      <c r="AJ1379" s="1">
        <f>'Innlegging av opplysninger'!$C$13*((X1379+Z1379+AC1379+AE1379)*(1-Data!M1379)-(Z1379+AE1379)*(1-Data!M1379)*1.8/12)</f>
        <v>675505.84285993432</v>
      </c>
      <c r="AK1379" s="83">
        <f t="shared" si="214"/>
        <v>5129000</v>
      </c>
      <c r="AL1379" s="83">
        <f t="shared" si="215"/>
        <v>857000</v>
      </c>
      <c r="AM1379" s="83">
        <f t="shared" si="216"/>
        <v>6162000</v>
      </c>
    </row>
    <row r="1380" spans="1:39">
      <c r="A1380" t="str">
        <f t="shared" si="210"/>
        <v>3801Helse/pleie/omsorg</v>
      </c>
      <c r="B1380" s="6" t="str">
        <f>Data!A1380</f>
        <v>3801</v>
      </c>
      <c r="C1380" s="7" t="str">
        <f>Data!B1380</f>
        <v>Horten kommune</v>
      </c>
      <c r="D1380" s="7" t="str">
        <f>Data!C1380</f>
        <v>Helse/pleie/omsorg</v>
      </c>
      <c r="E1380" s="1">
        <f>Data!D1380</f>
        <v>702.95080000000007</v>
      </c>
      <c r="F1380" s="1">
        <f>Data!E1380+Data!F1380</f>
        <v>46191.365512351615</v>
      </c>
      <c r="G1380" s="1">
        <f>Data!G1380</f>
        <v>1152.2587213785093</v>
      </c>
      <c r="H1380" s="1">
        <f t="shared" si="211"/>
        <v>354220989.16363609</v>
      </c>
      <c r="I1380" s="1">
        <f t="shared" si="212"/>
        <v>8836158.4363636393</v>
      </c>
      <c r="J1380" s="1">
        <f t="shared" si="213"/>
        <v>43566857.711999968</v>
      </c>
      <c r="K1380" s="1">
        <f>'Innlegging av opplysninger'!$B$4*H1380</f>
        <v>46048728.591272689</v>
      </c>
      <c r="L1380" s="1"/>
      <c r="M1380" s="1">
        <f>'Innlegging av opplysninger'!$B$5*H1380</f>
        <v>46402949.580436327</v>
      </c>
      <c r="N1380" s="1">
        <f>'Innlegging av opplysninger'!$B$5*I1380</f>
        <v>1157536.7551636368</v>
      </c>
      <c r="O1380" s="1">
        <f>'Innlegging av opplysninger'!$B$5*J1380</f>
        <v>5707258.3602719959</v>
      </c>
      <c r="P1380" s="1">
        <f>'Innlegging av opplysninger'!$B$5*K1380</f>
        <v>6032383.4454567228</v>
      </c>
      <c r="Q1380" s="1"/>
      <c r="R1380" s="1">
        <f>'Innlegging av opplysninger'!$C$11*SUM(H1380:Q1380)</f>
        <v>19454968.75769484</v>
      </c>
      <c r="S1380" s="1">
        <f>'Innlegging av opplysninger'!$C$13*(((H1380+J1380+M1380+O1380)*Data!H1380)+(J1380+O1380)*(1-Data!H1380)*1.8/12+I1380+N1380+K1380+L1380+P1380+Q1380)</f>
        <v>3805316.926564469</v>
      </c>
      <c r="T1380" s="1">
        <f>'Innlegging av opplysninger'!$C$13*((H1380+J1380+M1380+O1380)*(1-Data!H1380)-(J1380+O1380)*(1-Data!H1380)*1.8/12)</f>
        <v>22817271.899754785</v>
      </c>
      <c r="U1380" s="1">
        <f>Data!I1380</f>
        <v>105.23310000000001</v>
      </c>
      <c r="V1380" s="1">
        <f>Data!J1380+Data!K1380</f>
        <v>47008.420576162178</v>
      </c>
      <c r="W1380" s="1">
        <f>Data!L1380</f>
        <v>1098.8382932746445</v>
      </c>
      <c r="X1380" s="1">
        <f t="shared" si="217"/>
        <v>53965547.163636349</v>
      </c>
      <c r="Y1380" s="100">
        <f t="shared" si="218"/>
        <v>1261463.5636363635</v>
      </c>
      <c r="Z1380" s="100">
        <f t="shared" si="219"/>
        <v>7897462.5339999972</v>
      </c>
      <c r="AA1380" s="100">
        <f>'Innlegging av opplysninger'!$B$4*X1380</f>
        <v>7015521.1312727258</v>
      </c>
      <c r="AB1380" s="1"/>
      <c r="AC1380" s="1">
        <f>'Innlegging av opplysninger'!$B$5*X1380</f>
        <v>7069486.6784363622</v>
      </c>
      <c r="AD1380" s="1">
        <f>'Innlegging av opplysninger'!$B$5*Y1380</f>
        <v>165251.72683636361</v>
      </c>
      <c r="AE1380" s="1">
        <f>'Innlegging av opplysninger'!$B$5*Z1380</f>
        <v>1034567.5919539997</v>
      </c>
      <c r="AF1380" s="1">
        <f>'Innlegging av opplysninger'!$B$5*AA1380</f>
        <v>919033.26819672715</v>
      </c>
      <c r="AG1380" s="1"/>
      <c r="AH1380" s="1">
        <f>'Innlegging av opplysninger'!$C$11*SUM(X1380:AG1380)</f>
        <v>3014476.6790028177</v>
      </c>
      <c r="AI1380" s="1">
        <f>'Innlegging av opplysninger'!$C$13*(((X1380+Z1380+AC1380+AE1380)*Data!M1380)+(Z1380+AE1380)*(1-Data!M1380)*1.8/12+Y1380+AD1380+AA1380+AB1380+AF1380+AG1380)</f>
        <v>575465.40831394098</v>
      </c>
      <c r="AJ1380" s="1">
        <f>'Innlegging av opplysninger'!$C$13*((X1380+Z1380+AC1380+AE1380)*(1-Data!M1380)-(Z1380+AE1380)*(1-Data!M1380)*1.8/12)</f>
        <v>3549607.9419004405</v>
      </c>
      <c r="AK1380" s="83">
        <f t="shared" si="214"/>
        <v>22469000</v>
      </c>
      <c r="AL1380" s="83">
        <f t="shared" si="215"/>
        <v>4381000</v>
      </c>
      <c r="AM1380" s="83">
        <f t="shared" si="216"/>
        <v>26367000</v>
      </c>
    </row>
    <row r="1381" spans="1:39">
      <c r="A1381" t="str">
        <f t="shared" si="210"/>
        <v>3801Samferdsel og teknikk</v>
      </c>
      <c r="B1381" s="6" t="str">
        <f>Data!A1381</f>
        <v>3801</v>
      </c>
      <c r="C1381" s="7" t="str">
        <f>Data!B1381</f>
        <v>Horten kommune</v>
      </c>
      <c r="D1381" s="7" t="str">
        <f>Data!C1381</f>
        <v>Samferdsel og teknikk</v>
      </c>
      <c r="E1381" s="1">
        <f>Data!D1381</f>
        <v>76.099999999999994</v>
      </c>
      <c r="F1381" s="1">
        <f>Data!E1381+Data!F1381</f>
        <v>49973.719886114755</v>
      </c>
      <c r="G1381" s="1">
        <f>Data!G1381</f>
        <v>40.840341655716166</v>
      </c>
      <c r="H1381" s="1">
        <f t="shared" si="211"/>
        <v>41487273.636363626</v>
      </c>
      <c r="I1381" s="1">
        <f t="shared" si="212"/>
        <v>33904.909090909088</v>
      </c>
      <c r="J1381" s="1">
        <f t="shared" si="213"/>
        <v>4982541.4254545439</v>
      </c>
      <c r="K1381" s="1">
        <f>'Innlegging av opplysninger'!$B$4*H1381</f>
        <v>5393345.5727272714</v>
      </c>
      <c r="L1381" s="1"/>
      <c r="M1381" s="1">
        <f>'Innlegging av opplysninger'!$B$5*H1381</f>
        <v>5434832.8463636348</v>
      </c>
      <c r="N1381" s="1">
        <f>'Innlegging av opplysninger'!$B$5*I1381</f>
        <v>4441.543090909091</v>
      </c>
      <c r="O1381" s="1">
        <f>'Innlegging av opplysninger'!$B$5*J1381</f>
        <v>652712.92673454527</v>
      </c>
      <c r="P1381" s="1">
        <f>'Innlegging av opplysninger'!$B$5*K1381</f>
        <v>706528.27002727252</v>
      </c>
      <c r="Q1381" s="1"/>
      <c r="R1381" s="1">
        <f>'Innlegging av opplysninger'!$C$11*SUM(H1381:Q1381)</f>
        <v>2230432.0829344029</v>
      </c>
      <c r="S1381" s="1">
        <f>'Innlegging av opplysninger'!$C$13*(((H1381+J1381+M1381+O1381)*Data!H1381)+(J1381+O1381)*(1-Data!H1381)*1.8/12+I1381+N1381+K1381+L1381+P1381+Q1381)</f>
        <v>437715.8787421317</v>
      </c>
      <c r="T1381" s="1">
        <f>'Innlegging av opplysninger'!$C$13*((H1381+J1381+M1381+O1381)*(1-Data!H1381)-(J1381+O1381)*(1-Data!H1381)*1.8/12)</f>
        <v>2614454.340010209</v>
      </c>
      <c r="U1381" s="1">
        <f>Data!I1381</f>
        <v>11.6</v>
      </c>
      <c r="V1381" s="1">
        <f>Data!J1381+Data!K1381</f>
        <v>51000.517241379312</v>
      </c>
      <c r="W1381" s="1">
        <f>Data!L1381</f>
        <v>0</v>
      </c>
      <c r="X1381" s="1">
        <f t="shared" si="217"/>
        <v>6453883.6363636358</v>
      </c>
      <c r="Y1381" s="100">
        <f t="shared" si="218"/>
        <v>0</v>
      </c>
      <c r="Z1381" s="100">
        <f t="shared" si="219"/>
        <v>922905.35999999987</v>
      </c>
      <c r="AA1381" s="100">
        <f>'Innlegging av opplysninger'!$B$4*X1381</f>
        <v>839004.87272727268</v>
      </c>
      <c r="AB1381" s="1"/>
      <c r="AC1381" s="1">
        <f>'Innlegging av opplysninger'!$B$5*X1381</f>
        <v>845458.75636363635</v>
      </c>
      <c r="AD1381" s="1">
        <f>'Innlegging av opplysninger'!$B$5*Y1381</f>
        <v>0</v>
      </c>
      <c r="AE1381" s="1">
        <f>'Innlegging av opplysninger'!$B$5*Z1381</f>
        <v>120900.60215999999</v>
      </c>
      <c r="AF1381" s="1">
        <f>'Innlegging av opplysninger'!$B$5*AA1381</f>
        <v>109909.63832727273</v>
      </c>
      <c r="AG1381" s="1"/>
      <c r="AH1381" s="1">
        <f>'Innlegging av opplysninger'!$C$11*SUM(X1381:AG1381)</f>
        <v>353098.38890578906</v>
      </c>
      <c r="AI1381" s="1">
        <f>'Innlegging av opplysninger'!$C$13*(((X1381+Z1381+AC1381+AE1381)*Data!M1381)+(Z1381+AE1381)*(1-Data!M1381)*1.8/12+Y1381+AD1381+AA1381+AB1381+AF1381+AG1381)</f>
        <v>66316.525733696719</v>
      </c>
      <c r="AJ1381" s="1">
        <f>'Innlegging av opplysninger'!$C$13*((X1381+Z1381+AC1381+AE1381)*(1-Data!M1381)-(Z1381+AE1381)*(1-Data!M1381)*1.8/12)</f>
        <v>416870.74329527776</v>
      </c>
      <c r="AK1381" s="83">
        <f t="shared" si="214"/>
        <v>2584000</v>
      </c>
      <c r="AL1381" s="83">
        <f t="shared" si="215"/>
        <v>504000</v>
      </c>
      <c r="AM1381" s="83">
        <f t="shared" si="216"/>
        <v>3031000</v>
      </c>
    </row>
    <row r="1382" spans="1:39">
      <c r="A1382" t="str">
        <f t="shared" si="210"/>
        <v>3801Annet</v>
      </c>
      <c r="B1382" s="6" t="str">
        <f>Data!A1382</f>
        <v>3801</v>
      </c>
      <c r="C1382" s="7" t="str">
        <f>Data!B1382</f>
        <v>Horten kommune</v>
      </c>
      <c r="D1382" s="7" t="str">
        <f>Data!C1382</f>
        <v>Annet</v>
      </c>
      <c r="E1382" s="1">
        <f>Data!D1382</f>
        <v>60.547700000000006</v>
      </c>
      <c r="F1382" s="1">
        <f>Data!E1382+Data!F1382</f>
        <v>45892.232666696385</v>
      </c>
      <c r="G1382" s="1">
        <f>Data!G1382</f>
        <v>0</v>
      </c>
      <c r="H1382" s="1">
        <f t="shared" si="211"/>
        <v>30312754.209090903</v>
      </c>
      <c r="I1382" s="1">
        <f t="shared" si="212"/>
        <v>0</v>
      </c>
      <c r="J1382" s="1">
        <f t="shared" si="213"/>
        <v>3637530.5050909081</v>
      </c>
      <c r="K1382" s="1">
        <f>'Innlegging av opplysninger'!$B$4*H1382</f>
        <v>3940658.0471818177</v>
      </c>
      <c r="L1382" s="1"/>
      <c r="M1382" s="1">
        <f>'Innlegging av opplysninger'!$B$5*H1382</f>
        <v>3970970.8013909087</v>
      </c>
      <c r="N1382" s="1">
        <f>'Innlegging av opplysninger'!$B$5*I1382</f>
        <v>0</v>
      </c>
      <c r="O1382" s="1">
        <f>'Innlegging av opplysninger'!$B$5*J1382</f>
        <v>476516.496166909</v>
      </c>
      <c r="P1382" s="1">
        <f>'Innlegging av opplysninger'!$B$5*K1382</f>
        <v>516226.20418081817</v>
      </c>
      <c r="Q1382" s="1"/>
      <c r="R1382" s="1">
        <f>'Innlegging av opplysninger'!$C$11*SUM(H1382:Q1382)</f>
        <v>1628476.937997886</v>
      </c>
      <c r="S1382" s="1">
        <f>'Innlegging av opplysninger'!$C$13*(((H1382+J1382+M1382+O1382)*Data!H1382)+(J1382+O1382)*(1-Data!H1382)*1.8/12+I1382+N1382+K1382+L1382+P1382+Q1382)</f>
        <v>279737.39415754075</v>
      </c>
      <c r="T1382" s="1">
        <f>'Innlegging av opplysninger'!$C$13*((H1382+J1382+M1382+O1382)*(1-Data!H1382)-(J1382+O1382)*(1-Data!H1382)*1.8/12)</f>
        <v>1948704.7315237769</v>
      </c>
      <c r="U1382" s="1">
        <f>Data!I1382</f>
        <v>7.6999999999999993</v>
      </c>
      <c r="V1382" s="1">
        <f>Data!J1382+Data!K1382</f>
        <v>50649.084848484854</v>
      </c>
      <c r="W1382" s="1">
        <f>Data!L1382</f>
        <v>0</v>
      </c>
      <c r="X1382" s="1">
        <f t="shared" si="217"/>
        <v>4254523.127272727</v>
      </c>
      <c r="Y1382" s="100">
        <f t="shared" si="218"/>
        <v>0</v>
      </c>
      <c r="Z1382" s="100">
        <f t="shared" si="219"/>
        <v>608396.80719999992</v>
      </c>
      <c r="AA1382" s="100">
        <f>'Innlegging av opplysninger'!$B$4*X1382</f>
        <v>553088.0065454545</v>
      </c>
      <c r="AB1382" s="1"/>
      <c r="AC1382" s="1">
        <f>'Innlegging av opplysninger'!$B$5*X1382</f>
        <v>557342.52967272722</v>
      </c>
      <c r="AD1382" s="1">
        <f>'Innlegging av opplysninger'!$B$5*Y1382</f>
        <v>0</v>
      </c>
      <c r="AE1382" s="1">
        <f>'Innlegging av opplysninger'!$B$5*Z1382</f>
        <v>79699.981743199998</v>
      </c>
      <c r="AF1382" s="1">
        <f>'Innlegging av opplysninger'!$B$5*AA1382</f>
        <v>72454.528857454541</v>
      </c>
      <c r="AG1382" s="1"/>
      <c r="AH1382" s="1">
        <f>'Innlegging av opplysninger'!$C$11*SUM(X1382:AG1382)</f>
        <v>232769.18928907937</v>
      </c>
      <c r="AI1382" s="1">
        <f>'Innlegging av opplysninger'!$C$13*(((X1382+Z1382+AC1382+AE1382)*Data!M1382)+(Z1382+AE1382)*(1-Data!M1382)*1.8/12+Y1382+AD1382+AA1382+AB1382+AF1382+AG1382)</f>
        <v>44379.773350532589</v>
      </c>
      <c r="AJ1382" s="1">
        <f>'Innlegging av opplysninger'!$C$13*((X1382+Z1382+AC1382+AE1382)*(1-Data!M1382)-(Z1382+AE1382)*(1-Data!M1382)*1.8/12)</f>
        <v>274146.48567662865</v>
      </c>
      <c r="AK1382" s="83">
        <f t="shared" si="214"/>
        <v>1861000</v>
      </c>
      <c r="AL1382" s="83">
        <f t="shared" si="215"/>
        <v>324000</v>
      </c>
      <c r="AM1382" s="83">
        <f t="shared" si="216"/>
        <v>2223000</v>
      </c>
    </row>
    <row r="1383" spans="1:39">
      <c r="A1383" t="str">
        <f t="shared" si="210"/>
        <v>3802Alle</v>
      </c>
      <c r="B1383" s="6" t="str">
        <f>Data!A1383</f>
        <v>3802</v>
      </c>
      <c r="C1383" s="7" t="str">
        <f>Data!B1383</f>
        <v>Holmestrand kommune</v>
      </c>
      <c r="D1383" s="7" t="str">
        <f>Data!C1383</f>
        <v>Alle</v>
      </c>
      <c r="E1383" s="1">
        <f>Data!D1383</f>
        <v>1360.4055999999966</v>
      </c>
      <c r="F1383" s="1">
        <f>Data!E1383+Data!F1383</f>
        <v>46277.14809127531</v>
      </c>
      <c r="G1383" s="1">
        <f>Data!G1383</f>
        <v>489.95304047557676</v>
      </c>
      <c r="H1383" s="1">
        <f t="shared" si="211"/>
        <v>686789360.89527369</v>
      </c>
      <c r="I1383" s="1">
        <f t="shared" si="212"/>
        <v>7271289.3818181772</v>
      </c>
      <c r="J1383" s="1">
        <f t="shared" si="213"/>
        <v>83287278.033251017</v>
      </c>
      <c r="K1383" s="1">
        <f>'Innlegging av opplysninger'!$B$4*H1383</f>
        <v>89282616.916385576</v>
      </c>
      <c r="L1383" s="1"/>
      <c r="M1383" s="1">
        <f>'Innlegging av opplysninger'!$B$5*H1383</f>
        <v>89969406.277280852</v>
      </c>
      <c r="N1383" s="1">
        <f>'Innlegging av opplysninger'!$B$5*I1383</f>
        <v>952538.90901818126</v>
      </c>
      <c r="O1383" s="1">
        <f>'Innlegging av opplysninger'!$B$5*J1383</f>
        <v>10910633.422355883</v>
      </c>
      <c r="P1383" s="1">
        <f>'Innlegging av opplysninger'!$B$5*K1383</f>
        <v>11696022.816046512</v>
      </c>
      <c r="Q1383" s="1"/>
      <c r="R1383" s="1">
        <f>'Innlegging av opplysninger'!$C$11*SUM(H1383:Q1383)</f>
        <v>37246047.572754331</v>
      </c>
      <c r="S1383" s="1">
        <f>'Innlegging av opplysninger'!$C$13*(((H1383+J1383+M1383+O1383)*Data!H1383)+(J1383+O1383)*(1-Data!H1383)*1.8/12+I1383+N1383+K1383+L1383+P1383+Q1383)</f>
        <v>7064745.7925128583</v>
      </c>
      <c r="T1383" s="1">
        <f>'Innlegging av opplysninger'!$C$13*((H1383+J1383+M1383+O1383)*(1-Data!H1383)-(J1383+O1383)*(1-Data!H1383)*1.8/12)</f>
        <v>43903529.833361484</v>
      </c>
      <c r="U1383" s="1">
        <f>Data!I1383</f>
        <v>155.41109999999992</v>
      </c>
      <c r="V1383" s="1">
        <f>Data!J1383+Data!K1383</f>
        <v>48418.286993335787</v>
      </c>
      <c r="W1383" s="1">
        <f>Data!L1383</f>
        <v>580.37817118597081</v>
      </c>
      <c r="X1383" s="1">
        <f t="shared" si="217"/>
        <v>82088064.455454573</v>
      </c>
      <c r="Y1383" s="100">
        <f t="shared" si="218"/>
        <v>983969.56363636337</v>
      </c>
      <c r="Z1383" s="100">
        <f t="shared" si="219"/>
        <v>11879300.864730002</v>
      </c>
      <c r="AA1383" s="100">
        <f>'Innlegging av opplysninger'!$B$4*X1383</f>
        <v>10671448.379209096</v>
      </c>
      <c r="AB1383" s="1"/>
      <c r="AC1383" s="1">
        <f>'Innlegging av opplysninger'!$B$5*X1383</f>
        <v>10753536.443664549</v>
      </c>
      <c r="AD1383" s="1">
        <f>'Innlegging av opplysninger'!$B$5*Y1383</f>
        <v>128900.0128363636</v>
      </c>
      <c r="AE1383" s="1">
        <f>'Innlegging av opplysninger'!$B$5*Z1383</f>
        <v>1556188.4132796305</v>
      </c>
      <c r="AF1383" s="1">
        <f>'Innlegging av opplysninger'!$B$5*AA1383</f>
        <v>1397959.7376763916</v>
      </c>
      <c r="AG1383" s="1"/>
      <c r="AH1383" s="1">
        <f>'Innlegging av opplysninger'!$C$11*SUM(X1383:AG1383)</f>
        <v>4539455.9790785052</v>
      </c>
      <c r="AI1383" s="1">
        <f>'Innlegging av opplysninger'!$C$13*(((X1383+Z1383+AC1383+AE1383)*Data!M1383)+(Z1383+AE1383)*(1-Data!M1383)*1.8/12+Y1383+AD1383+AA1383+AB1383+AF1383+AG1383)</f>
        <v>986698.96230592264</v>
      </c>
      <c r="AJ1383" s="1">
        <f>'Innlegging av opplysninger'!$C$13*((X1383+Z1383+AC1383+AE1383)*(1-Data!M1383)-(Z1383+AE1383)*(1-Data!M1383)*1.8/12)</f>
        <v>5225188.1669594003</v>
      </c>
      <c r="AK1383" s="83">
        <f t="shared" si="214"/>
        <v>41786000</v>
      </c>
      <c r="AL1383" s="83">
        <f t="shared" si="215"/>
        <v>8051000</v>
      </c>
      <c r="AM1383" s="83">
        <f t="shared" si="216"/>
        <v>49129000</v>
      </c>
    </row>
    <row r="1384" spans="1:39">
      <c r="A1384" t="str">
        <f t="shared" si="210"/>
        <v>3802Administrasjon</v>
      </c>
      <c r="B1384" s="6" t="str">
        <f>Data!A1384</f>
        <v>3802</v>
      </c>
      <c r="C1384" s="7" t="str">
        <f>Data!B1384</f>
        <v>Holmestrand kommune</v>
      </c>
      <c r="D1384" s="7" t="str">
        <f>Data!C1384</f>
        <v>Administrasjon</v>
      </c>
      <c r="E1384" s="1">
        <f>Data!D1384</f>
        <v>87.108100000000007</v>
      </c>
      <c r="F1384" s="1">
        <f>Data!E1384+Data!F1384</f>
        <v>50510.943748820915</v>
      </c>
      <c r="G1384" s="1">
        <f>Data!G1384</f>
        <v>22.625565245941537</v>
      </c>
      <c r="H1384" s="1">
        <f t="shared" si="211"/>
        <v>47999043.700000003</v>
      </c>
      <c r="I1384" s="1">
        <f t="shared" si="212"/>
        <v>21500.400000000001</v>
      </c>
      <c r="J1384" s="1">
        <f t="shared" si="213"/>
        <v>5762465.2920000004</v>
      </c>
      <c r="K1384" s="1">
        <f>'Innlegging av opplysninger'!$B$4*H1384</f>
        <v>6239875.6810000008</v>
      </c>
      <c r="L1384" s="1"/>
      <c r="M1384" s="1">
        <f>'Innlegging av opplysninger'!$B$5*H1384</f>
        <v>6287874.7247000011</v>
      </c>
      <c r="N1384" s="1">
        <f>'Innlegging av opplysninger'!$B$5*I1384</f>
        <v>2816.5524000000005</v>
      </c>
      <c r="O1384" s="1">
        <f>'Innlegging av opplysninger'!$B$5*J1384</f>
        <v>754882.95325200004</v>
      </c>
      <c r="P1384" s="1">
        <f>'Innlegging av opplysninger'!$B$5*K1384</f>
        <v>817423.71421100013</v>
      </c>
      <c r="Q1384" s="1"/>
      <c r="R1384" s="1">
        <f>'Innlegging av opplysninger'!$C$11*SUM(H1384:Q1384)</f>
        <v>2579663.5546673946</v>
      </c>
      <c r="S1384" s="1">
        <f>'Innlegging av opplysninger'!$C$13*(((H1384+J1384+M1384+O1384)*Data!H1384)+(J1384+O1384)*(1-Data!H1384)*1.8/12+I1384+N1384+K1384+L1384+P1384+Q1384)</f>
        <v>675240.2224109486</v>
      </c>
      <c r="T1384" s="1">
        <f>'Innlegging av opplysninger'!$C$13*((H1384+J1384+M1384+O1384)*(1-Data!H1384)-(J1384+O1384)*(1-Data!H1384)*1.8/12)</f>
        <v>2854825.6945023281</v>
      </c>
      <c r="U1384" s="1">
        <f>Data!I1384</f>
        <v>18.166699999999999</v>
      </c>
      <c r="V1384" s="1">
        <f>Data!J1384+Data!K1384</f>
        <v>50163.045985236735</v>
      </c>
      <c r="W1384" s="1">
        <f>Data!L1384</f>
        <v>7.3552158619892447</v>
      </c>
      <c r="X1384" s="1">
        <f t="shared" si="217"/>
        <v>9941421.9000000004</v>
      </c>
      <c r="Y1384" s="100">
        <f t="shared" si="218"/>
        <v>1457.6727272727271</v>
      </c>
      <c r="Z1384" s="100">
        <f t="shared" si="219"/>
        <v>1421831.7788999998</v>
      </c>
      <c r="AA1384" s="100">
        <f>'Innlegging av opplysninger'!$B$4*X1384</f>
        <v>1292384.8470000001</v>
      </c>
      <c r="AB1384" s="1"/>
      <c r="AC1384" s="1">
        <f>'Innlegging av opplysninger'!$B$5*X1384</f>
        <v>1302326.2689</v>
      </c>
      <c r="AD1384" s="1">
        <f>'Innlegging av opplysninger'!$B$5*Y1384</f>
        <v>190.95512727272725</v>
      </c>
      <c r="AE1384" s="1">
        <f>'Innlegging av opplysninger'!$B$5*Z1384</f>
        <v>186259.96303589997</v>
      </c>
      <c r="AF1384" s="1">
        <f>'Innlegging av opplysninger'!$B$5*AA1384</f>
        <v>169302.41495700003</v>
      </c>
      <c r="AG1384" s="1"/>
      <c r="AH1384" s="1">
        <f>'Innlegging av opplysninger'!$C$11*SUM(X1384:AG1384)</f>
        <v>543976.68042460282</v>
      </c>
      <c r="AI1384" s="1">
        <f>'Innlegging av opplysninger'!$C$13*(((X1384+Z1384+AC1384+AE1384)*Data!M1384)+(Z1384+AE1384)*(1-Data!M1384)*1.8/12+Y1384+AD1384+AA1384+AB1384+AF1384+AG1384)</f>
        <v>170001.17262720913</v>
      </c>
      <c r="AJ1384" s="1">
        <f>'Innlegging av opplysninger'!$C$13*((X1384+Z1384+AC1384+AE1384)*(1-Data!M1384)-(Z1384+AE1384)*(1-Data!M1384)*1.8/12)</f>
        <v>574387.96900645806</v>
      </c>
      <c r="AK1384" s="83">
        <f t="shared" si="214"/>
        <v>3124000</v>
      </c>
      <c r="AL1384" s="83">
        <f t="shared" si="215"/>
        <v>845000</v>
      </c>
      <c r="AM1384" s="83">
        <f t="shared" si="216"/>
        <v>3429000</v>
      </c>
    </row>
    <row r="1385" spans="1:39">
      <c r="A1385" t="str">
        <f t="shared" si="210"/>
        <v>3802Undervisning</v>
      </c>
      <c r="B1385" s="6" t="str">
        <f>Data!A1385</f>
        <v>3802</v>
      </c>
      <c r="C1385" s="7" t="str">
        <f>Data!B1385</f>
        <v>Holmestrand kommune</v>
      </c>
      <c r="D1385" s="7" t="str">
        <f>Data!C1385</f>
        <v>Undervisning</v>
      </c>
      <c r="E1385" s="1">
        <f>Data!D1385</f>
        <v>393.10060000000004</v>
      </c>
      <c r="F1385" s="1">
        <f>Data!E1385+Data!F1385</f>
        <v>47012.774016371433</v>
      </c>
      <c r="G1385" s="1">
        <f>Data!G1385</f>
        <v>0</v>
      </c>
      <c r="H1385" s="1">
        <f t="shared" si="211"/>
        <v>201608178.25636387</v>
      </c>
      <c r="I1385" s="1">
        <f t="shared" si="212"/>
        <v>0</v>
      </c>
      <c r="J1385" s="1">
        <f t="shared" si="213"/>
        <v>24192981.390763663</v>
      </c>
      <c r="K1385" s="1">
        <f>'Innlegging av opplysninger'!$B$4*H1385</f>
        <v>26209063.173327304</v>
      </c>
      <c r="L1385" s="1"/>
      <c r="M1385" s="1">
        <f>'Innlegging av opplysninger'!$B$5*H1385</f>
        <v>26410671.351583667</v>
      </c>
      <c r="N1385" s="1">
        <f>'Innlegging av opplysninger'!$B$5*I1385</f>
        <v>0</v>
      </c>
      <c r="O1385" s="1">
        <f>'Innlegging av opplysninger'!$B$5*J1385</f>
        <v>3169280.56219004</v>
      </c>
      <c r="P1385" s="1">
        <f>'Innlegging av opplysninger'!$B$5*K1385</f>
        <v>3433387.2757058772</v>
      </c>
      <c r="Q1385" s="1"/>
      <c r="R1385" s="1">
        <f>'Innlegging av opplysninger'!$C$11*SUM(H1385:Q1385)</f>
        <v>10830895.356377508</v>
      </c>
      <c r="S1385" s="1">
        <f>'Innlegging av opplysninger'!$C$13*(((H1385+J1385+M1385+O1385)*Data!H1385)+(J1385+O1385)*(1-Data!H1385)*1.8/12+I1385+N1385+K1385+L1385+P1385+Q1385)</f>
        <v>1961408.6713241967</v>
      </c>
      <c r="T1385" s="1">
        <f>'Innlegging av opplysninger'!$C$13*((H1385+J1385+M1385+O1385)*(1-Data!H1385)-(J1385+O1385)*(1-Data!H1385)*1.8/12)</f>
        <v>12859816.55319239</v>
      </c>
      <c r="U1385" s="1">
        <f>Data!I1385</f>
        <v>40.862499999999997</v>
      </c>
      <c r="V1385" s="1">
        <f>Data!J1385+Data!K1385</f>
        <v>48984.213745283967</v>
      </c>
      <c r="W1385" s="1">
        <f>Data!L1385</f>
        <v>0</v>
      </c>
      <c r="X1385" s="1">
        <f t="shared" si="217"/>
        <v>21835826.554545444</v>
      </c>
      <c r="Y1385" s="100">
        <f t="shared" si="218"/>
        <v>0</v>
      </c>
      <c r="Z1385" s="100">
        <f t="shared" si="219"/>
        <v>3122523.1972999983</v>
      </c>
      <c r="AA1385" s="100">
        <f>'Innlegging av opplysninger'!$B$4*X1385</f>
        <v>2838657.4520909078</v>
      </c>
      <c r="AB1385" s="1"/>
      <c r="AC1385" s="1">
        <f>'Innlegging av opplysninger'!$B$5*X1385</f>
        <v>2860493.278645453</v>
      </c>
      <c r="AD1385" s="1">
        <f>'Innlegging av opplysninger'!$B$5*Y1385</f>
        <v>0</v>
      </c>
      <c r="AE1385" s="1">
        <f>'Innlegging av opplysninger'!$B$5*Z1385</f>
        <v>409050.53884629981</v>
      </c>
      <c r="AF1385" s="1">
        <f>'Innlegging av opplysninger'!$B$5*AA1385</f>
        <v>371864.12622390897</v>
      </c>
      <c r="AG1385" s="1"/>
      <c r="AH1385" s="1">
        <f>'Innlegging av opplysninger'!$C$11*SUM(X1385:AG1385)</f>
        <v>1194659.7756107764</v>
      </c>
      <c r="AI1385" s="1">
        <f>'Innlegging av opplysninger'!$C$13*(((X1385+Z1385+AC1385+AE1385)*Data!M1385)+(Z1385+AE1385)*(1-Data!M1385)*1.8/12+Y1385+AD1385+AA1385+AB1385+AF1385+AG1385)</f>
        <v>245112.46004265975</v>
      </c>
      <c r="AJ1385" s="1">
        <f>'Innlegging av opplysninger'!$C$13*((X1385+Z1385+AC1385+AE1385)*(1-Data!M1385)-(Z1385+AE1385)*(1-Data!M1385)*1.8/12)</f>
        <v>1389685.1276352447</v>
      </c>
      <c r="AK1385" s="83">
        <f t="shared" si="214"/>
        <v>12026000</v>
      </c>
      <c r="AL1385" s="83">
        <f t="shared" si="215"/>
        <v>2207000</v>
      </c>
      <c r="AM1385" s="83">
        <f t="shared" si="216"/>
        <v>14250000</v>
      </c>
    </row>
    <row r="1386" spans="1:39">
      <c r="A1386" t="str">
        <f t="shared" si="210"/>
        <v>3802Barnehager</v>
      </c>
      <c r="B1386" s="6" t="str">
        <f>Data!A1386</f>
        <v>3802</v>
      </c>
      <c r="C1386" s="7" t="str">
        <f>Data!B1386</f>
        <v>Holmestrand kommune</v>
      </c>
      <c r="D1386" s="7" t="str">
        <f>Data!C1386</f>
        <v>Barnehager</v>
      </c>
      <c r="E1386" s="1">
        <f>Data!D1386</f>
        <v>142.81479999999999</v>
      </c>
      <c r="F1386" s="1">
        <f>Data!E1386+Data!F1386</f>
        <v>41856.222697740945</v>
      </c>
      <c r="G1386" s="1">
        <f>Data!G1386</f>
        <v>8.1434137078229996E-2</v>
      </c>
      <c r="H1386" s="1">
        <f t="shared" si="211"/>
        <v>65211142.618181817</v>
      </c>
      <c r="I1386" s="1">
        <f t="shared" si="212"/>
        <v>126.87272727272727</v>
      </c>
      <c r="J1386" s="1">
        <f t="shared" si="213"/>
        <v>7825352.3389090905</v>
      </c>
      <c r="K1386" s="1">
        <f>'Innlegging av opplysninger'!$B$4*H1386</f>
        <v>8477448.5403636359</v>
      </c>
      <c r="L1386" s="1"/>
      <c r="M1386" s="1">
        <f>'Innlegging av opplysninger'!$B$5*H1386</f>
        <v>8542659.6829818189</v>
      </c>
      <c r="N1386" s="1">
        <f>'Innlegging av opplysninger'!$B$5*I1386</f>
        <v>16.620327272727273</v>
      </c>
      <c r="O1386" s="1">
        <f>'Innlegging av opplysninger'!$B$5*J1386</f>
        <v>1025121.1563970909</v>
      </c>
      <c r="P1386" s="1">
        <f>'Innlegging av opplysninger'!$B$5*K1386</f>
        <v>1110545.7587876364</v>
      </c>
      <c r="Q1386" s="1"/>
      <c r="R1386" s="1">
        <f>'Innlegging av opplysninger'!$C$11*SUM(H1386:Q1386)</f>
        <v>3503311.7163696745</v>
      </c>
      <c r="S1386" s="1">
        <f>'Innlegging av opplysninger'!$C$13*(((H1386+J1386+M1386+O1386)*Data!H1386)+(J1386+O1386)*(1-Data!H1386)*1.8/12+I1386+N1386+K1386+L1386+P1386+Q1386)</f>
        <v>598673.26820862771</v>
      </c>
      <c r="T1386" s="1">
        <f>'Innlegging av opplysninger'!$C$13*((H1386+J1386+M1386+O1386)*(1-Data!H1386)-(J1386+O1386)*(1-Data!H1386)*1.8/12)</f>
        <v>4195332.2384025054</v>
      </c>
      <c r="U1386" s="1">
        <f>Data!I1386</f>
        <v>7.6615000000000002</v>
      </c>
      <c r="V1386" s="1">
        <f>Data!J1386+Data!K1386</f>
        <v>41290.968913833232</v>
      </c>
      <c r="W1386" s="1">
        <f>Data!L1386</f>
        <v>0</v>
      </c>
      <c r="X1386" s="1">
        <f t="shared" si="217"/>
        <v>3451099.1818181812</v>
      </c>
      <c r="Y1386" s="100">
        <f t="shared" si="218"/>
        <v>0</v>
      </c>
      <c r="Z1386" s="100">
        <f t="shared" si="219"/>
        <v>493507.18299999984</v>
      </c>
      <c r="AA1386" s="100">
        <f>'Innlegging av opplysninger'!$B$4*X1386</f>
        <v>448642.89363636356</v>
      </c>
      <c r="AB1386" s="1"/>
      <c r="AC1386" s="1">
        <f>'Innlegging av opplysninger'!$B$5*X1386</f>
        <v>452093.99281818175</v>
      </c>
      <c r="AD1386" s="1">
        <f>'Innlegging av opplysninger'!$B$5*Y1386</f>
        <v>0</v>
      </c>
      <c r="AE1386" s="1">
        <f>'Innlegging av opplysninger'!$B$5*Z1386</f>
        <v>64649.440972999982</v>
      </c>
      <c r="AF1386" s="1">
        <f>'Innlegging av opplysninger'!$B$5*AA1386</f>
        <v>58772.219066363628</v>
      </c>
      <c r="AG1386" s="1"/>
      <c r="AH1386" s="1">
        <f>'Innlegging av opplysninger'!$C$11*SUM(X1386:AG1386)</f>
        <v>188813.06662985939</v>
      </c>
      <c r="AI1386" s="1">
        <f>'Innlegging av opplysninger'!$C$13*(((X1386+Z1386+AC1386+AE1386)*Data!M1386)+(Z1386+AE1386)*(1-Data!M1386)*1.8/12+Y1386+AD1386+AA1386+AB1386+AF1386+AG1386)</f>
        <v>30739.207527531209</v>
      </c>
      <c r="AJ1386" s="1">
        <f>'Innlegging av opplysninger'!$C$13*((X1386+Z1386+AC1386+AE1386)*(1-Data!M1386)-(Z1386+AE1386)*(1-Data!M1386)*1.8/12)</f>
        <v>227636.5678606974</v>
      </c>
      <c r="AK1386" s="83">
        <f t="shared" si="214"/>
        <v>3692000</v>
      </c>
      <c r="AL1386" s="83">
        <f t="shared" si="215"/>
        <v>629000</v>
      </c>
      <c r="AM1386" s="83">
        <f t="shared" si="216"/>
        <v>4423000</v>
      </c>
    </row>
    <row r="1387" spans="1:39">
      <c r="A1387" t="str">
        <f t="shared" si="210"/>
        <v>3802Helse/pleie/omsorg</v>
      </c>
      <c r="B1387" s="6" t="str">
        <f>Data!A1387</f>
        <v>3802</v>
      </c>
      <c r="C1387" s="7" t="str">
        <f>Data!B1387</f>
        <v>Holmestrand kommune</v>
      </c>
      <c r="D1387" s="7" t="str">
        <f>Data!C1387</f>
        <v>Helse/pleie/omsorg</v>
      </c>
      <c r="E1387" s="1">
        <f>Data!D1387</f>
        <v>651.07959999999969</v>
      </c>
      <c r="F1387" s="1">
        <f>Data!E1387+Data!F1387</f>
        <v>45883.192408782823</v>
      </c>
      <c r="G1387" s="1">
        <f>Data!G1387</f>
        <v>1002.4044218249196</v>
      </c>
      <c r="H1387" s="1">
        <f t="shared" si="211"/>
        <v>325893933.38436371</v>
      </c>
      <c r="I1387" s="1">
        <f t="shared" si="212"/>
        <v>7119764.3999999948</v>
      </c>
      <c r="J1387" s="1">
        <f t="shared" si="213"/>
        <v>39961643.73412364</v>
      </c>
      <c r="K1387" s="1">
        <f>'Innlegging av opplysninger'!$B$4*H1387</f>
        <v>42366211.339967281</v>
      </c>
      <c r="L1387" s="1"/>
      <c r="M1387" s="1">
        <f>'Innlegging av opplysninger'!$B$5*H1387</f>
        <v>42692105.273351647</v>
      </c>
      <c r="N1387" s="1">
        <f>'Innlegging av opplysninger'!$B$5*I1387</f>
        <v>932689.13639999938</v>
      </c>
      <c r="O1387" s="1">
        <f>'Innlegging av opplysninger'!$B$5*J1387</f>
        <v>5234975.3291701972</v>
      </c>
      <c r="P1387" s="1">
        <f>'Innlegging av opplysninger'!$B$5*K1387</f>
        <v>5549973.685535714</v>
      </c>
      <c r="Q1387" s="1"/>
      <c r="R1387" s="1">
        <f>'Innlegging av opplysninger'!$C$11*SUM(H1387:Q1387)</f>
        <v>17850549.258750662</v>
      </c>
      <c r="S1387" s="1">
        <f>'Innlegging av opplysninger'!$C$13*(((H1387+J1387+M1387+O1387)*Data!H1387)+(J1387+O1387)*(1-Data!H1387)*1.8/12+I1387+N1387+K1387+L1387+P1387+Q1387)</f>
        <v>3375254.0968480888</v>
      </c>
      <c r="T1387" s="1">
        <f>'Innlegging av opplysninger'!$C$13*((H1387+J1387+M1387+O1387)*(1-Data!H1387)-(J1387+O1387)*(1-Data!H1387)*1.8/12)</f>
        <v>21051813.309863348</v>
      </c>
      <c r="U1387" s="1">
        <f>Data!I1387</f>
        <v>67.288600000000002</v>
      </c>
      <c r="V1387" s="1">
        <f>Data!J1387+Data!K1387</f>
        <v>47663.086839127776</v>
      </c>
      <c r="W1387" s="1">
        <f>Data!L1387</f>
        <v>1277.2297239056841</v>
      </c>
      <c r="X1387" s="1">
        <f t="shared" si="217"/>
        <v>34987444.200909086</v>
      </c>
      <c r="Y1387" s="100">
        <f t="shared" si="218"/>
        <v>937560.00000000012</v>
      </c>
      <c r="Z1387" s="100">
        <f t="shared" si="219"/>
        <v>5137275.6007299991</v>
      </c>
      <c r="AA1387" s="100">
        <f>'Innlegging av opplysninger'!$B$4*X1387</f>
        <v>4548367.7461181814</v>
      </c>
      <c r="AB1387" s="1"/>
      <c r="AC1387" s="1">
        <f>'Innlegging av opplysninger'!$B$5*X1387</f>
        <v>4583355.1903190902</v>
      </c>
      <c r="AD1387" s="1">
        <f>'Innlegging av opplysninger'!$B$5*Y1387</f>
        <v>122820.36000000002</v>
      </c>
      <c r="AE1387" s="1">
        <f>'Innlegging av opplysninger'!$B$5*Z1387</f>
        <v>672983.10369562986</v>
      </c>
      <c r="AF1387" s="1">
        <f>'Innlegging av opplysninger'!$B$5*AA1387</f>
        <v>595836.17474148178</v>
      </c>
      <c r="AG1387" s="1"/>
      <c r="AH1387" s="1">
        <f>'Innlegging av opplysninger'!$C$11*SUM(X1387:AG1387)</f>
        <v>1960254.4103075119</v>
      </c>
      <c r="AI1387" s="1">
        <f>'Innlegging av opplysninger'!$C$13*(((X1387+Z1387+AC1387+AE1387)*Data!M1387)+(Z1387+AE1387)*(1-Data!M1387)*1.8/12+Y1387+AD1387+AA1387+AB1387+AF1387+AG1387)</f>
        <v>393652.56032247341</v>
      </c>
      <c r="AJ1387" s="1">
        <f>'Innlegging av opplysninger'!$C$13*((X1387+Z1387+AC1387+AE1387)*(1-Data!M1387)-(Z1387+AE1387)*(1-Data!M1387)*1.8/12)</f>
        <v>2288800.8432562272</v>
      </c>
      <c r="AK1387" s="83">
        <f t="shared" si="214"/>
        <v>19811000</v>
      </c>
      <c r="AL1387" s="83">
        <f t="shared" si="215"/>
        <v>3769000</v>
      </c>
      <c r="AM1387" s="83">
        <f t="shared" si="216"/>
        <v>23341000</v>
      </c>
    </row>
    <row r="1388" spans="1:39">
      <c r="A1388" t="str">
        <f t="shared" si="210"/>
        <v>3802Samferdsel og teknikk</v>
      </c>
      <c r="B1388" s="6" t="str">
        <f>Data!A1388</f>
        <v>3802</v>
      </c>
      <c r="C1388" s="7" t="str">
        <f>Data!B1388</f>
        <v>Holmestrand kommune</v>
      </c>
      <c r="D1388" s="7" t="str">
        <f>Data!C1388</f>
        <v>Samferdsel og teknikk</v>
      </c>
      <c r="E1388" s="1">
        <f>Data!D1388</f>
        <v>60.63</v>
      </c>
      <c r="F1388" s="1">
        <f>Data!E1388+Data!F1388</f>
        <v>50838.004453240959</v>
      </c>
      <c r="G1388" s="1">
        <f>Data!G1388</f>
        <v>50.788223651657596</v>
      </c>
      <c r="H1388" s="1">
        <f t="shared" si="211"/>
        <v>33625180.472727269</v>
      </c>
      <c r="I1388" s="1">
        <f t="shared" si="212"/>
        <v>33592.254545454547</v>
      </c>
      <c r="J1388" s="1">
        <f t="shared" si="213"/>
        <v>4039052.7272727271</v>
      </c>
      <c r="K1388" s="1">
        <f>'Innlegging av opplysninger'!$B$4*H1388</f>
        <v>4371273.4614545451</v>
      </c>
      <c r="L1388" s="1"/>
      <c r="M1388" s="1">
        <f>'Innlegging av opplysninger'!$B$5*H1388</f>
        <v>4404898.6419272721</v>
      </c>
      <c r="N1388" s="1">
        <f>'Innlegging av opplysninger'!$B$5*I1388</f>
        <v>4400.5853454545459</v>
      </c>
      <c r="O1388" s="1">
        <f>'Innlegging av opplysninger'!$B$5*J1388</f>
        <v>529115.90727272723</v>
      </c>
      <c r="P1388" s="1">
        <f>'Innlegging av opplysninger'!$B$5*K1388</f>
        <v>572636.82345054543</v>
      </c>
      <c r="Q1388" s="1"/>
      <c r="R1388" s="1">
        <f>'Innlegging av opplysninger'!$C$11*SUM(H1388:Q1388)</f>
        <v>1808045.733211848</v>
      </c>
      <c r="S1388" s="1">
        <f>'Innlegging av opplysninger'!$C$13*(((H1388+J1388+M1388+O1388)*Data!H1388)+(J1388+O1388)*(1-Data!H1388)*1.8/12+I1388+N1388+K1388+L1388+P1388+Q1388)</f>
        <v>331896.78467888938</v>
      </c>
      <c r="T1388" s="1">
        <f>'Innlegging av opplysninger'!$C$13*((H1388+J1388+M1388+O1388)*(1-Data!H1388)-(J1388+O1388)*(1-Data!H1388)*1.8/12)</f>
        <v>2142271.0607689023</v>
      </c>
      <c r="U1388" s="1">
        <f>Data!I1388</f>
        <v>13.15</v>
      </c>
      <c r="V1388" s="1">
        <f>Data!J1388+Data!K1388</f>
        <v>52143.743472750313</v>
      </c>
      <c r="W1388" s="1">
        <f>Data!L1388</f>
        <v>0</v>
      </c>
      <c r="X1388" s="1">
        <f t="shared" si="217"/>
        <v>7480257.0181818176</v>
      </c>
      <c r="Y1388" s="100">
        <f t="shared" si="218"/>
        <v>0</v>
      </c>
      <c r="Z1388" s="100">
        <f t="shared" si="219"/>
        <v>1069676.7535999999</v>
      </c>
      <c r="AA1388" s="100">
        <f>'Innlegging av opplysninger'!$B$4*X1388</f>
        <v>972433.41236363631</v>
      </c>
      <c r="AB1388" s="1"/>
      <c r="AC1388" s="1">
        <f>'Innlegging av opplysninger'!$B$5*X1388</f>
        <v>979913.66938181815</v>
      </c>
      <c r="AD1388" s="1">
        <f>'Innlegging av opplysninger'!$B$5*Y1388</f>
        <v>0</v>
      </c>
      <c r="AE1388" s="1">
        <f>'Innlegging av opplysninger'!$B$5*Z1388</f>
        <v>140127.6547216</v>
      </c>
      <c r="AF1388" s="1">
        <f>'Innlegging av opplysninger'!$B$5*AA1388</f>
        <v>127388.77701963636</v>
      </c>
      <c r="AG1388" s="1"/>
      <c r="AH1388" s="1">
        <f>'Innlegging av opplysninger'!$C$11*SUM(X1388:AG1388)</f>
        <v>409252.29684020334</v>
      </c>
      <c r="AI1388" s="1">
        <f>'Innlegging av opplysninger'!$C$13*(((X1388+Z1388+AC1388+AE1388)*Data!M1388)+(Z1388+AE1388)*(1-Data!M1388)*1.8/12+Y1388+AD1388+AA1388+AB1388+AF1388+AG1388)</f>
        <v>94743.900008679047</v>
      </c>
      <c r="AJ1388" s="1">
        <f>'Innlegging av opplysninger'!$C$13*((X1388+Z1388+AC1388+AE1388)*(1-Data!M1388)-(Z1388+AE1388)*(1-Data!M1388)*1.8/12)</f>
        <v>465285.55882528343</v>
      </c>
      <c r="AK1388" s="83">
        <f t="shared" si="214"/>
        <v>2217000</v>
      </c>
      <c r="AL1388" s="83">
        <f t="shared" si="215"/>
        <v>427000</v>
      </c>
      <c r="AM1388" s="83">
        <f t="shared" si="216"/>
        <v>2608000</v>
      </c>
    </row>
    <row r="1389" spans="1:39">
      <c r="A1389" t="str">
        <f t="shared" si="210"/>
        <v>3802Annet</v>
      </c>
      <c r="B1389" s="6" t="str">
        <f>Data!A1389</f>
        <v>3802</v>
      </c>
      <c r="C1389" s="7" t="str">
        <f>Data!B1389</f>
        <v>Holmestrand kommune</v>
      </c>
      <c r="D1389" s="7" t="str">
        <f>Data!C1389</f>
        <v>Annet</v>
      </c>
      <c r="E1389" s="1">
        <f>Data!D1389</f>
        <v>25.672499999999999</v>
      </c>
      <c r="F1389" s="1">
        <f>Data!E1389+Data!F1389</f>
        <v>44460.904047781361</v>
      </c>
      <c r="G1389" s="1">
        <f>Data!G1389</f>
        <v>343.86989969812055</v>
      </c>
      <c r="H1389" s="1">
        <f t="shared" si="211"/>
        <v>12451882.463636367</v>
      </c>
      <c r="I1389" s="1">
        <f t="shared" si="212"/>
        <v>96305.45454545453</v>
      </c>
      <c r="J1389" s="1">
        <f t="shared" si="213"/>
        <v>1505782.5501818187</v>
      </c>
      <c r="K1389" s="1">
        <f>'Innlegging av opplysninger'!$B$4*H1389</f>
        <v>1618744.7202727278</v>
      </c>
      <c r="L1389" s="1"/>
      <c r="M1389" s="1">
        <f>'Innlegging av opplysninger'!$B$5*H1389</f>
        <v>1631196.6027363641</v>
      </c>
      <c r="N1389" s="1">
        <f>'Innlegging av opplysninger'!$B$5*I1389</f>
        <v>12616.014545454544</v>
      </c>
      <c r="O1389" s="1">
        <f>'Innlegging av opplysninger'!$B$5*J1389</f>
        <v>197257.51407381825</v>
      </c>
      <c r="P1389" s="1">
        <f>'Innlegging av opplysninger'!$B$5*K1389</f>
        <v>212055.55835572735</v>
      </c>
      <c r="Q1389" s="1"/>
      <c r="R1389" s="1">
        <f>'Innlegging av opplysninger'!$C$11*SUM(H1389:Q1389)</f>
        <v>673581.95337721379</v>
      </c>
      <c r="S1389" s="1">
        <f>'Innlegging av opplysninger'!$C$13*(((H1389+J1389+M1389+O1389)*Data!H1389)+(J1389+O1389)*(1-Data!H1389)*1.8/12+I1389+N1389+K1389+L1389+P1389+Q1389)</f>
        <v>121881.28532507403</v>
      </c>
      <c r="T1389" s="1">
        <f>'Innlegging av opplysninger'!$C$13*((H1389+J1389+M1389+O1389)*(1-Data!H1389)-(J1389+O1389)*(1-Data!H1389)*1.8/12)</f>
        <v>799862.44034900807</v>
      </c>
      <c r="U1389" s="1">
        <f>Data!I1389</f>
        <v>8.2818000000000005</v>
      </c>
      <c r="V1389" s="1">
        <f>Data!J1389+Data!K1389</f>
        <v>48612.793112608371</v>
      </c>
      <c r="W1389" s="1">
        <f>Data!L1389</f>
        <v>497.54763457219445</v>
      </c>
      <c r="X1389" s="1">
        <f t="shared" si="217"/>
        <v>4392015.5999999996</v>
      </c>
      <c r="Y1389" s="100">
        <f t="shared" si="218"/>
        <v>44951.890909090907</v>
      </c>
      <c r="Z1389" s="100">
        <f t="shared" si="219"/>
        <v>634486.3511999998</v>
      </c>
      <c r="AA1389" s="100">
        <f>'Innlegging av opplysninger'!$B$4*X1389</f>
        <v>570962.02799999993</v>
      </c>
      <c r="AB1389" s="1"/>
      <c r="AC1389" s="1">
        <f>'Innlegging av opplysninger'!$B$5*X1389</f>
        <v>575354.04359999998</v>
      </c>
      <c r="AD1389" s="1">
        <f>'Innlegging av opplysninger'!$B$5*Y1389</f>
        <v>5888.6977090909095</v>
      </c>
      <c r="AE1389" s="1">
        <f>'Innlegging av opplysninger'!$B$5*Z1389</f>
        <v>83117.712007199982</v>
      </c>
      <c r="AF1389" s="1">
        <f>'Innlegging av opplysninger'!$B$5*AA1389</f>
        <v>74796.025667999987</v>
      </c>
      <c r="AG1389" s="1"/>
      <c r="AH1389" s="1">
        <f>'Innlegging av opplysninger'!$C$11*SUM(X1389:AG1389)</f>
        <v>242499.74926554845</v>
      </c>
      <c r="AI1389" s="1">
        <f>'Innlegging av opplysninger'!$C$13*(((X1389+Z1389+AC1389+AE1389)*Data!M1389)+(Z1389+AE1389)*(1-Data!M1389)*1.8/12+Y1389+AD1389+AA1389+AB1389+AF1389+AG1389)</f>
        <v>52282.110271747784</v>
      </c>
      <c r="AJ1389" s="1">
        <f>'Innlegging av opplysninger'!$C$13*((X1389+Z1389+AC1389+AE1389)*(1-Data!M1389)-(Z1389+AE1389)*(1-Data!M1389)*1.8/12)</f>
        <v>279559.65188110806</v>
      </c>
      <c r="AK1389" s="83">
        <f t="shared" si="214"/>
        <v>916000</v>
      </c>
      <c r="AL1389" s="83">
        <f t="shared" si="215"/>
        <v>174000</v>
      </c>
      <c r="AM1389" s="83">
        <f t="shared" si="216"/>
        <v>1079000</v>
      </c>
    </row>
    <row r="1390" spans="1:39">
      <c r="A1390" t="str">
        <f t="shared" si="210"/>
        <v>3803Alle</v>
      </c>
      <c r="B1390" s="6" t="str">
        <f>Data!A1390</f>
        <v>3803</v>
      </c>
      <c r="C1390" s="7" t="str">
        <f>Data!B1390</f>
        <v>Tønsberg kommune</v>
      </c>
      <c r="D1390" s="7" t="str">
        <f>Data!C1390</f>
        <v>Alle</v>
      </c>
      <c r="E1390" s="1">
        <f>Data!D1390</f>
        <v>3495.4463000000069</v>
      </c>
      <c r="F1390" s="1">
        <f>Data!E1390+Data!F1390</f>
        <v>46033.122848382212</v>
      </c>
      <c r="G1390" s="1">
        <f>Data!G1390</f>
        <v>492.59926836810439</v>
      </c>
      <c r="H1390" s="1">
        <f t="shared" si="211"/>
        <v>1755341552.0489821</v>
      </c>
      <c r="I1390" s="1">
        <f t="shared" si="212"/>
        <v>18783864.981818192</v>
      </c>
      <c r="J1390" s="1">
        <f t="shared" si="213"/>
        <v>212895050.04369605</v>
      </c>
      <c r="K1390" s="1">
        <f>'Innlegging av opplysninger'!$B$4*H1390</f>
        <v>228194401.76636767</v>
      </c>
      <c r="L1390" s="1"/>
      <c r="M1390" s="1">
        <f>'Innlegging av opplysninger'!$B$5*H1390</f>
        <v>229949743.31841668</v>
      </c>
      <c r="N1390" s="1">
        <f>'Innlegging av opplysninger'!$B$5*I1390</f>
        <v>2460686.3126181834</v>
      </c>
      <c r="O1390" s="1">
        <f>'Innlegging av opplysninger'!$B$5*J1390</f>
        <v>27889251.555724185</v>
      </c>
      <c r="P1390" s="1">
        <f>'Innlegging av opplysninger'!$B$5*K1390</f>
        <v>29893466.631394166</v>
      </c>
      <c r="Q1390" s="1"/>
      <c r="R1390" s="1">
        <f>'Innlegging av opplysninger'!$C$11*SUM(H1390:Q1390)</f>
        <v>95205504.633042663</v>
      </c>
      <c r="S1390" s="1">
        <f>'Innlegging av opplysninger'!$C$13*(((H1390+J1390+M1390+O1390)*Data!H1390)+(J1390+O1390)*(1-Data!H1390)*1.8/12+I1390+N1390+K1390+L1390+P1390+Q1390)</f>
        <v>18126158.072715085</v>
      </c>
      <c r="T1390" s="1">
        <f>'Innlegging av opplysninger'!$C$13*((H1390+J1390+M1390+O1390)*(1-Data!H1390)-(J1390+O1390)*(1-Data!H1390)*1.8/12)</f>
        <v>112155058.79355377</v>
      </c>
      <c r="U1390" s="1">
        <f>Data!I1390</f>
        <v>442.11290000000025</v>
      </c>
      <c r="V1390" s="1">
        <f>Data!J1390+Data!K1390</f>
        <v>49038.649141825546</v>
      </c>
      <c r="W1390" s="1">
        <f>Data!L1390</f>
        <v>612.7406823008331</v>
      </c>
      <c r="X1390" s="1">
        <f t="shared" si="217"/>
        <v>236515847.82736379</v>
      </c>
      <c r="Y1390" s="100">
        <f t="shared" si="218"/>
        <v>2955278.8363636378</v>
      </c>
      <c r="Z1390" s="100">
        <f t="shared" si="219"/>
        <v>34244371.11291302</v>
      </c>
      <c r="AA1390" s="100">
        <f>'Innlegging av opplysninger'!$B$4*X1390</f>
        <v>30747060.217557292</v>
      </c>
      <c r="AB1390" s="1"/>
      <c r="AC1390" s="1">
        <f>'Innlegging av opplysninger'!$B$5*X1390</f>
        <v>30983576.065384656</v>
      </c>
      <c r="AD1390" s="1">
        <f>'Innlegging av opplysninger'!$B$5*Y1390</f>
        <v>387141.5275636366</v>
      </c>
      <c r="AE1390" s="1">
        <f>'Innlegging av opplysninger'!$B$5*Z1390</f>
        <v>4486012.6157916058</v>
      </c>
      <c r="AF1390" s="1">
        <f>'Innlegging av opplysninger'!$B$5*AA1390</f>
        <v>4027864.8885000055</v>
      </c>
      <c r="AG1390" s="1"/>
      <c r="AH1390" s="1">
        <f>'Innlegging av opplysninger'!$C$11*SUM(X1390:AG1390)</f>
        <v>13085191.817474635</v>
      </c>
      <c r="AI1390" s="1">
        <f>'Innlegging av opplysninger'!$C$13*(((X1390+Z1390+AC1390+AE1390)*Data!M1390)+(Z1390+AE1390)*(1-Data!M1390)*1.8/12+Y1390+AD1390+AA1390+AB1390+AF1390+AG1390)</f>
        <v>2930160.2603484644</v>
      </c>
      <c r="AJ1390" s="1">
        <f>'Innlegging av opplysninger'!$C$13*((X1390+Z1390+AC1390+AE1390)*(1-Data!M1390)-(Z1390+AE1390)*(1-Data!M1390)*1.8/12)</f>
        <v>14975891.700406292</v>
      </c>
      <c r="AK1390" s="83">
        <f t="shared" si="214"/>
        <v>108291000</v>
      </c>
      <c r="AL1390" s="83">
        <f t="shared" si="215"/>
        <v>21056000</v>
      </c>
      <c r="AM1390" s="83">
        <f t="shared" si="216"/>
        <v>127131000</v>
      </c>
    </row>
    <row r="1391" spans="1:39">
      <c r="A1391" t="str">
        <f t="shared" si="210"/>
        <v>3803Administrasjon</v>
      </c>
      <c r="B1391" s="6" t="str">
        <f>Data!A1391</f>
        <v>3803</v>
      </c>
      <c r="C1391" s="7" t="str">
        <f>Data!B1391</f>
        <v>Tønsberg kommune</v>
      </c>
      <c r="D1391" s="7" t="str">
        <f>Data!C1391</f>
        <v>Administrasjon</v>
      </c>
      <c r="E1391" s="1">
        <f>Data!D1391</f>
        <v>105.2878</v>
      </c>
      <c r="F1391" s="1">
        <f>Data!E1391+Data!F1391</f>
        <v>55588.43009351509</v>
      </c>
      <c r="G1391" s="1">
        <f>Data!G1391</f>
        <v>4.3789498878312587</v>
      </c>
      <c r="H1391" s="1">
        <f t="shared" si="211"/>
        <v>63848547.381818153</v>
      </c>
      <c r="I1391" s="1">
        <f t="shared" si="212"/>
        <v>5029.6363636363631</v>
      </c>
      <c r="J1391" s="1">
        <f t="shared" si="213"/>
        <v>7662429.2421818143</v>
      </c>
      <c r="K1391" s="1">
        <f>'Innlegging av opplysninger'!$B$4*H1391</f>
        <v>8300311.1596363606</v>
      </c>
      <c r="L1391" s="1"/>
      <c r="M1391" s="1">
        <f>'Innlegging av opplysninger'!$B$5*H1391</f>
        <v>8364159.707018178</v>
      </c>
      <c r="N1391" s="1">
        <f>'Innlegging av opplysninger'!$B$5*I1391</f>
        <v>658.88236363636361</v>
      </c>
      <c r="O1391" s="1">
        <f>'Innlegging av opplysninger'!$B$5*J1391</f>
        <v>1003778.2307258177</v>
      </c>
      <c r="P1391" s="1">
        <f>'Innlegging av opplysninger'!$B$5*K1391</f>
        <v>1087340.7619123633</v>
      </c>
      <c r="Q1391" s="1"/>
      <c r="R1391" s="1">
        <f>'Innlegging av opplysninger'!$C$11*SUM(H1391:Q1391)</f>
        <v>3430345.6900767582</v>
      </c>
      <c r="S1391" s="1">
        <f>'Innlegging av opplysninger'!$C$13*(((H1391+J1391+M1391+O1391)*Data!H1391)+(J1391+O1391)*(1-Data!H1391)*1.8/12+I1391+N1391+K1391+L1391+P1391+Q1391)</f>
        <v>972380.15552011319</v>
      </c>
      <c r="T1391" s="1">
        <f>'Innlegging av opplysninger'!$C$13*((H1391+J1391+M1391+O1391)*(1-Data!H1391)-(J1391+O1391)*(1-Data!H1391)*1.8/12)</f>
        <v>3721777.1045849253</v>
      </c>
      <c r="U1391" s="1">
        <f>Data!I1391</f>
        <v>36.700000000000003</v>
      </c>
      <c r="V1391" s="1">
        <f>Data!J1391+Data!K1391</f>
        <v>65820.0395095368</v>
      </c>
      <c r="W1391" s="1">
        <f>Data!L1391</f>
        <v>0</v>
      </c>
      <c r="X1391" s="1">
        <f t="shared" si="217"/>
        <v>26351950.363636371</v>
      </c>
      <c r="Y1391" s="100">
        <f t="shared" si="218"/>
        <v>0</v>
      </c>
      <c r="Z1391" s="100">
        <f t="shared" si="219"/>
        <v>3768328.9020000007</v>
      </c>
      <c r="AA1391" s="100">
        <f>'Innlegging av opplysninger'!$B$4*X1391</f>
        <v>3425753.5472727283</v>
      </c>
      <c r="AB1391" s="1"/>
      <c r="AC1391" s="1">
        <f>'Innlegging av opplysninger'!$B$5*X1391</f>
        <v>3452105.4976363648</v>
      </c>
      <c r="AD1391" s="1">
        <f>'Innlegging av opplysninger'!$B$5*Y1391</f>
        <v>0</v>
      </c>
      <c r="AE1391" s="1">
        <f>'Innlegging av opplysninger'!$B$5*Z1391</f>
        <v>493651.08616200014</v>
      </c>
      <c r="AF1391" s="1">
        <f>'Innlegging av opplysninger'!$B$5*AA1391</f>
        <v>448773.71469272743</v>
      </c>
      <c r="AG1391" s="1"/>
      <c r="AH1391" s="1">
        <f>'Innlegging av opplysninger'!$C$11*SUM(X1391:AG1391)</f>
        <v>1441741.3982332072</v>
      </c>
      <c r="AI1391" s="1">
        <f>'Innlegging av opplysninger'!$C$13*(((X1391+Z1391+AC1391+AE1391)*Data!M1391)+(Z1391+AE1391)*(1-Data!M1391)*1.8/12+Y1391+AD1391+AA1391+AB1391+AF1391+AG1391)</f>
        <v>602525.41319834045</v>
      </c>
      <c r="AJ1391" s="1">
        <f>'Innlegging av opplysninger'!$C$13*((X1391+Z1391+AC1391+AE1391)*(1-Data!M1391)-(Z1391+AE1391)*(1-Data!M1391)*1.8/12)</f>
        <v>1370383.8685944693</v>
      </c>
      <c r="AK1391" s="83">
        <f t="shared" si="214"/>
        <v>4872000</v>
      </c>
      <c r="AL1391" s="83">
        <f t="shared" si="215"/>
        <v>1575000</v>
      </c>
      <c r="AM1391" s="83">
        <f t="shared" si="216"/>
        <v>5092000</v>
      </c>
    </row>
    <row r="1392" spans="1:39">
      <c r="A1392" t="str">
        <f t="shared" si="210"/>
        <v>3803Undervisning</v>
      </c>
      <c r="B1392" s="6" t="str">
        <f>Data!A1392</f>
        <v>3803</v>
      </c>
      <c r="C1392" s="7" t="str">
        <f>Data!B1392</f>
        <v>Tønsberg kommune</v>
      </c>
      <c r="D1392" s="7" t="str">
        <f>Data!C1392</f>
        <v>Undervisning</v>
      </c>
      <c r="E1392" s="1">
        <f>Data!D1392</f>
        <v>1005.3890000000002</v>
      </c>
      <c r="F1392" s="1">
        <f>Data!E1392+Data!F1392</f>
        <v>47037.732296039947</v>
      </c>
      <c r="G1392" s="1">
        <f>Data!G1392</f>
        <v>2.510471071396245E-2</v>
      </c>
      <c r="H1392" s="1">
        <f t="shared" si="211"/>
        <v>515904203.29509073</v>
      </c>
      <c r="I1392" s="1">
        <f t="shared" si="212"/>
        <v>275.34545454545452</v>
      </c>
      <c r="J1392" s="1">
        <f t="shared" si="213"/>
        <v>61908537.436865434</v>
      </c>
      <c r="K1392" s="1">
        <f>'Innlegging av opplysninger'!$B$4*H1392</f>
        <v>67067546.428361796</v>
      </c>
      <c r="L1392" s="1"/>
      <c r="M1392" s="1">
        <f>'Innlegging av opplysninger'!$B$5*H1392</f>
        <v>67583450.631656885</v>
      </c>
      <c r="N1392" s="1">
        <f>'Innlegging av opplysninger'!$B$5*I1392</f>
        <v>36.070254545454546</v>
      </c>
      <c r="O1392" s="1">
        <f>'Innlegging av opplysninger'!$B$5*J1392</f>
        <v>8110018.4042293718</v>
      </c>
      <c r="P1392" s="1">
        <f>'Innlegging av opplysninger'!$B$5*K1392</f>
        <v>8785848.582115395</v>
      </c>
      <c r="Q1392" s="1"/>
      <c r="R1392" s="1">
        <f>'Innlegging av opplysninger'!$C$11*SUM(H1392:Q1392)</f>
        <v>27715676.815373093</v>
      </c>
      <c r="S1392" s="1">
        <f>'Innlegging av opplysninger'!$C$13*(((H1392+J1392+M1392+O1392)*Data!H1392)+(J1392+O1392)*(1-Data!H1392)*1.8/12+I1392+N1392+K1392+L1392+P1392+Q1392)</f>
        <v>5088883.8707755078</v>
      </c>
      <c r="T1392" s="1">
        <f>'Innlegging av opplysninger'!$C$13*((H1392+J1392+M1392+O1392)*(1-Data!H1392)-(J1392+O1392)*(1-Data!H1392)*1.8/12)</f>
        <v>32837831.77131398</v>
      </c>
      <c r="U1392" s="1">
        <f>Data!I1392</f>
        <v>98.023099999999971</v>
      </c>
      <c r="V1392" s="1">
        <f>Data!J1392+Data!K1392</f>
        <v>48268.830416843928</v>
      </c>
      <c r="W1392" s="1">
        <f>Data!L1392</f>
        <v>0</v>
      </c>
      <c r="X1392" s="1">
        <f t="shared" si="217"/>
        <v>51615931.536363631</v>
      </c>
      <c r="Y1392" s="100">
        <f t="shared" si="218"/>
        <v>0</v>
      </c>
      <c r="Z1392" s="100">
        <f t="shared" si="219"/>
        <v>7381078.2096999986</v>
      </c>
      <c r="AA1392" s="100">
        <f>'Innlegging av opplysninger'!$B$4*X1392</f>
        <v>6710071.0997272721</v>
      </c>
      <c r="AB1392" s="1"/>
      <c r="AC1392" s="1">
        <f>'Innlegging av opplysninger'!$B$5*X1392</f>
        <v>6761687.0312636364</v>
      </c>
      <c r="AD1392" s="1">
        <f>'Innlegging av opplysninger'!$B$5*Y1392</f>
        <v>0</v>
      </c>
      <c r="AE1392" s="1">
        <f>'Innlegging av opplysninger'!$B$5*Z1392</f>
        <v>966921.24547069985</v>
      </c>
      <c r="AF1392" s="1">
        <f>'Innlegging av opplysninger'!$B$5*AA1392</f>
        <v>879019.31406427268</v>
      </c>
      <c r="AG1392" s="1"/>
      <c r="AH1392" s="1">
        <f>'Innlegging av opplysninger'!$C$11*SUM(X1392:AG1392)</f>
        <v>2823958.9205904016</v>
      </c>
      <c r="AI1392" s="1">
        <f>'Innlegging av opplysninger'!$C$13*(((X1392+Z1392+AC1392+AE1392)*Data!M1392)+(Z1392+AE1392)*(1-Data!M1392)*1.8/12+Y1392+AD1392+AA1392+AB1392+AF1392+AG1392)</f>
        <v>525638.43723896169</v>
      </c>
      <c r="AJ1392" s="1">
        <f>'Innlegging av opplysninger'!$C$13*((X1392+Z1392+AC1392+AE1392)*(1-Data!M1392)-(Z1392+AE1392)*(1-Data!M1392)*1.8/12)</f>
        <v>3338726.4014636925</v>
      </c>
      <c r="AK1392" s="83">
        <f t="shared" si="214"/>
        <v>30540000</v>
      </c>
      <c r="AL1392" s="83">
        <f t="shared" si="215"/>
        <v>5615000</v>
      </c>
      <c r="AM1392" s="83">
        <f t="shared" si="216"/>
        <v>36177000</v>
      </c>
    </row>
    <row r="1393" spans="1:39">
      <c r="A1393" t="str">
        <f t="shared" si="210"/>
        <v>3803Barnehager</v>
      </c>
      <c r="B1393" s="6" t="str">
        <f>Data!A1393</f>
        <v>3803</v>
      </c>
      <c r="C1393" s="7" t="str">
        <f>Data!B1393</f>
        <v>Tønsberg kommune</v>
      </c>
      <c r="D1393" s="7" t="str">
        <f>Data!C1393</f>
        <v>Barnehager</v>
      </c>
      <c r="E1393" s="1">
        <f>Data!D1393</f>
        <v>496.92610000000025</v>
      </c>
      <c r="F1393" s="1">
        <f>Data!E1393+Data!F1393</f>
        <v>41245.17701592535</v>
      </c>
      <c r="G1393" s="1">
        <f>Data!G1393</f>
        <v>1.1700130059580283</v>
      </c>
      <c r="H1393" s="1">
        <f t="shared" si="211"/>
        <v>223590599.5454556</v>
      </c>
      <c r="I1393" s="1">
        <f t="shared" si="212"/>
        <v>6342.6545454545458</v>
      </c>
      <c r="J1393" s="1">
        <f t="shared" si="213"/>
        <v>26831633.064000126</v>
      </c>
      <c r="K1393" s="1">
        <f>'Innlegging av opplysninger'!$B$4*H1393</f>
        <v>29066777.940909229</v>
      </c>
      <c r="L1393" s="1"/>
      <c r="M1393" s="1">
        <f>'Innlegging av opplysninger'!$B$5*H1393</f>
        <v>29290368.540454686</v>
      </c>
      <c r="N1393" s="1">
        <f>'Innlegging av opplysninger'!$B$5*I1393</f>
        <v>830.88774545454555</v>
      </c>
      <c r="O1393" s="1">
        <f>'Innlegging av opplysninger'!$B$5*J1393</f>
        <v>3514943.9313840168</v>
      </c>
      <c r="P1393" s="1">
        <f>'Innlegging av opplysninger'!$B$5*K1393</f>
        <v>3807747.910259109</v>
      </c>
      <c r="Q1393" s="1"/>
      <c r="R1393" s="1">
        <f>'Innlegging av opplysninger'!$C$11*SUM(H1393:Q1393)</f>
        <v>12012151.29004064</v>
      </c>
      <c r="S1393" s="1">
        <f>'Innlegging av opplysninger'!$C$13*(((H1393+J1393+M1393+O1393)*Data!H1393)+(J1393+O1393)*(1-Data!H1393)*1.8/12+I1393+N1393+K1393+L1393+P1393+Q1393)</f>
        <v>1976865.3735964315</v>
      </c>
      <c r="T1393" s="1">
        <f>'Innlegging av opplysninger'!$C$13*((H1393+J1393+M1393+O1393)*(1-Data!H1393)-(J1393+O1393)*(1-Data!H1393)*1.8/12)</f>
        <v>14460815.339090765</v>
      </c>
      <c r="U1393" s="1">
        <f>Data!I1393</f>
        <v>35.277000000000001</v>
      </c>
      <c r="V1393" s="1">
        <f>Data!J1393+Data!K1393</f>
        <v>43073.746846387185</v>
      </c>
      <c r="W1393" s="1">
        <f>Data!L1393</f>
        <v>0</v>
      </c>
      <c r="X1393" s="1">
        <f t="shared" si="217"/>
        <v>16576500.736363644</v>
      </c>
      <c r="Y1393" s="100">
        <f t="shared" si="218"/>
        <v>0</v>
      </c>
      <c r="Z1393" s="100">
        <f t="shared" si="219"/>
        <v>2370439.6053000009</v>
      </c>
      <c r="AA1393" s="100">
        <f>'Innlegging av opplysninger'!$B$4*X1393</f>
        <v>2154945.0957272737</v>
      </c>
      <c r="AB1393" s="1"/>
      <c r="AC1393" s="1">
        <f>'Innlegging av opplysninger'!$B$5*X1393</f>
        <v>2171521.5964636374</v>
      </c>
      <c r="AD1393" s="1">
        <f>'Innlegging av opplysninger'!$B$5*Y1393</f>
        <v>0</v>
      </c>
      <c r="AE1393" s="1">
        <f>'Innlegging av opplysninger'!$B$5*Z1393</f>
        <v>310527.58829430013</v>
      </c>
      <c r="AF1393" s="1">
        <f>'Innlegging av opplysninger'!$B$5*AA1393</f>
        <v>282297.80754027289</v>
      </c>
      <c r="AG1393" s="1"/>
      <c r="AH1393" s="1">
        <f>'Innlegging av opplysninger'!$C$11*SUM(X1393:AG1393)</f>
        <v>906916.83232818672</v>
      </c>
      <c r="AI1393" s="1">
        <f>'Innlegging av opplysninger'!$C$13*(((X1393+Z1393+AC1393+AE1393)*Data!M1393)+(Z1393+AE1393)*(1-Data!M1393)*1.8/12+Y1393+AD1393+AA1393+AB1393+AF1393+AG1393)</f>
        <v>181683.00445902033</v>
      </c>
      <c r="AJ1393" s="1">
        <f>'Innlegging av opplysninger'!$C$13*((X1393+Z1393+AC1393+AE1393)*(1-Data!M1393)-(Z1393+AE1393)*(1-Data!M1393)*1.8/12)</f>
        <v>1059361.0818848144</v>
      </c>
      <c r="AK1393" s="83">
        <f t="shared" si="214"/>
        <v>12919000</v>
      </c>
      <c r="AL1393" s="83">
        <f t="shared" si="215"/>
        <v>2159000</v>
      </c>
      <c r="AM1393" s="83">
        <f t="shared" si="216"/>
        <v>15520000</v>
      </c>
    </row>
    <row r="1394" spans="1:39">
      <c r="A1394" t="str">
        <f t="shared" si="210"/>
        <v>3803Helse/pleie/omsorg</v>
      </c>
      <c r="B1394" s="6" t="str">
        <f>Data!A1394</f>
        <v>3803</v>
      </c>
      <c r="C1394" s="7" t="str">
        <f>Data!B1394</f>
        <v>Tønsberg kommune</v>
      </c>
      <c r="D1394" s="7" t="str">
        <f>Data!C1394</f>
        <v>Helse/pleie/omsorg</v>
      </c>
      <c r="E1394" s="1">
        <f>Data!D1394</f>
        <v>1628.4495999999965</v>
      </c>
      <c r="F1394" s="1">
        <f>Data!E1394+Data!F1394</f>
        <v>46013.464776010602</v>
      </c>
      <c r="G1394" s="1">
        <f>Data!G1394</f>
        <v>1054.4155987388283</v>
      </c>
      <c r="H1394" s="1">
        <f t="shared" si="211"/>
        <v>817424817.91754603</v>
      </c>
      <c r="I1394" s="1">
        <f t="shared" si="212"/>
        <v>18731592.654545475</v>
      </c>
      <c r="J1394" s="1">
        <f t="shared" si="213"/>
        <v>100338769.26865098</v>
      </c>
      <c r="K1394" s="1">
        <f>'Innlegging av opplysninger'!$B$4*H1394</f>
        <v>106265226.32928099</v>
      </c>
      <c r="L1394" s="1"/>
      <c r="M1394" s="1">
        <f>'Innlegging av opplysninger'!$B$5*H1394</f>
        <v>107082651.14719853</v>
      </c>
      <c r="N1394" s="1">
        <f>'Innlegging av opplysninger'!$B$5*I1394</f>
        <v>2453838.6377454572</v>
      </c>
      <c r="O1394" s="1">
        <f>'Innlegging av opplysninger'!$B$5*J1394</f>
        <v>13144378.774193279</v>
      </c>
      <c r="P1394" s="1">
        <f>'Innlegging av opplysninger'!$B$5*K1394</f>
        <v>13920744.649135809</v>
      </c>
      <c r="Q1394" s="1"/>
      <c r="R1394" s="1">
        <f>'Innlegging av opplysninger'!$C$11*SUM(H1394:Q1394)</f>
        <v>44815756.736375265</v>
      </c>
      <c r="S1394" s="1">
        <f>'Innlegging av opplysninger'!$C$13*(((H1394+J1394+M1394+O1394)*Data!H1394)+(J1394+O1394)*(1-Data!H1394)*1.8/12+I1394+N1394+K1394+L1394+P1394+Q1394)</f>
        <v>8733485.2998964079</v>
      </c>
      <c r="T1394" s="1">
        <f>'Innlegging av opplysninger'!$C$13*((H1394+J1394+M1394+O1394)*(1-Data!H1394)-(J1394+O1394)*(1-Data!H1394)*1.8/12)</f>
        <v>52593339.707775012</v>
      </c>
      <c r="U1394" s="1">
        <f>Data!I1394</f>
        <v>226.67920000000021</v>
      </c>
      <c r="V1394" s="1">
        <f>Data!J1394+Data!K1394</f>
        <v>47246.722486410981</v>
      </c>
      <c r="W1394" s="1">
        <f>Data!L1394</f>
        <v>1194.2038351997003</v>
      </c>
      <c r="X1394" s="1">
        <f t="shared" si="217"/>
        <v>116834719.15463631</v>
      </c>
      <c r="Y1394" s="100">
        <f t="shared" si="218"/>
        <v>2953103.6727272742</v>
      </c>
      <c r="Z1394" s="100">
        <f t="shared" si="219"/>
        <v>17129658.664312992</v>
      </c>
      <c r="AA1394" s="100">
        <f>'Innlegging av opplysninger'!$B$4*X1394</f>
        <v>15188513.490102721</v>
      </c>
      <c r="AB1394" s="1"/>
      <c r="AC1394" s="1">
        <f>'Innlegging av opplysninger'!$B$5*X1394</f>
        <v>15305348.209257357</v>
      </c>
      <c r="AD1394" s="1">
        <f>'Innlegging av opplysninger'!$B$5*Y1394</f>
        <v>386856.58112727292</v>
      </c>
      <c r="AE1394" s="1">
        <f>'Innlegging av opplysninger'!$B$5*Z1394</f>
        <v>2243985.285025002</v>
      </c>
      <c r="AF1394" s="1">
        <f>'Innlegging av opplysninger'!$B$5*AA1394</f>
        <v>1989695.2672034565</v>
      </c>
      <c r="AG1394" s="1"/>
      <c r="AH1394" s="1">
        <f>'Innlegging av opplysninger'!$C$11*SUM(X1394:AG1394)</f>
        <v>6537211.4523269106</v>
      </c>
      <c r="AI1394" s="1">
        <f>'Innlegging av opplysninger'!$C$13*(((X1394+Z1394+AC1394+AE1394)*Data!M1394)+(Z1394+AE1394)*(1-Data!M1394)*1.8/12+Y1394+AD1394+AA1394+AB1394+AF1394+AG1394)</f>
        <v>1302436.1982101155</v>
      </c>
      <c r="AJ1394" s="1">
        <f>'Innlegging av opplysninger'!$C$13*((X1394+Z1394+AC1394+AE1394)*(1-Data!M1394)-(Z1394+AE1394)*(1-Data!M1394)*1.8/12)</f>
        <v>7643221.5786582874</v>
      </c>
      <c r="AK1394" s="83">
        <f t="shared" si="214"/>
        <v>51353000</v>
      </c>
      <c r="AL1394" s="83">
        <f t="shared" si="215"/>
        <v>10036000</v>
      </c>
      <c r="AM1394" s="83">
        <f t="shared" si="216"/>
        <v>60237000</v>
      </c>
    </row>
    <row r="1395" spans="1:39">
      <c r="A1395" t="str">
        <f t="shared" si="210"/>
        <v>3803Samferdsel og teknikk</v>
      </c>
      <c r="B1395" s="6" t="str">
        <f>Data!A1395</f>
        <v>3803</v>
      </c>
      <c r="C1395" s="7" t="str">
        <f>Data!B1395</f>
        <v>Tønsberg kommune</v>
      </c>
      <c r="D1395" s="7" t="str">
        <f>Data!C1395</f>
        <v>Samferdsel og teknikk</v>
      </c>
      <c r="E1395" s="1">
        <f>Data!D1395</f>
        <v>158.42780000000005</v>
      </c>
      <c r="F1395" s="1">
        <f>Data!E1395+Data!F1395</f>
        <v>47466.329630910725</v>
      </c>
      <c r="G1395" s="1">
        <f>Data!G1395</f>
        <v>18.581966043838257</v>
      </c>
      <c r="H1395" s="1">
        <f t="shared" si="211"/>
        <v>82036212.845454544</v>
      </c>
      <c r="I1395" s="1">
        <f t="shared" si="212"/>
        <v>32115.272727272717</v>
      </c>
      <c r="J1395" s="1">
        <f t="shared" si="213"/>
        <v>9848199.3741818164</v>
      </c>
      <c r="K1395" s="1">
        <f>'Innlegging av opplysninger'!$B$4*H1395</f>
        <v>10664707.669909092</v>
      </c>
      <c r="L1395" s="1"/>
      <c r="M1395" s="1">
        <f>'Innlegging av opplysninger'!$B$5*H1395</f>
        <v>10746743.882754546</v>
      </c>
      <c r="N1395" s="1">
        <f>'Innlegging av opplysninger'!$B$5*I1395</f>
        <v>4207.1007272727265</v>
      </c>
      <c r="O1395" s="1">
        <f>'Innlegging av opplysninger'!$B$5*J1395</f>
        <v>1290114.1180178181</v>
      </c>
      <c r="P1395" s="1">
        <f>'Innlegging av opplysninger'!$B$5*K1395</f>
        <v>1397076.7047580911</v>
      </c>
      <c r="Q1395" s="1"/>
      <c r="R1395" s="1">
        <f>'Innlegging av opplysninger'!$C$11*SUM(H1395:Q1395)</f>
        <v>4408736.324804157</v>
      </c>
      <c r="S1395" s="1">
        <f>'Innlegging av opplysninger'!$C$13*(((H1395+J1395+M1395+O1395)*Data!H1395)+(J1395+O1395)*(1-Data!H1395)*1.8/12+I1395+N1395+K1395+L1395+P1395+Q1395)</f>
        <v>811401.47136573202</v>
      </c>
      <c r="T1395" s="1">
        <f>'Innlegging av opplysninger'!$C$13*((H1395+J1395+M1395+O1395)*(1-Data!H1395)-(J1395+O1395)*(1-Data!H1395)*1.8/12)</f>
        <v>5221606.1309978515</v>
      </c>
      <c r="U1395" s="1">
        <f>Data!I1395</f>
        <v>19.502000000000002</v>
      </c>
      <c r="V1395" s="1">
        <f>Data!J1395+Data!K1395</f>
        <v>51546.752640754778</v>
      </c>
      <c r="W1395" s="1">
        <f>Data!L1395</f>
        <v>7.0033842682801764</v>
      </c>
      <c r="X1395" s="1">
        <f t="shared" si="217"/>
        <v>10966524.76363636</v>
      </c>
      <c r="Y1395" s="100">
        <f t="shared" si="218"/>
        <v>1489.9636363636364</v>
      </c>
      <c r="Z1395" s="100">
        <f t="shared" si="219"/>
        <v>1568426.1059999992</v>
      </c>
      <c r="AA1395" s="100">
        <f>'Innlegging av opplysninger'!$B$4*X1395</f>
        <v>1425648.2192727269</v>
      </c>
      <c r="AB1395" s="1"/>
      <c r="AC1395" s="1">
        <f>'Innlegging av opplysninger'!$B$5*X1395</f>
        <v>1436614.7440363632</v>
      </c>
      <c r="AD1395" s="1">
        <f>'Innlegging av opplysninger'!$B$5*Y1395</f>
        <v>195.18523636363636</v>
      </c>
      <c r="AE1395" s="1">
        <f>'Innlegging av opplysninger'!$B$5*Z1395</f>
        <v>205463.8198859999</v>
      </c>
      <c r="AF1395" s="1">
        <f>'Innlegging av opplysninger'!$B$5*AA1395</f>
        <v>186759.91672472723</v>
      </c>
      <c r="AG1395" s="1"/>
      <c r="AH1395" s="1">
        <f>'Innlegging av opplysninger'!$C$11*SUM(X1395:AG1395)</f>
        <v>600062.66330029827</v>
      </c>
      <c r="AI1395" s="1">
        <f>'Innlegging av opplysninger'!$C$13*(((X1395+Z1395+AC1395+AE1395)*Data!M1395)+(Z1395+AE1395)*(1-Data!M1395)*1.8/12+Y1395+AD1395+AA1395+AB1395+AF1395+AG1395)</f>
        <v>138817.3769732973</v>
      </c>
      <c r="AJ1395" s="1">
        <f>'Innlegging av opplysninger'!$C$13*((X1395+Z1395+AC1395+AE1395)*(1-Data!M1395)-(Z1395+AE1395)*(1-Data!M1395)*1.8/12)</f>
        <v>682321.00438500557</v>
      </c>
      <c r="AK1395" s="83">
        <f t="shared" si="214"/>
        <v>5009000</v>
      </c>
      <c r="AL1395" s="83">
        <f t="shared" si="215"/>
        <v>950000</v>
      </c>
      <c r="AM1395" s="83">
        <f t="shared" si="216"/>
        <v>5904000</v>
      </c>
    </row>
    <row r="1396" spans="1:39">
      <c r="A1396" t="str">
        <f t="shared" si="210"/>
        <v>3803Annet</v>
      </c>
      <c r="B1396" s="6" t="str">
        <f>Data!A1396</f>
        <v>3803</v>
      </c>
      <c r="C1396" s="7" t="str">
        <f>Data!B1396</f>
        <v>Tønsberg kommune</v>
      </c>
      <c r="D1396" s="7" t="str">
        <f>Data!C1396</f>
        <v>Annet</v>
      </c>
      <c r="E1396" s="1">
        <f>Data!D1396</f>
        <v>100.96600000000002</v>
      </c>
      <c r="F1396" s="1">
        <f>Data!E1396+Data!F1396</f>
        <v>47698.307821444854</v>
      </c>
      <c r="G1396" s="1">
        <f>Data!G1396</f>
        <v>7.7256700275340195</v>
      </c>
      <c r="H1396" s="1">
        <f t="shared" si="211"/>
        <v>52537171.063636385</v>
      </c>
      <c r="I1396" s="1">
        <f t="shared" si="212"/>
        <v>8509.4181818181805</v>
      </c>
      <c r="J1396" s="1">
        <f t="shared" si="213"/>
        <v>6305481.6578181842</v>
      </c>
      <c r="K1396" s="1">
        <f>'Innlegging av opplysninger'!$B$4*H1396</f>
        <v>6829832.2382727303</v>
      </c>
      <c r="L1396" s="1"/>
      <c r="M1396" s="1">
        <f>'Innlegging av opplysninger'!$B$5*H1396</f>
        <v>6882369.4093363667</v>
      </c>
      <c r="N1396" s="1">
        <f>'Innlegging av opplysninger'!$B$5*I1396</f>
        <v>1114.7337818181818</v>
      </c>
      <c r="O1396" s="1">
        <f>'Innlegging av opplysninger'!$B$5*J1396</f>
        <v>826018.09717418218</v>
      </c>
      <c r="P1396" s="1">
        <f>'Innlegging av opplysninger'!$B$5*K1396</f>
        <v>894708.02321372775</v>
      </c>
      <c r="Q1396" s="1"/>
      <c r="R1396" s="1">
        <f>'Innlegging av opplysninger'!$C$11*SUM(H1396:Q1396)</f>
        <v>2822837.7763737785</v>
      </c>
      <c r="S1396" s="1">
        <f>'Innlegging av opplysninger'!$C$13*(((H1396+J1396+M1396+O1396)*Data!H1396)+(J1396+O1396)*(1-Data!H1396)*1.8/12+I1396+N1396+K1396+L1396+P1396+Q1396)</f>
        <v>542497.04829926929</v>
      </c>
      <c r="T1396" s="1">
        <f>'Innlegging av opplysninger'!$C$13*((H1396+J1396+M1396+O1396)*(1-Data!H1396)-(J1396+O1396)*(1-Data!H1396)*1.8/12)</f>
        <v>3320333.5930543211</v>
      </c>
      <c r="U1396" s="1">
        <f>Data!I1396</f>
        <v>25.9316</v>
      </c>
      <c r="V1396" s="1">
        <f>Data!J1396+Data!K1396</f>
        <v>50090.891036418885</v>
      </c>
      <c r="W1396" s="1">
        <f>Data!L1396</f>
        <v>2.4221413256413027</v>
      </c>
      <c r="X1396" s="1">
        <f t="shared" si="217"/>
        <v>14170221.27272727</v>
      </c>
      <c r="Y1396" s="100">
        <f t="shared" si="218"/>
        <v>685.2</v>
      </c>
      <c r="Z1396" s="100">
        <f t="shared" si="219"/>
        <v>2026439.6255999992</v>
      </c>
      <c r="AA1396" s="100">
        <f>'Innlegging av opplysninger'!$B$4*X1396</f>
        <v>1842128.7654545452</v>
      </c>
      <c r="AB1396" s="1"/>
      <c r="AC1396" s="1">
        <f>'Innlegging av opplysninger'!$B$5*X1396</f>
        <v>1856298.9867272724</v>
      </c>
      <c r="AD1396" s="1">
        <f>'Innlegging av opplysninger'!$B$5*Y1396</f>
        <v>89.761200000000017</v>
      </c>
      <c r="AE1396" s="1">
        <f>'Innlegging av opplysninger'!$B$5*Z1396</f>
        <v>265463.59095359989</v>
      </c>
      <c r="AF1396" s="1">
        <f>'Innlegging av opplysninger'!$B$5*AA1396</f>
        <v>241318.86827454541</v>
      </c>
      <c r="AG1396" s="1"/>
      <c r="AH1396" s="1">
        <f>'Innlegging av opplysninger'!$C$11*SUM(X1396:AG1396)</f>
        <v>775300.55069561477</v>
      </c>
      <c r="AI1396" s="1">
        <f>'Innlegging av opplysninger'!$C$13*(((X1396+Z1396+AC1396+AE1396)*Data!M1396)+(Z1396+AE1396)*(1-Data!M1396)*1.8/12+Y1396+AD1396+AA1396+AB1396+AF1396+AG1396)</f>
        <v>178417.65115887116</v>
      </c>
      <c r="AJ1396" s="1">
        <f>'Innlegging av opplysninger'!$C$13*((X1396+Z1396+AC1396+AE1396)*(1-Data!M1396)-(Z1396+AE1396)*(1-Data!M1396)*1.8/12)</f>
        <v>882519.9445298647</v>
      </c>
      <c r="AK1396" s="83">
        <f t="shared" si="214"/>
        <v>3598000</v>
      </c>
      <c r="AL1396" s="83">
        <f t="shared" si="215"/>
        <v>721000</v>
      </c>
      <c r="AM1396" s="83">
        <f t="shared" si="216"/>
        <v>4203000</v>
      </c>
    </row>
    <row r="1397" spans="1:39">
      <c r="A1397" t="str">
        <f t="shared" si="210"/>
        <v>3804Alle</v>
      </c>
      <c r="B1397" s="6" t="str">
        <f>Data!A1397</f>
        <v>3804</v>
      </c>
      <c r="C1397" s="7" t="str">
        <f>Data!B1397</f>
        <v>Sandefjord kommune</v>
      </c>
      <c r="D1397" s="7" t="str">
        <f>Data!C1397</f>
        <v>Alle</v>
      </c>
      <c r="E1397" s="1">
        <f>Data!D1397</f>
        <v>3532.807000000003</v>
      </c>
      <c r="F1397" s="1">
        <f>Data!E1397+Data!F1397</f>
        <v>46562.831979792216</v>
      </c>
      <c r="G1397" s="1">
        <f>Data!G1397</f>
        <v>538.93310899802884</v>
      </c>
      <c r="H1397" s="1">
        <f t="shared" si="211"/>
        <v>1794518168.2694612</v>
      </c>
      <c r="I1397" s="1">
        <f t="shared" si="212"/>
        <v>20770327.200000007</v>
      </c>
      <c r="J1397" s="1">
        <f t="shared" si="213"/>
        <v>217834619.45633534</v>
      </c>
      <c r="K1397" s="1">
        <f>'Innlegging av opplysninger'!$B$4*H1397</f>
        <v>233287361.87502995</v>
      </c>
      <c r="L1397" s="1"/>
      <c r="M1397" s="1">
        <f>'Innlegging av opplysninger'!$B$5*H1397</f>
        <v>235081880.04329941</v>
      </c>
      <c r="N1397" s="1">
        <f>'Innlegging av opplysninger'!$B$5*I1397</f>
        <v>2720912.863200001</v>
      </c>
      <c r="O1397" s="1">
        <f>'Innlegging av opplysninger'!$B$5*J1397</f>
        <v>28536335.148779929</v>
      </c>
      <c r="P1397" s="1">
        <f>'Innlegging av opplysninger'!$B$5*K1397</f>
        <v>30560644.405628923</v>
      </c>
      <c r="Q1397" s="1"/>
      <c r="R1397" s="1">
        <f>'Innlegging av opplysninger'!$C$11*SUM(H1397:Q1397)</f>
        <v>97405789.471945927</v>
      </c>
      <c r="S1397" s="1">
        <f>'Innlegging av opplysninger'!$C$13*(((H1397+J1397+M1397+O1397)*Data!H1397)+(J1397+O1397)*(1-Data!H1397)*1.8/12+I1397+N1397+K1397+L1397+P1397+Q1397)</f>
        <v>18809545.919948265</v>
      </c>
      <c r="T1397" s="1">
        <f>'Innlegging av opplysninger'!$C$13*((H1397+J1397+M1397+O1397)*(1-Data!H1397)-(J1397+O1397)*(1-Data!H1397)*1.8/12)</f>
        <v>114482587.04166193</v>
      </c>
      <c r="U1397" s="1">
        <f>Data!I1397</f>
        <v>435.18420000000015</v>
      </c>
      <c r="V1397" s="1">
        <f>Data!J1397+Data!K1397</f>
        <v>47409.282947504318</v>
      </c>
      <c r="W1397" s="1">
        <f>Data!L1397</f>
        <v>567.66861021149191</v>
      </c>
      <c r="X1397" s="1">
        <f t="shared" si="217"/>
        <v>225073864.0590907</v>
      </c>
      <c r="Y1397" s="100">
        <f t="shared" si="218"/>
        <v>2694986.290909091</v>
      </c>
      <c r="Z1397" s="100">
        <f t="shared" si="219"/>
        <v>32570945.600049965</v>
      </c>
      <c r="AA1397" s="100">
        <f>'Innlegging av opplysninger'!$B$4*X1397</f>
        <v>29259602.327681791</v>
      </c>
      <c r="AB1397" s="1"/>
      <c r="AC1397" s="1">
        <f>'Innlegging av opplysninger'!$B$5*X1397</f>
        <v>29484676.191740882</v>
      </c>
      <c r="AD1397" s="1">
        <f>'Innlegging av opplysninger'!$B$5*Y1397</f>
        <v>353043.20410909096</v>
      </c>
      <c r="AE1397" s="1">
        <f>'Innlegging av opplysninger'!$B$5*Z1397</f>
        <v>4266793.8736065459</v>
      </c>
      <c r="AF1397" s="1">
        <f>'Innlegging av opplysninger'!$B$5*AA1397</f>
        <v>3833007.9049263149</v>
      </c>
      <c r="AG1397" s="1"/>
      <c r="AH1397" s="1">
        <f>'Innlegging av opplysninger'!$C$11*SUM(X1397:AG1397)</f>
        <v>12446402.939180344</v>
      </c>
      <c r="AI1397" s="1">
        <f>'Innlegging av opplysninger'!$C$13*(((X1397+Z1397+AC1397+AE1397)*Data!M1397)+(Z1397+AE1397)*(1-Data!M1397)*1.8/12+Y1397+AD1397+AA1397+AB1397+AF1397+AG1397)</f>
        <v>2463743.8351794076</v>
      </c>
      <c r="AJ1397" s="1">
        <f>'Innlegging av opplysninger'!$C$13*((X1397+Z1397+AC1397+AE1397)*(1-Data!M1397)-(Z1397+AE1397)*(1-Data!M1397)*1.8/12)</f>
        <v>14568175.976330541</v>
      </c>
      <c r="AK1397" s="83">
        <f t="shared" si="214"/>
        <v>109852000</v>
      </c>
      <c r="AL1397" s="83">
        <f t="shared" si="215"/>
        <v>21273000</v>
      </c>
      <c r="AM1397" s="83">
        <f t="shared" si="216"/>
        <v>129051000</v>
      </c>
    </row>
    <row r="1398" spans="1:39">
      <c r="A1398" t="str">
        <f t="shared" si="210"/>
        <v>3804Administrasjon</v>
      </c>
      <c r="B1398" s="6" t="str">
        <f>Data!A1398</f>
        <v>3804</v>
      </c>
      <c r="C1398" s="7" t="str">
        <f>Data!B1398</f>
        <v>Sandefjord kommune</v>
      </c>
      <c r="D1398" s="7" t="str">
        <f>Data!C1398</f>
        <v>Administrasjon</v>
      </c>
      <c r="E1398" s="1">
        <f>Data!D1398</f>
        <v>264.45370000000008</v>
      </c>
      <c r="F1398" s="1">
        <f>Data!E1398+Data!F1398</f>
        <v>48281.536478912298</v>
      </c>
      <c r="G1398" s="1">
        <f>Data!G1398</f>
        <v>28.473982402212556</v>
      </c>
      <c r="H1398" s="1">
        <f t="shared" si="211"/>
        <v>139289792.32945451</v>
      </c>
      <c r="I1398" s="1">
        <f t="shared" si="212"/>
        <v>82146</v>
      </c>
      <c r="J1398" s="1">
        <f t="shared" si="213"/>
        <v>16724632.599534541</v>
      </c>
      <c r="K1398" s="1">
        <f>'Innlegging av opplysninger'!$B$4*H1398</f>
        <v>18107673.002829086</v>
      </c>
      <c r="L1398" s="1"/>
      <c r="M1398" s="1">
        <f>'Innlegging av opplysninger'!$B$5*H1398</f>
        <v>18246962.795158543</v>
      </c>
      <c r="N1398" s="1">
        <f>'Innlegging av opplysninger'!$B$5*I1398</f>
        <v>10761.126</v>
      </c>
      <c r="O1398" s="1">
        <f>'Innlegging av opplysninger'!$B$5*J1398</f>
        <v>2190926.8705390249</v>
      </c>
      <c r="P1398" s="1">
        <f>'Innlegging av opplysninger'!$B$5*K1398</f>
        <v>2372105.1633706102</v>
      </c>
      <c r="Q1398" s="1"/>
      <c r="R1398" s="1">
        <f>'Innlegging av opplysninger'!$C$11*SUM(H1398:Q1398)</f>
        <v>7486949.995701679</v>
      </c>
      <c r="S1398" s="1">
        <f>'Innlegging av opplysninger'!$C$13*(((H1398+J1398+M1398+O1398)*Data!H1398)+(J1398+O1398)*(1-Data!H1398)*1.8/12+I1398+N1398+K1398+L1398+P1398+Q1398)</f>
        <v>1938480.1168234765</v>
      </c>
      <c r="T1398" s="1">
        <f>'Innlegging av opplysninger'!$C$13*((H1398+J1398+M1398+O1398)*(1-Data!H1398)-(J1398+O1398)*(1-Data!H1398)*1.8/12)</f>
        <v>8306819.877294613</v>
      </c>
      <c r="U1398" s="1">
        <f>Data!I1398</f>
        <v>53.573199999999993</v>
      </c>
      <c r="V1398" s="1">
        <f>Data!J1398+Data!K1398</f>
        <v>48414.824809792961</v>
      </c>
      <c r="W1398" s="1">
        <f>Data!L1398</f>
        <v>0.88365078061418789</v>
      </c>
      <c r="X1398" s="1">
        <f t="shared" si="217"/>
        <v>28295313.736363631</v>
      </c>
      <c r="Y1398" s="100">
        <f t="shared" si="218"/>
        <v>516.43636363636369</v>
      </c>
      <c r="Z1398" s="100">
        <f t="shared" si="219"/>
        <v>4046303.714699999</v>
      </c>
      <c r="AA1398" s="100">
        <f>'Innlegging av opplysninger'!$B$4*X1398</f>
        <v>3678390.7857272723</v>
      </c>
      <c r="AB1398" s="1"/>
      <c r="AC1398" s="1">
        <f>'Innlegging av opplysninger'!$B$5*X1398</f>
        <v>3706686.0994636356</v>
      </c>
      <c r="AD1398" s="1">
        <f>'Innlegging av opplysninger'!$B$5*Y1398</f>
        <v>67.653163636363644</v>
      </c>
      <c r="AE1398" s="1">
        <f>'Innlegging av opplysninger'!$B$5*Z1398</f>
        <v>530065.78662569984</v>
      </c>
      <c r="AF1398" s="1">
        <f>'Innlegging av opplysninger'!$B$5*AA1398</f>
        <v>481869.19293027266</v>
      </c>
      <c r="AG1398" s="1"/>
      <c r="AH1398" s="1">
        <f>'Innlegging av opplysninger'!$C$11*SUM(X1398:AG1398)</f>
        <v>1548090.1094028356</v>
      </c>
      <c r="AI1398" s="1">
        <f>'Innlegging av opplysninger'!$C$13*(((X1398+Z1398+AC1398+AE1398)*Data!M1398)+(Z1398+AE1398)*(1-Data!M1398)*1.8/12+Y1398+AD1398+AA1398+AB1398+AF1398+AG1398)</f>
        <v>371594.32645502745</v>
      </c>
      <c r="AJ1398" s="1">
        <f>'Innlegging av opplysninger'!$C$13*((X1398+Z1398+AC1398+AE1398)*(1-Data!M1398)-(Z1398+AE1398)*(1-Data!M1398)*1.8/12)</f>
        <v>1746844.770622537</v>
      </c>
      <c r="AK1398" s="83">
        <f t="shared" si="214"/>
        <v>9035000</v>
      </c>
      <c r="AL1398" s="83">
        <f t="shared" si="215"/>
        <v>2310000</v>
      </c>
      <c r="AM1398" s="83">
        <f t="shared" si="216"/>
        <v>10054000</v>
      </c>
    </row>
    <row r="1399" spans="1:39">
      <c r="A1399" t="str">
        <f t="shared" si="210"/>
        <v>3804Undervisning</v>
      </c>
      <c r="B1399" s="6" t="str">
        <f>Data!A1399</f>
        <v>3804</v>
      </c>
      <c r="C1399" s="7" t="str">
        <f>Data!B1399</f>
        <v>Sandefjord kommune</v>
      </c>
      <c r="D1399" s="7" t="str">
        <f>Data!C1399</f>
        <v>Undervisning</v>
      </c>
      <c r="E1399" s="1">
        <f>Data!D1399</f>
        <v>921.88209999999981</v>
      </c>
      <c r="F1399" s="1">
        <f>Data!E1399+Data!F1399</f>
        <v>48287.438687966081</v>
      </c>
      <c r="G1399" s="1">
        <f>Data!G1399</f>
        <v>0.39872777657793779</v>
      </c>
      <c r="H1399" s="1">
        <f t="shared" si="211"/>
        <v>485621731.43218261</v>
      </c>
      <c r="I1399" s="1">
        <f t="shared" si="212"/>
        <v>4009.9636363636364</v>
      </c>
      <c r="J1399" s="1">
        <f t="shared" si="213"/>
        <v>58275088.967498273</v>
      </c>
      <c r="K1399" s="1">
        <f>'Innlegging av opplysninger'!$B$4*H1399</f>
        <v>63130825.086183742</v>
      </c>
      <c r="L1399" s="1"/>
      <c r="M1399" s="1">
        <f>'Innlegging av opplysninger'!$B$5*H1399</f>
        <v>63616446.817615926</v>
      </c>
      <c r="N1399" s="1">
        <f>'Innlegging av opplysninger'!$B$5*I1399</f>
        <v>525.30523636363637</v>
      </c>
      <c r="O1399" s="1">
        <f>'Innlegging av opplysninger'!$B$5*J1399</f>
        <v>7634036.6547422744</v>
      </c>
      <c r="P1399" s="1">
        <f>'Innlegging av opplysninger'!$B$5*K1399</f>
        <v>8270138.0862900708</v>
      </c>
      <c r="Q1399" s="1"/>
      <c r="R1399" s="1">
        <f>'Innlegging av opplysninger'!$C$11*SUM(H1399:Q1399)</f>
        <v>26089006.487908658</v>
      </c>
      <c r="S1399" s="1">
        <f>'Innlegging av opplysninger'!$C$13*(((H1399+J1399+M1399+O1399)*Data!H1399)+(J1399+O1399)*(1-Data!H1399)*1.8/12+I1399+N1399+K1399+L1399+P1399+Q1399)</f>
        <v>4896289.859882283</v>
      </c>
      <c r="T1399" s="1">
        <f>'Innlegging av opplysninger'!$C$13*((H1399+J1399+M1399+O1399)*(1-Data!H1399)-(J1399+O1399)*(1-Data!H1399)*1.8/12)</f>
        <v>30804455.860413764</v>
      </c>
      <c r="U1399" s="1">
        <f>Data!I1399</f>
        <v>101.60139999999996</v>
      </c>
      <c r="V1399" s="1">
        <f>Data!J1399+Data!K1399</f>
        <v>47274.656845279693</v>
      </c>
      <c r="W1399" s="1">
        <f>Data!L1399</f>
        <v>0</v>
      </c>
      <c r="X1399" s="1">
        <f t="shared" si="217"/>
        <v>52398232.581818156</v>
      </c>
      <c r="Y1399" s="100">
        <f t="shared" si="218"/>
        <v>0</v>
      </c>
      <c r="Z1399" s="100">
        <f t="shared" si="219"/>
        <v>7492947.2591999955</v>
      </c>
      <c r="AA1399" s="100">
        <f>'Innlegging av opplysninger'!$B$4*X1399</f>
        <v>6811770.2356363609</v>
      </c>
      <c r="AB1399" s="1"/>
      <c r="AC1399" s="1">
        <f>'Innlegging av opplysninger'!$B$5*X1399</f>
        <v>6864168.4682181785</v>
      </c>
      <c r="AD1399" s="1">
        <f>'Innlegging av opplysninger'!$B$5*Y1399</f>
        <v>0</v>
      </c>
      <c r="AE1399" s="1">
        <f>'Innlegging av opplysninger'!$B$5*Z1399</f>
        <v>981576.09095519944</v>
      </c>
      <c r="AF1399" s="1">
        <f>'Innlegging av opplysninger'!$B$5*AA1399</f>
        <v>892341.90086836333</v>
      </c>
      <c r="AG1399" s="1"/>
      <c r="AH1399" s="1">
        <f>'Innlegging av opplysninger'!$C$11*SUM(X1399:AG1399)</f>
        <v>2866759.3883944578</v>
      </c>
      <c r="AI1399" s="1">
        <f>'Innlegging av opplysninger'!$C$13*(((X1399+Z1399+AC1399+AE1399)*Data!M1399)+(Z1399+AE1399)*(1-Data!M1399)*1.8/12+Y1399+AD1399+AA1399+AB1399+AF1399+AG1399)</f>
        <v>510274.71301054914</v>
      </c>
      <c r="AJ1399" s="1">
        <f>'Innlegging av opplysninger'!$C$13*((X1399+Z1399+AC1399+AE1399)*(1-Data!M1399)-(Z1399+AE1399)*(1-Data!M1399)*1.8/12)</f>
        <v>3412659.1868976559</v>
      </c>
      <c r="AK1399" s="83">
        <f t="shared" si="214"/>
        <v>28956000</v>
      </c>
      <c r="AL1399" s="83">
        <f t="shared" si="215"/>
        <v>5407000</v>
      </c>
      <c r="AM1399" s="83">
        <f t="shared" si="216"/>
        <v>34217000</v>
      </c>
    </row>
    <row r="1400" spans="1:39">
      <c r="A1400" t="str">
        <f t="shared" si="210"/>
        <v>3804Barnehager</v>
      </c>
      <c r="B1400" s="6" t="str">
        <f>Data!A1400</f>
        <v>3804</v>
      </c>
      <c r="C1400" s="7" t="str">
        <f>Data!B1400</f>
        <v>Sandefjord kommune</v>
      </c>
      <c r="D1400" s="7" t="str">
        <f>Data!C1400</f>
        <v>Barnehager</v>
      </c>
      <c r="E1400" s="1">
        <f>Data!D1400</f>
        <v>295.5098000000001</v>
      </c>
      <c r="F1400" s="1">
        <f>Data!E1400+Data!F1400</f>
        <v>42156.920103270146</v>
      </c>
      <c r="G1400" s="1">
        <f>Data!G1400</f>
        <v>6.6363958149611255</v>
      </c>
      <c r="H1400" s="1">
        <f t="shared" si="211"/>
        <v>135903087.58181828</v>
      </c>
      <c r="I1400" s="1">
        <f t="shared" si="212"/>
        <v>21394.036363636362</v>
      </c>
      <c r="J1400" s="1">
        <f t="shared" si="213"/>
        <v>16310937.794181829</v>
      </c>
      <c r="K1400" s="1">
        <f>'Innlegging av opplysninger'!$B$4*H1400</f>
        <v>17667401.385636378</v>
      </c>
      <c r="L1400" s="1"/>
      <c r="M1400" s="1">
        <f>'Innlegging av opplysninger'!$B$5*H1400</f>
        <v>17803304.473218195</v>
      </c>
      <c r="N1400" s="1">
        <f>'Innlegging av opplysninger'!$B$5*I1400</f>
        <v>2802.6187636363634</v>
      </c>
      <c r="O1400" s="1">
        <f>'Innlegging av opplysninger'!$B$5*J1400</f>
        <v>2136732.8510378199</v>
      </c>
      <c r="P1400" s="1">
        <f>'Innlegging av opplysninger'!$B$5*K1400</f>
        <v>2314429.5815183655</v>
      </c>
      <c r="Q1400" s="1"/>
      <c r="R1400" s="1">
        <f>'Innlegging av opplysninger'!$C$11*SUM(H1400:Q1400)</f>
        <v>7302083.432256449</v>
      </c>
      <c r="S1400" s="1">
        <f>'Innlegging av opplysninger'!$C$13*(((H1400+J1400+M1400+O1400)*Data!H1400)+(J1400+O1400)*(1-Data!H1400)*1.8/12+I1400+N1400+K1400+L1400+P1400+Q1400)</f>
        <v>1210898.2887821756</v>
      </c>
      <c r="T1400" s="1">
        <f>'Innlegging av opplysninger'!$C$13*((H1400+J1400+M1400+O1400)*(1-Data!H1400)-(J1400+O1400)*(1-Data!H1400)*1.8/12)</f>
        <v>8781426.4079898074</v>
      </c>
      <c r="U1400" s="1">
        <f>Data!I1400</f>
        <v>37.370199999999997</v>
      </c>
      <c r="V1400" s="1">
        <f>Data!J1400+Data!K1400</f>
        <v>42481.359657338377</v>
      </c>
      <c r="W1400" s="1">
        <f>Data!L1400</f>
        <v>9.866417626879171</v>
      </c>
      <c r="X1400" s="1">
        <f t="shared" si="217"/>
        <v>17318584.436363634</v>
      </c>
      <c r="Y1400" s="100">
        <f t="shared" si="218"/>
        <v>4022.2909090909084</v>
      </c>
      <c r="Z1400" s="100">
        <f t="shared" si="219"/>
        <v>2477132.7619999992</v>
      </c>
      <c r="AA1400" s="100">
        <f>'Innlegging av opplysninger'!$B$4*X1400</f>
        <v>2251415.9767272724</v>
      </c>
      <c r="AB1400" s="1"/>
      <c r="AC1400" s="1">
        <f>'Innlegging av opplysninger'!$B$5*X1400</f>
        <v>2268734.5611636359</v>
      </c>
      <c r="AD1400" s="1">
        <f>'Innlegging av opplysninger'!$B$5*Y1400</f>
        <v>526.92010909090902</v>
      </c>
      <c r="AE1400" s="1">
        <f>'Innlegging av opplysninger'!$B$5*Z1400</f>
        <v>324504.39182199992</v>
      </c>
      <c r="AF1400" s="1">
        <f>'Innlegging av opplysninger'!$B$5*AA1400</f>
        <v>294935.4929512727</v>
      </c>
      <c r="AG1400" s="1"/>
      <c r="AH1400" s="1">
        <f>'Innlegging av opplysninger'!$C$11*SUM(X1400:AG1400)</f>
        <v>947714.55961774779</v>
      </c>
      <c r="AI1400" s="1">
        <f>'Innlegging av opplysninger'!$C$13*(((X1400+Z1400+AC1400+AE1400)*Data!M1400)+(Z1400+AE1400)*(1-Data!M1400)*1.8/12+Y1400+AD1400+AA1400+AB1400+AF1400+AG1400)</f>
        <v>168934.36617006469</v>
      </c>
      <c r="AJ1400" s="1">
        <f>'Innlegging av opplysninger'!$C$13*((X1400+Z1400+AC1400+AE1400)*(1-Data!M1400)-(Z1400+AE1400)*(1-Data!M1400)*1.8/12)</f>
        <v>1127938.1890963267</v>
      </c>
      <c r="AK1400" s="83">
        <f t="shared" si="214"/>
        <v>8250000</v>
      </c>
      <c r="AL1400" s="83">
        <f t="shared" si="215"/>
        <v>1380000</v>
      </c>
      <c r="AM1400" s="83">
        <f t="shared" si="216"/>
        <v>9909000</v>
      </c>
    </row>
    <row r="1401" spans="1:39">
      <c r="A1401" t="str">
        <f t="shared" si="210"/>
        <v>3804Helse/pleie/omsorg</v>
      </c>
      <c r="B1401" s="6" t="str">
        <f>Data!A1401</f>
        <v>3804</v>
      </c>
      <c r="C1401" s="7" t="str">
        <f>Data!B1401</f>
        <v>Sandefjord kommune</v>
      </c>
      <c r="D1401" s="7" t="str">
        <f>Data!C1401</f>
        <v>Helse/pleie/omsorg</v>
      </c>
      <c r="E1401" s="1">
        <f>Data!D1401</f>
        <v>1737.0808999999983</v>
      </c>
      <c r="F1401" s="1">
        <f>Data!E1401+Data!F1401</f>
        <v>46096.332443137886</v>
      </c>
      <c r="G1401" s="1">
        <f>Data!G1401</f>
        <v>1064.0926913651529</v>
      </c>
      <c r="H1401" s="1">
        <f t="shared" si="211"/>
        <v>873524276.14936447</v>
      </c>
      <c r="I1401" s="1">
        <f t="shared" si="212"/>
        <v>20164528.254545454</v>
      </c>
      <c r="J1401" s="1">
        <f t="shared" si="213"/>
        <v>107242656.52846919</v>
      </c>
      <c r="K1401" s="1">
        <f>'Innlegging av opplysninger'!$B$4*H1401</f>
        <v>113558155.89941739</v>
      </c>
      <c r="L1401" s="1"/>
      <c r="M1401" s="1">
        <f>'Innlegging av opplysninger'!$B$5*H1401</f>
        <v>114431680.17556675</v>
      </c>
      <c r="N1401" s="1">
        <f>'Innlegging av opplysninger'!$B$5*I1401</f>
        <v>2641553.2013454544</v>
      </c>
      <c r="O1401" s="1">
        <f>'Innlegging av opplysninger'!$B$5*J1401</f>
        <v>14048788.005229464</v>
      </c>
      <c r="P1401" s="1">
        <f>'Innlegging av opplysninger'!$B$5*K1401</f>
        <v>14876118.422823679</v>
      </c>
      <c r="Q1401" s="1"/>
      <c r="R1401" s="1">
        <f>'Innlegging av opplysninger'!$C$11*SUM(H1401:Q1401)</f>
        <v>47898534.752196945</v>
      </c>
      <c r="S1401" s="1">
        <f>'Innlegging av opplysninger'!$C$13*(((H1401+J1401+M1401+O1401)*Data!H1401)+(J1401+O1401)*(1-Data!H1401)*1.8/12+I1401+N1401+K1401+L1401+P1401+Q1401)</f>
        <v>9201925.0481503829</v>
      </c>
      <c r="T1401" s="1">
        <f>'Innlegging av opplysninger'!$C$13*((H1401+J1401+M1401+O1401)*(1-Data!H1401)-(J1401+O1401)*(1-Data!H1401)*1.8/12)</f>
        <v>56343438.296961226</v>
      </c>
      <c r="U1401" s="1">
        <f>Data!I1401</f>
        <v>199.34290000000007</v>
      </c>
      <c r="V1401" s="1">
        <f>Data!J1401+Data!K1401</f>
        <v>48244.169972528041</v>
      </c>
      <c r="W1401" s="1">
        <f>Data!L1401</f>
        <v>1230.9253552546882</v>
      </c>
      <c r="X1401" s="1">
        <f t="shared" si="217"/>
        <v>104914175.45909087</v>
      </c>
      <c r="Y1401" s="100">
        <f t="shared" si="218"/>
        <v>2676831.5999999982</v>
      </c>
      <c r="Z1401" s="100">
        <f t="shared" si="219"/>
        <v>15385514.009449992</v>
      </c>
      <c r="AA1401" s="100">
        <f>'Innlegging av opplysninger'!$B$4*X1401</f>
        <v>13638842.809681814</v>
      </c>
      <c r="AB1401" s="1"/>
      <c r="AC1401" s="1">
        <f>'Innlegging av opplysninger'!$B$5*X1401</f>
        <v>13743756.985140905</v>
      </c>
      <c r="AD1401" s="1">
        <f>'Innlegging av opplysninger'!$B$5*Y1401</f>
        <v>350664.93959999981</v>
      </c>
      <c r="AE1401" s="1">
        <f>'Innlegging av opplysninger'!$B$5*Z1401</f>
        <v>2015502.3352379492</v>
      </c>
      <c r="AF1401" s="1">
        <f>'Innlegging av opplysninger'!$B$5*AA1401</f>
        <v>1786688.4080683177</v>
      </c>
      <c r="AG1401" s="1"/>
      <c r="AH1401" s="1">
        <f>'Innlegging av opplysninger'!$C$11*SUM(X1401:AG1401)</f>
        <v>5871455.108758254</v>
      </c>
      <c r="AI1401" s="1">
        <f>'Innlegging av opplysninger'!$C$13*(((X1401+Z1401+AC1401+AE1401)*Data!M1401)+(Z1401+AE1401)*(1-Data!M1401)*1.8/12+Y1401+AD1401+AA1401+AB1401+AF1401+AG1401)</f>
        <v>1187032.4586119538</v>
      </c>
      <c r="AJ1401" s="1">
        <f>'Innlegging av opplysninger'!$C$13*((X1401+Z1401+AC1401+AE1401)*(1-Data!M1401)-(Z1401+AE1401)*(1-Data!M1401)*1.8/12)</f>
        <v>6847590.3217940778</v>
      </c>
      <c r="AK1401" s="83">
        <f t="shared" si="214"/>
        <v>53770000</v>
      </c>
      <c r="AL1401" s="83">
        <f t="shared" si="215"/>
        <v>10389000</v>
      </c>
      <c r="AM1401" s="83">
        <f t="shared" si="216"/>
        <v>63191000</v>
      </c>
    </row>
    <row r="1402" spans="1:39">
      <c r="A1402" t="str">
        <f t="shared" si="210"/>
        <v>3804Samferdsel og teknikk</v>
      </c>
      <c r="B1402" s="6" t="str">
        <f>Data!A1402</f>
        <v>3804</v>
      </c>
      <c r="C1402" s="7" t="str">
        <f>Data!B1402</f>
        <v>Sandefjord kommune</v>
      </c>
      <c r="D1402" s="7" t="str">
        <f>Data!C1402</f>
        <v>Samferdsel og teknikk</v>
      </c>
      <c r="E1402" s="1">
        <f>Data!D1402</f>
        <v>209.95890000000006</v>
      </c>
      <c r="F1402" s="1">
        <f>Data!E1402+Data!F1402</f>
        <v>47512.969099468181</v>
      </c>
      <c r="G1402" s="1">
        <f>Data!G1402</f>
        <v>201.70552427165492</v>
      </c>
      <c r="H1402" s="1">
        <f t="shared" si="211"/>
        <v>108826589.75845452</v>
      </c>
      <c r="I1402" s="1">
        <f t="shared" si="212"/>
        <v>461998.58181818161</v>
      </c>
      <c r="J1402" s="1">
        <f t="shared" si="213"/>
        <v>13114630.600832723</v>
      </c>
      <c r="K1402" s="1">
        <f>'Innlegging av opplysninger'!$B$4*H1402</f>
        <v>14147456.668599088</v>
      </c>
      <c r="L1402" s="1"/>
      <c r="M1402" s="1">
        <f>'Innlegging av opplysninger'!$B$5*H1402</f>
        <v>14256283.258357542</v>
      </c>
      <c r="N1402" s="1">
        <f>'Innlegging av opplysninger'!$B$5*I1402</f>
        <v>60521.814218181797</v>
      </c>
      <c r="O1402" s="1">
        <f>'Innlegging av opplysninger'!$B$5*J1402</f>
        <v>1718016.6087090869</v>
      </c>
      <c r="P1402" s="1">
        <f>'Innlegging av opplysninger'!$B$5*K1402</f>
        <v>1853316.8235864805</v>
      </c>
      <c r="Q1402" s="1"/>
      <c r="R1402" s="1">
        <f>'Innlegging av opplysninger'!$C$11*SUM(H1402:Q1402)</f>
        <v>5868674.9363538828</v>
      </c>
      <c r="S1402" s="1">
        <f>'Innlegging av opplysninger'!$C$13*(((H1402+J1402+M1402+O1402)*Data!H1402)+(J1402+O1402)*(1-Data!H1402)*1.8/12+I1402+N1402+K1402+L1402+P1402+Q1402)</f>
        <v>1058996.6990964219</v>
      </c>
      <c r="T1402" s="1">
        <f>'Innlegging av opplysninger'!$C$13*((H1402+J1402+M1402+O1402)*(1-Data!H1402)-(J1402+O1402)*(1-Data!H1402)*1.8/12)</f>
        <v>6971821.6348615196</v>
      </c>
      <c r="U1402" s="1">
        <f>Data!I1402</f>
        <v>23.75</v>
      </c>
      <c r="V1402" s="1">
        <f>Data!J1402+Data!K1402</f>
        <v>48570.205754385977</v>
      </c>
      <c r="W1402" s="1">
        <f>Data!L1402</f>
        <v>27.557052631578948</v>
      </c>
      <c r="X1402" s="1">
        <f t="shared" si="217"/>
        <v>12584098.763636366</v>
      </c>
      <c r="Y1402" s="100">
        <f t="shared" si="218"/>
        <v>7139.7818181818184</v>
      </c>
      <c r="Z1402" s="100">
        <f t="shared" si="219"/>
        <v>1800547.112</v>
      </c>
      <c r="AA1402" s="100">
        <f>'Innlegging av opplysninger'!$B$4*X1402</f>
        <v>1635932.8392727275</v>
      </c>
      <c r="AB1402" s="1"/>
      <c r="AC1402" s="1">
        <f>'Innlegging av opplysninger'!$B$5*X1402</f>
        <v>1648516.938036364</v>
      </c>
      <c r="AD1402" s="1">
        <f>'Innlegging av opplysninger'!$B$5*Y1402</f>
        <v>935.31141818181823</v>
      </c>
      <c r="AE1402" s="1">
        <f>'Innlegging av opplysninger'!$B$5*Z1402</f>
        <v>235871.671672</v>
      </c>
      <c r="AF1402" s="1">
        <f>'Innlegging av opplysninger'!$B$5*AA1402</f>
        <v>214307.20194472731</v>
      </c>
      <c r="AG1402" s="1"/>
      <c r="AH1402" s="1">
        <f>'Innlegging av opplysninger'!$C$11*SUM(X1402:AG1402)</f>
        <v>688839.28555234498</v>
      </c>
      <c r="AI1402" s="1">
        <f>'Innlegging av opplysninger'!$C$13*(((X1402+Z1402+AC1402+AE1402)*Data!M1402)+(Z1402+AE1402)*(1-Data!M1402)*1.8/12+Y1402+AD1402+AA1402+AB1402+AF1402+AG1402)</f>
        <v>133248.22569557029</v>
      </c>
      <c r="AJ1402" s="1">
        <f>'Innlegging av opplysninger'!$C$13*((X1402+Z1402+AC1402+AE1402)*(1-Data!M1402)-(Z1402+AE1402)*(1-Data!M1402)*1.8/12)</f>
        <v>809373.95453395403</v>
      </c>
      <c r="AK1402" s="83">
        <f t="shared" si="214"/>
        <v>6558000</v>
      </c>
      <c r="AL1402" s="83">
        <f t="shared" si="215"/>
        <v>1192000</v>
      </c>
      <c r="AM1402" s="83">
        <f t="shared" si="216"/>
        <v>7781000</v>
      </c>
    </row>
    <row r="1403" spans="1:39">
      <c r="A1403" t="str">
        <f t="shared" si="210"/>
        <v>3804Annet</v>
      </c>
      <c r="B1403" s="6" t="str">
        <f>Data!A1403</f>
        <v>3804</v>
      </c>
      <c r="C1403" s="7" t="str">
        <f>Data!B1403</f>
        <v>Sandefjord kommune</v>
      </c>
      <c r="D1403" s="7" t="str">
        <f>Data!C1403</f>
        <v>Annet</v>
      </c>
      <c r="E1403" s="1">
        <f>Data!D1403</f>
        <v>103.92159999999996</v>
      </c>
      <c r="F1403" s="1">
        <f>Data!E1403+Data!F1403</f>
        <v>45296.935478283674</v>
      </c>
      <c r="G1403" s="1">
        <f>Data!G1403</f>
        <v>31.975546950778291</v>
      </c>
      <c r="H1403" s="1">
        <f t="shared" si="211"/>
        <v>51352691.018181846</v>
      </c>
      <c r="I1403" s="1">
        <f t="shared" si="212"/>
        <v>36250.363636363632</v>
      </c>
      <c r="J1403" s="1">
        <f t="shared" si="213"/>
        <v>6166672.9658181854</v>
      </c>
      <c r="K1403" s="1">
        <f>'Innlegging av opplysninger'!$B$4*H1403</f>
        <v>6675849.83236364</v>
      </c>
      <c r="L1403" s="1"/>
      <c r="M1403" s="1">
        <f>'Innlegging av opplysninger'!$B$5*H1403</f>
        <v>6727202.5233818218</v>
      </c>
      <c r="N1403" s="1">
        <f>'Innlegging av opplysninger'!$B$5*I1403</f>
        <v>4748.7976363636362</v>
      </c>
      <c r="O1403" s="1">
        <f>'Innlegging av opplysninger'!$B$5*J1403</f>
        <v>807834.15852218226</v>
      </c>
      <c r="P1403" s="1">
        <f>'Innlegging av opplysninger'!$B$5*K1403</f>
        <v>874536.32803963684</v>
      </c>
      <c r="Q1403" s="1"/>
      <c r="R1403" s="1">
        <f>'Innlegging av opplysninger'!$C$11*SUM(H1403:Q1403)</f>
        <v>2760539.8675280418</v>
      </c>
      <c r="S1403" s="1">
        <f>'Innlegging av opplysninger'!$C$13*(((H1403+J1403+M1403+O1403)*Data!H1403)+(J1403+O1403)*(1-Data!H1403)*1.8/12+I1403+N1403+K1403+L1403+P1403+Q1403)</f>
        <v>501784.27849366458</v>
      </c>
      <c r="T1403" s="1">
        <f>'Innlegging av opplysninger'!$C$13*((H1403+J1403+M1403+O1403)*(1-Data!H1403)-(J1403+O1403)*(1-Data!H1403)*1.8/12)</f>
        <v>3275796.5928604971</v>
      </c>
      <c r="U1403" s="1">
        <f>Data!I1403</f>
        <v>19.546499999999998</v>
      </c>
      <c r="V1403" s="1">
        <f>Data!J1403+Data!K1403</f>
        <v>44849.48281448512</v>
      </c>
      <c r="W1403" s="1">
        <f>Data!L1403</f>
        <v>30.371166193436167</v>
      </c>
      <c r="X1403" s="1">
        <f t="shared" si="217"/>
        <v>9563459.0818181802</v>
      </c>
      <c r="Y1403" s="100">
        <f t="shared" si="218"/>
        <v>6476.1818181818171</v>
      </c>
      <c r="Z1403" s="100">
        <f t="shared" si="219"/>
        <v>1368500.7426999996</v>
      </c>
      <c r="AA1403" s="100">
        <f>'Innlegging av opplysninger'!$B$4*X1403</f>
        <v>1243249.6806363636</v>
      </c>
      <c r="AB1403" s="1"/>
      <c r="AC1403" s="1">
        <f>'Innlegging av opplysninger'!$B$5*X1403</f>
        <v>1252813.1397181817</v>
      </c>
      <c r="AD1403" s="1">
        <f>'Innlegging av opplysninger'!$B$5*Y1403</f>
        <v>848.37981818181811</v>
      </c>
      <c r="AE1403" s="1">
        <f>'Innlegging av opplysninger'!$B$5*Z1403</f>
        <v>179273.59729369995</v>
      </c>
      <c r="AF1403" s="1">
        <f>'Innlegging av opplysninger'!$B$5*AA1403</f>
        <v>162865.70816336363</v>
      </c>
      <c r="AG1403" s="1"/>
      <c r="AH1403" s="1">
        <f>'Innlegging av opplysninger'!$C$11*SUM(X1403:AG1403)</f>
        <v>523544.48745471379</v>
      </c>
      <c r="AI1403" s="1">
        <f>'Innlegging av opplysninger'!$C$13*(((X1403+Z1403+AC1403+AE1403)*Data!M1403)+(Z1403+AE1403)*(1-Data!M1403)*1.8/12+Y1403+AD1403+AA1403+AB1403+AF1403+AG1403)</f>
        <v>92530.091548943354</v>
      </c>
      <c r="AJ1403" s="1">
        <f>'Innlegging av opplysninger'!$C$13*((X1403+Z1403+AC1403+AE1403)*(1-Data!M1403)-(Z1403+AE1403)*(1-Data!M1403)*1.8/12)</f>
        <v>623899.20707329654</v>
      </c>
      <c r="AK1403" s="83">
        <f t="shared" si="214"/>
        <v>3284000</v>
      </c>
      <c r="AL1403" s="83">
        <f t="shared" si="215"/>
        <v>594000</v>
      </c>
      <c r="AM1403" s="83">
        <f t="shared" si="216"/>
        <v>3900000</v>
      </c>
    </row>
    <row r="1404" spans="1:39">
      <c r="A1404" t="str">
        <f t="shared" si="210"/>
        <v>3805Alle</v>
      </c>
      <c r="B1404" s="6" t="str">
        <f>Data!A1404</f>
        <v>3805</v>
      </c>
      <c r="C1404" s="7" t="str">
        <f>Data!B1404</f>
        <v>Larvik kommune</v>
      </c>
      <c r="D1404" s="7" t="str">
        <f>Data!C1404</f>
        <v>Alle</v>
      </c>
      <c r="E1404" s="1">
        <f>Data!D1404</f>
        <v>2739.3535049921115</v>
      </c>
      <c r="F1404" s="1">
        <f>Data!E1404+Data!F1404</f>
        <v>46365.675395067687</v>
      </c>
      <c r="G1404" s="1">
        <f>Data!G1404</f>
        <v>503.56004520550721</v>
      </c>
      <c r="H1404" s="1">
        <f t="shared" si="211"/>
        <v>1385585186.2342381</v>
      </c>
      <c r="I1404" s="1">
        <f t="shared" si="212"/>
        <v>15048316.088811187</v>
      </c>
      <c r="J1404" s="1">
        <f t="shared" si="213"/>
        <v>168076020.27876592</v>
      </c>
      <c r="K1404" s="1">
        <f>'Innlegging av opplysninger'!$B$4*H1404</f>
        <v>180126074.21045098</v>
      </c>
      <c r="L1404" s="1"/>
      <c r="M1404" s="1">
        <f>'Innlegging av opplysninger'!$B$5*H1404</f>
        <v>181511659.39668521</v>
      </c>
      <c r="N1404" s="1">
        <f>'Innlegging av opplysninger'!$B$5*I1404</f>
        <v>1971329.4076342655</v>
      </c>
      <c r="O1404" s="1">
        <f>'Innlegging av opplysninger'!$B$5*J1404</f>
        <v>22017958.656518336</v>
      </c>
      <c r="P1404" s="1">
        <f>'Innlegging av opplysninger'!$B$5*K1404</f>
        <v>23596515.72156908</v>
      </c>
      <c r="Q1404" s="1"/>
      <c r="R1404" s="1">
        <f>'Innlegging av opplysninger'!$C$11*SUM(H1404:Q1404)</f>
        <v>75161456.279797569</v>
      </c>
      <c r="S1404" s="1">
        <f>'Innlegging av opplysninger'!$C$13*(((H1404+J1404+M1404+O1404)*Data!H1404)+(J1404+O1404)*(1-Data!H1404)*1.8/12+I1404+N1404+K1404+L1404+P1404+Q1404)</f>
        <v>14685260.425880898</v>
      </c>
      <c r="T1404" s="1">
        <f>'Innlegging av opplysninger'!$C$13*((H1404+J1404+M1404+O1404)*(1-Data!H1404)-(J1404+O1404)*(1-Data!H1404)*1.8/12)</f>
        <v>88167258.693842083</v>
      </c>
      <c r="U1404" s="1">
        <f>Data!I1404</f>
        <v>355.5870000000001</v>
      </c>
      <c r="V1404" s="1">
        <f>Data!J1404+Data!K1404</f>
        <v>48004.175977561987</v>
      </c>
      <c r="W1404" s="1">
        <f>Data!L1404</f>
        <v>597.24500614476904</v>
      </c>
      <c r="X1404" s="1">
        <f t="shared" si="217"/>
        <v>186214482.80000004</v>
      </c>
      <c r="Y1404" s="100">
        <f t="shared" si="218"/>
        <v>2316791.5636363639</v>
      </c>
      <c r="Z1404" s="100">
        <f t="shared" si="219"/>
        <v>26959972.234000005</v>
      </c>
      <c r="AA1404" s="100">
        <f>'Innlegging av opplysninger'!$B$4*X1404</f>
        <v>24207882.764000006</v>
      </c>
      <c r="AB1404" s="1"/>
      <c r="AC1404" s="1">
        <f>'Innlegging av opplysninger'!$B$5*X1404</f>
        <v>24394097.246800005</v>
      </c>
      <c r="AD1404" s="1">
        <f>'Innlegging av opplysninger'!$B$5*Y1404</f>
        <v>303499.69483636366</v>
      </c>
      <c r="AE1404" s="1">
        <f>'Innlegging av opplysninger'!$B$5*Z1404</f>
        <v>3531756.362654001</v>
      </c>
      <c r="AF1404" s="1">
        <f>'Innlegging av opplysninger'!$B$5*AA1404</f>
        <v>3171232.6420840011</v>
      </c>
      <c r="AG1404" s="1"/>
      <c r="AH1404" s="1">
        <f>'Innlegging av opplysninger'!$C$11*SUM(X1404:AG1404)</f>
        <v>10301789.181704409</v>
      </c>
      <c r="AI1404" s="1">
        <f>'Innlegging av opplysninger'!$C$13*(((X1404+Z1404+AC1404+AE1404)*Data!M1404)+(Z1404+AE1404)*(1-Data!M1404)*1.8/12+Y1404+AD1404+AA1404+AB1404+AF1404+AG1404)</f>
        <v>2305798.0275229486</v>
      </c>
      <c r="AJ1404" s="1">
        <f>'Innlegging av opplysninger'!$C$13*((X1404+Z1404+AC1404+AE1404)*(1-Data!M1404)-(Z1404+AE1404)*(1-Data!M1404)*1.8/12)</f>
        <v>11791387.168493612</v>
      </c>
      <c r="AK1404" s="83">
        <f t="shared" si="214"/>
        <v>85463000</v>
      </c>
      <c r="AL1404" s="83">
        <f t="shared" si="215"/>
        <v>16991000</v>
      </c>
      <c r="AM1404" s="83">
        <f t="shared" si="216"/>
        <v>99959000</v>
      </c>
    </row>
    <row r="1405" spans="1:39">
      <c r="A1405" t="str">
        <f t="shared" si="210"/>
        <v>3805Administrasjon</v>
      </c>
      <c r="B1405" s="6" t="str">
        <f>Data!A1405</f>
        <v>3805</v>
      </c>
      <c r="C1405" s="7" t="str">
        <f>Data!B1405</f>
        <v>Larvik kommune</v>
      </c>
      <c r="D1405" s="7" t="str">
        <f>Data!C1405</f>
        <v>Administrasjon</v>
      </c>
      <c r="E1405" s="1">
        <f>Data!D1405</f>
        <v>122.8933</v>
      </c>
      <c r="F1405" s="1">
        <f>Data!E1405+Data!F1405</f>
        <v>57611.068090503431</v>
      </c>
      <c r="G1405" s="1">
        <f>Data!G1405</f>
        <v>0</v>
      </c>
      <c r="H1405" s="1">
        <f t="shared" si="211"/>
        <v>77236519.354545429</v>
      </c>
      <c r="I1405" s="1">
        <f t="shared" si="212"/>
        <v>0</v>
      </c>
      <c r="J1405" s="1">
        <f t="shared" si="213"/>
        <v>9268382.322545452</v>
      </c>
      <c r="K1405" s="1">
        <f>'Innlegging av opplysninger'!$B$4*H1405</f>
        <v>10040747.516090905</v>
      </c>
      <c r="L1405" s="1"/>
      <c r="M1405" s="1">
        <f>'Innlegging av opplysninger'!$B$5*H1405</f>
        <v>10117984.035445452</v>
      </c>
      <c r="N1405" s="1">
        <f>'Innlegging av opplysninger'!$B$5*I1405</f>
        <v>0</v>
      </c>
      <c r="O1405" s="1">
        <f>'Innlegging av opplysninger'!$B$5*J1405</f>
        <v>1214158.0842534543</v>
      </c>
      <c r="P1405" s="1">
        <f>'Innlegging av opplysninger'!$B$5*K1405</f>
        <v>1315337.9246079086</v>
      </c>
      <c r="Q1405" s="1"/>
      <c r="R1405" s="1">
        <f>'Innlegging av opplysninger'!$C$11*SUM(H1405:Q1405)</f>
        <v>4149338.9110245667</v>
      </c>
      <c r="S1405" s="1">
        <f>'Innlegging av opplysninger'!$C$13*(((H1405+J1405+M1405+O1405)*Data!H1405)+(J1405+O1405)*(1-Data!H1405)*1.8/12+I1405+N1405+K1405+L1405+P1405+Q1405)</f>
        <v>1208003.5833268245</v>
      </c>
      <c r="T1405" s="1">
        <f>'Innlegging av opplysninger'!$C$13*((H1405+J1405+M1405+O1405)*(1-Data!H1405)-(J1405+O1405)*(1-Data!H1405)*1.8/12)</f>
        <v>4470039.1370225837</v>
      </c>
      <c r="U1405" s="1">
        <f>Data!I1405</f>
        <v>28.700000000000003</v>
      </c>
      <c r="V1405" s="1">
        <f>Data!J1405+Data!K1405</f>
        <v>66560.813008130077</v>
      </c>
      <c r="W1405" s="1">
        <f>Data!L1405</f>
        <v>0</v>
      </c>
      <c r="X1405" s="1">
        <f t="shared" si="217"/>
        <v>20839585.454545453</v>
      </c>
      <c r="Y1405" s="100">
        <f t="shared" si="218"/>
        <v>0</v>
      </c>
      <c r="Z1405" s="100">
        <f t="shared" si="219"/>
        <v>2980060.7199999997</v>
      </c>
      <c r="AA1405" s="100">
        <f>'Innlegging av opplysninger'!$B$4*X1405</f>
        <v>2709146.1090909089</v>
      </c>
      <c r="AB1405" s="1"/>
      <c r="AC1405" s="1">
        <f>'Innlegging av opplysninger'!$B$5*X1405</f>
        <v>2729985.6945454543</v>
      </c>
      <c r="AD1405" s="1">
        <f>'Innlegging av opplysninger'!$B$5*Y1405</f>
        <v>0</v>
      </c>
      <c r="AE1405" s="1">
        <f>'Innlegging av opplysninger'!$B$5*Z1405</f>
        <v>390387.95431999996</v>
      </c>
      <c r="AF1405" s="1">
        <f>'Innlegging av opplysninger'!$B$5*AA1405</f>
        <v>354898.1402909091</v>
      </c>
      <c r="AG1405" s="1"/>
      <c r="AH1405" s="1">
        <f>'Innlegging av opplysninger'!$C$11*SUM(X1405:AG1405)</f>
        <v>1140154.4347661235</v>
      </c>
      <c r="AI1405" s="1">
        <f>'Innlegging av opplysninger'!$C$13*(((X1405+Z1405+AC1405+AE1405)*Data!M1405)+(Z1405+AE1405)*(1-Data!M1405)*1.8/12+Y1405+AD1405+AA1405+AB1405+AF1405+AG1405)</f>
        <v>462517.83627262904</v>
      </c>
      <c r="AJ1405" s="1">
        <f>'Innlegging av opplysninger'!$C$13*((X1405+Z1405+AC1405+AE1405)*(1-Data!M1405)-(Z1405+AE1405)*(1-Data!M1405)*1.8/12)</f>
        <v>1097693.4955125924</v>
      </c>
      <c r="AK1405" s="83">
        <f t="shared" si="214"/>
        <v>5289000</v>
      </c>
      <c r="AL1405" s="83">
        <f t="shared" si="215"/>
        <v>1671000</v>
      </c>
      <c r="AM1405" s="83">
        <f t="shared" si="216"/>
        <v>5568000</v>
      </c>
    </row>
    <row r="1406" spans="1:39">
      <c r="A1406" t="str">
        <f t="shared" si="210"/>
        <v>3805Undervisning</v>
      </c>
      <c r="B1406" s="6" t="str">
        <f>Data!A1406</f>
        <v>3805</v>
      </c>
      <c r="C1406" s="7" t="str">
        <f>Data!B1406</f>
        <v>Larvik kommune</v>
      </c>
      <c r="D1406" s="7" t="str">
        <f>Data!C1406</f>
        <v>Undervisning</v>
      </c>
      <c r="E1406" s="1">
        <f>Data!D1406</f>
        <v>724.58179344262294</v>
      </c>
      <c r="F1406" s="1">
        <f>Data!E1406+Data!F1406</f>
        <v>47852.327253901785</v>
      </c>
      <c r="G1406" s="1">
        <f>Data!G1406</f>
        <v>0</v>
      </c>
      <c r="H1406" s="1">
        <f t="shared" si="211"/>
        <v>378250092.022205</v>
      </c>
      <c r="I1406" s="1">
        <f t="shared" si="212"/>
        <v>0</v>
      </c>
      <c r="J1406" s="1">
        <f t="shared" si="213"/>
        <v>45390011.042664595</v>
      </c>
      <c r="K1406" s="1">
        <f>'Innlegging av opplysninger'!$B$4*H1406</f>
        <v>49172511.962886654</v>
      </c>
      <c r="L1406" s="1"/>
      <c r="M1406" s="1">
        <f>'Innlegging av opplysninger'!$B$5*H1406</f>
        <v>49550762.054908857</v>
      </c>
      <c r="N1406" s="1">
        <f>'Innlegging av opplysninger'!$B$5*I1406</f>
        <v>0</v>
      </c>
      <c r="O1406" s="1">
        <f>'Innlegging av opplysninger'!$B$5*J1406</f>
        <v>5946091.446589062</v>
      </c>
      <c r="P1406" s="1">
        <f>'Innlegging av opplysninger'!$B$5*K1406</f>
        <v>6441599.0671381522</v>
      </c>
      <c r="Q1406" s="1"/>
      <c r="R1406" s="1">
        <f>'Innlegging av opplysninger'!$C$11*SUM(H1406:Q1406)</f>
        <v>20320540.568662904</v>
      </c>
      <c r="S1406" s="1">
        <f>'Innlegging av opplysninger'!$C$13*(((H1406+J1406+M1406+O1406)*Data!H1406)+(J1406+O1406)*(1-Data!H1406)*1.8/12+I1406+N1406+K1406+L1406+P1406+Q1406)</f>
        <v>3666023.295852398</v>
      </c>
      <c r="T1406" s="1">
        <f>'Innlegging av opplysninger'!$C$13*((H1406+J1406+M1406+O1406)*(1-Data!H1406)-(J1406+O1406)*(1-Data!H1406)*1.8/12)</f>
        <v>24141032.219159998</v>
      </c>
      <c r="U1406" s="1">
        <f>Data!I1406</f>
        <v>87.93219999999998</v>
      </c>
      <c r="V1406" s="1">
        <f>Data!J1406+Data!K1406</f>
        <v>45910.691239007654</v>
      </c>
      <c r="W1406" s="1">
        <f>Data!L1406</f>
        <v>0</v>
      </c>
      <c r="X1406" s="1">
        <f t="shared" si="217"/>
        <v>44040306.372727282</v>
      </c>
      <c r="Y1406" s="100">
        <f t="shared" si="218"/>
        <v>0</v>
      </c>
      <c r="Z1406" s="100">
        <f t="shared" si="219"/>
        <v>6297763.8113000011</v>
      </c>
      <c r="AA1406" s="100">
        <f>'Innlegging av opplysninger'!$B$4*X1406</f>
        <v>5725239.8284545466</v>
      </c>
      <c r="AB1406" s="1"/>
      <c r="AC1406" s="1">
        <f>'Innlegging av opplysninger'!$B$5*X1406</f>
        <v>5769280.1348272739</v>
      </c>
      <c r="AD1406" s="1">
        <f>'Innlegging av opplysninger'!$B$5*Y1406</f>
        <v>0</v>
      </c>
      <c r="AE1406" s="1">
        <f>'Innlegging av opplysninger'!$B$5*Z1406</f>
        <v>825007.05928030016</v>
      </c>
      <c r="AF1406" s="1">
        <f>'Innlegging av opplysninger'!$B$5*AA1406</f>
        <v>750006.41752754559</v>
      </c>
      <c r="AG1406" s="1"/>
      <c r="AH1406" s="1">
        <f>'Innlegging av opplysninger'!$C$11*SUM(X1406:AG1406)</f>
        <v>2409488.937716444</v>
      </c>
      <c r="AI1406" s="1">
        <f>'Innlegging av opplysninger'!$C$13*(((X1406+Z1406+AC1406+AE1406)*Data!M1406)+(Z1406+AE1406)*(1-Data!M1406)*1.8/12+Y1406+AD1406+AA1406+AB1406+AF1406+AG1406)</f>
        <v>437423.8029188384</v>
      </c>
      <c r="AJ1406" s="1">
        <f>'Innlegging av opplysninger'!$C$13*((X1406+Z1406+AC1406+AE1406)*(1-Data!M1406)-(Z1406+AE1406)*(1-Data!M1406)*1.8/12)</f>
        <v>2859771.5855352427</v>
      </c>
      <c r="AK1406" s="83">
        <f t="shared" si="214"/>
        <v>22730000</v>
      </c>
      <c r="AL1406" s="83">
        <f t="shared" si="215"/>
        <v>4103000</v>
      </c>
      <c r="AM1406" s="83">
        <f t="shared" si="216"/>
        <v>27001000</v>
      </c>
    </row>
    <row r="1407" spans="1:39">
      <c r="A1407" t="str">
        <f t="shared" si="210"/>
        <v>3805Barnehager</v>
      </c>
      <c r="B1407" s="6" t="str">
        <f>Data!A1407</f>
        <v>3805</v>
      </c>
      <c r="C1407" s="7" t="str">
        <f>Data!B1407</f>
        <v>Larvik kommune</v>
      </c>
      <c r="D1407" s="7" t="str">
        <f>Data!C1407</f>
        <v>Barnehager</v>
      </c>
      <c r="E1407" s="1">
        <f>Data!D1407</f>
        <v>346.87528379888289</v>
      </c>
      <c r="F1407" s="1">
        <f>Data!E1407+Data!F1407</f>
        <v>40854.80014622958</v>
      </c>
      <c r="G1407" s="1">
        <f>Data!G1407</f>
        <v>2.4625277149906606</v>
      </c>
      <c r="H1407" s="1">
        <f t="shared" si="211"/>
        <v>154598404.31203663</v>
      </c>
      <c r="I1407" s="1">
        <f t="shared" si="212"/>
        <v>9318.4363636363632</v>
      </c>
      <c r="J1407" s="1">
        <f t="shared" si="213"/>
        <v>18552926.729808033</v>
      </c>
      <c r="K1407" s="1">
        <f>'Innlegging av opplysninger'!$B$4*H1407</f>
        <v>20097792.560564764</v>
      </c>
      <c r="L1407" s="1"/>
      <c r="M1407" s="1">
        <f>'Innlegging av opplysninger'!$B$5*H1407</f>
        <v>20252390.964876801</v>
      </c>
      <c r="N1407" s="1">
        <f>'Innlegging av opplysninger'!$B$5*I1407</f>
        <v>1220.7151636363637</v>
      </c>
      <c r="O1407" s="1">
        <f>'Innlegging av opplysninger'!$B$5*J1407</f>
        <v>2430433.4016048522</v>
      </c>
      <c r="P1407" s="1">
        <f>'Innlegging av opplysninger'!$B$5*K1407</f>
        <v>2632810.8254339844</v>
      </c>
      <c r="Q1407" s="1"/>
      <c r="R1407" s="1">
        <f>'Innlegging av opplysninger'!$C$11*SUM(H1407:Q1407)</f>
        <v>8305861.321942389</v>
      </c>
      <c r="S1407" s="1">
        <f>'Innlegging av opplysninger'!$C$13*(((H1407+J1407+M1407+O1407)*Data!H1407)+(J1407+O1407)*(1-Data!H1407)*1.8/12+I1407+N1407+K1407+L1407+P1407+Q1407)</f>
        <v>1396342.2514075392</v>
      </c>
      <c r="T1407" s="1">
        <f>'Innlegging av opplysninger'!$C$13*((H1407+J1407+M1407+O1407)*(1-Data!H1407)-(J1407+O1407)*(1-Data!H1407)*1.8/12)</f>
        <v>9969573.2417767812</v>
      </c>
      <c r="U1407" s="1">
        <f>Data!I1407</f>
        <v>28.973300000000002</v>
      </c>
      <c r="V1407" s="1">
        <f>Data!J1407+Data!K1407</f>
        <v>42215.058720730231</v>
      </c>
      <c r="W1407" s="1">
        <f>Data!L1407</f>
        <v>42.874991802797744</v>
      </c>
      <c r="X1407" s="1">
        <f t="shared" si="217"/>
        <v>13343013.390909089</v>
      </c>
      <c r="Y1407" s="100">
        <f t="shared" si="218"/>
        <v>13551.599999999999</v>
      </c>
      <c r="Z1407" s="100">
        <f t="shared" si="219"/>
        <v>1909988.7936999996</v>
      </c>
      <c r="AA1407" s="100">
        <f>'Innlegging av opplysninger'!$B$4*X1407</f>
        <v>1734591.7408181815</v>
      </c>
      <c r="AB1407" s="1"/>
      <c r="AC1407" s="1">
        <f>'Innlegging av opplysninger'!$B$5*X1407</f>
        <v>1747934.7542090907</v>
      </c>
      <c r="AD1407" s="1">
        <f>'Innlegging av opplysninger'!$B$5*Y1407</f>
        <v>1775.2595999999999</v>
      </c>
      <c r="AE1407" s="1">
        <f>'Innlegging av opplysninger'!$B$5*Z1407</f>
        <v>250208.53197469996</v>
      </c>
      <c r="AF1407" s="1">
        <f>'Innlegging av opplysninger'!$B$5*AA1407</f>
        <v>227231.5180471818</v>
      </c>
      <c r="AG1407" s="1"/>
      <c r="AH1407" s="1">
        <f>'Innlegging av opplysninger'!$C$11*SUM(X1407:AG1407)</f>
        <v>730675.23239181307</v>
      </c>
      <c r="AI1407" s="1">
        <f>'Innlegging av opplysninger'!$C$13*(((X1407+Z1407+AC1407+AE1407)*Data!M1407)+(Z1407+AE1407)*(1-Data!M1407)*1.8/12+Y1407+AD1407+AA1407+AB1407+AF1407+AG1407)</f>
        <v>127186.23900012014</v>
      </c>
      <c r="AJ1407" s="1">
        <f>'Innlegging av opplysninger'!$C$13*((X1407+Z1407+AC1407+AE1407)*(1-Data!M1407)-(Z1407+AE1407)*(1-Data!M1407)*1.8/12)</f>
        <v>872685.13164130831</v>
      </c>
      <c r="AK1407" s="83">
        <f t="shared" si="214"/>
        <v>9037000</v>
      </c>
      <c r="AL1407" s="83">
        <f t="shared" si="215"/>
        <v>1524000</v>
      </c>
      <c r="AM1407" s="83">
        <f t="shared" si="216"/>
        <v>10842000</v>
      </c>
    </row>
    <row r="1408" spans="1:39">
      <c r="A1408" t="str">
        <f t="shared" si="210"/>
        <v>3805Helse/pleie/omsorg</v>
      </c>
      <c r="B1408" s="6" t="str">
        <f>Data!A1408</f>
        <v>3805</v>
      </c>
      <c r="C1408" s="7" t="str">
        <f>Data!B1408</f>
        <v>Larvik kommune</v>
      </c>
      <c r="D1408" s="7" t="str">
        <f>Data!C1408</f>
        <v>Helse/pleie/omsorg</v>
      </c>
      <c r="E1408" s="1">
        <f>Data!D1408</f>
        <v>1279.6786277506028</v>
      </c>
      <c r="F1408" s="1">
        <f>Data!E1408+Data!F1408</f>
        <v>45879.557942763786</v>
      </c>
      <c r="G1408" s="1">
        <f>Data!G1408</f>
        <v>1008.0978630295732</v>
      </c>
      <c r="H1408" s="1">
        <f t="shared" si="211"/>
        <v>640484615.454548</v>
      </c>
      <c r="I1408" s="1">
        <f t="shared" si="212"/>
        <v>14073177.709090902</v>
      </c>
      <c r="J1408" s="1">
        <f t="shared" si="213"/>
        <v>78546935.179636672</v>
      </c>
      <c r="K1408" s="1">
        <f>'Innlegging av opplysninger'!$B$4*H1408</f>
        <v>83263000.009091243</v>
      </c>
      <c r="L1408" s="1"/>
      <c r="M1408" s="1">
        <f>'Innlegging av opplysninger'!$B$5*H1408</f>
        <v>83903484.624545798</v>
      </c>
      <c r="N1408" s="1">
        <f>'Innlegging av opplysninger'!$B$5*I1408</f>
        <v>1843586.2798909082</v>
      </c>
      <c r="O1408" s="1">
        <f>'Innlegging av opplysninger'!$B$5*J1408</f>
        <v>10289648.508532405</v>
      </c>
      <c r="P1408" s="1">
        <f>'Innlegging av opplysninger'!$B$5*K1408</f>
        <v>10907453.001190953</v>
      </c>
      <c r="Q1408" s="1"/>
      <c r="R1408" s="1">
        <f>'Innlegging av opplysninger'!$C$11*SUM(H1408:Q1408)</f>
        <v>35085852.229128025</v>
      </c>
      <c r="S1408" s="1">
        <f>'Innlegging av opplysninger'!$C$13*(((H1408+J1408+M1408+O1408)*Data!H1408)+(J1408+O1408)*(1-Data!H1408)*1.8/12+I1408+N1408+K1408+L1408+P1408+Q1408)</f>
        <v>6924812.3051372143</v>
      </c>
      <c r="T1408" s="1">
        <f>'Innlegging av opplysninger'!$C$13*((H1408+J1408+M1408+O1408)*(1-Data!H1408)-(J1408+O1408)*(1-Data!H1408)*1.8/12)</f>
        <v>41087406.534722187</v>
      </c>
      <c r="U1408" s="1">
        <f>Data!I1408</f>
        <v>175.69860000000011</v>
      </c>
      <c r="V1408" s="1">
        <f>Data!J1408+Data!K1408</f>
        <v>47135.20996088376</v>
      </c>
      <c r="W1408" s="1">
        <f>Data!L1408</f>
        <v>1174.059952668945</v>
      </c>
      <c r="X1408" s="1">
        <f t="shared" si="217"/>
        <v>90344622.554545492</v>
      </c>
      <c r="Y1408" s="100">
        <f t="shared" si="218"/>
        <v>2250334.8000000003</v>
      </c>
      <c r="Z1408" s="100">
        <f t="shared" si="219"/>
        <v>13241078.901700003</v>
      </c>
      <c r="AA1408" s="100">
        <f>'Innlegging av opplysninger'!$B$4*X1408</f>
        <v>11744800.932090914</v>
      </c>
      <c r="AB1408" s="1"/>
      <c r="AC1408" s="1">
        <f>'Innlegging av opplysninger'!$B$5*X1408</f>
        <v>11835145.55464546</v>
      </c>
      <c r="AD1408" s="1">
        <f>'Innlegging av opplysninger'!$B$5*Y1408</f>
        <v>294793.85880000005</v>
      </c>
      <c r="AE1408" s="1">
        <f>'Innlegging av opplysninger'!$B$5*Z1408</f>
        <v>1734581.3361227005</v>
      </c>
      <c r="AF1408" s="1">
        <f>'Innlegging av opplysninger'!$B$5*AA1408</f>
        <v>1538568.9221039098</v>
      </c>
      <c r="AG1408" s="1"/>
      <c r="AH1408" s="1">
        <f>'Innlegging av opplysninger'!$C$11*SUM(X1408:AG1408)</f>
        <v>5053389.2206803225</v>
      </c>
      <c r="AI1408" s="1">
        <f>'Innlegging av opplysninger'!$C$13*(((X1408+Z1408+AC1408+AE1408)*Data!M1408)+(Z1408+AE1408)*(1-Data!M1408)*1.8/12+Y1408+AD1408+AA1408+AB1408+AF1408+AG1408)</f>
        <v>1053724.7989094476</v>
      </c>
      <c r="AJ1408" s="1">
        <f>'Innlegging av opplysninger'!$C$13*((X1408+Z1408+AC1408+AE1408)*(1-Data!M1408)-(Z1408+AE1408)*(1-Data!M1408)*1.8/12)</f>
        <v>5861439.3978109928</v>
      </c>
      <c r="AK1408" s="83">
        <f t="shared" si="214"/>
        <v>40139000</v>
      </c>
      <c r="AL1408" s="83">
        <f t="shared" si="215"/>
        <v>7979000</v>
      </c>
      <c r="AM1408" s="83">
        <f t="shared" si="216"/>
        <v>46949000</v>
      </c>
    </row>
    <row r="1409" spans="1:39">
      <c r="A1409" t="str">
        <f t="shared" si="210"/>
        <v>3805Samferdsel og teknikk</v>
      </c>
      <c r="B1409" s="6" t="str">
        <f>Data!A1409</f>
        <v>3805</v>
      </c>
      <c r="C1409" s="7" t="str">
        <f>Data!B1409</f>
        <v>Larvik kommune</v>
      </c>
      <c r="D1409" s="7" t="str">
        <f>Data!C1409</f>
        <v>Samferdsel og teknikk</v>
      </c>
      <c r="E1409" s="1">
        <f>Data!D1409</f>
        <v>171.3442</v>
      </c>
      <c r="F1409" s="1">
        <f>Data!E1409+Data!F1409</f>
        <v>46664.844578923578</v>
      </c>
      <c r="G1409" s="1">
        <f>Data!G1409</f>
        <v>404.97031593536468</v>
      </c>
      <c r="H1409" s="1">
        <f t="shared" si="211"/>
        <v>87226368.681818157</v>
      </c>
      <c r="I1409" s="1">
        <f t="shared" si="212"/>
        <v>756974.34335664345</v>
      </c>
      <c r="J1409" s="1">
        <f t="shared" si="213"/>
        <v>10558001.163020976</v>
      </c>
      <c r="K1409" s="1">
        <f>'Innlegging av opplysninger'!$B$4*H1409</f>
        <v>11339427.928636361</v>
      </c>
      <c r="L1409" s="1"/>
      <c r="M1409" s="1">
        <f>'Innlegging av opplysninger'!$B$5*H1409</f>
        <v>11426654.297318179</v>
      </c>
      <c r="N1409" s="1">
        <f>'Innlegging av opplysninger'!$B$5*I1409</f>
        <v>99163.638979720301</v>
      </c>
      <c r="O1409" s="1">
        <f>'Innlegging av opplysninger'!$B$5*J1409</f>
        <v>1383098.152355748</v>
      </c>
      <c r="P1409" s="1">
        <f>'Innlegging av opplysninger'!$B$5*K1409</f>
        <v>1485465.0586513632</v>
      </c>
      <c r="Q1409" s="1"/>
      <c r="R1409" s="1">
        <f>'Innlegging av opplysninger'!$C$11*SUM(H1409:Q1409)</f>
        <v>4722455.8240372101</v>
      </c>
      <c r="S1409" s="1">
        <f>'Innlegging av opplysninger'!$C$13*(((H1409+J1409+M1409+O1409)*Data!H1409)+(J1409+O1409)*(1-Data!H1409)*1.8/12+I1409+N1409+K1409+L1409+P1409+Q1409)</f>
        <v>946734.33081609395</v>
      </c>
      <c r="T1409" s="1">
        <f>'Innlegging av opplysninger'!$C$13*((H1409+J1409+M1409+O1409)*(1-Data!H1409)-(J1409+O1409)*(1-Data!H1409)*1.8/12)</f>
        <v>5515573.6389190368</v>
      </c>
      <c r="U1409" s="1">
        <f>Data!I1409</f>
        <v>24.215000000000003</v>
      </c>
      <c r="V1409" s="1">
        <f>Data!J1409+Data!K1409</f>
        <v>49122.479523711183</v>
      </c>
      <c r="W1409" s="1">
        <f>Data!L1409</f>
        <v>200.27421020028902</v>
      </c>
      <c r="X1409" s="1">
        <f t="shared" si="217"/>
        <v>12976372.818181816</v>
      </c>
      <c r="Y1409" s="100">
        <f t="shared" si="218"/>
        <v>52905.163636363628</v>
      </c>
      <c r="Z1409" s="100">
        <f t="shared" si="219"/>
        <v>1863186.7513999997</v>
      </c>
      <c r="AA1409" s="100">
        <f>'Innlegging av opplysninger'!$B$4*X1409</f>
        <v>1686928.4663636363</v>
      </c>
      <c r="AB1409" s="1"/>
      <c r="AC1409" s="1">
        <f>'Innlegging av opplysninger'!$B$5*X1409</f>
        <v>1699904.8391818181</v>
      </c>
      <c r="AD1409" s="1">
        <f>'Innlegging av opplysninger'!$B$5*Y1409</f>
        <v>6930.5764363636354</v>
      </c>
      <c r="AE1409" s="1">
        <f>'Innlegging av opplysninger'!$B$5*Z1409</f>
        <v>244077.46443339996</v>
      </c>
      <c r="AF1409" s="1">
        <f>'Innlegging av opplysninger'!$B$5*AA1409</f>
        <v>220987.62909363638</v>
      </c>
      <c r="AG1409" s="1"/>
      <c r="AH1409" s="1">
        <f>'Innlegging av opplysninger'!$C$11*SUM(X1409:AG1409)</f>
        <v>712549.16093162738</v>
      </c>
      <c r="AI1409" s="1">
        <f>'Innlegging av opplysninger'!$C$13*(((X1409+Z1409+AC1409+AE1409)*Data!M1409)+(Z1409+AE1409)*(1-Data!M1409)*1.8/12+Y1409+AD1409+AA1409+AB1409+AF1409+AG1409)</f>
        <v>182995.73261336633</v>
      </c>
      <c r="AJ1409" s="1">
        <f>'Innlegging av opplysninger'!$C$13*((X1409+Z1409+AC1409+AE1409)*(1-Data!M1409)-(Z1409+AE1409)*(1-Data!M1409)*1.8/12)</f>
        <v>792071.54024043947</v>
      </c>
      <c r="AK1409" s="83">
        <f t="shared" si="214"/>
        <v>5435000</v>
      </c>
      <c r="AL1409" s="83">
        <f t="shared" si="215"/>
        <v>1130000</v>
      </c>
      <c r="AM1409" s="83">
        <f t="shared" si="216"/>
        <v>6308000</v>
      </c>
    </row>
    <row r="1410" spans="1:39">
      <c r="A1410" t="str">
        <f t="shared" si="210"/>
        <v>3805Annet</v>
      </c>
      <c r="B1410" s="6" t="str">
        <f>Data!A1410</f>
        <v>3805</v>
      </c>
      <c r="C1410" s="7" t="str">
        <f>Data!B1410</f>
        <v>Larvik kommune</v>
      </c>
      <c r="D1410" s="7" t="str">
        <f>Data!C1410</f>
        <v>Annet</v>
      </c>
      <c r="E1410" s="1">
        <f>Data!D1410</f>
        <v>93.980300000000014</v>
      </c>
      <c r="F1410" s="1">
        <f>Data!E1410+Data!F1410</f>
        <v>46612.698840430734</v>
      </c>
      <c r="G1410" s="1">
        <f>Data!G1410</f>
        <v>203.704180556989</v>
      </c>
      <c r="H1410" s="1">
        <f t="shared" si="211"/>
        <v>47789186.409090906</v>
      </c>
      <c r="I1410" s="1">
        <f t="shared" si="212"/>
        <v>208845.59999999992</v>
      </c>
      <c r="J1410" s="1">
        <f t="shared" si="213"/>
        <v>5759763.8410909083</v>
      </c>
      <c r="K1410" s="1">
        <f>'Innlegging av opplysninger'!$B$4*H1410</f>
        <v>6212594.2331818184</v>
      </c>
      <c r="L1410" s="1"/>
      <c r="M1410" s="1">
        <f>'Innlegging av opplysninger'!$B$5*H1410</f>
        <v>6260383.419590909</v>
      </c>
      <c r="N1410" s="1">
        <f>'Innlegging av opplysninger'!$B$5*I1410</f>
        <v>27358.77359999999</v>
      </c>
      <c r="O1410" s="1">
        <f>'Innlegging av opplysninger'!$B$5*J1410</f>
        <v>754529.06318290904</v>
      </c>
      <c r="P1410" s="1">
        <f>'Innlegging av opplysninger'!$B$5*K1410</f>
        <v>813849.84454681829</v>
      </c>
      <c r="Q1410" s="1"/>
      <c r="R1410" s="1">
        <f>'Innlegging av opplysninger'!$C$11*SUM(H1410:Q1410)</f>
        <v>2577407.4250028022</v>
      </c>
      <c r="S1410" s="1">
        <f>'Innlegging av opplysninger'!$C$13*(((H1410+J1410+M1410+O1410)*Data!H1410)+(J1410+O1410)*(1-Data!H1410)*1.8/12+I1410+N1410+K1410+L1410+P1410+Q1410)</f>
        <v>542803.78776680422</v>
      </c>
      <c r="T1410" s="1">
        <f>'Innlegging av opplysninger'!$C$13*((H1410+J1410+M1410+O1410)*(1-Data!H1410)-(J1410+O1410)*(1-Data!H1410)*1.8/12)</f>
        <v>2984174.7938159779</v>
      </c>
      <c r="U1410" s="1">
        <f>Data!I1410</f>
        <v>10.0679</v>
      </c>
      <c r="V1410" s="1">
        <f>Data!J1410+Data!K1410</f>
        <v>42524.926002443397</v>
      </c>
      <c r="W1410" s="1">
        <f>Data!L1410</f>
        <v>0</v>
      </c>
      <c r="X1410" s="1">
        <f t="shared" si="217"/>
        <v>4670582.2090909071</v>
      </c>
      <c r="Y1410" s="100">
        <f t="shared" si="218"/>
        <v>0</v>
      </c>
      <c r="Z1410" s="100">
        <f t="shared" si="219"/>
        <v>667893.25589999964</v>
      </c>
      <c r="AA1410" s="100">
        <f>'Innlegging av opplysninger'!$B$4*X1410</f>
        <v>607175.68718181795</v>
      </c>
      <c r="AB1410" s="1"/>
      <c r="AC1410" s="1">
        <f>'Innlegging av opplysninger'!$B$5*X1410</f>
        <v>611846.26939090888</v>
      </c>
      <c r="AD1410" s="1">
        <f>'Innlegging av opplysninger'!$B$5*Y1410</f>
        <v>0</v>
      </c>
      <c r="AE1410" s="1">
        <f>'Innlegging av opplysninger'!$B$5*Z1410</f>
        <v>87494.016522899954</v>
      </c>
      <c r="AF1410" s="1">
        <f>'Innlegging av opplysninger'!$B$5*AA1410</f>
        <v>79540.015020818159</v>
      </c>
      <c r="AG1410" s="1"/>
      <c r="AH1410" s="1">
        <f>'Innlegging av opplysninger'!$C$11*SUM(X1410:AG1410)</f>
        <v>255532.19521807937</v>
      </c>
      <c r="AI1410" s="1">
        <f>'Innlegging av opplysninger'!$C$13*(((X1410+Z1410+AC1410+AE1410)*Data!M1410)+(Z1410+AE1410)*(1-Data!M1410)*1.8/12+Y1410+AD1410+AA1410+AB1410+AF1410+AG1410)</f>
        <v>41601.237239435693</v>
      </c>
      <c r="AJ1410" s="1">
        <f>'Innlegging av opplysninger'!$C$13*((X1410+Z1410+AC1410+AE1410)*(1-Data!M1410)-(Z1410+AE1410)*(1-Data!M1410)*1.8/12)</f>
        <v>308074.39832214662</v>
      </c>
      <c r="AK1410" s="83">
        <f t="shared" si="214"/>
        <v>2833000</v>
      </c>
      <c r="AL1410" s="83">
        <f t="shared" si="215"/>
        <v>584000</v>
      </c>
      <c r="AM1410" s="83">
        <f t="shared" si="216"/>
        <v>3292000</v>
      </c>
    </row>
    <row r="1411" spans="1:39">
      <c r="A1411" t="str">
        <f t="shared" si="210"/>
        <v>3806Alle</v>
      </c>
      <c r="B1411" s="6" t="str">
        <f>Data!A1411</f>
        <v>3806</v>
      </c>
      <c r="C1411" s="7" t="str">
        <f>Data!B1411</f>
        <v>Porsgrunn kommune</v>
      </c>
      <c r="D1411" s="7" t="str">
        <f>Data!C1411</f>
        <v>Alle</v>
      </c>
      <c r="E1411" s="1">
        <f>Data!D1411</f>
        <v>2053.2598530813998</v>
      </c>
      <c r="F1411" s="1">
        <f>Data!E1411+Data!F1411</f>
        <v>47883.220199309791</v>
      </c>
      <c r="G1411" s="1">
        <f>Data!G1411</f>
        <v>476.00656719537301</v>
      </c>
      <c r="H1411" s="1">
        <f t="shared" si="211"/>
        <v>1072545749.1436268</v>
      </c>
      <c r="I1411" s="1">
        <f t="shared" si="212"/>
        <v>10662165.537003851</v>
      </c>
      <c r="J1411" s="1">
        <f t="shared" si="213"/>
        <v>129984949.76167567</v>
      </c>
      <c r="K1411" s="1">
        <f>'Innlegging av opplysninger'!$B$4*H1411</f>
        <v>139430947.38867149</v>
      </c>
      <c r="L1411" s="1"/>
      <c r="M1411" s="1">
        <f>'Innlegging av opplysninger'!$B$5*H1411</f>
        <v>140503493.13781512</v>
      </c>
      <c r="N1411" s="1">
        <f>'Innlegging av opplysninger'!$B$5*I1411</f>
        <v>1396743.6853475044</v>
      </c>
      <c r="O1411" s="1">
        <f>'Innlegging av opplysninger'!$B$5*J1411</f>
        <v>17028028.418779515</v>
      </c>
      <c r="P1411" s="1">
        <f>'Innlegging av opplysninger'!$B$5*K1411</f>
        <v>18265454.107915964</v>
      </c>
      <c r="Q1411" s="1"/>
      <c r="R1411" s="1">
        <f>'Innlegging av opplysninger'!$C$11*SUM(H1411:Q1411)</f>
        <v>58133066.184871763</v>
      </c>
      <c r="S1411" s="1">
        <f>'Innlegging av opplysninger'!$C$13*(((H1411+J1411+M1411+O1411)*Data!H1411)+(J1411+O1411)*(1-Data!H1411)*1.8/12+I1411+N1411+K1411+L1411+P1411+Q1411)</f>
        <v>11308540.684776425</v>
      </c>
      <c r="T1411" s="1">
        <f>'Innlegging av opplysninger'!$C$13*((H1411+J1411+M1411+O1411)*(1-Data!H1411)-(J1411+O1411)*(1-Data!H1411)*1.8/12)</f>
        <v>68241970.93662703</v>
      </c>
      <c r="U1411" s="1">
        <f>Data!I1411</f>
        <v>266.11678421052636</v>
      </c>
      <c r="V1411" s="1">
        <f>Data!J1411+Data!K1411</f>
        <v>49453.073243295141</v>
      </c>
      <c r="W1411" s="1">
        <f>Data!L1411</f>
        <v>541.25180577130459</v>
      </c>
      <c r="X1411" s="1">
        <f t="shared" si="217"/>
        <v>143566830.77272722</v>
      </c>
      <c r="Y1411" s="100">
        <f t="shared" si="218"/>
        <v>1571303.8909090906</v>
      </c>
      <c r="Z1411" s="100">
        <f t="shared" si="219"/>
        <v>20754753.256899994</v>
      </c>
      <c r="AA1411" s="100">
        <f>'Innlegging av opplysninger'!$B$4*X1411</f>
        <v>18663688.000454538</v>
      </c>
      <c r="AB1411" s="1"/>
      <c r="AC1411" s="1">
        <f>'Innlegging av opplysninger'!$B$5*X1411</f>
        <v>18807254.831227265</v>
      </c>
      <c r="AD1411" s="1">
        <f>'Innlegging av opplysninger'!$B$5*Y1411</f>
        <v>205840.80970909089</v>
      </c>
      <c r="AE1411" s="1">
        <f>'Innlegging av opplysninger'!$B$5*Z1411</f>
        <v>2718872.6766538993</v>
      </c>
      <c r="AF1411" s="1">
        <f>'Innlegging av opplysninger'!$B$5*AA1411</f>
        <v>2444943.1280595446</v>
      </c>
      <c r="AG1411" s="1"/>
      <c r="AH1411" s="1">
        <f>'Innlegging av opplysninger'!$C$11*SUM(X1411:AG1411)</f>
        <v>7931872.5199323446</v>
      </c>
      <c r="AI1411" s="1">
        <f>'Innlegging av opplysninger'!$C$13*(((X1411+Z1411+AC1411+AE1411)*Data!M1411)+(Z1411+AE1411)*(1-Data!M1411)*1.8/12+Y1411+AD1411+AA1411+AB1411+AF1411+AG1411)</f>
        <v>1718644.4298644077</v>
      </c>
      <c r="AJ1411" s="1">
        <f>'Innlegging av opplysninger'!$C$13*((X1411+Z1411+AC1411+AE1411)*(1-Data!M1411)-(Z1411+AE1411)*(1-Data!M1411)*1.8/12)</f>
        <v>9135496.9132009055</v>
      </c>
      <c r="AK1411" s="83">
        <f t="shared" si="214"/>
        <v>66065000</v>
      </c>
      <c r="AL1411" s="83">
        <f t="shared" si="215"/>
        <v>13027000</v>
      </c>
      <c r="AM1411" s="83">
        <f t="shared" si="216"/>
        <v>77377000</v>
      </c>
    </row>
    <row r="1412" spans="1:39">
      <c r="A1412" t="str">
        <f t="shared" si="210"/>
        <v>3806Administrasjon</v>
      </c>
      <c r="B1412" s="6" t="str">
        <f>Data!A1412</f>
        <v>3806</v>
      </c>
      <c r="C1412" s="7" t="str">
        <f>Data!B1412</f>
        <v>Porsgrunn kommune</v>
      </c>
      <c r="D1412" s="7" t="str">
        <f>Data!C1412</f>
        <v>Administrasjon</v>
      </c>
      <c r="E1412" s="1">
        <f>Data!D1412</f>
        <v>223.82109999999989</v>
      </c>
      <c r="F1412" s="1">
        <f>Data!E1412+Data!F1412</f>
        <v>48440.246831062876</v>
      </c>
      <c r="G1412" s="1">
        <f>Data!G1412</f>
        <v>14.634857928944152</v>
      </c>
      <c r="H1412" s="1">
        <f t="shared" si="211"/>
        <v>118275810.87272727</v>
      </c>
      <c r="I1412" s="1">
        <f t="shared" si="212"/>
        <v>35733.709090909091</v>
      </c>
      <c r="J1412" s="1">
        <f t="shared" si="213"/>
        <v>14197385.349818181</v>
      </c>
      <c r="K1412" s="1">
        <f>'Innlegging av opplysninger'!$B$4*H1412</f>
        <v>15375855.413454546</v>
      </c>
      <c r="L1412" s="1"/>
      <c r="M1412" s="1">
        <f>'Innlegging av opplysninger'!$B$5*H1412</f>
        <v>15494131.224327274</v>
      </c>
      <c r="N1412" s="1">
        <f>'Innlegging av opplysninger'!$B$5*I1412</f>
        <v>4681.1158909090909</v>
      </c>
      <c r="O1412" s="1">
        <f>'Innlegging av opplysninger'!$B$5*J1412</f>
        <v>1859857.4808261818</v>
      </c>
      <c r="P1412" s="1">
        <f>'Innlegging av opplysninger'!$B$5*K1412</f>
        <v>2014237.0591625455</v>
      </c>
      <c r="Q1412" s="1"/>
      <c r="R1412" s="1">
        <f>'Innlegging av opplysninger'!$C$11*SUM(H1412:Q1412)</f>
        <v>6355792.304561317</v>
      </c>
      <c r="S1412" s="1">
        <f>'Innlegging av opplysninger'!$C$13*(((H1412+J1412+M1412+O1412)*Data!H1412)+(J1412+O1412)*(1-Data!H1412)*1.8/12+I1412+N1412+K1412+L1412+P1412+Q1412)</f>
        <v>1428629.0340257129</v>
      </c>
      <c r="T1412" s="1">
        <f>'Innlegging av opplysninger'!$C$13*((H1412+J1412+M1412+O1412)*(1-Data!H1412)-(J1412+O1412)*(1-Data!H1412)*1.8/12)</f>
        <v>7268770.9616897739</v>
      </c>
      <c r="U1412" s="1">
        <f>Data!I1412</f>
        <v>43.303100000000008</v>
      </c>
      <c r="V1412" s="1">
        <f>Data!J1412+Data!K1412</f>
        <v>49037.343092449868</v>
      </c>
      <c r="W1412" s="1">
        <f>Data!L1412</f>
        <v>0</v>
      </c>
      <c r="X1412" s="1">
        <f t="shared" si="217"/>
        <v>23165116.054545447</v>
      </c>
      <c r="Y1412" s="100">
        <f t="shared" si="218"/>
        <v>0</v>
      </c>
      <c r="Z1412" s="100">
        <f t="shared" si="219"/>
        <v>3312611.5957999988</v>
      </c>
      <c r="AA1412" s="100">
        <f>'Innlegging av opplysninger'!$B$4*X1412</f>
        <v>3011465.0870909081</v>
      </c>
      <c r="AB1412" s="1"/>
      <c r="AC1412" s="1">
        <f>'Innlegging av opplysninger'!$B$5*X1412</f>
        <v>3034630.2031454537</v>
      </c>
      <c r="AD1412" s="1">
        <f>'Innlegging av opplysninger'!$B$5*Y1412</f>
        <v>0</v>
      </c>
      <c r="AE1412" s="1">
        <f>'Innlegging av opplysninger'!$B$5*Z1412</f>
        <v>433952.11904979986</v>
      </c>
      <c r="AF1412" s="1">
        <f>'Innlegging av opplysninger'!$B$5*AA1412</f>
        <v>394501.92640890897</v>
      </c>
      <c r="AG1412" s="1"/>
      <c r="AH1412" s="1">
        <f>'Innlegging av opplysninger'!$C$11*SUM(X1412:AG1412)</f>
        <v>1267386.5254695395</v>
      </c>
      <c r="AI1412" s="1">
        <f>'Innlegging av opplysninger'!$C$13*(((X1412+Z1412+AC1412+AE1412)*Data!M1412)+(Z1412+AE1412)*(1-Data!M1412)*1.8/12+Y1412+AD1412+AA1412+AB1412+AF1412+AG1412)</f>
        <v>316379.56352372823</v>
      </c>
      <c r="AJ1412" s="1">
        <f>'Innlegging av opplysninger'!$C$13*((X1412+Z1412+AC1412+AE1412)*(1-Data!M1412)-(Z1412+AE1412)*(1-Data!M1412)*1.8/12)</f>
        <v>1417938.8397503784</v>
      </c>
      <c r="AK1412" s="83">
        <f t="shared" si="214"/>
        <v>7623000</v>
      </c>
      <c r="AL1412" s="83">
        <f t="shared" si="215"/>
        <v>1745000</v>
      </c>
      <c r="AM1412" s="83">
        <f t="shared" si="216"/>
        <v>8687000</v>
      </c>
    </row>
    <row r="1413" spans="1:39">
      <c r="A1413" t="str">
        <f t="shared" si="210"/>
        <v>3806Undervisning</v>
      </c>
      <c r="B1413" s="6" t="str">
        <f>Data!A1413</f>
        <v>3806</v>
      </c>
      <c r="C1413" s="7" t="str">
        <f>Data!B1413</f>
        <v>Porsgrunn kommune</v>
      </c>
      <c r="D1413" s="7" t="str">
        <f>Data!C1413</f>
        <v>Undervisning</v>
      </c>
      <c r="E1413" s="1">
        <f>Data!D1413</f>
        <v>502.70465318337403</v>
      </c>
      <c r="F1413" s="1">
        <f>Data!E1413+Data!F1413</f>
        <v>50539.757136280685</v>
      </c>
      <c r="G1413" s="1">
        <f>Data!G1413</f>
        <v>0</v>
      </c>
      <c r="H1413" s="1">
        <f t="shared" si="211"/>
        <v>277162593.63453746</v>
      </c>
      <c r="I1413" s="1">
        <f t="shared" si="212"/>
        <v>0</v>
      </c>
      <c r="J1413" s="1">
        <f t="shared" si="213"/>
        <v>33259511.236144494</v>
      </c>
      <c r="K1413" s="1">
        <f>'Innlegging av opplysninger'!$B$4*H1413</f>
        <v>36031137.172489874</v>
      </c>
      <c r="L1413" s="1"/>
      <c r="M1413" s="1">
        <f>'Innlegging av opplysninger'!$B$5*H1413</f>
        <v>36308299.766124405</v>
      </c>
      <c r="N1413" s="1">
        <f>'Innlegging av opplysninger'!$B$5*I1413</f>
        <v>0</v>
      </c>
      <c r="O1413" s="1">
        <f>'Innlegging av opplysninger'!$B$5*J1413</f>
        <v>4356995.9719349286</v>
      </c>
      <c r="P1413" s="1">
        <f>'Innlegging av opplysninger'!$B$5*K1413</f>
        <v>4720078.9695961736</v>
      </c>
      <c r="Q1413" s="1"/>
      <c r="R1413" s="1">
        <f>'Innlegging av opplysninger'!$C$11*SUM(H1413:Q1413)</f>
        <v>14889867.436531438</v>
      </c>
      <c r="S1413" s="1">
        <f>'Innlegging av opplysninger'!$C$13*(((H1413+J1413+M1413+O1413)*Data!H1413)+(J1413+O1413)*(1-Data!H1413)*1.8/12+I1413+N1413+K1413+L1413+P1413+Q1413)</f>
        <v>2818162.8900626507</v>
      </c>
      <c r="T1413" s="1">
        <f>'Innlegging av opplysninger'!$C$13*((H1413+J1413+M1413+O1413)*(1-Data!H1413)-(J1413+O1413)*(1-Data!H1413)*1.8/12)</f>
        <v>17557445.180980369</v>
      </c>
      <c r="U1413" s="1">
        <f>Data!I1413</f>
        <v>43.571100000000001</v>
      </c>
      <c r="V1413" s="1">
        <f>Data!J1413+Data!K1413</f>
        <v>50574.882471791308</v>
      </c>
      <c r="W1413" s="1">
        <f>Data!L1413</f>
        <v>0</v>
      </c>
      <c r="X1413" s="1">
        <f t="shared" si="217"/>
        <v>24039308.309090901</v>
      </c>
      <c r="Y1413" s="100">
        <f t="shared" si="218"/>
        <v>0</v>
      </c>
      <c r="Z1413" s="100">
        <f t="shared" si="219"/>
        <v>3437621.0881999987</v>
      </c>
      <c r="AA1413" s="100">
        <f>'Innlegging av opplysninger'!$B$4*X1413</f>
        <v>3125110.0801818171</v>
      </c>
      <c r="AB1413" s="1"/>
      <c r="AC1413" s="1">
        <f>'Innlegging av opplysninger'!$B$5*X1413</f>
        <v>3149149.3884909083</v>
      </c>
      <c r="AD1413" s="1">
        <f>'Innlegging av opplysninger'!$B$5*Y1413</f>
        <v>0</v>
      </c>
      <c r="AE1413" s="1">
        <f>'Innlegging av opplysninger'!$B$5*Z1413</f>
        <v>450328.36255419988</v>
      </c>
      <c r="AF1413" s="1">
        <f>'Innlegging av opplysninger'!$B$5*AA1413</f>
        <v>409389.42050381802</v>
      </c>
      <c r="AG1413" s="1"/>
      <c r="AH1413" s="1">
        <f>'Innlegging av opplysninger'!$C$11*SUM(X1413:AG1413)</f>
        <v>1315214.4526628226</v>
      </c>
      <c r="AI1413" s="1">
        <f>'Innlegging av opplysninger'!$C$13*(((X1413+Z1413+AC1413+AE1413)*Data!M1413)+(Z1413+AE1413)*(1-Data!M1413)*1.8/12+Y1413+AD1413+AA1413+AB1413+AF1413+AG1413)</f>
        <v>260805.75212118539</v>
      </c>
      <c r="AJ1413" s="1">
        <f>'Innlegging av opplysninger'!$C$13*((X1413+Z1413+AC1413+AE1413)*(1-Data!M1413)-(Z1413+AE1413)*(1-Data!M1413)*1.8/12)</f>
        <v>1538961.3936279402</v>
      </c>
      <c r="AK1413" s="83">
        <f t="shared" si="214"/>
        <v>16205000</v>
      </c>
      <c r="AL1413" s="83">
        <f t="shared" si="215"/>
        <v>3079000</v>
      </c>
      <c r="AM1413" s="83">
        <f t="shared" si="216"/>
        <v>19096000</v>
      </c>
    </row>
    <row r="1414" spans="1:39">
      <c r="A1414" t="str">
        <f t="shared" ref="A1414:A1477" si="220">CONCATENATE(B1414,D1414)</f>
        <v>3806Barnehager</v>
      </c>
      <c r="B1414" s="6" t="str">
        <f>Data!A1414</f>
        <v>3806</v>
      </c>
      <c r="C1414" s="7" t="str">
        <f>Data!B1414</f>
        <v>Porsgrunn kommune</v>
      </c>
      <c r="D1414" s="7" t="str">
        <f>Data!C1414</f>
        <v>Barnehager</v>
      </c>
      <c r="E1414" s="1">
        <f>Data!D1414</f>
        <v>160.74459999999985</v>
      </c>
      <c r="F1414" s="1">
        <f>Data!E1414+Data!F1414</f>
        <v>41362.052208907837</v>
      </c>
      <c r="G1414" s="1">
        <f>Data!G1414</f>
        <v>0</v>
      </c>
      <c r="H1414" s="1">
        <f t="shared" ref="H1414:H1477" si="221">F1414*(11-1/11)*E1414</f>
        <v>72531562.227272734</v>
      </c>
      <c r="I1414" s="1">
        <f t="shared" ref="I1414:I1477" si="222">G1414*(11-1/11)*E1414</f>
        <v>0</v>
      </c>
      <c r="J1414" s="1">
        <f t="shared" ref="J1414:J1477" si="223">(H1414+I1414)*0.12</f>
        <v>8703787.4672727287</v>
      </c>
      <c r="K1414" s="1">
        <f>'Innlegging av opplysninger'!$B$4*H1414</f>
        <v>9429103.0895454548</v>
      </c>
      <c r="L1414" s="1"/>
      <c r="M1414" s="1">
        <f>'Innlegging av opplysninger'!$B$5*H1414</f>
        <v>9501634.6517727282</v>
      </c>
      <c r="N1414" s="1">
        <f>'Innlegging av opplysninger'!$B$5*I1414</f>
        <v>0</v>
      </c>
      <c r="O1414" s="1">
        <f>'Innlegging av opplysninger'!$B$5*J1414</f>
        <v>1140196.1582127274</v>
      </c>
      <c r="P1414" s="1">
        <f>'Innlegging av opplysninger'!$B$5*K1414</f>
        <v>1235212.5047304546</v>
      </c>
      <c r="Q1414" s="1"/>
      <c r="R1414" s="1">
        <f>'Innlegging av opplysninger'!$C$11*SUM(H1414:Q1414)</f>
        <v>3896576.8517546589</v>
      </c>
      <c r="S1414" s="1">
        <f>'Innlegging av opplysninger'!$C$13*(((H1414+J1414+M1414+O1414)*Data!H1414)+(J1414+O1414)*(1-Data!H1414)*1.8/12+I1414+N1414+K1414+L1414+P1414+Q1414)</f>
        <v>658072.84808335209</v>
      </c>
      <c r="T1414" s="1">
        <f>'Innlegging av opplysninger'!$C$13*((H1414+J1414+M1414+O1414)*(1-Data!H1414)-(J1414+O1414)*(1-Data!H1414)*1.8/12)</f>
        <v>4674084.9490546025</v>
      </c>
      <c r="U1414" s="1">
        <f>Data!I1414</f>
        <v>16.7</v>
      </c>
      <c r="V1414" s="1">
        <f>Data!J1414+Data!K1414</f>
        <v>45256.472055888233</v>
      </c>
      <c r="W1414" s="1">
        <f>Data!L1414</f>
        <v>0</v>
      </c>
      <c r="X1414" s="1">
        <f t="shared" si="217"/>
        <v>8244906.3636363642</v>
      </c>
      <c r="Y1414" s="100">
        <f t="shared" si="218"/>
        <v>0</v>
      </c>
      <c r="Z1414" s="100">
        <f t="shared" si="219"/>
        <v>1179021.6100000001</v>
      </c>
      <c r="AA1414" s="100">
        <f>'Innlegging av opplysninger'!$B$4*X1414</f>
        <v>1071837.8272727274</v>
      </c>
      <c r="AB1414" s="1"/>
      <c r="AC1414" s="1">
        <f>'Innlegging av opplysninger'!$B$5*X1414</f>
        <v>1080082.7336363636</v>
      </c>
      <c r="AD1414" s="1">
        <f>'Innlegging av opplysninger'!$B$5*Y1414</f>
        <v>0</v>
      </c>
      <c r="AE1414" s="1">
        <f>'Innlegging av opplysninger'!$B$5*Z1414</f>
        <v>154451.83091000002</v>
      </c>
      <c r="AF1414" s="1">
        <f>'Innlegging av opplysninger'!$B$5*AA1414</f>
        <v>140410.75537272729</v>
      </c>
      <c r="AG1414" s="1"/>
      <c r="AH1414" s="1">
        <f>'Innlegging av opplysninger'!$C$11*SUM(X1414:AG1414)</f>
        <v>451087.02259147097</v>
      </c>
      <c r="AI1414" s="1">
        <f>'Innlegging av opplysninger'!$C$13*(((X1414+Z1414+AC1414+AE1414)*Data!M1414)+(Z1414+AE1414)*(1-Data!M1414)*1.8/12+Y1414+AD1414+AA1414+AB1414+AF1414+AG1414)</f>
        <v>95324.405358127653</v>
      </c>
      <c r="AJ1414" s="1">
        <f>'Innlegging av opplysninger'!$C$13*((X1414+Z1414+AC1414+AE1414)*(1-Data!M1414)-(Z1414+AE1414)*(1-Data!M1414)*1.8/12)</f>
        <v>521952.57292493788</v>
      </c>
      <c r="AK1414" s="83">
        <f t="shared" ref="AK1414:AK1477" si="224">ROUND(AH1414+R1414,-3)</f>
        <v>4348000</v>
      </c>
      <c r="AL1414" s="83">
        <f t="shared" ref="AL1414:AL1477" si="225">ROUND(AI1414+S1414,-3)</f>
        <v>753000</v>
      </c>
      <c r="AM1414" s="83">
        <f t="shared" ref="AM1414:AM1477" si="226">ROUND(AJ1414+T1414,-3)</f>
        <v>5196000</v>
      </c>
    </row>
    <row r="1415" spans="1:39">
      <c r="A1415" t="str">
        <f t="shared" si="220"/>
        <v>3806Helse/pleie/omsorg</v>
      </c>
      <c r="B1415" s="6" t="str">
        <f>Data!A1415</f>
        <v>3806</v>
      </c>
      <c r="C1415" s="7" t="str">
        <f>Data!B1415</f>
        <v>Porsgrunn kommune</v>
      </c>
      <c r="D1415" s="7" t="str">
        <f>Data!C1415</f>
        <v>Helse/pleie/omsorg</v>
      </c>
      <c r="E1415" s="1">
        <f>Data!D1415</f>
        <v>1025.5729998980294</v>
      </c>
      <c r="F1415" s="1">
        <f>Data!E1415+Data!F1415</f>
        <v>47416.276921781013</v>
      </c>
      <c r="G1415" s="1">
        <f>Data!G1415</f>
        <v>942.19912607042988</v>
      </c>
      <c r="H1415" s="1">
        <f t="shared" si="221"/>
        <v>530496582.18181795</v>
      </c>
      <c r="I1415" s="1">
        <f t="shared" si="222"/>
        <v>10541388.918822024</v>
      </c>
      <c r="J1415" s="1">
        <f t="shared" si="223"/>
        <v>64924556.532076791</v>
      </c>
      <c r="K1415" s="1">
        <f>'Innlegging av opplysninger'!$B$4*H1415</f>
        <v>68964555.683636338</v>
      </c>
      <c r="L1415" s="1"/>
      <c r="M1415" s="1">
        <f>'Innlegging av opplysninger'!$B$5*H1415</f>
        <v>69495052.265818149</v>
      </c>
      <c r="N1415" s="1">
        <f>'Innlegging av opplysninger'!$B$5*I1415</f>
        <v>1380921.9483656853</v>
      </c>
      <c r="O1415" s="1">
        <f>'Innlegging av opplysninger'!$B$5*J1415</f>
        <v>8505116.9057020601</v>
      </c>
      <c r="P1415" s="1">
        <f>'Innlegging av opplysninger'!$B$5*K1415</f>
        <v>9034356.7945563607</v>
      </c>
      <c r="Q1415" s="1"/>
      <c r="R1415" s="1">
        <f>'Innlegging av opplysninger'!$C$11*SUM(H1415:Q1415)</f>
        <v>29007016.186770223</v>
      </c>
      <c r="S1415" s="1">
        <f>'Innlegging av opplysninger'!$C$13*(((H1415+J1415+M1415+O1415)*Data!H1415)+(J1415+O1415)*(1-Data!H1415)*1.8/12+I1415+N1415+K1415+L1415+P1415+Q1415)</f>
        <v>5662298.961878553</v>
      </c>
      <c r="T1415" s="1">
        <f>'Innlegging av opplysninger'!$C$13*((H1415+J1415+M1415+O1415)*(1-Data!H1415)-(J1415+O1415)*(1-Data!H1415)*1.8/12)</f>
        <v>34031512.662122801</v>
      </c>
      <c r="U1415" s="1">
        <f>Data!I1415</f>
        <v>133.33208421052629</v>
      </c>
      <c r="V1415" s="1">
        <f>Data!J1415+Data!K1415</f>
        <v>49545.937973458393</v>
      </c>
      <c r="W1415" s="1">
        <f>Data!L1415</f>
        <v>1065.1274285622258</v>
      </c>
      <c r="X1415" s="1">
        <f t="shared" ref="X1415:X1478" si="227">V1415*(11-1/11)*U1415</f>
        <v>72066143.718181804</v>
      </c>
      <c r="Y1415" s="100">
        <f t="shared" ref="Y1415:Y1478" si="228">W1415*(11-1/11)*U1415</f>
        <v>1549261.7454545456</v>
      </c>
      <c r="Z1415" s="100">
        <f t="shared" ref="Z1415:Z1478" si="229">(X1415+Y1415)*0.143</f>
        <v>10527002.981299998</v>
      </c>
      <c r="AA1415" s="100">
        <f>'Innlegging av opplysninger'!$B$4*X1415</f>
        <v>9368598.6833636351</v>
      </c>
      <c r="AB1415" s="1"/>
      <c r="AC1415" s="1">
        <f>'Innlegging av opplysninger'!$B$5*X1415</f>
        <v>9440664.8270818163</v>
      </c>
      <c r="AD1415" s="1">
        <f>'Innlegging av opplysninger'!$B$5*Y1415</f>
        <v>202953.28865454547</v>
      </c>
      <c r="AE1415" s="1">
        <f>'Innlegging av opplysninger'!$B$5*Z1415</f>
        <v>1379037.3905502998</v>
      </c>
      <c r="AF1415" s="1">
        <f>'Innlegging av opplysninger'!$B$5*AA1415</f>
        <v>1227286.4275206362</v>
      </c>
      <c r="AG1415" s="1"/>
      <c r="AH1415" s="1">
        <f>'Innlegging av opplysninger'!$C$11*SUM(X1415:AG1415)</f>
        <v>4018916.0643600766</v>
      </c>
      <c r="AI1415" s="1">
        <f>'Innlegging av opplysninger'!$C$13*(((X1415+Z1415+AC1415+AE1415)*Data!M1415)+(Z1415+AE1415)*(1-Data!M1415)*1.8/12+Y1415+AD1415+AA1415+AB1415+AF1415+AG1415)</f>
        <v>880923.16325377219</v>
      </c>
      <c r="AJ1415" s="1">
        <f>'Innlegging av opplysninger'!$C$13*((X1415+Z1415+AC1415+AE1415)*(1-Data!M1415)-(Z1415+AE1415)*(1-Data!M1415)*1.8/12)</f>
        <v>4618646.1879758062</v>
      </c>
      <c r="AK1415" s="83">
        <f t="shared" si="224"/>
        <v>33026000</v>
      </c>
      <c r="AL1415" s="83">
        <f t="shared" si="225"/>
        <v>6543000</v>
      </c>
      <c r="AM1415" s="83">
        <f t="shared" si="226"/>
        <v>38650000</v>
      </c>
    </row>
    <row r="1416" spans="1:39">
      <c r="A1416" t="str">
        <f t="shared" si="220"/>
        <v>3806Samferdsel og teknikk</v>
      </c>
      <c r="B1416" s="6" t="str">
        <f>Data!A1416</f>
        <v>3806</v>
      </c>
      <c r="C1416" s="7" t="str">
        <f>Data!B1416</f>
        <v>Porsgrunn kommune</v>
      </c>
      <c r="D1416" s="7" t="str">
        <f>Data!C1416</f>
        <v>Samferdsel og teknikk</v>
      </c>
      <c r="E1416" s="1">
        <f>Data!D1416</f>
        <v>32</v>
      </c>
      <c r="F1416" s="1">
        <f>Data!E1416+Data!F1416</f>
        <v>56802.343750000007</v>
      </c>
      <c r="G1416" s="1">
        <f>Data!G1416</f>
        <v>0</v>
      </c>
      <c r="H1416" s="1">
        <f t="shared" si="221"/>
        <v>19829181.81818182</v>
      </c>
      <c r="I1416" s="1">
        <f t="shared" si="222"/>
        <v>0</v>
      </c>
      <c r="J1416" s="1">
        <f t="shared" si="223"/>
        <v>2379501.8181818184</v>
      </c>
      <c r="K1416" s="1">
        <f>'Innlegging av opplysninger'!$B$4*H1416</f>
        <v>2577793.6363636367</v>
      </c>
      <c r="L1416" s="1"/>
      <c r="M1416" s="1">
        <f>'Innlegging av opplysninger'!$B$5*H1416</f>
        <v>2597622.8181818184</v>
      </c>
      <c r="N1416" s="1">
        <f>'Innlegging av opplysninger'!$B$5*I1416</f>
        <v>0</v>
      </c>
      <c r="O1416" s="1">
        <f>'Innlegging av opplysninger'!$B$5*J1416</f>
        <v>311714.73818181822</v>
      </c>
      <c r="P1416" s="1">
        <f>'Innlegging av opplysninger'!$B$5*K1416</f>
        <v>337690.96636363643</v>
      </c>
      <c r="Q1416" s="1"/>
      <c r="R1416" s="1">
        <f>'Innlegging av opplysninger'!$C$11*SUM(H1416:Q1416)</f>
        <v>1065273.2202272727</v>
      </c>
      <c r="S1416" s="1">
        <f>'Innlegging av opplysninger'!$C$13*(((H1416+J1416+M1416+O1416)*Data!H1416)+(J1416+O1416)*(1-Data!H1416)*1.8/12+I1416+N1416+K1416+L1416+P1416+Q1416)</f>
        <v>240784.03857399273</v>
      </c>
      <c r="T1416" s="1">
        <f>'Innlegging av opplysninger'!$C$13*((H1416+J1416+M1416+O1416)*(1-Data!H1416)-(J1416+O1416)*(1-Data!H1416)*1.8/12)</f>
        <v>1216958.2627896438</v>
      </c>
      <c r="U1416" s="1">
        <f>Data!I1416</f>
        <v>3</v>
      </c>
      <c r="V1416" s="1">
        <f>Data!J1416+Data!K1416</f>
        <v>58250</v>
      </c>
      <c r="W1416" s="1">
        <f>Data!L1416</f>
        <v>0</v>
      </c>
      <c r="X1416" s="1">
        <f t="shared" si="227"/>
        <v>1906363.6363636362</v>
      </c>
      <c r="Y1416" s="100">
        <f t="shared" si="228"/>
        <v>0</v>
      </c>
      <c r="Z1416" s="100">
        <f t="shared" si="229"/>
        <v>272609.99999999994</v>
      </c>
      <c r="AA1416" s="100">
        <f>'Innlegging av opplysninger'!$B$4*X1416</f>
        <v>247827.27272727271</v>
      </c>
      <c r="AB1416" s="1"/>
      <c r="AC1416" s="1">
        <f>'Innlegging av opplysninger'!$B$5*X1416</f>
        <v>249733.63636363635</v>
      </c>
      <c r="AD1416" s="1">
        <f>'Innlegging av opplysninger'!$B$5*Y1416</f>
        <v>0</v>
      </c>
      <c r="AE1416" s="1">
        <f>'Innlegging av opplysninger'!$B$5*Z1416</f>
        <v>35711.909999999996</v>
      </c>
      <c r="AF1416" s="1">
        <f>'Innlegging av opplysninger'!$B$5*AA1416</f>
        <v>32465.372727272726</v>
      </c>
      <c r="AG1416" s="1"/>
      <c r="AH1416" s="1">
        <f>'Innlegging av opplysninger'!$C$11*SUM(X1416:AG1416)</f>
        <v>104299.04947090909</v>
      </c>
      <c r="AI1416" s="1">
        <f>'Innlegging av opplysninger'!$C$13*(((X1416+Z1416+AC1416+AE1416)*Data!M1416)+(Z1416+AE1416)*(1-Data!M1416)*1.8/12+Y1416+AD1416+AA1416+AB1416+AF1416+AG1416)</f>
        <v>24244.069364551629</v>
      </c>
      <c r="AJ1416" s="1">
        <f>'Innlegging av opplysninger'!$C$13*((X1416+Z1416+AC1416+AE1416)*(1-Data!M1416)-(Z1416+AE1416)*(1-Data!M1416)*1.8/12)</f>
        <v>118480.94570090288</v>
      </c>
      <c r="AK1416" s="83">
        <f t="shared" si="224"/>
        <v>1170000</v>
      </c>
      <c r="AL1416" s="83">
        <f t="shared" si="225"/>
        <v>265000</v>
      </c>
      <c r="AM1416" s="83">
        <f t="shared" si="226"/>
        <v>1335000</v>
      </c>
    </row>
    <row r="1417" spans="1:39">
      <c r="A1417" t="str">
        <f t="shared" si="220"/>
        <v>3806Annet</v>
      </c>
      <c r="B1417" s="6" t="str">
        <f>Data!A1417</f>
        <v>3806</v>
      </c>
      <c r="C1417" s="7" t="str">
        <f>Data!B1417</f>
        <v>Porsgrunn kommune</v>
      </c>
      <c r="D1417" s="7" t="str">
        <f>Data!C1417</f>
        <v>Annet</v>
      </c>
      <c r="E1417" s="1">
        <f>Data!D1417</f>
        <v>108.41650000000007</v>
      </c>
      <c r="F1417" s="1">
        <f>Data!E1417+Data!F1417</f>
        <v>45868.648721981081</v>
      </c>
      <c r="G1417" s="1">
        <f>Data!G1417</f>
        <v>71.904184326186467</v>
      </c>
      <c r="H1417" s="1">
        <f t="shared" si="221"/>
        <v>54250018.409090884</v>
      </c>
      <c r="I1417" s="1">
        <f t="shared" si="222"/>
        <v>85042.909090909088</v>
      </c>
      <c r="J1417" s="1">
        <f t="shared" si="223"/>
        <v>6520207.3581818147</v>
      </c>
      <c r="K1417" s="1">
        <f>'Innlegging av opplysninger'!$B$4*H1417</f>
        <v>7052502.3931818148</v>
      </c>
      <c r="L1417" s="1"/>
      <c r="M1417" s="1">
        <f>'Innlegging av opplysninger'!$B$5*H1417</f>
        <v>7106752.4115909059</v>
      </c>
      <c r="N1417" s="1">
        <f>'Innlegging av opplysninger'!$B$5*I1417</f>
        <v>11140.621090909091</v>
      </c>
      <c r="O1417" s="1">
        <f>'Innlegging av opplysninger'!$B$5*J1417</f>
        <v>854147.16392181779</v>
      </c>
      <c r="P1417" s="1">
        <f>'Innlegging av opplysninger'!$B$5*K1417</f>
        <v>923877.81350681779</v>
      </c>
      <c r="Q1417" s="1"/>
      <c r="R1417" s="1">
        <f>'Innlegging av opplysninger'!$C$11*SUM(H1417:Q1417)</f>
        <v>2918540.1850269223</v>
      </c>
      <c r="S1417" s="1">
        <f>'Innlegging av opplysninger'!$C$13*(((H1417+J1417+M1417+O1417)*Data!H1417)+(J1417+O1417)*(1-Data!H1417)*1.8/12+I1417+N1417+K1417+L1417+P1417+Q1417)</f>
        <v>500139.87365772325</v>
      </c>
      <c r="T1417" s="1">
        <f>'Innlegging av opplysninger'!$C$13*((H1417+J1417+M1417+O1417)*(1-Data!H1417)-(J1417+O1417)*(1-Data!H1417)*1.8/12)</f>
        <v>3493651.9584843819</v>
      </c>
      <c r="U1417" s="1">
        <f>Data!I1417</f>
        <v>26.210500000000003</v>
      </c>
      <c r="V1417" s="1">
        <f>Data!J1417+Data!K1417</f>
        <v>49469.652620133144</v>
      </c>
      <c r="W1417" s="1">
        <f>Data!L1417</f>
        <v>77.088571374067641</v>
      </c>
      <c r="X1417" s="1">
        <f t="shared" si="227"/>
        <v>14144992.690909088</v>
      </c>
      <c r="Y1417" s="100">
        <f t="shared" si="228"/>
        <v>22042.145454545454</v>
      </c>
      <c r="Z1417" s="100">
        <f t="shared" si="229"/>
        <v>2025885.9815999991</v>
      </c>
      <c r="AA1417" s="100">
        <f>'Innlegging av opplysninger'!$B$4*X1417</f>
        <v>1838849.0498181814</v>
      </c>
      <c r="AB1417" s="1"/>
      <c r="AC1417" s="1">
        <f>'Innlegging av opplysninger'!$B$5*X1417</f>
        <v>1852994.0425090906</v>
      </c>
      <c r="AD1417" s="1">
        <f>'Innlegging av opplysninger'!$B$5*Y1417</f>
        <v>2887.5210545454547</v>
      </c>
      <c r="AE1417" s="1">
        <f>'Innlegging av opplysninger'!$B$5*Z1417</f>
        <v>265391.06358959991</v>
      </c>
      <c r="AF1417" s="1">
        <f>'Innlegging av opplysninger'!$B$5*AA1417</f>
        <v>240889.22552618178</v>
      </c>
      <c r="AG1417" s="1"/>
      <c r="AH1417" s="1">
        <f>'Innlegging av opplysninger'!$C$11*SUM(X1417:AG1417)</f>
        <v>774969.40537752677</v>
      </c>
      <c r="AI1417" s="1">
        <f>'Innlegging av opplysninger'!$C$13*(((X1417+Z1417+AC1417+AE1417)*Data!M1417)+(Z1417+AE1417)*(1-Data!M1417)*1.8/12+Y1417+AD1417+AA1417+AB1417+AF1417+AG1417)</f>
        <v>140899.71422056752</v>
      </c>
      <c r="AJ1417" s="1">
        <f>'Innlegging av opplysninger'!$C$13*((X1417+Z1417+AC1417+AE1417)*(1-Data!M1417)-(Z1417+AE1417)*(1-Data!M1417)*1.8/12)</f>
        <v>919584.73524341651</v>
      </c>
      <c r="AK1417" s="83">
        <f t="shared" si="224"/>
        <v>3694000</v>
      </c>
      <c r="AL1417" s="83">
        <f t="shared" si="225"/>
        <v>641000</v>
      </c>
      <c r="AM1417" s="83">
        <f t="shared" si="226"/>
        <v>4413000</v>
      </c>
    </row>
    <row r="1418" spans="1:39">
      <c r="A1418" t="str">
        <f t="shared" si="220"/>
        <v>3807Alle</v>
      </c>
      <c r="B1418" s="6" t="str">
        <f>Data!A1418</f>
        <v>3807</v>
      </c>
      <c r="C1418" s="7" t="str">
        <f>Data!B1418</f>
        <v>Skien kommune</v>
      </c>
      <c r="D1418" s="7" t="str">
        <f>Data!C1418</f>
        <v>Alle</v>
      </c>
      <c r="E1418" s="1">
        <f>Data!D1418</f>
        <v>3419.9556000000125</v>
      </c>
      <c r="F1418" s="1">
        <f>Data!E1418+Data!F1418</f>
        <v>46195.196136583494</v>
      </c>
      <c r="G1418" s="1">
        <f>Data!G1418</f>
        <v>578.4762030243877</v>
      </c>
      <c r="H1418" s="1">
        <f t="shared" si="221"/>
        <v>1723478396.9499016</v>
      </c>
      <c r="I1418" s="1">
        <f t="shared" si="222"/>
        <v>21582141.05454544</v>
      </c>
      <c r="J1418" s="1">
        <f t="shared" si="223"/>
        <v>209407264.56053364</v>
      </c>
      <c r="K1418" s="1">
        <f>'Innlegging av opplysninger'!$B$4*H1418</f>
        <v>224052191.60348722</v>
      </c>
      <c r="L1418" s="1"/>
      <c r="M1418" s="1">
        <f>'Innlegging av opplysninger'!$B$5*H1418</f>
        <v>225775670.00043711</v>
      </c>
      <c r="N1418" s="1">
        <f>'Innlegging av opplysninger'!$B$5*I1418</f>
        <v>2827260.4781454527</v>
      </c>
      <c r="O1418" s="1">
        <f>'Innlegging av opplysninger'!$B$5*J1418</f>
        <v>27432351.657429907</v>
      </c>
      <c r="P1418" s="1">
        <f>'Innlegging av opplysninger'!$B$5*K1418</f>
        <v>29350837.100056827</v>
      </c>
      <c r="Q1418" s="1"/>
      <c r="R1418" s="1">
        <f>'Innlegging av opplysninger'!$C$11*SUM(H1418:Q1418)</f>
        <v>93628432.309372395</v>
      </c>
      <c r="S1418" s="1">
        <f>'Innlegging av opplysninger'!$C$13*(((H1418+J1418+M1418+O1418)*Data!H1418)+(J1418+O1418)*(1-Data!H1418)*1.8/12+I1418+N1418+K1418+L1418+P1418+Q1418)</f>
        <v>18321467.382638935</v>
      </c>
      <c r="T1418" s="1">
        <f>'Innlegging av opplysninger'!$C$13*((H1418+J1418+M1418+O1418)*(1-Data!H1418)-(J1418+O1418)*(1-Data!H1418)*1.8/12)</f>
        <v>109801650.51439698</v>
      </c>
      <c r="U1418" s="1">
        <f>Data!I1418</f>
        <v>401.8434000000002</v>
      </c>
      <c r="V1418" s="1">
        <f>Data!J1418+Data!K1418</f>
        <v>46992.311110911964</v>
      </c>
      <c r="W1418" s="1">
        <f>Data!L1418</f>
        <v>661.42783482321681</v>
      </c>
      <c r="X1418" s="1">
        <f t="shared" si="227"/>
        <v>206002364.40727252</v>
      </c>
      <c r="Y1418" s="100">
        <f t="shared" si="228"/>
        <v>2899531.7454545451</v>
      </c>
      <c r="Z1418" s="100">
        <f t="shared" si="229"/>
        <v>29872971.149839967</v>
      </c>
      <c r="AA1418" s="100">
        <f>'Innlegging av opplysninger'!$B$4*X1418</f>
        <v>26780307.372945428</v>
      </c>
      <c r="AB1418" s="1"/>
      <c r="AC1418" s="1">
        <f>'Innlegging av opplysninger'!$B$5*X1418</f>
        <v>26986309.737352703</v>
      </c>
      <c r="AD1418" s="1">
        <f>'Innlegging av opplysninger'!$B$5*Y1418</f>
        <v>379838.65865454543</v>
      </c>
      <c r="AE1418" s="1">
        <f>'Innlegging av opplysninger'!$B$5*Z1418</f>
        <v>3913359.220629036</v>
      </c>
      <c r="AF1418" s="1">
        <f>'Innlegging av opplysninger'!$B$5*AA1418</f>
        <v>3508220.2658558511</v>
      </c>
      <c r="AG1418" s="1"/>
      <c r="AH1418" s="1">
        <f>'Innlegging av opplysninger'!$C$11*SUM(X1418:AG1418)</f>
        <v>11413030.297204176</v>
      </c>
      <c r="AI1418" s="1">
        <f>'Innlegging av opplysninger'!$C$13*(((X1418+Z1418+AC1418+AE1418)*Data!M1418)+(Z1418+AE1418)*(1-Data!M1418)*1.8/12+Y1418+AD1418+AA1418+AB1418+AF1418+AG1418)</f>
        <v>2317596.2691925052</v>
      </c>
      <c r="AJ1418" s="1">
        <f>'Innlegging av opplysninger'!$C$13*((X1418+Z1418+AC1418+AE1418)*(1-Data!M1418)-(Z1418+AE1418)*(1-Data!M1418)*1.8/12)</f>
        <v>13300234.663823733</v>
      </c>
      <c r="AK1418" s="83">
        <f t="shared" si="224"/>
        <v>105041000</v>
      </c>
      <c r="AL1418" s="83">
        <f t="shared" si="225"/>
        <v>20639000</v>
      </c>
      <c r="AM1418" s="83">
        <f t="shared" si="226"/>
        <v>123102000</v>
      </c>
    </row>
    <row r="1419" spans="1:39">
      <c r="A1419" t="str">
        <f t="shared" si="220"/>
        <v>3807Administrasjon</v>
      </c>
      <c r="B1419" s="6" t="str">
        <f>Data!A1419</f>
        <v>3807</v>
      </c>
      <c r="C1419" s="7" t="str">
        <f>Data!B1419</f>
        <v>Skien kommune</v>
      </c>
      <c r="D1419" s="7" t="str">
        <f>Data!C1419</f>
        <v>Administrasjon</v>
      </c>
      <c r="E1419" s="1">
        <f>Data!D1419</f>
        <v>198.21909999999997</v>
      </c>
      <c r="F1419" s="1">
        <f>Data!E1419+Data!F1419</f>
        <v>52531.954017885626</v>
      </c>
      <c r="G1419" s="1">
        <f>Data!G1419</f>
        <v>19.678931041458672</v>
      </c>
      <c r="H1419" s="1">
        <f t="shared" si="221"/>
        <v>113594581.60000005</v>
      </c>
      <c r="I1419" s="1">
        <f t="shared" si="222"/>
        <v>42553.527272727268</v>
      </c>
      <c r="J1419" s="1">
        <f t="shared" si="223"/>
        <v>13636456.215272734</v>
      </c>
      <c r="K1419" s="1">
        <f>'Innlegging av opplysninger'!$B$4*H1419</f>
        <v>14767295.608000008</v>
      </c>
      <c r="L1419" s="1"/>
      <c r="M1419" s="1">
        <f>'Innlegging av opplysninger'!$B$5*H1419</f>
        <v>14880890.189600008</v>
      </c>
      <c r="N1419" s="1">
        <f>'Innlegging av opplysninger'!$B$5*I1419</f>
        <v>5574.5120727272724</v>
      </c>
      <c r="O1419" s="1">
        <f>'Innlegging av opplysninger'!$B$5*J1419</f>
        <v>1786375.7642007282</v>
      </c>
      <c r="P1419" s="1">
        <f>'Innlegging av opplysninger'!$B$5*K1419</f>
        <v>1934515.7246480011</v>
      </c>
      <c r="Q1419" s="1"/>
      <c r="R1419" s="1">
        <f>'Innlegging av opplysninger'!$C$11*SUM(H1419:Q1419)</f>
        <v>6104633.2393605458</v>
      </c>
      <c r="S1419" s="1">
        <f>'Innlegging av opplysninger'!$C$13*(((H1419+J1419+M1419+O1419)*Data!H1419)+(J1419+O1419)*(1-Data!H1419)*1.8/12+I1419+N1419+K1419+L1419+P1419+Q1419)</f>
        <v>1671920.212445728</v>
      </c>
      <c r="T1419" s="1">
        <f>'Innlegging av opplysninger'!$C$13*((H1419+J1419+M1419+O1419)*(1-Data!H1419)-(J1419+O1419)*(1-Data!H1419)*1.8/12)</f>
        <v>6681788.4308897546</v>
      </c>
      <c r="U1419" s="1">
        <f>Data!I1419</f>
        <v>27.246700000000001</v>
      </c>
      <c r="V1419" s="1">
        <f>Data!J1419+Data!K1419</f>
        <v>53599.886652940237</v>
      </c>
      <c r="W1419" s="1">
        <f>Data!L1419</f>
        <v>0</v>
      </c>
      <c r="X1419" s="1">
        <f t="shared" si="227"/>
        <v>15931854.890909091</v>
      </c>
      <c r="Y1419" s="100">
        <f t="shared" si="228"/>
        <v>0</v>
      </c>
      <c r="Z1419" s="100">
        <f t="shared" si="229"/>
        <v>2278255.2493999996</v>
      </c>
      <c r="AA1419" s="100">
        <f>'Innlegging av opplysninger'!$B$4*X1419</f>
        <v>2071141.1358181818</v>
      </c>
      <c r="AB1419" s="1"/>
      <c r="AC1419" s="1">
        <f>'Innlegging av opplysninger'!$B$5*X1419</f>
        <v>2087072.9907090911</v>
      </c>
      <c r="AD1419" s="1">
        <f>'Innlegging av opplysninger'!$B$5*Y1419</f>
        <v>0</v>
      </c>
      <c r="AE1419" s="1">
        <f>'Innlegging av opplysninger'!$B$5*Z1419</f>
        <v>298451.43767139997</v>
      </c>
      <c r="AF1419" s="1">
        <f>'Innlegging av opplysninger'!$B$5*AA1419</f>
        <v>271319.48879218183</v>
      </c>
      <c r="AG1419" s="1"/>
      <c r="AH1419" s="1">
        <f>'Innlegging av opplysninger'!$C$11*SUM(X1419:AG1419)</f>
        <v>871647.61734539806</v>
      </c>
      <c r="AI1419" s="1">
        <f>'Innlegging av opplysninger'!$C$13*(((X1419+Z1419+AC1419+AE1419)*Data!M1419)+(Z1419+AE1419)*(1-Data!M1419)*1.8/12+Y1419+AD1419+AA1419+AB1419+AF1419+AG1419)</f>
        <v>227286.62289362453</v>
      </c>
      <c r="AJ1419" s="1">
        <f>'Innlegging av opplysninger'!$C$13*((X1419+Z1419+AC1419+AE1419)*(1-Data!M1419)-(Z1419+AE1419)*(1-Data!M1419)*1.8/12)</f>
        <v>965494.32715797261</v>
      </c>
      <c r="AK1419" s="83">
        <f t="shared" si="224"/>
        <v>6976000</v>
      </c>
      <c r="AL1419" s="83">
        <f t="shared" si="225"/>
        <v>1899000</v>
      </c>
      <c r="AM1419" s="83">
        <f t="shared" si="226"/>
        <v>7647000</v>
      </c>
    </row>
    <row r="1420" spans="1:39">
      <c r="A1420" t="str">
        <f t="shared" si="220"/>
        <v>3807Undervisning</v>
      </c>
      <c r="B1420" s="6" t="str">
        <f>Data!A1420</f>
        <v>3807</v>
      </c>
      <c r="C1420" s="7" t="str">
        <f>Data!B1420</f>
        <v>Skien kommune</v>
      </c>
      <c r="D1420" s="7" t="str">
        <f>Data!C1420</f>
        <v>Undervisning</v>
      </c>
      <c r="E1420" s="1">
        <f>Data!D1420</f>
        <v>952.08609999999885</v>
      </c>
      <c r="F1420" s="1">
        <f>Data!E1420+Data!F1420</f>
        <v>46972.178355464246</v>
      </c>
      <c r="G1420" s="1">
        <f>Data!G1420</f>
        <v>1.3934769134850322</v>
      </c>
      <c r="H1420" s="1">
        <f t="shared" si="221"/>
        <v>487871542.89772707</v>
      </c>
      <c r="I1420" s="1">
        <f t="shared" si="222"/>
        <v>14473.2</v>
      </c>
      <c r="J1420" s="1">
        <f t="shared" si="223"/>
        <v>58546321.931727245</v>
      </c>
      <c r="K1420" s="1">
        <f>'Innlegging av opplysninger'!$B$4*H1420</f>
        <v>63423300.576704524</v>
      </c>
      <c r="L1420" s="1"/>
      <c r="M1420" s="1">
        <f>'Innlegging av opplysninger'!$B$5*H1420</f>
        <v>63911172.119602248</v>
      </c>
      <c r="N1420" s="1">
        <f>'Innlegging av opplysninger'!$B$5*I1420</f>
        <v>1895.9892000000002</v>
      </c>
      <c r="O1420" s="1">
        <f>'Innlegging av opplysninger'!$B$5*J1420</f>
        <v>7669568.1730562691</v>
      </c>
      <c r="P1420" s="1">
        <f>'Innlegging av opplysninger'!$B$5*K1420</f>
        <v>8308452.3755482929</v>
      </c>
      <c r="Q1420" s="1"/>
      <c r="R1420" s="1">
        <f>'Innlegging av opplysninger'!$C$11*SUM(H1420:Q1420)</f>
        <v>26210375.63601549</v>
      </c>
      <c r="S1420" s="1">
        <f>'Innlegging av opplysninger'!$C$13*(((H1420+J1420+M1420+O1420)*Data!H1420)+(J1420+O1420)*(1-Data!H1420)*1.8/12+I1420+N1420+K1420+L1420+P1420+Q1420)</f>
        <v>4769606.8013893785</v>
      </c>
      <c r="T1420" s="1">
        <f>'Innlegging av opplysninger'!$C$13*((H1420+J1420+M1420+O1420)*(1-Data!H1420)-(J1420+O1420)*(1-Data!H1420)*1.8/12)</f>
        <v>31097223.01631603</v>
      </c>
      <c r="U1420" s="1">
        <f>Data!I1420</f>
        <v>89.346899999999962</v>
      </c>
      <c r="V1420" s="1">
        <f>Data!J1420+Data!K1420</f>
        <v>47662.712978943171</v>
      </c>
      <c r="W1420" s="1">
        <f>Data!L1420</f>
        <v>0</v>
      </c>
      <c r="X1420" s="1">
        <f t="shared" si="227"/>
        <v>46456534.366454571</v>
      </c>
      <c r="Y1420" s="100">
        <f t="shared" si="228"/>
        <v>0</v>
      </c>
      <c r="Z1420" s="100">
        <f t="shared" si="229"/>
        <v>6643284.4144030036</v>
      </c>
      <c r="AA1420" s="100">
        <f>'Innlegging av opplysninger'!$B$4*X1420</f>
        <v>6039349.4676390942</v>
      </c>
      <c r="AB1420" s="1"/>
      <c r="AC1420" s="1">
        <f>'Innlegging av opplysninger'!$B$5*X1420</f>
        <v>6085806.0020055491</v>
      </c>
      <c r="AD1420" s="1">
        <f>'Innlegging av opplysninger'!$B$5*Y1420</f>
        <v>0</v>
      </c>
      <c r="AE1420" s="1">
        <f>'Innlegging av opplysninger'!$B$5*Z1420</f>
        <v>870270.25828679348</v>
      </c>
      <c r="AF1420" s="1">
        <f>'Innlegging av opplysninger'!$B$5*AA1420</f>
        <v>791154.78026072134</v>
      </c>
      <c r="AG1420" s="1"/>
      <c r="AH1420" s="1">
        <f>'Innlegging av opplysninger'!$C$11*SUM(X1420:AG1420)</f>
        <v>2541683.1729838899</v>
      </c>
      <c r="AI1420" s="1">
        <f>'Innlegging av opplysninger'!$C$13*(((X1420+Z1420+AC1420+AE1420)*Data!M1420)+(Z1420+AE1420)*(1-Data!M1420)*1.8/12+Y1420+AD1420+AA1420+AB1420+AF1420+AG1420)</f>
        <v>481444.87422966241</v>
      </c>
      <c r="AJ1420" s="1">
        <f>'Innlegging av opplysninger'!$C$13*((X1420+Z1420+AC1420+AE1420)*(1-Data!M1420)-(Z1420+AE1420)*(1-Data!M1420)*1.8/12)</f>
        <v>2996647.8888009237</v>
      </c>
      <c r="AK1420" s="83">
        <f t="shared" si="224"/>
        <v>28752000</v>
      </c>
      <c r="AL1420" s="83">
        <f t="shared" si="225"/>
        <v>5251000</v>
      </c>
      <c r="AM1420" s="83">
        <f t="shared" si="226"/>
        <v>34094000</v>
      </c>
    </row>
    <row r="1421" spans="1:39">
      <c r="A1421" t="str">
        <f t="shared" si="220"/>
        <v>3807Barnehager</v>
      </c>
      <c r="B1421" s="6" t="str">
        <f>Data!A1421</f>
        <v>3807</v>
      </c>
      <c r="C1421" s="7" t="str">
        <f>Data!B1421</f>
        <v>Skien kommune</v>
      </c>
      <c r="D1421" s="7" t="str">
        <f>Data!C1421</f>
        <v>Barnehager</v>
      </c>
      <c r="E1421" s="1">
        <f>Data!D1421</f>
        <v>314.46040000000005</v>
      </c>
      <c r="F1421" s="1">
        <f>Data!E1421+Data!F1421</f>
        <v>41414.82600299851</v>
      </c>
      <c r="G1421" s="1">
        <f>Data!G1421</f>
        <v>0.50610506124141541</v>
      </c>
      <c r="H1421" s="1">
        <f t="shared" si="221"/>
        <v>142072611.82727253</v>
      </c>
      <c r="I1421" s="1">
        <f t="shared" si="222"/>
        <v>1736.1818181818182</v>
      </c>
      <c r="J1421" s="1">
        <f t="shared" si="223"/>
        <v>17048921.761090886</v>
      </c>
      <c r="K1421" s="1">
        <f>'Innlegging av opplysninger'!$B$4*H1421</f>
        <v>18469439.537545431</v>
      </c>
      <c r="L1421" s="1"/>
      <c r="M1421" s="1">
        <f>'Innlegging av opplysninger'!$B$5*H1421</f>
        <v>18611512.149372704</v>
      </c>
      <c r="N1421" s="1">
        <f>'Innlegging av opplysninger'!$B$5*I1421</f>
        <v>227.4398181818182</v>
      </c>
      <c r="O1421" s="1">
        <f>'Innlegging av opplysninger'!$B$5*J1421</f>
        <v>2233408.7507029059</v>
      </c>
      <c r="P1421" s="1">
        <f>'Innlegging av opplysninger'!$B$5*K1421</f>
        <v>2419496.5794184515</v>
      </c>
      <c r="Q1421" s="1"/>
      <c r="R1421" s="1">
        <f>'Innlegging av opplysninger'!$C$11*SUM(H1421:Q1421)</f>
        <v>7632579.4606274925</v>
      </c>
      <c r="S1421" s="1">
        <f>'Innlegging av opplysninger'!$C$13*(((H1421+J1421+M1421+O1421)*Data!H1421)+(J1421+O1421)*(1-Data!H1421)*1.8/12+I1421+N1421+K1421+L1421+P1421+Q1421)</f>
        <v>1286627.3455885604</v>
      </c>
      <c r="T1421" s="1">
        <f>'Innlegging av opplysninger'!$C$13*((H1421+J1421+M1421+O1421)*(1-Data!H1421)-(J1421+O1421)*(1-Data!H1421)*1.8/12)</f>
        <v>9157955.0742174815</v>
      </c>
      <c r="U1421" s="1">
        <f>Data!I1421</f>
        <v>36.595399999999991</v>
      </c>
      <c r="V1421" s="1">
        <f>Data!J1421+Data!K1421</f>
        <v>41855.246925387735</v>
      </c>
      <c r="W1421" s="1">
        <f>Data!L1421</f>
        <v>0</v>
      </c>
      <c r="X1421" s="1">
        <f t="shared" si="227"/>
        <v>16709558.218181822</v>
      </c>
      <c r="Y1421" s="100">
        <f t="shared" si="228"/>
        <v>0</v>
      </c>
      <c r="Z1421" s="100">
        <f t="shared" si="229"/>
        <v>2389466.8252000003</v>
      </c>
      <c r="AA1421" s="100">
        <f>'Innlegging av opplysninger'!$B$4*X1421</f>
        <v>2172242.5683636372</v>
      </c>
      <c r="AB1421" s="1"/>
      <c r="AC1421" s="1">
        <f>'Innlegging av opplysninger'!$B$5*X1421</f>
        <v>2188952.1265818188</v>
      </c>
      <c r="AD1421" s="1">
        <f>'Innlegging av opplysninger'!$B$5*Y1421</f>
        <v>0</v>
      </c>
      <c r="AE1421" s="1">
        <f>'Innlegging av opplysninger'!$B$5*Z1421</f>
        <v>313020.15410120005</v>
      </c>
      <c r="AF1421" s="1">
        <f>'Innlegging av opplysninger'!$B$5*AA1421</f>
        <v>284563.77645563649</v>
      </c>
      <c r="AG1421" s="1"/>
      <c r="AH1421" s="1">
        <f>'Innlegging av opplysninger'!$C$11*SUM(X1421:AG1421)</f>
        <v>914196.5394175963</v>
      </c>
      <c r="AI1421" s="1">
        <f>'Innlegging av opplysninger'!$C$13*(((X1421+Z1421+AC1421+AE1421)*Data!M1421)+(Z1421+AE1421)*(1-Data!M1421)*1.8/12+Y1421+AD1421+AA1421+AB1421+AF1421+AG1421)</f>
        <v>150940.34974515776</v>
      </c>
      <c r="AJ1421" s="1">
        <f>'Innlegging av opplysninger'!$C$13*((X1421+Z1421+AC1421+AE1421)*(1-Data!M1421)-(Z1421+AE1421)*(1-Data!M1421)*1.8/12)</f>
        <v>1100065.4410368162</v>
      </c>
      <c r="AK1421" s="83">
        <f t="shared" si="224"/>
        <v>8547000</v>
      </c>
      <c r="AL1421" s="83">
        <f t="shared" si="225"/>
        <v>1438000</v>
      </c>
      <c r="AM1421" s="83">
        <f t="shared" si="226"/>
        <v>10258000</v>
      </c>
    </row>
    <row r="1422" spans="1:39">
      <c r="A1422" t="str">
        <f t="shared" si="220"/>
        <v>3807Helse/pleie/omsorg</v>
      </c>
      <c r="B1422" s="6" t="str">
        <f>Data!A1422</f>
        <v>3807</v>
      </c>
      <c r="C1422" s="7" t="str">
        <f>Data!B1422</f>
        <v>Skien kommune</v>
      </c>
      <c r="D1422" s="7" t="str">
        <f>Data!C1422</f>
        <v>Helse/pleie/omsorg</v>
      </c>
      <c r="E1422" s="1">
        <f>Data!D1422</f>
        <v>1556.1810999999955</v>
      </c>
      <c r="F1422" s="1">
        <f>Data!E1422+Data!F1422</f>
        <v>45661.725901492842</v>
      </c>
      <c r="G1422" s="1">
        <f>Data!G1422</f>
        <v>1148.8517178366988</v>
      </c>
      <c r="H1422" s="1">
        <f t="shared" si="221"/>
        <v>775177252.81400084</v>
      </c>
      <c r="I1422" s="1">
        <f t="shared" si="222"/>
        <v>19503505.418181799</v>
      </c>
      <c r="J1422" s="1">
        <f t="shared" si="223"/>
        <v>95361690.987861916</v>
      </c>
      <c r="K1422" s="1">
        <f>'Innlegging av opplysninger'!$B$4*H1422</f>
        <v>100773042.86582011</v>
      </c>
      <c r="L1422" s="1"/>
      <c r="M1422" s="1">
        <f>'Innlegging av opplysninger'!$B$5*H1422</f>
        <v>101548220.11863412</v>
      </c>
      <c r="N1422" s="1">
        <f>'Innlegging av opplysninger'!$B$5*I1422</f>
        <v>2554959.2097818158</v>
      </c>
      <c r="O1422" s="1">
        <f>'Innlegging av opplysninger'!$B$5*J1422</f>
        <v>12492381.519409912</v>
      </c>
      <c r="P1422" s="1">
        <f>'Innlegging av opplysninger'!$B$5*K1422</f>
        <v>13201268.615422435</v>
      </c>
      <c r="Q1422" s="1"/>
      <c r="R1422" s="1">
        <f>'Innlegging av opplysninger'!$C$11*SUM(H1422:Q1422)</f>
        <v>42583268.218866296</v>
      </c>
      <c r="S1422" s="1">
        <f>'Innlegging av opplysninger'!$C$13*(((H1422+J1422+M1422+O1422)*Data!H1422)+(J1422+O1422)*(1-Data!H1422)*1.8/12+I1422+N1422+K1422+L1422+P1422+Q1422)</f>
        <v>8377333.3710825434</v>
      </c>
      <c r="T1422" s="1">
        <f>'Innlegging av opplysninger'!$C$13*((H1422+J1422+M1422+O1422)*(1-Data!H1422)-(J1422+O1422)*(1-Data!H1422)*1.8/12)</f>
        <v>49894507.349471323</v>
      </c>
      <c r="U1422" s="1">
        <f>Data!I1422</f>
        <v>195.12330000000003</v>
      </c>
      <c r="V1422" s="1">
        <f>Data!J1422+Data!K1422</f>
        <v>46595.328998339355</v>
      </c>
      <c r="W1422" s="1">
        <f>Data!L1422</f>
        <v>1266.1602176674951</v>
      </c>
      <c r="X1422" s="1">
        <f t="shared" si="227"/>
        <v>99183647.54990913</v>
      </c>
      <c r="Y1422" s="100">
        <f t="shared" si="228"/>
        <v>2695171.1999999997</v>
      </c>
      <c r="Z1422" s="100">
        <f t="shared" si="229"/>
        <v>14568671.081237005</v>
      </c>
      <c r="AA1422" s="100">
        <f>'Innlegging av opplysninger'!$B$4*X1422</f>
        <v>12893874.181488188</v>
      </c>
      <c r="AB1422" s="1"/>
      <c r="AC1422" s="1">
        <f>'Innlegging av opplysninger'!$B$5*X1422</f>
        <v>12993057.829038097</v>
      </c>
      <c r="AD1422" s="1">
        <f>'Innlegging av opplysninger'!$B$5*Y1422</f>
        <v>353067.42719999998</v>
      </c>
      <c r="AE1422" s="1">
        <f>'Innlegging av opplysninger'!$B$5*Z1422</f>
        <v>1908495.9116420478</v>
      </c>
      <c r="AF1422" s="1">
        <f>'Innlegging av opplysninger'!$B$5*AA1422</f>
        <v>1689097.5177749528</v>
      </c>
      <c r="AG1422" s="1"/>
      <c r="AH1422" s="1">
        <f>'Innlegging av opplysninger'!$C$11*SUM(X1422:AG1422)</f>
        <v>5558833.1425349973</v>
      </c>
      <c r="AI1422" s="1">
        <f>'Innlegging av opplysninger'!$C$13*(((X1422+Z1422+AC1422+AE1422)*Data!M1422)+(Z1422+AE1422)*(1-Data!M1422)*1.8/12+Y1422+AD1422+AA1422+AB1422+AF1422+AG1422)</f>
        <v>1145594.3015235912</v>
      </c>
      <c r="AJ1422" s="1">
        <f>'Innlegging av opplysninger'!$C$13*((X1422+Z1422+AC1422+AE1422)*(1-Data!M1422)-(Z1422+AE1422)*(1-Data!M1422)*1.8/12)</f>
        <v>6461229.9987874581</v>
      </c>
      <c r="AK1422" s="83">
        <f t="shared" si="224"/>
        <v>48142000</v>
      </c>
      <c r="AL1422" s="83">
        <f t="shared" si="225"/>
        <v>9523000</v>
      </c>
      <c r="AM1422" s="83">
        <f t="shared" si="226"/>
        <v>56356000</v>
      </c>
    </row>
    <row r="1423" spans="1:39">
      <c r="A1423" t="str">
        <f t="shared" si="220"/>
        <v>3807Samferdsel og teknikk</v>
      </c>
      <c r="B1423" s="6" t="str">
        <f>Data!A1423</f>
        <v>3807</v>
      </c>
      <c r="C1423" s="7" t="str">
        <f>Data!B1423</f>
        <v>Skien kommune</v>
      </c>
      <c r="D1423" s="7" t="str">
        <f>Data!C1423</f>
        <v>Samferdsel og teknikk</v>
      </c>
      <c r="E1423" s="1">
        <f>Data!D1423</f>
        <v>264.36790000000008</v>
      </c>
      <c r="F1423" s="1">
        <f>Data!E1423+Data!F1423</f>
        <v>46316.991794389571</v>
      </c>
      <c r="G1423" s="1">
        <f>Data!G1423</f>
        <v>470.81964187028734</v>
      </c>
      <c r="H1423" s="1">
        <f t="shared" si="221"/>
        <v>133578827.50909097</v>
      </c>
      <c r="I1423" s="1">
        <f t="shared" si="222"/>
        <v>1357850.1818181814</v>
      </c>
      <c r="J1423" s="1">
        <f t="shared" si="223"/>
        <v>16192401.322909096</v>
      </c>
      <c r="K1423" s="1">
        <f>'Innlegging av opplysninger'!$B$4*H1423</f>
        <v>17365247.576181829</v>
      </c>
      <c r="L1423" s="1"/>
      <c r="M1423" s="1">
        <f>'Innlegging av opplysninger'!$B$5*H1423</f>
        <v>17498826.403690919</v>
      </c>
      <c r="N1423" s="1">
        <f>'Innlegging av opplysninger'!$B$5*I1423</f>
        <v>177878.37381818178</v>
      </c>
      <c r="O1423" s="1">
        <f>'Innlegging av opplysninger'!$B$5*J1423</f>
        <v>2121204.5733010918</v>
      </c>
      <c r="P1423" s="1">
        <f>'Innlegging av opplysninger'!$B$5*K1423</f>
        <v>2274847.4324798197</v>
      </c>
      <c r="Q1423" s="1"/>
      <c r="R1423" s="1">
        <f>'Innlegging av opplysninger'!$C$11*SUM(H1423:Q1423)</f>
        <v>7241549.1681850236</v>
      </c>
      <c r="S1423" s="1">
        <f>'Innlegging av opplysninger'!$C$13*(((H1423+J1423+M1423+O1423)*Data!H1423)+(J1423+O1423)*(1-Data!H1423)*1.8/12+I1423+N1423+K1423+L1423+P1423+Q1423)</f>
        <v>1466475.9171835184</v>
      </c>
      <c r="T1423" s="1">
        <f>'Innlegging av opplysninger'!$C$13*((H1423+J1423+M1423+O1423)*(1-Data!H1423)-(J1423+O1423)*(1-Data!H1423)*1.8/12)</f>
        <v>8443012.4182275664</v>
      </c>
      <c r="U1423" s="1">
        <f>Data!I1423</f>
        <v>40.102900000000012</v>
      </c>
      <c r="V1423" s="1">
        <f>Data!J1423+Data!K1423</f>
        <v>47322.058712295933</v>
      </c>
      <c r="W1423" s="1">
        <f>Data!L1423</f>
        <v>344.61722219590092</v>
      </c>
      <c r="X1423" s="1">
        <f t="shared" si="227"/>
        <v>20702746.781818178</v>
      </c>
      <c r="Y1423" s="100">
        <f t="shared" si="228"/>
        <v>150765.27272727271</v>
      </c>
      <c r="Z1423" s="100">
        <f t="shared" si="229"/>
        <v>2982052.2237999993</v>
      </c>
      <c r="AA1423" s="100">
        <f>'Innlegging av opplysninger'!$B$4*X1423</f>
        <v>2691357.0816363632</v>
      </c>
      <c r="AB1423" s="1"/>
      <c r="AC1423" s="1">
        <f>'Innlegging av opplysninger'!$B$5*X1423</f>
        <v>2712059.8284181813</v>
      </c>
      <c r="AD1423" s="1">
        <f>'Innlegging av opplysninger'!$B$5*Y1423</f>
        <v>19750.250727272727</v>
      </c>
      <c r="AE1423" s="1">
        <f>'Innlegging av opplysninger'!$B$5*Z1423</f>
        <v>390648.84131779993</v>
      </c>
      <c r="AF1423" s="1">
        <f>'Innlegging av opplysninger'!$B$5*AA1423</f>
        <v>352567.77769436361</v>
      </c>
      <c r="AG1423" s="1"/>
      <c r="AH1423" s="1">
        <f>'Innlegging av opplysninger'!$C$11*SUM(X1423:AG1423)</f>
        <v>1140074.0262092983</v>
      </c>
      <c r="AI1423" s="1">
        <f>'Innlegging av opplysninger'!$C$13*(((X1423+Z1423+AC1423+AE1423)*Data!M1423)+(Z1423+AE1423)*(1-Data!M1423)*1.8/12+Y1423+AD1423+AA1423+AB1423+AF1423+AG1423)</f>
        <v>237878.62952845724</v>
      </c>
      <c r="AJ1423" s="1">
        <f>'Innlegging av opplysninger'!$C$13*((X1423+Z1423+AC1423+AE1423)*(1-Data!M1423)-(Z1423+AE1423)*(1-Data!M1423)*1.8/12)</f>
        <v>1322222.6694947931</v>
      </c>
      <c r="AK1423" s="83">
        <f t="shared" si="224"/>
        <v>8382000</v>
      </c>
      <c r="AL1423" s="83">
        <f t="shared" si="225"/>
        <v>1704000</v>
      </c>
      <c r="AM1423" s="83">
        <f t="shared" si="226"/>
        <v>9765000</v>
      </c>
    </row>
    <row r="1424" spans="1:39">
      <c r="A1424" t="str">
        <f t="shared" si="220"/>
        <v>3807Annet</v>
      </c>
      <c r="B1424" s="6" t="str">
        <f>Data!A1424</f>
        <v>3807</v>
      </c>
      <c r="C1424" s="7" t="str">
        <f>Data!B1424</f>
        <v>Skien kommune</v>
      </c>
      <c r="D1424" s="7" t="str">
        <f>Data!C1424</f>
        <v>Annet</v>
      </c>
      <c r="E1424" s="1">
        <f>Data!D1424</f>
        <v>134.64100000000005</v>
      </c>
      <c r="F1424" s="1">
        <f>Data!E1424+Data!F1424</f>
        <v>48463.406597296962</v>
      </c>
      <c r="G1424" s="1">
        <f>Data!G1424</f>
        <v>450.72006298230099</v>
      </c>
      <c r="H1424" s="1">
        <f t="shared" si="221"/>
        <v>71183580.301818132</v>
      </c>
      <c r="I1424" s="1">
        <f t="shared" si="222"/>
        <v>662022.54545454553</v>
      </c>
      <c r="J1424" s="1">
        <f t="shared" si="223"/>
        <v>8621472.3416727204</v>
      </c>
      <c r="K1424" s="1">
        <f>'Innlegging av opplysninger'!$B$4*H1424</f>
        <v>9253865.4392363578</v>
      </c>
      <c r="L1424" s="1"/>
      <c r="M1424" s="1">
        <f>'Innlegging av opplysninger'!$B$5*H1424</f>
        <v>9325049.0195381753</v>
      </c>
      <c r="N1424" s="1">
        <f>'Innlegging av opplysninger'!$B$5*I1424</f>
        <v>86724.953454545466</v>
      </c>
      <c r="O1424" s="1">
        <f>'Innlegging av opplysninger'!$B$5*J1424</f>
        <v>1129412.8767591263</v>
      </c>
      <c r="P1424" s="1">
        <f>'Innlegging av opplysninger'!$B$5*K1424</f>
        <v>1212256.3725399629</v>
      </c>
      <c r="Q1424" s="1"/>
      <c r="R1424" s="1">
        <f>'Innlegging av opplysninger'!$C$11*SUM(H1424:Q1424)</f>
        <v>3856026.5863179956</v>
      </c>
      <c r="S1424" s="1">
        <f>'Innlegging av opplysninger'!$C$13*(((H1424+J1424+M1424+O1424)*Data!H1424)+(J1424+O1424)*(1-Data!H1424)*1.8/12+I1424+N1424+K1424+L1424+P1424+Q1424)</f>
        <v>748541.31762510189</v>
      </c>
      <c r="T1424" s="1">
        <f>'Innlegging av opplysninger'!$C$13*((H1424+J1424+M1424+O1424)*(1-Data!H1424)-(J1424+O1424)*(1-Data!H1424)*1.8/12)</f>
        <v>4528126.6425995231</v>
      </c>
      <c r="U1424" s="1">
        <f>Data!I1424</f>
        <v>13.428199999999999</v>
      </c>
      <c r="V1424" s="1">
        <f>Data!J1424+Data!K1424</f>
        <v>47908.039672728541</v>
      </c>
      <c r="W1424" s="1">
        <f>Data!L1424</f>
        <v>365.86437497207373</v>
      </c>
      <c r="X1424" s="1">
        <f t="shared" si="227"/>
        <v>7018022.5999999996</v>
      </c>
      <c r="Y1424" s="100">
        <f t="shared" si="228"/>
        <v>53595.272727272721</v>
      </c>
      <c r="Z1424" s="100">
        <f t="shared" si="229"/>
        <v>1011241.3557999998</v>
      </c>
      <c r="AA1424" s="100">
        <f>'Innlegging av opplysninger'!$B$4*X1424</f>
        <v>912342.93799999997</v>
      </c>
      <c r="AB1424" s="1"/>
      <c r="AC1424" s="1">
        <f>'Innlegging av opplysninger'!$B$5*X1424</f>
        <v>919360.96059999999</v>
      </c>
      <c r="AD1424" s="1">
        <f>'Innlegging av opplysninger'!$B$5*Y1424</f>
        <v>7020.9807272727267</v>
      </c>
      <c r="AE1424" s="1">
        <f>'Innlegging av opplysninger'!$B$5*Z1424</f>
        <v>132472.61760979999</v>
      </c>
      <c r="AF1424" s="1">
        <f>'Innlegging av opplysninger'!$B$5*AA1424</f>
        <v>119516.92487800001</v>
      </c>
      <c r="AG1424" s="1"/>
      <c r="AH1424" s="1">
        <f>'Innlegging av opplysninger'!$C$11*SUM(X1424:AG1424)</f>
        <v>386595.79871300905</v>
      </c>
      <c r="AI1424" s="1">
        <f>'Innlegging av opplysninger'!$C$13*(((X1424+Z1424+AC1424+AE1424)*Data!M1424)+(Z1424+AE1424)*(1-Data!M1424)*1.8/12+Y1424+AD1424+AA1424+AB1424+AF1424+AG1424)</f>
        <v>74318.063343063623</v>
      </c>
      <c r="AJ1424" s="1">
        <f>'Innlegging av opplysninger'!$C$13*((X1424+Z1424+AC1424+AE1424)*(1-Data!M1424)-(Z1424+AE1424)*(1-Data!M1424)*1.8/12)</f>
        <v>454707.76647473848</v>
      </c>
      <c r="AK1424" s="83">
        <f t="shared" si="224"/>
        <v>4243000</v>
      </c>
      <c r="AL1424" s="83">
        <f t="shared" si="225"/>
        <v>823000</v>
      </c>
      <c r="AM1424" s="83">
        <f t="shared" si="226"/>
        <v>4983000</v>
      </c>
    </row>
    <row r="1425" spans="1:39">
      <c r="A1425" t="str">
        <f t="shared" si="220"/>
        <v>3808Alle</v>
      </c>
      <c r="B1425" s="6" t="str">
        <f>Data!A1425</f>
        <v>3808</v>
      </c>
      <c r="C1425" s="7" t="str">
        <f>Data!B1425</f>
        <v>Notodden kommune</v>
      </c>
      <c r="D1425" s="7" t="str">
        <f>Data!C1425</f>
        <v>Alle</v>
      </c>
      <c r="E1425" s="1">
        <f>Data!D1425</f>
        <v>884.46120000000019</v>
      </c>
      <c r="F1425" s="1">
        <f>Data!E1425+Data!F1425</f>
        <v>46443.497588701408</v>
      </c>
      <c r="G1425" s="1">
        <f>Data!G1425</f>
        <v>645.86096032251021</v>
      </c>
      <c r="H1425" s="1">
        <f t="shared" si="221"/>
        <v>448117872.10363591</v>
      </c>
      <c r="I1425" s="1">
        <f t="shared" si="222"/>
        <v>6231697.7454545433</v>
      </c>
      <c r="J1425" s="1">
        <f t="shared" si="223"/>
        <v>54521948.381890856</v>
      </c>
      <c r="K1425" s="1">
        <f>'Innlegging av opplysninger'!$B$4*H1425</f>
        <v>58255323.373472668</v>
      </c>
      <c r="L1425" s="1"/>
      <c r="M1425" s="1">
        <f>'Innlegging av opplysninger'!$B$5*H1425</f>
        <v>58703441.245576307</v>
      </c>
      <c r="N1425" s="1">
        <f>'Innlegging av opplysninger'!$B$5*I1425</f>
        <v>816352.40465454524</v>
      </c>
      <c r="O1425" s="1">
        <f>'Innlegging av opplysninger'!$B$5*J1425</f>
        <v>7142375.2380277021</v>
      </c>
      <c r="P1425" s="1">
        <f>'Innlegging av opplysninger'!$B$5*K1425</f>
        <v>7631447.3619249202</v>
      </c>
      <c r="Q1425" s="1"/>
      <c r="R1425" s="1">
        <f>'Innlegging av opplysninger'!$C$11*SUM(H1425:Q1425)</f>
        <v>24373977.398476217</v>
      </c>
      <c r="S1425" s="1">
        <f>'Innlegging av opplysninger'!$C$13*(((H1425+J1425+M1425+O1425)*Data!H1425)+(J1425+O1425)*(1-Data!H1425)*1.8/12+I1425+N1425+K1425+L1425+P1425+Q1425)</f>
        <v>4940149.8982104743</v>
      </c>
      <c r="T1425" s="1">
        <f>'Innlegging av opplysninger'!$C$13*((H1425+J1425+M1425+O1425)*(1-Data!H1425)-(J1425+O1425)*(1-Data!H1425)*1.8/12)</f>
        <v>28413713.910230666</v>
      </c>
      <c r="U1425" s="1">
        <f>Data!I1425</f>
        <v>121.99569999999996</v>
      </c>
      <c r="V1425" s="1">
        <f>Data!J1425+Data!K1425</f>
        <v>47927.701659430109</v>
      </c>
      <c r="W1425" s="1">
        <f>Data!L1425</f>
        <v>547.44281970594068</v>
      </c>
      <c r="X1425" s="1">
        <f t="shared" si="227"/>
        <v>63785165.600000016</v>
      </c>
      <c r="Y1425" s="100">
        <f t="shared" si="228"/>
        <v>728570.94545454544</v>
      </c>
      <c r="Z1425" s="100">
        <f t="shared" si="229"/>
        <v>9225464.3260000013</v>
      </c>
      <c r="AA1425" s="100">
        <f>'Innlegging av opplysninger'!$B$4*X1425</f>
        <v>8292071.5280000027</v>
      </c>
      <c r="AB1425" s="1"/>
      <c r="AC1425" s="1">
        <f>'Innlegging av opplysninger'!$B$5*X1425</f>
        <v>8355856.6936000027</v>
      </c>
      <c r="AD1425" s="1">
        <f>'Innlegging av opplysninger'!$B$5*Y1425</f>
        <v>95442.793854545453</v>
      </c>
      <c r="AE1425" s="1">
        <f>'Innlegging av opplysninger'!$B$5*Z1425</f>
        <v>1208535.8267060001</v>
      </c>
      <c r="AF1425" s="1">
        <f>'Innlegging av opplysninger'!$B$5*AA1425</f>
        <v>1086261.3701680005</v>
      </c>
      <c r="AG1425" s="1"/>
      <c r="AH1425" s="1">
        <f>'Innlegging av opplysninger'!$C$11*SUM(X1425:AG1425)</f>
        <v>3525540.0251837587</v>
      </c>
      <c r="AI1425" s="1">
        <f>'Innlegging av opplysninger'!$C$13*(((X1425+Z1425+AC1425+AE1425)*Data!M1425)+(Z1425+AE1425)*(1-Data!M1425)*1.8/12+Y1425+AD1425+AA1425+AB1425+AF1425+AG1425)</f>
        <v>671680.62749892368</v>
      </c>
      <c r="AJ1425" s="1">
        <f>'Innlegging av opplysninger'!$C$13*((X1425+Z1425+AC1425+AE1425)*(1-Data!M1425)-(Z1425+AE1425)*(1-Data!M1425)*1.8/12)</f>
        <v>4152742.5648577982</v>
      </c>
      <c r="AK1425" s="83">
        <f t="shared" si="224"/>
        <v>27900000</v>
      </c>
      <c r="AL1425" s="83">
        <f t="shared" si="225"/>
        <v>5612000</v>
      </c>
      <c r="AM1425" s="83">
        <f t="shared" si="226"/>
        <v>32566000</v>
      </c>
    </row>
    <row r="1426" spans="1:39">
      <c r="A1426" t="str">
        <f t="shared" si="220"/>
        <v>3808Administrasjon</v>
      </c>
      <c r="B1426" s="6" t="str">
        <f>Data!A1426</f>
        <v>3808</v>
      </c>
      <c r="C1426" s="7" t="str">
        <f>Data!B1426</f>
        <v>Notodden kommune</v>
      </c>
      <c r="D1426" s="7" t="str">
        <f>Data!C1426</f>
        <v>Administrasjon</v>
      </c>
      <c r="E1426" s="1">
        <f>Data!D1426</f>
        <v>49.510100000000001</v>
      </c>
      <c r="F1426" s="1">
        <f>Data!E1426+Data!F1426</f>
        <v>49618.290140126286</v>
      </c>
      <c r="G1426" s="1">
        <f>Data!G1426</f>
        <v>17.359084308050274</v>
      </c>
      <c r="H1426" s="1">
        <f t="shared" si="221"/>
        <v>26799343.709090903</v>
      </c>
      <c r="I1426" s="1">
        <f t="shared" si="222"/>
        <v>9375.8181818181802</v>
      </c>
      <c r="J1426" s="1">
        <f t="shared" si="223"/>
        <v>3217046.3432727261</v>
      </c>
      <c r="K1426" s="1">
        <f>'Innlegging av opplysninger'!$B$4*H1426</f>
        <v>3483914.6821818175</v>
      </c>
      <c r="L1426" s="1"/>
      <c r="M1426" s="1">
        <f>'Innlegging av opplysninger'!$B$5*H1426</f>
        <v>3510714.0258909087</v>
      </c>
      <c r="N1426" s="1">
        <f>'Innlegging av opplysninger'!$B$5*I1426</f>
        <v>1228.2321818181817</v>
      </c>
      <c r="O1426" s="1">
        <f>'Innlegging av opplysninger'!$B$5*J1426</f>
        <v>421433.07096872712</v>
      </c>
      <c r="P1426" s="1">
        <f>'Innlegging av opplysninger'!$B$5*K1426</f>
        <v>456392.82336581813</v>
      </c>
      <c r="Q1426" s="1"/>
      <c r="R1426" s="1">
        <f>'Innlegging av opplysninger'!$C$11*SUM(H1426:Q1426)</f>
        <v>1440179.050795112</v>
      </c>
      <c r="S1426" s="1">
        <f>'Innlegging av opplysninger'!$C$13*(((H1426+J1426+M1426+O1426)*Data!H1426)+(J1426+O1426)*(1-Data!H1426)*1.8/12+I1426+N1426+K1426+L1426+P1426+Q1426)</f>
        <v>349532.51268262439</v>
      </c>
      <c r="T1426" s="1">
        <f>'Innlegging av opplysninger'!$C$13*((H1426+J1426+M1426+O1426)*(1-Data!H1426)-(J1426+O1426)*(1-Data!H1426)*1.8/12)</f>
        <v>1621238.8199843715</v>
      </c>
      <c r="U1426" s="1">
        <f>Data!I1426</f>
        <v>10.3</v>
      </c>
      <c r="V1426" s="1">
        <f>Data!J1426+Data!K1426</f>
        <v>45045.453074433652</v>
      </c>
      <c r="W1426" s="1">
        <f>Data!L1426</f>
        <v>15.444660194174757</v>
      </c>
      <c r="X1426" s="1">
        <f t="shared" si="227"/>
        <v>5061470.9090909092</v>
      </c>
      <c r="Y1426" s="100">
        <f t="shared" si="228"/>
        <v>1735.4181818181817</v>
      </c>
      <c r="Z1426" s="100">
        <f t="shared" si="229"/>
        <v>724038.50479999988</v>
      </c>
      <c r="AA1426" s="100">
        <f>'Innlegging av opplysninger'!$B$4*X1426</f>
        <v>657991.21818181826</v>
      </c>
      <c r="AB1426" s="1"/>
      <c r="AC1426" s="1">
        <f>'Innlegging av opplysninger'!$B$5*X1426</f>
        <v>663052.68909090909</v>
      </c>
      <c r="AD1426" s="1">
        <f>'Innlegging av opplysninger'!$B$5*Y1426</f>
        <v>227.33978181818182</v>
      </c>
      <c r="AE1426" s="1">
        <f>'Innlegging av opplysninger'!$B$5*Z1426</f>
        <v>94849.044128799986</v>
      </c>
      <c r="AF1426" s="1">
        <f>'Innlegging av opplysninger'!$B$5*AA1426</f>
        <v>86196.849581818198</v>
      </c>
      <c r="AG1426" s="1"/>
      <c r="AH1426" s="1">
        <f>'Innlegging av opplysninger'!$C$11*SUM(X1426:AG1426)</f>
        <v>277003.35496783984</v>
      </c>
      <c r="AI1426" s="1">
        <f>'Innlegging av opplysninger'!$C$13*(((X1426+Z1426+AC1426+AE1426)*Data!M1426)+(Z1426+AE1426)*(1-Data!M1426)*1.8/12+Y1426+AD1426+AA1426+AB1426+AF1426+AG1426)</f>
        <v>45187.165819462825</v>
      </c>
      <c r="AJ1426" s="1">
        <f>'Innlegging av opplysninger'!$C$13*((X1426+Z1426+AC1426+AE1426)*(1-Data!M1426)-(Z1426+AE1426)*(1-Data!M1426)*1.8/12)</f>
        <v>333870.05676810752</v>
      </c>
      <c r="AK1426" s="83">
        <f t="shared" si="224"/>
        <v>1717000</v>
      </c>
      <c r="AL1426" s="83">
        <f t="shared" si="225"/>
        <v>395000</v>
      </c>
      <c r="AM1426" s="83">
        <f t="shared" si="226"/>
        <v>1955000</v>
      </c>
    </row>
    <row r="1427" spans="1:39">
      <c r="A1427" t="str">
        <f t="shared" si="220"/>
        <v>3808Undervisning</v>
      </c>
      <c r="B1427" s="6" t="str">
        <f>Data!A1427</f>
        <v>3808</v>
      </c>
      <c r="C1427" s="7" t="str">
        <f>Data!B1427</f>
        <v>Notodden kommune</v>
      </c>
      <c r="D1427" s="7" t="str">
        <f>Data!C1427</f>
        <v>Undervisning</v>
      </c>
      <c r="E1427" s="1">
        <f>Data!D1427</f>
        <v>228.08620000000005</v>
      </c>
      <c r="F1427" s="1">
        <f>Data!E1427+Data!F1427</f>
        <v>46586.714318972387</v>
      </c>
      <c r="G1427" s="1">
        <f>Data!G1427</f>
        <v>1.714658756207083</v>
      </c>
      <c r="H1427" s="1">
        <f t="shared" si="221"/>
        <v>115917672.4309091</v>
      </c>
      <c r="I1427" s="1">
        <f t="shared" si="222"/>
        <v>4266.4363636363632</v>
      </c>
      <c r="J1427" s="1">
        <f t="shared" si="223"/>
        <v>13910632.664072728</v>
      </c>
      <c r="K1427" s="1">
        <f>'Innlegging av opplysninger'!$B$4*H1427</f>
        <v>15069297.416018182</v>
      </c>
      <c r="L1427" s="1"/>
      <c r="M1427" s="1">
        <f>'Innlegging av opplysninger'!$B$5*H1427</f>
        <v>15185215.088449093</v>
      </c>
      <c r="N1427" s="1">
        <f>'Innlegging av opplysninger'!$B$5*I1427</f>
        <v>558.90316363636362</v>
      </c>
      <c r="O1427" s="1">
        <f>'Innlegging av opplysninger'!$B$5*J1427</f>
        <v>1822292.8789935275</v>
      </c>
      <c r="P1427" s="1">
        <f>'Innlegging av opplysninger'!$B$5*K1427</f>
        <v>1974077.961498382</v>
      </c>
      <c r="Q1427" s="1"/>
      <c r="R1427" s="1">
        <f>'Innlegging av opplysninger'!$C$11*SUM(H1427:Q1427)</f>
        <v>6227592.5236197952</v>
      </c>
      <c r="S1427" s="1">
        <f>'Innlegging av opplysninger'!$C$13*(((H1427+J1427+M1427+O1427)*Data!H1427)+(J1427+O1427)*(1-Data!H1427)*1.8/12+I1427+N1427+K1427+L1427+P1427+Q1427)</f>
        <v>1087751.7357008369</v>
      </c>
      <c r="T1427" s="1">
        <f>'Innlegging av opplysninger'!$C$13*((H1427+J1427+M1427+O1427)*(1-Data!H1427)-(J1427+O1427)*(1-Data!H1427)*1.8/12)</f>
        <v>7434216.9808315141</v>
      </c>
      <c r="U1427" s="1">
        <f>Data!I1427</f>
        <v>30.497799999999998</v>
      </c>
      <c r="V1427" s="1">
        <f>Data!J1427+Data!K1427</f>
        <v>51025.037407069802</v>
      </c>
      <c r="W1427" s="1">
        <f>Data!L1427</f>
        <v>0</v>
      </c>
      <c r="X1427" s="1">
        <f t="shared" si="227"/>
        <v>16976196.936363637</v>
      </c>
      <c r="Y1427" s="100">
        <f t="shared" si="228"/>
        <v>0</v>
      </c>
      <c r="Z1427" s="100">
        <f t="shared" si="229"/>
        <v>2427596.1619000002</v>
      </c>
      <c r="AA1427" s="100">
        <f>'Innlegging av opplysninger'!$B$4*X1427</f>
        <v>2206905.6017272728</v>
      </c>
      <c r="AB1427" s="1"/>
      <c r="AC1427" s="1">
        <f>'Innlegging av opplysninger'!$B$5*X1427</f>
        <v>2223881.7986636367</v>
      </c>
      <c r="AD1427" s="1">
        <f>'Innlegging av opplysninger'!$B$5*Y1427</f>
        <v>0</v>
      </c>
      <c r="AE1427" s="1">
        <f>'Innlegging av opplysninger'!$B$5*Z1427</f>
        <v>318015.09720890003</v>
      </c>
      <c r="AF1427" s="1">
        <f>'Innlegging av opplysninger'!$B$5*AA1427</f>
        <v>289104.63382627274</v>
      </c>
      <c r="AG1427" s="1"/>
      <c r="AH1427" s="1">
        <f>'Innlegging av opplysninger'!$C$11*SUM(X1427:AG1427)</f>
        <v>928784.60872820928</v>
      </c>
      <c r="AI1427" s="1">
        <f>'Innlegging av opplysninger'!$C$13*(((X1427+Z1427+AC1427+AE1427)*Data!M1427)+(Z1427+AE1427)*(1-Data!M1427)*1.8/12+Y1427+AD1427+AA1427+AB1427+AF1427+AG1427)</f>
        <v>162868.21504853631</v>
      </c>
      <c r="AJ1427" s="1">
        <f>'Innlegging av opplysninger'!$C$13*((X1427+Z1427+AC1427+AE1427)*(1-Data!M1427)-(Z1427+AE1427)*(1-Data!M1427)*1.8/12)</f>
        <v>1108100.196895329</v>
      </c>
      <c r="AK1427" s="83">
        <f t="shared" si="224"/>
        <v>7156000</v>
      </c>
      <c r="AL1427" s="83">
        <f t="shared" si="225"/>
        <v>1251000</v>
      </c>
      <c r="AM1427" s="83">
        <f t="shared" si="226"/>
        <v>8542000</v>
      </c>
    </row>
    <row r="1428" spans="1:39">
      <c r="A1428" t="str">
        <f t="shared" si="220"/>
        <v>3808Barnehager</v>
      </c>
      <c r="B1428" s="6" t="str">
        <f>Data!A1428</f>
        <v>3808</v>
      </c>
      <c r="C1428" s="7" t="str">
        <f>Data!B1428</f>
        <v>Notodden kommune</v>
      </c>
      <c r="D1428" s="7" t="str">
        <f>Data!C1428</f>
        <v>Barnehager</v>
      </c>
      <c r="E1428" s="1">
        <f>Data!D1428</f>
        <v>56.542900000000003</v>
      </c>
      <c r="F1428" s="1">
        <f>Data!E1428+Data!F1428</f>
        <v>42278.800270826818</v>
      </c>
      <c r="G1428" s="1">
        <f>Data!G1428</f>
        <v>0</v>
      </c>
      <c r="H1428" s="1">
        <f t="shared" si="221"/>
        <v>26078901.554545458</v>
      </c>
      <c r="I1428" s="1">
        <f t="shared" si="222"/>
        <v>0</v>
      </c>
      <c r="J1428" s="1">
        <f t="shared" si="223"/>
        <v>3129468.1865454549</v>
      </c>
      <c r="K1428" s="1">
        <f>'Innlegging av opplysninger'!$B$4*H1428</f>
        <v>3390257.2020909097</v>
      </c>
      <c r="L1428" s="1"/>
      <c r="M1428" s="1">
        <f>'Innlegging av opplysninger'!$B$5*H1428</f>
        <v>3416336.1036454551</v>
      </c>
      <c r="N1428" s="1">
        <f>'Innlegging av opplysninger'!$B$5*I1428</f>
        <v>0</v>
      </c>
      <c r="O1428" s="1">
        <f>'Innlegging av opplysninger'!$B$5*J1428</f>
        <v>409960.33243745461</v>
      </c>
      <c r="P1428" s="1">
        <f>'Innlegging av opplysninger'!$B$5*K1428</f>
        <v>444123.69347390917</v>
      </c>
      <c r="Q1428" s="1"/>
      <c r="R1428" s="1">
        <f>'Innlegging av opplysninger'!$C$11*SUM(H1428:Q1428)</f>
        <v>1401023.7887640684</v>
      </c>
      <c r="S1428" s="1">
        <f>'Innlegging av opplysninger'!$C$13*(((H1428+J1428+M1428+O1428)*Data!H1428)+(J1428+O1428)*(1-Data!H1428)*1.8/12+I1428+N1428+K1428+L1428+P1428+Q1428)</f>
        <v>226995.34901743726</v>
      </c>
      <c r="T1428" s="1">
        <f>'Innlegging av opplysninger'!$C$13*((H1428+J1428+M1428+O1428)*(1-Data!H1428)-(J1428+O1428)*(1-Data!H1428)*1.8/12)</f>
        <v>1690195.0987649721</v>
      </c>
      <c r="U1428" s="1">
        <f>Data!I1428</f>
        <v>5.0999999999999996</v>
      </c>
      <c r="V1428" s="1">
        <f>Data!J1428+Data!K1428</f>
        <v>40258.333333333336</v>
      </c>
      <c r="W1428" s="1">
        <f>Data!L1428</f>
        <v>0</v>
      </c>
      <c r="X1428" s="1">
        <f t="shared" si="227"/>
        <v>2239827.2727272725</v>
      </c>
      <c r="Y1428" s="100">
        <f t="shared" si="228"/>
        <v>0</v>
      </c>
      <c r="Z1428" s="100">
        <f t="shared" si="229"/>
        <v>320295.29999999993</v>
      </c>
      <c r="AA1428" s="100">
        <f>'Innlegging av opplysninger'!$B$4*X1428</f>
        <v>291177.54545454541</v>
      </c>
      <c r="AB1428" s="1"/>
      <c r="AC1428" s="1">
        <f>'Innlegging av opplysninger'!$B$5*X1428</f>
        <v>293417.37272727268</v>
      </c>
      <c r="AD1428" s="1">
        <f>'Innlegging av opplysninger'!$B$5*Y1428</f>
        <v>0</v>
      </c>
      <c r="AE1428" s="1">
        <f>'Innlegging av opplysninger'!$B$5*Z1428</f>
        <v>41958.684299999994</v>
      </c>
      <c r="AF1428" s="1">
        <f>'Innlegging av opplysninger'!$B$5*AA1428</f>
        <v>38144.258454545452</v>
      </c>
      <c r="AG1428" s="1"/>
      <c r="AH1428" s="1">
        <f>'Innlegging av opplysninger'!$C$11*SUM(X1428:AG1428)</f>
        <v>122543.17647921815</v>
      </c>
      <c r="AI1428" s="1">
        <f>'Innlegging av opplysninger'!$C$13*(((X1428+Z1428+AC1428+AE1428)*Data!M1428)+(Z1428+AE1428)*(1-Data!M1428)*1.8/12+Y1428+AD1428+AA1428+AB1428+AF1428+AG1428)</f>
        <v>19950.314880812723</v>
      </c>
      <c r="AJ1428" s="1">
        <f>'Innlegging av opplysninger'!$C$13*((X1428+Z1428+AC1428+AE1428)*(1-Data!M1428)-(Z1428+AE1428)*(1-Data!M1428)*1.8/12)</f>
        <v>147740.34766969632</v>
      </c>
      <c r="AK1428" s="83">
        <f t="shared" si="224"/>
        <v>1524000</v>
      </c>
      <c r="AL1428" s="83">
        <f t="shared" si="225"/>
        <v>247000</v>
      </c>
      <c r="AM1428" s="83">
        <f t="shared" si="226"/>
        <v>1838000</v>
      </c>
    </row>
    <row r="1429" spans="1:39">
      <c r="A1429" t="str">
        <f t="shared" si="220"/>
        <v>3808Helse/pleie/omsorg</v>
      </c>
      <c r="B1429" s="6" t="str">
        <f>Data!A1429</f>
        <v>3808</v>
      </c>
      <c r="C1429" s="7" t="str">
        <f>Data!B1429</f>
        <v>Notodden kommune</v>
      </c>
      <c r="D1429" s="7" t="str">
        <f>Data!C1429</f>
        <v>Helse/pleie/omsorg</v>
      </c>
      <c r="E1429" s="1">
        <f>Data!D1429</f>
        <v>450.87560000000036</v>
      </c>
      <c r="F1429" s="1">
        <f>Data!E1429+Data!F1429</f>
        <v>45985.018164285888</v>
      </c>
      <c r="G1429" s="1">
        <f>Data!G1429</f>
        <v>1132.0726603967914</v>
      </c>
      <c r="H1429" s="1">
        <f t="shared" si="221"/>
        <v>226183883.51818159</v>
      </c>
      <c r="I1429" s="1">
        <f t="shared" si="222"/>
        <v>5568261.1636363631</v>
      </c>
      <c r="J1429" s="1">
        <f t="shared" si="223"/>
        <v>27810257.361818153</v>
      </c>
      <c r="K1429" s="1">
        <f>'Innlegging av opplysninger'!$B$4*H1429</f>
        <v>29403904.857363608</v>
      </c>
      <c r="L1429" s="1"/>
      <c r="M1429" s="1">
        <f>'Innlegging av opplysninger'!$B$5*H1429</f>
        <v>29630088.740881789</v>
      </c>
      <c r="N1429" s="1">
        <f>'Innlegging av opplysninger'!$B$5*I1429</f>
        <v>729442.21243636357</v>
      </c>
      <c r="O1429" s="1">
        <f>'Innlegging av opplysninger'!$B$5*J1429</f>
        <v>3643143.7143981783</v>
      </c>
      <c r="P1429" s="1">
        <f>'Innlegging av opplysninger'!$B$5*K1429</f>
        <v>3851911.5363146327</v>
      </c>
      <c r="Q1429" s="1"/>
      <c r="R1429" s="1">
        <f>'Innlegging av opplysninger'!$C$11*SUM(H1429:Q1429)</f>
        <v>12419193.937991166</v>
      </c>
      <c r="S1429" s="1">
        <f>'Innlegging av opplysninger'!$C$13*(((H1429+J1429+M1429+O1429)*Data!H1429)+(J1429+O1429)*(1-Data!H1429)*1.8/12+I1429+N1429+K1429+L1429+P1429+Q1429)</f>
        <v>2703900.8578425641</v>
      </c>
      <c r="T1429" s="1">
        <f>'Innlegging av opplysninger'!$C$13*((H1429+J1429+M1429+O1429)*(1-Data!H1429)-(J1429+O1429)*(1-Data!H1429)*1.8/12)</f>
        <v>14290785.583619032</v>
      </c>
      <c r="U1429" s="1">
        <f>Data!I1429</f>
        <v>60.465600000000009</v>
      </c>
      <c r="V1429" s="1">
        <f>Data!J1429+Data!K1429</f>
        <v>47659.032063961437</v>
      </c>
      <c r="W1429" s="1">
        <f>Data!L1429</f>
        <v>1057.4812786113093</v>
      </c>
      <c r="X1429" s="1">
        <f t="shared" si="227"/>
        <v>31437076.027272731</v>
      </c>
      <c r="Y1429" s="100">
        <f t="shared" si="228"/>
        <v>697540.79999999993</v>
      </c>
      <c r="Z1429" s="100">
        <f t="shared" si="229"/>
        <v>4595250.2063000007</v>
      </c>
      <c r="AA1429" s="100">
        <f>'Innlegging av opplysninger'!$B$4*X1429</f>
        <v>4086819.8835454551</v>
      </c>
      <c r="AB1429" s="1"/>
      <c r="AC1429" s="1">
        <f>'Innlegging av opplysninger'!$B$5*X1429</f>
        <v>4118256.9595727278</v>
      </c>
      <c r="AD1429" s="1">
        <f>'Innlegging av opplysninger'!$B$5*Y1429</f>
        <v>91377.844799999992</v>
      </c>
      <c r="AE1429" s="1">
        <f>'Innlegging av opplysninger'!$B$5*Z1429</f>
        <v>601977.77702530008</v>
      </c>
      <c r="AF1429" s="1">
        <f>'Innlegging av opplysninger'!$B$5*AA1429</f>
        <v>535373.40474445466</v>
      </c>
      <c r="AG1429" s="1"/>
      <c r="AH1429" s="1">
        <f>'Innlegging av opplysninger'!$C$11*SUM(X1429:AG1429)</f>
        <v>1754219.5703239054</v>
      </c>
      <c r="AI1429" s="1">
        <f>'Innlegging av opplysninger'!$C$13*(((X1429+Z1429+AC1429+AE1429)*Data!M1429)+(Z1429+AE1429)*(1-Data!M1429)*1.8/12+Y1429+AD1429+AA1429+AB1429+AF1429+AG1429)</f>
        <v>370071.30401998054</v>
      </c>
      <c r="AJ1429" s="1">
        <f>'Innlegging av opplysninger'!$C$13*((X1429+Z1429+AC1429+AE1429)*(1-Data!M1429)-(Z1429+AE1429)*(1-Data!M1429)*1.8/12)</f>
        <v>2030439.6869495737</v>
      </c>
      <c r="AK1429" s="83">
        <f t="shared" si="224"/>
        <v>14173000</v>
      </c>
      <c r="AL1429" s="83">
        <f t="shared" si="225"/>
        <v>3074000</v>
      </c>
      <c r="AM1429" s="83">
        <f t="shared" si="226"/>
        <v>16321000</v>
      </c>
    </row>
    <row r="1430" spans="1:39">
      <c r="A1430" t="str">
        <f t="shared" si="220"/>
        <v>3808Samferdsel og teknikk</v>
      </c>
      <c r="B1430" s="6" t="str">
        <f>Data!A1430</f>
        <v>3808</v>
      </c>
      <c r="C1430" s="7" t="str">
        <f>Data!B1430</f>
        <v>Notodden kommune</v>
      </c>
      <c r="D1430" s="7" t="str">
        <f>Data!C1430</f>
        <v>Samferdsel og teknikk</v>
      </c>
      <c r="E1430" s="1">
        <f>Data!D1430</f>
        <v>46.238299999999995</v>
      </c>
      <c r="F1430" s="1">
        <f>Data!E1430+Data!F1430</f>
        <v>49121.475594907257</v>
      </c>
      <c r="G1430" s="1">
        <f>Data!G1430</f>
        <v>741.55537725219153</v>
      </c>
      <c r="H1430" s="1">
        <f t="shared" si="221"/>
        <v>24777747.545454539</v>
      </c>
      <c r="I1430" s="1">
        <f t="shared" si="222"/>
        <v>374053.74545454548</v>
      </c>
      <c r="J1430" s="1">
        <f t="shared" si="223"/>
        <v>3018216.1549090901</v>
      </c>
      <c r="K1430" s="1">
        <f>'Innlegging av opplysninger'!$B$4*H1430</f>
        <v>3221107.1809090902</v>
      </c>
      <c r="L1430" s="1"/>
      <c r="M1430" s="1">
        <f>'Innlegging av opplysninger'!$B$5*H1430</f>
        <v>3245884.9284545449</v>
      </c>
      <c r="N1430" s="1">
        <f>'Innlegging av opplysninger'!$B$5*I1430</f>
        <v>49001.040654545461</v>
      </c>
      <c r="O1430" s="1">
        <f>'Innlegging av opplysninger'!$B$5*J1430</f>
        <v>395386.31629309081</v>
      </c>
      <c r="P1430" s="1">
        <f>'Innlegging av opplysninger'!$B$5*K1430</f>
        <v>421965.04069909081</v>
      </c>
      <c r="Q1430" s="1"/>
      <c r="R1430" s="1">
        <f>'Innlegging av opplysninger'!$C$11*SUM(H1430:Q1430)</f>
        <v>1349127.7542074844</v>
      </c>
      <c r="S1430" s="1">
        <f>'Innlegging av opplysninger'!$C$13*(((H1430+J1430+M1430+O1430)*Data!H1430)+(J1430+O1430)*(1-Data!H1430)*1.8/12+I1430+N1430+K1430+L1430+P1430+Q1430)</f>
        <v>268132.51204512059</v>
      </c>
      <c r="T1430" s="1">
        <f>'Innlegging av opplysninger'!$C$13*((H1430+J1430+M1430+O1430)*(1-Data!H1430)-(J1430+O1430)*(1-Data!H1430)*1.8/12)</f>
        <v>1578042.309501963</v>
      </c>
      <c r="U1430" s="1">
        <f>Data!I1430</f>
        <v>6.4733000000000001</v>
      </c>
      <c r="V1430" s="1">
        <f>Data!J1430+Data!K1430</f>
        <v>46159.755971966901</v>
      </c>
      <c r="W1430" s="1">
        <f>Data!L1430</f>
        <v>110.12003151406547</v>
      </c>
      <c r="X1430" s="1">
        <f t="shared" si="227"/>
        <v>3259701.2545454544</v>
      </c>
      <c r="Y1430" s="100">
        <f t="shared" si="228"/>
        <v>7776.4363636363632</v>
      </c>
      <c r="Z1430" s="100">
        <f t="shared" si="229"/>
        <v>467249.30979999999</v>
      </c>
      <c r="AA1430" s="100">
        <f>'Innlegging av opplysninger'!$B$4*X1430</f>
        <v>423761.16309090907</v>
      </c>
      <c r="AB1430" s="1"/>
      <c r="AC1430" s="1">
        <f>'Innlegging av opplysninger'!$B$5*X1430</f>
        <v>427020.86434545455</v>
      </c>
      <c r="AD1430" s="1">
        <f>'Innlegging av opplysninger'!$B$5*Y1430</f>
        <v>1018.7131636363637</v>
      </c>
      <c r="AE1430" s="1">
        <f>'Innlegging av opplysninger'!$B$5*Z1430</f>
        <v>61209.659583799999</v>
      </c>
      <c r="AF1430" s="1">
        <f>'Innlegging av opplysninger'!$B$5*AA1430</f>
        <v>55512.712364909094</v>
      </c>
      <c r="AG1430" s="1"/>
      <c r="AH1430" s="1">
        <f>'Innlegging av opplysninger'!$C$11*SUM(X1430:AG1430)</f>
        <v>178723.50430379636</v>
      </c>
      <c r="AI1430" s="1">
        <f>'Innlegging av opplysninger'!$C$13*(((X1430+Z1430+AC1430+AE1430)*Data!M1430)+(Z1430+AE1430)*(1-Data!M1430)*1.8/12+Y1430+AD1430+AA1430+AB1430+AF1430+AG1430)</f>
        <v>29501.569260314369</v>
      </c>
      <c r="AJ1430" s="1">
        <f>'Innlegging av opplysninger'!$C$13*((X1430+Z1430+AC1430+AE1430)*(1-Data!M1430)-(Z1430+AE1430)*(1-Data!M1430)*1.8/12)</f>
        <v>215067.43662909121</v>
      </c>
      <c r="AK1430" s="83">
        <f t="shared" si="224"/>
        <v>1528000</v>
      </c>
      <c r="AL1430" s="83">
        <f t="shared" si="225"/>
        <v>298000</v>
      </c>
      <c r="AM1430" s="83">
        <f t="shared" si="226"/>
        <v>1793000</v>
      </c>
    </row>
    <row r="1431" spans="1:39">
      <c r="A1431" t="str">
        <f t="shared" si="220"/>
        <v>3808Annet</v>
      </c>
      <c r="B1431" s="6" t="str">
        <f>Data!A1431</f>
        <v>3808</v>
      </c>
      <c r="C1431" s="7" t="str">
        <f>Data!B1431</f>
        <v>Notodden kommune</v>
      </c>
      <c r="D1431" s="7" t="str">
        <f>Data!C1431</f>
        <v>Annet</v>
      </c>
      <c r="E1431" s="1">
        <f>Data!D1431</f>
        <v>53.208100000000009</v>
      </c>
      <c r="F1431" s="1">
        <f>Data!E1431+Data!F1431</f>
        <v>48859.032866549736</v>
      </c>
      <c r="G1431" s="1">
        <f>Data!G1431</f>
        <v>475.04458907572337</v>
      </c>
      <c r="H1431" s="1">
        <f t="shared" si="221"/>
        <v>28360323.345454529</v>
      </c>
      <c r="I1431" s="1">
        <f t="shared" si="222"/>
        <v>275740.58181818179</v>
      </c>
      <c r="J1431" s="1">
        <f t="shared" si="223"/>
        <v>3436327.6712727253</v>
      </c>
      <c r="K1431" s="1">
        <f>'Innlegging av opplysninger'!$B$4*H1431</f>
        <v>3686842.0349090891</v>
      </c>
      <c r="L1431" s="1"/>
      <c r="M1431" s="1">
        <f>'Innlegging av opplysninger'!$B$5*H1431</f>
        <v>3715202.3582545435</v>
      </c>
      <c r="N1431" s="1">
        <f>'Innlegging av opplysninger'!$B$5*I1431</f>
        <v>36122.016218181816</v>
      </c>
      <c r="O1431" s="1">
        <f>'Innlegging av opplysninger'!$B$5*J1431</f>
        <v>450158.92493672704</v>
      </c>
      <c r="P1431" s="1">
        <f>'Innlegging av opplysninger'!$B$5*K1431</f>
        <v>482976.30657309067</v>
      </c>
      <c r="Q1431" s="1"/>
      <c r="R1431" s="1">
        <f>'Innlegging av opplysninger'!$C$11*SUM(H1431:Q1431)</f>
        <v>1536860.3430986088</v>
      </c>
      <c r="S1431" s="1">
        <f>'Innlegging av opplysninger'!$C$13*(((H1431+J1431+M1431+O1431)*Data!H1431)+(J1431+O1431)*(1-Data!H1431)*1.8/12+I1431+N1431+K1431+L1431+P1431+Q1431)</f>
        <v>303975.988848957</v>
      </c>
      <c r="T1431" s="1">
        <f>'Innlegging av opplysninger'!$C$13*((H1431+J1431+M1431+O1431)*(1-Data!H1431)-(J1431+O1431)*(1-Data!H1431)*1.8/12)</f>
        <v>1799096.0596017705</v>
      </c>
      <c r="U1431" s="1">
        <f>Data!I1431</f>
        <v>9.1590000000000007</v>
      </c>
      <c r="V1431" s="1">
        <f>Data!J1431+Data!K1431</f>
        <v>48149.20224187502</v>
      </c>
      <c r="W1431" s="1">
        <f>Data!L1431</f>
        <v>215.36303089856966</v>
      </c>
      <c r="X1431" s="1">
        <f t="shared" si="227"/>
        <v>4810893.1999999993</v>
      </c>
      <c r="Y1431" s="100">
        <f t="shared" si="228"/>
        <v>21518.290909090905</v>
      </c>
      <c r="Z1431" s="100">
        <f t="shared" si="229"/>
        <v>691034.84319999989</v>
      </c>
      <c r="AA1431" s="100">
        <f>'Innlegging av opplysninger'!$B$4*X1431</f>
        <v>625416.11599999992</v>
      </c>
      <c r="AB1431" s="1"/>
      <c r="AC1431" s="1">
        <f>'Innlegging av opplysninger'!$B$5*X1431</f>
        <v>630227.00919999997</v>
      </c>
      <c r="AD1431" s="1">
        <f>'Innlegging av opplysninger'!$B$5*Y1431</f>
        <v>2818.8961090909088</v>
      </c>
      <c r="AE1431" s="1">
        <f>'Innlegging av opplysninger'!$B$5*Z1431</f>
        <v>90525.564459199988</v>
      </c>
      <c r="AF1431" s="1">
        <f>'Innlegging av opplysninger'!$B$5*AA1431</f>
        <v>81929.511195999992</v>
      </c>
      <c r="AG1431" s="1"/>
      <c r="AH1431" s="1">
        <f>'Innlegging av opplysninger'!$C$11*SUM(X1431:AG1431)</f>
        <v>264265.81038078852</v>
      </c>
      <c r="AI1431" s="1">
        <f>'Innlegging av opplysninger'!$C$13*(((X1431+Z1431+AC1431+AE1431)*Data!M1431)+(Z1431+AE1431)*(1-Data!M1431)*1.8/12+Y1431+AD1431+AA1431+AB1431+AF1431+AG1431)</f>
        <v>44143.677518879209</v>
      </c>
      <c r="AJ1431" s="1">
        <f>'Innlegging av opplysninger'!$C$13*((X1431+Z1431+AC1431+AE1431)*(1-Data!M1431)-(Z1431+AE1431)*(1-Data!M1431)*1.8/12)</f>
        <v>317483.2208969366</v>
      </c>
      <c r="AK1431" s="83">
        <f t="shared" si="224"/>
        <v>1801000</v>
      </c>
      <c r="AL1431" s="83">
        <f t="shared" si="225"/>
        <v>348000</v>
      </c>
      <c r="AM1431" s="83">
        <f t="shared" si="226"/>
        <v>2117000</v>
      </c>
    </row>
    <row r="1432" spans="1:39">
      <c r="A1432" t="str">
        <f t="shared" si="220"/>
        <v>3811Alle</v>
      </c>
      <c r="B1432" s="6" t="str">
        <f>Data!A1432</f>
        <v>3811</v>
      </c>
      <c r="C1432" s="7" t="str">
        <f>Data!B1432</f>
        <v>Færder kommune</v>
      </c>
      <c r="D1432" s="7" t="str">
        <f>Data!C1432</f>
        <v>Alle</v>
      </c>
      <c r="E1432" s="1">
        <f>Data!D1432</f>
        <v>1607.5319421912463</v>
      </c>
      <c r="F1432" s="1">
        <f>Data!E1432+Data!F1432</f>
        <v>46334.829422384886</v>
      </c>
      <c r="G1432" s="1">
        <f>Data!G1432</f>
        <v>545.88167548561353</v>
      </c>
      <c r="H1432" s="1">
        <f t="shared" si="221"/>
        <v>812560563.62690699</v>
      </c>
      <c r="I1432" s="1">
        <f t="shared" si="222"/>
        <v>9572969.7818181813</v>
      </c>
      <c r="J1432" s="1">
        <f t="shared" si="223"/>
        <v>98656024.009047017</v>
      </c>
      <c r="K1432" s="1">
        <f>'Innlegging av opplysninger'!$B$4*H1432</f>
        <v>105632873.27149791</v>
      </c>
      <c r="L1432" s="1"/>
      <c r="M1432" s="1">
        <f>'Innlegging av opplysninger'!$B$5*H1432</f>
        <v>106445433.83512482</v>
      </c>
      <c r="N1432" s="1">
        <f>'Innlegging av opplysninger'!$B$5*I1432</f>
        <v>1254059.0414181817</v>
      </c>
      <c r="O1432" s="1">
        <f>'Innlegging av opplysninger'!$B$5*J1432</f>
        <v>12923939.14518516</v>
      </c>
      <c r="P1432" s="1">
        <f>'Innlegging av opplysninger'!$B$5*K1432</f>
        <v>13837906.398566226</v>
      </c>
      <c r="Q1432" s="1"/>
      <c r="R1432" s="1">
        <f>'Innlegging av opplysninger'!$C$11*SUM(H1432:Q1432)</f>
        <v>44113583.226163439</v>
      </c>
      <c r="S1432" s="1">
        <f>'Innlegging av opplysninger'!$C$13*(((H1432+J1432+M1432+O1432)*Data!H1432)+(J1432+O1432)*(1-Data!H1432)*1.8/12+I1432+N1432+K1432+L1432+P1432+Q1432)</f>
        <v>8576795.3133119475</v>
      </c>
      <c r="T1432" s="1">
        <f>'Innlegging av opplysninger'!$C$13*((H1432+J1432+M1432+O1432)*(1-Data!H1432)-(J1432+O1432)*(1-Data!H1432)*1.8/12)</f>
        <v>51789160.680385403</v>
      </c>
      <c r="U1432" s="1">
        <f>Data!I1432</f>
        <v>213.8355</v>
      </c>
      <c r="V1432" s="1">
        <f>Data!J1432+Data!K1432</f>
        <v>47887.516365773379</v>
      </c>
      <c r="W1432" s="1">
        <f>Data!L1432</f>
        <v>571.81698081001537</v>
      </c>
      <c r="X1432" s="1">
        <f t="shared" si="227"/>
        <v>111709647.33636363</v>
      </c>
      <c r="Y1432" s="100">
        <f t="shared" si="228"/>
        <v>1333906.581818182</v>
      </c>
      <c r="Z1432" s="100">
        <f t="shared" si="229"/>
        <v>16165228.210299997</v>
      </c>
      <c r="AA1432" s="100">
        <f>'Innlegging av opplysninger'!$B$4*X1432</f>
        <v>14522254.153727273</v>
      </c>
      <c r="AB1432" s="1"/>
      <c r="AC1432" s="1">
        <f>'Innlegging av opplysninger'!$B$5*X1432</f>
        <v>14633963.801063636</v>
      </c>
      <c r="AD1432" s="1">
        <f>'Innlegging av opplysninger'!$B$5*Y1432</f>
        <v>174741.76221818186</v>
      </c>
      <c r="AE1432" s="1">
        <f>'Innlegging av opplysninger'!$B$5*Z1432</f>
        <v>2117644.8955492997</v>
      </c>
      <c r="AF1432" s="1">
        <f>'Innlegging av opplysninger'!$B$5*AA1432</f>
        <v>1902415.2941382728</v>
      </c>
      <c r="AG1432" s="1"/>
      <c r="AH1432" s="1">
        <f>'Innlegging av opplysninger'!$C$11*SUM(X1432:AG1432)</f>
        <v>6177272.4773367811</v>
      </c>
      <c r="AI1432" s="1">
        <f>'Innlegging av opplysninger'!$C$13*(((X1432+Z1432+AC1432+AE1432)*Data!M1432)+(Z1432+AE1432)*(1-Data!M1432)*1.8/12+Y1432+AD1432+AA1432+AB1432+AF1432+AG1432)</f>
        <v>1289659.5816753577</v>
      </c>
      <c r="AJ1432" s="1">
        <f>'Innlegging av opplysninger'!$C$13*((X1432+Z1432+AC1432+AE1432)*(1-Data!M1432)-(Z1432+AE1432)*(1-Data!M1432)*1.8/12)</f>
        <v>7163450.1241539223</v>
      </c>
      <c r="AK1432" s="83">
        <f t="shared" si="224"/>
        <v>50291000</v>
      </c>
      <c r="AL1432" s="83">
        <f t="shared" si="225"/>
        <v>9866000</v>
      </c>
      <c r="AM1432" s="83">
        <f t="shared" si="226"/>
        <v>58953000</v>
      </c>
    </row>
    <row r="1433" spans="1:39">
      <c r="A1433" t="str">
        <f t="shared" si="220"/>
        <v>3811Administrasjon</v>
      </c>
      <c r="B1433" s="6" t="str">
        <f>Data!A1433</f>
        <v>3811</v>
      </c>
      <c r="C1433" s="7" t="str">
        <f>Data!B1433</f>
        <v>Færder kommune</v>
      </c>
      <c r="D1433" s="7" t="str">
        <f>Data!C1433</f>
        <v>Administrasjon</v>
      </c>
      <c r="E1433" s="1">
        <f>Data!D1433</f>
        <v>130.971</v>
      </c>
      <c r="F1433" s="1">
        <f>Data!E1433+Data!F1433</f>
        <v>49415.608913423581</v>
      </c>
      <c r="G1433" s="1">
        <f>Data!G1433</f>
        <v>0.50751693122905073</v>
      </c>
      <c r="H1433" s="1">
        <f t="shared" si="221"/>
        <v>70603764.163636357</v>
      </c>
      <c r="I1433" s="1">
        <f t="shared" si="222"/>
        <v>725.12727272727273</v>
      </c>
      <c r="J1433" s="1">
        <f t="shared" si="223"/>
        <v>8472538.7149090897</v>
      </c>
      <c r="K1433" s="1">
        <f>'Innlegging av opplysninger'!$B$4*H1433</f>
        <v>9178489.3412727267</v>
      </c>
      <c r="L1433" s="1"/>
      <c r="M1433" s="1">
        <f>'Innlegging av opplysninger'!$B$5*H1433</f>
        <v>9249093.1054363623</v>
      </c>
      <c r="N1433" s="1">
        <f>'Innlegging av opplysninger'!$B$5*I1433</f>
        <v>94.991672727272729</v>
      </c>
      <c r="O1433" s="1">
        <f>'Innlegging av opplysninger'!$B$5*J1433</f>
        <v>1109902.5716530909</v>
      </c>
      <c r="P1433" s="1">
        <f>'Innlegging av opplysninger'!$B$5*K1433</f>
        <v>1202382.1037067273</v>
      </c>
      <c r="Q1433" s="1"/>
      <c r="R1433" s="1">
        <f>'Innlegging av opplysninger'!$C$11*SUM(H1433:Q1433)</f>
        <v>3793045.6245432729</v>
      </c>
      <c r="S1433" s="1">
        <f>'Innlegging av opplysninger'!$C$13*(((H1433+J1433+M1433+O1433)*Data!H1433)+(J1433+O1433)*(1-Data!H1433)*1.8/12+I1433+N1433+K1433+L1433+P1433+Q1433)</f>
        <v>955781.68291717558</v>
      </c>
      <c r="T1433" s="1">
        <f>'Innlegging av opplysninger'!$C$13*((H1433+J1433+M1433+O1433)*(1-Data!H1433)-(J1433+O1433)*(1-Data!H1433)*1.8/12)</f>
        <v>4234701.8032999346</v>
      </c>
      <c r="U1433" s="1">
        <f>Data!I1433</f>
        <v>27.880100000000002</v>
      </c>
      <c r="V1433" s="1">
        <f>Data!J1433+Data!K1433</f>
        <v>52676.895557524302</v>
      </c>
      <c r="W1433" s="1">
        <f>Data!L1433</f>
        <v>0</v>
      </c>
      <c r="X1433" s="1">
        <f t="shared" si="227"/>
        <v>16021495.809090909</v>
      </c>
      <c r="Y1433" s="100">
        <f t="shared" si="228"/>
        <v>0</v>
      </c>
      <c r="Z1433" s="100">
        <f t="shared" si="229"/>
        <v>2291073.9006999996</v>
      </c>
      <c r="AA1433" s="100">
        <f>'Innlegging av opplysninger'!$B$4*X1433</f>
        <v>2082794.4551818182</v>
      </c>
      <c r="AB1433" s="1"/>
      <c r="AC1433" s="1">
        <f>'Innlegging av opplysninger'!$B$5*X1433</f>
        <v>2098815.9509909092</v>
      </c>
      <c r="AD1433" s="1">
        <f>'Innlegging av opplysninger'!$B$5*Y1433</f>
        <v>0</v>
      </c>
      <c r="AE1433" s="1">
        <f>'Innlegging av opplysninger'!$B$5*Z1433</f>
        <v>300130.68099169998</v>
      </c>
      <c r="AF1433" s="1">
        <f>'Innlegging av opplysninger'!$B$5*AA1433</f>
        <v>272846.07362881821</v>
      </c>
      <c r="AG1433" s="1"/>
      <c r="AH1433" s="1">
        <f>'Innlegging av opplysninger'!$C$11*SUM(X1433:AG1433)</f>
        <v>876551.96108219773</v>
      </c>
      <c r="AI1433" s="1">
        <f>'Innlegging av opplysninger'!$C$13*(((X1433+Z1433+AC1433+AE1433)*Data!M1433)+(Z1433+AE1433)*(1-Data!M1433)*1.8/12+Y1433+AD1433+AA1433+AB1433+AF1433+AG1433)</f>
        <v>263964.98870453308</v>
      </c>
      <c r="AJ1433" s="1">
        <f>'Innlegging av opplysninger'!$C$13*((X1433+Z1433+AC1433+AE1433)*(1-Data!M1433)-(Z1433+AE1433)*(1-Data!M1433)*1.8/12)</f>
        <v>935527.16856584302</v>
      </c>
      <c r="AK1433" s="83">
        <f t="shared" si="224"/>
        <v>4670000</v>
      </c>
      <c r="AL1433" s="83">
        <f t="shared" si="225"/>
        <v>1220000</v>
      </c>
      <c r="AM1433" s="83">
        <f t="shared" si="226"/>
        <v>5170000</v>
      </c>
    </row>
    <row r="1434" spans="1:39">
      <c r="A1434" t="str">
        <f t="shared" si="220"/>
        <v>3811Undervisning</v>
      </c>
      <c r="B1434" s="6" t="str">
        <f>Data!A1434</f>
        <v>3811</v>
      </c>
      <c r="C1434" s="7" t="str">
        <f>Data!B1434</f>
        <v>Færder kommune</v>
      </c>
      <c r="D1434" s="7" t="str">
        <f>Data!C1434</f>
        <v>Undervisning</v>
      </c>
      <c r="E1434" s="1">
        <f>Data!D1434</f>
        <v>470.42860000000036</v>
      </c>
      <c r="F1434" s="1">
        <f>Data!E1434+Data!F1434</f>
        <v>47594.860263385279</v>
      </c>
      <c r="G1434" s="1">
        <f>Data!G1434</f>
        <v>0.22989673672051386</v>
      </c>
      <c r="H1434" s="1">
        <f t="shared" si="221"/>
        <v>244254365.24618164</v>
      </c>
      <c r="I1434" s="1">
        <f t="shared" si="222"/>
        <v>1179.8181818181818</v>
      </c>
      <c r="J1434" s="1">
        <f t="shared" si="223"/>
        <v>29310665.407723613</v>
      </c>
      <c r="K1434" s="1">
        <f>'Innlegging av opplysninger'!$B$4*H1434</f>
        <v>31753067.482003614</v>
      </c>
      <c r="L1434" s="1"/>
      <c r="M1434" s="1">
        <f>'Innlegging av opplysninger'!$B$5*H1434</f>
        <v>31997321.847249795</v>
      </c>
      <c r="N1434" s="1">
        <f>'Innlegging av opplysninger'!$B$5*I1434</f>
        <v>154.55618181818181</v>
      </c>
      <c r="O1434" s="1">
        <f>'Innlegging av opplysninger'!$B$5*J1434</f>
        <v>3839697.1684117937</v>
      </c>
      <c r="P1434" s="1">
        <f>'Innlegging av opplysninger'!$B$5*K1434</f>
        <v>4159651.8401424736</v>
      </c>
      <c r="Q1434" s="1"/>
      <c r="R1434" s="1">
        <f>'Innlegging av opplysninger'!$C$11*SUM(H1434:Q1434)</f>
        <v>13122011.927910911</v>
      </c>
      <c r="S1434" s="1">
        <f>'Innlegging av opplysninger'!$C$13*(((H1434+J1434+M1434+O1434)*Data!H1434)+(J1434+O1434)*(1-Data!H1434)*1.8/12+I1434+N1434+K1434+L1434+P1434+Q1434)</f>
        <v>2358538.0577629665</v>
      </c>
      <c r="T1434" s="1">
        <f>'Innlegging av opplysninger'!$C$13*((H1434+J1434+M1434+O1434)*(1-Data!H1434)-(J1434+O1434)*(1-Data!H1434)*1.8/12)</f>
        <v>15597899.317273017</v>
      </c>
      <c r="U1434" s="1">
        <f>Data!I1434</f>
        <v>47.915999999999997</v>
      </c>
      <c r="V1434" s="1">
        <f>Data!J1434+Data!K1434</f>
        <v>49370.913056181664</v>
      </c>
      <c r="W1434" s="1">
        <f>Data!L1434</f>
        <v>0</v>
      </c>
      <c r="X1434" s="1">
        <f t="shared" si="227"/>
        <v>25807163.672727276</v>
      </c>
      <c r="Y1434" s="100">
        <f t="shared" si="228"/>
        <v>0</v>
      </c>
      <c r="Z1434" s="100">
        <f t="shared" si="229"/>
        <v>3690424.4051999999</v>
      </c>
      <c r="AA1434" s="100">
        <f>'Innlegging av opplysninger'!$B$4*X1434</f>
        <v>3354931.2774545457</v>
      </c>
      <c r="AB1434" s="1"/>
      <c r="AC1434" s="1">
        <f>'Innlegging av opplysninger'!$B$5*X1434</f>
        <v>3380738.4411272733</v>
      </c>
      <c r="AD1434" s="1">
        <f>'Innlegging av opplysninger'!$B$5*Y1434</f>
        <v>0</v>
      </c>
      <c r="AE1434" s="1">
        <f>'Innlegging av opplysninger'!$B$5*Z1434</f>
        <v>483445.59708119999</v>
      </c>
      <c r="AF1434" s="1">
        <f>'Innlegging av opplysninger'!$B$5*AA1434</f>
        <v>439495.99734654551</v>
      </c>
      <c r="AG1434" s="1"/>
      <c r="AH1434" s="1">
        <f>'Innlegging av opplysninger'!$C$11*SUM(X1434:AG1434)</f>
        <v>1411935.5768555996</v>
      </c>
      <c r="AI1434" s="1">
        <f>'Innlegging av opplysninger'!$C$13*(((X1434+Z1434+AC1434+AE1434)*Data!M1434)+(Z1434+AE1434)*(1-Data!M1434)*1.8/12+Y1434+AD1434+AA1434+AB1434+AF1434+AG1434)</f>
        <v>273739.79664533737</v>
      </c>
      <c r="AJ1434" s="1">
        <f>'Innlegging av opplysninger'!$C$13*((X1434+Z1434+AC1434+AE1434)*(1-Data!M1434)-(Z1434+AE1434)*(1-Data!M1434)*1.8/12)</f>
        <v>1658382.5716833782</v>
      </c>
      <c r="AK1434" s="83">
        <f t="shared" si="224"/>
        <v>14534000</v>
      </c>
      <c r="AL1434" s="83">
        <f t="shared" si="225"/>
        <v>2632000</v>
      </c>
      <c r="AM1434" s="83">
        <f t="shared" si="226"/>
        <v>17256000</v>
      </c>
    </row>
    <row r="1435" spans="1:39">
      <c r="A1435" t="str">
        <f t="shared" si="220"/>
        <v>3811Barnehager</v>
      </c>
      <c r="B1435" s="6" t="str">
        <f>Data!A1435</f>
        <v>3811</v>
      </c>
      <c r="C1435" s="7" t="str">
        <f>Data!B1435</f>
        <v>Færder kommune</v>
      </c>
      <c r="D1435" s="7" t="str">
        <f>Data!C1435</f>
        <v>Barnehager</v>
      </c>
      <c r="E1435" s="1">
        <f>Data!D1435</f>
        <v>174.72189999999998</v>
      </c>
      <c r="F1435" s="1">
        <f>Data!E1435+Data!F1435</f>
        <v>40282.863224358283</v>
      </c>
      <c r="G1435" s="1">
        <f>Data!G1435</f>
        <v>0</v>
      </c>
      <c r="H1435" s="1">
        <f t="shared" si="221"/>
        <v>76781437.090909138</v>
      </c>
      <c r="I1435" s="1">
        <f t="shared" si="222"/>
        <v>0</v>
      </c>
      <c r="J1435" s="1">
        <f t="shared" si="223"/>
        <v>9213772.4509090967</v>
      </c>
      <c r="K1435" s="1">
        <f>'Innlegging av opplysninger'!$B$4*H1435</f>
        <v>9981586.8218181878</v>
      </c>
      <c r="L1435" s="1"/>
      <c r="M1435" s="1">
        <f>'Innlegging av opplysninger'!$B$5*H1435</f>
        <v>10058368.258909097</v>
      </c>
      <c r="N1435" s="1">
        <f>'Innlegging av opplysninger'!$B$5*I1435</f>
        <v>0</v>
      </c>
      <c r="O1435" s="1">
        <f>'Innlegging av opplysninger'!$B$5*J1435</f>
        <v>1207004.1910690917</v>
      </c>
      <c r="P1435" s="1">
        <f>'Innlegging av opplysninger'!$B$5*K1435</f>
        <v>1307587.8736581826</v>
      </c>
      <c r="Q1435" s="1"/>
      <c r="R1435" s="1">
        <f>'Innlegging av opplysninger'!$C$11*SUM(H1435:Q1435)</f>
        <v>4124890.7541163657</v>
      </c>
      <c r="S1435" s="1">
        <f>'Innlegging av opplysninger'!$C$13*(((H1435+J1435+M1435+O1435)*Data!H1435)+(J1435+O1435)*(1-Data!H1435)*1.8/12+I1435+N1435+K1435+L1435+P1435+Q1435)</f>
        <v>683491.2969516702</v>
      </c>
      <c r="T1435" s="1">
        <f>'Innlegging av opplysninger'!$C$13*((H1435+J1435+M1435+O1435)*(1-Data!H1435)-(J1435+O1435)*(1-Data!H1435)*1.8/12)</f>
        <v>4961096.0507865148</v>
      </c>
      <c r="U1435" s="1">
        <f>Data!I1435</f>
        <v>24.130000000000003</v>
      </c>
      <c r="V1435" s="1">
        <f>Data!J1435+Data!K1435</f>
        <v>41157.68994336234</v>
      </c>
      <c r="W1435" s="1">
        <f>Data!L1435</f>
        <v>0</v>
      </c>
      <c r="X1435" s="1">
        <f t="shared" si="227"/>
        <v>10834200.636363637</v>
      </c>
      <c r="Y1435" s="100">
        <f t="shared" si="228"/>
        <v>0</v>
      </c>
      <c r="Z1435" s="100">
        <f t="shared" si="229"/>
        <v>1549290.6909999999</v>
      </c>
      <c r="AA1435" s="100">
        <f>'Innlegging av opplysninger'!$B$4*X1435</f>
        <v>1408446.0827272728</v>
      </c>
      <c r="AB1435" s="1"/>
      <c r="AC1435" s="1">
        <f>'Innlegging av opplysninger'!$B$5*X1435</f>
        <v>1419280.2833636364</v>
      </c>
      <c r="AD1435" s="1">
        <f>'Innlegging av opplysninger'!$B$5*Y1435</f>
        <v>0</v>
      </c>
      <c r="AE1435" s="1">
        <f>'Innlegging av opplysninger'!$B$5*Z1435</f>
        <v>202957.080521</v>
      </c>
      <c r="AF1435" s="1">
        <f>'Innlegging av opplysninger'!$B$5*AA1435</f>
        <v>184506.43683727275</v>
      </c>
      <c r="AG1435" s="1"/>
      <c r="AH1435" s="1">
        <f>'Innlegging av opplysninger'!$C$11*SUM(X1435:AG1435)</f>
        <v>592749.8860108871</v>
      </c>
      <c r="AI1435" s="1">
        <f>'Innlegging av opplysninger'!$C$13*(((X1435+Z1435+AC1435+AE1435)*Data!M1435)+(Z1435+AE1435)*(1-Data!M1435)*1.8/12+Y1435+AD1435+AA1435+AB1435+AF1435+AG1435)</f>
        <v>99729.655044148531</v>
      </c>
      <c r="AJ1435" s="1">
        <f>'Innlegging av opplysninger'!$C$13*((X1435+Z1435+AC1435+AE1435)*(1-Data!M1435)-(Z1435+AE1435)*(1-Data!M1435)*1.8/12)</f>
        <v>711401.76791811793</v>
      </c>
      <c r="AK1435" s="83">
        <f t="shared" si="224"/>
        <v>4718000</v>
      </c>
      <c r="AL1435" s="83">
        <f t="shared" si="225"/>
        <v>783000</v>
      </c>
      <c r="AM1435" s="83">
        <f t="shared" si="226"/>
        <v>5672000</v>
      </c>
    </row>
    <row r="1436" spans="1:39">
      <c r="A1436" t="str">
        <f t="shared" si="220"/>
        <v>3811Helse/pleie/omsorg</v>
      </c>
      <c r="B1436" s="6" t="str">
        <f>Data!A1436</f>
        <v>3811</v>
      </c>
      <c r="C1436" s="7" t="str">
        <f>Data!B1436</f>
        <v>Færder kommune</v>
      </c>
      <c r="D1436" s="7" t="str">
        <f>Data!C1436</f>
        <v>Helse/pleie/omsorg</v>
      </c>
      <c r="E1436" s="1">
        <f>Data!D1436</f>
        <v>757.50924219124363</v>
      </c>
      <c r="F1436" s="1">
        <f>Data!E1436+Data!F1436</f>
        <v>46002.905674034824</v>
      </c>
      <c r="G1436" s="1">
        <f>Data!G1436</f>
        <v>1158.2005355632371</v>
      </c>
      <c r="H1436" s="1">
        <f t="shared" si="221"/>
        <v>380155922.35345501</v>
      </c>
      <c r="I1436" s="1">
        <f t="shared" si="222"/>
        <v>9571064.8363636378</v>
      </c>
      <c r="J1436" s="1">
        <f t="shared" si="223"/>
        <v>46767238.462778233</v>
      </c>
      <c r="K1436" s="1">
        <f>'Innlegging av opplysninger'!$B$4*H1436</f>
        <v>49420269.905949153</v>
      </c>
      <c r="L1436" s="1"/>
      <c r="M1436" s="1">
        <f>'Innlegging av opplysninger'!$B$5*H1436</f>
        <v>49800425.828302607</v>
      </c>
      <c r="N1436" s="1">
        <f>'Innlegging av opplysninger'!$B$5*I1436</f>
        <v>1253809.4935636367</v>
      </c>
      <c r="O1436" s="1">
        <f>'Innlegging av opplysninger'!$B$5*J1436</f>
        <v>6126508.2386239488</v>
      </c>
      <c r="P1436" s="1">
        <f>'Innlegging av opplysninger'!$B$5*K1436</f>
        <v>6474055.3576793391</v>
      </c>
      <c r="Q1436" s="1"/>
      <c r="R1436" s="1">
        <f>'Innlegging av opplysninger'!$C$11*SUM(H1436:Q1436)</f>
        <v>20883633.190115191</v>
      </c>
      <c r="S1436" s="1">
        <f>'Innlegging av opplysninger'!$C$13*(((H1436+J1436+M1436+O1436)*Data!H1436)+(J1436+O1436)*(1-Data!H1436)*1.8/12+I1436+N1436+K1436+L1436+P1436+Q1436)</f>
        <v>4116361.3770519854</v>
      </c>
      <c r="T1436" s="1">
        <f>'Innlegging av opplysninger'!$C$13*((H1436+J1436+M1436+O1436)*(1-Data!H1436)-(J1436+O1436)*(1-Data!H1436)*1.8/12)</f>
        <v>24461241.935737222</v>
      </c>
      <c r="U1436" s="1">
        <f>Data!I1436</f>
        <v>101.66429999999998</v>
      </c>
      <c r="V1436" s="1">
        <f>Data!J1436+Data!K1436</f>
        <v>47319.059214165303</v>
      </c>
      <c r="W1436" s="1">
        <f>Data!L1436</f>
        <v>1202.7306537299721</v>
      </c>
      <c r="X1436" s="1">
        <f t="shared" si="227"/>
        <v>52479916.709090881</v>
      </c>
      <c r="Y1436" s="100">
        <f t="shared" si="228"/>
        <v>1333906.5818181816</v>
      </c>
      <c r="Z1436" s="100">
        <f t="shared" si="229"/>
        <v>7695376.7305999948</v>
      </c>
      <c r="AA1436" s="100">
        <f>'Innlegging av opplysninger'!$B$4*X1436</f>
        <v>6822389.1721818149</v>
      </c>
      <c r="AB1436" s="1"/>
      <c r="AC1436" s="1">
        <f>'Innlegging av opplysninger'!$B$5*X1436</f>
        <v>6874869.0888909055</v>
      </c>
      <c r="AD1436" s="1">
        <f>'Innlegging av opplysninger'!$B$5*Y1436</f>
        <v>174741.7622181818</v>
      </c>
      <c r="AE1436" s="1">
        <f>'Innlegging av opplysninger'!$B$5*Z1436</f>
        <v>1008094.3517085994</v>
      </c>
      <c r="AF1436" s="1">
        <f>'Innlegging av opplysninger'!$B$5*AA1436</f>
        <v>893732.98155581777</v>
      </c>
      <c r="AG1436" s="1"/>
      <c r="AH1436" s="1">
        <f>'Innlegging av opplysninger'!$C$11*SUM(X1436:AG1436)</f>
        <v>2936755.0403664461</v>
      </c>
      <c r="AI1436" s="1">
        <f>'Innlegging av opplysninger'!$C$13*(((X1436+Z1436+AC1436+AE1436)*Data!M1436)+(Z1436+AE1436)*(1-Data!M1436)*1.8/12+Y1436+AD1436+AA1436+AB1436+AF1436+AG1436)</f>
        <v>577084.95704861009</v>
      </c>
      <c r="AJ1436" s="1">
        <f>'Innlegging av opplysninger'!$C$13*((X1436+Z1436+AC1436+AE1436)*(1-Data!M1436)-(Z1436+AE1436)*(1-Data!M1436)*1.8/12)</f>
        <v>3441632.4666107371</v>
      </c>
      <c r="AK1436" s="83">
        <f t="shared" si="224"/>
        <v>23820000</v>
      </c>
      <c r="AL1436" s="83">
        <f t="shared" si="225"/>
        <v>4693000</v>
      </c>
      <c r="AM1436" s="83">
        <f t="shared" si="226"/>
        <v>27903000</v>
      </c>
    </row>
    <row r="1437" spans="1:39">
      <c r="A1437" t="str">
        <f t="shared" si="220"/>
        <v>3811Samferdsel og teknikk</v>
      </c>
      <c r="B1437" s="6" t="str">
        <f>Data!A1437</f>
        <v>3811</v>
      </c>
      <c r="C1437" s="7" t="str">
        <f>Data!B1437</f>
        <v>Færder kommune</v>
      </c>
      <c r="D1437" s="7" t="str">
        <f>Data!C1437</f>
        <v>Samferdsel og teknikk</v>
      </c>
      <c r="E1437" s="1">
        <f>Data!D1437</f>
        <v>43.133099999999999</v>
      </c>
      <c r="F1437" s="1">
        <f>Data!E1437+Data!F1437</f>
        <v>52575.802110212353</v>
      </c>
      <c r="G1437" s="1">
        <f>Data!G1437</f>
        <v>0</v>
      </c>
      <c r="H1437" s="1">
        <f t="shared" si="221"/>
        <v>24739170.872727279</v>
      </c>
      <c r="I1437" s="1">
        <f t="shared" si="222"/>
        <v>0</v>
      </c>
      <c r="J1437" s="1">
        <f t="shared" si="223"/>
        <v>2968700.5047272732</v>
      </c>
      <c r="K1437" s="1">
        <f>'Innlegging av opplysninger'!$B$4*H1437</f>
        <v>3216092.2134545464</v>
      </c>
      <c r="L1437" s="1"/>
      <c r="M1437" s="1">
        <f>'Innlegging av opplysninger'!$B$5*H1437</f>
        <v>3240831.3843272738</v>
      </c>
      <c r="N1437" s="1">
        <f>'Innlegging av opplysninger'!$B$5*I1437</f>
        <v>0</v>
      </c>
      <c r="O1437" s="1">
        <f>'Innlegging av opplysninger'!$B$5*J1437</f>
        <v>388899.7661192728</v>
      </c>
      <c r="P1437" s="1">
        <f>'Innlegging av opplysninger'!$B$5*K1437</f>
        <v>421308.0799625456</v>
      </c>
      <c r="Q1437" s="1"/>
      <c r="R1437" s="1">
        <f>'Innlegging av opplysninger'!$C$11*SUM(H1437:Q1437)</f>
        <v>1329050.1072100911</v>
      </c>
      <c r="S1437" s="1">
        <f>'Innlegging av opplysninger'!$C$13*(((H1437+J1437+M1437+O1437)*Data!H1437)+(J1437+O1437)*(1-Data!H1437)*1.8/12+I1437+N1437+K1437+L1437+P1437+Q1437)</f>
        <v>300197.39031589183</v>
      </c>
      <c r="T1437" s="1">
        <f>'Innlegging av opplysninger'!$C$13*((H1437+J1437+M1437+O1437)*(1-Data!H1437)-(J1437+O1437)*(1-Data!H1437)*1.8/12)</f>
        <v>1518502.756392654</v>
      </c>
      <c r="U1437" s="1">
        <f>Data!I1437</f>
        <v>8.6</v>
      </c>
      <c r="V1437" s="1">
        <f>Data!J1437+Data!K1437</f>
        <v>49761.317829457374</v>
      </c>
      <c r="W1437" s="1">
        <f>Data!L1437</f>
        <v>0</v>
      </c>
      <c r="X1437" s="1">
        <f t="shared" si="227"/>
        <v>4668516.3636363642</v>
      </c>
      <c r="Y1437" s="100">
        <f t="shared" si="228"/>
        <v>0</v>
      </c>
      <c r="Z1437" s="100">
        <f t="shared" si="229"/>
        <v>667597.84000000008</v>
      </c>
      <c r="AA1437" s="100">
        <f>'Innlegging av opplysninger'!$B$4*X1437</f>
        <v>606907.12727272732</v>
      </c>
      <c r="AB1437" s="1"/>
      <c r="AC1437" s="1">
        <f>'Innlegging av opplysninger'!$B$5*X1437</f>
        <v>611575.64363636379</v>
      </c>
      <c r="AD1437" s="1">
        <f>'Innlegging av opplysninger'!$B$5*Y1437</f>
        <v>0</v>
      </c>
      <c r="AE1437" s="1">
        <f>'Innlegging av opplysninger'!$B$5*Z1437</f>
        <v>87455.317040000009</v>
      </c>
      <c r="AF1437" s="1">
        <f>'Innlegging av opplysninger'!$B$5*AA1437</f>
        <v>79504.833672727284</v>
      </c>
      <c r="AG1437" s="1"/>
      <c r="AH1437" s="1">
        <f>'Innlegging av opplysninger'!$C$11*SUM(X1437:AG1437)</f>
        <v>255419.17075981092</v>
      </c>
      <c r="AI1437" s="1">
        <f>'Innlegging av opplysninger'!$C$13*(((X1437+Z1437+AC1437+AE1437)*Data!M1437)+(Z1437+AE1437)*(1-Data!M1437)*1.8/12+Y1437+AD1437+AA1437+AB1437+AF1437+AG1437)</f>
        <v>52325.05975371055</v>
      </c>
      <c r="AJ1437" s="1">
        <f>'Innlegging av opplysninger'!$C$13*((X1437+Z1437+AC1437+AE1437)*(1-Data!M1437)-(Z1437+AE1437)*(1-Data!M1437)*1.8/12)</f>
        <v>297195.9107597149</v>
      </c>
      <c r="AK1437" s="83">
        <f t="shared" si="224"/>
        <v>1584000</v>
      </c>
      <c r="AL1437" s="83">
        <f t="shared" si="225"/>
        <v>353000</v>
      </c>
      <c r="AM1437" s="83">
        <f t="shared" si="226"/>
        <v>1816000</v>
      </c>
    </row>
    <row r="1438" spans="1:39">
      <c r="A1438" t="str">
        <f t="shared" si="220"/>
        <v>3811Annet</v>
      </c>
      <c r="B1438" s="6" t="str">
        <f>Data!A1438</f>
        <v>3811</v>
      </c>
      <c r="C1438" s="7" t="str">
        <f>Data!B1438</f>
        <v>Færder kommune</v>
      </c>
      <c r="D1438" s="7" t="str">
        <f>Data!C1438</f>
        <v>Annet</v>
      </c>
      <c r="E1438" s="1">
        <f>Data!D1438</f>
        <v>30.7681</v>
      </c>
      <c r="F1438" s="1">
        <f>Data!E1438+Data!F1438</f>
        <v>47745.593352639044</v>
      </c>
      <c r="G1438" s="1">
        <f>Data!G1438</f>
        <v>0</v>
      </c>
      <c r="H1438" s="1">
        <f t="shared" si="221"/>
        <v>16025903.9</v>
      </c>
      <c r="I1438" s="1">
        <f t="shared" si="222"/>
        <v>0</v>
      </c>
      <c r="J1438" s="1">
        <f t="shared" si="223"/>
        <v>1923108.4679999999</v>
      </c>
      <c r="K1438" s="1">
        <f>'Innlegging av opplysninger'!$B$4*H1438</f>
        <v>2083367.5070000002</v>
      </c>
      <c r="L1438" s="1"/>
      <c r="M1438" s="1">
        <f>'Innlegging av opplysninger'!$B$5*H1438</f>
        <v>2099393.4109</v>
      </c>
      <c r="N1438" s="1">
        <f>'Innlegging av opplysninger'!$B$5*I1438</f>
        <v>0</v>
      </c>
      <c r="O1438" s="1">
        <f>'Innlegging av opplysninger'!$B$5*J1438</f>
        <v>251927.20930799999</v>
      </c>
      <c r="P1438" s="1">
        <f>'Innlegging av opplysninger'!$B$5*K1438</f>
        <v>272921.14341700001</v>
      </c>
      <c r="Q1438" s="1"/>
      <c r="R1438" s="1">
        <f>'Innlegging av opplysninger'!$C$11*SUM(H1438:Q1438)</f>
        <v>860951.62226774998</v>
      </c>
      <c r="S1438" s="1">
        <f>'Innlegging av opplysninger'!$C$13*(((H1438+J1438+M1438+O1438)*Data!H1438)+(J1438+O1438)*(1-Data!H1438)*1.8/12+I1438+N1438+K1438+L1438+P1438+Q1438)</f>
        <v>161956.78024384278</v>
      </c>
      <c r="T1438" s="1">
        <f>'Innlegging av opplysninger'!$C$13*((H1438+J1438+M1438+O1438)*(1-Data!H1438)-(J1438+O1438)*(1-Data!H1438)*1.8/12)</f>
        <v>1016187.5449646573</v>
      </c>
      <c r="U1438" s="1">
        <f>Data!I1438</f>
        <v>3.6450999999999998</v>
      </c>
      <c r="V1438" s="1">
        <f>Data!J1438+Data!K1438</f>
        <v>47739.649575228854</v>
      </c>
      <c r="W1438" s="1">
        <f>Data!L1438</f>
        <v>0</v>
      </c>
      <c r="X1438" s="1">
        <f t="shared" si="227"/>
        <v>1898354.1454545455</v>
      </c>
      <c r="Y1438" s="100">
        <f t="shared" si="228"/>
        <v>0</v>
      </c>
      <c r="Z1438" s="100">
        <f t="shared" si="229"/>
        <v>271464.64279999997</v>
      </c>
      <c r="AA1438" s="100">
        <f>'Innlegging av opplysninger'!$B$4*X1438</f>
        <v>246786.03890909092</v>
      </c>
      <c r="AB1438" s="1"/>
      <c r="AC1438" s="1">
        <f>'Innlegging av opplysninger'!$B$5*X1438</f>
        <v>248684.39305454548</v>
      </c>
      <c r="AD1438" s="1">
        <f>'Innlegging av opplysninger'!$B$5*Y1438</f>
        <v>0</v>
      </c>
      <c r="AE1438" s="1">
        <f>'Innlegging av opplysninger'!$B$5*Z1438</f>
        <v>35561.868206799998</v>
      </c>
      <c r="AF1438" s="1">
        <f>'Innlegging av opplysninger'!$B$5*AA1438</f>
        <v>32328.971097090911</v>
      </c>
      <c r="AG1438" s="1"/>
      <c r="AH1438" s="1">
        <f>'Innlegging av opplysninger'!$C$11*SUM(X1438:AG1438)</f>
        <v>103860.84226183877</v>
      </c>
      <c r="AI1438" s="1">
        <f>'Innlegging av opplysninger'!$C$13*(((X1438+Z1438+AC1438+AE1438)*Data!M1438)+(Z1438+AE1438)*(1-Data!M1438)*1.8/12+Y1438+AD1438+AA1438+AB1438+AF1438+AG1438)</f>
        <v>22618.93636279595</v>
      </c>
      <c r="AJ1438" s="1">
        <f>'Innlegging av opplysninger'!$C$13*((X1438+Z1438+AC1438+AE1438)*(1-Data!M1438)-(Z1438+AE1438)*(1-Data!M1438)*1.8/12)</f>
        <v>119506.42673235183</v>
      </c>
      <c r="AK1438" s="83">
        <f t="shared" si="224"/>
        <v>965000</v>
      </c>
      <c r="AL1438" s="83">
        <f t="shared" si="225"/>
        <v>185000</v>
      </c>
      <c r="AM1438" s="83">
        <f t="shared" si="226"/>
        <v>1136000</v>
      </c>
    </row>
    <row r="1439" spans="1:39">
      <c r="A1439" t="str">
        <f t="shared" si="220"/>
        <v>3812Alle</v>
      </c>
      <c r="B1439" s="6" t="str">
        <f>Data!A1439</f>
        <v>3812</v>
      </c>
      <c r="C1439" s="7" t="str">
        <f>Data!B1439</f>
        <v>Siljan kommune</v>
      </c>
      <c r="D1439" s="7" t="str">
        <f>Data!C1439</f>
        <v>Alle</v>
      </c>
      <c r="E1439" s="1">
        <f>Data!D1439</f>
        <v>150.20899999999986</v>
      </c>
      <c r="F1439" s="1">
        <f>Data!E1439+Data!F1439</f>
        <v>47507.053477709989</v>
      </c>
      <c r="G1439" s="1">
        <f>Data!G1439</f>
        <v>304.16253353660591</v>
      </c>
      <c r="H1439" s="1">
        <f t="shared" si="221"/>
        <v>77847130.86363636</v>
      </c>
      <c r="I1439" s="1">
        <f t="shared" si="222"/>
        <v>498413.99999999994</v>
      </c>
      <c r="J1439" s="1">
        <f t="shared" si="223"/>
        <v>9401465.3836363629</v>
      </c>
      <c r="K1439" s="1">
        <f>'Innlegging av opplysninger'!$B$4*H1439</f>
        <v>10120127.012272727</v>
      </c>
      <c r="L1439" s="1"/>
      <c r="M1439" s="1">
        <f>'Innlegging av opplysninger'!$B$5*H1439</f>
        <v>10197974.143136363</v>
      </c>
      <c r="N1439" s="1">
        <f>'Innlegging av opplysninger'!$B$5*I1439</f>
        <v>65292.233999999997</v>
      </c>
      <c r="O1439" s="1">
        <f>'Innlegging av opplysninger'!$B$5*J1439</f>
        <v>1231591.9652563636</v>
      </c>
      <c r="P1439" s="1">
        <f>'Innlegging av opplysninger'!$B$5*K1439</f>
        <v>1325736.6386077274</v>
      </c>
      <c r="Q1439" s="1"/>
      <c r="R1439" s="1">
        <f>'Innlegging av opplysninger'!$C$11*SUM(H1439:Q1439)</f>
        <v>4206133.8251407444</v>
      </c>
      <c r="S1439" s="1">
        <f>'Innlegging av opplysninger'!$C$13*(((H1439+J1439+M1439+O1439)*Data!H1439)+(J1439+O1439)*(1-Data!H1439)*1.8/12+I1439+N1439+K1439+L1439+P1439+Q1439)</f>
        <v>764461.19760958757</v>
      </c>
      <c r="T1439" s="1">
        <f>'Innlegging av opplysninger'!$C$13*((H1439+J1439+M1439+O1439)*(1-Data!H1439)-(J1439+O1439)*(1-Data!H1439)*1.8/12)</f>
        <v>4991300.8788987994</v>
      </c>
      <c r="U1439" s="1">
        <f>Data!I1439</f>
        <v>16.122399999999999</v>
      </c>
      <c r="V1439" s="1">
        <f>Data!J1439+Data!K1439</f>
        <v>51578.017644188636</v>
      </c>
      <c r="W1439" s="1">
        <f>Data!L1439</f>
        <v>792.57554706495318</v>
      </c>
      <c r="X1439" s="1">
        <f t="shared" si="227"/>
        <v>9071579.2545454539</v>
      </c>
      <c r="Y1439" s="100">
        <f t="shared" si="228"/>
        <v>139398.76363636361</v>
      </c>
      <c r="Z1439" s="100">
        <f t="shared" si="229"/>
        <v>1317169.8565999998</v>
      </c>
      <c r="AA1439" s="100">
        <f>'Innlegging av opplysninger'!$B$4*X1439</f>
        <v>1179305.303090909</v>
      </c>
      <c r="AB1439" s="1"/>
      <c r="AC1439" s="1">
        <f>'Innlegging av opplysninger'!$B$5*X1439</f>
        <v>1188376.8823454545</v>
      </c>
      <c r="AD1439" s="1">
        <f>'Innlegging av opplysninger'!$B$5*Y1439</f>
        <v>18261.238036363633</v>
      </c>
      <c r="AE1439" s="1">
        <f>'Innlegging av opplysninger'!$B$5*Z1439</f>
        <v>172549.25121459999</v>
      </c>
      <c r="AF1439" s="1">
        <f>'Innlegging av opplysninger'!$B$5*AA1439</f>
        <v>154488.9947049091</v>
      </c>
      <c r="AG1439" s="1"/>
      <c r="AH1439" s="1">
        <f>'Innlegging av opplysninger'!$C$11*SUM(X1439:AG1439)</f>
        <v>503162.92267861404</v>
      </c>
      <c r="AI1439" s="1">
        <f>'Innlegging av opplysninger'!$C$13*(((X1439+Z1439+AC1439+AE1439)*Data!M1439)+(Z1439+AE1439)*(1-Data!M1439)*1.8/12+Y1439+AD1439+AA1439+AB1439+AF1439+AG1439)</f>
        <v>122611.35816718875</v>
      </c>
      <c r="AJ1439" s="1">
        <f>'Innlegging av opplysninger'!$C$13*((X1439+Z1439+AC1439+AE1439)*(1-Data!M1439)-(Z1439+AE1439)*(1-Data!M1439)*1.8/12)</f>
        <v>565927.3781298619</v>
      </c>
      <c r="AK1439" s="83">
        <f t="shared" si="224"/>
        <v>4709000</v>
      </c>
      <c r="AL1439" s="83">
        <f t="shared" si="225"/>
        <v>887000</v>
      </c>
      <c r="AM1439" s="83">
        <f t="shared" si="226"/>
        <v>5557000</v>
      </c>
    </row>
    <row r="1440" spans="1:39">
      <c r="A1440" t="str">
        <f t="shared" si="220"/>
        <v>3812Administrasjon</v>
      </c>
      <c r="B1440" s="6" t="str">
        <f>Data!A1440</f>
        <v>3812</v>
      </c>
      <c r="C1440" s="7" t="str">
        <f>Data!B1440</f>
        <v>Siljan kommune</v>
      </c>
      <c r="D1440" s="7" t="str">
        <f>Data!C1440</f>
        <v>Administrasjon</v>
      </c>
      <c r="E1440" s="1">
        <f>Data!D1440</f>
        <v>15.999999999999998</v>
      </c>
      <c r="F1440" s="1">
        <f>Data!E1440+Data!F1440</f>
        <v>52307.385416666679</v>
      </c>
      <c r="G1440" s="1">
        <f>Data!G1440</f>
        <v>0</v>
      </c>
      <c r="H1440" s="1">
        <f t="shared" si="221"/>
        <v>9130016.3636363633</v>
      </c>
      <c r="I1440" s="1">
        <f t="shared" si="222"/>
        <v>0</v>
      </c>
      <c r="J1440" s="1">
        <f t="shared" si="223"/>
        <v>1095601.9636363636</v>
      </c>
      <c r="K1440" s="1">
        <f>'Innlegging av opplysninger'!$B$4*H1440</f>
        <v>1186902.1272727272</v>
      </c>
      <c r="L1440" s="1"/>
      <c r="M1440" s="1">
        <f>'Innlegging av opplysninger'!$B$5*H1440</f>
        <v>1196032.1436363636</v>
      </c>
      <c r="N1440" s="1">
        <f>'Innlegging av opplysninger'!$B$5*I1440</f>
        <v>0</v>
      </c>
      <c r="O1440" s="1">
        <f>'Innlegging av opplysninger'!$B$5*J1440</f>
        <v>143523.85723636363</v>
      </c>
      <c r="P1440" s="1">
        <f>'Innlegging av opplysninger'!$B$5*K1440</f>
        <v>155484.17867272726</v>
      </c>
      <c r="Q1440" s="1"/>
      <c r="R1440" s="1">
        <f>'Innlegging av opplysninger'!$C$11*SUM(H1440:Q1440)</f>
        <v>490487.30409545451</v>
      </c>
      <c r="S1440" s="1">
        <f>'Innlegging av opplysninger'!$C$13*(((H1440+J1440+M1440+O1440)*Data!H1440)+(J1440+O1440)*(1-Data!H1440)*1.8/12+I1440+N1440+K1440+L1440+P1440+Q1440)</f>
        <v>114954.72734417451</v>
      </c>
      <c r="T1440" s="1">
        <f>'Innlegging av opplysninger'!$C$13*((H1440+J1440+M1440+O1440)*(1-Data!H1440)-(J1440+O1440)*(1-Data!H1440)*1.8/12)</f>
        <v>556238.42562855256</v>
      </c>
      <c r="U1440" s="1">
        <f>Data!I1440</f>
        <v>4.0999999999999996</v>
      </c>
      <c r="V1440" s="1">
        <f>Data!J1440+Data!K1440</f>
        <v>61942.07317073171</v>
      </c>
      <c r="W1440" s="1">
        <f>Data!L1440</f>
        <v>0</v>
      </c>
      <c r="X1440" s="1">
        <f t="shared" si="227"/>
        <v>2770499.9999999995</v>
      </c>
      <c r="Y1440" s="100">
        <f t="shared" si="228"/>
        <v>0</v>
      </c>
      <c r="Z1440" s="100">
        <f t="shared" si="229"/>
        <v>396181.49999999988</v>
      </c>
      <c r="AA1440" s="100">
        <f>'Innlegging av opplysninger'!$B$4*X1440</f>
        <v>360164.99999999994</v>
      </c>
      <c r="AB1440" s="1"/>
      <c r="AC1440" s="1">
        <f>'Innlegging av opplysninger'!$B$5*X1440</f>
        <v>362935.49999999994</v>
      </c>
      <c r="AD1440" s="1">
        <f>'Innlegging av opplysninger'!$B$5*Y1440</f>
        <v>0</v>
      </c>
      <c r="AE1440" s="1">
        <f>'Innlegging av opplysninger'!$B$5*Z1440</f>
        <v>51899.776499999985</v>
      </c>
      <c r="AF1440" s="1">
        <f>'Innlegging av opplysninger'!$B$5*AA1440</f>
        <v>47181.614999999991</v>
      </c>
      <c r="AG1440" s="1"/>
      <c r="AH1440" s="1">
        <f>'Innlegging av opplysninger'!$C$11*SUM(X1440:AG1440)</f>
        <v>151576.808877</v>
      </c>
      <c r="AI1440" s="1">
        <f>'Innlegging av opplysninger'!$C$13*(((X1440+Z1440+AC1440+AE1440)*Data!M1440)+(Z1440+AE1440)*(1-Data!M1440)*1.8/12+Y1440+AD1440+AA1440+AB1440+AF1440+AG1440)</f>
        <v>56766.169585433439</v>
      </c>
      <c r="AJ1440" s="1">
        <f>'Innlegging av opplysninger'!$C$13*((X1440+Z1440+AC1440+AE1440)*(1-Data!M1440)-(Z1440+AE1440)*(1-Data!M1440)*1.8/12)</f>
        <v>150654.72677256653</v>
      </c>
      <c r="AK1440" s="83">
        <f t="shared" si="224"/>
        <v>642000</v>
      </c>
      <c r="AL1440" s="83">
        <f t="shared" si="225"/>
        <v>172000</v>
      </c>
      <c r="AM1440" s="83">
        <f t="shared" si="226"/>
        <v>707000</v>
      </c>
    </row>
    <row r="1441" spans="1:39">
      <c r="A1441" t="str">
        <f t="shared" si="220"/>
        <v>3812Undervisning</v>
      </c>
      <c r="B1441" s="6" t="str">
        <f>Data!A1441</f>
        <v>3812</v>
      </c>
      <c r="C1441" s="7" t="str">
        <f>Data!B1441</f>
        <v>Siljan kommune</v>
      </c>
      <c r="D1441" s="7" t="str">
        <f>Data!C1441</f>
        <v>Undervisning</v>
      </c>
      <c r="E1441" s="1">
        <f>Data!D1441</f>
        <v>53.387499999999996</v>
      </c>
      <c r="F1441" s="1">
        <f>Data!E1441+Data!F1441</f>
        <v>48846.45015218918</v>
      </c>
      <c r="G1441" s="1">
        <f>Data!G1441</f>
        <v>0</v>
      </c>
      <c r="H1441" s="1">
        <f t="shared" si="221"/>
        <v>28448616.627272721</v>
      </c>
      <c r="I1441" s="1">
        <f t="shared" si="222"/>
        <v>0</v>
      </c>
      <c r="J1441" s="1">
        <f t="shared" si="223"/>
        <v>3413833.9952727263</v>
      </c>
      <c r="K1441" s="1">
        <f>'Innlegging av opplysninger'!$B$4*H1441</f>
        <v>3698320.1615454541</v>
      </c>
      <c r="L1441" s="1"/>
      <c r="M1441" s="1">
        <f>'Innlegging av opplysninger'!$B$5*H1441</f>
        <v>3726768.7781727267</v>
      </c>
      <c r="N1441" s="1">
        <f>'Innlegging av opplysninger'!$B$5*I1441</f>
        <v>0</v>
      </c>
      <c r="O1441" s="1">
        <f>'Innlegging av opplysninger'!$B$5*J1441</f>
        <v>447212.25338072714</v>
      </c>
      <c r="P1441" s="1">
        <f>'Innlegging av opplysninger'!$B$5*K1441</f>
        <v>484479.94116245449</v>
      </c>
      <c r="Q1441" s="1"/>
      <c r="R1441" s="1">
        <f>'Innlegging av opplysninger'!$C$11*SUM(H1441:Q1441)</f>
        <v>1528330.8067586585</v>
      </c>
      <c r="S1441" s="1">
        <f>'Innlegging av opplysninger'!$C$13*(((H1441+J1441+M1441+O1441)*Data!H1441)+(J1441+O1441)*(1-Data!H1441)*1.8/12+I1441+N1441+K1441+L1441+P1441+Q1441)</f>
        <v>266283.04122928274</v>
      </c>
      <c r="T1441" s="1">
        <f>'Innlegging av opplysninger'!$C$13*((H1441+J1441+M1441+O1441)*(1-Data!H1441)-(J1441+O1441)*(1-Data!H1441)*1.8/12)</f>
        <v>1825117.0101246713</v>
      </c>
      <c r="U1441" s="1">
        <f>Data!I1441</f>
        <v>0.26</v>
      </c>
      <c r="V1441" s="1">
        <f>Data!J1441+Data!K1441</f>
        <v>40166.666666666664</v>
      </c>
      <c r="W1441" s="1">
        <f>Data!L1441</f>
        <v>0</v>
      </c>
      <c r="X1441" s="1">
        <f t="shared" si="227"/>
        <v>113927.27272727272</v>
      </c>
      <c r="Y1441" s="100">
        <f t="shared" si="228"/>
        <v>0</v>
      </c>
      <c r="Z1441" s="100">
        <f t="shared" si="229"/>
        <v>16291.599999999999</v>
      </c>
      <c r="AA1441" s="100">
        <f>'Innlegging av opplysninger'!$B$4*X1441</f>
        <v>14810.545454545454</v>
      </c>
      <c r="AB1441" s="1"/>
      <c r="AC1441" s="1">
        <f>'Innlegging av opplysninger'!$B$5*X1441</f>
        <v>14924.472727272727</v>
      </c>
      <c r="AD1441" s="1">
        <f>'Innlegging av opplysninger'!$B$5*Y1441</f>
        <v>0</v>
      </c>
      <c r="AE1441" s="1">
        <f>'Innlegging av opplysninger'!$B$5*Z1441</f>
        <v>2134.1995999999999</v>
      </c>
      <c r="AF1441" s="1">
        <f>'Innlegging av opplysninger'!$B$5*AA1441</f>
        <v>1940.1814545454545</v>
      </c>
      <c r="AG1441" s="1"/>
      <c r="AH1441" s="1">
        <f>'Innlegging av opplysninger'!$C$11*SUM(X1441:AG1441)</f>
        <v>6233.0743346181807</v>
      </c>
      <c r="AI1441" s="1">
        <f>'Innlegging av opplysninger'!$C$13*(((X1441+Z1441+AC1441+AE1441)*Data!M1441)+(Z1441+AE1441)*(1-Data!M1441)*1.8/12+Y1441+AD1441+AA1441+AB1441+AF1441+AG1441)</f>
        <v>1014.7590361527272</v>
      </c>
      <c r="AJ1441" s="1">
        <f>'Innlegging av opplysninger'!$C$13*((X1441+Z1441+AC1441+AE1441)*(1-Data!M1441)-(Z1441+AE1441)*(1-Data!M1441)*1.8/12)</f>
        <v>7514.7111059563613</v>
      </c>
      <c r="AK1441" s="83">
        <f t="shared" si="224"/>
        <v>1535000</v>
      </c>
      <c r="AL1441" s="83">
        <f t="shared" si="225"/>
        <v>267000</v>
      </c>
      <c r="AM1441" s="83">
        <f t="shared" si="226"/>
        <v>1833000</v>
      </c>
    </row>
    <row r="1442" spans="1:39">
      <c r="A1442" t="str">
        <f t="shared" si="220"/>
        <v>3812Barnehager</v>
      </c>
      <c r="B1442" s="6" t="str">
        <f>Data!A1442</f>
        <v>3812</v>
      </c>
      <c r="C1442" s="7" t="str">
        <f>Data!B1442</f>
        <v>Siljan kommune</v>
      </c>
      <c r="D1442" s="7" t="str">
        <f>Data!C1442</f>
        <v>Barnehager</v>
      </c>
      <c r="E1442" s="1">
        <f>Data!D1442</f>
        <v>26.400100000000005</v>
      </c>
      <c r="F1442" s="1">
        <f>Data!E1442+Data!F1442</f>
        <v>42225.119128336621</v>
      </c>
      <c r="G1442" s="1">
        <f>Data!G1442</f>
        <v>5.2590709883674673</v>
      </c>
      <c r="H1442" s="1">
        <f t="shared" si="221"/>
        <v>12160880.372727271</v>
      </c>
      <c r="I1442" s="1">
        <f t="shared" si="222"/>
        <v>1514.6181818181817</v>
      </c>
      <c r="J1442" s="1">
        <f t="shared" si="223"/>
        <v>1459487.3989090908</v>
      </c>
      <c r="K1442" s="1">
        <f>'Innlegging av opplysninger'!$B$4*H1442</f>
        <v>1580914.4484545453</v>
      </c>
      <c r="L1442" s="1"/>
      <c r="M1442" s="1">
        <f>'Innlegging av opplysninger'!$B$5*H1442</f>
        <v>1593075.3288272726</v>
      </c>
      <c r="N1442" s="1">
        <f>'Innlegging av opplysninger'!$B$5*I1442</f>
        <v>198.41498181818181</v>
      </c>
      <c r="O1442" s="1">
        <f>'Innlegging av opplysninger'!$B$5*J1442</f>
        <v>191192.84925709091</v>
      </c>
      <c r="P1442" s="1">
        <f>'Innlegging av opplysninger'!$B$5*K1442</f>
        <v>207099.79274754543</v>
      </c>
      <c r="Q1442" s="1"/>
      <c r="R1442" s="1">
        <f>'Innlegging av opplysninger'!$C$11*SUM(H1442:Q1442)</f>
        <v>653385.80251528521</v>
      </c>
      <c r="S1442" s="1">
        <f>'Innlegging av opplysninger'!$C$13*(((H1442+J1442+M1442+O1442)*Data!H1442)+(J1442+O1442)*(1-Data!H1442)*1.8/12+I1442+N1442+K1442+L1442+P1442+Q1442)</f>
        <v>107724.97431903539</v>
      </c>
      <c r="T1442" s="1">
        <f>'Innlegging av opplysninger'!$C$13*((H1442+J1442+M1442+O1442)*(1-Data!H1442)-(J1442+O1442)*(1-Data!H1442)*1.8/12)</f>
        <v>786381.91333346011</v>
      </c>
      <c r="U1442" s="1">
        <f>Data!I1442</f>
        <v>1.7000000000000002</v>
      </c>
      <c r="V1442" s="1">
        <f>Data!J1442+Data!K1442</f>
        <v>45939.741176470583</v>
      </c>
      <c r="W1442" s="1">
        <f>Data!L1442</f>
        <v>0</v>
      </c>
      <c r="X1442" s="1">
        <f t="shared" si="227"/>
        <v>851973.38181818172</v>
      </c>
      <c r="Y1442" s="100">
        <f t="shared" si="228"/>
        <v>0</v>
      </c>
      <c r="Z1442" s="100">
        <f t="shared" si="229"/>
        <v>121832.19359999997</v>
      </c>
      <c r="AA1442" s="100">
        <f>'Innlegging av opplysninger'!$B$4*X1442</f>
        <v>110756.53963636362</v>
      </c>
      <c r="AB1442" s="1"/>
      <c r="AC1442" s="1">
        <f>'Innlegging av opplysninger'!$B$5*X1442</f>
        <v>111608.51301818181</v>
      </c>
      <c r="AD1442" s="1">
        <f>'Innlegging av opplysninger'!$B$5*Y1442</f>
        <v>0</v>
      </c>
      <c r="AE1442" s="1">
        <f>'Innlegging av opplysninger'!$B$5*Z1442</f>
        <v>15960.017361599997</v>
      </c>
      <c r="AF1442" s="1">
        <f>'Innlegging av opplysninger'!$B$5*AA1442</f>
        <v>14509.106692363635</v>
      </c>
      <c r="AG1442" s="1"/>
      <c r="AH1442" s="1">
        <f>'Innlegging av opplysninger'!$C$11*SUM(X1442:AG1442)</f>
        <v>46612.310580814257</v>
      </c>
      <c r="AI1442" s="1">
        <f>'Innlegging av opplysninger'!$C$13*(((X1442+Z1442+AC1442+AE1442)*Data!M1442)+(Z1442+AE1442)*(1-Data!M1442)*1.8/12+Y1442+AD1442+AA1442+AB1442+AF1442+AG1442)</f>
        <v>7588.592854594297</v>
      </c>
      <c r="AJ1442" s="1">
        <f>'Innlegging av opplysninger'!$C$13*((X1442+Z1442+AC1442+AE1442)*(1-Data!M1442)-(Z1442+AE1442)*(1-Data!M1442)*1.8/12)</f>
        <v>56196.67425599361</v>
      </c>
      <c r="AK1442" s="83">
        <f t="shared" si="224"/>
        <v>700000</v>
      </c>
      <c r="AL1442" s="83">
        <f t="shared" si="225"/>
        <v>115000</v>
      </c>
      <c r="AM1442" s="83">
        <f t="shared" si="226"/>
        <v>843000</v>
      </c>
    </row>
    <row r="1443" spans="1:39">
      <c r="A1443" t="str">
        <f t="shared" si="220"/>
        <v>3812Helse/pleie/omsorg</v>
      </c>
      <c r="B1443" s="6" t="str">
        <f>Data!A1443</f>
        <v>3812</v>
      </c>
      <c r="C1443" s="7" t="str">
        <f>Data!B1443</f>
        <v>Siljan kommune</v>
      </c>
      <c r="D1443" s="7" t="str">
        <f>Data!C1443</f>
        <v>Helse/pleie/omsorg</v>
      </c>
      <c r="E1443" s="1">
        <f>Data!D1443</f>
        <v>47.32139999999999</v>
      </c>
      <c r="F1443" s="1">
        <f>Data!E1443+Data!F1443</f>
        <v>46506.075563416678</v>
      </c>
      <c r="G1443" s="1">
        <f>Data!G1443</f>
        <v>962.54781134962184</v>
      </c>
      <c r="H1443" s="1">
        <f t="shared" si="221"/>
        <v>24007992.045454532</v>
      </c>
      <c r="I1443" s="1">
        <f t="shared" si="222"/>
        <v>496899.3818181816</v>
      </c>
      <c r="J1443" s="1">
        <f t="shared" si="223"/>
        <v>2940586.9712727256</v>
      </c>
      <c r="K1443" s="1">
        <f>'Innlegging av opplysninger'!$B$4*H1443</f>
        <v>3121038.9659090894</v>
      </c>
      <c r="L1443" s="1"/>
      <c r="M1443" s="1">
        <f>'Innlegging av opplysninger'!$B$5*H1443</f>
        <v>3145046.9579545436</v>
      </c>
      <c r="N1443" s="1">
        <f>'Innlegging av opplysninger'!$B$5*I1443</f>
        <v>65093.819018181792</v>
      </c>
      <c r="O1443" s="1">
        <f>'Innlegging av opplysninger'!$B$5*J1443</f>
        <v>385216.89323672705</v>
      </c>
      <c r="P1443" s="1">
        <f>'Innlegging av opplysninger'!$B$5*K1443</f>
        <v>408856.10453409073</v>
      </c>
      <c r="Q1443" s="1"/>
      <c r="R1443" s="1">
        <f>'Innlegging av opplysninger'!$C$11*SUM(H1443:Q1443)</f>
        <v>1313687.7832895268</v>
      </c>
      <c r="S1443" s="1">
        <f>'Innlegging av opplysninger'!$C$13*(((H1443+J1443+M1443+O1443)*Data!H1443)+(J1443+O1443)*(1-Data!H1443)*1.8/12+I1443+N1443+K1443+L1443+P1443+Q1443)</f>
        <v>239782.87331416344</v>
      </c>
      <c r="T1443" s="1">
        <f>'Innlegging av opplysninger'!$C$13*((H1443+J1443+M1443+O1443)*(1-Data!H1443)-(J1443+O1443)*(1-Data!H1443)*1.8/12)</f>
        <v>1557895.145924136</v>
      </c>
      <c r="U1443" s="1">
        <f>Data!I1443</f>
        <v>10.0624</v>
      </c>
      <c r="V1443" s="1">
        <f>Data!J1443+Data!K1443</f>
        <v>48602.524083055076</v>
      </c>
      <c r="W1443" s="1">
        <f>Data!L1443</f>
        <v>1269.8978374940373</v>
      </c>
      <c r="X1443" s="1">
        <f t="shared" si="227"/>
        <v>5335178.6000000006</v>
      </c>
      <c r="Y1443" s="100">
        <f t="shared" si="228"/>
        <v>139398.76363636364</v>
      </c>
      <c r="Z1443" s="100">
        <f t="shared" si="229"/>
        <v>782864.56299999997</v>
      </c>
      <c r="AA1443" s="100">
        <f>'Innlegging av opplysninger'!$B$4*X1443</f>
        <v>693573.21800000011</v>
      </c>
      <c r="AB1443" s="1"/>
      <c r="AC1443" s="1">
        <f>'Innlegging av opplysninger'!$B$5*X1443</f>
        <v>698908.39660000009</v>
      </c>
      <c r="AD1443" s="1">
        <f>'Innlegging av opplysninger'!$B$5*Y1443</f>
        <v>18261.238036363637</v>
      </c>
      <c r="AE1443" s="1">
        <f>'Innlegging av opplysninger'!$B$5*Z1443</f>
        <v>102555.257753</v>
      </c>
      <c r="AF1443" s="1">
        <f>'Innlegging av opplysninger'!$B$5*AA1443</f>
        <v>90858.091558000015</v>
      </c>
      <c r="AG1443" s="1"/>
      <c r="AH1443" s="1">
        <f>'Innlegging av opplysninger'!$C$11*SUM(X1443:AG1443)</f>
        <v>298740.72888618166</v>
      </c>
      <c r="AI1443" s="1">
        <f>'Innlegging av opplysninger'!$C$13*(((X1443+Z1443+AC1443+AE1443)*Data!M1443)+(Z1443+AE1443)*(1-Data!M1443)*1.8/12+Y1443+AD1443+AA1443+AB1443+AF1443+AG1443)</f>
        <v>57189.902225322803</v>
      </c>
      <c r="AJ1443" s="1">
        <f>'Innlegging av opplysninger'!$C$13*((X1443+Z1443+AC1443+AE1443)*(1-Data!M1443)-(Z1443+AE1443)*(1-Data!M1443)*1.8/12)</f>
        <v>351613.20046103105</v>
      </c>
      <c r="AK1443" s="83">
        <f t="shared" si="224"/>
        <v>1612000</v>
      </c>
      <c r="AL1443" s="83">
        <f t="shared" si="225"/>
        <v>297000</v>
      </c>
      <c r="AM1443" s="83">
        <f t="shared" si="226"/>
        <v>1910000</v>
      </c>
    </row>
    <row r="1444" spans="1:39">
      <c r="A1444" t="str">
        <f t="shared" si="220"/>
        <v>3812Samferdsel og teknikk</v>
      </c>
      <c r="B1444" s="6" t="str">
        <f>Data!A1444</f>
        <v>3812</v>
      </c>
      <c r="C1444" s="7" t="str">
        <f>Data!B1444</f>
        <v>Siljan kommune</v>
      </c>
      <c r="D1444" s="7" t="str">
        <f>Data!C1444</f>
        <v>Samferdsel og teknikk</v>
      </c>
      <c r="E1444" s="1">
        <f>Data!D1444</f>
        <v>6.0000000000000009</v>
      </c>
      <c r="F1444" s="1">
        <f>Data!E1444+Data!F1444</f>
        <v>0</v>
      </c>
      <c r="G1444" s="1">
        <f>Data!G1444</f>
        <v>0</v>
      </c>
      <c r="H1444" s="1">
        <f t="shared" si="221"/>
        <v>0</v>
      </c>
      <c r="I1444" s="1">
        <f t="shared" si="222"/>
        <v>0</v>
      </c>
      <c r="J1444" s="1">
        <f t="shared" si="223"/>
        <v>0</v>
      </c>
      <c r="K1444" s="1">
        <f>'Innlegging av opplysninger'!$B$4*H1444</f>
        <v>0</v>
      </c>
      <c r="L1444" s="1"/>
      <c r="M1444" s="1">
        <f>'Innlegging av opplysninger'!$B$5*H1444</f>
        <v>0</v>
      </c>
      <c r="N1444" s="1">
        <f>'Innlegging av opplysninger'!$B$5*I1444</f>
        <v>0</v>
      </c>
      <c r="O1444" s="1">
        <f>'Innlegging av opplysninger'!$B$5*J1444</f>
        <v>0</v>
      </c>
      <c r="P1444" s="1">
        <f>'Innlegging av opplysninger'!$B$5*K1444</f>
        <v>0</v>
      </c>
      <c r="Q1444" s="1"/>
      <c r="R1444" s="1">
        <f>'Innlegging av opplysninger'!$C$11*SUM(H1444:Q1444)</f>
        <v>0</v>
      </c>
      <c r="S1444" s="1">
        <f>'Innlegging av opplysninger'!$C$13*(((H1444+J1444+M1444+O1444)*Data!H1444)+(J1444+O1444)*(1-Data!H1444)*1.8/12+I1444+N1444+K1444+L1444+P1444+Q1444)</f>
        <v>0</v>
      </c>
      <c r="T1444" s="1">
        <f>'Innlegging av opplysninger'!$C$13*((H1444+J1444+M1444+O1444)*(1-Data!H1444)-(J1444+O1444)*(1-Data!H1444)*1.8/12)</f>
        <v>0</v>
      </c>
      <c r="U1444" s="1">
        <f>Data!I1444</f>
        <v>0</v>
      </c>
      <c r="V1444" s="1">
        <f>Data!J1444+Data!K1444</f>
        <v>0</v>
      </c>
      <c r="W1444" s="1">
        <f>Data!L1444</f>
        <v>0</v>
      </c>
      <c r="X1444" s="1">
        <f t="shared" si="227"/>
        <v>0</v>
      </c>
      <c r="Y1444" s="100">
        <f t="shared" si="228"/>
        <v>0</v>
      </c>
      <c r="Z1444" s="100">
        <f t="shared" si="229"/>
        <v>0</v>
      </c>
      <c r="AA1444" s="100">
        <f>'Innlegging av opplysninger'!$B$4*X1444</f>
        <v>0</v>
      </c>
      <c r="AB1444" s="1"/>
      <c r="AC1444" s="1">
        <f>'Innlegging av opplysninger'!$B$5*X1444</f>
        <v>0</v>
      </c>
      <c r="AD1444" s="1">
        <f>'Innlegging av opplysninger'!$B$5*Y1444</f>
        <v>0</v>
      </c>
      <c r="AE1444" s="1">
        <f>'Innlegging av opplysninger'!$B$5*Z1444</f>
        <v>0</v>
      </c>
      <c r="AF1444" s="1">
        <f>'Innlegging av opplysninger'!$B$5*AA1444</f>
        <v>0</v>
      </c>
      <c r="AG1444" s="1"/>
      <c r="AH1444" s="1">
        <f>'Innlegging av opplysninger'!$C$11*SUM(X1444:AG1444)</f>
        <v>0</v>
      </c>
      <c r="AI1444" s="1">
        <f>'Innlegging av opplysninger'!$C$13*(((X1444+Z1444+AC1444+AE1444)*Data!M1444)+(Z1444+AE1444)*(1-Data!M1444)*1.8/12+Y1444+AD1444+AA1444+AB1444+AF1444+AG1444)</f>
        <v>0</v>
      </c>
      <c r="AJ1444" s="1">
        <f>'Innlegging av opplysninger'!$C$13*((X1444+Z1444+AC1444+AE1444)*(1-Data!M1444)-(Z1444+AE1444)*(1-Data!M1444)*1.8/12)</f>
        <v>0</v>
      </c>
      <c r="AK1444" s="83">
        <f t="shared" si="224"/>
        <v>0</v>
      </c>
      <c r="AL1444" s="83">
        <f t="shared" si="225"/>
        <v>0</v>
      </c>
      <c r="AM1444" s="83">
        <f t="shared" si="226"/>
        <v>0</v>
      </c>
    </row>
    <row r="1445" spans="1:39">
      <c r="A1445" t="str">
        <f t="shared" si="220"/>
        <v>3812Annet</v>
      </c>
      <c r="B1445" s="6" t="str">
        <f>Data!A1445</f>
        <v>3812</v>
      </c>
      <c r="C1445" s="7" t="str">
        <f>Data!B1445</f>
        <v>Siljan kommune</v>
      </c>
      <c r="D1445" s="7" t="str">
        <f>Data!C1445</f>
        <v>Annet</v>
      </c>
      <c r="E1445" s="1">
        <f>Data!D1445</f>
        <v>1.1000000000000001</v>
      </c>
      <c r="F1445" s="1">
        <f>Data!E1445+Data!F1445</f>
        <v>0</v>
      </c>
      <c r="G1445" s="1">
        <f>Data!G1445</f>
        <v>0</v>
      </c>
      <c r="H1445" s="1">
        <f t="shared" si="221"/>
        <v>0</v>
      </c>
      <c r="I1445" s="1">
        <f t="shared" si="222"/>
        <v>0</v>
      </c>
      <c r="J1445" s="1">
        <f t="shared" si="223"/>
        <v>0</v>
      </c>
      <c r="K1445" s="1">
        <f>'Innlegging av opplysninger'!$B$4*H1445</f>
        <v>0</v>
      </c>
      <c r="L1445" s="1"/>
      <c r="M1445" s="1">
        <f>'Innlegging av opplysninger'!$B$5*H1445</f>
        <v>0</v>
      </c>
      <c r="N1445" s="1">
        <f>'Innlegging av opplysninger'!$B$5*I1445</f>
        <v>0</v>
      </c>
      <c r="O1445" s="1">
        <f>'Innlegging av opplysninger'!$B$5*J1445</f>
        <v>0</v>
      </c>
      <c r="P1445" s="1">
        <f>'Innlegging av opplysninger'!$B$5*K1445</f>
        <v>0</v>
      </c>
      <c r="Q1445" s="1"/>
      <c r="R1445" s="1">
        <f>'Innlegging av opplysninger'!$C$11*SUM(H1445:Q1445)</f>
        <v>0</v>
      </c>
      <c r="S1445" s="1">
        <f>'Innlegging av opplysninger'!$C$13*(((H1445+J1445+M1445+O1445)*Data!H1445)+(J1445+O1445)*(1-Data!H1445)*1.8/12+I1445+N1445+K1445+L1445+P1445+Q1445)</f>
        <v>0</v>
      </c>
      <c r="T1445" s="1">
        <f>'Innlegging av opplysninger'!$C$13*((H1445+J1445+M1445+O1445)*(1-Data!H1445)-(J1445+O1445)*(1-Data!H1445)*1.8/12)</f>
        <v>0</v>
      </c>
      <c r="U1445" s="1">
        <f>Data!I1445</f>
        <v>0</v>
      </c>
      <c r="V1445" s="1">
        <f>Data!J1445+Data!K1445</f>
        <v>0</v>
      </c>
      <c r="W1445" s="1">
        <f>Data!L1445</f>
        <v>0</v>
      </c>
      <c r="X1445" s="1">
        <f t="shared" si="227"/>
        <v>0</v>
      </c>
      <c r="Y1445" s="100">
        <f t="shared" si="228"/>
        <v>0</v>
      </c>
      <c r="Z1445" s="100">
        <f t="shared" si="229"/>
        <v>0</v>
      </c>
      <c r="AA1445" s="100">
        <f>'Innlegging av opplysninger'!$B$4*X1445</f>
        <v>0</v>
      </c>
      <c r="AB1445" s="1"/>
      <c r="AC1445" s="1">
        <f>'Innlegging av opplysninger'!$B$5*X1445</f>
        <v>0</v>
      </c>
      <c r="AD1445" s="1">
        <f>'Innlegging av opplysninger'!$B$5*Y1445</f>
        <v>0</v>
      </c>
      <c r="AE1445" s="1">
        <f>'Innlegging av opplysninger'!$B$5*Z1445</f>
        <v>0</v>
      </c>
      <c r="AF1445" s="1">
        <f>'Innlegging av opplysninger'!$B$5*AA1445</f>
        <v>0</v>
      </c>
      <c r="AG1445" s="1"/>
      <c r="AH1445" s="1">
        <f>'Innlegging av opplysninger'!$C$11*SUM(X1445:AG1445)</f>
        <v>0</v>
      </c>
      <c r="AI1445" s="1">
        <f>'Innlegging av opplysninger'!$C$13*(((X1445+Z1445+AC1445+AE1445)*Data!M1445)+(Z1445+AE1445)*(1-Data!M1445)*1.8/12+Y1445+AD1445+AA1445+AB1445+AF1445+AG1445)</f>
        <v>0</v>
      </c>
      <c r="AJ1445" s="1">
        <f>'Innlegging av opplysninger'!$C$13*((X1445+Z1445+AC1445+AE1445)*(1-Data!M1445)-(Z1445+AE1445)*(1-Data!M1445)*1.8/12)</f>
        <v>0</v>
      </c>
      <c r="AK1445" s="83">
        <f t="shared" si="224"/>
        <v>0</v>
      </c>
      <c r="AL1445" s="83">
        <f t="shared" si="225"/>
        <v>0</v>
      </c>
      <c r="AM1445" s="83">
        <f t="shared" si="226"/>
        <v>0</v>
      </c>
    </row>
    <row r="1446" spans="1:39">
      <c r="A1446" t="str">
        <f t="shared" si="220"/>
        <v>3813Alle</v>
      </c>
      <c r="B1446" s="6" t="str">
        <f>Data!A1446</f>
        <v>3813</v>
      </c>
      <c r="C1446" s="7" t="str">
        <f>Data!B1446</f>
        <v>Bamble kommune</v>
      </c>
      <c r="D1446" s="7" t="str">
        <f>Data!C1446</f>
        <v>Alle</v>
      </c>
      <c r="E1446" s="1">
        <f>Data!D1446</f>
        <v>882.35319999999808</v>
      </c>
      <c r="F1446" s="1">
        <f>Data!E1446+Data!F1446</f>
        <v>46860.728406341921</v>
      </c>
      <c r="G1446" s="1">
        <f>Data!G1446</f>
        <v>469.68630022535257</v>
      </c>
      <c r="H1446" s="1">
        <f t="shared" si="221"/>
        <v>451065967.23999929</v>
      </c>
      <c r="I1446" s="1">
        <f t="shared" si="222"/>
        <v>4521045.927272724</v>
      </c>
      <c r="J1446" s="1">
        <f t="shared" si="223"/>
        <v>54670441.580072641</v>
      </c>
      <c r="K1446" s="1">
        <f>'Innlegging av opplysninger'!$B$4*H1446</f>
        <v>58638575.741199911</v>
      </c>
      <c r="L1446" s="1"/>
      <c r="M1446" s="1">
        <f>'Innlegging av opplysninger'!$B$5*H1446</f>
        <v>59089641.708439909</v>
      </c>
      <c r="N1446" s="1">
        <f>'Innlegging av opplysninger'!$B$5*I1446</f>
        <v>592257.01647272683</v>
      </c>
      <c r="O1446" s="1">
        <f>'Innlegging av opplysninger'!$B$5*J1446</f>
        <v>7161827.8469895162</v>
      </c>
      <c r="P1446" s="1">
        <f>'Innlegging av opplysninger'!$B$5*K1446</f>
        <v>7681653.4220971884</v>
      </c>
      <c r="Q1446" s="1"/>
      <c r="R1446" s="1">
        <f>'Innlegging av opplysninger'!$C$11*SUM(H1446:Q1446)</f>
        <v>24450013.598336671</v>
      </c>
      <c r="S1446" s="1">
        <f>'Innlegging av opplysninger'!$C$13*(((H1446+J1446+M1446+O1446)*Data!H1446)+(J1446+O1446)*(1-Data!H1446)*1.8/12+I1446+N1446+K1446+L1446+P1446+Q1446)</f>
        <v>4645059.9162223507</v>
      </c>
      <c r="T1446" s="1">
        <f>'Innlegging av opplysninger'!$C$13*((H1446+J1446+M1446+O1446)*(1-Data!H1446)-(J1446+O1446)*(1-Data!H1446)*1.8/12)</f>
        <v>28812853.428869929</v>
      </c>
      <c r="U1446" s="1">
        <f>Data!I1446</f>
        <v>103.12459999999996</v>
      </c>
      <c r="V1446" s="1">
        <f>Data!J1446+Data!K1446</f>
        <v>47809.847617994805</v>
      </c>
      <c r="W1446" s="1">
        <f>Data!L1446</f>
        <v>438.24121499622811</v>
      </c>
      <c r="X1446" s="1">
        <f t="shared" si="227"/>
        <v>53785869.945454523</v>
      </c>
      <c r="Y1446" s="100">
        <f t="shared" si="228"/>
        <v>493019.45454545459</v>
      </c>
      <c r="Z1446" s="100">
        <f t="shared" si="229"/>
        <v>7761881.1841999963</v>
      </c>
      <c r="AA1446" s="100">
        <f>'Innlegging av opplysninger'!$B$4*X1446</f>
        <v>6992163.0929090884</v>
      </c>
      <c r="AB1446" s="1"/>
      <c r="AC1446" s="1">
        <f>'Innlegging av opplysninger'!$B$5*X1446</f>
        <v>7045948.9628545428</v>
      </c>
      <c r="AD1446" s="1">
        <f>'Innlegging av opplysninger'!$B$5*Y1446</f>
        <v>64585.548545454556</v>
      </c>
      <c r="AE1446" s="1">
        <f>'Innlegging av opplysninger'!$B$5*Z1446</f>
        <v>1016806.4351301995</v>
      </c>
      <c r="AF1446" s="1">
        <f>'Innlegging av opplysninger'!$B$5*AA1446</f>
        <v>915973.36517109058</v>
      </c>
      <c r="AG1446" s="1"/>
      <c r="AH1446" s="1">
        <f>'Innlegging av opplysninger'!$C$11*SUM(X1446:AG1446)</f>
        <v>2966897.4235747932</v>
      </c>
      <c r="AI1446" s="1">
        <f>'Innlegging av opplysninger'!$C$13*(((X1446+Z1446+AC1446+AE1446)*Data!M1446)+(Z1446+AE1446)*(1-Data!M1446)*1.8/12+Y1446+AD1446+AA1446+AB1446+AF1446+AG1446)</f>
        <v>645188.12776846532</v>
      </c>
      <c r="AJ1446" s="1">
        <f>'Innlegging av opplysninger'!$C$13*((X1446+Z1446+AC1446+AE1446)*(1-Data!M1446)-(Z1446+AE1446)*(1-Data!M1446)*1.8/12)</f>
        <v>3414776.7676496725</v>
      </c>
      <c r="AK1446" s="83">
        <f t="shared" si="224"/>
        <v>27417000</v>
      </c>
      <c r="AL1446" s="83">
        <f t="shared" si="225"/>
        <v>5290000</v>
      </c>
      <c r="AM1446" s="83">
        <f t="shared" si="226"/>
        <v>32228000</v>
      </c>
    </row>
    <row r="1447" spans="1:39">
      <c r="A1447" t="str">
        <f t="shared" si="220"/>
        <v>3813Administrasjon</v>
      </c>
      <c r="B1447" s="6" t="str">
        <f>Data!A1447</f>
        <v>3813</v>
      </c>
      <c r="C1447" s="7" t="str">
        <f>Data!B1447</f>
        <v>Bamble kommune</v>
      </c>
      <c r="D1447" s="7" t="str">
        <f>Data!C1447</f>
        <v>Administrasjon</v>
      </c>
      <c r="E1447" s="1">
        <f>Data!D1447</f>
        <v>99.109999999999985</v>
      </c>
      <c r="F1447" s="1">
        <f>Data!E1447+Data!F1447</f>
        <v>46324.721689705031</v>
      </c>
      <c r="G1447" s="1">
        <f>Data!G1447</f>
        <v>0</v>
      </c>
      <c r="H1447" s="1">
        <f t="shared" si="221"/>
        <v>50086289.090909064</v>
      </c>
      <c r="I1447" s="1">
        <f t="shared" si="222"/>
        <v>0</v>
      </c>
      <c r="J1447" s="1">
        <f t="shared" si="223"/>
        <v>6010354.6909090877</v>
      </c>
      <c r="K1447" s="1">
        <f>'Innlegging av opplysninger'!$B$4*H1447</f>
        <v>6511217.5818181783</v>
      </c>
      <c r="L1447" s="1"/>
      <c r="M1447" s="1">
        <f>'Innlegging av opplysninger'!$B$5*H1447</f>
        <v>6561303.8709090874</v>
      </c>
      <c r="N1447" s="1">
        <f>'Innlegging av opplysninger'!$B$5*I1447</f>
        <v>0</v>
      </c>
      <c r="O1447" s="1">
        <f>'Innlegging av opplysninger'!$B$5*J1447</f>
        <v>787356.46450909053</v>
      </c>
      <c r="P1447" s="1">
        <f>'Innlegging av opplysninger'!$B$5*K1447</f>
        <v>852969.50321818143</v>
      </c>
      <c r="Q1447" s="1"/>
      <c r="R1447" s="1">
        <f>'Innlegging av opplysninger'!$C$11*SUM(H1447:Q1447)</f>
        <v>2690760.665686362</v>
      </c>
      <c r="S1447" s="1">
        <f>'Innlegging av opplysninger'!$C$13*(((H1447+J1447+M1447+O1447)*Data!H1447)+(J1447+O1447)*(1-Data!H1447)*1.8/12+I1447+N1447+K1447+L1447+P1447+Q1447)</f>
        <v>569064.57495377422</v>
      </c>
      <c r="T1447" s="1">
        <f>'Innlegging av opplysninger'!$C$13*((H1447+J1447+M1447+O1447)*(1-Data!H1447)-(J1447+O1447)*(1-Data!H1447)*1.8/12)</f>
        <v>3113028.9675644059</v>
      </c>
      <c r="U1447" s="1">
        <f>Data!I1447</f>
        <v>15.5</v>
      </c>
      <c r="V1447" s="1">
        <f>Data!J1447+Data!K1447</f>
        <v>56924.483870967742</v>
      </c>
      <c r="W1447" s="1">
        <f>Data!L1447</f>
        <v>0</v>
      </c>
      <c r="X1447" s="1">
        <f t="shared" si="227"/>
        <v>9625412.7272727266</v>
      </c>
      <c r="Y1447" s="100">
        <f t="shared" si="228"/>
        <v>0</v>
      </c>
      <c r="Z1447" s="100">
        <f t="shared" si="229"/>
        <v>1376434.0199999998</v>
      </c>
      <c r="AA1447" s="100">
        <f>'Innlegging av opplysninger'!$B$4*X1447</f>
        <v>1251303.6545454545</v>
      </c>
      <c r="AB1447" s="1"/>
      <c r="AC1447" s="1">
        <f>'Innlegging av opplysninger'!$B$5*X1447</f>
        <v>1260929.0672727271</v>
      </c>
      <c r="AD1447" s="1">
        <f>'Innlegging av opplysninger'!$B$5*Y1447</f>
        <v>0</v>
      </c>
      <c r="AE1447" s="1">
        <f>'Innlegging av opplysninger'!$B$5*Z1447</f>
        <v>180312.85661999998</v>
      </c>
      <c r="AF1447" s="1">
        <f>'Innlegging av opplysninger'!$B$5*AA1447</f>
        <v>163920.77874545456</v>
      </c>
      <c r="AG1447" s="1"/>
      <c r="AH1447" s="1">
        <f>'Innlegging av opplysninger'!$C$11*SUM(X1447:AG1447)</f>
        <v>526615.89796934172</v>
      </c>
      <c r="AI1447" s="1">
        <f>'Innlegging av opplysninger'!$C$13*(((X1447+Z1447+AC1447+AE1447)*Data!M1447)+(Z1447+AE1447)*(1-Data!M1447)*1.8/12+Y1447+AD1447+AA1447+AB1447+AF1447+AG1447)</f>
        <v>195197.10882907413</v>
      </c>
      <c r="AJ1447" s="1">
        <f>'Innlegging av opplysninger'!$C$13*((X1447+Z1447+AC1447+AE1447)*(1-Data!M1447)-(Z1447+AE1447)*(1-Data!M1447)*1.8/12)</f>
        <v>525435.17260265676</v>
      </c>
      <c r="AK1447" s="83">
        <f t="shared" si="224"/>
        <v>3217000</v>
      </c>
      <c r="AL1447" s="83">
        <f t="shared" si="225"/>
        <v>764000</v>
      </c>
      <c r="AM1447" s="83">
        <f t="shared" si="226"/>
        <v>3638000</v>
      </c>
    </row>
    <row r="1448" spans="1:39">
      <c r="A1448" t="str">
        <f t="shared" si="220"/>
        <v>3813Undervisning</v>
      </c>
      <c r="B1448" s="6" t="str">
        <f>Data!A1448</f>
        <v>3813</v>
      </c>
      <c r="C1448" s="7" t="str">
        <f>Data!B1448</f>
        <v>Bamble kommune</v>
      </c>
      <c r="D1448" s="7" t="str">
        <f>Data!C1448</f>
        <v>Undervisning</v>
      </c>
      <c r="E1448" s="1">
        <f>Data!D1448</f>
        <v>230.34290000000013</v>
      </c>
      <c r="F1448" s="1">
        <f>Data!E1448+Data!F1448</f>
        <v>48895.559278507491</v>
      </c>
      <c r="G1448" s="1">
        <f>Data!G1448</f>
        <v>0</v>
      </c>
      <c r="H1448" s="1">
        <f t="shared" si="221"/>
        <v>122866308.23272721</v>
      </c>
      <c r="I1448" s="1">
        <f t="shared" si="222"/>
        <v>0</v>
      </c>
      <c r="J1448" s="1">
        <f t="shared" si="223"/>
        <v>14743956.987927265</v>
      </c>
      <c r="K1448" s="1">
        <f>'Innlegging av opplysninger'!$B$4*H1448</f>
        <v>15972620.070254538</v>
      </c>
      <c r="L1448" s="1"/>
      <c r="M1448" s="1">
        <f>'Innlegging av opplysninger'!$B$5*H1448</f>
        <v>16095486.378487267</v>
      </c>
      <c r="N1448" s="1">
        <f>'Innlegging av opplysninger'!$B$5*I1448</f>
        <v>0</v>
      </c>
      <c r="O1448" s="1">
        <f>'Innlegging av opplysninger'!$B$5*J1448</f>
        <v>1931458.3654184719</v>
      </c>
      <c r="P1448" s="1">
        <f>'Innlegging av opplysninger'!$B$5*K1448</f>
        <v>2092413.2292033446</v>
      </c>
      <c r="Q1448" s="1"/>
      <c r="R1448" s="1">
        <f>'Innlegging av opplysninger'!$C$11*SUM(H1448:Q1448)</f>
        <v>6600685.2440326875</v>
      </c>
      <c r="S1448" s="1">
        <f>'Innlegging av opplysninger'!$C$13*(((H1448+J1448+M1448+O1448)*Data!H1448)+(J1448+O1448)*(1-Data!H1448)*1.8/12+I1448+N1448+K1448+L1448+P1448+Q1448)</f>
        <v>1233673.6672960094</v>
      </c>
      <c r="T1448" s="1">
        <f>'Innlegging av opplysninger'!$C$13*((H1448+J1448+M1448+O1448)*(1-Data!H1448)-(J1448+O1448)*(1-Data!H1448)*1.8/12)</f>
        <v>7798842.9824329307</v>
      </c>
      <c r="U1448" s="1">
        <f>Data!I1448</f>
        <v>25.443299999999994</v>
      </c>
      <c r="V1448" s="1">
        <f>Data!J1448+Data!K1448</f>
        <v>45367.182585068236</v>
      </c>
      <c r="W1448" s="1">
        <f>Data!L1448</f>
        <v>0</v>
      </c>
      <c r="X1448" s="1">
        <f t="shared" si="227"/>
        <v>12592263.672727268</v>
      </c>
      <c r="Y1448" s="100">
        <f t="shared" si="228"/>
        <v>0</v>
      </c>
      <c r="Z1448" s="100">
        <f t="shared" si="229"/>
        <v>1800693.7051999993</v>
      </c>
      <c r="AA1448" s="100">
        <f>'Innlegging av opplysninger'!$B$4*X1448</f>
        <v>1636994.277454545</v>
      </c>
      <c r="AB1448" s="1"/>
      <c r="AC1448" s="1">
        <f>'Innlegging av opplysninger'!$B$5*X1448</f>
        <v>1649586.5411272722</v>
      </c>
      <c r="AD1448" s="1">
        <f>'Innlegging av opplysninger'!$B$5*Y1448</f>
        <v>0</v>
      </c>
      <c r="AE1448" s="1">
        <f>'Innlegging av opplysninger'!$B$5*Z1448</f>
        <v>235890.8753811999</v>
      </c>
      <c r="AF1448" s="1">
        <f>'Innlegging av opplysninger'!$B$5*AA1448</f>
        <v>214446.25034654542</v>
      </c>
      <c r="AG1448" s="1"/>
      <c r="AH1448" s="1">
        <f>'Innlegging av opplysninger'!$C$11*SUM(X1448:AG1448)</f>
        <v>688935.26224499964</v>
      </c>
      <c r="AI1448" s="1">
        <f>'Innlegging av opplysninger'!$C$13*(((X1448+Z1448+AC1448+AE1448)*Data!M1448)+(Z1448+AE1448)*(1-Data!M1448)*1.8/12+Y1448+AD1448+AA1448+AB1448+AF1448+AG1448)</f>
        <v>119228.1252067217</v>
      </c>
      <c r="AJ1448" s="1">
        <f>'Innlegging av opplysninger'!$C$13*((X1448+Z1448+AC1448+AE1448)*(1-Data!M1448)-(Z1448+AE1448)*(1-Data!M1448)*1.8/12)</f>
        <v>823525.3915495933</v>
      </c>
      <c r="AK1448" s="83">
        <f t="shared" si="224"/>
        <v>7290000</v>
      </c>
      <c r="AL1448" s="83">
        <f t="shared" si="225"/>
        <v>1353000</v>
      </c>
      <c r="AM1448" s="83">
        <f t="shared" si="226"/>
        <v>8622000</v>
      </c>
    </row>
    <row r="1449" spans="1:39">
      <c r="A1449" t="str">
        <f t="shared" si="220"/>
        <v>3813Barnehager</v>
      </c>
      <c r="B1449" s="6" t="str">
        <f>Data!A1449</f>
        <v>3813</v>
      </c>
      <c r="C1449" s="7" t="str">
        <f>Data!B1449</f>
        <v>Bamble kommune</v>
      </c>
      <c r="D1449" s="7" t="str">
        <f>Data!C1449</f>
        <v>Barnehager</v>
      </c>
      <c r="E1449" s="1">
        <f>Data!D1449</f>
        <v>100.17699999999999</v>
      </c>
      <c r="F1449" s="1">
        <f>Data!E1449+Data!F1449</f>
        <v>42153.401396195397</v>
      </c>
      <c r="G1449" s="1">
        <f>Data!G1449</f>
        <v>0</v>
      </c>
      <c r="H1449" s="1">
        <f t="shared" si="221"/>
        <v>46066923.181818172</v>
      </c>
      <c r="I1449" s="1">
        <f t="shared" si="222"/>
        <v>0</v>
      </c>
      <c r="J1449" s="1">
        <f t="shared" si="223"/>
        <v>5528030.7818181803</v>
      </c>
      <c r="K1449" s="1">
        <f>'Innlegging av opplysninger'!$B$4*H1449</f>
        <v>5988700.0136363627</v>
      </c>
      <c r="L1449" s="1"/>
      <c r="M1449" s="1">
        <f>'Innlegging av opplysninger'!$B$5*H1449</f>
        <v>6034766.9368181806</v>
      </c>
      <c r="N1449" s="1">
        <f>'Innlegging av opplysninger'!$B$5*I1449</f>
        <v>0</v>
      </c>
      <c r="O1449" s="1">
        <f>'Innlegging av opplysninger'!$B$5*J1449</f>
        <v>724172.03241818165</v>
      </c>
      <c r="P1449" s="1">
        <f>'Innlegging av opplysninger'!$B$5*K1449</f>
        <v>784519.7017863635</v>
      </c>
      <c r="Q1449" s="1"/>
      <c r="R1449" s="1">
        <f>'Innlegging av opplysninger'!$C$11*SUM(H1449:Q1449)</f>
        <v>2474830.280635227</v>
      </c>
      <c r="S1449" s="1">
        <f>'Innlegging av opplysninger'!$C$13*(((H1449+J1449+M1449+O1449)*Data!H1449)+(J1449+O1449)*(1-Data!H1449)*1.8/12+I1449+N1449+K1449+L1449+P1449+Q1449)</f>
        <v>431836.81451465446</v>
      </c>
      <c r="T1449" s="1">
        <f>'Innlegging av opplysninger'!$C$13*((H1449+J1449+M1449+O1449)*(1-Data!H1449)-(J1449+O1449)*(1-Data!H1449)*1.8/12)</f>
        <v>2954773.0431967084</v>
      </c>
      <c r="U1449" s="1">
        <f>Data!I1449</f>
        <v>7.6</v>
      </c>
      <c r="V1449" s="1">
        <f>Data!J1449+Data!K1449</f>
        <v>40171.052631578947</v>
      </c>
      <c r="W1449" s="1">
        <f>Data!L1449</f>
        <v>0</v>
      </c>
      <c r="X1449" s="1">
        <f t="shared" si="227"/>
        <v>3330545.4545454541</v>
      </c>
      <c r="Y1449" s="100">
        <f t="shared" si="228"/>
        <v>0</v>
      </c>
      <c r="Z1449" s="100">
        <f t="shared" si="229"/>
        <v>476267.99999999988</v>
      </c>
      <c r="AA1449" s="100">
        <f>'Innlegging av opplysninger'!$B$4*X1449</f>
        <v>432970.90909090906</v>
      </c>
      <c r="AB1449" s="1"/>
      <c r="AC1449" s="1">
        <f>'Innlegging av opplysninger'!$B$5*X1449</f>
        <v>436301.45454545453</v>
      </c>
      <c r="AD1449" s="1">
        <f>'Innlegging av opplysninger'!$B$5*Y1449</f>
        <v>0</v>
      </c>
      <c r="AE1449" s="1">
        <f>'Innlegging av opplysninger'!$B$5*Z1449</f>
        <v>62391.107999999986</v>
      </c>
      <c r="AF1449" s="1">
        <f>'Innlegging av opplysninger'!$B$5*AA1449</f>
        <v>56719.189090909087</v>
      </c>
      <c r="AG1449" s="1"/>
      <c r="AH1449" s="1">
        <f>'Innlegging av opplysninger'!$C$11*SUM(X1449:AG1449)</f>
        <v>182217.45238036363</v>
      </c>
      <c r="AI1449" s="1">
        <f>'Innlegging av opplysninger'!$C$13*(((X1449+Z1449+AC1449+AE1449)*Data!M1449)+(Z1449+AE1449)*(1-Data!M1449)*1.8/12+Y1449+AD1449+AA1449+AB1449+AF1449+AG1449)</f>
        <v>29665.426147854545</v>
      </c>
      <c r="AJ1449" s="1">
        <f>'Innlegging av opplysninger'!$C$13*((X1449+Z1449+AC1449+AE1449)*(1-Data!M1449)-(Z1449+AE1449)*(1-Data!M1449)*1.8/12)</f>
        <v>219684.7718463272</v>
      </c>
      <c r="AK1449" s="83">
        <f t="shared" si="224"/>
        <v>2657000</v>
      </c>
      <c r="AL1449" s="83">
        <f t="shared" si="225"/>
        <v>462000</v>
      </c>
      <c r="AM1449" s="83">
        <f t="shared" si="226"/>
        <v>3174000</v>
      </c>
    </row>
    <row r="1450" spans="1:39">
      <c r="A1450" t="str">
        <f t="shared" si="220"/>
        <v>3813Helse/pleie/omsorg</v>
      </c>
      <c r="B1450" s="6" t="str">
        <f>Data!A1450</f>
        <v>3813</v>
      </c>
      <c r="C1450" s="7" t="str">
        <f>Data!B1450</f>
        <v>Bamble kommune</v>
      </c>
      <c r="D1450" s="7" t="str">
        <f>Data!C1450</f>
        <v>Helse/pleie/omsorg</v>
      </c>
      <c r="E1450" s="1">
        <f>Data!D1450</f>
        <v>376.70630000000057</v>
      </c>
      <c r="F1450" s="1">
        <f>Data!E1450+Data!F1450</f>
        <v>47193.884430655839</v>
      </c>
      <c r="G1450" s="1">
        <f>Data!G1450</f>
        <v>1098.2866758533073</v>
      </c>
      <c r="H1450" s="1">
        <f t="shared" si="221"/>
        <v>193944366.39818174</v>
      </c>
      <c r="I1450" s="1">
        <f t="shared" si="222"/>
        <v>4513434.6545454469</v>
      </c>
      <c r="J1450" s="1">
        <f t="shared" si="223"/>
        <v>23814936.126327261</v>
      </c>
      <c r="K1450" s="1">
        <f>'Innlegging av opplysninger'!$B$4*H1450</f>
        <v>25212767.631763626</v>
      </c>
      <c r="L1450" s="1"/>
      <c r="M1450" s="1">
        <f>'Innlegging av opplysninger'!$B$5*H1450</f>
        <v>25406711.998161808</v>
      </c>
      <c r="N1450" s="1">
        <f>'Innlegging av opplysninger'!$B$5*I1450</f>
        <v>591259.93974545354</v>
      </c>
      <c r="O1450" s="1">
        <f>'Innlegging av opplysninger'!$B$5*J1450</f>
        <v>3119756.6325488715</v>
      </c>
      <c r="P1450" s="1">
        <f>'Innlegging av opplysninger'!$B$5*K1450</f>
        <v>3302872.5597610353</v>
      </c>
      <c r="Q1450" s="1"/>
      <c r="R1450" s="1">
        <f>'Innlegging av opplysninger'!$C$11*SUM(H1450:Q1450)</f>
        <v>10636432.025759337</v>
      </c>
      <c r="S1450" s="1">
        <f>'Innlegging av opplysninger'!$C$13*(((H1450+J1450+M1450+O1450)*Data!H1450)+(J1450+O1450)*(1-Data!H1450)*1.8/12+I1450+N1450+K1450+L1450+P1450+Q1450)</f>
        <v>2056188.1459084812</v>
      </c>
      <c r="T1450" s="1">
        <f>'Innlegging av opplysninger'!$C$13*((H1450+J1450+M1450+O1450)*(1-Data!H1450)-(J1450+O1450)*(1-Data!H1450)*1.8/12)</f>
        <v>12498929.363025352</v>
      </c>
      <c r="U1450" s="1">
        <f>Data!I1450</f>
        <v>43.131300000000003</v>
      </c>
      <c r="V1450" s="1">
        <f>Data!J1450+Data!K1450</f>
        <v>47132.631252323343</v>
      </c>
      <c r="W1450" s="1">
        <f>Data!L1450</f>
        <v>1047.8109864529936</v>
      </c>
      <c r="X1450" s="1">
        <f t="shared" si="227"/>
        <v>22176999.909090914</v>
      </c>
      <c r="Y1450" s="100">
        <f t="shared" si="228"/>
        <v>493019.45454545459</v>
      </c>
      <c r="Z1450" s="100">
        <f t="shared" si="229"/>
        <v>3241812.7690000003</v>
      </c>
      <c r="AA1450" s="100">
        <f>'Innlegging av opplysninger'!$B$4*X1450</f>
        <v>2883009.9881818187</v>
      </c>
      <c r="AB1450" s="1"/>
      <c r="AC1450" s="1">
        <f>'Innlegging av opplysninger'!$B$5*X1450</f>
        <v>2905186.98809091</v>
      </c>
      <c r="AD1450" s="1">
        <f>'Innlegging av opplysninger'!$B$5*Y1450</f>
        <v>64585.548545454556</v>
      </c>
      <c r="AE1450" s="1">
        <f>'Innlegging av opplysninger'!$B$5*Z1450</f>
        <v>424677.47273900005</v>
      </c>
      <c r="AF1450" s="1">
        <f>'Innlegging av opplysninger'!$B$5*AA1450</f>
        <v>377674.30845181824</v>
      </c>
      <c r="AG1450" s="1"/>
      <c r="AH1450" s="1">
        <f>'Innlegging av opplysninger'!$C$11*SUM(X1450:AG1450)</f>
        <v>1237544.724668524</v>
      </c>
      <c r="AI1450" s="1">
        <f>'Innlegging av opplysninger'!$C$13*(((X1450+Z1450+AC1450+AE1450)*Data!M1450)+(Z1450+AE1450)*(1-Data!M1450)*1.8/12+Y1450+AD1450+AA1450+AB1450+AF1450+AG1450)</f>
        <v>237951.91398445735</v>
      </c>
      <c r="AJ1450" s="1">
        <f>'Innlegging av opplysninger'!$C$13*((X1450+Z1450+AC1450+AE1450)*(1-Data!M1450)-(Z1450+AE1450)*(1-Data!M1450)*1.8/12)</f>
        <v>1455530.3408251018</v>
      </c>
      <c r="AK1450" s="83">
        <f t="shared" si="224"/>
        <v>11874000</v>
      </c>
      <c r="AL1450" s="83">
        <f t="shared" si="225"/>
        <v>2294000</v>
      </c>
      <c r="AM1450" s="83">
        <f t="shared" si="226"/>
        <v>13954000</v>
      </c>
    </row>
    <row r="1451" spans="1:39">
      <c r="A1451" t="str">
        <f t="shared" si="220"/>
        <v>3813Samferdsel og teknikk</v>
      </c>
      <c r="B1451" s="6" t="str">
        <f>Data!A1451</f>
        <v>3813</v>
      </c>
      <c r="C1451" s="7" t="str">
        <f>Data!B1451</f>
        <v>Bamble kommune</v>
      </c>
      <c r="D1451" s="7" t="str">
        <f>Data!C1451</f>
        <v>Samferdsel og teknikk</v>
      </c>
      <c r="E1451" s="1">
        <f>Data!D1451</f>
        <v>47.690300000000008</v>
      </c>
      <c r="F1451" s="1">
        <f>Data!E1451+Data!F1451</f>
        <v>44653.608490615479</v>
      </c>
      <c r="G1451" s="1">
        <f>Data!G1451</f>
        <v>11.52519485094453</v>
      </c>
      <c r="H1451" s="1">
        <f t="shared" si="221"/>
        <v>23231388.927272722</v>
      </c>
      <c r="I1451" s="1">
        <f t="shared" si="222"/>
        <v>5996.0727272727263</v>
      </c>
      <c r="J1451" s="1">
        <f t="shared" si="223"/>
        <v>2788486.1999999993</v>
      </c>
      <c r="K1451" s="1">
        <f>'Innlegging av opplysninger'!$B$4*H1451</f>
        <v>3020080.5605454538</v>
      </c>
      <c r="L1451" s="1"/>
      <c r="M1451" s="1">
        <f>'Innlegging av opplysninger'!$B$5*H1451</f>
        <v>3043311.9494727268</v>
      </c>
      <c r="N1451" s="1">
        <f>'Innlegging av opplysninger'!$B$5*I1451</f>
        <v>785.48552727272715</v>
      </c>
      <c r="O1451" s="1">
        <f>'Innlegging av opplysninger'!$B$5*J1451</f>
        <v>365291.69219999993</v>
      </c>
      <c r="P1451" s="1">
        <f>'Innlegging av opplysninger'!$B$5*K1451</f>
        <v>395630.55343145446</v>
      </c>
      <c r="Q1451" s="1"/>
      <c r="R1451" s="1">
        <f>'Innlegging av opplysninger'!$C$11*SUM(H1451:Q1451)</f>
        <v>1248336.9147647223</v>
      </c>
      <c r="S1451" s="1">
        <f>'Innlegging av opplysninger'!$C$13*(((H1451+J1451+M1451+O1451)*Data!H1451)+(J1451+O1451)*(1-Data!H1451)*1.8/12+I1451+N1451+K1451+L1451+P1451+Q1451)</f>
        <v>208792.60618572752</v>
      </c>
      <c r="T1451" s="1">
        <f>'Innlegging av opplysninger'!$C$13*((H1451+J1451+M1451+O1451)*(1-Data!H1451)-(J1451+O1451)*(1-Data!H1451)*1.8/12)</f>
        <v>1499457.9087554715</v>
      </c>
      <c r="U1451" s="1">
        <f>Data!I1451</f>
        <v>9.1999999999999993</v>
      </c>
      <c r="V1451" s="1">
        <f>Data!J1451+Data!K1451</f>
        <v>49805.688405797104</v>
      </c>
      <c r="W1451" s="1">
        <f>Data!L1451</f>
        <v>0</v>
      </c>
      <c r="X1451" s="1">
        <f t="shared" si="227"/>
        <v>4998680</v>
      </c>
      <c r="Y1451" s="100">
        <f t="shared" si="228"/>
        <v>0</v>
      </c>
      <c r="Z1451" s="100">
        <f t="shared" si="229"/>
        <v>714811.24</v>
      </c>
      <c r="AA1451" s="100">
        <f>'Innlegging av opplysninger'!$B$4*X1451</f>
        <v>649828.4</v>
      </c>
      <c r="AB1451" s="1"/>
      <c r="AC1451" s="1">
        <f>'Innlegging av opplysninger'!$B$5*X1451</f>
        <v>654827.08000000007</v>
      </c>
      <c r="AD1451" s="1">
        <f>'Innlegging av opplysninger'!$B$5*Y1451</f>
        <v>0</v>
      </c>
      <c r="AE1451" s="1">
        <f>'Innlegging av opplysninger'!$B$5*Z1451</f>
        <v>93640.272440000001</v>
      </c>
      <c r="AF1451" s="1">
        <f>'Innlegging av opplysninger'!$B$5*AA1451</f>
        <v>85127.520400000009</v>
      </c>
      <c r="AG1451" s="1"/>
      <c r="AH1451" s="1">
        <f>'Innlegging av opplysninger'!$C$11*SUM(X1451:AG1451)</f>
        <v>273482.75148792</v>
      </c>
      <c r="AI1451" s="1">
        <f>'Innlegging av opplysninger'!$C$13*(((X1451+Z1451+AC1451+AE1451)*Data!M1451)+(Z1451+AE1451)*(1-Data!M1451)*1.8/12+Y1451+AD1451+AA1451+AB1451+AF1451+AG1451)</f>
        <v>53577.021636584723</v>
      </c>
      <c r="AJ1451" s="1">
        <f>'Innlegging av opplysninger'!$C$13*((X1451+Z1451+AC1451+AE1451)*(1-Data!M1451)-(Z1451+AE1451)*(1-Data!M1451)*1.8/12)</f>
        <v>320662.53303109534</v>
      </c>
      <c r="AK1451" s="83">
        <f t="shared" si="224"/>
        <v>1522000</v>
      </c>
      <c r="AL1451" s="83">
        <f t="shared" si="225"/>
        <v>262000</v>
      </c>
      <c r="AM1451" s="83">
        <f t="shared" si="226"/>
        <v>1820000</v>
      </c>
    </row>
    <row r="1452" spans="1:39">
      <c r="A1452" t="str">
        <f t="shared" si="220"/>
        <v>3813Annet</v>
      </c>
      <c r="B1452" s="6" t="str">
        <f>Data!A1452</f>
        <v>3813</v>
      </c>
      <c r="C1452" s="7" t="str">
        <f>Data!B1452</f>
        <v>Bamble kommune</v>
      </c>
      <c r="D1452" s="7" t="str">
        <f>Data!C1452</f>
        <v>Annet</v>
      </c>
      <c r="E1452" s="1">
        <f>Data!D1452</f>
        <v>28.326699999999995</v>
      </c>
      <c r="F1452" s="1">
        <f>Data!E1452+Data!F1452</f>
        <v>48122.326727080792</v>
      </c>
      <c r="G1452" s="1">
        <f>Data!G1452</f>
        <v>5.226870761507695</v>
      </c>
      <c r="H1452" s="1">
        <f t="shared" si="221"/>
        <v>14870691.409090901</v>
      </c>
      <c r="I1452" s="1">
        <f t="shared" si="222"/>
        <v>1615.1999999999998</v>
      </c>
      <c r="J1452" s="1">
        <f t="shared" si="223"/>
        <v>1784676.7930909079</v>
      </c>
      <c r="K1452" s="1">
        <f>'Innlegging av opplysninger'!$B$4*H1452</f>
        <v>1933189.8831818171</v>
      </c>
      <c r="L1452" s="1"/>
      <c r="M1452" s="1">
        <f>'Innlegging av opplysninger'!$B$5*H1452</f>
        <v>1948060.5745909081</v>
      </c>
      <c r="N1452" s="1">
        <f>'Innlegging av opplysninger'!$B$5*I1452</f>
        <v>211.59119999999999</v>
      </c>
      <c r="O1452" s="1">
        <f>'Innlegging av opplysninger'!$B$5*J1452</f>
        <v>233792.65989490895</v>
      </c>
      <c r="P1452" s="1">
        <f>'Innlegging av opplysninger'!$B$5*K1452</f>
        <v>253247.87469681806</v>
      </c>
      <c r="Q1452" s="1"/>
      <c r="R1452" s="1">
        <f>'Innlegging av opplysninger'!$C$11*SUM(H1452:Q1452)</f>
        <v>798968.46745835792</v>
      </c>
      <c r="S1452" s="1">
        <f>'Innlegging av opplysninger'!$C$13*(((H1452+J1452+M1452+O1452)*Data!H1452)+(J1452+O1452)*(1-Data!H1452)*1.8/12+I1452+N1452+K1452+L1452+P1452+Q1452)</f>
        <v>145299.26863737157</v>
      </c>
      <c r="T1452" s="1">
        <f>'Innlegging av opplysninger'!$C$13*((H1452+J1452+M1452+O1452)*(1-Data!H1452)-(J1452+O1452)*(1-Data!H1452)*1.8/12)</f>
        <v>948026.00262143381</v>
      </c>
      <c r="U1452" s="1">
        <f>Data!I1452</f>
        <v>2.25</v>
      </c>
      <c r="V1452" s="1">
        <f>Data!J1452+Data!K1452</f>
        <v>43265.370370370365</v>
      </c>
      <c r="W1452" s="1">
        <f>Data!L1452</f>
        <v>0</v>
      </c>
      <c r="X1452" s="1">
        <f t="shared" si="227"/>
        <v>1061968.1818181816</v>
      </c>
      <c r="Y1452" s="100">
        <f t="shared" si="228"/>
        <v>0</v>
      </c>
      <c r="Z1452" s="100">
        <f t="shared" si="229"/>
        <v>151861.44999999995</v>
      </c>
      <c r="AA1452" s="100">
        <f>'Innlegging av opplysninger'!$B$4*X1452</f>
        <v>138055.86363636362</v>
      </c>
      <c r="AB1452" s="1"/>
      <c r="AC1452" s="1">
        <f>'Innlegging av opplysninger'!$B$5*X1452</f>
        <v>139117.83181818179</v>
      </c>
      <c r="AD1452" s="1">
        <f>'Innlegging av opplysninger'!$B$5*Y1452</f>
        <v>0</v>
      </c>
      <c r="AE1452" s="1">
        <f>'Innlegging av opplysninger'!$B$5*Z1452</f>
        <v>19893.849949999996</v>
      </c>
      <c r="AF1452" s="1">
        <f>'Innlegging av opplysninger'!$B$5*AA1452</f>
        <v>18085.318136363636</v>
      </c>
      <c r="AG1452" s="1"/>
      <c r="AH1452" s="1">
        <f>'Innlegging av opplysninger'!$C$11*SUM(X1452:AG1452)</f>
        <v>58101.334823645433</v>
      </c>
      <c r="AI1452" s="1">
        <f>'Innlegging av opplysninger'!$C$13*(((X1452+Z1452+AC1452+AE1452)*Data!M1452)+(Z1452+AE1452)*(1-Data!M1452)*1.8/12+Y1452+AD1452+AA1452+AB1452+AF1452+AG1452)</f>
        <v>9459.0327917918166</v>
      </c>
      <c r="AJ1452" s="1">
        <f>'Innlegging av opplysninger'!$C$13*((X1452+Z1452+AC1452+AE1452)*(1-Data!M1452)-(Z1452+AE1452)*(1-Data!M1452)*1.8/12)</f>
        <v>70048.056966880889</v>
      </c>
      <c r="AK1452" s="83">
        <f t="shared" si="224"/>
        <v>857000</v>
      </c>
      <c r="AL1452" s="83">
        <f t="shared" si="225"/>
        <v>155000</v>
      </c>
      <c r="AM1452" s="83">
        <f t="shared" si="226"/>
        <v>1018000</v>
      </c>
    </row>
    <row r="1453" spans="1:39">
      <c r="A1453" t="str">
        <f t="shared" si="220"/>
        <v>3814Alle</v>
      </c>
      <c r="B1453" s="6" t="str">
        <f>Data!A1453</f>
        <v>3814</v>
      </c>
      <c r="C1453" s="7" t="str">
        <f>Data!B1453</f>
        <v>Kragerø kommune</v>
      </c>
      <c r="D1453" s="7" t="str">
        <f>Data!C1453</f>
        <v>Alle</v>
      </c>
      <c r="E1453" s="1">
        <f>Data!D1453</f>
        <v>720.65840000000014</v>
      </c>
      <c r="F1453" s="1">
        <f>Data!E1453+Data!F1453</f>
        <v>46145.327489186668</v>
      </c>
      <c r="G1453" s="1">
        <f>Data!G1453</f>
        <v>538.42185146249528</v>
      </c>
      <c r="H1453" s="1">
        <f t="shared" si="221"/>
        <v>362782013.19090855</v>
      </c>
      <c r="I1453" s="1">
        <f t="shared" si="222"/>
        <v>4232926.1454545399</v>
      </c>
      <c r="J1453" s="1">
        <f t="shared" si="223"/>
        <v>44041792.720363565</v>
      </c>
      <c r="K1453" s="1">
        <f>'Innlegging av opplysninger'!$B$4*H1453</f>
        <v>47161661.714818113</v>
      </c>
      <c r="L1453" s="1"/>
      <c r="M1453" s="1">
        <f>'Innlegging av opplysninger'!$B$5*H1453</f>
        <v>47524443.728009023</v>
      </c>
      <c r="N1453" s="1">
        <f>'Innlegging av opplysninger'!$B$5*I1453</f>
        <v>554513.32505454472</v>
      </c>
      <c r="O1453" s="1">
        <f>'Innlegging av opplysninger'!$B$5*J1453</f>
        <v>5769474.8463676274</v>
      </c>
      <c r="P1453" s="1">
        <f>'Innlegging av opplysninger'!$B$5*K1453</f>
        <v>6178177.6846411731</v>
      </c>
      <c r="Q1453" s="1"/>
      <c r="R1453" s="1">
        <f>'Innlegging av opplysninger'!$C$11*SUM(H1453:Q1453)</f>
        <v>19693310.12751345</v>
      </c>
      <c r="S1453" s="1">
        <f>'Innlegging av opplysninger'!$C$13*(((H1453+J1453+M1453+O1453)*Data!H1453)+(J1453+O1453)*(1-Data!H1453)*1.8/12+I1453+N1453+K1453+L1453+P1453+Q1453)</f>
        <v>3791896.6755158501</v>
      </c>
      <c r="T1453" s="1">
        <f>'Innlegging av opplysninger'!$C$13*((H1453+J1453+M1453+O1453)*(1-Data!H1453)-(J1453+O1453)*(1-Data!H1453)*1.8/12)</f>
        <v>23156843.498976238</v>
      </c>
      <c r="U1453" s="1">
        <f>Data!I1453</f>
        <v>111.43339999999995</v>
      </c>
      <c r="V1453" s="1">
        <f>Data!J1453+Data!K1453</f>
        <v>48362.758211033113</v>
      </c>
      <c r="W1453" s="1">
        <f>Data!L1453</f>
        <v>536.1342290552027</v>
      </c>
      <c r="X1453" s="1">
        <f t="shared" si="227"/>
        <v>58791562.70000001</v>
      </c>
      <c r="Y1453" s="100">
        <f t="shared" si="228"/>
        <v>651744.65454545442</v>
      </c>
      <c r="Z1453" s="100">
        <f t="shared" si="229"/>
        <v>8500392.951700002</v>
      </c>
      <c r="AA1453" s="100">
        <f>'Innlegging av opplysninger'!$B$4*X1453</f>
        <v>7642903.1510000015</v>
      </c>
      <c r="AB1453" s="1"/>
      <c r="AC1453" s="1">
        <f>'Innlegging av opplysninger'!$B$5*X1453</f>
        <v>7701694.7137000021</v>
      </c>
      <c r="AD1453" s="1">
        <f>'Innlegging av opplysninger'!$B$5*Y1453</f>
        <v>85378.54974545454</v>
      </c>
      <c r="AE1453" s="1">
        <f>'Innlegging av opplysninger'!$B$5*Z1453</f>
        <v>1113551.4766727004</v>
      </c>
      <c r="AF1453" s="1">
        <f>'Innlegging av opplysninger'!$B$5*AA1453</f>
        <v>1001220.3127810003</v>
      </c>
      <c r="AG1453" s="1"/>
      <c r="AH1453" s="1">
        <f>'Innlegging av opplysninger'!$C$11*SUM(X1453:AG1453)</f>
        <v>3248561.0433854959</v>
      </c>
      <c r="AI1453" s="1">
        <f>'Innlegging av opplysninger'!$C$13*(((X1453+Z1453+AC1453+AE1453)*Data!M1453)+(Z1453+AE1453)*(1-Data!M1453)*1.8/12+Y1453+AD1453+AA1453+AB1453+AF1453+AG1453)</f>
        <v>647887.38567560434</v>
      </c>
      <c r="AJ1453" s="1">
        <f>'Innlegging av opplysninger'!$C$13*((X1453+Z1453+AC1453+AE1453)*(1-Data!M1453)-(Z1453+AE1453)*(1-Data!M1453)*1.8/12)</f>
        <v>3797511.9368519154</v>
      </c>
      <c r="AK1453" s="83">
        <f t="shared" si="224"/>
        <v>22942000</v>
      </c>
      <c r="AL1453" s="83">
        <f t="shared" si="225"/>
        <v>4440000</v>
      </c>
      <c r="AM1453" s="83">
        <f t="shared" si="226"/>
        <v>26954000</v>
      </c>
    </row>
    <row r="1454" spans="1:39">
      <c r="A1454" t="str">
        <f t="shared" si="220"/>
        <v>3814Administrasjon</v>
      </c>
      <c r="B1454" s="6" t="str">
        <f>Data!A1454</f>
        <v>3814</v>
      </c>
      <c r="C1454" s="7" t="str">
        <f>Data!B1454</f>
        <v>Kragerø kommune</v>
      </c>
      <c r="D1454" s="7" t="str">
        <f>Data!C1454</f>
        <v>Administrasjon</v>
      </c>
      <c r="E1454" s="1">
        <f>Data!D1454</f>
        <v>32.6038</v>
      </c>
      <c r="F1454" s="1">
        <f>Data!E1454+Data!F1454</f>
        <v>52099.006301923902</v>
      </c>
      <c r="G1454" s="1">
        <f>Data!G1454</f>
        <v>0</v>
      </c>
      <c r="H1454" s="1">
        <f t="shared" si="221"/>
        <v>18530460.890909091</v>
      </c>
      <c r="I1454" s="1">
        <f t="shared" si="222"/>
        <v>0</v>
      </c>
      <c r="J1454" s="1">
        <f t="shared" si="223"/>
        <v>2223655.3069090908</v>
      </c>
      <c r="K1454" s="1">
        <f>'Innlegging av opplysninger'!$B$4*H1454</f>
        <v>2408959.9158181818</v>
      </c>
      <c r="L1454" s="1"/>
      <c r="M1454" s="1">
        <f>'Innlegging av opplysninger'!$B$5*H1454</f>
        <v>2427490.376709091</v>
      </c>
      <c r="N1454" s="1">
        <f>'Innlegging av opplysninger'!$B$5*I1454</f>
        <v>0</v>
      </c>
      <c r="O1454" s="1">
        <f>'Innlegging av opplysninger'!$B$5*J1454</f>
        <v>291298.84520509094</v>
      </c>
      <c r="P1454" s="1">
        <f>'Innlegging av opplysninger'!$B$5*K1454</f>
        <v>315573.74897218181</v>
      </c>
      <c r="Q1454" s="1"/>
      <c r="R1454" s="1">
        <f>'Innlegging av opplysninger'!$C$11*SUM(H1454:Q1454)</f>
        <v>995502.6852118636</v>
      </c>
      <c r="S1454" s="1">
        <f>'Innlegging av opplysninger'!$C$13*(((H1454+J1454+M1454+O1454)*Data!H1454)+(J1454+O1454)*(1-Data!H1454)*1.8/12+I1454+N1454+K1454+L1454+P1454+Q1454)</f>
        <v>279488.48187369865</v>
      </c>
      <c r="T1454" s="1">
        <f>'Innlegging av opplysninger'!$C$13*((H1454+J1454+M1454+O1454)*(1-Data!H1454)-(J1454+O1454)*(1-Data!H1454)*1.8/12)</f>
        <v>1082778.3505214832</v>
      </c>
      <c r="U1454" s="1">
        <f>Data!I1454</f>
        <v>12.446899999999999</v>
      </c>
      <c r="V1454" s="1">
        <f>Data!J1454+Data!K1454</f>
        <v>54429.360322650624</v>
      </c>
      <c r="W1454" s="1">
        <f>Data!L1454</f>
        <v>14.399569370686677</v>
      </c>
      <c r="X1454" s="1">
        <f t="shared" si="227"/>
        <v>7390656.0545454547</v>
      </c>
      <c r="Y1454" s="100">
        <f t="shared" si="228"/>
        <v>1955.2363636363632</v>
      </c>
      <c r="Z1454" s="100">
        <f t="shared" si="229"/>
        <v>1057143.4146</v>
      </c>
      <c r="AA1454" s="100">
        <f>'Innlegging av opplysninger'!$B$4*X1454</f>
        <v>960785.28709090909</v>
      </c>
      <c r="AB1454" s="1"/>
      <c r="AC1454" s="1">
        <f>'Innlegging av opplysninger'!$B$5*X1454</f>
        <v>968175.94314545463</v>
      </c>
      <c r="AD1454" s="1">
        <f>'Innlegging av opplysninger'!$B$5*Y1454</f>
        <v>256.13596363636361</v>
      </c>
      <c r="AE1454" s="1">
        <f>'Innlegging av opplysninger'!$B$5*Z1454</f>
        <v>138485.7873126</v>
      </c>
      <c r="AF1454" s="1">
        <f>'Innlegging av opplysninger'!$B$5*AA1454</f>
        <v>125862.87260890909</v>
      </c>
      <c r="AG1454" s="1"/>
      <c r="AH1454" s="1">
        <f>'Innlegging av opplysninger'!$C$11*SUM(X1454:AG1454)</f>
        <v>404446.18780196278</v>
      </c>
      <c r="AI1454" s="1">
        <f>'Innlegging av opplysninger'!$C$13*(((X1454+Z1454+AC1454+AE1454)*Data!M1454)+(Z1454+AE1454)*(1-Data!M1454)*1.8/12+Y1454+AD1454+AA1454+AB1454+AF1454+AG1454)</f>
        <v>108649.99974527846</v>
      </c>
      <c r="AJ1454" s="1">
        <f>'Innlegging av opplysninger'!$C$13*((X1454+Z1454+AC1454+AE1454)*(1-Data!M1454)-(Z1454+AE1454)*(1-Data!M1454)*1.8/12)</f>
        <v>444802.67829951266</v>
      </c>
      <c r="AK1454" s="83">
        <f t="shared" si="224"/>
        <v>1400000</v>
      </c>
      <c r="AL1454" s="83">
        <f t="shared" si="225"/>
        <v>388000</v>
      </c>
      <c r="AM1454" s="83">
        <f t="shared" si="226"/>
        <v>1528000</v>
      </c>
    </row>
    <row r="1455" spans="1:39">
      <c r="A1455" t="str">
        <f t="shared" si="220"/>
        <v>3814Undervisning</v>
      </c>
      <c r="B1455" s="6" t="str">
        <f>Data!A1455</f>
        <v>3814</v>
      </c>
      <c r="C1455" s="7" t="str">
        <f>Data!B1455</f>
        <v>Kragerø kommune</v>
      </c>
      <c r="D1455" s="7" t="str">
        <f>Data!C1455</f>
        <v>Undervisning</v>
      </c>
      <c r="E1455" s="1">
        <f>Data!D1455</f>
        <v>195.3456000000001</v>
      </c>
      <c r="F1455" s="1">
        <f>Data!E1455+Data!F1455</f>
        <v>46726.4886479825</v>
      </c>
      <c r="G1455" s="1">
        <f>Data!G1455</f>
        <v>18.284926816882479</v>
      </c>
      <c r="H1455" s="1">
        <f t="shared" si="221"/>
        <v>99576152.300000012</v>
      </c>
      <c r="I1455" s="1">
        <f t="shared" si="222"/>
        <v>38965.963636363631</v>
      </c>
      <c r="J1455" s="1">
        <f t="shared" si="223"/>
        <v>11953814.191636365</v>
      </c>
      <c r="K1455" s="1">
        <f>'Innlegging av opplysninger'!$B$4*H1455</f>
        <v>12944899.799000002</v>
      </c>
      <c r="L1455" s="1"/>
      <c r="M1455" s="1">
        <f>'Innlegging av opplysninger'!$B$5*H1455</f>
        <v>13044475.951300003</v>
      </c>
      <c r="N1455" s="1">
        <f>'Innlegging av opplysninger'!$B$5*I1455</f>
        <v>5104.541236363636</v>
      </c>
      <c r="O1455" s="1">
        <f>'Innlegging av opplysninger'!$B$5*J1455</f>
        <v>1565949.6591043638</v>
      </c>
      <c r="P1455" s="1">
        <f>'Innlegging av opplysninger'!$B$5*K1455</f>
        <v>1695781.8736690003</v>
      </c>
      <c r="Q1455" s="1"/>
      <c r="R1455" s="1">
        <f>'Innlegging av opplysninger'!$C$11*SUM(H1455:Q1455)</f>
        <v>5351355.482624135</v>
      </c>
      <c r="S1455" s="1">
        <f>'Innlegging av opplysninger'!$C$13*(((H1455+J1455+M1455+O1455)*Data!H1455)+(J1455+O1455)*(1-Data!H1455)*1.8/12+I1455+N1455+K1455+L1455+P1455+Q1455)</f>
        <v>914057.40309909149</v>
      </c>
      <c r="T1455" s="1">
        <f>'Innlegging av opplysninger'!$C$13*((H1455+J1455+M1455+O1455)*(1-Data!H1455)-(J1455+O1455)*(1-Data!H1455)*1.8/12)</f>
        <v>6408850.0994391972</v>
      </c>
      <c r="U1455" s="1">
        <f>Data!I1455</f>
        <v>30.587299999999999</v>
      </c>
      <c r="V1455" s="1">
        <f>Data!J1455+Data!K1455</f>
        <v>48680.786688157081</v>
      </c>
      <c r="W1455" s="1">
        <f>Data!L1455</f>
        <v>15.719596041494345</v>
      </c>
      <c r="X1455" s="1">
        <f t="shared" si="227"/>
        <v>16243787.200000003</v>
      </c>
      <c r="Y1455" s="100">
        <f t="shared" si="228"/>
        <v>5245.3090909090897</v>
      </c>
      <c r="Z1455" s="100">
        <f t="shared" si="229"/>
        <v>2323611.6488000001</v>
      </c>
      <c r="AA1455" s="100">
        <f>'Innlegging av opplysninger'!$B$4*X1455</f>
        <v>2111692.3360000006</v>
      </c>
      <c r="AB1455" s="1"/>
      <c r="AC1455" s="1">
        <f>'Innlegging av opplysninger'!$B$5*X1455</f>
        <v>2127936.1232000003</v>
      </c>
      <c r="AD1455" s="1">
        <f>'Innlegging av opplysninger'!$B$5*Y1455</f>
        <v>687.13549090909078</v>
      </c>
      <c r="AE1455" s="1">
        <f>'Innlegging av opplysninger'!$B$5*Z1455</f>
        <v>304393.12599280005</v>
      </c>
      <c r="AF1455" s="1">
        <f>'Innlegging av opplysninger'!$B$5*AA1455</f>
        <v>276631.69601600006</v>
      </c>
      <c r="AG1455" s="1"/>
      <c r="AH1455" s="1">
        <f>'Innlegging av opplysninger'!$C$11*SUM(X1455:AG1455)</f>
        <v>888971.41383444355</v>
      </c>
      <c r="AI1455" s="1">
        <f>'Innlegging av opplysninger'!$C$13*(((X1455+Z1455+AC1455+AE1455)*Data!M1455)+(Z1455+AE1455)*(1-Data!M1455)*1.8/12+Y1455+AD1455+AA1455+AB1455+AF1455+AG1455)</f>
        <v>159382.44619393733</v>
      </c>
      <c r="AJ1455" s="1">
        <f>'Innlegging av opplysninger'!$C$13*((X1455+Z1455+AC1455+AE1455)*(1-Data!M1455)-(Z1455+AE1455)*(1-Data!M1455)*1.8/12)</f>
        <v>1057104.7516847751</v>
      </c>
      <c r="AK1455" s="83">
        <f t="shared" si="224"/>
        <v>6240000</v>
      </c>
      <c r="AL1455" s="83">
        <f t="shared" si="225"/>
        <v>1073000</v>
      </c>
      <c r="AM1455" s="83">
        <f t="shared" si="226"/>
        <v>7466000</v>
      </c>
    </row>
    <row r="1456" spans="1:39">
      <c r="A1456" t="str">
        <f t="shared" si="220"/>
        <v>3814Barnehager</v>
      </c>
      <c r="B1456" s="6" t="str">
        <f>Data!A1456</f>
        <v>3814</v>
      </c>
      <c r="C1456" s="7" t="str">
        <f>Data!B1456</f>
        <v>Kragerø kommune</v>
      </c>
      <c r="D1456" s="7" t="str">
        <f>Data!C1456</f>
        <v>Barnehager</v>
      </c>
      <c r="E1456" s="1">
        <f>Data!D1456</f>
        <v>80.663799999999981</v>
      </c>
      <c r="F1456" s="1">
        <f>Data!E1456+Data!F1456</f>
        <v>41975.210813276841</v>
      </c>
      <c r="G1456" s="1">
        <f>Data!G1456</f>
        <v>2.2219384655818351</v>
      </c>
      <c r="H1456" s="1">
        <f t="shared" si="221"/>
        <v>36936872.836363629</v>
      </c>
      <c r="I1456" s="1">
        <f t="shared" si="222"/>
        <v>1955.2363636363632</v>
      </c>
      <c r="J1456" s="1">
        <f t="shared" si="223"/>
        <v>4432659.3687272714</v>
      </c>
      <c r="K1456" s="1">
        <f>'Innlegging av opplysninger'!$B$4*H1456</f>
        <v>4801793.468727272</v>
      </c>
      <c r="L1456" s="1"/>
      <c r="M1456" s="1">
        <f>'Innlegging av opplysninger'!$B$5*H1456</f>
        <v>4838730.3415636355</v>
      </c>
      <c r="N1456" s="1">
        <f>'Innlegging av opplysninger'!$B$5*I1456</f>
        <v>256.13596363636361</v>
      </c>
      <c r="O1456" s="1">
        <f>'Innlegging av opplysninger'!$B$5*J1456</f>
        <v>580678.3773032726</v>
      </c>
      <c r="P1456" s="1">
        <f>'Innlegging av opplysninger'!$B$5*K1456</f>
        <v>629034.9444032727</v>
      </c>
      <c r="Q1456" s="1"/>
      <c r="R1456" s="1">
        <f>'Innlegging av opplysninger'!$C$11*SUM(H1456:Q1456)</f>
        <v>1984435.2669577936</v>
      </c>
      <c r="S1456" s="1">
        <f>'Innlegging av opplysninger'!$C$13*(((H1456+J1456+M1456+O1456)*Data!H1456)+(J1456+O1456)*(1-Data!H1456)*1.8/12+I1456+N1456+K1456+L1456+P1456+Q1456)</f>
        <v>331364.51405988733</v>
      </c>
      <c r="T1456" s="1">
        <f>'Innlegging av opplysninger'!$C$13*((H1456+J1456+M1456+O1456)*(1-Data!H1456)-(J1456+O1456)*(1-Data!H1456)*1.8/12)</f>
        <v>2384178.4828297254</v>
      </c>
      <c r="U1456" s="1">
        <f>Data!I1456</f>
        <v>15.8362</v>
      </c>
      <c r="V1456" s="1">
        <f>Data!J1456+Data!K1456</f>
        <v>43533.907439916147</v>
      </c>
      <c r="W1456" s="1">
        <f>Data!L1456</f>
        <v>0</v>
      </c>
      <c r="X1456" s="1">
        <f t="shared" si="227"/>
        <v>7520854.5272727283</v>
      </c>
      <c r="Y1456" s="100">
        <f t="shared" si="228"/>
        <v>0</v>
      </c>
      <c r="Z1456" s="100">
        <f t="shared" si="229"/>
        <v>1075482.1973999999</v>
      </c>
      <c r="AA1456" s="100">
        <f>'Innlegging av opplysninger'!$B$4*X1456</f>
        <v>977711.08854545467</v>
      </c>
      <c r="AB1456" s="1"/>
      <c r="AC1456" s="1">
        <f>'Innlegging av opplysninger'!$B$5*X1456</f>
        <v>985231.94307272742</v>
      </c>
      <c r="AD1456" s="1">
        <f>'Innlegging av opplysninger'!$B$5*Y1456</f>
        <v>0</v>
      </c>
      <c r="AE1456" s="1">
        <f>'Innlegging av opplysninger'!$B$5*Z1456</f>
        <v>140888.16785940001</v>
      </c>
      <c r="AF1456" s="1">
        <f>'Innlegging av opplysninger'!$B$5*AA1456</f>
        <v>128080.15259945457</v>
      </c>
      <c r="AG1456" s="1"/>
      <c r="AH1456" s="1">
        <f>'Innlegging av opplysninger'!$C$11*SUM(X1456:AG1456)</f>
        <v>411473.42691649095</v>
      </c>
      <c r="AI1456" s="1">
        <f>'Innlegging av opplysninger'!$C$13*(((X1456+Z1456+AC1456+AE1456)*Data!M1456)+(Z1456+AE1456)*(1-Data!M1456)*1.8/12+Y1456+AD1456+AA1456+AB1456+AF1456+AG1456)</f>
        <v>69611.546717255682</v>
      </c>
      <c r="AJ1456" s="1">
        <f>'Innlegging av opplysninger'!$C$13*((X1456+Z1456+AC1456+AE1456)*(1-Data!M1456)-(Z1456+AE1456)*(1-Data!M1456)*1.8/12)</f>
        <v>493457.35327373189</v>
      </c>
      <c r="AK1456" s="83">
        <f t="shared" si="224"/>
        <v>2396000</v>
      </c>
      <c r="AL1456" s="83">
        <f t="shared" si="225"/>
        <v>401000</v>
      </c>
      <c r="AM1456" s="83">
        <f t="shared" si="226"/>
        <v>2878000</v>
      </c>
    </row>
    <row r="1457" spans="1:39">
      <c r="A1457" t="str">
        <f t="shared" si="220"/>
        <v>3814Helse/pleie/omsorg</v>
      </c>
      <c r="B1457" s="6" t="str">
        <f>Data!A1457</f>
        <v>3814</v>
      </c>
      <c r="C1457" s="7" t="str">
        <f>Data!B1457</f>
        <v>Kragerø kommune</v>
      </c>
      <c r="D1457" s="7" t="str">
        <f>Data!C1457</f>
        <v>Helse/pleie/omsorg</v>
      </c>
      <c r="E1457" s="1">
        <f>Data!D1457</f>
        <v>342.28830000000033</v>
      </c>
      <c r="F1457" s="1">
        <f>Data!E1457+Data!F1457</f>
        <v>46364.170810103613</v>
      </c>
      <c r="G1457" s="1">
        <f>Data!G1457</f>
        <v>1117.9082077885796</v>
      </c>
      <c r="H1457" s="1">
        <f t="shared" si="221"/>
        <v>173126325.90000004</v>
      </c>
      <c r="I1457" s="1">
        <f t="shared" si="222"/>
        <v>4174329.8181818188</v>
      </c>
      <c r="J1457" s="1">
        <f t="shared" si="223"/>
        <v>21276078.686181821</v>
      </c>
      <c r="K1457" s="1">
        <f>'Innlegging av opplysninger'!$B$4*H1457</f>
        <v>22506422.367000006</v>
      </c>
      <c r="L1457" s="1"/>
      <c r="M1457" s="1">
        <f>'Innlegging av opplysninger'!$B$5*H1457</f>
        <v>22679548.692900006</v>
      </c>
      <c r="N1457" s="1">
        <f>'Innlegging av opplysninger'!$B$5*I1457</f>
        <v>546837.20618181827</v>
      </c>
      <c r="O1457" s="1">
        <f>'Innlegging av opplysninger'!$B$5*J1457</f>
        <v>2787166.3078898187</v>
      </c>
      <c r="P1457" s="1">
        <f>'Innlegging av opplysninger'!$B$5*K1457</f>
        <v>2948341.3300770009</v>
      </c>
      <c r="Q1457" s="1"/>
      <c r="R1457" s="1">
        <f>'Innlegging av opplysninger'!$C$11*SUM(H1457:Q1457)</f>
        <v>9501711.9117196668</v>
      </c>
      <c r="S1457" s="1">
        <f>'Innlegging av opplysninger'!$C$13*(((H1457+J1457+M1457+O1457)*Data!H1457)+(J1457+O1457)*(1-Data!H1457)*1.8/12+I1457+N1457+K1457+L1457+P1457+Q1457)</f>
        <v>1931008.0282745596</v>
      </c>
      <c r="T1457" s="1">
        <f>'Innlegging av opplysninger'!$C$13*((H1457+J1457+M1457+O1457)*(1-Data!H1457)-(J1457+O1457)*(1-Data!H1457)*1.8/12)</f>
        <v>11071334.587762879</v>
      </c>
      <c r="U1457" s="1">
        <f>Data!I1457</f>
        <v>40.784999999999997</v>
      </c>
      <c r="V1457" s="1">
        <f>Data!J1457+Data!K1457</f>
        <v>47979.00856115402</v>
      </c>
      <c r="W1457" s="1">
        <f>Data!L1457</f>
        <v>1418.3047689101384</v>
      </c>
      <c r="X1457" s="1">
        <f t="shared" si="227"/>
        <v>21347169.427272726</v>
      </c>
      <c r="Y1457" s="100">
        <f t="shared" si="228"/>
        <v>631042.47272727254</v>
      </c>
      <c r="Z1457" s="100">
        <f t="shared" si="229"/>
        <v>3142884.3016999997</v>
      </c>
      <c r="AA1457" s="100">
        <f>'Innlegging av opplysninger'!$B$4*X1457</f>
        <v>2775132.0255454546</v>
      </c>
      <c r="AB1457" s="1"/>
      <c r="AC1457" s="1">
        <f>'Innlegging av opplysninger'!$B$5*X1457</f>
        <v>2796479.194972727</v>
      </c>
      <c r="AD1457" s="1">
        <f>'Innlegging av opplysninger'!$B$5*Y1457</f>
        <v>82666.563927272713</v>
      </c>
      <c r="AE1457" s="1">
        <f>'Innlegging av opplysninger'!$B$5*Z1457</f>
        <v>411717.84352269996</v>
      </c>
      <c r="AF1457" s="1">
        <f>'Innlegging av opplysninger'!$B$5*AA1457</f>
        <v>363542.29534645454</v>
      </c>
      <c r="AG1457" s="1"/>
      <c r="AH1457" s="1">
        <f>'Innlegging av opplysninger'!$C$11*SUM(X1457:AG1457)</f>
        <v>1198924.0967505551</v>
      </c>
      <c r="AI1457" s="1">
        <f>'Innlegging av opplysninger'!$C$13*(((X1457+Z1457+AC1457+AE1457)*Data!M1457)+(Z1457+AE1457)*(1-Data!M1457)*1.8/12+Y1457+AD1457+AA1457+AB1457+AF1457+AG1457)</f>
        <v>240095.64935706643</v>
      </c>
      <c r="AJ1457" s="1">
        <f>'Innlegging av opplysninger'!$C$13*((X1457+Z1457+AC1457+AE1457)*(1-Data!M1457)-(Z1457+AE1457)*(1-Data!M1457)*1.8/12)</f>
        <v>1400537.3251436932</v>
      </c>
      <c r="AK1457" s="83">
        <f t="shared" si="224"/>
        <v>10701000</v>
      </c>
      <c r="AL1457" s="83">
        <f t="shared" si="225"/>
        <v>2171000</v>
      </c>
      <c r="AM1457" s="83">
        <f t="shared" si="226"/>
        <v>12472000</v>
      </c>
    </row>
    <row r="1458" spans="1:39">
      <c r="A1458" t="str">
        <f t="shared" si="220"/>
        <v>3814Samferdsel og teknikk</v>
      </c>
      <c r="B1458" s="6" t="str">
        <f>Data!A1458</f>
        <v>3814</v>
      </c>
      <c r="C1458" s="7" t="str">
        <f>Data!B1458</f>
        <v>Kragerø kommune</v>
      </c>
      <c r="D1458" s="7" t="str">
        <f>Data!C1458</f>
        <v>Samferdsel og teknikk</v>
      </c>
      <c r="E1458" s="1">
        <f>Data!D1458</f>
        <v>57.118699999999997</v>
      </c>
      <c r="F1458" s="1">
        <f>Data!E1458+Data!F1458</f>
        <v>44787.686140149111</v>
      </c>
      <c r="G1458" s="1">
        <f>Data!G1458</f>
        <v>18.305913825069553</v>
      </c>
      <c r="H1458" s="1">
        <f t="shared" si="221"/>
        <v>27907793.545454562</v>
      </c>
      <c r="I1458" s="1">
        <f t="shared" si="222"/>
        <v>11406.654545454547</v>
      </c>
      <c r="J1458" s="1">
        <f t="shared" si="223"/>
        <v>3350304.0240000021</v>
      </c>
      <c r="K1458" s="1">
        <f>'Innlegging av opplysninger'!$B$4*H1458</f>
        <v>3628013.160909093</v>
      </c>
      <c r="L1458" s="1"/>
      <c r="M1458" s="1">
        <f>'Innlegging av opplysninger'!$B$5*H1458</f>
        <v>3655920.9544545477</v>
      </c>
      <c r="N1458" s="1">
        <f>'Innlegging av opplysninger'!$B$5*I1458</f>
        <v>1494.2717454545457</v>
      </c>
      <c r="O1458" s="1">
        <f>'Innlegging av opplysninger'!$B$5*J1458</f>
        <v>438889.82714400027</v>
      </c>
      <c r="P1458" s="1">
        <f>'Innlegging av opplysninger'!$B$5*K1458</f>
        <v>475269.72407909122</v>
      </c>
      <c r="Q1458" s="1"/>
      <c r="R1458" s="1">
        <f>'Innlegging av opplysninger'!$C$11*SUM(H1458:Q1458)</f>
        <v>1499825.5021686242</v>
      </c>
      <c r="S1458" s="1">
        <f>'Innlegging av opplysninger'!$C$13*(((H1458+J1458+M1458+O1458)*Data!H1458)+(J1458+O1458)*(1-Data!H1458)*1.8/12+I1458+N1458+K1458+L1458+P1458+Q1458)</f>
        <v>269786.29754733742</v>
      </c>
      <c r="T1458" s="1">
        <f>'Innlegging av opplysninger'!$C$13*((H1458+J1458+M1458+O1458)*(1-Data!H1458)-(J1458+O1458)*(1-Data!H1458)*1.8/12)</f>
        <v>1782606.4948939369</v>
      </c>
      <c r="U1458" s="1">
        <f>Data!I1458</f>
        <v>8.2579999999999991</v>
      </c>
      <c r="V1458" s="1">
        <f>Data!J1458+Data!K1458</f>
        <v>47734.844998789056</v>
      </c>
      <c r="W1458" s="1">
        <f>Data!L1458</f>
        <v>0</v>
      </c>
      <c r="X1458" s="1">
        <f t="shared" si="227"/>
        <v>4300302</v>
      </c>
      <c r="Y1458" s="100">
        <f t="shared" si="228"/>
        <v>0</v>
      </c>
      <c r="Z1458" s="100">
        <f t="shared" si="229"/>
        <v>614943.18599999999</v>
      </c>
      <c r="AA1458" s="100">
        <f>'Innlegging av opplysninger'!$B$4*X1458</f>
        <v>559039.26</v>
      </c>
      <c r="AB1458" s="1"/>
      <c r="AC1458" s="1">
        <f>'Innlegging av opplysninger'!$B$5*X1458</f>
        <v>563339.56200000003</v>
      </c>
      <c r="AD1458" s="1">
        <f>'Innlegging av opplysninger'!$B$5*Y1458</f>
        <v>0</v>
      </c>
      <c r="AE1458" s="1">
        <f>'Innlegging av opplysninger'!$B$5*Z1458</f>
        <v>80557.557366000008</v>
      </c>
      <c r="AF1458" s="1">
        <f>'Innlegging av opplysninger'!$B$5*AA1458</f>
        <v>73234.143060000002</v>
      </c>
      <c r="AG1458" s="1"/>
      <c r="AH1458" s="1">
        <f>'Innlegging av opplysninger'!$C$11*SUM(X1458:AG1458)</f>
        <v>235273.79692018795</v>
      </c>
      <c r="AI1458" s="1">
        <f>'Innlegging av opplysninger'!$C$13*(((X1458+Z1458+AC1458+AE1458)*Data!M1458)+(Z1458+AE1458)*(1-Data!M1458)*1.8/12+Y1458+AD1458+AA1458+AB1458+AF1458+AG1458)</f>
        <v>51560.423541627715</v>
      </c>
      <c r="AJ1458" s="1">
        <f>'Innlegging av opplysninger'!$C$13*((X1458+Z1458+AC1458+AE1458)*(1-Data!M1458)-(Z1458+AE1458)*(1-Data!M1458)*1.8/12)</f>
        <v>270393.19329652423</v>
      </c>
      <c r="AK1458" s="83">
        <f t="shared" si="224"/>
        <v>1735000</v>
      </c>
      <c r="AL1458" s="83">
        <f t="shared" si="225"/>
        <v>321000</v>
      </c>
      <c r="AM1458" s="83">
        <f t="shared" si="226"/>
        <v>2053000</v>
      </c>
    </row>
    <row r="1459" spans="1:39">
      <c r="A1459" t="str">
        <f t="shared" si="220"/>
        <v>3814Annet</v>
      </c>
      <c r="B1459" s="6" t="str">
        <f>Data!A1459</f>
        <v>3814</v>
      </c>
      <c r="C1459" s="7" t="str">
        <f>Data!B1459</f>
        <v>Kragerø kommune</v>
      </c>
      <c r="D1459" s="7" t="str">
        <f>Data!C1459</f>
        <v>Annet</v>
      </c>
      <c r="E1459" s="1">
        <f>Data!D1459</f>
        <v>12.638200000000001</v>
      </c>
      <c r="F1459" s="1">
        <f>Data!E1459+Data!F1459</f>
        <v>48628.025153898496</v>
      </c>
      <c r="G1459" s="1">
        <f>Data!G1459</f>
        <v>45.466126505356769</v>
      </c>
      <c r="H1459" s="1">
        <f t="shared" si="221"/>
        <v>6704407.7181818178</v>
      </c>
      <c r="I1459" s="1">
        <f t="shared" si="222"/>
        <v>6268.4727272727268</v>
      </c>
      <c r="J1459" s="1">
        <f t="shared" si="223"/>
        <v>805281.14290909085</v>
      </c>
      <c r="K1459" s="1">
        <f>'Innlegging av opplysninger'!$B$4*H1459</f>
        <v>871573.00336363632</v>
      </c>
      <c r="L1459" s="1"/>
      <c r="M1459" s="1">
        <f>'Innlegging av opplysninger'!$B$5*H1459</f>
        <v>878277.41108181817</v>
      </c>
      <c r="N1459" s="1">
        <f>'Innlegging av opplysninger'!$B$5*I1459</f>
        <v>821.16992727272725</v>
      </c>
      <c r="O1459" s="1">
        <f>'Innlegging av opplysninger'!$B$5*J1459</f>
        <v>105491.82972109091</v>
      </c>
      <c r="P1459" s="1">
        <f>'Innlegging av opplysninger'!$B$5*K1459</f>
        <v>114176.06344063637</v>
      </c>
      <c r="Q1459" s="1"/>
      <c r="R1459" s="1">
        <f>'Innlegging av opplysninger'!$C$11*SUM(H1459:Q1459)</f>
        <v>360479.27883140021</v>
      </c>
      <c r="S1459" s="1">
        <f>'Innlegging av opplysninger'!$C$13*(((H1459+J1459+M1459+O1459)*Data!H1459)+(J1459+O1459)*(1-Data!H1459)*1.8/12+I1459+N1459+K1459+L1459+P1459+Q1459)</f>
        <v>66172.332863972755</v>
      </c>
      <c r="T1459" s="1">
        <f>'Innlegging av opplysninger'!$C$13*((H1459+J1459+M1459+O1459)*(1-Data!H1459)-(J1459+O1459)*(1-Data!H1459)*1.8/12)</f>
        <v>427115.10132636427</v>
      </c>
      <c r="U1459" s="1">
        <f>Data!I1459</f>
        <v>3.52</v>
      </c>
      <c r="V1459" s="1">
        <f>Data!J1459+Data!K1459</f>
        <v>51791.497159090912</v>
      </c>
      <c r="W1459" s="1">
        <f>Data!L1459</f>
        <v>351.60511363636368</v>
      </c>
      <c r="X1459" s="1">
        <f t="shared" si="227"/>
        <v>1988793.4909090907</v>
      </c>
      <c r="Y1459" s="100">
        <f t="shared" si="228"/>
        <v>13501.636363636364</v>
      </c>
      <c r="Z1459" s="100">
        <f t="shared" si="229"/>
        <v>286328.20319999999</v>
      </c>
      <c r="AA1459" s="100">
        <f>'Innlegging av opplysninger'!$B$4*X1459</f>
        <v>258543.1538181818</v>
      </c>
      <c r="AB1459" s="1"/>
      <c r="AC1459" s="1">
        <f>'Innlegging av opplysninger'!$B$5*X1459</f>
        <v>260531.9473090909</v>
      </c>
      <c r="AD1459" s="1">
        <f>'Innlegging av opplysninger'!$B$5*Y1459</f>
        <v>1768.7143636363637</v>
      </c>
      <c r="AE1459" s="1">
        <f>'Innlegging av opplysninger'!$B$5*Z1459</f>
        <v>37508.994619199999</v>
      </c>
      <c r="AF1459" s="1">
        <f>'Innlegging av opplysninger'!$B$5*AA1459</f>
        <v>33869.153150181817</v>
      </c>
      <c r="AG1459" s="1"/>
      <c r="AH1459" s="1">
        <f>'Innlegging av opplysninger'!$C$11*SUM(X1459:AG1459)</f>
        <v>109472.12116185468</v>
      </c>
      <c r="AI1459" s="1">
        <f>'Innlegging av opplysninger'!$C$13*(((X1459+Z1459+AC1459+AE1459)*Data!M1459)+(Z1459+AE1459)*(1-Data!M1459)*1.8/12+Y1459+AD1459+AA1459+AB1459+AF1459+AG1459)</f>
        <v>18525.42834316285</v>
      </c>
      <c r="AJ1459" s="1">
        <f>'Innlegging av opplysninger'!$C$13*((X1459+Z1459+AC1459+AE1459)*(1-Data!M1459)-(Z1459+AE1459)*(1-Data!M1459)*1.8/12)</f>
        <v>131278.52693095407</v>
      </c>
      <c r="AK1459" s="83">
        <f t="shared" si="224"/>
        <v>470000</v>
      </c>
      <c r="AL1459" s="83">
        <f t="shared" si="225"/>
        <v>85000</v>
      </c>
      <c r="AM1459" s="83">
        <f t="shared" si="226"/>
        <v>558000</v>
      </c>
    </row>
    <row r="1460" spans="1:39">
      <c r="A1460" t="str">
        <f t="shared" si="220"/>
        <v>3815Alle</v>
      </c>
      <c r="B1460" s="6" t="str">
        <f>Data!A1460</f>
        <v>3815</v>
      </c>
      <c r="C1460" s="7" t="str">
        <f>Data!B1460</f>
        <v>Drangedal kommune</v>
      </c>
      <c r="D1460" s="7" t="str">
        <f>Data!C1460</f>
        <v>Alle</v>
      </c>
      <c r="E1460" s="1">
        <f>Data!D1460</f>
        <v>289.50801532175694</v>
      </c>
      <c r="F1460" s="1">
        <f>Data!E1460+Data!F1460</f>
        <v>46410.957468311492</v>
      </c>
      <c r="G1460" s="1">
        <f>Data!G1460</f>
        <v>523.2225430154308</v>
      </c>
      <c r="H1460" s="1">
        <f t="shared" si="221"/>
        <v>146578300.20909089</v>
      </c>
      <c r="I1460" s="1">
        <f t="shared" si="222"/>
        <v>1652477.6727272721</v>
      </c>
      <c r="J1460" s="1">
        <f t="shared" si="223"/>
        <v>17787693.345818181</v>
      </c>
      <c r="K1460" s="1">
        <f>'Innlegging av opplysninger'!$B$4*H1460</f>
        <v>19055179.027181815</v>
      </c>
      <c r="L1460" s="1"/>
      <c r="M1460" s="1">
        <f>'Innlegging av opplysninger'!$B$5*H1460</f>
        <v>19201757.327390905</v>
      </c>
      <c r="N1460" s="1">
        <f>'Innlegging av opplysninger'!$B$5*I1460</f>
        <v>216474.57512727266</v>
      </c>
      <c r="O1460" s="1">
        <f>'Innlegging av opplysninger'!$B$5*J1460</f>
        <v>2330187.8283021818</v>
      </c>
      <c r="P1460" s="1">
        <f>'Innlegging av opplysninger'!$B$5*K1460</f>
        <v>2496228.4525608178</v>
      </c>
      <c r="Q1460" s="1"/>
      <c r="R1460" s="1">
        <f>'Innlegging av opplysninger'!$C$11*SUM(H1460:Q1460)</f>
        <v>7954095.3406515745</v>
      </c>
      <c r="S1460" s="1">
        <f>'Innlegging av opplysninger'!$C$13*(((H1460+J1460+M1460+O1460)*Data!H1460)+(J1460+O1460)*(1-Data!H1460)*1.8/12+I1460+N1460+K1460+L1460+P1460+Q1460)</f>
        <v>1481145.8834225903</v>
      </c>
      <c r="T1460" s="1">
        <f>'Innlegging av opplysninger'!$C$13*((H1460+J1460+M1460+O1460)*(1-Data!H1460)-(J1460+O1460)*(1-Data!H1460)*1.8/12)</f>
        <v>9403405.6353637744</v>
      </c>
      <c r="U1460" s="1">
        <f>Data!I1460</f>
        <v>46.393400000000021</v>
      </c>
      <c r="V1460" s="1">
        <f>Data!J1460+Data!K1460</f>
        <v>50289.156773017974</v>
      </c>
      <c r="W1460" s="1">
        <f>Data!L1460</f>
        <v>641.69149059995584</v>
      </c>
      <c r="X1460" s="1">
        <f t="shared" si="227"/>
        <v>25451835.990909085</v>
      </c>
      <c r="Y1460" s="100">
        <f t="shared" si="228"/>
        <v>324766.36363636365</v>
      </c>
      <c r="Z1460" s="100">
        <f t="shared" si="229"/>
        <v>3686054.1366999988</v>
      </c>
      <c r="AA1460" s="100">
        <f>'Innlegging av opplysninger'!$B$4*X1460</f>
        <v>3308738.6788181812</v>
      </c>
      <c r="AB1460" s="1"/>
      <c r="AC1460" s="1">
        <f>'Innlegging av opplysninger'!$B$5*X1460</f>
        <v>3334190.5148090902</v>
      </c>
      <c r="AD1460" s="1">
        <f>'Innlegging av opplysninger'!$B$5*Y1460</f>
        <v>42544.393636363639</v>
      </c>
      <c r="AE1460" s="1">
        <f>'Innlegging av opplysninger'!$B$5*Z1460</f>
        <v>482873.09190769988</v>
      </c>
      <c r="AF1460" s="1">
        <f>'Innlegging av opplysninger'!$B$5*AA1460</f>
        <v>433444.76692518173</v>
      </c>
      <c r="AG1460" s="1"/>
      <c r="AH1460" s="1">
        <f>'Innlegging av opplysninger'!$C$11*SUM(X1460:AG1460)</f>
        <v>1408449.0216189944</v>
      </c>
      <c r="AI1460" s="1">
        <f>'Innlegging av opplysninger'!$C$13*(((X1460+Z1460+AC1460+AE1460)*Data!M1460)+(Z1460+AE1460)*(1-Data!M1460)*1.8/12+Y1460+AD1460+AA1460+AB1460+AF1460+AG1460)</f>
        <v>335451.88214813371</v>
      </c>
      <c r="AJ1460" s="1">
        <f>'Innlegging av opplysninger'!$C$13*((X1460+Z1460+AC1460+AE1460)*(1-Data!M1460)-(Z1460+AE1460)*(1-Data!M1460)*1.8/12)</f>
        <v>1591899.4105936484</v>
      </c>
      <c r="AK1460" s="83">
        <f t="shared" si="224"/>
        <v>9363000</v>
      </c>
      <c r="AL1460" s="83">
        <f t="shared" si="225"/>
        <v>1817000</v>
      </c>
      <c r="AM1460" s="83">
        <f t="shared" si="226"/>
        <v>10995000</v>
      </c>
    </row>
    <row r="1461" spans="1:39">
      <c r="A1461" t="str">
        <f t="shared" si="220"/>
        <v>3815Administrasjon</v>
      </c>
      <c r="B1461" s="6" t="str">
        <f>Data!A1461</f>
        <v>3815</v>
      </c>
      <c r="C1461" s="7" t="str">
        <f>Data!B1461</f>
        <v>Drangedal kommune</v>
      </c>
      <c r="D1461" s="7" t="str">
        <f>Data!C1461</f>
        <v>Administrasjon</v>
      </c>
      <c r="E1461" s="1">
        <f>Data!D1461</f>
        <v>19.763300000000001</v>
      </c>
      <c r="F1461" s="1">
        <f>Data!E1461+Data!F1461</f>
        <v>46689.661687741078</v>
      </c>
      <c r="G1461" s="1">
        <f>Data!G1461</f>
        <v>0</v>
      </c>
      <c r="H1461" s="1">
        <f t="shared" si="221"/>
        <v>10066274.081818182</v>
      </c>
      <c r="I1461" s="1">
        <f t="shared" si="222"/>
        <v>0</v>
      </c>
      <c r="J1461" s="1">
        <f t="shared" si="223"/>
        <v>1207952.8898181817</v>
      </c>
      <c r="K1461" s="1">
        <f>'Innlegging av opplysninger'!$B$4*H1461</f>
        <v>1308615.6306363638</v>
      </c>
      <c r="L1461" s="1"/>
      <c r="M1461" s="1">
        <f>'Innlegging av opplysninger'!$B$5*H1461</f>
        <v>1318681.9047181818</v>
      </c>
      <c r="N1461" s="1">
        <f>'Innlegging av opplysninger'!$B$5*I1461</f>
        <v>0</v>
      </c>
      <c r="O1461" s="1">
        <f>'Innlegging av opplysninger'!$B$5*J1461</f>
        <v>158241.82856618182</v>
      </c>
      <c r="P1461" s="1">
        <f>'Innlegging av opplysninger'!$B$5*K1461</f>
        <v>171428.64761336366</v>
      </c>
      <c r="Q1461" s="1"/>
      <c r="R1461" s="1">
        <f>'Innlegging av opplysninger'!$C$11*SUM(H1461:Q1461)</f>
        <v>540785.40936047724</v>
      </c>
      <c r="S1461" s="1">
        <f>'Innlegging av opplysninger'!$C$13*(((H1461+J1461+M1461+O1461)*Data!H1461)+(J1461+O1461)*(1-Data!H1461)*1.8/12+I1461+N1461+K1461+L1461+P1461+Q1461)</f>
        <v>118732.29463113294</v>
      </c>
      <c r="T1461" s="1">
        <f>'Innlegging av opplysninger'!$C$13*((H1461+J1461+M1461+O1461)*(1-Data!H1461)-(J1461+O1461)*(1-Data!H1461)*1.8/12)</f>
        <v>621289.84449373069</v>
      </c>
      <c r="U1461" s="1">
        <f>Data!I1461</f>
        <v>5.3</v>
      </c>
      <c r="V1461" s="1">
        <f>Data!J1461+Data!K1461</f>
        <v>60126.383647798742</v>
      </c>
      <c r="W1461" s="1">
        <f>Data!L1461</f>
        <v>0</v>
      </c>
      <c r="X1461" s="1">
        <f t="shared" si="227"/>
        <v>3476398.1818181812</v>
      </c>
      <c r="Y1461" s="100">
        <f t="shared" si="228"/>
        <v>0</v>
      </c>
      <c r="Z1461" s="100">
        <f t="shared" si="229"/>
        <v>497124.93999999989</v>
      </c>
      <c r="AA1461" s="100">
        <f>'Innlegging av opplysninger'!$B$4*X1461</f>
        <v>451931.76363636355</v>
      </c>
      <c r="AB1461" s="1"/>
      <c r="AC1461" s="1">
        <f>'Innlegging av opplysninger'!$B$5*X1461</f>
        <v>455408.16181818175</v>
      </c>
      <c r="AD1461" s="1">
        <f>'Innlegging av opplysninger'!$B$5*Y1461</f>
        <v>0</v>
      </c>
      <c r="AE1461" s="1">
        <f>'Innlegging av opplysninger'!$B$5*Z1461</f>
        <v>65123.367139999988</v>
      </c>
      <c r="AF1461" s="1">
        <f>'Innlegging av opplysninger'!$B$5*AA1461</f>
        <v>59203.06103636363</v>
      </c>
      <c r="AG1461" s="1"/>
      <c r="AH1461" s="1">
        <f>'Innlegging av opplysninger'!$C$11*SUM(X1461:AG1461)</f>
        <v>190197.20006706542</v>
      </c>
      <c r="AI1461" s="1">
        <f>'Innlegging av opplysninger'!$C$13*(((X1461+Z1461+AC1461+AE1461)*Data!M1461)+(Z1461+AE1461)*(1-Data!M1461)*1.8/12+Y1461+AD1461+AA1461+AB1461+AF1461+AG1461)</f>
        <v>73975.415243595271</v>
      </c>
      <c r="AJ1461" s="1">
        <f>'Innlegging av opplysninger'!$C$13*((X1461+Z1461+AC1461+AE1461)*(1-Data!M1461)-(Z1461+AE1461)*(1-Data!M1461)*1.8/12)</f>
        <v>186294.43747975741</v>
      </c>
      <c r="AK1461" s="83">
        <f t="shared" si="224"/>
        <v>731000</v>
      </c>
      <c r="AL1461" s="83">
        <f t="shared" si="225"/>
        <v>193000</v>
      </c>
      <c r="AM1461" s="83">
        <f t="shared" si="226"/>
        <v>808000</v>
      </c>
    </row>
    <row r="1462" spans="1:39">
      <c r="A1462" t="str">
        <f t="shared" si="220"/>
        <v>3815Undervisning</v>
      </c>
      <c r="B1462" s="6" t="str">
        <f>Data!A1462</f>
        <v>3815</v>
      </c>
      <c r="C1462" s="7" t="str">
        <f>Data!B1462</f>
        <v>Drangedal kommune</v>
      </c>
      <c r="D1462" s="7" t="str">
        <f>Data!C1462</f>
        <v>Undervisning</v>
      </c>
      <c r="E1462" s="1">
        <f>Data!D1462</f>
        <v>72.6447</v>
      </c>
      <c r="F1462" s="1">
        <f>Data!E1462+Data!F1462</f>
        <v>49426.15476421544</v>
      </c>
      <c r="G1462" s="1">
        <f>Data!G1462</f>
        <v>0</v>
      </c>
      <c r="H1462" s="1">
        <f t="shared" si="221"/>
        <v>39169616.563636377</v>
      </c>
      <c r="I1462" s="1">
        <f t="shared" si="222"/>
        <v>0</v>
      </c>
      <c r="J1462" s="1">
        <f t="shared" si="223"/>
        <v>4700353.987636365</v>
      </c>
      <c r="K1462" s="1">
        <f>'Innlegging av opplysninger'!$B$4*H1462</f>
        <v>5092050.1532727294</v>
      </c>
      <c r="L1462" s="1"/>
      <c r="M1462" s="1">
        <f>'Innlegging av opplysninger'!$B$5*H1462</f>
        <v>5131219.7698363652</v>
      </c>
      <c r="N1462" s="1">
        <f>'Innlegging av opplysninger'!$B$5*I1462</f>
        <v>0</v>
      </c>
      <c r="O1462" s="1">
        <f>'Innlegging av opplysninger'!$B$5*J1462</f>
        <v>615746.37238036387</v>
      </c>
      <c r="P1462" s="1">
        <f>'Innlegging av opplysninger'!$B$5*K1462</f>
        <v>667058.57007872756</v>
      </c>
      <c r="Q1462" s="1"/>
      <c r="R1462" s="1">
        <f>'Innlegging av opplysninger'!$C$11*SUM(H1462:Q1462)</f>
        <v>2104289.7258399553</v>
      </c>
      <c r="S1462" s="1">
        <f>'Innlegging av opplysninger'!$C$13*(((H1462+J1462+M1462+O1462)*Data!H1462)+(J1462+O1462)*(1-Data!H1462)*1.8/12+I1462+N1462+K1462+L1462+P1462+Q1462)</f>
        <v>383291.53087905789</v>
      </c>
      <c r="T1462" s="1">
        <f>'Innlegging av opplysninger'!$C$13*((H1462+J1462+M1462+O1462)*(1-Data!H1462)-(J1462+O1462)*(1-Data!H1462)*1.8/12)</f>
        <v>2496262.8307966702</v>
      </c>
      <c r="U1462" s="1">
        <f>Data!I1462</f>
        <v>10.703999999999999</v>
      </c>
      <c r="V1462" s="1">
        <f>Data!J1462+Data!K1462</f>
        <v>50021.418784255111</v>
      </c>
      <c r="W1462" s="1">
        <f>Data!L1462</f>
        <v>0</v>
      </c>
      <c r="X1462" s="1">
        <f t="shared" si="227"/>
        <v>5841046.5454545449</v>
      </c>
      <c r="Y1462" s="100">
        <f t="shared" si="228"/>
        <v>0</v>
      </c>
      <c r="Z1462" s="100">
        <f t="shared" si="229"/>
        <v>835269.65599999984</v>
      </c>
      <c r="AA1462" s="100">
        <f>'Innlegging av opplysninger'!$B$4*X1462</f>
        <v>759336.0509090909</v>
      </c>
      <c r="AB1462" s="1"/>
      <c r="AC1462" s="1">
        <f>'Innlegging av opplysninger'!$B$5*X1462</f>
        <v>765177.09745454544</v>
      </c>
      <c r="AD1462" s="1">
        <f>'Innlegging av opplysninger'!$B$5*Y1462</f>
        <v>0</v>
      </c>
      <c r="AE1462" s="1">
        <f>'Innlegging av opplysninger'!$B$5*Z1462</f>
        <v>109420.32493599999</v>
      </c>
      <c r="AF1462" s="1">
        <f>'Innlegging av opplysninger'!$B$5*AA1462</f>
        <v>99473.022669090918</v>
      </c>
      <c r="AG1462" s="1"/>
      <c r="AH1462" s="1">
        <f>'Innlegging av opplysninger'!$C$11*SUM(X1462:AG1462)</f>
        <v>319569.46250208432</v>
      </c>
      <c r="AI1462" s="1">
        <f>'Innlegging av opplysninger'!$C$13*(((X1462+Z1462+AC1462+AE1462)*Data!M1462)+(Z1462+AE1462)*(1-Data!M1462)*1.8/12+Y1462+AD1462+AA1462+AB1462+AF1462+AG1462)</f>
        <v>57739.321229570611</v>
      </c>
      <c r="AJ1462" s="1">
        <f>'Innlegging av opplysninger'!$C$13*((X1462+Z1462+AC1462+AE1462)*(1-Data!M1462)-(Z1462+AE1462)*(1-Data!M1462)*1.8/12)</f>
        <v>379566.25903643947</v>
      </c>
      <c r="AK1462" s="83">
        <f t="shared" si="224"/>
        <v>2424000</v>
      </c>
      <c r="AL1462" s="83">
        <f t="shared" si="225"/>
        <v>441000</v>
      </c>
      <c r="AM1462" s="83">
        <f t="shared" si="226"/>
        <v>2876000</v>
      </c>
    </row>
    <row r="1463" spans="1:39">
      <c r="A1463" t="str">
        <f t="shared" si="220"/>
        <v>3815Barnehager</v>
      </c>
      <c r="B1463" s="6" t="str">
        <f>Data!A1463</f>
        <v>3815</v>
      </c>
      <c r="C1463" s="7" t="str">
        <f>Data!B1463</f>
        <v>Drangedal kommune</v>
      </c>
      <c r="D1463" s="7" t="str">
        <f>Data!C1463</f>
        <v>Barnehager</v>
      </c>
      <c r="E1463" s="1">
        <f>Data!D1463</f>
        <v>49.692500000000003</v>
      </c>
      <c r="F1463" s="1">
        <f>Data!E1463+Data!F1463</f>
        <v>42218.866026060263</v>
      </c>
      <c r="G1463" s="1">
        <f>Data!G1463</f>
        <v>0</v>
      </c>
      <c r="H1463" s="1">
        <f t="shared" si="221"/>
        <v>22886847.272727266</v>
      </c>
      <c r="I1463" s="1">
        <f t="shared" si="222"/>
        <v>0</v>
      </c>
      <c r="J1463" s="1">
        <f t="shared" si="223"/>
        <v>2746421.6727272719</v>
      </c>
      <c r="K1463" s="1">
        <f>'Innlegging av opplysninger'!$B$4*H1463</f>
        <v>2975290.1454545446</v>
      </c>
      <c r="L1463" s="1"/>
      <c r="M1463" s="1">
        <f>'Innlegging av opplysninger'!$B$5*H1463</f>
        <v>2998176.9927272717</v>
      </c>
      <c r="N1463" s="1">
        <f>'Innlegging av opplysninger'!$B$5*I1463</f>
        <v>0</v>
      </c>
      <c r="O1463" s="1">
        <f>'Innlegging av opplysninger'!$B$5*J1463</f>
        <v>359781.23912727262</v>
      </c>
      <c r="P1463" s="1">
        <f>'Innlegging av opplysninger'!$B$5*K1463</f>
        <v>389763.00905454537</v>
      </c>
      <c r="Q1463" s="1"/>
      <c r="R1463" s="1">
        <f>'Innlegging av opplysninger'!$C$11*SUM(H1463:Q1463)</f>
        <v>1229538.6526090906</v>
      </c>
      <c r="S1463" s="1">
        <f>'Innlegging av opplysninger'!$C$13*(((H1463+J1463+M1463+O1463)*Data!H1463)+(J1463+O1463)*(1-Data!H1463)*1.8/12+I1463+N1463+K1463+L1463+P1463+Q1463)</f>
        <v>201702.00347005084</v>
      </c>
      <c r="T1463" s="1">
        <f>'Innlegging av opplysninger'!$C$13*((H1463+J1463+M1463+O1463)*(1-Data!H1463)-(J1463+O1463)*(1-Data!H1463)*1.8/12)</f>
        <v>1480824.5737844938</v>
      </c>
      <c r="U1463" s="1">
        <f>Data!I1463</f>
        <v>4.4000000000000004</v>
      </c>
      <c r="V1463" s="1">
        <f>Data!J1463+Data!K1463</f>
        <v>45073.637121212123</v>
      </c>
      <c r="W1463" s="1">
        <f>Data!L1463</f>
        <v>0</v>
      </c>
      <c r="X1463" s="1">
        <f t="shared" si="227"/>
        <v>2163534.581818182</v>
      </c>
      <c r="Y1463" s="100">
        <f t="shared" si="228"/>
        <v>0</v>
      </c>
      <c r="Z1463" s="100">
        <f t="shared" si="229"/>
        <v>309385.44520000002</v>
      </c>
      <c r="AA1463" s="100">
        <f>'Innlegging av opplysninger'!$B$4*X1463</f>
        <v>281259.49563636369</v>
      </c>
      <c r="AB1463" s="1"/>
      <c r="AC1463" s="1">
        <f>'Innlegging av opplysninger'!$B$5*X1463</f>
        <v>283423.03021818184</v>
      </c>
      <c r="AD1463" s="1">
        <f>'Innlegging av opplysninger'!$B$5*Y1463</f>
        <v>0</v>
      </c>
      <c r="AE1463" s="1">
        <f>'Innlegging av opplysninger'!$B$5*Z1463</f>
        <v>40529.493321200003</v>
      </c>
      <c r="AF1463" s="1">
        <f>'Innlegging av opplysninger'!$B$5*AA1463</f>
        <v>36844.993928363641</v>
      </c>
      <c r="AG1463" s="1"/>
      <c r="AH1463" s="1">
        <f>'Innlegging av opplysninger'!$C$11*SUM(X1463:AG1463)</f>
        <v>118369.12752464705</v>
      </c>
      <c r="AI1463" s="1">
        <f>'Innlegging av opplysninger'!$C$13*(((X1463+Z1463+AC1463+AE1463)*Data!M1463)+(Z1463+AE1463)*(1-Data!M1463)*1.8/12+Y1463+AD1463+AA1463+AB1463+AF1463+AG1463)</f>
        <v>20058.579381837364</v>
      </c>
      <c r="AJ1463" s="1">
        <f>'Innlegging av opplysninger'!$C$13*((X1463+Z1463+AC1463+AE1463)*(1-Data!M1463)-(Z1463+AE1463)*(1-Data!M1463)*1.8/12)</f>
        <v>141920.22670452174</v>
      </c>
      <c r="AK1463" s="83">
        <f t="shared" si="224"/>
        <v>1348000</v>
      </c>
      <c r="AL1463" s="83">
        <f t="shared" si="225"/>
        <v>222000</v>
      </c>
      <c r="AM1463" s="83">
        <f t="shared" si="226"/>
        <v>1623000</v>
      </c>
    </row>
    <row r="1464" spans="1:39">
      <c r="A1464" t="str">
        <f t="shared" si="220"/>
        <v>3815Helse/pleie/omsorg</v>
      </c>
      <c r="B1464" s="6" t="str">
        <f>Data!A1464</f>
        <v>3815</v>
      </c>
      <c r="C1464" s="7" t="str">
        <f>Data!B1464</f>
        <v>Drangedal kommune</v>
      </c>
      <c r="D1464" s="7" t="str">
        <f>Data!C1464</f>
        <v>Helse/pleie/omsorg</v>
      </c>
      <c r="E1464" s="1">
        <f>Data!D1464</f>
        <v>126.97049999999999</v>
      </c>
      <c r="F1464" s="1">
        <f>Data!E1464+Data!F1464</f>
        <v>45594.419648658579</v>
      </c>
      <c r="G1464" s="1">
        <f>Data!G1464</f>
        <v>1187.0576236212344</v>
      </c>
      <c r="H1464" s="1">
        <f t="shared" si="221"/>
        <v>63154322.836363666</v>
      </c>
      <c r="I1464" s="1">
        <f t="shared" si="222"/>
        <v>1644232.3636363628</v>
      </c>
      <c r="J1464" s="1">
        <f t="shared" si="223"/>
        <v>7775826.6240000026</v>
      </c>
      <c r="K1464" s="1">
        <f>'Innlegging av opplysninger'!$B$4*H1464</f>
        <v>8210061.9687272767</v>
      </c>
      <c r="L1464" s="1"/>
      <c r="M1464" s="1">
        <f>'Innlegging av opplysninger'!$B$5*H1464</f>
        <v>8273216.2915636403</v>
      </c>
      <c r="N1464" s="1">
        <f>'Innlegging av opplysninger'!$B$5*I1464</f>
        <v>215394.43963636353</v>
      </c>
      <c r="O1464" s="1">
        <f>'Innlegging av opplysninger'!$B$5*J1464</f>
        <v>1018633.2877440004</v>
      </c>
      <c r="P1464" s="1">
        <f>'Innlegging av opplysninger'!$B$5*K1464</f>
        <v>1075518.1179032733</v>
      </c>
      <c r="Q1464" s="1"/>
      <c r="R1464" s="1">
        <f>'Innlegging av opplysninger'!$C$11*SUM(H1464:Q1464)</f>
        <v>3471953.8253238345</v>
      </c>
      <c r="S1464" s="1">
        <f>'Innlegging av opplysninger'!$C$13*(((H1464+J1464+M1464+O1464)*Data!H1464)+(J1464+O1464)*(1-Data!H1464)*1.8/12+I1464+N1464+K1464+L1464+P1464+Q1464)</f>
        <v>656078.24498320394</v>
      </c>
      <c r="T1464" s="1">
        <f>'Innlegging av opplysninger'!$C$13*((H1464+J1464+M1464+O1464)*(1-Data!H1464)-(J1464+O1464)*(1-Data!H1464)*1.8/12)</f>
        <v>4095016.4633546746</v>
      </c>
      <c r="U1464" s="1">
        <f>Data!I1464</f>
        <v>23.989400000000003</v>
      </c>
      <c r="V1464" s="1">
        <f>Data!J1464+Data!K1464</f>
        <v>48641.769385645326</v>
      </c>
      <c r="W1464" s="1">
        <f>Data!L1464</f>
        <v>1240.9751807048115</v>
      </c>
      <c r="X1464" s="1">
        <f t="shared" si="227"/>
        <v>12729674.863636365</v>
      </c>
      <c r="Y1464" s="100">
        <f t="shared" si="228"/>
        <v>324766.36363636371</v>
      </c>
      <c r="Z1464" s="100">
        <f t="shared" si="229"/>
        <v>1866785.0955000001</v>
      </c>
      <c r="AA1464" s="100">
        <f>'Innlegging av opplysninger'!$B$4*X1464</f>
        <v>1654857.7322727274</v>
      </c>
      <c r="AB1464" s="1"/>
      <c r="AC1464" s="1">
        <f>'Innlegging av opplysninger'!$B$5*X1464</f>
        <v>1667587.4071363639</v>
      </c>
      <c r="AD1464" s="1">
        <f>'Innlegging av opplysninger'!$B$5*Y1464</f>
        <v>42544.393636363646</v>
      </c>
      <c r="AE1464" s="1">
        <f>'Innlegging av opplysninger'!$B$5*Z1464</f>
        <v>244548.84751050003</v>
      </c>
      <c r="AF1464" s="1">
        <f>'Innlegging av opplysninger'!$B$5*AA1464</f>
        <v>216786.36292772731</v>
      </c>
      <c r="AG1464" s="1"/>
      <c r="AH1464" s="1">
        <f>'Innlegging av opplysninger'!$C$11*SUM(X1464:AG1464)</f>
        <v>712406.9405177437</v>
      </c>
      <c r="AI1464" s="1">
        <f>'Innlegging av opplysninger'!$C$13*(((X1464+Z1464+AC1464+AE1464)*Data!M1464)+(Z1464+AE1464)*(1-Data!M1464)*1.8/12+Y1464+AD1464+AA1464+AB1464+AF1464+AG1464)</f>
        <v>159312.50995464431</v>
      </c>
      <c r="AJ1464" s="1">
        <f>'Innlegging av opplysninger'!$C$13*((X1464+Z1464+AC1464+AE1464)*(1-Data!M1464)-(Z1464+AE1464)*(1-Data!M1464)*1.8/12)</f>
        <v>815560.14549068897</v>
      </c>
      <c r="AK1464" s="83">
        <f t="shared" si="224"/>
        <v>4184000</v>
      </c>
      <c r="AL1464" s="83">
        <f t="shared" si="225"/>
        <v>815000</v>
      </c>
      <c r="AM1464" s="83">
        <f t="shared" si="226"/>
        <v>4911000</v>
      </c>
    </row>
    <row r="1465" spans="1:39">
      <c r="A1465" t="str">
        <f t="shared" si="220"/>
        <v>3815Samferdsel og teknikk</v>
      </c>
      <c r="B1465" s="6" t="str">
        <f>Data!A1465</f>
        <v>3815</v>
      </c>
      <c r="C1465" s="7" t="str">
        <f>Data!B1465</f>
        <v>Drangedal kommune</v>
      </c>
      <c r="D1465" s="7" t="str">
        <f>Data!C1465</f>
        <v>Samferdsel og teknikk</v>
      </c>
      <c r="E1465" s="1">
        <f>Data!D1465</f>
        <v>13.5</v>
      </c>
      <c r="F1465" s="1">
        <f>Data!E1465+Data!F1465</f>
        <v>49798.148148148153</v>
      </c>
      <c r="G1465" s="1">
        <f>Data!G1465</f>
        <v>0</v>
      </c>
      <c r="H1465" s="1">
        <f t="shared" si="221"/>
        <v>7333909.0909090908</v>
      </c>
      <c r="I1465" s="1">
        <f t="shared" si="222"/>
        <v>0</v>
      </c>
      <c r="J1465" s="1">
        <f t="shared" si="223"/>
        <v>880069.09090909082</v>
      </c>
      <c r="K1465" s="1">
        <f>'Innlegging av opplysninger'!$B$4*H1465</f>
        <v>953408.18181818188</v>
      </c>
      <c r="L1465" s="1"/>
      <c r="M1465" s="1">
        <f>'Innlegging av opplysninger'!$B$5*H1465</f>
        <v>960742.09090909094</v>
      </c>
      <c r="N1465" s="1">
        <f>'Innlegging av opplysninger'!$B$5*I1465</f>
        <v>0</v>
      </c>
      <c r="O1465" s="1">
        <f>'Innlegging av opplysninger'!$B$5*J1465</f>
        <v>115289.0509090909</v>
      </c>
      <c r="P1465" s="1">
        <f>'Innlegging av opplysninger'!$B$5*K1465</f>
        <v>124896.47181818183</v>
      </c>
      <c r="Q1465" s="1"/>
      <c r="R1465" s="1">
        <f>'Innlegging av opplysninger'!$C$11*SUM(H1465:Q1465)</f>
        <v>393995.93113636365</v>
      </c>
      <c r="S1465" s="1">
        <f>'Innlegging av opplysninger'!$C$13*(((H1465+J1465+M1465+O1465)*Data!H1465)+(J1465+O1465)*(1-Data!H1465)*1.8/12+I1465+N1465+K1465+L1465+P1465+Q1465)</f>
        <v>72521.110776305461</v>
      </c>
      <c r="T1465" s="1">
        <f>'Innlegging av opplysninger'!$C$13*((H1465+J1465+M1465+O1465)*(1-Data!H1465)-(J1465+O1465)*(1-Data!H1465)*1.8/12)</f>
        <v>466631.21604187629</v>
      </c>
      <c r="U1465" s="1">
        <f>Data!I1465</f>
        <v>2</v>
      </c>
      <c r="V1465" s="1">
        <f>Data!J1465+Data!K1465</f>
        <v>56887.5</v>
      </c>
      <c r="W1465" s="1">
        <f>Data!L1465</f>
        <v>0</v>
      </c>
      <c r="X1465" s="1">
        <f t="shared" si="227"/>
        <v>1241181.8181818181</v>
      </c>
      <c r="Y1465" s="100">
        <f t="shared" si="228"/>
        <v>0</v>
      </c>
      <c r="Z1465" s="100">
        <f t="shared" si="229"/>
        <v>177488.99999999997</v>
      </c>
      <c r="AA1465" s="100">
        <f>'Innlegging av opplysninger'!$B$4*X1465</f>
        <v>161353.63636363635</v>
      </c>
      <c r="AB1465" s="1"/>
      <c r="AC1465" s="1">
        <f>'Innlegging av opplysninger'!$B$5*X1465</f>
        <v>162594.81818181818</v>
      </c>
      <c r="AD1465" s="1">
        <f>'Innlegging av opplysninger'!$B$5*Y1465</f>
        <v>0</v>
      </c>
      <c r="AE1465" s="1">
        <f>'Innlegging av opplysninger'!$B$5*Z1465</f>
        <v>23251.058999999997</v>
      </c>
      <c r="AF1465" s="1">
        <f>'Innlegging av opplysninger'!$B$5*AA1465</f>
        <v>21137.326363636363</v>
      </c>
      <c r="AG1465" s="1"/>
      <c r="AH1465" s="1">
        <f>'Innlegging av opplysninger'!$C$11*SUM(X1465:AG1465)</f>
        <v>67906.291007454536</v>
      </c>
      <c r="AI1465" s="1">
        <f>'Innlegging av opplysninger'!$C$13*(((X1465+Z1465+AC1465+AE1465)*Data!M1465)+(Z1465+AE1465)*(1-Data!M1465)*1.8/12+Y1465+AD1465+AA1465+AB1465+AF1465+AG1465)</f>
        <v>24315.661479478909</v>
      </c>
      <c r="AJ1465" s="1">
        <f>'Innlegging av opplysninger'!$C$13*((X1465+Z1465+AC1465+AE1465)*(1-Data!M1465)-(Z1465+AE1465)*(1-Data!M1465)*1.8/12)</f>
        <v>68608.736741248344</v>
      </c>
      <c r="AK1465" s="83">
        <f t="shared" si="224"/>
        <v>462000</v>
      </c>
      <c r="AL1465" s="83">
        <f t="shared" si="225"/>
        <v>97000</v>
      </c>
      <c r="AM1465" s="83">
        <f t="shared" si="226"/>
        <v>535000</v>
      </c>
    </row>
    <row r="1466" spans="1:39">
      <c r="A1466" t="str">
        <f t="shared" si="220"/>
        <v>3815Annet</v>
      </c>
      <c r="B1466" s="6" t="str">
        <f>Data!A1466</f>
        <v>3815</v>
      </c>
      <c r="C1466" s="7" t="str">
        <f>Data!B1466</f>
        <v>Drangedal kommune</v>
      </c>
      <c r="D1466" s="7" t="str">
        <f>Data!C1466</f>
        <v>Annet</v>
      </c>
      <c r="E1466" s="1">
        <f>Data!D1466</f>
        <v>6.9370153217568964</v>
      </c>
      <c r="F1466" s="1">
        <f>Data!E1466+Data!F1466</f>
        <v>0</v>
      </c>
      <c r="G1466" s="1">
        <f>Data!G1466</f>
        <v>0</v>
      </c>
      <c r="H1466" s="1">
        <f t="shared" si="221"/>
        <v>0</v>
      </c>
      <c r="I1466" s="1">
        <f t="shared" si="222"/>
        <v>0</v>
      </c>
      <c r="J1466" s="1">
        <f t="shared" si="223"/>
        <v>0</v>
      </c>
      <c r="K1466" s="1">
        <f>'Innlegging av opplysninger'!$B$4*H1466</f>
        <v>0</v>
      </c>
      <c r="L1466" s="1"/>
      <c r="M1466" s="1">
        <f>'Innlegging av opplysninger'!$B$5*H1466</f>
        <v>0</v>
      </c>
      <c r="N1466" s="1">
        <f>'Innlegging av opplysninger'!$B$5*I1466</f>
        <v>0</v>
      </c>
      <c r="O1466" s="1">
        <f>'Innlegging av opplysninger'!$B$5*J1466</f>
        <v>0</v>
      </c>
      <c r="P1466" s="1">
        <f>'Innlegging av opplysninger'!$B$5*K1466</f>
        <v>0</v>
      </c>
      <c r="Q1466" s="1"/>
      <c r="R1466" s="1">
        <f>'Innlegging av opplysninger'!$C$11*SUM(H1466:Q1466)</f>
        <v>0</v>
      </c>
      <c r="S1466" s="1">
        <f>'Innlegging av opplysninger'!$C$13*(((H1466+J1466+M1466+O1466)*Data!H1466)+(J1466+O1466)*(1-Data!H1466)*1.8/12+I1466+N1466+K1466+L1466+P1466+Q1466)</f>
        <v>0</v>
      </c>
      <c r="T1466" s="1">
        <f>'Innlegging av opplysninger'!$C$13*((H1466+J1466+M1466+O1466)*(1-Data!H1466)-(J1466+O1466)*(1-Data!H1466)*1.8/12)</f>
        <v>0</v>
      </c>
      <c r="U1466" s="1">
        <f>Data!I1466</f>
        <v>0</v>
      </c>
      <c r="V1466" s="1">
        <f>Data!J1466+Data!K1466</f>
        <v>0</v>
      </c>
      <c r="W1466" s="1">
        <f>Data!L1466</f>
        <v>0</v>
      </c>
      <c r="X1466" s="1">
        <f t="shared" si="227"/>
        <v>0</v>
      </c>
      <c r="Y1466" s="100">
        <f t="shared" si="228"/>
        <v>0</v>
      </c>
      <c r="Z1466" s="100">
        <f t="shared" si="229"/>
        <v>0</v>
      </c>
      <c r="AA1466" s="100">
        <f>'Innlegging av opplysninger'!$B$4*X1466</f>
        <v>0</v>
      </c>
      <c r="AB1466" s="1"/>
      <c r="AC1466" s="1">
        <f>'Innlegging av opplysninger'!$B$5*X1466</f>
        <v>0</v>
      </c>
      <c r="AD1466" s="1">
        <f>'Innlegging av opplysninger'!$B$5*Y1466</f>
        <v>0</v>
      </c>
      <c r="AE1466" s="1">
        <f>'Innlegging av opplysninger'!$B$5*Z1466</f>
        <v>0</v>
      </c>
      <c r="AF1466" s="1">
        <f>'Innlegging av opplysninger'!$B$5*AA1466</f>
        <v>0</v>
      </c>
      <c r="AG1466" s="1"/>
      <c r="AH1466" s="1">
        <f>'Innlegging av opplysninger'!$C$11*SUM(X1466:AG1466)</f>
        <v>0</v>
      </c>
      <c r="AI1466" s="1">
        <f>'Innlegging av opplysninger'!$C$13*(((X1466+Z1466+AC1466+AE1466)*Data!M1466)+(Z1466+AE1466)*(1-Data!M1466)*1.8/12+Y1466+AD1466+AA1466+AB1466+AF1466+AG1466)</f>
        <v>0</v>
      </c>
      <c r="AJ1466" s="1">
        <f>'Innlegging av opplysninger'!$C$13*((X1466+Z1466+AC1466+AE1466)*(1-Data!M1466)-(Z1466+AE1466)*(1-Data!M1466)*1.8/12)</f>
        <v>0</v>
      </c>
      <c r="AK1466" s="83">
        <f t="shared" si="224"/>
        <v>0</v>
      </c>
      <c r="AL1466" s="83">
        <f t="shared" si="225"/>
        <v>0</v>
      </c>
      <c r="AM1466" s="83">
        <f t="shared" si="226"/>
        <v>0</v>
      </c>
    </row>
    <row r="1467" spans="1:39">
      <c r="A1467" t="str">
        <f t="shared" si="220"/>
        <v>3816Alle</v>
      </c>
      <c r="B1467" s="6" t="str">
        <f>Data!A1467</f>
        <v>3816</v>
      </c>
      <c r="C1467" s="7" t="str">
        <f>Data!B1467</f>
        <v>Nome kommune</v>
      </c>
      <c r="D1467" s="7" t="str">
        <f>Data!C1467</f>
        <v>Alle</v>
      </c>
      <c r="E1467" s="1">
        <f>Data!D1467</f>
        <v>496.36230000000006</v>
      </c>
      <c r="F1467" s="1">
        <f>Data!E1467+Data!F1467</f>
        <v>45158.5464202929</v>
      </c>
      <c r="G1467" s="1">
        <f>Data!G1467</f>
        <v>553.92093638054291</v>
      </c>
      <c r="H1467" s="1">
        <f t="shared" si="221"/>
        <v>244527272.35454565</v>
      </c>
      <c r="I1467" s="1">
        <f t="shared" si="222"/>
        <v>2999405.127272727</v>
      </c>
      <c r="J1467" s="1">
        <f t="shared" si="223"/>
        <v>29703201.297818203</v>
      </c>
      <c r="K1467" s="1">
        <f>'Innlegging av opplysninger'!$B$4*H1467</f>
        <v>31788545.406090938</v>
      </c>
      <c r="L1467" s="1"/>
      <c r="M1467" s="1">
        <f>'Innlegging av opplysninger'!$B$5*H1467</f>
        <v>32033072.678445481</v>
      </c>
      <c r="N1467" s="1">
        <f>'Innlegging av opplysninger'!$B$5*I1467</f>
        <v>392922.07167272724</v>
      </c>
      <c r="O1467" s="1">
        <f>'Innlegging av opplysninger'!$B$5*J1467</f>
        <v>3891119.3700141846</v>
      </c>
      <c r="P1467" s="1">
        <f>'Innlegging av opplysninger'!$B$5*K1467</f>
        <v>4164299.4481979129</v>
      </c>
      <c r="Q1467" s="1"/>
      <c r="R1467" s="1">
        <f>'Innlegging av opplysninger'!$C$11*SUM(H1467:Q1467)</f>
        <v>13280993.834654195</v>
      </c>
      <c r="S1467" s="1">
        <f>'Innlegging av opplysninger'!$C$13*(((H1467+J1467+M1467+O1467)*Data!H1467)+(J1467+O1467)*(1-Data!H1467)*1.8/12+I1467+N1467+K1467+L1467+P1467+Q1467)</f>
        <v>2456403.8652245658</v>
      </c>
      <c r="T1467" s="1">
        <f>'Innlegging av opplysninger'!$C$13*((H1467+J1467+M1467+O1467)*(1-Data!H1467)-(J1467+O1467)*(1-Data!H1467)*1.8/12)</f>
        <v>15717587.697986441</v>
      </c>
      <c r="U1467" s="1">
        <f>Data!I1467</f>
        <v>57.839900000000007</v>
      </c>
      <c r="V1467" s="1">
        <f>Data!J1467+Data!K1467</f>
        <v>47035.506977017591</v>
      </c>
      <c r="W1467" s="1">
        <f>Data!L1467</f>
        <v>727.53652755277892</v>
      </c>
      <c r="X1467" s="1">
        <f t="shared" si="227"/>
        <v>29678498.399999999</v>
      </c>
      <c r="Y1467" s="100">
        <f t="shared" si="228"/>
        <v>459061.52727272705</v>
      </c>
      <c r="Z1467" s="100">
        <f t="shared" si="229"/>
        <v>4309671.0695999991</v>
      </c>
      <c r="AA1467" s="100">
        <f>'Innlegging av opplysninger'!$B$4*X1467</f>
        <v>3858204.7919999999</v>
      </c>
      <c r="AB1467" s="1"/>
      <c r="AC1467" s="1">
        <f>'Innlegging av opplysninger'!$B$5*X1467</f>
        <v>3887883.2903999998</v>
      </c>
      <c r="AD1467" s="1">
        <f>'Innlegging av opplysninger'!$B$5*Y1467</f>
        <v>60137.060072727247</v>
      </c>
      <c r="AE1467" s="1">
        <f>'Innlegging av opplysninger'!$B$5*Z1467</f>
        <v>564566.91011759988</v>
      </c>
      <c r="AF1467" s="1">
        <f>'Innlegging av opplysninger'!$B$5*AA1467</f>
        <v>505424.82775200001</v>
      </c>
      <c r="AG1467" s="1"/>
      <c r="AH1467" s="1">
        <f>'Innlegging av opplysninger'!$C$11*SUM(X1467:AG1467)</f>
        <v>1646291.0193341719</v>
      </c>
      <c r="AI1467" s="1">
        <f>'Innlegging av opplysninger'!$C$13*(((X1467+Z1467+AC1467+AE1467)*Data!M1467)+(Z1467+AE1467)*(1-Data!M1467)*1.8/12+Y1467+AD1467+AA1467+AB1467+AF1467+AG1467)</f>
        <v>327201.76189462491</v>
      </c>
      <c r="AJ1467" s="1">
        <f>'Innlegging av opplysninger'!$C$13*((X1467+Z1467+AC1467+AE1467)*(1-Data!M1467)-(Z1467+AE1467)*(1-Data!M1467)*1.8/12)</f>
        <v>1925617.5277205575</v>
      </c>
      <c r="AK1467" s="83">
        <f t="shared" si="224"/>
        <v>14927000</v>
      </c>
      <c r="AL1467" s="83">
        <f t="shared" si="225"/>
        <v>2784000</v>
      </c>
      <c r="AM1467" s="83">
        <f t="shared" si="226"/>
        <v>17643000</v>
      </c>
    </row>
    <row r="1468" spans="1:39">
      <c r="A1468" t="str">
        <f t="shared" si="220"/>
        <v>3816Administrasjon</v>
      </c>
      <c r="B1468" s="6" t="str">
        <f>Data!A1468</f>
        <v>3816</v>
      </c>
      <c r="C1468" s="7" t="str">
        <f>Data!B1468</f>
        <v>Nome kommune</v>
      </c>
      <c r="D1468" s="7" t="str">
        <f>Data!C1468</f>
        <v>Administrasjon</v>
      </c>
      <c r="E1468" s="1">
        <f>Data!D1468</f>
        <v>14.200000000000001</v>
      </c>
      <c r="F1468" s="1">
        <f>Data!E1468+Data!F1468</f>
        <v>59894.859154929574</v>
      </c>
      <c r="G1468" s="1">
        <f>Data!G1468</f>
        <v>0</v>
      </c>
      <c r="H1468" s="1">
        <f t="shared" si="221"/>
        <v>9278258.1818181816</v>
      </c>
      <c r="I1468" s="1">
        <f t="shared" si="222"/>
        <v>0</v>
      </c>
      <c r="J1468" s="1">
        <f t="shared" si="223"/>
        <v>1113390.9818181817</v>
      </c>
      <c r="K1468" s="1">
        <f>'Innlegging av opplysninger'!$B$4*H1468</f>
        <v>1206173.5636363637</v>
      </c>
      <c r="L1468" s="1"/>
      <c r="M1468" s="1">
        <f>'Innlegging av opplysninger'!$B$5*H1468</f>
        <v>1215451.8218181818</v>
      </c>
      <c r="N1468" s="1">
        <f>'Innlegging av opplysninger'!$B$5*I1468</f>
        <v>0</v>
      </c>
      <c r="O1468" s="1">
        <f>'Innlegging av opplysninger'!$B$5*J1468</f>
        <v>145854.2186181818</v>
      </c>
      <c r="P1468" s="1">
        <f>'Innlegging av opplysninger'!$B$5*K1468</f>
        <v>158008.73683636365</v>
      </c>
      <c r="Q1468" s="1"/>
      <c r="R1468" s="1">
        <f>'Innlegging av opplysninger'!$C$11*SUM(H1468:Q1468)</f>
        <v>498451.22517272737</v>
      </c>
      <c r="S1468" s="1">
        <f>'Innlegging av opplysninger'!$C$13*(((H1468+J1468+M1468+O1468)*Data!H1468)+(J1468+O1468)*(1-Data!H1468)*1.8/12+I1468+N1468+K1468+L1468+P1468+Q1468)</f>
        <v>167672.55690205091</v>
      </c>
      <c r="T1468" s="1">
        <f>'Innlegging av opplysninger'!$C$13*((H1468+J1468+M1468+O1468)*(1-Data!H1468)-(J1468+O1468)*(1-Data!H1468)*1.8/12)</f>
        <v>514418.59333431273</v>
      </c>
      <c r="U1468" s="1">
        <f>Data!I1468</f>
        <v>6.5</v>
      </c>
      <c r="V1468" s="1">
        <f>Data!J1468+Data!K1468</f>
        <v>51637.615384615383</v>
      </c>
      <c r="W1468" s="1">
        <f>Data!L1468</f>
        <v>0</v>
      </c>
      <c r="X1468" s="1">
        <f t="shared" si="227"/>
        <v>3661576.3636363633</v>
      </c>
      <c r="Y1468" s="100">
        <f t="shared" si="228"/>
        <v>0</v>
      </c>
      <c r="Z1468" s="100">
        <f t="shared" si="229"/>
        <v>523605.41999999993</v>
      </c>
      <c r="AA1468" s="100">
        <f>'Innlegging av opplysninger'!$B$4*X1468</f>
        <v>476004.92727272725</v>
      </c>
      <c r="AB1468" s="1"/>
      <c r="AC1468" s="1">
        <f>'Innlegging av opplysninger'!$B$5*X1468</f>
        <v>479666.5036363636</v>
      </c>
      <c r="AD1468" s="1">
        <f>'Innlegging av opplysninger'!$B$5*Y1468</f>
        <v>0</v>
      </c>
      <c r="AE1468" s="1">
        <f>'Innlegging av opplysninger'!$B$5*Z1468</f>
        <v>68592.31001999999</v>
      </c>
      <c r="AF1468" s="1">
        <f>'Innlegging av opplysninger'!$B$5*AA1468</f>
        <v>62356.645472727272</v>
      </c>
      <c r="AG1468" s="1"/>
      <c r="AH1468" s="1">
        <f>'Innlegging av opplysninger'!$C$11*SUM(X1468:AG1468)</f>
        <v>200328.48246145091</v>
      </c>
      <c r="AI1468" s="1">
        <f>'Innlegging av opplysninger'!$C$13*(((X1468+Z1468+AC1468+AE1468)*Data!M1468)+(Z1468+AE1468)*(1-Data!M1468)*1.8/12+Y1468+AD1468+AA1468+AB1468+AF1468+AG1468)</f>
        <v>54007.724555204717</v>
      </c>
      <c r="AJ1468" s="1">
        <f>'Innlegging av opplysninger'!$C$13*((X1468+Z1468+AC1468+AE1468)*(1-Data!M1468)-(Z1468+AE1468)*(1-Data!M1468)*1.8/12)</f>
        <v>220125.98828678072</v>
      </c>
      <c r="AK1468" s="83">
        <f t="shared" si="224"/>
        <v>699000</v>
      </c>
      <c r="AL1468" s="83">
        <f t="shared" si="225"/>
        <v>222000</v>
      </c>
      <c r="AM1468" s="83">
        <f t="shared" si="226"/>
        <v>735000</v>
      </c>
    </row>
    <row r="1469" spans="1:39">
      <c r="A1469" t="str">
        <f t="shared" si="220"/>
        <v>3816Undervisning</v>
      </c>
      <c r="B1469" s="6" t="str">
        <f>Data!A1469</f>
        <v>3816</v>
      </c>
      <c r="C1469" s="7" t="str">
        <f>Data!B1469</f>
        <v>Nome kommune</v>
      </c>
      <c r="D1469" s="7" t="str">
        <f>Data!C1469</f>
        <v>Undervisning</v>
      </c>
      <c r="E1469" s="1">
        <f>Data!D1469</f>
        <v>112.08949999999999</v>
      </c>
      <c r="F1469" s="1">
        <f>Data!E1469+Data!F1469</f>
        <v>46315.870740197213</v>
      </c>
      <c r="G1469" s="1">
        <f>Data!G1469</f>
        <v>0</v>
      </c>
      <c r="H1469" s="1">
        <f t="shared" si="221"/>
        <v>56634794.109090924</v>
      </c>
      <c r="I1469" s="1">
        <f t="shared" si="222"/>
        <v>0</v>
      </c>
      <c r="J1469" s="1">
        <f t="shared" si="223"/>
        <v>6796175.2930909107</v>
      </c>
      <c r="K1469" s="1">
        <f>'Innlegging av opplysninger'!$B$4*H1469</f>
        <v>7362523.2341818204</v>
      </c>
      <c r="L1469" s="1"/>
      <c r="M1469" s="1">
        <f>'Innlegging av opplysninger'!$B$5*H1469</f>
        <v>7419158.0282909116</v>
      </c>
      <c r="N1469" s="1">
        <f>'Innlegging av opplysninger'!$B$5*I1469</f>
        <v>0</v>
      </c>
      <c r="O1469" s="1">
        <f>'Innlegging av opplysninger'!$B$5*J1469</f>
        <v>890298.96339490928</v>
      </c>
      <c r="P1469" s="1">
        <f>'Innlegging av opplysninger'!$B$5*K1469</f>
        <v>964490.5436778185</v>
      </c>
      <c r="Q1469" s="1"/>
      <c r="R1469" s="1">
        <f>'Innlegging av opplysninger'!$C$11*SUM(H1469:Q1469)</f>
        <v>3042562.7265256373</v>
      </c>
      <c r="S1469" s="1">
        <f>'Innlegging av opplysninger'!$C$13*(((H1469+J1469+M1469+O1469)*Data!H1469)+(J1469+O1469)*(1-Data!H1469)*1.8/12+I1469+N1469+K1469+L1469+P1469+Q1469)</f>
        <v>511419.14124377636</v>
      </c>
      <c r="T1469" s="1">
        <f>'Innlegging av opplysninger'!$C$13*((H1469+J1469+M1469+O1469)*(1-Data!H1469)-(J1469+O1469)*(1-Data!H1469)*1.8/12)</f>
        <v>3652087.7476860429</v>
      </c>
      <c r="U1469" s="1">
        <f>Data!I1469</f>
        <v>15.334399999999999</v>
      </c>
      <c r="V1469" s="1">
        <f>Data!J1469+Data!K1469</f>
        <v>50211.446540675439</v>
      </c>
      <c r="W1469" s="1">
        <f>Data!L1469</f>
        <v>0</v>
      </c>
      <c r="X1469" s="1">
        <f t="shared" si="227"/>
        <v>8399589.8818181809</v>
      </c>
      <c r="Y1469" s="100">
        <f t="shared" si="228"/>
        <v>0</v>
      </c>
      <c r="Z1469" s="100">
        <f t="shared" si="229"/>
        <v>1201141.3530999997</v>
      </c>
      <c r="AA1469" s="100">
        <f>'Innlegging av opplysninger'!$B$4*X1469</f>
        <v>1091946.6846363635</v>
      </c>
      <c r="AB1469" s="1"/>
      <c r="AC1469" s="1">
        <f>'Innlegging av opplysninger'!$B$5*X1469</f>
        <v>1100346.2745181818</v>
      </c>
      <c r="AD1469" s="1">
        <f>'Innlegging av opplysninger'!$B$5*Y1469</f>
        <v>0</v>
      </c>
      <c r="AE1469" s="1">
        <f>'Innlegging av opplysninger'!$B$5*Z1469</f>
        <v>157349.51725609996</v>
      </c>
      <c r="AF1469" s="1">
        <f>'Innlegging av opplysninger'!$B$5*AA1469</f>
        <v>143045.01568736363</v>
      </c>
      <c r="AG1469" s="1"/>
      <c r="AH1469" s="1">
        <f>'Innlegging av opplysninger'!$C$11*SUM(X1469:AG1469)</f>
        <v>459549.91162661521</v>
      </c>
      <c r="AI1469" s="1">
        <f>'Innlegging av opplysninger'!$C$13*(((X1469+Z1469+AC1469+AE1469)*Data!M1469)+(Z1469+AE1469)*(1-Data!M1469)*1.8/12+Y1469+AD1469+AA1469+AB1469+AF1469+AG1469)</f>
        <v>88638.620176588476</v>
      </c>
      <c r="AJ1469" s="1">
        <f>'Innlegging av opplysninger'!$C$13*((X1469+Z1469+AC1469+AE1469)*(1-Data!M1469)-(Z1469+AE1469)*(1-Data!M1469)*1.8/12)</f>
        <v>540219.15362825338</v>
      </c>
      <c r="AK1469" s="83">
        <f t="shared" si="224"/>
        <v>3502000</v>
      </c>
      <c r="AL1469" s="83">
        <f t="shared" si="225"/>
        <v>600000</v>
      </c>
      <c r="AM1469" s="83">
        <f t="shared" si="226"/>
        <v>4192000</v>
      </c>
    </row>
    <row r="1470" spans="1:39">
      <c r="A1470" t="str">
        <f t="shared" si="220"/>
        <v>3816Barnehager</v>
      </c>
      <c r="B1470" s="6" t="str">
        <f>Data!A1470</f>
        <v>3816</v>
      </c>
      <c r="C1470" s="7" t="str">
        <f>Data!B1470</f>
        <v>Nome kommune</v>
      </c>
      <c r="D1470" s="7" t="str">
        <f>Data!C1470</f>
        <v>Barnehager</v>
      </c>
      <c r="E1470" s="1">
        <f>Data!D1470</f>
        <v>97.757099999999966</v>
      </c>
      <c r="F1470" s="1">
        <f>Data!E1470+Data!F1470</f>
        <v>40753.783714942445</v>
      </c>
      <c r="G1470" s="1">
        <f>Data!G1470</f>
        <v>0</v>
      </c>
      <c r="H1470" s="1">
        <f t="shared" si="221"/>
        <v>43461509.563636348</v>
      </c>
      <c r="I1470" s="1">
        <f t="shared" si="222"/>
        <v>0</v>
      </c>
      <c r="J1470" s="1">
        <f t="shared" si="223"/>
        <v>5215381.1476363614</v>
      </c>
      <c r="K1470" s="1">
        <f>'Innlegging av opplysninger'!$B$4*H1470</f>
        <v>5649996.2432727255</v>
      </c>
      <c r="L1470" s="1"/>
      <c r="M1470" s="1">
        <f>'Innlegging av opplysninger'!$B$5*H1470</f>
        <v>5693457.7528363615</v>
      </c>
      <c r="N1470" s="1">
        <f>'Innlegging av opplysninger'!$B$5*I1470</f>
        <v>0</v>
      </c>
      <c r="O1470" s="1">
        <f>'Innlegging av opplysninger'!$B$5*J1470</f>
        <v>683214.93034036341</v>
      </c>
      <c r="P1470" s="1">
        <f>'Innlegging av opplysninger'!$B$5*K1470</f>
        <v>740149.50786872709</v>
      </c>
      <c r="Q1470" s="1"/>
      <c r="R1470" s="1">
        <f>'Innlegging av opplysninger'!$C$11*SUM(H1470:Q1470)</f>
        <v>2334860.947532454</v>
      </c>
      <c r="S1470" s="1">
        <f>'Innlegging av opplysninger'!$C$13*(((H1470+J1470+M1470+O1470)*Data!H1470)+(J1470+O1470)*(1-Data!H1470)*1.8/12+I1470+N1470+K1470+L1470+P1470+Q1470)</f>
        <v>380657.9813805485</v>
      </c>
      <c r="T1470" s="1">
        <f>'Innlegging av opplysninger'!$C$13*((H1470+J1470+M1470+O1470)*(1-Data!H1470)-(J1470+O1470)*(1-Data!H1470)*1.8/12)</f>
        <v>2814414.8941901778</v>
      </c>
      <c r="U1470" s="1">
        <f>Data!I1470</f>
        <v>3.1984999999999997</v>
      </c>
      <c r="V1470" s="1">
        <f>Data!J1470+Data!K1470</f>
        <v>39050.820697201816</v>
      </c>
      <c r="W1470" s="1">
        <f>Data!L1470</f>
        <v>0</v>
      </c>
      <c r="X1470" s="1">
        <f t="shared" si="227"/>
        <v>1362589.6363636362</v>
      </c>
      <c r="Y1470" s="100">
        <f t="shared" si="228"/>
        <v>0</v>
      </c>
      <c r="Z1470" s="100">
        <f t="shared" si="229"/>
        <v>194850.31799999997</v>
      </c>
      <c r="AA1470" s="100">
        <f>'Innlegging av opplysninger'!$B$4*X1470</f>
        <v>177136.65272727271</v>
      </c>
      <c r="AB1470" s="1"/>
      <c r="AC1470" s="1">
        <f>'Innlegging av opplysninger'!$B$5*X1470</f>
        <v>178499.24236363635</v>
      </c>
      <c r="AD1470" s="1">
        <f>'Innlegging av opplysninger'!$B$5*Y1470</f>
        <v>0</v>
      </c>
      <c r="AE1470" s="1">
        <f>'Innlegging av opplysninger'!$B$5*Z1470</f>
        <v>25525.391657999997</v>
      </c>
      <c r="AF1470" s="1">
        <f>'Innlegging av opplysninger'!$B$5*AA1470</f>
        <v>23204.901507272727</v>
      </c>
      <c r="AG1470" s="1"/>
      <c r="AH1470" s="1">
        <f>'Innlegging av opplysninger'!$C$11*SUM(X1470:AG1470)</f>
        <v>74548.63341955308</v>
      </c>
      <c r="AI1470" s="1">
        <f>'Innlegging av opplysninger'!$C$13*(((X1470+Z1470+AC1470+AE1470)*Data!M1470)+(Z1470+AE1470)*(1-Data!M1470)*1.8/12+Y1470+AD1470+AA1470+AB1470+AF1470+AG1470)</f>
        <v>12136.691355528763</v>
      </c>
      <c r="AJ1470" s="1">
        <f>'Innlegging av opplysninger'!$C$13*((X1470+Z1470+AC1470+AE1470)*(1-Data!M1470)-(Z1470+AE1470)*(1-Data!M1470)*1.8/12)</f>
        <v>89877.228060701775</v>
      </c>
      <c r="AK1470" s="83">
        <f t="shared" si="224"/>
        <v>2409000</v>
      </c>
      <c r="AL1470" s="83">
        <f t="shared" si="225"/>
        <v>393000</v>
      </c>
      <c r="AM1470" s="83">
        <f t="shared" si="226"/>
        <v>2904000</v>
      </c>
    </row>
    <row r="1471" spans="1:39">
      <c r="A1471" t="str">
        <f t="shared" si="220"/>
        <v>3816Helse/pleie/omsorg</v>
      </c>
      <c r="B1471" s="6" t="str">
        <f>Data!A1471</f>
        <v>3816</v>
      </c>
      <c r="C1471" s="7" t="str">
        <f>Data!B1471</f>
        <v>Nome kommune</v>
      </c>
      <c r="D1471" s="7" t="str">
        <f>Data!C1471</f>
        <v>Helse/pleie/omsorg</v>
      </c>
      <c r="E1471" s="1">
        <f>Data!D1471</f>
        <v>219.69530000000012</v>
      </c>
      <c r="F1471" s="1">
        <f>Data!E1471+Data!F1471</f>
        <v>45671.707644633228</v>
      </c>
      <c r="G1471" s="1">
        <f>Data!G1471</f>
        <v>1224.4040268499136</v>
      </c>
      <c r="H1471" s="1">
        <f t="shared" si="221"/>
        <v>109460285.59090903</v>
      </c>
      <c r="I1471" s="1">
        <f t="shared" si="222"/>
        <v>2934499.7454545451</v>
      </c>
      <c r="J1471" s="1">
        <f t="shared" si="223"/>
        <v>13487374.24036363</v>
      </c>
      <c r="K1471" s="1">
        <f>'Innlegging av opplysninger'!$B$4*H1471</f>
        <v>14229837.126818174</v>
      </c>
      <c r="L1471" s="1"/>
      <c r="M1471" s="1">
        <f>'Innlegging av opplysninger'!$B$5*H1471</f>
        <v>14339297.412409084</v>
      </c>
      <c r="N1471" s="1">
        <f>'Innlegging av opplysninger'!$B$5*I1471</f>
        <v>384419.46665454545</v>
      </c>
      <c r="O1471" s="1">
        <f>'Innlegging av opplysninger'!$B$5*J1471</f>
        <v>1766846.0254876355</v>
      </c>
      <c r="P1471" s="1">
        <f>'Innlegging av opplysninger'!$B$5*K1471</f>
        <v>1864108.6636131809</v>
      </c>
      <c r="Q1471" s="1"/>
      <c r="R1471" s="1">
        <f>'Innlegging av opplysninger'!$C$11*SUM(H1471:Q1471)</f>
        <v>6021733.3943249732</v>
      </c>
      <c r="S1471" s="1">
        <f>'Innlegging av opplysninger'!$C$13*(((H1471+J1471+M1471+O1471)*Data!H1471)+(J1471+O1471)*(1-Data!H1471)*1.8/12+I1471+N1471+K1471+L1471+P1471+Q1471)</f>
        <v>1157908.6199049724</v>
      </c>
      <c r="T1471" s="1">
        <f>'Innlegging av opplysninger'!$C$13*((H1471+J1471+M1471+O1471)*(1-Data!H1471)-(J1471+O1471)*(1-Data!H1471)*1.8/12)</f>
        <v>7082358.1302239392</v>
      </c>
      <c r="U1471" s="1">
        <f>Data!I1471</f>
        <v>30.814000000000007</v>
      </c>
      <c r="V1471" s="1">
        <f>Data!J1471+Data!K1471</f>
        <v>44976.979538521446</v>
      </c>
      <c r="W1471" s="1">
        <f>Data!L1471</f>
        <v>1365.6338028169009</v>
      </c>
      <c r="X1471" s="1">
        <f t="shared" si="227"/>
        <v>15119134.336363638</v>
      </c>
      <c r="Y1471" s="100">
        <f t="shared" si="228"/>
        <v>459061.52727272722</v>
      </c>
      <c r="Z1471" s="100">
        <f t="shared" si="229"/>
        <v>2227682.0085</v>
      </c>
      <c r="AA1471" s="100">
        <f>'Innlegging av opplysninger'!$B$4*X1471</f>
        <v>1965487.463727273</v>
      </c>
      <c r="AB1471" s="1"/>
      <c r="AC1471" s="1">
        <f>'Innlegging av opplysninger'!$B$5*X1471</f>
        <v>1980606.5980636366</v>
      </c>
      <c r="AD1471" s="1">
        <f>'Innlegging av opplysninger'!$B$5*Y1471</f>
        <v>60137.060072727269</v>
      </c>
      <c r="AE1471" s="1">
        <f>'Innlegging av opplysninger'!$B$5*Z1471</f>
        <v>291826.34311349998</v>
      </c>
      <c r="AF1471" s="1">
        <f>'Innlegging av opplysninger'!$B$5*AA1471</f>
        <v>257478.85774827277</v>
      </c>
      <c r="AG1471" s="1"/>
      <c r="AH1471" s="1">
        <f>'Innlegging av opplysninger'!$C$11*SUM(X1471:AG1471)</f>
        <v>849733.7394047475</v>
      </c>
      <c r="AI1471" s="1">
        <f>'Innlegging av opplysninger'!$C$13*(((X1471+Z1471+AC1471+AE1471)*Data!M1471)+(Z1471+AE1471)*(1-Data!M1471)*1.8/12+Y1471+AD1471+AA1471+AB1471+AF1471+AG1471)</f>
        <v>162244.74040127732</v>
      </c>
      <c r="AJ1471" s="1">
        <f>'Innlegging av opplysninger'!$C$13*((X1471+Z1471+AC1471+AE1471)*(1-Data!M1471)-(Z1471+AE1471)*(1-Data!M1471)*1.8/12)</f>
        <v>1000548.7977315349</v>
      </c>
      <c r="AK1471" s="83">
        <f t="shared" si="224"/>
        <v>6871000</v>
      </c>
      <c r="AL1471" s="83">
        <f t="shared" si="225"/>
        <v>1320000</v>
      </c>
      <c r="AM1471" s="83">
        <f t="shared" si="226"/>
        <v>8083000</v>
      </c>
    </row>
    <row r="1472" spans="1:39">
      <c r="A1472" t="str">
        <f t="shared" si="220"/>
        <v>3816Samferdsel og teknikk</v>
      </c>
      <c r="B1472" s="6" t="str">
        <f>Data!A1472</f>
        <v>3816</v>
      </c>
      <c r="C1472" s="7" t="str">
        <f>Data!B1472</f>
        <v>Nome kommune</v>
      </c>
      <c r="D1472" s="7" t="str">
        <f>Data!C1472</f>
        <v>Samferdsel og teknikk</v>
      </c>
      <c r="E1472" s="1">
        <f>Data!D1472</f>
        <v>36.267300000000006</v>
      </c>
      <c r="F1472" s="1">
        <f>Data!E1472+Data!F1472</f>
        <v>45361.009527407128</v>
      </c>
      <c r="G1472" s="1">
        <f>Data!G1472</f>
        <v>160.98275857314994</v>
      </c>
      <c r="H1472" s="1">
        <f t="shared" si="221"/>
        <v>17946778.263636358</v>
      </c>
      <c r="I1472" s="1">
        <f t="shared" si="222"/>
        <v>63691.745454545475</v>
      </c>
      <c r="J1472" s="1">
        <f t="shared" si="223"/>
        <v>2161256.4010909083</v>
      </c>
      <c r="K1472" s="1">
        <f>'Innlegging av opplysninger'!$B$4*H1472</f>
        <v>2333081.1742727268</v>
      </c>
      <c r="L1472" s="1"/>
      <c r="M1472" s="1">
        <f>'Innlegging av opplysninger'!$B$5*H1472</f>
        <v>2351027.9525363632</v>
      </c>
      <c r="N1472" s="1">
        <f>'Innlegging av opplysninger'!$B$5*I1472</f>
        <v>8343.6186545454584</v>
      </c>
      <c r="O1472" s="1">
        <f>'Innlegging av opplysninger'!$B$5*J1472</f>
        <v>283124.58854290901</v>
      </c>
      <c r="P1472" s="1">
        <f>'Innlegging av opplysninger'!$B$5*K1472</f>
        <v>305633.63382972725</v>
      </c>
      <c r="Q1472" s="1"/>
      <c r="R1472" s="1">
        <f>'Innlegging av opplysninger'!$C$11*SUM(H1472:Q1472)</f>
        <v>967211.62036468717</v>
      </c>
      <c r="S1472" s="1">
        <f>'Innlegging av opplysninger'!$C$13*(((H1472+J1472+M1472+O1472)*Data!H1472)+(J1472+O1472)*(1-Data!H1472)*1.8/12+I1472+N1472+K1472+L1472+P1472+Q1472)</f>
        <v>168383.45460614777</v>
      </c>
      <c r="T1472" s="1">
        <f>'Innlegging av opplysninger'!$C$13*((H1472+J1472+M1472+O1472)*(1-Data!H1472)-(J1472+O1472)*(1-Data!H1472)*1.8/12)</f>
        <v>1155169.2890507926</v>
      </c>
      <c r="U1472" s="1">
        <f>Data!I1472</f>
        <v>1.143</v>
      </c>
      <c r="V1472" s="1">
        <f>Data!J1472+Data!K1472</f>
        <v>53445.538057742786</v>
      </c>
      <c r="W1472" s="1">
        <f>Data!L1472</f>
        <v>0</v>
      </c>
      <c r="X1472" s="1">
        <f t="shared" si="227"/>
        <v>666417.27272727271</v>
      </c>
      <c r="Y1472" s="100">
        <f t="shared" si="228"/>
        <v>0</v>
      </c>
      <c r="Z1472" s="100">
        <f t="shared" si="229"/>
        <v>95297.669999999984</v>
      </c>
      <c r="AA1472" s="100">
        <f>'Innlegging av opplysninger'!$B$4*X1472</f>
        <v>86634.245454545453</v>
      </c>
      <c r="AB1472" s="1"/>
      <c r="AC1472" s="1">
        <f>'Innlegging av opplysninger'!$B$5*X1472</f>
        <v>87300.662727272735</v>
      </c>
      <c r="AD1472" s="1">
        <f>'Innlegging av opplysninger'!$B$5*Y1472</f>
        <v>0</v>
      </c>
      <c r="AE1472" s="1">
        <f>'Innlegging av opplysninger'!$B$5*Z1472</f>
        <v>12483.994769999998</v>
      </c>
      <c r="AF1472" s="1">
        <f>'Innlegging av opplysninger'!$B$5*AA1472</f>
        <v>11349.086154545455</v>
      </c>
      <c r="AG1472" s="1"/>
      <c r="AH1472" s="1">
        <f>'Innlegging av opplysninger'!$C$11*SUM(X1472:AG1472)</f>
        <v>36460.35140967818</v>
      </c>
      <c r="AI1472" s="1">
        <f>'Innlegging av opplysninger'!$C$13*(((X1472+Z1472+AC1472+AE1472)*Data!M1472)+(Z1472+AE1472)*(1-Data!M1472)*1.8/12+Y1472+AD1472+AA1472+AB1472+AF1472+AG1472)</f>
        <v>5935.8302288787272</v>
      </c>
      <c r="AJ1472" s="1">
        <f>'Innlegging av opplysninger'!$C$13*((X1472+Z1472+AC1472+AE1472)*(1-Data!M1472)-(Z1472+AE1472)*(1-Data!M1472)*1.8/12)</f>
        <v>43957.28222647035</v>
      </c>
      <c r="AK1472" s="83">
        <f t="shared" si="224"/>
        <v>1004000</v>
      </c>
      <c r="AL1472" s="83">
        <f t="shared" si="225"/>
        <v>174000</v>
      </c>
      <c r="AM1472" s="83">
        <f t="shared" si="226"/>
        <v>1199000</v>
      </c>
    </row>
    <row r="1473" spans="1:39">
      <c r="A1473" t="str">
        <f t="shared" si="220"/>
        <v>3816Annet</v>
      </c>
      <c r="B1473" s="6" t="str">
        <f>Data!A1473</f>
        <v>3816</v>
      </c>
      <c r="C1473" s="7" t="str">
        <f>Data!B1473</f>
        <v>Nome kommune</v>
      </c>
      <c r="D1473" s="7" t="str">
        <f>Data!C1473</f>
        <v>Annet</v>
      </c>
      <c r="E1473" s="1">
        <f>Data!D1473</f>
        <v>16.353099999999998</v>
      </c>
      <c r="F1473" s="1">
        <f>Data!E1473+Data!F1473</f>
        <v>43417.921321747366</v>
      </c>
      <c r="G1473" s="1">
        <f>Data!G1473</f>
        <v>6.8029914817374086</v>
      </c>
      <c r="H1473" s="1">
        <f t="shared" si="221"/>
        <v>7745646.6454545455</v>
      </c>
      <c r="I1473" s="1">
        <f t="shared" si="222"/>
        <v>1213.6363636363635</v>
      </c>
      <c r="J1473" s="1">
        <f t="shared" si="223"/>
        <v>929623.23381818179</v>
      </c>
      <c r="K1473" s="1">
        <f>'Innlegging av opplysninger'!$B$4*H1473</f>
        <v>1006934.0639090909</v>
      </c>
      <c r="L1473" s="1"/>
      <c r="M1473" s="1">
        <f>'Innlegging av opplysninger'!$B$5*H1473</f>
        <v>1014679.7105545455</v>
      </c>
      <c r="N1473" s="1">
        <f>'Innlegging av opplysninger'!$B$5*I1473</f>
        <v>158.98636363636362</v>
      </c>
      <c r="O1473" s="1">
        <f>'Innlegging av opplysninger'!$B$5*J1473</f>
        <v>121780.64363018182</v>
      </c>
      <c r="P1473" s="1">
        <f>'Innlegging av opplysninger'!$B$5*K1473</f>
        <v>131908.36237209092</v>
      </c>
      <c r="Q1473" s="1"/>
      <c r="R1473" s="1">
        <f>'Innlegging av opplysninger'!$C$11*SUM(H1473:Q1473)</f>
        <v>416173.92073370458</v>
      </c>
      <c r="S1473" s="1">
        <f>'Innlegging av opplysninger'!$C$13*(((H1473+J1473+M1473+O1473)*Data!H1473)+(J1473+O1473)*(1-Data!H1473)*1.8/12+I1473+N1473+K1473+L1473+P1473+Q1473)</f>
        <v>70269.493636433486</v>
      </c>
      <c r="T1473" s="1">
        <f>'Innlegging av opplysninger'!$C$13*((H1473+J1473+M1473+O1473)*(1-Data!H1473)-(J1473+O1473)*(1-Data!H1473)*1.8/12)</f>
        <v>499231.66105179378</v>
      </c>
      <c r="U1473" s="1">
        <f>Data!I1473</f>
        <v>0.85</v>
      </c>
      <c r="V1473" s="1">
        <f>Data!J1473+Data!K1473</f>
        <v>50599.019607843147</v>
      </c>
      <c r="W1473" s="1">
        <f>Data!L1473</f>
        <v>0</v>
      </c>
      <c r="X1473" s="1">
        <f t="shared" si="227"/>
        <v>469190.90909090912</v>
      </c>
      <c r="Y1473" s="100">
        <f t="shared" si="228"/>
        <v>0</v>
      </c>
      <c r="Z1473" s="100">
        <f t="shared" si="229"/>
        <v>67094.3</v>
      </c>
      <c r="AA1473" s="100">
        <f>'Innlegging av opplysninger'!$B$4*X1473</f>
        <v>60994.818181818184</v>
      </c>
      <c r="AB1473" s="1"/>
      <c r="AC1473" s="1">
        <f>'Innlegging av opplysninger'!$B$5*X1473</f>
        <v>61464.009090909094</v>
      </c>
      <c r="AD1473" s="1">
        <f>'Innlegging av opplysninger'!$B$5*Y1473</f>
        <v>0</v>
      </c>
      <c r="AE1473" s="1">
        <f>'Innlegging av opplysninger'!$B$5*Z1473</f>
        <v>8789.3533000000007</v>
      </c>
      <c r="AF1473" s="1">
        <f>'Innlegging av opplysninger'!$B$5*AA1473</f>
        <v>7990.3211818181826</v>
      </c>
      <c r="AG1473" s="1"/>
      <c r="AH1473" s="1">
        <f>'Innlegging av opplysninger'!$C$11*SUM(X1473:AG1473)</f>
        <v>25669.901012127269</v>
      </c>
      <c r="AI1473" s="1">
        <f>'Innlegging av opplysninger'!$C$13*(((X1473+Z1473+AC1473+AE1473)*Data!M1473)+(Z1473+AE1473)*(1-Data!M1473)*1.8/12+Y1473+AD1473+AA1473+AB1473+AF1473+AG1473)</f>
        <v>4179.1197426490908</v>
      </c>
      <c r="AJ1473" s="1">
        <f>'Innlegging av opplysninger'!$C$13*((X1473+Z1473+AC1473+AE1473)*(1-Data!M1473)-(Z1473+AE1473)*(1-Data!M1473)*1.8/12)</f>
        <v>30948.113221314543</v>
      </c>
      <c r="AK1473" s="83">
        <f t="shared" si="224"/>
        <v>442000</v>
      </c>
      <c r="AL1473" s="83">
        <f t="shared" si="225"/>
        <v>74000</v>
      </c>
      <c r="AM1473" s="83">
        <f t="shared" si="226"/>
        <v>530000</v>
      </c>
    </row>
    <row r="1474" spans="1:39">
      <c r="A1474" t="str">
        <f t="shared" si="220"/>
        <v>3817Alle</v>
      </c>
      <c r="B1474" s="6" t="str">
        <f>Data!A1474</f>
        <v>3817</v>
      </c>
      <c r="C1474" s="7" t="str">
        <f>Data!B1474</f>
        <v>Midt-Telemark kommune</v>
      </c>
      <c r="D1474" s="7" t="str">
        <f>Data!C1474</f>
        <v>Alle</v>
      </c>
      <c r="E1474" s="1">
        <f>Data!D1474</f>
        <v>754.71252299169032</v>
      </c>
      <c r="F1474" s="1">
        <f>Data!E1474+Data!F1474</f>
        <v>45622.097133825853</v>
      </c>
      <c r="G1474" s="1">
        <f>Data!G1474</f>
        <v>520.79933488042502</v>
      </c>
      <c r="H1474" s="1">
        <f t="shared" si="221"/>
        <v>375617105.80409092</v>
      </c>
      <c r="I1474" s="1">
        <f t="shared" si="222"/>
        <v>4287859.4181818161</v>
      </c>
      <c r="J1474" s="1">
        <f t="shared" si="223"/>
        <v>45588595.826672725</v>
      </c>
      <c r="K1474" s="1">
        <f>'Innlegging av opplysninger'!$B$4*H1474</f>
        <v>48830223.754531823</v>
      </c>
      <c r="L1474" s="1"/>
      <c r="M1474" s="1">
        <f>'Innlegging av opplysninger'!$B$5*H1474</f>
        <v>49205840.860335909</v>
      </c>
      <c r="N1474" s="1">
        <f>'Innlegging av opplysninger'!$B$5*I1474</f>
        <v>561709.58378181793</v>
      </c>
      <c r="O1474" s="1">
        <f>'Innlegging av opplysninger'!$B$5*J1474</f>
        <v>5972106.0532941269</v>
      </c>
      <c r="P1474" s="1">
        <f>'Innlegging av opplysninger'!$B$5*K1474</f>
        <v>6396759.311843669</v>
      </c>
      <c r="Q1474" s="1"/>
      <c r="R1474" s="1">
        <f>'Innlegging av opplysninger'!$C$11*SUM(H1474:Q1474)</f>
        <v>20385487.623283848</v>
      </c>
      <c r="S1474" s="1">
        <f>'Innlegging av opplysninger'!$C$13*(((H1474+J1474+M1474+O1474)*Data!H1474)+(J1474+O1474)*(1-Data!H1474)*1.8/12+I1474+N1474+K1474+L1474+P1474+Q1474)</f>
        <v>3905144.2396357413</v>
      </c>
      <c r="T1474" s="1">
        <f>'Innlegging av opplysninger'!$C$13*((H1474+J1474+M1474+O1474)*(1-Data!H1474)-(J1474+O1474)*(1-Data!H1474)*1.8/12)</f>
        <v>23990786.192226361</v>
      </c>
      <c r="U1474" s="1">
        <f>Data!I1474</f>
        <v>90.031599999999969</v>
      </c>
      <c r="V1474" s="1">
        <f>Data!J1474+Data!K1474</f>
        <v>48798.882494220539</v>
      </c>
      <c r="W1474" s="1">
        <f>Data!L1474</f>
        <v>548.96125360429005</v>
      </c>
      <c r="X1474" s="1">
        <f t="shared" si="227"/>
        <v>47928452.390909061</v>
      </c>
      <c r="Y1474" s="100">
        <f t="shared" si="228"/>
        <v>539169.3818181816</v>
      </c>
      <c r="Z1474" s="100">
        <f t="shared" si="229"/>
        <v>6930869.9134999951</v>
      </c>
      <c r="AA1474" s="100">
        <f>'Innlegging av opplysninger'!$B$4*X1474</f>
        <v>6230698.8108181786</v>
      </c>
      <c r="AB1474" s="1"/>
      <c r="AC1474" s="1">
        <f>'Innlegging av opplysninger'!$B$5*X1474</f>
        <v>6278627.2632090868</v>
      </c>
      <c r="AD1474" s="1">
        <f>'Innlegging av opplysninger'!$B$5*Y1474</f>
        <v>70631.189018181787</v>
      </c>
      <c r="AE1474" s="1">
        <f>'Innlegging av opplysninger'!$B$5*Z1474</f>
        <v>907943.95866849937</v>
      </c>
      <c r="AF1474" s="1">
        <f>'Innlegging av opplysninger'!$B$5*AA1474</f>
        <v>816221.54421718139</v>
      </c>
      <c r="AG1474" s="1"/>
      <c r="AH1474" s="1">
        <f>'Innlegging av opplysninger'!$C$11*SUM(X1474:AG1474)</f>
        <v>2648699.3491820176</v>
      </c>
      <c r="AI1474" s="1">
        <f>'Innlegging av opplysninger'!$C$13*(((X1474+Z1474+AC1474+AE1474)*Data!M1474)+(Z1474+AE1474)*(1-Data!M1474)*1.8/12+Y1474+AD1474+AA1474+AB1474+AF1474+AG1474)</f>
        <v>537461.74556567019</v>
      </c>
      <c r="AJ1474" s="1">
        <f>'Innlegging av opplysninger'!$C$13*((X1474+Z1474+AC1474+AE1474)*(1-Data!M1474)-(Z1474+AE1474)*(1-Data!M1474)*1.8/12)</f>
        <v>3087074.2059465651</v>
      </c>
      <c r="AK1474" s="83">
        <f t="shared" si="224"/>
        <v>23034000</v>
      </c>
      <c r="AL1474" s="83">
        <f t="shared" si="225"/>
        <v>4443000</v>
      </c>
      <c r="AM1474" s="83">
        <f t="shared" si="226"/>
        <v>27078000</v>
      </c>
    </row>
    <row r="1475" spans="1:39">
      <c r="A1475" t="str">
        <f t="shared" si="220"/>
        <v>3817Administrasjon</v>
      </c>
      <c r="B1475" s="6" t="str">
        <f>Data!A1475</f>
        <v>3817</v>
      </c>
      <c r="C1475" s="7" t="str">
        <f>Data!B1475</f>
        <v>Midt-Telemark kommune</v>
      </c>
      <c r="D1475" s="7" t="str">
        <f>Data!C1475</f>
        <v>Administrasjon</v>
      </c>
      <c r="E1475" s="1">
        <f>Data!D1475</f>
        <v>22.603100000000001</v>
      </c>
      <c r="F1475" s="1">
        <f>Data!E1475+Data!F1475</f>
        <v>53622.132915396549</v>
      </c>
      <c r="G1475" s="1">
        <f>Data!G1475</f>
        <v>0</v>
      </c>
      <c r="H1475" s="1">
        <f t="shared" si="221"/>
        <v>13222106.536363635</v>
      </c>
      <c r="I1475" s="1">
        <f t="shared" si="222"/>
        <v>0</v>
      </c>
      <c r="J1475" s="1">
        <f t="shared" si="223"/>
        <v>1586652.7843636363</v>
      </c>
      <c r="K1475" s="1">
        <f>'Innlegging av opplysninger'!$B$4*H1475</f>
        <v>1718873.8497272725</v>
      </c>
      <c r="L1475" s="1"/>
      <c r="M1475" s="1">
        <f>'Innlegging av opplysninger'!$B$5*H1475</f>
        <v>1732095.9562636362</v>
      </c>
      <c r="N1475" s="1">
        <f>'Innlegging av opplysninger'!$B$5*I1475</f>
        <v>0</v>
      </c>
      <c r="O1475" s="1">
        <f>'Innlegging av opplysninger'!$B$5*J1475</f>
        <v>207851.51475163636</v>
      </c>
      <c r="P1475" s="1">
        <f>'Innlegging av opplysninger'!$B$5*K1475</f>
        <v>225172.47431427272</v>
      </c>
      <c r="Q1475" s="1"/>
      <c r="R1475" s="1">
        <f>'Innlegging av opplysninger'!$C$11*SUM(H1475:Q1475)</f>
        <v>710324.61839979538</v>
      </c>
      <c r="S1475" s="1">
        <f>'Innlegging av opplysninger'!$C$13*(((H1475+J1475+M1475+O1475)*Data!H1475)+(J1475+O1475)*(1-Data!H1475)*1.8/12+I1475+N1475+K1475+L1475+P1475+Q1475)</f>
        <v>203045.25758020493</v>
      </c>
      <c r="T1475" s="1">
        <f>'Innlegging av opplysninger'!$C$13*((H1475+J1475+M1475+O1475)*(1-Data!H1475)-(J1475+O1475)*(1-Data!H1475)*1.8/12)</f>
        <v>768977.90444056783</v>
      </c>
      <c r="U1475" s="1">
        <f>Data!I1475</f>
        <v>7.6</v>
      </c>
      <c r="V1475" s="1">
        <f>Data!J1475+Data!K1475</f>
        <v>57229.890350877191</v>
      </c>
      <c r="W1475" s="1">
        <f>Data!L1475</f>
        <v>107.43684210526317</v>
      </c>
      <c r="X1475" s="1">
        <f t="shared" si="227"/>
        <v>4744878.1818181816</v>
      </c>
      <c r="Y1475" s="100">
        <f t="shared" si="228"/>
        <v>8907.4909090909096</v>
      </c>
      <c r="Z1475" s="100">
        <f t="shared" si="229"/>
        <v>679791.35119999992</v>
      </c>
      <c r="AA1475" s="100">
        <f>'Innlegging av opplysninger'!$B$4*X1475</f>
        <v>616834.16363636369</v>
      </c>
      <c r="AB1475" s="1"/>
      <c r="AC1475" s="1">
        <f>'Innlegging av opplysninger'!$B$5*X1475</f>
        <v>621579.04181818187</v>
      </c>
      <c r="AD1475" s="1">
        <f>'Innlegging av opplysninger'!$B$5*Y1475</f>
        <v>1166.8813090909091</v>
      </c>
      <c r="AE1475" s="1">
        <f>'Innlegging av opplysninger'!$B$5*Z1475</f>
        <v>89052.667007199998</v>
      </c>
      <c r="AF1475" s="1">
        <f>'Innlegging av opplysninger'!$B$5*AA1475</f>
        <v>80805.275436363649</v>
      </c>
      <c r="AG1475" s="1"/>
      <c r="AH1475" s="1">
        <f>'Innlegging av opplysninger'!$C$11*SUM(X1475:AG1475)</f>
        <v>260034.57201911003</v>
      </c>
      <c r="AI1475" s="1">
        <f>'Innlegging av opplysninger'!$C$13*(((X1475+Z1475+AC1475+AE1475)*Data!M1475)+(Z1475+AE1475)*(1-Data!M1475)*1.8/12+Y1475+AD1475+AA1475+AB1475+AF1475+AG1475)</f>
        <v>69891.231896656784</v>
      </c>
      <c r="AJ1475" s="1">
        <f>'Innlegging av opplysninger'!$C$13*((X1475+Z1475+AC1475+AE1475)*(1-Data!M1475)-(Z1475+AE1475)*(1-Data!M1475)*1.8/12)</f>
        <v>285945.55086633581</v>
      </c>
      <c r="AK1475" s="83">
        <f t="shared" si="224"/>
        <v>970000</v>
      </c>
      <c r="AL1475" s="83">
        <f t="shared" si="225"/>
        <v>273000</v>
      </c>
      <c r="AM1475" s="83">
        <f t="shared" si="226"/>
        <v>1055000</v>
      </c>
    </row>
    <row r="1476" spans="1:39">
      <c r="A1476" t="str">
        <f t="shared" si="220"/>
        <v>3817Undervisning</v>
      </c>
      <c r="B1476" s="6" t="str">
        <f>Data!A1476</f>
        <v>3817</v>
      </c>
      <c r="C1476" s="7" t="str">
        <f>Data!B1476</f>
        <v>Midt-Telemark kommune</v>
      </c>
      <c r="D1476" s="7" t="str">
        <f>Data!C1476</f>
        <v>Undervisning</v>
      </c>
      <c r="E1476" s="1">
        <f>Data!D1476</f>
        <v>203.65580000000017</v>
      </c>
      <c r="F1476" s="1">
        <f>Data!E1476+Data!F1476</f>
        <v>46452.51068862262</v>
      </c>
      <c r="G1476" s="1">
        <f>Data!G1476</f>
        <v>5.6255210998164511</v>
      </c>
      <c r="H1476" s="1">
        <f t="shared" si="221"/>
        <v>103203526.10509089</v>
      </c>
      <c r="I1476" s="1">
        <f t="shared" si="222"/>
        <v>12498.218181818183</v>
      </c>
      <c r="J1476" s="1">
        <f t="shared" si="223"/>
        <v>12385922.918792725</v>
      </c>
      <c r="K1476" s="1">
        <f>'Innlegging av opplysninger'!$B$4*H1476</f>
        <v>13416458.393661816</v>
      </c>
      <c r="L1476" s="1"/>
      <c r="M1476" s="1">
        <f>'Innlegging av opplysninger'!$B$5*H1476</f>
        <v>13519661.919766907</v>
      </c>
      <c r="N1476" s="1">
        <f>'Innlegging av opplysninger'!$B$5*I1476</f>
        <v>1637.2665818181822</v>
      </c>
      <c r="O1476" s="1">
        <f>'Innlegging av opplysninger'!$B$5*J1476</f>
        <v>1622555.902361847</v>
      </c>
      <c r="P1476" s="1">
        <f>'Innlegging av opplysninger'!$B$5*K1476</f>
        <v>1757556.0495696978</v>
      </c>
      <c r="Q1476" s="1"/>
      <c r="R1476" s="1">
        <f>'Innlegging av opplysninger'!$C$11*SUM(H1476:Q1476)</f>
        <v>5544953.0374122849</v>
      </c>
      <c r="S1476" s="1">
        <f>'Innlegging av opplysninger'!$C$13*(((H1476+J1476+M1476+O1476)*Data!H1476)+(J1476+O1476)*(1-Data!H1476)*1.8/12+I1476+N1476+K1476+L1476+P1476+Q1476)</f>
        <v>947825.97976119258</v>
      </c>
      <c r="T1476" s="1">
        <f>'Innlegging av opplysninger'!$C$13*((H1476+J1476+M1476+O1476)*(1-Data!H1476)-(J1476+O1476)*(1-Data!H1476)*1.8/12)</f>
        <v>6640004.4924871968</v>
      </c>
      <c r="U1476" s="1">
        <f>Data!I1476</f>
        <v>22.132500000000004</v>
      </c>
      <c r="V1476" s="1">
        <f>Data!J1476+Data!K1476</f>
        <v>47816.195263375877</v>
      </c>
      <c r="W1476" s="1">
        <f>Data!L1476</f>
        <v>0</v>
      </c>
      <c r="X1476" s="1">
        <f t="shared" si="227"/>
        <v>11545003</v>
      </c>
      <c r="Y1476" s="100">
        <f t="shared" si="228"/>
        <v>0</v>
      </c>
      <c r="Z1476" s="100">
        <f t="shared" si="229"/>
        <v>1650935.4289999998</v>
      </c>
      <c r="AA1476" s="100">
        <f>'Innlegging av opplysninger'!$B$4*X1476</f>
        <v>1500850.3900000001</v>
      </c>
      <c r="AB1476" s="1"/>
      <c r="AC1476" s="1">
        <f>'Innlegging av opplysninger'!$B$5*X1476</f>
        <v>1512395.3930000002</v>
      </c>
      <c r="AD1476" s="1">
        <f>'Innlegging av opplysninger'!$B$5*Y1476</f>
        <v>0</v>
      </c>
      <c r="AE1476" s="1">
        <f>'Innlegging av opplysninger'!$B$5*Z1476</f>
        <v>216272.54119899997</v>
      </c>
      <c r="AF1476" s="1">
        <f>'Innlegging av opplysninger'!$B$5*AA1476</f>
        <v>196611.40109000003</v>
      </c>
      <c r="AG1476" s="1"/>
      <c r="AH1476" s="1">
        <f>'Innlegging av opplysninger'!$C$11*SUM(X1476:AG1476)</f>
        <v>631638.58986298204</v>
      </c>
      <c r="AI1476" s="1">
        <f>'Innlegging av opplysninger'!$C$13*(((X1476+Z1476+AC1476+AE1476)*Data!M1476)+(Z1476+AE1476)*(1-Data!M1476)*1.8/12+Y1476+AD1476+AA1476+AB1476+AF1476+AG1476)</f>
        <v>104255.42516529802</v>
      </c>
      <c r="AJ1476" s="1">
        <f>'Innlegging av opplysninger'!$C$13*((X1476+Z1476+AC1476+AE1476)*(1-Data!M1476)-(Z1476+AE1476)*(1-Data!M1476)*1.8/12)</f>
        <v>760092.11885772995</v>
      </c>
      <c r="AK1476" s="83">
        <f t="shared" si="224"/>
        <v>6177000</v>
      </c>
      <c r="AL1476" s="83">
        <f t="shared" si="225"/>
        <v>1052000</v>
      </c>
      <c r="AM1476" s="83">
        <f t="shared" si="226"/>
        <v>7400000</v>
      </c>
    </row>
    <row r="1477" spans="1:39">
      <c r="A1477" t="str">
        <f t="shared" si="220"/>
        <v>3817Barnehager</v>
      </c>
      <c r="B1477" s="6" t="str">
        <f>Data!A1477</f>
        <v>3817</v>
      </c>
      <c r="C1477" s="7" t="str">
        <f>Data!B1477</f>
        <v>Midt-Telemark kommune</v>
      </c>
      <c r="D1477" s="7" t="str">
        <f>Data!C1477</f>
        <v>Barnehager</v>
      </c>
      <c r="E1477" s="1">
        <f>Data!D1477</f>
        <v>59.782699999999998</v>
      </c>
      <c r="F1477" s="1">
        <f>Data!E1477+Data!F1477</f>
        <v>38908.576101447419</v>
      </c>
      <c r="G1477" s="1">
        <f>Data!G1477</f>
        <v>0.47655927216402066</v>
      </c>
      <c r="H1477" s="1">
        <f t="shared" si="221"/>
        <v>25375197.081818186</v>
      </c>
      <c r="I1477" s="1">
        <f t="shared" si="222"/>
        <v>310.79999999999995</v>
      </c>
      <c r="J1477" s="1">
        <f t="shared" si="223"/>
        <v>3045060.9458181821</v>
      </c>
      <c r="K1477" s="1">
        <f>'Innlegging av opplysninger'!$B$4*H1477</f>
        <v>3298775.6206363644</v>
      </c>
      <c r="L1477" s="1"/>
      <c r="M1477" s="1">
        <f>'Innlegging av opplysninger'!$B$5*H1477</f>
        <v>3324150.8177181827</v>
      </c>
      <c r="N1477" s="1">
        <f>'Innlegging av opplysninger'!$B$5*I1477</f>
        <v>40.714799999999997</v>
      </c>
      <c r="O1477" s="1">
        <f>'Innlegging av opplysninger'!$B$5*J1477</f>
        <v>398902.98390218185</v>
      </c>
      <c r="P1477" s="1">
        <f>'Innlegging av opplysninger'!$B$5*K1477</f>
        <v>432139.60630336375</v>
      </c>
      <c r="Q1477" s="1"/>
      <c r="R1477" s="1">
        <f>'Innlegging av opplysninger'!$C$11*SUM(H1477:Q1477)</f>
        <v>1363233.9856978655</v>
      </c>
      <c r="S1477" s="1">
        <f>'Innlegging av opplysninger'!$C$13*(((H1477+J1477+M1477+O1477)*Data!H1477)+(J1477+O1477)*(1-Data!H1477)*1.8/12+I1477+N1477+K1477+L1477+P1477+Q1477)</f>
        <v>223169.77929940724</v>
      </c>
      <c r="T1477" s="1">
        <f>'Innlegging av opplysninger'!$C$13*((H1477+J1477+M1477+O1477)*(1-Data!H1477)-(J1477+O1477)*(1-Data!H1477)*1.8/12)</f>
        <v>1642308.3063924084</v>
      </c>
      <c r="U1477" s="1">
        <f>Data!I1477</f>
        <v>2.6</v>
      </c>
      <c r="V1477" s="1">
        <f>Data!J1477+Data!K1477</f>
        <v>40621.153846153844</v>
      </c>
      <c r="W1477" s="1">
        <f>Data!L1477</f>
        <v>0</v>
      </c>
      <c r="X1477" s="1">
        <f t="shared" si="227"/>
        <v>1152163.6363636362</v>
      </c>
      <c r="Y1477" s="100">
        <f t="shared" si="228"/>
        <v>0</v>
      </c>
      <c r="Z1477" s="100">
        <f t="shared" si="229"/>
        <v>164759.39999999997</v>
      </c>
      <c r="AA1477" s="100">
        <f>'Innlegging av opplysninger'!$B$4*X1477</f>
        <v>149781.27272727271</v>
      </c>
      <c r="AB1477" s="1"/>
      <c r="AC1477" s="1">
        <f>'Innlegging av opplysninger'!$B$5*X1477</f>
        <v>150933.43636363634</v>
      </c>
      <c r="AD1477" s="1">
        <f>'Innlegging av opplysninger'!$B$5*Y1477</f>
        <v>0</v>
      </c>
      <c r="AE1477" s="1">
        <f>'Innlegging av opplysninger'!$B$5*Z1477</f>
        <v>21583.481399999997</v>
      </c>
      <c r="AF1477" s="1">
        <f>'Innlegging av opplysninger'!$B$5*AA1477</f>
        <v>19621.346727272725</v>
      </c>
      <c r="AG1477" s="1"/>
      <c r="AH1477" s="1">
        <f>'Innlegging av opplysninger'!$C$11*SUM(X1477:AG1477)</f>
        <v>63036.017796109074</v>
      </c>
      <c r="AI1477" s="1">
        <f>'Innlegging av opplysninger'!$C$13*(((X1477+Z1477+AC1477+AE1477)*Data!M1477)+(Z1477+AE1477)*(1-Data!M1477)*1.8/12+Y1477+AD1477+AA1477+AB1477+AF1477+AG1477)</f>
        <v>10262.410686556363</v>
      </c>
      <c r="AJ1477" s="1">
        <f>'Innlegging av opplysninger'!$C$13*((X1477+Z1477+AC1477+AE1477)*(1-Data!M1477)-(Z1477+AE1477)*(1-Data!M1477)*1.8/12)</f>
        <v>75997.403139698159</v>
      </c>
      <c r="AK1477" s="83">
        <f t="shared" si="224"/>
        <v>1426000</v>
      </c>
      <c r="AL1477" s="83">
        <f t="shared" si="225"/>
        <v>233000</v>
      </c>
      <c r="AM1477" s="83">
        <f t="shared" si="226"/>
        <v>1718000</v>
      </c>
    </row>
    <row r="1478" spans="1:39">
      <c r="A1478" t="str">
        <f t="shared" ref="A1478:A1541" si="230">CONCATENATE(B1478,D1478)</f>
        <v>3817Helse/pleie/omsorg</v>
      </c>
      <c r="B1478" s="6" t="str">
        <f>Data!A1478</f>
        <v>3817</v>
      </c>
      <c r="C1478" s="7" t="str">
        <f>Data!B1478</f>
        <v>Midt-Telemark kommune</v>
      </c>
      <c r="D1478" s="7" t="str">
        <f>Data!C1478</f>
        <v>Helse/pleie/omsorg</v>
      </c>
      <c r="E1478" s="1">
        <f>Data!D1478</f>
        <v>357.69380000000012</v>
      </c>
      <c r="F1478" s="1">
        <f>Data!E1478+Data!F1478</f>
        <v>45529.627829002507</v>
      </c>
      <c r="G1478" s="1">
        <f>Data!G1478</f>
        <v>1086.7149220925826</v>
      </c>
      <c r="H1478" s="1">
        <f t="shared" ref="H1478:H1541" si="231">F1478*(11-1/11)*E1478</f>
        <v>177661806.44445449</v>
      </c>
      <c r="I1478" s="1">
        <f t="shared" ref="I1478:I1541" si="232">G1478*(11-1/11)*E1478</f>
        <v>4240485.7090909081</v>
      </c>
      <c r="J1478" s="1">
        <f t="shared" ref="J1478:J1541" si="233">(H1478+I1478)*0.12</f>
        <v>21828275.058425449</v>
      </c>
      <c r="K1478" s="1">
        <f>'Innlegging av opplysninger'!$B$4*H1478</f>
        <v>23096034.837779086</v>
      </c>
      <c r="L1478" s="1"/>
      <c r="M1478" s="1">
        <f>'Innlegging av opplysninger'!$B$5*H1478</f>
        <v>23273696.644223541</v>
      </c>
      <c r="N1478" s="1">
        <f>'Innlegging av opplysninger'!$B$5*I1478</f>
        <v>555503.62789090897</v>
      </c>
      <c r="O1478" s="1">
        <f>'Innlegging av opplysninger'!$B$5*J1478</f>
        <v>2859504.0326537341</v>
      </c>
      <c r="P1478" s="1">
        <f>'Innlegging av opplysninger'!$B$5*K1478</f>
        <v>3025580.5637490605</v>
      </c>
      <c r="Q1478" s="1"/>
      <c r="R1478" s="1">
        <f>'Innlegging av opplysninger'!$C$11*SUM(H1478:Q1478)</f>
        <v>9748553.7028941531</v>
      </c>
      <c r="S1478" s="1">
        <f>'Innlegging av opplysninger'!$C$13*(((H1478+J1478+M1478+O1478)*Data!H1478)+(J1478+O1478)*(1-Data!H1478)*1.8/12+I1478+N1478+K1478+L1478+P1478+Q1478)</f>
        <v>1976947.4889982415</v>
      </c>
      <c r="T1478" s="1">
        <f>'Innlegging av opplysninger'!$C$13*((H1478+J1478+M1478+O1478)*(1-Data!H1478)-(J1478+O1478)*(1-Data!H1478)*1.8/12)</f>
        <v>11363178.630751651</v>
      </c>
      <c r="U1478" s="1">
        <f>Data!I1478</f>
        <v>42.2791</v>
      </c>
      <c r="V1478" s="1">
        <f>Data!J1478+Data!K1478</f>
        <v>47153.48097523363</v>
      </c>
      <c r="W1478" s="1">
        <f>Data!L1478</f>
        <v>1133.6984467502855</v>
      </c>
      <c r="X1478" s="1">
        <f t="shared" si="227"/>
        <v>21748437.136363637</v>
      </c>
      <c r="Y1478" s="100">
        <f t="shared" si="228"/>
        <v>522891.81818181806</v>
      </c>
      <c r="Z1478" s="100">
        <f t="shared" si="229"/>
        <v>3184800.0404999997</v>
      </c>
      <c r="AA1478" s="100">
        <f>'Innlegging av opplysninger'!$B$4*X1478</f>
        <v>2827296.8277272726</v>
      </c>
      <c r="AB1478" s="1"/>
      <c r="AC1478" s="1">
        <f>'Innlegging av opplysninger'!$B$5*X1478</f>
        <v>2849045.2648636363</v>
      </c>
      <c r="AD1478" s="1">
        <f>'Innlegging av opplysninger'!$B$5*Y1478</f>
        <v>68498.828181818171</v>
      </c>
      <c r="AE1478" s="1">
        <f>'Innlegging av opplysninger'!$B$5*Z1478</f>
        <v>417208.80530549999</v>
      </c>
      <c r="AF1478" s="1">
        <f>'Innlegging av opplysninger'!$B$5*AA1478</f>
        <v>370375.88443227275</v>
      </c>
      <c r="AG1478" s="1"/>
      <c r="AH1478" s="1">
        <f>'Innlegging av opplysninger'!$C$11*SUM(X1478:AG1478)</f>
        <v>1215565.0750111262</v>
      </c>
      <c r="AI1478" s="1">
        <f>'Innlegging av opplysninger'!$C$13*(((X1478+Z1478+AC1478+AE1478)*Data!M1478)+(Z1478+AE1478)*(1-Data!M1478)*1.8/12+Y1478+AD1478+AA1478+AB1478+AF1478+AG1478)</f>
        <v>261868.84156273212</v>
      </c>
      <c r="AJ1478" s="1">
        <f>'Innlegging av opplysninger'!$C$13*((X1478+Z1478+AC1478+AE1478)*(1-Data!M1478)-(Z1478+AE1478)*(1-Data!M1478)*1.8/12)</f>
        <v>1401535.9979261772</v>
      </c>
      <c r="AK1478" s="83">
        <f t="shared" ref="AK1478:AK1541" si="234">ROUND(AH1478+R1478,-3)</f>
        <v>10964000</v>
      </c>
      <c r="AL1478" s="83">
        <f t="shared" ref="AL1478:AL1541" si="235">ROUND(AI1478+S1478,-3)</f>
        <v>2239000</v>
      </c>
      <c r="AM1478" s="83">
        <f t="shared" ref="AM1478:AM1541" si="236">ROUND(AJ1478+T1478,-3)</f>
        <v>12765000</v>
      </c>
    </row>
    <row r="1479" spans="1:39">
      <c r="A1479" t="str">
        <f t="shared" si="230"/>
        <v>3817Samferdsel og teknikk</v>
      </c>
      <c r="B1479" s="6" t="str">
        <f>Data!A1479</f>
        <v>3817</v>
      </c>
      <c r="C1479" s="7" t="str">
        <f>Data!B1479</f>
        <v>Midt-Telemark kommune</v>
      </c>
      <c r="D1479" s="7" t="str">
        <f>Data!C1479</f>
        <v>Samferdsel og teknikk</v>
      </c>
      <c r="E1479" s="1">
        <f>Data!D1479</f>
        <v>27.895000000000003</v>
      </c>
      <c r="F1479" s="1">
        <f>Data!E1479+Data!F1479</f>
        <v>44766.306865029575</v>
      </c>
      <c r="G1479" s="1">
        <f>Data!G1479</f>
        <v>5.827926151640078</v>
      </c>
      <c r="H1479" s="1">
        <f t="shared" si="231"/>
        <v>13622794.145454546</v>
      </c>
      <c r="I1479" s="1">
        <f t="shared" si="232"/>
        <v>1773.4909090909089</v>
      </c>
      <c r="J1479" s="1">
        <f t="shared" si="233"/>
        <v>1634948.1163636365</v>
      </c>
      <c r="K1479" s="1">
        <f>'Innlegging av opplysninger'!$B$4*H1479</f>
        <v>1770963.2389090911</v>
      </c>
      <c r="L1479" s="1"/>
      <c r="M1479" s="1">
        <f>'Innlegging av opplysninger'!$B$5*H1479</f>
        <v>1784586.0330545458</v>
      </c>
      <c r="N1479" s="1">
        <f>'Innlegging av opplysninger'!$B$5*I1479</f>
        <v>232.32730909090907</v>
      </c>
      <c r="O1479" s="1">
        <f>'Innlegging av opplysninger'!$B$5*J1479</f>
        <v>214178.20324363638</v>
      </c>
      <c r="P1479" s="1">
        <f>'Innlegging av opplysninger'!$B$5*K1479</f>
        <v>231996.18429709095</v>
      </c>
      <c r="Q1479" s="1"/>
      <c r="R1479" s="1">
        <f>'Innlegging av opplysninger'!$C$11*SUM(H1479:Q1479)</f>
        <v>731935.92610254767</v>
      </c>
      <c r="S1479" s="1">
        <f>'Innlegging av opplysninger'!$C$13*(((H1479+J1479+M1479+O1479)*Data!H1479)+(J1479+O1479)*(1-Data!H1479)*1.8/12+I1479+N1479+K1479+L1479+P1479+Q1479)</f>
        <v>123756.59787251307</v>
      </c>
      <c r="T1479" s="1">
        <f>'Innlegging av opplysninger'!$C$13*((H1479+J1479+M1479+O1479)*(1-Data!H1479)-(J1479+O1479)*(1-Data!H1479)*1.8/12)</f>
        <v>877839.93258360494</v>
      </c>
      <c r="U1479" s="1">
        <f>Data!I1479</f>
        <v>4</v>
      </c>
      <c r="V1479" s="1">
        <f>Data!J1479+Data!K1479</f>
        <v>51008.333333333328</v>
      </c>
      <c r="W1479" s="1">
        <f>Data!L1479</f>
        <v>0</v>
      </c>
      <c r="X1479" s="1">
        <f t="shared" ref="X1479:X1542" si="237">V1479*(11-1/11)*U1479</f>
        <v>2225818.1818181816</v>
      </c>
      <c r="Y1479" s="100">
        <f t="shared" ref="Y1479:Y1542" si="238">W1479*(11-1/11)*U1479</f>
        <v>0</v>
      </c>
      <c r="Z1479" s="100">
        <f t="shared" ref="Z1479:Z1542" si="239">(X1479+Y1479)*0.143</f>
        <v>318291.99999999994</v>
      </c>
      <c r="AA1479" s="100">
        <f>'Innlegging av opplysninger'!$B$4*X1479</f>
        <v>289356.36363636365</v>
      </c>
      <c r="AB1479" s="1"/>
      <c r="AC1479" s="1">
        <f>'Innlegging av opplysninger'!$B$5*X1479</f>
        <v>291582.18181818182</v>
      </c>
      <c r="AD1479" s="1">
        <f>'Innlegging av opplysninger'!$B$5*Y1479</f>
        <v>0</v>
      </c>
      <c r="AE1479" s="1">
        <f>'Innlegging av opplysninger'!$B$5*Z1479</f>
        <v>41696.251999999993</v>
      </c>
      <c r="AF1479" s="1">
        <f>'Innlegging av opplysninger'!$B$5*AA1479</f>
        <v>37905.683636363639</v>
      </c>
      <c r="AG1479" s="1"/>
      <c r="AH1479" s="1">
        <f>'Innlegging av opplysninger'!$C$11*SUM(X1479:AG1479)</f>
        <v>121776.72519054543</v>
      </c>
      <c r="AI1479" s="1">
        <f>'Innlegging av opplysninger'!$C$13*(((X1479+Z1479+AC1479+AE1479)*Data!M1479)+(Z1479+AE1479)*(1-Data!M1479)*1.8/12+Y1479+AD1479+AA1479+AB1479+AF1479+AG1479)</f>
        <v>24990.729407606181</v>
      </c>
      <c r="AJ1479" s="1">
        <f>'Innlegging av opplysninger'!$C$13*((X1479+Z1479+AC1479+AE1479)*(1-Data!M1479)-(Z1479+AE1479)*(1-Data!M1479)*1.8/12)</f>
        <v>141651.10506366653</v>
      </c>
      <c r="AK1479" s="83">
        <f t="shared" si="234"/>
        <v>854000</v>
      </c>
      <c r="AL1479" s="83">
        <f t="shared" si="235"/>
        <v>149000</v>
      </c>
      <c r="AM1479" s="83">
        <f t="shared" si="236"/>
        <v>1019000</v>
      </c>
    </row>
    <row r="1480" spans="1:39">
      <c r="A1480" t="str">
        <f t="shared" si="230"/>
        <v>3817Annet</v>
      </c>
      <c r="B1480" s="6" t="str">
        <f>Data!A1480</f>
        <v>3817</v>
      </c>
      <c r="C1480" s="7" t="str">
        <f>Data!B1480</f>
        <v>Midt-Telemark kommune</v>
      </c>
      <c r="D1480" s="7" t="str">
        <f>Data!C1480</f>
        <v>Annet</v>
      </c>
      <c r="E1480" s="1">
        <f>Data!D1480</f>
        <v>83.082122991689744</v>
      </c>
      <c r="F1480" s="1">
        <f>Data!E1480+Data!F1480</f>
        <v>46926.303512850413</v>
      </c>
      <c r="G1480" s="1">
        <f>Data!G1480</f>
        <v>36.179383623847215</v>
      </c>
      <c r="H1480" s="1">
        <f t="shared" si="231"/>
        <v>42531675.490909092</v>
      </c>
      <c r="I1480" s="1">
        <f t="shared" si="232"/>
        <v>32791.199999999997</v>
      </c>
      <c r="J1480" s="1">
        <f t="shared" si="233"/>
        <v>5107736.0029090913</v>
      </c>
      <c r="K1480" s="1">
        <f>'Innlegging av opplysninger'!$B$4*H1480</f>
        <v>5529117.8138181819</v>
      </c>
      <c r="L1480" s="1"/>
      <c r="M1480" s="1">
        <f>'Innlegging av opplysninger'!$B$5*H1480</f>
        <v>5571649.4893090911</v>
      </c>
      <c r="N1480" s="1">
        <f>'Innlegging av opplysninger'!$B$5*I1480</f>
        <v>4295.6471999999994</v>
      </c>
      <c r="O1480" s="1">
        <f>'Innlegging av opplysninger'!$B$5*J1480</f>
        <v>669113.416381091</v>
      </c>
      <c r="P1480" s="1">
        <f>'Innlegging av opplysninger'!$B$5*K1480</f>
        <v>724314.43361018191</v>
      </c>
      <c r="Q1480" s="1"/>
      <c r="R1480" s="1">
        <f>'Innlegging av opplysninger'!$C$11*SUM(H1480:Q1480)</f>
        <v>2286486.3527771956</v>
      </c>
      <c r="S1480" s="1">
        <f>'Innlegging av opplysninger'!$C$13*(((H1480+J1480+M1480+O1480)*Data!H1480)+(J1480+O1480)*(1-Data!H1480)*1.8/12+I1480+N1480+K1480+L1480+P1480+Q1480)</f>
        <v>430393.31806951528</v>
      </c>
      <c r="T1480" s="1">
        <f>'Innlegging av opplysninger'!$C$13*((H1480+J1480+M1480+O1480)*(1-Data!H1480)-(J1480+O1480)*(1-Data!H1480)*1.8/12)</f>
        <v>2698482.7436255948</v>
      </c>
      <c r="U1480" s="1">
        <f>Data!I1480</f>
        <v>11.42</v>
      </c>
      <c r="V1480" s="1">
        <f>Data!J1480+Data!K1480</f>
        <v>52272.091943957974</v>
      </c>
      <c r="W1480" s="1">
        <f>Data!L1480</f>
        <v>59.158493870402793</v>
      </c>
      <c r="X1480" s="1">
        <f t="shared" si="237"/>
        <v>6512152.2545454549</v>
      </c>
      <c r="Y1480" s="100">
        <f t="shared" si="238"/>
        <v>7370.0727272727263</v>
      </c>
      <c r="Z1480" s="100">
        <f t="shared" si="239"/>
        <v>932291.69279999996</v>
      </c>
      <c r="AA1480" s="100">
        <f>'Innlegging av opplysninger'!$B$4*X1480</f>
        <v>846579.79309090914</v>
      </c>
      <c r="AB1480" s="1"/>
      <c r="AC1480" s="1">
        <f>'Innlegging av opplysninger'!$B$5*X1480</f>
        <v>853091.94534545462</v>
      </c>
      <c r="AD1480" s="1">
        <f>'Innlegging av opplysninger'!$B$5*Y1480</f>
        <v>965.47952727272718</v>
      </c>
      <c r="AE1480" s="1">
        <f>'Innlegging av opplysninger'!$B$5*Z1480</f>
        <v>122130.2117568</v>
      </c>
      <c r="AF1480" s="1">
        <f>'Innlegging av opplysninger'!$B$5*AA1480</f>
        <v>110901.9528949091</v>
      </c>
      <c r="AG1480" s="1"/>
      <c r="AH1480" s="1">
        <f>'Innlegging av opplysninger'!$C$11*SUM(X1480:AG1480)</f>
        <v>356648.36930214672</v>
      </c>
      <c r="AI1480" s="1">
        <f>'Innlegging av opplysninger'!$C$13*(((X1480+Z1480+AC1480+AE1480)*Data!M1480)+(Z1480+AE1480)*(1-Data!M1480)*1.8/12+Y1480+AD1480+AA1480+AB1480+AF1480+AG1480)</f>
        <v>66199.870577402879</v>
      </c>
      <c r="AJ1480" s="1">
        <f>'Innlegging av opplysninger'!$C$13*((X1480+Z1480+AC1480+AE1480)*(1-Data!M1480)-(Z1480+AE1480)*(1-Data!M1480)*1.8/12)</f>
        <v>421845.26636237692</v>
      </c>
      <c r="AK1480" s="83">
        <f t="shared" si="234"/>
        <v>2643000</v>
      </c>
      <c r="AL1480" s="83">
        <f t="shared" si="235"/>
        <v>497000</v>
      </c>
      <c r="AM1480" s="83">
        <f t="shared" si="236"/>
        <v>3120000</v>
      </c>
    </row>
    <row r="1481" spans="1:39">
      <c r="A1481" t="str">
        <f t="shared" si="230"/>
        <v>3818Alle</v>
      </c>
      <c r="B1481" s="6" t="str">
        <f>Data!A1481</f>
        <v>3818</v>
      </c>
      <c r="C1481" s="7" t="str">
        <f>Data!B1481</f>
        <v>Tinn kommune</v>
      </c>
      <c r="D1481" s="7" t="str">
        <f>Data!C1481</f>
        <v>Alle</v>
      </c>
      <c r="E1481" s="1">
        <f>Data!D1481</f>
        <v>463.21518026970142</v>
      </c>
      <c r="F1481" s="1">
        <f>Data!E1481+Data!F1481</f>
        <v>45682.343604857851</v>
      </c>
      <c r="G1481" s="1">
        <f>Data!G1481</f>
        <v>554.45292153522075</v>
      </c>
      <c r="H1481" s="1">
        <f t="shared" si="231"/>
        <v>230844600.30618185</v>
      </c>
      <c r="I1481" s="1">
        <f t="shared" si="232"/>
        <v>2801792.836363635</v>
      </c>
      <c r="J1481" s="1">
        <f t="shared" si="233"/>
        <v>28037567.177105457</v>
      </c>
      <c r="K1481" s="1">
        <f>'Innlegging av opplysninger'!$B$4*H1481</f>
        <v>30009798.039803643</v>
      </c>
      <c r="L1481" s="1"/>
      <c r="M1481" s="1">
        <f>'Innlegging av opplysninger'!$B$5*H1481</f>
        <v>30240642.640109822</v>
      </c>
      <c r="N1481" s="1">
        <f>'Innlegging av opplysninger'!$B$5*I1481</f>
        <v>367034.86156363622</v>
      </c>
      <c r="O1481" s="1">
        <f>'Innlegging av opplysninger'!$B$5*J1481</f>
        <v>3672921.3002008148</v>
      </c>
      <c r="P1481" s="1">
        <f>'Innlegging av opplysninger'!$B$5*K1481</f>
        <v>3931283.5432142774</v>
      </c>
      <c r="Q1481" s="1"/>
      <c r="R1481" s="1">
        <f>'Innlegging av opplysninger'!$C$11*SUM(H1481:Q1481)</f>
        <v>12536414.346772637</v>
      </c>
      <c r="S1481" s="1">
        <f>'Innlegging av opplysninger'!$C$13*(((H1481+J1481+M1481+O1481)*Data!H1481)+(J1481+O1481)*(1-Data!H1481)*1.8/12+I1481+N1481+K1481+L1481+P1481+Q1481)</f>
        <v>2399480.4855553079</v>
      </c>
      <c r="T1481" s="1">
        <f>'Innlegging av opplysninger'!$C$13*((H1481+J1481+M1481+O1481)*(1-Data!H1481)-(J1481+O1481)*(1-Data!H1481)*1.8/12)</f>
        <v>14755612.83108093</v>
      </c>
      <c r="U1481" s="1">
        <f>Data!I1481</f>
        <v>89.726999999999961</v>
      </c>
      <c r="V1481" s="1">
        <f>Data!J1481+Data!K1481</f>
        <v>47814.956228337061</v>
      </c>
      <c r="W1481" s="1">
        <f>Data!L1481</f>
        <v>785.23766536271194</v>
      </c>
      <c r="X1481" s="1">
        <f t="shared" si="237"/>
        <v>46803191.754545428</v>
      </c>
      <c r="Y1481" s="100">
        <f t="shared" si="238"/>
        <v>768622.03636363649</v>
      </c>
      <c r="Z1481" s="100">
        <f t="shared" si="239"/>
        <v>6802769.3720999956</v>
      </c>
      <c r="AA1481" s="100">
        <f>'Innlegging av opplysninger'!$B$4*X1481</f>
        <v>6084414.9280909058</v>
      </c>
      <c r="AB1481" s="1"/>
      <c r="AC1481" s="1">
        <f>'Innlegging av opplysninger'!$B$5*X1481</f>
        <v>6131218.1198454509</v>
      </c>
      <c r="AD1481" s="1">
        <f>'Innlegging av opplysninger'!$B$5*Y1481</f>
        <v>100689.48676363638</v>
      </c>
      <c r="AE1481" s="1">
        <f>'Innlegging av opplysninger'!$B$5*Z1481</f>
        <v>891162.78774509951</v>
      </c>
      <c r="AF1481" s="1">
        <f>'Innlegging av opplysninger'!$B$5*AA1481</f>
        <v>797058.3555799087</v>
      </c>
      <c r="AG1481" s="1"/>
      <c r="AH1481" s="1">
        <f>'Innlegging av opplysninger'!$C$11*SUM(X1481:AG1481)</f>
        <v>2598406.8199592945</v>
      </c>
      <c r="AI1481" s="1">
        <f>'Innlegging av opplysninger'!$C$13*(((X1481+Z1481+AC1481+AE1481)*Data!M1481)+(Z1481+AE1481)*(1-Data!M1481)*1.8/12+Y1481+AD1481+AA1481+AB1481+AF1481+AG1481)</f>
        <v>524865.30832214735</v>
      </c>
      <c r="AJ1481" s="1">
        <f>'Innlegging av opplysninger'!$C$13*((X1481+Z1481+AC1481+AE1481)*(1-Data!M1481)-(Z1481+AE1481)*(1-Data!M1481)*1.8/12)</f>
        <v>3030849.2874116236</v>
      </c>
      <c r="AK1481" s="83">
        <f t="shared" si="234"/>
        <v>15135000</v>
      </c>
      <c r="AL1481" s="83">
        <f t="shared" si="235"/>
        <v>2924000</v>
      </c>
      <c r="AM1481" s="83">
        <f t="shared" si="236"/>
        <v>17786000</v>
      </c>
    </row>
    <row r="1482" spans="1:39">
      <c r="A1482" t="str">
        <f t="shared" si="230"/>
        <v>3818Administrasjon</v>
      </c>
      <c r="B1482" s="6" t="str">
        <f>Data!A1482</f>
        <v>3818</v>
      </c>
      <c r="C1482" s="7" t="str">
        <f>Data!B1482</f>
        <v>Tinn kommune</v>
      </c>
      <c r="D1482" s="7" t="str">
        <f>Data!C1482</f>
        <v>Administrasjon</v>
      </c>
      <c r="E1482" s="1">
        <f>Data!D1482</f>
        <v>14.8</v>
      </c>
      <c r="F1482" s="1">
        <f>Data!E1482+Data!F1482</f>
        <v>55078.220720720725</v>
      </c>
      <c r="G1482" s="1">
        <f>Data!G1482</f>
        <v>0</v>
      </c>
      <c r="H1482" s="1">
        <f t="shared" si="231"/>
        <v>8892629.0909090899</v>
      </c>
      <c r="I1482" s="1">
        <f t="shared" si="232"/>
        <v>0</v>
      </c>
      <c r="J1482" s="1">
        <f t="shared" si="233"/>
        <v>1067115.4909090907</v>
      </c>
      <c r="K1482" s="1">
        <f>'Innlegging av opplysninger'!$B$4*H1482</f>
        <v>1156041.7818181817</v>
      </c>
      <c r="L1482" s="1"/>
      <c r="M1482" s="1">
        <f>'Innlegging av opplysninger'!$B$5*H1482</f>
        <v>1164934.4109090909</v>
      </c>
      <c r="N1482" s="1">
        <f>'Innlegging av opplysninger'!$B$5*I1482</f>
        <v>0</v>
      </c>
      <c r="O1482" s="1">
        <f>'Innlegging av opplysninger'!$B$5*J1482</f>
        <v>139792.1293090909</v>
      </c>
      <c r="P1482" s="1">
        <f>'Innlegging av opplysninger'!$B$5*K1482</f>
        <v>151441.47341818182</v>
      </c>
      <c r="Q1482" s="1"/>
      <c r="R1482" s="1">
        <f>'Innlegging av opplysninger'!$C$11*SUM(H1482:Q1482)</f>
        <v>477734.26633636357</v>
      </c>
      <c r="S1482" s="1">
        <f>'Innlegging av opplysninger'!$C$13*(((H1482+J1482+M1482+O1482)*Data!H1482)+(J1482+O1482)*(1-Data!H1482)*1.8/12+I1482+N1482+K1482+L1482+P1482+Q1482)</f>
        <v>124643.0291342836</v>
      </c>
      <c r="T1482" s="1">
        <f>'Innlegging av opplysninger'!$C$13*((H1482+J1482+M1482+O1482)*(1-Data!H1482)-(J1482+O1482)*(1-Data!H1482)*1.8/12)</f>
        <v>529098.59848389798</v>
      </c>
      <c r="U1482" s="1">
        <f>Data!I1482</f>
        <v>8</v>
      </c>
      <c r="V1482" s="1">
        <f>Data!J1482+Data!K1482</f>
        <v>53581.125</v>
      </c>
      <c r="W1482" s="1">
        <f>Data!L1482</f>
        <v>0</v>
      </c>
      <c r="X1482" s="1">
        <f t="shared" si="237"/>
        <v>4676170.9090909092</v>
      </c>
      <c r="Y1482" s="100">
        <f t="shared" si="238"/>
        <v>0</v>
      </c>
      <c r="Z1482" s="100">
        <f t="shared" si="239"/>
        <v>668692.43999999994</v>
      </c>
      <c r="AA1482" s="100">
        <f>'Innlegging av opplysninger'!$B$4*X1482</f>
        <v>607902.21818181826</v>
      </c>
      <c r="AB1482" s="1"/>
      <c r="AC1482" s="1">
        <f>'Innlegging av opplysninger'!$B$5*X1482</f>
        <v>612578.38909090916</v>
      </c>
      <c r="AD1482" s="1">
        <f>'Innlegging av opplysninger'!$B$5*Y1482</f>
        <v>0</v>
      </c>
      <c r="AE1482" s="1">
        <f>'Innlegging av opplysninger'!$B$5*Z1482</f>
        <v>87598.709640000001</v>
      </c>
      <c r="AF1482" s="1">
        <f>'Innlegging av opplysninger'!$B$5*AA1482</f>
        <v>79635.190581818199</v>
      </c>
      <c r="AG1482" s="1"/>
      <c r="AH1482" s="1">
        <f>'Innlegging av opplysninger'!$C$11*SUM(X1482:AG1482)</f>
        <v>255837.95855024728</v>
      </c>
      <c r="AI1482" s="1">
        <f>'Innlegging av opplysninger'!$C$13*(((X1482+Z1482+AC1482+AE1482)*Data!M1482)+(Z1482+AE1482)*(1-Data!M1482)*1.8/12+Y1482+AD1482+AA1482+AB1482+AF1482+AG1482)</f>
        <v>73028.832762004356</v>
      </c>
      <c r="AJ1482" s="1">
        <f>'Innlegging av opplysninger'!$C$13*((X1482+Z1482+AC1482+AE1482)*(1-Data!M1482)-(Z1482+AE1482)*(1-Data!M1482)*1.8/12)</f>
        <v>277065.21578043926</v>
      </c>
      <c r="AK1482" s="83">
        <f t="shared" si="234"/>
        <v>734000</v>
      </c>
      <c r="AL1482" s="83">
        <f t="shared" si="235"/>
        <v>198000</v>
      </c>
      <c r="AM1482" s="83">
        <f t="shared" si="236"/>
        <v>806000</v>
      </c>
    </row>
    <row r="1483" spans="1:39">
      <c r="A1483" t="str">
        <f t="shared" si="230"/>
        <v>3818Undervisning</v>
      </c>
      <c r="B1483" s="6" t="str">
        <f>Data!A1483</f>
        <v>3818</v>
      </c>
      <c r="C1483" s="7" t="str">
        <f>Data!B1483</f>
        <v>Tinn kommune</v>
      </c>
      <c r="D1483" s="7" t="str">
        <f>Data!C1483</f>
        <v>Undervisning</v>
      </c>
      <c r="E1483" s="1">
        <f>Data!D1483</f>
        <v>99.827799999999982</v>
      </c>
      <c r="F1483" s="1">
        <f>Data!E1483+Data!F1483</f>
        <v>46815.672387851919</v>
      </c>
      <c r="G1483" s="1">
        <f>Data!G1483</f>
        <v>0</v>
      </c>
      <c r="H1483" s="1">
        <f t="shared" si="231"/>
        <v>50983697.236363664</v>
      </c>
      <c r="I1483" s="1">
        <f t="shared" si="232"/>
        <v>0</v>
      </c>
      <c r="J1483" s="1">
        <f t="shared" si="233"/>
        <v>6118043.6683636392</v>
      </c>
      <c r="K1483" s="1">
        <f>'Innlegging av opplysninger'!$B$4*H1483</f>
        <v>6627880.6407272769</v>
      </c>
      <c r="L1483" s="1"/>
      <c r="M1483" s="1">
        <f>'Innlegging av opplysninger'!$B$5*H1483</f>
        <v>6678864.3379636407</v>
      </c>
      <c r="N1483" s="1">
        <f>'Innlegging av opplysninger'!$B$5*I1483</f>
        <v>0</v>
      </c>
      <c r="O1483" s="1">
        <f>'Innlegging av opplysninger'!$B$5*J1483</f>
        <v>801463.7205556368</v>
      </c>
      <c r="P1483" s="1">
        <f>'Innlegging av opplysninger'!$B$5*K1483</f>
        <v>868252.36393527326</v>
      </c>
      <c r="Q1483" s="1"/>
      <c r="R1483" s="1">
        <f>'Innlegging av opplysninger'!$C$11*SUM(H1483:Q1483)</f>
        <v>2738971.6747805467</v>
      </c>
      <c r="S1483" s="1">
        <f>'Innlegging av opplysninger'!$C$13*(((H1483+J1483+M1483+O1483)*Data!H1483)+(J1483+O1483)*(1-Data!H1483)*1.8/12+I1483+N1483+K1483+L1483+P1483+Q1483)</f>
        <v>476915.68278320844</v>
      </c>
      <c r="T1483" s="1">
        <f>'Innlegging av opplysninger'!$C$13*((H1483+J1483+M1483+O1483)*(1-Data!H1483)-(J1483+O1483)*(1-Data!H1483)*1.8/12)</f>
        <v>3271150.8195480658</v>
      </c>
      <c r="U1483" s="1">
        <f>Data!I1483</f>
        <v>18.795500000000004</v>
      </c>
      <c r="V1483" s="1">
        <f>Data!J1483+Data!K1483</f>
        <v>45988.666835146687</v>
      </c>
      <c r="W1483" s="1">
        <f>Data!L1483</f>
        <v>3.8142108483413573</v>
      </c>
      <c r="X1483" s="1">
        <f t="shared" si="237"/>
        <v>9429599.8636363596</v>
      </c>
      <c r="Y1483" s="100">
        <f t="shared" si="238"/>
        <v>782.07272727272721</v>
      </c>
      <c r="Z1483" s="100">
        <f t="shared" si="239"/>
        <v>1348544.6168999993</v>
      </c>
      <c r="AA1483" s="100">
        <f>'Innlegging av opplysninger'!$B$4*X1483</f>
        <v>1225847.9822727267</v>
      </c>
      <c r="AB1483" s="1"/>
      <c r="AC1483" s="1">
        <f>'Innlegging av opplysninger'!$B$5*X1483</f>
        <v>1235277.5821363633</v>
      </c>
      <c r="AD1483" s="1">
        <f>'Innlegging av opplysninger'!$B$5*Y1483</f>
        <v>102.45152727272726</v>
      </c>
      <c r="AE1483" s="1">
        <f>'Innlegging av opplysninger'!$B$5*Z1483</f>
        <v>176659.34481389992</v>
      </c>
      <c r="AF1483" s="1">
        <f>'Innlegging av opplysninger'!$B$5*AA1483</f>
        <v>160586.08567772721</v>
      </c>
      <c r="AG1483" s="1"/>
      <c r="AH1483" s="1">
        <f>'Innlegging av opplysninger'!$C$11*SUM(X1483:AG1483)</f>
        <v>515941.19998828165</v>
      </c>
      <c r="AI1483" s="1">
        <f>'Innlegging av opplysninger'!$C$13*(((X1483+Z1483+AC1483+AE1483)*Data!M1483)+(Z1483+AE1483)*(1-Data!M1483)*1.8/12+Y1483+AD1483+AA1483+AB1483+AF1483+AG1483)</f>
        <v>85492.861227513116</v>
      </c>
      <c r="AJ1483" s="1">
        <f>'Innlegging av opplysninger'!$C$13*((X1483+Z1483+AC1483+AE1483)*(1-Data!M1483)-(Z1483+AE1483)*(1-Data!M1483)*1.8/12)</f>
        <v>620531.93875645113</v>
      </c>
      <c r="AK1483" s="83">
        <f t="shared" si="234"/>
        <v>3255000</v>
      </c>
      <c r="AL1483" s="83">
        <f t="shared" si="235"/>
        <v>562000</v>
      </c>
      <c r="AM1483" s="83">
        <f t="shared" si="236"/>
        <v>3892000</v>
      </c>
    </row>
    <row r="1484" spans="1:39">
      <c r="A1484" t="str">
        <f t="shared" si="230"/>
        <v>3818Barnehager</v>
      </c>
      <c r="B1484" s="6" t="str">
        <f>Data!A1484</f>
        <v>3818</v>
      </c>
      <c r="C1484" s="7" t="str">
        <f>Data!B1484</f>
        <v>Tinn kommune</v>
      </c>
      <c r="D1484" s="7" t="str">
        <f>Data!C1484</f>
        <v>Barnehager</v>
      </c>
      <c r="E1484" s="1">
        <f>Data!D1484</f>
        <v>49.263199999999991</v>
      </c>
      <c r="F1484" s="1">
        <f>Data!E1484+Data!F1484</f>
        <v>40697.68522277617</v>
      </c>
      <c r="G1484" s="1">
        <f>Data!G1484</f>
        <v>0</v>
      </c>
      <c r="H1484" s="1">
        <f t="shared" si="231"/>
        <v>21871616.799999997</v>
      </c>
      <c r="I1484" s="1">
        <f t="shared" si="232"/>
        <v>0</v>
      </c>
      <c r="J1484" s="1">
        <f t="shared" si="233"/>
        <v>2624594.0159999994</v>
      </c>
      <c r="K1484" s="1">
        <f>'Innlegging av opplysninger'!$B$4*H1484</f>
        <v>2843310.1839999999</v>
      </c>
      <c r="L1484" s="1"/>
      <c r="M1484" s="1">
        <f>'Innlegging av opplysninger'!$B$5*H1484</f>
        <v>2865181.8007999999</v>
      </c>
      <c r="N1484" s="1">
        <f>'Innlegging av opplysninger'!$B$5*I1484</f>
        <v>0</v>
      </c>
      <c r="O1484" s="1">
        <f>'Innlegging av opplysninger'!$B$5*J1484</f>
        <v>343821.81609599991</v>
      </c>
      <c r="P1484" s="1">
        <f>'Innlegging av opplysninger'!$B$5*K1484</f>
        <v>372473.634104</v>
      </c>
      <c r="Q1484" s="1"/>
      <c r="R1484" s="1">
        <f>'Innlegging av opplysninger'!$C$11*SUM(H1484:Q1484)</f>
        <v>1174997.9335379999</v>
      </c>
      <c r="S1484" s="1">
        <f>'Innlegging av opplysninger'!$C$13*(((H1484+J1484+M1484+O1484)*Data!H1484)+(J1484+O1484)*(1-Data!H1484)*1.8/12+I1484+N1484+K1484+L1484+P1484+Q1484)</f>
        <v>190374.40203175679</v>
      </c>
      <c r="T1484" s="1">
        <f>'Innlegging av opplysninger'!$C$13*((H1484+J1484+M1484+O1484)*(1-Data!H1484)-(J1484+O1484)*(1-Data!H1484)*1.8/12)</f>
        <v>1417517.507020243</v>
      </c>
      <c r="U1484" s="1">
        <f>Data!I1484</f>
        <v>4.8000000000000007</v>
      </c>
      <c r="V1484" s="1">
        <f>Data!J1484+Data!K1484</f>
        <v>48546.527777777766</v>
      </c>
      <c r="W1484" s="1">
        <f>Data!L1484</f>
        <v>0</v>
      </c>
      <c r="X1484" s="1">
        <f t="shared" si="237"/>
        <v>2542072.7272727266</v>
      </c>
      <c r="Y1484" s="100">
        <f t="shared" si="238"/>
        <v>0</v>
      </c>
      <c r="Z1484" s="100">
        <f t="shared" si="239"/>
        <v>363516.39999999985</v>
      </c>
      <c r="AA1484" s="100">
        <f>'Innlegging av opplysninger'!$B$4*X1484</f>
        <v>330469.45454545447</v>
      </c>
      <c r="AB1484" s="1"/>
      <c r="AC1484" s="1">
        <f>'Innlegging av opplysninger'!$B$5*X1484</f>
        <v>333011.52727272722</v>
      </c>
      <c r="AD1484" s="1">
        <f>'Innlegging av opplysninger'!$B$5*Y1484</f>
        <v>0</v>
      </c>
      <c r="AE1484" s="1">
        <f>'Innlegging av opplysninger'!$B$5*Z1484</f>
        <v>47620.648399999984</v>
      </c>
      <c r="AF1484" s="1">
        <f>'Innlegging av opplysninger'!$B$5*AA1484</f>
        <v>43291.498545454539</v>
      </c>
      <c r="AG1484" s="1"/>
      <c r="AH1484" s="1">
        <f>'Innlegging av opplysninger'!$C$11*SUM(X1484:AG1484)</f>
        <v>139079.32572938179</v>
      </c>
      <c r="AI1484" s="1">
        <f>'Innlegging av opplysninger'!$C$13*(((X1484+Z1484+AC1484+AE1484)*Data!M1484)+(Z1484+AE1484)*(1-Data!M1484)*1.8/12+Y1484+AD1484+AA1484+AB1484+AF1484+AG1484)</f>
        <v>25708.88680298072</v>
      </c>
      <c r="AJ1484" s="1">
        <f>'Innlegging av opplysninger'!$C$13*((X1484+Z1484+AC1484+AE1484)*(1-Data!M1484)-(Z1484+AE1484)*(1-Data!M1484)*1.8/12)</f>
        <v>164610.19051091012</v>
      </c>
      <c r="AK1484" s="83">
        <f t="shared" si="234"/>
        <v>1314000</v>
      </c>
      <c r="AL1484" s="83">
        <f t="shared" si="235"/>
        <v>216000</v>
      </c>
      <c r="AM1484" s="83">
        <f t="shared" si="236"/>
        <v>1582000</v>
      </c>
    </row>
    <row r="1485" spans="1:39">
      <c r="A1485" t="str">
        <f t="shared" si="230"/>
        <v>3818Helse/pleie/omsorg</v>
      </c>
      <c r="B1485" s="6" t="str">
        <f>Data!A1485</f>
        <v>3818</v>
      </c>
      <c r="C1485" s="7" t="str">
        <f>Data!B1485</f>
        <v>Tinn kommune</v>
      </c>
      <c r="D1485" s="7" t="str">
        <f>Data!C1485</f>
        <v>Helse/pleie/omsorg</v>
      </c>
      <c r="E1485" s="1">
        <f>Data!D1485</f>
        <v>234.06560000000013</v>
      </c>
      <c r="F1485" s="1">
        <f>Data!E1485+Data!F1485</f>
        <v>45670.984209839691</v>
      </c>
      <c r="G1485" s="1">
        <f>Data!G1485</f>
        <v>1014.2184498704634</v>
      </c>
      <c r="H1485" s="1">
        <f t="shared" si="231"/>
        <v>116618250.78181809</v>
      </c>
      <c r="I1485" s="1">
        <f t="shared" si="232"/>
        <v>2589748.9090909096</v>
      </c>
      <c r="J1485" s="1">
        <f t="shared" si="233"/>
        <v>14304959.96290908</v>
      </c>
      <c r="K1485" s="1">
        <f>'Innlegging av opplysninger'!$B$4*H1485</f>
        <v>15160372.601636352</v>
      </c>
      <c r="L1485" s="1"/>
      <c r="M1485" s="1">
        <f>'Innlegging av opplysninger'!$B$5*H1485</f>
        <v>15276990.852418171</v>
      </c>
      <c r="N1485" s="1">
        <f>'Innlegging av opplysninger'!$B$5*I1485</f>
        <v>339257.10709090915</v>
      </c>
      <c r="O1485" s="1">
        <f>'Innlegging av opplysninger'!$B$5*J1485</f>
        <v>1873949.7551410897</v>
      </c>
      <c r="P1485" s="1">
        <f>'Innlegging av opplysninger'!$B$5*K1485</f>
        <v>1986008.8108143623</v>
      </c>
      <c r="Q1485" s="1"/>
      <c r="R1485" s="1">
        <f>'Innlegging av opplysninger'!$C$11*SUM(H1485:Q1485)</f>
        <v>6389682.4736749204</v>
      </c>
      <c r="S1485" s="1">
        <f>'Innlegging av opplysninger'!$C$13*(((H1485+J1485+M1485+O1485)*Data!H1485)+(J1485+O1485)*(1-Data!H1485)*1.8/12+I1485+N1485+K1485+L1485+P1485+Q1485)</f>
        <v>1291163.5398605668</v>
      </c>
      <c r="T1485" s="1">
        <f>'Innlegging av opplysninger'!$C$13*((H1485+J1485+M1485+O1485)*(1-Data!H1485)-(J1485+O1485)*(1-Data!H1485)*1.8/12)</f>
        <v>7452612.4767472185</v>
      </c>
      <c r="U1485" s="1">
        <f>Data!I1485</f>
        <v>46.54999999999999</v>
      </c>
      <c r="V1485" s="1">
        <f>Data!J1485+Data!K1485</f>
        <v>46142.2531686359</v>
      </c>
      <c r="W1485" s="1">
        <f>Data!L1485</f>
        <v>1498.0906552094521</v>
      </c>
      <c r="X1485" s="1">
        <f t="shared" si="237"/>
        <v>23431875.109090917</v>
      </c>
      <c r="Y1485" s="100">
        <f t="shared" si="238"/>
        <v>760757.67272727238</v>
      </c>
      <c r="Z1485" s="100">
        <f t="shared" si="239"/>
        <v>3459546.4878000007</v>
      </c>
      <c r="AA1485" s="100">
        <f>'Innlegging av opplysninger'!$B$4*X1485</f>
        <v>3046143.7641818193</v>
      </c>
      <c r="AB1485" s="1"/>
      <c r="AC1485" s="1">
        <f>'Innlegging av opplysninger'!$B$5*X1485</f>
        <v>3069575.6392909102</v>
      </c>
      <c r="AD1485" s="1">
        <f>'Innlegging av opplysninger'!$B$5*Y1485</f>
        <v>99659.255127272685</v>
      </c>
      <c r="AE1485" s="1">
        <f>'Innlegging av opplysninger'!$B$5*Z1485</f>
        <v>453200.58990180009</v>
      </c>
      <c r="AF1485" s="1">
        <f>'Innlegging av opplysninger'!$B$5*AA1485</f>
        <v>399044.83310781833</v>
      </c>
      <c r="AG1485" s="1"/>
      <c r="AH1485" s="1">
        <f>'Innlegging av opplysninger'!$C$11*SUM(X1485:AG1485)</f>
        <v>1319352.5273466569</v>
      </c>
      <c r="AI1485" s="1">
        <f>'Innlegging av opplysninger'!$C$13*(((X1485+Z1485+AC1485+AE1485)*Data!M1485)+(Z1485+AE1485)*(1-Data!M1485)*1.8/12+Y1485+AD1485+AA1485+AB1485+AF1485+AG1485)</f>
        <v>263282.12630670227</v>
      </c>
      <c r="AJ1485" s="1">
        <f>'Innlegging av opplysninger'!$C$13*((X1485+Z1485+AC1485+AE1485)*(1-Data!M1485)-(Z1485+AE1485)*(1-Data!M1485)*1.8/12)</f>
        <v>1542147.6479571438</v>
      </c>
      <c r="AK1485" s="83">
        <f t="shared" si="234"/>
        <v>7709000</v>
      </c>
      <c r="AL1485" s="83">
        <f t="shared" si="235"/>
        <v>1554000</v>
      </c>
      <c r="AM1485" s="83">
        <f t="shared" si="236"/>
        <v>8995000</v>
      </c>
    </row>
    <row r="1486" spans="1:39">
      <c r="A1486" t="str">
        <f t="shared" si="230"/>
        <v>3818Samferdsel og teknikk</v>
      </c>
      <c r="B1486" s="6" t="str">
        <f>Data!A1486</f>
        <v>3818</v>
      </c>
      <c r="C1486" s="7" t="str">
        <f>Data!B1486</f>
        <v>Tinn kommune</v>
      </c>
      <c r="D1486" s="7" t="str">
        <f>Data!C1486</f>
        <v>Samferdsel og teknikk</v>
      </c>
      <c r="E1486" s="1">
        <f>Data!D1486</f>
        <v>41.272480269700949</v>
      </c>
      <c r="F1486" s="1">
        <f>Data!E1486+Data!F1486</f>
        <v>46447.730424074434</v>
      </c>
      <c r="G1486" s="1">
        <f>Data!G1486</f>
        <v>301.82387679630142</v>
      </c>
      <c r="H1486" s="1">
        <f t="shared" si="231"/>
        <v>20912869.500000007</v>
      </c>
      <c r="I1486" s="1">
        <f t="shared" si="232"/>
        <v>135894.76363636364</v>
      </c>
      <c r="J1486" s="1">
        <f t="shared" si="233"/>
        <v>2525851.711636364</v>
      </c>
      <c r="K1486" s="1">
        <f>'Innlegging av opplysninger'!$B$4*H1486</f>
        <v>2718673.0350000011</v>
      </c>
      <c r="L1486" s="1"/>
      <c r="M1486" s="1">
        <f>'Innlegging av opplysninger'!$B$5*H1486</f>
        <v>2739585.9045000011</v>
      </c>
      <c r="N1486" s="1">
        <f>'Innlegging av opplysninger'!$B$5*I1486</f>
        <v>17802.214036363639</v>
      </c>
      <c r="O1486" s="1">
        <f>'Innlegging av opplysninger'!$B$5*J1486</f>
        <v>330886.57422436372</v>
      </c>
      <c r="P1486" s="1">
        <f>'Innlegging av opplysninger'!$B$5*K1486</f>
        <v>356146.16758500016</v>
      </c>
      <c r="Q1486" s="1"/>
      <c r="R1486" s="1">
        <f>'Innlegging av opplysninger'!$C$11*SUM(H1486:Q1486)</f>
        <v>1130032.9750835015</v>
      </c>
      <c r="S1486" s="1">
        <f>'Innlegging av opplysninger'!$C$13*(((H1486+J1486+M1486+O1486)*Data!H1486)+(J1486+O1486)*(1-Data!H1486)*1.8/12+I1486+N1486+K1486+L1486+P1486+Q1486)</f>
        <v>198231.94936333186</v>
      </c>
      <c r="T1486" s="1">
        <f>'Innlegging av opplysninger'!$C$13*((H1486+J1486+M1486+O1486)*(1-Data!H1486)-(J1486+O1486)*(1-Data!H1486)*1.8/12)</f>
        <v>1348128.9639088283</v>
      </c>
      <c r="U1486" s="1">
        <f>Data!I1486</f>
        <v>7.2</v>
      </c>
      <c r="V1486" s="1">
        <f>Data!J1486+Data!K1486</f>
        <v>51491.974537037029</v>
      </c>
      <c r="W1486" s="1">
        <f>Data!L1486</f>
        <v>20.181944444444444</v>
      </c>
      <c r="X1486" s="1">
        <f t="shared" si="237"/>
        <v>4044460.5454545445</v>
      </c>
      <c r="Y1486" s="100">
        <f t="shared" si="238"/>
        <v>1585.1999999999998</v>
      </c>
      <c r="Z1486" s="100">
        <f t="shared" si="239"/>
        <v>578584.54159999988</v>
      </c>
      <c r="AA1486" s="100">
        <f>'Innlegging av opplysninger'!$B$4*X1486</f>
        <v>525779.87090909085</v>
      </c>
      <c r="AB1486" s="1"/>
      <c r="AC1486" s="1">
        <f>'Innlegging av opplysninger'!$B$5*X1486</f>
        <v>529824.33145454538</v>
      </c>
      <c r="AD1486" s="1">
        <f>'Innlegging av opplysninger'!$B$5*Y1486</f>
        <v>207.66119999999998</v>
      </c>
      <c r="AE1486" s="1">
        <f>'Innlegging av opplysninger'!$B$5*Z1486</f>
        <v>75794.574949599992</v>
      </c>
      <c r="AF1486" s="1">
        <f>'Innlegging av opplysninger'!$B$5*AA1486</f>
        <v>68877.1630890909</v>
      </c>
      <c r="AG1486" s="1"/>
      <c r="AH1486" s="1">
        <f>'Innlegging av opplysninger'!$C$11*SUM(X1486:AG1486)</f>
        <v>221354.32776896111</v>
      </c>
      <c r="AI1486" s="1">
        <f>'Innlegging av opplysninger'!$C$13*(((X1486+Z1486+AC1486+AE1486)*Data!M1486)+(Z1486+AE1486)*(1-Data!M1486)*1.8/12+Y1486+AD1486+AA1486+AB1486+AF1486+AG1486)</f>
        <v>41250.005045954924</v>
      </c>
      <c r="AJ1486" s="1">
        <f>'Innlegging av opplysninger'!$C$13*((X1486+Z1486+AC1486+AE1486)*(1-Data!M1486)-(Z1486+AE1486)*(1-Data!M1486)*1.8/12)</f>
        <v>261655.91716420237</v>
      </c>
      <c r="AK1486" s="83">
        <f t="shared" si="234"/>
        <v>1351000</v>
      </c>
      <c r="AL1486" s="83">
        <f t="shared" si="235"/>
        <v>239000</v>
      </c>
      <c r="AM1486" s="83">
        <f t="shared" si="236"/>
        <v>1610000</v>
      </c>
    </row>
    <row r="1487" spans="1:39">
      <c r="A1487" t="str">
        <f t="shared" si="230"/>
        <v>3818Annet</v>
      </c>
      <c r="B1487" s="6" t="str">
        <f>Data!A1487</f>
        <v>3818</v>
      </c>
      <c r="C1487" s="7" t="str">
        <f>Data!B1487</f>
        <v>Tinn kommune</v>
      </c>
      <c r="D1487" s="7" t="str">
        <f>Data!C1487</f>
        <v>Annet</v>
      </c>
      <c r="E1487" s="1">
        <f>Data!D1487</f>
        <v>23.986099999999997</v>
      </c>
      <c r="F1487" s="1">
        <f>Data!E1487+Data!F1487</f>
        <v>44199.52453990715</v>
      </c>
      <c r="G1487" s="1">
        <f>Data!G1487</f>
        <v>291.01604679376811</v>
      </c>
      <c r="H1487" s="1">
        <f t="shared" si="231"/>
        <v>11565536.89709091</v>
      </c>
      <c r="I1487" s="1">
        <f t="shared" si="232"/>
        <v>76149.163636363635</v>
      </c>
      <c r="J1487" s="1">
        <f t="shared" si="233"/>
        <v>1397002.3272872728</v>
      </c>
      <c r="K1487" s="1">
        <f>'Innlegging av opplysninger'!$B$4*H1487</f>
        <v>1503519.7966218183</v>
      </c>
      <c r="L1487" s="1"/>
      <c r="M1487" s="1">
        <f>'Innlegging av opplysninger'!$B$5*H1487</f>
        <v>1515085.3335189093</v>
      </c>
      <c r="N1487" s="1">
        <f>'Innlegging av opplysninger'!$B$5*I1487</f>
        <v>9975.5404363636371</v>
      </c>
      <c r="O1487" s="1">
        <f>'Innlegging av opplysninger'!$B$5*J1487</f>
        <v>183007.30487463274</v>
      </c>
      <c r="P1487" s="1">
        <f>'Innlegging av opplysninger'!$B$5*K1487</f>
        <v>196961.09335745822</v>
      </c>
      <c r="Q1487" s="1"/>
      <c r="R1487" s="1">
        <f>'Innlegging av opplysninger'!$C$11*SUM(H1487:Q1487)</f>
        <v>624995.02335930173</v>
      </c>
      <c r="S1487" s="1">
        <f>'Innlegging av opplysninger'!$C$13*(((H1487+J1487+M1487+O1487)*Data!H1487)+(J1487+O1487)*(1-Data!H1487)*1.8/12+I1487+N1487+K1487+L1487+P1487+Q1487)</f>
        <v>118163.31853075778</v>
      </c>
      <c r="T1487" s="1">
        <f>'Innlegging av opplysninger'!$C$13*((H1487+J1487+M1487+O1487)*(1-Data!H1487)-(J1487+O1487)*(1-Data!H1487)*1.8/12)</f>
        <v>737093.02922407596</v>
      </c>
      <c r="U1487" s="1">
        <f>Data!I1487</f>
        <v>4.3815</v>
      </c>
      <c r="V1487" s="1">
        <f>Data!J1487+Data!K1487</f>
        <v>56048.42063220359</v>
      </c>
      <c r="W1487" s="1">
        <f>Data!L1487</f>
        <v>115.00627638936437</v>
      </c>
      <c r="X1487" s="1">
        <f t="shared" si="237"/>
        <v>2679012.6</v>
      </c>
      <c r="Y1487" s="100">
        <f t="shared" si="238"/>
        <v>5497.090909090909</v>
      </c>
      <c r="Z1487" s="100">
        <f t="shared" si="239"/>
        <v>383884.88579999999</v>
      </c>
      <c r="AA1487" s="100">
        <f>'Innlegging av opplysninger'!$B$4*X1487</f>
        <v>348271.63800000004</v>
      </c>
      <c r="AB1487" s="1"/>
      <c r="AC1487" s="1">
        <f>'Innlegging av opplysninger'!$B$5*X1487</f>
        <v>350950.65060000005</v>
      </c>
      <c r="AD1487" s="1">
        <f>'Innlegging av opplysninger'!$B$5*Y1487</f>
        <v>720.11890909090914</v>
      </c>
      <c r="AE1487" s="1">
        <f>'Innlegging av opplysninger'!$B$5*Z1487</f>
        <v>50288.920039800003</v>
      </c>
      <c r="AF1487" s="1">
        <f>'Innlegging av opplysninger'!$B$5*AA1487</f>
        <v>45623.584578000009</v>
      </c>
      <c r="AG1487" s="1"/>
      <c r="AH1487" s="1">
        <f>'Innlegging av opplysninger'!$C$11*SUM(X1487:AG1487)</f>
        <v>146841.48057576732</v>
      </c>
      <c r="AI1487" s="1">
        <f>'Innlegging av opplysninger'!$C$13*(((X1487+Z1487+AC1487+AE1487)*Data!M1487)+(Z1487+AE1487)*(1-Data!M1487)*1.8/12+Y1487+AD1487+AA1487+AB1487+AF1487+AG1487)</f>
        <v>36026.745654802282</v>
      </c>
      <c r="AJ1487" s="1">
        <f>'Innlegging av opplysninger'!$C$13*((X1487+Z1487+AC1487+AE1487)*(1-Data!M1487)-(Z1487+AE1487)*(1-Data!M1487)*1.8/12)</f>
        <v>164914.22776466876</v>
      </c>
      <c r="AK1487" s="83">
        <f t="shared" si="234"/>
        <v>772000</v>
      </c>
      <c r="AL1487" s="83">
        <f t="shared" si="235"/>
        <v>154000</v>
      </c>
      <c r="AM1487" s="83">
        <f t="shared" si="236"/>
        <v>902000</v>
      </c>
    </row>
    <row r="1488" spans="1:39">
      <c r="A1488" t="str">
        <f t="shared" si="230"/>
        <v>3819Alle</v>
      </c>
      <c r="B1488" s="6" t="str">
        <f>Data!A1488</f>
        <v>3819</v>
      </c>
      <c r="C1488" s="7" t="str">
        <f>Data!B1488</f>
        <v>Hjartdal kommune</v>
      </c>
      <c r="D1488" s="7" t="str">
        <f>Data!C1488</f>
        <v>Alle</v>
      </c>
      <c r="E1488" s="1">
        <f>Data!D1488</f>
        <v>129.35309999999996</v>
      </c>
      <c r="F1488" s="1">
        <f>Data!E1488+Data!F1488</f>
        <v>47493.115732569764</v>
      </c>
      <c r="G1488" s="1">
        <f>Data!G1488</f>
        <v>557.74140704784054</v>
      </c>
      <c r="H1488" s="1">
        <f t="shared" si="231"/>
        <v>67018709.985454552</v>
      </c>
      <c r="I1488" s="1">
        <f t="shared" si="232"/>
        <v>787042.6909090908</v>
      </c>
      <c r="J1488" s="1">
        <f t="shared" si="233"/>
        <v>8136690.3211636376</v>
      </c>
      <c r="K1488" s="1">
        <f>'Innlegging av opplysninger'!$B$4*H1488</f>
        <v>8712432.2981090918</v>
      </c>
      <c r="L1488" s="1"/>
      <c r="M1488" s="1">
        <f>'Innlegging av opplysninger'!$B$5*H1488</f>
        <v>8779451.0080945473</v>
      </c>
      <c r="N1488" s="1">
        <f>'Innlegging av opplysninger'!$B$5*I1488</f>
        <v>103102.5925090909</v>
      </c>
      <c r="O1488" s="1">
        <f>'Innlegging av opplysninger'!$B$5*J1488</f>
        <v>1065906.4320724367</v>
      </c>
      <c r="P1488" s="1">
        <f>'Innlegging av opplysninger'!$B$5*K1488</f>
        <v>1141328.631052291</v>
      </c>
      <c r="Q1488" s="1"/>
      <c r="R1488" s="1">
        <f>'Innlegging av opplysninger'!$C$11*SUM(H1488:Q1488)</f>
        <v>3638297.23045586</v>
      </c>
      <c r="S1488" s="1">
        <f>'Innlegging av opplysninger'!$C$13*(((H1488+J1488+M1488+O1488)*Data!H1488)+(J1488+O1488)*(1-Data!H1488)*1.8/12+I1488+N1488+K1488+L1488+P1488+Q1488)</f>
        <v>753993.66280951921</v>
      </c>
      <c r="T1488" s="1">
        <f>'Innlegging av opplysninger'!$C$13*((H1488+J1488+M1488+O1488)*(1-Data!H1488)-(J1488+O1488)*(1-Data!H1488)*1.8/12)</f>
        <v>4224728.8630774468</v>
      </c>
      <c r="U1488" s="1">
        <f>Data!I1488</f>
        <v>17.060200000000002</v>
      </c>
      <c r="V1488" s="1">
        <f>Data!J1488+Data!K1488</f>
        <v>49278.354389163069</v>
      </c>
      <c r="W1488" s="1">
        <f>Data!L1488</f>
        <v>734.15141674775202</v>
      </c>
      <c r="X1488" s="1">
        <f t="shared" si="237"/>
        <v>9171257.2532727253</v>
      </c>
      <c r="Y1488" s="100">
        <f t="shared" si="238"/>
        <v>136633.85454545455</v>
      </c>
      <c r="Z1488" s="100">
        <f t="shared" si="239"/>
        <v>1331028.4284179998</v>
      </c>
      <c r="AA1488" s="100">
        <f>'Innlegging av opplysninger'!$B$4*X1488</f>
        <v>1192263.4429254544</v>
      </c>
      <c r="AB1488" s="1"/>
      <c r="AC1488" s="1">
        <f>'Innlegging av opplysninger'!$B$5*X1488</f>
        <v>1201434.700178727</v>
      </c>
      <c r="AD1488" s="1">
        <f>'Innlegging av opplysninger'!$B$5*Y1488</f>
        <v>17899.034945454547</v>
      </c>
      <c r="AE1488" s="1">
        <f>'Innlegging av opplysninger'!$B$5*Z1488</f>
        <v>174364.72412275797</v>
      </c>
      <c r="AF1488" s="1">
        <f>'Innlegging av opplysninger'!$B$5*AA1488</f>
        <v>156186.51102323452</v>
      </c>
      <c r="AG1488" s="1"/>
      <c r="AH1488" s="1">
        <f>'Innlegging av opplysninger'!$C$11*SUM(X1488:AG1488)</f>
        <v>508480.58207840874</v>
      </c>
      <c r="AI1488" s="1">
        <f>'Innlegging av opplysninger'!$C$13*(((X1488+Z1488+AC1488+AE1488)*Data!M1488)+(Z1488+AE1488)*(1-Data!M1488)*1.8/12+Y1488+AD1488+AA1488+AB1488+AF1488+AG1488)</f>
        <v>96558.780080026292</v>
      </c>
      <c r="AJ1488" s="1">
        <f>'Innlegging av opplysninger'!$C$13*((X1488+Z1488+AC1488+AE1488)*(1-Data!M1488)-(Z1488+AE1488)*(1-Data!M1488)*1.8/12)</f>
        <v>599256.75329042762</v>
      </c>
      <c r="AK1488" s="83">
        <f t="shared" si="234"/>
        <v>4147000</v>
      </c>
      <c r="AL1488" s="83">
        <f t="shared" si="235"/>
        <v>851000</v>
      </c>
      <c r="AM1488" s="83">
        <f t="shared" si="236"/>
        <v>4824000</v>
      </c>
    </row>
    <row r="1489" spans="1:39">
      <c r="A1489" t="str">
        <f t="shared" si="230"/>
        <v>3819Administrasjon</v>
      </c>
      <c r="B1489" s="6" t="str">
        <f>Data!A1489</f>
        <v>3819</v>
      </c>
      <c r="C1489" s="7" t="str">
        <f>Data!B1489</f>
        <v>Hjartdal kommune</v>
      </c>
      <c r="D1489" s="7" t="str">
        <f>Data!C1489</f>
        <v>Administrasjon</v>
      </c>
      <c r="E1489" s="1">
        <f>Data!D1489</f>
        <v>10.4</v>
      </c>
      <c r="F1489" s="1">
        <f>Data!E1489+Data!F1489</f>
        <v>62327.435897435898</v>
      </c>
      <c r="G1489" s="1">
        <f>Data!G1489</f>
        <v>0</v>
      </c>
      <c r="H1489" s="1">
        <f t="shared" si="231"/>
        <v>7071330.9090909082</v>
      </c>
      <c r="I1489" s="1">
        <f t="shared" si="232"/>
        <v>0</v>
      </c>
      <c r="J1489" s="1">
        <f t="shared" si="233"/>
        <v>848559.70909090899</v>
      </c>
      <c r="K1489" s="1">
        <f>'Innlegging av opplysninger'!$B$4*H1489</f>
        <v>919273.01818181807</v>
      </c>
      <c r="L1489" s="1"/>
      <c r="M1489" s="1">
        <f>'Innlegging av opplysninger'!$B$5*H1489</f>
        <v>926344.349090909</v>
      </c>
      <c r="N1489" s="1">
        <f>'Innlegging av opplysninger'!$B$5*I1489</f>
        <v>0</v>
      </c>
      <c r="O1489" s="1">
        <f>'Innlegging av opplysninger'!$B$5*J1489</f>
        <v>111161.32189090908</v>
      </c>
      <c r="P1489" s="1">
        <f>'Innlegging av opplysninger'!$B$5*K1489</f>
        <v>120424.76538181817</v>
      </c>
      <c r="Q1489" s="1"/>
      <c r="R1489" s="1">
        <f>'Innlegging av opplysninger'!$C$11*SUM(H1489:Q1489)</f>
        <v>379889.57476363634</v>
      </c>
      <c r="S1489" s="1">
        <f>'Innlegging av opplysninger'!$C$13*(((H1489+J1489+M1489+O1489)*Data!H1489)+(J1489+O1489)*(1-Data!H1489)*1.8/12+I1489+N1489+K1489+L1489+P1489+Q1489)</f>
        <v>138512.84444910544</v>
      </c>
      <c r="T1489" s="1">
        <f>'Innlegging av opplysninger'!$C$13*((H1489+J1489+M1489+O1489)*(1-Data!H1489)-(J1489+O1489)*(1-Data!H1489)*1.8/12)</f>
        <v>381336.04733271274</v>
      </c>
      <c r="U1489" s="1">
        <f>Data!I1489</f>
        <v>1</v>
      </c>
      <c r="V1489" s="1">
        <f>Data!J1489+Data!K1489</f>
        <v>47178.916666666664</v>
      </c>
      <c r="W1489" s="1">
        <f>Data!L1489</f>
        <v>0</v>
      </c>
      <c r="X1489" s="1">
        <f t="shared" si="237"/>
        <v>514679.09090909082</v>
      </c>
      <c r="Y1489" s="100">
        <f t="shared" si="238"/>
        <v>0</v>
      </c>
      <c r="Z1489" s="100">
        <f t="shared" si="239"/>
        <v>73599.109999999986</v>
      </c>
      <c r="AA1489" s="100">
        <f>'Innlegging av opplysninger'!$B$4*X1489</f>
        <v>66908.281818181815</v>
      </c>
      <c r="AB1489" s="1"/>
      <c r="AC1489" s="1">
        <f>'Innlegging av opplysninger'!$B$5*X1489</f>
        <v>67422.960909090907</v>
      </c>
      <c r="AD1489" s="1">
        <f>'Innlegging av opplysninger'!$B$5*Y1489</f>
        <v>0</v>
      </c>
      <c r="AE1489" s="1">
        <f>'Innlegging av opplysninger'!$B$5*Z1489</f>
        <v>9641.4834099999989</v>
      </c>
      <c r="AF1489" s="1">
        <f>'Innlegging av opplysninger'!$B$5*AA1489</f>
        <v>8764.9849181818172</v>
      </c>
      <c r="AG1489" s="1"/>
      <c r="AH1489" s="1">
        <f>'Innlegging av opplysninger'!$C$11*SUM(X1489:AG1489)</f>
        <v>28158.604654652725</v>
      </c>
      <c r="AI1489" s="1">
        <f>'Innlegging av opplysninger'!$C$13*(((X1489+Z1489+AC1489+AE1489)*Data!M1489)+(Z1489+AE1489)*(1-Data!M1489)*1.8/12+Y1489+AD1489+AA1489+AB1489+AF1489+AG1489)</f>
        <v>4584.2864988889078</v>
      </c>
      <c r="AJ1489" s="1">
        <f>'Innlegging av opplysninger'!$C$13*((X1489+Z1489+AC1489+AE1489)*(1-Data!M1489)-(Z1489+AE1489)*(1-Data!M1489)*1.8/12)</f>
        <v>33948.54092326745</v>
      </c>
      <c r="AK1489" s="83">
        <f t="shared" si="234"/>
        <v>408000</v>
      </c>
      <c r="AL1489" s="83">
        <f t="shared" si="235"/>
        <v>143000</v>
      </c>
      <c r="AM1489" s="83">
        <f t="shared" si="236"/>
        <v>415000</v>
      </c>
    </row>
    <row r="1490" spans="1:39">
      <c r="A1490" t="str">
        <f t="shared" si="230"/>
        <v>3819Undervisning</v>
      </c>
      <c r="B1490" s="6" t="str">
        <f>Data!A1490</f>
        <v>3819</v>
      </c>
      <c r="C1490" s="7" t="str">
        <f>Data!B1490</f>
        <v>Hjartdal kommune</v>
      </c>
      <c r="D1490" s="7" t="str">
        <f>Data!C1490</f>
        <v>Undervisning</v>
      </c>
      <c r="E1490" s="1">
        <f>Data!D1490</f>
        <v>29.320500000000003</v>
      </c>
      <c r="F1490" s="1">
        <f>Data!E1490+Data!F1490</f>
        <v>47027.627297169784</v>
      </c>
      <c r="G1490" s="1">
        <f>Data!G1490</f>
        <v>0</v>
      </c>
      <c r="H1490" s="1">
        <f t="shared" si="231"/>
        <v>15042256.867272727</v>
      </c>
      <c r="I1490" s="1">
        <f t="shared" si="232"/>
        <v>0</v>
      </c>
      <c r="J1490" s="1">
        <f t="shared" si="233"/>
        <v>1805070.8240727272</v>
      </c>
      <c r="K1490" s="1">
        <f>'Innlegging av opplysninger'!$B$4*H1490</f>
        <v>1955493.3927454546</v>
      </c>
      <c r="L1490" s="1"/>
      <c r="M1490" s="1">
        <f>'Innlegging av opplysninger'!$B$5*H1490</f>
        <v>1970535.6496127273</v>
      </c>
      <c r="N1490" s="1">
        <f>'Innlegging av opplysninger'!$B$5*I1490</f>
        <v>0</v>
      </c>
      <c r="O1490" s="1">
        <f>'Innlegging av opplysninger'!$B$5*J1490</f>
        <v>236464.27795352729</v>
      </c>
      <c r="P1490" s="1">
        <f>'Innlegging av opplysninger'!$B$5*K1490</f>
        <v>256169.63444965455</v>
      </c>
      <c r="Q1490" s="1"/>
      <c r="R1490" s="1">
        <f>'Innlegging av opplysninger'!$C$11*SUM(H1490:Q1490)</f>
        <v>808107.64455205901</v>
      </c>
      <c r="S1490" s="1">
        <f>'Innlegging av opplysninger'!$C$13*(((H1490+J1490+M1490+O1490)*Data!H1490)+(J1490+O1490)*(1-Data!H1490)*1.8/12+I1490+N1490+K1490+L1490+P1490+Q1490)</f>
        <v>141613.72862510924</v>
      </c>
      <c r="T1490" s="1">
        <f>'Innlegging av opplysninger'!$C$13*((H1490+J1490+M1490+O1490)*(1-Data!H1490)-(J1490+O1490)*(1-Data!H1490)*1.8/12)</f>
        <v>964217.78497244522</v>
      </c>
      <c r="U1490" s="1">
        <f>Data!I1490</f>
        <v>4.95</v>
      </c>
      <c r="V1490" s="1">
        <f>Data!J1490+Data!K1490</f>
        <v>53296.763636363634</v>
      </c>
      <c r="W1490" s="1">
        <f>Data!L1490</f>
        <v>0</v>
      </c>
      <c r="X1490" s="1">
        <f t="shared" si="237"/>
        <v>2878025.2363636363</v>
      </c>
      <c r="Y1490" s="100">
        <f t="shared" si="238"/>
        <v>0</v>
      </c>
      <c r="Z1490" s="100">
        <f t="shared" si="239"/>
        <v>411557.60879999999</v>
      </c>
      <c r="AA1490" s="100">
        <f>'Innlegging av opplysninger'!$B$4*X1490</f>
        <v>374143.28072727274</v>
      </c>
      <c r="AB1490" s="1"/>
      <c r="AC1490" s="1">
        <f>'Innlegging av opplysninger'!$B$5*X1490</f>
        <v>377021.30596363638</v>
      </c>
      <c r="AD1490" s="1">
        <f>'Innlegging av opplysninger'!$B$5*Y1490</f>
        <v>0</v>
      </c>
      <c r="AE1490" s="1">
        <f>'Innlegging av opplysninger'!$B$5*Z1490</f>
        <v>53914.046752800001</v>
      </c>
      <c r="AF1490" s="1">
        <f>'Innlegging av opplysninger'!$B$5*AA1490</f>
        <v>49012.769775272733</v>
      </c>
      <c r="AG1490" s="1"/>
      <c r="AH1490" s="1">
        <f>'Innlegging av opplysninger'!$C$11*SUM(X1490:AG1490)</f>
        <v>157459.6214385395</v>
      </c>
      <c r="AI1490" s="1">
        <f>'Innlegging av opplysninger'!$C$13*(((X1490+Z1490+AC1490+AE1490)*Data!M1490)+(Z1490+AE1490)*(1-Data!M1490)*1.8/12+Y1490+AD1490+AA1490+AB1490+AF1490+AG1490)</f>
        <v>26962.280568359478</v>
      </c>
      <c r="AJ1490" s="1">
        <f>'Innlegging av opplysninger'!$C$13*((X1490+Z1490+AC1490+AE1490)*(1-Data!M1490)-(Z1490+AE1490)*(1-Data!M1490)*1.8/12)</f>
        <v>188508.78034753667</v>
      </c>
      <c r="AK1490" s="83">
        <f t="shared" si="234"/>
        <v>966000</v>
      </c>
      <c r="AL1490" s="83">
        <f t="shared" si="235"/>
        <v>169000</v>
      </c>
      <c r="AM1490" s="83">
        <f t="shared" si="236"/>
        <v>1153000</v>
      </c>
    </row>
    <row r="1491" spans="1:39">
      <c r="A1491" t="str">
        <f t="shared" si="230"/>
        <v>3819Barnehager</v>
      </c>
      <c r="B1491" s="6" t="str">
        <f>Data!A1491</f>
        <v>3819</v>
      </c>
      <c r="C1491" s="7" t="str">
        <f>Data!B1491</f>
        <v>Hjartdal kommune</v>
      </c>
      <c r="D1491" s="7" t="str">
        <f>Data!C1491</f>
        <v>Barnehager</v>
      </c>
      <c r="E1491" s="1">
        <f>Data!D1491</f>
        <v>24.427699999999998</v>
      </c>
      <c r="F1491" s="1">
        <f>Data!E1491+Data!F1491</f>
        <v>40626.250629408416</v>
      </c>
      <c r="G1491" s="1">
        <f>Data!G1491</f>
        <v>14.094654838564418</v>
      </c>
      <c r="H1491" s="1">
        <f t="shared" si="231"/>
        <v>10826245.77272727</v>
      </c>
      <c r="I1491" s="1">
        <f t="shared" si="232"/>
        <v>3756</v>
      </c>
      <c r="J1491" s="1">
        <f t="shared" si="233"/>
        <v>1299600.2127272724</v>
      </c>
      <c r="K1491" s="1">
        <f>'Innlegging av opplysninger'!$B$4*H1491</f>
        <v>1407411.9504545452</v>
      </c>
      <c r="L1491" s="1"/>
      <c r="M1491" s="1">
        <f>'Innlegging av opplysninger'!$B$5*H1491</f>
        <v>1418238.1962272723</v>
      </c>
      <c r="N1491" s="1">
        <f>'Innlegging av opplysninger'!$B$5*I1491</f>
        <v>492.036</v>
      </c>
      <c r="O1491" s="1">
        <f>'Innlegging av opplysninger'!$B$5*J1491</f>
        <v>170247.62786727271</v>
      </c>
      <c r="P1491" s="1">
        <f>'Innlegging av opplysninger'!$B$5*K1491</f>
        <v>184370.96550954544</v>
      </c>
      <c r="Q1491" s="1"/>
      <c r="R1491" s="1">
        <f>'Innlegging av opplysninger'!$C$11*SUM(H1491:Q1491)</f>
        <v>581793.78493750084</v>
      </c>
      <c r="S1491" s="1">
        <f>'Innlegging av opplysninger'!$C$13*(((H1491+J1491+M1491+O1491)*Data!H1491)+(J1491+O1491)*(1-Data!H1491)*1.8/12+I1491+N1491+K1491+L1491+P1491+Q1491)</f>
        <v>95114.682784331846</v>
      </c>
      <c r="T1491" s="1">
        <f>'Innlegging av opplysninger'!$C$13*((H1491+J1491+M1491+O1491)*(1-Data!H1491)-(J1491+O1491)*(1-Data!H1491)*1.8/12)</f>
        <v>701024.18081435352</v>
      </c>
      <c r="U1491" s="1">
        <f>Data!I1491</f>
        <v>1.4831000000000001</v>
      </c>
      <c r="V1491" s="1">
        <f>Data!J1491+Data!K1491</f>
        <v>37994.957914728155</v>
      </c>
      <c r="W1491" s="1">
        <f>Data!L1491</f>
        <v>57.986649585328024</v>
      </c>
      <c r="X1491" s="1">
        <f t="shared" si="237"/>
        <v>614730.78636363626</v>
      </c>
      <c r="Y1491" s="100">
        <f t="shared" si="238"/>
        <v>938.18181818181802</v>
      </c>
      <c r="Z1491" s="100">
        <f t="shared" si="239"/>
        <v>88040.662449999974</v>
      </c>
      <c r="AA1491" s="100">
        <f>'Innlegging av opplysninger'!$B$4*X1491</f>
        <v>79915.002227272722</v>
      </c>
      <c r="AB1491" s="1"/>
      <c r="AC1491" s="1">
        <f>'Innlegging av opplysninger'!$B$5*X1491</f>
        <v>80529.73301363636</v>
      </c>
      <c r="AD1491" s="1">
        <f>'Innlegging av opplysninger'!$B$5*Y1491</f>
        <v>122.90181818181817</v>
      </c>
      <c r="AE1491" s="1">
        <f>'Innlegging av opplysninger'!$B$5*Z1491</f>
        <v>11533.326780949998</v>
      </c>
      <c r="AF1491" s="1">
        <f>'Innlegging av opplysninger'!$B$5*AA1491</f>
        <v>10468.865291772727</v>
      </c>
      <c r="AG1491" s="1"/>
      <c r="AH1491" s="1">
        <f>'Innlegging av opplysninger'!$C$11*SUM(X1491:AG1491)</f>
        <v>33678.619471017999</v>
      </c>
      <c r="AI1491" s="1">
        <f>'Innlegging av opplysninger'!$C$13*(((X1491+Z1491+AC1491+AE1491)*Data!M1491)+(Z1491+AE1491)*(1-Data!M1491)*1.8/12+Y1491+AD1491+AA1491+AB1491+AF1491+AG1491)</f>
        <v>5531.8145760826819</v>
      </c>
      <c r="AJ1491" s="1">
        <f>'Innlegging av opplysninger'!$C$13*((X1491+Z1491+AC1491+AE1491)*(1-Data!M1491)-(Z1491+AE1491)*(1-Data!M1491)*1.8/12)</f>
        <v>40554.717331626154</v>
      </c>
      <c r="AK1491" s="83">
        <f t="shared" si="234"/>
        <v>615000</v>
      </c>
      <c r="AL1491" s="83">
        <f t="shared" si="235"/>
        <v>101000</v>
      </c>
      <c r="AM1491" s="83">
        <f t="shared" si="236"/>
        <v>742000</v>
      </c>
    </row>
    <row r="1492" spans="1:39">
      <c r="A1492" t="str">
        <f t="shared" si="230"/>
        <v>3819Helse/pleie/omsorg</v>
      </c>
      <c r="B1492" s="6" t="str">
        <f>Data!A1492</f>
        <v>3819</v>
      </c>
      <c r="C1492" s="7" t="str">
        <f>Data!B1492</f>
        <v>Hjartdal kommune</v>
      </c>
      <c r="D1492" s="7" t="str">
        <f>Data!C1492</f>
        <v>Helse/pleie/omsorg</v>
      </c>
      <c r="E1492" s="1">
        <f>Data!D1492</f>
        <v>59.754900000000013</v>
      </c>
      <c r="F1492" s="1">
        <f>Data!E1492+Data!F1492</f>
        <v>47290.213968505792</v>
      </c>
      <c r="G1492" s="1">
        <f>Data!G1492</f>
        <v>1201.5965217915177</v>
      </c>
      <c r="H1492" s="1">
        <f t="shared" si="231"/>
        <v>30827149.163636371</v>
      </c>
      <c r="I1492" s="1">
        <f t="shared" si="232"/>
        <v>783286.69090909057</v>
      </c>
      <c r="J1492" s="1">
        <f t="shared" si="233"/>
        <v>3793252.3025454553</v>
      </c>
      <c r="K1492" s="1">
        <f>'Innlegging av opplysninger'!$B$4*H1492</f>
        <v>4007529.3912727283</v>
      </c>
      <c r="L1492" s="1"/>
      <c r="M1492" s="1">
        <f>'Innlegging av opplysninger'!$B$5*H1492</f>
        <v>4038356.5404363647</v>
      </c>
      <c r="N1492" s="1">
        <f>'Innlegging av opplysninger'!$B$5*I1492</f>
        <v>102610.55650909086</v>
      </c>
      <c r="O1492" s="1">
        <f>'Innlegging av opplysninger'!$B$5*J1492</f>
        <v>496916.05163345468</v>
      </c>
      <c r="P1492" s="1">
        <f>'Innlegging av opplysninger'!$B$5*K1492</f>
        <v>524986.35025672743</v>
      </c>
      <c r="Q1492" s="1"/>
      <c r="R1492" s="1">
        <f>'Innlegging av opplysninger'!$C$11*SUM(H1492:Q1492)</f>
        <v>1693815.3077935728</v>
      </c>
      <c r="S1492" s="1">
        <f>'Innlegging av opplysninger'!$C$13*(((H1492+J1492+M1492+O1492)*Data!H1492)+(J1492+O1492)*(1-Data!H1492)*1.8/12+I1492+N1492+K1492+L1492+P1492+Q1492)</f>
        <v>348558.29513912729</v>
      </c>
      <c r="T1492" s="1">
        <f>'Innlegging av opplysninger'!$C$13*((H1492+J1492+M1492+O1492)*(1-Data!H1492)-(J1492+O1492)*(1-Data!H1492)*1.8/12)</f>
        <v>1969294.2313152356</v>
      </c>
      <c r="U1492" s="1">
        <f>Data!I1492</f>
        <v>8.9939999999999998</v>
      </c>
      <c r="V1492" s="1">
        <f>Data!J1492+Data!K1492</f>
        <v>49199.494338818477</v>
      </c>
      <c r="W1492" s="1">
        <f>Data!L1492</f>
        <v>1383.007560595953</v>
      </c>
      <c r="X1492" s="1">
        <f t="shared" si="237"/>
        <v>4827275.4772727275</v>
      </c>
      <c r="Y1492" s="100">
        <f t="shared" si="238"/>
        <v>135695.67272727273</v>
      </c>
      <c r="Z1492" s="100">
        <f t="shared" si="239"/>
        <v>709704.87445</v>
      </c>
      <c r="AA1492" s="100">
        <f>'Innlegging av opplysninger'!$B$4*X1492</f>
        <v>627545.81204545463</v>
      </c>
      <c r="AB1492" s="1"/>
      <c r="AC1492" s="1">
        <f>'Innlegging av opplysninger'!$B$5*X1492</f>
        <v>632373.08752272732</v>
      </c>
      <c r="AD1492" s="1">
        <f>'Innlegging av opplysninger'!$B$5*Y1492</f>
        <v>17776.133127272729</v>
      </c>
      <c r="AE1492" s="1">
        <f>'Innlegging av opplysninger'!$B$5*Z1492</f>
        <v>92971.338552950008</v>
      </c>
      <c r="AF1492" s="1">
        <f>'Innlegging av opplysninger'!$B$5*AA1492</f>
        <v>82208.501377954555</v>
      </c>
      <c r="AG1492" s="1"/>
      <c r="AH1492" s="1">
        <f>'Innlegging av opplysninger'!$C$11*SUM(X1492:AG1492)</f>
        <v>270770.93408890167</v>
      </c>
      <c r="AI1492" s="1">
        <f>'Innlegging av opplysninger'!$C$13*(((X1492+Z1492+AC1492+AE1492)*Data!M1492)+(Z1492+AE1492)*(1-Data!M1492)*1.8/12+Y1492+AD1492+AA1492+AB1492+AF1492+AG1492)</f>
        <v>56488.23039818339</v>
      </c>
      <c r="AJ1492" s="1">
        <f>'Innlegging av opplysninger'!$C$13*((X1492+Z1492+AC1492+AE1492)*(1-Data!M1492)-(Z1492+AE1492)*(1-Data!M1492)*1.8/12)</f>
        <v>314040.41624978732</v>
      </c>
      <c r="AK1492" s="83">
        <f t="shared" si="234"/>
        <v>1965000</v>
      </c>
      <c r="AL1492" s="83">
        <f t="shared" si="235"/>
        <v>405000</v>
      </c>
      <c r="AM1492" s="83">
        <f t="shared" si="236"/>
        <v>2283000</v>
      </c>
    </row>
    <row r="1493" spans="1:39">
      <c r="A1493" t="str">
        <f t="shared" si="230"/>
        <v>3819Samferdsel og teknikk</v>
      </c>
      <c r="B1493" s="6" t="str">
        <f>Data!A1493</f>
        <v>3819</v>
      </c>
      <c r="C1493" s="7" t="str">
        <f>Data!B1493</f>
        <v>Hjartdal kommune</v>
      </c>
      <c r="D1493" s="7" t="str">
        <f>Data!C1493</f>
        <v>Samferdsel og teknikk</v>
      </c>
      <c r="E1493" s="1">
        <f>Data!D1493</f>
        <v>2.65</v>
      </c>
      <c r="F1493" s="1">
        <f>Data!E1493+Data!F1493</f>
        <v>0</v>
      </c>
      <c r="G1493" s="1">
        <f>Data!G1493</f>
        <v>0</v>
      </c>
      <c r="H1493" s="1">
        <f t="shared" si="231"/>
        <v>0</v>
      </c>
      <c r="I1493" s="1">
        <f t="shared" si="232"/>
        <v>0</v>
      </c>
      <c r="J1493" s="1">
        <f t="shared" si="233"/>
        <v>0</v>
      </c>
      <c r="K1493" s="1">
        <f>'Innlegging av opplysninger'!$B$4*H1493</f>
        <v>0</v>
      </c>
      <c r="L1493" s="1"/>
      <c r="M1493" s="1">
        <f>'Innlegging av opplysninger'!$B$5*H1493</f>
        <v>0</v>
      </c>
      <c r="N1493" s="1">
        <f>'Innlegging av opplysninger'!$B$5*I1493</f>
        <v>0</v>
      </c>
      <c r="O1493" s="1">
        <f>'Innlegging av opplysninger'!$B$5*J1493</f>
        <v>0</v>
      </c>
      <c r="P1493" s="1">
        <f>'Innlegging av opplysninger'!$B$5*K1493</f>
        <v>0</v>
      </c>
      <c r="Q1493" s="1"/>
      <c r="R1493" s="1">
        <f>'Innlegging av opplysninger'!$C$11*SUM(H1493:Q1493)</f>
        <v>0</v>
      </c>
      <c r="S1493" s="1">
        <f>'Innlegging av opplysninger'!$C$13*(((H1493+J1493+M1493+O1493)*Data!H1493)+(J1493+O1493)*(1-Data!H1493)*1.8/12+I1493+N1493+K1493+L1493+P1493+Q1493)</f>
        <v>0</v>
      </c>
      <c r="T1493" s="1">
        <f>'Innlegging av opplysninger'!$C$13*((H1493+J1493+M1493+O1493)*(1-Data!H1493)-(J1493+O1493)*(1-Data!H1493)*1.8/12)</f>
        <v>0</v>
      </c>
      <c r="U1493" s="1">
        <f>Data!I1493</f>
        <v>0</v>
      </c>
      <c r="V1493" s="1">
        <f>Data!J1493+Data!K1493</f>
        <v>0</v>
      </c>
      <c r="W1493" s="1">
        <f>Data!L1493</f>
        <v>0</v>
      </c>
      <c r="X1493" s="1">
        <f t="shared" si="237"/>
        <v>0</v>
      </c>
      <c r="Y1493" s="100">
        <f t="shared" si="238"/>
        <v>0</v>
      </c>
      <c r="Z1493" s="100">
        <f t="shared" si="239"/>
        <v>0</v>
      </c>
      <c r="AA1493" s="100">
        <f>'Innlegging av opplysninger'!$B$4*X1493</f>
        <v>0</v>
      </c>
      <c r="AB1493" s="1"/>
      <c r="AC1493" s="1">
        <f>'Innlegging av opplysninger'!$B$5*X1493</f>
        <v>0</v>
      </c>
      <c r="AD1493" s="1">
        <f>'Innlegging av opplysninger'!$B$5*Y1493</f>
        <v>0</v>
      </c>
      <c r="AE1493" s="1">
        <f>'Innlegging av opplysninger'!$B$5*Z1493</f>
        <v>0</v>
      </c>
      <c r="AF1493" s="1">
        <f>'Innlegging av opplysninger'!$B$5*AA1493</f>
        <v>0</v>
      </c>
      <c r="AG1493" s="1"/>
      <c r="AH1493" s="1">
        <f>'Innlegging av opplysninger'!$C$11*SUM(X1493:AG1493)</f>
        <v>0</v>
      </c>
      <c r="AI1493" s="1">
        <f>'Innlegging av opplysninger'!$C$13*(((X1493+Z1493+AC1493+AE1493)*Data!M1493)+(Z1493+AE1493)*(1-Data!M1493)*1.8/12+Y1493+AD1493+AA1493+AB1493+AF1493+AG1493)</f>
        <v>0</v>
      </c>
      <c r="AJ1493" s="1">
        <f>'Innlegging av opplysninger'!$C$13*((X1493+Z1493+AC1493+AE1493)*(1-Data!M1493)-(Z1493+AE1493)*(1-Data!M1493)*1.8/12)</f>
        <v>0</v>
      </c>
      <c r="AK1493" s="83">
        <f t="shared" si="234"/>
        <v>0</v>
      </c>
      <c r="AL1493" s="83">
        <f t="shared" si="235"/>
        <v>0</v>
      </c>
      <c r="AM1493" s="83">
        <f t="shared" si="236"/>
        <v>0</v>
      </c>
    </row>
    <row r="1494" spans="1:39">
      <c r="A1494" t="str">
        <f t="shared" si="230"/>
        <v>3819Annet</v>
      </c>
      <c r="B1494" s="6" t="str">
        <f>Data!A1494</f>
        <v>3819</v>
      </c>
      <c r="C1494" s="7" t="str">
        <f>Data!B1494</f>
        <v>Hjartdal kommune</v>
      </c>
      <c r="D1494" s="7" t="str">
        <f>Data!C1494</f>
        <v>Annet</v>
      </c>
      <c r="E1494" s="1">
        <f>Data!D1494</f>
        <v>2.8</v>
      </c>
      <c r="F1494" s="1">
        <f>Data!E1494+Data!F1494</f>
        <v>0</v>
      </c>
      <c r="G1494" s="1">
        <f>Data!G1494</f>
        <v>0</v>
      </c>
      <c r="H1494" s="1">
        <f t="shared" si="231"/>
        <v>0</v>
      </c>
      <c r="I1494" s="1">
        <f t="shared" si="232"/>
        <v>0</v>
      </c>
      <c r="J1494" s="1">
        <f t="shared" si="233"/>
        <v>0</v>
      </c>
      <c r="K1494" s="1">
        <f>'Innlegging av opplysninger'!$B$4*H1494</f>
        <v>0</v>
      </c>
      <c r="L1494" s="1"/>
      <c r="M1494" s="1">
        <f>'Innlegging av opplysninger'!$B$5*H1494</f>
        <v>0</v>
      </c>
      <c r="N1494" s="1">
        <f>'Innlegging av opplysninger'!$B$5*I1494</f>
        <v>0</v>
      </c>
      <c r="O1494" s="1">
        <f>'Innlegging av opplysninger'!$B$5*J1494</f>
        <v>0</v>
      </c>
      <c r="P1494" s="1">
        <f>'Innlegging av opplysninger'!$B$5*K1494</f>
        <v>0</v>
      </c>
      <c r="Q1494" s="1"/>
      <c r="R1494" s="1">
        <f>'Innlegging av opplysninger'!$C$11*SUM(H1494:Q1494)</f>
        <v>0</v>
      </c>
      <c r="S1494" s="1">
        <f>'Innlegging av opplysninger'!$C$13*(((H1494+J1494+M1494+O1494)*Data!H1494)+(J1494+O1494)*(1-Data!H1494)*1.8/12+I1494+N1494+K1494+L1494+P1494+Q1494)</f>
        <v>0</v>
      </c>
      <c r="T1494" s="1">
        <f>'Innlegging av opplysninger'!$C$13*((H1494+J1494+M1494+O1494)*(1-Data!H1494)-(J1494+O1494)*(1-Data!H1494)*1.8/12)</f>
        <v>0</v>
      </c>
      <c r="U1494" s="1">
        <f>Data!I1494</f>
        <v>0</v>
      </c>
      <c r="V1494" s="1">
        <f>Data!J1494+Data!K1494</f>
        <v>0</v>
      </c>
      <c r="W1494" s="1">
        <f>Data!L1494</f>
        <v>0</v>
      </c>
      <c r="X1494" s="1">
        <f t="shared" si="237"/>
        <v>0</v>
      </c>
      <c r="Y1494" s="100">
        <f t="shared" si="238"/>
        <v>0</v>
      </c>
      <c r="Z1494" s="100">
        <f t="shared" si="239"/>
        <v>0</v>
      </c>
      <c r="AA1494" s="100">
        <f>'Innlegging av opplysninger'!$B$4*X1494</f>
        <v>0</v>
      </c>
      <c r="AB1494" s="1"/>
      <c r="AC1494" s="1">
        <f>'Innlegging av opplysninger'!$B$5*X1494</f>
        <v>0</v>
      </c>
      <c r="AD1494" s="1">
        <f>'Innlegging av opplysninger'!$B$5*Y1494</f>
        <v>0</v>
      </c>
      <c r="AE1494" s="1">
        <f>'Innlegging av opplysninger'!$B$5*Z1494</f>
        <v>0</v>
      </c>
      <c r="AF1494" s="1">
        <f>'Innlegging av opplysninger'!$B$5*AA1494</f>
        <v>0</v>
      </c>
      <c r="AG1494" s="1"/>
      <c r="AH1494" s="1">
        <f>'Innlegging av opplysninger'!$C$11*SUM(X1494:AG1494)</f>
        <v>0</v>
      </c>
      <c r="AI1494" s="1">
        <f>'Innlegging av opplysninger'!$C$13*(((X1494+Z1494+AC1494+AE1494)*Data!M1494)+(Z1494+AE1494)*(1-Data!M1494)*1.8/12+Y1494+AD1494+AA1494+AB1494+AF1494+AG1494)</f>
        <v>0</v>
      </c>
      <c r="AJ1494" s="1">
        <f>'Innlegging av opplysninger'!$C$13*((X1494+Z1494+AC1494+AE1494)*(1-Data!M1494)-(Z1494+AE1494)*(1-Data!M1494)*1.8/12)</f>
        <v>0</v>
      </c>
      <c r="AK1494" s="83">
        <f t="shared" si="234"/>
        <v>0</v>
      </c>
      <c r="AL1494" s="83">
        <f t="shared" si="235"/>
        <v>0</v>
      </c>
      <c r="AM1494" s="83">
        <f t="shared" si="236"/>
        <v>0</v>
      </c>
    </row>
    <row r="1495" spans="1:39">
      <c r="A1495" t="str">
        <f t="shared" si="230"/>
        <v>3820Alle</v>
      </c>
      <c r="B1495" s="6" t="str">
        <f>Data!A1495</f>
        <v>3820</v>
      </c>
      <c r="C1495" s="7" t="str">
        <f>Data!B1495</f>
        <v>Seljord kommune</v>
      </c>
      <c r="D1495" s="7" t="str">
        <f>Data!C1495</f>
        <v>Alle</v>
      </c>
      <c r="E1495" s="1">
        <f>Data!D1495</f>
        <v>245.12638657569326</v>
      </c>
      <c r="F1495" s="1">
        <f>Data!E1495+Data!F1495</f>
        <v>46549.673551300177</v>
      </c>
      <c r="G1495" s="1">
        <f>Data!G1495</f>
        <v>374.26782682031023</v>
      </c>
      <c r="H1495" s="1">
        <f t="shared" si="231"/>
        <v>124478762.98809087</v>
      </c>
      <c r="I1495" s="1">
        <f t="shared" si="232"/>
        <v>1000831.8545454544</v>
      </c>
      <c r="J1495" s="1">
        <f t="shared" si="233"/>
        <v>15057551.381116359</v>
      </c>
      <c r="K1495" s="1">
        <f>'Innlegging av opplysninger'!$B$4*H1495</f>
        <v>16182239.188451814</v>
      </c>
      <c r="L1495" s="1"/>
      <c r="M1495" s="1">
        <f>'Innlegging av opplysninger'!$B$5*H1495</f>
        <v>16306717.951439906</v>
      </c>
      <c r="N1495" s="1">
        <f>'Innlegging av opplysninger'!$B$5*I1495</f>
        <v>131108.97294545453</v>
      </c>
      <c r="O1495" s="1">
        <f>'Innlegging av opplysninger'!$B$5*J1495</f>
        <v>1972539.2309262431</v>
      </c>
      <c r="P1495" s="1">
        <f>'Innlegging av opplysninger'!$B$5*K1495</f>
        <v>2119873.3336871876</v>
      </c>
      <c r="Q1495" s="1"/>
      <c r="R1495" s="1">
        <f>'Innlegging av opplysninger'!$C$11*SUM(H1495:Q1495)</f>
        <v>6735485.7462457251</v>
      </c>
      <c r="S1495" s="1">
        <f>'Innlegging av opplysninger'!$C$13*(((H1495+J1495+M1495+O1495)*Data!H1495)+(J1495+O1495)*(1-Data!H1495)*1.8/12+I1495+N1495+K1495+L1495+P1495+Q1495)</f>
        <v>1307479.8986189466</v>
      </c>
      <c r="T1495" s="1">
        <f>'Innlegging av opplysninger'!$C$13*((H1495+J1495+M1495+O1495)*(1-Data!H1495)-(J1495+O1495)*(1-Data!H1495)*1.8/12)</f>
        <v>7909500.5962436246</v>
      </c>
      <c r="U1495" s="1">
        <f>Data!I1495</f>
        <v>33.720499999999987</v>
      </c>
      <c r="V1495" s="1">
        <f>Data!J1495+Data!K1495</f>
        <v>49260.363824182132</v>
      </c>
      <c r="W1495" s="1">
        <f>Data!L1495</f>
        <v>425.64849275663187</v>
      </c>
      <c r="X1495" s="1">
        <f t="shared" si="237"/>
        <v>18120917.43636363</v>
      </c>
      <c r="Y1495" s="100">
        <f t="shared" si="238"/>
        <v>156579.05454545451</v>
      </c>
      <c r="Z1495" s="100">
        <f t="shared" si="239"/>
        <v>2613681.9981999989</v>
      </c>
      <c r="AA1495" s="100">
        <f>'Innlegging av opplysninger'!$B$4*X1495</f>
        <v>2355719.266727272</v>
      </c>
      <c r="AB1495" s="1"/>
      <c r="AC1495" s="1">
        <f>'Innlegging av opplysninger'!$B$5*X1495</f>
        <v>2373840.1841636356</v>
      </c>
      <c r="AD1495" s="1">
        <f>'Innlegging av opplysninger'!$B$5*Y1495</f>
        <v>20511.856145454542</v>
      </c>
      <c r="AE1495" s="1">
        <f>'Innlegging av opplysninger'!$B$5*Z1495</f>
        <v>342392.34176419984</v>
      </c>
      <c r="AF1495" s="1">
        <f>'Innlegging av opplysninger'!$B$5*AA1495</f>
        <v>308599.22394127265</v>
      </c>
      <c r="AG1495" s="1"/>
      <c r="AH1495" s="1">
        <f>'Innlegging av opplysninger'!$C$11*SUM(X1495:AG1495)</f>
        <v>999105.17175033479</v>
      </c>
      <c r="AI1495" s="1">
        <f>'Innlegging av opplysninger'!$C$13*(((X1495+Z1495+AC1495+AE1495)*Data!M1495)+(Z1495+AE1495)*(1-Data!M1495)*1.8/12+Y1495+AD1495+AA1495+AB1495+AF1495+AG1495)</f>
        <v>197582.85904554545</v>
      </c>
      <c r="AJ1495" s="1">
        <f>'Innlegging av opplysninger'!$C$13*((X1495+Z1495+AC1495+AE1495)*(1-Data!M1495)-(Z1495+AE1495)*(1-Data!M1495)*1.8/12)</f>
        <v>1169613.6917707024</v>
      </c>
      <c r="AK1495" s="83">
        <f t="shared" si="234"/>
        <v>7735000</v>
      </c>
      <c r="AL1495" s="83">
        <f t="shared" si="235"/>
        <v>1505000</v>
      </c>
      <c r="AM1495" s="83">
        <f t="shared" si="236"/>
        <v>9079000</v>
      </c>
    </row>
    <row r="1496" spans="1:39">
      <c r="A1496" t="str">
        <f t="shared" si="230"/>
        <v>3820Administrasjon</v>
      </c>
      <c r="B1496" s="6" t="str">
        <f>Data!A1496</f>
        <v>3820</v>
      </c>
      <c r="C1496" s="7" t="str">
        <f>Data!B1496</f>
        <v>Seljord kommune</v>
      </c>
      <c r="D1496" s="7" t="str">
        <f>Data!C1496</f>
        <v>Administrasjon</v>
      </c>
      <c r="E1496" s="1">
        <f>Data!D1496</f>
        <v>19.188779059449868</v>
      </c>
      <c r="F1496" s="1">
        <f>Data!E1496+Data!F1496</f>
        <v>51352.390257891893</v>
      </c>
      <c r="G1496" s="1">
        <f>Data!G1496</f>
        <v>0</v>
      </c>
      <c r="H1496" s="1">
        <f t="shared" si="231"/>
        <v>10749705.5</v>
      </c>
      <c r="I1496" s="1">
        <f t="shared" si="232"/>
        <v>0</v>
      </c>
      <c r="J1496" s="1">
        <f t="shared" si="233"/>
        <v>1289964.6599999999</v>
      </c>
      <c r="K1496" s="1">
        <f>'Innlegging av opplysninger'!$B$4*H1496</f>
        <v>1397461.7150000001</v>
      </c>
      <c r="L1496" s="1"/>
      <c r="M1496" s="1">
        <f>'Innlegging av opplysninger'!$B$5*H1496</f>
        <v>1408211.4205</v>
      </c>
      <c r="N1496" s="1">
        <f>'Innlegging av opplysninger'!$B$5*I1496</f>
        <v>0</v>
      </c>
      <c r="O1496" s="1">
        <f>'Innlegging av opplysninger'!$B$5*J1496</f>
        <v>168985.37046000001</v>
      </c>
      <c r="P1496" s="1">
        <f>'Innlegging av opplysninger'!$B$5*K1496</f>
        <v>183067.48466500003</v>
      </c>
      <c r="Q1496" s="1"/>
      <c r="R1496" s="1">
        <f>'Innlegging av opplysninger'!$C$11*SUM(H1496:Q1496)</f>
        <v>577501.05372374994</v>
      </c>
      <c r="S1496" s="1">
        <f>'Innlegging av opplysninger'!$C$13*(((H1496+J1496+M1496+O1496)*Data!H1496)+(J1496+O1496)*(1-Data!H1496)*1.8/12+I1496+N1496+K1496+L1496+P1496+Q1496)</f>
        <v>141854.45628457528</v>
      </c>
      <c r="T1496" s="1">
        <f>'Innlegging av opplysninger'!$C$13*((H1496+J1496+M1496+O1496)*(1-Data!H1496)-(J1496+O1496)*(1-Data!H1496)*1.8/12)</f>
        <v>648410.14354792447</v>
      </c>
      <c r="U1496" s="1">
        <f>Data!I1496</f>
        <v>3.8</v>
      </c>
      <c r="V1496" s="1">
        <f>Data!J1496+Data!K1496</f>
        <v>60938.552631578947</v>
      </c>
      <c r="W1496" s="1">
        <f>Data!L1496</f>
        <v>0</v>
      </c>
      <c r="X1496" s="1">
        <f t="shared" si="237"/>
        <v>2526179.9999999995</v>
      </c>
      <c r="Y1496" s="100">
        <f t="shared" si="238"/>
        <v>0</v>
      </c>
      <c r="Z1496" s="100">
        <f t="shared" si="239"/>
        <v>361243.73999999993</v>
      </c>
      <c r="AA1496" s="100">
        <f>'Innlegging av opplysninger'!$B$4*X1496</f>
        <v>328403.39999999997</v>
      </c>
      <c r="AB1496" s="1"/>
      <c r="AC1496" s="1">
        <f>'Innlegging av opplysninger'!$B$5*X1496</f>
        <v>330929.57999999996</v>
      </c>
      <c r="AD1496" s="1">
        <f>'Innlegging av opplysninger'!$B$5*Y1496</f>
        <v>0</v>
      </c>
      <c r="AE1496" s="1">
        <f>'Innlegging av opplysninger'!$B$5*Z1496</f>
        <v>47322.929939999995</v>
      </c>
      <c r="AF1496" s="1">
        <f>'Innlegging av opplysninger'!$B$5*AA1496</f>
        <v>43020.845399999998</v>
      </c>
      <c r="AG1496" s="1"/>
      <c r="AH1496" s="1">
        <f>'Innlegging av opplysninger'!$C$11*SUM(X1496:AG1496)</f>
        <v>138209.81882291997</v>
      </c>
      <c r="AI1496" s="1">
        <f>'Innlegging av opplysninger'!$C$13*(((X1496+Z1496+AC1496+AE1496)*Data!M1496)+(Z1496+AE1496)*(1-Data!M1496)*1.8/12+Y1496+AD1496+AA1496+AB1496+AF1496+AG1496)</f>
        <v>45831.504296235267</v>
      </c>
      <c r="AJ1496" s="1">
        <f>'Innlegging av opplysninger'!$C$13*((X1496+Z1496+AC1496+AE1496)*(1-Data!M1496)-(Z1496+AE1496)*(1-Data!M1496)*1.8/12)</f>
        <v>143297.72146144471</v>
      </c>
      <c r="AK1496" s="83">
        <f t="shared" si="234"/>
        <v>716000</v>
      </c>
      <c r="AL1496" s="83">
        <f t="shared" si="235"/>
        <v>188000</v>
      </c>
      <c r="AM1496" s="83">
        <f t="shared" si="236"/>
        <v>792000</v>
      </c>
    </row>
    <row r="1497" spans="1:39">
      <c r="A1497" t="str">
        <f t="shared" si="230"/>
        <v>3820Undervisning</v>
      </c>
      <c r="B1497" s="6" t="str">
        <f>Data!A1497</f>
        <v>3820</v>
      </c>
      <c r="C1497" s="7" t="str">
        <f>Data!B1497</f>
        <v>Seljord kommune</v>
      </c>
      <c r="D1497" s="7" t="str">
        <f>Data!C1497</f>
        <v>Undervisning</v>
      </c>
      <c r="E1497" s="1">
        <f>Data!D1497</f>
        <v>82.295000000000002</v>
      </c>
      <c r="F1497" s="1">
        <f>Data!E1497+Data!F1497</f>
        <v>45708.30924003078</v>
      </c>
      <c r="G1497" s="1">
        <f>Data!G1497</f>
        <v>0.46151041983109542</v>
      </c>
      <c r="H1497" s="1">
        <f t="shared" si="231"/>
        <v>41035257.915363632</v>
      </c>
      <c r="I1497" s="1">
        <f t="shared" si="232"/>
        <v>414.32727272727271</v>
      </c>
      <c r="J1497" s="1">
        <f t="shared" si="233"/>
        <v>4924280.6691163629</v>
      </c>
      <c r="K1497" s="1">
        <f>'Innlegging av opplysninger'!$B$4*H1497</f>
        <v>5334583.5289972723</v>
      </c>
      <c r="L1497" s="1"/>
      <c r="M1497" s="1">
        <f>'Innlegging av opplysninger'!$B$5*H1497</f>
        <v>5375618.7869126359</v>
      </c>
      <c r="N1497" s="1">
        <f>'Innlegging av opplysninger'!$B$5*I1497</f>
        <v>54.276872727272725</v>
      </c>
      <c r="O1497" s="1">
        <f>'Innlegging av opplysninger'!$B$5*J1497</f>
        <v>645080.76765424362</v>
      </c>
      <c r="P1497" s="1">
        <f>'Innlegging av opplysninger'!$B$5*K1497</f>
        <v>698830.44229864271</v>
      </c>
      <c r="Q1497" s="1"/>
      <c r="R1497" s="1">
        <f>'Innlegging av opplysninger'!$C$11*SUM(H1497:Q1497)</f>
        <v>2204536.5871505528</v>
      </c>
      <c r="S1497" s="1">
        <f>'Innlegging av opplysninger'!$C$13*(((H1497+J1497+M1497+O1497)*Data!H1497)+(J1497+O1497)*(1-Data!H1497)*1.8/12+I1497+N1497+K1497+L1497+P1497+Q1497)</f>
        <v>376403.33800796606</v>
      </c>
      <c r="T1497" s="1">
        <f>'Innlegging av opplysninger'!$C$13*((H1497+J1497+M1497+O1497)*(1-Data!H1497)-(J1497+O1497)*(1-Data!H1497)*1.8/12)</f>
        <v>2640330.9391454221</v>
      </c>
      <c r="U1497" s="1">
        <f>Data!I1497</f>
        <v>7.7409999999999988</v>
      </c>
      <c r="V1497" s="1">
        <f>Data!J1497+Data!K1497</f>
        <v>49545.308530336311</v>
      </c>
      <c r="W1497" s="1">
        <f>Data!L1497</f>
        <v>0</v>
      </c>
      <c r="X1497" s="1">
        <f t="shared" si="237"/>
        <v>4183966.1818181812</v>
      </c>
      <c r="Y1497" s="100">
        <f t="shared" si="238"/>
        <v>0</v>
      </c>
      <c r="Z1497" s="100">
        <f t="shared" si="239"/>
        <v>598307.16399999987</v>
      </c>
      <c r="AA1497" s="100">
        <f>'Innlegging av opplysninger'!$B$4*X1497</f>
        <v>543915.60363636352</v>
      </c>
      <c r="AB1497" s="1"/>
      <c r="AC1497" s="1">
        <f>'Innlegging av opplysninger'!$B$5*X1497</f>
        <v>548099.5698181818</v>
      </c>
      <c r="AD1497" s="1">
        <f>'Innlegging av opplysninger'!$B$5*Y1497</f>
        <v>0</v>
      </c>
      <c r="AE1497" s="1">
        <f>'Innlegging av opplysninger'!$B$5*Z1497</f>
        <v>78378.238483999987</v>
      </c>
      <c r="AF1497" s="1">
        <f>'Innlegging av opplysninger'!$B$5*AA1497</f>
        <v>71252.944076363623</v>
      </c>
      <c r="AG1497" s="1"/>
      <c r="AH1497" s="1">
        <f>'Innlegging av opplysninger'!$C$11*SUM(X1497:AG1497)</f>
        <v>228908.9486696574</v>
      </c>
      <c r="AI1497" s="1">
        <f>'Innlegging av opplysninger'!$C$13*(((X1497+Z1497+AC1497+AE1497)*Data!M1497)+(Z1497+AE1497)*(1-Data!M1497)*1.8/12+Y1497+AD1497+AA1497+AB1497+AF1497+AG1497)</f>
        <v>37266.910620437004</v>
      </c>
      <c r="AJ1497" s="1">
        <f>'Innlegging av opplysninger'!$C$13*((X1497+Z1497+AC1497+AE1497)*(1-Data!M1497)-(Z1497+AE1497)*(1-Data!M1497)*1.8/12)</f>
        <v>275976.91387488361</v>
      </c>
      <c r="AK1497" s="83">
        <f t="shared" si="234"/>
        <v>2433000</v>
      </c>
      <c r="AL1497" s="83">
        <f t="shared" si="235"/>
        <v>414000</v>
      </c>
      <c r="AM1497" s="83">
        <f t="shared" si="236"/>
        <v>2916000</v>
      </c>
    </row>
    <row r="1498" spans="1:39">
      <c r="A1498" t="str">
        <f t="shared" si="230"/>
        <v>3820Barnehager</v>
      </c>
      <c r="B1498" s="6" t="str">
        <f>Data!A1498</f>
        <v>3820</v>
      </c>
      <c r="C1498" s="7" t="str">
        <f>Data!B1498</f>
        <v>Seljord kommune</v>
      </c>
      <c r="D1498" s="7" t="str">
        <f>Data!C1498</f>
        <v>Barnehager</v>
      </c>
      <c r="E1498" s="1">
        <f>Data!D1498</f>
        <v>32.513300000000001</v>
      </c>
      <c r="F1498" s="1">
        <f>Data!E1498+Data!F1498</f>
        <v>41672.875484801589</v>
      </c>
      <c r="G1498" s="1">
        <f>Data!G1498</f>
        <v>0</v>
      </c>
      <c r="H1498" s="1">
        <f t="shared" si="231"/>
        <v>14780974.93636363</v>
      </c>
      <c r="I1498" s="1">
        <f t="shared" si="232"/>
        <v>0</v>
      </c>
      <c r="J1498" s="1">
        <f t="shared" si="233"/>
        <v>1773716.9923636355</v>
      </c>
      <c r="K1498" s="1">
        <f>'Innlegging av opplysninger'!$B$4*H1498</f>
        <v>1921526.741727272</v>
      </c>
      <c r="L1498" s="1"/>
      <c r="M1498" s="1">
        <f>'Innlegging av opplysninger'!$B$5*H1498</f>
        <v>1936307.7166636356</v>
      </c>
      <c r="N1498" s="1">
        <f>'Innlegging av opplysninger'!$B$5*I1498</f>
        <v>0</v>
      </c>
      <c r="O1498" s="1">
        <f>'Innlegging av opplysninger'!$B$5*J1498</f>
        <v>232356.92599963627</v>
      </c>
      <c r="P1498" s="1">
        <f>'Innlegging av opplysninger'!$B$5*K1498</f>
        <v>251720.00316627265</v>
      </c>
      <c r="Q1498" s="1"/>
      <c r="R1498" s="1">
        <f>'Innlegging av opplysninger'!$C$11*SUM(H1498:Q1498)</f>
        <v>794070.92601879523</v>
      </c>
      <c r="S1498" s="1">
        <f>'Innlegging av opplysninger'!$C$13*(((H1498+J1498+M1498+O1498)*Data!H1498)+(J1498+O1498)*(1-Data!H1498)*1.8/12+I1498+N1498+K1498+L1498+P1498+Q1498)</f>
        <v>128852.87868907239</v>
      </c>
      <c r="T1498" s="1">
        <f>'Innlegging av opplysninger'!$C$13*((H1498+J1498+M1498+O1498)*(1-Data!H1498)-(J1498+O1498)*(1-Data!H1498)*1.8/12)</f>
        <v>957770.49375769985</v>
      </c>
      <c r="U1498" s="1">
        <f>Data!I1498</f>
        <v>4.4000000000000004</v>
      </c>
      <c r="V1498" s="1">
        <f>Data!J1498+Data!K1498</f>
        <v>42563.78787878788</v>
      </c>
      <c r="W1498" s="1">
        <f>Data!L1498</f>
        <v>0</v>
      </c>
      <c r="X1498" s="1">
        <f t="shared" si="237"/>
        <v>2043061.8181818181</v>
      </c>
      <c r="Y1498" s="100">
        <f t="shared" si="238"/>
        <v>0</v>
      </c>
      <c r="Z1498" s="100">
        <f t="shared" si="239"/>
        <v>292157.83999999997</v>
      </c>
      <c r="AA1498" s="100">
        <f>'Innlegging av opplysninger'!$B$4*X1498</f>
        <v>265598.03636363638</v>
      </c>
      <c r="AB1498" s="1"/>
      <c r="AC1498" s="1">
        <f>'Innlegging av opplysninger'!$B$5*X1498</f>
        <v>267641.0981818182</v>
      </c>
      <c r="AD1498" s="1">
        <f>'Innlegging av opplysninger'!$B$5*Y1498</f>
        <v>0</v>
      </c>
      <c r="AE1498" s="1">
        <f>'Innlegging av opplysninger'!$B$5*Z1498</f>
        <v>38272.677039999995</v>
      </c>
      <c r="AF1498" s="1">
        <f>'Innlegging av opplysninger'!$B$5*AA1498</f>
        <v>34793.342763636363</v>
      </c>
      <c r="AG1498" s="1"/>
      <c r="AH1498" s="1">
        <f>'Innlegging av opplysninger'!$C$11*SUM(X1498:AG1498)</f>
        <v>111777.94287617452</v>
      </c>
      <c r="AI1498" s="1">
        <f>'Innlegging av opplysninger'!$C$13*(((X1498+Z1498+AC1498+AE1498)*Data!M1498)+(Z1498+AE1498)*(1-Data!M1498)*1.8/12+Y1498+AD1498+AA1498+AB1498+AF1498+AG1498)</f>
        <v>18197.709747530182</v>
      </c>
      <c r="AJ1498" s="1">
        <f>'Innlegging av opplysninger'!$C$13*((X1498+Z1498+AC1498+AE1498)*(1-Data!M1498)-(Z1498+AE1498)*(1-Data!M1498)*1.8/12)</f>
        <v>134761.58050407708</v>
      </c>
      <c r="AK1498" s="83">
        <f t="shared" si="234"/>
        <v>906000</v>
      </c>
      <c r="AL1498" s="83">
        <f t="shared" si="235"/>
        <v>147000</v>
      </c>
      <c r="AM1498" s="83">
        <f t="shared" si="236"/>
        <v>1093000</v>
      </c>
    </row>
    <row r="1499" spans="1:39">
      <c r="A1499" t="str">
        <f t="shared" si="230"/>
        <v>3820Helse/pleie/omsorg</v>
      </c>
      <c r="B1499" s="6" t="str">
        <f>Data!A1499</f>
        <v>3820</v>
      </c>
      <c r="C1499" s="7" t="str">
        <f>Data!B1499</f>
        <v>Seljord kommune</v>
      </c>
      <c r="D1499" s="7" t="str">
        <f>Data!C1499</f>
        <v>Helse/pleie/omsorg</v>
      </c>
      <c r="E1499" s="1">
        <f>Data!D1499</f>
        <v>101.87840511730937</v>
      </c>
      <c r="F1499" s="1">
        <f>Data!E1499+Data!F1499</f>
        <v>47424.303146187041</v>
      </c>
      <c r="G1499" s="1">
        <f>Data!G1499</f>
        <v>900.14110344979417</v>
      </c>
      <c r="H1499" s="1">
        <f t="shared" si="231"/>
        <v>52707407.654545441</v>
      </c>
      <c r="I1499" s="1">
        <f t="shared" si="232"/>
        <v>1000417.5272727272</v>
      </c>
      <c r="J1499" s="1">
        <f t="shared" si="233"/>
        <v>6444939.0218181796</v>
      </c>
      <c r="K1499" s="1">
        <f>'Innlegging av opplysninger'!$B$4*H1499</f>
        <v>6851962.9950909074</v>
      </c>
      <c r="L1499" s="1"/>
      <c r="M1499" s="1">
        <f>'Innlegging av opplysninger'!$B$5*H1499</f>
        <v>6904670.4027454527</v>
      </c>
      <c r="N1499" s="1">
        <f>'Innlegging av opplysninger'!$B$5*I1499</f>
        <v>131054.69607272727</v>
      </c>
      <c r="O1499" s="1">
        <f>'Innlegging av opplysninger'!$B$5*J1499</f>
        <v>844287.01185818156</v>
      </c>
      <c r="P1499" s="1">
        <f>'Innlegging av opplysninger'!$B$5*K1499</f>
        <v>897607.15235690889</v>
      </c>
      <c r="Q1499" s="1"/>
      <c r="R1499" s="1">
        <f>'Innlegging av opplysninger'!$C$11*SUM(H1499:Q1499)</f>
        <v>2879729.1655468997</v>
      </c>
      <c r="S1499" s="1">
        <f>'Innlegging av opplysninger'!$C$13*(((H1499+J1499+M1499+O1499)*Data!H1499)+(J1499+O1499)*(1-Data!H1499)*1.8/12+I1499+N1499+K1499+L1499+P1499+Q1499)</f>
        <v>610329.07331842952</v>
      </c>
      <c r="T1499" s="1">
        <f>'Innlegging av opplysninger'!$C$13*((H1499+J1499+M1499+O1499)*(1-Data!H1499)-(J1499+O1499)*(1-Data!H1499)*1.8/12)</f>
        <v>3330352.9426931175</v>
      </c>
      <c r="U1499" s="1">
        <f>Data!I1499</f>
        <v>14.496500000000001</v>
      </c>
      <c r="V1499" s="1">
        <f>Data!J1499+Data!K1499</f>
        <v>47298.600696719892</v>
      </c>
      <c r="W1499" s="1">
        <f>Data!L1499</f>
        <v>990.10657744972934</v>
      </c>
      <c r="X1499" s="1">
        <f t="shared" si="237"/>
        <v>7479972.7090909081</v>
      </c>
      <c r="Y1499" s="100">
        <f t="shared" si="238"/>
        <v>156579.05454545456</v>
      </c>
      <c r="Z1499" s="100">
        <f t="shared" si="239"/>
        <v>1092026.9021999999</v>
      </c>
      <c r="AA1499" s="100">
        <f>'Innlegging av opplysninger'!$B$4*X1499</f>
        <v>972396.45218181808</v>
      </c>
      <c r="AB1499" s="1"/>
      <c r="AC1499" s="1">
        <f>'Innlegging av opplysninger'!$B$5*X1499</f>
        <v>979876.42489090899</v>
      </c>
      <c r="AD1499" s="1">
        <f>'Innlegging av opplysninger'!$B$5*Y1499</f>
        <v>20511.856145454549</v>
      </c>
      <c r="AE1499" s="1">
        <f>'Innlegging av opplysninger'!$B$5*Z1499</f>
        <v>143055.52418819998</v>
      </c>
      <c r="AF1499" s="1">
        <f>'Innlegging av opplysninger'!$B$5*AA1499</f>
        <v>127383.93523581818</v>
      </c>
      <c r="AG1499" s="1"/>
      <c r="AH1499" s="1">
        <f>'Innlegging av opplysninger'!$C$11*SUM(X1499:AG1499)</f>
        <v>416928.50862218539</v>
      </c>
      <c r="AI1499" s="1">
        <f>'Innlegging av opplysninger'!$C$13*(((X1499+Z1499+AC1499+AE1499)*Data!M1499)+(Z1499+AE1499)*(1-Data!M1499)*1.8/12+Y1499+AD1499+AA1499+AB1499+AF1499+AG1499)</f>
        <v>77710.030347558059</v>
      </c>
      <c r="AJ1499" s="1">
        <f>'Innlegging av opplysninger'!$C$13*((X1499+Z1499+AC1499+AE1499)*(1-Data!M1499)-(Z1499+AE1499)*(1-Data!M1499)*1.8/12)</f>
        <v>492823.71829332702</v>
      </c>
      <c r="AK1499" s="83">
        <f t="shared" si="234"/>
        <v>3297000</v>
      </c>
      <c r="AL1499" s="83">
        <f t="shared" si="235"/>
        <v>688000</v>
      </c>
      <c r="AM1499" s="83">
        <f t="shared" si="236"/>
        <v>3823000</v>
      </c>
    </row>
    <row r="1500" spans="1:39">
      <c r="A1500" t="str">
        <f t="shared" si="230"/>
        <v>3820Samferdsel og teknikk</v>
      </c>
      <c r="B1500" s="6" t="str">
        <f>Data!A1500</f>
        <v>3820</v>
      </c>
      <c r="C1500" s="7" t="str">
        <f>Data!B1500</f>
        <v>Seljord kommune</v>
      </c>
      <c r="D1500" s="7" t="str">
        <f>Data!C1500</f>
        <v>Samferdsel og teknikk</v>
      </c>
      <c r="E1500" s="1">
        <f>Data!D1500</f>
        <v>6.3819023989338044</v>
      </c>
      <c r="F1500" s="1">
        <f>Data!E1500+Data!F1500</f>
        <v>0</v>
      </c>
      <c r="G1500" s="1">
        <f>Data!G1500</f>
        <v>0</v>
      </c>
      <c r="H1500" s="1">
        <f t="shared" si="231"/>
        <v>0</v>
      </c>
      <c r="I1500" s="1">
        <f t="shared" si="232"/>
        <v>0</v>
      </c>
      <c r="J1500" s="1">
        <f t="shared" si="233"/>
        <v>0</v>
      </c>
      <c r="K1500" s="1">
        <f>'Innlegging av opplysninger'!$B$4*H1500</f>
        <v>0</v>
      </c>
      <c r="L1500" s="1"/>
      <c r="M1500" s="1">
        <f>'Innlegging av opplysninger'!$B$5*H1500</f>
        <v>0</v>
      </c>
      <c r="N1500" s="1">
        <f>'Innlegging av opplysninger'!$B$5*I1500</f>
        <v>0</v>
      </c>
      <c r="O1500" s="1">
        <f>'Innlegging av opplysninger'!$B$5*J1500</f>
        <v>0</v>
      </c>
      <c r="P1500" s="1">
        <f>'Innlegging av opplysninger'!$B$5*K1500</f>
        <v>0</v>
      </c>
      <c r="Q1500" s="1"/>
      <c r="R1500" s="1">
        <f>'Innlegging av opplysninger'!$C$11*SUM(H1500:Q1500)</f>
        <v>0</v>
      </c>
      <c r="S1500" s="1">
        <f>'Innlegging av opplysninger'!$C$13*(((H1500+J1500+M1500+O1500)*Data!H1500)+(J1500+O1500)*(1-Data!H1500)*1.8/12+I1500+N1500+K1500+L1500+P1500+Q1500)</f>
        <v>0</v>
      </c>
      <c r="T1500" s="1">
        <f>'Innlegging av opplysninger'!$C$13*((H1500+J1500+M1500+O1500)*(1-Data!H1500)-(J1500+O1500)*(1-Data!H1500)*1.8/12)</f>
        <v>0</v>
      </c>
      <c r="U1500" s="1">
        <f>Data!I1500</f>
        <v>0</v>
      </c>
      <c r="V1500" s="1">
        <f>Data!J1500+Data!K1500</f>
        <v>0</v>
      </c>
      <c r="W1500" s="1">
        <f>Data!L1500</f>
        <v>0</v>
      </c>
      <c r="X1500" s="1">
        <f t="shared" si="237"/>
        <v>0</v>
      </c>
      <c r="Y1500" s="100">
        <f t="shared" si="238"/>
        <v>0</v>
      </c>
      <c r="Z1500" s="100">
        <f t="shared" si="239"/>
        <v>0</v>
      </c>
      <c r="AA1500" s="100">
        <f>'Innlegging av opplysninger'!$B$4*X1500</f>
        <v>0</v>
      </c>
      <c r="AB1500" s="1"/>
      <c r="AC1500" s="1">
        <f>'Innlegging av opplysninger'!$B$5*X1500</f>
        <v>0</v>
      </c>
      <c r="AD1500" s="1">
        <f>'Innlegging av opplysninger'!$B$5*Y1500</f>
        <v>0</v>
      </c>
      <c r="AE1500" s="1">
        <f>'Innlegging av opplysninger'!$B$5*Z1500</f>
        <v>0</v>
      </c>
      <c r="AF1500" s="1">
        <f>'Innlegging av opplysninger'!$B$5*AA1500</f>
        <v>0</v>
      </c>
      <c r="AG1500" s="1"/>
      <c r="AH1500" s="1">
        <f>'Innlegging av opplysninger'!$C$11*SUM(X1500:AG1500)</f>
        <v>0</v>
      </c>
      <c r="AI1500" s="1">
        <f>'Innlegging av opplysninger'!$C$13*(((X1500+Z1500+AC1500+AE1500)*Data!M1500)+(Z1500+AE1500)*(1-Data!M1500)*1.8/12+Y1500+AD1500+AA1500+AB1500+AF1500+AG1500)</f>
        <v>0</v>
      </c>
      <c r="AJ1500" s="1">
        <f>'Innlegging av opplysninger'!$C$13*((X1500+Z1500+AC1500+AE1500)*(1-Data!M1500)-(Z1500+AE1500)*(1-Data!M1500)*1.8/12)</f>
        <v>0</v>
      </c>
      <c r="AK1500" s="83">
        <f t="shared" si="234"/>
        <v>0</v>
      </c>
      <c r="AL1500" s="83">
        <f t="shared" si="235"/>
        <v>0</v>
      </c>
      <c r="AM1500" s="83">
        <f t="shared" si="236"/>
        <v>0</v>
      </c>
    </row>
    <row r="1501" spans="1:39">
      <c r="A1501" t="str">
        <f t="shared" si="230"/>
        <v>3820Annet</v>
      </c>
      <c r="B1501" s="6" t="str">
        <f>Data!A1501</f>
        <v>3820</v>
      </c>
      <c r="C1501" s="7" t="str">
        <f>Data!B1501</f>
        <v>Seljord kommune</v>
      </c>
      <c r="D1501" s="7" t="str">
        <f>Data!C1501</f>
        <v>Annet</v>
      </c>
      <c r="E1501" s="1">
        <f>Data!D1501</f>
        <v>2.8689999999999998</v>
      </c>
      <c r="F1501" s="1">
        <f>Data!E1501+Data!F1501</f>
        <v>0</v>
      </c>
      <c r="G1501" s="1">
        <f>Data!G1501</f>
        <v>0</v>
      </c>
      <c r="H1501" s="1">
        <f t="shared" si="231"/>
        <v>0</v>
      </c>
      <c r="I1501" s="1">
        <f t="shared" si="232"/>
        <v>0</v>
      </c>
      <c r="J1501" s="1">
        <f t="shared" si="233"/>
        <v>0</v>
      </c>
      <c r="K1501" s="1">
        <f>'Innlegging av opplysninger'!$B$4*H1501</f>
        <v>0</v>
      </c>
      <c r="L1501" s="1"/>
      <c r="M1501" s="1">
        <f>'Innlegging av opplysninger'!$B$5*H1501</f>
        <v>0</v>
      </c>
      <c r="N1501" s="1">
        <f>'Innlegging av opplysninger'!$B$5*I1501</f>
        <v>0</v>
      </c>
      <c r="O1501" s="1">
        <f>'Innlegging av opplysninger'!$B$5*J1501</f>
        <v>0</v>
      </c>
      <c r="P1501" s="1">
        <f>'Innlegging av opplysninger'!$B$5*K1501</f>
        <v>0</v>
      </c>
      <c r="Q1501" s="1"/>
      <c r="R1501" s="1">
        <f>'Innlegging av opplysninger'!$C$11*SUM(H1501:Q1501)</f>
        <v>0</v>
      </c>
      <c r="S1501" s="1">
        <f>'Innlegging av opplysninger'!$C$13*(((H1501+J1501+M1501+O1501)*Data!H1501)+(J1501+O1501)*(1-Data!H1501)*1.8/12+I1501+N1501+K1501+L1501+P1501+Q1501)</f>
        <v>0</v>
      </c>
      <c r="T1501" s="1">
        <f>'Innlegging av opplysninger'!$C$13*((H1501+J1501+M1501+O1501)*(1-Data!H1501)-(J1501+O1501)*(1-Data!H1501)*1.8/12)</f>
        <v>0</v>
      </c>
      <c r="U1501" s="1">
        <f>Data!I1501</f>
        <v>0</v>
      </c>
      <c r="V1501" s="1">
        <f>Data!J1501+Data!K1501</f>
        <v>0</v>
      </c>
      <c r="W1501" s="1">
        <f>Data!L1501</f>
        <v>0</v>
      </c>
      <c r="X1501" s="1">
        <f t="shared" si="237"/>
        <v>0</v>
      </c>
      <c r="Y1501" s="100">
        <f t="shared" si="238"/>
        <v>0</v>
      </c>
      <c r="Z1501" s="100">
        <f t="shared" si="239"/>
        <v>0</v>
      </c>
      <c r="AA1501" s="100">
        <f>'Innlegging av opplysninger'!$B$4*X1501</f>
        <v>0</v>
      </c>
      <c r="AB1501" s="1"/>
      <c r="AC1501" s="1">
        <f>'Innlegging av opplysninger'!$B$5*X1501</f>
        <v>0</v>
      </c>
      <c r="AD1501" s="1">
        <f>'Innlegging av opplysninger'!$B$5*Y1501</f>
        <v>0</v>
      </c>
      <c r="AE1501" s="1">
        <f>'Innlegging av opplysninger'!$B$5*Z1501</f>
        <v>0</v>
      </c>
      <c r="AF1501" s="1">
        <f>'Innlegging av opplysninger'!$B$5*AA1501</f>
        <v>0</v>
      </c>
      <c r="AG1501" s="1"/>
      <c r="AH1501" s="1">
        <f>'Innlegging av opplysninger'!$C$11*SUM(X1501:AG1501)</f>
        <v>0</v>
      </c>
      <c r="AI1501" s="1">
        <f>'Innlegging av opplysninger'!$C$13*(((X1501+Z1501+AC1501+AE1501)*Data!M1501)+(Z1501+AE1501)*(1-Data!M1501)*1.8/12+Y1501+AD1501+AA1501+AB1501+AF1501+AG1501)</f>
        <v>0</v>
      </c>
      <c r="AJ1501" s="1">
        <f>'Innlegging av opplysninger'!$C$13*((X1501+Z1501+AC1501+AE1501)*(1-Data!M1501)-(Z1501+AE1501)*(1-Data!M1501)*1.8/12)</f>
        <v>0</v>
      </c>
      <c r="AK1501" s="83">
        <f t="shared" si="234"/>
        <v>0</v>
      </c>
      <c r="AL1501" s="83">
        <f t="shared" si="235"/>
        <v>0</v>
      </c>
      <c r="AM1501" s="83">
        <f t="shared" si="236"/>
        <v>0</v>
      </c>
    </row>
    <row r="1502" spans="1:39">
      <c r="A1502" t="str">
        <f t="shared" si="230"/>
        <v>3821Alle</v>
      </c>
      <c r="B1502" s="6" t="str">
        <f>Data!A1502</f>
        <v>3821</v>
      </c>
      <c r="C1502" s="7" t="str">
        <f>Data!B1502</f>
        <v>Kviteseid kommune</v>
      </c>
      <c r="D1502" s="7" t="str">
        <f>Data!C1502</f>
        <v>Alle</v>
      </c>
      <c r="E1502" s="1">
        <f>Data!D1502</f>
        <v>197.37380000000013</v>
      </c>
      <c r="F1502" s="1">
        <f>Data!E1502+Data!F1502</f>
        <v>45695.554509598827</v>
      </c>
      <c r="G1502" s="1">
        <f>Data!G1502</f>
        <v>464.52953735500836</v>
      </c>
      <c r="H1502" s="1">
        <f t="shared" si="231"/>
        <v>98390238.945454493</v>
      </c>
      <c r="I1502" s="1">
        <f t="shared" si="232"/>
        <v>1000210.4727272728</v>
      </c>
      <c r="J1502" s="1">
        <f t="shared" si="233"/>
        <v>11926853.930181811</v>
      </c>
      <c r="K1502" s="1">
        <f>'Innlegging av opplysninger'!$B$4*H1502</f>
        <v>12790731.062909085</v>
      </c>
      <c r="L1502" s="1"/>
      <c r="M1502" s="1">
        <f>'Innlegging av opplysninger'!$B$5*H1502</f>
        <v>12889121.30185454</v>
      </c>
      <c r="N1502" s="1">
        <f>'Innlegging av opplysninger'!$B$5*I1502</f>
        <v>131027.57192727274</v>
      </c>
      <c r="O1502" s="1">
        <f>'Innlegging av opplysninger'!$B$5*J1502</f>
        <v>1562417.8648538173</v>
      </c>
      <c r="P1502" s="1">
        <f>'Innlegging av opplysninger'!$B$5*K1502</f>
        <v>1675585.7692410902</v>
      </c>
      <c r="Q1502" s="1"/>
      <c r="R1502" s="1">
        <f>'Innlegging av opplysninger'!$C$11*SUM(H1502:Q1502)</f>
        <v>5333915.1029276773</v>
      </c>
      <c r="S1502" s="1">
        <f>'Innlegging av opplysninger'!$C$13*(((H1502+J1502+M1502+O1502)*Data!H1502)+(J1502+O1502)*(1-Data!H1502)*1.8/12+I1502+N1502+K1502+L1502+P1502+Q1502)</f>
        <v>1024701.2854008391</v>
      </c>
      <c r="T1502" s="1">
        <f>'Innlegging av opplysninger'!$C$13*((H1502+J1502+M1502+O1502)*(1-Data!H1502)-(J1502+O1502)*(1-Data!H1502)*1.8/12)</f>
        <v>6274340.4343949277</v>
      </c>
      <c r="U1502" s="1">
        <f>Data!I1502</f>
        <v>30.701399999999996</v>
      </c>
      <c r="V1502" s="1">
        <f>Data!J1502+Data!K1502</f>
        <v>45638.008581584771</v>
      </c>
      <c r="W1502" s="1">
        <f>Data!L1502</f>
        <v>846.87571250822441</v>
      </c>
      <c r="X1502" s="1">
        <f t="shared" si="237"/>
        <v>15285280.981818179</v>
      </c>
      <c r="Y1502" s="100">
        <f t="shared" si="238"/>
        <v>283639.30909090902</v>
      </c>
      <c r="Z1502" s="100">
        <f t="shared" si="239"/>
        <v>2226355.6015999992</v>
      </c>
      <c r="AA1502" s="100">
        <f>'Innlegging av opplysninger'!$B$4*X1502</f>
        <v>1987086.5276363634</v>
      </c>
      <c r="AB1502" s="1"/>
      <c r="AC1502" s="1">
        <f>'Innlegging av opplysninger'!$B$5*X1502</f>
        <v>2002371.8086181814</v>
      </c>
      <c r="AD1502" s="1">
        <f>'Innlegging av opplysninger'!$B$5*Y1502</f>
        <v>37156.749490909082</v>
      </c>
      <c r="AE1502" s="1">
        <f>'Innlegging av opplysninger'!$B$5*Z1502</f>
        <v>291652.58380959992</v>
      </c>
      <c r="AF1502" s="1">
        <f>'Innlegging av opplysninger'!$B$5*AA1502</f>
        <v>260308.33512036363</v>
      </c>
      <c r="AG1502" s="1"/>
      <c r="AH1502" s="1">
        <f>'Innlegging av opplysninger'!$C$11*SUM(X1502:AG1502)</f>
        <v>850206.37209301116</v>
      </c>
      <c r="AI1502" s="1">
        <f>'Innlegging av opplysninger'!$C$13*(((X1502+Z1502+AC1502+AE1502)*Data!M1502)+(Z1502+AE1502)*(1-Data!M1502)*1.8/12+Y1502+AD1502+AA1502+AB1502+AF1502+AG1502)</f>
        <v>164138.40389400904</v>
      </c>
      <c r="AJ1502" s="1">
        <f>'Innlegging av opplysninger'!$C$13*((X1502+Z1502+AC1502+AE1502)*(1-Data!M1502)-(Z1502+AE1502)*(1-Data!M1502)*1.8/12)</f>
        <v>999301.89475958515</v>
      </c>
      <c r="AK1502" s="83">
        <f t="shared" si="234"/>
        <v>6184000</v>
      </c>
      <c r="AL1502" s="83">
        <f t="shared" si="235"/>
        <v>1189000</v>
      </c>
      <c r="AM1502" s="83">
        <f t="shared" si="236"/>
        <v>7274000</v>
      </c>
    </row>
    <row r="1503" spans="1:39">
      <c r="A1503" t="str">
        <f t="shared" si="230"/>
        <v>3821Administrasjon</v>
      </c>
      <c r="B1503" s="6" t="str">
        <f>Data!A1503</f>
        <v>3821</v>
      </c>
      <c r="C1503" s="7" t="str">
        <f>Data!B1503</f>
        <v>Kviteseid kommune</v>
      </c>
      <c r="D1503" s="7" t="str">
        <f>Data!C1503</f>
        <v>Administrasjon</v>
      </c>
      <c r="E1503" s="1">
        <f>Data!D1503</f>
        <v>10.2508</v>
      </c>
      <c r="F1503" s="1">
        <f>Data!E1503+Data!F1503</f>
        <v>56219.676513052633</v>
      </c>
      <c r="G1503" s="1">
        <f>Data!G1503</f>
        <v>0</v>
      </c>
      <c r="H1503" s="1">
        <f t="shared" si="231"/>
        <v>6286872.6545454534</v>
      </c>
      <c r="I1503" s="1">
        <f t="shared" si="232"/>
        <v>0</v>
      </c>
      <c r="J1503" s="1">
        <f t="shared" si="233"/>
        <v>754424.71854545432</v>
      </c>
      <c r="K1503" s="1">
        <f>'Innlegging av opplysninger'!$B$4*H1503</f>
        <v>817293.44509090902</v>
      </c>
      <c r="L1503" s="1"/>
      <c r="M1503" s="1">
        <f>'Innlegging av opplysninger'!$B$5*H1503</f>
        <v>823580.31774545438</v>
      </c>
      <c r="N1503" s="1">
        <f>'Innlegging av opplysninger'!$B$5*I1503</f>
        <v>0</v>
      </c>
      <c r="O1503" s="1">
        <f>'Innlegging av opplysninger'!$B$5*J1503</f>
        <v>98829.638129454514</v>
      </c>
      <c r="P1503" s="1">
        <f>'Innlegging av opplysninger'!$B$5*K1503</f>
        <v>107065.44130690908</v>
      </c>
      <c r="Q1503" s="1"/>
      <c r="R1503" s="1">
        <f>'Innlegging av opplysninger'!$C$11*SUM(H1503:Q1503)</f>
        <v>337746.51618381811</v>
      </c>
      <c r="S1503" s="1">
        <f>'Innlegging av opplysninger'!$C$13*(((H1503+J1503+M1503+O1503)*Data!H1503)+(J1503+O1503)*(1-Data!H1503)*1.8/12+I1503+N1503+K1503+L1503+P1503+Q1503)</f>
        <v>104069.71449552172</v>
      </c>
      <c r="T1503" s="1">
        <f>'Innlegging av opplysninger'!$C$13*((H1503+J1503+M1503+O1503)*(1-Data!H1503)-(J1503+O1503)*(1-Data!H1503)*1.8/12)</f>
        <v>358109.72870338726</v>
      </c>
      <c r="U1503" s="1">
        <f>Data!I1503</f>
        <v>2.8600000000000003</v>
      </c>
      <c r="V1503" s="1">
        <f>Data!J1503+Data!K1503</f>
        <v>53784.382284382278</v>
      </c>
      <c r="W1503" s="1">
        <f>Data!L1503</f>
        <v>0</v>
      </c>
      <c r="X1503" s="1">
        <f t="shared" si="237"/>
        <v>1678072.7272727271</v>
      </c>
      <c r="Y1503" s="100">
        <f t="shared" si="238"/>
        <v>0</v>
      </c>
      <c r="Z1503" s="100">
        <f t="shared" si="239"/>
        <v>239964.39999999994</v>
      </c>
      <c r="AA1503" s="100">
        <f>'Innlegging av opplysninger'!$B$4*X1503</f>
        <v>218149.45454545453</v>
      </c>
      <c r="AB1503" s="1"/>
      <c r="AC1503" s="1">
        <f>'Innlegging av opplysninger'!$B$5*X1503</f>
        <v>219827.52727272725</v>
      </c>
      <c r="AD1503" s="1">
        <f>'Innlegging av opplysninger'!$B$5*Y1503</f>
        <v>0</v>
      </c>
      <c r="AE1503" s="1">
        <f>'Innlegging av opplysninger'!$B$5*Z1503</f>
        <v>31435.336399999993</v>
      </c>
      <c r="AF1503" s="1">
        <f>'Innlegging av opplysninger'!$B$5*AA1503</f>
        <v>28577.578545454544</v>
      </c>
      <c r="AG1503" s="1"/>
      <c r="AH1503" s="1">
        <f>'Innlegging av opplysninger'!$C$11*SUM(X1503:AG1503)</f>
        <v>91809.026913381807</v>
      </c>
      <c r="AI1503" s="1">
        <f>'Innlegging av opplysninger'!$C$13*(((X1503+Z1503+AC1503+AE1503)*Data!M1503)+(Z1503+AE1503)*(1-Data!M1503)*1.8/12+Y1503+AD1503+AA1503+AB1503+AF1503+AG1503)</f>
        <v>20411.739151198908</v>
      </c>
      <c r="AJ1503" s="1">
        <f>'Innlegging av opplysninger'!$C$13*((X1503+Z1503+AC1503+AE1503)*(1-Data!M1503)-(Z1503+AE1503)*(1-Data!M1503)*1.8/12)</f>
        <v>105221.66609869197</v>
      </c>
      <c r="AK1503" s="83">
        <f t="shared" si="234"/>
        <v>430000</v>
      </c>
      <c r="AL1503" s="83">
        <f t="shared" si="235"/>
        <v>124000</v>
      </c>
      <c r="AM1503" s="83">
        <f t="shared" si="236"/>
        <v>463000</v>
      </c>
    </row>
    <row r="1504" spans="1:39">
      <c r="A1504" t="str">
        <f t="shared" si="230"/>
        <v>3821Undervisning</v>
      </c>
      <c r="B1504" s="6" t="str">
        <f>Data!A1504</f>
        <v>3821</v>
      </c>
      <c r="C1504" s="7" t="str">
        <f>Data!B1504</f>
        <v>Kviteseid kommune</v>
      </c>
      <c r="D1504" s="7" t="str">
        <f>Data!C1504</f>
        <v>Undervisning</v>
      </c>
      <c r="E1504" s="1">
        <f>Data!D1504</f>
        <v>44.943300000000015</v>
      </c>
      <c r="F1504" s="1">
        <f>Data!E1504+Data!F1504</f>
        <v>47393.859114335915</v>
      </c>
      <c r="G1504" s="1">
        <f>Data!G1504</f>
        <v>0</v>
      </c>
      <c r="H1504" s="1">
        <f t="shared" si="231"/>
        <v>23236761.036363643</v>
      </c>
      <c r="I1504" s="1">
        <f t="shared" si="232"/>
        <v>0</v>
      </c>
      <c r="J1504" s="1">
        <f t="shared" si="233"/>
        <v>2788411.3243636368</v>
      </c>
      <c r="K1504" s="1">
        <f>'Innlegging av opplysninger'!$B$4*H1504</f>
        <v>3020778.9347272739</v>
      </c>
      <c r="L1504" s="1"/>
      <c r="M1504" s="1">
        <f>'Innlegging av opplysninger'!$B$5*H1504</f>
        <v>3044015.6957636373</v>
      </c>
      <c r="N1504" s="1">
        <f>'Innlegging av opplysninger'!$B$5*I1504</f>
        <v>0</v>
      </c>
      <c r="O1504" s="1">
        <f>'Innlegging av opplysninger'!$B$5*J1504</f>
        <v>365281.88349163643</v>
      </c>
      <c r="P1504" s="1">
        <f>'Innlegging av opplysninger'!$B$5*K1504</f>
        <v>395722.0404492729</v>
      </c>
      <c r="Q1504" s="1"/>
      <c r="R1504" s="1">
        <f>'Innlegging av opplysninger'!$C$11*SUM(H1504:Q1504)</f>
        <v>1248336.8947760458</v>
      </c>
      <c r="S1504" s="1">
        <f>'Innlegging av opplysninger'!$C$13*(((H1504+J1504+M1504+O1504)*Data!H1504)+(J1504+O1504)*(1-Data!H1504)*1.8/12+I1504+N1504+K1504+L1504+P1504+Q1504)</f>
        <v>210240.25503077154</v>
      </c>
      <c r="T1504" s="1">
        <f>'Innlegging av opplysninger'!$C$13*((H1504+J1504+M1504+O1504)*(1-Data!H1504)-(J1504+O1504)*(1-Data!H1504)*1.8/12)</f>
        <v>1498010.2325575014</v>
      </c>
      <c r="U1504" s="1">
        <f>Data!I1504</f>
        <v>3.6500000000000004</v>
      </c>
      <c r="V1504" s="1">
        <f>Data!J1504+Data!K1504</f>
        <v>54889.589041095889</v>
      </c>
      <c r="W1504" s="1">
        <f>Data!L1504</f>
        <v>0</v>
      </c>
      <c r="X1504" s="1">
        <f t="shared" si="237"/>
        <v>2185603.6363636362</v>
      </c>
      <c r="Y1504" s="100">
        <f t="shared" si="238"/>
        <v>0</v>
      </c>
      <c r="Z1504" s="100">
        <f t="shared" si="239"/>
        <v>312541.31999999995</v>
      </c>
      <c r="AA1504" s="100">
        <f>'Innlegging av opplysninger'!$B$4*X1504</f>
        <v>284128.47272727272</v>
      </c>
      <c r="AB1504" s="1"/>
      <c r="AC1504" s="1">
        <f>'Innlegging av opplysninger'!$B$5*X1504</f>
        <v>286314.07636363636</v>
      </c>
      <c r="AD1504" s="1">
        <f>'Innlegging av opplysninger'!$B$5*Y1504</f>
        <v>0</v>
      </c>
      <c r="AE1504" s="1">
        <f>'Innlegging av opplysninger'!$B$5*Z1504</f>
        <v>40942.912919999995</v>
      </c>
      <c r="AF1504" s="1">
        <f>'Innlegging av opplysninger'!$B$5*AA1504</f>
        <v>37220.829927272731</v>
      </c>
      <c r="AG1504" s="1"/>
      <c r="AH1504" s="1">
        <f>'Innlegging av opplysninger'!$C$11*SUM(X1504:AG1504)</f>
        <v>119576.54743546907</v>
      </c>
      <c r="AI1504" s="1">
        <f>'Innlegging av opplysninger'!$C$13*(((X1504+Z1504+AC1504+AE1504)*Data!M1504)+(Z1504+AE1504)*(1-Data!M1504)*1.8/12+Y1504+AD1504+AA1504+AB1504+AF1504+AG1504)</f>
        <v>24932.356241363999</v>
      </c>
      <c r="AJ1504" s="1">
        <f>'Innlegging av opplysninger'!$C$13*((X1504+Z1504+AC1504+AE1504)*(1-Data!M1504)-(Z1504+AE1504)*(1-Data!M1504)*1.8/12)</f>
        <v>138698.70867033055</v>
      </c>
      <c r="AK1504" s="83">
        <f t="shared" si="234"/>
        <v>1368000</v>
      </c>
      <c r="AL1504" s="83">
        <f t="shared" si="235"/>
        <v>235000</v>
      </c>
      <c r="AM1504" s="83">
        <f t="shared" si="236"/>
        <v>1637000</v>
      </c>
    </row>
    <row r="1505" spans="1:39">
      <c r="A1505" t="str">
        <f t="shared" si="230"/>
        <v>3821Barnehager</v>
      </c>
      <c r="B1505" s="6" t="str">
        <f>Data!A1505</f>
        <v>3821</v>
      </c>
      <c r="C1505" s="7" t="str">
        <f>Data!B1505</f>
        <v>Kviteseid kommune</v>
      </c>
      <c r="D1505" s="7" t="str">
        <f>Data!C1505</f>
        <v>Barnehager</v>
      </c>
      <c r="E1505" s="1">
        <f>Data!D1505</f>
        <v>30.857300000000002</v>
      </c>
      <c r="F1505" s="1">
        <f>Data!E1505+Data!F1505</f>
        <v>40359.333582869112</v>
      </c>
      <c r="G1505" s="1">
        <f>Data!G1505</f>
        <v>0</v>
      </c>
      <c r="H1505" s="1">
        <f t="shared" si="231"/>
        <v>13585964.336363642</v>
      </c>
      <c r="I1505" s="1">
        <f t="shared" si="232"/>
        <v>0</v>
      </c>
      <c r="J1505" s="1">
        <f t="shared" si="233"/>
        <v>1630315.720363637</v>
      </c>
      <c r="K1505" s="1">
        <f>'Innlegging av opplysninger'!$B$4*H1505</f>
        <v>1766175.3637272734</v>
      </c>
      <c r="L1505" s="1"/>
      <c r="M1505" s="1">
        <f>'Innlegging av opplysninger'!$B$5*H1505</f>
        <v>1779761.328063637</v>
      </c>
      <c r="N1505" s="1">
        <f>'Innlegging av opplysninger'!$B$5*I1505</f>
        <v>0</v>
      </c>
      <c r="O1505" s="1">
        <f>'Innlegging av opplysninger'!$B$5*J1505</f>
        <v>213571.35936763644</v>
      </c>
      <c r="P1505" s="1">
        <f>'Innlegging av opplysninger'!$B$5*K1505</f>
        <v>231368.97264827281</v>
      </c>
      <c r="Q1505" s="1"/>
      <c r="R1505" s="1">
        <f>'Innlegging av opplysninger'!$C$11*SUM(H1505:Q1505)</f>
        <v>729871.96906029584</v>
      </c>
      <c r="S1505" s="1">
        <f>'Innlegging av opplysninger'!$C$13*(((H1505+J1505+M1505+O1505)*Data!H1505)+(J1505+O1505)*(1-Data!H1505)*1.8/12+I1505+N1505+K1505+L1505+P1505+Q1505)</f>
        <v>121923.86005472689</v>
      </c>
      <c r="T1505" s="1">
        <f>'Innlegging av opplysninger'!$C$13*((H1505+J1505+M1505+O1505)*(1-Data!H1505)-(J1505+O1505)*(1-Data!H1505)*1.8/12)</f>
        <v>876848.30813304614</v>
      </c>
      <c r="U1505" s="1">
        <f>Data!I1505</f>
        <v>2.9967000000000001</v>
      </c>
      <c r="V1505" s="1">
        <f>Data!J1505+Data!K1505</f>
        <v>38739.412798522819</v>
      </c>
      <c r="W1505" s="1">
        <f>Data!L1505</f>
        <v>0</v>
      </c>
      <c r="X1505" s="1">
        <f t="shared" si="237"/>
        <v>1266440.709090909</v>
      </c>
      <c r="Y1505" s="100">
        <f t="shared" si="238"/>
        <v>0</v>
      </c>
      <c r="Z1505" s="100">
        <f t="shared" si="239"/>
        <v>181101.02139999997</v>
      </c>
      <c r="AA1505" s="100">
        <f>'Innlegging av opplysninger'!$B$4*X1505</f>
        <v>164637.29218181816</v>
      </c>
      <c r="AB1505" s="1"/>
      <c r="AC1505" s="1">
        <f>'Innlegging av opplysninger'!$B$5*X1505</f>
        <v>165903.73289090907</v>
      </c>
      <c r="AD1505" s="1">
        <f>'Innlegging av opplysninger'!$B$5*Y1505</f>
        <v>0</v>
      </c>
      <c r="AE1505" s="1">
        <f>'Innlegging av opplysninger'!$B$5*Z1505</f>
        <v>23724.233803399999</v>
      </c>
      <c r="AF1505" s="1">
        <f>'Innlegging av opplysninger'!$B$5*AA1505</f>
        <v>21567.485275818181</v>
      </c>
      <c r="AG1505" s="1"/>
      <c r="AH1505" s="1">
        <f>'Innlegging av opplysninger'!$C$11*SUM(X1505:AG1505)</f>
        <v>69288.230036428475</v>
      </c>
      <c r="AI1505" s="1">
        <f>'Innlegging av opplysninger'!$C$13*(((X1505+Z1505+AC1505+AE1505)*Data!M1505)+(Z1505+AE1505)*(1-Data!M1505)*1.8/12+Y1505+AD1505+AA1505+AB1505+AF1505+AG1505)</f>
        <v>11280.28541838361</v>
      </c>
      <c r="AJ1505" s="1">
        <f>'Innlegging av opplysninger'!$C$13*((X1505+Z1505+AC1505+AE1505)*(1-Data!M1505)-(Z1505+AE1505)*(1-Data!M1505)*1.8/12)</f>
        <v>83535.187263044805</v>
      </c>
      <c r="AK1505" s="83">
        <f t="shared" si="234"/>
        <v>799000</v>
      </c>
      <c r="AL1505" s="83">
        <f t="shared" si="235"/>
        <v>133000</v>
      </c>
      <c r="AM1505" s="83">
        <f t="shared" si="236"/>
        <v>960000</v>
      </c>
    </row>
    <row r="1506" spans="1:39">
      <c r="A1506" t="str">
        <f t="shared" si="230"/>
        <v>3821Helse/pleie/omsorg</v>
      </c>
      <c r="B1506" s="6" t="str">
        <f>Data!A1506</f>
        <v>3821</v>
      </c>
      <c r="C1506" s="7" t="str">
        <f>Data!B1506</f>
        <v>Kviteseid kommune</v>
      </c>
      <c r="D1506" s="7" t="str">
        <f>Data!C1506</f>
        <v>Helse/pleie/omsorg</v>
      </c>
      <c r="E1506" s="1">
        <f>Data!D1506</f>
        <v>101.37590000000003</v>
      </c>
      <c r="F1506" s="1">
        <f>Data!E1506+Data!F1506</f>
        <v>45187.726019366179</v>
      </c>
      <c r="G1506" s="1">
        <f>Data!G1506</f>
        <v>901.23579667356853</v>
      </c>
      <c r="H1506" s="1">
        <f t="shared" si="231"/>
        <v>49973960.663636342</v>
      </c>
      <c r="I1506" s="1">
        <f t="shared" si="232"/>
        <v>996693.70909090945</v>
      </c>
      <c r="J1506" s="1">
        <f t="shared" si="233"/>
        <v>6116478.52472727</v>
      </c>
      <c r="K1506" s="1">
        <f>'Innlegging av opplysninger'!$B$4*H1506</f>
        <v>6496614.8862727247</v>
      </c>
      <c r="L1506" s="1"/>
      <c r="M1506" s="1">
        <f>'Innlegging av opplysninger'!$B$5*H1506</f>
        <v>6546588.8469363609</v>
      </c>
      <c r="N1506" s="1">
        <f>'Innlegging av opplysninger'!$B$5*I1506</f>
        <v>130566.87589090914</v>
      </c>
      <c r="O1506" s="1">
        <f>'Innlegging av opplysninger'!$B$5*J1506</f>
        <v>801258.68673927244</v>
      </c>
      <c r="P1506" s="1">
        <f>'Innlegging av opplysninger'!$B$5*K1506</f>
        <v>851056.55010172701</v>
      </c>
      <c r="Q1506" s="1"/>
      <c r="R1506" s="1">
        <f>'Innlegging av opplysninger'!$C$11*SUM(H1506:Q1506)</f>
        <v>2732702.3122490291</v>
      </c>
      <c r="S1506" s="1">
        <f>'Innlegging av opplysninger'!$C$13*(((H1506+J1506+M1506+O1506)*Data!H1506)+(J1506+O1506)*(1-Data!H1506)*1.8/12+I1506+N1506+K1506+L1506+P1506+Q1506)</f>
        <v>540214.04426671681</v>
      </c>
      <c r="T1506" s="1">
        <f>'Innlegging av opplysninger'!$C$13*((H1506+J1506+M1506+O1506)*(1-Data!H1506)-(J1506+O1506)*(1-Data!H1506)*1.8/12)</f>
        <v>3199273.3303898494</v>
      </c>
      <c r="U1506" s="1">
        <f>Data!I1506</f>
        <v>20.124700000000004</v>
      </c>
      <c r="V1506" s="1">
        <f>Data!J1506+Data!K1506</f>
        <v>44316.570764615943</v>
      </c>
      <c r="W1506" s="1">
        <f>Data!L1506</f>
        <v>1291.9581409909213</v>
      </c>
      <c r="X1506" s="1">
        <f t="shared" si="237"/>
        <v>9729356.6363636348</v>
      </c>
      <c r="Y1506" s="100">
        <f t="shared" si="238"/>
        <v>283639.30909090908</v>
      </c>
      <c r="Z1506" s="100">
        <f t="shared" si="239"/>
        <v>1431858.4201999996</v>
      </c>
      <c r="AA1506" s="100">
        <f>'Innlegging av opplysninger'!$B$4*X1506</f>
        <v>1264816.3627272726</v>
      </c>
      <c r="AB1506" s="1"/>
      <c r="AC1506" s="1">
        <f>'Innlegging av opplysninger'!$B$5*X1506</f>
        <v>1274545.7193636361</v>
      </c>
      <c r="AD1506" s="1">
        <f>'Innlegging av opplysninger'!$B$5*Y1506</f>
        <v>37156.749490909089</v>
      </c>
      <c r="AE1506" s="1">
        <f>'Innlegging av opplysninger'!$B$5*Z1506</f>
        <v>187573.45304619995</v>
      </c>
      <c r="AF1506" s="1">
        <f>'Innlegging av opplysninger'!$B$5*AA1506</f>
        <v>165690.94351727271</v>
      </c>
      <c r="AG1506" s="1"/>
      <c r="AH1506" s="1">
        <f>'Innlegging av opplysninger'!$C$11*SUM(X1506:AG1506)</f>
        <v>546236.22856439371</v>
      </c>
      <c r="AI1506" s="1">
        <f>'Innlegging av opplysninger'!$C$13*(((X1506+Z1506+AC1506+AE1506)*Data!M1506)+(Z1506+AE1506)*(1-Data!M1506)*1.8/12+Y1506+AD1506+AA1506+AB1506+AF1506+AG1506)</f>
        <v>103699.34358229124</v>
      </c>
      <c r="AJ1506" s="1">
        <f>'Innlegging av opplysninger'!$C$13*((X1506+Z1506+AC1506+AE1506)*(1-Data!M1506)-(Z1506+AE1506)*(1-Data!M1506)*1.8/12)</f>
        <v>643781.81129530014</v>
      </c>
      <c r="AK1506" s="83">
        <f t="shared" si="234"/>
        <v>3279000</v>
      </c>
      <c r="AL1506" s="83">
        <f t="shared" si="235"/>
        <v>644000</v>
      </c>
      <c r="AM1506" s="83">
        <f t="shared" si="236"/>
        <v>3843000</v>
      </c>
    </row>
    <row r="1507" spans="1:39">
      <c r="A1507" t="str">
        <f t="shared" si="230"/>
        <v>3821Samferdsel og teknikk</v>
      </c>
      <c r="B1507" s="6" t="str">
        <f>Data!A1507</f>
        <v>3821</v>
      </c>
      <c r="C1507" s="7" t="str">
        <f>Data!B1507</f>
        <v>Kviteseid kommune</v>
      </c>
      <c r="D1507" s="7" t="str">
        <f>Data!C1507</f>
        <v>Samferdsel og teknikk</v>
      </c>
      <c r="E1507" s="1">
        <f>Data!D1507</f>
        <v>5.0964999999999971</v>
      </c>
      <c r="F1507" s="1">
        <f>Data!E1507+Data!F1507</f>
        <v>0</v>
      </c>
      <c r="G1507" s="1">
        <f>Data!G1507</f>
        <v>0</v>
      </c>
      <c r="H1507" s="1">
        <f t="shared" si="231"/>
        <v>0</v>
      </c>
      <c r="I1507" s="1">
        <f t="shared" si="232"/>
        <v>0</v>
      </c>
      <c r="J1507" s="1">
        <f t="shared" si="233"/>
        <v>0</v>
      </c>
      <c r="K1507" s="1">
        <f>'Innlegging av opplysninger'!$B$4*H1507</f>
        <v>0</v>
      </c>
      <c r="L1507" s="1"/>
      <c r="M1507" s="1">
        <f>'Innlegging av opplysninger'!$B$5*H1507</f>
        <v>0</v>
      </c>
      <c r="N1507" s="1">
        <f>'Innlegging av opplysninger'!$B$5*I1507</f>
        <v>0</v>
      </c>
      <c r="O1507" s="1">
        <f>'Innlegging av opplysninger'!$B$5*J1507</f>
        <v>0</v>
      </c>
      <c r="P1507" s="1">
        <f>'Innlegging av opplysninger'!$B$5*K1507</f>
        <v>0</v>
      </c>
      <c r="Q1507" s="1"/>
      <c r="R1507" s="1">
        <f>'Innlegging av opplysninger'!$C$11*SUM(H1507:Q1507)</f>
        <v>0</v>
      </c>
      <c r="S1507" s="1">
        <f>'Innlegging av opplysninger'!$C$13*(((H1507+J1507+M1507+O1507)*Data!H1507)+(J1507+O1507)*(1-Data!H1507)*1.8/12+I1507+N1507+K1507+L1507+P1507+Q1507)</f>
        <v>0</v>
      </c>
      <c r="T1507" s="1">
        <f>'Innlegging av opplysninger'!$C$13*((H1507+J1507+M1507+O1507)*(1-Data!H1507)-(J1507+O1507)*(1-Data!H1507)*1.8/12)</f>
        <v>0</v>
      </c>
      <c r="U1507" s="1">
        <f>Data!I1507</f>
        <v>0</v>
      </c>
      <c r="V1507" s="1">
        <f>Data!J1507+Data!K1507</f>
        <v>0</v>
      </c>
      <c r="W1507" s="1">
        <f>Data!L1507</f>
        <v>0</v>
      </c>
      <c r="X1507" s="1">
        <f t="shared" si="237"/>
        <v>0</v>
      </c>
      <c r="Y1507" s="100">
        <f t="shared" si="238"/>
        <v>0</v>
      </c>
      <c r="Z1507" s="100">
        <f t="shared" si="239"/>
        <v>0</v>
      </c>
      <c r="AA1507" s="100">
        <f>'Innlegging av opplysninger'!$B$4*X1507</f>
        <v>0</v>
      </c>
      <c r="AB1507" s="1"/>
      <c r="AC1507" s="1">
        <f>'Innlegging av opplysninger'!$B$5*X1507</f>
        <v>0</v>
      </c>
      <c r="AD1507" s="1">
        <f>'Innlegging av opplysninger'!$B$5*Y1507</f>
        <v>0</v>
      </c>
      <c r="AE1507" s="1">
        <f>'Innlegging av opplysninger'!$B$5*Z1507</f>
        <v>0</v>
      </c>
      <c r="AF1507" s="1">
        <f>'Innlegging av opplysninger'!$B$5*AA1507</f>
        <v>0</v>
      </c>
      <c r="AG1507" s="1"/>
      <c r="AH1507" s="1">
        <f>'Innlegging av opplysninger'!$C$11*SUM(X1507:AG1507)</f>
        <v>0</v>
      </c>
      <c r="AI1507" s="1">
        <f>'Innlegging av opplysninger'!$C$13*(((X1507+Z1507+AC1507+AE1507)*Data!M1507)+(Z1507+AE1507)*(1-Data!M1507)*1.8/12+Y1507+AD1507+AA1507+AB1507+AF1507+AG1507)</f>
        <v>0</v>
      </c>
      <c r="AJ1507" s="1">
        <f>'Innlegging av opplysninger'!$C$13*((X1507+Z1507+AC1507+AE1507)*(1-Data!M1507)-(Z1507+AE1507)*(1-Data!M1507)*1.8/12)</f>
        <v>0</v>
      </c>
      <c r="AK1507" s="83">
        <f t="shared" si="234"/>
        <v>0</v>
      </c>
      <c r="AL1507" s="83">
        <f t="shared" si="235"/>
        <v>0</v>
      </c>
      <c r="AM1507" s="83">
        <f t="shared" si="236"/>
        <v>0</v>
      </c>
    </row>
    <row r="1508" spans="1:39">
      <c r="A1508" t="str">
        <f t="shared" si="230"/>
        <v>3821Annet</v>
      </c>
      <c r="B1508" s="6" t="str">
        <f>Data!A1508</f>
        <v>3821</v>
      </c>
      <c r="C1508" s="7" t="str">
        <f>Data!B1508</f>
        <v>Kviteseid kommune</v>
      </c>
      <c r="D1508" s="7" t="str">
        <f>Data!C1508</f>
        <v>Annet</v>
      </c>
      <c r="E1508" s="1">
        <f>Data!D1508</f>
        <v>4.8499999999999996</v>
      </c>
      <c r="F1508" s="1">
        <f>Data!E1508+Data!F1508</f>
        <v>0</v>
      </c>
      <c r="G1508" s="1">
        <f>Data!G1508</f>
        <v>0</v>
      </c>
      <c r="H1508" s="1">
        <f t="shared" si="231"/>
        <v>0</v>
      </c>
      <c r="I1508" s="1">
        <f t="shared" si="232"/>
        <v>0</v>
      </c>
      <c r="J1508" s="1">
        <f t="shared" si="233"/>
        <v>0</v>
      </c>
      <c r="K1508" s="1">
        <f>'Innlegging av opplysninger'!$B$4*H1508</f>
        <v>0</v>
      </c>
      <c r="L1508" s="1"/>
      <c r="M1508" s="1">
        <f>'Innlegging av opplysninger'!$B$5*H1508</f>
        <v>0</v>
      </c>
      <c r="N1508" s="1">
        <f>'Innlegging av opplysninger'!$B$5*I1508</f>
        <v>0</v>
      </c>
      <c r="O1508" s="1">
        <f>'Innlegging av opplysninger'!$B$5*J1508</f>
        <v>0</v>
      </c>
      <c r="P1508" s="1">
        <f>'Innlegging av opplysninger'!$B$5*K1508</f>
        <v>0</v>
      </c>
      <c r="Q1508" s="1"/>
      <c r="R1508" s="1">
        <f>'Innlegging av opplysninger'!$C$11*SUM(H1508:Q1508)</f>
        <v>0</v>
      </c>
      <c r="S1508" s="1">
        <f>'Innlegging av opplysninger'!$C$13*(((H1508+J1508+M1508+O1508)*Data!H1508)+(J1508+O1508)*(1-Data!H1508)*1.8/12+I1508+N1508+K1508+L1508+P1508+Q1508)</f>
        <v>0</v>
      </c>
      <c r="T1508" s="1">
        <f>'Innlegging av opplysninger'!$C$13*((H1508+J1508+M1508+O1508)*(1-Data!H1508)-(J1508+O1508)*(1-Data!H1508)*1.8/12)</f>
        <v>0</v>
      </c>
      <c r="U1508" s="1">
        <f>Data!I1508</f>
        <v>0</v>
      </c>
      <c r="V1508" s="1">
        <f>Data!J1508+Data!K1508</f>
        <v>0</v>
      </c>
      <c r="W1508" s="1">
        <f>Data!L1508</f>
        <v>0</v>
      </c>
      <c r="X1508" s="1">
        <f t="shared" si="237"/>
        <v>0</v>
      </c>
      <c r="Y1508" s="100">
        <f t="shared" si="238"/>
        <v>0</v>
      </c>
      <c r="Z1508" s="100">
        <f t="shared" si="239"/>
        <v>0</v>
      </c>
      <c r="AA1508" s="100">
        <f>'Innlegging av opplysninger'!$B$4*X1508</f>
        <v>0</v>
      </c>
      <c r="AB1508" s="1"/>
      <c r="AC1508" s="1">
        <f>'Innlegging av opplysninger'!$B$5*X1508</f>
        <v>0</v>
      </c>
      <c r="AD1508" s="1">
        <f>'Innlegging av opplysninger'!$B$5*Y1508</f>
        <v>0</v>
      </c>
      <c r="AE1508" s="1">
        <f>'Innlegging av opplysninger'!$B$5*Z1508</f>
        <v>0</v>
      </c>
      <c r="AF1508" s="1">
        <f>'Innlegging av opplysninger'!$B$5*AA1508</f>
        <v>0</v>
      </c>
      <c r="AG1508" s="1"/>
      <c r="AH1508" s="1">
        <f>'Innlegging av opplysninger'!$C$11*SUM(X1508:AG1508)</f>
        <v>0</v>
      </c>
      <c r="AI1508" s="1">
        <f>'Innlegging av opplysninger'!$C$13*(((X1508+Z1508+AC1508+AE1508)*Data!M1508)+(Z1508+AE1508)*(1-Data!M1508)*1.8/12+Y1508+AD1508+AA1508+AB1508+AF1508+AG1508)</f>
        <v>0</v>
      </c>
      <c r="AJ1508" s="1">
        <f>'Innlegging av opplysninger'!$C$13*((X1508+Z1508+AC1508+AE1508)*(1-Data!M1508)-(Z1508+AE1508)*(1-Data!M1508)*1.8/12)</f>
        <v>0</v>
      </c>
      <c r="AK1508" s="83">
        <f t="shared" si="234"/>
        <v>0</v>
      </c>
      <c r="AL1508" s="83">
        <f t="shared" si="235"/>
        <v>0</v>
      </c>
      <c r="AM1508" s="83">
        <f t="shared" si="236"/>
        <v>0</v>
      </c>
    </row>
    <row r="1509" spans="1:39">
      <c r="A1509" t="str">
        <f t="shared" si="230"/>
        <v>3822Alle</v>
      </c>
      <c r="B1509" s="6" t="str">
        <f>Data!A1509</f>
        <v>3822</v>
      </c>
      <c r="C1509" s="7" t="str">
        <f>Data!B1509</f>
        <v>Nissedal kommune</v>
      </c>
      <c r="D1509" s="7" t="str">
        <f>Data!C1509</f>
        <v>Alle</v>
      </c>
      <c r="E1509" s="1">
        <f>Data!D1509</f>
        <v>164.46885893883055</v>
      </c>
      <c r="F1509" s="1">
        <f>Data!E1509+Data!F1509</f>
        <v>46885.919147575456</v>
      </c>
      <c r="G1509" s="1">
        <f>Data!G1509</f>
        <v>391.15131226104324</v>
      </c>
      <c r="H1509" s="1">
        <f t="shared" si="231"/>
        <v>84122984.972727284</v>
      </c>
      <c r="I1509" s="1">
        <f t="shared" si="232"/>
        <v>701805.9272727269</v>
      </c>
      <c r="J1509" s="1">
        <f t="shared" si="233"/>
        <v>10178974.908</v>
      </c>
      <c r="K1509" s="1">
        <f>'Innlegging av opplysninger'!$B$4*H1509</f>
        <v>10935988.046454547</v>
      </c>
      <c r="L1509" s="1"/>
      <c r="M1509" s="1">
        <f>'Innlegging av opplysninger'!$B$5*H1509</f>
        <v>11020111.031427275</v>
      </c>
      <c r="N1509" s="1">
        <f>'Innlegging av opplysninger'!$B$5*I1509</f>
        <v>91936.576472727233</v>
      </c>
      <c r="O1509" s="1">
        <f>'Innlegging av opplysninger'!$B$5*J1509</f>
        <v>1333445.7129480001</v>
      </c>
      <c r="P1509" s="1">
        <f>'Innlegging av opplysninger'!$B$5*K1509</f>
        <v>1432614.4340855456</v>
      </c>
      <c r="Q1509" s="1"/>
      <c r="R1509" s="1">
        <f>'Innlegging av opplysninger'!$C$11*SUM(H1509:Q1509)</f>
        <v>4553078.7411567476</v>
      </c>
      <c r="S1509" s="1">
        <f>'Innlegging av opplysninger'!$C$13*(((H1509+J1509+M1509+O1509)*Data!H1509)+(J1509+O1509)*(1-Data!H1509)*1.8/12+I1509+N1509+K1509+L1509+P1509+Q1509)</f>
        <v>879558.07030914444</v>
      </c>
      <c r="T1509" s="1">
        <f>'Innlegging av opplysninger'!$C$13*((H1509+J1509+M1509+O1509)*(1-Data!H1509)-(J1509+O1509)*(1-Data!H1509)*1.8/12)</f>
        <v>5350970.7333790362</v>
      </c>
      <c r="U1509" s="1">
        <f>Data!I1509</f>
        <v>24.259200000000003</v>
      </c>
      <c r="V1509" s="1">
        <f>Data!J1509+Data!K1509</f>
        <v>45935.4317812074</v>
      </c>
      <c r="W1509" s="1">
        <f>Data!L1509</f>
        <v>456.29287033372896</v>
      </c>
      <c r="X1509" s="1">
        <f t="shared" si="237"/>
        <v>12156619.927272726</v>
      </c>
      <c r="Y1509" s="100">
        <f t="shared" si="238"/>
        <v>120755.99999999997</v>
      </c>
      <c r="Z1509" s="100">
        <f t="shared" si="239"/>
        <v>1755664.7575999997</v>
      </c>
      <c r="AA1509" s="100">
        <f>'Innlegging av opplysninger'!$B$4*X1509</f>
        <v>1580360.5905454545</v>
      </c>
      <c r="AB1509" s="1"/>
      <c r="AC1509" s="1">
        <f>'Innlegging av opplysninger'!$B$5*X1509</f>
        <v>1592517.2104727272</v>
      </c>
      <c r="AD1509" s="1">
        <f>'Innlegging av opplysninger'!$B$5*Y1509</f>
        <v>15819.035999999996</v>
      </c>
      <c r="AE1509" s="1">
        <f>'Innlegging av opplysninger'!$B$5*Z1509</f>
        <v>229992.08324559996</v>
      </c>
      <c r="AF1509" s="1">
        <f>'Innlegging av opplysninger'!$B$5*AA1509</f>
        <v>207027.23736145455</v>
      </c>
      <c r="AG1509" s="1"/>
      <c r="AH1509" s="1">
        <f>'Innlegging av opplysninger'!$C$11*SUM(X1509:AG1509)</f>
        <v>671032.76001492259</v>
      </c>
      <c r="AI1509" s="1">
        <f>'Innlegging av opplysninger'!$C$13*(((X1509+Z1509+AC1509+AE1509)*Data!M1509)+(Z1509+AE1509)*(1-Data!M1509)*1.8/12+Y1509+AD1509+AA1509+AB1509+AF1509+AG1509)</f>
        <v>124426.72898073676</v>
      </c>
      <c r="AJ1509" s="1">
        <f>'Innlegging av opplysninger'!$C$13*((X1509+Z1509+AC1509+AE1509)*(1-Data!M1509)-(Z1509+AE1509)*(1-Data!M1509)*1.8/12)</f>
        <v>793828.62682915712</v>
      </c>
      <c r="AK1509" s="83">
        <f t="shared" si="234"/>
        <v>5224000</v>
      </c>
      <c r="AL1509" s="83">
        <f t="shared" si="235"/>
        <v>1004000</v>
      </c>
      <c r="AM1509" s="83">
        <f t="shared" si="236"/>
        <v>6145000</v>
      </c>
    </row>
    <row r="1510" spans="1:39">
      <c r="A1510" t="str">
        <f t="shared" si="230"/>
        <v>3822Administrasjon</v>
      </c>
      <c r="B1510" s="6" t="str">
        <f>Data!A1510</f>
        <v>3822</v>
      </c>
      <c r="C1510" s="7" t="str">
        <f>Data!B1510</f>
        <v>Nissedal kommune</v>
      </c>
      <c r="D1510" s="7" t="str">
        <f>Data!C1510</f>
        <v>Administrasjon</v>
      </c>
      <c r="E1510" s="1">
        <f>Data!D1510</f>
        <v>10.1</v>
      </c>
      <c r="F1510" s="1">
        <f>Data!E1510+Data!F1510</f>
        <v>50734.290429042907</v>
      </c>
      <c r="G1510" s="1">
        <f>Data!G1510</f>
        <v>0</v>
      </c>
      <c r="H1510" s="1">
        <f t="shared" si="231"/>
        <v>5589996.3636363633</v>
      </c>
      <c r="I1510" s="1">
        <f t="shared" si="232"/>
        <v>0</v>
      </c>
      <c r="J1510" s="1">
        <f t="shared" si="233"/>
        <v>670799.5636363636</v>
      </c>
      <c r="K1510" s="1">
        <f>'Innlegging av opplysninger'!$B$4*H1510</f>
        <v>726699.52727272722</v>
      </c>
      <c r="L1510" s="1"/>
      <c r="M1510" s="1">
        <f>'Innlegging av opplysninger'!$B$5*H1510</f>
        <v>732289.52363636368</v>
      </c>
      <c r="N1510" s="1">
        <f>'Innlegging av opplysninger'!$B$5*I1510</f>
        <v>0</v>
      </c>
      <c r="O1510" s="1">
        <f>'Innlegging av opplysninger'!$B$5*J1510</f>
        <v>87874.742836363628</v>
      </c>
      <c r="P1510" s="1">
        <f>'Innlegging av opplysninger'!$B$5*K1510</f>
        <v>95197.638072727277</v>
      </c>
      <c r="Q1510" s="1"/>
      <c r="R1510" s="1">
        <f>'Innlegging av opplysninger'!$C$11*SUM(H1510:Q1510)</f>
        <v>300308.57964545453</v>
      </c>
      <c r="S1510" s="1">
        <f>'Innlegging av opplysninger'!$C$13*(((H1510+J1510+M1510+O1510)*Data!H1510)+(J1510+O1510)*(1-Data!H1510)*1.8/12+I1510+N1510+K1510+L1510+P1510+Q1510)</f>
        <v>80284.819165483612</v>
      </c>
      <c r="T1510" s="1">
        <f>'Innlegging av opplysninger'!$C$13*((H1510+J1510+M1510+O1510)*(1-Data!H1510)-(J1510+O1510)*(1-Data!H1510)*1.8/12)</f>
        <v>330663.76350724365</v>
      </c>
      <c r="U1510" s="1">
        <f>Data!I1510</f>
        <v>3.1599999999999997</v>
      </c>
      <c r="V1510" s="1">
        <f>Data!J1510+Data!K1510</f>
        <v>45607.278481012661</v>
      </c>
      <c r="W1510" s="1">
        <f>Data!L1510</f>
        <v>0</v>
      </c>
      <c r="X1510" s="1">
        <f t="shared" si="237"/>
        <v>1572207.2727272725</v>
      </c>
      <c r="Y1510" s="100">
        <f t="shared" si="238"/>
        <v>0</v>
      </c>
      <c r="Z1510" s="100">
        <f t="shared" si="239"/>
        <v>224825.63999999996</v>
      </c>
      <c r="AA1510" s="100">
        <f>'Innlegging av opplysninger'!$B$4*X1510</f>
        <v>204386.94545454544</v>
      </c>
      <c r="AB1510" s="1"/>
      <c r="AC1510" s="1">
        <f>'Innlegging av opplysninger'!$B$5*X1510</f>
        <v>205959.15272727271</v>
      </c>
      <c r="AD1510" s="1">
        <f>'Innlegging av opplysninger'!$B$5*Y1510</f>
        <v>0</v>
      </c>
      <c r="AE1510" s="1">
        <f>'Innlegging av opplysninger'!$B$5*Z1510</f>
        <v>29452.158839999996</v>
      </c>
      <c r="AF1510" s="1">
        <f>'Innlegging av opplysninger'!$B$5*AA1510</f>
        <v>26774.689854545453</v>
      </c>
      <c r="AG1510" s="1"/>
      <c r="AH1510" s="1">
        <f>'Innlegging av opplysninger'!$C$11*SUM(X1510:AG1510)</f>
        <v>86017.02266493818</v>
      </c>
      <c r="AI1510" s="1">
        <f>'Innlegging av opplysninger'!$C$13*(((X1510+Z1510+AC1510+AE1510)*Data!M1510)+(Z1510+AE1510)*(1-Data!M1510)*1.8/12+Y1510+AD1510+AA1510+AB1510+AF1510+AG1510)</f>
        <v>14003.771867024725</v>
      </c>
      <c r="AJ1510" s="1">
        <f>'Innlegging av opplysninger'!$C$13*((X1510+Z1510+AC1510+AE1510)*(1-Data!M1510)-(Z1510+AE1510)*(1-Data!M1510)*1.8/12)</f>
        <v>103703.73283236433</v>
      </c>
      <c r="AK1510" s="83">
        <f t="shared" si="234"/>
        <v>386000</v>
      </c>
      <c r="AL1510" s="83">
        <f t="shared" si="235"/>
        <v>94000</v>
      </c>
      <c r="AM1510" s="83">
        <f t="shared" si="236"/>
        <v>434000</v>
      </c>
    </row>
    <row r="1511" spans="1:39">
      <c r="A1511" t="str">
        <f t="shared" si="230"/>
        <v>3822Undervisning</v>
      </c>
      <c r="B1511" s="6" t="str">
        <f>Data!A1511</f>
        <v>3822</v>
      </c>
      <c r="C1511" s="7" t="str">
        <f>Data!B1511</f>
        <v>Nissedal kommune</v>
      </c>
      <c r="D1511" s="7" t="str">
        <f>Data!C1511</f>
        <v>Undervisning</v>
      </c>
      <c r="E1511" s="1">
        <f>Data!D1511</f>
        <v>46.484100000000012</v>
      </c>
      <c r="F1511" s="1">
        <f>Data!E1511+Data!F1511</f>
        <v>47989.684053256911</v>
      </c>
      <c r="G1511" s="1">
        <f>Data!G1511</f>
        <v>0</v>
      </c>
      <c r="H1511" s="1">
        <f t="shared" si="231"/>
        <v>24335533.881818183</v>
      </c>
      <c r="I1511" s="1">
        <f t="shared" si="232"/>
        <v>0</v>
      </c>
      <c r="J1511" s="1">
        <f t="shared" si="233"/>
        <v>2920264.0658181817</v>
      </c>
      <c r="K1511" s="1">
        <f>'Innlegging av opplysninger'!$B$4*H1511</f>
        <v>3163619.404636364</v>
      </c>
      <c r="L1511" s="1"/>
      <c r="M1511" s="1">
        <f>'Innlegging av opplysninger'!$B$5*H1511</f>
        <v>3187954.9385181819</v>
      </c>
      <c r="N1511" s="1">
        <f>'Innlegging av opplysninger'!$B$5*I1511</f>
        <v>0</v>
      </c>
      <c r="O1511" s="1">
        <f>'Innlegging av opplysninger'!$B$5*J1511</f>
        <v>382554.59262218181</v>
      </c>
      <c r="P1511" s="1">
        <f>'Innlegging av opplysninger'!$B$5*K1511</f>
        <v>414434.14200736367</v>
      </c>
      <c r="Q1511" s="1"/>
      <c r="R1511" s="1">
        <f>'Innlegging av opplysninger'!$C$11*SUM(H1511:Q1511)</f>
        <v>1307365.7189659777</v>
      </c>
      <c r="S1511" s="1">
        <f>'Innlegging av opplysninger'!$C$13*(((H1511+J1511+M1511+O1511)*Data!H1511)+(J1511+O1511)*(1-Data!H1511)*1.8/12+I1511+N1511+K1511+L1511+P1511+Q1511)</f>
        <v>232886.64451854504</v>
      </c>
      <c r="T1511" s="1">
        <f>'Innlegging av opplysninger'!$C$13*((H1511+J1511+M1511+O1511)*(1-Data!H1511)-(J1511+O1511)*(1-Data!H1511)*1.8/12)</f>
        <v>1556140.1288033186</v>
      </c>
      <c r="U1511" s="1">
        <f>Data!I1511</f>
        <v>4.3033000000000001</v>
      </c>
      <c r="V1511" s="1">
        <f>Data!J1511+Data!K1511</f>
        <v>42001.466703847429</v>
      </c>
      <c r="W1511" s="1">
        <f>Data!L1511</f>
        <v>0</v>
      </c>
      <c r="X1511" s="1">
        <f t="shared" si="237"/>
        <v>1971762.6727272724</v>
      </c>
      <c r="Y1511" s="100">
        <f t="shared" si="238"/>
        <v>0</v>
      </c>
      <c r="Z1511" s="100">
        <f t="shared" si="239"/>
        <v>281962.06219999993</v>
      </c>
      <c r="AA1511" s="100">
        <f>'Innlegging av opplysninger'!$B$4*X1511</f>
        <v>256329.14745454543</v>
      </c>
      <c r="AB1511" s="1"/>
      <c r="AC1511" s="1">
        <f>'Innlegging av opplysninger'!$B$5*X1511</f>
        <v>258300.91012727268</v>
      </c>
      <c r="AD1511" s="1">
        <f>'Innlegging av opplysninger'!$B$5*Y1511</f>
        <v>0</v>
      </c>
      <c r="AE1511" s="1">
        <f>'Innlegging av opplysninger'!$B$5*Z1511</f>
        <v>36937.030148199992</v>
      </c>
      <c r="AF1511" s="1">
        <f>'Innlegging av opplysninger'!$B$5*AA1511</f>
        <v>33579.118316545449</v>
      </c>
      <c r="AG1511" s="1"/>
      <c r="AH1511" s="1">
        <f>'Innlegging av opplysninger'!$C$11*SUM(X1511:AG1511)</f>
        <v>107877.09575700578</v>
      </c>
      <c r="AI1511" s="1">
        <f>'Innlegging av opplysninger'!$C$13*(((X1511+Z1511+AC1511+AE1511)*Data!M1511)+(Z1511+AE1511)*(1-Data!M1511)*1.8/12+Y1511+AD1511+AA1511+AB1511+AF1511+AG1511)</f>
        <v>17562.642740412681</v>
      </c>
      <c r="AJ1511" s="1">
        <f>'Innlegging av opplysninger'!$C$13*((X1511+Z1511+AC1511+AE1511)*(1-Data!M1511)-(Z1511+AE1511)*(1-Data!M1511)*1.8/12)</f>
        <v>130058.64619022678</v>
      </c>
      <c r="AK1511" s="83">
        <f t="shared" si="234"/>
        <v>1415000</v>
      </c>
      <c r="AL1511" s="83">
        <f t="shared" si="235"/>
        <v>250000</v>
      </c>
      <c r="AM1511" s="83">
        <f t="shared" si="236"/>
        <v>1686000</v>
      </c>
    </row>
    <row r="1512" spans="1:39">
      <c r="A1512" t="str">
        <f t="shared" si="230"/>
        <v>3822Barnehager</v>
      </c>
      <c r="B1512" s="6" t="str">
        <f>Data!A1512</f>
        <v>3822</v>
      </c>
      <c r="C1512" s="7" t="str">
        <f>Data!B1512</f>
        <v>Nissedal kommune</v>
      </c>
      <c r="D1512" s="7" t="str">
        <f>Data!C1512</f>
        <v>Barnehager</v>
      </c>
      <c r="E1512" s="1">
        <f>Data!D1512</f>
        <v>23.5349</v>
      </c>
      <c r="F1512" s="1">
        <f>Data!E1512+Data!F1512</f>
        <v>40030.957393771241</v>
      </c>
      <c r="G1512" s="1">
        <f>Data!G1512</f>
        <v>8.0981860980926204</v>
      </c>
      <c r="H1512" s="1">
        <f t="shared" si="231"/>
        <v>10277722.681818182</v>
      </c>
      <c r="I1512" s="1">
        <f t="shared" si="232"/>
        <v>2079.1636363636362</v>
      </c>
      <c r="J1512" s="1">
        <f t="shared" si="233"/>
        <v>1233576.2214545454</v>
      </c>
      <c r="K1512" s="1">
        <f>'Innlegging av opplysninger'!$B$4*H1512</f>
        <v>1336103.9486363637</v>
      </c>
      <c r="L1512" s="1"/>
      <c r="M1512" s="1">
        <f>'Innlegging av opplysninger'!$B$5*H1512</f>
        <v>1346381.6713181818</v>
      </c>
      <c r="N1512" s="1">
        <f>'Innlegging av opplysninger'!$B$5*I1512</f>
        <v>272.37043636363637</v>
      </c>
      <c r="O1512" s="1">
        <f>'Innlegging av opplysninger'!$B$5*J1512</f>
        <v>161598.48501054544</v>
      </c>
      <c r="P1512" s="1">
        <f>'Innlegging av opplysninger'!$B$5*K1512</f>
        <v>175029.61727136365</v>
      </c>
      <c r="Q1512" s="1"/>
      <c r="R1512" s="1">
        <f>'Innlegging av opplysninger'!$C$11*SUM(H1512:Q1512)</f>
        <v>552245.03806411265</v>
      </c>
      <c r="S1512" s="1">
        <f>'Innlegging av opplysninger'!$C$13*(((H1512+J1512+M1512+O1512)*Data!H1512)+(J1512+O1512)*(1-Data!H1512)*1.8/12+I1512+N1512+K1512+L1512+P1512+Q1512)</f>
        <v>89583.587909411348</v>
      </c>
      <c r="T1512" s="1">
        <f>'Innlegging av opplysninger'!$C$13*((H1512+J1512+M1512+O1512)*(1-Data!H1512)-(J1512+O1512)*(1-Data!H1512)*1.8/12)</f>
        <v>666120.14838884794</v>
      </c>
      <c r="U1512" s="1">
        <f>Data!I1512</f>
        <v>1.1000000000000001</v>
      </c>
      <c r="V1512" s="1">
        <f>Data!J1512+Data!K1512</f>
        <v>43840.15151515152</v>
      </c>
      <c r="W1512" s="1">
        <f>Data!L1512</f>
        <v>0</v>
      </c>
      <c r="X1512" s="1">
        <f t="shared" si="237"/>
        <v>526081.81818181823</v>
      </c>
      <c r="Y1512" s="100">
        <f t="shared" si="238"/>
        <v>0</v>
      </c>
      <c r="Z1512" s="100">
        <f t="shared" si="239"/>
        <v>75229.7</v>
      </c>
      <c r="AA1512" s="100">
        <f>'Innlegging av opplysninger'!$B$4*X1512</f>
        <v>68390.636363636368</v>
      </c>
      <c r="AB1512" s="1"/>
      <c r="AC1512" s="1">
        <f>'Innlegging av opplysninger'!$B$5*X1512</f>
        <v>68916.718181818185</v>
      </c>
      <c r="AD1512" s="1">
        <f>'Innlegging av opplysninger'!$B$5*Y1512</f>
        <v>0</v>
      </c>
      <c r="AE1512" s="1">
        <f>'Innlegging av opplysninger'!$B$5*Z1512</f>
        <v>9855.0907000000007</v>
      </c>
      <c r="AF1512" s="1">
        <f>'Innlegging av opplysninger'!$B$5*AA1512</f>
        <v>8959.1733636363642</v>
      </c>
      <c r="AG1512" s="1"/>
      <c r="AH1512" s="1">
        <f>'Innlegging av opplysninger'!$C$11*SUM(X1512:AG1512)</f>
        <v>28782.459198054541</v>
      </c>
      <c r="AI1512" s="1">
        <f>'Innlegging av opplysninger'!$C$13*(((X1512+Z1512+AC1512+AE1512)*Data!M1512)+(Z1512+AE1512)*(1-Data!M1512)*1.8/12+Y1512+AD1512+AA1512+AB1512+AF1512+AG1512)</f>
        <v>4685.8514732781823</v>
      </c>
      <c r="AJ1512" s="1">
        <f>'Innlegging av opplysninger'!$C$13*((X1512+Z1512+AC1512+AE1512)*(1-Data!M1512)-(Z1512+AE1512)*(1-Data!M1512)*1.8/12)</f>
        <v>34700.671639849097</v>
      </c>
      <c r="AK1512" s="83">
        <f t="shared" si="234"/>
        <v>581000</v>
      </c>
      <c r="AL1512" s="83">
        <f t="shared" si="235"/>
        <v>94000</v>
      </c>
      <c r="AM1512" s="83">
        <f t="shared" si="236"/>
        <v>701000</v>
      </c>
    </row>
    <row r="1513" spans="1:39">
      <c r="A1513" t="str">
        <f t="shared" si="230"/>
        <v>3822Helse/pleie/omsorg</v>
      </c>
      <c r="B1513" s="6" t="str">
        <f>Data!A1513</f>
        <v>3822</v>
      </c>
      <c r="C1513" s="7" t="str">
        <f>Data!B1513</f>
        <v>Nissedal kommune</v>
      </c>
      <c r="D1513" s="7" t="str">
        <f>Data!C1513</f>
        <v>Helse/pleie/omsorg</v>
      </c>
      <c r="E1513" s="1">
        <f>Data!D1513</f>
        <v>71.092358938830671</v>
      </c>
      <c r="F1513" s="1">
        <f>Data!E1513+Data!F1513</f>
        <v>46512.718739273871</v>
      </c>
      <c r="G1513" s="1">
        <f>Data!G1513</f>
        <v>898.29738319624823</v>
      </c>
      <c r="H1513" s="1">
        <f t="shared" si="231"/>
        <v>36073078.863636367</v>
      </c>
      <c r="I1513" s="1">
        <f t="shared" si="232"/>
        <v>696677.23636363633</v>
      </c>
      <c r="J1513" s="1">
        <f t="shared" si="233"/>
        <v>4412370.7319999998</v>
      </c>
      <c r="K1513" s="1">
        <f>'Innlegging av opplysninger'!$B$4*H1513</f>
        <v>4689500.2522727279</v>
      </c>
      <c r="L1513" s="1"/>
      <c r="M1513" s="1">
        <f>'Innlegging av opplysninger'!$B$5*H1513</f>
        <v>4725573.3311363645</v>
      </c>
      <c r="N1513" s="1">
        <f>'Innlegging av opplysninger'!$B$5*I1513</f>
        <v>91264.717963636358</v>
      </c>
      <c r="O1513" s="1">
        <f>'Innlegging av opplysninger'!$B$5*J1513</f>
        <v>578020.56589199998</v>
      </c>
      <c r="P1513" s="1">
        <f>'Innlegging av opplysninger'!$B$5*K1513</f>
        <v>614324.53304772743</v>
      </c>
      <c r="Q1513" s="1"/>
      <c r="R1513" s="1">
        <f>'Innlegging av opplysninger'!$C$11*SUM(H1513:Q1513)</f>
        <v>1971470.7888278733</v>
      </c>
      <c r="S1513" s="1">
        <f>'Innlegging av opplysninger'!$C$13*(((H1513+J1513+M1513+O1513)*Data!H1513)+(J1513+O1513)*(1-Data!H1513)*1.8/12+I1513+N1513+K1513+L1513+P1513+Q1513)</f>
        <v>395649.31600852136</v>
      </c>
      <c r="T1513" s="1">
        <f>'Innlegging av opplysninger'!$C$13*((H1513+J1513+M1513+O1513)*(1-Data!H1513)-(J1513+O1513)*(1-Data!H1513)*1.8/12)</f>
        <v>2302152.8160717264</v>
      </c>
      <c r="U1513" s="1">
        <f>Data!I1513</f>
        <v>12.592899999999998</v>
      </c>
      <c r="V1513" s="1">
        <f>Data!J1513+Data!K1513</f>
        <v>46964.938576499466</v>
      </c>
      <c r="W1513" s="1">
        <f>Data!L1513</f>
        <v>879.01118884450761</v>
      </c>
      <c r="X1513" s="1">
        <f t="shared" si="237"/>
        <v>6451906.6363636367</v>
      </c>
      <c r="Y1513" s="100">
        <f t="shared" si="238"/>
        <v>120755.99999999997</v>
      </c>
      <c r="Z1513" s="100">
        <f t="shared" si="239"/>
        <v>939890.75699999998</v>
      </c>
      <c r="AA1513" s="100">
        <f>'Innlegging av opplysninger'!$B$4*X1513</f>
        <v>838747.86272727279</v>
      </c>
      <c r="AB1513" s="1"/>
      <c r="AC1513" s="1">
        <f>'Innlegging av opplysninger'!$B$5*X1513</f>
        <v>845199.7693636365</v>
      </c>
      <c r="AD1513" s="1">
        <f>'Innlegging av opplysninger'!$B$5*Y1513</f>
        <v>15819.035999999996</v>
      </c>
      <c r="AE1513" s="1">
        <f>'Innlegging av opplysninger'!$B$5*Z1513</f>
        <v>123125.689167</v>
      </c>
      <c r="AF1513" s="1">
        <f>'Innlegging av opplysninger'!$B$5*AA1513</f>
        <v>109875.97001727275</v>
      </c>
      <c r="AG1513" s="1"/>
      <c r="AH1513" s="1">
        <f>'Innlegging av opplysninger'!$C$11*SUM(X1513:AG1513)</f>
        <v>358922.22538427514</v>
      </c>
      <c r="AI1513" s="1">
        <f>'Innlegging av opplysninger'!$C$13*(((X1513+Z1513+AC1513+AE1513)*Data!M1513)+(Z1513+AE1513)*(1-Data!M1513)*1.8/12+Y1513+AD1513+AA1513+AB1513+AF1513+AG1513)</f>
        <v>64721.869454818967</v>
      </c>
      <c r="AJ1513" s="1">
        <f>'Innlegging av opplysninger'!$C$13*((X1513+Z1513+AC1513+AE1513)*(1-Data!M1513)-(Z1513+AE1513)*(1-Data!M1513)*1.8/12)</f>
        <v>426434.8600183996</v>
      </c>
      <c r="AK1513" s="83">
        <f t="shared" si="234"/>
        <v>2330000</v>
      </c>
      <c r="AL1513" s="83">
        <f t="shared" si="235"/>
        <v>460000</v>
      </c>
      <c r="AM1513" s="83">
        <f t="shared" si="236"/>
        <v>2729000</v>
      </c>
    </row>
    <row r="1514" spans="1:39">
      <c r="A1514" t="str">
        <f t="shared" si="230"/>
        <v>3822Samferdsel og teknikk</v>
      </c>
      <c r="B1514" s="6" t="str">
        <f>Data!A1514</f>
        <v>3822</v>
      </c>
      <c r="C1514" s="7" t="str">
        <f>Data!B1514</f>
        <v>Nissedal kommune</v>
      </c>
      <c r="D1514" s="7" t="str">
        <f>Data!C1514</f>
        <v>Samferdsel og teknikk</v>
      </c>
      <c r="E1514" s="1">
        <f>Data!D1514</f>
        <v>9.7696999999999896</v>
      </c>
      <c r="F1514" s="1">
        <f>Data!E1514+Data!F1514</f>
        <v>55232.944716828599</v>
      </c>
      <c r="G1514" s="1">
        <f>Data!G1514</f>
        <v>28.612956385559468</v>
      </c>
      <c r="H1514" s="1">
        <f t="shared" si="231"/>
        <v>5886646.9090909055</v>
      </c>
      <c r="I1514" s="1">
        <f t="shared" si="232"/>
        <v>3049.5272727272727</v>
      </c>
      <c r="J1514" s="1">
        <f t="shared" si="233"/>
        <v>706763.57236363587</v>
      </c>
      <c r="K1514" s="1">
        <f>'Innlegging av opplysninger'!$B$4*H1514</f>
        <v>765264.09818181768</v>
      </c>
      <c r="L1514" s="1"/>
      <c r="M1514" s="1">
        <f>'Innlegging av opplysninger'!$B$5*H1514</f>
        <v>771150.7450909086</v>
      </c>
      <c r="N1514" s="1">
        <f>'Innlegging av opplysninger'!$B$5*I1514</f>
        <v>399.48807272727277</v>
      </c>
      <c r="O1514" s="1">
        <f>'Innlegging av opplysninger'!$B$5*J1514</f>
        <v>92586.027979636303</v>
      </c>
      <c r="P1514" s="1">
        <f>'Innlegging av opplysninger'!$B$5*K1514</f>
        <v>100249.59686181812</v>
      </c>
      <c r="Q1514" s="1"/>
      <c r="R1514" s="1">
        <f>'Innlegging av opplysninger'!$C$11*SUM(H1514:Q1514)</f>
        <v>316392.17866673868</v>
      </c>
      <c r="S1514" s="1">
        <f>'Innlegging av opplysninger'!$C$13*(((H1514+J1514+M1514+O1514)*Data!H1514)+(J1514+O1514)*(1-Data!H1514)*1.8/12+I1514+N1514+K1514+L1514+P1514+Q1514)</f>
        <v>59362.226414425371</v>
      </c>
      <c r="T1514" s="1">
        <f>'Innlegging av opplysninger'!$C$13*((H1514+J1514+M1514+O1514)*(1-Data!H1514)-(J1514+O1514)*(1-Data!H1514)*1.8/12)</f>
        <v>373595.49176111177</v>
      </c>
      <c r="U1514" s="1">
        <f>Data!I1514</f>
        <v>1.8</v>
      </c>
      <c r="V1514" s="1">
        <f>Data!J1514+Data!K1514</f>
        <v>55872.222222222219</v>
      </c>
      <c r="W1514" s="1">
        <f>Data!L1514</f>
        <v>0</v>
      </c>
      <c r="X1514" s="1">
        <f t="shared" si="237"/>
        <v>1097127.2727272727</v>
      </c>
      <c r="Y1514" s="100">
        <f t="shared" si="238"/>
        <v>0</v>
      </c>
      <c r="Z1514" s="100">
        <f t="shared" si="239"/>
        <v>156889.19999999998</v>
      </c>
      <c r="AA1514" s="100">
        <f>'Innlegging av opplysninger'!$B$4*X1514</f>
        <v>142626.54545454547</v>
      </c>
      <c r="AB1514" s="1"/>
      <c r="AC1514" s="1">
        <f>'Innlegging av opplysninger'!$B$5*X1514</f>
        <v>143723.67272727273</v>
      </c>
      <c r="AD1514" s="1">
        <f>'Innlegging av opplysninger'!$B$5*Y1514</f>
        <v>0</v>
      </c>
      <c r="AE1514" s="1">
        <f>'Innlegging av opplysninger'!$B$5*Z1514</f>
        <v>20552.485199999999</v>
      </c>
      <c r="AF1514" s="1">
        <f>'Innlegging av opplysninger'!$B$5*AA1514</f>
        <v>18684.077454545459</v>
      </c>
      <c r="AG1514" s="1"/>
      <c r="AH1514" s="1">
        <f>'Innlegging av opplysninger'!$C$11*SUM(X1514:AG1514)</f>
        <v>60024.923635418185</v>
      </c>
      <c r="AI1514" s="1">
        <f>'Innlegging av opplysninger'!$C$13*(((X1514+Z1514+AC1514+AE1514)*Data!M1514)+(Z1514+AE1514)*(1-Data!M1514)*1.8/12+Y1514+AD1514+AA1514+AB1514+AF1514+AG1514)</f>
        <v>18655.171313475272</v>
      </c>
      <c r="AJ1514" s="1">
        <f>'Innlegging av opplysninger'!$C$13*((X1514+Z1514+AC1514+AE1514)*(1-Data!M1514)-(Z1514+AE1514)*(1-Data!M1514)*1.8/12)</f>
        <v>63484.197871833829</v>
      </c>
      <c r="AK1514" s="83">
        <f t="shared" si="234"/>
        <v>376000</v>
      </c>
      <c r="AL1514" s="83">
        <f t="shared" si="235"/>
        <v>78000</v>
      </c>
      <c r="AM1514" s="83">
        <f t="shared" si="236"/>
        <v>437000</v>
      </c>
    </row>
    <row r="1515" spans="1:39">
      <c r="A1515" t="str">
        <f t="shared" si="230"/>
        <v>3822Annet</v>
      </c>
      <c r="B1515" s="6" t="str">
        <f>Data!A1515</f>
        <v>3822</v>
      </c>
      <c r="C1515" s="7" t="str">
        <f>Data!B1515</f>
        <v>Nissedal kommune</v>
      </c>
      <c r="D1515" s="7" t="str">
        <f>Data!C1515</f>
        <v>Annet</v>
      </c>
      <c r="E1515" s="1">
        <f>Data!D1515</f>
        <v>3.4878</v>
      </c>
      <c r="F1515" s="1">
        <f>Data!E1515+Data!F1515</f>
        <v>0</v>
      </c>
      <c r="G1515" s="1">
        <f>Data!G1515</f>
        <v>0</v>
      </c>
      <c r="H1515" s="1">
        <f t="shared" si="231"/>
        <v>0</v>
      </c>
      <c r="I1515" s="1">
        <f t="shared" si="232"/>
        <v>0</v>
      </c>
      <c r="J1515" s="1">
        <f t="shared" si="233"/>
        <v>0</v>
      </c>
      <c r="K1515" s="1">
        <f>'Innlegging av opplysninger'!$B$4*H1515</f>
        <v>0</v>
      </c>
      <c r="L1515" s="1"/>
      <c r="M1515" s="1">
        <f>'Innlegging av opplysninger'!$B$5*H1515</f>
        <v>0</v>
      </c>
      <c r="N1515" s="1">
        <f>'Innlegging av opplysninger'!$B$5*I1515</f>
        <v>0</v>
      </c>
      <c r="O1515" s="1">
        <f>'Innlegging av opplysninger'!$B$5*J1515</f>
        <v>0</v>
      </c>
      <c r="P1515" s="1">
        <f>'Innlegging av opplysninger'!$B$5*K1515</f>
        <v>0</v>
      </c>
      <c r="Q1515" s="1"/>
      <c r="R1515" s="1">
        <f>'Innlegging av opplysninger'!$C$11*SUM(H1515:Q1515)</f>
        <v>0</v>
      </c>
      <c r="S1515" s="1">
        <f>'Innlegging av opplysninger'!$C$13*(((H1515+J1515+M1515+O1515)*Data!H1515)+(J1515+O1515)*(1-Data!H1515)*1.8/12+I1515+N1515+K1515+L1515+P1515+Q1515)</f>
        <v>0</v>
      </c>
      <c r="T1515" s="1">
        <f>'Innlegging av opplysninger'!$C$13*((H1515+J1515+M1515+O1515)*(1-Data!H1515)-(J1515+O1515)*(1-Data!H1515)*1.8/12)</f>
        <v>0</v>
      </c>
      <c r="U1515" s="1">
        <f>Data!I1515</f>
        <v>0</v>
      </c>
      <c r="V1515" s="1">
        <f>Data!J1515+Data!K1515</f>
        <v>0</v>
      </c>
      <c r="W1515" s="1">
        <f>Data!L1515</f>
        <v>0</v>
      </c>
      <c r="X1515" s="1">
        <f t="shared" si="237"/>
        <v>0</v>
      </c>
      <c r="Y1515" s="100">
        <f t="shared" si="238"/>
        <v>0</v>
      </c>
      <c r="Z1515" s="100">
        <f t="shared" si="239"/>
        <v>0</v>
      </c>
      <c r="AA1515" s="100">
        <f>'Innlegging av opplysninger'!$B$4*X1515</f>
        <v>0</v>
      </c>
      <c r="AB1515" s="1"/>
      <c r="AC1515" s="1">
        <f>'Innlegging av opplysninger'!$B$5*X1515</f>
        <v>0</v>
      </c>
      <c r="AD1515" s="1">
        <f>'Innlegging av opplysninger'!$B$5*Y1515</f>
        <v>0</v>
      </c>
      <c r="AE1515" s="1">
        <f>'Innlegging av opplysninger'!$B$5*Z1515</f>
        <v>0</v>
      </c>
      <c r="AF1515" s="1">
        <f>'Innlegging av opplysninger'!$B$5*AA1515</f>
        <v>0</v>
      </c>
      <c r="AG1515" s="1"/>
      <c r="AH1515" s="1">
        <f>'Innlegging av opplysninger'!$C$11*SUM(X1515:AG1515)</f>
        <v>0</v>
      </c>
      <c r="AI1515" s="1">
        <f>'Innlegging av opplysninger'!$C$13*(((X1515+Z1515+AC1515+AE1515)*Data!M1515)+(Z1515+AE1515)*(1-Data!M1515)*1.8/12+Y1515+AD1515+AA1515+AB1515+AF1515+AG1515)</f>
        <v>0</v>
      </c>
      <c r="AJ1515" s="1">
        <f>'Innlegging av opplysninger'!$C$13*((X1515+Z1515+AC1515+AE1515)*(1-Data!M1515)-(Z1515+AE1515)*(1-Data!M1515)*1.8/12)</f>
        <v>0</v>
      </c>
      <c r="AK1515" s="83">
        <f t="shared" si="234"/>
        <v>0</v>
      </c>
      <c r="AL1515" s="83">
        <f t="shared" si="235"/>
        <v>0</v>
      </c>
      <c r="AM1515" s="83">
        <f t="shared" si="236"/>
        <v>0</v>
      </c>
    </row>
    <row r="1516" spans="1:39">
      <c r="A1516" t="str">
        <f t="shared" si="230"/>
        <v>3823Alle</v>
      </c>
      <c r="B1516" s="6" t="str">
        <f>Data!A1516</f>
        <v>3823</v>
      </c>
      <c r="C1516" s="7" t="str">
        <f>Data!B1516</f>
        <v>Fyresdal kommune</v>
      </c>
      <c r="D1516" s="7" t="str">
        <f>Data!C1516</f>
        <v>Alle</v>
      </c>
      <c r="E1516" s="1">
        <f>Data!D1516</f>
        <v>104.47570000000002</v>
      </c>
      <c r="F1516" s="1">
        <f>Data!E1516+Data!F1516</f>
        <v>47590.425756100871</v>
      </c>
      <c r="G1516" s="1">
        <f>Data!G1516</f>
        <v>442.62723293550545</v>
      </c>
      <c r="H1516" s="1">
        <f t="shared" si="231"/>
        <v>54240469.572727285</v>
      </c>
      <c r="I1516" s="1">
        <f t="shared" si="232"/>
        <v>504477.70909090899</v>
      </c>
      <c r="J1516" s="1">
        <f t="shared" si="233"/>
        <v>6569393.6738181831</v>
      </c>
      <c r="K1516" s="1">
        <f>'Innlegging av opplysninger'!$B$4*H1516</f>
        <v>7051261.0444545476</v>
      </c>
      <c r="L1516" s="1"/>
      <c r="M1516" s="1">
        <f>'Innlegging av opplysninger'!$B$5*H1516</f>
        <v>7105501.5140272742</v>
      </c>
      <c r="N1516" s="1">
        <f>'Innlegging av opplysninger'!$B$5*I1516</f>
        <v>66086.579890909081</v>
      </c>
      <c r="O1516" s="1">
        <f>'Innlegging av opplysninger'!$B$5*J1516</f>
        <v>860590.57127018203</v>
      </c>
      <c r="P1516" s="1">
        <f>'Innlegging av opplysninger'!$B$5*K1516</f>
        <v>923715.19682354573</v>
      </c>
      <c r="Q1516" s="1"/>
      <c r="R1516" s="1">
        <f>'Innlegging av opplysninger'!$C$11*SUM(H1516:Q1516)</f>
        <v>2938216.8427599077</v>
      </c>
      <c r="S1516" s="1">
        <f>'Innlegging av opplysninger'!$C$13*(((H1516+J1516+M1516+O1516)*Data!H1516)+(J1516+O1516)*(1-Data!H1516)*1.8/12+I1516+N1516+K1516+L1516+P1516+Q1516)</f>
        <v>579207.3251148212</v>
      </c>
      <c r="T1516" s="1">
        <f>'Innlegging av opplysninger'!$C$13*((H1516+J1516+M1516+O1516)*(1-Data!H1516)-(J1516+O1516)*(1-Data!H1516)*1.8/12)</f>
        <v>3441510.4597145268</v>
      </c>
      <c r="U1516" s="1">
        <f>Data!I1516</f>
        <v>15.763199999999999</v>
      </c>
      <c r="V1516" s="1">
        <f>Data!J1516+Data!K1516</f>
        <v>49087.632693023421</v>
      </c>
      <c r="W1516" s="1">
        <f>Data!L1516</f>
        <v>786.91445899309781</v>
      </c>
      <c r="X1516" s="1">
        <f t="shared" si="237"/>
        <v>8441216.418181818</v>
      </c>
      <c r="Y1516" s="100">
        <f t="shared" si="238"/>
        <v>135319.52727272725</v>
      </c>
      <c r="Z1516" s="100">
        <f t="shared" si="239"/>
        <v>1226444.6401999998</v>
      </c>
      <c r="AA1516" s="100">
        <f>'Innlegging av opplysninger'!$B$4*X1516</f>
        <v>1097358.1343636364</v>
      </c>
      <c r="AB1516" s="1"/>
      <c r="AC1516" s="1">
        <f>'Innlegging av opplysninger'!$B$5*X1516</f>
        <v>1105799.3507818182</v>
      </c>
      <c r="AD1516" s="1">
        <f>'Innlegging av opplysninger'!$B$5*Y1516</f>
        <v>17726.858072727271</v>
      </c>
      <c r="AE1516" s="1">
        <f>'Innlegging av opplysninger'!$B$5*Z1516</f>
        <v>160664.24786619999</v>
      </c>
      <c r="AF1516" s="1">
        <f>'Innlegging av opplysninger'!$B$5*AA1516</f>
        <v>143753.91560163637</v>
      </c>
      <c r="AG1516" s="1"/>
      <c r="AH1516" s="1">
        <f>'Innlegging av opplysninger'!$C$11*SUM(X1516:AG1516)</f>
        <v>468474.75750894152</v>
      </c>
      <c r="AI1516" s="1">
        <f>'Innlegging av opplysninger'!$C$13*(((X1516+Z1516+AC1516+AE1516)*Data!M1516)+(Z1516+AE1516)*(1-Data!M1516)*1.8/12+Y1516+AD1516+AA1516+AB1516+AF1516+AG1516)</f>
        <v>107461.96746864497</v>
      </c>
      <c r="AJ1516" s="1">
        <f>'Innlegging av opplysninger'!$C$13*((X1516+Z1516+AC1516+AE1516)*(1-Data!M1516)-(Z1516+AE1516)*(1-Data!M1516)*1.8/12)</f>
        <v>533608.75333306438</v>
      </c>
      <c r="AK1516" s="83">
        <f t="shared" si="234"/>
        <v>3407000</v>
      </c>
      <c r="AL1516" s="83">
        <f t="shared" si="235"/>
        <v>687000</v>
      </c>
      <c r="AM1516" s="83">
        <f t="shared" si="236"/>
        <v>3975000</v>
      </c>
    </row>
    <row r="1517" spans="1:39">
      <c r="A1517" t="str">
        <f t="shared" si="230"/>
        <v>3823Administrasjon</v>
      </c>
      <c r="B1517" s="6" t="str">
        <f>Data!A1517</f>
        <v>3823</v>
      </c>
      <c r="C1517" s="7" t="str">
        <f>Data!B1517</f>
        <v>Fyresdal kommune</v>
      </c>
      <c r="D1517" s="7" t="str">
        <f>Data!C1517</f>
        <v>Administrasjon</v>
      </c>
      <c r="E1517" s="1">
        <f>Data!D1517</f>
        <v>11.799999999999999</v>
      </c>
      <c r="F1517" s="1">
        <f>Data!E1517+Data!F1517</f>
        <v>53070.734463276836</v>
      </c>
      <c r="G1517" s="1">
        <f>Data!G1517</f>
        <v>0</v>
      </c>
      <c r="H1517" s="1">
        <f t="shared" si="231"/>
        <v>6831650.9090909073</v>
      </c>
      <c r="I1517" s="1">
        <f t="shared" si="232"/>
        <v>0</v>
      </c>
      <c r="J1517" s="1">
        <f t="shared" si="233"/>
        <v>819798.1090909089</v>
      </c>
      <c r="K1517" s="1">
        <f>'Innlegging av opplysninger'!$B$4*H1517</f>
        <v>888114.61818181793</v>
      </c>
      <c r="L1517" s="1"/>
      <c r="M1517" s="1">
        <f>'Innlegging av opplysninger'!$B$5*H1517</f>
        <v>894946.26909090893</v>
      </c>
      <c r="N1517" s="1">
        <f>'Innlegging av opplysninger'!$B$5*I1517</f>
        <v>0</v>
      </c>
      <c r="O1517" s="1">
        <f>'Innlegging av opplysninger'!$B$5*J1517</f>
        <v>107393.55229090907</v>
      </c>
      <c r="P1517" s="1">
        <f>'Innlegging av opplysninger'!$B$5*K1517</f>
        <v>116343.01498181815</v>
      </c>
      <c r="Q1517" s="1"/>
      <c r="R1517" s="1">
        <f>'Innlegging av opplysninger'!$C$11*SUM(H1517:Q1517)</f>
        <v>367013.3659636362</v>
      </c>
      <c r="S1517" s="1">
        <f>'Innlegging av opplysninger'!$C$13*(((H1517+J1517+M1517+O1517)*Data!H1517)+(J1517+O1517)*(1-Data!H1517)*1.8/12+I1517+N1517+K1517+L1517+P1517+Q1517)</f>
        <v>90959.124238603603</v>
      </c>
      <c r="T1517" s="1">
        <f>'Innlegging av opplysninger'!$C$13*((H1517+J1517+M1517+O1517)*(1-Data!H1517)-(J1517+O1517)*(1-Data!H1517)*1.8/12)</f>
        <v>411269.69234321441</v>
      </c>
      <c r="U1517" s="1">
        <f>Data!I1517</f>
        <v>2.8</v>
      </c>
      <c r="V1517" s="1">
        <f>Data!J1517+Data!K1517</f>
        <v>58475.119047619053</v>
      </c>
      <c r="W1517" s="1">
        <f>Data!L1517</f>
        <v>0</v>
      </c>
      <c r="X1517" s="1">
        <f t="shared" si="237"/>
        <v>1786149.0909090908</v>
      </c>
      <c r="Y1517" s="100">
        <f t="shared" si="238"/>
        <v>0</v>
      </c>
      <c r="Z1517" s="100">
        <f t="shared" si="239"/>
        <v>255419.31999999998</v>
      </c>
      <c r="AA1517" s="100">
        <f>'Innlegging av opplysninger'!$B$4*X1517</f>
        <v>232199.38181818181</v>
      </c>
      <c r="AB1517" s="1"/>
      <c r="AC1517" s="1">
        <f>'Innlegging av opplysninger'!$B$5*X1517</f>
        <v>233985.53090909091</v>
      </c>
      <c r="AD1517" s="1">
        <f>'Innlegging av opplysninger'!$B$5*Y1517</f>
        <v>0</v>
      </c>
      <c r="AE1517" s="1">
        <f>'Innlegging av opplysninger'!$B$5*Z1517</f>
        <v>33459.930919999999</v>
      </c>
      <c r="AF1517" s="1">
        <f>'Innlegging av opplysninger'!$B$5*AA1517</f>
        <v>30418.119018181817</v>
      </c>
      <c r="AG1517" s="1"/>
      <c r="AH1517" s="1">
        <f>'Innlegging av opplysninger'!$C$11*SUM(X1517:AG1517)</f>
        <v>97721.992195832718</v>
      </c>
      <c r="AI1517" s="1">
        <f>'Innlegging av opplysninger'!$C$13*(((X1517+Z1517+AC1517+AE1517)*Data!M1517)+(Z1517+AE1517)*(1-Data!M1517)*1.8/12+Y1517+AD1517+AA1517+AB1517+AF1517+AG1517)</f>
        <v>38763.996045400359</v>
      </c>
      <c r="AJ1517" s="1">
        <f>'Innlegging av opplysninger'!$C$13*((X1517+Z1517+AC1517+AE1517)*(1-Data!M1517)-(Z1517+AE1517)*(1-Data!M1517)*1.8/12)</f>
        <v>94960.835380476012</v>
      </c>
      <c r="AK1517" s="83">
        <f t="shared" si="234"/>
        <v>465000</v>
      </c>
      <c r="AL1517" s="83">
        <f t="shared" si="235"/>
        <v>130000</v>
      </c>
      <c r="AM1517" s="83">
        <f t="shared" si="236"/>
        <v>506000</v>
      </c>
    </row>
    <row r="1518" spans="1:39">
      <c r="A1518" t="str">
        <f t="shared" si="230"/>
        <v>3823Undervisning</v>
      </c>
      <c r="B1518" s="6" t="str">
        <f>Data!A1518</f>
        <v>3823</v>
      </c>
      <c r="C1518" s="7" t="str">
        <f>Data!B1518</f>
        <v>Fyresdal kommune</v>
      </c>
      <c r="D1518" s="7" t="str">
        <f>Data!C1518</f>
        <v>Undervisning</v>
      </c>
      <c r="E1518" s="1">
        <f>Data!D1518</f>
        <v>26.790000000000006</v>
      </c>
      <c r="F1518" s="1">
        <f>Data!E1518+Data!F1518</f>
        <v>48851.203807390804</v>
      </c>
      <c r="G1518" s="1">
        <f>Data!G1518</f>
        <v>10.691302724897348</v>
      </c>
      <c r="H1518" s="1">
        <f t="shared" si="231"/>
        <v>14276986.363636361</v>
      </c>
      <c r="I1518" s="1">
        <f t="shared" si="232"/>
        <v>3124.5818181818181</v>
      </c>
      <c r="J1518" s="1">
        <f t="shared" si="233"/>
        <v>1713613.3134545451</v>
      </c>
      <c r="K1518" s="1">
        <f>'Innlegging av opplysninger'!$B$4*H1518</f>
        <v>1856008.2272727271</v>
      </c>
      <c r="L1518" s="1"/>
      <c r="M1518" s="1">
        <f>'Innlegging av opplysninger'!$B$5*H1518</f>
        <v>1870285.2136363634</v>
      </c>
      <c r="N1518" s="1">
        <f>'Innlegging av opplysninger'!$B$5*I1518</f>
        <v>409.32021818181818</v>
      </c>
      <c r="O1518" s="1">
        <f>'Innlegging av opplysninger'!$B$5*J1518</f>
        <v>224483.34406254542</v>
      </c>
      <c r="P1518" s="1">
        <f>'Innlegging av opplysninger'!$B$5*K1518</f>
        <v>243137.07777272727</v>
      </c>
      <c r="Q1518" s="1"/>
      <c r="R1518" s="1">
        <f>'Innlegging av opplysninger'!$C$11*SUM(H1518:Q1518)</f>
        <v>767145.80279112211</v>
      </c>
      <c r="S1518" s="1">
        <f>'Innlegging av opplysninger'!$C$13*(((H1518+J1518+M1518+O1518)*Data!H1518)+(J1518+O1518)*(1-Data!H1518)*1.8/12+I1518+N1518+K1518+L1518+P1518+Q1518)</f>
        <v>124456.47269688784</v>
      </c>
      <c r="T1518" s="1">
        <f>'Innlegging av opplysninger'!$C$13*((H1518+J1518+M1518+O1518)*(1-Data!H1518)-(J1518+O1518)*(1-Data!H1518)*1.8/12)</f>
        <v>925321.99428043712</v>
      </c>
      <c r="U1518" s="1">
        <f>Data!I1518</f>
        <v>4.87</v>
      </c>
      <c r="V1518" s="1">
        <f>Data!J1518+Data!K1518</f>
        <v>44960.369609856258</v>
      </c>
      <c r="W1518" s="1">
        <f>Data!L1518</f>
        <v>9.3162217659137578</v>
      </c>
      <c r="X1518" s="1">
        <f t="shared" si="237"/>
        <v>2388621.8181818179</v>
      </c>
      <c r="Y1518" s="100">
        <f t="shared" si="238"/>
        <v>494.94545454545454</v>
      </c>
      <c r="Z1518" s="100">
        <f t="shared" si="239"/>
        <v>341643.69719999994</v>
      </c>
      <c r="AA1518" s="100">
        <f>'Innlegging av opplysninger'!$B$4*X1518</f>
        <v>310520.83636363636</v>
      </c>
      <c r="AB1518" s="1"/>
      <c r="AC1518" s="1">
        <f>'Innlegging av opplysninger'!$B$5*X1518</f>
        <v>312909.45818181813</v>
      </c>
      <c r="AD1518" s="1">
        <f>'Innlegging av opplysninger'!$B$5*Y1518</f>
        <v>64.837854545454547</v>
      </c>
      <c r="AE1518" s="1">
        <f>'Innlegging av opplysninger'!$B$5*Z1518</f>
        <v>44755.324333199991</v>
      </c>
      <c r="AF1518" s="1">
        <f>'Innlegging av opplysninger'!$B$5*AA1518</f>
        <v>40678.229563636363</v>
      </c>
      <c r="AG1518" s="1"/>
      <c r="AH1518" s="1">
        <f>'Innlegging av opplysninger'!$C$11*SUM(X1518:AG1518)</f>
        <v>130708.18759106156</v>
      </c>
      <c r="AI1518" s="1">
        <f>'Innlegging av opplysninger'!$C$13*(((X1518+Z1518+AC1518+AE1518)*Data!M1518)+(Z1518+AE1518)*(1-Data!M1518)*1.8/12+Y1518+AD1518+AA1518+AB1518+AF1518+AG1518)</f>
        <v>21305.372528249867</v>
      </c>
      <c r="AJ1518" s="1">
        <f>'Innlegging av opplysninger'!$C$13*((X1518+Z1518+AC1518+AE1518)*(1-Data!M1518)-(Z1518+AE1518)*(1-Data!M1518)*1.8/12)</f>
        <v>157558.46312267648</v>
      </c>
      <c r="AK1518" s="83">
        <f t="shared" si="234"/>
        <v>898000</v>
      </c>
      <c r="AL1518" s="83">
        <f t="shared" si="235"/>
        <v>146000</v>
      </c>
      <c r="AM1518" s="83">
        <f t="shared" si="236"/>
        <v>1083000</v>
      </c>
    </row>
    <row r="1519" spans="1:39">
      <c r="A1519" t="str">
        <f t="shared" si="230"/>
        <v>3823Barnehager</v>
      </c>
      <c r="B1519" s="6" t="str">
        <f>Data!A1519</f>
        <v>3823</v>
      </c>
      <c r="C1519" s="7" t="str">
        <f>Data!B1519</f>
        <v>Fyresdal kommune</v>
      </c>
      <c r="D1519" s="7" t="str">
        <f>Data!C1519</f>
        <v>Barnehager</v>
      </c>
      <c r="E1519" s="1">
        <f>Data!D1519</f>
        <v>12.53</v>
      </c>
      <c r="F1519" s="1">
        <f>Data!E1519+Data!F1519</f>
        <v>0</v>
      </c>
      <c r="G1519" s="1">
        <f>Data!G1519</f>
        <v>0</v>
      </c>
      <c r="H1519" s="1">
        <f t="shared" si="231"/>
        <v>0</v>
      </c>
      <c r="I1519" s="1">
        <f t="shared" si="232"/>
        <v>0</v>
      </c>
      <c r="J1519" s="1">
        <f t="shared" si="233"/>
        <v>0</v>
      </c>
      <c r="K1519" s="1">
        <f>'Innlegging av opplysninger'!$B$4*H1519</f>
        <v>0</v>
      </c>
      <c r="L1519" s="1"/>
      <c r="M1519" s="1">
        <f>'Innlegging av opplysninger'!$B$5*H1519</f>
        <v>0</v>
      </c>
      <c r="N1519" s="1">
        <f>'Innlegging av opplysninger'!$B$5*I1519</f>
        <v>0</v>
      </c>
      <c r="O1519" s="1">
        <f>'Innlegging av opplysninger'!$B$5*J1519</f>
        <v>0</v>
      </c>
      <c r="P1519" s="1">
        <f>'Innlegging av opplysninger'!$B$5*K1519</f>
        <v>0</v>
      </c>
      <c r="Q1519" s="1"/>
      <c r="R1519" s="1">
        <f>'Innlegging av opplysninger'!$C$11*SUM(H1519:Q1519)</f>
        <v>0</v>
      </c>
      <c r="S1519" s="1">
        <f>'Innlegging av opplysninger'!$C$13*(((H1519+J1519+M1519+O1519)*Data!H1519)+(J1519+O1519)*(1-Data!H1519)*1.8/12+I1519+N1519+K1519+L1519+P1519+Q1519)</f>
        <v>0</v>
      </c>
      <c r="T1519" s="1">
        <f>'Innlegging av opplysninger'!$C$13*((H1519+J1519+M1519+O1519)*(1-Data!H1519)-(J1519+O1519)*(1-Data!H1519)*1.8/12)</f>
        <v>0</v>
      </c>
      <c r="U1519" s="1">
        <f>Data!I1519</f>
        <v>0</v>
      </c>
      <c r="V1519" s="1">
        <f>Data!J1519+Data!K1519</f>
        <v>0</v>
      </c>
      <c r="W1519" s="1">
        <f>Data!L1519</f>
        <v>0</v>
      </c>
      <c r="X1519" s="1">
        <f t="shared" si="237"/>
        <v>0</v>
      </c>
      <c r="Y1519" s="100">
        <f t="shared" si="238"/>
        <v>0</v>
      </c>
      <c r="Z1519" s="100">
        <f t="shared" si="239"/>
        <v>0</v>
      </c>
      <c r="AA1519" s="100">
        <f>'Innlegging av opplysninger'!$B$4*X1519</f>
        <v>0</v>
      </c>
      <c r="AB1519" s="1"/>
      <c r="AC1519" s="1">
        <f>'Innlegging av opplysninger'!$B$5*X1519</f>
        <v>0</v>
      </c>
      <c r="AD1519" s="1">
        <f>'Innlegging av opplysninger'!$B$5*Y1519</f>
        <v>0</v>
      </c>
      <c r="AE1519" s="1">
        <f>'Innlegging av opplysninger'!$B$5*Z1519</f>
        <v>0</v>
      </c>
      <c r="AF1519" s="1">
        <f>'Innlegging av opplysninger'!$B$5*AA1519</f>
        <v>0</v>
      </c>
      <c r="AG1519" s="1"/>
      <c r="AH1519" s="1">
        <f>'Innlegging av opplysninger'!$C$11*SUM(X1519:AG1519)</f>
        <v>0</v>
      </c>
      <c r="AI1519" s="1">
        <f>'Innlegging av opplysninger'!$C$13*(((X1519+Z1519+AC1519+AE1519)*Data!M1519)+(Z1519+AE1519)*(1-Data!M1519)*1.8/12+Y1519+AD1519+AA1519+AB1519+AF1519+AG1519)</f>
        <v>0</v>
      </c>
      <c r="AJ1519" s="1">
        <f>'Innlegging av opplysninger'!$C$13*((X1519+Z1519+AC1519+AE1519)*(1-Data!M1519)-(Z1519+AE1519)*(1-Data!M1519)*1.8/12)</f>
        <v>0</v>
      </c>
      <c r="AK1519" s="83">
        <f t="shared" si="234"/>
        <v>0</v>
      </c>
      <c r="AL1519" s="83">
        <f t="shared" si="235"/>
        <v>0</v>
      </c>
      <c r="AM1519" s="83">
        <f t="shared" si="236"/>
        <v>0</v>
      </c>
    </row>
    <row r="1520" spans="1:39">
      <c r="A1520" t="str">
        <f t="shared" si="230"/>
        <v>3823Helse/pleie/omsorg</v>
      </c>
      <c r="B1520" s="6" t="str">
        <f>Data!A1520</f>
        <v>3823</v>
      </c>
      <c r="C1520" s="7" t="str">
        <f>Data!B1520</f>
        <v>Fyresdal kommune</v>
      </c>
      <c r="D1520" s="7" t="str">
        <f>Data!C1520</f>
        <v>Helse/pleie/omsorg</v>
      </c>
      <c r="E1520" s="1">
        <f>Data!D1520</f>
        <v>44.234399999999987</v>
      </c>
      <c r="F1520" s="1">
        <f>Data!E1520+Data!F1520</f>
        <v>46461.652997064157</v>
      </c>
      <c r="G1520" s="1">
        <f>Data!G1520</f>
        <v>1035.9527878754998</v>
      </c>
      <c r="H1520" s="1">
        <f t="shared" si="231"/>
        <v>22420400.109090917</v>
      </c>
      <c r="I1520" s="1">
        <f t="shared" si="232"/>
        <v>499906.36363636353</v>
      </c>
      <c r="J1520" s="1">
        <f t="shared" si="233"/>
        <v>2750436.7767272736</v>
      </c>
      <c r="K1520" s="1">
        <f>'Innlegging av opplysninger'!$B$4*H1520</f>
        <v>2914652.0141818193</v>
      </c>
      <c r="L1520" s="1"/>
      <c r="M1520" s="1">
        <f>'Innlegging av opplysninger'!$B$5*H1520</f>
        <v>2937072.4142909101</v>
      </c>
      <c r="N1520" s="1">
        <f>'Innlegging av opplysninger'!$B$5*I1520</f>
        <v>65487.733636363628</v>
      </c>
      <c r="O1520" s="1">
        <f>'Innlegging av opplysninger'!$B$5*J1520</f>
        <v>360307.21775127284</v>
      </c>
      <c r="P1520" s="1">
        <f>'Innlegging av opplysninger'!$B$5*K1520</f>
        <v>381819.41385781835</v>
      </c>
      <c r="Q1520" s="1"/>
      <c r="R1520" s="1">
        <f>'Innlegging av opplysninger'!$C$11*SUM(H1520:Q1520)</f>
        <v>1228543.117640564</v>
      </c>
      <c r="S1520" s="1">
        <f>'Innlegging av opplysninger'!$C$13*(((H1520+J1520+M1520+O1520)*Data!H1520)+(J1520+O1520)*(1-Data!H1520)*1.8/12+I1520+N1520+K1520+L1520+P1520+Q1520)</f>
        <v>263574.28926962515</v>
      </c>
      <c r="T1520" s="1">
        <f>'Innlegging av opplysninger'!$C$13*((H1520+J1520+M1520+O1520)*(1-Data!H1520)-(J1520+O1520)*(1-Data!H1520)*1.8/12)</f>
        <v>1417589.9769753572</v>
      </c>
      <c r="U1520" s="1">
        <f>Data!I1520</f>
        <v>6.4931999999999999</v>
      </c>
      <c r="V1520" s="1">
        <f>Data!J1520+Data!K1520</f>
        <v>45592.081716257017</v>
      </c>
      <c r="W1520" s="1">
        <f>Data!L1520</f>
        <v>1903.3635187580851</v>
      </c>
      <c r="X1520" s="1">
        <f t="shared" si="237"/>
        <v>3229510.9636363639</v>
      </c>
      <c r="Y1520" s="100">
        <f t="shared" si="238"/>
        <v>134824.58181818179</v>
      </c>
      <c r="Z1520" s="100">
        <f t="shared" si="239"/>
        <v>481099.98300000001</v>
      </c>
      <c r="AA1520" s="100">
        <f>'Innlegging av opplysninger'!$B$4*X1520</f>
        <v>419836.42527272733</v>
      </c>
      <c r="AB1520" s="1"/>
      <c r="AC1520" s="1">
        <f>'Innlegging av opplysninger'!$B$5*X1520</f>
        <v>423065.93623636366</v>
      </c>
      <c r="AD1520" s="1">
        <f>'Innlegging av opplysninger'!$B$5*Y1520</f>
        <v>17662.020218181817</v>
      </c>
      <c r="AE1520" s="1">
        <f>'Innlegging av opplysninger'!$B$5*Z1520</f>
        <v>63024.097773000001</v>
      </c>
      <c r="AF1520" s="1">
        <f>'Innlegging av opplysninger'!$B$5*AA1520</f>
        <v>54998.571710727279</v>
      </c>
      <c r="AG1520" s="1"/>
      <c r="AH1520" s="1">
        <f>'Innlegging av opplysninger'!$C$11*SUM(X1520:AG1520)</f>
        <v>183312.85802729073</v>
      </c>
      <c r="AI1520" s="1">
        <f>'Innlegging av opplysninger'!$C$13*(((X1520+Z1520+AC1520+AE1520)*Data!M1520)+(Z1520+AE1520)*(1-Data!M1520)*1.8/12+Y1520+AD1520+AA1520+AB1520+AF1520+AG1520)</f>
        <v>36864.890979059943</v>
      </c>
      <c r="AJ1520" s="1">
        <f>'Innlegging av opplysninger'!$C$13*((X1520+Z1520+AC1520+AE1520)*(1-Data!M1520)-(Z1520+AE1520)*(1-Data!M1520)*1.8/12)</f>
        <v>213984.28316354842</v>
      </c>
      <c r="AK1520" s="83">
        <f t="shared" si="234"/>
        <v>1412000</v>
      </c>
      <c r="AL1520" s="83">
        <f t="shared" si="235"/>
        <v>300000</v>
      </c>
      <c r="AM1520" s="83">
        <f t="shared" si="236"/>
        <v>1632000</v>
      </c>
    </row>
    <row r="1521" spans="1:39">
      <c r="A1521" t="str">
        <f t="shared" si="230"/>
        <v>3823Samferdsel og teknikk</v>
      </c>
      <c r="B1521" s="6" t="str">
        <f>Data!A1521</f>
        <v>3823</v>
      </c>
      <c r="C1521" s="7" t="str">
        <f>Data!B1521</f>
        <v>Fyresdal kommune</v>
      </c>
      <c r="D1521" s="7" t="str">
        <f>Data!C1521</f>
        <v>Samferdsel og teknikk</v>
      </c>
      <c r="E1521" s="1">
        <f>Data!D1521</f>
        <v>4.1312999999999986</v>
      </c>
      <c r="F1521" s="1">
        <f>Data!E1521+Data!F1521</f>
        <v>0</v>
      </c>
      <c r="G1521" s="1">
        <f>Data!G1521</f>
        <v>0</v>
      </c>
      <c r="H1521" s="1">
        <f t="shared" si="231"/>
        <v>0</v>
      </c>
      <c r="I1521" s="1">
        <f t="shared" si="232"/>
        <v>0</v>
      </c>
      <c r="J1521" s="1">
        <f t="shared" si="233"/>
        <v>0</v>
      </c>
      <c r="K1521" s="1">
        <f>'Innlegging av opplysninger'!$B$4*H1521</f>
        <v>0</v>
      </c>
      <c r="L1521" s="1"/>
      <c r="M1521" s="1">
        <f>'Innlegging av opplysninger'!$B$5*H1521</f>
        <v>0</v>
      </c>
      <c r="N1521" s="1">
        <f>'Innlegging av opplysninger'!$B$5*I1521</f>
        <v>0</v>
      </c>
      <c r="O1521" s="1">
        <f>'Innlegging av opplysninger'!$B$5*J1521</f>
        <v>0</v>
      </c>
      <c r="P1521" s="1">
        <f>'Innlegging av opplysninger'!$B$5*K1521</f>
        <v>0</v>
      </c>
      <c r="Q1521" s="1"/>
      <c r="R1521" s="1">
        <f>'Innlegging av opplysninger'!$C$11*SUM(H1521:Q1521)</f>
        <v>0</v>
      </c>
      <c r="S1521" s="1">
        <f>'Innlegging av opplysninger'!$C$13*(((H1521+J1521+M1521+O1521)*Data!H1521)+(J1521+O1521)*(1-Data!H1521)*1.8/12+I1521+N1521+K1521+L1521+P1521+Q1521)</f>
        <v>0</v>
      </c>
      <c r="T1521" s="1">
        <f>'Innlegging av opplysninger'!$C$13*((H1521+J1521+M1521+O1521)*(1-Data!H1521)-(J1521+O1521)*(1-Data!H1521)*1.8/12)</f>
        <v>0</v>
      </c>
      <c r="U1521" s="1">
        <f>Data!I1521</f>
        <v>0</v>
      </c>
      <c r="V1521" s="1">
        <f>Data!J1521+Data!K1521</f>
        <v>0</v>
      </c>
      <c r="W1521" s="1">
        <f>Data!L1521</f>
        <v>0</v>
      </c>
      <c r="X1521" s="1">
        <f t="shared" si="237"/>
        <v>0</v>
      </c>
      <c r="Y1521" s="100">
        <f t="shared" si="238"/>
        <v>0</v>
      </c>
      <c r="Z1521" s="100">
        <f t="shared" si="239"/>
        <v>0</v>
      </c>
      <c r="AA1521" s="100">
        <f>'Innlegging av opplysninger'!$B$4*X1521</f>
        <v>0</v>
      </c>
      <c r="AB1521" s="1"/>
      <c r="AC1521" s="1">
        <f>'Innlegging av opplysninger'!$B$5*X1521</f>
        <v>0</v>
      </c>
      <c r="AD1521" s="1">
        <f>'Innlegging av opplysninger'!$B$5*Y1521</f>
        <v>0</v>
      </c>
      <c r="AE1521" s="1">
        <f>'Innlegging av opplysninger'!$B$5*Z1521</f>
        <v>0</v>
      </c>
      <c r="AF1521" s="1">
        <f>'Innlegging av opplysninger'!$B$5*AA1521</f>
        <v>0</v>
      </c>
      <c r="AG1521" s="1"/>
      <c r="AH1521" s="1">
        <f>'Innlegging av opplysninger'!$C$11*SUM(X1521:AG1521)</f>
        <v>0</v>
      </c>
      <c r="AI1521" s="1">
        <f>'Innlegging av opplysninger'!$C$13*(((X1521+Z1521+AC1521+AE1521)*Data!M1521)+(Z1521+AE1521)*(1-Data!M1521)*1.8/12+Y1521+AD1521+AA1521+AB1521+AF1521+AG1521)</f>
        <v>0</v>
      </c>
      <c r="AJ1521" s="1">
        <f>'Innlegging av opplysninger'!$C$13*((X1521+Z1521+AC1521+AE1521)*(1-Data!M1521)-(Z1521+AE1521)*(1-Data!M1521)*1.8/12)</f>
        <v>0</v>
      </c>
      <c r="AK1521" s="83">
        <f t="shared" si="234"/>
        <v>0</v>
      </c>
      <c r="AL1521" s="83">
        <f t="shared" si="235"/>
        <v>0</v>
      </c>
      <c r="AM1521" s="83">
        <f t="shared" si="236"/>
        <v>0</v>
      </c>
    </row>
    <row r="1522" spans="1:39">
      <c r="A1522" t="str">
        <f t="shared" si="230"/>
        <v>3823Annet</v>
      </c>
      <c r="B1522" s="6" t="str">
        <f>Data!A1522</f>
        <v>3823</v>
      </c>
      <c r="C1522" s="7" t="str">
        <f>Data!B1522</f>
        <v>Fyresdal kommune</v>
      </c>
      <c r="D1522" s="7" t="str">
        <f>Data!C1522</f>
        <v>Annet</v>
      </c>
      <c r="E1522" s="1">
        <f>Data!D1522</f>
        <v>4.99</v>
      </c>
      <c r="F1522" s="1">
        <f>Data!E1522+Data!F1522</f>
        <v>0</v>
      </c>
      <c r="G1522" s="1">
        <f>Data!G1522</f>
        <v>0</v>
      </c>
      <c r="H1522" s="1">
        <f t="shared" si="231"/>
        <v>0</v>
      </c>
      <c r="I1522" s="1">
        <f t="shared" si="232"/>
        <v>0</v>
      </c>
      <c r="J1522" s="1">
        <f t="shared" si="233"/>
        <v>0</v>
      </c>
      <c r="K1522" s="1">
        <f>'Innlegging av opplysninger'!$B$4*H1522</f>
        <v>0</v>
      </c>
      <c r="L1522" s="1"/>
      <c r="M1522" s="1">
        <f>'Innlegging av opplysninger'!$B$5*H1522</f>
        <v>0</v>
      </c>
      <c r="N1522" s="1">
        <f>'Innlegging av opplysninger'!$B$5*I1522</f>
        <v>0</v>
      </c>
      <c r="O1522" s="1">
        <f>'Innlegging av opplysninger'!$B$5*J1522</f>
        <v>0</v>
      </c>
      <c r="P1522" s="1">
        <f>'Innlegging av opplysninger'!$B$5*K1522</f>
        <v>0</v>
      </c>
      <c r="Q1522" s="1"/>
      <c r="R1522" s="1">
        <f>'Innlegging av opplysninger'!$C$11*SUM(H1522:Q1522)</f>
        <v>0</v>
      </c>
      <c r="S1522" s="1">
        <f>'Innlegging av opplysninger'!$C$13*(((H1522+J1522+M1522+O1522)*Data!H1522)+(J1522+O1522)*(1-Data!H1522)*1.8/12+I1522+N1522+K1522+L1522+P1522+Q1522)</f>
        <v>0</v>
      </c>
      <c r="T1522" s="1">
        <f>'Innlegging av opplysninger'!$C$13*((H1522+J1522+M1522+O1522)*(1-Data!H1522)-(J1522+O1522)*(1-Data!H1522)*1.8/12)</f>
        <v>0</v>
      </c>
      <c r="U1522" s="1">
        <f>Data!I1522</f>
        <v>0</v>
      </c>
      <c r="V1522" s="1">
        <f>Data!J1522+Data!K1522</f>
        <v>0</v>
      </c>
      <c r="W1522" s="1">
        <f>Data!L1522</f>
        <v>0</v>
      </c>
      <c r="X1522" s="1">
        <f t="shared" si="237"/>
        <v>0</v>
      </c>
      <c r="Y1522" s="100">
        <f t="shared" si="238"/>
        <v>0</v>
      </c>
      <c r="Z1522" s="100">
        <f t="shared" si="239"/>
        <v>0</v>
      </c>
      <c r="AA1522" s="100">
        <f>'Innlegging av opplysninger'!$B$4*X1522</f>
        <v>0</v>
      </c>
      <c r="AB1522" s="1"/>
      <c r="AC1522" s="1">
        <f>'Innlegging av opplysninger'!$B$5*X1522</f>
        <v>0</v>
      </c>
      <c r="AD1522" s="1">
        <f>'Innlegging av opplysninger'!$B$5*Y1522</f>
        <v>0</v>
      </c>
      <c r="AE1522" s="1">
        <f>'Innlegging av opplysninger'!$B$5*Z1522</f>
        <v>0</v>
      </c>
      <c r="AF1522" s="1">
        <f>'Innlegging av opplysninger'!$B$5*AA1522</f>
        <v>0</v>
      </c>
      <c r="AG1522" s="1"/>
      <c r="AH1522" s="1">
        <f>'Innlegging av opplysninger'!$C$11*SUM(X1522:AG1522)</f>
        <v>0</v>
      </c>
      <c r="AI1522" s="1">
        <f>'Innlegging av opplysninger'!$C$13*(((X1522+Z1522+AC1522+AE1522)*Data!M1522)+(Z1522+AE1522)*(1-Data!M1522)*1.8/12+Y1522+AD1522+AA1522+AB1522+AF1522+AG1522)</f>
        <v>0</v>
      </c>
      <c r="AJ1522" s="1">
        <f>'Innlegging av opplysninger'!$C$13*((X1522+Z1522+AC1522+AE1522)*(1-Data!M1522)-(Z1522+AE1522)*(1-Data!M1522)*1.8/12)</f>
        <v>0</v>
      </c>
      <c r="AK1522" s="83">
        <f t="shared" si="234"/>
        <v>0</v>
      </c>
      <c r="AL1522" s="83">
        <f t="shared" si="235"/>
        <v>0</v>
      </c>
      <c r="AM1522" s="83">
        <f t="shared" si="236"/>
        <v>0</v>
      </c>
    </row>
    <row r="1523" spans="1:39">
      <c r="A1523" t="str">
        <f t="shared" si="230"/>
        <v>3824Alle</v>
      </c>
      <c r="B1523" s="6" t="str">
        <f>Data!A1523</f>
        <v>3824</v>
      </c>
      <c r="C1523" s="7" t="str">
        <f>Data!B1523</f>
        <v>Tokke kommune</v>
      </c>
      <c r="D1523" s="7" t="str">
        <f>Data!C1523</f>
        <v>Alle</v>
      </c>
      <c r="E1523" s="1">
        <f>Data!D1523</f>
        <v>232.99471656382892</v>
      </c>
      <c r="F1523" s="1">
        <f>Data!E1523+Data!F1523</f>
        <v>46212.963676297026</v>
      </c>
      <c r="G1523" s="1">
        <f>Data!G1523</f>
        <v>326.67148475510129</v>
      </c>
      <c r="H1523" s="1">
        <f t="shared" si="231"/>
        <v>117462287.70909105</v>
      </c>
      <c r="I1523" s="1">
        <f t="shared" si="232"/>
        <v>830320.69090909068</v>
      </c>
      <c r="J1523" s="1">
        <f t="shared" si="233"/>
        <v>14195113.008000016</v>
      </c>
      <c r="K1523" s="1">
        <f>'Innlegging av opplysninger'!$B$4*H1523</f>
        <v>15270097.402181838</v>
      </c>
      <c r="L1523" s="1"/>
      <c r="M1523" s="1">
        <f>'Innlegging av opplysninger'!$B$5*H1523</f>
        <v>15387559.689890929</v>
      </c>
      <c r="N1523" s="1">
        <f>'Innlegging av opplysninger'!$B$5*I1523</f>
        <v>108772.01050909089</v>
      </c>
      <c r="O1523" s="1">
        <f>'Innlegging av opplysninger'!$B$5*J1523</f>
        <v>1859559.8040480022</v>
      </c>
      <c r="P1523" s="1">
        <f>'Innlegging av opplysninger'!$B$5*K1523</f>
        <v>2000382.7596858209</v>
      </c>
      <c r="Q1523" s="1"/>
      <c r="R1523" s="1">
        <f>'Innlegging av opplysninger'!$C$11*SUM(H1523:Q1523)</f>
        <v>6350335.5368240019</v>
      </c>
      <c r="S1523" s="1">
        <f>'Innlegging av opplysninger'!$C$13*(((H1523+J1523+M1523+O1523)*Data!H1523)+(J1523+O1523)*(1-Data!H1523)*1.8/12+I1523+N1523+K1523+L1523+P1523+Q1523)</f>
        <v>1247102.2026015872</v>
      </c>
      <c r="T1523" s="1">
        <f>'Innlegging av opplysninger'!$C$13*((H1523+J1523+M1523+O1523)*(1-Data!H1523)-(J1523+O1523)*(1-Data!H1523)*1.8/12)</f>
        <v>7442830.6372628361</v>
      </c>
      <c r="U1523" s="1">
        <f>Data!I1523</f>
        <v>37.298500000000026</v>
      </c>
      <c r="V1523" s="1">
        <f>Data!J1523+Data!K1523</f>
        <v>45231.032838675332</v>
      </c>
      <c r="W1523" s="1">
        <f>Data!L1523</f>
        <v>511.83881389331975</v>
      </c>
      <c r="X1523" s="1">
        <f t="shared" si="237"/>
        <v>18404178.309090905</v>
      </c>
      <c r="Y1523" s="100">
        <f t="shared" si="238"/>
        <v>208263.49090909088</v>
      </c>
      <c r="Z1523" s="100">
        <f t="shared" si="239"/>
        <v>2661579.1773999995</v>
      </c>
      <c r="AA1523" s="100">
        <f>'Innlegging av opplysninger'!$B$4*X1523</f>
        <v>2392543.1801818176</v>
      </c>
      <c r="AB1523" s="1"/>
      <c r="AC1523" s="1">
        <f>'Innlegging av opplysninger'!$B$5*X1523</f>
        <v>2410947.3584909085</v>
      </c>
      <c r="AD1523" s="1">
        <f>'Innlegging av opplysninger'!$B$5*Y1523</f>
        <v>27282.517309090905</v>
      </c>
      <c r="AE1523" s="1">
        <f>'Innlegging av opplysninger'!$B$5*Z1523</f>
        <v>348666.87223939993</v>
      </c>
      <c r="AF1523" s="1">
        <f>'Innlegging av opplysninger'!$B$5*AA1523</f>
        <v>313423.15660381812</v>
      </c>
      <c r="AG1523" s="1"/>
      <c r="AH1523" s="1">
        <f>'Innlegging av opplysninger'!$C$11*SUM(X1523:AG1523)</f>
        <v>1017141.5943645511</v>
      </c>
      <c r="AI1523" s="1">
        <f>'Innlegging av opplysninger'!$C$13*(((X1523+Z1523+AC1523+AE1523)*Data!M1523)+(Z1523+AE1523)*(1-Data!M1523)*1.8/12+Y1523+AD1523+AA1523+AB1523+AF1523+AG1523)</f>
        <v>186541.46862729246</v>
      </c>
      <c r="AJ1523" s="1">
        <f>'Innlegging av opplysninger'!$C$13*((X1523+Z1523+AC1523+AE1523)*(1-Data!M1523)-(Z1523+AE1523)*(1-Data!M1523)*1.8/12)</f>
        <v>1205336.5026084092</v>
      </c>
      <c r="AK1523" s="83">
        <f t="shared" si="234"/>
        <v>7367000</v>
      </c>
      <c r="AL1523" s="83">
        <f t="shared" si="235"/>
        <v>1434000</v>
      </c>
      <c r="AM1523" s="83">
        <f t="shared" si="236"/>
        <v>8648000</v>
      </c>
    </row>
    <row r="1524" spans="1:39">
      <c r="A1524" t="str">
        <f t="shared" si="230"/>
        <v>3824Administrasjon</v>
      </c>
      <c r="B1524" s="6" t="str">
        <f>Data!A1524</f>
        <v>3824</v>
      </c>
      <c r="C1524" s="7" t="str">
        <f>Data!B1524</f>
        <v>Tokke kommune</v>
      </c>
      <c r="D1524" s="7" t="str">
        <f>Data!C1524</f>
        <v>Administrasjon</v>
      </c>
      <c r="E1524" s="1">
        <f>Data!D1524</f>
        <v>13.95</v>
      </c>
      <c r="F1524" s="1">
        <f>Data!E1524+Data!F1524</f>
        <v>57252.777777777781</v>
      </c>
      <c r="G1524" s="1">
        <f>Data!G1524</f>
        <v>0</v>
      </c>
      <c r="H1524" s="1">
        <f t="shared" si="231"/>
        <v>8712831.8181818184</v>
      </c>
      <c r="I1524" s="1">
        <f t="shared" si="232"/>
        <v>0</v>
      </c>
      <c r="J1524" s="1">
        <f t="shared" si="233"/>
        <v>1045539.8181818181</v>
      </c>
      <c r="K1524" s="1">
        <f>'Innlegging av opplysninger'!$B$4*H1524</f>
        <v>1132668.1363636365</v>
      </c>
      <c r="L1524" s="1"/>
      <c r="M1524" s="1">
        <f>'Innlegging av opplysninger'!$B$5*H1524</f>
        <v>1141380.9681818183</v>
      </c>
      <c r="N1524" s="1">
        <f>'Innlegging av opplysninger'!$B$5*I1524</f>
        <v>0</v>
      </c>
      <c r="O1524" s="1">
        <f>'Innlegging av opplysninger'!$B$5*J1524</f>
        <v>136965.71618181819</v>
      </c>
      <c r="P1524" s="1">
        <f>'Innlegging av opplysninger'!$B$5*K1524</f>
        <v>148379.52586363637</v>
      </c>
      <c r="Q1524" s="1"/>
      <c r="R1524" s="1">
        <f>'Innlegging av opplysninger'!$C$11*SUM(H1524:Q1524)</f>
        <v>468075.10735227278</v>
      </c>
      <c r="S1524" s="1">
        <f>'Innlegging av opplysninger'!$C$13*(((H1524+J1524+M1524+O1524)*Data!H1524)+(J1524+O1524)*(1-Data!H1524)*1.8/12+I1524+N1524+K1524+L1524+P1524+Q1524)</f>
        <v>150301.41621682906</v>
      </c>
      <c r="T1524" s="1">
        <f>'Innlegging av opplysninger'!$C$13*((H1524+J1524+M1524+O1524)*(1-Data!H1524)-(J1524+O1524)*(1-Data!H1524)*1.8/12)</f>
        <v>490222.41489680734</v>
      </c>
      <c r="U1524" s="1">
        <f>Data!I1524</f>
        <v>3.8</v>
      </c>
      <c r="V1524" s="1">
        <f>Data!J1524+Data!K1524</f>
        <v>52237.719298245618</v>
      </c>
      <c r="W1524" s="1">
        <f>Data!L1524</f>
        <v>0</v>
      </c>
      <c r="X1524" s="1">
        <f t="shared" si="237"/>
        <v>2165490.9090909092</v>
      </c>
      <c r="Y1524" s="100">
        <f t="shared" si="238"/>
        <v>0</v>
      </c>
      <c r="Z1524" s="100">
        <f t="shared" si="239"/>
        <v>309665.2</v>
      </c>
      <c r="AA1524" s="100">
        <f>'Innlegging av opplysninger'!$B$4*X1524</f>
        <v>281513.81818181818</v>
      </c>
      <c r="AB1524" s="1"/>
      <c r="AC1524" s="1">
        <f>'Innlegging av opplysninger'!$B$5*X1524</f>
        <v>283679.30909090914</v>
      </c>
      <c r="AD1524" s="1">
        <f>'Innlegging av opplysninger'!$B$5*Y1524</f>
        <v>0</v>
      </c>
      <c r="AE1524" s="1">
        <f>'Innlegging av opplysninger'!$B$5*Z1524</f>
        <v>40566.141200000005</v>
      </c>
      <c r="AF1524" s="1">
        <f>'Innlegging av opplysninger'!$B$5*AA1524</f>
        <v>36878.310181818182</v>
      </c>
      <c r="AG1524" s="1"/>
      <c r="AH1524" s="1">
        <f>'Innlegging av opplysninger'!$C$11*SUM(X1524:AG1524)</f>
        <v>118476.16013432728</v>
      </c>
      <c r="AI1524" s="1">
        <f>'Innlegging av opplysninger'!$C$13*(((X1524+Z1524+AC1524+AE1524)*Data!M1524)+(Z1524+AE1524)*(1-Data!M1524)*1.8/12+Y1524+AD1524+AA1524+AB1524+AF1524+AG1524)</f>
        <v>29378.727581736002</v>
      </c>
      <c r="AJ1524" s="1">
        <f>'Innlegging av opplysninger'!$C$13*((X1524+Z1524+AC1524+AE1524)*(1-Data!M1524)-(Z1524+AE1524)*(1-Data!M1524)*1.8/12)</f>
        <v>132746.54418102762</v>
      </c>
      <c r="AK1524" s="83">
        <f t="shared" si="234"/>
        <v>587000</v>
      </c>
      <c r="AL1524" s="83">
        <f t="shared" si="235"/>
        <v>180000</v>
      </c>
      <c r="AM1524" s="83">
        <f t="shared" si="236"/>
        <v>623000</v>
      </c>
    </row>
    <row r="1525" spans="1:39">
      <c r="A1525" t="str">
        <f t="shared" si="230"/>
        <v>3824Undervisning</v>
      </c>
      <c r="B1525" s="6" t="str">
        <f>Data!A1525</f>
        <v>3824</v>
      </c>
      <c r="C1525" s="7" t="str">
        <f>Data!B1525</f>
        <v>Tokke kommune</v>
      </c>
      <c r="D1525" s="7" t="str">
        <f>Data!C1525</f>
        <v>Undervisning</v>
      </c>
      <c r="E1525" s="1">
        <f>Data!D1525</f>
        <v>69.473300000000009</v>
      </c>
      <c r="F1525" s="1">
        <f>Data!E1525+Data!F1525</f>
        <v>46633.739028758784</v>
      </c>
      <c r="G1525" s="1">
        <f>Data!G1525</f>
        <v>0</v>
      </c>
      <c r="H1525" s="1">
        <f t="shared" si="231"/>
        <v>35343269.909090921</v>
      </c>
      <c r="I1525" s="1">
        <f t="shared" si="232"/>
        <v>0</v>
      </c>
      <c r="J1525" s="1">
        <f t="shared" si="233"/>
        <v>4241192.3890909106</v>
      </c>
      <c r="K1525" s="1">
        <f>'Innlegging av opplysninger'!$B$4*H1525</f>
        <v>4594625.0881818198</v>
      </c>
      <c r="L1525" s="1"/>
      <c r="M1525" s="1">
        <f>'Innlegging av opplysninger'!$B$5*H1525</f>
        <v>4629968.3580909111</v>
      </c>
      <c r="N1525" s="1">
        <f>'Innlegging av opplysninger'!$B$5*I1525</f>
        <v>0</v>
      </c>
      <c r="O1525" s="1">
        <f>'Innlegging av opplysninger'!$B$5*J1525</f>
        <v>555596.2029709093</v>
      </c>
      <c r="P1525" s="1">
        <f>'Innlegging av opplysninger'!$B$5*K1525</f>
        <v>601895.88655181846</v>
      </c>
      <c r="Q1525" s="1"/>
      <c r="R1525" s="1">
        <f>'Innlegging av opplysninger'!$C$11*SUM(H1525:Q1525)</f>
        <v>1898728.8176911369</v>
      </c>
      <c r="S1525" s="1">
        <f>'Innlegging av opplysninger'!$C$13*(((H1525+J1525+M1525+O1525)*Data!H1525)+(J1525+O1525)*(1-Data!H1525)*1.8/12+I1525+N1525+K1525+L1525+P1525+Q1525)</f>
        <v>321343.88773746777</v>
      </c>
      <c r="T1525" s="1">
        <f>'Innlegging av opplysninger'!$C$13*((H1525+J1525+M1525+O1525)*(1-Data!H1525)-(J1525+O1525)*(1-Data!H1525)*1.8/12)</f>
        <v>2276916.5996293505</v>
      </c>
      <c r="U1525" s="1">
        <f>Data!I1525</f>
        <v>5.9039999999999999</v>
      </c>
      <c r="V1525" s="1">
        <f>Data!J1525+Data!K1525</f>
        <v>44130.662827461609</v>
      </c>
      <c r="W1525" s="1">
        <f>Data!L1525</f>
        <v>0</v>
      </c>
      <c r="X1525" s="1">
        <f t="shared" si="237"/>
        <v>2842335.6363636362</v>
      </c>
      <c r="Y1525" s="100">
        <f t="shared" si="238"/>
        <v>0</v>
      </c>
      <c r="Z1525" s="100">
        <f t="shared" si="239"/>
        <v>406453.99599999993</v>
      </c>
      <c r="AA1525" s="100">
        <f>'Innlegging av opplysninger'!$B$4*X1525</f>
        <v>369503.63272727275</v>
      </c>
      <c r="AB1525" s="1"/>
      <c r="AC1525" s="1">
        <f>'Innlegging av opplysninger'!$B$5*X1525</f>
        <v>372345.96836363635</v>
      </c>
      <c r="AD1525" s="1">
        <f>'Innlegging av opplysninger'!$B$5*Y1525</f>
        <v>0</v>
      </c>
      <c r="AE1525" s="1">
        <f>'Innlegging av opplysninger'!$B$5*Z1525</f>
        <v>53245.473475999992</v>
      </c>
      <c r="AF1525" s="1">
        <f>'Innlegging av opplysninger'!$B$5*AA1525</f>
        <v>48404.975887272733</v>
      </c>
      <c r="AG1525" s="1"/>
      <c r="AH1525" s="1">
        <f>'Innlegging av opplysninger'!$C$11*SUM(X1525:AG1525)</f>
        <v>155507.00794707707</v>
      </c>
      <c r="AI1525" s="1">
        <f>'Innlegging av opplysninger'!$C$13*(((X1525+Z1525+AC1525+AE1525)*Data!M1525)+(Z1525+AE1525)*(1-Data!M1525)*1.8/12+Y1525+AD1525+AA1525+AB1525+AF1525+AG1525)</f>
        <v>25316.903509869164</v>
      </c>
      <c r="AJ1525" s="1">
        <f>'Innlegging av opplysninger'!$C$13*((X1525+Z1525+AC1525+AE1525)*(1-Data!M1525)-(Z1525+AE1525)*(1-Data!M1525)*1.8/12)</f>
        <v>187482.15999665734</v>
      </c>
      <c r="AK1525" s="83">
        <f t="shared" si="234"/>
        <v>2054000</v>
      </c>
      <c r="AL1525" s="83">
        <f t="shared" si="235"/>
        <v>347000</v>
      </c>
      <c r="AM1525" s="83">
        <f t="shared" si="236"/>
        <v>2464000</v>
      </c>
    </row>
    <row r="1526" spans="1:39">
      <c r="A1526" t="str">
        <f t="shared" si="230"/>
        <v>3824Barnehager</v>
      </c>
      <c r="B1526" s="6" t="str">
        <f>Data!A1526</f>
        <v>3824</v>
      </c>
      <c r="C1526" s="7" t="str">
        <f>Data!B1526</f>
        <v>Tokke kommune</v>
      </c>
      <c r="D1526" s="7" t="str">
        <f>Data!C1526</f>
        <v>Barnehager</v>
      </c>
      <c r="E1526" s="1">
        <f>Data!D1526</f>
        <v>25.619999999999997</v>
      </c>
      <c r="F1526" s="1">
        <f>Data!E1526+Data!F1526</f>
        <v>41894.711163153792</v>
      </c>
      <c r="G1526" s="1">
        <f>Data!G1526</f>
        <v>0</v>
      </c>
      <c r="H1526" s="1">
        <f t="shared" si="231"/>
        <v>11709190.909090908</v>
      </c>
      <c r="I1526" s="1">
        <f t="shared" si="232"/>
        <v>0</v>
      </c>
      <c r="J1526" s="1">
        <f t="shared" si="233"/>
        <v>1405102.9090909089</v>
      </c>
      <c r="K1526" s="1">
        <f>'Innlegging av opplysninger'!$B$4*H1526</f>
        <v>1522194.8181818181</v>
      </c>
      <c r="L1526" s="1"/>
      <c r="M1526" s="1">
        <f>'Innlegging av opplysninger'!$B$5*H1526</f>
        <v>1533904.009090909</v>
      </c>
      <c r="N1526" s="1">
        <f>'Innlegging av opplysninger'!$B$5*I1526</f>
        <v>0</v>
      </c>
      <c r="O1526" s="1">
        <f>'Innlegging av opplysninger'!$B$5*J1526</f>
        <v>184068.48109090907</v>
      </c>
      <c r="P1526" s="1">
        <f>'Innlegging av opplysninger'!$B$5*K1526</f>
        <v>199407.52118181819</v>
      </c>
      <c r="Q1526" s="1"/>
      <c r="R1526" s="1">
        <f>'Innlegging av opplysninger'!$C$11*SUM(H1526:Q1526)</f>
        <v>629047.00861363625</v>
      </c>
      <c r="S1526" s="1">
        <f>'Innlegging av opplysninger'!$C$13*(((H1526+J1526+M1526+O1526)*Data!H1526)+(J1526+O1526)*(1-Data!H1526)*1.8/12+I1526+N1526+K1526+L1526+P1526+Q1526)</f>
        <v>102642.14728616727</v>
      </c>
      <c r="T1526" s="1">
        <f>'Innlegging av opplysninger'!$C$13*((H1526+J1526+M1526+O1526)*(1-Data!H1526)-(J1526+O1526)*(1-Data!H1526)*1.8/12)</f>
        <v>758159.02239565086</v>
      </c>
      <c r="U1526" s="1">
        <f>Data!I1526</f>
        <v>3.6812999999999994</v>
      </c>
      <c r="V1526" s="1">
        <f>Data!J1526+Data!K1526</f>
        <v>42574.58846059817</v>
      </c>
      <c r="W1526" s="1">
        <f>Data!L1526</f>
        <v>0</v>
      </c>
      <c r="X1526" s="1">
        <f t="shared" si="237"/>
        <v>1709779.990909091</v>
      </c>
      <c r="Y1526" s="100">
        <f t="shared" si="238"/>
        <v>0</v>
      </c>
      <c r="Z1526" s="100">
        <f t="shared" si="239"/>
        <v>244498.53869999998</v>
      </c>
      <c r="AA1526" s="100">
        <f>'Innlegging av opplysninger'!$B$4*X1526</f>
        <v>222271.39881818183</v>
      </c>
      <c r="AB1526" s="1"/>
      <c r="AC1526" s="1">
        <f>'Innlegging av opplysninger'!$B$5*X1526</f>
        <v>223981.17880909092</v>
      </c>
      <c r="AD1526" s="1">
        <f>'Innlegging av opplysninger'!$B$5*Y1526</f>
        <v>0</v>
      </c>
      <c r="AE1526" s="1">
        <f>'Innlegging av opplysninger'!$B$5*Z1526</f>
        <v>32029.308569699999</v>
      </c>
      <c r="AF1526" s="1">
        <f>'Innlegging av opplysninger'!$B$5*AA1526</f>
        <v>29117.553245181822</v>
      </c>
      <c r="AG1526" s="1"/>
      <c r="AH1526" s="1">
        <f>'Innlegging av opplysninger'!$C$11*SUM(X1526:AG1526)</f>
        <v>93543.762823947312</v>
      </c>
      <c r="AI1526" s="1">
        <f>'Innlegging av opplysninger'!$C$13*(((X1526+Z1526+AC1526+AE1526)*Data!M1526)+(Z1526+AE1526)*(1-Data!M1526)*1.8/12+Y1526+AD1526+AA1526+AB1526+AF1526+AG1526)</f>
        <v>15229.142715998569</v>
      </c>
      <c r="AJ1526" s="1">
        <f>'Innlegging av opplysninger'!$C$13*((X1526+Z1526+AC1526+AE1526)*(1-Data!M1526)-(Z1526+AE1526)*(1-Data!M1526)*1.8/12)</f>
        <v>112778.11167466619</v>
      </c>
      <c r="AK1526" s="83">
        <f t="shared" si="234"/>
        <v>723000</v>
      </c>
      <c r="AL1526" s="83">
        <f t="shared" si="235"/>
        <v>118000</v>
      </c>
      <c r="AM1526" s="83">
        <f t="shared" si="236"/>
        <v>871000</v>
      </c>
    </row>
    <row r="1527" spans="1:39">
      <c r="A1527" t="str">
        <f t="shared" si="230"/>
        <v>3824Helse/pleie/omsorg</v>
      </c>
      <c r="B1527" s="6" t="str">
        <f>Data!A1527</f>
        <v>3824</v>
      </c>
      <c r="C1527" s="7" t="str">
        <f>Data!B1527</f>
        <v>Tokke kommune</v>
      </c>
      <c r="D1527" s="7" t="str">
        <f>Data!C1527</f>
        <v>Helse/pleie/omsorg</v>
      </c>
      <c r="E1527" s="1">
        <f>Data!D1527</f>
        <v>103.143216563829</v>
      </c>
      <c r="F1527" s="1">
        <f>Data!E1527+Data!F1527</f>
        <v>45322.59724135229</v>
      </c>
      <c r="G1527" s="1">
        <f>Data!G1527</f>
        <v>737.93248393507781</v>
      </c>
      <c r="H1527" s="1">
        <f t="shared" si="231"/>
        <v>50996928.681818157</v>
      </c>
      <c r="I1527" s="1">
        <f t="shared" si="232"/>
        <v>830320.6909090908</v>
      </c>
      <c r="J1527" s="1">
        <f t="shared" si="233"/>
        <v>6219269.9247272694</v>
      </c>
      <c r="K1527" s="1">
        <f>'Innlegging av opplysninger'!$B$4*H1527</f>
        <v>6629600.7286363607</v>
      </c>
      <c r="L1527" s="1"/>
      <c r="M1527" s="1">
        <f>'Innlegging av opplysninger'!$B$5*H1527</f>
        <v>6680597.6573181786</v>
      </c>
      <c r="N1527" s="1">
        <f>'Innlegging av opplysninger'!$B$5*I1527</f>
        <v>108772.01050909091</v>
      </c>
      <c r="O1527" s="1">
        <f>'Innlegging av opplysninger'!$B$5*J1527</f>
        <v>814724.36013927229</v>
      </c>
      <c r="P1527" s="1">
        <f>'Innlegging av opplysninger'!$B$5*K1527</f>
        <v>868477.69545136334</v>
      </c>
      <c r="Q1527" s="1"/>
      <c r="R1527" s="1">
        <f>'Innlegging av opplysninger'!$C$11*SUM(H1527:Q1527)</f>
        <v>2779650.286481333</v>
      </c>
      <c r="S1527" s="1">
        <f>'Innlegging av opplysninger'!$C$13*(((H1527+J1527+M1527+O1527)*Data!H1527)+(J1527+O1527)*(1-Data!H1527)*1.8/12+I1527+N1527+K1527+L1527+P1527+Q1527)</f>
        <v>579694.63438534364</v>
      </c>
      <c r="T1527" s="1">
        <f>'Innlegging av opplysninger'!$C$13*((H1527+J1527+M1527+O1527)*(1-Data!H1527)-(J1527+O1527)*(1-Data!H1527)*1.8/12)</f>
        <v>3224037.3365891133</v>
      </c>
      <c r="U1527" s="1">
        <f>Data!I1527</f>
        <v>21.5565</v>
      </c>
      <c r="V1527" s="1">
        <f>Data!J1527+Data!K1527</f>
        <v>44201.462319949889</v>
      </c>
      <c r="W1527" s="1">
        <f>Data!L1527</f>
        <v>824.97158629647674</v>
      </c>
      <c r="X1527" s="1">
        <f t="shared" si="237"/>
        <v>10394496.245454542</v>
      </c>
      <c r="Y1527" s="100">
        <f t="shared" si="238"/>
        <v>194001.81818181815</v>
      </c>
      <c r="Z1527" s="100">
        <f t="shared" si="239"/>
        <v>1514155.2230999994</v>
      </c>
      <c r="AA1527" s="100">
        <f>'Innlegging av opplysninger'!$B$4*X1527</f>
        <v>1351284.5119090904</v>
      </c>
      <c r="AB1527" s="1"/>
      <c r="AC1527" s="1">
        <f>'Innlegging av opplysninger'!$B$5*X1527</f>
        <v>1361679.0081545452</v>
      </c>
      <c r="AD1527" s="1">
        <f>'Innlegging av opplysninger'!$B$5*Y1527</f>
        <v>25414.238181818178</v>
      </c>
      <c r="AE1527" s="1">
        <f>'Innlegging av opplysninger'!$B$5*Z1527</f>
        <v>198354.33422609992</v>
      </c>
      <c r="AF1527" s="1">
        <f>'Innlegging av opplysninger'!$B$5*AA1527</f>
        <v>177018.27106009086</v>
      </c>
      <c r="AG1527" s="1"/>
      <c r="AH1527" s="1">
        <f>'Innlegging av opplysninger'!$C$11*SUM(X1527:AG1527)</f>
        <v>578223.33871018409</v>
      </c>
      <c r="AI1527" s="1">
        <f>'Innlegging av opplysninger'!$C$13*(((X1527+Z1527+AC1527+AE1527)*Data!M1527)+(Z1527+AE1527)*(1-Data!M1527)*1.8/12+Y1527+AD1527+AA1527+AB1527+AF1527+AG1527)</f>
        <v>104238.9541924501</v>
      </c>
      <c r="AJ1527" s="1">
        <f>'Innlegging av opplysninger'!$C$13*((X1527+Z1527+AC1527+AE1527)*(1-Data!M1527)-(Z1527+AE1527)*(1-Data!M1527)*1.8/12)</f>
        <v>687014.03562148602</v>
      </c>
      <c r="AK1527" s="83">
        <f t="shared" si="234"/>
        <v>3358000</v>
      </c>
      <c r="AL1527" s="83">
        <f t="shared" si="235"/>
        <v>684000</v>
      </c>
      <c r="AM1527" s="83">
        <f t="shared" si="236"/>
        <v>3911000</v>
      </c>
    </row>
    <row r="1528" spans="1:39">
      <c r="A1528" t="str">
        <f t="shared" si="230"/>
        <v>3824Samferdsel og teknikk</v>
      </c>
      <c r="B1528" s="6" t="str">
        <f>Data!A1528</f>
        <v>3824</v>
      </c>
      <c r="C1528" s="7" t="str">
        <f>Data!B1528</f>
        <v>Tokke kommune</v>
      </c>
      <c r="D1528" s="7" t="str">
        <f>Data!C1528</f>
        <v>Samferdsel og teknikk</v>
      </c>
      <c r="E1528" s="1">
        <f>Data!D1528</f>
        <v>11.023399999999993</v>
      </c>
      <c r="F1528" s="1">
        <f>Data!E1528+Data!F1528</f>
        <v>48990.969437741558</v>
      </c>
      <c r="G1528" s="1">
        <f>Data!G1528</f>
        <v>0</v>
      </c>
      <c r="H1528" s="1">
        <f t="shared" si="231"/>
        <v>5891422.3909090906</v>
      </c>
      <c r="I1528" s="1">
        <f t="shared" si="232"/>
        <v>0</v>
      </c>
      <c r="J1528" s="1">
        <f t="shared" si="233"/>
        <v>706970.68690909084</v>
      </c>
      <c r="K1528" s="1">
        <f>'Innlegging av opplysninger'!$B$4*H1528</f>
        <v>765884.91081818182</v>
      </c>
      <c r="L1528" s="1"/>
      <c r="M1528" s="1">
        <f>'Innlegging av opplysninger'!$B$5*H1528</f>
        <v>771776.33320909087</v>
      </c>
      <c r="N1528" s="1">
        <f>'Innlegging av opplysninger'!$B$5*I1528</f>
        <v>0</v>
      </c>
      <c r="O1528" s="1">
        <f>'Innlegging av opplysninger'!$B$5*J1528</f>
        <v>92613.159985090912</v>
      </c>
      <c r="P1528" s="1">
        <f>'Innlegging av opplysninger'!$B$5*K1528</f>
        <v>100330.92331718182</v>
      </c>
      <c r="Q1528" s="1"/>
      <c r="R1528" s="1">
        <f>'Innlegging av opplysninger'!$C$11*SUM(H1528:Q1528)</f>
        <v>316501.93939561362</v>
      </c>
      <c r="S1528" s="1">
        <f>'Innlegging av opplysninger'!$C$13*(((H1528+J1528+M1528+O1528)*Data!H1528)+(J1528+O1528)*(1-Data!H1528)*1.8/12+I1528+N1528+K1528+L1528+P1528+Q1528)</f>
        <v>51279.977380813529</v>
      </c>
      <c r="T1528" s="1">
        <f>'Innlegging av opplysninger'!$C$13*((H1528+J1528+M1528+O1528)*(1-Data!H1528)-(J1528+O1528)*(1-Data!H1528)*1.8/12)</f>
        <v>381827.93968686822</v>
      </c>
      <c r="U1528" s="1">
        <f>Data!I1528</f>
        <v>0.84540000000000004</v>
      </c>
      <c r="V1528" s="1">
        <f>Data!J1528+Data!K1528</f>
        <v>69717.692808138148</v>
      </c>
      <c r="W1528" s="1">
        <f>Data!L1528</f>
        <v>0</v>
      </c>
      <c r="X1528" s="1">
        <f t="shared" si="237"/>
        <v>642974.59090909082</v>
      </c>
      <c r="Y1528" s="100">
        <f t="shared" si="238"/>
        <v>0</v>
      </c>
      <c r="Z1528" s="100">
        <f t="shared" si="239"/>
        <v>91945.366499999975</v>
      </c>
      <c r="AA1528" s="100">
        <f>'Innlegging av opplysninger'!$B$4*X1528</f>
        <v>83586.696818181808</v>
      </c>
      <c r="AB1528" s="1"/>
      <c r="AC1528" s="1">
        <f>'Innlegging av opplysninger'!$B$5*X1528</f>
        <v>84229.671409090908</v>
      </c>
      <c r="AD1528" s="1">
        <f>'Innlegging av opplysninger'!$B$5*Y1528</f>
        <v>0</v>
      </c>
      <c r="AE1528" s="1">
        <f>'Innlegging av opplysninger'!$B$5*Z1528</f>
        <v>12044.843011499997</v>
      </c>
      <c r="AF1528" s="1">
        <f>'Innlegging av opplysninger'!$B$5*AA1528</f>
        <v>10949.857283181816</v>
      </c>
      <c r="AG1528" s="1"/>
      <c r="AH1528" s="1">
        <f>'Innlegging av opplysninger'!$C$11*SUM(X1528:AG1528)</f>
        <v>35177.778985379722</v>
      </c>
      <c r="AI1528" s="1">
        <f>'Innlegging av opplysninger'!$C$13*(((X1528+Z1528+AC1528+AE1528)*Data!M1528)+(Z1528+AE1528)*(1-Data!M1528)*1.8/12+Y1528+AD1528+AA1528+AB1528+AF1528+AG1528)</f>
        <v>5727.0244474606079</v>
      </c>
      <c r="AJ1528" s="1">
        <f>'Innlegging av opplysninger'!$C$13*((X1528+Z1528+AC1528+AE1528)*(1-Data!M1528)-(Z1528+AE1528)*(1-Data!M1528)*1.8/12)</f>
        <v>42410.988900953744</v>
      </c>
      <c r="AK1528" s="83">
        <f t="shared" si="234"/>
        <v>352000</v>
      </c>
      <c r="AL1528" s="83">
        <f t="shared" si="235"/>
        <v>57000</v>
      </c>
      <c r="AM1528" s="83">
        <f t="shared" si="236"/>
        <v>424000</v>
      </c>
    </row>
    <row r="1529" spans="1:39">
      <c r="A1529" t="str">
        <f t="shared" si="230"/>
        <v>3824Annet</v>
      </c>
      <c r="B1529" s="6" t="str">
        <f>Data!A1529</f>
        <v>3824</v>
      </c>
      <c r="C1529" s="7" t="str">
        <f>Data!B1529</f>
        <v>Tokke kommune</v>
      </c>
      <c r="D1529" s="7" t="str">
        <f>Data!C1529</f>
        <v>Annet</v>
      </c>
      <c r="E1529" s="1">
        <f>Data!D1529</f>
        <v>9.7848000000000006</v>
      </c>
      <c r="F1529" s="1">
        <f>Data!E1529+Data!F1529</f>
        <v>45048.684353963967</v>
      </c>
      <c r="G1529" s="1">
        <f>Data!G1529</f>
        <v>0</v>
      </c>
      <c r="H1529" s="1">
        <f t="shared" si="231"/>
        <v>4808643.9999999991</v>
      </c>
      <c r="I1529" s="1">
        <f t="shared" si="232"/>
        <v>0</v>
      </c>
      <c r="J1529" s="1">
        <f t="shared" si="233"/>
        <v>577037.27999999991</v>
      </c>
      <c r="K1529" s="1">
        <f>'Innlegging av opplysninger'!$B$4*H1529</f>
        <v>625123.71999999986</v>
      </c>
      <c r="L1529" s="1"/>
      <c r="M1529" s="1">
        <f>'Innlegging av opplysninger'!$B$5*H1529</f>
        <v>629932.36399999994</v>
      </c>
      <c r="N1529" s="1">
        <f>'Innlegging av opplysninger'!$B$5*I1529</f>
        <v>0</v>
      </c>
      <c r="O1529" s="1">
        <f>'Innlegging av opplysninger'!$B$5*J1529</f>
        <v>75591.883679999984</v>
      </c>
      <c r="P1529" s="1">
        <f>'Innlegging av opplysninger'!$B$5*K1529</f>
        <v>81891.207319999987</v>
      </c>
      <c r="Q1529" s="1"/>
      <c r="R1529" s="1">
        <f>'Innlegging av opplysninger'!$C$11*SUM(H1529:Q1529)</f>
        <v>258332.37728999997</v>
      </c>
      <c r="S1529" s="1">
        <f>'Innlegging av opplysninger'!$C$13*(((H1529+J1529+M1529+O1529)*Data!H1529)+(J1529+O1529)*(1-Data!H1529)*1.8/12+I1529+N1529+K1529+L1529+P1529+Q1529)</f>
        <v>41855.283697343992</v>
      </c>
      <c r="T1529" s="1">
        <f>'Innlegging av opplysninger'!$C$13*((H1529+J1529+M1529+O1529)*(1-Data!H1529)-(J1529+O1529)*(1-Data!H1529)*1.8/12)</f>
        <v>311652.17996265594</v>
      </c>
      <c r="U1529" s="1">
        <f>Data!I1529</f>
        <v>1.5113000000000001</v>
      </c>
      <c r="V1529" s="1">
        <f>Data!J1529+Data!K1529</f>
        <v>39370.686936191792</v>
      </c>
      <c r="W1529" s="1">
        <f>Data!L1529</f>
        <v>865.03010653080116</v>
      </c>
      <c r="X1529" s="1">
        <f t="shared" si="237"/>
        <v>649100.93636363617</v>
      </c>
      <c r="Y1529" s="100">
        <f t="shared" si="238"/>
        <v>14261.672727272724</v>
      </c>
      <c r="Z1529" s="100">
        <f t="shared" si="239"/>
        <v>94860.853099999964</v>
      </c>
      <c r="AA1529" s="100">
        <f>'Innlegging av opplysninger'!$B$4*X1529</f>
        <v>84383.121727272708</v>
      </c>
      <c r="AB1529" s="1"/>
      <c r="AC1529" s="1">
        <f>'Innlegging av opplysninger'!$B$5*X1529</f>
        <v>85032.222663636348</v>
      </c>
      <c r="AD1529" s="1">
        <f>'Innlegging av opplysninger'!$B$5*Y1529</f>
        <v>1868.279127272727</v>
      </c>
      <c r="AE1529" s="1">
        <f>'Innlegging av opplysninger'!$B$5*Z1529</f>
        <v>12426.771756099995</v>
      </c>
      <c r="AF1529" s="1">
        <f>'Innlegging av opplysninger'!$B$5*AA1529</f>
        <v>11054.188946272725</v>
      </c>
      <c r="AG1529" s="1"/>
      <c r="AH1529" s="1">
        <f>'Innlegging av opplysninger'!$C$11*SUM(X1529:AG1529)</f>
        <v>36213.545763635608</v>
      </c>
      <c r="AI1529" s="1">
        <f>'Innlegging av opplysninger'!$C$13*(((X1529+Z1529+AC1529+AE1529)*Data!M1529)+(Z1529+AE1529)*(1-Data!M1529)*1.8/12+Y1529+AD1529+AA1529+AB1529+AF1529+AG1529)</f>
        <v>6638.3411253383056</v>
      </c>
      <c r="AJ1529" s="1">
        <f>'Innlegging av opplysninger'!$C$13*((X1529+Z1529+AC1529+AE1529)*(1-Data!M1529)-(Z1529+AE1529)*(1-Data!M1529)*1.8/12)</f>
        <v>42917.037288057785</v>
      </c>
      <c r="AK1529" s="83">
        <f t="shared" si="234"/>
        <v>295000</v>
      </c>
      <c r="AL1529" s="83">
        <f t="shared" si="235"/>
        <v>48000</v>
      </c>
      <c r="AM1529" s="83">
        <f t="shared" si="236"/>
        <v>355000</v>
      </c>
    </row>
    <row r="1530" spans="1:39">
      <c r="A1530" t="str">
        <f t="shared" si="230"/>
        <v>3825Alle</v>
      </c>
      <c r="B1530" s="6" t="str">
        <f>Data!A1530</f>
        <v>3825</v>
      </c>
      <c r="C1530" s="7" t="str">
        <f>Data!B1530</f>
        <v>Vinje kommune</v>
      </c>
      <c r="D1530" s="7" t="str">
        <f>Data!C1530</f>
        <v>Alle</v>
      </c>
      <c r="E1530" s="1">
        <f>Data!D1530</f>
        <v>460.61014435172052</v>
      </c>
      <c r="F1530" s="1">
        <f>Data!E1530+Data!F1530</f>
        <v>48598.267217580629</v>
      </c>
      <c r="G1530" s="1">
        <f>Data!G1530</f>
        <v>456.47731075468351</v>
      </c>
      <c r="H1530" s="1">
        <f t="shared" si="231"/>
        <v>244198416.85454506</v>
      </c>
      <c r="I1530" s="1">
        <f t="shared" si="232"/>
        <v>2293724.5090909088</v>
      </c>
      <c r="J1530" s="1">
        <f t="shared" si="233"/>
        <v>29579056.963636313</v>
      </c>
      <c r="K1530" s="1">
        <f>'Innlegging av opplysninger'!$B$4*H1530</f>
        <v>31745794.191090859</v>
      </c>
      <c r="L1530" s="1"/>
      <c r="M1530" s="1">
        <f>'Innlegging av opplysninger'!$B$5*H1530</f>
        <v>31989992.607945405</v>
      </c>
      <c r="N1530" s="1">
        <f>'Innlegging av opplysninger'!$B$5*I1530</f>
        <v>300477.91069090908</v>
      </c>
      <c r="O1530" s="1">
        <f>'Innlegging av opplysninger'!$B$5*J1530</f>
        <v>3874856.4622363569</v>
      </c>
      <c r="P1530" s="1">
        <f>'Innlegging av opplysninger'!$B$5*K1530</f>
        <v>4158699.0390329026</v>
      </c>
      <c r="Q1530" s="1"/>
      <c r="R1530" s="1">
        <f>'Innlegging av opplysninger'!$C$11*SUM(H1530:Q1530)</f>
        <v>13229358.70445421</v>
      </c>
      <c r="S1530" s="1">
        <f>'Innlegging av opplysninger'!$C$13*(((H1530+J1530+M1530+O1530)*Data!H1530)+(J1530+O1530)*(1-Data!H1530)*1.8/12+I1530+N1530+K1530+L1530+P1530+Q1530)</f>
        <v>2972367.2723455881</v>
      </c>
      <c r="T1530" s="1">
        <f>'Innlegging av opplysninger'!$C$13*((H1530+J1530+M1530+O1530)*(1-Data!H1530)-(J1530+O1530)*(1-Data!H1530)*1.8/12)</f>
        <v>15130965.691644387</v>
      </c>
      <c r="U1530" s="1">
        <f>Data!I1530</f>
        <v>54.273500000000013</v>
      </c>
      <c r="V1530" s="1">
        <f>Data!J1530+Data!K1530</f>
        <v>47993.690858952024</v>
      </c>
      <c r="W1530" s="1">
        <f>Data!L1530</f>
        <v>642.87930573852771</v>
      </c>
      <c r="X1530" s="1">
        <f t="shared" si="237"/>
        <v>28415842.699999999</v>
      </c>
      <c r="Y1530" s="100">
        <f t="shared" si="238"/>
        <v>380632.4727272726</v>
      </c>
      <c r="Z1530" s="100">
        <f t="shared" si="239"/>
        <v>4117895.9496999998</v>
      </c>
      <c r="AA1530" s="100">
        <f>'Innlegging av opplysninger'!$B$4*X1530</f>
        <v>3694059.551</v>
      </c>
      <c r="AB1530" s="1"/>
      <c r="AC1530" s="1">
        <f>'Innlegging av opplysninger'!$B$5*X1530</f>
        <v>3722475.3936999999</v>
      </c>
      <c r="AD1530" s="1">
        <f>'Innlegging av opplysninger'!$B$5*Y1530</f>
        <v>49862.853927272714</v>
      </c>
      <c r="AE1530" s="1">
        <f>'Innlegging av opplysninger'!$B$5*Z1530</f>
        <v>539444.36941070005</v>
      </c>
      <c r="AF1530" s="1">
        <f>'Innlegging av opplysninger'!$B$5*AA1530</f>
        <v>483921.80118100002</v>
      </c>
      <c r="AG1530" s="1"/>
      <c r="AH1530" s="1">
        <f>'Innlegging av opplysninger'!$C$11*SUM(X1530:AG1530)</f>
        <v>1573357.1334825573</v>
      </c>
      <c r="AI1530" s="1">
        <f>'Innlegging av opplysninger'!$C$13*(((X1530+Z1530+AC1530+AE1530)*Data!M1530)+(Z1530+AE1530)*(1-Data!M1530)*1.8/12+Y1530+AD1530+AA1530+AB1530+AF1530+AG1530)</f>
        <v>314511.16807936603</v>
      </c>
      <c r="AJ1530" s="1">
        <f>'Innlegging av opplysninger'!$C$13*((X1530+Z1530+AC1530+AE1530)*(1-Data!M1530)-(Z1530+AE1530)*(1-Data!M1530)*1.8/12)</f>
        <v>1838503.8566862391</v>
      </c>
      <c r="AK1530" s="83">
        <f t="shared" si="234"/>
        <v>14803000</v>
      </c>
      <c r="AL1530" s="83">
        <f t="shared" si="235"/>
        <v>3287000</v>
      </c>
      <c r="AM1530" s="83">
        <f t="shared" si="236"/>
        <v>16969000</v>
      </c>
    </row>
    <row r="1531" spans="1:39">
      <c r="A1531" t="str">
        <f t="shared" si="230"/>
        <v>3825Administrasjon</v>
      </c>
      <c r="B1531" s="6" t="str">
        <f>Data!A1531</f>
        <v>3825</v>
      </c>
      <c r="C1531" s="7" t="str">
        <f>Data!B1531</f>
        <v>Vinje kommune</v>
      </c>
      <c r="D1531" s="7" t="str">
        <f>Data!C1531</f>
        <v>Administrasjon</v>
      </c>
      <c r="E1531" s="1">
        <f>Data!D1531</f>
        <v>26.625</v>
      </c>
      <c r="F1531" s="1">
        <f>Data!E1531+Data!F1531</f>
        <v>58684.712269170566</v>
      </c>
      <c r="G1531" s="1">
        <f>Data!G1531</f>
        <v>5.5391549295774647</v>
      </c>
      <c r="H1531" s="1">
        <f t="shared" si="231"/>
        <v>17045241.427272722</v>
      </c>
      <c r="I1531" s="1">
        <f t="shared" si="232"/>
        <v>1608.8727272727272</v>
      </c>
      <c r="J1531" s="1">
        <f t="shared" si="233"/>
        <v>2045622.0359999991</v>
      </c>
      <c r="K1531" s="1">
        <f>'Innlegging av opplysninger'!$B$4*H1531</f>
        <v>2215881.385545454</v>
      </c>
      <c r="L1531" s="1"/>
      <c r="M1531" s="1">
        <f>'Innlegging av opplysninger'!$B$5*H1531</f>
        <v>2232926.6269727265</v>
      </c>
      <c r="N1531" s="1">
        <f>'Innlegging av opplysninger'!$B$5*I1531</f>
        <v>210.76232727272728</v>
      </c>
      <c r="O1531" s="1">
        <f>'Innlegging av opplysninger'!$B$5*J1531</f>
        <v>267976.4867159999</v>
      </c>
      <c r="P1531" s="1">
        <f>'Innlegging av opplysninger'!$B$5*K1531</f>
        <v>290280.46150645451</v>
      </c>
      <c r="Q1531" s="1"/>
      <c r="R1531" s="1">
        <f>'Innlegging av opplysninger'!$C$11*SUM(H1531:Q1531)</f>
        <v>915790.42624458019</v>
      </c>
      <c r="S1531" s="1">
        <f>'Innlegging av opplysninger'!$C$13*(((H1531+J1531+M1531+O1531)*Data!H1531)+(J1531+O1531)*(1-Data!H1531)*1.8/12+I1531+N1531+K1531+L1531+P1531+Q1531)</f>
        <v>283362.47912141256</v>
      </c>
      <c r="T1531" s="1">
        <f>'Innlegging av opplysninger'!$C$13*((H1531+J1531+M1531+O1531)*(1-Data!H1531)-(J1531+O1531)*(1-Data!H1531)*1.8/12)</f>
        <v>969824.4199501184</v>
      </c>
      <c r="U1531" s="1">
        <f>Data!I1531</f>
        <v>5</v>
      </c>
      <c r="V1531" s="1">
        <f>Data!J1531+Data!K1531</f>
        <v>49264.933333333334</v>
      </c>
      <c r="W1531" s="1">
        <f>Data!L1531</f>
        <v>0</v>
      </c>
      <c r="X1531" s="1">
        <f t="shared" si="237"/>
        <v>2687178.1818181816</v>
      </c>
      <c r="Y1531" s="100">
        <f t="shared" si="238"/>
        <v>0</v>
      </c>
      <c r="Z1531" s="100">
        <f t="shared" si="239"/>
        <v>384266.47999999992</v>
      </c>
      <c r="AA1531" s="100">
        <f>'Innlegging av opplysninger'!$B$4*X1531</f>
        <v>349333.16363636364</v>
      </c>
      <c r="AB1531" s="1"/>
      <c r="AC1531" s="1">
        <f>'Innlegging av opplysninger'!$B$5*X1531</f>
        <v>352020.3418181818</v>
      </c>
      <c r="AD1531" s="1">
        <f>'Innlegging av opplysninger'!$B$5*Y1531</f>
        <v>0</v>
      </c>
      <c r="AE1531" s="1">
        <f>'Innlegging av opplysninger'!$B$5*Z1531</f>
        <v>50338.908879999995</v>
      </c>
      <c r="AF1531" s="1">
        <f>'Innlegging av opplysninger'!$B$5*AA1531</f>
        <v>45762.64443636364</v>
      </c>
      <c r="AG1531" s="1"/>
      <c r="AH1531" s="1">
        <f>'Innlegging av opplysninger'!$C$11*SUM(X1531:AG1531)</f>
        <v>147018.18938238543</v>
      </c>
      <c r="AI1531" s="1">
        <f>'Innlegging av opplysninger'!$C$13*(((X1531+Z1531+AC1531+AE1531)*Data!M1531)+(Z1531+AE1531)*(1-Data!M1531)*1.8/12+Y1531+AD1531+AA1531+AB1531+AF1531+AG1531)</f>
        <v>28448.527851063271</v>
      </c>
      <c r="AJ1531" s="1">
        <f>'Innlegging av opplysninger'!$C$13*((X1531+Z1531+AC1531+AE1531)*(1-Data!M1531)-(Z1531+AE1531)*(1-Data!M1531)*1.8/12)</f>
        <v>172734.25761956943</v>
      </c>
      <c r="AK1531" s="83">
        <f t="shared" si="234"/>
        <v>1063000</v>
      </c>
      <c r="AL1531" s="83">
        <f t="shared" si="235"/>
        <v>312000</v>
      </c>
      <c r="AM1531" s="83">
        <f t="shared" si="236"/>
        <v>1143000</v>
      </c>
    </row>
    <row r="1532" spans="1:39">
      <c r="A1532" t="str">
        <f t="shared" si="230"/>
        <v>3825Undervisning</v>
      </c>
      <c r="B1532" s="6" t="str">
        <f>Data!A1532</f>
        <v>3825</v>
      </c>
      <c r="C1532" s="7" t="str">
        <f>Data!B1532</f>
        <v>Vinje kommune</v>
      </c>
      <c r="D1532" s="7" t="str">
        <f>Data!C1532</f>
        <v>Undervisning</v>
      </c>
      <c r="E1532" s="1">
        <f>Data!D1532</f>
        <v>107.98139999999998</v>
      </c>
      <c r="F1532" s="1">
        <f>Data!E1532+Data!F1532</f>
        <v>47527.477054690266</v>
      </c>
      <c r="G1532" s="1">
        <f>Data!G1532</f>
        <v>10.22138998012621</v>
      </c>
      <c r="H1532" s="1">
        <f t="shared" si="231"/>
        <v>55986365.572727241</v>
      </c>
      <c r="I1532" s="1">
        <f t="shared" si="232"/>
        <v>12040.581818181818</v>
      </c>
      <c r="J1532" s="1">
        <f t="shared" si="233"/>
        <v>6719808.7385454504</v>
      </c>
      <c r="K1532" s="1">
        <f>'Innlegging av opplysninger'!$B$4*H1532</f>
        <v>7278227.5244545415</v>
      </c>
      <c r="L1532" s="1"/>
      <c r="M1532" s="1">
        <f>'Innlegging av opplysninger'!$B$5*H1532</f>
        <v>7334213.8900272688</v>
      </c>
      <c r="N1532" s="1">
        <f>'Innlegging av opplysninger'!$B$5*I1532</f>
        <v>1577.3162181818182</v>
      </c>
      <c r="O1532" s="1">
        <f>'Innlegging av opplysninger'!$B$5*J1532</f>
        <v>880294.94474945404</v>
      </c>
      <c r="P1532" s="1">
        <f>'Innlegging av opplysninger'!$B$5*K1532</f>
        <v>953447.80570354499</v>
      </c>
      <c r="Q1532" s="1"/>
      <c r="R1532" s="1">
        <f>'Innlegging av opplysninger'!$C$11*SUM(H1532:Q1532)</f>
        <v>3008307.1022212668</v>
      </c>
      <c r="S1532" s="1">
        <f>'Innlegging av opplysninger'!$C$13*(((H1532+J1532+M1532+O1532)*Data!H1532)+(J1532+O1532)*(1-Data!H1532)*1.8/12+I1532+N1532+K1532+L1532+P1532+Q1532)</f>
        <v>567023.87632051855</v>
      </c>
      <c r="T1532" s="1">
        <f>'Innlegging av opplysninger'!$C$13*((H1532+J1532+M1532+O1532)*(1-Data!H1532)-(J1532+O1532)*(1-Data!H1532)*1.8/12)</f>
        <v>3549606.8951401617</v>
      </c>
      <c r="U1532" s="1">
        <f>Data!I1532</f>
        <v>7.274</v>
      </c>
      <c r="V1532" s="1">
        <f>Data!J1532+Data!K1532</f>
        <v>50270.67867289891</v>
      </c>
      <c r="W1532" s="1">
        <f>Data!L1532</f>
        <v>0</v>
      </c>
      <c r="X1532" s="1">
        <f t="shared" si="237"/>
        <v>3989115.4545454546</v>
      </c>
      <c r="Y1532" s="100">
        <f t="shared" si="238"/>
        <v>0</v>
      </c>
      <c r="Z1532" s="100">
        <f t="shared" si="239"/>
        <v>570443.51</v>
      </c>
      <c r="AA1532" s="100">
        <f>'Innlegging av opplysninger'!$B$4*X1532</f>
        <v>518585.00909090909</v>
      </c>
      <c r="AB1532" s="1"/>
      <c r="AC1532" s="1">
        <f>'Innlegging av opplysninger'!$B$5*X1532</f>
        <v>522574.12454545457</v>
      </c>
      <c r="AD1532" s="1">
        <f>'Innlegging av opplysninger'!$B$5*Y1532</f>
        <v>0</v>
      </c>
      <c r="AE1532" s="1">
        <f>'Innlegging av opplysninger'!$B$5*Z1532</f>
        <v>74728.09981</v>
      </c>
      <c r="AF1532" s="1">
        <f>'Innlegging av opplysninger'!$B$5*AA1532</f>
        <v>67934.636190909092</v>
      </c>
      <c r="AG1532" s="1"/>
      <c r="AH1532" s="1">
        <f>'Innlegging av opplysninger'!$C$11*SUM(X1532:AG1532)</f>
        <v>218248.47169894361</v>
      </c>
      <c r="AI1532" s="1">
        <f>'Innlegging av opplysninger'!$C$13*(((X1532+Z1532+AC1532+AE1532)*Data!M1532)+(Z1532+AE1532)*(1-Data!M1532)*1.8/12+Y1532+AD1532+AA1532+AB1532+AF1532+AG1532)</f>
        <v>35863.681599755451</v>
      </c>
      <c r="AJ1532" s="1">
        <f>'Innlegging av opplysninger'!$C$13*((X1532+Z1532+AC1532+AE1532)*(1-Data!M1532)-(Z1532+AE1532)*(1-Data!M1532)*1.8/12)</f>
        <v>262792.12177774636</v>
      </c>
      <c r="AK1532" s="83">
        <f t="shared" si="234"/>
        <v>3227000</v>
      </c>
      <c r="AL1532" s="83">
        <f t="shared" si="235"/>
        <v>603000</v>
      </c>
      <c r="AM1532" s="83">
        <f t="shared" si="236"/>
        <v>3812000</v>
      </c>
    </row>
    <row r="1533" spans="1:39">
      <c r="A1533" t="str">
        <f t="shared" si="230"/>
        <v>3825Barnehager</v>
      </c>
      <c r="B1533" s="6" t="str">
        <f>Data!A1533</f>
        <v>3825</v>
      </c>
      <c r="C1533" s="7" t="str">
        <f>Data!B1533</f>
        <v>Vinje kommune</v>
      </c>
      <c r="D1533" s="7" t="str">
        <f>Data!C1533</f>
        <v>Barnehager</v>
      </c>
      <c r="E1533" s="1">
        <f>Data!D1533</f>
        <v>85.445599999999956</v>
      </c>
      <c r="F1533" s="1">
        <f>Data!E1533+Data!F1533</f>
        <v>41500.897627652375</v>
      </c>
      <c r="G1533" s="1">
        <f>Data!G1533</f>
        <v>0</v>
      </c>
      <c r="H1533" s="1">
        <f t="shared" si="231"/>
        <v>38684390.163636349</v>
      </c>
      <c r="I1533" s="1">
        <f t="shared" si="232"/>
        <v>0</v>
      </c>
      <c r="J1533" s="1">
        <f t="shared" si="233"/>
        <v>4642126.8196363617</v>
      </c>
      <c r="K1533" s="1">
        <f>'Innlegging av opplysninger'!$B$4*H1533</f>
        <v>5028970.7212727256</v>
      </c>
      <c r="L1533" s="1"/>
      <c r="M1533" s="1">
        <f>'Innlegging av opplysninger'!$B$5*H1533</f>
        <v>5067655.1114363624</v>
      </c>
      <c r="N1533" s="1">
        <f>'Innlegging av opplysninger'!$B$5*I1533</f>
        <v>0</v>
      </c>
      <c r="O1533" s="1">
        <f>'Innlegging av opplysninger'!$B$5*J1533</f>
        <v>608118.61337236338</v>
      </c>
      <c r="P1533" s="1">
        <f>'Innlegging av opplysninger'!$B$5*K1533</f>
        <v>658795.1644867271</v>
      </c>
      <c r="Q1533" s="1"/>
      <c r="R1533" s="1">
        <f>'Innlegging av opplysninger'!$C$11*SUM(H1533:Q1533)</f>
        <v>2078222.1505659537</v>
      </c>
      <c r="S1533" s="1">
        <f>'Innlegging av opplysninger'!$C$13*(((H1533+J1533+M1533+O1533)*Data!H1533)+(J1533+O1533)*(1-Data!H1533)*1.8/12+I1533+N1533+K1533+L1533+P1533+Q1533)</f>
        <v>372764.4634486541</v>
      </c>
      <c r="T1533" s="1">
        <f>'Innlegging av opplysninger'!$C$13*((H1533+J1533+M1533+O1533)*(1-Data!H1533)-(J1533+O1533)*(1-Data!H1533)*1.8/12)</f>
        <v>2471118.4794310718</v>
      </c>
      <c r="U1533" s="1">
        <f>Data!I1533</f>
        <v>1.6</v>
      </c>
      <c r="V1533" s="1">
        <f>Data!J1533+Data!K1533</f>
        <v>45276.041666666664</v>
      </c>
      <c r="W1533" s="1">
        <f>Data!L1533</f>
        <v>0</v>
      </c>
      <c r="X1533" s="1">
        <f t="shared" si="237"/>
        <v>790272.72727272718</v>
      </c>
      <c r="Y1533" s="100">
        <f t="shared" si="238"/>
        <v>0</v>
      </c>
      <c r="Z1533" s="100">
        <f t="shared" si="239"/>
        <v>113008.99999999997</v>
      </c>
      <c r="AA1533" s="100">
        <f>'Innlegging av opplysninger'!$B$4*X1533</f>
        <v>102735.45454545453</v>
      </c>
      <c r="AB1533" s="1"/>
      <c r="AC1533" s="1">
        <f>'Innlegging av opplysninger'!$B$5*X1533</f>
        <v>103525.72727272726</v>
      </c>
      <c r="AD1533" s="1">
        <f>'Innlegging av opplysninger'!$B$5*Y1533</f>
        <v>0</v>
      </c>
      <c r="AE1533" s="1">
        <f>'Innlegging av opplysninger'!$B$5*Z1533</f>
        <v>14804.178999999996</v>
      </c>
      <c r="AF1533" s="1">
        <f>'Innlegging av opplysninger'!$B$5*AA1533</f>
        <v>13458.344545454544</v>
      </c>
      <c r="AG1533" s="1"/>
      <c r="AH1533" s="1">
        <f>'Innlegging av opplysninger'!$C$11*SUM(X1533:AG1533)</f>
        <v>43236.606440181808</v>
      </c>
      <c r="AI1533" s="1">
        <f>'Innlegging av opplysninger'!$C$13*(((X1533+Z1533+AC1533+AE1533)*Data!M1533)+(Z1533+AE1533)*(1-Data!M1533)*1.8/12+Y1533+AD1533+AA1533+AB1533+AF1533+AG1533)</f>
        <v>7039.0203489272699</v>
      </c>
      <c r="AJ1533" s="1">
        <f>'Innlegging av opplysninger'!$C$13*((X1533+Z1533+AC1533+AE1533)*(1-Data!M1533)-(Z1533+AE1533)*(1-Data!M1533)*1.8/12)</f>
        <v>52126.862148163629</v>
      </c>
      <c r="AK1533" s="83">
        <f t="shared" si="234"/>
        <v>2121000</v>
      </c>
      <c r="AL1533" s="83">
        <f t="shared" si="235"/>
        <v>380000</v>
      </c>
      <c r="AM1533" s="83">
        <f t="shared" si="236"/>
        <v>2523000</v>
      </c>
    </row>
    <row r="1534" spans="1:39">
      <c r="A1534" t="str">
        <f t="shared" si="230"/>
        <v>3825Helse/pleie/omsorg</v>
      </c>
      <c r="B1534" s="6" t="str">
        <f>Data!A1534</f>
        <v>3825</v>
      </c>
      <c r="C1534" s="7" t="str">
        <f>Data!B1534</f>
        <v>Vinje kommune</v>
      </c>
      <c r="D1534" s="7" t="str">
        <f>Data!C1534</f>
        <v>Helse/pleie/omsorg</v>
      </c>
      <c r="E1534" s="1">
        <f>Data!D1534</f>
        <v>192.50724435171963</v>
      </c>
      <c r="F1534" s="1">
        <f>Data!E1534+Data!F1534</f>
        <v>49349.648976375225</v>
      </c>
      <c r="G1534" s="1">
        <f>Data!G1534</f>
        <v>1060.2804101599343</v>
      </c>
      <c r="H1534" s="1">
        <f t="shared" si="231"/>
        <v>103638162.9181817</v>
      </c>
      <c r="I1534" s="1">
        <f t="shared" si="232"/>
        <v>2226672.6545454543</v>
      </c>
      <c r="J1534" s="1">
        <f t="shared" si="233"/>
        <v>12703780.268727258</v>
      </c>
      <c r="K1534" s="1">
        <f>'Innlegging av opplysninger'!$B$4*H1534</f>
        <v>13472961.179363621</v>
      </c>
      <c r="L1534" s="1"/>
      <c r="M1534" s="1">
        <f>'Innlegging av opplysninger'!$B$5*H1534</f>
        <v>13576599.342281803</v>
      </c>
      <c r="N1534" s="1">
        <f>'Innlegging av opplysninger'!$B$5*I1534</f>
        <v>291694.11774545454</v>
      </c>
      <c r="O1534" s="1">
        <f>'Innlegging av opplysninger'!$B$5*J1534</f>
        <v>1664195.2152032708</v>
      </c>
      <c r="P1534" s="1">
        <f>'Innlegging av opplysninger'!$B$5*K1534</f>
        <v>1764957.9144966344</v>
      </c>
      <c r="Q1534" s="1"/>
      <c r="R1534" s="1">
        <f>'Innlegging av opplysninger'!$C$11*SUM(H1534:Q1534)</f>
        <v>5674882.8972007185</v>
      </c>
      <c r="S1534" s="1">
        <f>'Innlegging av opplysninger'!$C$13*(((H1534+J1534+M1534+O1534)*Data!H1534)+(J1534+O1534)*(1-Data!H1534)*1.8/12+I1534+N1534+K1534+L1534+P1534+Q1534)</f>
        <v>1406421.1590996464</v>
      </c>
      <c r="T1534" s="1">
        <f>'Innlegging av opplysninger'!$C$13*((H1534+J1534+M1534+O1534)*(1-Data!H1534)-(J1534+O1534)*(1-Data!H1534)*1.8/12)</f>
        <v>6359208.0686487043</v>
      </c>
      <c r="U1534" s="1">
        <f>Data!I1534</f>
        <v>27.999500000000001</v>
      </c>
      <c r="V1534" s="1">
        <f>Data!J1534+Data!K1534</f>
        <v>44798.971201866691</v>
      </c>
      <c r="W1534" s="1">
        <f>Data!L1534</f>
        <v>1173.2973803103625</v>
      </c>
      <c r="X1534" s="1">
        <f t="shared" si="237"/>
        <v>13683805.027272724</v>
      </c>
      <c r="Y1534" s="100">
        <f t="shared" si="238"/>
        <v>358382.61818181811</v>
      </c>
      <c r="Z1534" s="100">
        <f t="shared" si="239"/>
        <v>2008032.8332999991</v>
      </c>
      <c r="AA1534" s="100">
        <f>'Innlegging av opplysninger'!$B$4*X1534</f>
        <v>1778894.6535454541</v>
      </c>
      <c r="AB1534" s="1"/>
      <c r="AC1534" s="1">
        <f>'Innlegging av opplysninger'!$B$5*X1534</f>
        <v>1792578.4585727269</v>
      </c>
      <c r="AD1534" s="1">
        <f>'Innlegging av opplysninger'!$B$5*Y1534</f>
        <v>46948.122981818175</v>
      </c>
      <c r="AE1534" s="1">
        <f>'Innlegging av opplysninger'!$B$5*Z1534</f>
        <v>263052.30116229987</v>
      </c>
      <c r="AF1534" s="1">
        <f>'Innlegging av opplysninger'!$B$5*AA1534</f>
        <v>233035.1996144545</v>
      </c>
      <c r="AG1534" s="1"/>
      <c r="AH1534" s="1">
        <f>'Innlegging av opplysninger'!$C$11*SUM(X1534:AG1534)</f>
        <v>766259.71015598893</v>
      </c>
      <c r="AI1534" s="1">
        <f>'Innlegging av opplysninger'!$C$13*(((X1534+Z1534+AC1534+AE1534)*Data!M1534)+(Z1534+AE1534)*(1-Data!M1534)*1.8/12+Y1534+AD1534+AA1534+AB1534+AF1534+AG1534)</f>
        <v>148404.85018028715</v>
      </c>
      <c r="AJ1534" s="1">
        <f>'Innlegging av opplysninger'!$C$13*((X1534+Z1534+AC1534+AE1534)*(1-Data!M1534)-(Z1534+AE1534)*(1-Data!M1534)*1.8/12)</f>
        <v>900161.06898054003</v>
      </c>
      <c r="AK1534" s="83">
        <f t="shared" si="234"/>
        <v>6441000</v>
      </c>
      <c r="AL1534" s="83">
        <f t="shared" si="235"/>
        <v>1555000</v>
      </c>
      <c r="AM1534" s="83">
        <f t="shared" si="236"/>
        <v>7259000</v>
      </c>
    </row>
    <row r="1535" spans="1:39">
      <c r="A1535" t="str">
        <f t="shared" si="230"/>
        <v>3825Samferdsel og teknikk</v>
      </c>
      <c r="B1535" s="6" t="str">
        <f>Data!A1535</f>
        <v>3825</v>
      </c>
      <c r="C1535" s="7" t="str">
        <f>Data!B1535</f>
        <v>Vinje kommune</v>
      </c>
      <c r="D1535" s="7" t="str">
        <f>Data!C1535</f>
        <v>Samferdsel og teknikk</v>
      </c>
      <c r="E1535" s="1">
        <f>Data!D1535</f>
        <v>19.87369999999996</v>
      </c>
      <c r="F1535" s="1">
        <f>Data!E1535+Data!F1535</f>
        <v>57855.076516535337</v>
      </c>
      <c r="G1535" s="1">
        <f>Data!G1535</f>
        <v>0</v>
      </c>
      <c r="H1535" s="1">
        <f t="shared" si="231"/>
        <v>12543212.0090909</v>
      </c>
      <c r="I1535" s="1">
        <f t="shared" si="232"/>
        <v>0</v>
      </c>
      <c r="J1535" s="1">
        <f t="shared" si="233"/>
        <v>1505185.4410909079</v>
      </c>
      <c r="K1535" s="1">
        <f>'Innlegging av opplysninger'!$B$4*H1535</f>
        <v>1630617.5611818172</v>
      </c>
      <c r="L1535" s="1"/>
      <c r="M1535" s="1">
        <f>'Innlegging av opplysninger'!$B$5*H1535</f>
        <v>1643160.7731909081</v>
      </c>
      <c r="N1535" s="1">
        <f>'Innlegging av opplysninger'!$B$5*I1535</f>
        <v>0</v>
      </c>
      <c r="O1535" s="1">
        <f>'Innlegging av opplysninger'!$B$5*J1535</f>
        <v>197179.29278290895</v>
      </c>
      <c r="P1535" s="1">
        <f>'Innlegging av opplysninger'!$B$5*K1535</f>
        <v>213610.90051481806</v>
      </c>
      <c r="Q1535" s="1"/>
      <c r="R1535" s="1">
        <f>'Innlegging av opplysninger'!$C$11*SUM(H1535:Q1535)</f>
        <v>673852.70715838601</v>
      </c>
      <c r="S1535" s="1">
        <f>'Innlegging av opplysninger'!$C$13*(((H1535+J1535+M1535+O1535)*Data!H1535)+(J1535+O1535)*(1-Data!H1535)*1.8/12+I1535+N1535+K1535+L1535+P1535+Q1535)</f>
        <v>120464.12831021537</v>
      </c>
      <c r="T1535" s="1">
        <f>'Innlegging av opplysninger'!$C$13*((H1535+J1535+M1535+O1535)*(1-Data!H1535)-(J1535+O1535)*(1-Data!H1535)*1.8/12)</f>
        <v>801650.10253810219</v>
      </c>
      <c r="U1535" s="1">
        <f>Data!I1535</f>
        <v>4.8</v>
      </c>
      <c r="V1535" s="1">
        <f>Data!J1535+Data!K1535</f>
        <v>49417.187500000007</v>
      </c>
      <c r="W1535" s="1">
        <f>Data!L1535</f>
        <v>0</v>
      </c>
      <c r="X1535" s="1">
        <f t="shared" si="237"/>
        <v>2587663.6363636362</v>
      </c>
      <c r="Y1535" s="100">
        <f t="shared" si="238"/>
        <v>0</v>
      </c>
      <c r="Z1535" s="100">
        <f t="shared" si="239"/>
        <v>370035.89999999997</v>
      </c>
      <c r="AA1535" s="100">
        <f>'Innlegging av opplysninger'!$B$4*X1535</f>
        <v>336396.27272727271</v>
      </c>
      <c r="AB1535" s="1"/>
      <c r="AC1535" s="1">
        <f>'Innlegging av opplysninger'!$B$5*X1535</f>
        <v>338983.93636363634</v>
      </c>
      <c r="AD1535" s="1">
        <f>'Innlegging av opplysninger'!$B$5*Y1535</f>
        <v>0</v>
      </c>
      <c r="AE1535" s="1">
        <f>'Innlegging av opplysninger'!$B$5*Z1535</f>
        <v>48474.702899999997</v>
      </c>
      <c r="AF1535" s="1">
        <f>'Innlegging av opplysninger'!$B$5*AA1535</f>
        <v>44067.911727272724</v>
      </c>
      <c r="AG1535" s="1"/>
      <c r="AH1535" s="1">
        <f>'Innlegging av opplysninger'!$C$11*SUM(X1535:AG1535)</f>
        <v>141573.64968310908</v>
      </c>
      <c r="AI1535" s="1">
        <f>'Innlegging av opplysninger'!$C$13*(((X1535+Z1535+AC1535+AE1535)*Data!M1535)+(Z1535+AE1535)*(1-Data!M1535)*1.8/12+Y1535+AD1535+AA1535+AB1535+AF1535+AG1535)</f>
        <v>27134.599484984727</v>
      </c>
      <c r="AJ1535" s="1">
        <f>'Innlegging av opplysninger'!$C$13*((X1535+Z1535+AC1535+AE1535)*(1-Data!M1535)-(Z1535+AE1535)*(1-Data!M1535)*1.8/12)</f>
        <v>166597.76323926981</v>
      </c>
      <c r="AK1535" s="83">
        <f t="shared" si="234"/>
        <v>815000</v>
      </c>
      <c r="AL1535" s="83">
        <f t="shared" si="235"/>
        <v>148000</v>
      </c>
      <c r="AM1535" s="83">
        <f t="shared" si="236"/>
        <v>968000</v>
      </c>
    </row>
    <row r="1536" spans="1:39">
      <c r="A1536" t="str">
        <f t="shared" si="230"/>
        <v>3825Annet</v>
      </c>
      <c r="B1536" s="6" t="str">
        <f>Data!A1536</f>
        <v>3825</v>
      </c>
      <c r="C1536" s="7" t="str">
        <f>Data!B1536</f>
        <v>Vinje kommune</v>
      </c>
      <c r="D1536" s="7" t="str">
        <f>Data!C1536</f>
        <v>Annet</v>
      </c>
      <c r="E1536" s="1">
        <f>Data!D1536</f>
        <v>28.177199999999999</v>
      </c>
      <c r="F1536" s="1">
        <f>Data!E1536+Data!F1536</f>
        <v>53030.905720464303</v>
      </c>
      <c r="G1536" s="1">
        <f>Data!G1536</f>
        <v>173.72982411311276</v>
      </c>
      <c r="H1536" s="1">
        <f t="shared" si="231"/>
        <v>16301044.763636364</v>
      </c>
      <c r="I1536" s="1">
        <f t="shared" si="232"/>
        <v>53402.400000000001</v>
      </c>
      <c r="J1536" s="1">
        <f t="shared" si="233"/>
        <v>1962533.6596363636</v>
      </c>
      <c r="K1536" s="1">
        <f>'Innlegging av opplysninger'!$B$4*H1536</f>
        <v>2119135.8192727272</v>
      </c>
      <c r="L1536" s="1"/>
      <c r="M1536" s="1">
        <f>'Innlegging av opplysninger'!$B$5*H1536</f>
        <v>2135436.8640363635</v>
      </c>
      <c r="N1536" s="1">
        <f>'Innlegging av opplysninger'!$B$5*I1536</f>
        <v>6995.7144000000008</v>
      </c>
      <c r="O1536" s="1">
        <f>'Innlegging av opplysninger'!$B$5*J1536</f>
        <v>257091.90941236363</v>
      </c>
      <c r="P1536" s="1">
        <f>'Innlegging av opplysninger'!$B$5*K1536</f>
        <v>277606.79232472728</v>
      </c>
      <c r="Q1536" s="1"/>
      <c r="R1536" s="1">
        <f>'Innlegging av opplysninger'!$C$11*SUM(H1536:Q1536)</f>
        <v>878303.4210633185</v>
      </c>
      <c r="S1536" s="1">
        <f>'Innlegging av opplysninger'!$C$13*(((H1536+J1536+M1536+O1536)*Data!H1536)+(J1536+O1536)*(1-Data!H1536)*1.8/12+I1536+N1536+K1536+L1536+P1536+Q1536)</f>
        <v>222477.44961689773</v>
      </c>
      <c r="T1536" s="1">
        <f>'Innlegging av opplysninger'!$C$13*((H1536+J1536+M1536+O1536)*(1-Data!H1536)-(J1536+O1536)*(1-Data!H1536)*1.8/12)</f>
        <v>979411.44236448559</v>
      </c>
      <c r="U1536" s="1">
        <f>Data!I1536</f>
        <v>7.6</v>
      </c>
      <c r="V1536" s="1">
        <f>Data!J1536+Data!K1536</f>
        <v>56420.925877192974</v>
      </c>
      <c r="W1536" s="1">
        <f>Data!L1536</f>
        <v>268.36447368421051</v>
      </c>
      <c r="X1536" s="1">
        <f t="shared" si="237"/>
        <v>4677807.6727272719</v>
      </c>
      <c r="Y1536" s="100">
        <f t="shared" si="238"/>
        <v>22249.854545454542</v>
      </c>
      <c r="Z1536" s="100">
        <f t="shared" si="239"/>
        <v>672108.22639999981</v>
      </c>
      <c r="AA1536" s="100">
        <f>'Innlegging av opplysninger'!$B$4*X1536</f>
        <v>608114.99745454534</v>
      </c>
      <c r="AB1536" s="1"/>
      <c r="AC1536" s="1">
        <f>'Innlegging av opplysninger'!$B$5*X1536</f>
        <v>612792.80512727262</v>
      </c>
      <c r="AD1536" s="1">
        <f>'Innlegging av opplysninger'!$B$5*Y1536</f>
        <v>2914.7309454545452</v>
      </c>
      <c r="AE1536" s="1">
        <f>'Innlegging av opplysninger'!$B$5*Z1536</f>
        <v>88046.177658399974</v>
      </c>
      <c r="AF1536" s="1">
        <f>'Innlegging av opplysninger'!$B$5*AA1536</f>
        <v>79663.064666545441</v>
      </c>
      <c r="AG1536" s="1"/>
      <c r="AH1536" s="1">
        <f>'Innlegging av opplysninger'!$C$11*SUM(X1536:AG1536)</f>
        <v>257020.50612194787</v>
      </c>
      <c r="AI1536" s="1">
        <f>'Innlegging av opplysninger'!$C$13*(((X1536+Z1536+AC1536+AE1536)*Data!M1536)+(Z1536+AE1536)*(1-Data!M1536)*1.8/12+Y1536+AD1536+AA1536+AB1536+AF1536+AG1536)</f>
        <v>67591.416680083596</v>
      </c>
      <c r="AJ1536" s="1">
        <f>'Innlegging av opplysninger'!$C$13*((X1536+Z1536+AC1536+AE1536)*(1-Data!M1536)-(Z1536+AE1536)*(1-Data!M1536)*1.8/12)</f>
        <v>284120.85485521349</v>
      </c>
      <c r="AK1536" s="83">
        <f t="shared" si="234"/>
        <v>1135000</v>
      </c>
      <c r="AL1536" s="83">
        <f t="shared" si="235"/>
        <v>290000</v>
      </c>
      <c r="AM1536" s="83">
        <f t="shared" si="236"/>
        <v>1264000</v>
      </c>
    </row>
    <row r="1537" spans="1:39">
      <c r="A1537" t="str">
        <f t="shared" si="230"/>
        <v>4200Alle</v>
      </c>
      <c r="B1537" s="6" t="str">
        <f>Data!A1537</f>
        <v>4200</v>
      </c>
      <c r="C1537" s="7" t="str">
        <f>Data!B1537</f>
        <v>Agder fylkeskommune</v>
      </c>
      <c r="D1537" s="7" t="str">
        <f>Data!C1537</f>
        <v>Alle</v>
      </c>
      <c r="E1537" s="1">
        <f>Data!D1537</f>
        <v>2327.7060999999985</v>
      </c>
      <c r="F1537" s="1">
        <f>Data!E1537+Data!F1537</f>
        <v>54541.678188739766</v>
      </c>
      <c r="G1537" s="1">
        <f>Data!G1537</f>
        <v>0</v>
      </c>
      <c r="H1537" s="1">
        <f t="shared" si="231"/>
        <v>1384985422.0818155</v>
      </c>
      <c r="I1537" s="1">
        <f t="shared" si="232"/>
        <v>0</v>
      </c>
      <c r="J1537" s="1">
        <f t="shared" si="233"/>
        <v>166198250.64981785</v>
      </c>
      <c r="K1537" s="1">
        <f>'Innlegging av opplysninger'!$B$4*H1537</f>
        <v>180048104.87063602</v>
      </c>
      <c r="L1537" s="1"/>
      <c r="M1537" s="1">
        <f>'Innlegging av opplysninger'!$B$5*H1537</f>
        <v>181433090.29271784</v>
      </c>
      <c r="N1537" s="1">
        <f>'Innlegging av opplysninger'!$B$5*I1537</f>
        <v>0</v>
      </c>
      <c r="O1537" s="1">
        <f>'Innlegging av opplysninger'!$B$5*J1537</f>
        <v>21771970.835126139</v>
      </c>
      <c r="P1537" s="1">
        <f>'Innlegging av opplysninger'!$B$5*K1537</f>
        <v>23586301.738053318</v>
      </c>
      <c r="Q1537" s="1"/>
      <c r="R1537" s="1">
        <f>'Innlegging av opplysninger'!$C$11*SUM(H1537:Q1537)</f>
        <v>74404879.33779034</v>
      </c>
      <c r="S1537" s="1">
        <f>'Innlegging av opplysninger'!$C$13*(((H1537+J1537+M1537+O1537)*Data!H1537)+(J1537+O1537)*(1-Data!H1537)*1.8/12+I1537+N1537+K1537+L1537+P1537+Q1537)</f>
        <v>17663450.568765342</v>
      </c>
      <c r="T1537" s="1">
        <f>'Innlegging av opplysninger'!$C$13*((H1537+J1537+M1537+O1537)*(1-Data!H1537)-(J1537+O1537)*(1-Data!H1537)*1.8/12)</f>
        <v>84153752.735579327</v>
      </c>
      <c r="U1537" s="1">
        <f>Data!I1537</f>
        <v>361.74670000000009</v>
      </c>
      <c r="V1537" s="1">
        <f>Data!J1537+Data!K1537</f>
        <v>55996.733430233558</v>
      </c>
      <c r="W1537" s="1">
        <f>Data!L1537</f>
        <v>0</v>
      </c>
      <c r="X1537" s="1">
        <f t="shared" si="237"/>
        <v>220981456.68181825</v>
      </c>
      <c r="Y1537" s="100">
        <f t="shared" si="238"/>
        <v>0</v>
      </c>
      <c r="Z1537" s="100">
        <f t="shared" si="239"/>
        <v>31600348.305500008</v>
      </c>
      <c r="AA1537" s="100">
        <f>'Innlegging av opplysninger'!$B$4*X1537</f>
        <v>28727589.368636373</v>
      </c>
      <c r="AB1537" s="1"/>
      <c r="AC1537" s="1">
        <f>'Innlegging av opplysninger'!$B$5*X1537</f>
        <v>28948570.825318191</v>
      </c>
      <c r="AD1537" s="1">
        <f>'Innlegging av opplysninger'!$B$5*Y1537</f>
        <v>0</v>
      </c>
      <c r="AE1537" s="1">
        <f>'Innlegging av opplysninger'!$B$5*Z1537</f>
        <v>4139645.6280205012</v>
      </c>
      <c r="AF1537" s="1">
        <f>'Innlegging av opplysninger'!$B$5*AA1537</f>
        <v>3763314.2072913651</v>
      </c>
      <c r="AG1537" s="1"/>
      <c r="AH1537" s="1">
        <f>'Innlegging av opplysninger'!$C$11*SUM(X1537:AG1537)</f>
        <v>12090115.150630221</v>
      </c>
      <c r="AI1537" s="1">
        <f>'Innlegging av opplysninger'!$C$13*(((X1537+Z1537+AC1537+AE1537)*Data!M1537)+(Z1537+AE1537)*(1-Data!M1537)*1.8/12+Y1537+AD1537+AA1537+AB1537+AF1537+AG1537)</f>
        <v>3033194.9056645976</v>
      </c>
      <c r="AJ1537" s="1">
        <f>'Innlegging av opplysninger'!$C$13*((X1537+Z1537+AC1537+AE1537)*(1-Data!M1537)-(Z1537+AE1537)*(1-Data!M1537)*1.8/12)</f>
        <v>13511173.195197806</v>
      </c>
      <c r="AK1537" s="83">
        <f t="shared" si="234"/>
        <v>86495000</v>
      </c>
      <c r="AL1537" s="83">
        <f t="shared" si="235"/>
        <v>20697000</v>
      </c>
      <c r="AM1537" s="83">
        <f t="shared" si="236"/>
        <v>97665000</v>
      </c>
    </row>
    <row r="1538" spans="1:39">
      <c r="A1538" t="str">
        <f t="shared" si="230"/>
        <v>4200Administrasjon</v>
      </c>
      <c r="B1538" s="6" t="str">
        <f>Data!A1538</f>
        <v>4200</v>
      </c>
      <c r="C1538" s="7" t="str">
        <f>Data!B1538</f>
        <v>Agder fylkeskommune</v>
      </c>
      <c r="D1538" s="7" t="str">
        <f>Data!C1538</f>
        <v>Administrasjon</v>
      </c>
      <c r="E1538" s="1">
        <f>Data!D1538</f>
        <v>119.62999999999998</v>
      </c>
      <c r="F1538" s="1">
        <f>Data!E1538+Data!F1538</f>
        <v>59720.217197469981</v>
      </c>
      <c r="G1538" s="1">
        <f>Data!G1538</f>
        <v>0</v>
      </c>
      <c r="H1538" s="1">
        <f t="shared" si="231"/>
        <v>77938140.909090891</v>
      </c>
      <c r="I1538" s="1">
        <f t="shared" si="232"/>
        <v>0</v>
      </c>
      <c r="J1538" s="1">
        <f t="shared" si="233"/>
        <v>9352576.9090909064</v>
      </c>
      <c r="K1538" s="1">
        <f>'Innlegging av opplysninger'!$B$4*H1538</f>
        <v>10131958.318181816</v>
      </c>
      <c r="L1538" s="1"/>
      <c r="M1538" s="1">
        <f>'Innlegging av opplysninger'!$B$5*H1538</f>
        <v>10209896.459090907</v>
      </c>
      <c r="N1538" s="1">
        <f>'Innlegging av opplysninger'!$B$5*I1538</f>
        <v>0</v>
      </c>
      <c r="O1538" s="1">
        <f>'Innlegging av opplysninger'!$B$5*J1538</f>
        <v>1225187.5750909087</v>
      </c>
      <c r="P1538" s="1">
        <f>'Innlegging av opplysninger'!$B$5*K1538</f>
        <v>1327286.5396818181</v>
      </c>
      <c r="Q1538" s="1"/>
      <c r="R1538" s="1">
        <f>'Innlegging av opplysninger'!$C$11*SUM(H1538:Q1538)</f>
        <v>4187031.7749886354</v>
      </c>
      <c r="S1538" s="1">
        <f>'Innlegging av opplysninger'!$C$13*(((H1538+J1538+M1538+O1538)*Data!H1538)+(J1538+O1538)*(1-Data!H1538)*1.8/12+I1538+N1538+K1538+L1538+P1538+Q1538)</f>
        <v>1361437.7610747486</v>
      </c>
      <c r="T1538" s="1">
        <f>'Innlegging av opplysninger'!$C$13*((H1538+J1538+M1538+O1538)*(1-Data!H1538)-(J1538+O1538)*(1-Data!H1538)*1.8/12)</f>
        <v>4368184.6678570677</v>
      </c>
      <c r="U1538" s="1">
        <f>Data!I1538</f>
        <v>22.35</v>
      </c>
      <c r="V1538" s="1">
        <f>Data!J1538+Data!K1538</f>
        <v>64848.612975391479</v>
      </c>
      <c r="W1538" s="1">
        <f>Data!L1538</f>
        <v>0</v>
      </c>
      <c r="X1538" s="1">
        <f t="shared" si="237"/>
        <v>15811270.909090905</v>
      </c>
      <c r="Y1538" s="100">
        <f t="shared" si="238"/>
        <v>0</v>
      </c>
      <c r="Z1538" s="100">
        <f t="shared" si="239"/>
        <v>2261011.7399999993</v>
      </c>
      <c r="AA1538" s="100">
        <f>'Innlegging av opplysninger'!$B$4*X1538</f>
        <v>2055465.2181818176</v>
      </c>
      <c r="AB1538" s="1"/>
      <c r="AC1538" s="1">
        <f>'Innlegging av opplysninger'!$B$5*X1538</f>
        <v>2071276.4890909086</v>
      </c>
      <c r="AD1538" s="1">
        <f>'Innlegging av opplysninger'!$B$5*Y1538</f>
        <v>0</v>
      </c>
      <c r="AE1538" s="1">
        <f>'Innlegging av opplysninger'!$B$5*Z1538</f>
        <v>296192.53793999989</v>
      </c>
      <c r="AF1538" s="1">
        <f>'Innlegging av opplysninger'!$B$5*AA1538</f>
        <v>269265.94358181814</v>
      </c>
      <c r="AG1538" s="1"/>
      <c r="AH1538" s="1">
        <f>'Innlegging av opplysninger'!$C$11*SUM(X1538:AG1538)</f>
        <v>865050.34783964709</v>
      </c>
      <c r="AI1538" s="1">
        <f>'Innlegging av opplysninger'!$C$13*(((X1538+Z1538+AC1538+AE1538)*Data!M1538)+(Z1538+AE1538)*(1-Data!M1538)*1.8/12+Y1538+AD1538+AA1538+AB1538+AF1538+AG1538)</f>
        <v>320479.50191757374</v>
      </c>
      <c r="AJ1538" s="1">
        <f>'Innlegging av opplysninger'!$C$13*((X1538+Z1538+AC1538+AE1538)*(1-Data!M1538)-(Z1538+AE1538)*(1-Data!M1538)*1.8/12)</f>
        <v>863273.60565246956</v>
      </c>
      <c r="AK1538" s="83">
        <f t="shared" si="234"/>
        <v>5052000</v>
      </c>
      <c r="AL1538" s="83">
        <f t="shared" si="235"/>
        <v>1682000</v>
      </c>
      <c r="AM1538" s="83">
        <f t="shared" si="236"/>
        <v>5231000</v>
      </c>
    </row>
    <row r="1539" spans="1:39">
      <c r="A1539" t="str">
        <f t="shared" si="230"/>
        <v>4200Undervisning</v>
      </c>
      <c r="B1539" s="6" t="str">
        <f>Data!A1539</f>
        <v>4200</v>
      </c>
      <c r="C1539" s="7" t="str">
        <f>Data!B1539</f>
        <v>Agder fylkeskommune</v>
      </c>
      <c r="D1539" s="7" t="str">
        <f>Data!C1539</f>
        <v>Undervisning</v>
      </c>
      <c r="E1539" s="1">
        <f>Data!D1539</f>
        <v>1838.9231000000004</v>
      </c>
      <c r="F1539" s="1">
        <f>Data!E1539+Data!F1539</f>
        <v>53991.225779098706</v>
      </c>
      <c r="G1539" s="1">
        <f>Data!G1539</f>
        <v>0</v>
      </c>
      <c r="H1539" s="1">
        <f t="shared" si="231"/>
        <v>1083116861.2636378</v>
      </c>
      <c r="I1539" s="1">
        <f t="shared" si="232"/>
        <v>0</v>
      </c>
      <c r="J1539" s="1">
        <f t="shared" si="233"/>
        <v>129974023.35163653</v>
      </c>
      <c r="K1539" s="1">
        <f>'Innlegging av opplysninger'!$B$4*H1539</f>
        <v>140805191.96427292</v>
      </c>
      <c r="L1539" s="1"/>
      <c r="M1539" s="1">
        <f>'Innlegging av opplysninger'!$B$5*H1539</f>
        <v>141888308.82553655</v>
      </c>
      <c r="N1539" s="1">
        <f>'Innlegging av opplysninger'!$B$5*I1539</f>
        <v>0</v>
      </c>
      <c r="O1539" s="1">
        <f>'Innlegging av opplysninger'!$B$5*J1539</f>
        <v>17026597.059064385</v>
      </c>
      <c r="P1539" s="1">
        <f>'Innlegging av opplysninger'!$B$5*K1539</f>
        <v>18445480.147319753</v>
      </c>
      <c r="Q1539" s="1"/>
      <c r="R1539" s="1">
        <f>'Innlegging av opplysninger'!$C$11*SUM(H1539:Q1539)</f>
        <v>58187745.579235785</v>
      </c>
      <c r="S1539" s="1">
        <f>'Innlegging av opplysninger'!$C$13*(((H1539+J1539+M1539+O1539)*Data!H1539)+(J1539+O1539)*(1-Data!H1539)*1.8/12+I1539+N1539+K1539+L1539+P1539+Q1539)</f>
        <v>13182997.802432451</v>
      </c>
      <c r="T1539" s="1">
        <f>'Innlegging av opplysninger'!$C$13*((H1539+J1539+M1539+O1539)*(1-Data!H1539)-(J1539+O1539)*(1-Data!H1539)*1.8/12)</f>
        <v>66442338.253363892</v>
      </c>
      <c r="U1539" s="1">
        <f>Data!I1539</f>
        <v>289.09670000000006</v>
      </c>
      <c r="V1539" s="1">
        <f>Data!J1539+Data!K1539</f>
        <v>54622.210131880893</v>
      </c>
      <c r="W1539" s="1">
        <f>Data!L1539</f>
        <v>0</v>
      </c>
      <c r="X1539" s="1">
        <f t="shared" si="237"/>
        <v>172266553.04545453</v>
      </c>
      <c r="Y1539" s="100">
        <f t="shared" si="238"/>
        <v>0</v>
      </c>
      <c r="Z1539" s="100">
        <f t="shared" si="239"/>
        <v>24634117.085499994</v>
      </c>
      <c r="AA1539" s="100">
        <f>'Innlegging av opplysninger'!$B$4*X1539</f>
        <v>22394651.89590909</v>
      </c>
      <c r="AB1539" s="1"/>
      <c r="AC1539" s="1">
        <f>'Innlegging av opplysninger'!$B$5*X1539</f>
        <v>22566918.448954545</v>
      </c>
      <c r="AD1539" s="1">
        <f>'Innlegging av opplysninger'!$B$5*Y1539</f>
        <v>0</v>
      </c>
      <c r="AE1539" s="1">
        <f>'Innlegging av opplysninger'!$B$5*Z1539</f>
        <v>3227069.3382004993</v>
      </c>
      <c r="AF1539" s="1">
        <f>'Innlegging av opplysninger'!$B$5*AA1539</f>
        <v>2933699.3983640908</v>
      </c>
      <c r="AG1539" s="1"/>
      <c r="AH1539" s="1">
        <f>'Innlegging av opplysninger'!$C$11*SUM(X1539:AG1539)</f>
        <v>9424874.3500705454</v>
      </c>
      <c r="AI1539" s="1">
        <f>'Innlegging av opplysninger'!$C$13*(((X1539+Z1539+AC1539+AE1539)*Data!M1539)+(Z1539+AE1539)*(1-Data!M1539)*1.8/12+Y1539+AD1539+AA1539+AB1539+AF1539+AG1539)</f>
        <v>2141010.3991247998</v>
      </c>
      <c r="AJ1539" s="1">
        <f>'Innlegging av opplysninger'!$C$13*((X1539+Z1539+AC1539+AE1539)*(1-Data!M1539)-(Z1539+AE1539)*(1-Data!M1539)*1.8/12)</f>
        <v>10756186.079919104</v>
      </c>
      <c r="AK1539" s="83">
        <f t="shared" si="234"/>
        <v>67613000</v>
      </c>
      <c r="AL1539" s="83">
        <f t="shared" si="235"/>
        <v>15324000</v>
      </c>
      <c r="AM1539" s="83">
        <f t="shared" si="236"/>
        <v>77199000</v>
      </c>
    </row>
    <row r="1540" spans="1:39">
      <c r="A1540" t="str">
        <f t="shared" si="230"/>
        <v>4200Helse/pleie/omsorg</v>
      </c>
      <c r="B1540" s="6" t="str">
        <f>Data!A1540</f>
        <v>4200</v>
      </c>
      <c r="C1540" s="7" t="str">
        <f>Data!B1540</f>
        <v>Agder fylkeskommune</v>
      </c>
      <c r="D1540" s="7" t="str">
        <f>Data!C1540</f>
        <v>Helse/pleie/omsorg</v>
      </c>
      <c r="E1540" s="1">
        <f>Data!D1540</f>
        <v>171.85300000000004</v>
      </c>
      <c r="F1540" s="1">
        <f>Data!E1540+Data!F1540</f>
        <v>50918.095940522828</v>
      </c>
      <c r="G1540" s="1">
        <f>Data!G1540</f>
        <v>0</v>
      </c>
      <c r="H1540" s="1">
        <f t="shared" si="231"/>
        <v>95459209.545454577</v>
      </c>
      <c r="I1540" s="1">
        <f t="shared" si="232"/>
        <v>0</v>
      </c>
      <c r="J1540" s="1">
        <f t="shared" si="233"/>
        <v>11455105.145454548</v>
      </c>
      <c r="K1540" s="1">
        <f>'Innlegging av opplysninger'!$B$4*H1540</f>
        <v>12409697.240909096</v>
      </c>
      <c r="L1540" s="1"/>
      <c r="M1540" s="1">
        <f>'Innlegging av opplysninger'!$B$5*H1540</f>
        <v>12505156.45045455</v>
      </c>
      <c r="N1540" s="1">
        <f>'Innlegging av opplysninger'!$B$5*I1540</f>
        <v>0</v>
      </c>
      <c r="O1540" s="1">
        <f>'Innlegging av opplysninger'!$B$5*J1540</f>
        <v>1500618.7740545459</v>
      </c>
      <c r="P1540" s="1">
        <f>'Innlegging av opplysninger'!$B$5*K1540</f>
        <v>1625670.3385590916</v>
      </c>
      <c r="Q1540" s="1"/>
      <c r="R1540" s="1">
        <f>'Innlegging av opplysninger'!$C$11*SUM(H1540:Q1540)</f>
        <v>5128307.384805683</v>
      </c>
      <c r="S1540" s="1">
        <f>'Innlegging av opplysninger'!$C$13*(((H1540+J1540+M1540+O1540)*Data!H1540)+(J1540+O1540)*(1-Data!H1540)*1.8/12+I1540+N1540+K1540+L1540+P1540+Q1540)</f>
        <v>1289844.4227509452</v>
      </c>
      <c r="T1540" s="1">
        <f>'Innlegging av opplysninger'!$C$13*((H1540+J1540+M1540+O1540)*(1-Data!H1540)-(J1540+O1540)*(1-Data!H1540)*1.8/12)</f>
        <v>5727839.3669831473</v>
      </c>
      <c r="U1540" s="1">
        <f>Data!I1540</f>
        <v>17.500000000000004</v>
      </c>
      <c r="V1540" s="1">
        <f>Data!J1540+Data!K1540</f>
        <v>49703.685714285704</v>
      </c>
      <c r="W1540" s="1">
        <f>Data!L1540</f>
        <v>0</v>
      </c>
      <c r="X1540" s="1">
        <f t="shared" si="237"/>
        <v>9488885.4545454532</v>
      </c>
      <c r="Y1540" s="100">
        <f t="shared" si="238"/>
        <v>0</v>
      </c>
      <c r="Z1540" s="100">
        <f t="shared" si="239"/>
        <v>1356910.6199999996</v>
      </c>
      <c r="AA1540" s="100">
        <f>'Innlegging av opplysninger'!$B$4*X1540</f>
        <v>1233555.1090909089</v>
      </c>
      <c r="AB1540" s="1"/>
      <c r="AC1540" s="1">
        <f>'Innlegging av opplysninger'!$B$5*X1540</f>
        <v>1243043.9945454544</v>
      </c>
      <c r="AD1540" s="1">
        <f>'Innlegging av opplysninger'!$B$5*Y1540</f>
        <v>0</v>
      </c>
      <c r="AE1540" s="1">
        <f>'Innlegging av opplysninger'!$B$5*Z1540</f>
        <v>177755.29121999996</v>
      </c>
      <c r="AF1540" s="1">
        <f>'Innlegging av opplysninger'!$B$5*AA1540</f>
        <v>161595.71929090907</v>
      </c>
      <c r="AG1540" s="1"/>
      <c r="AH1540" s="1">
        <f>'Innlegging av opplysninger'!$C$11*SUM(X1540:AG1540)</f>
        <v>519146.35517032351</v>
      </c>
      <c r="AI1540" s="1">
        <f>'Innlegging av opplysninger'!$C$13*(((X1540+Z1540+AC1540+AE1540)*Data!M1540)+(Z1540+AE1540)*(1-Data!M1540)*1.8/12+Y1540+AD1540+AA1540+AB1540+AF1540+AG1540)</f>
        <v>119130.40169273449</v>
      </c>
      <c r="AJ1540" s="1">
        <f>'Innlegging av opplysninger'!$C$13*((X1540+Z1540+AC1540+AE1540)*(1-Data!M1540)-(Z1540+AE1540)*(1-Data!M1540)*1.8/12)</f>
        <v>591280.40011928708</v>
      </c>
      <c r="AK1540" s="83">
        <f t="shared" si="234"/>
        <v>5647000</v>
      </c>
      <c r="AL1540" s="83">
        <f t="shared" si="235"/>
        <v>1409000</v>
      </c>
      <c r="AM1540" s="83">
        <f t="shared" si="236"/>
        <v>6319000</v>
      </c>
    </row>
    <row r="1541" spans="1:39">
      <c r="A1541" t="str">
        <f t="shared" si="230"/>
        <v>4200Samferdsel og teknikk</v>
      </c>
      <c r="B1541" s="6" t="str">
        <f>Data!A1541</f>
        <v>4200</v>
      </c>
      <c r="C1541" s="7" t="str">
        <f>Data!B1541</f>
        <v>Agder fylkeskommune</v>
      </c>
      <c r="D1541" s="7" t="str">
        <f>Data!C1541</f>
        <v>Samferdsel og teknikk</v>
      </c>
      <c r="E1541" s="1">
        <f>Data!D1541</f>
        <v>177.5</v>
      </c>
      <c r="F1541" s="1">
        <f>Data!E1541+Data!F1541</f>
        <v>59927.372488262932</v>
      </c>
      <c r="G1541" s="1">
        <f>Data!G1541</f>
        <v>0</v>
      </c>
      <c r="H1541" s="1">
        <f t="shared" si="231"/>
        <v>116041184.90909094</v>
      </c>
      <c r="I1541" s="1">
        <f t="shared" si="232"/>
        <v>0</v>
      </c>
      <c r="J1541" s="1">
        <f t="shared" si="233"/>
        <v>13924942.189090911</v>
      </c>
      <c r="K1541" s="1">
        <f>'Innlegging av opplysninger'!$B$4*H1541</f>
        <v>15085354.038181823</v>
      </c>
      <c r="L1541" s="1"/>
      <c r="M1541" s="1">
        <f>'Innlegging av opplysninger'!$B$5*H1541</f>
        <v>15201395.223090913</v>
      </c>
      <c r="N1541" s="1">
        <f>'Innlegging av opplysninger'!$B$5*I1541</f>
        <v>0</v>
      </c>
      <c r="O1541" s="1">
        <f>'Innlegging av opplysninger'!$B$5*J1541</f>
        <v>1824167.4267709095</v>
      </c>
      <c r="P1541" s="1">
        <f>'Innlegging av opplysninger'!$B$5*K1541</f>
        <v>1976181.3790018188</v>
      </c>
      <c r="Q1541" s="1"/>
      <c r="R1541" s="1">
        <f>'Innlegging av opplysninger'!$C$11*SUM(H1541:Q1541)</f>
        <v>6234022.5562786367</v>
      </c>
      <c r="S1541" s="1">
        <f>'Innlegging av opplysninger'!$C$13*(((H1541+J1541+M1541+O1541)*Data!H1541)+(J1541+O1541)*(1-Data!H1541)*1.8/12+I1541+N1541+K1541+L1541+P1541+Q1541)</f>
        <v>1683501.5959102167</v>
      </c>
      <c r="T1541" s="1">
        <f>'Innlegging av opplysninger'!$C$13*((H1541+J1541+M1541+O1541)*(1-Data!H1541)-(J1541+O1541)*(1-Data!H1541)*1.8/12)</f>
        <v>6847266.1126816021</v>
      </c>
      <c r="U1541" s="1">
        <f>Data!I1541</f>
        <v>25.3</v>
      </c>
      <c r="V1541" s="1">
        <f>Data!J1541+Data!K1541</f>
        <v>65913.320158102753</v>
      </c>
      <c r="W1541" s="1">
        <f>Data!L1541</f>
        <v>0</v>
      </c>
      <c r="X1541" s="1">
        <f t="shared" si="237"/>
        <v>18192076.36363636</v>
      </c>
      <c r="Y1541" s="100">
        <f t="shared" si="238"/>
        <v>0</v>
      </c>
      <c r="Z1541" s="100">
        <f t="shared" si="239"/>
        <v>2601466.919999999</v>
      </c>
      <c r="AA1541" s="100">
        <f>'Innlegging av opplysninger'!$B$4*X1541</f>
        <v>2364969.9272727268</v>
      </c>
      <c r="AB1541" s="1"/>
      <c r="AC1541" s="1">
        <f>'Innlegging av opplysninger'!$B$5*X1541</f>
        <v>2383162.0036363634</v>
      </c>
      <c r="AD1541" s="1">
        <f>'Innlegging av opplysninger'!$B$5*Y1541</f>
        <v>0</v>
      </c>
      <c r="AE1541" s="1">
        <f>'Innlegging av opplysninger'!$B$5*Z1541</f>
        <v>340792.16651999985</v>
      </c>
      <c r="AF1541" s="1">
        <f>'Innlegging av opplysninger'!$B$5*AA1541</f>
        <v>309811.06047272723</v>
      </c>
      <c r="AG1541" s="1"/>
      <c r="AH1541" s="1">
        <f>'Innlegging av opplysninger'!$C$11*SUM(X1541:AG1541)</f>
        <v>995306.58077845059</v>
      </c>
      <c r="AI1541" s="1">
        <f>'Innlegging av opplysninger'!$C$13*(((X1541+Z1541+AC1541+AE1541)*Data!M1541)+(Z1541+AE1541)*(1-Data!M1541)*1.8/12+Y1541+AD1541+AA1541+AB1541+AF1541+AG1541)</f>
        <v>354404.04299760424</v>
      </c>
      <c r="AJ1541" s="1">
        <f>'Innlegging av opplysninger'!$C$13*((X1541+Z1541+AC1541+AE1541)*(1-Data!M1541)-(Z1541+AE1541)*(1-Data!M1541)*1.8/12)</f>
        <v>1007594.4359623806</v>
      </c>
      <c r="AK1541" s="83">
        <f t="shared" si="234"/>
        <v>7229000</v>
      </c>
      <c r="AL1541" s="83">
        <f t="shared" si="235"/>
        <v>2038000</v>
      </c>
      <c r="AM1541" s="83">
        <f t="shared" si="236"/>
        <v>7855000</v>
      </c>
    </row>
    <row r="1542" spans="1:39">
      <c r="A1542" t="str">
        <f t="shared" ref="A1542:A1605" si="240">CONCATENATE(B1542,D1542)</f>
        <v>4200Annet</v>
      </c>
      <c r="B1542" s="6" t="str">
        <f>Data!A1542</f>
        <v>4200</v>
      </c>
      <c r="C1542" s="7" t="str">
        <f>Data!B1542</f>
        <v>Agder fylkeskommune</v>
      </c>
      <c r="D1542" s="7" t="str">
        <f>Data!C1542</f>
        <v>Annet</v>
      </c>
      <c r="E1542" s="1">
        <f>Data!D1542</f>
        <v>19.799999999999997</v>
      </c>
      <c r="F1542" s="1">
        <f>Data!E1542+Data!F1542</f>
        <v>57546.414141414149</v>
      </c>
      <c r="G1542" s="1">
        <f>Data!G1542</f>
        <v>0</v>
      </c>
      <c r="H1542" s="1">
        <f t="shared" ref="H1542:H1605" si="241">F1542*(11-1/11)*E1542</f>
        <v>12430025.454545453</v>
      </c>
      <c r="I1542" s="1">
        <f t="shared" ref="I1542:I1605" si="242">G1542*(11-1/11)*E1542</f>
        <v>0</v>
      </c>
      <c r="J1542" s="1">
        <f t="shared" ref="J1542:J1605" si="243">(H1542+I1542)*0.12</f>
        <v>1491603.0545454542</v>
      </c>
      <c r="K1542" s="1">
        <f>'Innlegging av opplysninger'!$B$4*H1542</f>
        <v>1615903.3090909091</v>
      </c>
      <c r="L1542" s="1"/>
      <c r="M1542" s="1">
        <f>'Innlegging av opplysninger'!$B$5*H1542</f>
        <v>1628333.3345454545</v>
      </c>
      <c r="N1542" s="1">
        <f>'Innlegging av opplysninger'!$B$5*I1542</f>
        <v>0</v>
      </c>
      <c r="O1542" s="1">
        <f>'Innlegging av opplysninger'!$B$5*J1542</f>
        <v>195400.00014545451</v>
      </c>
      <c r="P1542" s="1">
        <f>'Innlegging av opplysninger'!$B$5*K1542</f>
        <v>211683.33349090911</v>
      </c>
      <c r="Q1542" s="1"/>
      <c r="R1542" s="1">
        <f>'Innlegging av opplysninger'!$C$11*SUM(H1542:Q1542)</f>
        <v>667772.04248181812</v>
      </c>
      <c r="S1542" s="1">
        <f>'Innlegging av opplysninger'!$C$13*(((H1542+J1542+M1542+O1542)*Data!H1542)+(J1542+O1542)*(1-Data!H1542)*1.8/12+I1542+N1542+K1542+L1542+P1542+Q1542)</f>
        <v>145668.98659701817</v>
      </c>
      <c r="T1542" s="1">
        <f>'Innlegging av opplysninger'!$C$13*((H1542+J1542+M1542+O1542)*(1-Data!H1542)-(J1542+O1542)*(1-Data!H1542)*1.8/12)</f>
        <v>768124.33469389076</v>
      </c>
      <c r="U1542" s="1">
        <f>Data!I1542</f>
        <v>7.5</v>
      </c>
      <c r="V1542" s="1">
        <f>Data!J1542+Data!K1542</f>
        <v>63832.644444444435</v>
      </c>
      <c r="W1542" s="1">
        <f>Data!L1542</f>
        <v>0</v>
      </c>
      <c r="X1542" s="1">
        <f t="shared" si="237"/>
        <v>5222670.9090909082</v>
      </c>
      <c r="Y1542" s="100">
        <f t="shared" si="238"/>
        <v>0</v>
      </c>
      <c r="Z1542" s="100">
        <f t="shared" si="239"/>
        <v>746841.93999999983</v>
      </c>
      <c r="AA1542" s="100">
        <f>'Innlegging av opplysninger'!$B$4*X1542</f>
        <v>678947.21818181814</v>
      </c>
      <c r="AB1542" s="1"/>
      <c r="AC1542" s="1">
        <f>'Innlegging av opplysninger'!$B$5*X1542</f>
        <v>684169.88909090904</v>
      </c>
      <c r="AD1542" s="1">
        <f>'Innlegging av opplysninger'!$B$5*Y1542</f>
        <v>0</v>
      </c>
      <c r="AE1542" s="1">
        <f>'Innlegging av opplysninger'!$B$5*Z1542</f>
        <v>97836.294139999984</v>
      </c>
      <c r="AF1542" s="1">
        <f>'Innlegging av opplysninger'!$B$5*AA1542</f>
        <v>88942.085581818174</v>
      </c>
      <c r="AG1542" s="1"/>
      <c r="AH1542" s="1">
        <f>'Innlegging av opplysninger'!$C$11*SUM(X1542:AG1542)</f>
        <v>285737.5167712472</v>
      </c>
      <c r="AI1542" s="1">
        <f>'Innlegging av opplysninger'!$C$13*(((X1542+Z1542+AC1542+AE1542)*Data!M1542)+(Z1542+AE1542)*(1-Data!M1542)*1.8/12+Y1542+AD1542+AA1542+AB1542+AF1542+AG1542)</f>
        <v>98170.559931883588</v>
      </c>
      <c r="AJ1542" s="1">
        <f>'Innlegging av opplysninger'!$C$13*((X1542+Z1542+AC1542+AE1542)*(1-Data!M1542)-(Z1542+AE1542)*(1-Data!M1542)*1.8/12)</f>
        <v>292838.67354455992</v>
      </c>
      <c r="AK1542" s="83">
        <f t="shared" ref="AK1542:AK1605" si="244">ROUND(AH1542+R1542,-3)</f>
        <v>954000</v>
      </c>
      <c r="AL1542" s="83">
        <f t="shared" ref="AL1542:AL1605" si="245">ROUND(AI1542+S1542,-3)</f>
        <v>244000</v>
      </c>
      <c r="AM1542" s="83">
        <f t="shared" ref="AM1542:AM1605" si="246">ROUND(AJ1542+T1542,-3)</f>
        <v>1061000</v>
      </c>
    </row>
    <row r="1543" spans="1:39">
      <c r="A1543" t="str">
        <f t="shared" si="240"/>
        <v>4201Alle</v>
      </c>
      <c r="B1543" s="6" t="str">
        <f>Data!A1543</f>
        <v>4201</v>
      </c>
      <c r="C1543" s="7" t="str">
        <f>Data!B1543</f>
        <v>Risør kommune</v>
      </c>
      <c r="D1543" s="7" t="str">
        <f>Data!C1543</f>
        <v>Alle</v>
      </c>
      <c r="E1543" s="1">
        <f>Data!D1543</f>
        <v>401.1224000000002</v>
      </c>
      <c r="F1543" s="1">
        <f>Data!E1543+Data!F1543</f>
        <v>47968.425716190366</v>
      </c>
      <c r="G1543" s="1">
        <f>Data!G1543</f>
        <v>487.16017853901963</v>
      </c>
      <c r="H1543" s="1">
        <f t="shared" si="241"/>
        <v>209904109.60909098</v>
      </c>
      <c r="I1543" s="1">
        <f t="shared" si="242"/>
        <v>2131754.8363636378</v>
      </c>
      <c r="J1543" s="1">
        <f t="shared" si="243"/>
        <v>25444303.733454555</v>
      </c>
      <c r="K1543" s="1">
        <f>'Innlegging av opplysninger'!$B$4*H1543</f>
        <v>27287534.249181829</v>
      </c>
      <c r="L1543" s="1"/>
      <c r="M1543" s="1">
        <f>'Innlegging av opplysninger'!$B$5*H1543</f>
        <v>27497438.358790919</v>
      </c>
      <c r="N1543" s="1">
        <f>'Innlegging av opplysninger'!$B$5*I1543</f>
        <v>279259.88356363657</v>
      </c>
      <c r="O1543" s="1">
        <f>'Innlegging av opplysninger'!$B$5*J1543</f>
        <v>3333203.7890825467</v>
      </c>
      <c r="P1543" s="1">
        <f>'Innlegging av opplysninger'!$B$5*K1543</f>
        <v>3574666.9866428198</v>
      </c>
      <c r="Q1543" s="1"/>
      <c r="R1543" s="1">
        <f>'Innlegging av opplysninger'!$C$11*SUM(H1543:Q1543)</f>
        <v>11379186.314954495</v>
      </c>
      <c r="S1543" s="1">
        <f>'Innlegging av opplysninger'!$C$13*(((H1543+J1543+M1543+O1543)*Data!H1543)+(J1543+O1543)*(1-Data!H1543)*1.8/12+I1543+N1543+K1543+L1543+P1543+Q1543)</f>
        <v>2207241.2148283506</v>
      </c>
      <c r="T1543" s="1">
        <f>'Innlegging av opplysninger'!$C$13*((H1543+J1543+M1543+O1543)*(1-Data!H1543)-(J1543+O1543)*(1-Data!H1543)*1.8/12)</f>
        <v>13364276.900372537</v>
      </c>
      <c r="U1543" s="1">
        <f>Data!I1543</f>
        <v>74.289399999999986</v>
      </c>
      <c r="V1543" s="1">
        <f>Data!J1543+Data!K1543</f>
        <v>51411.487675226876</v>
      </c>
      <c r="W1543" s="1">
        <f>Data!L1543</f>
        <v>393.31654314074416</v>
      </c>
      <c r="X1543" s="1">
        <f t="shared" ref="X1543:X1606" si="247">V1543*(11-1/11)*U1543</f>
        <v>41665402.609090894</v>
      </c>
      <c r="Y1543" s="100">
        <f t="shared" ref="Y1543:Y1606" si="248">W1543*(11-1/11)*U1543</f>
        <v>318755.45454545447</v>
      </c>
      <c r="Z1543" s="100">
        <f t="shared" ref="Z1543:Z1606" si="249">(X1543+Y1543)*0.143</f>
        <v>6003734.6030999972</v>
      </c>
      <c r="AA1543" s="100">
        <f>'Innlegging av opplysninger'!$B$4*X1543</f>
        <v>5416502.3391818162</v>
      </c>
      <c r="AB1543" s="1"/>
      <c r="AC1543" s="1">
        <f>'Innlegging av opplysninger'!$B$5*X1543</f>
        <v>5458167.7417909075</v>
      </c>
      <c r="AD1543" s="1">
        <f>'Innlegging av opplysninger'!$B$5*Y1543</f>
        <v>41756.964545454539</v>
      </c>
      <c r="AE1543" s="1">
        <f>'Innlegging av opplysninger'!$B$5*Z1543</f>
        <v>786489.2330060997</v>
      </c>
      <c r="AF1543" s="1">
        <f>'Innlegging av opplysninger'!$B$5*AA1543</f>
        <v>709561.80643281795</v>
      </c>
      <c r="AG1543" s="1"/>
      <c r="AH1543" s="1">
        <f>'Innlegging av opplysninger'!$C$11*SUM(X1543:AG1543)</f>
        <v>2295214.0885643503</v>
      </c>
      <c r="AI1543" s="1">
        <f>'Innlegging av opplysninger'!$C$13*(((X1543+Z1543+AC1543+AE1543)*Data!M1543)+(Z1543+AE1543)*(1-Data!M1543)*1.8/12+Y1543+AD1543+AA1543+AB1543+AF1543+AG1543)</f>
        <v>535735.45550499659</v>
      </c>
      <c r="AJ1543" s="1">
        <f>'Innlegging av opplysninger'!$C$13*((X1543+Z1543+AC1543+AE1543)*(1-Data!M1543)-(Z1543+AE1543)*(1-Data!M1543)*1.8/12)</f>
        <v>2605083.8235830613</v>
      </c>
      <c r="AK1543" s="83">
        <f t="shared" si="244"/>
        <v>13674000</v>
      </c>
      <c r="AL1543" s="83">
        <f t="shared" si="245"/>
        <v>2743000</v>
      </c>
      <c r="AM1543" s="83">
        <f t="shared" si="246"/>
        <v>15969000</v>
      </c>
    </row>
    <row r="1544" spans="1:39">
      <c r="A1544" t="str">
        <f t="shared" si="240"/>
        <v>4201Administrasjon</v>
      </c>
      <c r="B1544" s="6" t="str">
        <f>Data!A1544</f>
        <v>4201</v>
      </c>
      <c r="C1544" s="7" t="str">
        <f>Data!B1544</f>
        <v>Risør kommune</v>
      </c>
      <c r="D1544" s="7" t="str">
        <f>Data!C1544</f>
        <v>Administrasjon</v>
      </c>
      <c r="E1544" s="1">
        <f>Data!D1544</f>
        <v>13.7296</v>
      </c>
      <c r="F1544" s="1">
        <f>Data!E1544+Data!F1544</f>
        <v>54354.928524259012</v>
      </c>
      <c r="G1544" s="1">
        <f>Data!G1544</f>
        <v>0</v>
      </c>
      <c r="H1544" s="1">
        <f t="shared" si="241"/>
        <v>8141142.836363635</v>
      </c>
      <c r="I1544" s="1">
        <f t="shared" si="242"/>
        <v>0</v>
      </c>
      <c r="J1544" s="1">
        <f t="shared" si="243"/>
        <v>976937.14036363619</v>
      </c>
      <c r="K1544" s="1">
        <f>'Innlegging av opplysninger'!$B$4*H1544</f>
        <v>1058348.5687272726</v>
      </c>
      <c r="L1544" s="1"/>
      <c r="M1544" s="1">
        <f>'Innlegging av opplysninger'!$B$5*H1544</f>
        <v>1066489.7115636363</v>
      </c>
      <c r="N1544" s="1">
        <f>'Innlegging av opplysninger'!$B$5*I1544</f>
        <v>0</v>
      </c>
      <c r="O1544" s="1">
        <f>'Innlegging av opplysninger'!$B$5*J1544</f>
        <v>127978.76538763635</v>
      </c>
      <c r="P1544" s="1">
        <f>'Innlegging av opplysninger'!$B$5*K1544</f>
        <v>138643.6625032727</v>
      </c>
      <c r="Q1544" s="1"/>
      <c r="R1544" s="1">
        <f>'Innlegging av opplysninger'!$C$11*SUM(H1544:Q1544)</f>
        <v>437362.54602654529</v>
      </c>
      <c r="S1544" s="1">
        <f>'Innlegging av opplysninger'!$C$13*(((H1544+J1544+M1544+O1544)*Data!H1544)+(J1544+O1544)*(1-Data!H1544)*1.8/12+I1544+N1544+K1544+L1544+P1544+Q1544)</f>
        <v>127933.88035180098</v>
      </c>
      <c r="T1544" s="1">
        <f>'Innlegging av opplysninger'!$C$13*((H1544+J1544+M1544+O1544)*(1-Data!H1544)-(J1544+O1544)*(1-Data!H1544)*1.8/12)</f>
        <v>470562.23526347149</v>
      </c>
      <c r="U1544" s="1">
        <f>Data!I1544</f>
        <v>7.8</v>
      </c>
      <c r="V1544" s="1">
        <f>Data!J1544+Data!K1544</f>
        <v>64093.803418803422</v>
      </c>
      <c r="W1544" s="1">
        <f>Data!L1544</f>
        <v>0</v>
      </c>
      <c r="X1544" s="1">
        <f t="shared" si="247"/>
        <v>5453799.9999999991</v>
      </c>
      <c r="Y1544" s="100">
        <f t="shared" si="248"/>
        <v>0</v>
      </c>
      <c r="Z1544" s="100">
        <f t="shared" si="249"/>
        <v>779893.39999999979</v>
      </c>
      <c r="AA1544" s="100">
        <f>'Innlegging av opplysninger'!$B$4*X1544</f>
        <v>708993.99999999988</v>
      </c>
      <c r="AB1544" s="1"/>
      <c r="AC1544" s="1">
        <f>'Innlegging av opplysninger'!$B$5*X1544</f>
        <v>714447.79999999993</v>
      </c>
      <c r="AD1544" s="1">
        <f>'Innlegging av opplysninger'!$B$5*Y1544</f>
        <v>0</v>
      </c>
      <c r="AE1544" s="1">
        <f>'Innlegging av opplysninger'!$B$5*Z1544</f>
        <v>102166.03539999998</v>
      </c>
      <c r="AF1544" s="1">
        <f>'Innlegging av opplysninger'!$B$5*AA1544</f>
        <v>92878.213999999993</v>
      </c>
      <c r="AG1544" s="1"/>
      <c r="AH1544" s="1">
        <f>'Innlegging av opplysninger'!$C$11*SUM(X1544:AG1544)</f>
        <v>298382.81907719991</v>
      </c>
      <c r="AI1544" s="1">
        <f>'Innlegging av opplysninger'!$C$13*(((X1544+Z1544+AC1544+AE1544)*Data!M1544)+(Z1544+AE1544)*(1-Data!M1544)*1.8/12+Y1544+AD1544+AA1544+AB1544+AF1544+AG1544)</f>
        <v>108470.4817514476</v>
      </c>
      <c r="AJ1544" s="1">
        <f>'Innlegging av opplysninger'!$C$13*((X1544+Z1544+AC1544+AE1544)*(1-Data!M1544)-(Z1544+AE1544)*(1-Data!M1544)*1.8/12)</f>
        <v>299842.8496173523</v>
      </c>
      <c r="AK1544" s="83">
        <f t="shared" si="244"/>
        <v>736000</v>
      </c>
      <c r="AL1544" s="83">
        <f t="shared" si="245"/>
        <v>236000</v>
      </c>
      <c r="AM1544" s="83">
        <f t="shared" si="246"/>
        <v>770000</v>
      </c>
    </row>
    <row r="1545" spans="1:39">
      <c r="A1545" t="str">
        <f t="shared" si="240"/>
        <v>4201Undervisning</v>
      </c>
      <c r="B1545" s="6" t="str">
        <f>Data!A1545</f>
        <v>4201</v>
      </c>
      <c r="C1545" s="7" t="str">
        <f>Data!B1545</f>
        <v>Risør kommune</v>
      </c>
      <c r="D1545" s="7" t="str">
        <f>Data!C1545</f>
        <v>Undervisning</v>
      </c>
      <c r="E1545" s="1">
        <f>Data!D1545</f>
        <v>102.16220000000003</v>
      </c>
      <c r="F1545" s="1">
        <f>Data!E1545+Data!F1545</f>
        <v>49381.505341505959</v>
      </c>
      <c r="G1545" s="1">
        <f>Data!G1545</f>
        <v>0</v>
      </c>
      <c r="H1545" s="1">
        <f t="shared" si="241"/>
        <v>55035526.090909101</v>
      </c>
      <c r="I1545" s="1">
        <f t="shared" si="242"/>
        <v>0</v>
      </c>
      <c r="J1545" s="1">
        <f t="shared" si="243"/>
        <v>6604263.1309090918</v>
      </c>
      <c r="K1545" s="1">
        <f>'Innlegging av opplysninger'!$B$4*H1545</f>
        <v>7154618.3918181835</v>
      </c>
      <c r="L1545" s="1"/>
      <c r="M1545" s="1">
        <f>'Innlegging av opplysninger'!$B$5*H1545</f>
        <v>7209653.9179090923</v>
      </c>
      <c r="N1545" s="1">
        <f>'Innlegging av opplysninger'!$B$5*I1545</f>
        <v>0</v>
      </c>
      <c r="O1545" s="1">
        <f>'Innlegging av opplysninger'!$B$5*J1545</f>
        <v>865158.4701490911</v>
      </c>
      <c r="P1545" s="1">
        <f>'Innlegging av opplysninger'!$B$5*K1545</f>
        <v>937255.00932818209</v>
      </c>
      <c r="Q1545" s="1"/>
      <c r="R1545" s="1">
        <f>'Innlegging av opplysninger'!$C$11*SUM(H1545:Q1545)</f>
        <v>2956646.0504188635</v>
      </c>
      <c r="S1545" s="1">
        <f>'Innlegging av opplysninger'!$C$13*(((H1545+J1545+M1545+O1545)*Data!H1545)+(J1545+O1545)*(1-Data!H1545)*1.8/12+I1545+N1545+K1545+L1545+P1545+Q1545)</f>
        <v>536212.06833411939</v>
      </c>
      <c r="T1545" s="1">
        <f>'Innlegging av opplysninger'!$C$13*((H1545+J1545+M1545+O1545)*(1-Data!H1545)-(J1545+O1545)*(1-Data!H1545)*1.8/12)</f>
        <v>3509724.6322390623</v>
      </c>
      <c r="U1545" s="1">
        <f>Data!I1545</f>
        <v>23.8721</v>
      </c>
      <c r="V1545" s="1">
        <f>Data!J1545+Data!K1545</f>
        <v>51109.203037576634</v>
      </c>
      <c r="W1545" s="1">
        <f>Data!L1545</f>
        <v>0</v>
      </c>
      <c r="X1545" s="1">
        <f t="shared" si="247"/>
        <v>13310007.336363632</v>
      </c>
      <c r="Y1545" s="100">
        <f t="shared" si="248"/>
        <v>0</v>
      </c>
      <c r="Z1545" s="100">
        <f t="shared" si="249"/>
        <v>1903331.0490999992</v>
      </c>
      <c r="AA1545" s="100">
        <f>'Innlegging av opplysninger'!$B$4*X1545</f>
        <v>1730300.9537272723</v>
      </c>
      <c r="AB1545" s="1"/>
      <c r="AC1545" s="1">
        <f>'Innlegging av opplysninger'!$B$5*X1545</f>
        <v>1743610.961063636</v>
      </c>
      <c r="AD1545" s="1">
        <f>'Innlegging av opplysninger'!$B$5*Y1545</f>
        <v>0</v>
      </c>
      <c r="AE1545" s="1">
        <f>'Innlegging av opplysninger'!$B$5*Z1545</f>
        <v>249336.36743209991</v>
      </c>
      <c r="AF1545" s="1">
        <f>'Innlegging av opplysninger'!$B$5*AA1545</f>
        <v>226669.42493827268</v>
      </c>
      <c r="AG1545" s="1"/>
      <c r="AH1545" s="1">
        <f>'Innlegging av opplysninger'!$C$11*SUM(X1545:AG1545)</f>
        <v>728203.73151974659</v>
      </c>
      <c r="AI1545" s="1">
        <f>'Innlegging av opplysninger'!$C$13*(((X1545+Z1545+AC1545+AE1545)*Data!M1545)+(Z1545+AE1545)*(1-Data!M1545)*1.8/12+Y1545+AD1545+AA1545+AB1545+AF1545+AG1545)</f>
        <v>140009.28883725</v>
      </c>
      <c r="AJ1545" s="1">
        <f>'Innlegging av opplysninger'!$C$13*((X1545+Z1545+AC1545+AE1545)*(1-Data!M1545)-(Z1545+AE1545)*(1-Data!M1545)*1.8/12)</f>
        <v>856480.02797924541</v>
      </c>
      <c r="AK1545" s="83">
        <f t="shared" si="244"/>
        <v>3685000</v>
      </c>
      <c r="AL1545" s="83">
        <f t="shared" si="245"/>
        <v>676000</v>
      </c>
      <c r="AM1545" s="83">
        <f t="shared" si="246"/>
        <v>4366000</v>
      </c>
    </row>
    <row r="1546" spans="1:39">
      <c r="A1546" t="str">
        <f t="shared" si="240"/>
        <v>4201Barnehager</v>
      </c>
      <c r="B1546" s="6" t="str">
        <f>Data!A1546</f>
        <v>4201</v>
      </c>
      <c r="C1546" s="7" t="str">
        <f>Data!B1546</f>
        <v>Risør kommune</v>
      </c>
      <c r="D1546" s="7" t="str">
        <f>Data!C1546</f>
        <v>Barnehager</v>
      </c>
      <c r="E1546" s="1">
        <f>Data!D1546</f>
        <v>39.078500000000012</v>
      </c>
      <c r="F1546" s="1">
        <f>Data!E1546+Data!F1546</f>
        <v>40715.341236229615</v>
      </c>
      <c r="G1546" s="1">
        <f>Data!G1546</f>
        <v>0</v>
      </c>
      <c r="H1546" s="1">
        <f t="shared" si="241"/>
        <v>17357394.136363629</v>
      </c>
      <c r="I1546" s="1">
        <f t="shared" si="242"/>
        <v>0</v>
      </c>
      <c r="J1546" s="1">
        <f t="shared" si="243"/>
        <v>2082887.2963636355</v>
      </c>
      <c r="K1546" s="1">
        <f>'Innlegging av opplysninger'!$B$4*H1546</f>
        <v>2256461.2377272719</v>
      </c>
      <c r="L1546" s="1"/>
      <c r="M1546" s="1">
        <f>'Innlegging av opplysninger'!$B$5*H1546</f>
        <v>2273818.6318636355</v>
      </c>
      <c r="N1546" s="1">
        <f>'Innlegging av opplysninger'!$B$5*I1546</f>
        <v>0</v>
      </c>
      <c r="O1546" s="1">
        <f>'Innlegging av opplysninger'!$B$5*J1546</f>
        <v>272858.23582363623</v>
      </c>
      <c r="P1546" s="1">
        <f>'Innlegging av opplysninger'!$B$5*K1546</f>
        <v>295596.42214227264</v>
      </c>
      <c r="Q1546" s="1"/>
      <c r="R1546" s="1">
        <f>'Innlegging av opplysninger'!$C$11*SUM(H1546:Q1546)</f>
        <v>932482.60649079503</v>
      </c>
      <c r="S1546" s="1">
        <f>'Innlegging av opplysninger'!$C$13*(((H1546+J1546+M1546+O1546)*Data!H1546)+(J1546+O1546)*(1-Data!H1546)*1.8/12+I1546+N1546+K1546+L1546+P1546+Q1546)</f>
        <v>154719.35042074247</v>
      </c>
      <c r="T1546" s="1">
        <f>'Innlegging av opplysninger'!$C$13*((H1546+J1546+M1546+O1546)*(1-Data!H1546)-(J1546+O1546)*(1-Data!H1546)*1.8/12)</f>
        <v>1121309.4795140296</v>
      </c>
      <c r="U1546" s="1">
        <f>Data!I1546</f>
        <v>0.9</v>
      </c>
      <c r="V1546" s="1">
        <f>Data!J1546+Data!K1546</f>
        <v>43228.703703703701</v>
      </c>
      <c r="W1546" s="1">
        <f>Data!L1546</f>
        <v>0</v>
      </c>
      <c r="X1546" s="1">
        <f t="shared" si="247"/>
        <v>424427.27272727271</v>
      </c>
      <c r="Y1546" s="100">
        <f t="shared" si="248"/>
        <v>0</v>
      </c>
      <c r="Z1546" s="100">
        <f t="shared" si="249"/>
        <v>60693.099999999991</v>
      </c>
      <c r="AA1546" s="100">
        <f>'Innlegging av opplysninger'!$B$4*X1546</f>
        <v>55175.545454545456</v>
      </c>
      <c r="AB1546" s="1"/>
      <c r="AC1546" s="1">
        <f>'Innlegging av opplysninger'!$B$5*X1546</f>
        <v>55599.972727272725</v>
      </c>
      <c r="AD1546" s="1">
        <f>'Innlegging av opplysninger'!$B$5*Y1546</f>
        <v>0</v>
      </c>
      <c r="AE1546" s="1">
        <f>'Innlegging av opplysninger'!$B$5*Z1546</f>
        <v>7950.7960999999996</v>
      </c>
      <c r="AF1546" s="1">
        <f>'Innlegging av opplysninger'!$B$5*AA1546</f>
        <v>7227.996454545455</v>
      </c>
      <c r="AG1546" s="1"/>
      <c r="AH1546" s="1">
        <f>'Innlegging av opplysninger'!$C$11*SUM(X1546:AG1546)</f>
        <v>23220.837971618181</v>
      </c>
      <c r="AI1546" s="1">
        <f>'Innlegging av opplysninger'!$C$13*(((X1546+Z1546+AC1546+AE1546)*Data!M1546)+(Z1546+AE1546)*(1-Data!M1546)*1.8/12+Y1546+AD1546+AA1546+AB1546+AF1546+AG1546)</f>
        <v>3780.4065688527267</v>
      </c>
      <c r="AJ1546" s="1">
        <f>'Innlegging av opplysninger'!$C$13*((X1546+Z1546+AC1546+AE1546)*(1-Data!M1546)-(Z1546+AE1546)*(1-Data!M1546)*1.8/12)</f>
        <v>27995.476971256361</v>
      </c>
      <c r="AK1546" s="83">
        <f t="shared" si="244"/>
        <v>956000</v>
      </c>
      <c r="AL1546" s="83">
        <f t="shared" si="245"/>
        <v>158000</v>
      </c>
      <c r="AM1546" s="83">
        <f t="shared" si="246"/>
        <v>1149000</v>
      </c>
    </row>
    <row r="1547" spans="1:39">
      <c r="A1547" t="str">
        <f t="shared" si="240"/>
        <v>4201Helse/pleie/omsorg</v>
      </c>
      <c r="B1547" s="6" t="str">
        <f>Data!A1547</f>
        <v>4201</v>
      </c>
      <c r="C1547" s="7" t="str">
        <f>Data!B1547</f>
        <v>Risør kommune</v>
      </c>
      <c r="D1547" s="7" t="str">
        <f>Data!C1547</f>
        <v>Helse/pleie/omsorg</v>
      </c>
      <c r="E1547" s="1">
        <f>Data!D1547</f>
        <v>205.45250000000016</v>
      </c>
      <c r="F1547" s="1">
        <f>Data!E1547+Data!F1547</f>
        <v>48079.049431539264</v>
      </c>
      <c r="G1547" s="1">
        <f>Data!G1547</f>
        <v>947.62463343108402</v>
      </c>
      <c r="H1547" s="1">
        <f t="shared" si="241"/>
        <v>107759573.49090903</v>
      </c>
      <c r="I1547" s="1">
        <f t="shared" si="242"/>
        <v>2123911.0909090899</v>
      </c>
      <c r="J1547" s="1">
        <f t="shared" si="243"/>
        <v>13186018.149818175</v>
      </c>
      <c r="K1547" s="1">
        <f>'Innlegging av opplysninger'!$B$4*H1547</f>
        <v>14008744.553818174</v>
      </c>
      <c r="L1547" s="1"/>
      <c r="M1547" s="1">
        <f>'Innlegging av opplysninger'!$B$5*H1547</f>
        <v>14116504.127309082</v>
      </c>
      <c r="N1547" s="1">
        <f>'Innlegging av opplysninger'!$B$5*I1547</f>
        <v>278232.35290909081</v>
      </c>
      <c r="O1547" s="1">
        <f>'Innlegging av opplysninger'!$B$5*J1547</f>
        <v>1727368.3776261809</v>
      </c>
      <c r="P1547" s="1">
        <f>'Innlegging av opplysninger'!$B$5*K1547</f>
        <v>1835145.5365501808</v>
      </c>
      <c r="Q1547" s="1"/>
      <c r="R1547" s="1">
        <f>'Innlegging av opplysninger'!$C$11*SUM(H1547:Q1547)</f>
        <v>5891348.9118342614</v>
      </c>
      <c r="S1547" s="1">
        <f>'Innlegging av opplysninger'!$C$13*(((H1547+J1547+M1547+O1547)*Data!H1547)+(J1547+O1547)*(1-Data!H1547)*1.8/12+I1547+N1547+K1547+L1547+P1547+Q1547)</f>
        <v>1167587.0819669755</v>
      </c>
      <c r="T1547" s="1">
        <f>'Innlegging av opplysninger'!$C$13*((H1547+J1547+M1547+O1547)*(1-Data!H1547)-(J1547+O1547)*(1-Data!H1547)*1.8/12)</f>
        <v>6894258.7973851711</v>
      </c>
      <c r="U1547" s="1">
        <f>Data!I1547</f>
        <v>35.817299999999996</v>
      </c>
      <c r="V1547" s="1">
        <f>Data!J1547+Data!K1547</f>
        <v>49822.368892499806</v>
      </c>
      <c r="W1547" s="1">
        <f>Data!L1547</f>
        <v>795.48486345983656</v>
      </c>
      <c r="X1547" s="1">
        <f t="shared" si="247"/>
        <v>19467302.545454539</v>
      </c>
      <c r="Y1547" s="100">
        <f t="shared" si="248"/>
        <v>310823.12727272726</v>
      </c>
      <c r="Z1547" s="100">
        <f t="shared" si="249"/>
        <v>2828271.9711999991</v>
      </c>
      <c r="AA1547" s="100">
        <f>'Innlegging av opplysninger'!$B$4*X1547</f>
        <v>2530749.3309090901</v>
      </c>
      <c r="AB1547" s="1"/>
      <c r="AC1547" s="1">
        <f>'Innlegging av opplysninger'!$B$5*X1547</f>
        <v>2550216.6334545449</v>
      </c>
      <c r="AD1547" s="1">
        <f>'Innlegging av opplysninger'!$B$5*Y1547</f>
        <v>40717.829672727275</v>
      </c>
      <c r="AE1547" s="1">
        <f>'Innlegging av opplysninger'!$B$5*Z1547</f>
        <v>370503.62822719989</v>
      </c>
      <c r="AF1547" s="1">
        <f>'Innlegging av opplysninger'!$B$5*AA1547</f>
        <v>331528.1623490908</v>
      </c>
      <c r="AG1547" s="1"/>
      <c r="AH1547" s="1">
        <f>'Innlegging av opplysninger'!$C$11*SUM(X1547:AG1547)</f>
        <v>1080344.3026845169</v>
      </c>
      <c r="AI1547" s="1">
        <f>'Innlegging av opplysninger'!$C$13*(((X1547+Z1547+AC1547+AE1547)*Data!M1547)+(Z1547+AE1547)*(1-Data!M1547)*1.8/12+Y1547+AD1547+AA1547+AB1547+AF1547+AG1547)</f>
        <v>254633.85523017996</v>
      </c>
      <c r="AJ1547" s="1">
        <f>'Innlegging av opplysninger'!$C$13*((X1547+Z1547+AC1547+AE1547)*(1-Data!M1547)-(Z1547+AE1547)*(1-Data!M1547)*1.8/12)</f>
        <v>1223732.0326538959</v>
      </c>
      <c r="AK1547" s="83">
        <f t="shared" si="244"/>
        <v>6972000</v>
      </c>
      <c r="AL1547" s="83">
        <f t="shared" si="245"/>
        <v>1422000</v>
      </c>
      <c r="AM1547" s="83">
        <f t="shared" si="246"/>
        <v>8118000</v>
      </c>
    </row>
    <row r="1548" spans="1:39">
      <c r="A1548" t="str">
        <f t="shared" si="240"/>
        <v>4201Samferdsel og teknikk</v>
      </c>
      <c r="B1548" s="6" t="str">
        <f>Data!A1548</f>
        <v>4201</v>
      </c>
      <c r="C1548" s="7" t="str">
        <f>Data!B1548</f>
        <v>Risør kommune</v>
      </c>
      <c r="D1548" s="7" t="str">
        <f>Data!C1548</f>
        <v>Samferdsel og teknikk</v>
      </c>
      <c r="E1548" s="1">
        <f>Data!D1548</f>
        <v>21.054000000000002</v>
      </c>
      <c r="F1548" s="1">
        <f>Data!E1548+Data!F1548</f>
        <v>46596.269117507356</v>
      </c>
      <c r="G1548" s="1">
        <f>Data!G1548</f>
        <v>23.950793198442099</v>
      </c>
      <c r="H1548" s="1">
        <f t="shared" si="241"/>
        <v>10702231.09090909</v>
      </c>
      <c r="I1548" s="1">
        <f t="shared" si="242"/>
        <v>5501.0181818181818</v>
      </c>
      <c r="J1548" s="1">
        <f t="shared" si="243"/>
        <v>1284927.8530909088</v>
      </c>
      <c r="K1548" s="1">
        <f>'Innlegging av opplysninger'!$B$4*H1548</f>
        <v>1391290.0418181818</v>
      </c>
      <c r="L1548" s="1"/>
      <c r="M1548" s="1">
        <f>'Innlegging av opplysninger'!$B$5*H1548</f>
        <v>1401992.2729090909</v>
      </c>
      <c r="N1548" s="1">
        <f>'Innlegging av opplysninger'!$B$5*I1548</f>
        <v>720.63338181818187</v>
      </c>
      <c r="O1548" s="1">
        <f>'Innlegging av opplysninger'!$B$5*J1548</f>
        <v>168325.54875490908</v>
      </c>
      <c r="P1548" s="1">
        <f>'Innlegging av opplysninger'!$B$5*K1548</f>
        <v>182258.99547818181</v>
      </c>
      <c r="Q1548" s="1"/>
      <c r="R1548" s="1">
        <f>'Innlegging av opplysninger'!$C$11*SUM(H1548:Q1548)</f>
        <v>575215.40327191178</v>
      </c>
      <c r="S1548" s="1">
        <f>'Innlegging av opplysninger'!$C$13*(((H1548+J1548+M1548+O1548)*Data!H1548)+(J1548+O1548)*(1-Data!H1548)*1.8/12+I1548+N1548+K1548+L1548+P1548+Q1548)</f>
        <v>105472.61110907879</v>
      </c>
      <c r="T1548" s="1">
        <f>'Innlegging av opplysninger'!$C$13*((H1548+J1548+M1548+O1548)*(1-Data!H1548)-(J1548+O1548)*(1-Data!H1548)*1.8/12)</f>
        <v>681664.25652616902</v>
      </c>
      <c r="U1548" s="1">
        <f>Data!I1548</f>
        <v>4.9000000000000004</v>
      </c>
      <c r="V1548" s="1">
        <f>Data!J1548+Data!K1548</f>
        <v>44494.081632653055</v>
      </c>
      <c r="W1548" s="1">
        <f>Data!L1548</f>
        <v>148.39387755102041</v>
      </c>
      <c r="X1548" s="1">
        <f t="shared" si="247"/>
        <v>2378410.9090909087</v>
      </c>
      <c r="Y1548" s="100">
        <f t="shared" si="248"/>
        <v>7932.3272727272733</v>
      </c>
      <c r="Z1548" s="100">
        <f t="shared" si="249"/>
        <v>341247.08279999992</v>
      </c>
      <c r="AA1548" s="100">
        <f>'Innlegging av opplysninger'!$B$4*X1548</f>
        <v>309193.41818181815</v>
      </c>
      <c r="AB1548" s="1"/>
      <c r="AC1548" s="1">
        <f>'Innlegging av opplysninger'!$B$5*X1548</f>
        <v>311571.82909090904</v>
      </c>
      <c r="AD1548" s="1">
        <f>'Innlegging av opplysninger'!$B$5*Y1548</f>
        <v>1039.1348727272728</v>
      </c>
      <c r="AE1548" s="1">
        <f>'Innlegging av opplysninger'!$B$5*Z1548</f>
        <v>44703.367846799993</v>
      </c>
      <c r="AF1548" s="1">
        <f>'Innlegging av opplysninger'!$B$5*AA1548</f>
        <v>40504.337781818176</v>
      </c>
      <c r="AG1548" s="1"/>
      <c r="AH1548" s="1">
        <f>'Innlegging av opplysninger'!$C$11*SUM(X1548:AG1548)</f>
        <v>130514.8914636329</v>
      </c>
      <c r="AI1548" s="1">
        <f>'Innlegging av opplysninger'!$C$13*(((X1548+Z1548+AC1548+AE1548)*Data!M1548)+(Z1548+AE1548)*(1-Data!M1548)*1.8/12+Y1548+AD1548+AA1548+AB1548+AF1548+AG1548)</f>
        <v>21661.212856717764</v>
      </c>
      <c r="AJ1548" s="1">
        <f>'Innlegging av opplysninger'!$C$13*((X1548+Z1548+AC1548+AE1548)*(1-Data!M1548)-(Z1548+AE1548)*(1-Data!M1548)*1.8/12)</f>
        <v>156938.11230404308</v>
      </c>
      <c r="AK1548" s="83">
        <f t="shared" si="244"/>
        <v>706000</v>
      </c>
      <c r="AL1548" s="83">
        <f t="shared" si="245"/>
        <v>127000</v>
      </c>
      <c r="AM1548" s="83">
        <f t="shared" si="246"/>
        <v>839000</v>
      </c>
    </row>
    <row r="1549" spans="1:39">
      <c r="A1549" t="str">
        <f t="shared" si="240"/>
        <v>4201Annet</v>
      </c>
      <c r="B1549" s="6" t="str">
        <f>Data!A1549</f>
        <v>4201</v>
      </c>
      <c r="C1549" s="7" t="str">
        <f>Data!B1549</f>
        <v>Risør kommune</v>
      </c>
      <c r="D1549" s="7" t="str">
        <f>Data!C1549</f>
        <v>Annet</v>
      </c>
      <c r="E1549" s="1">
        <f>Data!D1549</f>
        <v>19.645600000000002</v>
      </c>
      <c r="F1549" s="1">
        <f>Data!E1549+Data!F1549</f>
        <v>50898.021948935129</v>
      </c>
      <c r="G1549" s="1">
        <f>Data!G1549</f>
        <v>10.931200879586267</v>
      </c>
      <c r="H1549" s="1">
        <f t="shared" si="241"/>
        <v>10908241.963636365</v>
      </c>
      <c r="I1549" s="1">
        <f t="shared" si="242"/>
        <v>2342.7272727272725</v>
      </c>
      <c r="J1549" s="1">
        <f t="shared" si="243"/>
        <v>1309270.162909091</v>
      </c>
      <c r="K1549" s="1">
        <f>'Innlegging av opplysninger'!$B$4*H1549</f>
        <v>1418071.4552727274</v>
      </c>
      <c r="L1549" s="1"/>
      <c r="M1549" s="1">
        <f>'Innlegging av opplysninger'!$B$5*H1549</f>
        <v>1428979.6972363638</v>
      </c>
      <c r="N1549" s="1">
        <f>'Innlegging av opplysninger'!$B$5*I1549</f>
        <v>306.89727272727271</v>
      </c>
      <c r="O1549" s="1">
        <f>'Innlegging av opplysninger'!$B$5*J1549</f>
        <v>171514.39134109093</v>
      </c>
      <c r="P1549" s="1">
        <f>'Innlegging av opplysninger'!$B$5*K1549</f>
        <v>185767.3606407273</v>
      </c>
      <c r="Q1549" s="1"/>
      <c r="R1549" s="1">
        <f>'Innlegging av opplysninger'!$C$11*SUM(H1549:Q1549)</f>
        <v>586130.79691210901</v>
      </c>
      <c r="S1549" s="1">
        <f>'Innlegging av opplysninger'!$C$13*(((H1549+J1549+M1549+O1549)*Data!H1549)+(J1549+O1549)*(1-Data!H1549)*1.8/12+I1549+N1549+K1549+L1549+P1549+Q1549)</f>
        <v>115266.5928461688</v>
      </c>
      <c r="T1549" s="1">
        <f>'Innlegging av opplysninger'!$C$13*((H1549+J1549+M1549+O1549)*(1-Data!H1549)-(J1549+O1549)*(1-Data!H1549)*1.8/12)</f>
        <v>686807.12924408563</v>
      </c>
      <c r="U1549" s="1">
        <f>Data!I1549</f>
        <v>1</v>
      </c>
      <c r="V1549" s="1">
        <f>Data!J1549+Data!K1549</f>
        <v>57883.333333333336</v>
      </c>
      <c r="W1549" s="1">
        <f>Data!L1549</f>
        <v>0</v>
      </c>
      <c r="X1549" s="1">
        <f t="shared" si="247"/>
        <v>631454.54545454541</v>
      </c>
      <c r="Y1549" s="100">
        <f t="shared" si="248"/>
        <v>0</v>
      </c>
      <c r="Z1549" s="100">
        <f t="shared" si="249"/>
        <v>90297.999999999985</v>
      </c>
      <c r="AA1549" s="100">
        <f>'Innlegging av opplysninger'!$B$4*X1549</f>
        <v>82089.090909090912</v>
      </c>
      <c r="AB1549" s="1"/>
      <c r="AC1549" s="1">
        <f>'Innlegging av opplysninger'!$B$5*X1549</f>
        <v>82720.545454545456</v>
      </c>
      <c r="AD1549" s="1">
        <f>'Innlegging av opplysninger'!$B$5*Y1549</f>
        <v>0</v>
      </c>
      <c r="AE1549" s="1">
        <f>'Innlegging av opplysninger'!$B$5*Z1549</f>
        <v>11829.037999999999</v>
      </c>
      <c r="AF1549" s="1">
        <f>'Innlegging av opplysninger'!$B$5*AA1549</f>
        <v>10753.67090909091</v>
      </c>
      <c r="AG1549" s="1"/>
      <c r="AH1549" s="1">
        <f>'Innlegging av opplysninger'!$C$11*SUM(X1549:AG1549)</f>
        <v>34547.505847636356</v>
      </c>
      <c r="AI1549" s="1">
        <f>'Innlegging av opplysninger'!$C$13*(((X1549+Z1549+AC1549+AE1549)*Data!M1549)+(Z1549+AE1549)*(1-Data!M1549)*1.8/12+Y1549+AD1549+AA1549+AB1549+AF1549+AG1549)</f>
        <v>7167.7725898243634</v>
      </c>
      <c r="AJ1549" s="1">
        <f>'Innlegging av opplysninger'!$C$13*((X1549+Z1549+AC1549+AE1549)*(1-Data!M1549)-(Z1549+AE1549)*(1-Data!M1549)*1.8/12)</f>
        <v>40107.761727993806</v>
      </c>
      <c r="AK1549" s="83">
        <f t="shared" si="244"/>
        <v>621000</v>
      </c>
      <c r="AL1549" s="83">
        <f t="shared" si="245"/>
        <v>122000</v>
      </c>
      <c r="AM1549" s="83">
        <f t="shared" si="246"/>
        <v>727000</v>
      </c>
    </row>
    <row r="1550" spans="1:39">
      <c r="A1550" t="str">
        <f t="shared" si="240"/>
        <v>4202Alle</v>
      </c>
      <c r="B1550" s="6" t="str">
        <f>Data!A1550</f>
        <v>4202</v>
      </c>
      <c r="C1550" s="7" t="str">
        <f>Data!B1550</f>
        <v>Grimstad kommune</v>
      </c>
      <c r="D1550" s="7" t="str">
        <f>Data!C1550</f>
        <v>Alle</v>
      </c>
      <c r="E1550" s="1">
        <f>Data!D1550</f>
        <v>1195.0871999999995</v>
      </c>
      <c r="F1550" s="1">
        <f>Data!E1550+Data!F1550</f>
        <v>47425.610420589699</v>
      </c>
      <c r="G1550" s="1">
        <f>Data!G1550</f>
        <v>445.32485799136879</v>
      </c>
      <c r="H1550" s="1">
        <f t="shared" si="241"/>
        <v>618302617.80909097</v>
      </c>
      <c r="I1550" s="1">
        <f t="shared" si="242"/>
        <v>5805840.4104796611</v>
      </c>
      <c r="J1550" s="1">
        <f t="shared" si="243"/>
        <v>74893014.98634848</v>
      </c>
      <c r="K1550" s="1">
        <f>'Innlegging av opplysninger'!$B$4*H1550</f>
        <v>80379340.315181836</v>
      </c>
      <c r="L1550" s="1"/>
      <c r="M1550" s="1">
        <f>'Innlegging av opplysninger'!$B$5*H1550</f>
        <v>80997642.932990924</v>
      </c>
      <c r="N1550" s="1">
        <f>'Innlegging av opplysninger'!$B$5*I1550</f>
        <v>760565.09377283568</v>
      </c>
      <c r="O1550" s="1">
        <f>'Innlegging av opplysninger'!$B$5*J1550</f>
        <v>9810984.9632116519</v>
      </c>
      <c r="P1550" s="1">
        <f>'Innlegging av opplysninger'!$B$5*K1550</f>
        <v>10529693.58128882</v>
      </c>
      <c r="Q1550" s="1"/>
      <c r="R1550" s="1">
        <f>'Innlegging av opplysninger'!$C$11*SUM(H1550:Q1550)</f>
        <v>33496228.603509881</v>
      </c>
      <c r="S1550" s="1">
        <f>'Innlegging av opplysninger'!$C$13*(((H1550+J1550+M1550+O1550)*Data!H1550)+(J1550+O1550)*(1-Data!H1550)*1.8/12+I1550+N1550+K1550+L1550+P1550+Q1550)</f>
        <v>6457566.3146088291</v>
      </c>
      <c r="T1550" s="1">
        <f>'Innlegging av opplysninger'!$C$13*((H1550+J1550+M1550+O1550)*(1-Data!H1550)-(J1550+O1550)*(1-Data!H1550)*1.8/12)</f>
        <v>39379378.090194158</v>
      </c>
      <c r="U1550" s="1">
        <f>Data!I1550</f>
        <v>152.46770000000001</v>
      </c>
      <c r="V1550" s="1">
        <f>Data!J1550+Data!K1550</f>
        <v>50128.313690921626</v>
      </c>
      <c r="W1550" s="1">
        <f>Data!L1550</f>
        <v>486.87630232501692</v>
      </c>
      <c r="X1550" s="1">
        <f t="shared" si="247"/>
        <v>83377622.10909088</v>
      </c>
      <c r="Y1550" s="100">
        <f t="shared" si="248"/>
        <v>809813.56363636348</v>
      </c>
      <c r="Z1550" s="100">
        <f t="shared" si="249"/>
        <v>12038803.301199995</v>
      </c>
      <c r="AA1550" s="100">
        <f>'Innlegging av opplysninger'!$B$4*X1550</f>
        <v>10839090.874181814</v>
      </c>
      <c r="AB1550" s="1"/>
      <c r="AC1550" s="1">
        <f>'Innlegging av opplysninger'!$B$5*X1550</f>
        <v>10922468.496290905</v>
      </c>
      <c r="AD1550" s="1">
        <f>'Innlegging av opplysninger'!$B$5*Y1550</f>
        <v>106085.57683636362</v>
      </c>
      <c r="AE1550" s="1">
        <f>'Innlegging av opplysninger'!$B$5*Z1550</f>
        <v>1577083.2324571994</v>
      </c>
      <c r="AF1550" s="1">
        <f>'Innlegging av opplysninger'!$B$5*AA1550</f>
        <v>1419920.9045178178</v>
      </c>
      <c r="AG1550" s="1"/>
      <c r="AH1550" s="1">
        <f>'Innlegging av opplysninger'!$C$11*SUM(X1550:AG1550)</f>
        <v>4601453.7462120308</v>
      </c>
      <c r="AI1550" s="1">
        <f>'Innlegging av opplysninger'!$C$13*(((X1550+Z1550+AC1550+AE1550)*Data!M1550)+(Z1550+AE1550)*(1-Data!M1550)*1.8/12+Y1550+AD1550+AA1550+AB1550+AF1550+AG1550)</f>
        <v>1058287.1209208092</v>
      </c>
      <c r="AJ1550" s="1">
        <f>'Innlegging av opplysninger'!$C$13*((X1550+Z1550+AC1550+AE1550)*(1-Data!M1550)-(Z1550+AE1550)*(1-Data!M1550)*1.8/12)</f>
        <v>5238439.0581061803</v>
      </c>
      <c r="AK1550" s="83">
        <f t="shared" si="244"/>
        <v>38098000</v>
      </c>
      <c r="AL1550" s="83">
        <f t="shared" si="245"/>
        <v>7516000</v>
      </c>
      <c r="AM1550" s="83">
        <f t="shared" si="246"/>
        <v>44618000</v>
      </c>
    </row>
    <row r="1551" spans="1:39">
      <c r="A1551" t="str">
        <f t="shared" si="240"/>
        <v>4202Administrasjon</v>
      </c>
      <c r="B1551" s="6" t="str">
        <f>Data!A1551</f>
        <v>4202</v>
      </c>
      <c r="C1551" s="7" t="str">
        <f>Data!B1551</f>
        <v>Grimstad kommune</v>
      </c>
      <c r="D1551" s="7" t="str">
        <f>Data!C1551</f>
        <v>Administrasjon</v>
      </c>
      <c r="E1551" s="1">
        <f>Data!D1551</f>
        <v>48.1</v>
      </c>
      <c r="F1551" s="1">
        <f>Data!E1551+Data!F1551</f>
        <v>57133.700623700614</v>
      </c>
      <c r="G1551" s="1">
        <f>Data!G1551</f>
        <v>0</v>
      </c>
      <c r="H1551" s="1">
        <f t="shared" si="241"/>
        <v>29979610.909090903</v>
      </c>
      <c r="I1551" s="1">
        <f t="shared" si="242"/>
        <v>0</v>
      </c>
      <c r="J1551" s="1">
        <f t="shared" si="243"/>
        <v>3597553.3090909082</v>
      </c>
      <c r="K1551" s="1">
        <f>'Innlegging av opplysninger'!$B$4*H1551</f>
        <v>3897349.4181818175</v>
      </c>
      <c r="L1551" s="1"/>
      <c r="M1551" s="1">
        <f>'Innlegging av opplysninger'!$B$5*H1551</f>
        <v>3927329.0290909084</v>
      </c>
      <c r="N1551" s="1">
        <f>'Innlegging av opplysninger'!$B$5*I1551</f>
        <v>0</v>
      </c>
      <c r="O1551" s="1">
        <f>'Innlegging av opplysninger'!$B$5*J1551</f>
        <v>471279.48349090898</v>
      </c>
      <c r="P1551" s="1">
        <f>'Innlegging av opplysninger'!$B$5*K1551</f>
        <v>510552.7737818181</v>
      </c>
      <c r="Q1551" s="1"/>
      <c r="R1551" s="1">
        <f>'Innlegging av opplysninger'!$C$11*SUM(H1551:Q1551)</f>
        <v>1610579.647063636</v>
      </c>
      <c r="S1551" s="1">
        <f>'Innlegging av opplysninger'!$C$13*(((H1551+J1551+M1551+O1551)*Data!H1551)+(J1551+O1551)*(1-Data!H1551)*1.8/12+I1551+N1551+K1551+L1551+P1551+Q1551)</f>
        <v>478098.12530631258</v>
      </c>
      <c r="T1551" s="1">
        <f>'Innlegging av opplysninger'!$C$13*((H1551+J1551+M1551+O1551)*(1-Data!H1551)-(J1551+O1551)*(1-Data!H1551)*1.8/12)</f>
        <v>1725852.970675505</v>
      </c>
      <c r="U1551" s="1">
        <f>Data!I1551</f>
        <v>14.7</v>
      </c>
      <c r="V1551" s="1">
        <f>Data!J1551+Data!K1551</f>
        <v>58585.600907029504</v>
      </c>
      <c r="W1551" s="1">
        <f>Data!L1551</f>
        <v>0</v>
      </c>
      <c r="X1551" s="1">
        <f t="shared" si="247"/>
        <v>9395000.0000000037</v>
      </c>
      <c r="Y1551" s="100">
        <f t="shared" si="248"/>
        <v>0</v>
      </c>
      <c r="Z1551" s="100">
        <f t="shared" si="249"/>
        <v>1343485.0000000005</v>
      </c>
      <c r="AA1551" s="100">
        <f>'Innlegging av opplysninger'!$B$4*X1551</f>
        <v>1221350.0000000005</v>
      </c>
      <c r="AB1551" s="1"/>
      <c r="AC1551" s="1">
        <f>'Innlegging av opplysninger'!$B$5*X1551</f>
        <v>1230745.0000000005</v>
      </c>
      <c r="AD1551" s="1">
        <f>'Innlegging av opplysninger'!$B$5*Y1551</f>
        <v>0</v>
      </c>
      <c r="AE1551" s="1">
        <f>'Innlegging av opplysninger'!$B$5*Z1551</f>
        <v>175996.53500000006</v>
      </c>
      <c r="AF1551" s="1">
        <f>'Innlegging av opplysninger'!$B$5*AA1551</f>
        <v>159996.85000000006</v>
      </c>
      <c r="AG1551" s="1"/>
      <c r="AH1551" s="1">
        <f>'Innlegging av opplysninger'!$C$11*SUM(X1551:AG1551)</f>
        <v>514009.78863000014</v>
      </c>
      <c r="AI1551" s="1">
        <f>'Innlegging av opplysninger'!$C$13*(((X1551+Z1551+AC1551+AE1551)*Data!M1551)+(Z1551+AE1551)*(1-Data!M1551)*1.8/12+Y1551+AD1551+AA1551+AB1551+AF1551+AG1551)</f>
        <v>156786.00367301895</v>
      </c>
      <c r="AJ1551" s="1">
        <f>'Innlegging av opplysninger'!$C$13*((X1551+Z1551+AC1551+AE1551)*(1-Data!M1551)-(Z1551+AE1551)*(1-Data!M1551)*1.8/12)</f>
        <v>546595.81234698126</v>
      </c>
      <c r="AK1551" s="83">
        <f t="shared" si="244"/>
        <v>2125000</v>
      </c>
      <c r="AL1551" s="83">
        <f t="shared" si="245"/>
        <v>635000</v>
      </c>
      <c r="AM1551" s="83">
        <f t="shared" si="246"/>
        <v>2272000</v>
      </c>
    </row>
    <row r="1552" spans="1:39">
      <c r="A1552" t="str">
        <f t="shared" si="240"/>
        <v>4202Undervisning</v>
      </c>
      <c r="B1552" s="6" t="str">
        <f>Data!A1552</f>
        <v>4202</v>
      </c>
      <c r="C1552" s="7" t="str">
        <f>Data!B1552</f>
        <v>Grimstad kommune</v>
      </c>
      <c r="D1552" s="7" t="str">
        <f>Data!C1552</f>
        <v>Undervisning</v>
      </c>
      <c r="E1552" s="1">
        <f>Data!D1552</f>
        <v>346.45350000000013</v>
      </c>
      <c r="F1552" s="1">
        <f>Data!E1552+Data!F1552</f>
        <v>48578.303006993287</v>
      </c>
      <c r="G1552" s="1">
        <f>Data!G1552</f>
        <v>0</v>
      </c>
      <c r="H1552" s="1">
        <f t="shared" si="241"/>
        <v>183601342.91818205</v>
      </c>
      <c r="I1552" s="1">
        <f t="shared" si="242"/>
        <v>0</v>
      </c>
      <c r="J1552" s="1">
        <f t="shared" si="243"/>
        <v>22032161.150181845</v>
      </c>
      <c r="K1552" s="1">
        <f>'Innlegging av opplysninger'!$B$4*H1552</f>
        <v>23868174.579363666</v>
      </c>
      <c r="L1552" s="1"/>
      <c r="M1552" s="1">
        <f>'Innlegging av opplysninger'!$B$5*H1552</f>
        <v>24051775.92228185</v>
      </c>
      <c r="N1552" s="1">
        <f>'Innlegging av opplysninger'!$B$5*I1552</f>
        <v>0</v>
      </c>
      <c r="O1552" s="1">
        <f>'Innlegging av opplysninger'!$B$5*J1552</f>
        <v>2886213.110673822</v>
      </c>
      <c r="P1552" s="1">
        <f>'Innlegging av opplysninger'!$B$5*K1552</f>
        <v>3126730.8698966405</v>
      </c>
      <c r="Q1552" s="1"/>
      <c r="R1552" s="1">
        <f>'Innlegging av opplysninger'!$C$11*SUM(H1552:Q1552)</f>
        <v>9863523.1449220367</v>
      </c>
      <c r="S1552" s="1">
        <f>'Innlegging av opplysninger'!$C$13*(((H1552+J1552+M1552+O1552)*Data!H1552)+(J1552+O1552)*(1-Data!H1552)*1.8/12+I1552+N1552+K1552+L1552+P1552+Q1552)</f>
        <v>1731832.1324060035</v>
      </c>
      <c r="T1552" s="1">
        <f>'Innlegging av opplysninger'!$C$13*((H1552+J1552+M1552+O1552)*(1-Data!H1552)-(J1552+O1552)*(1-Data!H1552)*1.8/12)</f>
        <v>11765620.592224151</v>
      </c>
      <c r="U1552" s="1">
        <f>Data!I1552</f>
        <v>36.168500000000002</v>
      </c>
      <c r="V1552" s="1">
        <f>Data!J1552+Data!K1552</f>
        <v>49975.031519139586</v>
      </c>
      <c r="W1552" s="1">
        <f>Data!L1552</f>
        <v>0</v>
      </c>
      <c r="X1552" s="1">
        <f t="shared" si="247"/>
        <v>19718421.027272727</v>
      </c>
      <c r="Y1552" s="100">
        <f t="shared" si="248"/>
        <v>0</v>
      </c>
      <c r="Z1552" s="100">
        <f t="shared" si="249"/>
        <v>2819734.2068999996</v>
      </c>
      <c r="AA1552" s="100">
        <f>'Innlegging av opplysninger'!$B$4*X1552</f>
        <v>2563394.7335454547</v>
      </c>
      <c r="AB1552" s="1"/>
      <c r="AC1552" s="1">
        <f>'Innlegging av opplysninger'!$B$5*X1552</f>
        <v>2583113.1545727272</v>
      </c>
      <c r="AD1552" s="1">
        <f>'Innlegging av opplysninger'!$B$5*Y1552</f>
        <v>0</v>
      </c>
      <c r="AE1552" s="1">
        <f>'Innlegging av opplysninger'!$B$5*Z1552</f>
        <v>369385.18110389996</v>
      </c>
      <c r="AF1552" s="1">
        <f>'Innlegging av opplysninger'!$B$5*AA1552</f>
        <v>335804.71009445458</v>
      </c>
      <c r="AG1552" s="1"/>
      <c r="AH1552" s="1">
        <f>'Innlegging av opplysninger'!$C$11*SUM(X1552:AG1552)</f>
        <v>1078814.4145125921</v>
      </c>
      <c r="AI1552" s="1">
        <f>'Innlegging av opplysninger'!$C$13*(((X1552+Z1552+AC1552+AE1552)*Data!M1552)+(Z1552+AE1552)*(1-Data!M1552)*1.8/12+Y1552+AD1552+AA1552+AB1552+AF1552+AG1552)</f>
        <v>232121.79915166245</v>
      </c>
      <c r="AJ1552" s="1">
        <f>'Innlegging av opplysninger'!$C$13*((X1552+Z1552+AC1552+AE1552)*(1-Data!M1552)-(Z1552+AE1552)*(1-Data!M1552)*1.8/12)</f>
        <v>1244150.5575497793</v>
      </c>
      <c r="AK1552" s="83">
        <f t="shared" si="244"/>
        <v>10942000</v>
      </c>
      <c r="AL1552" s="83">
        <f t="shared" si="245"/>
        <v>1964000</v>
      </c>
      <c r="AM1552" s="83">
        <f t="shared" si="246"/>
        <v>13010000</v>
      </c>
    </row>
    <row r="1553" spans="1:39">
      <c r="A1553" t="str">
        <f t="shared" si="240"/>
        <v>4202Barnehager</v>
      </c>
      <c r="B1553" s="6" t="str">
        <f>Data!A1553</f>
        <v>4202</v>
      </c>
      <c r="C1553" s="7" t="str">
        <f>Data!B1553</f>
        <v>Grimstad kommune</v>
      </c>
      <c r="D1553" s="7" t="str">
        <f>Data!C1553</f>
        <v>Barnehager</v>
      </c>
      <c r="E1553" s="1">
        <f>Data!D1553</f>
        <v>62.379999999999981</v>
      </c>
      <c r="F1553" s="1">
        <f>Data!E1553+Data!F1553</f>
        <v>41545.249545794584</v>
      </c>
      <c r="G1553" s="1">
        <f>Data!G1553</f>
        <v>0</v>
      </c>
      <c r="H1553" s="1">
        <f t="shared" si="241"/>
        <v>28271919.999999985</v>
      </c>
      <c r="I1553" s="1">
        <f t="shared" si="242"/>
        <v>0</v>
      </c>
      <c r="J1553" s="1">
        <f t="shared" si="243"/>
        <v>3392630.399999998</v>
      </c>
      <c r="K1553" s="1">
        <f>'Innlegging av opplysninger'!$B$4*H1553</f>
        <v>3675349.5999999982</v>
      </c>
      <c r="L1553" s="1"/>
      <c r="M1553" s="1">
        <f>'Innlegging av opplysninger'!$B$5*H1553</f>
        <v>3703621.5199999982</v>
      </c>
      <c r="N1553" s="1">
        <f>'Innlegging av opplysninger'!$B$5*I1553</f>
        <v>0</v>
      </c>
      <c r="O1553" s="1">
        <f>'Innlegging av opplysninger'!$B$5*J1553</f>
        <v>444434.58239999978</v>
      </c>
      <c r="P1553" s="1">
        <f>'Innlegging av opplysninger'!$B$5*K1553</f>
        <v>481470.79759999982</v>
      </c>
      <c r="Q1553" s="1"/>
      <c r="R1553" s="1">
        <f>'Innlegging av opplysninger'!$C$11*SUM(H1553:Q1553)</f>
        <v>1518838.2221999993</v>
      </c>
      <c r="S1553" s="1">
        <f>'Innlegging av opplysninger'!$C$13*(((H1553+J1553+M1553+O1553)*Data!H1553)+(J1553+O1553)*(1-Data!H1553)*1.8/12+I1553+N1553+K1553+L1553+P1553+Q1553)</f>
        <v>261733.46045240716</v>
      </c>
      <c r="T1553" s="1">
        <f>'Innlegging av opplysninger'!$C$13*((H1553+J1553+M1553+O1553)*(1-Data!H1553)-(J1553+O1553)*(1-Data!H1553)*1.8/12)</f>
        <v>1816676.7383475918</v>
      </c>
      <c r="U1553" s="1">
        <f>Data!I1553</f>
        <v>7.7</v>
      </c>
      <c r="V1553" s="1">
        <f>Data!J1553+Data!K1553</f>
        <v>46369.978354978361</v>
      </c>
      <c r="W1553" s="1">
        <f>Data!L1553</f>
        <v>0</v>
      </c>
      <c r="X1553" s="1">
        <f t="shared" si="247"/>
        <v>3895078.1818181821</v>
      </c>
      <c r="Y1553" s="100">
        <f t="shared" si="248"/>
        <v>0</v>
      </c>
      <c r="Z1553" s="100">
        <f t="shared" si="249"/>
        <v>556996.18000000005</v>
      </c>
      <c r="AA1553" s="100">
        <f>'Innlegging av opplysninger'!$B$4*X1553</f>
        <v>506360.16363636369</v>
      </c>
      <c r="AB1553" s="1"/>
      <c r="AC1553" s="1">
        <f>'Innlegging av opplysninger'!$B$5*X1553</f>
        <v>510255.24181818188</v>
      </c>
      <c r="AD1553" s="1">
        <f>'Innlegging av opplysninger'!$B$5*Y1553</f>
        <v>0</v>
      </c>
      <c r="AE1553" s="1">
        <f>'Innlegging av opplysninger'!$B$5*Z1553</f>
        <v>72966.499580000003</v>
      </c>
      <c r="AF1553" s="1">
        <f>'Innlegging av opplysninger'!$B$5*AA1553</f>
        <v>66333.181436363651</v>
      </c>
      <c r="AG1553" s="1"/>
      <c r="AH1553" s="1">
        <f>'Innlegging av opplysninger'!$C$11*SUM(X1553:AG1553)</f>
        <v>213103.59903498547</v>
      </c>
      <c r="AI1553" s="1">
        <f>'Innlegging av opplysninger'!$C$13*(((X1553+Z1553+AC1553+AE1553)*Data!M1553)+(Z1553+AE1553)*(1-Data!M1553)*1.8/12+Y1553+AD1553+AA1553+AB1553+AF1553+AG1553)</f>
        <v>42511.652847299993</v>
      </c>
      <c r="AJ1553" s="1">
        <f>'Innlegging av opplysninger'!$C$13*((X1553+Z1553+AC1553+AE1553)*(1-Data!M1553)-(Z1553+AE1553)*(1-Data!M1553)*1.8/12)</f>
        <v>249103.79846373273</v>
      </c>
      <c r="AK1553" s="83">
        <f t="shared" si="244"/>
        <v>1732000</v>
      </c>
      <c r="AL1553" s="83">
        <f t="shared" si="245"/>
        <v>304000</v>
      </c>
      <c r="AM1553" s="83">
        <f t="shared" si="246"/>
        <v>2066000</v>
      </c>
    </row>
    <row r="1554" spans="1:39">
      <c r="A1554" t="str">
        <f t="shared" si="240"/>
        <v>4202Helse/pleie/omsorg</v>
      </c>
      <c r="B1554" s="6" t="str">
        <f>Data!A1554</f>
        <v>4202</v>
      </c>
      <c r="C1554" s="7" t="str">
        <f>Data!B1554</f>
        <v>Grimstad kommune</v>
      </c>
      <c r="D1554" s="7" t="str">
        <f>Data!C1554</f>
        <v>Helse/pleie/omsorg</v>
      </c>
      <c r="E1554" s="1">
        <f>Data!D1554</f>
        <v>562.19550000000072</v>
      </c>
      <c r="F1554" s="1">
        <f>Data!E1554+Data!F1554</f>
        <v>46852.824849184944</v>
      </c>
      <c r="G1554" s="1">
        <f>Data!G1554</f>
        <v>906.99423532792741</v>
      </c>
      <c r="H1554" s="1">
        <f t="shared" si="241"/>
        <v>287350334.09999985</v>
      </c>
      <c r="I1554" s="1">
        <f t="shared" si="242"/>
        <v>5562633.5741160261</v>
      </c>
      <c r="J1554" s="1">
        <f t="shared" si="243"/>
        <v>35149556.120893903</v>
      </c>
      <c r="K1554" s="1">
        <f>'Innlegging av opplysninger'!$B$4*H1554</f>
        <v>37355543.432999983</v>
      </c>
      <c r="L1554" s="1"/>
      <c r="M1554" s="1">
        <f>'Innlegging av opplysninger'!$B$5*H1554</f>
        <v>37642893.767099984</v>
      </c>
      <c r="N1554" s="1">
        <f>'Innlegging av opplysninger'!$B$5*I1554</f>
        <v>728704.9982091994</v>
      </c>
      <c r="O1554" s="1">
        <f>'Innlegging av opplysninger'!$B$5*J1554</f>
        <v>4604591.8518371014</v>
      </c>
      <c r="P1554" s="1">
        <f>'Innlegging av opplysninger'!$B$5*K1554</f>
        <v>4893576.1897229981</v>
      </c>
      <c r="Q1554" s="1"/>
      <c r="R1554" s="1">
        <f>'Innlegging av opplysninger'!$C$11*SUM(H1554:Q1554)</f>
        <v>15704937.693325402</v>
      </c>
      <c r="S1554" s="1">
        <f>'Innlegging av opplysninger'!$C$13*(((H1554+J1554+M1554+O1554)*Data!H1554)+(J1554+O1554)*(1-Data!H1554)*1.8/12+I1554+N1554+K1554+L1554+P1554+Q1554)</f>
        <v>3081820.8029573527</v>
      </c>
      <c r="T1554" s="1">
        <f>'Innlegging av opplysninger'!$C$13*((H1554+J1554+M1554+O1554)*(1-Data!H1554)-(J1554+O1554)*(1-Data!H1554)*1.8/12)</f>
        <v>18409146.566856354</v>
      </c>
      <c r="U1554" s="1">
        <f>Data!I1554</f>
        <v>69.882500000000007</v>
      </c>
      <c r="V1554" s="1">
        <f>Data!J1554+Data!K1554</f>
        <v>49066.09858214383</v>
      </c>
      <c r="W1554" s="1">
        <f>Data!L1554</f>
        <v>1054.58347941187</v>
      </c>
      <c r="X1554" s="1">
        <f t="shared" si="247"/>
        <v>37405763.281818181</v>
      </c>
      <c r="Y1554" s="100">
        <f t="shared" si="248"/>
        <v>803966.50909090915</v>
      </c>
      <c r="Z1554" s="100">
        <f t="shared" si="249"/>
        <v>5463991.3600999992</v>
      </c>
      <c r="AA1554" s="100">
        <f>'Innlegging av opplysninger'!$B$4*X1554</f>
        <v>4862749.2266363641</v>
      </c>
      <c r="AB1554" s="1"/>
      <c r="AC1554" s="1">
        <f>'Innlegging av opplysninger'!$B$5*X1554</f>
        <v>4900154.9899181817</v>
      </c>
      <c r="AD1554" s="1">
        <f>'Innlegging av opplysninger'!$B$5*Y1554</f>
        <v>105319.6126909091</v>
      </c>
      <c r="AE1554" s="1">
        <f>'Innlegging av opplysninger'!$B$5*Z1554</f>
        <v>715782.86817309994</v>
      </c>
      <c r="AF1554" s="1">
        <f>'Innlegging av opplysninger'!$B$5*AA1554</f>
        <v>637020.14868936373</v>
      </c>
      <c r="AG1554" s="1"/>
      <c r="AH1554" s="1">
        <f>'Innlegging av opplysninger'!$C$11*SUM(X1554:AG1554)</f>
        <v>2086000.4238904465</v>
      </c>
      <c r="AI1554" s="1">
        <f>'Innlegging av opplysninger'!$C$13*(((X1554+Z1554+AC1554+AE1554)*Data!M1554)+(Z1554+AE1554)*(1-Data!M1554)*1.8/12+Y1554+AD1554+AA1554+AB1554+AF1554+AG1554)</f>
        <v>486027.95538066892</v>
      </c>
      <c r="AJ1554" s="1">
        <f>'Innlegging av opplysninger'!$C$13*((X1554+Z1554+AC1554+AE1554)*(1-Data!M1554)-(Z1554+AE1554)*(1-Data!M1554)*1.8/12)</f>
        <v>2368498.9404694154</v>
      </c>
      <c r="AK1554" s="83">
        <f t="shared" si="244"/>
        <v>17791000</v>
      </c>
      <c r="AL1554" s="83">
        <f t="shared" si="245"/>
        <v>3568000</v>
      </c>
      <c r="AM1554" s="83">
        <f t="shared" si="246"/>
        <v>20778000</v>
      </c>
    </row>
    <row r="1555" spans="1:39">
      <c r="A1555" t="str">
        <f t="shared" si="240"/>
        <v>4202Samferdsel og teknikk</v>
      </c>
      <c r="B1555" s="6" t="str">
        <f>Data!A1555</f>
        <v>4202</v>
      </c>
      <c r="C1555" s="7" t="str">
        <f>Data!B1555</f>
        <v>Grimstad kommune</v>
      </c>
      <c r="D1555" s="7" t="str">
        <f>Data!C1555</f>
        <v>Samferdsel og teknikk</v>
      </c>
      <c r="E1555" s="1">
        <f>Data!D1555</f>
        <v>86.261099999999985</v>
      </c>
      <c r="F1555" s="1">
        <f>Data!E1555+Data!F1555</f>
        <v>48710.526761193629</v>
      </c>
      <c r="G1555" s="1">
        <f>Data!G1555</f>
        <v>240.47073362152821</v>
      </c>
      <c r="H1555" s="1">
        <f t="shared" si="241"/>
        <v>45838075.854545437</v>
      </c>
      <c r="I1555" s="1">
        <f t="shared" si="242"/>
        <v>226290.2181818182</v>
      </c>
      <c r="J1555" s="1">
        <f t="shared" si="243"/>
        <v>5527723.9287272701</v>
      </c>
      <c r="K1555" s="1">
        <f>'Innlegging av opplysninger'!$B$4*H1555</f>
        <v>5958949.8610909069</v>
      </c>
      <c r="L1555" s="1"/>
      <c r="M1555" s="1">
        <f>'Innlegging av opplysninger'!$B$5*H1555</f>
        <v>6004787.9369454524</v>
      </c>
      <c r="N1555" s="1">
        <f>'Innlegging av opplysninger'!$B$5*I1555</f>
        <v>29644.018581818185</v>
      </c>
      <c r="O1555" s="1">
        <f>'Innlegging av opplysninger'!$B$5*J1555</f>
        <v>724131.83466327237</v>
      </c>
      <c r="P1555" s="1">
        <f>'Innlegging av opplysninger'!$B$5*K1555</f>
        <v>780622.43180290889</v>
      </c>
      <c r="Q1555" s="1"/>
      <c r="R1555" s="1">
        <f>'Innlegging av opplysninger'!$C$11*SUM(H1555:Q1555)</f>
        <v>2473428.5912124771</v>
      </c>
      <c r="S1555" s="1">
        <f>'Innlegging av opplysninger'!$C$13*(((H1555+J1555+M1555+O1555)*Data!H1555)+(J1555+O1555)*(1-Data!H1555)*1.8/12+I1555+N1555+K1555+L1555+P1555+Q1555)</f>
        <v>495245.87572103075</v>
      </c>
      <c r="T1555" s="1">
        <f>'Innlegging av opplysninger'!$C$13*((H1555+J1555+M1555+O1555)*(1-Data!H1555)-(J1555+O1555)*(1-Data!H1555)*1.8/12)</f>
        <v>2889445.8806749908</v>
      </c>
      <c r="U1555" s="1">
        <f>Data!I1555</f>
        <v>12.066699999999999</v>
      </c>
      <c r="V1555" s="1">
        <f>Data!J1555+Data!K1555</f>
        <v>47936.651970574669</v>
      </c>
      <c r="W1555" s="1">
        <f>Data!L1555</f>
        <v>44.41810934223939</v>
      </c>
      <c r="X1555" s="1">
        <f t="shared" si="247"/>
        <v>6310223.9818181815</v>
      </c>
      <c r="Y1555" s="100">
        <f t="shared" si="248"/>
        <v>5847.0545454545454</v>
      </c>
      <c r="Z1555" s="100">
        <f t="shared" si="249"/>
        <v>903198.15819999995</v>
      </c>
      <c r="AA1555" s="100">
        <f>'Innlegging av opplysninger'!$B$4*X1555</f>
        <v>820329.1176363636</v>
      </c>
      <c r="AB1555" s="1"/>
      <c r="AC1555" s="1">
        <f>'Innlegging av opplysninger'!$B$5*X1555</f>
        <v>826639.34161818179</v>
      </c>
      <c r="AD1555" s="1">
        <f>'Innlegging av opplysninger'!$B$5*Y1555</f>
        <v>765.96414545454547</v>
      </c>
      <c r="AE1555" s="1">
        <f>'Innlegging av opplysninger'!$B$5*Z1555</f>
        <v>118318.9587242</v>
      </c>
      <c r="AF1555" s="1">
        <f>'Innlegging av opplysninger'!$B$5*AA1555</f>
        <v>107463.11441036363</v>
      </c>
      <c r="AG1555" s="1"/>
      <c r="AH1555" s="1">
        <f>'Innlegging av opplysninger'!$C$11*SUM(X1555:AG1555)</f>
        <v>345525.85626173159</v>
      </c>
      <c r="AI1555" s="1">
        <f>'Innlegging av opplysninger'!$C$13*(((X1555+Z1555+AC1555+AE1555)*Data!M1555)+(Z1555+AE1555)*(1-Data!M1555)*1.8/12+Y1555+AD1555+AA1555+AB1555+AF1555+AG1555)</f>
        <v>68949.988729443823</v>
      </c>
      <c r="AJ1555" s="1">
        <f>'Innlegging av opplysninger'!$C$13*((X1555+Z1555+AC1555+AE1555)*(1-Data!M1555)-(Z1555+AE1555)*(1-Data!M1555)*1.8/12)</f>
        <v>403874.86720766261</v>
      </c>
      <c r="AK1555" s="83">
        <f t="shared" si="244"/>
        <v>2819000</v>
      </c>
      <c r="AL1555" s="83">
        <f t="shared" si="245"/>
        <v>564000</v>
      </c>
      <c r="AM1555" s="83">
        <f t="shared" si="246"/>
        <v>3293000</v>
      </c>
    </row>
    <row r="1556" spans="1:39">
      <c r="A1556" t="str">
        <f t="shared" si="240"/>
        <v>4202Annet</v>
      </c>
      <c r="B1556" s="6" t="str">
        <f>Data!A1556</f>
        <v>4202</v>
      </c>
      <c r="C1556" s="7" t="str">
        <f>Data!B1556</f>
        <v>Grimstad kommune</v>
      </c>
      <c r="D1556" s="7" t="str">
        <f>Data!C1556</f>
        <v>Annet</v>
      </c>
      <c r="E1556" s="1">
        <f>Data!D1556</f>
        <v>89.697099999999963</v>
      </c>
      <c r="F1556" s="1">
        <f>Data!E1556+Data!F1556</f>
        <v>44211.265312182179</v>
      </c>
      <c r="G1556" s="1">
        <f>Data!G1556</f>
        <v>17.288072858542808</v>
      </c>
      <c r="H1556" s="1">
        <f t="shared" si="241"/>
        <v>43261334.027272739</v>
      </c>
      <c r="I1556" s="1">
        <f t="shared" si="242"/>
        <v>16916.618181818176</v>
      </c>
      <c r="J1556" s="1">
        <f t="shared" si="243"/>
        <v>5193390.0774545465</v>
      </c>
      <c r="K1556" s="1">
        <f>'Innlegging av opplysninger'!$B$4*H1556</f>
        <v>5623973.4235454565</v>
      </c>
      <c r="L1556" s="1"/>
      <c r="M1556" s="1">
        <f>'Innlegging av opplysninger'!$B$5*H1556</f>
        <v>5667234.7575727291</v>
      </c>
      <c r="N1556" s="1">
        <f>'Innlegging av opplysninger'!$B$5*I1556</f>
        <v>2216.0769818181811</v>
      </c>
      <c r="O1556" s="1">
        <f>'Innlegging av opplysninger'!$B$5*J1556</f>
        <v>680334.10014654556</v>
      </c>
      <c r="P1556" s="1">
        <f>'Innlegging av opplysninger'!$B$5*K1556</f>
        <v>736740.51848445483</v>
      </c>
      <c r="Q1556" s="1"/>
      <c r="R1556" s="1">
        <f>'Innlegging av opplysninger'!$C$11*SUM(H1556:Q1556)</f>
        <v>2324921.304786324</v>
      </c>
      <c r="S1556" s="1">
        <f>'Innlegging av opplysninger'!$C$13*(((H1556+J1556+M1556+O1556)*Data!H1556)+(J1556+O1556)*(1-Data!H1556)*1.8/12+I1556+N1556+K1556+L1556+P1556+Q1556)</f>
        <v>408685.43202730629</v>
      </c>
      <c r="T1556" s="1">
        <f>'Innlegging av opplysninger'!$C$13*((H1556+J1556+M1556+O1556)*(1-Data!H1556)-(J1556+O1556)*(1-Data!H1556)*1.8/12)</f>
        <v>2772785.8271539789</v>
      </c>
      <c r="U1556" s="1">
        <f>Data!I1556</f>
        <v>11.95</v>
      </c>
      <c r="V1556" s="1">
        <f>Data!J1556+Data!K1556</f>
        <v>51035.210599721067</v>
      </c>
      <c r="W1556" s="1">
        <f>Data!L1556</f>
        <v>0</v>
      </c>
      <c r="X1556" s="1">
        <f t="shared" si="247"/>
        <v>6653135.6363636367</v>
      </c>
      <c r="Y1556" s="100">
        <f t="shared" si="248"/>
        <v>0</v>
      </c>
      <c r="Z1556" s="100">
        <f t="shared" si="249"/>
        <v>951398.39599999995</v>
      </c>
      <c r="AA1556" s="100">
        <f>'Innlegging av opplysninger'!$B$4*X1556</f>
        <v>864907.63272727281</v>
      </c>
      <c r="AB1556" s="1"/>
      <c r="AC1556" s="1">
        <f>'Innlegging av opplysninger'!$B$5*X1556</f>
        <v>871560.76836363645</v>
      </c>
      <c r="AD1556" s="1">
        <f>'Innlegging av opplysninger'!$B$5*Y1556</f>
        <v>0</v>
      </c>
      <c r="AE1556" s="1">
        <f>'Innlegging av opplysninger'!$B$5*Z1556</f>
        <v>124633.189876</v>
      </c>
      <c r="AF1556" s="1">
        <f>'Innlegging av opplysninger'!$B$5*AA1556</f>
        <v>113302.89988727274</v>
      </c>
      <c r="AG1556" s="1"/>
      <c r="AH1556" s="1">
        <f>'Innlegging av opplysninger'!$C$11*SUM(X1556:AG1556)</f>
        <v>363999.66388227709</v>
      </c>
      <c r="AI1556" s="1">
        <f>'Innlegging av opplysninger'!$C$13*(((X1556+Z1556+AC1556+AE1556)*Data!M1556)+(Z1556+AE1556)*(1-Data!M1556)*1.8/12+Y1556+AD1556+AA1556+AB1556+AF1556+AG1556)</f>
        <v>71853.20354333728</v>
      </c>
      <c r="AJ1556" s="1">
        <f>'Innlegging av opplysninger'!$C$13*((X1556+Z1556+AC1556+AE1556)*(1-Data!M1556)-(Z1556+AE1556)*(1-Data!M1556)*1.8/12)</f>
        <v>426251.59966398921</v>
      </c>
      <c r="AK1556" s="83">
        <f t="shared" si="244"/>
        <v>2689000</v>
      </c>
      <c r="AL1556" s="83">
        <f t="shared" si="245"/>
        <v>481000</v>
      </c>
      <c r="AM1556" s="83">
        <f t="shared" si="246"/>
        <v>3199000</v>
      </c>
    </row>
    <row r="1557" spans="1:39">
      <c r="A1557" t="str">
        <f t="shared" si="240"/>
        <v>4203Alle</v>
      </c>
      <c r="B1557" s="6" t="str">
        <f>Data!A1557</f>
        <v>4203</v>
      </c>
      <c r="C1557" s="7" t="str">
        <f>Data!B1557</f>
        <v>Arendal kommune</v>
      </c>
      <c r="D1557" s="7" t="str">
        <f>Data!C1557</f>
        <v>Alle</v>
      </c>
      <c r="E1557" s="1">
        <f>Data!D1557</f>
        <v>2390.6853000000006</v>
      </c>
      <c r="F1557" s="1">
        <f>Data!E1557+Data!F1557</f>
        <v>47916.493304820746</v>
      </c>
      <c r="G1557" s="1">
        <f>Data!G1557</f>
        <v>539.38646797217439</v>
      </c>
      <c r="H1557" s="1">
        <f t="shared" si="241"/>
        <v>1249671885.5060005</v>
      </c>
      <c r="I1557" s="1">
        <f t="shared" si="242"/>
        <v>14067308.727272708</v>
      </c>
      <c r="J1557" s="1">
        <f t="shared" si="243"/>
        <v>151648703.30799279</v>
      </c>
      <c r="K1557" s="1">
        <f>'Innlegging av opplysninger'!$B$4*H1557</f>
        <v>162457345.11578009</v>
      </c>
      <c r="L1557" s="1"/>
      <c r="M1557" s="1">
        <f>'Innlegging av opplysninger'!$B$5*H1557</f>
        <v>163707017.00128609</v>
      </c>
      <c r="N1557" s="1">
        <f>'Innlegging av opplysninger'!$B$5*I1557</f>
        <v>1842817.4432727247</v>
      </c>
      <c r="O1557" s="1">
        <f>'Innlegging av opplysninger'!$B$5*J1557</f>
        <v>19865980.133347057</v>
      </c>
      <c r="P1557" s="1">
        <f>'Innlegging av opplysninger'!$B$5*K1557</f>
        <v>21281912.210167192</v>
      </c>
      <c r="Q1557" s="1"/>
      <c r="R1557" s="1">
        <f>'Innlegging av opplysninger'!$C$11*SUM(H1557:Q1557)</f>
        <v>67812632.838914528</v>
      </c>
      <c r="S1557" s="1">
        <f>'Innlegging av opplysninger'!$C$13*(((H1557+J1557+M1557+O1557)*Data!H1557)+(J1557+O1557)*(1-Data!H1557)*1.8/12+I1557+N1557+K1557+L1557+P1557+Q1557)</f>
        <v>13327190.062088061</v>
      </c>
      <c r="T1557" s="1">
        <f>'Innlegging av opplysninger'!$C$13*((H1557+J1557+M1557+O1557)*(1-Data!H1557)-(J1557+O1557)*(1-Data!H1557)*1.8/12)</f>
        <v>79469044.349058121</v>
      </c>
      <c r="U1557" s="1">
        <f>Data!I1557</f>
        <v>348.52050000000014</v>
      </c>
      <c r="V1557" s="1">
        <f>Data!J1557+Data!K1557</f>
        <v>49170.702218377402</v>
      </c>
      <c r="W1557" s="1">
        <f>Data!L1557</f>
        <v>495.08895459521045</v>
      </c>
      <c r="X1557" s="1">
        <f t="shared" si="247"/>
        <v>186949066.06363645</v>
      </c>
      <c r="Y1557" s="100">
        <f t="shared" si="248"/>
        <v>1882348.9090909101</v>
      </c>
      <c r="Z1557" s="100">
        <f t="shared" si="249"/>
        <v>27002892.341100011</v>
      </c>
      <c r="AA1557" s="100">
        <f>'Innlegging av opplysninger'!$B$4*X1557</f>
        <v>24303378.588272739</v>
      </c>
      <c r="AB1557" s="1"/>
      <c r="AC1557" s="1">
        <f>'Innlegging av opplysninger'!$B$5*X1557</f>
        <v>24490327.654336378</v>
      </c>
      <c r="AD1557" s="1">
        <f>'Innlegging av opplysninger'!$B$5*Y1557</f>
        <v>246587.70709090924</v>
      </c>
      <c r="AE1557" s="1">
        <f>'Innlegging av opplysninger'!$B$5*Z1557</f>
        <v>3537378.8966841018</v>
      </c>
      <c r="AF1557" s="1">
        <f>'Innlegging av opplysninger'!$B$5*AA1557</f>
        <v>3183742.5950637287</v>
      </c>
      <c r="AG1557" s="1"/>
      <c r="AH1557" s="1">
        <f>'Innlegging av opplysninger'!$C$11*SUM(X1557:AG1557)</f>
        <v>10320637.464700459</v>
      </c>
      <c r="AI1557" s="1">
        <f>'Innlegging av opplysninger'!$C$13*(((X1557+Z1557+AC1557+AE1557)*Data!M1557)+(Z1557+AE1557)*(1-Data!M1557)*1.8/12+Y1557+AD1557+AA1557+AB1557+AF1557+AG1557)</f>
        <v>2267976.7816291526</v>
      </c>
      <c r="AJ1557" s="1">
        <f>'Innlegging av opplysninger'!$C$13*((X1557+Z1557+AC1557+AE1557)*(1-Data!M1557)-(Z1557+AE1557)*(1-Data!M1557)*1.8/12)</f>
        <v>11855000.801645162</v>
      </c>
      <c r="AK1557" s="83">
        <f t="shared" si="244"/>
        <v>78133000</v>
      </c>
      <c r="AL1557" s="83">
        <f t="shared" si="245"/>
        <v>15595000</v>
      </c>
      <c r="AM1557" s="83">
        <f t="shared" si="246"/>
        <v>91324000</v>
      </c>
    </row>
    <row r="1558" spans="1:39">
      <c r="A1558" t="str">
        <f t="shared" si="240"/>
        <v>4203Administrasjon</v>
      </c>
      <c r="B1558" s="6" t="str">
        <f>Data!A1558</f>
        <v>4203</v>
      </c>
      <c r="C1558" s="7" t="str">
        <f>Data!B1558</f>
        <v>Arendal kommune</v>
      </c>
      <c r="D1558" s="7" t="str">
        <f>Data!C1558</f>
        <v>Administrasjon</v>
      </c>
      <c r="E1558" s="1">
        <f>Data!D1558</f>
        <v>211.26009999999997</v>
      </c>
      <c r="F1558" s="1">
        <f>Data!E1558+Data!F1558</f>
        <v>47168.948884968529</v>
      </c>
      <c r="G1558" s="1">
        <f>Data!G1558</f>
        <v>38.092379961952126</v>
      </c>
      <c r="H1558" s="1">
        <f t="shared" si="241"/>
        <v>108708183.90909097</v>
      </c>
      <c r="I1558" s="1">
        <f t="shared" si="242"/>
        <v>87789.818181818191</v>
      </c>
      <c r="J1558" s="1">
        <f t="shared" si="243"/>
        <v>13055516.847272733</v>
      </c>
      <c r="K1558" s="1">
        <f>'Innlegging av opplysninger'!$B$4*H1558</f>
        <v>14132063.908181826</v>
      </c>
      <c r="L1558" s="1"/>
      <c r="M1558" s="1">
        <f>'Innlegging av opplysninger'!$B$5*H1558</f>
        <v>14240772.092090918</v>
      </c>
      <c r="N1558" s="1">
        <f>'Innlegging av opplysninger'!$B$5*I1558</f>
        <v>11500.466181818183</v>
      </c>
      <c r="O1558" s="1">
        <f>'Innlegging av opplysninger'!$B$5*J1558</f>
        <v>1710272.7069927282</v>
      </c>
      <c r="P1558" s="1">
        <f>'Innlegging av opplysninger'!$B$5*K1558</f>
        <v>1851300.3719718193</v>
      </c>
      <c r="Q1558" s="1"/>
      <c r="R1558" s="1">
        <f>'Innlegging av opplysninger'!$C$11*SUM(H1558:Q1558)</f>
        <v>5844301.2045586547</v>
      </c>
      <c r="S1558" s="1">
        <f>'Innlegging av opplysninger'!$C$13*(((H1558+J1558+M1558+O1558)*Data!H1558)+(J1558+O1558)*(1-Data!H1558)*1.8/12+I1558+N1558+K1558+L1558+P1558+Q1558)</f>
        <v>1333954.3479689001</v>
      </c>
      <c r="T1558" s="1">
        <f>'Innlegging av opplysninger'!$C$13*((H1558+J1558+M1558+O1558)*(1-Data!H1558)-(J1558+O1558)*(1-Data!H1558)*1.8/12)</f>
        <v>6663510.458269259</v>
      </c>
      <c r="U1558" s="1">
        <f>Data!I1558</f>
        <v>43.126599999999996</v>
      </c>
      <c r="V1558" s="1">
        <f>Data!J1558+Data!K1558</f>
        <v>49959.728721175947</v>
      </c>
      <c r="W1558" s="1">
        <f>Data!L1558</f>
        <v>39.888143280481195</v>
      </c>
      <c r="X1558" s="1">
        <f t="shared" si="247"/>
        <v>23504653.490909085</v>
      </c>
      <c r="Y1558" s="100">
        <f t="shared" si="248"/>
        <v>18766.254545454543</v>
      </c>
      <c r="Z1558" s="100">
        <f t="shared" si="249"/>
        <v>3363849.0235999986</v>
      </c>
      <c r="AA1558" s="100">
        <f>'Innlegging av opplysninger'!$B$4*X1558</f>
        <v>3055604.9538181811</v>
      </c>
      <c r="AB1558" s="1"/>
      <c r="AC1558" s="1">
        <f>'Innlegging av opplysninger'!$B$5*X1558</f>
        <v>3079109.6073090904</v>
      </c>
      <c r="AD1558" s="1">
        <f>'Innlegging av opplysninger'!$B$5*Y1558</f>
        <v>2458.3793454545453</v>
      </c>
      <c r="AE1558" s="1">
        <f>'Innlegging av opplysninger'!$B$5*Z1558</f>
        <v>440664.22209159983</v>
      </c>
      <c r="AF1558" s="1">
        <f>'Innlegging av opplysninger'!$B$5*AA1558</f>
        <v>400284.24895018176</v>
      </c>
      <c r="AG1558" s="1"/>
      <c r="AH1558" s="1">
        <f>'Innlegging av opplysninger'!$C$11*SUM(X1558:AG1558)</f>
        <v>1286884.8268616237</v>
      </c>
      <c r="AI1558" s="1">
        <f>'Innlegging av opplysninger'!$C$13*(((X1558+Z1558+AC1558+AE1558)*Data!M1558)+(Z1558+AE1558)*(1-Data!M1558)*1.8/12+Y1558+AD1558+AA1558+AB1558+AF1558+AG1558)</f>
        <v>378072.82327454584</v>
      </c>
      <c r="AJ1558" s="1">
        <f>'Innlegging av opplysninger'!$C$13*((X1558+Z1558+AC1558+AE1558)*(1-Data!M1558)-(Z1558+AE1558)*(1-Data!M1558)*1.8/12)</f>
        <v>1382927.4661150444</v>
      </c>
      <c r="AK1558" s="83">
        <f t="shared" si="244"/>
        <v>7131000</v>
      </c>
      <c r="AL1558" s="83">
        <f t="shared" si="245"/>
        <v>1712000</v>
      </c>
      <c r="AM1558" s="83">
        <f t="shared" si="246"/>
        <v>8046000</v>
      </c>
    </row>
    <row r="1559" spans="1:39">
      <c r="A1559" t="str">
        <f t="shared" si="240"/>
        <v>4203Undervisning</v>
      </c>
      <c r="B1559" s="6" t="str">
        <f>Data!A1559</f>
        <v>4203</v>
      </c>
      <c r="C1559" s="7" t="str">
        <f>Data!B1559</f>
        <v>Arendal kommune</v>
      </c>
      <c r="D1559" s="7" t="str">
        <f>Data!C1559</f>
        <v>Undervisning</v>
      </c>
      <c r="E1559" s="1">
        <f>Data!D1559</f>
        <v>660.31150000000014</v>
      </c>
      <c r="F1559" s="1">
        <f>Data!E1559+Data!F1559</f>
        <v>49043.431304770522</v>
      </c>
      <c r="G1559" s="1">
        <f>Data!G1559</f>
        <v>2.6923353599021063</v>
      </c>
      <c r="H1559" s="1">
        <f t="shared" si="241"/>
        <v>353279363.8909089</v>
      </c>
      <c r="I1559" s="1">
        <f t="shared" si="242"/>
        <v>19393.963636363635</v>
      </c>
      <c r="J1559" s="1">
        <f t="shared" si="243"/>
        <v>42395850.942545429</v>
      </c>
      <c r="K1559" s="1">
        <f>'Innlegging av opplysninger'!$B$4*H1559</f>
        <v>45926317.305818155</v>
      </c>
      <c r="L1559" s="1"/>
      <c r="M1559" s="1">
        <f>'Innlegging av opplysninger'!$B$5*H1559</f>
        <v>46279596.669709064</v>
      </c>
      <c r="N1559" s="1">
        <f>'Innlegging av opplysninger'!$B$5*I1559</f>
        <v>2540.6092363636362</v>
      </c>
      <c r="O1559" s="1">
        <f>'Innlegging av opplysninger'!$B$5*J1559</f>
        <v>5553856.4734734511</v>
      </c>
      <c r="P1559" s="1">
        <f>'Innlegging av opplysninger'!$B$5*K1559</f>
        <v>6016347.5670621786</v>
      </c>
      <c r="Q1559" s="1"/>
      <c r="R1559" s="1">
        <f>'Innlegging av opplysninger'!$C$11*SUM(H1559:Q1559)</f>
        <v>18979984.162050813</v>
      </c>
      <c r="S1559" s="1">
        <f>'Innlegging av opplysninger'!$C$13*(((H1559+J1559+M1559+O1559)*Data!H1559)+(J1559+O1559)*(1-Data!H1559)*1.8/12+I1559+N1559+K1559+L1559+P1559+Q1559)</f>
        <v>3588149.5447658128</v>
      </c>
      <c r="T1559" s="1">
        <f>'Innlegging av opplysninger'!$C$13*((H1559+J1559+M1559+O1559)*(1-Data!H1559)-(J1559+O1559)*(1-Data!H1559)*1.8/12)</f>
        <v>22384460.361198459</v>
      </c>
      <c r="U1559" s="1">
        <f>Data!I1559</f>
        <v>76.771999999999991</v>
      </c>
      <c r="V1559" s="1">
        <f>Data!J1559+Data!K1559</f>
        <v>50588.750683843071</v>
      </c>
      <c r="W1559" s="1">
        <f>Data!L1559</f>
        <v>0</v>
      </c>
      <c r="X1559" s="1">
        <f t="shared" si="247"/>
        <v>42368722.554545447</v>
      </c>
      <c r="Y1559" s="100">
        <f t="shared" si="248"/>
        <v>0</v>
      </c>
      <c r="Z1559" s="100">
        <f t="shared" si="249"/>
        <v>6058727.3252999987</v>
      </c>
      <c r="AA1559" s="100">
        <f>'Innlegging av opplysninger'!$B$4*X1559</f>
        <v>5507933.9320909083</v>
      </c>
      <c r="AB1559" s="1"/>
      <c r="AC1559" s="1">
        <f>'Innlegging av opplysninger'!$B$5*X1559</f>
        <v>5550302.6546454541</v>
      </c>
      <c r="AD1559" s="1">
        <f>'Innlegging av opplysninger'!$B$5*Y1559</f>
        <v>0</v>
      </c>
      <c r="AE1559" s="1">
        <f>'Innlegging av opplysninger'!$B$5*Z1559</f>
        <v>793693.27961429988</v>
      </c>
      <c r="AF1559" s="1">
        <f>'Innlegging av opplysninger'!$B$5*AA1559</f>
        <v>721539.34510390903</v>
      </c>
      <c r="AG1559" s="1"/>
      <c r="AH1559" s="1">
        <f>'Innlegging av opplysninger'!$C$11*SUM(X1559:AG1559)</f>
        <v>2318034.9254694008</v>
      </c>
      <c r="AI1559" s="1">
        <f>'Innlegging av opplysninger'!$C$13*(((X1559+Z1559+AC1559+AE1559)*Data!M1559)+(Z1559+AE1559)*(1-Data!M1559)*1.8/12+Y1559+AD1559+AA1559+AB1559+AF1559+AG1559)</f>
        <v>447701.0059446721</v>
      </c>
      <c r="AJ1559" s="1">
        <f>'Innlegging av opplysninger'!$C$13*((X1559+Z1559+AC1559+AE1559)*(1-Data!M1559)-(Z1559+AE1559)*(1-Data!M1559)*1.8/12)</f>
        <v>2724346.7868029284</v>
      </c>
      <c r="AK1559" s="83">
        <f t="shared" si="244"/>
        <v>21298000</v>
      </c>
      <c r="AL1559" s="83">
        <f t="shared" si="245"/>
        <v>4036000</v>
      </c>
      <c r="AM1559" s="83">
        <f t="shared" si="246"/>
        <v>25109000</v>
      </c>
    </row>
    <row r="1560" spans="1:39">
      <c r="A1560" t="str">
        <f t="shared" si="240"/>
        <v>4203Barnehager</v>
      </c>
      <c r="B1560" s="6" t="str">
        <f>Data!A1560</f>
        <v>4203</v>
      </c>
      <c r="C1560" s="7" t="str">
        <f>Data!B1560</f>
        <v>Arendal kommune</v>
      </c>
      <c r="D1560" s="7" t="str">
        <f>Data!C1560</f>
        <v>Barnehager</v>
      </c>
      <c r="E1560" s="1">
        <f>Data!D1560</f>
        <v>133.51999999999998</v>
      </c>
      <c r="F1560" s="1">
        <f>Data!E1560+Data!F1560</f>
        <v>43421.000599161191</v>
      </c>
      <c r="G1560" s="1">
        <f>Data!G1560</f>
        <v>0</v>
      </c>
      <c r="H1560" s="1">
        <f t="shared" si="241"/>
        <v>63246240.000000007</v>
      </c>
      <c r="I1560" s="1">
        <f t="shared" si="242"/>
        <v>0</v>
      </c>
      <c r="J1560" s="1">
        <f t="shared" si="243"/>
        <v>7589548.8000000007</v>
      </c>
      <c r="K1560" s="1">
        <f>'Innlegging av opplysninger'!$B$4*H1560</f>
        <v>8222011.2000000011</v>
      </c>
      <c r="L1560" s="1"/>
      <c r="M1560" s="1">
        <f>'Innlegging av opplysninger'!$B$5*H1560</f>
        <v>8285257.4400000013</v>
      </c>
      <c r="N1560" s="1">
        <f>'Innlegging av opplysninger'!$B$5*I1560</f>
        <v>0</v>
      </c>
      <c r="O1560" s="1">
        <f>'Innlegging av opplysninger'!$B$5*J1560</f>
        <v>994230.89280000015</v>
      </c>
      <c r="P1560" s="1">
        <f>'Innlegging av opplysninger'!$B$5*K1560</f>
        <v>1077083.4672000003</v>
      </c>
      <c r="Q1560" s="1"/>
      <c r="R1560" s="1">
        <f>'Innlegging av opplysninger'!$C$11*SUM(H1560:Q1560)</f>
        <v>3397746.1284000003</v>
      </c>
      <c r="S1560" s="1">
        <f>'Innlegging av opplysninger'!$C$13*(((H1560+J1560+M1560+O1560)*Data!H1560)+(J1560+O1560)*(1-Data!H1560)*1.8/12+I1560+N1560+K1560+L1560+P1560+Q1560)</f>
        <v>599241.31583755638</v>
      </c>
      <c r="T1560" s="1">
        <f>'Innlegging av opplysninger'!$C$13*((H1560+J1560+M1560+O1560)*(1-Data!H1560)-(J1560+O1560)*(1-Data!H1560)*1.8/12)</f>
        <v>4050306.0177624444</v>
      </c>
      <c r="U1560" s="1">
        <f>Data!I1560</f>
        <v>25.25</v>
      </c>
      <c r="V1560" s="1">
        <f>Data!J1560+Data!K1560</f>
        <v>45379.356435643575</v>
      </c>
      <c r="W1560" s="1">
        <f>Data!L1560</f>
        <v>0</v>
      </c>
      <c r="X1560" s="1">
        <f t="shared" si="247"/>
        <v>12499950.000000002</v>
      </c>
      <c r="Y1560" s="100">
        <f t="shared" si="248"/>
        <v>0</v>
      </c>
      <c r="Z1560" s="100">
        <f t="shared" si="249"/>
        <v>1787492.85</v>
      </c>
      <c r="AA1560" s="100">
        <f>'Innlegging av opplysninger'!$B$4*X1560</f>
        <v>1624993.5000000002</v>
      </c>
      <c r="AB1560" s="1"/>
      <c r="AC1560" s="1">
        <f>'Innlegging av opplysninger'!$B$5*X1560</f>
        <v>1637493.4500000004</v>
      </c>
      <c r="AD1560" s="1">
        <f>'Innlegging av opplysninger'!$B$5*Y1560</f>
        <v>0</v>
      </c>
      <c r="AE1560" s="1">
        <f>'Innlegging av opplysninger'!$B$5*Z1560</f>
        <v>234161.56335000001</v>
      </c>
      <c r="AF1560" s="1">
        <f>'Innlegging av opplysninger'!$B$5*AA1560</f>
        <v>212874.14850000004</v>
      </c>
      <c r="AG1560" s="1"/>
      <c r="AH1560" s="1">
        <f>'Innlegging av opplysninger'!$C$11*SUM(X1560:AG1560)</f>
        <v>683884.68945029995</v>
      </c>
      <c r="AI1560" s="1">
        <f>'Innlegging av opplysninger'!$C$13*(((X1560+Z1560+AC1560+AE1560)*Data!M1560)+(Z1560+AE1560)*(1-Data!M1560)*1.8/12+Y1560+AD1560+AA1560+AB1560+AF1560+AG1560)</f>
        <v>145864.07809223075</v>
      </c>
      <c r="AJ1560" s="1">
        <f>'Innlegging av opplysninger'!$C$13*((X1560+Z1560+AC1560+AE1560)*(1-Data!M1560)-(Z1560+AE1560)*(1-Data!M1560)*1.8/12)</f>
        <v>789978.12852396932</v>
      </c>
      <c r="AK1560" s="83">
        <f t="shared" si="244"/>
        <v>4082000</v>
      </c>
      <c r="AL1560" s="83">
        <f t="shared" si="245"/>
        <v>745000</v>
      </c>
      <c r="AM1560" s="83">
        <f t="shared" si="246"/>
        <v>4840000</v>
      </c>
    </row>
    <row r="1561" spans="1:39">
      <c r="A1561" t="str">
        <f t="shared" si="240"/>
        <v>4203Helse/pleie/omsorg</v>
      </c>
      <c r="B1561" s="6" t="str">
        <f>Data!A1561</f>
        <v>4203</v>
      </c>
      <c r="C1561" s="7" t="str">
        <f>Data!B1561</f>
        <v>Arendal kommune</v>
      </c>
      <c r="D1561" s="7" t="str">
        <f>Data!C1561</f>
        <v>Helse/pleie/omsorg</v>
      </c>
      <c r="E1561" s="1">
        <f>Data!D1561</f>
        <v>1175.1011999999985</v>
      </c>
      <c r="F1561" s="1">
        <f>Data!E1561+Data!F1561</f>
        <v>47600.615953800429</v>
      </c>
      <c r="G1561" s="1">
        <f>Data!G1561</f>
        <v>1014.0109124218428</v>
      </c>
      <c r="H1561" s="1">
        <f t="shared" si="241"/>
        <v>610205901.03327227</v>
      </c>
      <c r="I1561" s="1">
        <f t="shared" si="242"/>
        <v>12998895.709090918</v>
      </c>
      <c r="J1561" s="1">
        <f t="shared" si="243"/>
        <v>74784575.609083578</v>
      </c>
      <c r="K1561" s="1">
        <f>'Innlegging av opplysninger'!$B$4*H1561</f>
        <v>79326767.1343254</v>
      </c>
      <c r="L1561" s="1"/>
      <c r="M1561" s="1">
        <f>'Innlegging av opplysninger'!$B$5*H1561</f>
        <v>79936973.035358667</v>
      </c>
      <c r="N1561" s="1">
        <f>'Innlegging av opplysninger'!$B$5*I1561</f>
        <v>1702855.3378909105</v>
      </c>
      <c r="O1561" s="1">
        <f>'Innlegging av opplysninger'!$B$5*J1561</f>
        <v>9796779.4047899488</v>
      </c>
      <c r="P1561" s="1">
        <f>'Innlegging av opplysninger'!$B$5*K1561</f>
        <v>10391806.494596628</v>
      </c>
      <c r="Q1561" s="1"/>
      <c r="R1561" s="1">
        <f>'Innlegging av opplysninger'!$C$11*SUM(H1561:Q1561)</f>
        <v>33407493.042819511</v>
      </c>
      <c r="S1561" s="1">
        <f>'Innlegging av opplysninger'!$C$13*(((H1561+J1561+M1561+O1561)*Data!H1561)+(J1561+O1561)*(1-Data!H1561)*1.8/12+I1561+N1561+K1561+L1561+P1561+Q1561)</f>
        <v>6616674.9253286244</v>
      </c>
      <c r="T1561" s="1">
        <f>'Innlegging av opplysninger'!$C$13*((H1561+J1561+M1561+O1561)*(1-Data!H1561)-(J1561+O1561)*(1-Data!H1561)*1.8/12)</f>
        <v>39098841.870108604</v>
      </c>
      <c r="U1561" s="1">
        <f>Data!I1561</f>
        <v>163.32810000000003</v>
      </c>
      <c r="V1561" s="1">
        <f>Data!J1561+Data!K1561</f>
        <v>47878.8170457706</v>
      </c>
      <c r="W1561" s="1">
        <f>Data!L1561</f>
        <v>1030.6169605842476</v>
      </c>
      <c r="X1561" s="1">
        <f t="shared" si="247"/>
        <v>85308613.290909007</v>
      </c>
      <c r="Y1561" s="100">
        <f t="shared" si="248"/>
        <v>1836313.2000000009</v>
      </c>
      <c r="Z1561" s="100">
        <f t="shared" si="249"/>
        <v>12461724.488199987</v>
      </c>
      <c r="AA1561" s="100">
        <f>'Innlegging av opplysninger'!$B$4*X1561</f>
        <v>11090119.727818171</v>
      </c>
      <c r="AB1561" s="1"/>
      <c r="AC1561" s="1">
        <f>'Innlegging av opplysninger'!$B$5*X1561</f>
        <v>11175428.34110908</v>
      </c>
      <c r="AD1561" s="1">
        <f>'Innlegging av opplysninger'!$B$5*Y1561</f>
        <v>240557.02920000014</v>
      </c>
      <c r="AE1561" s="1">
        <f>'Innlegging av opplysninger'!$B$5*Z1561</f>
        <v>1632485.9079541983</v>
      </c>
      <c r="AF1561" s="1">
        <f>'Innlegging av opplysninger'!$B$5*AA1561</f>
        <v>1452805.6843441804</v>
      </c>
      <c r="AG1561" s="1"/>
      <c r="AH1561" s="1">
        <f>'Innlegging av opplysninger'!$C$11*SUM(X1561:AG1561)</f>
        <v>4757525.8114423165</v>
      </c>
      <c r="AI1561" s="1">
        <f>'Innlegging av opplysninger'!$C$13*(((X1561+Z1561+AC1561+AE1561)*Data!M1561)+(Z1561+AE1561)*(1-Data!M1561)*1.8/12+Y1561+AD1561+AA1561+AB1561+AF1561+AG1561)</f>
        <v>992460.00732290349</v>
      </c>
      <c r="AJ1561" s="1">
        <f>'Innlegging av opplysninger'!$C$13*((X1561+Z1561+AC1561+AE1561)*(1-Data!M1561)-(Z1561+AE1561)*(1-Data!M1561)*1.8/12)</f>
        <v>5517838.4714928968</v>
      </c>
      <c r="AK1561" s="83">
        <f t="shared" si="244"/>
        <v>38165000</v>
      </c>
      <c r="AL1561" s="83">
        <f t="shared" si="245"/>
        <v>7609000</v>
      </c>
      <c r="AM1561" s="83">
        <f t="shared" si="246"/>
        <v>44617000</v>
      </c>
    </row>
    <row r="1562" spans="1:39">
      <c r="A1562" t="str">
        <f t="shared" si="240"/>
        <v>4203Samferdsel og teknikk</v>
      </c>
      <c r="B1562" s="6" t="str">
        <f>Data!A1562</f>
        <v>4203</v>
      </c>
      <c r="C1562" s="7" t="str">
        <f>Data!B1562</f>
        <v>Arendal kommune</v>
      </c>
      <c r="D1562" s="7" t="str">
        <f>Data!C1562</f>
        <v>Samferdsel og teknikk</v>
      </c>
      <c r="E1562" s="1">
        <f>Data!D1562</f>
        <v>173.91410000000002</v>
      </c>
      <c r="F1562" s="1">
        <f>Data!E1562+Data!F1562</f>
        <v>50204.766256253322</v>
      </c>
      <c r="G1562" s="1">
        <f>Data!G1562</f>
        <v>505.81942464699517</v>
      </c>
      <c r="H1562" s="1">
        <f t="shared" si="241"/>
        <v>95250728.063636363</v>
      </c>
      <c r="I1562" s="1">
        <f t="shared" si="242"/>
        <v>959663.23636363621</v>
      </c>
      <c r="J1562" s="1">
        <f t="shared" si="243"/>
        <v>11545246.955999998</v>
      </c>
      <c r="K1562" s="1">
        <f>'Innlegging av opplysninger'!$B$4*H1562</f>
        <v>12382594.648272727</v>
      </c>
      <c r="L1562" s="1"/>
      <c r="M1562" s="1">
        <f>'Innlegging av opplysninger'!$B$5*H1562</f>
        <v>12477845.376336364</v>
      </c>
      <c r="N1562" s="1">
        <f>'Innlegging av opplysninger'!$B$5*I1562</f>
        <v>125715.88396363636</v>
      </c>
      <c r="O1562" s="1">
        <f>'Innlegging av opplysninger'!$B$5*J1562</f>
        <v>1512427.351236</v>
      </c>
      <c r="P1562" s="1">
        <f>'Innlegging av opplysninger'!$B$5*K1562</f>
        <v>1622119.8989237272</v>
      </c>
      <c r="Q1562" s="1"/>
      <c r="R1562" s="1">
        <f>'Innlegging av opplysninger'!$C$11*SUM(H1562:Q1562)</f>
        <v>5163300.9737598319</v>
      </c>
      <c r="S1562" s="1">
        <f>'Innlegging av opplysninger'!$C$13*(((H1562+J1562+M1562+O1562)*Data!H1562)+(J1562+O1562)*(1-Data!H1562)*1.8/12+I1562+N1562+K1562+L1562+P1562+Q1562)</f>
        <v>1002193.7120393822</v>
      </c>
      <c r="T1562" s="1">
        <f>'Innlegging av opplysninger'!$C$13*((H1562+J1562+M1562+O1562)*(1-Data!H1562)-(J1562+O1562)*(1-Data!H1562)*1.8/12)</f>
        <v>6063376.041526706</v>
      </c>
      <c r="U1562" s="1">
        <f>Data!I1562</f>
        <v>21.943800000000003</v>
      </c>
      <c r="V1562" s="1">
        <f>Data!J1562+Data!K1562</f>
        <v>50419.873343115891</v>
      </c>
      <c r="W1562" s="1">
        <f>Data!L1562</f>
        <v>113.91372506129291</v>
      </c>
      <c r="X1562" s="1">
        <f t="shared" si="247"/>
        <v>12069857.636363635</v>
      </c>
      <c r="Y1562" s="100">
        <f t="shared" si="248"/>
        <v>27269.454545454537</v>
      </c>
      <c r="Z1562" s="100">
        <f t="shared" si="249"/>
        <v>1729889.1739999996</v>
      </c>
      <c r="AA1562" s="100">
        <f>'Innlegging av opplysninger'!$B$4*X1562</f>
        <v>1569081.4927272727</v>
      </c>
      <c r="AB1562" s="1"/>
      <c r="AC1562" s="1">
        <f>'Innlegging av opplysninger'!$B$5*X1562</f>
        <v>1581151.3503636362</v>
      </c>
      <c r="AD1562" s="1">
        <f>'Innlegging av opplysninger'!$B$5*Y1562</f>
        <v>3572.2985454545446</v>
      </c>
      <c r="AE1562" s="1">
        <f>'Innlegging av opplysninger'!$B$5*Z1562</f>
        <v>226615.48179399996</v>
      </c>
      <c r="AF1562" s="1">
        <f>'Innlegging av opplysninger'!$B$5*AA1562</f>
        <v>205549.67554727272</v>
      </c>
      <c r="AG1562" s="1"/>
      <c r="AH1562" s="1">
        <f>'Innlegging av opplysninger'!$C$11*SUM(X1562:AG1562)</f>
        <v>661693.4894276954</v>
      </c>
      <c r="AI1562" s="1">
        <f>'Innlegging av opplysninger'!$C$13*(((X1562+Z1562+AC1562+AE1562)*Data!M1562)+(Z1562+AE1562)*(1-Data!M1562)*1.8/12+Y1562+AD1562+AA1562+AB1562+AF1562+AG1562)</f>
        <v>135965.5966214326</v>
      </c>
      <c r="AJ1562" s="1">
        <f>'Innlegging av opplysninger'!$C$13*((X1562+Z1562+AC1562+AE1562)*(1-Data!M1562)-(Z1562+AE1562)*(1-Data!M1562)*1.8/12)</f>
        <v>769509.70470067707</v>
      </c>
      <c r="AK1562" s="83">
        <f t="shared" si="244"/>
        <v>5825000</v>
      </c>
      <c r="AL1562" s="83">
        <f t="shared" si="245"/>
        <v>1138000</v>
      </c>
      <c r="AM1562" s="83">
        <f t="shared" si="246"/>
        <v>6833000</v>
      </c>
    </row>
    <row r="1563" spans="1:39">
      <c r="A1563" t="str">
        <f t="shared" si="240"/>
        <v>4203Annet</v>
      </c>
      <c r="B1563" s="6" t="str">
        <f>Data!A1563</f>
        <v>4203</v>
      </c>
      <c r="C1563" s="7" t="str">
        <f>Data!B1563</f>
        <v>Arendal kommune</v>
      </c>
      <c r="D1563" s="7" t="str">
        <f>Data!C1563</f>
        <v>Annet</v>
      </c>
      <c r="E1563" s="1">
        <f>Data!D1563</f>
        <v>36.578399999999995</v>
      </c>
      <c r="F1563" s="1">
        <f>Data!E1563+Data!F1563</f>
        <v>47568.181107794044</v>
      </c>
      <c r="G1563" s="1">
        <f>Data!G1563</f>
        <v>3.9244472147496894</v>
      </c>
      <c r="H1563" s="1">
        <f t="shared" si="241"/>
        <v>18981468.609090909</v>
      </c>
      <c r="I1563" s="1">
        <f t="shared" si="242"/>
        <v>1566</v>
      </c>
      <c r="J1563" s="1">
        <f t="shared" si="243"/>
        <v>2277964.1530909091</v>
      </c>
      <c r="K1563" s="1">
        <f>'Innlegging av opplysninger'!$B$4*H1563</f>
        <v>2467590.9191818181</v>
      </c>
      <c r="L1563" s="1"/>
      <c r="M1563" s="1">
        <f>'Innlegging av opplysninger'!$B$5*H1563</f>
        <v>2486572.387790909</v>
      </c>
      <c r="N1563" s="1">
        <f>'Innlegging av opplysninger'!$B$5*I1563</f>
        <v>205.14600000000002</v>
      </c>
      <c r="O1563" s="1">
        <f>'Innlegging av opplysninger'!$B$5*J1563</f>
        <v>298413.30405490909</v>
      </c>
      <c r="P1563" s="1">
        <f>'Innlegging av opplysninger'!$B$5*K1563</f>
        <v>323254.41041281819</v>
      </c>
      <c r="Q1563" s="1"/>
      <c r="R1563" s="1">
        <f>'Innlegging av opplysninger'!$C$11*SUM(H1563:Q1563)</f>
        <v>1019807.3273256464</v>
      </c>
      <c r="S1563" s="1">
        <f>'Innlegging av opplysninger'!$C$13*(((H1563+J1563+M1563+O1563)*Data!H1563)+(J1563+O1563)*(1-Data!H1563)*1.8/12+I1563+N1563+K1563+L1563+P1563+Q1563)</f>
        <v>186479.29549211013</v>
      </c>
      <c r="T1563" s="1">
        <f>'Innlegging av opplysninger'!$C$13*((H1563+J1563+M1563+O1563)*(1-Data!H1563)-(J1563+O1563)*(1-Data!H1563)*1.8/12)</f>
        <v>1209046.5208482479</v>
      </c>
      <c r="U1563" s="1">
        <f>Data!I1563</f>
        <v>18.100000000000001</v>
      </c>
      <c r="V1563" s="1">
        <f>Data!J1563+Data!K1563</f>
        <v>56708.084714548801</v>
      </c>
      <c r="W1563" s="1">
        <f>Data!L1563</f>
        <v>0</v>
      </c>
      <c r="X1563" s="1">
        <f t="shared" si="247"/>
        <v>11197269.09090909</v>
      </c>
      <c r="Y1563" s="100">
        <f t="shared" si="248"/>
        <v>0</v>
      </c>
      <c r="Z1563" s="100">
        <f t="shared" si="249"/>
        <v>1601209.4799999997</v>
      </c>
      <c r="AA1563" s="100">
        <f>'Innlegging av opplysninger'!$B$4*X1563</f>
        <v>1455644.9818181817</v>
      </c>
      <c r="AB1563" s="1"/>
      <c r="AC1563" s="1">
        <f>'Innlegging av opplysninger'!$B$5*X1563</f>
        <v>1466842.2509090907</v>
      </c>
      <c r="AD1563" s="1">
        <f>'Innlegging av opplysninger'!$B$5*Y1563</f>
        <v>0</v>
      </c>
      <c r="AE1563" s="1">
        <f>'Innlegging av opplysninger'!$B$5*Z1563</f>
        <v>209758.44187999997</v>
      </c>
      <c r="AF1563" s="1">
        <f>'Innlegging av opplysninger'!$B$5*AA1563</f>
        <v>190689.4926181818</v>
      </c>
      <c r="AG1563" s="1"/>
      <c r="AH1563" s="1">
        <f>'Innlegging av opplysninger'!$C$11*SUM(X1563:AG1563)</f>
        <v>612613.72204911278</v>
      </c>
      <c r="AI1563" s="1">
        <f>'Innlegging av opplysninger'!$C$13*(((X1563+Z1563+AC1563+AE1563)*Data!M1563)+(Z1563+AE1563)*(1-Data!M1563)*1.8/12+Y1563+AD1563+AA1563+AB1563+AF1563+AG1563)</f>
        <v>167685.15257185305</v>
      </c>
      <c r="AJ1563" s="1">
        <f>'Innlegging av opplysninger'!$C$13*((X1563+Z1563+AC1563+AE1563)*(1-Data!M1563)-(Z1563+AE1563)*(1-Data!M1563)*1.8/12)</f>
        <v>670628.36181114323</v>
      </c>
      <c r="AK1563" s="83">
        <f t="shared" si="244"/>
        <v>1632000</v>
      </c>
      <c r="AL1563" s="83">
        <f t="shared" si="245"/>
        <v>354000</v>
      </c>
      <c r="AM1563" s="83">
        <f t="shared" si="246"/>
        <v>1880000</v>
      </c>
    </row>
    <row r="1564" spans="1:39">
      <c r="A1564" t="str">
        <f t="shared" si="240"/>
        <v>4204Alle</v>
      </c>
      <c r="B1564" s="6" t="str">
        <f>Data!A1564</f>
        <v>4204</v>
      </c>
      <c r="C1564" s="7" t="str">
        <f>Data!B1564</f>
        <v>Kristiansand kommune</v>
      </c>
      <c r="D1564" s="7" t="str">
        <f>Data!C1564</f>
        <v>Alle</v>
      </c>
      <c r="E1564" s="1">
        <f>Data!D1564</f>
        <v>6934.8503000000428</v>
      </c>
      <c r="F1564" s="1">
        <f>Data!E1564+Data!F1564</f>
        <v>46426.848444686417</v>
      </c>
      <c r="G1564" s="1">
        <f>Data!G1564</f>
        <v>429.57341703540231</v>
      </c>
      <c r="H1564" s="1">
        <f t="shared" si="241"/>
        <v>3512326296.7057104</v>
      </c>
      <c r="I1564" s="1">
        <f t="shared" si="242"/>
        <v>32498480.072727304</v>
      </c>
      <c r="J1564" s="1">
        <f t="shared" si="243"/>
        <v>425378973.21341252</v>
      </c>
      <c r="K1564" s="1">
        <f>'Innlegging av opplysninger'!$B$4*H1564</f>
        <v>456602418.57174236</v>
      </c>
      <c r="L1564" s="1"/>
      <c r="M1564" s="1">
        <f>'Innlegging av opplysninger'!$B$5*H1564</f>
        <v>460114744.86844808</v>
      </c>
      <c r="N1564" s="1">
        <f>'Innlegging av opplysninger'!$B$5*I1564</f>
        <v>4257300.8895272771</v>
      </c>
      <c r="O1564" s="1">
        <f>'Innlegging av opplysninger'!$B$5*J1564</f>
        <v>55724645.490957044</v>
      </c>
      <c r="P1564" s="1">
        <f>'Innlegging av opplysninger'!$B$5*K1564</f>
        <v>59814916.832898252</v>
      </c>
      <c r="Q1564" s="1"/>
      <c r="R1564" s="1">
        <f>'Innlegging av opplysninger'!$C$11*SUM(H1564:Q1564)</f>
        <v>190255275.51252607</v>
      </c>
      <c r="S1564" s="1">
        <f>'Innlegging av opplysninger'!$C$13*(((H1564+J1564+M1564+O1564)*Data!H1564)+(J1564+O1564)*(1-Data!H1564)*1.8/12+I1564+N1564+K1564+L1564+P1564+Q1564)</f>
        <v>36795999.119391806</v>
      </c>
      <c r="T1564" s="1">
        <f>'Innlegging av opplysninger'!$C$13*((H1564+J1564+M1564+O1564)*(1-Data!H1564)-(J1564+O1564)*(1-Data!H1564)*1.8/12)</f>
        <v>223553325.26617023</v>
      </c>
      <c r="U1564" s="1">
        <f>Data!I1564</f>
        <v>781.57829999999899</v>
      </c>
      <c r="V1564" s="1">
        <f>Data!J1564+Data!K1564</f>
        <v>49402.36121515272</v>
      </c>
      <c r="W1564" s="1">
        <f>Data!L1564</f>
        <v>420.66038680961395</v>
      </c>
      <c r="X1564" s="1">
        <f t="shared" si="247"/>
        <v>421219783.57663578</v>
      </c>
      <c r="Y1564" s="100">
        <f t="shared" si="248"/>
        <v>3586680.3272727281</v>
      </c>
      <c r="Z1564" s="100">
        <f t="shared" si="249"/>
        <v>60747324.338258907</v>
      </c>
      <c r="AA1564" s="100">
        <f>'Innlegging av opplysninger'!$B$4*X1564</f>
        <v>54758571.864962652</v>
      </c>
      <c r="AB1564" s="1"/>
      <c r="AC1564" s="1">
        <f>'Innlegging av opplysninger'!$B$5*X1564</f>
        <v>55179791.64853929</v>
      </c>
      <c r="AD1564" s="1">
        <f>'Innlegging av opplysninger'!$B$5*Y1564</f>
        <v>469855.1228727274</v>
      </c>
      <c r="AE1564" s="1">
        <f>'Innlegging av opplysninger'!$B$5*Z1564</f>
        <v>7957899.4883119175</v>
      </c>
      <c r="AF1564" s="1">
        <f>'Innlegging av opplysninger'!$B$5*AA1564</f>
        <v>7173372.9143101079</v>
      </c>
      <c r="AG1564" s="1"/>
      <c r="AH1564" s="1">
        <f>'Innlegging av opplysninger'!$C$11*SUM(X1564:AG1564)</f>
        <v>23221544.612684235</v>
      </c>
      <c r="AI1564" s="1">
        <f>'Innlegging av opplysninger'!$C$13*(((X1564+Z1564+AC1564+AE1564)*Data!M1564)+(Z1564+AE1564)*(1-Data!M1564)*1.8/12+Y1564+AD1564+AA1564+AB1564+AF1564+AG1564)</f>
        <v>5052549.2026021238</v>
      </c>
      <c r="AJ1564" s="1">
        <f>'Innlegging av opplysninger'!$C$13*((X1564+Z1564+AC1564+AE1564)*(1-Data!M1564)-(Z1564+AE1564)*(1-Data!M1564)*1.8/12)</f>
        <v>26724301.320018407</v>
      </c>
      <c r="AK1564" s="83">
        <f t="shared" si="244"/>
        <v>213477000</v>
      </c>
      <c r="AL1564" s="83">
        <f t="shared" si="245"/>
        <v>41849000</v>
      </c>
      <c r="AM1564" s="83">
        <f t="shared" si="246"/>
        <v>250278000</v>
      </c>
    </row>
    <row r="1565" spans="1:39">
      <c r="A1565" t="str">
        <f t="shared" si="240"/>
        <v>4204Administrasjon</v>
      </c>
      <c r="B1565" s="6" t="str">
        <f>Data!A1565</f>
        <v>4204</v>
      </c>
      <c r="C1565" s="7" t="str">
        <f>Data!B1565</f>
        <v>Kristiansand kommune</v>
      </c>
      <c r="D1565" s="7" t="str">
        <f>Data!C1565</f>
        <v>Administrasjon</v>
      </c>
      <c r="E1565" s="1">
        <f>Data!D1565</f>
        <v>392.21819999999997</v>
      </c>
      <c r="F1565" s="1">
        <f>Data!E1565+Data!F1565</f>
        <v>57110.277499871248</v>
      </c>
      <c r="G1565" s="1">
        <f>Data!G1565</f>
        <v>3.3886749773467932</v>
      </c>
      <c r="H1565" s="1">
        <f t="shared" si="241"/>
        <v>244360257.19090906</v>
      </c>
      <c r="I1565" s="1">
        <f t="shared" si="242"/>
        <v>14499.272727272724</v>
      </c>
      <c r="J1565" s="1">
        <f t="shared" si="243"/>
        <v>29324970.77563636</v>
      </c>
      <c r="K1565" s="1">
        <f>'Innlegging av opplysninger'!$B$4*H1565</f>
        <v>31766833.434818178</v>
      </c>
      <c r="L1565" s="1"/>
      <c r="M1565" s="1">
        <f>'Innlegging av opplysninger'!$B$5*H1565</f>
        <v>32011193.692009088</v>
      </c>
      <c r="N1565" s="1">
        <f>'Innlegging av opplysninger'!$B$5*I1565</f>
        <v>1899.4047272727269</v>
      </c>
      <c r="O1565" s="1">
        <f>'Innlegging av opplysninger'!$B$5*J1565</f>
        <v>3841571.1716083633</v>
      </c>
      <c r="P1565" s="1">
        <f>'Innlegging av opplysninger'!$B$5*K1565</f>
        <v>4161455.1799611817</v>
      </c>
      <c r="Q1565" s="1"/>
      <c r="R1565" s="1">
        <f>'Innlegging av opplysninger'!$C$11*SUM(H1565:Q1565)</f>
        <v>13128341.844651079</v>
      </c>
      <c r="S1565" s="1">
        <f>'Innlegging av opplysninger'!$C$13*(((H1565+J1565+M1565+O1565)*Data!H1565)+(J1565+O1565)*(1-Data!H1565)*1.8/12+I1565+N1565+K1565+L1565+P1565+Q1565)</f>
        <v>3892056.380014929</v>
      </c>
      <c r="T1565" s="1">
        <f>'Innlegging av opplysninger'!$C$13*((H1565+J1565+M1565+O1565)*(1-Data!H1565)-(J1565+O1565)*(1-Data!H1565)*1.8/12)</f>
        <v>14073042.986349704</v>
      </c>
      <c r="U1565" s="1">
        <f>Data!I1565</f>
        <v>105.66229999999999</v>
      </c>
      <c r="V1565" s="1">
        <f>Data!J1565+Data!K1565</f>
        <v>58932.307210487219</v>
      </c>
      <c r="W1565" s="1">
        <f>Data!L1565</f>
        <v>16.058234583195713</v>
      </c>
      <c r="X1565" s="1">
        <f t="shared" si="247"/>
        <v>67930070.445454493</v>
      </c>
      <c r="Y1565" s="100">
        <f t="shared" si="248"/>
        <v>18510</v>
      </c>
      <c r="Z1565" s="100">
        <f t="shared" si="249"/>
        <v>9716647.0036999919</v>
      </c>
      <c r="AA1565" s="100">
        <f>'Innlegging av opplysninger'!$B$4*X1565</f>
        <v>8830909.1579090841</v>
      </c>
      <c r="AB1565" s="1"/>
      <c r="AC1565" s="1">
        <f>'Innlegging av opplysninger'!$B$5*X1565</f>
        <v>8898839.2283545397</v>
      </c>
      <c r="AD1565" s="1">
        <f>'Innlegging av opplysninger'!$B$5*Y1565</f>
        <v>2424.81</v>
      </c>
      <c r="AE1565" s="1">
        <f>'Innlegging av opplysninger'!$B$5*Z1565</f>
        <v>1272880.7574846989</v>
      </c>
      <c r="AF1565" s="1">
        <f>'Innlegging av opplysninger'!$B$5*AA1565</f>
        <v>1156849.0996860901</v>
      </c>
      <c r="AG1565" s="1"/>
      <c r="AH1565" s="1">
        <f>'Innlegging av opplysninger'!$C$11*SUM(X1565:AG1565)</f>
        <v>3717430.9590983782</v>
      </c>
      <c r="AI1565" s="1">
        <f>'Innlegging av opplysninger'!$C$13*(((X1565+Z1565+AC1565+AE1565)*Data!M1565)+(Z1565+AE1565)*(1-Data!M1565)*1.8/12+Y1565+AD1565+AA1565+AB1565+AF1565+AG1565)</f>
        <v>1203716.549574035</v>
      </c>
      <c r="AJ1565" s="1">
        <f>'Innlegging av opplysninger'!$C$13*((X1565+Z1565+AC1565+AE1565)*(1-Data!M1565)-(Z1565+AE1565)*(1-Data!M1565)*1.8/12)</f>
        <v>3883294.2365605873</v>
      </c>
      <c r="AK1565" s="83">
        <f t="shared" si="244"/>
        <v>16846000</v>
      </c>
      <c r="AL1565" s="83">
        <f t="shared" si="245"/>
        <v>5096000</v>
      </c>
      <c r="AM1565" s="83">
        <f t="shared" si="246"/>
        <v>17956000</v>
      </c>
    </row>
    <row r="1566" spans="1:39">
      <c r="A1566" t="str">
        <f t="shared" si="240"/>
        <v>4204Undervisning</v>
      </c>
      <c r="B1566" s="6" t="str">
        <f>Data!A1566</f>
        <v>4204</v>
      </c>
      <c r="C1566" s="7" t="str">
        <f>Data!B1566</f>
        <v>Kristiansand kommune</v>
      </c>
      <c r="D1566" s="7" t="str">
        <f>Data!C1566</f>
        <v>Undervisning</v>
      </c>
      <c r="E1566" s="1">
        <f>Data!D1566</f>
        <v>2084.2209999999973</v>
      </c>
      <c r="F1566" s="1">
        <f>Data!E1566+Data!F1566</f>
        <v>47577.293112798237</v>
      </c>
      <c r="G1566" s="1">
        <f>Data!G1566</f>
        <v>1.2398205372654836</v>
      </c>
      <c r="H1566" s="1">
        <f t="shared" si="241"/>
        <v>1081762837.4056289</v>
      </c>
      <c r="I1566" s="1">
        <f t="shared" si="242"/>
        <v>28189.745454545457</v>
      </c>
      <c r="J1566" s="1">
        <f t="shared" si="243"/>
        <v>129814923.25813001</v>
      </c>
      <c r="K1566" s="1">
        <f>'Innlegging av opplysninger'!$B$4*H1566</f>
        <v>140629168.86273175</v>
      </c>
      <c r="L1566" s="1"/>
      <c r="M1566" s="1">
        <f>'Innlegging av opplysninger'!$B$5*H1566</f>
        <v>141710931.70013741</v>
      </c>
      <c r="N1566" s="1">
        <f>'Innlegging av opplysninger'!$B$5*I1566</f>
        <v>3692.8566545454551</v>
      </c>
      <c r="O1566" s="1">
        <f>'Innlegging av opplysninger'!$B$5*J1566</f>
        <v>17005754.946815033</v>
      </c>
      <c r="P1566" s="1">
        <f>'Innlegging av opplysninger'!$B$5*K1566</f>
        <v>18422421.121017862</v>
      </c>
      <c r="Q1566" s="1"/>
      <c r="R1566" s="1">
        <f>'Innlegging av opplysninger'!$C$11*SUM(H1566:Q1566)</f>
        <v>58116360.956069663</v>
      </c>
      <c r="S1566" s="1">
        <f>'Innlegging av opplysninger'!$C$13*(((H1566+J1566+M1566+O1566)*Data!H1566)+(J1566+O1566)*(1-Data!H1566)*1.8/12+I1566+N1566+K1566+L1566+P1566+Q1566)</f>
        <v>10444145.594993597</v>
      </c>
      <c r="T1566" s="1">
        <f>'Innlegging av opplysninger'!$C$13*((H1566+J1566+M1566+O1566)*(1-Data!H1566)-(J1566+O1566)*(1-Data!H1566)*1.8/12)</f>
        <v>69083506.239628047</v>
      </c>
      <c r="U1566" s="1">
        <f>Data!I1566</f>
        <v>201.04919999999996</v>
      </c>
      <c r="V1566" s="1">
        <f>Data!J1566+Data!K1566</f>
        <v>49567.228829767337</v>
      </c>
      <c r="W1566" s="1">
        <f>Data!L1566</f>
        <v>1.2089578073426805</v>
      </c>
      <c r="X1566" s="1">
        <f t="shared" si="247"/>
        <v>108714018.57209079</v>
      </c>
      <c r="Y1566" s="100">
        <f t="shared" si="248"/>
        <v>2651.5636363636363</v>
      </c>
      <c r="Z1566" s="100">
        <f t="shared" si="249"/>
        <v>15546483.829408981</v>
      </c>
      <c r="AA1566" s="100">
        <f>'Innlegging av opplysninger'!$B$4*X1566</f>
        <v>14132822.414371803</v>
      </c>
      <c r="AB1566" s="1"/>
      <c r="AC1566" s="1">
        <f>'Innlegging av opplysninger'!$B$5*X1566</f>
        <v>14241536.432943894</v>
      </c>
      <c r="AD1566" s="1">
        <f>'Innlegging av opplysninger'!$B$5*Y1566</f>
        <v>347.35483636363637</v>
      </c>
      <c r="AE1566" s="1">
        <f>'Innlegging av opplysninger'!$B$5*Z1566</f>
        <v>2036589.3816525766</v>
      </c>
      <c r="AF1566" s="1">
        <f>'Innlegging av opplysninger'!$B$5*AA1566</f>
        <v>1851399.7362827063</v>
      </c>
      <c r="AG1566" s="1"/>
      <c r="AH1566" s="1">
        <f>'Innlegging av opplysninger'!$C$11*SUM(X1566:AG1566)</f>
        <v>5947982.2728384919</v>
      </c>
      <c r="AI1566" s="1">
        <f>'Innlegging av opplysninger'!$C$13*(((X1566+Z1566+AC1566+AE1566)*Data!M1566)+(Z1566+AE1566)*(1-Data!M1566)*1.8/12+Y1566+AD1566+AA1566+AB1566+AF1566+AG1566)</f>
        <v>1162893.678420668</v>
      </c>
      <c r="AJ1566" s="1">
        <f>'Innlegging av opplysninger'!$C$13*((X1566+Z1566+AC1566+AE1566)*(1-Data!M1566)-(Z1566+AE1566)*(1-Data!M1566)*1.8/12)</f>
        <v>6976450.4844109509</v>
      </c>
      <c r="AK1566" s="83">
        <f t="shared" si="244"/>
        <v>64064000</v>
      </c>
      <c r="AL1566" s="83">
        <f t="shared" si="245"/>
        <v>11607000</v>
      </c>
      <c r="AM1566" s="83">
        <f t="shared" si="246"/>
        <v>76060000</v>
      </c>
    </row>
    <row r="1567" spans="1:39">
      <c r="A1567" t="str">
        <f t="shared" si="240"/>
        <v>4204Barnehager</v>
      </c>
      <c r="B1567" s="6" t="str">
        <f>Data!A1567</f>
        <v>4204</v>
      </c>
      <c r="C1567" s="7" t="str">
        <f>Data!B1567</f>
        <v>Kristiansand kommune</v>
      </c>
      <c r="D1567" s="7" t="str">
        <f>Data!C1567</f>
        <v>Barnehager</v>
      </c>
      <c r="E1567" s="1">
        <f>Data!D1567</f>
        <v>722.2745000000009</v>
      </c>
      <c r="F1567" s="1">
        <f>Data!E1567+Data!F1567</f>
        <v>41072.648034092163</v>
      </c>
      <c r="G1567" s="1">
        <f>Data!G1567</f>
        <v>0.75262244479072615</v>
      </c>
      <c r="H1567" s="1">
        <f t="shared" si="241"/>
        <v>323626105.33636296</v>
      </c>
      <c r="I1567" s="1">
        <f t="shared" si="242"/>
        <v>5930.181818181818</v>
      </c>
      <c r="J1567" s="1">
        <f t="shared" si="243"/>
        <v>38835844.262181737</v>
      </c>
      <c r="K1567" s="1">
        <f>'Innlegging av opplysninger'!$B$4*H1567</f>
        <v>42071393.693727188</v>
      </c>
      <c r="L1567" s="1"/>
      <c r="M1567" s="1">
        <f>'Innlegging av opplysninger'!$B$5*H1567</f>
        <v>42395019.799063548</v>
      </c>
      <c r="N1567" s="1">
        <f>'Innlegging av opplysninger'!$B$5*I1567</f>
        <v>776.85381818181816</v>
      </c>
      <c r="O1567" s="1">
        <f>'Innlegging av opplysninger'!$B$5*J1567</f>
        <v>5087495.5983458078</v>
      </c>
      <c r="P1567" s="1">
        <f>'Innlegging av opplysninger'!$B$5*K1567</f>
        <v>5511352.5738782622</v>
      </c>
      <c r="Q1567" s="1"/>
      <c r="R1567" s="1">
        <f>'Innlegging av opplysninger'!$C$11*SUM(H1567:Q1567)</f>
        <v>17386288.895369444</v>
      </c>
      <c r="S1567" s="1">
        <f>'Innlegging av opplysninger'!$C$13*(((H1567+J1567+M1567+O1567)*Data!H1567)+(J1567+O1567)*(1-Data!H1567)*1.8/12+I1567+N1567+K1567+L1567+P1567+Q1567)</f>
        <v>2996941.7602265244</v>
      </c>
      <c r="T1567" s="1">
        <f>'Innlegging av opplysninger'!$C$13*((H1567+J1567+M1567+O1567)*(1-Data!H1567)-(J1567+O1567)*(1-Data!H1567)*1.8/12)</f>
        <v>20794821.991331663</v>
      </c>
      <c r="U1567" s="1">
        <f>Data!I1567</f>
        <v>52.03309999999999</v>
      </c>
      <c r="V1567" s="1">
        <f>Data!J1567+Data!K1567</f>
        <v>42459.6326344833</v>
      </c>
      <c r="W1567" s="1">
        <f>Data!L1567</f>
        <v>2.5929648627508262</v>
      </c>
      <c r="X1567" s="1">
        <f t="shared" si="247"/>
        <v>24101523.390909079</v>
      </c>
      <c r="Y1567" s="100">
        <f t="shared" si="248"/>
        <v>1471.8545454545454</v>
      </c>
      <c r="Z1567" s="100">
        <f t="shared" si="249"/>
        <v>3446728.3200999983</v>
      </c>
      <c r="AA1567" s="100">
        <f>'Innlegging av opplysninger'!$B$4*X1567</f>
        <v>3133198.0408181804</v>
      </c>
      <c r="AB1567" s="1"/>
      <c r="AC1567" s="1">
        <f>'Innlegging av opplysninger'!$B$5*X1567</f>
        <v>3157299.5642090896</v>
      </c>
      <c r="AD1567" s="1">
        <f>'Innlegging av opplysninger'!$B$5*Y1567</f>
        <v>192.81294545454546</v>
      </c>
      <c r="AE1567" s="1">
        <f>'Innlegging av opplysninger'!$B$5*Z1567</f>
        <v>451521.40993309981</v>
      </c>
      <c r="AF1567" s="1">
        <f>'Innlegging av opplysninger'!$B$5*AA1567</f>
        <v>410448.94334718166</v>
      </c>
      <c r="AG1567" s="1"/>
      <c r="AH1567" s="1">
        <f>'Innlegging av opplysninger'!$C$11*SUM(X1567:AG1567)</f>
        <v>1318690.6047986862</v>
      </c>
      <c r="AI1567" s="1">
        <f>'Innlegging av opplysninger'!$C$13*(((X1567+Z1567+AC1567+AE1567)*Data!M1567)+(Z1567+AE1567)*(1-Data!M1567)*1.8/12+Y1567+AD1567+AA1567+AB1567+AF1567+AG1567)</f>
        <v>235924.65279618674</v>
      </c>
      <c r="AJ1567" s="1">
        <f>'Innlegging av opplysninger'!$C$13*((X1567+Z1567+AC1567+AE1567)*(1-Data!M1567)-(Z1567+AE1567)*(1-Data!M1567)*1.8/12)</f>
        <v>1568599.3327178052</v>
      </c>
      <c r="AK1567" s="83">
        <f t="shared" si="244"/>
        <v>18705000</v>
      </c>
      <c r="AL1567" s="83">
        <f t="shared" si="245"/>
        <v>3233000</v>
      </c>
      <c r="AM1567" s="83">
        <f t="shared" si="246"/>
        <v>22363000</v>
      </c>
    </row>
    <row r="1568" spans="1:39">
      <c r="A1568" t="str">
        <f t="shared" si="240"/>
        <v>4204Helse/pleie/omsorg</v>
      </c>
      <c r="B1568" s="6" t="str">
        <f>Data!A1568</f>
        <v>4204</v>
      </c>
      <c r="C1568" s="7" t="str">
        <f>Data!B1568</f>
        <v>Kristiansand kommune</v>
      </c>
      <c r="D1568" s="7" t="str">
        <f>Data!C1568</f>
        <v>Helse/pleie/omsorg</v>
      </c>
      <c r="E1568" s="1">
        <f>Data!D1568</f>
        <v>3168.2643000000162</v>
      </c>
      <c r="F1568" s="1">
        <f>Data!E1568+Data!F1568</f>
        <v>45405.993655842438</v>
      </c>
      <c r="G1568" s="1">
        <f>Data!G1568</f>
        <v>917.17490867159859</v>
      </c>
      <c r="H1568" s="1">
        <f t="shared" si="241"/>
        <v>1569362058.6090851</v>
      </c>
      <c r="I1568" s="1">
        <f t="shared" si="242"/>
        <v>31700209.309090916</v>
      </c>
      <c r="J1568" s="1">
        <f t="shared" si="243"/>
        <v>192127472.15018111</v>
      </c>
      <c r="K1568" s="1">
        <f>'Innlegging av opplysninger'!$B$4*H1568</f>
        <v>204017067.61918107</v>
      </c>
      <c r="L1568" s="1"/>
      <c r="M1568" s="1">
        <f>'Innlegging av opplysninger'!$B$5*H1568</f>
        <v>205586429.67779016</v>
      </c>
      <c r="N1568" s="1">
        <f>'Innlegging av opplysninger'!$B$5*I1568</f>
        <v>4152727.4194909101</v>
      </c>
      <c r="O1568" s="1">
        <f>'Innlegging av opplysninger'!$B$5*J1568</f>
        <v>25168698.851673726</v>
      </c>
      <c r="P1568" s="1">
        <f>'Innlegging av opplysninger'!$B$5*K1568</f>
        <v>26726235.858112723</v>
      </c>
      <c r="Q1568" s="1"/>
      <c r="R1568" s="1">
        <f>'Innlegging av opplysninger'!$C$11*SUM(H1568:Q1568)</f>
        <v>85835954.180795014</v>
      </c>
      <c r="S1568" s="1">
        <f>'Innlegging av opplysninger'!$C$13*(((H1568+J1568+M1568+O1568)*Data!H1568)+(J1568+O1568)*(1-Data!H1568)*1.8/12+I1568+N1568+K1568+L1568+P1568+Q1568)</f>
        <v>16466264.655036502</v>
      </c>
      <c r="T1568" s="1">
        <f>'Innlegging av opplysninger'!$C$13*((H1568+J1568+M1568+O1568)*(1-Data!H1568)-(J1568+O1568)*(1-Data!H1568)*1.8/12)</f>
        <v>100993462.11868298</v>
      </c>
      <c r="U1568" s="1">
        <f>Data!I1568</f>
        <v>321.95000000000022</v>
      </c>
      <c r="V1568" s="1">
        <f>Data!J1568+Data!K1568</f>
        <v>47158.670831392054</v>
      </c>
      <c r="W1568" s="1">
        <f>Data!L1568</f>
        <v>955.81208262152461</v>
      </c>
      <c r="X1568" s="1">
        <f t="shared" si="247"/>
        <v>165629826.26363653</v>
      </c>
      <c r="Y1568" s="100">
        <f t="shared" si="248"/>
        <v>3356985.8181818188</v>
      </c>
      <c r="Z1568" s="100">
        <f t="shared" si="249"/>
        <v>24165114.12770002</v>
      </c>
      <c r="AA1568" s="100">
        <f>'Innlegging av opplysninger'!$B$4*X1568</f>
        <v>21531877.414272748</v>
      </c>
      <c r="AB1568" s="1"/>
      <c r="AC1568" s="1">
        <f>'Innlegging av opplysninger'!$B$5*X1568</f>
        <v>21697507.240536388</v>
      </c>
      <c r="AD1568" s="1">
        <f>'Innlegging av opplysninger'!$B$5*Y1568</f>
        <v>439765.14218181826</v>
      </c>
      <c r="AE1568" s="1">
        <f>'Innlegging av opplysninger'!$B$5*Z1568</f>
        <v>3165629.9507287028</v>
      </c>
      <c r="AF1568" s="1">
        <f>'Innlegging av opplysninger'!$B$5*AA1568</f>
        <v>2820675.9412697302</v>
      </c>
      <c r="AG1568" s="1"/>
      <c r="AH1568" s="1">
        <f>'Innlegging av opplysninger'!$C$11*SUM(X1568:AG1568)</f>
        <v>9226680.5121432953</v>
      </c>
      <c r="AI1568" s="1">
        <f>'Innlegging av opplysninger'!$C$13*(((X1568+Z1568+AC1568+AE1568)*Data!M1568)+(Z1568+AE1568)*(1-Data!M1568)*1.8/12+Y1568+AD1568+AA1568+AB1568+AF1568+AG1568)</f>
        <v>1787853.8027809192</v>
      </c>
      <c r="AJ1568" s="1">
        <f>'Innlegging av opplysninger'!$C$13*((X1568+Z1568+AC1568+AE1568)*(1-Data!M1568)-(Z1568+AE1568)*(1-Data!M1568)*1.8/12)</f>
        <v>10838130.055941485</v>
      </c>
      <c r="AK1568" s="83">
        <f t="shared" si="244"/>
        <v>95063000</v>
      </c>
      <c r="AL1568" s="83">
        <f t="shared" si="245"/>
        <v>18254000</v>
      </c>
      <c r="AM1568" s="83">
        <f t="shared" si="246"/>
        <v>111832000</v>
      </c>
    </row>
    <row r="1569" spans="1:39">
      <c r="A1569" t="str">
        <f t="shared" si="240"/>
        <v>4204Samferdsel og teknikk</v>
      </c>
      <c r="B1569" s="6" t="str">
        <f>Data!A1569</f>
        <v>4204</v>
      </c>
      <c r="C1569" s="7" t="str">
        <f>Data!B1569</f>
        <v>Kristiansand kommune</v>
      </c>
      <c r="D1569" s="7" t="str">
        <f>Data!C1569</f>
        <v>Samferdsel og teknikk</v>
      </c>
      <c r="E1569" s="1">
        <f>Data!D1569</f>
        <v>350.00109999999995</v>
      </c>
      <c r="F1569" s="1">
        <f>Data!E1569+Data!F1569</f>
        <v>48624.069814828203</v>
      </c>
      <c r="G1569" s="1">
        <f>Data!G1569</f>
        <v>92.634108864229333</v>
      </c>
      <c r="H1569" s="1">
        <f t="shared" si="241"/>
        <v>185656122.78181815</v>
      </c>
      <c r="I1569" s="1">
        <f t="shared" si="242"/>
        <v>353694.98181818193</v>
      </c>
      <c r="J1569" s="1">
        <f t="shared" si="243"/>
        <v>22321178.131636359</v>
      </c>
      <c r="K1569" s="1">
        <f>'Innlegging av opplysninger'!$B$4*H1569</f>
        <v>24135295.961636361</v>
      </c>
      <c r="L1569" s="1"/>
      <c r="M1569" s="1">
        <f>'Innlegging av opplysninger'!$B$5*H1569</f>
        <v>24320952.084418178</v>
      </c>
      <c r="N1569" s="1">
        <f>'Innlegging av opplysninger'!$B$5*I1569</f>
        <v>46334.042618181833</v>
      </c>
      <c r="O1569" s="1">
        <f>'Innlegging av opplysninger'!$B$5*J1569</f>
        <v>2924074.3352443632</v>
      </c>
      <c r="P1569" s="1">
        <f>'Innlegging av opplysninger'!$B$5*K1569</f>
        <v>3161723.7709743632</v>
      </c>
      <c r="Q1569" s="1"/>
      <c r="R1569" s="1">
        <f>'Innlegging av opplysninger'!$C$11*SUM(H1569:Q1569)</f>
        <v>9990936.2914262358</v>
      </c>
      <c r="S1569" s="1">
        <f>'Innlegging av opplysninger'!$C$13*(((H1569+J1569+M1569+O1569)*Data!H1569)+(J1569+O1569)*(1-Data!H1569)*1.8/12+I1569+N1569+K1569+L1569+P1569+Q1569)</f>
        <v>1976074.4012192476</v>
      </c>
      <c r="T1569" s="1">
        <f>'Innlegging av opplysninger'!$C$13*((H1569+J1569+M1569+O1569)*(1-Data!H1569)-(J1569+O1569)*(1-Data!H1569)*1.8/12)</f>
        <v>11695733.155469285</v>
      </c>
      <c r="U1569" s="1">
        <f>Data!I1569</f>
        <v>58.55</v>
      </c>
      <c r="V1569" s="1">
        <f>Data!J1569+Data!K1569</f>
        <v>49925.650953600933</v>
      </c>
      <c r="W1569" s="1">
        <f>Data!L1569</f>
        <v>73.970964987190442</v>
      </c>
      <c r="X1569" s="1">
        <f t="shared" si="247"/>
        <v>31888874.872727279</v>
      </c>
      <c r="Y1569" s="100">
        <f t="shared" si="248"/>
        <v>47247.272727272728</v>
      </c>
      <c r="Z1569" s="100">
        <f t="shared" si="249"/>
        <v>4566865.4668000005</v>
      </c>
      <c r="AA1569" s="100">
        <f>'Innlegging av opplysninger'!$B$4*X1569</f>
        <v>4145553.7334545464</v>
      </c>
      <c r="AB1569" s="1"/>
      <c r="AC1569" s="1">
        <f>'Innlegging av opplysninger'!$B$5*X1569</f>
        <v>4177442.6083272737</v>
      </c>
      <c r="AD1569" s="1">
        <f>'Innlegging av opplysninger'!$B$5*Y1569</f>
        <v>6189.3927272727278</v>
      </c>
      <c r="AE1569" s="1">
        <f>'Innlegging av opplysninger'!$B$5*Z1569</f>
        <v>598259.37615080015</v>
      </c>
      <c r="AF1569" s="1">
        <f>'Innlegging av opplysninger'!$B$5*AA1569</f>
        <v>543067.53908254555</v>
      </c>
      <c r="AG1569" s="1"/>
      <c r="AH1569" s="1">
        <f>'Innlegging av opplysninger'!$C$11*SUM(X1569:AG1569)</f>
        <v>1746993.0099558856</v>
      </c>
      <c r="AI1569" s="1">
        <f>'Innlegging av opplysninger'!$C$13*(((X1569+Z1569+AC1569+AE1569)*Data!M1569)+(Z1569+AE1569)*(1-Data!M1569)*1.8/12+Y1569+AD1569+AA1569+AB1569+AF1569+AG1569)</f>
        <v>393056.15681965038</v>
      </c>
      <c r="AJ1569" s="1">
        <f>'Innlegging av opplysninger'!$C$13*((X1569+Z1569+AC1569+AE1569)*(1-Data!M1569)-(Z1569+AE1569)*(1-Data!M1569)*1.8/12)</f>
        <v>1997565.8568041935</v>
      </c>
      <c r="AK1569" s="83">
        <f t="shared" si="244"/>
        <v>11738000</v>
      </c>
      <c r="AL1569" s="83">
        <f t="shared" si="245"/>
        <v>2369000</v>
      </c>
      <c r="AM1569" s="83">
        <f t="shared" si="246"/>
        <v>13693000</v>
      </c>
    </row>
    <row r="1570" spans="1:39">
      <c r="A1570" t="str">
        <f t="shared" si="240"/>
        <v>4204Annet</v>
      </c>
      <c r="B1570" s="6" t="str">
        <f>Data!A1570</f>
        <v>4204</v>
      </c>
      <c r="C1570" s="7" t="str">
        <f>Data!B1570</f>
        <v>Kristiansand kommune</v>
      </c>
      <c r="D1570" s="7" t="str">
        <f>Data!C1570</f>
        <v>Annet</v>
      </c>
      <c r="E1570" s="1">
        <f>Data!D1570</f>
        <v>217.87120000000002</v>
      </c>
      <c r="F1570" s="1">
        <f>Data!E1570+Data!F1570</f>
        <v>45254.109966500051</v>
      </c>
      <c r="G1570" s="1">
        <f>Data!G1570</f>
        <v>166.59393256199073</v>
      </c>
      <c r="H1570" s="1">
        <f t="shared" si="241"/>
        <v>107558915.3818181</v>
      </c>
      <c r="I1570" s="1">
        <f t="shared" si="242"/>
        <v>395956.58181818173</v>
      </c>
      <c r="J1570" s="1">
        <f t="shared" si="243"/>
        <v>12954584.635636354</v>
      </c>
      <c r="K1570" s="1">
        <f>'Innlegging av opplysninger'!$B$4*H1570</f>
        <v>13982658.999636354</v>
      </c>
      <c r="L1570" s="1"/>
      <c r="M1570" s="1">
        <f>'Innlegging av opplysninger'!$B$5*H1570</f>
        <v>14090217.915018171</v>
      </c>
      <c r="N1570" s="1">
        <f>'Innlegging av opplysninger'!$B$5*I1570</f>
        <v>51870.312218181811</v>
      </c>
      <c r="O1570" s="1">
        <f>'Innlegging av opplysninger'!$B$5*J1570</f>
        <v>1697050.5872683625</v>
      </c>
      <c r="P1570" s="1">
        <f>'Innlegging av opplysninger'!$B$5*K1570</f>
        <v>1831728.3289523625</v>
      </c>
      <c r="Q1570" s="1"/>
      <c r="R1570" s="1">
        <f>'Innlegging av opplysninger'!$C$11*SUM(H1570:Q1570)</f>
        <v>5797393.3442099104</v>
      </c>
      <c r="S1570" s="1">
        <f>'Innlegging av opplysninger'!$C$13*(((H1570+J1570+M1570+O1570)*Data!H1570)+(J1570+O1570)*(1-Data!H1570)*1.8/12+I1570+N1570+K1570+L1570+P1570+Q1570)</f>
        <v>1018642.7073231707</v>
      </c>
      <c r="T1570" s="1">
        <f>'Innlegging av opplysninger'!$C$13*((H1570+J1570+M1570+O1570)*(1-Data!H1570)-(J1570+O1570)*(1-Data!H1570)*1.8/12)</f>
        <v>6914632.3952798648</v>
      </c>
      <c r="U1570" s="1">
        <f>Data!I1570</f>
        <v>42.3337</v>
      </c>
      <c r="V1570" s="1">
        <f>Data!J1570+Data!K1570</f>
        <v>49706.295919877841</v>
      </c>
      <c r="W1570" s="1">
        <f>Data!L1570</f>
        <v>346.0505460188927</v>
      </c>
      <c r="X1570" s="1">
        <f t="shared" si="247"/>
        <v>22955470.03181817</v>
      </c>
      <c r="Y1570" s="100">
        <f t="shared" si="248"/>
        <v>159813.81818181815</v>
      </c>
      <c r="Z1570" s="100">
        <f t="shared" si="249"/>
        <v>3305485.590549998</v>
      </c>
      <c r="AA1570" s="100">
        <f>'Innlegging av opplysninger'!$B$4*X1570</f>
        <v>2984211.1041363622</v>
      </c>
      <c r="AB1570" s="1"/>
      <c r="AC1570" s="1">
        <f>'Innlegging av opplysninger'!$B$5*X1570</f>
        <v>3007166.5741681806</v>
      </c>
      <c r="AD1570" s="1">
        <f>'Innlegging av opplysninger'!$B$5*Y1570</f>
        <v>20935.610181818178</v>
      </c>
      <c r="AE1570" s="1">
        <f>'Innlegging av opplysninger'!$B$5*Z1570</f>
        <v>433018.61236204975</v>
      </c>
      <c r="AF1570" s="1">
        <f>'Innlegging av opplysninger'!$B$5*AA1570</f>
        <v>390931.65464186348</v>
      </c>
      <c r="AG1570" s="1"/>
      <c r="AH1570" s="1">
        <f>'Innlegging av opplysninger'!$C$11*SUM(X1570:AG1570)</f>
        <v>1263767.2538495299</v>
      </c>
      <c r="AI1570" s="1">
        <f>'Innlegging av opplysninger'!$C$13*(((X1570+Z1570+AC1570+AE1570)*Data!M1570)+(Z1570+AE1570)*(1-Data!M1570)*1.8/12+Y1570+AD1570+AA1570+AB1570+AF1570+AG1570)</f>
        <v>268423.20762185293</v>
      </c>
      <c r="AJ1570" s="1">
        <f>'Innlegging av opplysninger'!$C$13*((X1570+Z1570+AC1570+AE1570)*(1-Data!M1570)-(Z1570+AE1570)*(1-Data!M1570)*1.8/12)</f>
        <v>1460942.5081722403</v>
      </c>
      <c r="AK1570" s="83">
        <f t="shared" si="244"/>
        <v>7061000</v>
      </c>
      <c r="AL1570" s="83">
        <f t="shared" si="245"/>
        <v>1287000</v>
      </c>
      <c r="AM1570" s="83">
        <f t="shared" si="246"/>
        <v>8376000</v>
      </c>
    </row>
    <row r="1571" spans="1:39">
      <c r="A1571" t="str">
        <f t="shared" si="240"/>
        <v>4205Alle</v>
      </c>
      <c r="B1571" s="6" t="str">
        <f>Data!A1571</f>
        <v>4205</v>
      </c>
      <c r="C1571" s="7" t="str">
        <f>Data!B1571</f>
        <v>Lindesnes kommune</v>
      </c>
      <c r="D1571" s="7" t="str">
        <f>Data!C1571</f>
        <v>Alle</v>
      </c>
      <c r="E1571" s="1">
        <f>Data!D1571</f>
        <v>1458.907243059017</v>
      </c>
      <c r="F1571" s="1">
        <f>Data!E1571+Data!F1571</f>
        <v>46951.582105734029</v>
      </c>
      <c r="G1571" s="1">
        <f>Data!G1571</f>
        <v>446.18514514679629</v>
      </c>
      <c r="H1571" s="1">
        <f t="shared" si="241"/>
        <v>747250944.07784188</v>
      </c>
      <c r="I1571" s="1">
        <f t="shared" si="242"/>
        <v>7101193.5272727255</v>
      </c>
      <c r="J1571" s="1">
        <f t="shared" si="243"/>
        <v>90522256.512613744</v>
      </c>
      <c r="K1571" s="1">
        <f>'Innlegging av opplysninger'!$B$4*H1571</f>
        <v>97142622.730119452</v>
      </c>
      <c r="L1571" s="1"/>
      <c r="M1571" s="1">
        <f>'Innlegging av opplysninger'!$B$5*H1571</f>
        <v>97889873.674197286</v>
      </c>
      <c r="N1571" s="1">
        <f>'Innlegging av opplysninger'!$B$5*I1571</f>
        <v>930256.35207272705</v>
      </c>
      <c r="O1571" s="1">
        <f>'Innlegging av opplysninger'!$B$5*J1571</f>
        <v>11858415.603152402</v>
      </c>
      <c r="P1571" s="1">
        <f>'Innlegging av opplysninger'!$B$5*K1571</f>
        <v>12725683.577645648</v>
      </c>
      <c r="Q1571" s="1"/>
      <c r="R1571" s="1">
        <f>'Innlegging av opplysninger'!$C$11*SUM(H1571:Q1571)</f>
        <v>40486007.350086801</v>
      </c>
      <c r="S1571" s="1">
        <f>'Innlegging av opplysninger'!$C$13*(((H1571+J1571+M1571+O1571)*Data!H1571)+(J1571+O1571)*(1-Data!H1571)*1.8/12+I1571+N1571+K1571+L1571+P1571+Q1571)</f>
        <v>7614325.6956873983</v>
      </c>
      <c r="T1571" s="1">
        <f>'Innlegging av opplysninger'!$C$13*((H1571+J1571+M1571+O1571)*(1-Data!H1571)-(J1571+O1571)*(1-Data!H1571)*1.8/12)</f>
        <v>47787579.099168226</v>
      </c>
      <c r="U1571" s="1">
        <f>Data!I1571</f>
        <v>208.15419592536992</v>
      </c>
      <c r="V1571" s="1">
        <f>Data!J1571+Data!K1571</f>
        <v>48378.166945257311</v>
      </c>
      <c r="W1571" s="1">
        <f>Data!L1571</f>
        <v>509.40054092407803</v>
      </c>
      <c r="X1571" s="1">
        <f t="shared" si="247"/>
        <v>109855837.53636375</v>
      </c>
      <c r="Y1571" s="100">
        <f t="shared" si="248"/>
        <v>1156733.0181818176</v>
      </c>
      <c r="Z1571" s="100">
        <f t="shared" si="249"/>
        <v>15874797.589300014</v>
      </c>
      <c r="AA1571" s="100">
        <f>'Innlegging av opplysninger'!$B$4*X1571</f>
        <v>14281258.879727287</v>
      </c>
      <c r="AB1571" s="1"/>
      <c r="AC1571" s="1">
        <f>'Innlegging av opplysninger'!$B$5*X1571</f>
        <v>14391114.717263652</v>
      </c>
      <c r="AD1571" s="1">
        <f>'Innlegging av opplysninger'!$B$5*Y1571</f>
        <v>151532.02538181812</v>
      </c>
      <c r="AE1571" s="1">
        <f>'Innlegging av opplysninger'!$B$5*Z1571</f>
        <v>2079598.484198302</v>
      </c>
      <c r="AF1571" s="1">
        <f>'Innlegging av opplysninger'!$B$5*AA1571</f>
        <v>1870844.9132442747</v>
      </c>
      <c r="AG1571" s="1"/>
      <c r="AH1571" s="1">
        <f>'Innlegging av opplysninger'!$C$11*SUM(X1571:AG1571)</f>
        <v>6067145.2522191135</v>
      </c>
      <c r="AI1571" s="1">
        <f>'Innlegging av opplysninger'!$C$13*(((X1571+Z1571+AC1571+AE1571)*Data!M1571)+(Z1571+AE1571)*(1-Data!M1571)*1.8/12+Y1571+AD1571+AA1571+AB1571+AF1571+AG1571)</f>
        <v>1287967.5511121834</v>
      </c>
      <c r="AJ1571" s="1">
        <f>'Innlegging av opplysninger'!$C$13*((X1571+Z1571+AC1571+AE1571)*(1-Data!M1571)-(Z1571+AE1571)*(1-Data!M1571)*1.8/12)</f>
        <v>7014441.7413981827</v>
      </c>
      <c r="AK1571" s="83">
        <f t="shared" si="244"/>
        <v>46553000</v>
      </c>
      <c r="AL1571" s="83">
        <f t="shared" si="245"/>
        <v>8902000</v>
      </c>
      <c r="AM1571" s="83">
        <f t="shared" si="246"/>
        <v>54802000</v>
      </c>
    </row>
    <row r="1572" spans="1:39">
      <c r="A1572" t="str">
        <f t="shared" si="240"/>
        <v>4205Administrasjon</v>
      </c>
      <c r="B1572" s="6" t="str">
        <f>Data!A1572</f>
        <v>4205</v>
      </c>
      <c r="C1572" s="7" t="str">
        <f>Data!B1572</f>
        <v>Lindesnes kommune</v>
      </c>
      <c r="D1572" s="7" t="str">
        <f>Data!C1572</f>
        <v>Administrasjon</v>
      </c>
      <c r="E1572" s="1">
        <f>Data!D1572</f>
        <v>53.952600000000011</v>
      </c>
      <c r="F1572" s="1">
        <f>Data!E1572+Data!F1572</f>
        <v>54207.416448265052</v>
      </c>
      <c r="G1572" s="1">
        <f>Data!G1572</f>
        <v>0</v>
      </c>
      <c r="H1572" s="1">
        <f t="shared" si="241"/>
        <v>31905066.072727259</v>
      </c>
      <c r="I1572" s="1">
        <f t="shared" si="242"/>
        <v>0</v>
      </c>
      <c r="J1572" s="1">
        <f t="shared" si="243"/>
        <v>3828607.928727271</v>
      </c>
      <c r="K1572" s="1">
        <f>'Innlegging av opplysninger'!$B$4*H1572</f>
        <v>4147658.5894545438</v>
      </c>
      <c r="L1572" s="1"/>
      <c r="M1572" s="1">
        <f>'Innlegging av opplysninger'!$B$5*H1572</f>
        <v>4179563.6555272713</v>
      </c>
      <c r="N1572" s="1">
        <f>'Innlegging av opplysninger'!$B$5*I1572</f>
        <v>0</v>
      </c>
      <c r="O1572" s="1">
        <f>'Innlegging av opplysninger'!$B$5*J1572</f>
        <v>501547.63866327255</v>
      </c>
      <c r="P1572" s="1">
        <f>'Innlegging av opplysninger'!$B$5*K1572</f>
        <v>543343.27521854523</v>
      </c>
      <c r="Q1572" s="1"/>
      <c r="R1572" s="1">
        <f>'Innlegging av opplysninger'!$C$11*SUM(H1572:Q1572)</f>
        <v>1714019.9120920904</v>
      </c>
      <c r="S1572" s="1">
        <f>'Innlegging av opplysninger'!$C$13*(((H1572+J1572+M1572+O1572)*Data!H1572)+(J1572+O1572)*(1-Data!H1572)*1.8/12+I1572+N1572+K1572+L1572+P1572+Q1572)</f>
        <v>427207.49865020323</v>
      </c>
      <c r="T1572" s="1">
        <f>'Innlegging av opplysninger'!$C$13*((H1572+J1572+M1572+O1572)*(1-Data!H1572)-(J1572+O1572)*(1-Data!H1572)*1.8/12)</f>
        <v>1918293.4336863412</v>
      </c>
      <c r="U1572" s="1">
        <f>Data!I1572</f>
        <v>16.111900000000002</v>
      </c>
      <c r="V1572" s="1">
        <f>Data!J1572+Data!K1572</f>
        <v>55428.698198226142</v>
      </c>
      <c r="W1572" s="1">
        <f>Data!L1572</f>
        <v>0</v>
      </c>
      <c r="X1572" s="1">
        <f t="shared" si="247"/>
        <v>9742490.6454545446</v>
      </c>
      <c r="Y1572" s="100">
        <f t="shared" si="248"/>
        <v>0</v>
      </c>
      <c r="Z1572" s="100">
        <f t="shared" si="249"/>
        <v>1393176.1622999997</v>
      </c>
      <c r="AA1572" s="100">
        <f>'Innlegging av opplysninger'!$B$4*X1572</f>
        <v>1266523.7839090908</v>
      </c>
      <c r="AB1572" s="1"/>
      <c r="AC1572" s="1">
        <f>'Innlegging av opplysninger'!$B$5*X1572</f>
        <v>1276266.2745545453</v>
      </c>
      <c r="AD1572" s="1">
        <f>'Innlegging av opplysninger'!$B$5*Y1572</f>
        <v>0</v>
      </c>
      <c r="AE1572" s="1">
        <f>'Innlegging av opplysninger'!$B$5*Z1572</f>
        <v>182506.07726129997</v>
      </c>
      <c r="AF1572" s="1">
        <f>'Innlegging av opplysninger'!$B$5*AA1572</f>
        <v>165914.61569209091</v>
      </c>
      <c r="AG1572" s="1"/>
      <c r="AH1572" s="1">
        <f>'Innlegging av opplysninger'!$C$11*SUM(X1572:AG1572)</f>
        <v>533021.34724851977</v>
      </c>
      <c r="AI1572" s="1">
        <f>'Innlegging av opplysninger'!$C$13*(((X1572+Z1572+AC1572+AE1572)*Data!M1572)+(Z1572+AE1572)*(1-Data!M1572)*1.8/12+Y1572+AD1572+AA1572+AB1572+AF1572+AG1572)</f>
        <v>166904.37443006432</v>
      </c>
      <c r="AJ1572" s="1">
        <f>'Innlegging av opplysninger'!$C$13*((X1572+Z1572+AC1572+AE1572)*(1-Data!M1572)-(Z1572+AE1572)*(1-Data!M1572)*1.8/12)</f>
        <v>562493.25864685734</v>
      </c>
      <c r="AK1572" s="83">
        <f t="shared" si="244"/>
        <v>2247000</v>
      </c>
      <c r="AL1572" s="83">
        <f t="shared" si="245"/>
        <v>594000</v>
      </c>
      <c r="AM1572" s="83">
        <f t="shared" si="246"/>
        <v>2481000</v>
      </c>
    </row>
    <row r="1573" spans="1:39">
      <c r="A1573" t="str">
        <f t="shared" si="240"/>
        <v>4205Undervisning</v>
      </c>
      <c r="B1573" s="6" t="str">
        <f>Data!A1573</f>
        <v>4205</v>
      </c>
      <c r="C1573" s="7" t="str">
        <f>Data!B1573</f>
        <v>Lindesnes kommune</v>
      </c>
      <c r="D1573" s="7" t="str">
        <f>Data!C1573</f>
        <v>Undervisning</v>
      </c>
      <c r="E1573" s="1">
        <f>Data!D1573</f>
        <v>465.33316915167183</v>
      </c>
      <c r="F1573" s="1">
        <f>Data!E1573+Data!F1573</f>
        <v>47972.275013254548</v>
      </c>
      <c r="G1573" s="1">
        <f>Data!G1573</f>
        <v>0.31287260322624033</v>
      </c>
      <c r="H1573" s="1">
        <f t="shared" si="241"/>
        <v>243524626.50909051</v>
      </c>
      <c r="I1573" s="1">
        <f t="shared" si="242"/>
        <v>1588.2545454545452</v>
      </c>
      <c r="J1573" s="1">
        <f t="shared" si="243"/>
        <v>29223145.771636315</v>
      </c>
      <c r="K1573" s="1">
        <f>'Innlegging av opplysninger'!$B$4*H1573</f>
        <v>31658201.446181767</v>
      </c>
      <c r="L1573" s="1"/>
      <c r="M1573" s="1">
        <f>'Innlegging av opplysninger'!$B$5*H1573</f>
        <v>31901726.072690859</v>
      </c>
      <c r="N1573" s="1">
        <f>'Innlegging av opplysninger'!$B$5*I1573</f>
        <v>208.06134545454543</v>
      </c>
      <c r="O1573" s="1">
        <f>'Innlegging av opplysninger'!$B$5*J1573</f>
        <v>3828232.0960843572</v>
      </c>
      <c r="P1573" s="1">
        <f>'Innlegging av opplysninger'!$B$5*K1573</f>
        <v>4147224.3894498115</v>
      </c>
      <c r="Q1573" s="1"/>
      <c r="R1573" s="1">
        <f>'Innlegging av opplysninger'!$C$11*SUM(H1573:Q1573)</f>
        <v>13082828.198838932</v>
      </c>
      <c r="S1573" s="1">
        <f>'Innlegging av opplysninger'!$C$13*(((H1573+J1573+M1573+O1573)*Data!H1573)+(J1573+O1573)*(1-Data!H1573)*1.8/12+I1573+N1573+K1573+L1573+P1573+Q1573)</f>
        <v>2341866.8655386195</v>
      </c>
      <c r="T1573" s="1">
        <f>'Innlegging av opplysninger'!$C$13*((H1573+J1573+M1573+O1573)*(1-Data!H1573)-(J1573+O1573)*(1-Data!H1573)*1.8/12)</f>
        <v>15560950.669714656</v>
      </c>
      <c r="U1573" s="1">
        <f>Data!I1573</f>
        <v>49.222299999999997</v>
      </c>
      <c r="V1573" s="1">
        <f>Data!J1573+Data!K1573</f>
        <v>48634.506175723887</v>
      </c>
      <c r="W1573" s="1">
        <f>Data!L1573</f>
        <v>11.753412579257775</v>
      </c>
      <c r="X1573" s="1">
        <f t="shared" si="247"/>
        <v>26115297.309090912</v>
      </c>
      <c r="Y1573" s="100">
        <f t="shared" si="248"/>
        <v>6311.2363636363634</v>
      </c>
      <c r="Z1573" s="100">
        <f t="shared" si="249"/>
        <v>3735390.0220000003</v>
      </c>
      <c r="AA1573" s="100">
        <f>'Innlegging av opplysninger'!$B$4*X1573</f>
        <v>3394988.6501818188</v>
      </c>
      <c r="AB1573" s="1"/>
      <c r="AC1573" s="1">
        <f>'Innlegging av opplysninger'!$B$5*X1573</f>
        <v>3421103.9474909096</v>
      </c>
      <c r="AD1573" s="1">
        <f>'Innlegging av opplysninger'!$B$5*Y1573</f>
        <v>826.77196363636369</v>
      </c>
      <c r="AE1573" s="1">
        <f>'Innlegging av opplysninger'!$B$5*Z1573</f>
        <v>489336.09288200008</v>
      </c>
      <c r="AF1573" s="1">
        <f>'Innlegging av opplysninger'!$B$5*AA1573</f>
        <v>444743.5131738183</v>
      </c>
      <c r="AG1573" s="1"/>
      <c r="AH1573" s="1">
        <f>'Innlegging av opplysninger'!$C$11*SUM(X1573:AG1573)</f>
        <v>1429103.9066395757</v>
      </c>
      <c r="AI1573" s="1">
        <f>'Innlegging av opplysninger'!$C$13*(((X1573+Z1573+AC1573+AE1573)*Data!M1573)+(Z1573+AE1573)*(1-Data!M1573)*1.8/12+Y1573+AD1573+AA1573+AB1573+AF1573+AG1573)</f>
        <v>269613.71537014266</v>
      </c>
      <c r="AJ1573" s="1">
        <f>'Innlegging av opplysninger'!$C$13*((X1573+Z1573+AC1573+AE1573)*(1-Data!M1573)-(Z1573+AE1573)*(1-Data!M1573)*1.8/12)</f>
        <v>1686002.1568734872</v>
      </c>
      <c r="AK1573" s="83">
        <f t="shared" si="244"/>
        <v>14512000</v>
      </c>
      <c r="AL1573" s="83">
        <f t="shared" si="245"/>
        <v>2611000</v>
      </c>
      <c r="AM1573" s="83">
        <f t="shared" si="246"/>
        <v>17247000</v>
      </c>
    </row>
    <row r="1574" spans="1:39">
      <c r="A1574" t="str">
        <f t="shared" si="240"/>
        <v>4205Barnehager</v>
      </c>
      <c r="B1574" s="6" t="str">
        <f>Data!A1574</f>
        <v>4205</v>
      </c>
      <c r="C1574" s="7" t="str">
        <f>Data!B1574</f>
        <v>Lindesnes kommune</v>
      </c>
      <c r="D1574" s="7" t="str">
        <f>Data!C1574</f>
        <v>Barnehager</v>
      </c>
      <c r="E1574" s="1">
        <f>Data!D1574</f>
        <v>116.39464902872353</v>
      </c>
      <c r="F1574" s="1">
        <f>Data!E1574+Data!F1574</f>
        <v>42870.611689981517</v>
      </c>
      <c r="G1574" s="1">
        <f>Data!G1574</f>
        <v>0.63679903344791122</v>
      </c>
      <c r="H1574" s="1">
        <f t="shared" si="241"/>
        <v>54435379.650568262</v>
      </c>
      <c r="I1574" s="1">
        <f t="shared" si="242"/>
        <v>808.58181818181811</v>
      </c>
      <c r="J1574" s="1">
        <f t="shared" si="243"/>
        <v>6532342.5878863726</v>
      </c>
      <c r="K1574" s="1">
        <f>'Innlegging av opplysninger'!$B$4*H1574</f>
        <v>7076599.3545738738</v>
      </c>
      <c r="L1574" s="1"/>
      <c r="M1574" s="1">
        <f>'Innlegging av opplysninger'!$B$5*H1574</f>
        <v>7131034.7342244424</v>
      </c>
      <c r="N1574" s="1">
        <f>'Innlegging av opplysninger'!$B$5*I1574</f>
        <v>105.92421818181818</v>
      </c>
      <c r="O1574" s="1">
        <f>'Innlegging av opplysninger'!$B$5*J1574</f>
        <v>855736.87901311484</v>
      </c>
      <c r="P1574" s="1">
        <f>'Innlegging av opplysninger'!$B$5*K1574</f>
        <v>927034.51544917747</v>
      </c>
      <c r="Q1574" s="1"/>
      <c r="R1574" s="1">
        <f>'Innlegging av opplysninger'!$C$11*SUM(H1574:Q1574)</f>
        <v>2924443.6046545608</v>
      </c>
      <c r="S1574" s="1">
        <f>'Innlegging av opplysninger'!$C$13*(((H1574+J1574+M1574+O1574)*Data!H1574)+(J1574+O1574)*(1-Data!H1574)*1.8/12+I1574+N1574+K1574+L1574+P1574+Q1574)</f>
        <v>509019.6849403581</v>
      </c>
      <c r="T1574" s="1">
        <f>'Innlegging av opplysninger'!$C$13*((H1574+J1574+M1574+O1574)*(1-Data!H1574)-(J1574+O1574)*(1-Data!H1574)*1.8/12)</f>
        <v>3492850.5109027252</v>
      </c>
      <c r="U1574" s="1">
        <f>Data!I1574</f>
        <v>12.761699999999999</v>
      </c>
      <c r="V1574" s="1">
        <f>Data!J1574+Data!K1574</f>
        <v>42103.366453267721</v>
      </c>
      <c r="W1574" s="1">
        <f>Data!L1574</f>
        <v>0</v>
      </c>
      <c r="X1574" s="1">
        <f t="shared" si="247"/>
        <v>5861569.4363636356</v>
      </c>
      <c r="Y1574" s="100">
        <f t="shared" si="248"/>
        <v>0</v>
      </c>
      <c r="Z1574" s="100">
        <f t="shared" si="249"/>
        <v>838204.42939999979</v>
      </c>
      <c r="AA1574" s="100">
        <f>'Innlegging av opplysninger'!$B$4*X1574</f>
        <v>762004.02672727266</v>
      </c>
      <c r="AB1574" s="1"/>
      <c r="AC1574" s="1">
        <f>'Innlegging av opplysninger'!$B$5*X1574</f>
        <v>767865.59616363631</v>
      </c>
      <c r="AD1574" s="1">
        <f>'Innlegging av opplysninger'!$B$5*Y1574</f>
        <v>0</v>
      </c>
      <c r="AE1574" s="1">
        <f>'Innlegging av opplysninger'!$B$5*Z1574</f>
        <v>109804.78025139998</v>
      </c>
      <c r="AF1574" s="1">
        <f>'Innlegging av opplysninger'!$B$5*AA1574</f>
        <v>99822.527501272722</v>
      </c>
      <c r="AG1574" s="1"/>
      <c r="AH1574" s="1">
        <f>'Innlegging av opplysninger'!$C$11*SUM(X1574:AG1574)</f>
        <v>320692.29026347422</v>
      </c>
      <c r="AI1574" s="1">
        <f>'Innlegging av opplysninger'!$C$13*(((X1574+Z1574+AC1574+AE1574)*Data!M1574)+(Z1574+AE1574)*(1-Data!M1574)*1.8/12+Y1574+AD1574+AA1574+AB1574+AF1574+AG1574)</f>
        <v>53057.226239716911</v>
      </c>
      <c r="AJ1574" s="1">
        <f>'Innlegging av opplysninger'!$C$13*((X1574+Z1574+AC1574+AE1574)*(1-Data!M1574)-(Z1574+AE1574)*(1-Data!M1574)*1.8/12)</f>
        <v>385784.85517345835</v>
      </c>
      <c r="AK1574" s="83">
        <f t="shared" si="244"/>
        <v>3245000</v>
      </c>
      <c r="AL1574" s="83">
        <f t="shared" si="245"/>
        <v>562000</v>
      </c>
      <c r="AM1574" s="83">
        <f t="shared" si="246"/>
        <v>3879000</v>
      </c>
    </row>
    <row r="1575" spans="1:39">
      <c r="A1575" t="str">
        <f t="shared" si="240"/>
        <v>4205Helse/pleie/omsorg</v>
      </c>
      <c r="B1575" s="6" t="str">
        <f>Data!A1575</f>
        <v>4205</v>
      </c>
      <c r="C1575" s="7" t="str">
        <f>Data!B1575</f>
        <v>Lindesnes kommune</v>
      </c>
      <c r="D1575" s="7" t="str">
        <f>Data!C1575</f>
        <v>Helse/pleie/omsorg</v>
      </c>
      <c r="E1575" s="1">
        <f>Data!D1575</f>
        <v>722.83332487862026</v>
      </c>
      <c r="F1575" s="1">
        <f>Data!E1575+Data!F1575</f>
        <v>46255.920809657124</v>
      </c>
      <c r="G1575" s="1">
        <f>Data!G1575</f>
        <v>892.30704755941827</v>
      </c>
      <c r="H1575" s="1">
        <f t="shared" si="241"/>
        <v>364748956.73636311</v>
      </c>
      <c r="I1575" s="1">
        <f t="shared" si="242"/>
        <v>7036246.5818181755</v>
      </c>
      <c r="J1575" s="1">
        <f t="shared" si="243"/>
        <v>44614224.398181751</v>
      </c>
      <c r="K1575" s="1">
        <f>'Innlegging av opplysninger'!$B$4*H1575</f>
        <v>47417364.375727206</v>
      </c>
      <c r="L1575" s="1"/>
      <c r="M1575" s="1">
        <f>'Innlegging av opplysninger'!$B$5*H1575</f>
        <v>47782113.33246357</v>
      </c>
      <c r="N1575" s="1">
        <f>'Innlegging av opplysninger'!$B$5*I1575</f>
        <v>921748.30221818108</v>
      </c>
      <c r="O1575" s="1">
        <f>'Innlegging av opplysninger'!$B$5*J1575</f>
        <v>5844463.3961618096</v>
      </c>
      <c r="P1575" s="1">
        <f>'Innlegging av opplysninger'!$B$5*K1575</f>
        <v>6211674.7332202643</v>
      </c>
      <c r="Q1575" s="1"/>
      <c r="R1575" s="1">
        <f>'Innlegging av opplysninger'!$C$11*SUM(H1575:Q1575)</f>
        <v>19933918.090533856</v>
      </c>
      <c r="S1575" s="1">
        <f>'Innlegging av opplysninger'!$C$13*(((H1575+J1575+M1575+O1575)*Data!H1575)+(J1575+O1575)*(1-Data!H1575)*1.8/12+I1575+N1575+K1575+L1575+P1575+Q1575)</f>
        <v>3823967.4714714158</v>
      </c>
      <c r="T1575" s="1">
        <f>'Innlegging av opplysninger'!$C$13*((H1575+J1575+M1575+O1575)*(1-Data!H1575)-(J1575+O1575)*(1-Data!H1575)*1.8/12)</f>
        <v>23454025.705048595</v>
      </c>
      <c r="U1575" s="1">
        <f>Data!I1575</f>
        <v>105.94289592536994</v>
      </c>
      <c r="V1575" s="1">
        <f>Data!J1575+Data!K1575</f>
        <v>47391.181426676048</v>
      </c>
      <c r="W1575" s="1">
        <f>Data!L1575</f>
        <v>988.05737832330703</v>
      </c>
      <c r="X1575" s="1">
        <f t="shared" si="247"/>
        <v>54771916.38181816</v>
      </c>
      <c r="Y1575" s="100">
        <f t="shared" si="248"/>
        <v>1141938.1090909089</v>
      </c>
      <c r="Z1575" s="100">
        <f t="shared" si="249"/>
        <v>7995681.1921999967</v>
      </c>
      <c r="AA1575" s="100">
        <f>'Innlegging av opplysninger'!$B$4*X1575</f>
        <v>7120349.1296363613</v>
      </c>
      <c r="AB1575" s="1"/>
      <c r="AC1575" s="1">
        <f>'Innlegging av opplysninger'!$B$5*X1575</f>
        <v>7175121.0460181795</v>
      </c>
      <c r="AD1575" s="1">
        <f>'Innlegging av opplysninger'!$B$5*Y1575</f>
        <v>149593.89229090908</v>
      </c>
      <c r="AE1575" s="1">
        <f>'Innlegging av opplysninger'!$B$5*Z1575</f>
        <v>1047434.2361781996</v>
      </c>
      <c r="AF1575" s="1">
        <f>'Innlegging av opplysninger'!$B$5*AA1575</f>
        <v>932765.73598236335</v>
      </c>
      <c r="AG1575" s="1"/>
      <c r="AH1575" s="1">
        <f>'Innlegging av opplysninger'!$C$11*SUM(X1575:AG1575)</f>
        <v>3052722.3894821727</v>
      </c>
      <c r="AI1575" s="1">
        <f>'Innlegging av opplysninger'!$C$13*(((X1575+Z1575+AC1575+AE1575)*Data!M1575)+(Z1575+AE1575)*(1-Data!M1575)*1.8/12+Y1575+AD1575+AA1575+AB1575+AF1575+AG1575)</f>
        <v>633919.08766402036</v>
      </c>
      <c r="AJ1575" s="1">
        <f>'Innlegging av opplysninger'!$C$13*((X1575+Z1575+AC1575+AE1575)*(1-Data!M1575)-(Z1575+AE1575)*(1-Data!M1575)*1.8/12)</f>
        <v>3543490.4979431638</v>
      </c>
      <c r="AK1575" s="83">
        <f t="shared" si="244"/>
        <v>22987000</v>
      </c>
      <c r="AL1575" s="83">
        <f t="shared" si="245"/>
        <v>4458000</v>
      </c>
      <c r="AM1575" s="83">
        <f t="shared" si="246"/>
        <v>26998000</v>
      </c>
    </row>
    <row r="1576" spans="1:39">
      <c r="A1576" t="str">
        <f t="shared" si="240"/>
        <v>4205Samferdsel og teknikk</v>
      </c>
      <c r="B1576" s="6" t="str">
        <f>Data!A1576</f>
        <v>4205</v>
      </c>
      <c r="C1576" s="7" t="str">
        <f>Data!B1576</f>
        <v>Lindesnes kommune</v>
      </c>
      <c r="D1576" s="7" t="str">
        <f>Data!C1576</f>
        <v>Samferdsel og teknikk</v>
      </c>
      <c r="E1576" s="1">
        <f>Data!D1576</f>
        <v>66.251500000000007</v>
      </c>
      <c r="F1576" s="1">
        <f>Data!E1576+Data!F1576</f>
        <v>48657.029501218844</v>
      </c>
      <c r="G1576" s="1">
        <f>Data!G1576</f>
        <v>45.87186705206674</v>
      </c>
      <c r="H1576" s="1">
        <f t="shared" si="241"/>
        <v>35166558.436363637</v>
      </c>
      <c r="I1576" s="1">
        <f t="shared" si="242"/>
        <v>33153.599999999999</v>
      </c>
      <c r="J1576" s="1">
        <f t="shared" si="243"/>
        <v>4223965.4443636369</v>
      </c>
      <c r="K1576" s="1">
        <f>'Innlegging av opplysninger'!$B$4*H1576</f>
        <v>4571652.5967272734</v>
      </c>
      <c r="L1576" s="1"/>
      <c r="M1576" s="1">
        <f>'Innlegging av opplysninger'!$B$5*H1576</f>
        <v>4606819.1551636364</v>
      </c>
      <c r="N1576" s="1">
        <f>'Innlegging av opplysninger'!$B$5*I1576</f>
        <v>4343.1216000000004</v>
      </c>
      <c r="O1576" s="1">
        <f>'Innlegging av opplysninger'!$B$5*J1576</f>
        <v>553339.47321163642</v>
      </c>
      <c r="P1576" s="1">
        <f>'Innlegging av opplysninger'!$B$5*K1576</f>
        <v>598886.49017127289</v>
      </c>
      <c r="Q1576" s="1"/>
      <c r="R1576" s="1">
        <f>'Innlegging av opplysninger'!$C$11*SUM(H1576:Q1576)</f>
        <v>1890831.2960688421</v>
      </c>
      <c r="S1576" s="1">
        <f>'Innlegging av opplysninger'!$C$13*(((H1576+J1576+M1576+O1576)*Data!H1576)+(J1576+O1576)*(1-Data!H1576)*1.8/12+I1576+N1576+K1576+L1576+P1576+Q1576)</f>
        <v>356329.75630686432</v>
      </c>
      <c r="T1576" s="1">
        <f>'Innlegging av opplysninger'!$C$13*((H1576+J1576+M1576+O1576)*(1-Data!H1576)-(J1576+O1576)*(1-Data!H1576)*1.8/12)</f>
        <v>2231123.5962083926</v>
      </c>
      <c r="U1576" s="1">
        <f>Data!I1576</f>
        <v>13.7592</v>
      </c>
      <c r="V1576" s="1">
        <f>Data!J1576+Data!K1576</f>
        <v>47574.691358024706</v>
      </c>
      <c r="W1576" s="1">
        <f>Data!L1576</f>
        <v>9.3588290016861446</v>
      </c>
      <c r="X1576" s="1">
        <f t="shared" si="247"/>
        <v>7140978.4727272745</v>
      </c>
      <c r="Y1576" s="100">
        <f t="shared" si="248"/>
        <v>1404.7636363636364</v>
      </c>
      <c r="Z1576" s="100">
        <f t="shared" si="249"/>
        <v>1021360.8028000002</v>
      </c>
      <c r="AA1576" s="100">
        <f>'Innlegging av opplysninger'!$B$4*X1576</f>
        <v>928327.20145454572</v>
      </c>
      <c r="AB1576" s="1"/>
      <c r="AC1576" s="1">
        <f>'Innlegging av opplysninger'!$B$5*X1576</f>
        <v>935468.17992727295</v>
      </c>
      <c r="AD1576" s="1">
        <f>'Innlegging av opplysninger'!$B$5*Y1576</f>
        <v>184.02403636363636</v>
      </c>
      <c r="AE1576" s="1">
        <f>'Innlegging av opplysninger'!$B$5*Z1576</f>
        <v>133798.26516680003</v>
      </c>
      <c r="AF1576" s="1">
        <f>'Innlegging av opplysninger'!$B$5*AA1576</f>
        <v>121610.86339054549</v>
      </c>
      <c r="AG1576" s="1"/>
      <c r="AH1576" s="1">
        <f>'Innlegging av opplysninger'!$C$11*SUM(X1576:AG1576)</f>
        <v>390759.03777928831</v>
      </c>
      <c r="AI1576" s="1">
        <f>'Innlegging av opplysninger'!$C$13*(((X1576+Z1576+AC1576+AE1576)*Data!M1576)+(Z1576+AE1576)*(1-Data!M1576)*1.8/12+Y1576+AD1576+AA1576+AB1576+AF1576+AG1576)</f>
        <v>70302.388014007985</v>
      </c>
      <c r="AJ1576" s="1">
        <f>'Innlegging av opplysninger'!$C$13*((X1576+Z1576+AC1576+AE1576)*(1-Data!M1576)-(Z1576+AE1576)*(1-Data!M1576)*1.8/12)</f>
        <v>464420.50578922872</v>
      </c>
      <c r="AK1576" s="83">
        <f t="shared" si="244"/>
        <v>2282000</v>
      </c>
      <c r="AL1576" s="83">
        <f t="shared" si="245"/>
        <v>427000</v>
      </c>
      <c r="AM1576" s="83">
        <f t="shared" si="246"/>
        <v>2696000</v>
      </c>
    </row>
    <row r="1577" spans="1:39">
      <c r="A1577" t="str">
        <f t="shared" si="240"/>
        <v>4205Annet</v>
      </c>
      <c r="B1577" s="6" t="str">
        <f>Data!A1577</f>
        <v>4205</v>
      </c>
      <c r="C1577" s="7" t="str">
        <f>Data!B1577</f>
        <v>Lindesnes kommune</v>
      </c>
      <c r="D1577" s="7" t="str">
        <f>Data!C1577</f>
        <v>Annet</v>
      </c>
      <c r="E1577" s="1">
        <f>Data!D1577</f>
        <v>34.141999999999996</v>
      </c>
      <c r="F1577" s="1">
        <f>Data!E1577+Data!F1577</f>
        <v>46905.552154726342</v>
      </c>
      <c r="G1577" s="1">
        <f>Data!G1577</f>
        <v>78.925663405775879</v>
      </c>
      <c r="H1577" s="1">
        <f t="shared" si="241"/>
        <v>17470356.672727268</v>
      </c>
      <c r="I1577" s="1">
        <f t="shared" si="242"/>
        <v>29396.509090909087</v>
      </c>
      <c r="J1577" s="1">
        <f t="shared" si="243"/>
        <v>2099970.3818181809</v>
      </c>
      <c r="K1577" s="1">
        <f>'Innlegging av opplysninger'!$B$4*H1577</f>
        <v>2271146.3674545451</v>
      </c>
      <c r="L1577" s="1"/>
      <c r="M1577" s="1">
        <f>'Innlegging av opplysninger'!$B$5*H1577</f>
        <v>2288616.7241272721</v>
      </c>
      <c r="N1577" s="1">
        <f>'Innlegging av opplysninger'!$B$5*I1577</f>
        <v>3850.9426909090907</v>
      </c>
      <c r="O1577" s="1">
        <f>'Innlegging av opplysninger'!$B$5*J1577</f>
        <v>275096.12001818168</v>
      </c>
      <c r="P1577" s="1">
        <f>'Innlegging av opplysninger'!$B$5*K1577</f>
        <v>297520.17413654539</v>
      </c>
      <c r="Q1577" s="1"/>
      <c r="R1577" s="1">
        <f>'Innlegging av opplysninger'!$C$11*SUM(H1577:Q1577)</f>
        <v>939966.24789842451</v>
      </c>
      <c r="S1577" s="1">
        <f>'Innlegging av opplysninger'!$C$13*(((H1577+J1577+M1577+O1577)*Data!H1577)+(J1577+O1577)*(1-Data!H1577)*1.8/12+I1577+N1577+K1577+L1577+P1577+Q1577)</f>
        <v>155743.27411546139</v>
      </c>
      <c r="T1577" s="1">
        <f>'Innlegging av opplysninger'!$C$13*((H1577+J1577+M1577+O1577)*(1-Data!H1577)-(J1577+O1577)*(1-Data!H1577)*1.8/12)</f>
        <v>1130526.3282718565</v>
      </c>
      <c r="U1577" s="1">
        <f>Data!I1577</f>
        <v>10.356200000000001</v>
      </c>
      <c r="V1577" s="1">
        <f>Data!J1577+Data!K1577</f>
        <v>55087.321443515291</v>
      </c>
      <c r="W1577" s="1">
        <f>Data!L1577</f>
        <v>62.658117842451858</v>
      </c>
      <c r="X1577" s="1">
        <f t="shared" si="247"/>
        <v>6223585.2909090891</v>
      </c>
      <c r="Y1577" s="100">
        <f t="shared" si="248"/>
        <v>7078.9090909090901</v>
      </c>
      <c r="Z1577" s="100">
        <f t="shared" si="249"/>
        <v>890984.98059999966</v>
      </c>
      <c r="AA1577" s="100">
        <f>'Innlegging av opplysninger'!$B$4*X1577</f>
        <v>809066.08781818161</v>
      </c>
      <c r="AB1577" s="1"/>
      <c r="AC1577" s="1">
        <f>'Innlegging av opplysninger'!$B$5*X1577</f>
        <v>815289.67310909065</v>
      </c>
      <c r="AD1577" s="1">
        <f>'Innlegging av opplysninger'!$B$5*Y1577</f>
        <v>927.33709090909088</v>
      </c>
      <c r="AE1577" s="1">
        <f>'Innlegging av opplysninger'!$B$5*Z1577</f>
        <v>116719.03245859996</v>
      </c>
      <c r="AF1577" s="1">
        <f>'Innlegging av opplysninger'!$B$5*AA1577</f>
        <v>105987.6575041818</v>
      </c>
      <c r="AG1577" s="1"/>
      <c r="AH1577" s="1">
        <f>'Innlegging av opplysninger'!$C$11*SUM(X1577:AG1577)</f>
        <v>340846.28080607654</v>
      </c>
      <c r="AI1577" s="1">
        <f>'Innlegging av opplysninger'!$C$13*(((X1577+Z1577+AC1577+AE1577)*Data!M1577)+(Z1577+AE1577)*(1-Data!M1577)*1.8/12+Y1577+AD1577+AA1577+AB1577+AF1577+AG1577)</f>
        <v>94077.654638318651</v>
      </c>
      <c r="AJ1577" s="1">
        <f>'Innlegging av opplysninger'!$C$13*((X1577+Z1577+AC1577+AE1577)*(1-Data!M1577)-(Z1577+AE1577)*(1-Data!M1577)*1.8/12)</f>
        <v>372343.57172789128</v>
      </c>
      <c r="AK1577" s="83">
        <f t="shared" si="244"/>
        <v>1281000</v>
      </c>
      <c r="AL1577" s="83">
        <f t="shared" si="245"/>
        <v>250000</v>
      </c>
      <c r="AM1577" s="83">
        <f t="shared" si="246"/>
        <v>1503000</v>
      </c>
    </row>
    <row r="1578" spans="1:39">
      <c r="A1578" t="str">
        <f t="shared" si="240"/>
        <v>4206Alle</v>
      </c>
      <c r="B1578" s="6" t="str">
        <f>Data!A1578</f>
        <v>4206</v>
      </c>
      <c r="C1578" s="7" t="str">
        <f>Data!B1578</f>
        <v>Farsund kommune</v>
      </c>
      <c r="D1578" s="7" t="str">
        <f>Data!C1578</f>
        <v>Alle</v>
      </c>
      <c r="E1578" s="1">
        <f>Data!D1578</f>
        <v>680.3125672373717</v>
      </c>
      <c r="F1578" s="1">
        <f>Data!E1578+Data!F1578</f>
        <v>45636.249608141094</v>
      </c>
      <c r="G1578" s="1">
        <f>Data!G1578</f>
        <v>506.86949882506468</v>
      </c>
      <c r="H1578" s="1">
        <f t="shared" si="241"/>
        <v>338693608.69090867</v>
      </c>
      <c r="I1578" s="1">
        <f t="shared" si="242"/>
        <v>3761778.4363636328</v>
      </c>
      <c r="J1578" s="1">
        <f t="shared" si="243"/>
        <v>41094646.455272675</v>
      </c>
      <c r="K1578" s="1">
        <f>'Innlegging av opplysninger'!$B$4*H1578</f>
        <v>44030169.129818127</v>
      </c>
      <c r="L1578" s="1"/>
      <c r="M1578" s="1">
        <f>'Innlegging av opplysninger'!$B$5*H1578</f>
        <v>44368862.738509037</v>
      </c>
      <c r="N1578" s="1">
        <f>'Innlegging av opplysninger'!$B$5*I1578</f>
        <v>492792.97516363591</v>
      </c>
      <c r="O1578" s="1">
        <f>'Innlegging av opplysninger'!$B$5*J1578</f>
        <v>5383398.6856407207</v>
      </c>
      <c r="P1578" s="1">
        <f>'Innlegging av opplysninger'!$B$5*K1578</f>
        <v>5767952.1560061751</v>
      </c>
      <c r="Q1578" s="1"/>
      <c r="R1578" s="1">
        <f>'Innlegging av opplysninger'!$C$11*SUM(H1578:Q1578)</f>
        <v>18376541.95217194</v>
      </c>
      <c r="S1578" s="1">
        <f>'Innlegging av opplysninger'!$C$13*(((H1578+J1578+M1578+O1578)*Data!H1578)+(J1578+O1578)*(1-Data!H1578)*1.8/12+I1578+N1578+K1578+L1578+P1578+Q1578)</f>
        <v>3495402.7666508509</v>
      </c>
      <c r="T1578" s="1">
        <f>'Innlegging av opplysninger'!$C$13*((H1578+J1578+M1578+O1578)*(1-Data!H1578)-(J1578+O1578)*(1-Data!H1578)*1.8/12)</f>
        <v>21651444.115268648</v>
      </c>
      <c r="U1578" s="1">
        <f>Data!I1578</f>
        <v>86.455247223473606</v>
      </c>
      <c r="V1578" s="1">
        <f>Data!J1578+Data!K1578</f>
        <v>48543.147618156952</v>
      </c>
      <c r="W1578" s="1">
        <f>Data!L1578</f>
        <v>599.49166377408471</v>
      </c>
      <c r="X1578" s="1">
        <f t="shared" si="247"/>
        <v>45783379.945454545</v>
      </c>
      <c r="Y1578" s="100">
        <f t="shared" si="248"/>
        <v>565409.45454545459</v>
      </c>
      <c r="Z1578" s="100">
        <f t="shared" si="249"/>
        <v>6627876.8841999993</v>
      </c>
      <c r="AA1578" s="100">
        <f>'Innlegging av opplysninger'!$B$4*X1578</f>
        <v>5951839.392909091</v>
      </c>
      <c r="AB1578" s="1"/>
      <c r="AC1578" s="1">
        <f>'Innlegging av opplysninger'!$B$5*X1578</f>
        <v>5997622.7728545461</v>
      </c>
      <c r="AD1578" s="1">
        <f>'Innlegging av opplysninger'!$B$5*Y1578</f>
        <v>74068.638545454553</v>
      </c>
      <c r="AE1578" s="1">
        <f>'Innlegging av opplysninger'!$B$5*Z1578</f>
        <v>868251.87183019996</v>
      </c>
      <c r="AF1578" s="1">
        <f>'Innlegging av opplysninger'!$B$5*AA1578</f>
        <v>779690.96047109098</v>
      </c>
      <c r="AG1578" s="1"/>
      <c r="AH1578" s="1">
        <f>'Innlegging av opplysninger'!$C$11*SUM(X1578:AG1578)</f>
        <v>2532629.3169907946</v>
      </c>
      <c r="AI1578" s="1">
        <f>'Innlegging av opplysninger'!$C$13*(((X1578+Z1578+AC1578+AE1578)*Data!M1578)+(Z1578+AE1578)*(1-Data!M1578)*1.8/12+Y1578+AD1578+AA1578+AB1578+AF1578+AG1578)</f>
        <v>545189.50788431789</v>
      </c>
      <c r="AJ1578" s="1">
        <f>'Innlegging av opplysninger'!$C$13*((X1578+Z1578+AC1578+AE1578)*(1-Data!M1578)-(Z1578+AE1578)*(1-Data!M1578)*1.8/12)</f>
        <v>2920513.7679978218</v>
      </c>
      <c r="AK1578" s="83">
        <f t="shared" si="244"/>
        <v>20909000</v>
      </c>
      <c r="AL1578" s="83">
        <f t="shared" si="245"/>
        <v>4041000</v>
      </c>
      <c r="AM1578" s="83">
        <f t="shared" si="246"/>
        <v>24572000</v>
      </c>
    </row>
    <row r="1579" spans="1:39">
      <c r="A1579" t="str">
        <f t="shared" si="240"/>
        <v>4206Administrasjon</v>
      </c>
      <c r="B1579" s="6" t="str">
        <f>Data!A1579</f>
        <v>4206</v>
      </c>
      <c r="C1579" s="7" t="str">
        <f>Data!B1579</f>
        <v>Farsund kommune</v>
      </c>
      <c r="D1579" s="7" t="str">
        <f>Data!C1579</f>
        <v>Administrasjon</v>
      </c>
      <c r="E1579" s="1">
        <f>Data!D1579</f>
        <v>36.458470097357441</v>
      </c>
      <c r="F1579" s="1">
        <f>Data!E1579+Data!F1579</f>
        <v>49708.311817816997</v>
      </c>
      <c r="G1579" s="1">
        <f>Data!G1579</f>
        <v>18.991471615540615</v>
      </c>
      <c r="H1579" s="1">
        <f t="shared" si="241"/>
        <v>19770425.454545457</v>
      </c>
      <c r="I1579" s="1">
        <f t="shared" si="242"/>
        <v>7553.454545454546</v>
      </c>
      <c r="J1579" s="1">
        <f t="shared" si="243"/>
        <v>2373357.4690909092</v>
      </c>
      <c r="K1579" s="1">
        <f>'Innlegging av opplysninger'!$B$4*H1579</f>
        <v>2570155.3090909095</v>
      </c>
      <c r="L1579" s="1"/>
      <c r="M1579" s="1">
        <f>'Innlegging av opplysninger'!$B$5*H1579</f>
        <v>2589925.7345454548</v>
      </c>
      <c r="N1579" s="1">
        <f>'Innlegging av opplysninger'!$B$5*I1579</f>
        <v>989.50254545454561</v>
      </c>
      <c r="O1579" s="1">
        <f>'Innlegging av opplysninger'!$B$5*J1579</f>
        <v>310909.82845090912</v>
      </c>
      <c r="P1579" s="1">
        <f>'Innlegging av opplysninger'!$B$5*K1579</f>
        <v>336690.34549090918</v>
      </c>
      <c r="Q1579" s="1"/>
      <c r="R1579" s="1">
        <f>'Innlegging av opplysninger'!$C$11*SUM(H1579:Q1579)</f>
        <v>1062480.2697356073</v>
      </c>
      <c r="S1579" s="1">
        <f>'Innlegging av opplysninger'!$C$13*(((H1579+J1579+M1579+O1579)*Data!H1579)+(J1579+O1579)*(1-Data!H1579)*1.8/12+I1579+N1579+K1579+L1579+P1579+Q1579)</f>
        <v>276928.08972149814</v>
      </c>
      <c r="T1579" s="1">
        <f>'Innlegging av opplysninger'!$C$13*((H1579+J1579+M1579+O1579)*(1-Data!H1579)-(J1579+O1579)*(1-Data!H1579)*1.8/12)</f>
        <v>1176992.2793903856</v>
      </c>
      <c r="U1579" s="1">
        <f>Data!I1579</f>
        <v>5</v>
      </c>
      <c r="V1579" s="1">
        <f>Data!J1579+Data!K1579</f>
        <v>62083</v>
      </c>
      <c r="W1579" s="1">
        <f>Data!L1579</f>
        <v>112.982</v>
      </c>
      <c r="X1579" s="1">
        <f t="shared" si="247"/>
        <v>3386345.4545454541</v>
      </c>
      <c r="Y1579" s="100">
        <f t="shared" si="248"/>
        <v>6162.6545454545449</v>
      </c>
      <c r="Z1579" s="100">
        <f t="shared" si="249"/>
        <v>485128.65959999996</v>
      </c>
      <c r="AA1579" s="100">
        <f>'Innlegging av opplysninger'!$B$4*X1579</f>
        <v>440224.90909090906</v>
      </c>
      <c r="AB1579" s="1"/>
      <c r="AC1579" s="1">
        <f>'Innlegging av opplysninger'!$B$5*X1579</f>
        <v>443611.25454545452</v>
      </c>
      <c r="AD1579" s="1">
        <f>'Innlegging av opplysninger'!$B$5*Y1579</f>
        <v>807.3077454545454</v>
      </c>
      <c r="AE1579" s="1">
        <f>'Innlegging av opplysninger'!$B$5*Z1579</f>
        <v>63551.854407599996</v>
      </c>
      <c r="AF1579" s="1">
        <f>'Innlegging av opplysninger'!$B$5*AA1579</f>
        <v>57669.463090909092</v>
      </c>
      <c r="AG1579" s="1"/>
      <c r="AH1579" s="1">
        <f>'Innlegging av opplysninger'!$C$11*SUM(X1579:AG1579)</f>
        <v>185573.05918770697</v>
      </c>
      <c r="AI1579" s="1">
        <f>'Innlegging av opplysninger'!$C$13*(((X1579+Z1579+AC1579+AE1579)*Data!M1579)+(Z1579+AE1579)*(1-Data!M1579)*1.8/12+Y1579+AD1579+AA1579+AB1579+AF1579+AG1579)</f>
        <v>70289.549106541337</v>
      </c>
      <c r="AJ1579" s="1">
        <f>'Innlegging av opplysninger'!$C$13*((X1579+Z1579+AC1579+AE1579)*(1-Data!M1579)-(Z1579+AE1579)*(1-Data!M1579)*1.8/12)</f>
        <v>183652.53188716294</v>
      </c>
      <c r="AK1579" s="83">
        <f t="shared" si="244"/>
        <v>1248000</v>
      </c>
      <c r="AL1579" s="83">
        <f t="shared" si="245"/>
        <v>347000</v>
      </c>
      <c r="AM1579" s="83">
        <f t="shared" si="246"/>
        <v>1361000</v>
      </c>
    </row>
    <row r="1580" spans="1:39">
      <c r="A1580" t="str">
        <f t="shared" si="240"/>
        <v>4206Undervisning</v>
      </c>
      <c r="B1580" s="6" t="str">
        <f>Data!A1580</f>
        <v>4206</v>
      </c>
      <c r="C1580" s="7" t="str">
        <f>Data!B1580</f>
        <v>Farsund kommune</v>
      </c>
      <c r="D1580" s="7" t="str">
        <f>Data!C1580</f>
        <v>Undervisning</v>
      </c>
      <c r="E1580" s="1">
        <f>Data!D1580</f>
        <v>176.17619999999988</v>
      </c>
      <c r="F1580" s="1">
        <f>Data!E1580+Data!F1580</f>
        <v>47536.268548192107</v>
      </c>
      <c r="G1580" s="1">
        <f>Data!G1580</f>
        <v>0.21557962993866381</v>
      </c>
      <c r="H1580" s="1">
        <f t="shared" si="241"/>
        <v>91361008.963636324</v>
      </c>
      <c r="I1580" s="1">
        <f t="shared" si="242"/>
        <v>414.32727272727266</v>
      </c>
      <c r="J1580" s="1">
        <f t="shared" si="243"/>
        <v>10963370.794909086</v>
      </c>
      <c r="K1580" s="1">
        <f>'Innlegging av opplysninger'!$B$4*H1580</f>
        <v>11876931.165272722</v>
      </c>
      <c r="L1580" s="1"/>
      <c r="M1580" s="1">
        <f>'Innlegging av opplysninger'!$B$5*H1580</f>
        <v>11968292.174236359</v>
      </c>
      <c r="N1580" s="1">
        <f>'Innlegging av opplysninger'!$B$5*I1580</f>
        <v>54.276872727272718</v>
      </c>
      <c r="O1580" s="1">
        <f>'Innlegging av opplysninger'!$B$5*J1580</f>
        <v>1436201.5741330904</v>
      </c>
      <c r="P1580" s="1">
        <f>'Innlegging av opplysninger'!$B$5*K1580</f>
        <v>1555877.9826507266</v>
      </c>
      <c r="Q1580" s="1"/>
      <c r="R1580" s="1">
        <f>'Innlegging av opplysninger'!$C$11*SUM(H1580:Q1580)</f>
        <v>4908161.7478413824</v>
      </c>
      <c r="S1580" s="1">
        <f>'Innlegging av opplysninger'!$C$13*(((H1580+J1580+M1580+O1580)*Data!H1580)+(J1580+O1580)*(1-Data!H1580)*1.8/12+I1580+N1580+K1580+L1580+P1580+Q1580)</f>
        <v>879483.60916866839</v>
      </c>
      <c r="T1580" s="1">
        <f>'Innlegging av opplysninger'!$C$13*((H1580+J1580+M1580+O1580)*(1-Data!H1580)-(J1580+O1580)*(1-Data!H1580)*1.8/12)</f>
        <v>5836948.2562984871</v>
      </c>
      <c r="U1580" s="1">
        <f>Data!I1580</f>
        <v>19.820999999999998</v>
      </c>
      <c r="V1580" s="1">
        <f>Data!J1580+Data!K1580</f>
        <v>48608.615399492126</v>
      </c>
      <c r="W1580" s="1">
        <f>Data!L1580</f>
        <v>0</v>
      </c>
      <c r="X1580" s="1">
        <f t="shared" si="247"/>
        <v>10510596.718181817</v>
      </c>
      <c r="Y1580" s="100">
        <f t="shared" si="248"/>
        <v>0</v>
      </c>
      <c r="Z1580" s="100">
        <f t="shared" si="249"/>
        <v>1503015.3306999996</v>
      </c>
      <c r="AA1580" s="100">
        <f>'Innlegging av opplysninger'!$B$4*X1580</f>
        <v>1366377.5733636362</v>
      </c>
      <c r="AB1580" s="1"/>
      <c r="AC1580" s="1">
        <f>'Innlegging av opplysninger'!$B$5*X1580</f>
        <v>1376888.170081818</v>
      </c>
      <c r="AD1580" s="1">
        <f>'Innlegging av opplysninger'!$B$5*Y1580</f>
        <v>0</v>
      </c>
      <c r="AE1580" s="1">
        <f>'Innlegging av opplysninger'!$B$5*Z1580</f>
        <v>196895.00832169995</v>
      </c>
      <c r="AF1580" s="1">
        <f>'Innlegging av opplysninger'!$B$5*AA1580</f>
        <v>178995.46211063635</v>
      </c>
      <c r="AG1580" s="1"/>
      <c r="AH1580" s="1">
        <f>'Innlegging av opplysninger'!$C$11*SUM(X1580:AG1580)</f>
        <v>575045.19398486509</v>
      </c>
      <c r="AI1580" s="1">
        <f>'Innlegging av opplysninger'!$C$13*(((X1580+Z1580+AC1580+AE1580)*Data!M1580)+(Z1580+AE1580)*(1-Data!M1580)*1.8/12+Y1580+AD1580+AA1580+AB1580+AF1580+AG1580)</f>
        <v>105845.63475897178</v>
      </c>
      <c r="AJ1580" s="1">
        <f>'Innlegging av opplysninger'!$C$13*((X1580+Z1580+AC1580+AE1580)*(1-Data!M1580)-(Z1580+AE1580)*(1-Data!M1580)*1.8/12)</f>
        <v>681058.31490452774</v>
      </c>
      <c r="AK1580" s="83">
        <f t="shared" si="244"/>
        <v>5483000</v>
      </c>
      <c r="AL1580" s="83">
        <f t="shared" si="245"/>
        <v>985000</v>
      </c>
      <c r="AM1580" s="83">
        <f t="shared" si="246"/>
        <v>6518000</v>
      </c>
    </row>
    <row r="1581" spans="1:39">
      <c r="A1581" t="str">
        <f t="shared" si="240"/>
        <v>4206Barnehager</v>
      </c>
      <c r="B1581" s="6" t="str">
        <f>Data!A1581</f>
        <v>4206</v>
      </c>
      <c r="C1581" s="7" t="str">
        <f>Data!B1581</f>
        <v>Farsund kommune</v>
      </c>
      <c r="D1581" s="7" t="str">
        <f>Data!C1581</f>
        <v>Barnehager</v>
      </c>
      <c r="E1581" s="1">
        <f>Data!D1581</f>
        <v>53.961299999999994</v>
      </c>
      <c r="F1581" s="1">
        <f>Data!E1581+Data!F1581</f>
        <v>41885.930688598441</v>
      </c>
      <c r="G1581" s="1">
        <f>Data!G1581</f>
        <v>0</v>
      </c>
      <c r="H1581" s="1">
        <f t="shared" si="241"/>
        <v>24656937.509090908</v>
      </c>
      <c r="I1581" s="1">
        <f t="shared" si="242"/>
        <v>0</v>
      </c>
      <c r="J1581" s="1">
        <f t="shared" si="243"/>
        <v>2958832.5010909089</v>
      </c>
      <c r="K1581" s="1">
        <f>'Innlegging av opplysninger'!$B$4*H1581</f>
        <v>3205401.8761818181</v>
      </c>
      <c r="L1581" s="1"/>
      <c r="M1581" s="1">
        <f>'Innlegging av opplysninger'!$B$5*H1581</f>
        <v>3230058.8136909092</v>
      </c>
      <c r="N1581" s="1">
        <f>'Innlegging av opplysninger'!$B$5*I1581</f>
        <v>0</v>
      </c>
      <c r="O1581" s="1">
        <f>'Innlegging av opplysninger'!$B$5*J1581</f>
        <v>387607.05764290906</v>
      </c>
      <c r="P1581" s="1">
        <f>'Innlegging av opplysninger'!$B$5*K1581</f>
        <v>419907.64577981818</v>
      </c>
      <c r="Q1581" s="1"/>
      <c r="R1581" s="1">
        <f>'Innlegging av opplysninger'!$C$11*SUM(H1581:Q1581)</f>
        <v>1324632.3253321364</v>
      </c>
      <c r="S1581" s="1">
        <f>'Innlegging av opplysninger'!$C$13*(((H1581+J1581+M1581+O1581)*Data!H1581)+(J1581+O1581)*(1-Data!H1581)*1.8/12+I1581+N1581+K1581+L1581+P1581+Q1581)</f>
        <v>230963.2599993434</v>
      </c>
      <c r="T1581" s="1">
        <f>'Innlegging av opplysninger'!$C$13*((H1581+J1581+M1581+O1581)*(1-Data!H1581)-(J1581+O1581)*(1-Data!H1581)*1.8/12)</f>
        <v>1581691.5009814748</v>
      </c>
      <c r="U1581" s="1">
        <f>Data!I1581</f>
        <v>1</v>
      </c>
      <c r="V1581" s="1">
        <f>Data!J1581+Data!K1581</f>
        <v>38358.333333333336</v>
      </c>
      <c r="W1581" s="1">
        <f>Data!L1581</f>
        <v>0</v>
      </c>
      <c r="X1581" s="1">
        <f t="shared" si="247"/>
        <v>418454.54545454547</v>
      </c>
      <c r="Y1581" s="100">
        <f t="shared" si="248"/>
        <v>0</v>
      </c>
      <c r="Z1581" s="100">
        <f t="shared" si="249"/>
        <v>59839</v>
      </c>
      <c r="AA1581" s="100">
        <f>'Innlegging av opplysninger'!$B$4*X1581</f>
        <v>54399.090909090912</v>
      </c>
      <c r="AB1581" s="1"/>
      <c r="AC1581" s="1">
        <f>'Innlegging av opplysninger'!$B$5*X1581</f>
        <v>54817.545454545456</v>
      </c>
      <c r="AD1581" s="1">
        <f>'Innlegging av opplysninger'!$B$5*Y1581</f>
        <v>0</v>
      </c>
      <c r="AE1581" s="1">
        <f>'Innlegging av opplysninger'!$B$5*Z1581</f>
        <v>7838.9090000000006</v>
      </c>
      <c r="AF1581" s="1">
        <f>'Innlegging av opplysninger'!$B$5*AA1581</f>
        <v>7126.2809090909095</v>
      </c>
      <c r="AG1581" s="1"/>
      <c r="AH1581" s="1">
        <f>'Innlegging av opplysninger'!$C$11*SUM(X1581:AG1581)</f>
        <v>22894.06412563636</v>
      </c>
      <c r="AI1581" s="1">
        <f>'Innlegging av opplysninger'!$C$13*(((X1581+Z1581+AC1581+AE1581)*Data!M1581)+(Z1581+AE1581)*(1-Data!M1581)*1.8/12+Y1581+AD1581+AA1581+AB1581+AF1581+AG1581)</f>
        <v>3727.2070247454549</v>
      </c>
      <c r="AJ1581" s="1">
        <f>'Innlegging av opplysninger'!$C$13*((X1581+Z1581+AC1581+AE1581)*(1-Data!M1581)-(Z1581+AE1581)*(1-Data!M1581)*1.8/12)</f>
        <v>27601.512305072727</v>
      </c>
      <c r="AK1581" s="83">
        <f t="shared" si="244"/>
        <v>1348000</v>
      </c>
      <c r="AL1581" s="83">
        <f t="shared" si="245"/>
        <v>235000</v>
      </c>
      <c r="AM1581" s="83">
        <f t="shared" si="246"/>
        <v>1609000</v>
      </c>
    </row>
    <row r="1582" spans="1:39">
      <c r="A1582" t="str">
        <f t="shared" si="240"/>
        <v>4206Helse/pleie/omsorg</v>
      </c>
      <c r="B1582" s="6" t="str">
        <f>Data!A1582</f>
        <v>4206</v>
      </c>
      <c r="C1582" s="7" t="str">
        <f>Data!B1582</f>
        <v>Farsund kommune</v>
      </c>
      <c r="D1582" s="7" t="str">
        <f>Data!C1582</f>
        <v>Helse/pleie/omsorg</v>
      </c>
      <c r="E1582" s="1">
        <f>Data!D1582</f>
        <v>324.96169714001417</v>
      </c>
      <c r="F1582" s="1">
        <f>Data!E1582+Data!F1582</f>
        <v>44167.469270435089</v>
      </c>
      <c r="G1582" s="1">
        <f>Data!G1582</f>
        <v>1054.7338132971468</v>
      </c>
      <c r="H1582" s="1">
        <f t="shared" si="241"/>
        <v>156575299.33636373</v>
      </c>
      <c r="I1582" s="1">
        <f t="shared" si="242"/>
        <v>3739070.0727272686</v>
      </c>
      <c r="J1582" s="1">
        <f t="shared" si="243"/>
        <v>19237724.329090919</v>
      </c>
      <c r="K1582" s="1">
        <f>'Innlegging av opplysninger'!$B$4*H1582</f>
        <v>20354788.913727287</v>
      </c>
      <c r="L1582" s="1"/>
      <c r="M1582" s="1">
        <f>'Innlegging av opplysninger'!$B$5*H1582</f>
        <v>20511364.21306365</v>
      </c>
      <c r="N1582" s="1">
        <f>'Innlegging av opplysninger'!$B$5*I1582</f>
        <v>489818.17952727218</v>
      </c>
      <c r="O1582" s="1">
        <f>'Innlegging av opplysninger'!$B$5*J1582</f>
        <v>2520141.8871109104</v>
      </c>
      <c r="P1582" s="1">
        <f>'Innlegging av opplysninger'!$B$5*K1582</f>
        <v>2666477.3476982745</v>
      </c>
      <c r="Q1582" s="1"/>
      <c r="R1582" s="1">
        <f>'Innlegging av opplysninger'!$C$11*SUM(H1582:Q1582)</f>
        <v>8591598.0026137549</v>
      </c>
      <c r="S1582" s="1">
        <f>'Innlegging av opplysninger'!$C$13*(((H1582+J1582+M1582+O1582)*Data!H1582)+(J1582+O1582)*(1-Data!H1582)*1.8/12+I1582+N1582+K1582+L1582+P1582+Q1582)</f>
        <v>1648700.0273074585</v>
      </c>
      <c r="T1582" s="1">
        <f>'Innlegging av opplysninger'!$C$13*((H1582+J1582+M1582+O1582)*(1-Data!H1582)-(J1582+O1582)*(1-Data!H1582)*1.8/12)</f>
        <v>10108223.555216627</v>
      </c>
      <c r="U1582" s="1">
        <f>Data!I1582</f>
        <v>45.289747223473583</v>
      </c>
      <c r="V1582" s="1">
        <f>Data!J1582+Data!K1582</f>
        <v>46410.052083721719</v>
      </c>
      <c r="W1582" s="1">
        <f>Data!L1582</f>
        <v>1131.91821864331</v>
      </c>
      <c r="X1582" s="1">
        <f t="shared" si="247"/>
        <v>22929813.027272727</v>
      </c>
      <c r="Y1582" s="100">
        <f t="shared" si="248"/>
        <v>559246.80000000016</v>
      </c>
      <c r="Z1582" s="100">
        <f t="shared" si="249"/>
        <v>3358935.5552999997</v>
      </c>
      <c r="AA1582" s="100">
        <f>'Innlegging av opplysninger'!$B$4*X1582</f>
        <v>2980875.6935454546</v>
      </c>
      <c r="AB1582" s="1"/>
      <c r="AC1582" s="1">
        <f>'Innlegging av opplysninger'!$B$5*X1582</f>
        <v>3003805.5065727276</v>
      </c>
      <c r="AD1582" s="1">
        <f>'Innlegging av opplysninger'!$B$5*Y1582</f>
        <v>73261.330800000025</v>
      </c>
      <c r="AE1582" s="1">
        <f>'Innlegging av opplysninger'!$B$5*Z1582</f>
        <v>440020.55774429999</v>
      </c>
      <c r="AF1582" s="1">
        <f>'Innlegging av opplysninger'!$B$5*AA1582</f>
        <v>390494.71585445455</v>
      </c>
      <c r="AG1582" s="1"/>
      <c r="AH1582" s="1">
        <f>'Innlegging av opplysninger'!$C$11*SUM(X1582:AG1582)</f>
        <v>1281985.221109407</v>
      </c>
      <c r="AI1582" s="1">
        <f>'Innlegging av opplysninger'!$C$13*(((X1582+Z1582+AC1582+AE1582)*Data!M1582)+(Z1582+AE1582)*(1-Data!M1582)*1.8/12+Y1582+AD1582+AA1582+AB1582+AF1582+AG1582)</f>
        <v>251017.00282782514</v>
      </c>
      <c r="AJ1582" s="1">
        <f>'Innlegging av opplysninger'!$C$13*((X1582+Z1582+AC1582+AE1582)*(1-Data!M1582)-(Z1582+AE1582)*(1-Data!M1582)*1.8/12)</f>
        <v>1503278.5629008373</v>
      </c>
      <c r="AK1582" s="83">
        <f t="shared" si="244"/>
        <v>9874000</v>
      </c>
      <c r="AL1582" s="83">
        <f t="shared" si="245"/>
        <v>1900000</v>
      </c>
      <c r="AM1582" s="83">
        <f t="shared" si="246"/>
        <v>11612000</v>
      </c>
    </row>
    <row r="1583" spans="1:39">
      <c r="A1583" t="str">
        <f t="shared" si="240"/>
        <v>4206Samferdsel og teknikk</v>
      </c>
      <c r="B1583" s="6" t="str">
        <f>Data!A1583</f>
        <v>4206</v>
      </c>
      <c r="C1583" s="7" t="str">
        <f>Data!B1583</f>
        <v>Farsund kommune</v>
      </c>
      <c r="D1583" s="7" t="str">
        <f>Data!C1583</f>
        <v>Samferdsel og teknikk</v>
      </c>
      <c r="E1583" s="1">
        <f>Data!D1583</f>
        <v>23.849200000000003</v>
      </c>
      <c r="F1583" s="1">
        <f>Data!E1583+Data!F1583</f>
        <v>45951.676506269956</v>
      </c>
      <c r="G1583" s="1">
        <f>Data!G1583</f>
        <v>0</v>
      </c>
      <c r="H1583" s="1">
        <f t="shared" si="241"/>
        <v>11955389.709090911</v>
      </c>
      <c r="I1583" s="1">
        <f t="shared" si="242"/>
        <v>0</v>
      </c>
      <c r="J1583" s="1">
        <f t="shared" si="243"/>
        <v>1434646.7650909093</v>
      </c>
      <c r="K1583" s="1">
        <f>'Innlegging av opplysninger'!$B$4*H1583</f>
        <v>1554200.6621818184</v>
      </c>
      <c r="L1583" s="1"/>
      <c r="M1583" s="1">
        <f>'Innlegging av opplysninger'!$B$5*H1583</f>
        <v>1566156.0518909094</v>
      </c>
      <c r="N1583" s="1">
        <f>'Innlegging av opplysninger'!$B$5*I1583</f>
        <v>0</v>
      </c>
      <c r="O1583" s="1">
        <f>'Innlegging av opplysninger'!$B$5*J1583</f>
        <v>187938.72622690912</v>
      </c>
      <c r="P1583" s="1">
        <f>'Innlegging av opplysninger'!$B$5*K1583</f>
        <v>203600.28674581822</v>
      </c>
      <c r="Q1583" s="1"/>
      <c r="R1583" s="1">
        <f>'Innlegging av opplysninger'!$C$11*SUM(H1583:Q1583)</f>
        <v>642273.42364663642</v>
      </c>
      <c r="S1583" s="1">
        <f>'Innlegging av opplysninger'!$C$13*(((H1583+J1583+M1583+O1583)*Data!H1583)+(J1583+O1583)*(1-Data!H1583)*1.8/12+I1583+N1583+K1583+L1583+P1583+Q1583)</f>
        <v>123000.245976487</v>
      </c>
      <c r="T1583" s="1">
        <f>'Innlegging av opplysninger'!$C$13*((H1583+J1583+M1583+O1583)*(1-Data!H1583)-(J1583+O1583)*(1-Data!H1583)*1.8/12)</f>
        <v>755900.2284873313</v>
      </c>
      <c r="U1583" s="1">
        <f>Data!I1583</f>
        <v>4.8</v>
      </c>
      <c r="V1583" s="1">
        <f>Data!J1583+Data!K1583</f>
        <v>49194.444444444445</v>
      </c>
      <c r="W1583" s="1">
        <f>Data!L1583</f>
        <v>0</v>
      </c>
      <c r="X1583" s="1">
        <f t="shared" si="247"/>
        <v>2575999.9999999995</v>
      </c>
      <c r="Y1583" s="100">
        <f t="shared" si="248"/>
        <v>0</v>
      </c>
      <c r="Z1583" s="100">
        <f t="shared" si="249"/>
        <v>368367.99999999988</v>
      </c>
      <c r="AA1583" s="100">
        <f>'Innlegging av opplysninger'!$B$4*X1583</f>
        <v>334879.99999999994</v>
      </c>
      <c r="AB1583" s="1"/>
      <c r="AC1583" s="1">
        <f>'Innlegging av opplysninger'!$B$5*X1583</f>
        <v>337455.99999999994</v>
      </c>
      <c r="AD1583" s="1">
        <f>'Innlegging av opplysninger'!$B$5*Y1583</f>
        <v>0</v>
      </c>
      <c r="AE1583" s="1">
        <f>'Innlegging av opplysninger'!$B$5*Z1583</f>
        <v>48256.207999999984</v>
      </c>
      <c r="AF1583" s="1">
        <f>'Innlegging av opplysninger'!$B$5*AA1583</f>
        <v>43869.279999999992</v>
      </c>
      <c r="AG1583" s="1"/>
      <c r="AH1583" s="1">
        <f>'Innlegging av opplysninger'!$C$11*SUM(X1583:AG1583)</f>
        <v>140935.52054399997</v>
      </c>
      <c r="AI1583" s="1">
        <f>'Innlegging av opplysninger'!$C$13*(((X1583+Z1583+AC1583+AE1583)*Data!M1583)+(Z1583+AE1583)*(1-Data!M1583)*1.8/12+Y1583+AD1583+AA1583+AB1583+AF1583+AG1583)</f>
        <v>29465.016446551632</v>
      </c>
      <c r="AJ1583" s="1">
        <f>'Innlegging av opplysninger'!$C$13*((X1583+Z1583+AC1583+AE1583)*(1-Data!M1583)-(Z1583+AE1583)*(1-Data!M1583)*1.8/12)</f>
        <v>163394.11692944833</v>
      </c>
      <c r="AK1583" s="83">
        <f t="shared" si="244"/>
        <v>783000</v>
      </c>
      <c r="AL1583" s="83">
        <f t="shared" si="245"/>
        <v>152000</v>
      </c>
      <c r="AM1583" s="83">
        <f t="shared" si="246"/>
        <v>919000</v>
      </c>
    </row>
    <row r="1584" spans="1:39">
      <c r="A1584" t="str">
        <f t="shared" si="240"/>
        <v>4206Annet</v>
      </c>
      <c r="B1584" s="6" t="str">
        <f>Data!A1584</f>
        <v>4206</v>
      </c>
      <c r="C1584" s="7" t="str">
        <f>Data!B1584</f>
        <v>Farsund kommune</v>
      </c>
      <c r="D1584" s="7" t="str">
        <f>Data!C1584</f>
        <v>Annet</v>
      </c>
      <c r="E1584" s="1">
        <f>Data!D1584</f>
        <v>64.905699999999996</v>
      </c>
      <c r="F1584" s="1">
        <f>Data!E1584+Data!F1584</f>
        <v>48547.357281409822</v>
      </c>
      <c r="G1584" s="1">
        <f>Data!G1584</f>
        <v>20.818202407492716</v>
      </c>
      <c r="H1584" s="1">
        <f t="shared" si="241"/>
        <v>34374547.718181834</v>
      </c>
      <c r="I1584" s="1">
        <f t="shared" si="242"/>
        <v>14740.581818181818</v>
      </c>
      <c r="J1584" s="1">
        <f t="shared" si="243"/>
        <v>4126714.5960000013</v>
      </c>
      <c r="K1584" s="1">
        <f>'Innlegging av opplysninger'!$B$4*H1584</f>
        <v>4468691.2033636384</v>
      </c>
      <c r="L1584" s="1"/>
      <c r="M1584" s="1">
        <f>'Innlegging av opplysninger'!$B$5*H1584</f>
        <v>4503065.7510818206</v>
      </c>
      <c r="N1584" s="1">
        <f>'Innlegging av opplysninger'!$B$5*I1584</f>
        <v>1931.0162181818182</v>
      </c>
      <c r="O1584" s="1">
        <f>'Innlegging av opplysninger'!$B$5*J1584</f>
        <v>540599.61207600019</v>
      </c>
      <c r="P1584" s="1">
        <f>'Innlegging av opplysninger'!$B$5*K1584</f>
        <v>585398.54764063668</v>
      </c>
      <c r="Q1584" s="1"/>
      <c r="R1584" s="1">
        <f>'Innlegging av opplysninger'!$C$11*SUM(H1584:Q1584)</f>
        <v>1847396.1830024514</v>
      </c>
      <c r="S1584" s="1">
        <f>'Innlegging av opplysninger'!$C$13*(((H1584+J1584+M1584+O1584)*Data!H1584)+(J1584+O1584)*(1-Data!H1584)*1.8/12+I1584+N1584+K1584+L1584+P1584+Q1584)</f>
        <v>336138.5657696487</v>
      </c>
      <c r="T1584" s="1">
        <f>'Innlegging av opplysninger'!$C$13*((H1584+J1584+M1584+O1584)*(1-Data!H1584)-(J1584+O1584)*(1-Data!H1584)*1.8/12)</f>
        <v>2191877.2636021264</v>
      </c>
      <c r="U1584" s="1">
        <f>Data!I1584</f>
        <v>10.544500000000001</v>
      </c>
      <c r="V1584" s="1">
        <f>Data!J1584+Data!K1584</f>
        <v>51831.027391847252</v>
      </c>
      <c r="W1584" s="1">
        <f>Data!L1584</f>
        <v>0</v>
      </c>
      <c r="X1584" s="1">
        <f t="shared" si="247"/>
        <v>5962170.2000000002</v>
      </c>
      <c r="Y1584" s="100">
        <f t="shared" si="248"/>
        <v>0</v>
      </c>
      <c r="Z1584" s="100">
        <f t="shared" si="249"/>
        <v>852590.3385999999</v>
      </c>
      <c r="AA1584" s="100">
        <f>'Innlegging av opplysninger'!$B$4*X1584</f>
        <v>775082.12600000005</v>
      </c>
      <c r="AB1584" s="1"/>
      <c r="AC1584" s="1">
        <f>'Innlegging av opplysninger'!$B$5*X1584</f>
        <v>781044.2962000001</v>
      </c>
      <c r="AD1584" s="1">
        <f>'Innlegging av opplysninger'!$B$5*Y1584</f>
        <v>0</v>
      </c>
      <c r="AE1584" s="1">
        <f>'Innlegging av opplysninger'!$B$5*Z1584</f>
        <v>111689.3343566</v>
      </c>
      <c r="AF1584" s="1">
        <f>'Innlegging av opplysninger'!$B$5*AA1584</f>
        <v>101535.75850600001</v>
      </c>
      <c r="AG1584" s="1"/>
      <c r="AH1584" s="1">
        <f>'Innlegging av opplysninger'!$C$11*SUM(X1584:AG1584)</f>
        <v>326196.25803917879</v>
      </c>
      <c r="AI1584" s="1">
        <f>'Innlegging av opplysninger'!$C$13*(((X1584+Z1584+AC1584+AE1584)*Data!M1584)+(Z1584+AE1584)*(1-Data!M1584)*1.8/12+Y1584+AD1584+AA1584+AB1584+AF1584+AG1584)</f>
        <v>84749.449015737482</v>
      </c>
      <c r="AJ1584" s="1">
        <f>'Innlegging av opplysninger'!$C$13*((X1584+Z1584+AC1584+AE1584)*(1-Data!M1584)-(Z1584+AE1584)*(1-Data!M1584)*1.8/12)</f>
        <v>361624.37777471775</v>
      </c>
      <c r="AK1584" s="83">
        <f t="shared" si="244"/>
        <v>2174000</v>
      </c>
      <c r="AL1584" s="83">
        <f t="shared" si="245"/>
        <v>421000</v>
      </c>
      <c r="AM1584" s="83">
        <f t="shared" si="246"/>
        <v>2554000</v>
      </c>
    </row>
    <row r="1585" spans="1:39">
      <c r="A1585" t="str">
        <f t="shared" si="240"/>
        <v>4207Alle</v>
      </c>
      <c r="B1585" s="6" t="str">
        <f>Data!A1585</f>
        <v>4207</v>
      </c>
      <c r="C1585" s="7" t="str">
        <f>Data!B1585</f>
        <v>Flekkefjord kommune</v>
      </c>
      <c r="D1585" s="7" t="str">
        <f>Data!C1585</f>
        <v>Alle</v>
      </c>
      <c r="E1585" s="1">
        <f>Data!D1585</f>
        <v>707.26214181197054</v>
      </c>
      <c r="F1585" s="1">
        <f>Data!E1585+Data!F1585</f>
        <v>46467.334829538406</v>
      </c>
      <c r="G1585" s="1">
        <f>Data!G1585</f>
        <v>491.37090684601145</v>
      </c>
      <c r="H1585" s="1">
        <f t="shared" si="241"/>
        <v>358522764.60909063</v>
      </c>
      <c r="I1585" s="1">
        <f t="shared" si="242"/>
        <v>3791214.9818181852</v>
      </c>
      <c r="J1585" s="1">
        <f t="shared" si="243"/>
        <v>43477677.550909057</v>
      </c>
      <c r="K1585" s="1">
        <f>'Innlegging av opplysninger'!$B$4*H1585</f>
        <v>46607959.399181783</v>
      </c>
      <c r="L1585" s="1"/>
      <c r="M1585" s="1">
        <f>'Innlegging av opplysninger'!$B$5*H1585</f>
        <v>46966482.163790874</v>
      </c>
      <c r="N1585" s="1">
        <f>'Innlegging av opplysninger'!$B$5*I1585</f>
        <v>496649.16261818231</v>
      </c>
      <c r="O1585" s="1">
        <f>'Innlegging av opplysninger'!$B$5*J1585</f>
        <v>5695575.7591690868</v>
      </c>
      <c r="P1585" s="1">
        <f>'Innlegging av opplysninger'!$B$5*K1585</f>
        <v>6105642.6812928142</v>
      </c>
      <c r="Q1585" s="1"/>
      <c r="R1585" s="1">
        <f>'Innlegging av opplysninger'!$C$11*SUM(H1585:Q1585)</f>
        <v>19443230.719699085</v>
      </c>
      <c r="S1585" s="1">
        <f>'Innlegging av opplysninger'!$C$13*(((H1585+J1585+M1585+O1585)*Data!H1585)+(J1585+O1585)*(1-Data!H1585)*1.8/12+I1585+N1585+K1585+L1585+P1585+Q1585)</f>
        <v>3783223.3770164433</v>
      </c>
      <c r="T1585" s="1">
        <f>'Innlegging av opplysninger'!$C$13*((H1585+J1585+M1585+O1585)*(1-Data!H1585)-(J1585+O1585)*(1-Data!H1585)*1.8/12)</f>
        <v>22823302.870992828</v>
      </c>
      <c r="U1585" s="1">
        <f>Data!I1585</f>
        <v>103.71689999999995</v>
      </c>
      <c r="V1585" s="1">
        <f>Data!J1585+Data!K1585</f>
        <v>46176.860529319092</v>
      </c>
      <c r="W1585" s="1">
        <f>Data!L1585</f>
        <v>481.3337074285871</v>
      </c>
      <c r="X1585" s="1">
        <f t="shared" si="247"/>
        <v>52247136.281818174</v>
      </c>
      <c r="Y1585" s="100">
        <f t="shared" si="248"/>
        <v>544608.4363636364</v>
      </c>
      <c r="Z1585" s="100">
        <f t="shared" si="249"/>
        <v>7549219.4946999988</v>
      </c>
      <c r="AA1585" s="100">
        <f>'Innlegging av opplysninger'!$B$4*X1585</f>
        <v>6792127.7166363625</v>
      </c>
      <c r="AB1585" s="1"/>
      <c r="AC1585" s="1">
        <f>'Innlegging av opplysninger'!$B$5*X1585</f>
        <v>6844374.8529181806</v>
      </c>
      <c r="AD1585" s="1">
        <f>'Innlegging av opplysninger'!$B$5*Y1585</f>
        <v>71343.705163636376</v>
      </c>
      <c r="AE1585" s="1">
        <f>'Innlegging av opplysninger'!$B$5*Z1585</f>
        <v>988947.75380569987</v>
      </c>
      <c r="AF1585" s="1">
        <f>'Innlegging av opplysninger'!$B$5*AA1585</f>
        <v>889768.73087936349</v>
      </c>
      <c r="AG1585" s="1"/>
      <c r="AH1585" s="1">
        <f>'Innlegging av opplysninger'!$C$11*SUM(X1585:AG1585)</f>
        <v>2885246.0249468321</v>
      </c>
      <c r="AI1585" s="1">
        <f>'Innlegging av opplysninger'!$C$13*(((X1585+Z1585+AC1585+AE1585)*Data!M1585)+(Z1585+AE1585)*(1-Data!M1585)*1.8/12+Y1585+AD1585+AA1585+AB1585+AF1585+AG1585)</f>
        <v>567867.71691537311</v>
      </c>
      <c r="AJ1585" s="1">
        <f>'Innlegging av opplysninger'!$C$13*((X1585+Z1585+AC1585+AE1585)*(1-Data!M1585)-(Z1585+AE1585)*(1-Data!M1585)*1.8/12)</f>
        <v>3380363.6856434499</v>
      </c>
      <c r="AK1585" s="83">
        <f t="shared" si="244"/>
        <v>22328000</v>
      </c>
      <c r="AL1585" s="83">
        <f t="shared" si="245"/>
        <v>4351000</v>
      </c>
      <c r="AM1585" s="83">
        <f t="shared" si="246"/>
        <v>26204000</v>
      </c>
    </row>
    <row r="1586" spans="1:39">
      <c r="A1586" t="str">
        <f t="shared" si="240"/>
        <v>4207Administrasjon</v>
      </c>
      <c r="B1586" s="6" t="str">
        <f>Data!A1586</f>
        <v>4207</v>
      </c>
      <c r="C1586" s="7" t="str">
        <f>Data!B1586</f>
        <v>Flekkefjord kommune</v>
      </c>
      <c r="D1586" s="7" t="str">
        <f>Data!C1586</f>
        <v>Administrasjon</v>
      </c>
      <c r="E1586" s="1">
        <f>Data!D1586</f>
        <v>21.489987138263665</v>
      </c>
      <c r="F1586" s="1">
        <f>Data!E1586+Data!F1586</f>
        <v>58844.283395672006</v>
      </c>
      <c r="G1586" s="1">
        <f>Data!G1586</f>
        <v>31.267585023519516</v>
      </c>
      <c r="H1586" s="1">
        <f t="shared" si="241"/>
        <v>13795231.563636366</v>
      </c>
      <c r="I1586" s="1">
        <f t="shared" si="242"/>
        <v>7330.2545454545443</v>
      </c>
      <c r="J1586" s="1">
        <f t="shared" si="243"/>
        <v>1656307.4181818184</v>
      </c>
      <c r="K1586" s="1">
        <f>'Innlegging av opplysninger'!$B$4*H1586</f>
        <v>1793380.1032727277</v>
      </c>
      <c r="L1586" s="1"/>
      <c r="M1586" s="1">
        <f>'Innlegging av opplysninger'!$B$5*H1586</f>
        <v>1807175.334836364</v>
      </c>
      <c r="N1586" s="1">
        <f>'Innlegging av opplysninger'!$B$5*I1586</f>
        <v>960.26334545454529</v>
      </c>
      <c r="O1586" s="1">
        <f>'Innlegging av opplysninger'!$B$5*J1586</f>
        <v>216976.27178181821</v>
      </c>
      <c r="P1586" s="1">
        <f>'Innlegging av opplysninger'!$B$5*K1586</f>
        <v>234932.79352872734</v>
      </c>
      <c r="Q1586" s="1"/>
      <c r="R1586" s="1">
        <f>'Innlegging av opplysninger'!$C$11*SUM(H1586:Q1586)</f>
        <v>741467.17211889173</v>
      </c>
      <c r="S1586" s="1">
        <f>'Innlegging av opplysninger'!$C$13*(((H1586+J1586+M1586+O1586)*Data!H1586)+(J1586+O1586)*(1-Data!H1586)*1.8/12+I1586+N1586+K1586+L1586+P1586+Q1586)</f>
        <v>248751.75121491167</v>
      </c>
      <c r="T1586" s="1">
        <f>'Innlegging av opplysninger'!$C$13*((H1586+J1586+M1586+O1586)*(1-Data!H1586)-(J1586+O1586)*(1-Data!H1586)*1.8/12)</f>
        <v>765887.53694778215</v>
      </c>
      <c r="U1586" s="1">
        <f>Data!I1586</f>
        <v>6.9499999999999993</v>
      </c>
      <c r="V1586" s="1">
        <f>Data!J1586+Data!K1586</f>
        <v>54808.812949640283</v>
      </c>
      <c r="W1586" s="1">
        <f>Data!L1586</f>
        <v>18.364028776978419</v>
      </c>
      <c r="X1586" s="1">
        <f t="shared" si="247"/>
        <v>4155504.5454545449</v>
      </c>
      <c r="Y1586" s="100">
        <f t="shared" si="248"/>
        <v>1392.3272727272724</v>
      </c>
      <c r="Z1586" s="100">
        <f t="shared" si="249"/>
        <v>594436.2527999999</v>
      </c>
      <c r="AA1586" s="100">
        <f>'Innlegging av opplysninger'!$B$4*X1586</f>
        <v>540215.59090909082</v>
      </c>
      <c r="AB1586" s="1"/>
      <c r="AC1586" s="1">
        <f>'Innlegging av opplysninger'!$B$5*X1586</f>
        <v>544371.09545454546</v>
      </c>
      <c r="AD1586" s="1">
        <f>'Innlegging av opplysninger'!$B$5*Y1586</f>
        <v>182.39487272727268</v>
      </c>
      <c r="AE1586" s="1">
        <f>'Innlegging av opplysninger'!$B$5*Z1586</f>
        <v>77871.149116799992</v>
      </c>
      <c r="AF1586" s="1">
        <f>'Innlegging av opplysninger'!$B$5*AA1586</f>
        <v>70768.242409090904</v>
      </c>
      <c r="AG1586" s="1"/>
      <c r="AH1586" s="1">
        <f>'Innlegging av opplysninger'!$C$11*SUM(X1586:AG1586)</f>
        <v>227420.18073500198</v>
      </c>
      <c r="AI1586" s="1">
        <f>'Innlegging av opplysninger'!$C$13*(((X1586+Z1586+AC1586+AE1586)*Data!M1586)+(Z1586+AE1586)*(1-Data!M1586)*1.8/12+Y1586+AD1586+AA1586+AB1586+AF1586+AG1586)</f>
        <v>62539.329118842303</v>
      </c>
      <c r="AJ1586" s="1">
        <f>'Innlegging av opplysninger'!$C$13*((X1586+Z1586+AC1586+AE1586)*(1-Data!M1586)-(Z1586+AE1586)*(1-Data!M1586)*1.8/12)</f>
        <v>248667.23399221312</v>
      </c>
      <c r="AK1586" s="83">
        <f t="shared" si="244"/>
        <v>969000</v>
      </c>
      <c r="AL1586" s="83">
        <f t="shared" si="245"/>
        <v>311000</v>
      </c>
      <c r="AM1586" s="83">
        <f t="shared" si="246"/>
        <v>1015000</v>
      </c>
    </row>
    <row r="1587" spans="1:39">
      <c r="A1587" t="str">
        <f t="shared" si="240"/>
        <v>4207Undervisning</v>
      </c>
      <c r="B1587" s="6" t="str">
        <f>Data!A1587</f>
        <v>4207</v>
      </c>
      <c r="C1587" s="7" t="str">
        <f>Data!B1587</f>
        <v>Flekkefjord kommune</v>
      </c>
      <c r="D1587" s="7" t="str">
        <f>Data!C1587</f>
        <v>Undervisning</v>
      </c>
      <c r="E1587" s="1">
        <f>Data!D1587</f>
        <v>186.4641</v>
      </c>
      <c r="F1587" s="1">
        <f>Data!E1587+Data!F1587</f>
        <v>48041.442016631227</v>
      </c>
      <c r="G1587" s="1">
        <f>Data!G1587</f>
        <v>3.3249295708932713</v>
      </c>
      <c r="H1587" s="1">
        <f t="shared" si="241"/>
        <v>97723682.709090829</v>
      </c>
      <c r="I1587" s="1">
        <f t="shared" si="242"/>
        <v>6763.4181818181823</v>
      </c>
      <c r="J1587" s="1">
        <f t="shared" si="243"/>
        <v>11727653.535272717</v>
      </c>
      <c r="K1587" s="1">
        <f>'Innlegging av opplysninger'!$B$4*H1587</f>
        <v>12704078.752181808</v>
      </c>
      <c r="L1587" s="1"/>
      <c r="M1587" s="1">
        <f>'Innlegging av opplysninger'!$B$5*H1587</f>
        <v>12801802.4348909</v>
      </c>
      <c r="N1587" s="1">
        <f>'Innlegging av opplysninger'!$B$5*I1587</f>
        <v>886.00778181818191</v>
      </c>
      <c r="O1587" s="1">
        <f>'Innlegging av opplysninger'!$B$5*J1587</f>
        <v>1536322.6131207261</v>
      </c>
      <c r="P1587" s="1">
        <f>'Innlegging av opplysninger'!$B$5*K1587</f>
        <v>1664234.3165358168</v>
      </c>
      <c r="Q1587" s="1"/>
      <c r="R1587" s="1">
        <f>'Innlegging av opplysninger'!$C$11*SUM(H1587:Q1587)</f>
        <v>5250286.1039081449</v>
      </c>
      <c r="S1587" s="1">
        <f>'Innlegging av opplysninger'!$C$13*(((H1587+J1587+M1587+O1587)*Data!H1587)+(J1587+O1587)*(1-Data!H1587)*1.8/12+I1587+N1587+K1587+L1587+P1587+Q1587)</f>
        <v>912444.34432779287</v>
      </c>
      <c r="T1587" s="1">
        <f>'Innlegging av opplysninger'!$C$13*((H1587+J1587+M1587+O1587)*(1-Data!H1587)-(J1587+O1587)*(1-Data!H1587)*1.8/12)</f>
        <v>6272157.692599141</v>
      </c>
      <c r="U1587" s="1">
        <f>Data!I1587</f>
        <v>28.186700000000002</v>
      </c>
      <c r="V1587" s="1">
        <f>Data!J1587+Data!K1587</f>
        <v>47099.156576210298</v>
      </c>
      <c r="W1587" s="1">
        <f>Data!L1587</f>
        <v>8.9421606644268401</v>
      </c>
      <c r="X1587" s="1">
        <f t="shared" si="247"/>
        <v>14482579.600000001</v>
      </c>
      <c r="Y1587" s="100">
        <f t="shared" si="248"/>
        <v>2749.6363636363635</v>
      </c>
      <c r="Z1587" s="100">
        <f t="shared" si="249"/>
        <v>2071402.0808000001</v>
      </c>
      <c r="AA1587" s="100">
        <f>'Innlegging av opplysninger'!$B$4*X1587</f>
        <v>1882735.3480000002</v>
      </c>
      <c r="AB1587" s="1"/>
      <c r="AC1587" s="1">
        <f>'Innlegging av opplysninger'!$B$5*X1587</f>
        <v>1897217.9276000003</v>
      </c>
      <c r="AD1587" s="1">
        <f>'Innlegging av opplysninger'!$B$5*Y1587</f>
        <v>360.20236363636366</v>
      </c>
      <c r="AE1587" s="1">
        <f>'Innlegging av opplysninger'!$B$5*Z1587</f>
        <v>271353.67258480005</v>
      </c>
      <c r="AF1587" s="1">
        <f>'Innlegging av opplysninger'!$B$5*AA1587</f>
        <v>246638.33058800004</v>
      </c>
      <c r="AG1587" s="1"/>
      <c r="AH1587" s="1">
        <f>'Innlegging av opplysninger'!$C$11*SUM(X1587:AG1587)</f>
        <v>792491.39833540283</v>
      </c>
      <c r="AI1587" s="1">
        <f>'Innlegging av opplysninger'!$C$13*(((X1587+Z1587+AC1587+AE1587)*Data!M1587)+(Z1587+AE1587)*(1-Data!M1587)*1.8/12+Y1587+AD1587+AA1587+AB1587+AF1587+AG1587)</f>
        <v>159517.31043311433</v>
      </c>
      <c r="AJ1587" s="1">
        <f>'Innlegging av opplysninger'!$C$13*((X1587+Z1587+AC1587+AE1587)*(1-Data!M1587)-(Z1587+AE1587)*(1-Data!M1587)*1.8/12)</f>
        <v>924944.60307848954</v>
      </c>
      <c r="AK1587" s="83">
        <f t="shared" si="244"/>
        <v>6043000</v>
      </c>
      <c r="AL1587" s="83">
        <f t="shared" si="245"/>
        <v>1072000</v>
      </c>
      <c r="AM1587" s="83">
        <f t="shared" si="246"/>
        <v>7197000</v>
      </c>
    </row>
    <row r="1588" spans="1:39">
      <c r="A1588" t="str">
        <f t="shared" si="240"/>
        <v>4207Barnehager</v>
      </c>
      <c r="B1588" s="6" t="str">
        <f>Data!A1588</f>
        <v>4207</v>
      </c>
      <c r="C1588" s="7" t="str">
        <f>Data!B1588</f>
        <v>Flekkefjord kommune</v>
      </c>
      <c r="D1588" s="7" t="str">
        <f>Data!C1588</f>
        <v>Barnehager</v>
      </c>
      <c r="E1588" s="1">
        <f>Data!D1588</f>
        <v>96.786599999999979</v>
      </c>
      <c r="F1588" s="1">
        <f>Data!E1588+Data!F1588</f>
        <v>40950.320748602229</v>
      </c>
      <c r="G1588" s="1">
        <f>Data!G1588</f>
        <v>2.1987547863030632</v>
      </c>
      <c r="H1588" s="1">
        <f t="shared" si="241"/>
        <v>43237552.518181778</v>
      </c>
      <c r="I1588" s="1">
        <f t="shared" si="242"/>
        <v>2321.5636363636363</v>
      </c>
      <c r="J1588" s="1">
        <f t="shared" si="243"/>
        <v>5188784.8898181766</v>
      </c>
      <c r="K1588" s="1">
        <f>'Innlegging av opplysninger'!$B$4*H1588</f>
        <v>5620881.8273636317</v>
      </c>
      <c r="L1588" s="1"/>
      <c r="M1588" s="1">
        <f>'Innlegging av opplysninger'!$B$5*H1588</f>
        <v>5664119.3798818132</v>
      </c>
      <c r="N1588" s="1">
        <f>'Innlegging av opplysninger'!$B$5*I1588</f>
        <v>304.12483636363635</v>
      </c>
      <c r="O1588" s="1">
        <f>'Innlegging av opplysninger'!$B$5*J1588</f>
        <v>679730.82056618121</v>
      </c>
      <c r="P1588" s="1">
        <f>'Innlegging av opplysninger'!$B$5*K1588</f>
        <v>736335.51938463573</v>
      </c>
      <c r="Q1588" s="1"/>
      <c r="R1588" s="1">
        <f>'Innlegging av opplysninger'!$C$11*SUM(H1588:Q1588)</f>
        <v>2322941.1644594199</v>
      </c>
      <c r="S1588" s="1">
        <f>'Innlegging av opplysninger'!$C$13*(((H1588+J1588+M1588+O1588)*Data!H1588)+(J1588+O1588)*(1-Data!H1588)*1.8/12+I1588+N1588+K1588+L1588+P1588+Q1588)</f>
        <v>385148.21112902398</v>
      </c>
      <c r="T1588" s="1">
        <f>'Innlegging av opplysninger'!$C$13*((H1588+J1588+M1588+O1588)*(1-Data!H1588)-(J1588+O1588)*(1-Data!H1588)*1.8/12)</f>
        <v>2793613.3823417607</v>
      </c>
      <c r="U1588" s="1">
        <f>Data!I1588</f>
        <v>7.1110999999999995</v>
      </c>
      <c r="V1588" s="1">
        <f>Data!J1588+Data!K1588</f>
        <v>37377.776410588143</v>
      </c>
      <c r="W1588" s="1">
        <f>Data!L1588</f>
        <v>0</v>
      </c>
      <c r="X1588" s="1">
        <f t="shared" si="247"/>
        <v>2899604.7909090905</v>
      </c>
      <c r="Y1588" s="100">
        <f t="shared" si="248"/>
        <v>0</v>
      </c>
      <c r="Z1588" s="100">
        <f t="shared" si="249"/>
        <v>414643.48509999993</v>
      </c>
      <c r="AA1588" s="100">
        <f>'Innlegging av opplysninger'!$B$4*X1588</f>
        <v>376948.62281818176</v>
      </c>
      <c r="AB1588" s="1"/>
      <c r="AC1588" s="1">
        <f>'Innlegging av opplysninger'!$B$5*X1588</f>
        <v>379848.22760909086</v>
      </c>
      <c r="AD1588" s="1">
        <f>'Innlegging av opplysninger'!$B$5*Y1588</f>
        <v>0</v>
      </c>
      <c r="AE1588" s="1">
        <f>'Innlegging av opplysninger'!$B$5*Z1588</f>
        <v>54318.296548099992</v>
      </c>
      <c r="AF1588" s="1">
        <f>'Innlegging av opplysninger'!$B$5*AA1588</f>
        <v>49380.269589181815</v>
      </c>
      <c r="AG1588" s="1"/>
      <c r="AH1588" s="1">
        <f>'Innlegging av opplysninger'!$C$11*SUM(X1588:AG1588)</f>
        <v>158640.2603177985</v>
      </c>
      <c r="AI1588" s="1">
        <f>'Innlegging av opplysninger'!$C$13*(((X1588+Z1588+AC1588+AE1588)*Data!M1588)+(Z1588+AE1588)*(1-Data!M1588)*1.8/12+Y1588+AD1588+AA1588+AB1588+AF1588+AG1588)</f>
        <v>25827.004302038084</v>
      </c>
      <c r="AJ1588" s="1">
        <f>'Innlegging av opplysninger'!$C$13*((X1588+Z1588+AC1588+AE1588)*(1-Data!M1588)-(Z1588+AE1588)*(1-Data!M1588)*1.8/12)</f>
        <v>191259.66771179144</v>
      </c>
      <c r="AK1588" s="83">
        <f t="shared" si="244"/>
        <v>2482000</v>
      </c>
      <c r="AL1588" s="83">
        <f t="shared" si="245"/>
        <v>411000</v>
      </c>
      <c r="AM1588" s="83">
        <f t="shared" si="246"/>
        <v>2985000</v>
      </c>
    </row>
    <row r="1589" spans="1:39">
      <c r="A1589" t="str">
        <f t="shared" si="240"/>
        <v>4207Helse/pleie/omsorg</v>
      </c>
      <c r="B1589" s="6" t="str">
        <f>Data!A1589</f>
        <v>4207</v>
      </c>
      <c r="C1589" s="7" t="str">
        <f>Data!B1589</f>
        <v>Flekkefjord kommune</v>
      </c>
      <c r="D1589" s="7" t="str">
        <f>Data!C1589</f>
        <v>Helse/pleie/omsorg</v>
      </c>
      <c r="E1589" s="1">
        <f>Data!D1589</f>
        <v>339.24585467370667</v>
      </c>
      <c r="F1589" s="1">
        <f>Data!E1589+Data!F1589</f>
        <v>45850.944007734055</v>
      </c>
      <c r="G1589" s="1">
        <f>Data!G1589</f>
        <v>965.46459002431902</v>
      </c>
      <c r="H1589" s="1">
        <f t="shared" si="241"/>
        <v>169688102.04545462</v>
      </c>
      <c r="I1589" s="1">
        <f t="shared" si="242"/>
        <v>3573053.0181818167</v>
      </c>
      <c r="J1589" s="1">
        <f t="shared" si="243"/>
        <v>20791338.607636373</v>
      </c>
      <c r="K1589" s="1">
        <f>'Innlegging av opplysninger'!$B$4*H1589</f>
        <v>22059453.265909102</v>
      </c>
      <c r="L1589" s="1"/>
      <c r="M1589" s="1">
        <f>'Innlegging av opplysninger'!$B$5*H1589</f>
        <v>22229141.367954556</v>
      </c>
      <c r="N1589" s="1">
        <f>'Innlegging av opplysninger'!$B$5*I1589</f>
        <v>468069.94538181799</v>
      </c>
      <c r="O1589" s="1">
        <f>'Innlegging av opplysninger'!$B$5*J1589</f>
        <v>2723665.3576003648</v>
      </c>
      <c r="P1589" s="1">
        <f>'Innlegging av opplysninger'!$B$5*K1589</f>
        <v>2889788.3778340924</v>
      </c>
      <c r="Q1589" s="1"/>
      <c r="R1589" s="1">
        <f>'Innlegging av opplysninger'!$C$11*SUM(H1589:Q1589)</f>
        <v>9288059.2554662041</v>
      </c>
      <c r="S1589" s="1">
        <f>'Innlegging av opplysninger'!$C$13*(((H1589+J1589+M1589+O1589)*Data!H1589)+(J1589+O1589)*(1-Data!H1589)*1.8/12+I1589+N1589+K1589+L1589+P1589+Q1589)</f>
        <v>1806098.3797491256</v>
      </c>
      <c r="T1589" s="1">
        <f>'Innlegging av opplysninger'!$C$13*((H1589+J1589+M1589+O1589)*(1-Data!H1589)-(J1589+O1589)*(1-Data!H1589)*1.8/12)</f>
        <v>10903877.443520416</v>
      </c>
      <c r="U1589" s="1">
        <f>Data!I1589</f>
        <v>48.873199999999997</v>
      </c>
      <c r="V1589" s="1">
        <f>Data!J1589+Data!K1589</f>
        <v>44746.948549170775</v>
      </c>
      <c r="W1589" s="1">
        <f>Data!L1589</f>
        <v>1013.6999418904433</v>
      </c>
      <c r="X1589" s="1">
        <f t="shared" si="247"/>
        <v>23857380.718181811</v>
      </c>
      <c r="Y1589" s="100">
        <f t="shared" si="248"/>
        <v>540466.47272727278</v>
      </c>
      <c r="Z1589" s="100">
        <f t="shared" si="249"/>
        <v>3488892.1482999986</v>
      </c>
      <c r="AA1589" s="100">
        <f>'Innlegging av opplysninger'!$B$4*X1589</f>
        <v>3101459.4933636356</v>
      </c>
      <c r="AB1589" s="1"/>
      <c r="AC1589" s="1">
        <f>'Innlegging av opplysninger'!$B$5*X1589</f>
        <v>3125316.8740818175</v>
      </c>
      <c r="AD1589" s="1">
        <f>'Innlegging av opplysninger'!$B$5*Y1589</f>
        <v>70801.107927272737</v>
      </c>
      <c r="AE1589" s="1">
        <f>'Innlegging av opplysninger'!$B$5*Z1589</f>
        <v>457044.87142729986</v>
      </c>
      <c r="AF1589" s="1">
        <f>'Innlegging av opplysninger'!$B$5*AA1589</f>
        <v>406291.19363063626</v>
      </c>
      <c r="AG1589" s="1"/>
      <c r="AH1589" s="1">
        <f>'Innlegging av opplysninger'!$C$11*SUM(X1589:AG1589)</f>
        <v>1331810.8094263102</v>
      </c>
      <c r="AI1589" s="1">
        <f>'Innlegging av opplysninger'!$C$13*(((X1589+Z1589+AC1589+AE1589)*Data!M1589)+(Z1589+AE1589)*(1-Data!M1589)*1.8/12+Y1589+AD1589+AA1589+AB1589+AF1589+AG1589)</f>
        <v>245095.7768513482</v>
      </c>
      <c r="AJ1589" s="1">
        <f>'Innlegging av opplysninger'!$C$13*((X1589+Z1589+AC1589+AE1589)*(1-Data!M1589)-(Z1589+AE1589)*(1-Data!M1589)*1.8/12)</f>
        <v>1577382.1728899183</v>
      </c>
      <c r="AK1589" s="83">
        <f t="shared" si="244"/>
        <v>10620000</v>
      </c>
      <c r="AL1589" s="83">
        <f t="shared" si="245"/>
        <v>2051000</v>
      </c>
      <c r="AM1589" s="83">
        <f t="shared" si="246"/>
        <v>12481000</v>
      </c>
    </row>
    <row r="1590" spans="1:39">
      <c r="A1590" t="str">
        <f t="shared" si="240"/>
        <v>4207Samferdsel og teknikk</v>
      </c>
      <c r="B1590" s="6" t="str">
        <f>Data!A1590</f>
        <v>4207</v>
      </c>
      <c r="C1590" s="7" t="str">
        <f>Data!B1590</f>
        <v>Flekkefjord kommune</v>
      </c>
      <c r="D1590" s="7" t="str">
        <f>Data!C1590</f>
        <v>Samferdsel og teknikk</v>
      </c>
      <c r="E1590" s="1">
        <f>Data!D1590</f>
        <v>42.825700000000005</v>
      </c>
      <c r="F1590" s="1">
        <f>Data!E1590+Data!F1590</f>
        <v>52075.233154390924</v>
      </c>
      <c r="G1590" s="1">
        <f>Data!G1590</f>
        <v>383.89821999406882</v>
      </c>
      <c r="H1590" s="1">
        <f t="shared" si="241"/>
        <v>24328999.772727266</v>
      </c>
      <c r="I1590" s="1">
        <f t="shared" si="242"/>
        <v>179353.19999999995</v>
      </c>
      <c r="J1590" s="1">
        <f t="shared" si="243"/>
        <v>2941002.3567272718</v>
      </c>
      <c r="K1590" s="1">
        <f>'Innlegging av opplysninger'!$B$4*H1590</f>
        <v>3162769.9704545448</v>
      </c>
      <c r="L1590" s="1"/>
      <c r="M1590" s="1">
        <f>'Innlegging av opplysninger'!$B$5*H1590</f>
        <v>3187098.9702272718</v>
      </c>
      <c r="N1590" s="1">
        <f>'Innlegging av opplysninger'!$B$5*I1590</f>
        <v>23495.269199999995</v>
      </c>
      <c r="O1590" s="1">
        <f>'Innlegging av opplysninger'!$B$5*J1590</f>
        <v>385271.30873127264</v>
      </c>
      <c r="P1590" s="1">
        <f>'Innlegging av opplysninger'!$B$5*K1590</f>
        <v>414322.86612954538</v>
      </c>
      <c r="Q1590" s="1"/>
      <c r="R1590" s="1">
        <f>'Innlegging av opplysninger'!$C$11*SUM(H1590:Q1590)</f>
        <v>1315647.9211394927</v>
      </c>
      <c r="S1590" s="1">
        <f>'Innlegging av opplysninger'!$C$13*(((H1590+J1590+M1590+O1590)*Data!H1590)+(J1590+O1590)*(1-Data!H1590)*1.8/12+I1590+N1590+K1590+L1590+P1590+Q1590)</f>
        <v>344469.28907838289</v>
      </c>
      <c r="T1590" s="1">
        <f>'Innlegging av opplysninger'!$C$13*((H1590+J1590+M1590+O1590)*(1-Data!H1590)-(J1590+O1590)*(1-Data!H1590)*1.8/12)</f>
        <v>1455891.0240598698</v>
      </c>
      <c r="U1590" s="1">
        <f>Data!I1590</f>
        <v>10.3089</v>
      </c>
      <c r="V1590" s="1">
        <f>Data!J1590+Data!K1590</f>
        <v>48934.438446390981</v>
      </c>
      <c r="W1590" s="1">
        <f>Data!L1590</f>
        <v>0</v>
      </c>
      <c r="X1590" s="1">
        <f t="shared" si="247"/>
        <v>5503202.5363636361</v>
      </c>
      <c r="Y1590" s="100">
        <f t="shared" si="248"/>
        <v>0</v>
      </c>
      <c r="Z1590" s="100">
        <f t="shared" si="249"/>
        <v>786957.96269999992</v>
      </c>
      <c r="AA1590" s="100">
        <f>'Innlegging av opplysninger'!$B$4*X1590</f>
        <v>715416.32972727274</v>
      </c>
      <c r="AB1590" s="1"/>
      <c r="AC1590" s="1">
        <f>'Innlegging av opplysninger'!$B$5*X1590</f>
        <v>720919.53226363636</v>
      </c>
      <c r="AD1590" s="1">
        <f>'Innlegging av opplysninger'!$B$5*Y1590</f>
        <v>0</v>
      </c>
      <c r="AE1590" s="1">
        <f>'Innlegging av opplysninger'!$B$5*Z1590</f>
        <v>103091.49311369999</v>
      </c>
      <c r="AF1590" s="1">
        <f>'Innlegging av opplysninger'!$B$5*AA1590</f>
        <v>93719.539194272729</v>
      </c>
      <c r="AG1590" s="1"/>
      <c r="AH1590" s="1">
        <f>'Innlegging av opplysninger'!$C$11*SUM(X1590:AG1590)</f>
        <v>301085.68094777572</v>
      </c>
      <c r="AI1590" s="1">
        <f>'Innlegging av opplysninger'!$C$13*(((X1590+Z1590+AC1590+AE1590)*Data!M1590)+(Z1590+AE1590)*(1-Data!M1590)*1.8/12+Y1590+AD1590+AA1590+AB1590+AF1590+AG1590)</f>
        <v>55742.913500884315</v>
      </c>
      <c r="AJ1590" s="1">
        <f>'Innlegging av opplysninger'!$C$13*((X1590+Z1590+AC1590+AE1590)*(1-Data!M1590)-(Z1590+AE1590)*(1-Data!M1590)*1.8/12)</f>
        <v>356269.07095396664</v>
      </c>
      <c r="AK1590" s="83">
        <f t="shared" si="244"/>
        <v>1617000</v>
      </c>
      <c r="AL1590" s="83">
        <f t="shared" si="245"/>
        <v>400000</v>
      </c>
      <c r="AM1590" s="83">
        <f t="shared" si="246"/>
        <v>1812000</v>
      </c>
    </row>
    <row r="1591" spans="1:39">
      <c r="A1591" t="str">
        <f t="shared" si="240"/>
        <v>4207Annet</v>
      </c>
      <c r="B1591" s="6" t="str">
        <f>Data!A1591</f>
        <v>4207</v>
      </c>
      <c r="C1591" s="7" t="str">
        <f>Data!B1591</f>
        <v>Flekkefjord kommune</v>
      </c>
      <c r="D1591" s="7" t="str">
        <f>Data!C1591</f>
        <v>Annet</v>
      </c>
      <c r="E1591" s="1">
        <f>Data!D1591</f>
        <v>20.449900000000003</v>
      </c>
      <c r="F1591" s="1">
        <f>Data!E1591+Data!F1591</f>
        <v>43700.766262915706</v>
      </c>
      <c r="G1591" s="1">
        <f>Data!G1591</f>
        <v>100.37897495831272</v>
      </c>
      <c r="H1591" s="1">
        <f t="shared" si="241"/>
        <v>9749196</v>
      </c>
      <c r="I1591" s="1">
        <f t="shared" si="242"/>
        <v>22393.527272727268</v>
      </c>
      <c r="J1591" s="1">
        <f t="shared" si="243"/>
        <v>1172590.7432727271</v>
      </c>
      <c r="K1591" s="1">
        <f>'Innlegging av opplysninger'!$B$4*H1591</f>
        <v>1267395.48</v>
      </c>
      <c r="L1591" s="1"/>
      <c r="M1591" s="1">
        <f>'Innlegging av opplysninger'!$B$5*H1591</f>
        <v>1277144.676</v>
      </c>
      <c r="N1591" s="1">
        <f>'Innlegging av opplysninger'!$B$5*I1591</f>
        <v>2933.5520727272724</v>
      </c>
      <c r="O1591" s="1">
        <f>'Innlegging av opplysninger'!$B$5*J1591</f>
        <v>153609.38736872727</v>
      </c>
      <c r="P1591" s="1">
        <f>'Innlegging av opplysninger'!$B$5*K1591</f>
        <v>166028.80788000001</v>
      </c>
      <c r="Q1591" s="1"/>
      <c r="R1591" s="1">
        <f>'Innlegging av opplysninger'!$C$11*SUM(H1591:Q1591)</f>
        <v>524829.10260694264</v>
      </c>
      <c r="S1591" s="1">
        <f>'Innlegging av opplysninger'!$C$13*(((H1591+J1591+M1591+O1591)*Data!H1591)+(J1591+O1591)*(1-Data!H1591)*1.8/12+I1591+N1591+K1591+L1591+P1591+Q1591)</f>
        <v>86199.432114726966</v>
      </c>
      <c r="T1591" s="1">
        <f>'Innlegging av opplysninger'!$C$13*((H1591+J1591+M1591+O1591)*(1-Data!H1591)-(J1591+O1591)*(1-Data!H1591)*1.8/12)</f>
        <v>631987.76092635223</v>
      </c>
      <c r="U1591" s="1">
        <f>Data!I1591</f>
        <v>2.2869999999999999</v>
      </c>
      <c r="V1591" s="1">
        <f>Data!J1591+Data!K1591</f>
        <v>54064.65894184522</v>
      </c>
      <c r="W1591" s="1">
        <f>Data!L1591</f>
        <v>0</v>
      </c>
      <c r="X1591" s="1">
        <f t="shared" si="247"/>
        <v>1348864.0909090908</v>
      </c>
      <c r="Y1591" s="100">
        <f t="shared" si="248"/>
        <v>0</v>
      </c>
      <c r="Z1591" s="100">
        <f t="shared" si="249"/>
        <v>192887.56499999997</v>
      </c>
      <c r="AA1591" s="100">
        <f>'Innlegging av opplysninger'!$B$4*X1591</f>
        <v>175352.33181818182</v>
      </c>
      <c r="AB1591" s="1"/>
      <c r="AC1591" s="1">
        <f>'Innlegging av opplysninger'!$B$5*X1591</f>
        <v>176701.19590909089</v>
      </c>
      <c r="AD1591" s="1">
        <f>'Innlegging av opplysninger'!$B$5*Y1591</f>
        <v>0</v>
      </c>
      <c r="AE1591" s="1">
        <f>'Innlegging av opplysninger'!$B$5*Z1591</f>
        <v>25268.271014999998</v>
      </c>
      <c r="AF1591" s="1">
        <f>'Innlegging av opplysninger'!$B$5*AA1591</f>
        <v>22971.15546818182</v>
      </c>
      <c r="AG1591" s="1"/>
      <c r="AH1591" s="1">
        <f>'Innlegging av opplysninger'!$C$11*SUM(X1591:AG1591)</f>
        <v>73797.69518454271</v>
      </c>
      <c r="AI1591" s="1">
        <f>'Innlegging av opplysninger'!$C$13*(((X1591+Z1591+AC1591+AE1591)*Data!M1591)+(Z1591+AE1591)*(1-Data!M1591)*1.8/12+Y1591+AD1591+AA1591+AB1591+AF1591+AG1591)</f>
        <v>19068.503130814082</v>
      </c>
      <c r="AJ1591" s="1">
        <f>'Innlegging av opplysninger'!$C$13*((X1591+Z1591+AC1591+AE1591)*(1-Data!M1591)-(Z1591+AE1591)*(1-Data!M1591)*1.8/12)</f>
        <v>81917.81659540227</v>
      </c>
      <c r="AK1591" s="83">
        <f t="shared" si="244"/>
        <v>599000</v>
      </c>
      <c r="AL1591" s="83">
        <f t="shared" si="245"/>
        <v>105000</v>
      </c>
      <c r="AM1591" s="83">
        <f t="shared" si="246"/>
        <v>714000</v>
      </c>
    </row>
    <row r="1592" spans="1:39">
      <c r="A1592" t="str">
        <f t="shared" si="240"/>
        <v>4211Alle</v>
      </c>
      <c r="B1592" s="6" t="str">
        <f>Data!A1592</f>
        <v>4211</v>
      </c>
      <c r="C1592" s="7" t="str">
        <f>Data!B1592</f>
        <v>Gjerstad kommune</v>
      </c>
      <c r="D1592" s="7" t="str">
        <f>Data!C1592</f>
        <v>Alle</v>
      </c>
      <c r="E1592" s="1">
        <f>Data!D1592</f>
        <v>185.9479</v>
      </c>
      <c r="F1592" s="1">
        <f>Data!E1592+Data!F1592</f>
        <v>46620.182167513936</v>
      </c>
      <c r="G1592" s="1">
        <f>Data!G1592</f>
        <v>514.38241571967205</v>
      </c>
      <c r="H1592" s="1">
        <f t="shared" si="241"/>
        <v>94570090.599999964</v>
      </c>
      <c r="I1592" s="1">
        <f t="shared" si="242"/>
        <v>1043436.3272727273</v>
      </c>
      <c r="J1592" s="1">
        <f t="shared" si="243"/>
        <v>11473623.231272724</v>
      </c>
      <c r="K1592" s="1">
        <f>'Innlegging av opplysninger'!$B$4*H1592</f>
        <v>12294111.777999995</v>
      </c>
      <c r="L1592" s="1"/>
      <c r="M1592" s="1">
        <f>'Innlegging av opplysninger'!$B$5*H1592</f>
        <v>12388681.868599996</v>
      </c>
      <c r="N1592" s="1">
        <f>'Innlegging av opplysninger'!$B$5*I1592</f>
        <v>136690.15887272728</v>
      </c>
      <c r="O1592" s="1">
        <f>'Innlegging av opplysninger'!$B$5*J1592</f>
        <v>1503044.6432967267</v>
      </c>
      <c r="P1592" s="1">
        <f>'Innlegging av opplysninger'!$B$5*K1592</f>
        <v>1610528.6429179995</v>
      </c>
      <c r="Q1592" s="1"/>
      <c r="R1592" s="1">
        <f>'Innlegging av opplysninger'!$C$11*SUM(H1592:Q1592)</f>
        <v>5130767.8755088495</v>
      </c>
      <c r="S1592" s="1">
        <f>'Innlegging av opplysninger'!$C$13*(((H1592+J1592+M1592+O1592)*Data!H1592)+(J1592+O1592)*(1-Data!H1592)*1.8/12+I1592+N1592+K1592+L1592+P1592+Q1592)</f>
        <v>961714.23787653889</v>
      </c>
      <c r="T1592" s="1">
        <f>'Innlegging av opplysninger'!$C$13*((H1592+J1592+M1592+O1592)*(1-Data!H1592)-(J1592+O1592)*(1-Data!H1592)*1.8/12)</f>
        <v>6059336.5391355697</v>
      </c>
      <c r="U1592" s="1">
        <f>Data!I1592</f>
        <v>33.7652</v>
      </c>
      <c r="V1592" s="1">
        <f>Data!J1592+Data!K1592</f>
        <v>46872.480739538536</v>
      </c>
      <c r="W1592" s="1">
        <f>Data!L1592</f>
        <v>359.71651285939373</v>
      </c>
      <c r="X1592" s="1">
        <f t="shared" si="247"/>
        <v>17265367.490909088</v>
      </c>
      <c r="Y1592" s="100">
        <f t="shared" si="248"/>
        <v>132500.72727272726</v>
      </c>
      <c r="Z1592" s="100">
        <f t="shared" si="249"/>
        <v>2487895.1551999995</v>
      </c>
      <c r="AA1592" s="100">
        <f>'Innlegging av opplysninger'!$B$4*X1592</f>
        <v>2244497.7738181814</v>
      </c>
      <c r="AB1592" s="1"/>
      <c r="AC1592" s="1">
        <f>'Innlegging av opplysninger'!$B$5*X1592</f>
        <v>2261763.1413090909</v>
      </c>
      <c r="AD1592" s="1">
        <f>'Innlegging av opplysninger'!$B$5*Y1592</f>
        <v>17357.595272727271</v>
      </c>
      <c r="AE1592" s="1">
        <f>'Innlegging av opplysninger'!$B$5*Z1592</f>
        <v>325914.26533119992</v>
      </c>
      <c r="AF1592" s="1">
        <f>'Innlegging av opplysninger'!$B$5*AA1592</f>
        <v>294029.20837018179</v>
      </c>
      <c r="AG1592" s="1"/>
      <c r="AH1592" s="1">
        <f>'Innlegging av opplysninger'!$C$11*SUM(X1592:AG1592)</f>
        <v>951114.3635843615</v>
      </c>
      <c r="AI1592" s="1">
        <f>'Innlegging av opplysninger'!$C$13*(((X1592+Z1592+AC1592+AE1592)*Data!M1592)+(Z1592+AE1592)*(1-Data!M1592)*1.8/12+Y1592+AD1592+AA1592+AB1592+AF1592+AG1592)</f>
        <v>187514.62437036363</v>
      </c>
      <c r="AJ1592" s="1">
        <f>'Innlegging av opplysninger'!$C$13*((X1592+Z1592+AC1592+AE1592)*(1-Data!M1592)-(Z1592+AE1592)*(1-Data!M1592)*1.8/12)</f>
        <v>1114010.2942187628</v>
      </c>
      <c r="AK1592" s="83">
        <f t="shared" si="244"/>
        <v>6082000</v>
      </c>
      <c r="AL1592" s="83">
        <f t="shared" si="245"/>
        <v>1149000</v>
      </c>
      <c r="AM1592" s="83">
        <f t="shared" si="246"/>
        <v>7173000</v>
      </c>
    </row>
    <row r="1593" spans="1:39">
      <c r="A1593" t="str">
        <f t="shared" si="240"/>
        <v>4211Administrasjon</v>
      </c>
      <c r="B1593" s="6" t="str">
        <f>Data!A1593</f>
        <v>4211</v>
      </c>
      <c r="C1593" s="7" t="str">
        <f>Data!B1593</f>
        <v>Gjerstad kommune</v>
      </c>
      <c r="D1593" s="7" t="str">
        <f>Data!C1593</f>
        <v>Administrasjon</v>
      </c>
      <c r="E1593" s="1">
        <f>Data!D1593</f>
        <v>6.28</v>
      </c>
      <c r="F1593" s="1">
        <f>Data!E1593+Data!F1593</f>
        <v>0</v>
      </c>
      <c r="G1593" s="1">
        <f>Data!G1593</f>
        <v>0</v>
      </c>
      <c r="H1593" s="1">
        <f t="shared" si="241"/>
        <v>0</v>
      </c>
      <c r="I1593" s="1">
        <f t="shared" si="242"/>
        <v>0</v>
      </c>
      <c r="J1593" s="1">
        <f t="shared" si="243"/>
        <v>0</v>
      </c>
      <c r="K1593" s="1">
        <f>'Innlegging av opplysninger'!$B$4*H1593</f>
        <v>0</v>
      </c>
      <c r="L1593" s="1"/>
      <c r="M1593" s="1">
        <f>'Innlegging av opplysninger'!$B$5*H1593</f>
        <v>0</v>
      </c>
      <c r="N1593" s="1">
        <f>'Innlegging av opplysninger'!$B$5*I1593</f>
        <v>0</v>
      </c>
      <c r="O1593" s="1">
        <f>'Innlegging av opplysninger'!$B$5*J1593</f>
        <v>0</v>
      </c>
      <c r="P1593" s="1">
        <f>'Innlegging av opplysninger'!$B$5*K1593</f>
        <v>0</v>
      </c>
      <c r="Q1593" s="1"/>
      <c r="R1593" s="1">
        <f>'Innlegging av opplysninger'!$C$11*SUM(H1593:Q1593)</f>
        <v>0</v>
      </c>
      <c r="S1593" s="1">
        <f>'Innlegging av opplysninger'!$C$13*(((H1593+J1593+M1593+O1593)*Data!H1593)+(J1593+O1593)*(1-Data!H1593)*1.8/12+I1593+N1593+K1593+L1593+P1593+Q1593)</f>
        <v>0</v>
      </c>
      <c r="T1593" s="1">
        <f>'Innlegging av opplysninger'!$C$13*((H1593+J1593+M1593+O1593)*(1-Data!H1593)-(J1593+O1593)*(1-Data!H1593)*1.8/12)</f>
        <v>0</v>
      </c>
      <c r="U1593" s="1">
        <f>Data!I1593</f>
        <v>0</v>
      </c>
      <c r="V1593" s="1">
        <f>Data!J1593+Data!K1593</f>
        <v>0</v>
      </c>
      <c r="W1593" s="1">
        <f>Data!L1593</f>
        <v>0</v>
      </c>
      <c r="X1593" s="1">
        <f t="shared" si="247"/>
        <v>0</v>
      </c>
      <c r="Y1593" s="100">
        <f t="shared" si="248"/>
        <v>0</v>
      </c>
      <c r="Z1593" s="100">
        <f t="shared" si="249"/>
        <v>0</v>
      </c>
      <c r="AA1593" s="100">
        <f>'Innlegging av opplysninger'!$B$4*X1593</f>
        <v>0</v>
      </c>
      <c r="AB1593" s="1"/>
      <c r="AC1593" s="1">
        <f>'Innlegging av opplysninger'!$B$5*X1593</f>
        <v>0</v>
      </c>
      <c r="AD1593" s="1">
        <f>'Innlegging av opplysninger'!$B$5*Y1593</f>
        <v>0</v>
      </c>
      <c r="AE1593" s="1">
        <f>'Innlegging av opplysninger'!$B$5*Z1593</f>
        <v>0</v>
      </c>
      <c r="AF1593" s="1">
        <f>'Innlegging av opplysninger'!$B$5*AA1593</f>
        <v>0</v>
      </c>
      <c r="AG1593" s="1"/>
      <c r="AH1593" s="1">
        <f>'Innlegging av opplysninger'!$C$11*SUM(X1593:AG1593)</f>
        <v>0</v>
      </c>
      <c r="AI1593" s="1">
        <f>'Innlegging av opplysninger'!$C$13*(((X1593+Z1593+AC1593+AE1593)*Data!M1593)+(Z1593+AE1593)*(1-Data!M1593)*1.8/12+Y1593+AD1593+AA1593+AB1593+AF1593+AG1593)</f>
        <v>0</v>
      </c>
      <c r="AJ1593" s="1">
        <f>'Innlegging av opplysninger'!$C$13*((X1593+Z1593+AC1593+AE1593)*(1-Data!M1593)-(Z1593+AE1593)*(1-Data!M1593)*1.8/12)</f>
        <v>0</v>
      </c>
      <c r="AK1593" s="83">
        <f t="shared" si="244"/>
        <v>0</v>
      </c>
      <c r="AL1593" s="83">
        <f t="shared" si="245"/>
        <v>0</v>
      </c>
      <c r="AM1593" s="83">
        <f t="shared" si="246"/>
        <v>0</v>
      </c>
    </row>
    <row r="1594" spans="1:39">
      <c r="A1594" t="str">
        <f t="shared" si="240"/>
        <v>4211Undervisning</v>
      </c>
      <c r="B1594" s="6" t="str">
        <f>Data!A1594</f>
        <v>4211</v>
      </c>
      <c r="C1594" s="7" t="str">
        <f>Data!B1594</f>
        <v>Gjerstad kommune</v>
      </c>
      <c r="D1594" s="7" t="str">
        <f>Data!C1594</f>
        <v>Undervisning</v>
      </c>
      <c r="E1594" s="1">
        <f>Data!D1594</f>
        <v>32.873599999999996</v>
      </c>
      <c r="F1594" s="1">
        <f>Data!E1594+Data!F1594</f>
        <v>50429.725727229954</v>
      </c>
      <c r="G1594" s="1">
        <f>Data!G1594</f>
        <v>0</v>
      </c>
      <c r="H1594" s="1">
        <f t="shared" si="241"/>
        <v>18085163.25454545</v>
      </c>
      <c r="I1594" s="1">
        <f t="shared" si="242"/>
        <v>0</v>
      </c>
      <c r="J1594" s="1">
        <f t="shared" si="243"/>
        <v>2170219.5905454541</v>
      </c>
      <c r="K1594" s="1">
        <f>'Innlegging av opplysninger'!$B$4*H1594</f>
        <v>2351071.2230909085</v>
      </c>
      <c r="L1594" s="1"/>
      <c r="M1594" s="1">
        <f>'Innlegging av opplysninger'!$B$5*H1594</f>
        <v>2369156.386345454</v>
      </c>
      <c r="N1594" s="1">
        <f>'Innlegging av opplysninger'!$B$5*I1594</f>
        <v>0</v>
      </c>
      <c r="O1594" s="1">
        <f>'Innlegging av opplysninger'!$B$5*J1594</f>
        <v>284298.7663614545</v>
      </c>
      <c r="P1594" s="1">
        <f>'Innlegging av opplysninger'!$B$5*K1594</f>
        <v>307990.330224909</v>
      </c>
      <c r="Q1594" s="1"/>
      <c r="R1594" s="1">
        <f>'Innlegging av opplysninger'!$C$11*SUM(H1594:Q1594)</f>
        <v>971580.1829423178</v>
      </c>
      <c r="S1594" s="1">
        <f>'Innlegging av opplysninger'!$C$13*(((H1594+J1594+M1594+O1594)*Data!H1594)+(J1594+O1594)*(1-Data!H1594)*1.8/12+I1594+N1594+K1594+L1594+P1594+Q1594)</f>
        <v>176533.63379264547</v>
      </c>
      <c r="T1594" s="1">
        <f>'Innlegging av opplysninger'!$C$13*((H1594+J1594+M1594+O1594)*(1-Data!H1594)-(J1594+O1594)*(1-Data!H1594)*1.8/12)</f>
        <v>1152997.1428652629</v>
      </c>
      <c r="U1594" s="1">
        <f>Data!I1594</f>
        <v>6.3655999999999997</v>
      </c>
      <c r="V1594" s="1">
        <f>Data!J1594+Data!K1594</f>
        <v>43909.27956516276</v>
      </c>
      <c r="W1594" s="1">
        <f>Data!L1594</f>
        <v>0</v>
      </c>
      <c r="X1594" s="1">
        <f t="shared" si="247"/>
        <v>3049188.1090909094</v>
      </c>
      <c r="Y1594" s="100">
        <f t="shared" si="248"/>
        <v>0</v>
      </c>
      <c r="Z1594" s="100">
        <f t="shared" si="249"/>
        <v>436033.8996</v>
      </c>
      <c r="AA1594" s="100">
        <f>'Innlegging av opplysninger'!$B$4*X1594</f>
        <v>396394.45418181823</v>
      </c>
      <c r="AB1594" s="1"/>
      <c r="AC1594" s="1">
        <f>'Innlegging av opplysninger'!$B$5*X1594</f>
        <v>399443.64229090913</v>
      </c>
      <c r="AD1594" s="1">
        <f>'Innlegging av opplysninger'!$B$5*Y1594</f>
        <v>0</v>
      </c>
      <c r="AE1594" s="1">
        <f>'Innlegging av opplysninger'!$B$5*Z1594</f>
        <v>57120.440847600003</v>
      </c>
      <c r="AF1594" s="1">
        <f>'Innlegging av opplysninger'!$B$5*AA1594</f>
        <v>51927.673497818192</v>
      </c>
      <c r="AG1594" s="1"/>
      <c r="AH1594" s="1">
        <f>'Innlegging av opplysninger'!$C$11*SUM(X1594:AG1594)</f>
        <v>166824.11234134409</v>
      </c>
      <c r="AI1594" s="1">
        <f>'Innlegging av opplysninger'!$C$13*(((X1594+Z1594+AC1594+AE1594)*Data!M1594)+(Z1594+AE1594)*(1-Data!M1594)*1.8/12+Y1594+AD1594+AA1594+AB1594+AF1594+AG1594)</f>
        <v>27159.354494832372</v>
      </c>
      <c r="AJ1594" s="1">
        <f>'Innlegging av opplysninger'!$C$13*((X1594+Z1594+AC1594+AE1594)*(1-Data!M1594)-(Z1594+AE1594)*(1-Data!M1594)*1.8/12)</f>
        <v>201126.27291963849</v>
      </c>
      <c r="AK1594" s="83">
        <f t="shared" si="244"/>
        <v>1138000</v>
      </c>
      <c r="AL1594" s="83">
        <f t="shared" si="245"/>
        <v>204000</v>
      </c>
      <c r="AM1594" s="83">
        <f t="shared" si="246"/>
        <v>1354000</v>
      </c>
    </row>
    <row r="1595" spans="1:39">
      <c r="A1595" t="str">
        <f t="shared" si="240"/>
        <v>4211Barnehager</v>
      </c>
      <c r="B1595" s="6" t="str">
        <f>Data!A1595</f>
        <v>4211</v>
      </c>
      <c r="C1595" s="7" t="str">
        <f>Data!B1595</f>
        <v>Gjerstad kommune</v>
      </c>
      <c r="D1595" s="7" t="str">
        <f>Data!C1595</f>
        <v>Barnehager</v>
      </c>
      <c r="E1595" s="1">
        <f>Data!D1595</f>
        <v>23.150000000000002</v>
      </c>
      <c r="F1595" s="1">
        <f>Data!E1595+Data!F1595</f>
        <v>42768.812095032394</v>
      </c>
      <c r="G1595" s="1">
        <f>Data!G1595</f>
        <v>0</v>
      </c>
      <c r="H1595" s="1">
        <f t="shared" si="241"/>
        <v>10801069.09090909</v>
      </c>
      <c r="I1595" s="1">
        <f t="shared" si="242"/>
        <v>0</v>
      </c>
      <c r="J1595" s="1">
        <f t="shared" si="243"/>
        <v>1296128.2909090908</v>
      </c>
      <c r="K1595" s="1">
        <f>'Innlegging av opplysninger'!$B$4*H1595</f>
        <v>1404138.9818181817</v>
      </c>
      <c r="L1595" s="1"/>
      <c r="M1595" s="1">
        <f>'Innlegging av opplysninger'!$B$5*H1595</f>
        <v>1414940.0509090908</v>
      </c>
      <c r="N1595" s="1">
        <f>'Innlegging av opplysninger'!$B$5*I1595</f>
        <v>0</v>
      </c>
      <c r="O1595" s="1">
        <f>'Innlegging av opplysninger'!$B$5*J1595</f>
        <v>169792.80610909089</v>
      </c>
      <c r="P1595" s="1">
        <f>'Innlegging av opplysninger'!$B$5*K1595</f>
        <v>183942.20661818181</v>
      </c>
      <c r="Q1595" s="1"/>
      <c r="R1595" s="1">
        <f>'Innlegging av opplysninger'!$C$11*SUM(H1595:Q1595)</f>
        <v>580260.43423636362</v>
      </c>
      <c r="S1595" s="1">
        <f>'Innlegging av opplysninger'!$C$13*(((H1595+J1595+M1595+O1595)*Data!H1595)+(J1595+O1595)*(1-Data!H1595)*1.8/12+I1595+N1595+K1595+L1595+P1595+Q1595)</f>
        <v>95259.834716989077</v>
      </c>
      <c r="T1595" s="1">
        <f>'Innlegging av opplysninger'!$C$13*((H1595+J1595+M1595+O1595)*(1-Data!H1595)-(J1595+O1595)*(1-Data!H1595)*1.8/12)</f>
        <v>698780.75950119272</v>
      </c>
      <c r="U1595" s="1">
        <f>Data!I1595</f>
        <v>2.1800000000000002</v>
      </c>
      <c r="V1595" s="1">
        <f>Data!J1595+Data!K1595</f>
        <v>40320.795107033642</v>
      </c>
      <c r="W1595" s="1">
        <f>Data!L1595</f>
        <v>0</v>
      </c>
      <c r="X1595" s="1">
        <f t="shared" si="247"/>
        <v>958901.81818181823</v>
      </c>
      <c r="Y1595" s="100">
        <f t="shared" si="248"/>
        <v>0</v>
      </c>
      <c r="Z1595" s="100">
        <f t="shared" si="249"/>
        <v>137122.96</v>
      </c>
      <c r="AA1595" s="100">
        <f>'Innlegging av opplysninger'!$B$4*X1595</f>
        <v>124657.23636363637</v>
      </c>
      <c r="AB1595" s="1"/>
      <c r="AC1595" s="1">
        <f>'Innlegging av opplysninger'!$B$5*X1595</f>
        <v>125616.1381818182</v>
      </c>
      <c r="AD1595" s="1">
        <f>'Innlegging av opplysninger'!$B$5*Y1595</f>
        <v>0</v>
      </c>
      <c r="AE1595" s="1">
        <f>'Innlegging av opplysninger'!$B$5*Z1595</f>
        <v>17963.107759999999</v>
      </c>
      <c r="AF1595" s="1">
        <f>'Innlegging av opplysninger'!$B$5*AA1595</f>
        <v>16330.097963636366</v>
      </c>
      <c r="AG1595" s="1"/>
      <c r="AH1595" s="1">
        <f>'Innlegging av opplysninger'!$C$11*SUM(X1595:AG1595)</f>
        <v>52462.471621134544</v>
      </c>
      <c r="AI1595" s="1">
        <f>'Innlegging av opplysninger'!$C$13*(((X1595+Z1595+AC1595+AE1595)*Data!M1595)+(Z1595+AE1595)*(1-Data!M1595)*1.8/12+Y1595+AD1595+AA1595+AB1595+AF1595+AG1595)</f>
        <v>8541.0127135461826</v>
      </c>
      <c r="AJ1595" s="1">
        <f>'Innlegging av opplysninger'!$C$13*((X1595+Z1595+AC1595+AE1595)*(1-Data!M1595)-(Z1595+AE1595)*(1-Data!M1595)*1.8/12)</f>
        <v>63249.7379259011</v>
      </c>
      <c r="AK1595" s="83">
        <f t="shared" si="244"/>
        <v>633000</v>
      </c>
      <c r="AL1595" s="83">
        <f t="shared" si="245"/>
        <v>104000</v>
      </c>
      <c r="AM1595" s="83">
        <f t="shared" si="246"/>
        <v>762000</v>
      </c>
    </row>
    <row r="1596" spans="1:39">
      <c r="A1596" t="str">
        <f t="shared" si="240"/>
        <v>4211Helse/pleie/omsorg</v>
      </c>
      <c r="B1596" s="6" t="str">
        <f>Data!A1596</f>
        <v>4211</v>
      </c>
      <c r="C1596" s="7" t="str">
        <f>Data!B1596</f>
        <v>Gjerstad kommune</v>
      </c>
      <c r="D1596" s="7" t="str">
        <f>Data!C1596</f>
        <v>Helse/pleie/omsorg</v>
      </c>
      <c r="E1596" s="1">
        <f>Data!D1596</f>
        <v>116.04429999999996</v>
      </c>
      <c r="F1596" s="1">
        <f>Data!E1596+Data!F1596</f>
        <v>45595.674870142968</v>
      </c>
      <c r="G1596" s="1">
        <f>Data!G1596</f>
        <v>824.23979463015417</v>
      </c>
      <c r="H1596" s="1">
        <f t="shared" si="241"/>
        <v>57721289.163636327</v>
      </c>
      <c r="I1596" s="1">
        <f t="shared" si="242"/>
        <v>1043436.3272727269</v>
      </c>
      <c r="J1596" s="1">
        <f t="shared" si="243"/>
        <v>7051767.0589090865</v>
      </c>
      <c r="K1596" s="1">
        <f>'Innlegging av opplysninger'!$B$4*H1596</f>
        <v>7503767.5912727229</v>
      </c>
      <c r="L1596" s="1"/>
      <c r="M1596" s="1">
        <f>'Innlegging av opplysninger'!$B$5*H1596</f>
        <v>7561488.880436359</v>
      </c>
      <c r="N1596" s="1">
        <f>'Innlegging av opplysninger'!$B$5*I1596</f>
        <v>136690.15887272725</v>
      </c>
      <c r="O1596" s="1">
        <f>'Innlegging av opplysninger'!$B$5*J1596</f>
        <v>923781.48471709038</v>
      </c>
      <c r="P1596" s="1">
        <f>'Innlegging av opplysninger'!$B$5*K1596</f>
        <v>982993.55445672676</v>
      </c>
      <c r="Q1596" s="1"/>
      <c r="R1596" s="1">
        <f>'Innlegging av opplysninger'!$C$11*SUM(H1596:Q1596)</f>
        <v>3151158.140343803</v>
      </c>
      <c r="S1596" s="1">
        <f>'Innlegging av opplysninger'!$C$13*(((H1596+J1596+M1596+O1596)*Data!H1596)+(J1596+O1596)*(1-Data!H1596)*1.8/12+I1596+N1596+K1596+L1596+P1596+Q1596)</f>
        <v>584662.55201990262</v>
      </c>
      <c r="T1596" s="1">
        <f>'Innlegging av opplysninger'!$C$13*((H1596+J1596+M1596+O1596)*(1-Data!H1596)-(J1596+O1596)*(1-Data!H1596)*1.8/12)</f>
        <v>3727448.587397933</v>
      </c>
      <c r="U1596" s="1">
        <f>Data!I1596</f>
        <v>19.519600000000001</v>
      </c>
      <c r="V1596" s="1">
        <f>Data!J1596+Data!K1596</f>
        <v>47116.365601754143</v>
      </c>
      <c r="W1596" s="1">
        <f>Data!L1596</f>
        <v>622.24123445152566</v>
      </c>
      <c r="X1596" s="1">
        <f t="shared" si="247"/>
        <v>10033010.290909093</v>
      </c>
      <c r="Y1596" s="100">
        <f t="shared" si="248"/>
        <v>132500.72727272726</v>
      </c>
      <c r="Z1596" s="100">
        <f t="shared" si="249"/>
        <v>1453668.0756000001</v>
      </c>
      <c r="AA1596" s="100">
        <f>'Innlegging av opplysninger'!$B$4*X1596</f>
        <v>1304291.3378181821</v>
      </c>
      <c r="AB1596" s="1"/>
      <c r="AC1596" s="1">
        <f>'Innlegging av opplysninger'!$B$5*X1596</f>
        <v>1314324.3481090912</v>
      </c>
      <c r="AD1596" s="1">
        <f>'Innlegging av opplysninger'!$B$5*Y1596</f>
        <v>17357.595272727271</v>
      </c>
      <c r="AE1596" s="1">
        <f>'Innlegging av opplysninger'!$B$5*Z1596</f>
        <v>190430.51790360003</v>
      </c>
      <c r="AF1596" s="1">
        <f>'Innlegging av opplysninger'!$B$5*AA1596</f>
        <v>170862.16525418186</v>
      </c>
      <c r="AG1596" s="1"/>
      <c r="AH1596" s="1">
        <f>'Innlegging av opplysninger'!$C$11*SUM(X1596:AG1596)</f>
        <v>555424.91220930475</v>
      </c>
      <c r="AI1596" s="1">
        <f>'Innlegging av opplysninger'!$C$13*(((X1596+Z1596+AC1596+AE1596)*Data!M1596)+(Z1596+AE1596)*(1-Data!M1596)*1.8/12+Y1596+AD1596+AA1596+AB1596+AF1596+AG1596)</f>
        <v>108201.92191673598</v>
      </c>
      <c r="AJ1596" s="1">
        <f>'Innlegging av opplysninger'!$C$13*((X1596+Z1596+AC1596+AE1596)*(1-Data!M1596)-(Z1596+AE1596)*(1-Data!M1596)*1.8/12)</f>
        <v>651853.2211065233</v>
      </c>
      <c r="AK1596" s="83">
        <f t="shared" si="244"/>
        <v>3707000</v>
      </c>
      <c r="AL1596" s="83">
        <f t="shared" si="245"/>
        <v>693000</v>
      </c>
      <c r="AM1596" s="83">
        <f t="shared" si="246"/>
        <v>4379000</v>
      </c>
    </row>
    <row r="1597" spans="1:39">
      <c r="A1597" t="str">
        <f t="shared" si="240"/>
        <v>4211Samferdsel og teknikk</v>
      </c>
      <c r="B1597" s="6" t="str">
        <f>Data!A1597</f>
        <v>4211</v>
      </c>
      <c r="C1597" s="7" t="str">
        <f>Data!B1597</f>
        <v>Gjerstad kommune</v>
      </c>
      <c r="D1597" s="7" t="str">
        <f>Data!C1597</f>
        <v>Samferdsel og teknikk</v>
      </c>
      <c r="E1597" s="1">
        <f>Data!D1597</f>
        <v>5.6</v>
      </c>
      <c r="F1597" s="1">
        <f>Data!E1597+Data!F1597</f>
        <v>0</v>
      </c>
      <c r="G1597" s="1">
        <f>Data!G1597</f>
        <v>0</v>
      </c>
      <c r="H1597" s="1">
        <f t="shared" si="241"/>
        <v>0</v>
      </c>
      <c r="I1597" s="1">
        <f t="shared" si="242"/>
        <v>0</v>
      </c>
      <c r="J1597" s="1">
        <f t="shared" si="243"/>
        <v>0</v>
      </c>
      <c r="K1597" s="1">
        <f>'Innlegging av opplysninger'!$B$4*H1597</f>
        <v>0</v>
      </c>
      <c r="L1597" s="1"/>
      <c r="M1597" s="1">
        <f>'Innlegging av opplysninger'!$B$5*H1597</f>
        <v>0</v>
      </c>
      <c r="N1597" s="1">
        <f>'Innlegging av opplysninger'!$B$5*I1597</f>
        <v>0</v>
      </c>
      <c r="O1597" s="1">
        <f>'Innlegging av opplysninger'!$B$5*J1597</f>
        <v>0</v>
      </c>
      <c r="P1597" s="1">
        <f>'Innlegging av opplysninger'!$B$5*K1597</f>
        <v>0</v>
      </c>
      <c r="Q1597" s="1"/>
      <c r="R1597" s="1">
        <f>'Innlegging av opplysninger'!$C$11*SUM(H1597:Q1597)</f>
        <v>0</v>
      </c>
      <c r="S1597" s="1">
        <f>'Innlegging av opplysninger'!$C$13*(((H1597+J1597+M1597+O1597)*Data!H1597)+(J1597+O1597)*(1-Data!H1597)*1.8/12+I1597+N1597+K1597+L1597+P1597+Q1597)</f>
        <v>0</v>
      </c>
      <c r="T1597" s="1">
        <f>'Innlegging av opplysninger'!$C$13*((H1597+J1597+M1597+O1597)*(1-Data!H1597)-(J1597+O1597)*(1-Data!H1597)*1.8/12)</f>
        <v>0</v>
      </c>
      <c r="U1597" s="1">
        <f>Data!I1597</f>
        <v>0</v>
      </c>
      <c r="V1597" s="1">
        <f>Data!J1597+Data!K1597</f>
        <v>0</v>
      </c>
      <c r="W1597" s="1">
        <f>Data!L1597</f>
        <v>0</v>
      </c>
      <c r="X1597" s="1">
        <f t="shared" si="247"/>
        <v>0</v>
      </c>
      <c r="Y1597" s="100">
        <f t="shared" si="248"/>
        <v>0</v>
      </c>
      <c r="Z1597" s="100">
        <f t="shared" si="249"/>
        <v>0</v>
      </c>
      <c r="AA1597" s="100">
        <f>'Innlegging av opplysninger'!$B$4*X1597</f>
        <v>0</v>
      </c>
      <c r="AB1597" s="1"/>
      <c r="AC1597" s="1">
        <f>'Innlegging av opplysninger'!$B$5*X1597</f>
        <v>0</v>
      </c>
      <c r="AD1597" s="1">
        <f>'Innlegging av opplysninger'!$B$5*Y1597</f>
        <v>0</v>
      </c>
      <c r="AE1597" s="1">
        <f>'Innlegging av opplysninger'!$B$5*Z1597</f>
        <v>0</v>
      </c>
      <c r="AF1597" s="1">
        <f>'Innlegging av opplysninger'!$B$5*AA1597</f>
        <v>0</v>
      </c>
      <c r="AG1597" s="1"/>
      <c r="AH1597" s="1">
        <f>'Innlegging av opplysninger'!$C$11*SUM(X1597:AG1597)</f>
        <v>0</v>
      </c>
      <c r="AI1597" s="1">
        <f>'Innlegging av opplysninger'!$C$13*(((X1597+Z1597+AC1597+AE1597)*Data!M1597)+(Z1597+AE1597)*(1-Data!M1597)*1.8/12+Y1597+AD1597+AA1597+AB1597+AF1597+AG1597)</f>
        <v>0</v>
      </c>
      <c r="AJ1597" s="1">
        <f>'Innlegging av opplysninger'!$C$13*((X1597+Z1597+AC1597+AE1597)*(1-Data!M1597)-(Z1597+AE1597)*(1-Data!M1597)*1.8/12)</f>
        <v>0</v>
      </c>
      <c r="AK1597" s="83">
        <f t="shared" si="244"/>
        <v>0</v>
      </c>
      <c r="AL1597" s="83">
        <f t="shared" si="245"/>
        <v>0</v>
      </c>
      <c r="AM1597" s="83">
        <f t="shared" si="246"/>
        <v>0</v>
      </c>
    </row>
    <row r="1598" spans="1:39">
      <c r="A1598" t="str">
        <f t="shared" si="240"/>
        <v>4211Annet</v>
      </c>
      <c r="B1598" s="6" t="str">
        <f>Data!A1598</f>
        <v>4211</v>
      </c>
      <c r="C1598" s="7" t="str">
        <f>Data!B1598</f>
        <v>Gjerstad kommune</v>
      </c>
      <c r="D1598" s="7" t="str">
        <f>Data!C1598</f>
        <v>Annet</v>
      </c>
      <c r="E1598" s="1">
        <f>Data!D1598</f>
        <v>2</v>
      </c>
      <c r="F1598" s="1">
        <f>Data!E1598+Data!F1598</f>
        <v>0</v>
      </c>
      <c r="G1598" s="1">
        <f>Data!G1598</f>
        <v>0</v>
      </c>
      <c r="H1598" s="1">
        <f t="shared" si="241"/>
        <v>0</v>
      </c>
      <c r="I1598" s="1">
        <f t="shared" si="242"/>
        <v>0</v>
      </c>
      <c r="J1598" s="1">
        <f t="shared" si="243"/>
        <v>0</v>
      </c>
      <c r="K1598" s="1">
        <f>'Innlegging av opplysninger'!$B$4*H1598</f>
        <v>0</v>
      </c>
      <c r="L1598" s="1"/>
      <c r="M1598" s="1">
        <f>'Innlegging av opplysninger'!$B$5*H1598</f>
        <v>0</v>
      </c>
      <c r="N1598" s="1">
        <f>'Innlegging av opplysninger'!$B$5*I1598</f>
        <v>0</v>
      </c>
      <c r="O1598" s="1">
        <f>'Innlegging av opplysninger'!$B$5*J1598</f>
        <v>0</v>
      </c>
      <c r="P1598" s="1">
        <f>'Innlegging av opplysninger'!$B$5*K1598</f>
        <v>0</v>
      </c>
      <c r="Q1598" s="1"/>
      <c r="R1598" s="1">
        <f>'Innlegging av opplysninger'!$C$11*SUM(H1598:Q1598)</f>
        <v>0</v>
      </c>
      <c r="S1598" s="1">
        <f>'Innlegging av opplysninger'!$C$13*(((H1598+J1598+M1598+O1598)*Data!H1598)+(J1598+O1598)*(1-Data!H1598)*1.8/12+I1598+N1598+K1598+L1598+P1598+Q1598)</f>
        <v>0</v>
      </c>
      <c r="T1598" s="1">
        <f>'Innlegging av opplysninger'!$C$13*((H1598+J1598+M1598+O1598)*(1-Data!H1598)-(J1598+O1598)*(1-Data!H1598)*1.8/12)</f>
        <v>0</v>
      </c>
      <c r="U1598" s="1">
        <f>Data!I1598</f>
        <v>0</v>
      </c>
      <c r="V1598" s="1">
        <f>Data!J1598+Data!K1598</f>
        <v>0</v>
      </c>
      <c r="W1598" s="1">
        <f>Data!L1598</f>
        <v>0</v>
      </c>
      <c r="X1598" s="1">
        <f t="shared" si="247"/>
        <v>0</v>
      </c>
      <c r="Y1598" s="100">
        <f t="shared" si="248"/>
        <v>0</v>
      </c>
      <c r="Z1598" s="100">
        <f t="shared" si="249"/>
        <v>0</v>
      </c>
      <c r="AA1598" s="100">
        <f>'Innlegging av opplysninger'!$B$4*X1598</f>
        <v>0</v>
      </c>
      <c r="AB1598" s="1"/>
      <c r="AC1598" s="1">
        <f>'Innlegging av opplysninger'!$B$5*X1598</f>
        <v>0</v>
      </c>
      <c r="AD1598" s="1">
        <f>'Innlegging av opplysninger'!$B$5*Y1598</f>
        <v>0</v>
      </c>
      <c r="AE1598" s="1">
        <f>'Innlegging av opplysninger'!$B$5*Z1598</f>
        <v>0</v>
      </c>
      <c r="AF1598" s="1">
        <f>'Innlegging av opplysninger'!$B$5*AA1598</f>
        <v>0</v>
      </c>
      <c r="AG1598" s="1"/>
      <c r="AH1598" s="1">
        <f>'Innlegging av opplysninger'!$C$11*SUM(X1598:AG1598)</f>
        <v>0</v>
      </c>
      <c r="AI1598" s="1">
        <f>'Innlegging av opplysninger'!$C$13*(((X1598+Z1598+AC1598+AE1598)*Data!M1598)+(Z1598+AE1598)*(1-Data!M1598)*1.8/12+Y1598+AD1598+AA1598+AB1598+AF1598+AG1598)</f>
        <v>0</v>
      </c>
      <c r="AJ1598" s="1">
        <f>'Innlegging av opplysninger'!$C$13*((X1598+Z1598+AC1598+AE1598)*(1-Data!M1598)-(Z1598+AE1598)*(1-Data!M1598)*1.8/12)</f>
        <v>0</v>
      </c>
      <c r="AK1598" s="83">
        <f t="shared" si="244"/>
        <v>0</v>
      </c>
      <c r="AL1598" s="83">
        <f t="shared" si="245"/>
        <v>0</v>
      </c>
      <c r="AM1598" s="83">
        <f t="shared" si="246"/>
        <v>0</v>
      </c>
    </row>
    <row r="1599" spans="1:39">
      <c r="A1599" t="str">
        <f t="shared" si="240"/>
        <v>4212Alle</v>
      </c>
      <c r="B1599" s="6" t="str">
        <f>Data!A1599</f>
        <v>4212</v>
      </c>
      <c r="C1599" s="7" t="str">
        <f>Data!B1599</f>
        <v>Vegårshei kommune</v>
      </c>
      <c r="D1599" s="7" t="str">
        <f>Data!C1599</f>
        <v>Alle</v>
      </c>
      <c r="E1599" s="1">
        <f>Data!D1599</f>
        <v>113.26109999999996</v>
      </c>
      <c r="F1599" s="1">
        <f>Data!E1599+Data!F1599</f>
        <v>48038.937449250756</v>
      </c>
      <c r="G1599" s="1">
        <f>Data!G1599</f>
        <v>508.01228312280222</v>
      </c>
      <c r="H1599" s="1">
        <f t="shared" si="241"/>
        <v>59355740.709090896</v>
      </c>
      <c r="I1599" s="1">
        <f t="shared" si="242"/>
        <v>627687.59999999986</v>
      </c>
      <c r="J1599" s="1">
        <f t="shared" si="243"/>
        <v>7198011.3970909072</v>
      </c>
      <c r="K1599" s="1">
        <f>'Innlegging av opplysninger'!$B$4*H1599</f>
        <v>7716246.2921818169</v>
      </c>
      <c r="L1599" s="1"/>
      <c r="M1599" s="1">
        <f>'Innlegging av opplysninger'!$B$5*H1599</f>
        <v>7775602.0328909075</v>
      </c>
      <c r="N1599" s="1">
        <f>'Innlegging av opplysninger'!$B$5*I1599</f>
        <v>82227.075599999982</v>
      </c>
      <c r="O1599" s="1">
        <f>'Innlegging av opplysninger'!$B$5*J1599</f>
        <v>942939.49301890889</v>
      </c>
      <c r="P1599" s="1">
        <f>'Innlegging av opplysninger'!$B$5*K1599</f>
        <v>1010828.264275818</v>
      </c>
      <c r="Q1599" s="1"/>
      <c r="R1599" s="1">
        <f>'Innlegging av opplysninger'!$C$11*SUM(H1599:Q1599)</f>
        <v>3218952.7488376717</v>
      </c>
      <c r="S1599" s="1">
        <f>'Innlegging av opplysninger'!$C$13*(((H1599+J1599+M1599+O1599)*Data!H1599)+(J1599+O1599)*(1-Data!H1599)*1.8/12+I1599+N1599+K1599+L1599+P1599+Q1599)</f>
        <v>632944.05797036842</v>
      </c>
      <c r="T1599" s="1">
        <f>'Innlegging av opplysninger'!$C$13*((H1599+J1599+M1599+O1599)*(1-Data!H1599)-(J1599+O1599)*(1-Data!H1599)*1.8/12)</f>
        <v>3771938.6509653921</v>
      </c>
      <c r="U1599" s="1">
        <f>Data!I1599</f>
        <v>22.087000000000003</v>
      </c>
      <c r="V1599" s="1">
        <f>Data!J1599+Data!K1599</f>
        <v>51650.213247611711</v>
      </c>
      <c r="W1599" s="1">
        <f>Data!L1599</f>
        <v>448.66618372798467</v>
      </c>
      <c r="X1599" s="1">
        <f t="shared" si="247"/>
        <v>12445071.927272728</v>
      </c>
      <c r="Y1599" s="100">
        <f t="shared" si="248"/>
        <v>108105.70909090906</v>
      </c>
      <c r="Z1599" s="100">
        <f t="shared" si="249"/>
        <v>1795104.402</v>
      </c>
      <c r="AA1599" s="100">
        <f>'Innlegging av opplysninger'!$B$4*X1599</f>
        <v>1617859.3505454548</v>
      </c>
      <c r="AB1599" s="1"/>
      <c r="AC1599" s="1">
        <f>'Innlegging av opplysninger'!$B$5*X1599</f>
        <v>1630304.4224727275</v>
      </c>
      <c r="AD1599" s="1">
        <f>'Innlegging av opplysninger'!$B$5*Y1599</f>
        <v>14161.847890909088</v>
      </c>
      <c r="AE1599" s="1">
        <f>'Innlegging av opplysninger'!$B$5*Z1599</f>
        <v>235158.67666200001</v>
      </c>
      <c r="AF1599" s="1">
        <f>'Innlegging av opplysninger'!$B$5*AA1599</f>
        <v>211939.57492145459</v>
      </c>
      <c r="AG1599" s="1"/>
      <c r="AH1599" s="1">
        <f>'Innlegging av opplysninger'!$C$11*SUM(X1599:AG1599)</f>
        <v>686192.82461253507</v>
      </c>
      <c r="AI1599" s="1">
        <f>'Innlegging av opplysninger'!$C$13*(((X1599+Z1599+AC1599+AE1599)*Data!M1599)+(Z1599+AE1599)*(1-Data!M1599)*1.8/12+Y1599+AD1599+AA1599+AB1599+AF1599+AG1599)</f>
        <v>160001.85323905596</v>
      </c>
      <c r="AJ1599" s="1">
        <f>'Innlegging av opplysninger'!$C$13*((X1599+Z1599+AC1599+AE1599)*(1-Data!M1599)-(Z1599+AE1599)*(1-Data!M1599)*1.8/12)</f>
        <v>778998.8541254655</v>
      </c>
      <c r="AK1599" s="83">
        <f t="shared" si="244"/>
        <v>3905000</v>
      </c>
      <c r="AL1599" s="83">
        <f t="shared" si="245"/>
        <v>793000</v>
      </c>
      <c r="AM1599" s="83">
        <f t="shared" si="246"/>
        <v>4551000</v>
      </c>
    </row>
    <row r="1600" spans="1:39">
      <c r="A1600" t="str">
        <f t="shared" si="240"/>
        <v>4212Administrasjon</v>
      </c>
      <c r="B1600" s="6" t="str">
        <f>Data!A1600</f>
        <v>4212</v>
      </c>
      <c r="C1600" s="7" t="str">
        <f>Data!B1600</f>
        <v>Vegårshei kommune</v>
      </c>
      <c r="D1600" s="7" t="str">
        <f>Data!C1600</f>
        <v>Administrasjon</v>
      </c>
      <c r="E1600" s="1">
        <f>Data!D1600</f>
        <v>8.1688000000000009</v>
      </c>
      <c r="F1600" s="1">
        <f>Data!E1600+Data!F1600</f>
        <v>60592.495837821953</v>
      </c>
      <c r="G1600" s="1">
        <f>Data!G1600</f>
        <v>0</v>
      </c>
      <c r="H1600" s="1">
        <f t="shared" si="241"/>
        <v>5399650.6909090905</v>
      </c>
      <c r="I1600" s="1">
        <f t="shared" si="242"/>
        <v>0</v>
      </c>
      <c r="J1600" s="1">
        <f t="shared" si="243"/>
        <v>647958.08290909079</v>
      </c>
      <c r="K1600" s="1">
        <f>'Innlegging av opplysninger'!$B$4*H1600</f>
        <v>701954.58981818182</v>
      </c>
      <c r="L1600" s="1"/>
      <c r="M1600" s="1">
        <f>'Innlegging av opplysninger'!$B$5*H1600</f>
        <v>707354.24050909083</v>
      </c>
      <c r="N1600" s="1">
        <f>'Innlegging av opplysninger'!$B$5*I1600</f>
        <v>0</v>
      </c>
      <c r="O1600" s="1">
        <f>'Innlegging av opplysninger'!$B$5*J1600</f>
        <v>84882.508861090901</v>
      </c>
      <c r="P1600" s="1">
        <f>'Innlegging av opplysninger'!$B$5*K1600</f>
        <v>91956.051266181821</v>
      </c>
      <c r="Q1600" s="1"/>
      <c r="R1600" s="1">
        <f>'Innlegging av opplysninger'!$C$11*SUM(H1600:Q1600)</f>
        <v>290082.7342423636</v>
      </c>
      <c r="S1600" s="1">
        <f>'Innlegging av opplysninger'!$C$13*(((H1600+J1600+M1600+O1600)*Data!H1600)+(J1600+O1600)*(1-Data!H1600)*1.8/12+I1600+N1600+K1600+L1600+P1600+Q1600)</f>
        <v>105075.31095997612</v>
      </c>
      <c r="T1600" s="1">
        <f>'Innlegging av opplysninger'!$C$13*((H1600+J1600+M1600+O1600)*(1-Data!H1600)-(J1600+O1600)*(1-Data!H1600)*1.8/12)</f>
        <v>291880.00958220562</v>
      </c>
      <c r="U1600" s="1">
        <f>Data!I1600</f>
        <v>1.8399999999999999</v>
      </c>
      <c r="V1600" s="1">
        <f>Data!J1600+Data!K1600</f>
        <v>57077.717391304352</v>
      </c>
      <c r="W1600" s="1">
        <f>Data!L1600</f>
        <v>0</v>
      </c>
      <c r="X1600" s="1">
        <f t="shared" si="247"/>
        <v>1145705.4545454544</v>
      </c>
      <c r="Y1600" s="100">
        <f t="shared" si="248"/>
        <v>0</v>
      </c>
      <c r="Z1600" s="100">
        <f t="shared" si="249"/>
        <v>163835.87999999995</v>
      </c>
      <c r="AA1600" s="100">
        <f>'Innlegging av opplysninger'!$B$4*X1600</f>
        <v>148941.70909090908</v>
      </c>
      <c r="AB1600" s="1"/>
      <c r="AC1600" s="1">
        <f>'Innlegging av opplysninger'!$B$5*X1600</f>
        <v>150087.41454545452</v>
      </c>
      <c r="AD1600" s="1">
        <f>'Innlegging av opplysninger'!$B$5*Y1600</f>
        <v>0</v>
      </c>
      <c r="AE1600" s="1">
        <f>'Innlegging av opplysninger'!$B$5*Z1600</f>
        <v>21462.500279999993</v>
      </c>
      <c r="AF1600" s="1">
        <f>'Innlegging av opplysninger'!$B$5*AA1600</f>
        <v>19511.363890909091</v>
      </c>
      <c r="AG1600" s="1"/>
      <c r="AH1600" s="1">
        <f>'Innlegging av opplysninger'!$C$11*SUM(X1600:AG1600)</f>
        <v>62682.684249403625</v>
      </c>
      <c r="AI1600" s="1">
        <f>'Innlegging av opplysninger'!$C$13*(((X1600+Z1600+AC1600+AE1600)*Data!M1600)+(Z1600+AE1600)*(1-Data!M1600)*1.8/12+Y1600+AD1600+AA1600+AB1600+AF1600+AG1600)</f>
        <v>15969.723550517452</v>
      </c>
      <c r="AJ1600" s="1">
        <f>'Innlegging av opplysninger'!$C$13*((X1600+Z1600+AC1600+AE1600)*(1-Data!M1600)-(Z1600+AE1600)*(1-Data!M1600)*1.8/12)</f>
        <v>69806.581211824348</v>
      </c>
      <c r="AK1600" s="83">
        <f t="shared" si="244"/>
        <v>353000</v>
      </c>
      <c r="AL1600" s="83">
        <f t="shared" si="245"/>
        <v>121000</v>
      </c>
      <c r="AM1600" s="83">
        <f t="shared" si="246"/>
        <v>362000</v>
      </c>
    </row>
    <row r="1601" spans="1:39">
      <c r="A1601" t="str">
        <f t="shared" si="240"/>
        <v>4212Undervisning</v>
      </c>
      <c r="B1601" s="6" t="str">
        <f>Data!A1601</f>
        <v>4212</v>
      </c>
      <c r="C1601" s="7" t="str">
        <f>Data!B1601</f>
        <v>Vegårshei kommune</v>
      </c>
      <c r="D1601" s="7" t="str">
        <f>Data!C1601</f>
        <v>Undervisning</v>
      </c>
      <c r="E1601" s="1">
        <f>Data!D1601</f>
        <v>38.6267</v>
      </c>
      <c r="F1601" s="1">
        <f>Data!E1601+Data!F1601</f>
        <v>47578.76119368209</v>
      </c>
      <c r="G1601" s="1">
        <f>Data!G1601</f>
        <v>2.1707782440643388</v>
      </c>
      <c r="H1601" s="1">
        <f t="shared" si="241"/>
        <v>20048842.199999999</v>
      </c>
      <c r="I1601" s="1">
        <f t="shared" si="242"/>
        <v>914.72727272727263</v>
      </c>
      <c r="J1601" s="1">
        <f t="shared" si="243"/>
        <v>2405970.8312727269</v>
      </c>
      <c r="K1601" s="1">
        <f>'Innlegging av opplysninger'!$B$4*H1601</f>
        <v>2606349.486</v>
      </c>
      <c r="L1601" s="1"/>
      <c r="M1601" s="1">
        <f>'Innlegging av opplysninger'!$B$5*H1601</f>
        <v>2626398.3281999999</v>
      </c>
      <c r="N1601" s="1">
        <f>'Innlegging av opplysninger'!$B$5*I1601</f>
        <v>119.82927272727272</v>
      </c>
      <c r="O1601" s="1">
        <f>'Innlegging av opplysninger'!$B$5*J1601</f>
        <v>315182.17889672722</v>
      </c>
      <c r="P1601" s="1">
        <f>'Innlegging av opplysninger'!$B$5*K1601</f>
        <v>341431.78266600001</v>
      </c>
      <c r="Q1601" s="1"/>
      <c r="R1601" s="1">
        <f>'Innlegging av opplysninger'!$C$11*SUM(H1601:Q1601)</f>
        <v>1077117.9558160747</v>
      </c>
      <c r="S1601" s="1">
        <f>'Innlegging av opplysninger'!$C$13*(((H1601+J1601+M1601+O1601)*Data!H1601)+(J1601+O1601)*(1-Data!H1601)*1.8/12+I1601+N1601+K1601+L1601+P1601+Q1601)</f>
        <v>183643.09766244865</v>
      </c>
      <c r="T1601" s="1">
        <f>'Innlegging av opplysninger'!$C$13*((H1601+J1601+M1601+O1601)*(1-Data!H1601)-(J1601+O1601)*(1-Data!H1601)*1.8/12)</f>
        <v>1290307.7892437587</v>
      </c>
      <c r="U1601" s="1">
        <f>Data!I1601</f>
        <v>2.9</v>
      </c>
      <c r="V1601" s="1">
        <f>Data!J1601+Data!K1601</f>
        <v>45673.448275862072</v>
      </c>
      <c r="W1601" s="1">
        <f>Data!L1601</f>
        <v>0</v>
      </c>
      <c r="X1601" s="1">
        <f t="shared" si="247"/>
        <v>1444941.8181818181</v>
      </c>
      <c r="Y1601" s="100">
        <f t="shared" si="248"/>
        <v>0</v>
      </c>
      <c r="Z1601" s="100">
        <f t="shared" si="249"/>
        <v>206626.67999999996</v>
      </c>
      <c r="AA1601" s="100">
        <f>'Innlegging av opplysninger'!$B$4*X1601</f>
        <v>187842.43636363637</v>
      </c>
      <c r="AB1601" s="1"/>
      <c r="AC1601" s="1">
        <f>'Innlegging av opplysninger'!$B$5*X1601</f>
        <v>189287.37818181817</v>
      </c>
      <c r="AD1601" s="1">
        <f>'Innlegging av opplysninger'!$B$5*Y1601</f>
        <v>0</v>
      </c>
      <c r="AE1601" s="1">
        <f>'Innlegging av opplysninger'!$B$5*Z1601</f>
        <v>27068.095079999996</v>
      </c>
      <c r="AF1601" s="1">
        <f>'Innlegging av opplysninger'!$B$5*AA1601</f>
        <v>24607.359163636367</v>
      </c>
      <c r="AG1601" s="1"/>
      <c r="AH1601" s="1">
        <f>'Innlegging av opplysninger'!$C$11*SUM(X1601:AG1601)</f>
        <v>79054.203144894534</v>
      </c>
      <c r="AI1601" s="1">
        <f>'Innlegging av opplysninger'!$C$13*(((X1601+Z1601+AC1601+AE1601)*Data!M1601)+(Z1601+AE1601)*(1-Data!M1601)*1.8/12+Y1601+AD1601+AA1601+AB1601+AF1601+AG1601)</f>
        <v>13660.776369353451</v>
      </c>
      <c r="AJ1601" s="1">
        <f>'Innlegging av opplysninger'!$C$13*((X1601+Z1601+AC1601+AE1601)*(1-Data!M1601)-(Z1601+AE1601)*(1-Data!M1601)*1.8/12)</f>
        <v>94518.659513133796</v>
      </c>
      <c r="AK1601" s="83">
        <f t="shared" si="244"/>
        <v>1156000</v>
      </c>
      <c r="AL1601" s="83">
        <f t="shared" si="245"/>
        <v>197000</v>
      </c>
      <c r="AM1601" s="83">
        <f t="shared" si="246"/>
        <v>1385000</v>
      </c>
    </row>
    <row r="1602" spans="1:39">
      <c r="A1602" t="str">
        <f t="shared" si="240"/>
        <v>4212Barnehager</v>
      </c>
      <c r="B1602" s="6" t="str">
        <f>Data!A1602</f>
        <v>4212</v>
      </c>
      <c r="C1602" s="7" t="str">
        <f>Data!B1602</f>
        <v>Vegårshei kommune</v>
      </c>
      <c r="D1602" s="7" t="str">
        <f>Data!C1602</f>
        <v>Barnehager</v>
      </c>
      <c r="E1602" s="1">
        <f>Data!D1602</f>
        <v>11.350000000000001</v>
      </c>
      <c r="F1602" s="1">
        <f>Data!E1602+Data!F1602</f>
        <v>42866.395007342137</v>
      </c>
      <c r="G1602" s="1">
        <f>Data!G1602</f>
        <v>0</v>
      </c>
      <c r="H1602" s="1">
        <f t="shared" si="241"/>
        <v>5307639.0909090899</v>
      </c>
      <c r="I1602" s="1">
        <f t="shared" si="242"/>
        <v>0</v>
      </c>
      <c r="J1602" s="1">
        <f t="shared" si="243"/>
        <v>636916.6909090908</v>
      </c>
      <c r="K1602" s="1">
        <f>'Innlegging av opplysninger'!$B$4*H1602</f>
        <v>689993.08181818167</v>
      </c>
      <c r="L1602" s="1"/>
      <c r="M1602" s="1">
        <f>'Innlegging av opplysninger'!$B$5*H1602</f>
        <v>695300.72090909083</v>
      </c>
      <c r="N1602" s="1">
        <f>'Innlegging av opplysninger'!$B$5*I1602</f>
        <v>0</v>
      </c>
      <c r="O1602" s="1">
        <f>'Innlegging av opplysninger'!$B$5*J1602</f>
        <v>83436.086509090892</v>
      </c>
      <c r="P1602" s="1">
        <f>'Innlegging av opplysninger'!$B$5*K1602</f>
        <v>90389.093718181801</v>
      </c>
      <c r="Q1602" s="1"/>
      <c r="R1602" s="1">
        <f>'Innlegging av opplysninger'!$C$11*SUM(H1602:Q1602)</f>
        <v>285139.64106136357</v>
      </c>
      <c r="S1602" s="1">
        <f>'Innlegging av opplysninger'!$C$13*(((H1602+J1602+M1602+O1602)*Data!H1602)+(J1602+O1602)*(1-Data!H1602)*1.8/12+I1602+N1602+K1602+L1602+P1602+Q1602)</f>
        <v>46198.624791752714</v>
      </c>
      <c r="T1602" s="1">
        <f>'Innlegging av opplysninger'!$C$13*((H1602+J1602+M1602+O1602)*(1-Data!H1602)-(J1602+O1602)*(1-Data!H1602)*1.8/12)</f>
        <v>343992.46297642897</v>
      </c>
      <c r="U1602" s="1">
        <f>Data!I1602</f>
        <v>0.5</v>
      </c>
      <c r="V1602" s="1">
        <f>Data!J1602+Data!K1602</f>
        <v>52670</v>
      </c>
      <c r="W1602" s="1">
        <f>Data!L1602</f>
        <v>0</v>
      </c>
      <c r="X1602" s="1">
        <f t="shared" si="247"/>
        <v>287290.90909090906</v>
      </c>
      <c r="Y1602" s="100">
        <f t="shared" si="248"/>
        <v>0</v>
      </c>
      <c r="Z1602" s="100">
        <f t="shared" si="249"/>
        <v>41082.599999999991</v>
      </c>
      <c r="AA1602" s="100">
        <f>'Innlegging av opplysninger'!$B$4*X1602</f>
        <v>37347.818181818177</v>
      </c>
      <c r="AB1602" s="1"/>
      <c r="AC1602" s="1">
        <f>'Innlegging av opplysninger'!$B$5*X1602</f>
        <v>37635.109090909085</v>
      </c>
      <c r="AD1602" s="1">
        <f>'Innlegging av opplysninger'!$B$5*Y1602</f>
        <v>0</v>
      </c>
      <c r="AE1602" s="1">
        <f>'Innlegging av opplysninger'!$B$5*Z1602</f>
        <v>5381.8205999999991</v>
      </c>
      <c r="AF1602" s="1">
        <f>'Innlegging av opplysninger'!$B$5*AA1602</f>
        <v>4892.5641818181812</v>
      </c>
      <c r="AG1602" s="1"/>
      <c r="AH1602" s="1">
        <f>'Innlegging av opplysninger'!$C$11*SUM(X1602:AG1602)</f>
        <v>15717.971203527268</v>
      </c>
      <c r="AI1602" s="1">
        <f>'Innlegging av opplysninger'!$C$13*(((X1602+Z1602+AC1602+AE1602)*Data!M1602)+(Z1602+AE1602)*(1-Data!M1602)*1.8/12+Y1602+AD1602+AA1602+AB1602+AF1602+AG1602)</f>
        <v>2558.9223635890908</v>
      </c>
      <c r="AJ1602" s="1">
        <f>'Innlegging av opplysninger'!$C$13*((X1602+Z1602+AC1602+AE1602)*(1-Data!M1602)-(Z1602+AE1602)*(1-Data!M1602)*1.8/12)</f>
        <v>18949.88033597454</v>
      </c>
      <c r="AK1602" s="83">
        <f t="shared" si="244"/>
        <v>301000</v>
      </c>
      <c r="AL1602" s="83">
        <f t="shared" si="245"/>
        <v>49000</v>
      </c>
      <c r="AM1602" s="83">
        <f t="shared" si="246"/>
        <v>363000</v>
      </c>
    </row>
    <row r="1603" spans="1:39">
      <c r="A1603" t="str">
        <f t="shared" si="240"/>
        <v>4212Helse/pleie/omsorg</v>
      </c>
      <c r="B1603" s="6" t="str">
        <f>Data!A1603</f>
        <v>4212</v>
      </c>
      <c r="C1603" s="7" t="str">
        <f>Data!B1603</f>
        <v>Vegårshei kommune</v>
      </c>
      <c r="D1603" s="7" t="str">
        <f>Data!C1603</f>
        <v>Helse/pleie/omsorg</v>
      </c>
      <c r="E1603" s="1">
        <f>Data!D1603</f>
        <v>49.837699999999998</v>
      </c>
      <c r="F1603" s="1">
        <f>Data!E1603+Data!F1603</f>
        <v>47941.063993723619</v>
      </c>
      <c r="G1603" s="1">
        <f>Data!G1603</f>
        <v>1152.8256721317396</v>
      </c>
      <c r="H1603" s="1">
        <f t="shared" si="241"/>
        <v>26064789.43636363</v>
      </c>
      <c r="I1603" s="1">
        <f t="shared" si="242"/>
        <v>626772.87272727257</v>
      </c>
      <c r="J1603" s="1">
        <f t="shared" si="243"/>
        <v>3202987.4770909082</v>
      </c>
      <c r="K1603" s="1">
        <f>'Innlegging av opplysninger'!$B$4*H1603</f>
        <v>3388422.6267272718</v>
      </c>
      <c r="L1603" s="1"/>
      <c r="M1603" s="1">
        <f>'Innlegging av opplysninger'!$B$5*H1603</f>
        <v>3414487.4161636354</v>
      </c>
      <c r="N1603" s="1">
        <f>'Innlegging av opplysninger'!$B$5*I1603</f>
        <v>82107.246327272704</v>
      </c>
      <c r="O1603" s="1">
        <f>'Innlegging av opplysninger'!$B$5*J1603</f>
        <v>419591.35949890898</v>
      </c>
      <c r="P1603" s="1">
        <f>'Innlegging av opplysninger'!$B$5*K1603</f>
        <v>443883.3641012726</v>
      </c>
      <c r="Q1603" s="1"/>
      <c r="R1603" s="1">
        <f>'Innlegging av opplysninger'!$C$11*SUM(H1603:Q1603)</f>
        <v>1430435.5883620065</v>
      </c>
      <c r="S1603" s="1">
        <f>'Innlegging av opplysninger'!$C$13*(((H1603+J1603+M1603+O1603)*Data!H1603)+(J1603+O1603)*(1-Data!H1603)*1.8/12+I1603+N1603+K1603+L1603+P1603+Q1603)</f>
        <v>275912.14277615771</v>
      </c>
      <c r="T1603" s="1">
        <f>'Innlegging av opplysninger'!$C$13*((H1603+J1603+M1603+O1603)*(1-Data!H1603)-(J1603+O1603)*(1-Data!H1603)*1.8/12)</f>
        <v>1681526.0307718513</v>
      </c>
      <c r="U1603" s="1">
        <f>Data!I1603</f>
        <v>13.026999999999999</v>
      </c>
      <c r="V1603" s="1">
        <f>Data!J1603+Data!K1603</f>
        <v>51255.482971264813</v>
      </c>
      <c r="W1603" s="1">
        <f>Data!L1603</f>
        <v>760.70392262224618</v>
      </c>
      <c r="X1603" s="1">
        <f t="shared" si="247"/>
        <v>7284056.4727272727</v>
      </c>
      <c r="Y1603" s="100">
        <f t="shared" si="248"/>
        <v>108105.70909090909</v>
      </c>
      <c r="Z1603" s="100">
        <f t="shared" si="249"/>
        <v>1057079.1919999998</v>
      </c>
      <c r="AA1603" s="100">
        <f>'Innlegging av opplysninger'!$B$4*X1603</f>
        <v>946927.3414545455</v>
      </c>
      <c r="AB1603" s="1"/>
      <c r="AC1603" s="1">
        <f>'Innlegging av opplysninger'!$B$5*X1603</f>
        <v>954211.39792727272</v>
      </c>
      <c r="AD1603" s="1">
        <f>'Innlegging av opplysninger'!$B$5*Y1603</f>
        <v>14161.847890909092</v>
      </c>
      <c r="AE1603" s="1">
        <f>'Innlegging av opplysninger'!$B$5*Z1603</f>
        <v>138477.37415199997</v>
      </c>
      <c r="AF1603" s="1">
        <f>'Innlegging av opplysninger'!$B$5*AA1603</f>
        <v>124047.48173054546</v>
      </c>
      <c r="AG1603" s="1"/>
      <c r="AH1603" s="1">
        <f>'Innlegging av opplysninger'!$C$11*SUM(X1603:AG1603)</f>
        <v>403828.53904499119</v>
      </c>
      <c r="AI1603" s="1">
        <f>'Innlegging av opplysninger'!$C$13*(((X1603+Z1603+AC1603+AE1603)*Data!M1603)+(Z1603+AE1603)*(1-Data!M1603)*1.8/12+Y1603+AD1603+AA1603+AB1603+AF1603+AG1603)</f>
        <v>106825.81342853076</v>
      </c>
      <c r="AJ1603" s="1">
        <f>'Innlegging av opplysninger'!$C$13*((X1603+Z1603+AC1603+AE1603)*(1-Data!M1603)-(Z1603+AE1603)*(1-Data!M1603)*1.8/12)</f>
        <v>445781.66105408879</v>
      </c>
      <c r="AK1603" s="83">
        <f t="shared" si="244"/>
        <v>1834000</v>
      </c>
      <c r="AL1603" s="83">
        <f t="shared" si="245"/>
        <v>383000</v>
      </c>
      <c r="AM1603" s="83">
        <f t="shared" si="246"/>
        <v>2127000</v>
      </c>
    </row>
    <row r="1604" spans="1:39">
      <c r="A1604" t="str">
        <f t="shared" si="240"/>
        <v>4212Samferdsel og teknikk</v>
      </c>
      <c r="B1604" s="6" t="str">
        <f>Data!A1604</f>
        <v>4212</v>
      </c>
      <c r="C1604" s="7" t="str">
        <f>Data!B1604</f>
        <v>Vegårshei kommune</v>
      </c>
      <c r="D1604" s="7" t="str">
        <f>Data!C1604</f>
        <v>Samferdsel og teknikk</v>
      </c>
      <c r="E1604" s="1">
        <f>Data!D1604</f>
        <v>4.1078999999999999</v>
      </c>
      <c r="F1604" s="1">
        <f>Data!E1604+Data!F1604</f>
        <v>0</v>
      </c>
      <c r="G1604" s="1">
        <f>Data!G1604</f>
        <v>0</v>
      </c>
      <c r="H1604" s="1">
        <f t="shared" si="241"/>
        <v>0</v>
      </c>
      <c r="I1604" s="1">
        <f t="shared" si="242"/>
        <v>0</v>
      </c>
      <c r="J1604" s="1">
        <f t="shared" si="243"/>
        <v>0</v>
      </c>
      <c r="K1604" s="1">
        <f>'Innlegging av opplysninger'!$B$4*H1604</f>
        <v>0</v>
      </c>
      <c r="L1604" s="1"/>
      <c r="M1604" s="1">
        <f>'Innlegging av opplysninger'!$B$5*H1604</f>
        <v>0</v>
      </c>
      <c r="N1604" s="1">
        <f>'Innlegging av opplysninger'!$B$5*I1604</f>
        <v>0</v>
      </c>
      <c r="O1604" s="1">
        <f>'Innlegging av opplysninger'!$B$5*J1604</f>
        <v>0</v>
      </c>
      <c r="P1604" s="1">
        <f>'Innlegging av opplysninger'!$B$5*K1604</f>
        <v>0</v>
      </c>
      <c r="Q1604" s="1"/>
      <c r="R1604" s="1">
        <f>'Innlegging av opplysninger'!$C$11*SUM(H1604:Q1604)</f>
        <v>0</v>
      </c>
      <c r="S1604" s="1">
        <f>'Innlegging av opplysninger'!$C$13*(((H1604+J1604+M1604+O1604)*Data!H1604)+(J1604+O1604)*(1-Data!H1604)*1.8/12+I1604+N1604+K1604+L1604+P1604+Q1604)</f>
        <v>0</v>
      </c>
      <c r="T1604" s="1">
        <f>'Innlegging av opplysninger'!$C$13*((H1604+J1604+M1604+O1604)*(1-Data!H1604)-(J1604+O1604)*(1-Data!H1604)*1.8/12)</f>
        <v>0</v>
      </c>
      <c r="U1604" s="1">
        <f>Data!I1604</f>
        <v>0</v>
      </c>
      <c r="V1604" s="1">
        <f>Data!J1604+Data!K1604</f>
        <v>0</v>
      </c>
      <c r="W1604" s="1">
        <f>Data!L1604</f>
        <v>0</v>
      </c>
      <c r="X1604" s="1">
        <f t="shared" si="247"/>
        <v>0</v>
      </c>
      <c r="Y1604" s="100">
        <f t="shared" si="248"/>
        <v>0</v>
      </c>
      <c r="Z1604" s="100">
        <f t="shared" si="249"/>
        <v>0</v>
      </c>
      <c r="AA1604" s="100">
        <f>'Innlegging av opplysninger'!$B$4*X1604</f>
        <v>0</v>
      </c>
      <c r="AB1604" s="1"/>
      <c r="AC1604" s="1">
        <f>'Innlegging av opplysninger'!$B$5*X1604</f>
        <v>0</v>
      </c>
      <c r="AD1604" s="1">
        <f>'Innlegging av opplysninger'!$B$5*Y1604</f>
        <v>0</v>
      </c>
      <c r="AE1604" s="1">
        <f>'Innlegging av opplysninger'!$B$5*Z1604</f>
        <v>0</v>
      </c>
      <c r="AF1604" s="1">
        <f>'Innlegging av opplysninger'!$B$5*AA1604</f>
        <v>0</v>
      </c>
      <c r="AG1604" s="1"/>
      <c r="AH1604" s="1">
        <f>'Innlegging av opplysninger'!$C$11*SUM(X1604:AG1604)</f>
        <v>0</v>
      </c>
      <c r="AI1604" s="1">
        <f>'Innlegging av opplysninger'!$C$13*(((X1604+Z1604+AC1604+AE1604)*Data!M1604)+(Z1604+AE1604)*(1-Data!M1604)*1.8/12+Y1604+AD1604+AA1604+AB1604+AF1604+AG1604)</f>
        <v>0</v>
      </c>
      <c r="AJ1604" s="1">
        <f>'Innlegging av opplysninger'!$C$13*((X1604+Z1604+AC1604+AE1604)*(1-Data!M1604)-(Z1604+AE1604)*(1-Data!M1604)*1.8/12)</f>
        <v>0</v>
      </c>
      <c r="AK1604" s="83">
        <f t="shared" si="244"/>
        <v>0</v>
      </c>
      <c r="AL1604" s="83">
        <f t="shared" si="245"/>
        <v>0</v>
      </c>
      <c r="AM1604" s="83">
        <f t="shared" si="246"/>
        <v>0</v>
      </c>
    </row>
    <row r="1605" spans="1:39">
      <c r="A1605" t="str">
        <f t="shared" si="240"/>
        <v>4212Annet</v>
      </c>
      <c r="B1605" s="6" t="str">
        <f>Data!A1605</f>
        <v>4212</v>
      </c>
      <c r="C1605" s="7" t="str">
        <f>Data!B1605</f>
        <v>Vegårshei kommune</v>
      </c>
      <c r="D1605" s="7" t="str">
        <f>Data!C1605</f>
        <v>Annet</v>
      </c>
      <c r="E1605" s="1">
        <f>Data!D1605</f>
        <v>1.17</v>
      </c>
      <c r="F1605" s="1">
        <f>Data!E1605+Data!F1605</f>
        <v>0</v>
      </c>
      <c r="G1605" s="1">
        <f>Data!G1605</f>
        <v>0</v>
      </c>
      <c r="H1605" s="1">
        <f t="shared" si="241"/>
        <v>0</v>
      </c>
      <c r="I1605" s="1">
        <f t="shared" si="242"/>
        <v>0</v>
      </c>
      <c r="J1605" s="1">
        <f t="shared" si="243"/>
        <v>0</v>
      </c>
      <c r="K1605" s="1">
        <f>'Innlegging av opplysninger'!$B$4*H1605</f>
        <v>0</v>
      </c>
      <c r="L1605" s="1"/>
      <c r="M1605" s="1">
        <f>'Innlegging av opplysninger'!$B$5*H1605</f>
        <v>0</v>
      </c>
      <c r="N1605" s="1">
        <f>'Innlegging av opplysninger'!$B$5*I1605</f>
        <v>0</v>
      </c>
      <c r="O1605" s="1">
        <f>'Innlegging av opplysninger'!$B$5*J1605</f>
        <v>0</v>
      </c>
      <c r="P1605" s="1">
        <f>'Innlegging av opplysninger'!$B$5*K1605</f>
        <v>0</v>
      </c>
      <c r="Q1605" s="1"/>
      <c r="R1605" s="1">
        <f>'Innlegging av opplysninger'!$C$11*SUM(H1605:Q1605)</f>
        <v>0</v>
      </c>
      <c r="S1605" s="1">
        <f>'Innlegging av opplysninger'!$C$13*(((H1605+J1605+M1605+O1605)*Data!H1605)+(J1605+O1605)*(1-Data!H1605)*1.8/12+I1605+N1605+K1605+L1605+P1605+Q1605)</f>
        <v>0</v>
      </c>
      <c r="T1605" s="1">
        <f>'Innlegging av opplysninger'!$C$13*((H1605+J1605+M1605+O1605)*(1-Data!H1605)-(J1605+O1605)*(1-Data!H1605)*1.8/12)</f>
        <v>0</v>
      </c>
      <c r="U1605" s="1">
        <f>Data!I1605</f>
        <v>0</v>
      </c>
      <c r="V1605" s="1">
        <f>Data!J1605+Data!K1605</f>
        <v>0</v>
      </c>
      <c r="W1605" s="1">
        <f>Data!L1605</f>
        <v>0</v>
      </c>
      <c r="X1605" s="1">
        <f t="shared" si="247"/>
        <v>0</v>
      </c>
      <c r="Y1605" s="100">
        <f t="shared" si="248"/>
        <v>0</v>
      </c>
      <c r="Z1605" s="100">
        <f t="shared" si="249"/>
        <v>0</v>
      </c>
      <c r="AA1605" s="100">
        <f>'Innlegging av opplysninger'!$B$4*X1605</f>
        <v>0</v>
      </c>
      <c r="AB1605" s="1"/>
      <c r="AC1605" s="1">
        <f>'Innlegging av opplysninger'!$B$5*X1605</f>
        <v>0</v>
      </c>
      <c r="AD1605" s="1">
        <f>'Innlegging av opplysninger'!$B$5*Y1605</f>
        <v>0</v>
      </c>
      <c r="AE1605" s="1">
        <f>'Innlegging av opplysninger'!$B$5*Z1605</f>
        <v>0</v>
      </c>
      <c r="AF1605" s="1">
        <f>'Innlegging av opplysninger'!$B$5*AA1605</f>
        <v>0</v>
      </c>
      <c r="AG1605" s="1"/>
      <c r="AH1605" s="1">
        <f>'Innlegging av opplysninger'!$C$11*SUM(X1605:AG1605)</f>
        <v>0</v>
      </c>
      <c r="AI1605" s="1">
        <f>'Innlegging av opplysninger'!$C$13*(((X1605+Z1605+AC1605+AE1605)*Data!M1605)+(Z1605+AE1605)*(1-Data!M1605)*1.8/12+Y1605+AD1605+AA1605+AB1605+AF1605+AG1605)</f>
        <v>0</v>
      </c>
      <c r="AJ1605" s="1">
        <f>'Innlegging av opplysninger'!$C$13*((X1605+Z1605+AC1605+AE1605)*(1-Data!M1605)-(Z1605+AE1605)*(1-Data!M1605)*1.8/12)</f>
        <v>0</v>
      </c>
      <c r="AK1605" s="83">
        <f t="shared" si="244"/>
        <v>0</v>
      </c>
      <c r="AL1605" s="83">
        <f t="shared" si="245"/>
        <v>0</v>
      </c>
      <c r="AM1605" s="83">
        <f t="shared" si="246"/>
        <v>0</v>
      </c>
    </row>
    <row r="1606" spans="1:39">
      <c r="A1606" t="str">
        <f t="shared" ref="A1606:A1669" si="250">CONCATENATE(B1606,D1606)</f>
        <v>4213Alle</v>
      </c>
      <c r="B1606" s="6" t="str">
        <f>Data!A1606</f>
        <v>4213</v>
      </c>
      <c r="C1606" s="7" t="str">
        <f>Data!B1606</f>
        <v>Tvedestrand kommune</v>
      </c>
      <c r="D1606" s="7" t="str">
        <f>Data!C1606</f>
        <v>Alle</v>
      </c>
      <c r="E1606" s="1">
        <f>Data!D1606</f>
        <v>454.48050000000018</v>
      </c>
      <c r="F1606" s="1">
        <f>Data!E1606+Data!F1606</f>
        <v>47193.403008123183</v>
      </c>
      <c r="G1606" s="1">
        <f>Data!G1606</f>
        <v>478.71308009914605</v>
      </c>
      <c r="H1606" s="1">
        <f t="shared" ref="H1606:H1669" si="251">F1606*(11-1/11)*E1606</f>
        <v>233983433.40909094</v>
      </c>
      <c r="I1606" s="1">
        <f t="shared" ref="I1606:I1669" si="252">G1606*(11-1/11)*E1606</f>
        <v>2373444.6545454548</v>
      </c>
      <c r="J1606" s="1">
        <f t="shared" ref="J1606:J1669" si="253">(H1606+I1606)*0.12</f>
        <v>28362825.367636368</v>
      </c>
      <c r="K1606" s="1">
        <f>'Innlegging av opplysninger'!$B$4*H1606</f>
        <v>30417846.343181822</v>
      </c>
      <c r="L1606" s="1"/>
      <c r="M1606" s="1">
        <f>'Innlegging av opplysninger'!$B$5*H1606</f>
        <v>30651829.776590914</v>
      </c>
      <c r="N1606" s="1">
        <f>'Innlegging av opplysninger'!$B$5*I1606</f>
        <v>310921.24974545458</v>
      </c>
      <c r="O1606" s="1">
        <f>'Innlegging av opplysninger'!$B$5*J1606</f>
        <v>3715530.1231603641</v>
      </c>
      <c r="P1606" s="1">
        <f>'Innlegging av opplysninger'!$B$5*K1606</f>
        <v>3984737.870956819</v>
      </c>
      <c r="Q1606" s="1"/>
      <c r="R1606" s="1">
        <f>'Innlegging av opplysninger'!$C$11*SUM(H1606:Q1606)</f>
        <v>12684421.61420651</v>
      </c>
      <c r="S1606" s="1">
        <f>'Innlegging av opplysninger'!$C$13*(((H1606+J1606+M1606+O1606)*Data!H1606)+(J1606+O1606)*(1-Data!H1606)*1.8/12+I1606+N1606+K1606+L1606+P1606+Q1606)</f>
        <v>2484504.9451574506</v>
      </c>
      <c r="T1606" s="1">
        <f>'Innlegging av opplysninger'!$C$13*((H1606+J1606+M1606+O1606)*(1-Data!H1606)-(J1606+O1606)*(1-Data!H1606)*1.8/12)</f>
        <v>14873124.632177772</v>
      </c>
      <c r="U1606" s="1">
        <f>Data!I1606</f>
        <v>66.973799999999983</v>
      </c>
      <c r="V1606" s="1">
        <f>Data!J1606+Data!K1606</f>
        <v>49009.0552698717</v>
      </c>
      <c r="W1606" s="1">
        <f>Data!L1606</f>
        <v>494.31255207260153</v>
      </c>
      <c r="X1606" s="1">
        <f t="shared" si="247"/>
        <v>35807156.354545444</v>
      </c>
      <c r="Y1606" s="100">
        <f t="shared" si="248"/>
        <v>361156.25454545446</v>
      </c>
      <c r="Z1606" s="100">
        <f t="shared" si="249"/>
        <v>5172068.7030999986</v>
      </c>
      <c r="AA1606" s="100">
        <f>'Innlegging av opplysninger'!$B$4*X1606</f>
        <v>4654930.3260909077</v>
      </c>
      <c r="AB1606" s="1"/>
      <c r="AC1606" s="1">
        <f>'Innlegging av opplysninger'!$B$5*X1606</f>
        <v>4690737.4824454533</v>
      </c>
      <c r="AD1606" s="1">
        <f>'Innlegging av opplysninger'!$B$5*Y1606</f>
        <v>47311.469345454534</v>
      </c>
      <c r="AE1606" s="1">
        <f>'Innlegging av opplysninger'!$B$5*Z1606</f>
        <v>677541.00010609988</v>
      </c>
      <c r="AF1606" s="1">
        <f>'Innlegging av opplysninger'!$B$5*AA1606</f>
        <v>609795.87271790893</v>
      </c>
      <c r="AG1606" s="1"/>
      <c r="AH1606" s="1">
        <f>'Innlegging av opplysninger'!$C$11*SUM(X1606:AG1606)</f>
        <v>1976786.5035900755</v>
      </c>
      <c r="AI1606" s="1">
        <f>'Innlegging av opplysninger'!$C$13*(((X1606+Z1606+AC1606+AE1606)*Data!M1606)+(Z1606+AE1606)*(1-Data!M1606)*1.8/12+Y1606+AD1606+AA1606+AB1606+AF1606+AG1606)</f>
        <v>417969.81803904241</v>
      </c>
      <c r="AJ1606" s="1">
        <f>'Innlegging av opplysninger'!$C$13*((X1606+Z1606+AC1606+AE1606)*(1-Data!M1606)-(Z1606+AE1606)*(1-Data!M1606)*1.8/12)</f>
        <v>2287106.4500315869</v>
      </c>
      <c r="AK1606" s="83">
        <f t="shared" ref="AK1606:AK1669" si="254">ROUND(AH1606+R1606,-3)</f>
        <v>14661000</v>
      </c>
      <c r="AL1606" s="83">
        <f t="shared" ref="AL1606:AL1669" si="255">ROUND(AI1606+S1606,-3)</f>
        <v>2902000</v>
      </c>
      <c r="AM1606" s="83">
        <f t="shared" ref="AM1606:AM1669" si="256">ROUND(AJ1606+T1606,-3)</f>
        <v>17160000</v>
      </c>
    </row>
    <row r="1607" spans="1:39">
      <c r="A1607" t="str">
        <f t="shared" si="250"/>
        <v>4213Administrasjon</v>
      </c>
      <c r="B1607" s="6" t="str">
        <f>Data!A1607</f>
        <v>4213</v>
      </c>
      <c r="C1607" s="7" t="str">
        <f>Data!B1607</f>
        <v>Tvedestrand kommune</v>
      </c>
      <c r="D1607" s="7" t="str">
        <f>Data!C1607</f>
        <v>Administrasjon</v>
      </c>
      <c r="E1607" s="1">
        <f>Data!D1607</f>
        <v>31.200000000000003</v>
      </c>
      <c r="F1607" s="1">
        <f>Data!E1607+Data!F1607</f>
        <v>47330.259081196571</v>
      </c>
      <c r="G1607" s="1">
        <f>Data!G1607</f>
        <v>0</v>
      </c>
      <c r="H1607" s="1">
        <f t="shared" si="251"/>
        <v>16109499.090909088</v>
      </c>
      <c r="I1607" s="1">
        <f t="shared" si="252"/>
        <v>0</v>
      </c>
      <c r="J1607" s="1">
        <f t="shared" si="253"/>
        <v>1933139.8909090904</v>
      </c>
      <c r="K1607" s="1">
        <f>'Innlegging av opplysninger'!$B$4*H1607</f>
        <v>2094234.8818181816</v>
      </c>
      <c r="L1607" s="1"/>
      <c r="M1607" s="1">
        <f>'Innlegging av opplysninger'!$B$5*H1607</f>
        <v>2110344.3809090904</v>
      </c>
      <c r="N1607" s="1">
        <f>'Innlegging av opplysninger'!$B$5*I1607</f>
        <v>0</v>
      </c>
      <c r="O1607" s="1">
        <f>'Innlegging av opplysninger'!$B$5*J1607</f>
        <v>253241.32570909086</v>
      </c>
      <c r="P1607" s="1">
        <f>'Innlegging av opplysninger'!$B$5*K1607</f>
        <v>274344.7695181818</v>
      </c>
      <c r="Q1607" s="1"/>
      <c r="R1607" s="1">
        <f>'Innlegging av opplysninger'!$C$11*SUM(H1607:Q1607)</f>
        <v>865442.5649113633</v>
      </c>
      <c r="S1607" s="1">
        <f>'Innlegging av opplysninger'!$C$13*(((H1607+J1607+M1607+O1607)*Data!H1607)+(J1607+O1607)*(1-Data!H1607)*1.8/12+I1607+N1607+K1607+L1607+P1607+Q1607)</f>
        <v>190033.04333406538</v>
      </c>
      <c r="T1607" s="1">
        <f>'Innlegging av opplysninger'!$C$13*((H1607+J1607+M1607+O1607)*(1-Data!H1607)-(J1607+O1607)*(1-Data!H1607)*1.8/12)</f>
        <v>994256.78233411594</v>
      </c>
      <c r="U1607" s="1">
        <f>Data!I1607</f>
        <v>9.5000000000000018</v>
      </c>
      <c r="V1607" s="1">
        <f>Data!J1607+Data!K1607</f>
        <v>55268.526315789466</v>
      </c>
      <c r="W1607" s="1">
        <f>Data!L1607</f>
        <v>0</v>
      </c>
      <c r="X1607" s="1">
        <f t="shared" ref="X1607:X1670" si="257">V1607*(11-1/11)*U1607</f>
        <v>5727829.0909090908</v>
      </c>
      <c r="Y1607" s="100">
        <f t="shared" ref="Y1607:Y1670" si="258">W1607*(11-1/11)*U1607</f>
        <v>0</v>
      </c>
      <c r="Z1607" s="100">
        <f t="shared" ref="Z1607:Z1670" si="259">(X1607+Y1607)*0.143</f>
        <v>819079.55999999994</v>
      </c>
      <c r="AA1607" s="100">
        <f>'Innlegging av opplysninger'!$B$4*X1607</f>
        <v>744617.78181818186</v>
      </c>
      <c r="AB1607" s="1"/>
      <c r="AC1607" s="1">
        <f>'Innlegging av opplysninger'!$B$5*X1607</f>
        <v>750345.61090909096</v>
      </c>
      <c r="AD1607" s="1">
        <f>'Innlegging av opplysninger'!$B$5*Y1607</f>
        <v>0</v>
      </c>
      <c r="AE1607" s="1">
        <f>'Innlegging av opplysninger'!$B$5*Z1607</f>
        <v>107299.42236</v>
      </c>
      <c r="AF1607" s="1">
        <f>'Innlegging av opplysninger'!$B$5*AA1607</f>
        <v>97544.929418181826</v>
      </c>
      <c r="AG1607" s="1"/>
      <c r="AH1607" s="1">
        <f>'Innlegging av opplysninger'!$C$11*SUM(X1607:AG1607)</f>
        <v>313375.22302575276</v>
      </c>
      <c r="AI1607" s="1">
        <f>'Innlegging av opplysninger'!$C$13*(((X1607+Z1607+AC1607+AE1607)*Data!M1607)+(Z1607+AE1607)*(1-Data!M1607)*1.8/12+Y1607+AD1607+AA1607+AB1607+AF1607+AG1607)</f>
        <v>79911.237872359634</v>
      </c>
      <c r="AJ1607" s="1">
        <f>'Innlegging av opplysninger'!$C$13*((X1607+Z1607+AC1607+AE1607)*(1-Data!M1607)-(Z1607+AE1607)*(1-Data!M1607)*1.8/12)</f>
        <v>348918.01468919672</v>
      </c>
      <c r="AK1607" s="83">
        <f t="shared" si="254"/>
        <v>1179000</v>
      </c>
      <c r="AL1607" s="83">
        <f t="shared" si="255"/>
        <v>270000</v>
      </c>
      <c r="AM1607" s="83">
        <f t="shared" si="256"/>
        <v>1343000</v>
      </c>
    </row>
    <row r="1608" spans="1:39">
      <c r="A1608" t="str">
        <f t="shared" si="250"/>
        <v>4213Undervisning</v>
      </c>
      <c r="B1608" s="6" t="str">
        <f>Data!A1608</f>
        <v>4213</v>
      </c>
      <c r="C1608" s="7" t="str">
        <f>Data!B1608</f>
        <v>Tvedestrand kommune</v>
      </c>
      <c r="D1608" s="7" t="str">
        <f>Data!C1608</f>
        <v>Undervisning</v>
      </c>
      <c r="E1608" s="1">
        <f>Data!D1608</f>
        <v>108.97450000000001</v>
      </c>
      <c r="F1608" s="1">
        <f>Data!E1608+Data!F1608</f>
        <v>48326.21506254522</v>
      </c>
      <c r="G1608" s="1">
        <f>Data!G1608</f>
        <v>8.5384195385158907</v>
      </c>
      <c r="H1608" s="1">
        <f t="shared" si="251"/>
        <v>57450819.527272731</v>
      </c>
      <c r="I1608" s="1">
        <f t="shared" si="252"/>
        <v>10150.581818181818</v>
      </c>
      <c r="J1608" s="1">
        <f t="shared" si="253"/>
        <v>6895316.4130909089</v>
      </c>
      <c r="K1608" s="1">
        <f>'Innlegging av opplysninger'!$B$4*H1608</f>
        <v>7468606.5385454549</v>
      </c>
      <c r="L1608" s="1"/>
      <c r="M1608" s="1">
        <f>'Innlegging av opplysninger'!$B$5*H1608</f>
        <v>7526057.3580727279</v>
      </c>
      <c r="N1608" s="1">
        <f>'Innlegging av opplysninger'!$B$5*I1608</f>
        <v>1329.7262181818182</v>
      </c>
      <c r="O1608" s="1">
        <f>'Innlegging av opplysninger'!$B$5*J1608</f>
        <v>903286.45011490909</v>
      </c>
      <c r="P1608" s="1">
        <f>'Innlegging av opplysninger'!$B$5*K1608</f>
        <v>978387.4565494546</v>
      </c>
      <c r="Q1608" s="1"/>
      <c r="R1608" s="1">
        <f>'Innlegging av opplysninger'!$C$11*SUM(H1608:Q1608)</f>
        <v>3086890.2539639361</v>
      </c>
      <c r="S1608" s="1">
        <f>'Innlegging av opplysninger'!$C$13*(((H1608+J1608+M1608+O1608)*Data!H1608)+(J1608+O1608)*(1-Data!H1608)*1.8/12+I1608+N1608+K1608+L1608+P1608+Q1608)</f>
        <v>561683.20223079924</v>
      </c>
      <c r="T1608" s="1">
        <f>'Innlegging av opplysninger'!$C$13*((H1608+J1608+M1608+O1608)*(1-Data!H1608)-(J1608+O1608)*(1-Data!H1608)*1.8/12)</f>
        <v>3662482.4084566934</v>
      </c>
      <c r="U1608" s="1">
        <f>Data!I1608</f>
        <v>11.0768</v>
      </c>
      <c r="V1608" s="1">
        <f>Data!J1608+Data!K1608</f>
        <v>47301.805876546772</v>
      </c>
      <c r="W1608" s="1">
        <f>Data!L1608</f>
        <v>16.955257836198179</v>
      </c>
      <c r="X1608" s="1">
        <f t="shared" si="257"/>
        <v>5715847.0181818176</v>
      </c>
      <c r="Y1608" s="100">
        <f t="shared" si="258"/>
        <v>2048.8363636363633</v>
      </c>
      <c r="Z1608" s="100">
        <f t="shared" si="259"/>
        <v>817659.10719999974</v>
      </c>
      <c r="AA1608" s="100">
        <f>'Innlegging av opplysninger'!$B$4*X1608</f>
        <v>743060.11236363626</v>
      </c>
      <c r="AB1608" s="1"/>
      <c r="AC1608" s="1">
        <f>'Innlegging av opplysninger'!$B$5*X1608</f>
        <v>748775.95938181819</v>
      </c>
      <c r="AD1608" s="1">
        <f>'Innlegging av opplysninger'!$B$5*Y1608</f>
        <v>268.3975636363636</v>
      </c>
      <c r="AE1608" s="1">
        <f>'Innlegging av opplysninger'!$B$5*Z1608</f>
        <v>107113.34304319997</v>
      </c>
      <c r="AF1608" s="1">
        <f>'Innlegging av opplysninger'!$B$5*AA1608</f>
        <v>97340.874719636355</v>
      </c>
      <c r="AG1608" s="1"/>
      <c r="AH1608" s="1">
        <f>'Innlegging av opplysninger'!$C$11*SUM(X1608:AG1608)</f>
        <v>312820.31865506043</v>
      </c>
      <c r="AI1608" s="1">
        <f>'Innlegging av opplysninger'!$C$13*(((X1608+Z1608+AC1608+AE1608)*Data!M1608)+(Z1608+AE1608)*(1-Data!M1608)*1.8/12+Y1608+AD1608+AA1608+AB1608+AF1608+AG1608)</f>
        <v>52302.144692900496</v>
      </c>
      <c r="AJ1608" s="1">
        <f>'Innlegging av opplysninger'!$C$13*((X1608+Z1608+AC1608+AE1608)*(1-Data!M1608)-(Z1608+AE1608)*(1-Data!M1608)*1.8/12)</f>
        <v>375767.76504560327</v>
      </c>
      <c r="AK1608" s="83">
        <f t="shared" si="254"/>
        <v>3400000</v>
      </c>
      <c r="AL1608" s="83">
        <f t="shared" si="255"/>
        <v>614000</v>
      </c>
      <c r="AM1608" s="83">
        <f t="shared" si="256"/>
        <v>4038000</v>
      </c>
    </row>
    <row r="1609" spans="1:39">
      <c r="A1609" t="str">
        <f t="shared" si="250"/>
        <v>4213Barnehager</v>
      </c>
      <c r="B1609" s="6" t="str">
        <f>Data!A1609</f>
        <v>4213</v>
      </c>
      <c r="C1609" s="7" t="str">
        <f>Data!B1609</f>
        <v>Tvedestrand kommune</v>
      </c>
      <c r="D1609" s="7" t="str">
        <f>Data!C1609</f>
        <v>Barnehager</v>
      </c>
      <c r="E1609" s="1">
        <f>Data!D1609</f>
        <v>49.2</v>
      </c>
      <c r="F1609" s="1">
        <f>Data!E1609+Data!F1609</f>
        <v>40321.466802168012</v>
      </c>
      <c r="G1609" s="1">
        <f>Data!G1609</f>
        <v>0</v>
      </c>
      <c r="H1609" s="1">
        <f t="shared" si="251"/>
        <v>21641630.909090906</v>
      </c>
      <c r="I1609" s="1">
        <f t="shared" si="252"/>
        <v>0</v>
      </c>
      <c r="J1609" s="1">
        <f t="shared" si="253"/>
        <v>2596995.7090909085</v>
      </c>
      <c r="K1609" s="1">
        <f>'Innlegging av opplysninger'!$B$4*H1609</f>
        <v>2813412.0181818181</v>
      </c>
      <c r="L1609" s="1"/>
      <c r="M1609" s="1">
        <f>'Innlegging av opplysninger'!$B$5*H1609</f>
        <v>2835053.6490909089</v>
      </c>
      <c r="N1609" s="1">
        <f>'Innlegging av opplysninger'!$B$5*I1609</f>
        <v>0</v>
      </c>
      <c r="O1609" s="1">
        <f>'Innlegging av opplysninger'!$B$5*J1609</f>
        <v>340206.43789090903</v>
      </c>
      <c r="P1609" s="1">
        <f>'Innlegging av opplysninger'!$B$5*K1609</f>
        <v>368556.9743818182</v>
      </c>
      <c r="Q1609" s="1"/>
      <c r="R1609" s="1">
        <f>'Innlegging av opplysninger'!$C$11*SUM(H1609:Q1609)</f>
        <v>1162642.5165136363</v>
      </c>
      <c r="S1609" s="1">
        <f>'Innlegging av opplysninger'!$C$13*(((H1609+J1609+M1609+O1609)*Data!H1609)+(J1609+O1609)*(1-Data!H1609)*1.8/12+I1609+N1609+K1609+L1609+P1609+Q1609)</f>
        <v>188372.56435976725</v>
      </c>
      <c r="T1609" s="1">
        <f>'Innlegging av opplysninger'!$C$13*((H1609+J1609+M1609+O1609)*(1-Data!H1609)-(J1609+O1609)*(1-Data!H1609)*1.8/12)</f>
        <v>1402611.9319220504</v>
      </c>
      <c r="U1609" s="1">
        <f>Data!I1609</f>
        <v>4.5999999999999996</v>
      </c>
      <c r="V1609" s="1">
        <f>Data!J1609+Data!K1609</f>
        <v>39590.942028985512</v>
      </c>
      <c r="W1609" s="1">
        <f>Data!L1609</f>
        <v>0</v>
      </c>
      <c r="X1609" s="1">
        <f t="shared" si="257"/>
        <v>1986745.4545454544</v>
      </c>
      <c r="Y1609" s="100">
        <f t="shared" si="258"/>
        <v>0</v>
      </c>
      <c r="Z1609" s="100">
        <f t="shared" si="259"/>
        <v>284104.59999999998</v>
      </c>
      <c r="AA1609" s="100">
        <f>'Innlegging av opplysninger'!$B$4*X1609</f>
        <v>258276.90909090909</v>
      </c>
      <c r="AB1609" s="1"/>
      <c r="AC1609" s="1">
        <f>'Innlegging av opplysninger'!$B$5*X1609</f>
        <v>260263.65454545454</v>
      </c>
      <c r="AD1609" s="1">
        <f>'Innlegging av opplysninger'!$B$5*Y1609</f>
        <v>0</v>
      </c>
      <c r="AE1609" s="1">
        <f>'Innlegging av opplysninger'!$B$5*Z1609</f>
        <v>37217.702599999997</v>
      </c>
      <c r="AF1609" s="1">
        <f>'Innlegging av opplysninger'!$B$5*AA1609</f>
        <v>33834.27509090909</v>
      </c>
      <c r="AG1609" s="1"/>
      <c r="AH1609" s="1">
        <f>'Innlegging av opplysninger'!$C$11*SUM(X1609:AG1609)</f>
        <v>108696.81864316363</v>
      </c>
      <c r="AI1609" s="1">
        <f>'Innlegging av opplysninger'!$C$13*(((X1609+Z1609+AC1609+AE1609)*Data!M1609)+(Z1609+AE1609)*(1-Data!M1609)*1.8/12+Y1609+AD1609+AA1609+AB1609+AF1609+AG1609)</f>
        <v>17696.095537734545</v>
      </c>
      <c r="AJ1609" s="1">
        <f>'Innlegging av opplysninger'!$C$13*((X1609+Z1609+AC1609+AE1609)*(1-Data!M1609)-(Z1609+AE1609)*(1-Data!M1609)*1.8/12)</f>
        <v>131046.91944764726</v>
      </c>
      <c r="AK1609" s="83">
        <f t="shared" si="254"/>
        <v>1271000</v>
      </c>
      <c r="AL1609" s="83">
        <f t="shared" si="255"/>
        <v>206000</v>
      </c>
      <c r="AM1609" s="83">
        <f t="shared" si="256"/>
        <v>1534000</v>
      </c>
    </row>
    <row r="1610" spans="1:39">
      <c r="A1610" t="str">
        <f t="shared" si="250"/>
        <v>4213Helse/pleie/omsorg</v>
      </c>
      <c r="B1610" s="6" t="str">
        <f>Data!A1610</f>
        <v>4213</v>
      </c>
      <c r="C1610" s="7" t="str">
        <f>Data!B1610</f>
        <v>Tvedestrand kommune</v>
      </c>
      <c r="D1610" s="7" t="str">
        <f>Data!C1610</f>
        <v>Helse/pleie/omsorg</v>
      </c>
      <c r="E1610" s="1">
        <f>Data!D1610</f>
        <v>208.27600000000004</v>
      </c>
      <c r="F1610" s="1">
        <f>Data!E1610+Data!F1610</f>
        <v>48451.583151683335</v>
      </c>
      <c r="G1610" s="1">
        <f>Data!G1610</f>
        <v>1037.4833874282203</v>
      </c>
      <c r="H1610" s="1">
        <f t="shared" si="251"/>
        <v>110086930.17272727</v>
      </c>
      <c r="I1610" s="1">
        <f t="shared" si="252"/>
        <v>2357267.8909090916</v>
      </c>
      <c r="J1610" s="1">
        <f t="shared" si="253"/>
        <v>13493303.767636362</v>
      </c>
      <c r="K1610" s="1">
        <f>'Innlegging av opplysninger'!$B$4*H1610</f>
        <v>14311300.922454545</v>
      </c>
      <c r="L1610" s="1"/>
      <c r="M1610" s="1">
        <f>'Innlegging av opplysninger'!$B$5*H1610</f>
        <v>14421387.852627274</v>
      </c>
      <c r="N1610" s="1">
        <f>'Innlegging av opplysninger'!$B$5*I1610</f>
        <v>308802.09370909102</v>
      </c>
      <c r="O1610" s="1">
        <f>'Innlegging av opplysninger'!$B$5*J1610</f>
        <v>1767622.7935603636</v>
      </c>
      <c r="P1610" s="1">
        <f>'Innlegging av opplysninger'!$B$5*K1610</f>
        <v>1874780.4208415456</v>
      </c>
      <c r="Q1610" s="1"/>
      <c r="R1610" s="1">
        <f>'Innlegging av opplysninger'!$C$11*SUM(H1610:Q1610)</f>
        <v>6027613.0447496893</v>
      </c>
      <c r="S1610" s="1">
        <f>'Innlegging av opplysninger'!$C$13*(((H1610+J1610+M1610+O1610)*Data!H1610)+(J1610+O1610)*(1-Data!H1610)*1.8/12+I1610+N1610+K1610+L1610+P1610+Q1610)</f>
        <v>1279515.0614996902</v>
      </c>
      <c r="T1610" s="1">
        <f>'Innlegging av opplysninger'!$C$13*((H1610+J1610+M1610+O1610)*(1-Data!H1610)-(J1610+O1610)*(1-Data!H1610)*1.8/12)</f>
        <v>6968797.5260525169</v>
      </c>
      <c r="U1610" s="1">
        <f>Data!I1610</f>
        <v>27.967000000000002</v>
      </c>
      <c r="V1610" s="1">
        <f>Data!J1610+Data!K1610</f>
        <v>47542.041662197131</v>
      </c>
      <c r="W1610" s="1">
        <f>Data!L1610</f>
        <v>1177.0365073121891</v>
      </c>
      <c r="X1610" s="1">
        <f t="shared" si="257"/>
        <v>14504817.590909097</v>
      </c>
      <c r="Y1610" s="100">
        <f t="shared" si="258"/>
        <v>359107.4181818181</v>
      </c>
      <c r="Z1610" s="100">
        <f t="shared" si="259"/>
        <v>2125541.2763000005</v>
      </c>
      <c r="AA1610" s="100">
        <f>'Innlegging av opplysninger'!$B$4*X1610</f>
        <v>1885626.2868181828</v>
      </c>
      <c r="AB1610" s="1"/>
      <c r="AC1610" s="1">
        <f>'Innlegging av opplysninger'!$B$5*X1610</f>
        <v>1900131.1044090919</v>
      </c>
      <c r="AD1610" s="1">
        <f>'Innlegging av opplysninger'!$B$5*Y1610</f>
        <v>47043.071781818173</v>
      </c>
      <c r="AE1610" s="1">
        <f>'Innlegging av opplysninger'!$B$5*Z1610</f>
        <v>278445.9071953001</v>
      </c>
      <c r="AF1610" s="1">
        <f>'Innlegging av opplysninger'!$B$5*AA1610</f>
        <v>247017.04357318196</v>
      </c>
      <c r="AG1610" s="1"/>
      <c r="AH1610" s="1">
        <f>'Innlegging av opplysninger'!$C$11*SUM(X1610:AG1610)</f>
        <v>811213.7285684027</v>
      </c>
      <c r="AI1610" s="1">
        <f>'Innlegging av opplysninger'!$C$13*(((X1610+Z1610+AC1610+AE1610)*Data!M1610)+(Z1610+AE1610)*(1-Data!M1610)*1.8/12+Y1610+AD1610+AA1610+AB1610+AF1610+AG1610)</f>
        <v>177374.80650656321</v>
      </c>
      <c r="AJ1610" s="1">
        <f>'Innlegging av opplysninger'!$C$13*((X1610+Z1610+AC1610+AE1610)*(1-Data!M1610)-(Z1610+AE1610)*(1-Data!M1610)*1.8/12)</f>
        <v>932707.13785019843</v>
      </c>
      <c r="AK1610" s="83">
        <f t="shared" si="254"/>
        <v>6839000</v>
      </c>
      <c r="AL1610" s="83">
        <f t="shared" si="255"/>
        <v>1457000</v>
      </c>
      <c r="AM1610" s="83">
        <f t="shared" si="256"/>
        <v>7902000</v>
      </c>
    </row>
    <row r="1611" spans="1:39">
      <c r="A1611" t="str">
        <f t="shared" si="250"/>
        <v>4213Samferdsel og teknikk</v>
      </c>
      <c r="B1611" s="6" t="str">
        <f>Data!A1611</f>
        <v>4213</v>
      </c>
      <c r="C1611" s="7" t="str">
        <f>Data!B1611</f>
        <v>Tvedestrand kommune</v>
      </c>
      <c r="D1611" s="7" t="str">
        <f>Data!C1611</f>
        <v>Samferdsel og teknikk</v>
      </c>
      <c r="E1611" s="1">
        <f>Data!D1611</f>
        <v>18.600000000000001</v>
      </c>
      <c r="F1611" s="1">
        <f>Data!E1611+Data!F1611</f>
        <v>45400.698924731187</v>
      </c>
      <c r="G1611" s="1">
        <f>Data!G1611</f>
        <v>0</v>
      </c>
      <c r="H1611" s="1">
        <f t="shared" si="251"/>
        <v>9212214.5454545468</v>
      </c>
      <c r="I1611" s="1">
        <f t="shared" si="252"/>
        <v>0</v>
      </c>
      <c r="J1611" s="1">
        <f t="shared" si="253"/>
        <v>1105465.7454545456</v>
      </c>
      <c r="K1611" s="1">
        <f>'Innlegging av opplysninger'!$B$4*H1611</f>
        <v>1197587.8909090911</v>
      </c>
      <c r="L1611" s="1"/>
      <c r="M1611" s="1">
        <f>'Innlegging av opplysninger'!$B$5*H1611</f>
        <v>1206800.1054545457</v>
      </c>
      <c r="N1611" s="1">
        <f>'Innlegging av opplysninger'!$B$5*I1611</f>
        <v>0</v>
      </c>
      <c r="O1611" s="1">
        <f>'Innlegging av opplysninger'!$B$5*J1611</f>
        <v>144816.01265454548</v>
      </c>
      <c r="P1611" s="1">
        <f>'Innlegging av opplysninger'!$B$5*K1611</f>
        <v>156884.01370909094</v>
      </c>
      <c r="Q1611" s="1"/>
      <c r="R1611" s="1">
        <f>'Innlegging av opplysninger'!$C$11*SUM(H1611:Q1611)</f>
        <v>494903.19591818185</v>
      </c>
      <c r="S1611" s="1">
        <f>'Innlegging av opplysninger'!$C$13*(((H1611+J1611+M1611+O1611)*Data!H1611)+(J1611+O1611)*(1-Data!H1611)*1.8/12+I1611+N1611+K1611+L1611+P1611+Q1611)</f>
        <v>83197.73304222546</v>
      </c>
      <c r="T1611" s="1">
        <f>'Innlegging av opplysninger'!$C$13*((H1611+J1611+M1611+O1611)*(1-Data!H1611)-(J1611+O1611)*(1-Data!H1611)*1.8/12)</f>
        <v>594038.21926686552</v>
      </c>
      <c r="U1611" s="1">
        <f>Data!I1611</f>
        <v>6.9999999999999991</v>
      </c>
      <c r="V1611" s="1">
        <f>Data!J1611+Data!K1611</f>
        <v>50951.785714285725</v>
      </c>
      <c r="W1611" s="1">
        <f>Data!L1611</f>
        <v>0</v>
      </c>
      <c r="X1611" s="1">
        <f t="shared" si="257"/>
        <v>3890863.6363636362</v>
      </c>
      <c r="Y1611" s="100">
        <f t="shared" si="258"/>
        <v>0</v>
      </c>
      <c r="Z1611" s="100">
        <f t="shared" si="259"/>
        <v>556393.49999999988</v>
      </c>
      <c r="AA1611" s="100">
        <f>'Innlegging av opplysninger'!$B$4*X1611</f>
        <v>505812.27272727271</v>
      </c>
      <c r="AB1611" s="1"/>
      <c r="AC1611" s="1">
        <f>'Innlegging av opplysninger'!$B$5*X1611</f>
        <v>509703.13636363635</v>
      </c>
      <c r="AD1611" s="1">
        <f>'Innlegging av opplysninger'!$B$5*Y1611</f>
        <v>0</v>
      </c>
      <c r="AE1611" s="1">
        <f>'Innlegging av opplysninger'!$B$5*Z1611</f>
        <v>72887.54849999999</v>
      </c>
      <c r="AF1611" s="1">
        <f>'Innlegging av opplysninger'!$B$5*AA1611</f>
        <v>66261.40772727273</v>
      </c>
      <c r="AG1611" s="1"/>
      <c r="AH1611" s="1">
        <f>'Innlegging av opplysninger'!$C$11*SUM(X1611:AG1611)</f>
        <v>212873.01706390906</v>
      </c>
      <c r="AI1611" s="1">
        <f>'Innlegging av opplysninger'!$C$13*(((X1611+Z1611+AC1611+AE1611)*Data!M1611)+(Z1611+AE1611)*(1-Data!M1611)*1.8/12+Y1611+AD1611+AA1611+AB1611+AF1611+AG1611)</f>
        <v>41284.544151069815</v>
      </c>
      <c r="AJ1611" s="1">
        <f>'Innlegging av opplysninger'!$C$13*((X1611+Z1611+AC1611+AE1611)*(1-Data!M1611)-(Z1611+AE1611)*(1-Data!M1611)*1.8/12)</f>
        <v>250015.37393638465</v>
      </c>
      <c r="AK1611" s="83">
        <f t="shared" si="254"/>
        <v>708000</v>
      </c>
      <c r="AL1611" s="83">
        <f t="shared" si="255"/>
        <v>124000</v>
      </c>
      <c r="AM1611" s="83">
        <f t="shared" si="256"/>
        <v>844000</v>
      </c>
    </row>
    <row r="1612" spans="1:39">
      <c r="A1612" t="str">
        <f t="shared" si="250"/>
        <v>4213Annet</v>
      </c>
      <c r="B1612" s="6" t="str">
        <f>Data!A1612</f>
        <v>4213</v>
      </c>
      <c r="C1612" s="7" t="str">
        <f>Data!B1612</f>
        <v>Tvedestrand kommune</v>
      </c>
      <c r="D1612" s="7" t="str">
        <f>Data!C1612</f>
        <v>Annet</v>
      </c>
      <c r="E1612" s="1">
        <f>Data!D1612</f>
        <v>38.230000000000004</v>
      </c>
      <c r="F1612" s="1">
        <f>Data!E1612+Data!F1612</f>
        <v>46714.127386868953</v>
      </c>
      <c r="G1612" s="1">
        <f>Data!G1612</f>
        <v>14.449385299503007</v>
      </c>
      <c r="H1612" s="1">
        <f t="shared" si="251"/>
        <v>19482339.163636364</v>
      </c>
      <c r="I1612" s="1">
        <f t="shared" si="252"/>
        <v>6026.181818181818</v>
      </c>
      <c r="J1612" s="1">
        <f t="shared" si="253"/>
        <v>2338603.8414545455</v>
      </c>
      <c r="K1612" s="1">
        <f>'Innlegging av opplysninger'!$B$4*H1612</f>
        <v>2532704.0912727276</v>
      </c>
      <c r="L1612" s="1"/>
      <c r="M1612" s="1">
        <f>'Innlegging av opplysninger'!$B$5*H1612</f>
        <v>2552186.4304363639</v>
      </c>
      <c r="N1612" s="1">
        <f>'Innlegging av opplysninger'!$B$5*I1612</f>
        <v>789.42981818181818</v>
      </c>
      <c r="O1612" s="1">
        <f>'Innlegging av opplysninger'!$B$5*J1612</f>
        <v>306357.10323054547</v>
      </c>
      <c r="P1612" s="1">
        <f>'Innlegging av opplysninger'!$B$5*K1612</f>
        <v>331784.23595672735</v>
      </c>
      <c r="Q1612" s="1"/>
      <c r="R1612" s="1">
        <f>'Innlegging av opplysninger'!$C$11*SUM(H1612:Q1612)</f>
        <v>1046930.0381496985</v>
      </c>
      <c r="S1612" s="1">
        <f>'Innlegging av opplysninger'!$C$13*(((H1612+J1612+M1612+O1612)*Data!H1612)+(J1612+O1612)*(1-Data!H1612)*1.8/12+I1612+N1612+K1612+L1612+P1612+Q1612)</f>
        <v>181774.23820105966</v>
      </c>
      <c r="T1612" s="1">
        <f>'Innlegging av opplysninger'!$C$13*((H1612+J1612+M1612+O1612)*(1-Data!H1612)-(J1612+O1612)*(1-Data!H1612)*1.8/12)</f>
        <v>1250866.8666353696</v>
      </c>
      <c r="U1612" s="1">
        <f>Data!I1612</f>
        <v>6.8299999999999992</v>
      </c>
      <c r="V1612" s="1">
        <f>Data!J1612+Data!K1612</f>
        <v>53430.440702781838</v>
      </c>
      <c r="W1612" s="1">
        <f>Data!L1612</f>
        <v>0</v>
      </c>
      <c r="X1612" s="1">
        <f t="shared" si="257"/>
        <v>3981053.5636363626</v>
      </c>
      <c r="Y1612" s="100">
        <f t="shared" si="258"/>
        <v>0</v>
      </c>
      <c r="Z1612" s="100">
        <f t="shared" si="259"/>
        <v>569290.65959999978</v>
      </c>
      <c r="AA1612" s="100">
        <f>'Innlegging av opplysninger'!$B$4*X1612</f>
        <v>517536.96327272715</v>
      </c>
      <c r="AB1612" s="1"/>
      <c r="AC1612" s="1">
        <f>'Innlegging av opplysninger'!$B$5*X1612</f>
        <v>521518.01683636353</v>
      </c>
      <c r="AD1612" s="1">
        <f>'Innlegging av opplysninger'!$B$5*Y1612</f>
        <v>0</v>
      </c>
      <c r="AE1612" s="1">
        <f>'Innlegging av opplysninger'!$B$5*Z1612</f>
        <v>74577.076407599976</v>
      </c>
      <c r="AF1612" s="1">
        <f>'Innlegging av opplysninger'!$B$5*AA1612</f>
        <v>67797.342188727256</v>
      </c>
      <c r="AG1612" s="1"/>
      <c r="AH1612" s="1">
        <f>'Innlegging av opplysninger'!$C$11*SUM(X1612:AG1612)</f>
        <v>217807.39763378765</v>
      </c>
      <c r="AI1612" s="1">
        <f>'Innlegging av opplysninger'!$C$13*(((X1612+Z1612+AC1612+AE1612)*Data!M1612)+(Z1612+AE1612)*(1-Data!M1612)*1.8/12+Y1612+AD1612+AA1612+AB1612+AF1612+AG1612)</f>
        <v>49387.7922252309</v>
      </c>
      <c r="AJ1612" s="1">
        <f>'Innlegging av opplysninger'!$C$13*((X1612+Z1612+AC1612+AE1612)*(1-Data!M1612)-(Z1612+AE1612)*(1-Data!M1612)*1.8/12)</f>
        <v>248664.43611574167</v>
      </c>
      <c r="AK1612" s="83">
        <f t="shared" si="254"/>
        <v>1265000</v>
      </c>
      <c r="AL1612" s="83">
        <f t="shared" si="255"/>
        <v>231000</v>
      </c>
      <c r="AM1612" s="83">
        <f t="shared" si="256"/>
        <v>1500000</v>
      </c>
    </row>
    <row r="1613" spans="1:39">
      <c r="A1613" t="str">
        <f t="shared" si="250"/>
        <v>4214Alle</v>
      </c>
      <c r="B1613" s="6" t="str">
        <f>Data!A1613</f>
        <v>4214</v>
      </c>
      <c r="C1613" s="7" t="str">
        <f>Data!B1613</f>
        <v>Froland kommune</v>
      </c>
      <c r="D1613" s="7" t="str">
        <f>Data!C1613</f>
        <v>Alle</v>
      </c>
      <c r="E1613" s="1">
        <f>Data!D1613</f>
        <v>357.57459999999998</v>
      </c>
      <c r="F1613" s="1">
        <f>Data!E1613+Data!F1613</f>
        <v>47746.661451904038</v>
      </c>
      <c r="G1613" s="1">
        <f>Data!G1613</f>
        <v>406.21243790806142</v>
      </c>
      <c r="H1613" s="1">
        <f t="shared" si="251"/>
        <v>186250836.76363638</v>
      </c>
      <c r="I1613" s="1">
        <f t="shared" si="252"/>
        <v>1584559.0909090897</v>
      </c>
      <c r="J1613" s="1">
        <f t="shared" si="253"/>
        <v>22540247.502545457</v>
      </c>
      <c r="K1613" s="1">
        <f>'Innlegging av opplysninger'!$B$4*H1613</f>
        <v>24212608.779272731</v>
      </c>
      <c r="L1613" s="1"/>
      <c r="M1613" s="1">
        <f>'Innlegging av opplysninger'!$B$5*H1613</f>
        <v>24398859.616036367</v>
      </c>
      <c r="N1613" s="1">
        <f>'Innlegging av opplysninger'!$B$5*I1613</f>
        <v>207577.24090909076</v>
      </c>
      <c r="O1613" s="1">
        <f>'Innlegging av opplysninger'!$B$5*J1613</f>
        <v>2952772.4228334553</v>
      </c>
      <c r="P1613" s="1">
        <f>'Innlegging av opplysninger'!$B$5*K1613</f>
        <v>3171851.750084728</v>
      </c>
      <c r="Q1613" s="1"/>
      <c r="R1613" s="1">
        <f>'Innlegging av opplysninger'!$C$11*SUM(H1613:Q1613)</f>
        <v>10082133.900316637</v>
      </c>
      <c r="S1613" s="1">
        <f>'Innlegging av opplysninger'!$C$13*(((H1613+J1613+M1613+O1613)*Data!H1613)+(J1613+O1613)*(1-Data!H1613)*1.8/12+I1613+N1613+K1613+L1613+P1613+Q1613)</f>
        <v>2090308.5303144644</v>
      </c>
      <c r="T1613" s="1">
        <f>'Innlegging av opplysninger'!$C$13*((H1613+J1613+M1613+O1613)*(1-Data!H1613)-(J1613+O1613)*(1-Data!H1613)*1.8/12)</f>
        <v>11706295.754329354</v>
      </c>
      <c r="U1613" s="1">
        <f>Data!I1613</f>
        <v>50.844999999999999</v>
      </c>
      <c r="V1613" s="1">
        <f>Data!J1613+Data!K1613</f>
        <v>47540.938997607111</v>
      </c>
      <c r="W1613" s="1">
        <f>Data!L1613</f>
        <v>408.70724751696338</v>
      </c>
      <c r="X1613" s="1">
        <f t="shared" si="257"/>
        <v>26369662.290909089</v>
      </c>
      <c r="Y1613" s="100">
        <f t="shared" si="258"/>
        <v>226698.76363636364</v>
      </c>
      <c r="Z1613" s="100">
        <f t="shared" si="259"/>
        <v>3803279.630799999</v>
      </c>
      <c r="AA1613" s="100">
        <f>'Innlegging av opplysninger'!$B$4*X1613</f>
        <v>3428056.0978181819</v>
      </c>
      <c r="AB1613" s="1"/>
      <c r="AC1613" s="1">
        <f>'Innlegging av opplysninger'!$B$5*X1613</f>
        <v>3454425.7601090907</v>
      </c>
      <c r="AD1613" s="1">
        <f>'Innlegging av opplysninger'!$B$5*Y1613</f>
        <v>29697.53803636364</v>
      </c>
      <c r="AE1613" s="1">
        <f>'Innlegging av opplysninger'!$B$5*Z1613</f>
        <v>498229.63163479988</v>
      </c>
      <c r="AF1613" s="1">
        <f>'Innlegging av opplysninger'!$B$5*AA1613</f>
        <v>449075.34881418187</v>
      </c>
      <c r="AG1613" s="1"/>
      <c r="AH1613" s="1">
        <f>'Innlegging av opplysninger'!$C$11*SUM(X1613:AG1613)</f>
        <v>1453846.7523468065</v>
      </c>
      <c r="AI1613" s="1">
        <f>'Innlegging av opplysninger'!$C$13*(((X1613+Z1613+AC1613+AE1613)*Data!M1613)+(Z1613+AE1613)*(1-Data!M1613)*1.8/12+Y1613+AD1613+AA1613+AB1613+AF1613+AG1613)</f>
        <v>285302.99085386266</v>
      </c>
      <c r="AJ1613" s="1">
        <f>'Innlegging av opplysninger'!$C$13*((X1613+Z1613+AC1613+AE1613)*(1-Data!M1613)-(Z1613+AE1613)*(1-Data!M1613)*1.8/12)</f>
        <v>1704171.512357557</v>
      </c>
      <c r="AK1613" s="83">
        <f t="shared" si="254"/>
        <v>11536000</v>
      </c>
      <c r="AL1613" s="83">
        <f t="shared" si="255"/>
        <v>2376000</v>
      </c>
      <c r="AM1613" s="83">
        <f t="shared" si="256"/>
        <v>13410000</v>
      </c>
    </row>
    <row r="1614" spans="1:39">
      <c r="A1614" t="str">
        <f t="shared" si="250"/>
        <v>4214Administrasjon</v>
      </c>
      <c r="B1614" s="6" t="str">
        <f>Data!A1614</f>
        <v>4214</v>
      </c>
      <c r="C1614" s="7" t="str">
        <f>Data!B1614</f>
        <v>Froland kommune</v>
      </c>
      <c r="D1614" s="7" t="str">
        <f>Data!C1614</f>
        <v>Administrasjon</v>
      </c>
      <c r="E1614" s="1">
        <f>Data!D1614</f>
        <v>21</v>
      </c>
      <c r="F1614" s="1">
        <f>Data!E1614+Data!F1614</f>
        <v>62791.587301587293</v>
      </c>
      <c r="G1614" s="1">
        <f>Data!G1614</f>
        <v>0</v>
      </c>
      <c r="H1614" s="1">
        <f t="shared" si="251"/>
        <v>14384981.818181816</v>
      </c>
      <c r="I1614" s="1">
        <f t="shared" si="252"/>
        <v>0</v>
      </c>
      <c r="J1614" s="1">
        <f t="shared" si="253"/>
        <v>1726197.8181818179</v>
      </c>
      <c r="K1614" s="1">
        <f>'Innlegging av opplysninger'!$B$4*H1614</f>
        <v>1870047.6363636362</v>
      </c>
      <c r="L1614" s="1"/>
      <c r="M1614" s="1">
        <f>'Innlegging av opplysninger'!$B$5*H1614</f>
        <v>1884432.6181818179</v>
      </c>
      <c r="N1614" s="1">
        <f>'Innlegging av opplysninger'!$B$5*I1614</f>
        <v>0</v>
      </c>
      <c r="O1614" s="1">
        <f>'Innlegging av opplysninger'!$B$5*J1614</f>
        <v>226131.91418181814</v>
      </c>
      <c r="P1614" s="1">
        <f>'Innlegging av opplysninger'!$B$5*K1614</f>
        <v>244976.24036363635</v>
      </c>
      <c r="Q1614" s="1"/>
      <c r="R1614" s="1">
        <f>'Innlegging av opplysninger'!$C$11*SUM(H1614:Q1614)</f>
        <v>772797.18572727253</v>
      </c>
      <c r="S1614" s="1">
        <f>'Innlegging av opplysninger'!$C$13*(((H1614+J1614+M1614+O1614)*Data!H1614)+(J1614+O1614)*(1-Data!H1614)*1.8/12+I1614+N1614+K1614+L1614+P1614+Q1614)</f>
        <v>267941.58417028358</v>
      </c>
      <c r="T1614" s="1">
        <f>'Innlegging av opplysninger'!$C$13*((H1614+J1614+M1614+O1614)*(1-Data!H1614)-(J1614+O1614)*(1-Data!H1614)*1.8/12)</f>
        <v>789570.35419335263</v>
      </c>
      <c r="U1614" s="1">
        <f>Data!I1614</f>
        <v>5.3</v>
      </c>
      <c r="V1614" s="1">
        <f>Data!J1614+Data!K1614</f>
        <v>50735.69182389936</v>
      </c>
      <c r="W1614" s="1">
        <f>Data!L1614</f>
        <v>0</v>
      </c>
      <c r="X1614" s="1">
        <f t="shared" si="257"/>
        <v>2933445.4545454532</v>
      </c>
      <c r="Y1614" s="100">
        <f t="shared" si="258"/>
        <v>0</v>
      </c>
      <c r="Z1614" s="100">
        <f t="shared" si="259"/>
        <v>419482.69999999978</v>
      </c>
      <c r="AA1614" s="100">
        <f>'Innlegging av opplysninger'!$B$4*X1614</f>
        <v>381347.90909090894</v>
      </c>
      <c r="AB1614" s="1"/>
      <c r="AC1614" s="1">
        <f>'Innlegging av opplysninger'!$B$5*X1614</f>
        <v>384281.35454545438</v>
      </c>
      <c r="AD1614" s="1">
        <f>'Innlegging av opplysninger'!$B$5*Y1614</f>
        <v>0</v>
      </c>
      <c r="AE1614" s="1">
        <f>'Innlegging av opplysninger'!$B$5*Z1614</f>
        <v>54952.233699999975</v>
      </c>
      <c r="AF1614" s="1">
        <f>'Innlegging av opplysninger'!$B$5*AA1614</f>
        <v>49956.576090909075</v>
      </c>
      <c r="AG1614" s="1"/>
      <c r="AH1614" s="1">
        <f>'Innlegging av opplysninger'!$C$11*SUM(X1614:AG1614)</f>
        <v>160491.71666296356</v>
      </c>
      <c r="AI1614" s="1">
        <f>'Innlegging av opplysninger'!$C$13*(((X1614+Z1614+AC1614+AE1614)*Data!M1614)+(Z1614+AE1614)*(1-Data!M1614)*1.8/12+Y1614+AD1614+AA1614+AB1614+AF1614+AG1614)</f>
        <v>32492.903907047992</v>
      </c>
      <c r="AJ1614" s="1">
        <f>'Innlegging av opplysninger'!$C$13*((X1614+Z1614+AC1614+AE1614)*(1-Data!M1614)-(Z1614+AE1614)*(1-Data!M1614)*1.8/12)</f>
        <v>187127.33994753371</v>
      </c>
      <c r="AK1614" s="83">
        <f t="shared" si="254"/>
        <v>933000</v>
      </c>
      <c r="AL1614" s="83">
        <f t="shared" si="255"/>
        <v>300000</v>
      </c>
      <c r="AM1614" s="83">
        <f t="shared" si="256"/>
        <v>977000</v>
      </c>
    </row>
    <row r="1615" spans="1:39">
      <c r="A1615" t="str">
        <f t="shared" si="250"/>
        <v>4214Undervisning</v>
      </c>
      <c r="B1615" s="6" t="str">
        <f>Data!A1615</f>
        <v>4214</v>
      </c>
      <c r="C1615" s="7" t="str">
        <f>Data!B1615</f>
        <v>Froland kommune</v>
      </c>
      <c r="D1615" s="7" t="str">
        <f>Data!C1615</f>
        <v>Undervisning</v>
      </c>
      <c r="E1615" s="1">
        <f>Data!D1615</f>
        <v>123.71100000000001</v>
      </c>
      <c r="F1615" s="1">
        <f>Data!E1615+Data!F1615</f>
        <v>46696.690061244859</v>
      </c>
      <c r="G1615" s="1">
        <f>Data!G1615</f>
        <v>0</v>
      </c>
      <c r="H1615" s="1">
        <f t="shared" si="251"/>
        <v>63020664.263636321</v>
      </c>
      <c r="I1615" s="1">
        <f t="shared" si="252"/>
        <v>0</v>
      </c>
      <c r="J1615" s="1">
        <f t="shared" si="253"/>
        <v>7562479.7116363579</v>
      </c>
      <c r="K1615" s="1">
        <f>'Innlegging av opplysninger'!$B$4*H1615</f>
        <v>8192686.3542727223</v>
      </c>
      <c r="L1615" s="1"/>
      <c r="M1615" s="1">
        <f>'Innlegging av opplysninger'!$B$5*H1615</f>
        <v>8255707.0185363581</v>
      </c>
      <c r="N1615" s="1">
        <f>'Innlegging av opplysninger'!$B$5*I1615</f>
        <v>0</v>
      </c>
      <c r="O1615" s="1">
        <f>'Innlegging av opplysninger'!$B$5*J1615</f>
        <v>990684.84222436289</v>
      </c>
      <c r="P1615" s="1">
        <f>'Innlegging av opplysninger'!$B$5*K1615</f>
        <v>1073241.9124097268</v>
      </c>
      <c r="Q1615" s="1"/>
      <c r="R1615" s="1">
        <f>'Innlegging av opplysninger'!$C$11*SUM(H1615:Q1615)</f>
        <v>3385627.635903202</v>
      </c>
      <c r="S1615" s="1">
        <f>'Innlegging av opplysninger'!$C$13*(((H1615+J1615+M1615+O1615)*Data!H1615)+(J1615+O1615)*(1-Data!H1615)*1.8/12+I1615+N1615+K1615+L1615+P1615+Q1615)</f>
        <v>630664.51280227723</v>
      </c>
      <c r="T1615" s="1">
        <f>'Innlegging av opplysninger'!$C$13*((H1615+J1615+M1615+O1615)*(1-Data!H1615)-(J1615+O1615)*(1-Data!H1615)*1.8/12)</f>
        <v>4002299.6205389467</v>
      </c>
      <c r="U1615" s="1">
        <f>Data!I1615</f>
        <v>13.371400000000001</v>
      </c>
      <c r="V1615" s="1">
        <f>Data!J1615+Data!K1615</f>
        <v>50709.302067596996</v>
      </c>
      <c r="W1615" s="1">
        <f>Data!L1615</f>
        <v>0</v>
      </c>
      <c r="X1615" s="1">
        <f t="shared" si="257"/>
        <v>7396956.672727271</v>
      </c>
      <c r="Y1615" s="100">
        <f t="shared" si="258"/>
        <v>0</v>
      </c>
      <c r="Z1615" s="100">
        <f t="shared" si="259"/>
        <v>1057764.8041999997</v>
      </c>
      <c r="AA1615" s="100">
        <f>'Innlegging av opplysninger'!$B$4*X1615</f>
        <v>961604.36745454522</v>
      </c>
      <c r="AB1615" s="1"/>
      <c r="AC1615" s="1">
        <f>'Innlegging av opplysninger'!$B$5*X1615</f>
        <v>969001.32412727259</v>
      </c>
      <c r="AD1615" s="1">
        <f>'Innlegging av opplysninger'!$B$5*Y1615</f>
        <v>0</v>
      </c>
      <c r="AE1615" s="1">
        <f>'Innlegging av opplysninger'!$B$5*Z1615</f>
        <v>138567.18935019997</v>
      </c>
      <c r="AF1615" s="1">
        <f>'Innlegging av opplysninger'!$B$5*AA1615</f>
        <v>125970.17213654543</v>
      </c>
      <c r="AG1615" s="1"/>
      <c r="AH1615" s="1">
        <f>'Innlegging av opplysninger'!$C$11*SUM(X1615:AG1615)</f>
        <v>404694.85213984171</v>
      </c>
      <c r="AI1615" s="1">
        <f>'Innlegging av opplysninger'!$C$13*(((X1615+Z1615+AC1615+AE1615)*Data!M1615)+(Z1615+AE1615)*(1-Data!M1615)*1.8/12+Y1615+AD1615+AA1615+AB1615+AF1615+AG1615)</f>
        <v>85047.898856978078</v>
      </c>
      <c r="AJ1615" s="1">
        <f>'Innlegging av opplysninger'!$C$13*((X1615+Z1615+AC1615+AE1615)*(1-Data!M1615)-(Z1615+AE1615)*(1-Data!M1615)*1.8/12)</f>
        <v>468745.05670280533</v>
      </c>
      <c r="AK1615" s="83">
        <f t="shared" si="254"/>
        <v>3790000</v>
      </c>
      <c r="AL1615" s="83">
        <f t="shared" si="255"/>
        <v>716000</v>
      </c>
      <c r="AM1615" s="83">
        <f t="shared" si="256"/>
        <v>4471000</v>
      </c>
    </row>
    <row r="1616" spans="1:39">
      <c r="A1616" t="str">
        <f t="shared" si="250"/>
        <v>4214Barnehager</v>
      </c>
      <c r="B1616" s="6" t="str">
        <f>Data!A1616</f>
        <v>4214</v>
      </c>
      <c r="C1616" s="7" t="str">
        <f>Data!B1616</f>
        <v>Froland kommune</v>
      </c>
      <c r="D1616" s="7" t="str">
        <f>Data!C1616</f>
        <v>Barnehager</v>
      </c>
      <c r="E1616" s="1">
        <f>Data!D1616</f>
        <v>45.4</v>
      </c>
      <c r="F1616" s="1">
        <f>Data!E1616+Data!F1616</f>
        <v>41490.381791483116</v>
      </c>
      <c r="G1616" s="1">
        <f>Data!G1616</f>
        <v>0</v>
      </c>
      <c r="H1616" s="1">
        <f t="shared" si="251"/>
        <v>20549054.545454543</v>
      </c>
      <c r="I1616" s="1">
        <f t="shared" si="252"/>
        <v>0</v>
      </c>
      <c r="J1616" s="1">
        <f t="shared" si="253"/>
        <v>2465886.5454545449</v>
      </c>
      <c r="K1616" s="1">
        <f>'Innlegging av opplysninger'!$B$4*H1616</f>
        <v>2671377.0909090908</v>
      </c>
      <c r="L1616" s="1"/>
      <c r="M1616" s="1">
        <f>'Innlegging av opplysninger'!$B$5*H1616</f>
        <v>2691926.145454545</v>
      </c>
      <c r="N1616" s="1">
        <f>'Innlegging av opplysninger'!$B$5*I1616</f>
        <v>0</v>
      </c>
      <c r="O1616" s="1">
        <f>'Innlegging av opplysninger'!$B$5*J1616</f>
        <v>323031.13745454542</v>
      </c>
      <c r="P1616" s="1">
        <f>'Innlegging av opplysninger'!$B$5*K1616</f>
        <v>349950.3989090909</v>
      </c>
      <c r="Q1616" s="1"/>
      <c r="R1616" s="1">
        <f>'Innlegging av opplysninger'!$C$11*SUM(H1616:Q1616)</f>
        <v>1103946.5828181817</v>
      </c>
      <c r="S1616" s="1">
        <f>'Innlegging av opplysninger'!$C$13*(((H1616+J1616+M1616+O1616)*Data!H1616)+(J1616+O1616)*(1-Data!H1616)*1.8/12+I1616+N1616+K1616+L1616+P1616+Q1616)</f>
        <v>185183.17462944001</v>
      </c>
      <c r="T1616" s="1">
        <f>'Innlegging av opplysninger'!$C$13*((H1616+J1616+M1616+O1616)*(1-Data!H1616)-(J1616+O1616)*(1-Data!H1616)*1.8/12)</f>
        <v>1325480.5702796506</v>
      </c>
      <c r="U1616" s="1">
        <f>Data!I1616</f>
        <v>1.3</v>
      </c>
      <c r="V1616" s="1">
        <f>Data!J1616+Data!K1616</f>
        <v>56127.564102564109</v>
      </c>
      <c r="W1616" s="1">
        <f>Data!L1616</f>
        <v>0</v>
      </c>
      <c r="X1616" s="1">
        <f t="shared" si="257"/>
        <v>795990.90909090906</v>
      </c>
      <c r="Y1616" s="100">
        <f t="shared" si="258"/>
        <v>0</v>
      </c>
      <c r="Z1616" s="100">
        <f t="shared" si="259"/>
        <v>113826.69999999998</v>
      </c>
      <c r="AA1616" s="100">
        <f>'Innlegging av opplysninger'!$B$4*X1616</f>
        <v>103478.81818181818</v>
      </c>
      <c r="AB1616" s="1"/>
      <c r="AC1616" s="1">
        <f>'Innlegging av opplysninger'!$B$5*X1616</f>
        <v>104274.8090909091</v>
      </c>
      <c r="AD1616" s="1">
        <f>'Innlegging av opplysninger'!$B$5*Y1616</f>
        <v>0</v>
      </c>
      <c r="AE1616" s="1">
        <f>'Innlegging av opplysninger'!$B$5*Z1616</f>
        <v>14911.297699999999</v>
      </c>
      <c r="AF1616" s="1">
        <f>'Innlegging av opplysninger'!$B$5*AA1616</f>
        <v>13555.725181818181</v>
      </c>
      <c r="AG1616" s="1"/>
      <c r="AH1616" s="1">
        <f>'Innlegging av opplysninger'!$C$11*SUM(X1616:AG1616)</f>
        <v>43549.453851327271</v>
      </c>
      <c r="AI1616" s="1">
        <f>'Innlegging av opplysninger'!$C$13*(((X1616+Z1616+AC1616+AE1616)*Data!M1616)+(Z1616+AE1616)*(1-Data!M1616)*1.8/12+Y1616+AD1616+AA1616+AB1616+AF1616+AG1616)</f>
        <v>9856.5799989752741</v>
      </c>
      <c r="AJ1616" s="1">
        <f>'Innlegging av opplysninger'!$C$13*((X1616+Z1616+AC1616+AE1616)*(1-Data!M1616)-(Z1616+AE1616)*(1-Data!M1616)*1.8/12)</f>
        <v>49737.40948178836</v>
      </c>
      <c r="AK1616" s="83">
        <f t="shared" si="254"/>
        <v>1147000</v>
      </c>
      <c r="AL1616" s="83">
        <f t="shared" si="255"/>
        <v>195000</v>
      </c>
      <c r="AM1616" s="83">
        <f t="shared" si="256"/>
        <v>1375000</v>
      </c>
    </row>
    <row r="1617" spans="1:39">
      <c r="A1617" t="str">
        <f t="shared" si="250"/>
        <v>4214Helse/pleie/omsorg</v>
      </c>
      <c r="B1617" s="6" t="str">
        <f>Data!A1617</f>
        <v>4214</v>
      </c>
      <c r="C1617" s="7" t="str">
        <f>Data!B1617</f>
        <v>Froland kommune</v>
      </c>
      <c r="D1617" s="7" t="str">
        <f>Data!C1617</f>
        <v>Helse/pleie/omsorg</v>
      </c>
      <c r="E1617" s="1">
        <f>Data!D1617</f>
        <v>152.19359999999998</v>
      </c>
      <c r="F1617" s="1">
        <f>Data!E1617+Data!F1617</f>
        <v>48646.280587138142</v>
      </c>
      <c r="G1617" s="1">
        <f>Data!G1617</f>
        <v>934.31938005277516</v>
      </c>
      <c r="H1617" s="1">
        <f t="shared" si="251"/>
        <v>80767118.936363623</v>
      </c>
      <c r="I1617" s="1">
        <f t="shared" si="252"/>
        <v>1551244.6909090909</v>
      </c>
      <c r="J1617" s="1">
        <f t="shared" si="253"/>
        <v>9878203.6352727246</v>
      </c>
      <c r="K1617" s="1">
        <f>'Innlegging av opplysninger'!$B$4*H1617</f>
        <v>10499725.461727271</v>
      </c>
      <c r="L1617" s="1"/>
      <c r="M1617" s="1">
        <f>'Innlegging av opplysninger'!$B$5*H1617</f>
        <v>10580492.580663634</v>
      </c>
      <c r="N1617" s="1">
        <f>'Innlegging av opplysninger'!$B$5*I1617</f>
        <v>203213.05450909093</v>
      </c>
      <c r="O1617" s="1">
        <f>'Innlegging av opplysninger'!$B$5*J1617</f>
        <v>1294044.6762207269</v>
      </c>
      <c r="P1617" s="1">
        <f>'Innlegging av opplysninger'!$B$5*K1617</f>
        <v>1375464.0354862725</v>
      </c>
      <c r="Q1617" s="1"/>
      <c r="R1617" s="1">
        <f>'Innlegging av opplysninger'!$C$11*SUM(H1617:Q1617)</f>
        <v>4413681.2687037922</v>
      </c>
      <c r="S1617" s="1">
        <f>'Innlegging av opplysninger'!$C$13*(((H1617+J1617+M1617+O1617)*Data!H1617)+(J1617+O1617)*(1-Data!H1617)*1.8/12+I1617+N1617+K1617+L1617+P1617+Q1617)</f>
        <v>935380.67859886272</v>
      </c>
      <c r="T1617" s="1">
        <f>'Innlegging av opplysninger'!$C$13*((H1617+J1617+M1617+O1617)*(1-Data!H1617)-(J1617+O1617)*(1-Data!H1617)*1.8/12)</f>
        <v>5104393.6891010646</v>
      </c>
      <c r="U1617" s="1">
        <f>Data!I1617</f>
        <v>18.173600000000004</v>
      </c>
      <c r="V1617" s="1">
        <f>Data!J1617+Data!K1617</f>
        <v>45004.800094642764</v>
      </c>
      <c r="W1617" s="1">
        <f>Data!L1617</f>
        <v>1101.4218426728878</v>
      </c>
      <c r="X1617" s="1">
        <f t="shared" si="257"/>
        <v>8922537.1090909075</v>
      </c>
      <c r="Y1617" s="100">
        <f t="shared" si="258"/>
        <v>218365.09090909088</v>
      </c>
      <c r="Z1617" s="100">
        <f t="shared" si="259"/>
        <v>1307149.0145999999</v>
      </c>
      <c r="AA1617" s="100">
        <f>'Innlegging av opplysninger'!$B$4*X1617</f>
        <v>1159929.8241818179</v>
      </c>
      <c r="AB1617" s="1"/>
      <c r="AC1617" s="1">
        <f>'Innlegging av opplysninger'!$B$5*X1617</f>
        <v>1168852.3612909089</v>
      </c>
      <c r="AD1617" s="1">
        <f>'Innlegging av opplysninger'!$B$5*Y1617</f>
        <v>28605.826909090905</v>
      </c>
      <c r="AE1617" s="1">
        <f>'Innlegging av opplysninger'!$B$5*Z1617</f>
        <v>171236.52091259998</v>
      </c>
      <c r="AF1617" s="1">
        <f>'Innlegging av opplysninger'!$B$5*AA1617</f>
        <v>151950.80696781815</v>
      </c>
      <c r="AG1617" s="1"/>
      <c r="AH1617" s="1">
        <f>'Innlegging av opplysninger'!$C$11*SUM(X1617:AG1617)</f>
        <v>498887.80908476491</v>
      </c>
      <c r="AI1617" s="1">
        <f>'Innlegging av opplysninger'!$C$13*(((X1617+Z1617+AC1617+AE1617)*Data!M1617)+(Z1617+AE1617)*(1-Data!M1617)*1.8/12+Y1617+AD1617+AA1617+AB1617+AF1617+AG1617)</f>
        <v>98672.430621657142</v>
      </c>
      <c r="AJ1617" s="1">
        <f>'Innlegging av opplysninger'!$C$13*((X1617+Z1617+AC1617+AE1617)*(1-Data!M1617)-(Z1617+AE1617)*(1-Data!M1617)*1.8/12)</f>
        <v>584016.15023117897</v>
      </c>
      <c r="AK1617" s="83">
        <f t="shared" si="254"/>
        <v>4913000</v>
      </c>
      <c r="AL1617" s="83">
        <f t="shared" si="255"/>
        <v>1034000</v>
      </c>
      <c r="AM1617" s="83">
        <f t="shared" si="256"/>
        <v>5688000</v>
      </c>
    </row>
    <row r="1618" spans="1:39">
      <c r="A1618" t="str">
        <f t="shared" si="250"/>
        <v>4214Samferdsel og teknikk</v>
      </c>
      <c r="B1618" s="6" t="str">
        <f>Data!A1618</f>
        <v>4214</v>
      </c>
      <c r="C1618" s="7" t="str">
        <f>Data!B1618</f>
        <v>Froland kommune</v>
      </c>
      <c r="D1618" s="7" t="str">
        <f>Data!C1618</f>
        <v>Samferdsel og teknikk</v>
      </c>
      <c r="E1618" s="1">
        <f>Data!D1618</f>
        <v>14.509999999999998</v>
      </c>
      <c r="F1618" s="1">
        <f>Data!E1618+Data!F1618</f>
        <v>44663.81185389388</v>
      </c>
      <c r="G1618" s="1">
        <f>Data!G1618</f>
        <v>210.4631288766368</v>
      </c>
      <c r="H1618" s="1">
        <f t="shared" si="251"/>
        <v>7069875.3818181828</v>
      </c>
      <c r="I1618" s="1">
        <f t="shared" si="252"/>
        <v>33314.399999999987</v>
      </c>
      <c r="J1618" s="1">
        <f t="shared" si="253"/>
        <v>852382.77381818194</v>
      </c>
      <c r="K1618" s="1">
        <f>'Innlegging av opplysninger'!$B$4*H1618</f>
        <v>919083.79963636375</v>
      </c>
      <c r="L1618" s="1"/>
      <c r="M1618" s="1">
        <f>'Innlegging av opplysninger'!$B$5*H1618</f>
        <v>926153.67501818202</v>
      </c>
      <c r="N1618" s="1">
        <f>'Innlegging av opplysninger'!$B$5*I1618</f>
        <v>4364.1863999999987</v>
      </c>
      <c r="O1618" s="1">
        <f>'Innlegging av opplysninger'!$B$5*J1618</f>
        <v>111662.14337018185</v>
      </c>
      <c r="P1618" s="1">
        <f>'Innlegging av opplysninger'!$B$5*K1618</f>
        <v>120399.97775236366</v>
      </c>
      <c r="Q1618" s="1"/>
      <c r="R1618" s="1">
        <f>'Innlegging av opplysninger'!$C$11*SUM(H1618:Q1618)</f>
        <v>381414.9808369113</v>
      </c>
      <c r="S1618" s="1">
        <f>'Innlegging av opplysninger'!$C$13*(((H1618+J1618+M1618+O1618)*Data!H1618)+(J1618+O1618)*(1-Data!H1618)*1.8/12+I1618+N1618+K1618+L1618+P1618+Q1618)</f>
        <v>67096.72862876243</v>
      </c>
      <c r="T1618" s="1">
        <f>'Innlegging av opplysninger'!$C$13*((H1618+J1618+M1618+O1618)*(1-Data!H1618)-(J1618+O1618)*(1-Data!H1618)*1.8/12)</f>
        <v>454839.56093753717</v>
      </c>
      <c r="U1618" s="1">
        <f>Data!I1618</f>
        <v>7.8</v>
      </c>
      <c r="V1618" s="1">
        <f>Data!J1618+Data!K1618</f>
        <v>43746.523931623931</v>
      </c>
      <c r="W1618" s="1">
        <f>Data!L1618</f>
        <v>71.197435897435909</v>
      </c>
      <c r="X1618" s="1">
        <f t="shared" si="257"/>
        <v>3722431.4909090907</v>
      </c>
      <c r="Y1618" s="100">
        <f t="shared" si="258"/>
        <v>6058.2545454545461</v>
      </c>
      <c r="Z1618" s="100">
        <f t="shared" si="259"/>
        <v>533174.03359999997</v>
      </c>
      <c r="AA1618" s="100">
        <f>'Innlegging av opplysninger'!$B$4*X1618</f>
        <v>483916.09381818183</v>
      </c>
      <c r="AB1618" s="1"/>
      <c r="AC1618" s="1">
        <f>'Innlegging av opplysninger'!$B$5*X1618</f>
        <v>487638.52530909091</v>
      </c>
      <c r="AD1618" s="1">
        <f>'Innlegging av opplysninger'!$B$5*Y1618</f>
        <v>793.63134545454557</v>
      </c>
      <c r="AE1618" s="1">
        <f>'Innlegging av opplysninger'!$B$5*Z1618</f>
        <v>69845.798401599997</v>
      </c>
      <c r="AF1618" s="1">
        <f>'Innlegging av opplysninger'!$B$5*AA1618</f>
        <v>63393.008290181824</v>
      </c>
      <c r="AG1618" s="1"/>
      <c r="AH1618" s="1">
        <f>'Innlegging av opplysninger'!$C$11*SUM(X1618:AG1618)</f>
        <v>203955.53177632403</v>
      </c>
      <c r="AI1618" s="1">
        <f>'Innlegging av opplysninger'!$C$13*(((X1618+Z1618+AC1618+AE1618)*Data!M1618)+(Z1618+AE1618)*(1-Data!M1618)*1.8/12+Y1618+AD1618+AA1618+AB1618+AF1618+AG1618)</f>
        <v>35935.469387258454</v>
      </c>
      <c r="AJ1618" s="1">
        <f>'Innlegging av opplysninger'!$C$13*((X1618+Z1618+AC1618+AE1618)*(1-Data!M1618)-(Z1618+AE1618)*(1-Data!M1618)*1.8/12)</f>
        <v>243161.57409613233</v>
      </c>
      <c r="AK1618" s="83">
        <f t="shared" si="254"/>
        <v>585000</v>
      </c>
      <c r="AL1618" s="83">
        <f t="shared" si="255"/>
        <v>103000</v>
      </c>
      <c r="AM1618" s="83">
        <f t="shared" si="256"/>
        <v>698000</v>
      </c>
    </row>
    <row r="1619" spans="1:39">
      <c r="A1619" t="str">
        <f t="shared" si="250"/>
        <v>4214Annet</v>
      </c>
      <c r="B1619" s="6" t="str">
        <f>Data!A1619</f>
        <v>4214</v>
      </c>
      <c r="C1619" s="7" t="str">
        <f>Data!B1619</f>
        <v>Froland kommune</v>
      </c>
      <c r="D1619" s="7" t="str">
        <f>Data!C1619</f>
        <v>Annet</v>
      </c>
      <c r="E1619" s="1">
        <f>Data!D1619</f>
        <v>0.76</v>
      </c>
      <c r="F1619" s="1">
        <f>Data!E1619+Data!F1619</f>
        <v>0</v>
      </c>
      <c r="G1619" s="1">
        <f>Data!G1619</f>
        <v>0</v>
      </c>
      <c r="H1619" s="1">
        <f t="shared" si="251"/>
        <v>0</v>
      </c>
      <c r="I1619" s="1">
        <f t="shared" si="252"/>
        <v>0</v>
      </c>
      <c r="J1619" s="1">
        <f t="shared" si="253"/>
        <v>0</v>
      </c>
      <c r="K1619" s="1">
        <f>'Innlegging av opplysninger'!$B$4*H1619</f>
        <v>0</v>
      </c>
      <c r="L1619" s="1"/>
      <c r="M1619" s="1">
        <f>'Innlegging av opplysninger'!$B$5*H1619</f>
        <v>0</v>
      </c>
      <c r="N1619" s="1">
        <f>'Innlegging av opplysninger'!$B$5*I1619</f>
        <v>0</v>
      </c>
      <c r="O1619" s="1">
        <f>'Innlegging av opplysninger'!$B$5*J1619</f>
        <v>0</v>
      </c>
      <c r="P1619" s="1">
        <f>'Innlegging av opplysninger'!$B$5*K1619</f>
        <v>0</v>
      </c>
      <c r="Q1619" s="1"/>
      <c r="R1619" s="1">
        <f>'Innlegging av opplysninger'!$C$11*SUM(H1619:Q1619)</f>
        <v>0</v>
      </c>
      <c r="S1619" s="1">
        <f>'Innlegging av opplysninger'!$C$13*(((H1619+J1619+M1619+O1619)*Data!H1619)+(J1619+O1619)*(1-Data!H1619)*1.8/12+I1619+N1619+K1619+L1619+P1619+Q1619)</f>
        <v>0</v>
      </c>
      <c r="T1619" s="1">
        <f>'Innlegging av opplysninger'!$C$13*((H1619+J1619+M1619+O1619)*(1-Data!H1619)-(J1619+O1619)*(1-Data!H1619)*1.8/12)</f>
        <v>0</v>
      </c>
      <c r="U1619" s="1">
        <f>Data!I1619</f>
        <v>0</v>
      </c>
      <c r="V1619" s="1">
        <f>Data!J1619+Data!K1619</f>
        <v>0</v>
      </c>
      <c r="W1619" s="1">
        <f>Data!L1619</f>
        <v>0</v>
      </c>
      <c r="X1619" s="1">
        <f t="shared" si="257"/>
        <v>0</v>
      </c>
      <c r="Y1619" s="100">
        <f t="shared" si="258"/>
        <v>0</v>
      </c>
      <c r="Z1619" s="100">
        <f t="shared" si="259"/>
        <v>0</v>
      </c>
      <c r="AA1619" s="100">
        <f>'Innlegging av opplysninger'!$B$4*X1619</f>
        <v>0</v>
      </c>
      <c r="AB1619" s="1"/>
      <c r="AC1619" s="1">
        <f>'Innlegging av opplysninger'!$B$5*X1619</f>
        <v>0</v>
      </c>
      <c r="AD1619" s="1">
        <f>'Innlegging av opplysninger'!$B$5*Y1619</f>
        <v>0</v>
      </c>
      <c r="AE1619" s="1">
        <f>'Innlegging av opplysninger'!$B$5*Z1619</f>
        <v>0</v>
      </c>
      <c r="AF1619" s="1">
        <f>'Innlegging av opplysninger'!$B$5*AA1619</f>
        <v>0</v>
      </c>
      <c r="AG1619" s="1"/>
      <c r="AH1619" s="1">
        <f>'Innlegging av opplysninger'!$C$11*SUM(X1619:AG1619)</f>
        <v>0</v>
      </c>
      <c r="AI1619" s="1">
        <f>'Innlegging av opplysninger'!$C$13*(((X1619+Z1619+AC1619+AE1619)*Data!M1619)+(Z1619+AE1619)*(1-Data!M1619)*1.8/12+Y1619+AD1619+AA1619+AB1619+AF1619+AG1619)</f>
        <v>0</v>
      </c>
      <c r="AJ1619" s="1">
        <f>'Innlegging av opplysninger'!$C$13*((X1619+Z1619+AC1619+AE1619)*(1-Data!M1619)-(Z1619+AE1619)*(1-Data!M1619)*1.8/12)</f>
        <v>0</v>
      </c>
      <c r="AK1619" s="83">
        <f t="shared" si="254"/>
        <v>0</v>
      </c>
      <c r="AL1619" s="83">
        <f t="shared" si="255"/>
        <v>0</v>
      </c>
      <c r="AM1619" s="83">
        <f t="shared" si="256"/>
        <v>0</v>
      </c>
    </row>
    <row r="1620" spans="1:39">
      <c r="A1620" t="str">
        <f t="shared" si="250"/>
        <v>4215Alle</v>
      </c>
      <c r="B1620" s="6" t="str">
        <f>Data!A1620</f>
        <v>4215</v>
      </c>
      <c r="C1620" s="7" t="str">
        <f>Data!B1620</f>
        <v>Lillesand kommune</v>
      </c>
      <c r="D1620" s="7" t="str">
        <f>Data!C1620</f>
        <v>Alle</v>
      </c>
      <c r="E1620" s="1">
        <f>Data!D1620</f>
        <v>702.18740000000003</v>
      </c>
      <c r="F1620" s="1">
        <f>Data!E1620+Data!F1620</f>
        <v>47063.82813473299</v>
      </c>
      <c r="G1620" s="1">
        <f>Data!G1620</f>
        <v>551.84755522528587</v>
      </c>
      <c r="H1620" s="1">
        <f t="shared" si="251"/>
        <v>360519568.49427283</v>
      </c>
      <c r="I1620" s="1">
        <f t="shared" si="252"/>
        <v>4227277.0909090899</v>
      </c>
      <c r="J1620" s="1">
        <f t="shared" si="253"/>
        <v>43769621.470221825</v>
      </c>
      <c r="K1620" s="1">
        <f>'Innlegging av opplysninger'!$B$4*H1620</f>
        <v>46867543.904255472</v>
      </c>
      <c r="L1620" s="1"/>
      <c r="M1620" s="1">
        <f>'Innlegging av opplysninger'!$B$5*H1620</f>
        <v>47228063.47274974</v>
      </c>
      <c r="N1620" s="1">
        <f>'Innlegging av opplysninger'!$B$5*I1620</f>
        <v>553773.29890909081</v>
      </c>
      <c r="O1620" s="1">
        <f>'Innlegging av opplysninger'!$B$5*J1620</f>
        <v>5733820.4125990598</v>
      </c>
      <c r="P1620" s="1">
        <f>'Innlegging av opplysninger'!$B$5*K1620</f>
        <v>6139648.2514574667</v>
      </c>
      <c r="Q1620" s="1"/>
      <c r="R1620" s="1">
        <f>'Innlegging av opplysninger'!$C$11*SUM(H1620:Q1620)</f>
        <v>19571494.023024231</v>
      </c>
      <c r="S1620" s="1">
        <f>'Innlegging av opplysninger'!$C$13*(((H1620+J1620+M1620+O1620)*Data!H1620)+(J1620+O1620)*(1-Data!H1620)*1.8/12+I1620+N1620+K1620+L1620+P1620+Q1620)</f>
        <v>3746491.6116615813</v>
      </c>
      <c r="T1620" s="1">
        <f>'Innlegging av opplysninger'!$C$13*((H1620+J1620+M1620+O1620)*(1-Data!H1620)-(J1620+O1620)*(1-Data!H1620)*1.8/12)</f>
        <v>23035552.840897899</v>
      </c>
      <c r="U1620" s="1">
        <f>Data!I1620</f>
        <v>81.38</v>
      </c>
      <c r="V1620" s="1">
        <f>Data!J1620+Data!K1620</f>
        <v>49376.119331428723</v>
      </c>
      <c r="W1620" s="1">
        <f>Data!L1620</f>
        <v>632.04829196362755</v>
      </c>
      <c r="X1620" s="1">
        <f t="shared" si="257"/>
        <v>43835220.994818203</v>
      </c>
      <c r="Y1620" s="100">
        <f t="shared" si="258"/>
        <v>561120.98181818181</v>
      </c>
      <c r="Z1620" s="100">
        <f t="shared" si="259"/>
        <v>6348676.9026590027</v>
      </c>
      <c r="AA1620" s="100">
        <f>'Innlegging av opplysninger'!$B$4*X1620</f>
        <v>5698578.7293263664</v>
      </c>
      <c r="AB1620" s="1"/>
      <c r="AC1620" s="1">
        <f>'Innlegging av opplysninger'!$B$5*X1620</f>
        <v>5742413.9503211845</v>
      </c>
      <c r="AD1620" s="1">
        <f>'Innlegging av opplysninger'!$B$5*Y1620</f>
        <v>73506.848618181815</v>
      </c>
      <c r="AE1620" s="1">
        <f>'Innlegging av opplysninger'!$B$5*Z1620</f>
        <v>831676.67424832936</v>
      </c>
      <c r="AF1620" s="1">
        <f>'Innlegging av opplysninger'!$B$5*AA1620</f>
        <v>746513.81354175403</v>
      </c>
      <c r="AG1620" s="1"/>
      <c r="AH1620" s="1">
        <f>'Innlegging av opplysninger'!$C$11*SUM(X1620:AG1620)</f>
        <v>2425832.938023346</v>
      </c>
      <c r="AI1620" s="1">
        <f>'Innlegging av opplysninger'!$C$13*(((X1620+Z1620+AC1620+AE1620)*Data!M1620)+(Z1620+AE1620)*(1-Data!M1620)*1.8/12+Y1620+AD1620+AA1620+AB1620+AF1620+AG1620)</f>
        <v>538287.85385818454</v>
      </c>
      <c r="AJ1620" s="1">
        <f>'Innlegging av opplysninger'!$C$13*((X1620+Z1620+AC1620+AE1620)*(1-Data!M1620)-(Z1620+AE1620)*(1-Data!M1620)*1.8/12)</f>
        <v>2781273.0087000779</v>
      </c>
      <c r="AK1620" s="83">
        <f t="shared" si="254"/>
        <v>21997000</v>
      </c>
      <c r="AL1620" s="83">
        <f t="shared" si="255"/>
        <v>4285000</v>
      </c>
      <c r="AM1620" s="83">
        <f t="shared" si="256"/>
        <v>25817000</v>
      </c>
    </row>
    <row r="1621" spans="1:39">
      <c r="A1621" t="str">
        <f t="shared" si="250"/>
        <v>4215Administrasjon</v>
      </c>
      <c r="B1621" s="6" t="str">
        <f>Data!A1621</f>
        <v>4215</v>
      </c>
      <c r="C1621" s="7" t="str">
        <f>Data!B1621</f>
        <v>Lillesand kommune</v>
      </c>
      <c r="D1621" s="7" t="str">
        <f>Data!C1621</f>
        <v>Administrasjon</v>
      </c>
      <c r="E1621" s="1">
        <f>Data!D1621</f>
        <v>71.766199999999998</v>
      </c>
      <c r="F1621" s="1">
        <f>Data!E1621+Data!F1621</f>
        <v>47369.032334627358</v>
      </c>
      <c r="G1621" s="1">
        <f>Data!G1621</f>
        <v>1.7905364921090987</v>
      </c>
      <c r="H1621" s="1">
        <f t="shared" si="251"/>
        <v>37085404.890909091</v>
      </c>
      <c r="I1621" s="1">
        <f t="shared" si="252"/>
        <v>1401.8181818181818</v>
      </c>
      <c r="J1621" s="1">
        <f t="shared" si="253"/>
        <v>4450416.8050909089</v>
      </c>
      <c r="K1621" s="1">
        <f>'Innlegging av opplysninger'!$B$4*H1621</f>
        <v>4821102.6358181816</v>
      </c>
      <c r="L1621" s="1"/>
      <c r="M1621" s="1">
        <f>'Innlegging av opplysninger'!$B$5*H1621</f>
        <v>4858188.0407090914</v>
      </c>
      <c r="N1621" s="1">
        <f>'Innlegging av opplysninger'!$B$5*I1621</f>
        <v>183.63818181818181</v>
      </c>
      <c r="O1621" s="1">
        <f>'Innlegging av opplysninger'!$B$5*J1621</f>
        <v>583004.60146690905</v>
      </c>
      <c r="P1621" s="1">
        <f>'Innlegging av opplysninger'!$B$5*K1621</f>
        <v>631564.4452921818</v>
      </c>
      <c r="Q1621" s="1"/>
      <c r="R1621" s="1">
        <f>'Innlegging av opplysninger'!$C$11*SUM(H1621:Q1621)</f>
        <v>1992388.1412747004</v>
      </c>
      <c r="S1621" s="1">
        <f>'Innlegging av opplysninger'!$C$13*(((H1621+J1621+M1621+O1621)*Data!H1621)+(J1621+O1621)*(1-Data!H1621)*1.8/12+I1621+N1621+K1621+L1621+P1621+Q1621)</f>
        <v>472004.50505500298</v>
      </c>
      <c r="T1621" s="1">
        <f>'Innlegging av opplysninger'!$C$13*((H1621+J1621+M1621+O1621)*(1-Data!H1621)-(J1621+O1621)*(1-Data!H1621)*1.8/12)</f>
        <v>2254421.3724787971</v>
      </c>
      <c r="U1621" s="1">
        <f>Data!I1621</f>
        <v>6.2</v>
      </c>
      <c r="V1621" s="1">
        <f>Data!J1621+Data!K1621</f>
        <v>71326.145161290318</v>
      </c>
      <c r="W1621" s="1">
        <f>Data!L1621</f>
        <v>0</v>
      </c>
      <c r="X1621" s="1">
        <f t="shared" si="257"/>
        <v>4824241.0909090899</v>
      </c>
      <c r="Y1621" s="100">
        <f t="shared" si="258"/>
        <v>0</v>
      </c>
      <c r="Z1621" s="100">
        <f t="shared" si="259"/>
        <v>689866.47599999979</v>
      </c>
      <c r="AA1621" s="100">
        <f>'Innlegging av opplysninger'!$B$4*X1621</f>
        <v>627151.34181818168</v>
      </c>
      <c r="AB1621" s="1"/>
      <c r="AC1621" s="1">
        <f>'Innlegging av opplysninger'!$B$5*X1621</f>
        <v>631975.58290909079</v>
      </c>
      <c r="AD1621" s="1">
        <f>'Innlegging av opplysninger'!$B$5*Y1621</f>
        <v>0</v>
      </c>
      <c r="AE1621" s="1">
        <f>'Innlegging av opplysninger'!$B$5*Z1621</f>
        <v>90372.508355999977</v>
      </c>
      <c r="AF1621" s="1">
        <f>'Innlegging av opplysninger'!$B$5*AA1621</f>
        <v>82156.82577818181</v>
      </c>
      <c r="AG1621" s="1"/>
      <c r="AH1621" s="1">
        <f>'Innlegging av opplysninger'!$C$11*SUM(X1621:AG1621)</f>
        <v>263939.02537928068</v>
      </c>
      <c r="AI1621" s="1">
        <f>'Innlegging av opplysninger'!$C$13*(((X1621+Z1621+AC1621+AE1621)*Data!M1621)+(Z1621+AE1621)*(1-Data!M1621)*1.8/12+Y1621+AD1621+AA1621+AB1621+AF1621+AG1621)</f>
        <v>133108.46473817877</v>
      </c>
      <c r="AJ1621" s="1">
        <f>'Innlegging av opplysninger'!$C$13*((X1621+Z1621+AC1621+AE1621)*(1-Data!M1621)-(Z1621+AE1621)*(1-Data!M1621)*1.8/12)</f>
        <v>228071.25420188947</v>
      </c>
      <c r="AK1621" s="83">
        <f t="shared" si="254"/>
        <v>2256000</v>
      </c>
      <c r="AL1621" s="83">
        <f t="shared" si="255"/>
        <v>605000</v>
      </c>
      <c r="AM1621" s="83">
        <f t="shared" si="256"/>
        <v>2482000</v>
      </c>
    </row>
    <row r="1622" spans="1:39">
      <c r="A1622" t="str">
        <f t="shared" si="250"/>
        <v>4215Undervisning</v>
      </c>
      <c r="B1622" s="6" t="str">
        <f>Data!A1622</f>
        <v>4215</v>
      </c>
      <c r="C1622" s="7" t="str">
        <f>Data!B1622</f>
        <v>Lillesand kommune</v>
      </c>
      <c r="D1622" s="7" t="str">
        <f>Data!C1622</f>
        <v>Undervisning</v>
      </c>
      <c r="E1622" s="1">
        <f>Data!D1622</f>
        <v>211.72700000000006</v>
      </c>
      <c r="F1622" s="1">
        <f>Data!E1622+Data!F1622</f>
        <v>49259.962423309262</v>
      </c>
      <c r="G1622" s="1">
        <f>Data!G1622</f>
        <v>23.28762982519941</v>
      </c>
      <c r="H1622" s="1">
        <f t="shared" si="251"/>
        <v>113778153.42545456</v>
      </c>
      <c r="I1622" s="1">
        <f t="shared" si="252"/>
        <v>53788.581818181781</v>
      </c>
      <c r="J1622" s="1">
        <f t="shared" si="253"/>
        <v>13659833.040872728</v>
      </c>
      <c r="K1622" s="1">
        <f>'Innlegging av opplysninger'!$B$4*H1622</f>
        <v>14791159.945309093</v>
      </c>
      <c r="L1622" s="1"/>
      <c r="M1622" s="1">
        <f>'Innlegging av opplysninger'!$B$5*H1622</f>
        <v>14904938.098734548</v>
      </c>
      <c r="N1622" s="1">
        <f>'Innlegging av opplysninger'!$B$5*I1622</f>
        <v>7046.3042181818137</v>
      </c>
      <c r="O1622" s="1">
        <f>'Innlegging av opplysninger'!$B$5*J1622</f>
        <v>1789438.1283543275</v>
      </c>
      <c r="P1622" s="1">
        <f>'Innlegging av opplysninger'!$B$5*K1622</f>
        <v>1937641.9528354914</v>
      </c>
      <c r="Q1622" s="1"/>
      <c r="R1622" s="1">
        <f>'Innlegging av opplysninger'!$C$11*SUM(H1622:Q1622)</f>
        <v>6115035.9801486908</v>
      </c>
      <c r="S1622" s="1">
        <f>'Innlegging av opplysninger'!$C$13*(((H1622+J1622+M1622+O1622)*Data!H1622)+(J1622+O1622)*(1-Data!H1622)*1.8/12+I1622+N1622+K1622+L1622+P1622+Q1622)</f>
        <v>1112984.266379928</v>
      </c>
      <c r="T1622" s="1">
        <f>'Innlegging av opplysninger'!$C$13*((H1622+J1622+M1622+O1622)*(1-Data!H1622)-(J1622+O1622)*(1-Data!H1622)*1.8/12)</f>
        <v>7254959.7064551217</v>
      </c>
      <c r="U1622" s="1">
        <f>Data!I1622</f>
        <v>17.658200000000001</v>
      </c>
      <c r="V1622" s="1">
        <f>Data!J1622+Data!K1622</f>
        <v>48936.188482782316</v>
      </c>
      <c r="W1622" s="1">
        <f>Data!L1622</f>
        <v>18.527936029719903</v>
      </c>
      <c r="X1622" s="1">
        <f t="shared" si="257"/>
        <v>9426818.219636362</v>
      </c>
      <c r="Y1622" s="100">
        <f t="shared" si="258"/>
        <v>3569.1272727272726</v>
      </c>
      <c r="Z1622" s="100">
        <f t="shared" si="259"/>
        <v>1348545.3906079996</v>
      </c>
      <c r="AA1622" s="100">
        <f>'Innlegging av opplysninger'!$B$4*X1622</f>
        <v>1225486.3685527272</v>
      </c>
      <c r="AB1622" s="1"/>
      <c r="AC1622" s="1">
        <f>'Innlegging av opplysninger'!$B$5*X1622</f>
        <v>1234913.1867723635</v>
      </c>
      <c r="AD1622" s="1">
        <f>'Innlegging av opplysninger'!$B$5*Y1622</f>
        <v>467.55567272727274</v>
      </c>
      <c r="AE1622" s="1">
        <f>'Innlegging av opplysninger'!$B$5*Z1622</f>
        <v>176659.44616964797</v>
      </c>
      <c r="AF1622" s="1">
        <f>'Innlegging av opplysninger'!$B$5*AA1622</f>
        <v>160538.71428040726</v>
      </c>
      <c r="AG1622" s="1"/>
      <c r="AH1622" s="1">
        <f>'Innlegging av opplysninger'!$C$11*SUM(X1622:AG1622)</f>
        <v>515925.9243406686</v>
      </c>
      <c r="AI1622" s="1">
        <f>'Innlegging av opplysninger'!$C$13*(((X1622+Z1622+AC1622+AE1622)*Data!M1622)+(Z1622+AE1622)*(1-Data!M1622)*1.8/12+Y1622+AD1622+AA1622+AB1622+AF1622+AG1622)</f>
        <v>87786.08340714332</v>
      </c>
      <c r="AJ1622" s="1">
        <f>'Innlegging av opplysninger'!$C$13*((X1622+Z1622+AC1622+AE1622)*(1-Data!M1622)-(Z1622+AE1622)*(1-Data!M1622)*1.8/12)</f>
        <v>618217.81305903476</v>
      </c>
      <c r="AK1622" s="83">
        <f t="shared" si="254"/>
        <v>6631000</v>
      </c>
      <c r="AL1622" s="83">
        <f t="shared" si="255"/>
        <v>1201000</v>
      </c>
      <c r="AM1622" s="83">
        <f t="shared" si="256"/>
        <v>7873000</v>
      </c>
    </row>
    <row r="1623" spans="1:39">
      <c r="A1623" t="str">
        <f t="shared" si="250"/>
        <v>4215Barnehager</v>
      </c>
      <c r="B1623" s="6" t="str">
        <f>Data!A1623</f>
        <v>4215</v>
      </c>
      <c r="C1623" s="7" t="str">
        <f>Data!B1623</f>
        <v>Lillesand kommune</v>
      </c>
      <c r="D1623" s="7" t="str">
        <f>Data!C1623</f>
        <v>Barnehager</v>
      </c>
      <c r="E1623" s="1">
        <f>Data!D1623</f>
        <v>59.858599999999996</v>
      </c>
      <c r="F1623" s="1">
        <f>Data!E1623+Data!F1623</f>
        <v>42193.371531687444</v>
      </c>
      <c r="G1623" s="1">
        <f>Data!G1623</f>
        <v>2.972171083186042</v>
      </c>
      <c r="H1623" s="1">
        <f t="shared" si="251"/>
        <v>27552394.354545444</v>
      </c>
      <c r="I1623" s="1">
        <f t="shared" si="252"/>
        <v>1940.8363636363633</v>
      </c>
      <c r="J1623" s="1">
        <f t="shared" si="253"/>
        <v>3306520.2229090896</v>
      </c>
      <c r="K1623" s="1">
        <f>'Innlegging av opplysninger'!$B$4*H1623</f>
        <v>3581811.2660909081</v>
      </c>
      <c r="L1623" s="1"/>
      <c r="M1623" s="1">
        <f>'Innlegging av opplysninger'!$B$5*H1623</f>
        <v>3609363.6604454531</v>
      </c>
      <c r="N1623" s="1">
        <f>'Innlegging av opplysninger'!$B$5*I1623</f>
        <v>254.2495636363636</v>
      </c>
      <c r="O1623" s="1">
        <f>'Innlegging av opplysninger'!$B$5*J1623</f>
        <v>433154.14920109074</v>
      </c>
      <c r="P1623" s="1">
        <f>'Innlegging av opplysninger'!$B$5*K1623</f>
        <v>469217.275857909</v>
      </c>
      <c r="Q1623" s="1"/>
      <c r="R1623" s="1">
        <f>'Innlegging av opplysninger'!$C$11*SUM(H1623:Q1623)</f>
        <v>1480276.9285691322</v>
      </c>
      <c r="S1623" s="1">
        <f>'Innlegging av opplysninger'!$C$13*(((H1623+J1623+M1623+O1623)*Data!H1623)+(J1623+O1623)*(1-Data!H1623)*1.8/12+I1623+N1623+K1623+L1623+P1623+Q1623)</f>
        <v>262367.08280259289</v>
      </c>
      <c r="T1623" s="1">
        <f>'Innlegging av opplysninger'!$C$13*((H1623+J1623+M1623+O1623)*(1-Data!H1623)-(J1623+O1623)*(1-Data!H1623)*1.8/12)</f>
        <v>1763275.0299762196</v>
      </c>
      <c r="U1623" s="1">
        <f>Data!I1623</f>
        <v>4.2</v>
      </c>
      <c r="V1623" s="1">
        <f>Data!J1623+Data!K1623</f>
        <v>37308.654761904763</v>
      </c>
      <c r="W1623" s="1">
        <f>Data!L1623</f>
        <v>0</v>
      </c>
      <c r="X1623" s="1">
        <f t="shared" si="257"/>
        <v>1709414.7272727273</v>
      </c>
      <c r="Y1623" s="100">
        <f t="shared" si="258"/>
        <v>0</v>
      </c>
      <c r="Z1623" s="100">
        <f t="shared" si="259"/>
        <v>244446.30599999998</v>
      </c>
      <c r="AA1623" s="100">
        <f>'Innlegging av opplysninger'!$B$4*X1623</f>
        <v>222223.91454545455</v>
      </c>
      <c r="AB1623" s="1"/>
      <c r="AC1623" s="1">
        <f>'Innlegging av opplysninger'!$B$5*X1623</f>
        <v>223933.32927272728</v>
      </c>
      <c r="AD1623" s="1">
        <f>'Innlegging av opplysninger'!$B$5*Y1623</f>
        <v>0</v>
      </c>
      <c r="AE1623" s="1">
        <f>'Innlegging av opplysninger'!$B$5*Z1623</f>
        <v>32022.466086</v>
      </c>
      <c r="AF1623" s="1">
        <f>'Innlegging av opplysninger'!$B$5*AA1623</f>
        <v>29111.332805454549</v>
      </c>
      <c r="AG1623" s="1"/>
      <c r="AH1623" s="1">
        <f>'Innlegging av opplysninger'!$C$11*SUM(X1623:AG1623)</f>
        <v>93523.778887329841</v>
      </c>
      <c r="AI1623" s="1">
        <f>'Innlegging av opplysninger'!$C$13*(((X1623+Z1623+AC1623+AE1623)*Data!M1623)+(Z1623+AE1623)*(1-Data!M1623)*1.8/12+Y1623+AD1623+AA1623+AB1623+AF1623+AG1623)</f>
        <v>15225.889284518071</v>
      </c>
      <c r="AJ1623" s="1">
        <f>'Innlegging av opplysninger'!$C$13*((X1623+Z1623+AC1623+AE1623)*(1-Data!M1623)-(Z1623+AE1623)*(1-Data!M1623)*1.8/12)</f>
        <v>112754.01866656485</v>
      </c>
      <c r="AK1623" s="83">
        <f t="shared" si="254"/>
        <v>1574000</v>
      </c>
      <c r="AL1623" s="83">
        <f t="shared" si="255"/>
        <v>278000</v>
      </c>
      <c r="AM1623" s="83">
        <f t="shared" si="256"/>
        <v>1876000</v>
      </c>
    </row>
    <row r="1624" spans="1:39">
      <c r="A1624" t="str">
        <f t="shared" si="250"/>
        <v>4215Helse/pleie/omsorg</v>
      </c>
      <c r="B1624" s="6" t="str">
        <f>Data!A1624</f>
        <v>4215</v>
      </c>
      <c r="C1624" s="7" t="str">
        <f>Data!B1624</f>
        <v>Lillesand kommune</v>
      </c>
      <c r="D1624" s="7" t="str">
        <f>Data!C1624</f>
        <v>Helse/pleie/omsorg</v>
      </c>
      <c r="E1624" s="1">
        <f>Data!D1624</f>
        <v>311.00090000000012</v>
      </c>
      <c r="F1624" s="1">
        <f>Data!E1624+Data!F1624</f>
        <v>46098.973884909414</v>
      </c>
      <c r="G1624" s="1">
        <f>Data!G1624</f>
        <v>1167.3051106926048</v>
      </c>
      <c r="H1624" s="1">
        <f t="shared" si="251"/>
        <v>156401698.55218175</v>
      </c>
      <c r="I1624" s="1">
        <f t="shared" si="252"/>
        <v>3960359.3454545434</v>
      </c>
      <c r="J1624" s="1">
        <f t="shared" si="253"/>
        <v>19243446.947716355</v>
      </c>
      <c r="K1624" s="1">
        <f>'Innlegging av opplysninger'!$B$4*H1624</f>
        <v>20332220.811783627</v>
      </c>
      <c r="L1624" s="1"/>
      <c r="M1624" s="1">
        <f>'Innlegging av opplysninger'!$B$5*H1624</f>
        <v>20488622.51033581</v>
      </c>
      <c r="N1624" s="1">
        <f>'Innlegging av opplysninger'!$B$5*I1624</f>
        <v>518807.07425454521</v>
      </c>
      <c r="O1624" s="1">
        <f>'Innlegging av opplysninger'!$B$5*J1624</f>
        <v>2520891.5501508429</v>
      </c>
      <c r="P1624" s="1">
        <f>'Innlegging av opplysninger'!$B$5*K1624</f>
        <v>2663520.9263436552</v>
      </c>
      <c r="Q1624" s="1"/>
      <c r="R1624" s="1">
        <f>'Innlegging av opplysninger'!$C$11*SUM(H1624:Q1624)</f>
        <v>8592923.5732924007</v>
      </c>
      <c r="S1624" s="1">
        <f>'Innlegging av opplysninger'!$C$13*(((H1624+J1624+M1624+O1624)*Data!H1624)+(J1624+O1624)*(1-Data!H1624)*1.8/12+I1624+N1624+K1624+L1624+P1624+Q1624)</f>
        <v>1654080.2723212787</v>
      </c>
      <c r="T1624" s="1">
        <f>'Innlegging av opplysninger'!$C$13*((H1624+J1624+M1624+O1624)*(1-Data!H1624)-(J1624+O1624)*(1-Data!H1624)*1.8/12)</f>
        <v>10104657.24902622</v>
      </c>
      <c r="U1624" s="1">
        <f>Data!I1624</f>
        <v>41.546799999999998</v>
      </c>
      <c r="V1624" s="1">
        <f>Data!J1624+Data!K1624</f>
        <v>46851.292262982141</v>
      </c>
      <c r="W1624" s="1">
        <f>Data!L1624</f>
        <v>1230.1529841046722</v>
      </c>
      <c r="X1624" s="1">
        <f t="shared" si="257"/>
        <v>21234777.484272722</v>
      </c>
      <c r="Y1624" s="100">
        <f t="shared" si="258"/>
        <v>557551.85454545438</v>
      </c>
      <c r="Z1624" s="100">
        <f t="shared" si="259"/>
        <v>3116303.0954509992</v>
      </c>
      <c r="AA1624" s="100">
        <f>'Innlegging av opplysninger'!$B$4*X1624</f>
        <v>2760521.0729554538</v>
      </c>
      <c r="AB1624" s="1"/>
      <c r="AC1624" s="1">
        <f>'Innlegging av opplysninger'!$B$5*X1624</f>
        <v>2781755.8504397268</v>
      </c>
      <c r="AD1624" s="1">
        <f>'Innlegging av opplysninger'!$B$5*Y1624</f>
        <v>73039.292945454523</v>
      </c>
      <c r="AE1624" s="1">
        <f>'Innlegging av opplysninger'!$B$5*Z1624</f>
        <v>408235.70550408092</v>
      </c>
      <c r="AF1624" s="1">
        <f>'Innlegging av opplysninger'!$B$5*AA1624</f>
        <v>361628.26055716444</v>
      </c>
      <c r="AG1624" s="1"/>
      <c r="AH1624" s="1">
        <f>'Innlegging av opplysninger'!$C$11*SUM(X1624:AG1624)</f>
        <v>1189164.8794335001</v>
      </c>
      <c r="AI1624" s="1">
        <f>'Innlegging av opplysninger'!$C$13*(((X1624+Z1624+AC1624+AE1624)*Data!M1624)+(Z1624+AE1624)*(1-Data!M1624)*1.8/12+Y1624+AD1624+AA1624+AB1624+AF1624+AG1624)</f>
        <v>233855.30460811954</v>
      </c>
      <c r="AJ1624" s="1">
        <f>'Innlegging av opplysninger'!$C$13*((X1624+Z1624+AC1624+AE1624)*(1-Data!M1624)-(Z1624+AE1624)*(1-Data!M1624)*1.8/12)</f>
        <v>1393422.9514587754</v>
      </c>
      <c r="AK1624" s="83">
        <f t="shared" si="254"/>
        <v>9782000</v>
      </c>
      <c r="AL1624" s="83">
        <f t="shared" si="255"/>
        <v>1888000</v>
      </c>
      <c r="AM1624" s="83">
        <f t="shared" si="256"/>
        <v>11498000</v>
      </c>
    </row>
    <row r="1625" spans="1:39">
      <c r="A1625" t="str">
        <f t="shared" si="250"/>
        <v>4215Samferdsel og teknikk</v>
      </c>
      <c r="B1625" s="6" t="str">
        <f>Data!A1625</f>
        <v>4215</v>
      </c>
      <c r="C1625" s="7" t="str">
        <f>Data!B1625</f>
        <v>Lillesand kommune</v>
      </c>
      <c r="D1625" s="7" t="str">
        <f>Data!C1625</f>
        <v>Samferdsel og teknikk</v>
      </c>
      <c r="E1625" s="1">
        <f>Data!D1625</f>
        <v>31.634399999999999</v>
      </c>
      <c r="F1625" s="1">
        <f>Data!E1625+Data!F1625</f>
        <v>51068.020493513381</v>
      </c>
      <c r="G1625" s="1">
        <f>Data!G1625</f>
        <v>28.579015249222365</v>
      </c>
      <c r="H1625" s="1">
        <f t="shared" si="251"/>
        <v>17623703.86363636</v>
      </c>
      <c r="I1625" s="1">
        <f t="shared" si="252"/>
        <v>9862.6909090909085</v>
      </c>
      <c r="J1625" s="1">
        <f t="shared" si="253"/>
        <v>2116027.9865454542</v>
      </c>
      <c r="K1625" s="1">
        <f>'Innlegging av opplysninger'!$B$4*H1625</f>
        <v>2291081.502272727</v>
      </c>
      <c r="L1625" s="1"/>
      <c r="M1625" s="1">
        <f>'Innlegging av opplysninger'!$B$5*H1625</f>
        <v>2308705.2061363631</v>
      </c>
      <c r="N1625" s="1">
        <f>'Innlegging av opplysninger'!$B$5*I1625</f>
        <v>1292.0125090909091</v>
      </c>
      <c r="O1625" s="1">
        <f>'Innlegging av opplysninger'!$B$5*J1625</f>
        <v>277199.66623745451</v>
      </c>
      <c r="P1625" s="1">
        <f>'Innlegging av opplysninger'!$B$5*K1625</f>
        <v>300131.67679772724</v>
      </c>
      <c r="Q1625" s="1"/>
      <c r="R1625" s="1">
        <f>'Innlegging av opplysninger'!$C$11*SUM(H1625:Q1625)</f>
        <v>947264.17499168229</v>
      </c>
      <c r="S1625" s="1">
        <f>'Innlegging av opplysninger'!$C$13*(((H1625+J1625+M1625+O1625)*Data!H1625)+(J1625+O1625)*(1-Data!H1625)*1.8/12+I1625+N1625+K1625+L1625+P1625+Q1625)</f>
        <v>162522.85683507932</v>
      </c>
      <c r="T1625" s="1">
        <f>'Innlegging av opplysninger'!$C$13*((H1625+J1625+M1625+O1625)*(1-Data!H1625)-(J1625+O1625)*(1-Data!H1625)*1.8/12)</f>
        <v>1133733.3826272227</v>
      </c>
      <c r="U1625" s="1">
        <f>Data!I1625</f>
        <v>5.6750000000000007</v>
      </c>
      <c r="V1625" s="1">
        <f>Data!J1625+Data!K1625</f>
        <v>47861.58766519824</v>
      </c>
      <c r="W1625" s="1">
        <f>Data!L1625</f>
        <v>0</v>
      </c>
      <c r="X1625" s="1">
        <f t="shared" si="257"/>
        <v>2963067.3818181823</v>
      </c>
      <c r="Y1625" s="100">
        <f t="shared" si="258"/>
        <v>0</v>
      </c>
      <c r="Z1625" s="100">
        <f t="shared" si="259"/>
        <v>423718.63560000004</v>
      </c>
      <c r="AA1625" s="100">
        <f>'Innlegging av opplysninger'!$B$4*X1625</f>
        <v>385198.75963636371</v>
      </c>
      <c r="AB1625" s="1"/>
      <c r="AC1625" s="1">
        <f>'Innlegging av opplysninger'!$B$5*X1625</f>
        <v>388161.82701818191</v>
      </c>
      <c r="AD1625" s="1">
        <f>'Innlegging av opplysninger'!$B$5*Y1625</f>
        <v>0</v>
      </c>
      <c r="AE1625" s="1">
        <f>'Innlegging av opplysninger'!$B$5*Z1625</f>
        <v>55507.14126360001</v>
      </c>
      <c r="AF1625" s="1">
        <f>'Innlegging av opplysninger'!$B$5*AA1625</f>
        <v>50461.037512363648</v>
      </c>
      <c r="AG1625" s="1"/>
      <c r="AH1625" s="1">
        <f>'Innlegging av opplysninger'!$C$11*SUM(X1625:AG1625)</f>
        <v>162112.36174825032</v>
      </c>
      <c r="AI1625" s="1">
        <f>'Innlegging av opplysninger'!$C$13*(((X1625+Z1625+AC1625+AE1625)*Data!M1625)+(Z1625+AE1625)*(1-Data!M1625)*1.8/12+Y1625+AD1625+AA1625+AB1625+AF1625+AG1625)</f>
        <v>26392.270511269904</v>
      </c>
      <c r="AJ1625" s="1">
        <f>'Innlegging av opplysninger'!$C$13*((X1625+Z1625+AC1625+AE1625)*(1-Data!M1625)-(Z1625+AE1625)*(1-Data!M1625)*1.8/12)</f>
        <v>195445.69819686204</v>
      </c>
      <c r="AK1625" s="83">
        <f t="shared" si="254"/>
        <v>1109000</v>
      </c>
      <c r="AL1625" s="83">
        <f t="shared" si="255"/>
        <v>189000</v>
      </c>
      <c r="AM1625" s="83">
        <f t="shared" si="256"/>
        <v>1329000</v>
      </c>
    </row>
    <row r="1626" spans="1:39">
      <c r="A1626" t="str">
        <f t="shared" si="250"/>
        <v>4215Annet</v>
      </c>
      <c r="B1626" s="6" t="str">
        <f>Data!A1626</f>
        <v>4215</v>
      </c>
      <c r="C1626" s="7" t="str">
        <f>Data!B1626</f>
        <v>Lillesand kommune</v>
      </c>
      <c r="D1626" s="7" t="str">
        <f>Data!C1626</f>
        <v>Annet</v>
      </c>
      <c r="E1626" s="1">
        <f>Data!D1626</f>
        <v>16.200299999999999</v>
      </c>
      <c r="F1626" s="1">
        <f>Data!E1626+Data!F1626</f>
        <v>45709.208822779008</v>
      </c>
      <c r="G1626" s="1">
        <f>Data!G1626</f>
        <v>1131.2352240390612</v>
      </c>
      <c r="H1626" s="1">
        <f t="shared" si="251"/>
        <v>8078213.4075454548</v>
      </c>
      <c r="I1626" s="1">
        <f t="shared" si="252"/>
        <v>199923.81818181821</v>
      </c>
      <c r="J1626" s="1">
        <f t="shared" si="253"/>
        <v>993376.46708727279</v>
      </c>
      <c r="K1626" s="1">
        <f>'Innlegging av opplysninger'!$B$4*H1626</f>
        <v>1050167.7429809091</v>
      </c>
      <c r="L1626" s="1"/>
      <c r="M1626" s="1">
        <f>'Innlegging av opplysninger'!$B$5*H1626</f>
        <v>1058245.9563884547</v>
      </c>
      <c r="N1626" s="1">
        <f>'Innlegging av opplysninger'!$B$5*I1626</f>
        <v>26190.020181818185</v>
      </c>
      <c r="O1626" s="1">
        <f>'Innlegging av opplysninger'!$B$5*J1626</f>
        <v>130132.31718843275</v>
      </c>
      <c r="P1626" s="1">
        <f>'Innlegging av opplysninger'!$B$5*K1626</f>
        <v>137571.9743304991</v>
      </c>
      <c r="Q1626" s="1"/>
      <c r="R1626" s="1">
        <f>'Innlegging av opplysninger'!$C$11*SUM(H1626:Q1626)</f>
        <v>443605.22474761703</v>
      </c>
      <c r="S1626" s="1">
        <f>'Innlegging av opplysninger'!$C$13*(((H1626+J1626+M1626+O1626)*Data!H1626)+(J1626+O1626)*(1-Data!H1626)*1.8/12+I1626+N1626+K1626+L1626+P1626+Q1626)</f>
        <v>82283.753412452817</v>
      </c>
      <c r="T1626" s="1">
        <f>'Innlegging av opplysninger'!$C$13*((H1626+J1626+M1626+O1626)*(1-Data!H1626)-(J1626+O1626)*(1-Data!H1626)*1.8/12)</f>
        <v>524754.9751895495</v>
      </c>
      <c r="U1626" s="1">
        <f>Data!I1626</f>
        <v>6.1</v>
      </c>
      <c r="V1626" s="1">
        <f>Data!J1626+Data!K1626</f>
        <v>55253.993169398913</v>
      </c>
      <c r="W1626" s="1">
        <f>Data!L1626</f>
        <v>0</v>
      </c>
      <c r="X1626" s="1">
        <f t="shared" si="257"/>
        <v>3676902.0909090913</v>
      </c>
      <c r="Y1626" s="100">
        <f t="shared" si="258"/>
        <v>0</v>
      </c>
      <c r="Z1626" s="100">
        <f t="shared" si="259"/>
        <v>525796.99900000007</v>
      </c>
      <c r="AA1626" s="100">
        <f>'Innlegging av opplysninger'!$B$4*X1626</f>
        <v>477997.27181818191</v>
      </c>
      <c r="AB1626" s="1"/>
      <c r="AC1626" s="1">
        <f>'Innlegging av opplysninger'!$B$5*X1626</f>
        <v>481674.17390909098</v>
      </c>
      <c r="AD1626" s="1">
        <f>'Innlegging av opplysninger'!$B$5*Y1626</f>
        <v>0</v>
      </c>
      <c r="AE1626" s="1">
        <f>'Innlegging av opplysninger'!$B$5*Z1626</f>
        <v>68879.406869000013</v>
      </c>
      <c r="AF1626" s="1">
        <f>'Innlegging av opplysninger'!$B$5*AA1626</f>
        <v>62617.642608181835</v>
      </c>
      <c r="AG1626" s="1"/>
      <c r="AH1626" s="1">
        <f>'Innlegging av opplysninger'!$C$11*SUM(X1626:AG1626)</f>
        <v>201166.96823431473</v>
      </c>
      <c r="AI1626" s="1">
        <f>'Innlegging av opplysninger'!$C$13*(((X1626+Z1626+AC1626+AE1626)*Data!M1626)+(Z1626+AE1626)*(1-Data!M1626)*1.8/12+Y1626+AD1626+AA1626+AB1626+AF1626+AG1626)</f>
        <v>41793.709548189661</v>
      </c>
      <c r="AJ1626" s="1">
        <f>'Innlegging av opplysninger'!$C$13*((X1626+Z1626+AC1626+AE1626)*(1-Data!M1626)-(Z1626+AE1626)*(1-Data!M1626)*1.8/12)</f>
        <v>233487.40487771473</v>
      </c>
      <c r="AK1626" s="83">
        <f t="shared" si="254"/>
        <v>645000</v>
      </c>
      <c r="AL1626" s="83">
        <f t="shared" si="255"/>
        <v>124000</v>
      </c>
      <c r="AM1626" s="83">
        <f t="shared" si="256"/>
        <v>758000</v>
      </c>
    </row>
    <row r="1627" spans="1:39">
      <c r="A1627" t="str">
        <f t="shared" si="250"/>
        <v>4216Alle</v>
      </c>
      <c r="B1627" s="6" t="str">
        <f>Data!A1627</f>
        <v>4216</v>
      </c>
      <c r="C1627" s="7" t="str">
        <f>Data!B1627</f>
        <v>Birkenes kommune</v>
      </c>
      <c r="D1627" s="7" t="str">
        <f>Data!C1627</f>
        <v>Alle</v>
      </c>
      <c r="E1627" s="1">
        <f>Data!D1627</f>
        <v>302.63650000000001</v>
      </c>
      <c r="F1627" s="1">
        <f>Data!E1627+Data!F1627</f>
        <v>48029.499885616344</v>
      </c>
      <c r="G1627" s="1">
        <f>Data!G1627</f>
        <v>349.27125445873179</v>
      </c>
      <c r="H1627" s="1">
        <f t="shared" si="251"/>
        <v>158568869.9141818</v>
      </c>
      <c r="I1627" s="1">
        <f t="shared" si="252"/>
        <v>1153115.2363636361</v>
      </c>
      <c r="J1627" s="1">
        <f t="shared" si="253"/>
        <v>19166638.218065452</v>
      </c>
      <c r="K1627" s="1">
        <f>'Innlegging av opplysninger'!$B$4*H1627</f>
        <v>20613953.088843636</v>
      </c>
      <c r="L1627" s="1"/>
      <c r="M1627" s="1">
        <f>'Innlegging av opplysninger'!$B$5*H1627</f>
        <v>20772521.958757818</v>
      </c>
      <c r="N1627" s="1">
        <f>'Innlegging av opplysninger'!$B$5*I1627</f>
        <v>151058.09596363633</v>
      </c>
      <c r="O1627" s="1">
        <f>'Innlegging av opplysninger'!$B$5*J1627</f>
        <v>2510829.6065665744</v>
      </c>
      <c r="P1627" s="1">
        <f>'Innlegging av opplysninger'!$B$5*K1627</f>
        <v>2700427.8546385164</v>
      </c>
      <c r="Q1627" s="1"/>
      <c r="R1627" s="1">
        <f>'Innlegging av opplysninger'!$C$11*SUM(H1627:Q1627)</f>
        <v>8574221.7309884802</v>
      </c>
      <c r="S1627" s="1">
        <f>'Innlegging av opplysninger'!$C$13*(((H1627+J1627+M1627+O1627)*Data!H1627)+(J1627+O1627)*(1-Data!H1627)*1.8/12+I1627+N1627+K1627+L1627+P1627+Q1627)</f>
        <v>1664731.098129293</v>
      </c>
      <c r="T1627" s="1">
        <f>'Innlegging av opplysninger'!$C$13*((H1627+J1627+M1627+O1627)*(1-Data!H1627)-(J1627+O1627)*(1-Data!H1627)*1.8/12)</f>
        <v>10068414.428486522</v>
      </c>
      <c r="U1627" s="1">
        <f>Data!I1627</f>
        <v>36.777199999999993</v>
      </c>
      <c r="V1627" s="1">
        <f>Data!J1627+Data!K1627</f>
        <v>47762.912121278037</v>
      </c>
      <c r="W1627" s="1">
        <f>Data!L1627</f>
        <v>529.4473206225598</v>
      </c>
      <c r="X1627" s="1">
        <f t="shared" si="257"/>
        <v>19162758.236363631</v>
      </c>
      <c r="Y1627" s="100">
        <f t="shared" si="258"/>
        <v>212417.34545454546</v>
      </c>
      <c r="Z1627" s="100">
        <f t="shared" si="259"/>
        <v>2770650.1081999987</v>
      </c>
      <c r="AA1627" s="100">
        <f>'Innlegging av opplysninger'!$B$4*X1627</f>
        <v>2491158.570727272</v>
      </c>
      <c r="AB1627" s="1"/>
      <c r="AC1627" s="1">
        <f>'Innlegging av opplysninger'!$B$5*X1627</f>
        <v>2510321.328963636</v>
      </c>
      <c r="AD1627" s="1">
        <f>'Innlegging av opplysninger'!$B$5*Y1627</f>
        <v>27826.672254545458</v>
      </c>
      <c r="AE1627" s="1">
        <f>'Innlegging av opplysninger'!$B$5*Z1627</f>
        <v>362955.16417419986</v>
      </c>
      <c r="AF1627" s="1">
        <f>'Innlegging av opplysninger'!$B$5*AA1627</f>
        <v>326341.77276527265</v>
      </c>
      <c r="AG1627" s="1"/>
      <c r="AH1627" s="1">
        <f>'Innlegging av opplysninger'!$C$11*SUM(X1627:AG1627)</f>
        <v>1058848.3095583175</v>
      </c>
      <c r="AI1627" s="1">
        <f>'Innlegging av opplysninger'!$C$13*(((X1627+Z1627+AC1627+AE1627)*Data!M1627)+(Z1627+AE1627)*(1-Data!M1627)*1.8/12+Y1627+AD1627+AA1627+AB1627+AF1627+AG1627)</f>
        <v>207876.68701771932</v>
      </c>
      <c r="AJ1627" s="1">
        <f>'Innlegging av opplysninger'!$C$13*((X1627+Z1627+AC1627+AE1627)*(1-Data!M1627)-(Z1627+AE1627)*(1-Data!M1627)*1.8/12)</f>
        <v>1241073.6313252419</v>
      </c>
      <c r="AK1627" s="83">
        <f t="shared" si="254"/>
        <v>9633000</v>
      </c>
      <c r="AL1627" s="83">
        <f t="shared" si="255"/>
        <v>1873000</v>
      </c>
      <c r="AM1627" s="83">
        <f t="shared" si="256"/>
        <v>11309000</v>
      </c>
    </row>
    <row r="1628" spans="1:39">
      <c r="A1628" t="str">
        <f t="shared" si="250"/>
        <v>4216Administrasjon</v>
      </c>
      <c r="B1628" s="6" t="str">
        <f>Data!A1628</f>
        <v>4216</v>
      </c>
      <c r="C1628" s="7" t="str">
        <f>Data!B1628</f>
        <v>Birkenes kommune</v>
      </c>
      <c r="D1628" s="7" t="str">
        <f>Data!C1628</f>
        <v>Administrasjon</v>
      </c>
      <c r="E1628" s="1">
        <f>Data!D1628</f>
        <v>18.138000000000002</v>
      </c>
      <c r="F1628" s="1">
        <f>Data!E1628+Data!F1628</f>
        <v>57145.856764803168</v>
      </c>
      <c r="G1628" s="1">
        <f>Data!G1628</f>
        <v>1.6743852684970779</v>
      </c>
      <c r="H1628" s="1">
        <f t="shared" si="251"/>
        <v>11307398.727272727</v>
      </c>
      <c r="I1628" s="1">
        <f t="shared" si="252"/>
        <v>331.30909090909091</v>
      </c>
      <c r="J1628" s="1">
        <f t="shared" si="253"/>
        <v>1356927.6043636361</v>
      </c>
      <c r="K1628" s="1">
        <f>'Innlegging av opplysninger'!$B$4*H1628</f>
        <v>1469961.8345454545</v>
      </c>
      <c r="L1628" s="1"/>
      <c r="M1628" s="1">
        <f>'Innlegging av opplysninger'!$B$5*H1628</f>
        <v>1481269.2332727273</v>
      </c>
      <c r="N1628" s="1">
        <f>'Innlegging av opplysninger'!$B$5*I1628</f>
        <v>43.40149090909091</v>
      </c>
      <c r="O1628" s="1">
        <f>'Innlegging av opplysninger'!$B$5*J1628</f>
        <v>177757.51617163635</v>
      </c>
      <c r="P1628" s="1">
        <f>'Innlegging av opplysninger'!$B$5*K1628</f>
        <v>192565.00032545454</v>
      </c>
      <c r="Q1628" s="1"/>
      <c r="R1628" s="1">
        <f>'Innlegging av opplysninger'!$C$11*SUM(H1628:Q1628)</f>
        <v>607477.67580827116</v>
      </c>
      <c r="S1628" s="1">
        <f>'Innlegging av opplysninger'!$C$13*(((H1628+J1628+M1628+O1628)*Data!H1628)+(J1628+O1628)*(1-Data!H1628)*1.8/12+I1628+N1628+K1628+L1628+P1628+Q1628)</f>
        <v>170953.38490095342</v>
      </c>
      <c r="T1628" s="1">
        <f>'Innlegging av opplysninger'!$C$13*((H1628+J1628+M1628+O1628)*(1-Data!H1628)-(J1628+O1628)*(1-Data!H1628)*1.8/12)</f>
        <v>660331.85567878617</v>
      </c>
      <c r="U1628" s="1">
        <f>Data!I1628</f>
        <v>3.3734000000000002</v>
      </c>
      <c r="V1628" s="1">
        <f>Data!J1628+Data!K1628</f>
        <v>59561.193454674809</v>
      </c>
      <c r="W1628" s="1">
        <f>Data!L1628</f>
        <v>34.34813541234363</v>
      </c>
      <c r="X1628" s="1">
        <f t="shared" si="257"/>
        <v>2191895.2363636363</v>
      </c>
      <c r="Y1628" s="100">
        <f t="shared" si="258"/>
        <v>1264.0363636363636</v>
      </c>
      <c r="Z1628" s="100">
        <f t="shared" si="259"/>
        <v>313621.77599999995</v>
      </c>
      <c r="AA1628" s="100">
        <f>'Innlegging av opplysninger'!$B$4*X1628</f>
        <v>284946.38072727271</v>
      </c>
      <c r="AB1628" s="1"/>
      <c r="AC1628" s="1">
        <f>'Innlegging av opplysninger'!$B$5*X1628</f>
        <v>287138.27596363635</v>
      </c>
      <c r="AD1628" s="1">
        <f>'Innlegging av opplysninger'!$B$5*Y1628</f>
        <v>165.58876363636364</v>
      </c>
      <c r="AE1628" s="1">
        <f>'Innlegging av opplysninger'!$B$5*Z1628</f>
        <v>41084.452655999994</v>
      </c>
      <c r="AF1628" s="1">
        <f>'Innlegging av opplysninger'!$B$5*AA1628</f>
        <v>37327.975875272728</v>
      </c>
      <c r="AG1628" s="1"/>
      <c r="AH1628" s="1">
        <f>'Innlegging av opplysninger'!$C$11*SUM(X1628:AG1628)</f>
        <v>119982.86146309745</v>
      </c>
      <c r="AI1628" s="1">
        <f>'Innlegging av opplysninger'!$C$13*(((X1628+Z1628+AC1628+AE1628)*Data!M1628)+(Z1628+AE1628)*(1-Data!M1628)*1.8/12+Y1628+AD1628+AA1628+AB1628+AF1628+AG1628)</f>
        <v>39105.443470370061</v>
      </c>
      <c r="AJ1628" s="1">
        <f>'Innlegging av opplysninger'!$C$13*((X1628+Z1628+AC1628+AE1628)*(1-Data!M1628)-(Z1628+AE1628)*(1-Data!M1628)*1.8/12)</f>
        <v>125081.63011071067</v>
      </c>
      <c r="AK1628" s="83">
        <f t="shared" si="254"/>
        <v>727000</v>
      </c>
      <c r="AL1628" s="83">
        <f t="shared" si="255"/>
        <v>210000</v>
      </c>
      <c r="AM1628" s="83">
        <f t="shared" si="256"/>
        <v>785000</v>
      </c>
    </row>
    <row r="1629" spans="1:39">
      <c r="A1629" t="str">
        <f t="shared" si="250"/>
        <v>4216Undervisning</v>
      </c>
      <c r="B1629" s="6" t="str">
        <f>Data!A1629</f>
        <v>4216</v>
      </c>
      <c r="C1629" s="7" t="str">
        <f>Data!B1629</f>
        <v>Birkenes kommune</v>
      </c>
      <c r="D1629" s="7" t="str">
        <f>Data!C1629</f>
        <v>Undervisning</v>
      </c>
      <c r="E1629" s="1">
        <f>Data!D1629</f>
        <v>105.01810000000002</v>
      </c>
      <c r="F1629" s="1">
        <f>Data!E1629+Data!F1629</f>
        <v>49036.16088210827</v>
      </c>
      <c r="G1629" s="1">
        <f>Data!G1629</f>
        <v>3.6128057925252883</v>
      </c>
      <c r="H1629" s="1">
        <f t="shared" si="251"/>
        <v>56178375.786909118</v>
      </c>
      <c r="I1629" s="1">
        <f t="shared" si="252"/>
        <v>4139.0181818181827</v>
      </c>
      <c r="J1629" s="1">
        <f t="shared" si="253"/>
        <v>6741901.7766109118</v>
      </c>
      <c r="K1629" s="1">
        <f>'Innlegging av opplysninger'!$B$4*H1629</f>
        <v>7303188.8522981852</v>
      </c>
      <c r="L1629" s="1"/>
      <c r="M1629" s="1">
        <f>'Innlegging av opplysninger'!$B$5*H1629</f>
        <v>7359367.2280850951</v>
      </c>
      <c r="N1629" s="1">
        <f>'Innlegging av opplysninger'!$B$5*I1629</f>
        <v>542.21138181818196</v>
      </c>
      <c r="O1629" s="1">
        <f>'Innlegging av opplysninger'!$B$5*J1629</f>
        <v>883189.13273602945</v>
      </c>
      <c r="P1629" s="1">
        <f>'Innlegging av opplysninger'!$B$5*K1629</f>
        <v>956717.73965106229</v>
      </c>
      <c r="Q1629" s="1"/>
      <c r="R1629" s="1">
        <f>'Innlegging av opplysninger'!$C$11*SUM(H1629:Q1629)</f>
        <v>3018242.0263424539</v>
      </c>
      <c r="S1629" s="1">
        <f>'Innlegging av opplysninger'!$C$13*(((H1629+J1629+M1629+O1629)*Data!H1629)+(J1629+O1629)*(1-Data!H1629)*1.8/12+I1629+N1629+K1629+L1629+P1629+Q1629)</f>
        <v>526572.694250423</v>
      </c>
      <c r="T1629" s="1">
        <f>'Innlegging av opplysninger'!$C$13*((H1629+J1629+M1629+O1629)*(1-Data!H1629)-(J1629+O1629)*(1-Data!H1629)*1.8/12)</f>
        <v>3603653.2365339869</v>
      </c>
      <c r="U1629" s="1">
        <f>Data!I1629</f>
        <v>9.2331000000000003</v>
      </c>
      <c r="V1629" s="1">
        <f>Data!J1629+Data!K1629</f>
        <v>46635.081301693543</v>
      </c>
      <c r="W1629" s="1">
        <f>Data!L1629</f>
        <v>28.840801031072989</v>
      </c>
      <c r="X1629" s="1">
        <f t="shared" si="257"/>
        <v>4697305.8454545448</v>
      </c>
      <c r="Y1629" s="100">
        <f t="shared" si="258"/>
        <v>2904.9818181818182</v>
      </c>
      <c r="Z1629" s="100">
        <f t="shared" si="259"/>
        <v>672130.14829999977</v>
      </c>
      <c r="AA1629" s="100">
        <f>'Innlegging av opplysninger'!$B$4*X1629</f>
        <v>610649.75990909082</v>
      </c>
      <c r="AB1629" s="1"/>
      <c r="AC1629" s="1">
        <f>'Innlegging av opplysninger'!$B$5*X1629</f>
        <v>615347.06575454539</v>
      </c>
      <c r="AD1629" s="1">
        <f>'Innlegging av opplysninger'!$B$5*Y1629</f>
        <v>380.55261818181822</v>
      </c>
      <c r="AE1629" s="1">
        <f>'Innlegging av opplysninger'!$B$5*Z1629</f>
        <v>88049.049427299979</v>
      </c>
      <c r="AF1629" s="1">
        <f>'Innlegging av opplysninger'!$B$5*AA1629</f>
        <v>79995.118548090904</v>
      </c>
      <c r="AG1629" s="1"/>
      <c r="AH1629" s="1">
        <f>'Innlegging av opplysninger'!$C$11*SUM(X1629:AG1629)</f>
        <v>257136.97582953749</v>
      </c>
      <c r="AI1629" s="1">
        <f>'Innlegging av opplysninger'!$C$13*(((X1629+Z1629+AC1629+AE1629)*Data!M1629)+(Z1629+AE1629)*(1-Data!M1629)*1.8/12+Y1629+AD1629+AA1629+AB1629+AF1629+AG1629)</f>
        <v>43305.374295504123</v>
      </c>
      <c r="AJ1629" s="1">
        <f>'Innlegging av opplysninger'!$C$13*((X1629+Z1629+AC1629+AE1629)*(1-Data!M1629)-(Z1629+AE1629)*(1-Data!M1629)*1.8/12)</f>
        <v>308566.27683965245</v>
      </c>
      <c r="AK1629" s="83">
        <f t="shared" si="254"/>
        <v>3275000</v>
      </c>
      <c r="AL1629" s="83">
        <f t="shared" si="255"/>
        <v>570000</v>
      </c>
      <c r="AM1629" s="83">
        <f t="shared" si="256"/>
        <v>3912000</v>
      </c>
    </row>
    <row r="1630" spans="1:39">
      <c r="A1630" t="str">
        <f t="shared" si="250"/>
        <v>4216Barnehager</v>
      </c>
      <c r="B1630" s="6" t="str">
        <f>Data!A1630</f>
        <v>4216</v>
      </c>
      <c r="C1630" s="7" t="str">
        <f>Data!B1630</f>
        <v>Birkenes kommune</v>
      </c>
      <c r="D1630" s="7" t="str">
        <f>Data!C1630</f>
        <v>Barnehager</v>
      </c>
      <c r="E1630" s="1">
        <f>Data!D1630</f>
        <v>31.688800000000011</v>
      </c>
      <c r="F1630" s="1">
        <f>Data!E1630+Data!F1630</f>
        <v>41910.612161604935</v>
      </c>
      <c r="G1630" s="1">
        <f>Data!G1630</f>
        <v>0</v>
      </c>
      <c r="H1630" s="1">
        <f t="shared" si="251"/>
        <v>14488330.981818182</v>
      </c>
      <c r="I1630" s="1">
        <f t="shared" si="252"/>
        <v>0</v>
      </c>
      <c r="J1630" s="1">
        <f t="shared" si="253"/>
        <v>1738599.7178181817</v>
      </c>
      <c r="K1630" s="1">
        <f>'Innlegging av opplysninger'!$B$4*H1630</f>
        <v>1883483.0276363639</v>
      </c>
      <c r="L1630" s="1"/>
      <c r="M1630" s="1">
        <f>'Innlegging av opplysninger'!$B$5*H1630</f>
        <v>1897971.3586181819</v>
      </c>
      <c r="N1630" s="1">
        <f>'Innlegging av opplysninger'!$B$5*I1630</f>
        <v>0</v>
      </c>
      <c r="O1630" s="1">
        <f>'Innlegging av opplysninger'!$B$5*J1630</f>
        <v>227756.5630341818</v>
      </c>
      <c r="P1630" s="1">
        <f>'Innlegging av opplysninger'!$B$5*K1630</f>
        <v>246736.27662036367</v>
      </c>
      <c r="Q1630" s="1"/>
      <c r="R1630" s="1">
        <f>'Innlegging av opplysninger'!$C$11*SUM(H1630:Q1630)</f>
        <v>778349.36117072706</v>
      </c>
      <c r="S1630" s="1">
        <f>'Innlegging av opplysninger'!$C$13*(((H1630+J1630+M1630+O1630)*Data!H1630)+(J1630+O1630)*(1-Data!H1630)*1.8/12+I1630+N1630+K1630+L1630+P1630+Q1630)</f>
        <v>132067.92564628192</v>
      </c>
      <c r="T1630" s="1">
        <f>'Innlegging av opplysninger'!$C$13*((H1630+J1630+M1630+O1630)*(1-Data!H1630)-(J1630+O1630)*(1-Data!H1630)*1.8/12)</f>
        <v>933041.72648208193</v>
      </c>
      <c r="U1630" s="1">
        <f>Data!I1630</f>
        <v>1</v>
      </c>
      <c r="V1630" s="1">
        <f>Data!J1630+Data!K1630</f>
        <v>36200</v>
      </c>
      <c r="W1630" s="1">
        <f>Data!L1630</f>
        <v>0</v>
      </c>
      <c r="X1630" s="1">
        <f t="shared" si="257"/>
        <v>394909.09090909088</v>
      </c>
      <c r="Y1630" s="100">
        <f t="shared" si="258"/>
        <v>0</v>
      </c>
      <c r="Z1630" s="100">
        <f t="shared" si="259"/>
        <v>56471.999999999993</v>
      </c>
      <c r="AA1630" s="100">
        <f>'Innlegging av opplysninger'!$B$4*X1630</f>
        <v>51338.181818181816</v>
      </c>
      <c r="AB1630" s="1"/>
      <c r="AC1630" s="1">
        <f>'Innlegging av opplysninger'!$B$5*X1630</f>
        <v>51733.090909090904</v>
      </c>
      <c r="AD1630" s="1">
        <f>'Innlegging av opplysninger'!$B$5*Y1630</f>
        <v>0</v>
      </c>
      <c r="AE1630" s="1">
        <f>'Innlegging av opplysninger'!$B$5*Z1630</f>
        <v>7397.8319999999994</v>
      </c>
      <c r="AF1630" s="1">
        <f>'Innlegging av opplysninger'!$B$5*AA1630</f>
        <v>6725.3018181818179</v>
      </c>
      <c r="AG1630" s="1"/>
      <c r="AH1630" s="1">
        <f>'Innlegging av opplysninger'!$C$11*SUM(X1630:AG1630)</f>
        <v>21605.868903272727</v>
      </c>
      <c r="AI1630" s="1">
        <f>'Innlegging av opplysninger'!$C$13*(((X1630+Z1630+AC1630+AE1630)*Data!M1630)+(Z1630+AE1630)*(1-Data!M1630)*1.8/12+Y1630+AD1630+AA1630+AB1630+AF1630+AG1630)</f>
        <v>3517.4858386909091</v>
      </c>
      <c r="AJ1630" s="1">
        <f>'Innlegging av opplysninger'!$C$13*((X1630+Z1630+AC1630+AE1630)*(1-Data!M1630)-(Z1630+AE1630)*(1-Data!M1630)*1.8/12)</f>
        <v>26048.44002894545</v>
      </c>
      <c r="AK1630" s="83">
        <f t="shared" si="254"/>
        <v>800000</v>
      </c>
      <c r="AL1630" s="83">
        <f t="shared" si="255"/>
        <v>136000</v>
      </c>
      <c r="AM1630" s="83">
        <f t="shared" si="256"/>
        <v>959000</v>
      </c>
    </row>
    <row r="1631" spans="1:39">
      <c r="A1631" t="str">
        <f t="shared" si="250"/>
        <v>4216Helse/pleie/omsorg</v>
      </c>
      <c r="B1631" s="6" t="str">
        <f>Data!A1631</f>
        <v>4216</v>
      </c>
      <c r="C1631" s="7" t="str">
        <f>Data!B1631</f>
        <v>Birkenes kommune</v>
      </c>
      <c r="D1631" s="7" t="str">
        <f>Data!C1631</f>
        <v>Helse/pleie/omsorg</v>
      </c>
      <c r="E1631" s="1">
        <f>Data!D1631</f>
        <v>124.65340000000002</v>
      </c>
      <c r="F1631" s="1">
        <f>Data!E1631+Data!F1631</f>
        <v>46945.437375421228</v>
      </c>
      <c r="G1631" s="1">
        <f>Data!G1631</f>
        <v>839.63542109561388</v>
      </c>
      <c r="H1631" s="1">
        <f t="shared" si="251"/>
        <v>63839000.545454539</v>
      </c>
      <c r="I1631" s="1">
        <f t="shared" si="252"/>
        <v>1141782.6545454545</v>
      </c>
      <c r="J1631" s="1">
        <f t="shared" si="253"/>
        <v>7797693.9839999992</v>
      </c>
      <c r="K1631" s="1">
        <f>'Innlegging av opplysninger'!$B$4*H1631</f>
        <v>8299070.0709090903</v>
      </c>
      <c r="L1631" s="1"/>
      <c r="M1631" s="1">
        <f>'Innlegging av opplysninger'!$B$5*H1631</f>
        <v>8362909.0714545446</v>
      </c>
      <c r="N1631" s="1">
        <f>'Innlegging av opplysninger'!$B$5*I1631</f>
        <v>149573.52774545454</v>
      </c>
      <c r="O1631" s="1">
        <f>'Innlegging av opplysninger'!$B$5*J1631</f>
        <v>1021497.911904</v>
      </c>
      <c r="P1631" s="1">
        <f>'Innlegging av opplysninger'!$B$5*K1631</f>
        <v>1087178.1792890909</v>
      </c>
      <c r="Q1631" s="1"/>
      <c r="R1631" s="1">
        <f>'Innlegging av opplysninger'!$C$11*SUM(H1631:Q1631)</f>
        <v>3484550.8259214829</v>
      </c>
      <c r="S1631" s="1">
        <f>'Innlegging av opplysninger'!$C$13*(((H1631+J1631+M1631+O1631)*Data!H1631)+(J1631+O1631)*(1-Data!H1631)*1.8/12+I1631+N1631+K1631+L1631+P1631+Q1631)</f>
        <v>717931.42331837479</v>
      </c>
      <c r="T1631" s="1">
        <f>'Innlegging av opplysninger'!$C$13*((H1631+J1631+M1631+O1631)*(1-Data!H1631)-(J1631+O1631)*(1-Data!H1631)*1.8/12)</f>
        <v>4050401.2858373383</v>
      </c>
      <c r="U1631" s="1">
        <f>Data!I1631</f>
        <v>18.483799999999999</v>
      </c>
      <c r="V1631" s="1">
        <f>Data!J1631+Data!K1631</f>
        <v>45728.948277230156</v>
      </c>
      <c r="W1631" s="1">
        <f>Data!L1631</f>
        <v>1020.3821724969974</v>
      </c>
      <c r="X1631" s="1">
        <f t="shared" si="257"/>
        <v>9220851.6454545446</v>
      </c>
      <c r="Y1631" s="100">
        <f t="shared" si="258"/>
        <v>205751.34545454543</v>
      </c>
      <c r="Z1631" s="100">
        <f t="shared" si="259"/>
        <v>1348004.2276999997</v>
      </c>
      <c r="AA1631" s="100">
        <f>'Innlegging av opplysninger'!$B$4*X1631</f>
        <v>1198710.7139090907</v>
      </c>
      <c r="AB1631" s="1"/>
      <c r="AC1631" s="1">
        <f>'Innlegging av opplysninger'!$B$5*X1631</f>
        <v>1207931.5655545455</v>
      </c>
      <c r="AD1631" s="1">
        <f>'Innlegging av opplysninger'!$B$5*Y1631</f>
        <v>26953.426254545451</v>
      </c>
      <c r="AE1631" s="1">
        <f>'Innlegging av opplysninger'!$B$5*Z1631</f>
        <v>176588.55382869998</v>
      </c>
      <c r="AF1631" s="1">
        <f>'Innlegging av opplysninger'!$B$5*AA1631</f>
        <v>157031.10352209088</v>
      </c>
      <c r="AG1631" s="1"/>
      <c r="AH1631" s="1">
        <f>'Innlegging av opplysninger'!$C$11*SUM(X1631:AG1631)</f>
        <v>514589.25810376642</v>
      </c>
      <c r="AI1631" s="1">
        <f>'Innlegging av opplysninger'!$C$13*(((X1631+Z1631+AC1631+AE1631)*Data!M1631)+(Z1631+AE1631)*(1-Data!M1631)*1.8/12+Y1631+AD1631+AA1631+AB1631+AF1631+AG1631)</f>
        <v>94491.046331218022</v>
      </c>
      <c r="AJ1631" s="1">
        <f>'Innlegging av opplysninger'!$C$13*((X1631+Z1631+AC1631+AE1631)*(1-Data!M1631)-(Z1631+AE1631)*(1-Data!M1631)*1.8/12)</f>
        <v>609683.72791604116</v>
      </c>
      <c r="AK1631" s="83">
        <f t="shared" si="254"/>
        <v>3999000</v>
      </c>
      <c r="AL1631" s="83">
        <f t="shared" si="255"/>
        <v>812000</v>
      </c>
      <c r="AM1631" s="83">
        <f t="shared" si="256"/>
        <v>4660000</v>
      </c>
    </row>
    <row r="1632" spans="1:39">
      <c r="A1632" t="str">
        <f t="shared" si="250"/>
        <v>4216Samferdsel og teknikk</v>
      </c>
      <c r="B1632" s="6" t="str">
        <f>Data!A1632</f>
        <v>4216</v>
      </c>
      <c r="C1632" s="7" t="str">
        <f>Data!B1632</f>
        <v>Birkenes kommune</v>
      </c>
      <c r="D1632" s="7" t="str">
        <f>Data!C1632</f>
        <v>Samferdsel og teknikk</v>
      </c>
      <c r="E1632" s="1">
        <f>Data!D1632</f>
        <v>12.999999999999998</v>
      </c>
      <c r="F1632" s="1">
        <f>Data!E1632+Data!F1632</f>
        <v>49968.532051282054</v>
      </c>
      <c r="G1632" s="1">
        <f>Data!G1632</f>
        <v>48.387692307692312</v>
      </c>
      <c r="H1632" s="1">
        <f t="shared" si="251"/>
        <v>7086446.3636363633</v>
      </c>
      <c r="I1632" s="1">
        <f t="shared" si="252"/>
        <v>6862.2545454545452</v>
      </c>
      <c r="J1632" s="1">
        <f t="shared" si="253"/>
        <v>851197.03418181813</v>
      </c>
      <c r="K1632" s="1">
        <f>'Innlegging av opplysninger'!$B$4*H1632</f>
        <v>921238.02727272722</v>
      </c>
      <c r="L1632" s="1"/>
      <c r="M1632" s="1">
        <f>'Innlegging av opplysninger'!$B$5*H1632</f>
        <v>928324.47363636363</v>
      </c>
      <c r="N1632" s="1">
        <f>'Innlegging av opplysninger'!$B$5*I1632</f>
        <v>898.95534545454541</v>
      </c>
      <c r="O1632" s="1">
        <f>'Innlegging av opplysninger'!$B$5*J1632</f>
        <v>111506.81147781818</v>
      </c>
      <c r="P1632" s="1">
        <f>'Innlegging av opplysninger'!$B$5*K1632</f>
        <v>120682.18157272728</v>
      </c>
      <c r="Q1632" s="1"/>
      <c r="R1632" s="1">
        <f>'Innlegging av opplysninger'!$C$11*SUM(H1632:Q1632)</f>
        <v>381031.9318634115</v>
      </c>
      <c r="S1632" s="1">
        <f>'Innlegging av opplysninger'!$C$13*(((H1632+J1632+M1632+O1632)*Data!H1632)+(J1632+O1632)*(1-Data!H1632)*1.8/12+I1632+N1632+K1632+L1632+P1632+Q1632)</f>
        <v>62092.523770436055</v>
      </c>
      <c r="T1632" s="1">
        <f>'Innlegging av opplysninger'!$C$13*((H1632+J1632+M1632+O1632)*(1-Data!H1632)-(J1632+O1632)*(1-Data!H1632)*1.8/12)</f>
        <v>459319.59351633769</v>
      </c>
      <c r="U1632" s="1">
        <f>Data!I1632</f>
        <v>2.7069000000000001</v>
      </c>
      <c r="V1632" s="1">
        <f>Data!J1632+Data!K1632</f>
        <v>52722.8151514032</v>
      </c>
      <c r="W1632" s="1">
        <f>Data!L1632</f>
        <v>0</v>
      </c>
      <c r="X1632" s="1">
        <f t="shared" si="257"/>
        <v>1556895.1454545453</v>
      </c>
      <c r="Y1632" s="100">
        <f t="shared" si="258"/>
        <v>0</v>
      </c>
      <c r="Z1632" s="100">
        <f t="shared" si="259"/>
        <v>222636.00579999996</v>
      </c>
      <c r="AA1632" s="100">
        <f>'Innlegging av opplysninger'!$B$4*X1632</f>
        <v>202396.3689090909</v>
      </c>
      <c r="AB1632" s="1"/>
      <c r="AC1632" s="1">
        <f>'Innlegging av opplysninger'!$B$5*X1632</f>
        <v>203953.26405454543</v>
      </c>
      <c r="AD1632" s="1">
        <f>'Innlegging av opplysninger'!$B$5*Y1632</f>
        <v>0</v>
      </c>
      <c r="AE1632" s="1">
        <f>'Innlegging av opplysninger'!$B$5*Z1632</f>
        <v>29165.316759799996</v>
      </c>
      <c r="AF1632" s="1">
        <f>'Innlegging av opplysninger'!$B$5*AA1632</f>
        <v>26513.92432709091</v>
      </c>
      <c r="AG1632" s="1"/>
      <c r="AH1632" s="1">
        <f>'Innlegging av opplysninger'!$C$11*SUM(X1632:AG1632)</f>
        <v>85179.280961592769</v>
      </c>
      <c r="AI1632" s="1">
        <f>'Innlegging av opplysninger'!$C$13*(((X1632+Z1632+AC1632+AE1632)*Data!M1632)+(Z1632+AE1632)*(1-Data!M1632)*1.8/12+Y1632+AD1632+AA1632+AB1632+AF1632+AG1632)</f>
        <v>17473.511453890438</v>
      </c>
      <c r="AJ1632" s="1">
        <f>'Innlegging av opplysninger'!$C$13*((X1632+Z1632+AC1632+AE1632)*(1-Data!M1632)-(Z1632+AE1632)*(1-Data!M1632)*1.8/12)</f>
        <v>99087.609861973324</v>
      </c>
      <c r="AK1632" s="83">
        <f t="shared" si="254"/>
        <v>466000</v>
      </c>
      <c r="AL1632" s="83">
        <f t="shared" si="255"/>
        <v>80000</v>
      </c>
      <c r="AM1632" s="83">
        <f t="shared" si="256"/>
        <v>558000</v>
      </c>
    </row>
    <row r="1633" spans="1:39">
      <c r="A1633" t="str">
        <f t="shared" si="250"/>
        <v>4216Annet</v>
      </c>
      <c r="B1633" s="6" t="str">
        <f>Data!A1633</f>
        <v>4216</v>
      </c>
      <c r="C1633" s="7" t="str">
        <f>Data!B1633</f>
        <v>Birkenes kommune</v>
      </c>
      <c r="D1633" s="7" t="str">
        <f>Data!C1633</f>
        <v>Annet</v>
      </c>
      <c r="E1633" s="1">
        <f>Data!D1633</f>
        <v>10.138200000000001</v>
      </c>
      <c r="F1633" s="1">
        <f>Data!E1633+Data!F1633</f>
        <v>51260.326126268301</v>
      </c>
      <c r="G1633" s="1">
        <f>Data!G1633</f>
        <v>0</v>
      </c>
      <c r="H1633" s="1">
        <f t="shared" si="251"/>
        <v>5669317.5090909088</v>
      </c>
      <c r="I1633" s="1">
        <f t="shared" si="252"/>
        <v>0</v>
      </c>
      <c r="J1633" s="1">
        <f t="shared" si="253"/>
        <v>680318.10109090898</v>
      </c>
      <c r="K1633" s="1">
        <f>'Innlegging av opplysninger'!$B$4*H1633</f>
        <v>737011.27618181822</v>
      </c>
      <c r="L1633" s="1"/>
      <c r="M1633" s="1">
        <f>'Innlegging av opplysninger'!$B$5*H1633</f>
        <v>742680.5936909091</v>
      </c>
      <c r="N1633" s="1">
        <f>'Innlegging av opplysninger'!$B$5*I1633</f>
        <v>0</v>
      </c>
      <c r="O1633" s="1">
        <f>'Innlegging av opplysninger'!$B$5*J1633</f>
        <v>89121.671242909084</v>
      </c>
      <c r="P1633" s="1">
        <f>'Innlegging av opplysninger'!$B$5*K1633</f>
        <v>96548.47717981819</v>
      </c>
      <c r="Q1633" s="1"/>
      <c r="R1633" s="1">
        <f>'Innlegging av opplysninger'!$C$11*SUM(H1633:Q1633)</f>
        <v>304569.90988213633</v>
      </c>
      <c r="S1633" s="1">
        <f>'Innlegging av opplysninger'!$C$13*(((H1633+J1633+M1633+O1633)*Data!H1633)+(J1633+O1633)*(1-Data!H1633)*1.8/12+I1633+N1633+K1633+L1633+P1633+Q1633)</f>
        <v>55123.856412507041</v>
      </c>
      <c r="T1633" s="1">
        <f>'Innlegging av opplysninger'!$C$13*((H1633+J1633+M1633+O1633)*(1-Data!H1633)-(J1633+O1633)*(1-Data!H1633)*1.8/12)</f>
        <v>361656.02026831108</v>
      </c>
      <c r="U1633" s="1">
        <f>Data!I1633</f>
        <v>1.98</v>
      </c>
      <c r="V1633" s="1">
        <f>Data!J1633+Data!K1633</f>
        <v>50967.651515151512</v>
      </c>
      <c r="W1633" s="1">
        <f>Data!L1633</f>
        <v>115.60101010101009</v>
      </c>
      <c r="X1633" s="1">
        <f t="shared" si="257"/>
        <v>1100901.2727272725</v>
      </c>
      <c r="Y1633" s="100">
        <f t="shared" si="258"/>
        <v>2496.9818181818177</v>
      </c>
      <c r="Z1633" s="100">
        <f t="shared" si="259"/>
        <v>157785.95039999997</v>
      </c>
      <c r="AA1633" s="100">
        <f>'Innlegging av opplysninger'!$B$4*X1633</f>
        <v>143117.16545454544</v>
      </c>
      <c r="AB1633" s="1"/>
      <c r="AC1633" s="1">
        <f>'Innlegging av opplysninger'!$B$5*X1633</f>
        <v>144218.0667272727</v>
      </c>
      <c r="AD1633" s="1">
        <f>'Innlegging av opplysninger'!$B$5*Y1633</f>
        <v>327.10461818181813</v>
      </c>
      <c r="AE1633" s="1">
        <f>'Innlegging av opplysninger'!$B$5*Z1633</f>
        <v>20669.959502399997</v>
      </c>
      <c r="AF1633" s="1">
        <f>'Innlegging av opplysninger'!$B$5*AA1633</f>
        <v>18748.348674545454</v>
      </c>
      <c r="AG1633" s="1"/>
      <c r="AH1633" s="1">
        <f>'Innlegging av opplysninger'!$C$11*SUM(X1633:AG1633)</f>
        <v>60354.064297051191</v>
      </c>
      <c r="AI1633" s="1">
        <f>'Innlegging av opplysninger'!$C$13*(((X1633+Z1633+AC1633+AE1633)*Data!M1633)+(Z1633+AE1633)*(1-Data!M1633)*1.8/12+Y1633+AD1633+AA1633+AB1633+AF1633+AG1633)</f>
        <v>9955.8153266423542</v>
      </c>
      <c r="AJ1633" s="1">
        <f>'Innlegging av opplysninger'!$C$13*((X1633+Z1633+AC1633+AE1633)*(1-Data!M1633)-(Z1633+AE1633)*(1-Data!M1633)*1.8/12)</f>
        <v>72633.956869322414</v>
      </c>
      <c r="AK1633" s="83">
        <f t="shared" si="254"/>
        <v>365000</v>
      </c>
      <c r="AL1633" s="83">
        <f t="shared" si="255"/>
        <v>65000</v>
      </c>
      <c r="AM1633" s="83">
        <f t="shared" si="256"/>
        <v>434000</v>
      </c>
    </row>
    <row r="1634" spans="1:39">
      <c r="A1634" t="str">
        <f t="shared" si="250"/>
        <v>4217Alle</v>
      </c>
      <c r="B1634" s="6" t="str">
        <f>Data!A1634</f>
        <v>4217</v>
      </c>
      <c r="C1634" s="7" t="str">
        <f>Data!B1634</f>
        <v>Åmli kommune</v>
      </c>
      <c r="D1634" s="7" t="str">
        <f>Data!C1634</f>
        <v>Alle</v>
      </c>
      <c r="E1634" s="1">
        <f>Data!D1634</f>
        <v>162.42469999999994</v>
      </c>
      <c r="F1634" s="1">
        <f>Data!E1634+Data!F1634</f>
        <v>48715.9997781536</v>
      </c>
      <c r="G1634" s="1">
        <f>Data!G1634</f>
        <v>335.46252509624475</v>
      </c>
      <c r="H1634" s="1">
        <f t="shared" si="251"/>
        <v>86320163.445454493</v>
      </c>
      <c r="I1634" s="1">
        <f t="shared" si="252"/>
        <v>594408</v>
      </c>
      <c r="J1634" s="1">
        <f t="shared" si="253"/>
        <v>10429748.573454538</v>
      </c>
      <c r="K1634" s="1">
        <f>'Innlegging av opplysninger'!$B$4*H1634</f>
        <v>11221621.247909084</v>
      </c>
      <c r="L1634" s="1"/>
      <c r="M1634" s="1">
        <f>'Innlegging av opplysninger'!$B$5*H1634</f>
        <v>11307941.41135454</v>
      </c>
      <c r="N1634" s="1">
        <f>'Innlegging av opplysninger'!$B$5*I1634</f>
        <v>77867.448000000004</v>
      </c>
      <c r="O1634" s="1">
        <f>'Innlegging av opplysninger'!$B$5*J1634</f>
        <v>1366297.0631225447</v>
      </c>
      <c r="P1634" s="1">
        <f>'Innlegging av opplysninger'!$B$5*K1634</f>
        <v>1470032.3834760902</v>
      </c>
      <c r="Q1634" s="1"/>
      <c r="R1634" s="1">
        <f>'Innlegging av opplysninger'!$C$11*SUM(H1634:Q1634)</f>
        <v>4665947.0237653088</v>
      </c>
      <c r="S1634" s="1">
        <f>'Innlegging av opplysninger'!$C$13*(((H1634+J1634+M1634+O1634)*Data!H1634)+(J1634+O1634)*(1-Data!H1634)*1.8/12+I1634+N1634+K1634+L1634+P1634+Q1634)</f>
        <v>944134.44749800523</v>
      </c>
      <c r="T1634" s="1">
        <f>'Innlegging av opplysninger'!$C$13*((H1634+J1634+M1634+O1634)*(1-Data!H1634)-(J1634+O1634)*(1-Data!H1634)*1.8/12)</f>
        <v>5440845.6902861018</v>
      </c>
      <c r="U1634" s="1">
        <f>Data!I1634</f>
        <v>19.049999999999997</v>
      </c>
      <c r="V1634" s="1">
        <f>Data!J1634+Data!K1634</f>
        <v>48498.561329833778</v>
      </c>
      <c r="W1634" s="1">
        <f>Data!L1634</f>
        <v>148.35328083989504</v>
      </c>
      <c r="X1634" s="1">
        <f t="shared" si="257"/>
        <v>10078882.836363636</v>
      </c>
      <c r="Y1634" s="100">
        <f t="shared" si="258"/>
        <v>30830.509090909087</v>
      </c>
      <c r="Z1634" s="100">
        <f t="shared" si="259"/>
        <v>1445689.0083999999</v>
      </c>
      <c r="AA1634" s="100">
        <f>'Innlegging av opplysninger'!$B$4*X1634</f>
        <v>1310254.7687272727</v>
      </c>
      <c r="AB1634" s="1"/>
      <c r="AC1634" s="1">
        <f>'Innlegging av opplysninger'!$B$5*X1634</f>
        <v>1320333.6515636363</v>
      </c>
      <c r="AD1634" s="1">
        <f>'Innlegging av opplysninger'!$B$5*Y1634</f>
        <v>4038.7966909090906</v>
      </c>
      <c r="AE1634" s="1">
        <f>'Innlegging av opplysninger'!$B$5*Z1634</f>
        <v>189385.26010039999</v>
      </c>
      <c r="AF1634" s="1">
        <f>'Innlegging av opplysninger'!$B$5*AA1634</f>
        <v>171643.37470327274</v>
      </c>
      <c r="AG1634" s="1"/>
      <c r="AH1634" s="1">
        <f>'Innlegging av opplysninger'!$C$11*SUM(X1634:AG1634)</f>
        <v>552940.21181432146</v>
      </c>
      <c r="AI1634" s="1">
        <f>'Innlegging av opplysninger'!$C$13*(((X1634+Z1634+AC1634+AE1634)*Data!M1634)+(Z1634+AE1634)*(1-Data!M1634)*1.8/12+Y1634+AD1634+AA1634+AB1634+AF1634+AG1634)</f>
        <v>111024.93138043402</v>
      </c>
      <c r="AJ1634" s="1">
        <f>'Innlegging av opplysninger'!$C$13*((X1634+Z1634+AC1634+AE1634)*(1-Data!M1634)-(Z1634+AE1634)*(1-Data!M1634)*1.8/12)</f>
        <v>645630.09531284787</v>
      </c>
      <c r="AK1634" s="83">
        <f t="shared" si="254"/>
        <v>5219000</v>
      </c>
      <c r="AL1634" s="83">
        <f t="shared" si="255"/>
        <v>1055000</v>
      </c>
      <c r="AM1634" s="83">
        <f t="shared" si="256"/>
        <v>6086000</v>
      </c>
    </row>
    <row r="1635" spans="1:39">
      <c r="A1635" t="str">
        <f t="shared" si="250"/>
        <v>4217Administrasjon</v>
      </c>
      <c r="B1635" s="6" t="str">
        <f>Data!A1635</f>
        <v>4217</v>
      </c>
      <c r="C1635" s="7" t="str">
        <f>Data!B1635</f>
        <v>Åmli kommune</v>
      </c>
      <c r="D1635" s="7" t="str">
        <f>Data!C1635</f>
        <v>Administrasjon</v>
      </c>
      <c r="E1635" s="1">
        <f>Data!D1635</f>
        <v>11.299999999999999</v>
      </c>
      <c r="F1635" s="1">
        <f>Data!E1635+Data!F1635</f>
        <v>62217.109144542781</v>
      </c>
      <c r="G1635" s="1">
        <f>Data!G1635</f>
        <v>0</v>
      </c>
      <c r="H1635" s="1">
        <f t="shared" si="251"/>
        <v>7669672.7272727266</v>
      </c>
      <c r="I1635" s="1">
        <f t="shared" si="252"/>
        <v>0</v>
      </c>
      <c r="J1635" s="1">
        <f t="shared" si="253"/>
        <v>920360.72727272718</v>
      </c>
      <c r="K1635" s="1">
        <f>'Innlegging av opplysninger'!$B$4*H1635</f>
        <v>997057.45454545447</v>
      </c>
      <c r="L1635" s="1"/>
      <c r="M1635" s="1">
        <f>'Innlegging av opplysninger'!$B$5*H1635</f>
        <v>1004727.1272727272</v>
      </c>
      <c r="N1635" s="1">
        <f>'Innlegging av opplysninger'!$B$5*I1635</f>
        <v>0</v>
      </c>
      <c r="O1635" s="1">
        <f>'Innlegging av opplysninger'!$B$5*J1635</f>
        <v>120567.25527272727</v>
      </c>
      <c r="P1635" s="1">
        <f>'Innlegging av opplysninger'!$B$5*K1635</f>
        <v>130614.52654545454</v>
      </c>
      <c r="Q1635" s="1"/>
      <c r="R1635" s="1">
        <f>'Innlegging av opplysninger'!$C$11*SUM(H1635:Q1635)</f>
        <v>412033.99309090903</v>
      </c>
      <c r="S1635" s="1">
        <f>'Innlegging av opplysninger'!$C$13*(((H1635+J1635+M1635+O1635)*Data!H1635)+(J1635+O1635)*(1-Data!H1635)*1.8/12+I1635+N1635+K1635+L1635+P1635+Q1635)</f>
        <v>139438.57120638542</v>
      </c>
      <c r="T1635" s="1">
        <f>'Innlegging av opplysninger'!$C$13*((H1635+J1635+M1635+O1635)*(1-Data!H1635)-(J1635+O1635)*(1-Data!H1635)*1.8/12)</f>
        <v>424397.41933906905</v>
      </c>
      <c r="U1635" s="1">
        <f>Data!I1635</f>
        <v>5.2</v>
      </c>
      <c r="V1635" s="1">
        <f>Data!J1635+Data!K1635</f>
        <v>52714.10256410257</v>
      </c>
      <c r="W1635" s="1">
        <f>Data!L1635</f>
        <v>0</v>
      </c>
      <c r="X1635" s="1">
        <f t="shared" si="257"/>
        <v>2990327.2727272729</v>
      </c>
      <c r="Y1635" s="100">
        <f t="shared" si="258"/>
        <v>0</v>
      </c>
      <c r="Z1635" s="100">
        <f t="shared" si="259"/>
        <v>427616.8</v>
      </c>
      <c r="AA1635" s="100">
        <f>'Innlegging av opplysninger'!$B$4*X1635</f>
        <v>388742.54545454547</v>
      </c>
      <c r="AB1635" s="1"/>
      <c r="AC1635" s="1">
        <f>'Innlegging av opplysninger'!$B$5*X1635</f>
        <v>391732.8727272728</v>
      </c>
      <c r="AD1635" s="1">
        <f>'Innlegging av opplysninger'!$B$5*Y1635</f>
        <v>0</v>
      </c>
      <c r="AE1635" s="1">
        <f>'Innlegging av opplysninger'!$B$5*Z1635</f>
        <v>56017.800799999997</v>
      </c>
      <c r="AF1635" s="1">
        <f>'Innlegging av opplysninger'!$B$5*AA1635</f>
        <v>50925.273454545459</v>
      </c>
      <c r="AG1635" s="1"/>
      <c r="AH1635" s="1">
        <f>'Innlegging av opplysninger'!$C$11*SUM(X1635:AG1635)</f>
        <v>163603.77747621818</v>
      </c>
      <c r="AI1635" s="1">
        <f>'Innlegging av opplysninger'!$C$13*(((X1635+Z1635+AC1635+AE1635)*Data!M1635)+(Z1635+AE1635)*(1-Data!M1635)*1.8/12+Y1635+AD1635+AA1635+AB1635+AF1635+AG1635)</f>
        <v>44760.809108070534</v>
      </c>
      <c r="AJ1635" s="1">
        <f>'Innlegging av opplysninger'!$C$13*((X1635+Z1635+AC1635+AE1635)*(1-Data!M1635)-(Z1635+AE1635)*(1-Data!M1635)*1.8/12)</f>
        <v>179118.04428043854</v>
      </c>
      <c r="AK1635" s="83">
        <f t="shared" si="254"/>
        <v>576000</v>
      </c>
      <c r="AL1635" s="83">
        <f t="shared" si="255"/>
        <v>184000</v>
      </c>
      <c r="AM1635" s="83">
        <f t="shared" si="256"/>
        <v>604000</v>
      </c>
    </row>
    <row r="1636" spans="1:39">
      <c r="A1636" t="str">
        <f t="shared" si="250"/>
        <v>4217Undervisning</v>
      </c>
      <c r="B1636" s="6" t="str">
        <f>Data!A1636</f>
        <v>4217</v>
      </c>
      <c r="C1636" s="7" t="str">
        <f>Data!B1636</f>
        <v>Åmli kommune</v>
      </c>
      <c r="D1636" s="7" t="str">
        <f>Data!C1636</f>
        <v>Undervisning</v>
      </c>
      <c r="E1636" s="1">
        <f>Data!D1636</f>
        <v>44.5871</v>
      </c>
      <c r="F1636" s="1">
        <f>Data!E1636+Data!F1636</f>
        <v>48553.86539305465</v>
      </c>
      <c r="G1636" s="1">
        <f>Data!G1636</f>
        <v>0</v>
      </c>
      <c r="H1636" s="1">
        <f t="shared" si="251"/>
        <v>23616829.65454546</v>
      </c>
      <c r="I1636" s="1">
        <f t="shared" si="252"/>
        <v>0</v>
      </c>
      <c r="J1636" s="1">
        <f t="shared" si="253"/>
        <v>2834019.5585454549</v>
      </c>
      <c r="K1636" s="1">
        <f>'Innlegging av opplysninger'!$B$4*H1636</f>
        <v>3070187.8550909101</v>
      </c>
      <c r="L1636" s="1"/>
      <c r="M1636" s="1">
        <f>'Innlegging av opplysninger'!$B$5*H1636</f>
        <v>3093804.6847454552</v>
      </c>
      <c r="N1636" s="1">
        <f>'Innlegging av opplysninger'!$B$5*I1636</f>
        <v>0</v>
      </c>
      <c r="O1636" s="1">
        <f>'Innlegging av opplysninger'!$B$5*J1636</f>
        <v>371256.56216945458</v>
      </c>
      <c r="P1636" s="1">
        <f>'Innlegging av opplysninger'!$B$5*K1636</f>
        <v>402194.60901690926</v>
      </c>
      <c r="Q1636" s="1"/>
      <c r="R1636" s="1">
        <f>'Innlegging av opplysninger'!$C$11*SUM(H1636:Q1636)</f>
        <v>1268755.1311163185</v>
      </c>
      <c r="S1636" s="1">
        <f>'Innlegging av opplysninger'!$C$13*(((H1636+J1636+M1636+O1636)*Data!H1636)+(J1636+O1636)*(1-Data!H1636)*1.8/12+I1636+N1636+K1636+L1636+P1636+Q1636)</f>
        <v>232068.8980796047</v>
      </c>
      <c r="T1636" s="1">
        <f>'Innlegging av opplysninger'!$C$13*((H1636+J1636+M1636+O1636)*(1-Data!H1636)-(J1636+O1636)*(1-Data!H1636)*1.8/12)</f>
        <v>1504122.3339743048</v>
      </c>
      <c r="U1636" s="1">
        <f>Data!I1636</f>
        <v>1.45</v>
      </c>
      <c r="V1636" s="1">
        <f>Data!J1636+Data!K1636</f>
        <v>45459.482758620688</v>
      </c>
      <c r="W1636" s="1">
        <f>Data!L1636</f>
        <v>0</v>
      </c>
      <c r="X1636" s="1">
        <f t="shared" si="257"/>
        <v>719086.36363636353</v>
      </c>
      <c r="Y1636" s="100">
        <f t="shared" si="258"/>
        <v>0</v>
      </c>
      <c r="Z1636" s="100">
        <f t="shared" si="259"/>
        <v>102829.34999999998</v>
      </c>
      <c r="AA1636" s="100">
        <f>'Innlegging av opplysninger'!$B$4*X1636</f>
        <v>93481.227272727265</v>
      </c>
      <c r="AB1636" s="1"/>
      <c r="AC1636" s="1">
        <f>'Innlegging av opplysninger'!$B$5*X1636</f>
        <v>94200.313636363629</v>
      </c>
      <c r="AD1636" s="1">
        <f>'Innlegging av opplysninger'!$B$5*Y1636</f>
        <v>0</v>
      </c>
      <c r="AE1636" s="1">
        <f>'Innlegging av opplysninger'!$B$5*Z1636</f>
        <v>13470.644849999997</v>
      </c>
      <c r="AF1636" s="1">
        <f>'Innlegging av opplysninger'!$B$5*AA1636</f>
        <v>12246.040772727272</v>
      </c>
      <c r="AG1636" s="1"/>
      <c r="AH1636" s="1">
        <f>'Innlegging av opplysninger'!$C$11*SUM(X1636:AG1636)</f>
        <v>39341.929726390903</v>
      </c>
      <c r="AI1636" s="1">
        <f>'Innlegging av opplysninger'!$C$13*(((X1636+Z1636+AC1636+AE1636)*Data!M1636)+(Z1636+AE1636)*(1-Data!M1636)*1.8/12+Y1636+AD1636+AA1636+AB1636+AF1636+AG1636)</f>
        <v>6404.9578981936356</v>
      </c>
      <c r="AJ1636" s="1">
        <f>'Innlegging av opplysninger'!$C$13*((X1636+Z1636+AC1636+AE1636)*(1-Data!M1636)-(Z1636+AE1636)*(1-Data!M1636)*1.8/12)</f>
        <v>47431.366990551804</v>
      </c>
      <c r="AK1636" s="83">
        <f t="shared" si="254"/>
        <v>1308000</v>
      </c>
      <c r="AL1636" s="83">
        <f t="shared" si="255"/>
        <v>238000</v>
      </c>
      <c r="AM1636" s="83">
        <f t="shared" si="256"/>
        <v>1552000</v>
      </c>
    </row>
    <row r="1637" spans="1:39">
      <c r="A1637" t="str">
        <f t="shared" si="250"/>
        <v>4217Barnehager</v>
      </c>
      <c r="B1637" s="6" t="str">
        <f>Data!A1637</f>
        <v>4217</v>
      </c>
      <c r="C1637" s="7" t="str">
        <f>Data!B1637</f>
        <v>Åmli kommune</v>
      </c>
      <c r="D1637" s="7" t="str">
        <f>Data!C1637</f>
        <v>Barnehager</v>
      </c>
      <c r="E1637" s="1">
        <f>Data!D1637</f>
        <v>17.5</v>
      </c>
      <c r="F1637" s="1">
        <f>Data!E1637+Data!F1637</f>
        <v>0</v>
      </c>
      <c r="G1637" s="1">
        <f>Data!G1637</f>
        <v>0</v>
      </c>
      <c r="H1637" s="1">
        <f t="shared" si="251"/>
        <v>0</v>
      </c>
      <c r="I1637" s="1">
        <f t="shared" si="252"/>
        <v>0</v>
      </c>
      <c r="J1637" s="1">
        <f t="shared" si="253"/>
        <v>0</v>
      </c>
      <c r="K1637" s="1">
        <f>'Innlegging av opplysninger'!$B$4*H1637</f>
        <v>0</v>
      </c>
      <c r="L1637" s="1"/>
      <c r="M1637" s="1">
        <f>'Innlegging av opplysninger'!$B$5*H1637</f>
        <v>0</v>
      </c>
      <c r="N1637" s="1">
        <f>'Innlegging av opplysninger'!$B$5*I1637</f>
        <v>0</v>
      </c>
      <c r="O1637" s="1">
        <f>'Innlegging av opplysninger'!$B$5*J1637</f>
        <v>0</v>
      </c>
      <c r="P1637" s="1">
        <f>'Innlegging av opplysninger'!$B$5*K1637</f>
        <v>0</v>
      </c>
      <c r="Q1637" s="1"/>
      <c r="R1637" s="1">
        <f>'Innlegging av opplysninger'!$C$11*SUM(H1637:Q1637)</f>
        <v>0</v>
      </c>
      <c r="S1637" s="1">
        <f>'Innlegging av opplysninger'!$C$13*(((H1637+J1637+M1637+O1637)*Data!H1637)+(J1637+O1637)*(1-Data!H1637)*1.8/12+I1637+N1637+K1637+L1637+P1637+Q1637)</f>
        <v>0</v>
      </c>
      <c r="T1637" s="1">
        <f>'Innlegging av opplysninger'!$C$13*((H1637+J1637+M1637+O1637)*(1-Data!H1637)-(J1637+O1637)*(1-Data!H1637)*1.8/12)</f>
        <v>0</v>
      </c>
      <c r="U1637" s="1">
        <f>Data!I1637</f>
        <v>0</v>
      </c>
      <c r="V1637" s="1">
        <f>Data!J1637+Data!K1637</f>
        <v>0</v>
      </c>
      <c r="W1637" s="1">
        <f>Data!L1637</f>
        <v>0</v>
      </c>
      <c r="X1637" s="1">
        <f t="shared" si="257"/>
        <v>0</v>
      </c>
      <c r="Y1637" s="100">
        <f t="shared" si="258"/>
        <v>0</v>
      </c>
      <c r="Z1637" s="100">
        <f t="shared" si="259"/>
        <v>0</v>
      </c>
      <c r="AA1637" s="100">
        <f>'Innlegging av opplysninger'!$B$4*X1637</f>
        <v>0</v>
      </c>
      <c r="AB1637" s="1"/>
      <c r="AC1637" s="1">
        <f>'Innlegging av opplysninger'!$B$5*X1637</f>
        <v>0</v>
      </c>
      <c r="AD1637" s="1">
        <f>'Innlegging av opplysninger'!$B$5*Y1637</f>
        <v>0</v>
      </c>
      <c r="AE1637" s="1">
        <f>'Innlegging av opplysninger'!$B$5*Z1637</f>
        <v>0</v>
      </c>
      <c r="AF1637" s="1">
        <f>'Innlegging av opplysninger'!$B$5*AA1637</f>
        <v>0</v>
      </c>
      <c r="AG1637" s="1"/>
      <c r="AH1637" s="1">
        <f>'Innlegging av opplysninger'!$C$11*SUM(X1637:AG1637)</f>
        <v>0</v>
      </c>
      <c r="AI1637" s="1">
        <f>'Innlegging av opplysninger'!$C$13*(((X1637+Z1637+AC1637+AE1637)*Data!M1637)+(Z1637+AE1637)*(1-Data!M1637)*1.8/12+Y1637+AD1637+AA1637+AB1637+AF1637+AG1637)</f>
        <v>0</v>
      </c>
      <c r="AJ1637" s="1">
        <f>'Innlegging av opplysninger'!$C$13*((X1637+Z1637+AC1637+AE1637)*(1-Data!M1637)-(Z1637+AE1637)*(1-Data!M1637)*1.8/12)</f>
        <v>0</v>
      </c>
      <c r="AK1637" s="83">
        <f t="shared" si="254"/>
        <v>0</v>
      </c>
      <c r="AL1637" s="83">
        <f t="shared" si="255"/>
        <v>0</v>
      </c>
      <c r="AM1637" s="83">
        <f t="shared" si="256"/>
        <v>0</v>
      </c>
    </row>
    <row r="1638" spans="1:39">
      <c r="A1638" t="str">
        <f t="shared" si="250"/>
        <v>4217Helse/pleie/omsorg</v>
      </c>
      <c r="B1638" s="6" t="str">
        <f>Data!A1638</f>
        <v>4217</v>
      </c>
      <c r="C1638" s="7" t="str">
        <f>Data!B1638</f>
        <v>Åmli kommune</v>
      </c>
      <c r="D1638" s="7" t="str">
        <f>Data!C1638</f>
        <v>Helse/pleie/omsorg</v>
      </c>
      <c r="E1638" s="1">
        <f>Data!D1638</f>
        <v>82.917599999999993</v>
      </c>
      <c r="F1638" s="1">
        <f>Data!E1638+Data!F1638</f>
        <v>48465.242572143914</v>
      </c>
      <c r="G1638" s="1">
        <f>Data!G1638</f>
        <v>657.12707555452653</v>
      </c>
      <c r="H1638" s="1">
        <f t="shared" si="251"/>
        <v>43839508.336363629</v>
      </c>
      <c r="I1638" s="1">
        <f t="shared" si="252"/>
        <v>594408</v>
      </c>
      <c r="J1638" s="1">
        <f t="shared" si="253"/>
        <v>5332069.9603636349</v>
      </c>
      <c r="K1638" s="1">
        <f>'Innlegging av opplysninger'!$B$4*H1638</f>
        <v>5699136.0837272722</v>
      </c>
      <c r="L1638" s="1"/>
      <c r="M1638" s="1">
        <f>'Innlegging av opplysninger'!$B$5*H1638</f>
        <v>5742975.5920636356</v>
      </c>
      <c r="N1638" s="1">
        <f>'Innlegging av opplysninger'!$B$5*I1638</f>
        <v>77867.448000000004</v>
      </c>
      <c r="O1638" s="1">
        <f>'Innlegging av opplysninger'!$B$5*J1638</f>
        <v>698501.16480763617</v>
      </c>
      <c r="P1638" s="1">
        <f>'Innlegging av opplysninger'!$B$5*K1638</f>
        <v>746586.82696827268</v>
      </c>
      <c r="Q1638" s="1"/>
      <c r="R1638" s="1">
        <f>'Innlegging av opplysninger'!$C$11*SUM(H1638:Q1638)</f>
        <v>2383780.0296671749</v>
      </c>
      <c r="S1638" s="1">
        <f>'Innlegging av opplysninger'!$C$13*(((H1638+J1638+M1638+O1638)*Data!H1638)+(J1638+O1638)*(1-Data!H1638)*1.8/12+I1638+N1638+K1638+L1638+P1638+Q1638)</f>
        <v>467977.4979409519</v>
      </c>
      <c r="T1638" s="1">
        <f>'Innlegging av opplysninger'!$C$13*((H1638+J1638+M1638+O1638)*(1-Data!H1638)-(J1638+O1638)*(1-Data!H1638)*1.8/12)</f>
        <v>2794037.2794983401</v>
      </c>
      <c r="U1638" s="1">
        <f>Data!I1638</f>
        <v>7.2</v>
      </c>
      <c r="V1638" s="1">
        <f>Data!J1638+Data!K1638</f>
        <v>47221.806944444441</v>
      </c>
      <c r="W1638" s="1">
        <f>Data!L1638</f>
        <v>392.51805555555558</v>
      </c>
      <c r="X1638" s="1">
        <f t="shared" si="257"/>
        <v>3709058.2909090901</v>
      </c>
      <c r="Y1638" s="100">
        <f t="shared" si="258"/>
        <v>30830.509090909087</v>
      </c>
      <c r="Z1638" s="100">
        <f t="shared" si="259"/>
        <v>534804.0983999999</v>
      </c>
      <c r="AA1638" s="100">
        <f>'Innlegging av opplysninger'!$B$4*X1638</f>
        <v>482177.57781818171</v>
      </c>
      <c r="AB1638" s="1"/>
      <c r="AC1638" s="1">
        <f>'Innlegging av opplysninger'!$B$5*X1638</f>
        <v>485886.63610909082</v>
      </c>
      <c r="AD1638" s="1">
        <f>'Innlegging av opplysninger'!$B$5*Y1638</f>
        <v>4038.7966909090906</v>
      </c>
      <c r="AE1638" s="1">
        <f>'Innlegging av opplysninger'!$B$5*Z1638</f>
        <v>70059.336890399994</v>
      </c>
      <c r="AF1638" s="1">
        <f>'Innlegging av opplysninger'!$B$5*AA1638</f>
        <v>63165.262694181809</v>
      </c>
      <c r="AG1638" s="1"/>
      <c r="AH1638" s="1">
        <f>'Innlegging av opplysninger'!$C$11*SUM(X1638:AG1638)</f>
        <v>204440.77932690497</v>
      </c>
      <c r="AI1638" s="1">
        <f>'Innlegging av opplysninger'!$C$13*(((X1638+Z1638+AC1638+AE1638)*Data!M1638)+(Z1638+AE1638)*(1-Data!M1638)*1.8/12+Y1638+AD1638+AA1638+AB1638+AF1638+AG1638)</f>
        <v>34888.966402562568</v>
      </c>
      <c r="AJ1638" s="1">
        <f>'Innlegging av opplysninger'!$C$13*((X1638+Z1638+AC1638+AE1638)*(1-Data!M1638)-(Z1638+AE1638)*(1-Data!M1638)*1.8/12)</f>
        <v>244872.10004478105</v>
      </c>
      <c r="AK1638" s="83">
        <f t="shared" si="254"/>
        <v>2588000</v>
      </c>
      <c r="AL1638" s="83">
        <f t="shared" si="255"/>
        <v>503000</v>
      </c>
      <c r="AM1638" s="83">
        <f t="shared" si="256"/>
        <v>3039000</v>
      </c>
    </row>
    <row r="1639" spans="1:39">
      <c r="A1639" t="str">
        <f t="shared" si="250"/>
        <v>4217Samferdsel og teknikk</v>
      </c>
      <c r="B1639" s="6" t="str">
        <f>Data!A1639</f>
        <v>4217</v>
      </c>
      <c r="C1639" s="7" t="str">
        <f>Data!B1639</f>
        <v>Åmli kommune</v>
      </c>
      <c r="D1639" s="7" t="str">
        <f>Data!C1639</f>
        <v>Samferdsel og teknikk</v>
      </c>
      <c r="E1639" s="1">
        <f>Data!D1639</f>
        <v>3</v>
      </c>
      <c r="F1639" s="1">
        <f>Data!E1639+Data!F1639</f>
        <v>0</v>
      </c>
      <c r="G1639" s="1">
        <f>Data!G1639</f>
        <v>0</v>
      </c>
      <c r="H1639" s="1">
        <f t="shared" si="251"/>
        <v>0</v>
      </c>
      <c r="I1639" s="1">
        <f t="shared" si="252"/>
        <v>0</v>
      </c>
      <c r="J1639" s="1">
        <f t="shared" si="253"/>
        <v>0</v>
      </c>
      <c r="K1639" s="1">
        <f>'Innlegging av opplysninger'!$B$4*H1639</f>
        <v>0</v>
      </c>
      <c r="L1639" s="1"/>
      <c r="M1639" s="1">
        <f>'Innlegging av opplysninger'!$B$5*H1639</f>
        <v>0</v>
      </c>
      <c r="N1639" s="1">
        <f>'Innlegging av opplysninger'!$B$5*I1639</f>
        <v>0</v>
      </c>
      <c r="O1639" s="1">
        <f>'Innlegging av opplysninger'!$B$5*J1639</f>
        <v>0</v>
      </c>
      <c r="P1639" s="1">
        <f>'Innlegging av opplysninger'!$B$5*K1639</f>
        <v>0</v>
      </c>
      <c r="Q1639" s="1"/>
      <c r="R1639" s="1">
        <f>'Innlegging av opplysninger'!$C$11*SUM(H1639:Q1639)</f>
        <v>0</v>
      </c>
      <c r="S1639" s="1">
        <f>'Innlegging av opplysninger'!$C$13*(((H1639+J1639+M1639+O1639)*Data!H1639)+(J1639+O1639)*(1-Data!H1639)*1.8/12+I1639+N1639+K1639+L1639+P1639+Q1639)</f>
        <v>0</v>
      </c>
      <c r="T1639" s="1">
        <f>'Innlegging av opplysninger'!$C$13*((H1639+J1639+M1639+O1639)*(1-Data!H1639)-(J1639+O1639)*(1-Data!H1639)*1.8/12)</f>
        <v>0</v>
      </c>
      <c r="U1639" s="1">
        <f>Data!I1639</f>
        <v>0</v>
      </c>
      <c r="V1639" s="1">
        <f>Data!J1639+Data!K1639</f>
        <v>0</v>
      </c>
      <c r="W1639" s="1">
        <f>Data!L1639</f>
        <v>0</v>
      </c>
      <c r="X1639" s="1">
        <f t="shared" si="257"/>
        <v>0</v>
      </c>
      <c r="Y1639" s="100">
        <f t="shared" si="258"/>
        <v>0</v>
      </c>
      <c r="Z1639" s="100">
        <f t="shared" si="259"/>
        <v>0</v>
      </c>
      <c r="AA1639" s="100">
        <f>'Innlegging av opplysninger'!$B$4*X1639</f>
        <v>0</v>
      </c>
      <c r="AB1639" s="1"/>
      <c r="AC1639" s="1">
        <f>'Innlegging av opplysninger'!$B$5*X1639</f>
        <v>0</v>
      </c>
      <c r="AD1639" s="1">
        <f>'Innlegging av opplysninger'!$B$5*Y1639</f>
        <v>0</v>
      </c>
      <c r="AE1639" s="1">
        <f>'Innlegging av opplysninger'!$B$5*Z1639</f>
        <v>0</v>
      </c>
      <c r="AF1639" s="1">
        <f>'Innlegging av opplysninger'!$B$5*AA1639</f>
        <v>0</v>
      </c>
      <c r="AG1639" s="1"/>
      <c r="AH1639" s="1">
        <f>'Innlegging av opplysninger'!$C$11*SUM(X1639:AG1639)</f>
        <v>0</v>
      </c>
      <c r="AI1639" s="1">
        <f>'Innlegging av opplysninger'!$C$13*(((X1639+Z1639+AC1639+AE1639)*Data!M1639)+(Z1639+AE1639)*(1-Data!M1639)*1.8/12+Y1639+AD1639+AA1639+AB1639+AF1639+AG1639)</f>
        <v>0</v>
      </c>
      <c r="AJ1639" s="1">
        <f>'Innlegging av opplysninger'!$C$13*((X1639+Z1639+AC1639+AE1639)*(1-Data!M1639)-(Z1639+AE1639)*(1-Data!M1639)*1.8/12)</f>
        <v>0</v>
      </c>
      <c r="AK1639" s="83">
        <f t="shared" si="254"/>
        <v>0</v>
      </c>
      <c r="AL1639" s="83">
        <f t="shared" si="255"/>
        <v>0</v>
      </c>
      <c r="AM1639" s="83">
        <f t="shared" si="256"/>
        <v>0</v>
      </c>
    </row>
    <row r="1640" spans="1:39">
      <c r="A1640" t="str">
        <f t="shared" si="250"/>
        <v>4217Annet</v>
      </c>
      <c r="B1640" s="6" t="str">
        <f>Data!A1640</f>
        <v>4217</v>
      </c>
      <c r="C1640" s="7" t="str">
        <f>Data!B1640</f>
        <v>Åmli kommune</v>
      </c>
      <c r="D1640" s="7" t="str">
        <f>Data!C1640</f>
        <v>Annet</v>
      </c>
      <c r="E1640" s="1">
        <f>Data!D1640</f>
        <v>3.12</v>
      </c>
      <c r="F1640" s="1">
        <f>Data!E1640+Data!F1640</f>
        <v>0</v>
      </c>
      <c r="G1640" s="1">
        <f>Data!G1640</f>
        <v>0</v>
      </c>
      <c r="H1640" s="1">
        <f t="shared" si="251"/>
        <v>0</v>
      </c>
      <c r="I1640" s="1">
        <f t="shared" si="252"/>
        <v>0</v>
      </c>
      <c r="J1640" s="1">
        <f t="shared" si="253"/>
        <v>0</v>
      </c>
      <c r="K1640" s="1">
        <f>'Innlegging av opplysninger'!$B$4*H1640</f>
        <v>0</v>
      </c>
      <c r="L1640" s="1"/>
      <c r="M1640" s="1">
        <f>'Innlegging av opplysninger'!$B$5*H1640</f>
        <v>0</v>
      </c>
      <c r="N1640" s="1">
        <f>'Innlegging av opplysninger'!$B$5*I1640</f>
        <v>0</v>
      </c>
      <c r="O1640" s="1">
        <f>'Innlegging av opplysninger'!$B$5*J1640</f>
        <v>0</v>
      </c>
      <c r="P1640" s="1">
        <f>'Innlegging av opplysninger'!$B$5*K1640</f>
        <v>0</v>
      </c>
      <c r="Q1640" s="1"/>
      <c r="R1640" s="1">
        <f>'Innlegging av opplysninger'!$C$11*SUM(H1640:Q1640)</f>
        <v>0</v>
      </c>
      <c r="S1640" s="1">
        <f>'Innlegging av opplysninger'!$C$13*(((H1640+J1640+M1640+O1640)*Data!H1640)+(J1640+O1640)*(1-Data!H1640)*1.8/12+I1640+N1640+K1640+L1640+P1640+Q1640)</f>
        <v>0</v>
      </c>
      <c r="T1640" s="1">
        <f>'Innlegging av opplysninger'!$C$13*((H1640+J1640+M1640+O1640)*(1-Data!H1640)-(J1640+O1640)*(1-Data!H1640)*1.8/12)</f>
        <v>0</v>
      </c>
      <c r="U1640" s="1">
        <f>Data!I1640</f>
        <v>0</v>
      </c>
      <c r="V1640" s="1">
        <f>Data!J1640+Data!K1640</f>
        <v>0</v>
      </c>
      <c r="W1640" s="1">
        <f>Data!L1640</f>
        <v>0</v>
      </c>
      <c r="X1640" s="1">
        <f t="shared" si="257"/>
        <v>0</v>
      </c>
      <c r="Y1640" s="100">
        <f t="shared" si="258"/>
        <v>0</v>
      </c>
      <c r="Z1640" s="100">
        <f t="shared" si="259"/>
        <v>0</v>
      </c>
      <c r="AA1640" s="100">
        <f>'Innlegging av opplysninger'!$B$4*X1640</f>
        <v>0</v>
      </c>
      <c r="AB1640" s="1"/>
      <c r="AC1640" s="1">
        <f>'Innlegging av opplysninger'!$B$5*X1640</f>
        <v>0</v>
      </c>
      <c r="AD1640" s="1">
        <f>'Innlegging av opplysninger'!$B$5*Y1640</f>
        <v>0</v>
      </c>
      <c r="AE1640" s="1">
        <f>'Innlegging av opplysninger'!$B$5*Z1640</f>
        <v>0</v>
      </c>
      <c r="AF1640" s="1">
        <f>'Innlegging av opplysninger'!$B$5*AA1640</f>
        <v>0</v>
      </c>
      <c r="AG1640" s="1"/>
      <c r="AH1640" s="1">
        <f>'Innlegging av opplysninger'!$C$11*SUM(X1640:AG1640)</f>
        <v>0</v>
      </c>
      <c r="AI1640" s="1">
        <f>'Innlegging av opplysninger'!$C$13*(((X1640+Z1640+AC1640+AE1640)*Data!M1640)+(Z1640+AE1640)*(1-Data!M1640)*1.8/12+Y1640+AD1640+AA1640+AB1640+AF1640+AG1640)</f>
        <v>0</v>
      </c>
      <c r="AJ1640" s="1">
        <f>'Innlegging av opplysninger'!$C$13*((X1640+Z1640+AC1640+AE1640)*(1-Data!M1640)-(Z1640+AE1640)*(1-Data!M1640)*1.8/12)</f>
        <v>0</v>
      </c>
      <c r="AK1640" s="83">
        <f t="shared" si="254"/>
        <v>0</v>
      </c>
      <c r="AL1640" s="83">
        <f t="shared" si="255"/>
        <v>0</v>
      </c>
      <c r="AM1640" s="83">
        <f t="shared" si="256"/>
        <v>0</v>
      </c>
    </row>
    <row r="1641" spans="1:39">
      <c r="A1641" t="str">
        <f t="shared" si="250"/>
        <v>4218Alle</v>
      </c>
      <c r="B1641" s="6" t="str">
        <f>Data!A1641</f>
        <v>4218</v>
      </c>
      <c r="C1641" s="7" t="str">
        <f>Data!B1641</f>
        <v>Iveland kommune</v>
      </c>
      <c r="D1641" s="7" t="str">
        <f>Data!C1641</f>
        <v>Alle</v>
      </c>
      <c r="E1641" s="1">
        <f>Data!D1641</f>
        <v>108.65060000000001</v>
      </c>
      <c r="F1641" s="1">
        <f>Data!E1641+Data!F1641</f>
        <v>47882.250452750974</v>
      </c>
      <c r="G1641" s="1">
        <f>Data!G1641</f>
        <v>371.642494381071</v>
      </c>
      <c r="H1641" s="1">
        <f t="shared" si="251"/>
        <v>56753838.993181802</v>
      </c>
      <c r="I1641" s="1">
        <f t="shared" si="252"/>
        <v>440500.14545454539</v>
      </c>
      <c r="J1641" s="1">
        <f t="shared" si="253"/>
        <v>6863320.696636362</v>
      </c>
      <c r="K1641" s="1">
        <f>'Innlegging av opplysninger'!$B$4*H1641</f>
        <v>7377999.0691136345</v>
      </c>
      <c r="L1641" s="1"/>
      <c r="M1641" s="1">
        <f>'Innlegging av opplysninger'!$B$5*H1641</f>
        <v>7434752.908106816</v>
      </c>
      <c r="N1641" s="1">
        <f>'Innlegging av opplysninger'!$B$5*I1641</f>
        <v>57705.519054545446</v>
      </c>
      <c r="O1641" s="1">
        <f>'Innlegging av opplysninger'!$B$5*J1641</f>
        <v>899095.0112593635</v>
      </c>
      <c r="P1641" s="1">
        <f>'Innlegging av opplysninger'!$B$5*K1641</f>
        <v>966517.87805388612</v>
      </c>
      <c r="Q1641" s="1"/>
      <c r="R1641" s="1">
        <f>'Innlegging av opplysninger'!$C$11*SUM(H1641:Q1641)</f>
        <v>3070161.7483927165</v>
      </c>
      <c r="S1641" s="1">
        <f>'Innlegging av opplysninger'!$C$13*(((H1641+J1641+M1641+O1641)*Data!H1641)+(J1641+O1641)*(1-Data!H1641)*1.8/12+I1641+N1641+K1641+L1641+P1641+Q1641)</f>
        <v>584951.63290108903</v>
      </c>
      <c r="T1641" s="1">
        <f>'Innlegging av opplysninger'!$C$13*((H1641+J1641+M1641+O1641)*(1-Data!H1641)-(J1641+O1641)*(1-Data!H1641)*1.8/12)</f>
        <v>3616322.3385836803</v>
      </c>
      <c r="U1641" s="1">
        <f>Data!I1641</f>
        <v>10.920400000000001</v>
      </c>
      <c r="V1641" s="1">
        <f>Data!J1641+Data!K1641</f>
        <v>51206.957773219532</v>
      </c>
      <c r="W1641" s="1">
        <f>Data!L1641</f>
        <v>558.80370682392584</v>
      </c>
      <c r="X1641" s="1">
        <f t="shared" si="257"/>
        <v>6100368.6727272719</v>
      </c>
      <c r="Y1641" s="100">
        <f t="shared" si="258"/>
        <v>66571.199999999997</v>
      </c>
      <c r="Z1641" s="100">
        <f t="shared" si="259"/>
        <v>881872.40179999988</v>
      </c>
      <c r="AA1641" s="100">
        <f>'Innlegging av opplysninger'!$B$4*X1641</f>
        <v>793047.9274545454</v>
      </c>
      <c r="AB1641" s="1"/>
      <c r="AC1641" s="1">
        <f>'Innlegging av opplysninger'!$B$5*X1641</f>
        <v>799148.29612727265</v>
      </c>
      <c r="AD1641" s="1">
        <f>'Innlegging av opplysninger'!$B$5*Y1641</f>
        <v>8720.8271999999997</v>
      </c>
      <c r="AE1641" s="1">
        <f>'Innlegging av opplysninger'!$B$5*Z1641</f>
        <v>115525.2846358</v>
      </c>
      <c r="AF1641" s="1">
        <f>'Innlegging av opplysninger'!$B$5*AA1641</f>
        <v>103889.27849654545</v>
      </c>
      <c r="AG1641" s="1"/>
      <c r="AH1641" s="1">
        <f>'Innlegging av opplysninger'!$C$11*SUM(X1641:AG1641)</f>
        <v>337027.46776077448</v>
      </c>
      <c r="AI1641" s="1">
        <f>'Innlegging av opplysninger'!$C$13*(((X1641+Z1641+AC1641+AE1641)*Data!M1641)+(Z1641+AE1641)*(1-Data!M1641)*1.8/12+Y1641+AD1641+AA1641+AB1641+AF1641+AG1641)</f>
        <v>74318.406242368364</v>
      </c>
      <c r="AJ1641" s="1">
        <f>'Innlegging av opplysninger'!$C$13*((X1641+Z1641+AC1641+AE1641)*(1-Data!M1641)-(Z1641+AE1641)*(1-Data!M1641)*1.8/12)</f>
        <v>386877.07595658622</v>
      </c>
      <c r="AK1641" s="83">
        <f t="shared" si="254"/>
        <v>3407000</v>
      </c>
      <c r="AL1641" s="83">
        <f t="shared" si="255"/>
        <v>659000</v>
      </c>
      <c r="AM1641" s="83">
        <f t="shared" si="256"/>
        <v>4003000</v>
      </c>
    </row>
    <row r="1642" spans="1:39">
      <c r="A1642" t="str">
        <f t="shared" si="250"/>
        <v>4218Administrasjon</v>
      </c>
      <c r="B1642" s="6" t="str">
        <f>Data!A1642</f>
        <v>4218</v>
      </c>
      <c r="C1642" s="7" t="str">
        <f>Data!B1642</f>
        <v>Iveland kommune</v>
      </c>
      <c r="D1642" s="7" t="str">
        <f>Data!C1642</f>
        <v>Administrasjon</v>
      </c>
      <c r="E1642" s="1">
        <f>Data!D1642</f>
        <v>7.8517999999999999</v>
      </c>
      <c r="F1642" s="1">
        <f>Data!E1642+Data!F1642</f>
        <v>55244.24293367975</v>
      </c>
      <c r="G1642" s="1">
        <f>Data!G1642</f>
        <v>0</v>
      </c>
      <c r="H1642" s="1">
        <f t="shared" si="251"/>
        <v>4732000.8727272721</v>
      </c>
      <c r="I1642" s="1">
        <f t="shared" si="252"/>
        <v>0</v>
      </c>
      <c r="J1642" s="1">
        <f t="shared" si="253"/>
        <v>567840.10472727264</v>
      </c>
      <c r="K1642" s="1">
        <f>'Innlegging av opplysninger'!$B$4*H1642</f>
        <v>615160.11345454538</v>
      </c>
      <c r="L1642" s="1"/>
      <c r="M1642" s="1">
        <f>'Innlegging av opplysninger'!$B$5*H1642</f>
        <v>619892.11432727263</v>
      </c>
      <c r="N1642" s="1">
        <f>'Innlegging av opplysninger'!$B$5*I1642</f>
        <v>0</v>
      </c>
      <c r="O1642" s="1">
        <f>'Innlegging av opplysninger'!$B$5*J1642</f>
        <v>74387.053719272721</v>
      </c>
      <c r="P1642" s="1">
        <f>'Innlegging av opplysninger'!$B$5*K1642</f>
        <v>80585.974862545452</v>
      </c>
      <c r="Q1642" s="1"/>
      <c r="R1642" s="1">
        <f>'Innlegging av opplysninger'!$C$11*SUM(H1642:Q1642)</f>
        <v>254214.91688509088</v>
      </c>
      <c r="S1642" s="1">
        <f>'Innlegging av opplysninger'!$C$13*(((H1642+J1642+M1642+O1642)*Data!H1642)+(J1642+O1642)*(1-Data!H1642)*1.8/12+I1642+N1642+K1642+L1642+P1642+Q1642)</f>
        <v>72692.474299048132</v>
      </c>
      <c r="T1642" s="1">
        <f>'Innlegging av opplysninger'!$C$13*((H1642+J1642+M1642+O1642)*(1-Data!H1642)-(J1642+O1642)*(1-Data!H1642)*1.8/12)</f>
        <v>275180.56985949731</v>
      </c>
      <c r="U1642" s="1">
        <f>Data!I1642</f>
        <v>2.2999999999999998</v>
      </c>
      <c r="V1642" s="1">
        <f>Data!J1642+Data!K1642</f>
        <v>62831.739130434791</v>
      </c>
      <c r="W1642" s="1">
        <f>Data!L1642</f>
        <v>0</v>
      </c>
      <c r="X1642" s="1">
        <f t="shared" si="257"/>
        <v>1576505.4545454544</v>
      </c>
      <c r="Y1642" s="100">
        <f t="shared" si="258"/>
        <v>0</v>
      </c>
      <c r="Z1642" s="100">
        <f t="shared" si="259"/>
        <v>225440.27999999994</v>
      </c>
      <c r="AA1642" s="100">
        <f>'Innlegging av opplysninger'!$B$4*X1642</f>
        <v>204945.70909090908</v>
      </c>
      <c r="AB1642" s="1"/>
      <c r="AC1642" s="1">
        <f>'Innlegging av opplysninger'!$B$5*X1642</f>
        <v>206522.21454545454</v>
      </c>
      <c r="AD1642" s="1">
        <f>'Innlegging av opplysninger'!$B$5*Y1642</f>
        <v>0</v>
      </c>
      <c r="AE1642" s="1">
        <f>'Innlegging av opplysninger'!$B$5*Z1642</f>
        <v>29532.676679999993</v>
      </c>
      <c r="AF1642" s="1">
        <f>'Innlegging av opplysninger'!$B$5*AA1642</f>
        <v>26847.887890909089</v>
      </c>
      <c r="AG1642" s="1"/>
      <c r="AH1642" s="1">
        <f>'Innlegging av opplysninger'!$C$11*SUM(X1642:AG1642)</f>
        <v>86252.180464603603</v>
      </c>
      <c r="AI1642" s="1">
        <f>'Innlegging av opplysninger'!$C$13*(((X1642+Z1642+AC1642+AE1642)*Data!M1642)+(Z1642+AE1642)*(1-Data!M1642)*1.8/12+Y1642+AD1642+AA1642+AB1642+AF1642+AG1642)</f>
        <v>23969.725836263999</v>
      </c>
      <c r="AJ1642" s="1">
        <f>'Innlegging av opplysninger'!$C$13*((X1642+Z1642+AC1642+AE1642)*(1-Data!M1642)-(Z1642+AE1642)*(1-Data!M1642)*1.8/12)</f>
        <v>94059.57374687781</v>
      </c>
      <c r="AK1642" s="83">
        <f t="shared" si="254"/>
        <v>340000</v>
      </c>
      <c r="AL1642" s="83">
        <f t="shared" si="255"/>
        <v>97000</v>
      </c>
      <c r="AM1642" s="83">
        <f t="shared" si="256"/>
        <v>369000</v>
      </c>
    </row>
    <row r="1643" spans="1:39">
      <c r="A1643" t="str">
        <f t="shared" si="250"/>
        <v>4218Undervisning</v>
      </c>
      <c r="B1643" s="6" t="str">
        <f>Data!A1643</f>
        <v>4218</v>
      </c>
      <c r="C1643" s="7" t="str">
        <f>Data!B1643</f>
        <v>Iveland kommune</v>
      </c>
      <c r="D1643" s="7" t="str">
        <f>Data!C1643</f>
        <v>Undervisning</v>
      </c>
      <c r="E1643" s="1">
        <f>Data!D1643</f>
        <v>35.129000000000005</v>
      </c>
      <c r="F1643" s="1">
        <f>Data!E1643+Data!F1643</f>
        <v>48185.265758585017</v>
      </c>
      <c r="G1643" s="1">
        <f>Data!G1643</f>
        <v>0</v>
      </c>
      <c r="H1643" s="1">
        <f t="shared" si="251"/>
        <v>18465820.372727271</v>
      </c>
      <c r="I1643" s="1">
        <f t="shared" si="252"/>
        <v>0</v>
      </c>
      <c r="J1643" s="1">
        <f t="shared" si="253"/>
        <v>2215898.4447272723</v>
      </c>
      <c r="K1643" s="1">
        <f>'Innlegging av opplysninger'!$B$4*H1643</f>
        <v>2400556.6484545455</v>
      </c>
      <c r="L1643" s="1"/>
      <c r="M1643" s="1">
        <f>'Innlegging av opplysninger'!$B$5*H1643</f>
        <v>2419022.4688272728</v>
      </c>
      <c r="N1643" s="1">
        <f>'Innlegging av opplysninger'!$B$5*I1643</f>
        <v>0</v>
      </c>
      <c r="O1643" s="1">
        <f>'Innlegging av opplysninger'!$B$5*J1643</f>
        <v>290282.69625927269</v>
      </c>
      <c r="P1643" s="1">
        <f>'Innlegging av opplysninger'!$B$5*K1643</f>
        <v>314472.9209475455</v>
      </c>
      <c r="Q1643" s="1"/>
      <c r="R1643" s="1">
        <f>'Innlegging av opplysninger'!$C$11*SUM(H1643:Q1643)</f>
        <v>992030.03497384081</v>
      </c>
      <c r="S1643" s="1">
        <f>'Innlegging av opplysninger'!$C$13*(((H1643+J1643+M1643+O1643)*Data!H1643)+(J1643+O1643)*(1-Data!H1643)*1.8/12+I1643+N1643+K1643+L1643+P1643+Q1643)</f>
        <v>173906.26237925107</v>
      </c>
      <c r="T1643" s="1">
        <f>'Innlegging av opplysninger'!$C$13*((H1643+J1643+M1643+O1643)*(1-Data!H1643)-(J1643+O1643)*(1-Data!H1643)*1.8/12)</f>
        <v>1183608.5223217942</v>
      </c>
      <c r="U1643" s="1">
        <f>Data!I1643</f>
        <v>2.6730999999999998</v>
      </c>
      <c r="V1643" s="1">
        <f>Data!J1643+Data!K1643</f>
        <v>47439.175800880381</v>
      </c>
      <c r="W1643" s="1">
        <f>Data!L1643</f>
        <v>0</v>
      </c>
      <c r="X1643" s="1">
        <f t="shared" si="257"/>
        <v>1383378.1181818182</v>
      </c>
      <c r="Y1643" s="100">
        <f t="shared" si="258"/>
        <v>0</v>
      </c>
      <c r="Z1643" s="100">
        <f t="shared" si="259"/>
        <v>197823.07089999999</v>
      </c>
      <c r="AA1643" s="100">
        <f>'Innlegging av opplysninger'!$B$4*X1643</f>
        <v>179839.15536363635</v>
      </c>
      <c r="AB1643" s="1"/>
      <c r="AC1643" s="1">
        <f>'Innlegging av opplysninger'!$B$5*X1643</f>
        <v>181222.53348181819</v>
      </c>
      <c r="AD1643" s="1">
        <f>'Innlegging av opplysninger'!$B$5*Y1643</f>
        <v>0</v>
      </c>
      <c r="AE1643" s="1">
        <f>'Innlegging av opplysninger'!$B$5*Z1643</f>
        <v>25914.822287899999</v>
      </c>
      <c r="AF1643" s="1">
        <f>'Innlegging av opplysninger'!$B$5*AA1643</f>
        <v>23558.929352636362</v>
      </c>
      <c r="AG1643" s="1"/>
      <c r="AH1643" s="1">
        <f>'Innlegging av opplysninger'!$C$11*SUM(X1643:AG1643)</f>
        <v>75685.991923576745</v>
      </c>
      <c r="AI1643" s="1">
        <f>'Innlegging av opplysninger'!$C$13*(((X1643+Z1643+AC1643+AE1643)*Data!M1643)+(Z1643+AE1643)*(1-Data!M1643)*1.8/12+Y1643+AD1643+AA1643+AB1643+AF1643+AG1643)</f>
        <v>14572.551524704892</v>
      </c>
      <c r="AJ1643" s="1">
        <f>'Innlegging av opplysninger'!$C$13*((X1643+Z1643+AC1643+AE1643)*(1-Data!M1643)-(Z1643+AE1643)*(1-Data!M1643)*1.8/12)</f>
        <v>88997.753212821161</v>
      </c>
      <c r="AK1643" s="83">
        <f t="shared" si="254"/>
        <v>1068000</v>
      </c>
      <c r="AL1643" s="83">
        <f t="shared" si="255"/>
        <v>188000</v>
      </c>
      <c r="AM1643" s="83">
        <f t="shared" si="256"/>
        <v>1273000</v>
      </c>
    </row>
    <row r="1644" spans="1:39">
      <c r="A1644" t="str">
        <f t="shared" si="250"/>
        <v>4218Barnehager</v>
      </c>
      <c r="B1644" s="6" t="str">
        <f>Data!A1644</f>
        <v>4218</v>
      </c>
      <c r="C1644" s="7" t="str">
        <f>Data!B1644</f>
        <v>Iveland kommune</v>
      </c>
      <c r="D1644" s="7" t="str">
        <f>Data!C1644</f>
        <v>Barnehager</v>
      </c>
      <c r="E1644" s="1">
        <f>Data!D1644</f>
        <v>26.363899999999997</v>
      </c>
      <c r="F1644" s="1">
        <f>Data!E1644+Data!F1644</f>
        <v>44586.86638420973</v>
      </c>
      <c r="G1644" s="1">
        <f>Data!G1644</f>
        <v>0</v>
      </c>
      <c r="H1644" s="1">
        <f t="shared" si="251"/>
        <v>12823458.4</v>
      </c>
      <c r="I1644" s="1">
        <f t="shared" si="252"/>
        <v>0</v>
      </c>
      <c r="J1644" s="1">
        <f t="shared" si="253"/>
        <v>1538815.0079999999</v>
      </c>
      <c r="K1644" s="1">
        <f>'Innlegging av opplysninger'!$B$4*H1644</f>
        <v>1667049.5920000002</v>
      </c>
      <c r="L1644" s="1"/>
      <c r="M1644" s="1">
        <f>'Innlegging av opplysninger'!$B$5*H1644</f>
        <v>1679873.0504000001</v>
      </c>
      <c r="N1644" s="1">
        <f>'Innlegging av opplysninger'!$B$5*I1644</f>
        <v>0</v>
      </c>
      <c r="O1644" s="1">
        <f>'Innlegging av opplysninger'!$B$5*J1644</f>
        <v>201584.76604799999</v>
      </c>
      <c r="P1644" s="1">
        <f>'Innlegging av opplysninger'!$B$5*K1644</f>
        <v>218383.49655200003</v>
      </c>
      <c r="Q1644" s="1"/>
      <c r="R1644" s="1">
        <f>'Innlegging av opplysninger'!$C$11*SUM(H1644:Q1644)</f>
        <v>688908.24389400007</v>
      </c>
      <c r="S1644" s="1">
        <f>'Innlegging av opplysninger'!$C$13*(((H1644+J1644+M1644+O1644)*Data!H1644)+(J1644+O1644)*(1-Data!H1644)*1.8/12+I1644+N1644+K1644+L1644+P1644+Q1644)</f>
        <v>128048.71461848202</v>
      </c>
      <c r="T1644" s="1">
        <f>'Innlegging av opplysninger'!$C$13*((H1644+J1644+M1644+O1644)*(1-Data!H1644)-(J1644+O1644)*(1-Data!H1644)*1.8/12)</f>
        <v>814667.82965751784</v>
      </c>
      <c r="U1644" s="1">
        <f>Data!I1644</f>
        <v>0.4</v>
      </c>
      <c r="V1644" s="1">
        <f>Data!J1644+Data!K1644</f>
        <v>36365</v>
      </c>
      <c r="W1644" s="1">
        <f>Data!L1644</f>
        <v>0</v>
      </c>
      <c r="X1644" s="1">
        <f t="shared" si="257"/>
        <v>158683.63636363635</v>
      </c>
      <c r="Y1644" s="100">
        <f t="shared" si="258"/>
        <v>0</v>
      </c>
      <c r="Z1644" s="100">
        <f t="shared" si="259"/>
        <v>22691.759999999998</v>
      </c>
      <c r="AA1644" s="100">
        <f>'Innlegging av opplysninger'!$B$4*X1644</f>
        <v>20628.872727272726</v>
      </c>
      <c r="AB1644" s="1"/>
      <c r="AC1644" s="1">
        <f>'Innlegging av opplysninger'!$B$5*X1644</f>
        <v>20787.556363636362</v>
      </c>
      <c r="AD1644" s="1">
        <f>'Innlegging av opplysninger'!$B$5*Y1644</f>
        <v>0</v>
      </c>
      <c r="AE1644" s="1">
        <f>'Innlegging av opplysninger'!$B$5*Z1644</f>
        <v>2972.6205599999998</v>
      </c>
      <c r="AF1644" s="1">
        <f>'Innlegging av opplysninger'!$B$5*AA1644</f>
        <v>2702.3823272727273</v>
      </c>
      <c r="AG1644" s="1"/>
      <c r="AH1644" s="1">
        <f>'Innlegging av opplysninger'!$C$11*SUM(X1644:AG1644)</f>
        <v>8681.7394769890925</v>
      </c>
      <c r="AI1644" s="1">
        <f>'Innlegging av opplysninger'!$C$13*(((X1644+Z1644+AC1644+AE1644)*Data!M1644)+(Z1644+AE1644)*(1-Data!M1644)*1.8/12+Y1644+AD1644+AA1644+AB1644+AF1644+AG1644)</f>
        <v>1413.4074312043635</v>
      </c>
      <c r="AJ1644" s="1">
        <f>'Innlegging av opplysninger'!$C$13*((X1644+Z1644+AC1644+AE1644)*(1-Data!M1644)-(Z1644+AE1644)*(1-Data!M1644)*1.8/12)</f>
        <v>10466.867642570181</v>
      </c>
      <c r="AK1644" s="83">
        <f t="shared" si="254"/>
        <v>698000</v>
      </c>
      <c r="AL1644" s="83">
        <f t="shared" si="255"/>
        <v>129000</v>
      </c>
      <c r="AM1644" s="83">
        <f t="shared" si="256"/>
        <v>825000</v>
      </c>
    </row>
    <row r="1645" spans="1:39">
      <c r="A1645" t="str">
        <f t="shared" si="250"/>
        <v>4218Helse/pleie/omsorg</v>
      </c>
      <c r="B1645" s="6" t="str">
        <f>Data!A1645</f>
        <v>4218</v>
      </c>
      <c r="C1645" s="7" t="str">
        <f>Data!B1645</f>
        <v>Iveland kommune</v>
      </c>
      <c r="D1645" s="7" t="str">
        <f>Data!C1645</f>
        <v>Helse/pleie/omsorg</v>
      </c>
      <c r="E1645" s="1">
        <f>Data!D1645</f>
        <v>31.535899999999998</v>
      </c>
      <c r="F1645" s="1">
        <f>Data!E1645+Data!F1645</f>
        <v>47543.593921266445</v>
      </c>
      <c r="G1645" s="1">
        <f>Data!G1645</f>
        <v>1280.4194584584554</v>
      </c>
      <c r="H1645" s="1">
        <f t="shared" si="251"/>
        <v>16356327.529545451</v>
      </c>
      <c r="I1645" s="1">
        <f t="shared" si="252"/>
        <v>440500.14545454545</v>
      </c>
      <c r="J1645" s="1">
        <f t="shared" si="253"/>
        <v>2015619.3209999995</v>
      </c>
      <c r="K1645" s="1">
        <f>'Innlegging av opplysninger'!$B$4*H1645</f>
        <v>2126322.5788409086</v>
      </c>
      <c r="L1645" s="1"/>
      <c r="M1645" s="1">
        <f>'Innlegging av opplysninger'!$B$5*H1645</f>
        <v>2142678.906370454</v>
      </c>
      <c r="N1645" s="1">
        <f>'Innlegging av opplysninger'!$B$5*I1645</f>
        <v>57705.519054545453</v>
      </c>
      <c r="O1645" s="1">
        <f>'Innlegging av opplysninger'!$B$5*J1645</f>
        <v>264046.13105099997</v>
      </c>
      <c r="P1645" s="1">
        <f>'Innlegging av opplysninger'!$B$5*K1645</f>
        <v>278548.25782815902</v>
      </c>
      <c r="Q1645" s="1"/>
      <c r="R1645" s="1">
        <f>'Innlegging av opplysninger'!$C$11*SUM(H1645:Q1645)</f>
        <v>899906.43878751236</v>
      </c>
      <c r="S1645" s="1">
        <f>'Innlegging av opplysninger'!$C$13*(((H1645+J1645+M1645+O1645)*Data!H1645)+(J1645+O1645)*(1-Data!H1645)*1.8/12+I1645+N1645+K1645+L1645+P1645+Q1645)</f>
        <v>168741.36858726206</v>
      </c>
      <c r="T1645" s="1">
        <f>'Innlegging av opplysninger'!$C$13*((H1645+J1645+M1645+O1645)*(1-Data!H1645)-(J1645+O1645)*(1-Data!H1645)*1.8/12)</f>
        <v>1062709.5476482813</v>
      </c>
      <c r="U1645" s="1">
        <f>Data!I1645</f>
        <v>3.9872999999999998</v>
      </c>
      <c r="V1645" s="1">
        <f>Data!J1645+Data!K1645</f>
        <v>47129.252250896599</v>
      </c>
      <c r="W1645" s="1">
        <f>Data!L1645</f>
        <v>1530.4491761342263</v>
      </c>
      <c r="X1645" s="1">
        <f t="shared" si="257"/>
        <v>2050019.6454545455</v>
      </c>
      <c r="Y1645" s="100">
        <f t="shared" si="258"/>
        <v>66571.199999999997</v>
      </c>
      <c r="Z1645" s="100">
        <f t="shared" si="259"/>
        <v>302672.49090000003</v>
      </c>
      <c r="AA1645" s="100">
        <f>'Innlegging av opplysninger'!$B$4*X1645</f>
        <v>266502.55390909093</v>
      </c>
      <c r="AB1645" s="1"/>
      <c r="AC1645" s="1">
        <f>'Innlegging av opplysninger'!$B$5*X1645</f>
        <v>268552.57355454547</v>
      </c>
      <c r="AD1645" s="1">
        <f>'Innlegging av opplysninger'!$B$5*Y1645</f>
        <v>8720.8271999999997</v>
      </c>
      <c r="AE1645" s="1">
        <f>'Innlegging av opplysninger'!$B$5*Z1645</f>
        <v>39650.096307900007</v>
      </c>
      <c r="AF1645" s="1">
        <f>'Innlegging av opplysninger'!$B$5*AA1645</f>
        <v>34911.834562090917</v>
      </c>
      <c r="AG1645" s="1"/>
      <c r="AH1645" s="1">
        <f>'Innlegging av opplysninger'!$C$11*SUM(X1645:AG1645)</f>
        <v>115428.84643175057</v>
      </c>
      <c r="AI1645" s="1">
        <f>'Innlegging av opplysninger'!$C$13*(((X1645+Z1645+AC1645+AE1645)*Data!M1645)+(Z1645+AE1645)*(1-Data!M1645)*1.8/12+Y1645+AD1645+AA1645+AB1645+AF1645+AG1645)</f>
        <v>22258.849795123075</v>
      </c>
      <c r="AJ1645" s="1">
        <f>'Innlegging av opplysninger'!$C$13*((X1645+Z1645+AC1645+AE1645)*(1-Data!M1645)-(Z1645+AE1645)*(1-Data!M1645)*1.8/12)</f>
        <v>135696.41374306192</v>
      </c>
      <c r="AK1645" s="83">
        <f t="shared" si="254"/>
        <v>1015000</v>
      </c>
      <c r="AL1645" s="83">
        <f t="shared" si="255"/>
        <v>191000</v>
      </c>
      <c r="AM1645" s="83">
        <f t="shared" si="256"/>
        <v>1198000</v>
      </c>
    </row>
    <row r="1646" spans="1:39">
      <c r="A1646" t="str">
        <f t="shared" si="250"/>
        <v>4218Samferdsel og teknikk</v>
      </c>
      <c r="B1646" s="6" t="str">
        <f>Data!A1646</f>
        <v>4218</v>
      </c>
      <c r="C1646" s="7" t="str">
        <f>Data!B1646</f>
        <v>Iveland kommune</v>
      </c>
      <c r="D1646" s="7" t="str">
        <f>Data!C1646</f>
        <v>Samferdsel og teknikk</v>
      </c>
      <c r="E1646" s="1">
        <f>Data!D1646</f>
        <v>3.52</v>
      </c>
      <c r="F1646" s="1">
        <f>Data!E1646+Data!F1646</f>
        <v>0</v>
      </c>
      <c r="G1646" s="1">
        <f>Data!G1646</f>
        <v>0</v>
      </c>
      <c r="H1646" s="1">
        <f t="shared" si="251"/>
        <v>0</v>
      </c>
      <c r="I1646" s="1">
        <f t="shared" si="252"/>
        <v>0</v>
      </c>
      <c r="J1646" s="1">
        <f t="shared" si="253"/>
        <v>0</v>
      </c>
      <c r="K1646" s="1">
        <f>'Innlegging av opplysninger'!$B$4*H1646</f>
        <v>0</v>
      </c>
      <c r="L1646" s="1"/>
      <c r="M1646" s="1">
        <f>'Innlegging av opplysninger'!$B$5*H1646</f>
        <v>0</v>
      </c>
      <c r="N1646" s="1">
        <f>'Innlegging av opplysninger'!$B$5*I1646</f>
        <v>0</v>
      </c>
      <c r="O1646" s="1">
        <f>'Innlegging av opplysninger'!$B$5*J1646</f>
        <v>0</v>
      </c>
      <c r="P1646" s="1">
        <f>'Innlegging av opplysninger'!$B$5*K1646</f>
        <v>0</v>
      </c>
      <c r="Q1646" s="1"/>
      <c r="R1646" s="1">
        <f>'Innlegging av opplysninger'!$C$11*SUM(H1646:Q1646)</f>
        <v>0</v>
      </c>
      <c r="S1646" s="1">
        <f>'Innlegging av opplysninger'!$C$13*(((H1646+J1646+M1646+O1646)*Data!H1646)+(J1646+O1646)*(1-Data!H1646)*1.8/12+I1646+N1646+K1646+L1646+P1646+Q1646)</f>
        <v>0</v>
      </c>
      <c r="T1646" s="1">
        <f>'Innlegging av opplysninger'!$C$13*((H1646+J1646+M1646+O1646)*(1-Data!H1646)-(J1646+O1646)*(1-Data!H1646)*1.8/12)</f>
        <v>0</v>
      </c>
      <c r="U1646" s="1">
        <f>Data!I1646</f>
        <v>0</v>
      </c>
      <c r="V1646" s="1">
        <f>Data!J1646+Data!K1646</f>
        <v>0</v>
      </c>
      <c r="W1646" s="1">
        <f>Data!L1646</f>
        <v>0</v>
      </c>
      <c r="X1646" s="1">
        <f t="shared" si="257"/>
        <v>0</v>
      </c>
      <c r="Y1646" s="100">
        <f t="shared" si="258"/>
        <v>0</v>
      </c>
      <c r="Z1646" s="100">
        <f t="shared" si="259"/>
        <v>0</v>
      </c>
      <c r="AA1646" s="100">
        <f>'Innlegging av opplysninger'!$B$4*X1646</f>
        <v>0</v>
      </c>
      <c r="AB1646" s="1"/>
      <c r="AC1646" s="1">
        <f>'Innlegging av opplysninger'!$B$5*X1646</f>
        <v>0</v>
      </c>
      <c r="AD1646" s="1">
        <f>'Innlegging av opplysninger'!$B$5*Y1646</f>
        <v>0</v>
      </c>
      <c r="AE1646" s="1">
        <f>'Innlegging av opplysninger'!$B$5*Z1646</f>
        <v>0</v>
      </c>
      <c r="AF1646" s="1">
        <f>'Innlegging av opplysninger'!$B$5*AA1646</f>
        <v>0</v>
      </c>
      <c r="AG1646" s="1"/>
      <c r="AH1646" s="1">
        <f>'Innlegging av opplysninger'!$C$11*SUM(X1646:AG1646)</f>
        <v>0</v>
      </c>
      <c r="AI1646" s="1">
        <f>'Innlegging av opplysninger'!$C$13*(((X1646+Z1646+AC1646+AE1646)*Data!M1646)+(Z1646+AE1646)*(1-Data!M1646)*1.8/12+Y1646+AD1646+AA1646+AB1646+AF1646+AG1646)</f>
        <v>0</v>
      </c>
      <c r="AJ1646" s="1">
        <f>'Innlegging av opplysninger'!$C$13*((X1646+Z1646+AC1646+AE1646)*(1-Data!M1646)-(Z1646+AE1646)*(1-Data!M1646)*1.8/12)</f>
        <v>0</v>
      </c>
      <c r="AK1646" s="83">
        <f t="shared" si="254"/>
        <v>0</v>
      </c>
      <c r="AL1646" s="83">
        <f t="shared" si="255"/>
        <v>0</v>
      </c>
      <c r="AM1646" s="83">
        <f t="shared" si="256"/>
        <v>0</v>
      </c>
    </row>
    <row r="1647" spans="1:39">
      <c r="A1647" t="str">
        <f t="shared" si="250"/>
        <v>4218Annet</v>
      </c>
      <c r="B1647" s="6" t="str">
        <f>Data!A1647</f>
        <v>4218</v>
      </c>
      <c r="C1647" s="7" t="str">
        <f>Data!B1647</f>
        <v>Iveland kommune</v>
      </c>
      <c r="D1647" s="7" t="str">
        <f>Data!C1647</f>
        <v>Annet</v>
      </c>
      <c r="E1647" s="1">
        <f>Data!D1647</f>
        <v>4.25</v>
      </c>
      <c r="F1647" s="1">
        <f>Data!E1647+Data!F1647</f>
        <v>0</v>
      </c>
      <c r="G1647" s="1">
        <f>Data!G1647</f>
        <v>0</v>
      </c>
      <c r="H1647" s="1">
        <f t="shared" si="251"/>
        <v>0</v>
      </c>
      <c r="I1647" s="1">
        <f t="shared" si="252"/>
        <v>0</v>
      </c>
      <c r="J1647" s="1">
        <f t="shared" si="253"/>
        <v>0</v>
      </c>
      <c r="K1647" s="1">
        <f>'Innlegging av opplysninger'!$B$4*H1647</f>
        <v>0</v>
      </c>
      <c r="L1647" s="1"/>
      <c r="M1647" s="1">
        <f>'Innlegging av opplysninger'!$B$5*H1647</f>
        <v>0</v>
      </c>
      <c r="N1647" s="1">
        <f>'Innlegging av opplysninger'!$B$5*I1647</f>
        <v>0</v>
      </c>
      <c r="O1647" s="1">
        <f>'Innlegging av opplysninger'!$B$5*J1647</f>
        <v>0</v>
      </c>
      <c r="P1647" s="1">
        <f>'Innlegging av opplysninger'!$B$5*K1647</f>
        <v>0</v>
      </c>
      <c r="Q1647" s="1"/>
      <c r="R1647" s="1">
        <f>'Innlegging av opplysninger'!$C$11*SUM(H1647:Q1647)</f>
        <v>0</v>
      </c>
      <c r="S1647" s="1">
        <f>'Innlegging av opplysninger'!$C$13*(((H1647+J1647+M1647+O1647)*Data!H1647)+(J1647+O1647)*(1-Data!H1647)*1.8/12+I1647+N1647+K1647+L1647+P1647+Q1647)</f>
        <v>0</v>
      </c>
      <c r="T1647" s="1">
        <f>'Innlegging av opplysninger'!$C$13*((H1647+J1647+M1647+O1647)*(1-Data!H1647)-(J1647+O1647)*(1-Data!H1647)*1.8/12)</f>
        <v>0</v>
      </c>
      <c r="U1647" s="1">
        <f>Data!I1647</f>
        <v>0</v>
      </c>
      <c r="V1647" s="1">
        <f>Data!J1647+Data!K1647</f>
        <v>0</v>
      </c>
      <c r="W1647" s="1">
        <f>Data!L1647</f>
        <v>0</v>
      </c>
      <c r="X1647" s="1">
        <f t="shared" si="257"/>
        <v>0</v>
      </c>
      <c r="Y1647" s="100">
        <f t="shared" si="258"/>
        <v>0</v>
      </c>
      <c r="Z1647" s="100">
        <f t="shared" si="259"/>
        <v>0</v>
      </c>
      <c r="AA1647" s="100">
        <f>'Innlegging av opplysninger'!$B$4*X1647</f>
        <v>0</v>
      </c>
      <c r="AB1647" s="1"/>
      <c r="AC1647" s="1">
        <f>'Innlegging av opplysninger'!$B$5*X1647</f>
        <v>0</v>
      </c>
      <c r="AD1647" s="1">
        <f>'Innlegging av opplysninger'!$B$5*Y1647</f>
        <v>0</v>
      </c>
      <c r="AE1647" s="1">
        <f>'Innlegging av opplysninger'!$B$5*Z1647</f>
        <v>0</v>
      </c>
      <c r="AF1647" s="1">
        <f>'Innlegging av opplysninger'!$B$5*AA1647</f>
        <v>0</v>
      </c>
      <c r="AG1647" s="1"/>
      <c r="AH1647" s="1">
        <f>'Innlegging av opplysninger'!$C$11*SUM(X1647:AG1647)</f>
        <v>0</v>
      </c>
      <c r="AI1647" s="1">
        <f>'Innlegging av opplysninger'!$C$13*(((X1647+Z1647+AC1647+AE1647)*Data!M1647)+(Z1647+AE1647)*(1-Data!M1647)*1.8/12+Y1647+AD1647+AA1647+AB1647+AF1647+AG1647)</f>
        <v>0</v>
      </c>
      <c r="AJ1647" s="1">
        <f>'Innlegging av opplysninger'!$C$13*((X1647+Z1647+AC1647+AE1647)*(1-Data!M1647)-(Z1647+AE1647)*(1-Data!M1647)*1.8/12)</f>
        <v>0</v>
      </c>
      <c r="AK1647" s="83">
        <f t="shared" si="254"/>
        <v>0</v>
      </c>
      <c r="AL1647" s="83">
        <f t="shared" si="255"/>
        <v>0</v>
      </c>
      <c r="AM1647" s="83">
        <f t="shared" si="256"/>
        <v>0</v>
      </c>
    </row>
    <row r="1648" spans="1:39">
      <c r="A1648" t="str">
        <f t="shared" si="250"/>
        <v>4219Alle</v>
      </c>
      <c r="B1648" s="6" t="str">
        <f>Data!A1648</f>
        <v>4219</v>
      </c>
      <c r="C1648" s="7" t="str">
        <f>Data!B1648</f>
        <v>Evje og Hornnes kommune</v>
      </c>
      <c r="D1648" s="7" t="str">
        <f>Data!C1648</f>
        <v>Alle</v>
      </c>
      <c r="E1648" s="1">
        <f>Data!D1648</f>
        <v>256.87030481475432</v>
      </c>
      <c r="F1648" s="1">
        <f>Data!E1648+Data!F1648</f>
        <v>46950.11247159911</v>
      </c>
      <c r="G1648" s="1">
        <f>Data!G1648</f>
        <v>356.05112107433729</v>
      </c>
      <c r="H1648" s="1">
        <f t="shared" si="251"/>
        <v>131564614.92727266</v>
      </c>
      <c r="I1648" s="1">
        <f t="shared" si="252"/>
        <v>997734.10909090925</v>
      </c>
      <c r="J1648" s="1">
        <f t="shared" si="253"/>
        <v>15907481.884363629</v>
      </c>
      <c r="K1648" s="1">
        <f>'Innlegging av opplysninger'!$B$4*H1648</f>
        <v>17103399.940545447</v>
      </c>
      <c r="L1648" s="1"/>
      <c r="M1648" s="1">
        <f>'Innlegging av opplysninger'!$B$5*H1648</f>
        <v>17234964.55547272</v>
      </c>
      <c r="N1648" s="1">
        <f>'Innlegging av opplysninger'!$B$5*I1648</f>
        <v>130703.16829090912</v>
      </c>
      <c r="O1648" s="1">
        <f>'Innlegging av opplysninger'!$B$5*J1648</f>
        <v>2083880.1268516355</v>
      </c>
      <c r="P1648" s="1">
        <f>'Innlegging av opplysninger'!$B$5*K1648</f>
        <v>2240545.3922114535</v>
      </c>
      <c r="Q1648" s="1"/>
      <c r="R1648" s="1">
        <f>'Innlegging av opplysninger'!$C$11*SUM(H1648:Q1648)</f>
        <v>7116006.3159557767</v>
      </c>
      <c r="S1648" s="1">
        <f>'Innlegging av opplysninger'!$C$13*(((H1648+J1648+M1648+O1648)*Data!H1648)+(J1648+O1648)*(1-Data!H1648)*1.8/12+I1648+N1648+K1648+L1648+P1648+Q1648)</f>
        <v>1420293.8162421028</v>
      </c>
      <c r="T1648" s="1">
        <f>'Innlegging av opplysninger'!$C$13*((H1648+J1648+M1648+O1648)*(1-Data!H1648)-(J1648+O1648)*(1-Data!H1648)*1.8/12)</f>
        <v>8317399.0371710649</v>
      </c>
      <c r="U1648" s="1">
        <f>Data!I1648</f>
        <v>31.381300000000003</v>
      </c>
      <c r="V1648" s="1">
        <f>Data!J1648+Data!K1648</f>
        <v>50123.083359622877</v>
      </c>
      <c r="W1648" s="1">
        <f>Data!L1648</f>
        <v>707.29765815947724</v>
      </c>
      <c r="X1648" s="1">
        <f t="shared" si="257"/>
        <v>17159209.263636362</v>
      </c>
      <c r="Y1648" s="100">
        <f t="shared" si="258"/>
        <v>242137.30909090914</v>
      </c>
      <c r="Z1648" s="100">
        <f t="shared" si="259"/>
        <v>2488392.5598999993</v>
      </c>
      <c r="AA1648" s="100">
        <f>'Innlegging av opplysninger'!$B$4*X1648</f>
        <v>2230697.204272727</v>
      </c>
      <c r="AB1648" s="1"/>
      <c r="AC1648" s="1">
        <f>'Innlegging av opplysninger'!$B$5*X1648</f>
        <v>2247856.4135363633</v>
      </c>
      <c r="AD1648" s="1">
        <f>'Innlegging av opplysninger'!$B$5*Y1648</f>
        <v>31719.987490909098</v>
      </c>
      <c r="AE1648" s="1">
        <f>'Innlegging av opplysninger'!$B$5*Z1648</f>
        <v>325979.42534689989</v>
      </c>
      <c r="AF1648" s="1">
        <f>'Innlegging av opplysninger'!$B$5*AA1648</f>
        <v>292221.33375972725</v>
      </c>
      <c r="AG1648" s="1"/>
      <c r="AH1648" s="1">
        <f>'Innlegging av opplysninger'!$C$11*SUM(X1648:AG1648)</f>
        <v>950692.11288728809</v>
      </c>
      <c r="AI1648" s="1">
        <f>'Innlegging av opplysninger'!$C$13*(((X1648+Z1648+AC1648+AE1648)*Data!M1648)+(Z1648+AE1648)*(1-Data!M1648)*1.8/12+Y1648+AD1648+AA1648+AB1648+AF1648+AG1648)</f>
        <v>232681.76781738939</v>
      </c>
      <c r="AJ1648" s="1">
        <f>'Innlegging av opplysninger'!$C$13*((X1648+Z1648+AC1648+AE1648)*(1-Data!M1648)-(Z1648+AE1648)*(1-Data!M1648)*1.8/12)</f>
        <v>1068265.3340283732</v>
      </c>
      <c r="AK1648" s="83">
        <f t="shared" si="254"/>
        <v>8067000</v>
      </c>
      <c r="AL1648" s="83">
        <f t="shared" si="255"/>
        <v>1653000</v>
      </c>
      <c r="AM1648" s="83">
        <f t="shared" si="256"/>
        <v>9386000</v>
      </c>
    </row>
    <row r="1649" spans="1:39">
      <c r="A1649" t="str">
        <f t="shared" si="250"/>
        <v>4219Administrasjon</v>
      </c>
      <c r="B1649" s="6" t="str">
        <f>Data!A1649</f>
        <v>4219</v>
      </c>
      <c r="C1649" s="7" t="str">
        <f>Data!B1649</f>
        <v>Evje og Hornnes kommune</v>
      </c>
      <c r="D1649" s="7" t="str">
        <f>Data!C1649</f>
        <v>Administrasjon</v>
      </c>
      <c r="E1649" s="1">
        <f>Data!D1649</f>
        <v>14.682538747916279</v>
      </c>
      <c r="F1649" s="1">
        <f>Data!E1649+Data!F1649</f>
        <v>53861.683555615746</v>
      </c>
      <c r="G1649" s="1">
        <f>Data!G1649</f>
        <v>0</v>
      </c>
      <c r="H1649" s="1">
        <f t="shared" si="251"/>
        <v>8627195.5181818176</v>
      </c>
      <c r="I1649" s="1">
        <f t="shared" si="252"/>
        <v>0</v>
      </c>
      <c r="J1649" s="1">
        <f t="shared" si="253"/>
        <v>1035263.4621818181</v>
      </c>
      <c r="K1649" s="1">
        <f>'Innlegging av opplysninger'!$B$4*H1649</f>
        <v>1121535.4173636364</v>
      </c>
      <c r="L1649" s="1"/>
      <c r="M1649" s="1">
        <f>'Innlegging av opplysninger'!$B$5*H1649</f>
        <v>1130162.6128818181</v>
      </c>
      <c r="N1649" s="1">
        <f>'Innlegging av opplysninger'!$B$5*I1649</f>
        <v>0</v>
      </c>
      <c r="O1649" s="1">
        <f>'Innlegging av opplysninger'!$B$5*J1649</f>
        <v>135619.51354581816</v>
      </c>
      <c r="P1649" s="1">
        <f>'Innlegging av opplysninger'!$B$5*K1649</f>
        <v>146921.13967463639</v>
      </c>
      <c r="Q1649" s="1"/>
      <c r="R1649" s="1">
        <f>'Innlegging av opplysninger'!$C$11*SUM(H1649:Q1649)</f>
        <v>463474.51122552267</v>
      </c>
      <c r="S1649" s="1">
        <f>'Innlegging av opplysninger'!$C$13*(((H1649+J1649+M1649+O1649)*Data!H1649)+(J1649+O1649)*(1-Data!H1649)*1.8/12+I1649+N1649+K1649+L1649+P1649+Q1649)</f>
        <v>131952.6959640694</v>
      </c>
      <c r="T1649" s="1">
        <f>'Innlegging av opplysninger'!$C$13*((H1649+J1649+M1649+O1649)*(1-Data!H1649)-(J1649+O1649)*(1-Data!H1649)*1.8/12)</f>
        <v>502275.58255506697</v>
      </c>
      <c r="U1649" s="1">
        <f>Data!I1649</f>
        <v>2.2800000000000002</v>
      </c>
      <c r="V1649" s="1">
        <f>Data!J1649+Data!K1649</f>
        <v>49827.742690058469</v>
      </c>
      <c r="W1649" s="1">
        <f>Data!L1649</f>
        <v>0</v>
      </c>
      <c r="X1649" s="1">
        <f t="shared" si="257"/>
        <v>1239351.8545454545</v>
      </c>
      <c r="Y1649" s="100">
        <f t="shared" si="258"/>
        <v>0</v>
      </c>
      <c r="Z1649" s="100">
        <f t="shared" si="259"/>
        <v>177227.31519999998</v>
      </c>
      <c r="AA1649" s="100">
        <f>'Innlegging av opplysninger'!$B$4*X1649</f>
        <v>161115.74109090908</v>
      </c>
      <c r="AB1649" s="1"/>
      <c r="AC1649" s="1">
        <f>'Innlegging av opplysninger'!$B$5*X1649</f>
        <v>162355.09294545455</v>
      </c>
      <c r="AD1649" s="1">
        <f>'Innlegging av opplysninger'!$B$5*Y1649</f>
        <v>0</v>
      </c>
      <c r="AE1649" s="1">
        <f>'Innlegging av opplysninger'!$B$5*Z1649</f>
        <v>23216.7782912</v>
      </c>
      <c r="AF1649" s="1">
        <f>'Innlegging av opplysninger'!$B$5*AA1649</f>
        <v>21106.16208290909</v>
      </c>
      <c r="AG1649" s="1"/>
      <c r="AH1649" s="1">
        <f>'Innlegging av opplysninger'!$C$11*SUM(X1649:AG1649)</f>
        <v>67806.171877925241</v>
      </c>
      <c r="AI1649" s="1">
        <f>'Innlegging av opplysninger'!$C$13*(((X1649+Z1649+AC1649+AE1649)*Data!M1649)+(Z1649+AE1649)*(1-Data!M1649)*1.8/12+Y1649+AD1649+AA1649+AB1649+AF1649+AG1649)</f>
        <v>11039.002894269905</v>
      </c>
      <c r="AJ1649" s="1">
        <f>'Innlegging av opplysninger'!$C$13*((X1649+Z1649+AC1649+AE1649)*(1-Data!M1649)-(Z1649+AE1649)*(1-Data!M1649)*1.8/12)</f>
        <v>81748.390201838309</v>
      </c>
      <c r="AK1649" s="83">
        <f t="shared" si="254"/>
        <v>531000</v>
      </c>
      <c r="AL1649" s="83">
        <f t="shared" si="255"/>
        <v>143000</v>
      </c>
      <c r="AM1649" s="83">
        <f t="shared" si="256"/>
        <v>584000</v>
      </c>
    </row>
    <row r="1650" spans="1:39">
      <c r="A1650" t="str">
        <f t="shared" si="250"/>
        <v>4219Undervisning</v>
      </c>
      <c r="B1650" s="6" t="str">
        <f>Data!A1650</f>
        <v>4219</v>
      </c>
      <c r="C1650" s="7" t="str">
        <f>Data!B1650</f>
        <v>Evje og Hornnes kommune</v>
      </c>
      <c r="D1650" s="7" t="str">
        <f>Data!C1650</f>
        <v>Undervisning</v>
      </c>
      <c r="E1650" s="1">
        <f>Data!D1650</f>
        <v>79.273499999999999</v>
      </c>
      <c r="F1650" s="1">
        <f>Data!E1650+Data!F1650</f>
        <v>48397.747765646782</v>
      </c>
      <c r="G1650" s="1">
        <f>Data!G1650</f>
        <v>11.257355862930236</v>
      </c>
      <c r="H1650" s="1">
        <f t="shared" si="251"/>
        <v>41854460.263636366</v>
      </c>
      <c r="I1650" s="1">
        <f t="shared" si="252"/>
        <v>9735.3818181818187</v>
      </c>
      <c r="J1650" s="1">
        <f t="shared" si="253"/>
        <v>5023703.4774545459</v>
      </c>
      <c r="K1650" s="1">
        <f>'Innlegging av opplysninger'!$B$4*H1650</f>
        <v>5441079.8342727274</v>
      </c>
      <c r="L1650" s="1"/>
      <c r="M1650" s="1">
        <f>'Innlegging av opplysninger'!$B$5*H1650</f>
        <v>5482934.2945363643</v>
      </c>
      <c r="N1650" s="1">
        <f>'Innlegging av opplysninger'!$B$5*I1650</f>
        <v>1275.3350181818182</v>
      </c>
      <c r="O1650" s="1">
        <f>'Innlegging av opplysninger'!$B$5*J1650</f>
        <v>658105.15554654552</v>
      </c>
      <c r="P1650" s="1">
        <f>'Innlegging av opplysninger'!$B$5*K1650</f>
        <v>712781.45828972734</v>
      </c>
      <c r="Q1650" s="1"/>
      <c r="R1650" s="1">
        <f>'Innlegging av opplysninger'!$C$11*SUM(H1650:Q1650)</f>
        <v>2248994.8576217601</v>
      </c>
      <c r="S1650" s="1">
        <f>'Innlegging av opplysninger'!$C$13*(((H1650+J1650+M1650+O1650)*Data!H1650)+(J1650+O1650)*(1-Data!H1650)*1.8/12+I1650+N1650+K1650+L1650+P1650+Q1650)</f>
        <v>383409.04528363666</v>
      </c>
      <c r="T1650" s="1">
        <f>'Innlegging av opplysninger'!$C$13*((H1650+J1650+M1650+O1650)*(1-Data!H1650)-(J1650+O1650)*(1-Data!H1650)*1.8/12)</f>
        <v>2694162.8651461401</v>
      </c>
      <c r="U1650" s="1">
        <f>Data!I1650</f>
        <v>7.7611999999999997</v>
      </c>
      <c r="V1650" s="1">
        <f>Data!J1650+Data!K1650</f>
        <v>51182.667736088915</v>
      </c>
      <c r="W1650" s="1">
        <f>Data!L1650</f>
        <v>13.323970520022677</v>
      </c>
      <c r="X1650" s="1">
        <f t="shared" si="257"/>
        <v>4333515.4999999991</v>
      </c>
      <c r="Y1650" s="100">
        <f t="shared" si="258"/>
        <v>1128.1090909090908</v>
      </c>
      <c r="Z1650" s="100">
        <f t="shared" si="259"/>
        <v>619854.03609999991</v>
      </c>
      <c r="AA1650" s="100">
        <f>'Innlegging av opplysninger'!$B$4*X1650</f>
        <v>563357.0149999999</v>
      </c>
      <c r="AB1650" s="1"/>
      <c r="AC1650" s="1">
        <f>'Innlegging av opplysninger'!$B$5*X1650</f>
        <v>567690.53049999988</v>
      </c>
      <c r="AD1650" s="1">
        <f>'Innlegging av opplysninger'!$B$5*Y1650</f>
        <v>147.7822909090909</v>
      </c>
      <c r="AE1650" s="1">
        <f>'Innlegging av opplysninger'!$B$5*Z1650</f>
        <v>81200.87872909999</v>
      </c>
      <c r="AF1650" s="1">
        <f>'Innlegging av opplysninger'!$B$5*AA1650</f>
        <v>73799.768964999996</v>
      </c>
      <c r="AG1650" s="1"/>
      <c r="AH1650" s="1">
        <f>'Innlegging av opplysninger'!$C$11*SUM(X1650:AG1650)</f>
        <v>237146.35758568489</v>
      </c>
      <c r="AI1650" s="1">
        <f>'Innlegging av opplysninger'!$C$13*(((X1650+Z1650+AC1650+AE1650)*Data!M1650)+(Z1650+AE1650)*(1-Data!M1650)*1.8/12+Y1650+AD1650+AA1650+AB1650+AF1650+AG1650)</f>
        <v>38666.727453701526</v>
      </c>
      <c r="AJ1650" s="1">
        <f>'Innlegging av opplysninger'!$C$13*((X1650+Z1650+AC1650+AE1650)*(1-Data!M1650)-(Z1650+AE1650)*(1-Data!M1650)*1.8/12)</f>
        <v>285849.34082144615</v>
      </c>
      <c r="AK1650" s="83">
        <f t="shared" si="254"/>
        <v>2486000</v>
      </c>
      <c r="AL1650" s="83">
        <f t="shared" si="255"/>
        <v>422000</v>
      </c>
      <c r="AM1650" s="83">
        <f t="shared" si="256"/>
        <v>2980000</v>
      </c>
    </row>
    <row r="1651" spans="1:39">
      <c r="A1651" t="str">
        <f t="shared" si="250"/>
        <v>4219Barnehager</v>
      </c>
      <c r="B1651" s="6" t="str">
        <f>Data!A1651</f>
        <v>4219</v>
      </c>
      <c r="C1651" s="7" t="str">
        <f>Data!B1651</f>
        <v>Evje og Hornnes kommune</v>
      </c>
      <c r="D1651" s="7" t="str">
        <f>Data!C1651</f>
        <v>Barnehager</v>
      </c>
      <c r="E1651" s="1">
        <f>Data!D1651</f>
        <v>37.424066066838051</v>
      </c>
      <c r="F1651" s="1">
        <f>Data!E1651+Data!F1651</f>
        <v>41329.222166051353</v>
      </c>
      <c r="G1651" s="1">
        <f>Data!G1651</f>
        <v>0</v>
      </c>
      <c r="H1651" s="1">
        <f t="shared" si="251"/>
        <v>16873173.172727272</v>
      </c>
      <c r="I1651" s="1">
        <f t="shared" si="252"/>
        <v>0</v>
      </c>
      <c r="J1651" s="1">
        <f t="shared" si="253"/>
        <v>2024780.7807272726</v>
      </c>
      <c r="K1651" s="1">
        <f>'Innlegging av opplysninger'!$B$4*H1651</f>
        <v>2193512.5124545456</v>
      </c>
      <c r="L1651" s="1"/>
      <c r="M1651" s="1">
        <f>'Innlegging av opplysninger'!$B$5*H1651</f>
        <v>2210385.6856272728</v>
      </c>
      <c r="N1651" s="1">
        <f>'Innlegging av opplysninger'!$B$5*I1651</f>
        <v>0</v>
      </c>
      <c r="O1651" s="1">
        <f>'Innlegging av opplysninger'!$B$5*J1651</f>
        <v>265246.28227527271</v>
      </c>
      <c r="P1651" s="1">
        <f>'Innlegging av opplysninger'!$B$5*K1651</f>
        <v>287350.1391315455</v>
      </c>
      <c r="Q1651" s="1"/>
      <c r="R1651" s="1">
        <f>'Innlegging av opplysninger'!$C$11*SUM(H1651:Q1651)</f>
        <v>906469.04577184096</v>
      </c>
      <c r="S1651" s="1">
        <f>'Innlegging av opplysninger'!$C$13*(((H1651+J1651+M1651+O1651)*Data!H1651)+(J1651+O1651)*(1-Data!H1651)*1.8/12+I1651+N1651+K1651+L1651+P1651+Q1651)</f>
        <v>157783.3328170093</v>
      </c>
      <c r="T1651" s="1">
        <f>'Innlegging av opplysninger'!$C$13*((H1651+J1651+M1651+O1651)*(1-Data!H1651)-(J1651+O1651)*(1-Data!H1651)*1.8/12)</f>
        <v>1082647.9929760364</v>
      </c>
      <c r="U1651" s="1">
        <f>Data!I1651</f>
        <v>3.8000000000000003</v>
      </c>
      <c r="V1651" s="1">
        <f>Data!J1651+Data!K1651</f>
        <v>38467.982456140344</v>
      </c>
      <c r="W1651" s="1">
        <f>Data!L1651</f>
        <v>0</v>
      </c>
      <c r="X1651" s="1">
        <f t="shared" si="257"/>
        <v>1594672.7272727271</v>
      </c>
      <c r="Y1651" s="100">
        <f t="shared" si="258"/>
        <v>0</v>
      </c>
      <c r="Z1651" s="100">
        <f t="shared" si="259"/>
        <v>228038.19999999995</v>
      </c>
      <c r="AA1651" s="100">
        <f>'Innlegging av opplysninger'!$B$4*X1651</f>
        <v>207307.45454545453</v>
      </c>
      <c r="AB1651" s="1"/>
      <c r="AC1651" s="1">
        <f>'Innlegging av opplysninger'!$B$5*X1651</f>
        <v>208902.12727272726</v>
      </c>
      <c r="AD1651" s="1">
        <f>'Innlegging av opplysninger'!$B$5*Y1651</f>
        <v>0</v>
      </c>
      <c r="AE1651" s="1">
        <f>'Innlegging av opplysninger'!$B$5*Z1651</f>
        <v>29873.004199999996</v>
      </c>
      <c r="AF1651" s="1">
        <f>'Innlegging av opplysninger'!$B$5*AA1651</f>
        <v>27157.276545454544</v>
      </c>
      <c r="AG1651" s="1"/>
      <c r="AH1651" s="1">
        <f>'Innlegging av opplysninger'!$C$11*SUM(X1651:AG1651)</f>
        <v>87246.130013781803</v>
      </c>
      <c r="AI1651" s="1">
        <f>'Innlegging av opplysninger'!$C$13*(((X1651+Z1651+AC1651+AE1651)*Data!M1651)+(Z1651+AE1651)*(1-Data!M1651)*1.8/12+Y1651+AD1651+AA1651+AB1651+AF1651+AG1651)</f>
        <v>14203.873409487271</v>
      </c>
      <c r="AJ1651" s="1">
        <f>'Innlegging av opplysninger'!$C$13*((X1651+Z1651+AC1651+AE1651)*(1-Data!M1651)-(Z1651+AE1651)*(1-Data!M1651)*1.8/12)</f>
        <v>105185.56766200361</v>
      </c>
      <c r="AK1651" s="83">
        <f t="shared" si="254"/>
        <v>994000</v>
      </c>
      <c r="AL1651" s="83">
        <f t="shared" si="255"/>
        <v>172000</v>
      </c>
      <c r="AM1651" s="83">
        <f t="shared" si="256"/>
        <v>1188000</v>
      </c>
    </row>
    <row r="1652" spans="1:39">
      <c r="A1652" t="str">
        <f t="shared" si="250"/>
        <v>4219Helse/pleie/omsorg</v>
      </c>
      <c r="B1652" s="6" t="str">
        <f>Data!A1652</f>
        <v>4219</v>
      </c>
      <c r="C1652" s="7" t="str">
        <f>Data!B1652</f>
        <v>Evje og Hornnes kommune</v>
      </c>
      <c r="D1652" s="7" t="str">
        <f>Data!C1652</f>
        <v>Helse/pleie/omsorg</v>
      </c>
      <c r="E1652" s="1">
        <f>Data!D1652</f>
        <v>108.49349999999998</v>
      </c>
      <c r="F1652" s="1">
        <f>Data!E1652+Data!F1652</f>
        <v>47136.265383026039</v>
      </c>
      <c r="G1652" s="1">
        <f>Data!G1652</f>
        <v>828.49654587602015</v>
      </c>
      <c r="H1652" s="1">
        <f t="shared" si="251"/>
        <v>55788855.363636374</v>
      </c>
      <c r="I1652" s="1">
        <f t="shared" si="252"/>
        <v>980579.89090909064</v>
      </c>
      <c r="J1652" s="1">
        <f t="shared" si="253"/>
        <v>6812332.2305454556</v>
      </c>
      <c r="K1652" s="1">
        <f>'Innlegging av opplysninger'!$B$4*H1652</f>
        <v>7252551.1972727291</v>
      </c>
      <c r="L1652" s="1"/>
      <c r="M1652" s="1">
        <f>'Innlegging av opplysninger'!$B$5*H1652</f>
        <v>7308340.0526363654</v>
      </c>
      <c r="N1652" s="1">
        <f>'Innlegging av opplysninger'!$B$5*I1652</f>
        <v>128455.96570909087</v>
      </c>
      <c r="O1652" s="1">
        <f>'Innlegging av opplysninger'!$B$5*J1652</f>
        <v>892415.52220145473</v>
      </c>
      <c r="P1652" s="1">
        <f>'Innlegging av opplysninger'!$B$5*K1652</f>
        <v>950084.20684272761</v>
      </c>
      <c r="Q1652" s="1"/>
      <c r="R1652" s="1">
        <f>'Innlegging av opplysninger'!$C$11*SUM(H1652:Q1652)</f>
        <v>3044317.3483306244</v>
      </c>
      <c r="S1652" s="1">
        <f>'Innlegging av opplysninger'!$C$13*(((H1652+J1652+M1652+O1652)*Data!H1652)+(J1652+O1652)*(1-Data!H1652)*1.8/12+I1652+N1652+K1652+L1652+P1652+Q1652)</f>
        <v>668501.0243973817</v>
      </c>
      <c r="T1652" s="1">
        <f>'Innlegging av opplysninger'!$C$13*((H1652+J1652+M1652+O1652)*(1-Data!H1652)-(J1652+O1652)*(1-Data!H1652)*1.8/12)</f>
        <v>3497406.9259497882</v>
      </c>
      <c r="U1652" s="1">
        <f>Data!I1652</f>
        <v>16.3401</v>
      </c>
      <c r="V1652" s="1">
        <f>Data!J1652+Data!K1652</f>
        <v>52003.63981860577</v>
      </c>
      <c r="W1652" s="1">
        <f>Data!L1652</f>
        <v>1352.0425211596016</v>
      </c>
      <c r="X1652" s="1">
        <f t="shared" si="257"/>
        <v>9269941.9090909082</v>
      </c>
      <c r="Y1652" s="100">
        <f t="shared" si="258"/>
        <v>241009.20000000007</v>
      </c>
      <c r="Z1652" s="100">
        <f t="shared" si="259"/>
        <v>1360066.0085999996</v>
      </c>
      <c r="AA1652" s="100">
        <f>'Innlegging av opplysninger'!$B$4*X1652</f>
        <v>1205092.448181818</v>
      </c>
      <c r="AB1652" s="1"/>
      <c r="AC1652" s="1">
        <f>'Innlegging av opplysninger'!$B$5*X1652</f>
        <v>1214362.3900909091</v>
      </c>
      <c r="AD1652" s="1">
        <f>'Innlegging av opplysninger'!$B$5*Y1652</f>
        <v>31572.205200000011</v>
      </c>
      <c r="AE1652" s="1">
        <f>'Innlegging av opplysninger'!$B$5*Z1652</f>
        <v>178168.64712659994</v>
      </c>
      <c r="AF1652" s="1">
        <f>'Innlegging av opplysninger'!$B$5*AA1652</f>
        <v>157867.11071181815</v>
      </c>
      <c r="AG1652" s="1"/>
      <c r="AH1652" s="1">
        <f>'Innlegging av opplysninger'!$C$11*SUM(X1652:AG1652)</f>
        <v>519007.036922078</v>
      </c>
      <c r="AI1652" s="1">
        <f>'Innlegging av opplysninger'!$C$13*(((X1652+Z1652+AC1652+AE1652)*Data!M1652)+(Z1652+AE1652)*(1-Data!M1652)*1.8/12+Y1652+AD1652+AA1652+AB1652+AF1652+AG1652)</f>
        <v>162427.68136242527</v>
      </c>
      <c r="AJ1652" s="1">
        <f>'Innlegging av opplysninger'!$C$13*((X1652+Z1652+AC1652+AE1652)*(1-Data!M1652)-(Z1652+AE1652)*(1-Data!M1652)*1.8/12)</f>
        <v>547792.4744256814</v>
      </c>
      <c r="AK1652" s="83">
        <f t="shared" si="254"/>
        <v>3563000</v>
      </c>
      <c r="AL1652" s="83">
        <f t="shared" si="255"/>
        <v>831000</v>
      </c>
      <c r="AM1652" s="83">
        <f t="shared" si="256"/>
        <v>4045000</v>
      </c>
    </row>
    <row r="1653" spans="1:39">
      <c r="A1653" t="str">
        <f t="shared" si="250"/>
        <v>4219Samferdsel og teknikk</v>
      </c>
      <c r="B1653" s="6" t="str">
        <f>Data!A1653</f>
        <v>4219</v>
      </c>
      <c r="C1653" s="7" t="str">
        <f>Data!B1653</f>
        <v>Evje og Hornnes kommune</v>
      </c>
      <c r="D1653" s="7" t="str">
        <f>Data!C1653</f>
        <v>Samferdsel og teknikk</v>
      </c>
      <c r="E1653" s="1">
        <f>Data!D1653</f>
        <v>9.3266999999999989</v>
      </c>
      <c r="F1653" s="1">
        <f>Data!E1653+Data!F1653</f>
        <v>0</v>
      </c>
      <c r="G1653" s="1">
        <f>Data!G1653</f>
        <v>0</v>
      </c>
      <c r="H1653" s="1">
        <f t="shared" si="251"/>
        <v>0</v>
      </c>
      <c r="I1653" s="1">
        <f t="shared" si="252"/>
        <v>0</v>
      </c>
      <c r="J1653" s="1">
        <f t="shared" si="253"/>
        <v>0</v>
      </c>
      <c r="K1653" s="1">
        <f>'Innlegging av opplysninger'!$B$4*H1653</f>
        <v>0</v>
      </c>
      <c r="L1653" s="1"/>
      <c r="M1653" s="1">
        <f>'Innlegging av opplysninger'!$B$5*H1653</f>
        <v>0</v>
      </c>
      <c r="N1653" s="1">
        <f>'Innlegging av opplysninger'!$B$5*I1653</f>
        <v>0</v>
      </c>
      <c r="O1653" s="1">
        <f>'Innlegging av opplysninger'!$B$5*J1653</f>
        <v>0</v>
      </c>
      <c r="P1653" s="1">
        <f>'Innlegging av opplysninger'!$B$5*K1653</f>
        <v>0</v>
      </c>
      <c r="Q1653" s="1"/>
      <c r="R1653" s="1">
        <f>'Innlegging av opplysninger'!$C$11*SUM(H1653:Q1653)</f>
        <v>0</v>
      </c>
      <c r="S1653" s="1">
        <f>'Innlegging av opplysninger'!$C$13*(((H1653+J1653+M1653+O1653)*Data!H1653)+(J1653+O1653)*(1-Data!H1653)*1.8/12+I1653+N1653+K1653+L1653+P1653+Q1653)</f>
        <v>0</v>
      </c>
      <c r="T1653" s="1">
        <f>'Innlegging av opplysninger'!$C$13*((H1653+J1653+M1653+O1653)*(1-Data!H1653)-(J1653+O1653)*(1-Data!H1653)*1.8/12)</f>
        <v>0</v>
      </c>
      <c r="U1653" s="1">
        <f>Data!I1653</f>
        <v>0</v>
      </c>
      <c r="V1653" s="1">
        <f>Data!J1653+Data!K1653</f>
        <v>0</v>
      </c>
      <c r="W1653" s="1">
        <f>Data!L1653</f>
        <v>0</v>
      </c>
      <c r="X1653" s="1">
        <f t="shared" si="257"/>
        <v>0</v>
      </c>
      <c r="Y1653" s="100">
        <f t="shared" si="258"/>
        <v>0</v>
      </c>
      <c r="Z1653" s="100">
        <f t="shared" si="259"/>
        <v>0</v>
      </c>
      <c r="AA1653" s="100">
        <f>'Innlegging av opplysninger'!$B$4*X1653</f>
        <v>0</v>
      </c>
      <c r="AB1653" s="1"/>
      <c r="AC1653" s="1">
        <f>'Innlegging av opplysninger'!$B$5*X1653</f>
        <v>0</v>
      </c>
      <c r="AD1653" s="1">
        <f>'Innlegging av opplysninger'!$B$5*Y1653</f>
        <v>0</v>
      </c>
      <c r="AE1653" s="1">
        <f>'Innlegging av opplysninger'!$B$5*Z1653</f>
        <v>0</v>
      </c>
      <c r="AF1653" s="1">
        <f>'Innlegging av opplysninger'!$B$5*AA1653</f>
        <v>0</v>
      </c>
      <c r="AG1653" s="1"/>
      <c r="AH1653" s="1">
        <f>'Innlegging av opplysninger'!$C$11*SUM(X1653:AG1653)</f>
        <v>0</v>
      </c>
      <c r="AI1653" s="1">
        <f>'Innlegging av opplysninger'!$C$13*(((X1653+Z1653+AC1653+AE1653)*Data!M1653)+(Z1653+AE1653)*(1-Data!M1653)*1.8/12+Y1653+AD1653+AA1653+AB1653+AF1653+AG1653)</f>
        <v>0</v>
      </c>
      <c r="AJ1653" s="1">
        <f>'Innlegging av opplysninger'!$C$13*((X1653+Z1653+AC1653+AE1653)*(1-Data!M1653)-(Z1653+AE1653)*(1-Data!M1653)*1.8/12)</f>
        <v>0</v>
      </c>
      <c r="AK1653" s="83">
        <f t="shared" si="254"/>
        <v>0</v>
      </c>
      <c r="AL1653" s="83">
        <f t="shared" si="255"/>
        <v>0</v>
      </c>
      <c r="AM1653" s="83">
        <f t="shared" si="256"/>
        <v>0</v>
      </c>
    </row>
    <row r="1654" spans="1:39">
      <c r="A1654" t="str">
        <f t="shared" si="250"/>
        <v>4219Annet</v>
      </c>
      <c r="B1654" s="6" t="str">
        <f>Data!A1654</f>
        <v>4219</v>
      </c>
      <c r="C1654" s="7" t="str">
        <f>Data!B1654</f>
        <v>Evje og Hornnes kommune</v>
      </c>
      <c r="D1654" s="7" t="str">
        <f>Data!C1654</f>
        <v>Annet</v>
      </c>
      <c r="E1654" s="1">
        <f>Data!D1654</f>
        <v>7.67</v>
      </c>
      <c r="F1654" s="1">
        <f>Data!E1654+Data!F1654</f>
        <v>0</v>
      </c>
      <c r="G1654" s="1">
        <f>Data!G1654</f>
        <v>0</v>
      </c>
      <c r="H1654" s="1">
        <f t="shared" si="251"/>
        <v>0</v>
      </c>
      <c r="I1654" s="1">
        <f t="shared" si="252"/>
        <v>0</v>
      </c>
      <c r="J1654" s="1">
        <f t="shared" si="253"/>
        <v>0</v>
      </c>
      <c r="K1654" s="1">
        <f>'Innlegging av opplysninger'!$B$4*H1654</f>
        <v>0</v>
      </c>
      <c r="L1654" s="1"/>
      <c r="M1654" s="1">
        <f>'Innlegging av opplysninger'!$B$5*H1654</f>
        <v>0</v>
      </c>
      <c r="N1654" s="1">
        <f>'Innlegging av opplysninger'!$B$5*I1654</f>
        <v>0</v>
      </c>
      <c r="O1654" s="1">
        <f>'Innlegging av opplysninger'!$B$5*J1654</f>
        <v>0</v>
      </c>
      <c r="P1654" s="1">
        <f>'Innlegging av opplysninger'!$B$5*K1654</f>
        <v>0</v>
      </c>
      <c r="Q1654" s="1"/>
      <c r="R1654" s="1">
        <f>'Innlegging av opplysninger'!$C$11*SUM(H1654:Q1654)</f>
        <v>0</v>
      </c>
      <c r="S1654" s="1">
        <f>'Innlegging av opplysninger'!$C$13*(((H1654+J1654+M1654+O1654)*Data!H1654)+(J1654+O1654)*(1-Data!H1654)*1.8/12+I1654+N1654+K1654+L1654+P1654+Q1654)</f>
        <v>0</v>
      </c>
      <c r="T1654" s="1">
        <f>'Innlegging av opplysninger'!$C$13*((H1654+J1654+M1654+O1654)*(1-Data!H1654)-(J1654+O1654)*(1-Data!H1654)*1.8/12)</f>
        <v>0</v>
      </c>
      <c r="U1654" s="1">
        <f>Data!I1654</f>
        <v>0</v>
      </c>
      <c r="V1654" s="1">
        <f>Data!J1654+Data!K1654</f>
        <v>0</v>
      </c>
      <c r="W1654" s="1">
        <f>Data!L1654</f>
        <v>0</v>
      </c>
      <c r="X1654" s="1">
        <f t="shared" si="257"/>
        <v>0</v>
      </c>
      <c r="Y1654" s="100">
        <f t="shared" si="258"/>
        <v>0</v>
      </c>
      <c r="Z1654" s="100">
        <f t="shared" si="259"/>
        <v>0</v>
      </c>
      <c r="AA1654" s="100">
        <f>'Innlegging av opplysninger'!$B$4*X1654</f>
        <v>0</v>
      </c>
      <c r="AB1654" s="1"/>
      <c r="AC1654" s="1">
        <f>'Innlegging av opplysninger'!$B$5*X1654</f>
        <v>0</v>
      </c>
      <c r="AD1654" s="1">
        <f>'Innlegging av opplysninger'!$B$5*Y1654</f>
        <v>0</v>
      </c>
      <c r="AE1654" s="1">
        <f>'Innlegging av opplysninger'!$B$5*Z1654</f>
        <v>0</v>
      </c>
      <c r="AF1654" s="1">
        <f>'Innlegging av opplysninger'!$B$5*AA1654</f>
        <v>0</v>
      </c>
      <c r="AG1654" s="1"/>
      <c r="AH1654" s="1">
        <f>'Innlegging av opplysninger'!$C$11*SUM(X1654:AG1654)</f>
        <v>0</v>
      </c>
      <c r="AI1654" s="1">
        <f>'Innlegging av opplysninger'!$C$13*(((X1654+Z1654+AC1654+AE1654)*Data!M1654)+(Z1654+AE1654)*(1-Data!M1654)*1.8/12+Y1654+AD1654+AA1654+AB1654+AF1654+AG1654)</f>
        <v>0</v>
      </c>
      <c r="AJ1654" s="1">
        <f>'Innlegging av opplysninger'!$C$13*((X1654+Z1654+AC1654+AE1654)*(1-Data!M1654)-(Z1654+AE1654)*(1-Data!M1654)*1.8/12)</f>
        <v>0</v>
      </c>
      <c r="AK1654" s="83">
        <f t="shared" si="254"/>
        <v>0</v>
      </c>
      <c r="AL1654" s="83">
        <f t="shared" si="255"/>
        <v>0</v>
      </c>
      <c r="AM1654" s="83">
        <f t="shared" si="256"/>
        <v>0</v>
      </c>
    </row>
    <row r="1655" spans="1:39">
      <c r="A1655" t="str">
        <f t="shared" si="250"/>
        <v>4220Alle</v>
      </c>
      <c r="B1655" s="6" t="str">
        <f>Data!A1655</f>
        <v>4220</v>
      </c>
      <c r="C1655" s="7" t="str">
        <f>Data!B1655</f>
        <v>Bygland kommune</v>
      </c>
      <c r="D1655" s="7" t="str">
        <f>Data!C1655</f>
        <v>Alle</v>
      </c>
      <c r="E1655" s="1">
        <f>Data!D1655</f>
        <v>112.62783557947141</v>
      </c>
      <c r="F1655" s="1">
        <f>Data!E1655+Data!F1655</f>
        <v>46692.105179356942</v>
      </c>
      <c r="G1655" s="1">
        <f>Data!G1655</f>
        <v>441.32544804989408</v>
      </c>
      <c r="H1655" s="1">
        <f t="shared" si="251"/>
        <v>57369062.672727257</v>
      </c>
      <c r="I1655" s="1">
        <f t="shared" si="252"/>
        <v>542242.14545454562</v>
      </c>
      <c r="J1655" s="1">
        <f t="shared" si="253"/>
        <v>6949356.5781818163</v>
      </c>
      <c r="K1655" s="1">
        <f>'Innlegging av opplysninger'!$B$4*H1655</f>
        <v>7457978.147454544</v>
      </c>
      <c r="L1655" s="1"/>
      <c r="M1655" s="1">
        <f>'Innlegging av opplysninger'!$B$5*H1655</f>
        <v>7515347.2101272708</v>
      </c>
      <c r="N1655" s="1">
        <f>'Innlegging av opplysninger'!$B$5*I1655</f>
        <v>71033.721054545473</v>
      </c>
      <c r="O1655" s="1">
        <f>'Innlegging av opplysninger'!$B$5*J1655</f>
        <v>910365.711741818</v>
      </c>
      <c r="P1655" s="1">
        <f>'Innlegging av opplysninger'!$B$5*K1655</f>
        <v>976995.13731654536</v>
      </c>
      <c r="Q1655" s="1"/>
      <c r="R1655" s="1">
        <f>'Innlegging av opplysninger'!$C$11*SUM(H1655:Q1655)</f>
        <v>3108110.4903142164</v>
      </c>
      <c r="S1655" s="1">
        <f>'Innlegging av opplysninger'!$C$13*(((H1655+J1655+M1655+O1655)*Data!H1655)+(J1655+O1655)*(1-Data!H1655)*1.8/12+I1655+N1655+K1655+L1655+P1655+Q1655)</f>
        <v>591673.00747136201</v>
      </c>
      <c r="T1655" s="1">
        <f>'Innlegging av opplysninger'!$C$13*((H1655+J1655+M1655+O1655)*(1-Data!H1655)-(J1655+O1655)*(1-Data!H1655)*1.8/12)</f>
        <v>3661530.8213796713</v>
      </c>
      <c r="U1655" s="1">
        <f>Data!I1655</f>
        <v>12.4628</v>
      </c>
      <c r="V1655" s="1">
        <f>Data!J1655+Data!K1655</f>
        <v>49911.921745782129</v>
      </c>
      <c r="W1655" s="1">
        <f>Data!L1655</f>
        <v>566.42568283210835</v>
      </c>
      <c r="X1655" s="1">
        <f t="shared" si="257"/>
        <v>6785915.9818181833</v>
      </c>
      <c r="Y1655" s="100">
        <f t="shared" si="258"/>
        <v>77009.999999999985</v>
      </c>
      <c r="Z1655" s="100">
        <f t="shared" si="259"/>
        <v>981398.41540000017</v>
      </c>
      <c r="AA1655" s="100">
        <f>'Innlegging av opplysninger'!$B$4*X1655</f>
        <v>882169.07763636392</v>
      </c>
      <c r="AB1655" s="1"/>
      <c r="AC1655" s="1">
        <f>'Innlegging av opplysninger'!$B$5*X1655</f>
        <v>888954.99361818202</v>
      </c>
      <c r="AD1655" s="1">
        <f>'Innlegging av opplysninger'!$B$5*Y1655</f>
        <v>10088.309999999998</v>
      </c>
      <c r="AE1655" s="1">
        <f>'Innlegging av opplysninger'!$B$5*Z1655</f>
        <v>128563.19241740003</v>
      </c>
      <c r="AF1655" s="1">
        <f>'Innlegging av opplysninger'!$B$5*AA1655</f>
        <v>115564.14917036367</v>
      </c>
      <c r="AG1655" s="1"/>
      <c r="AH1655" s="1">
        <f>'Innlegging av opplysninger'!$C$11*SUM(X1655:AG1655)</f>
        <v>375047.23656229879</v>
      </c>
      <c r="AI1655" s="1">
        <f>'Innlegging av opplysninger'!$C$13*(((X1655+Z1655+AC1655+AE1655)*Data!M1655)+(Z1655+AE1655)*(1-Data!M1655)*1.8/12+Y1655+AD1655+AA1655+AB1655+AF1655+AG1655)</f>
        <v>74211.276492006116</v>
      </c>
      <c r="AJ1655" s="1">
        <f>'Innlegging av opplysninger'!$C$13*((X1655+Z1655+AC1655+AE1655)*(1-Data!M1655)-(Z1655+AE1655)*(1-Data!M1655)*1.8/12)</f>
        <v>439011.25775113952</v>
      </c>
      <c r="AK1655" s="83">
        <f t="shared" si="254"/>
        <v>3483000</v>
      </c>
      <c r="AL1655" s="83">
        <f t="shared" si="255"/>
        <v>666000</v>
      </c>
      <c r="AM1655" s="83">
        <f t="shared" si="256"/>
        <v>4101000</v>
      </c>
    </row>
    <row r="1656" spans="1:39">
      <c r="A1656" t="str">
        <f t="shared" si="250"/>
        <v>4220Administrasjon</v>
      </c>
      <c r="B1656" s="6" t="str">
        <f>Data!A1656</f>
        <v>4220</v>
      </c>
      <c r="C1656" s="7" t="str">
        <f>Data!B1656</f>
        <v>Bygland kommune</v>
      </c>
      <c r="D1656" s="7" t="str">
        <f>Data!C1656</f>
        <v>Administrasjon</v>
      </c>
      <c r="E1656" s="1">
        <f>Data!D1656</f>
        <v>7.1000000000000005</v>
      </c>
      <c r="F1656" s="1">
        <f>Data!E1656+Data!F1656</f>
        <v>0</v>
      </c>
      <c r="G1656" s="1">
        <f>Data!G1656</f>
        <v>0</v>
      </c>
      <c r="H1656" s="1">
        <f t="shared" si="251"/>
        <v>0</v>
      </c>
      <c r="I1656" s="1">
        <f t="shared" si="252"/>
        <v>0</v>
      </c>
      <c r="J1656" s="1">
        <f t="shared" si="253"/>
        <v>0</v>
      </c>
      <c r="K1656" s="1">
        <f>'Innlegging av opplysninger'!$B$4*H1656</f>
        <v>0</v>
      </c>
      <c r="L1656" s="1"/>
      <c r="M1656" s="1">
        <f>'Innlegging av opplysninger'!$B$5*H1656</f>
        <v>0</v>
      </c>
      <c r="N1656" s="1">
        <f>'Innlegging av opplysninger'!$B$5*I1656</f>
        <v>0</v>
      </c>
      <c r="O1656" s="1">
        <f>'Innlegging av opplysninger'!$B$5*J1656</f>
        <v>0</v>
      </c>
      <c r="P1656" s="1">
        <f>'Innlegging av opplysninger'!$B$5*K1656</f>
        <v>0</v>
      </c>
      <c r="Q1656" s="1"/>
      <c r="R1656" s="1">
        <f>'Innlegging av opplysninger'!$C$11*SUM(H1656:Q1656)</f>
        <v>0</v>
      </c>
      <c r="S1656" s="1">
        <f>'Innlegging av opplysninger'!$C$13*(((H1656+J1656+M1656+O1656)*Data!H1656)+(J1656+O1656)*(1-Data!H1656)*1.8/12+I1656+N1656+K1656+L1656+P1656+Q1656)</f>
        <v>0</v>
      </c>
      <c r="T1656" s="1">
        <f>'Innlegging av opplysninger'!$C$13*((H1656+J1656+M1656+O1656)*(1-Data!H1656)-(J1656+O1656)*(1-Data!H1656)*1.8/12)</f>
        <v>0</v>
      </c>
      <c r="U1656" s="1">
        <f>Data!I1656</f>
        <v>0</v>
      </c>
      <c r="V1656" s="1">
        <f>Data!J1656+Data!K1656</f>
        <v>0</v>
      </c>
      <c r="W1656" s="1">
        <f>Data!L1656</f>
        <v>0</v>
      </c>
      <c r="X1656" s="1">
        <f t="shared" si="257"/>
        <v>0</v>
      </c>
      <c r="Y1656" s="100">
        <f t="shared" si="258"/>
        <v>0</v>
      </c>
      <c r="Z1656" s="100">
        <f t="shared" si="259"/>
        <v>0</v>
      </c>
      <c r="AA1656" s="100">
        <f>'Innlegging av opplysninger'!$B$4*X1656</f>
        <v>0</v>
      </c>
      <c r="AB1656" s="1"/>
      <c r="AC1656" s="1">
        <f>'Innlegging av opplysninger'!$B$5*X1656</f>
        <v>0</v>
      </c>
      <c r="AD1656" s="1">
        <f>'Innlegging av opplysninger'!$B$5*Y1656</f>
        <v>0</v>
      </c>
      <c r="AE1656" s="1">
        <f>'Innlegging av opplysninger'!$B$5*Z1656</f>
        <v>0</v>
      </c>
      <c r="AF1656" s="1">
        <f>'Innlegging av opplysninger'!$B$5*AA1656</f>
        <v>0</v>
      </c>
      <c r="AG1656" s="1"/>
      <c r="AH1656" s="1">
        <f>'Innlegging av opplysninger'!$C$11*SUM(X1656:AG1656)</f>
        <v>0</v>
      </c>
      <c r="AI1656" s="1">
        <f>'Innlegging av opplysninger'!$C$13*(((X1656+Z1656+AC1656+AE1656)*Data!M1656)+(Z1656+AE1656)*(1-Data!M1656)*1.8/12+Y1656+AD1656+AA1656+AB1656+AF1656+AG1656)</f>
        <v>0</v>
      </c>
      <c r="AJ1656" s="1">
        <f>'Innlegging av opplysninger'!$C$13*((X1656+Z1656+AC1656+AE1656)*(1-Data!M1656)-(Z1656+AE1656)*(1-Data!M1656)*1.8/12)</f>
        <v>0</v>
      </c>
      <c r="AK1656" s="83">
        <f t="shared" si="254"/>
        <v>0</v>
      </c>
      <c r="AL1656" s="83">
        <f t="shared" si="255"/>
        <v>0</v>
      </c>
      <c r="AM1656" s="83">
        <f t="shared" si="256"/>
        <v>0</v>
      </c>
    </row>
    <row r="1657" spans="1:39">
      <c r="A1657" t="str">
        <f t="shared" si="250"/>
        <v>4220Undervisning</v>
      </c>
      <c r="B1657" s="6" t="str">
        <f>Data!A1657</f>
        <v>4220</v>
      </c>
      <c r="C1657" s="7" t="str">
        <f>Data!B1657</f>
        <v>Bygland kommune</v>
      </c>
      <c r="D1657" s="7" t="str">
        <f>Data!C1657</f>
        <v>Undervisning</v>
      </c>
      <c r="E1657" s="1">
        <f>Data!D1657</f>
        <v>28.735399999999998</v>
      </c>
      <c r="F1657" s="1">
        <f>Data!E1657+Data!F1657</f>
        <v>46432.60983548747</v>
      </c>
      <c r="G1657" s="1">
        <f>Data!G1657</f>
        <v>0</v>
      </c>
      <c r="H1657" s="1">
        <f t="shared" si="251"/>
        <v>14555559.454545453</v>
      </c>
      <c r="I1657" s="1">
        <f t="shared" si="252"/>
        <v>0</v>
      </c>
      <c r="J1657" s="1">
        <f t="shared" si="253"/>
        <v>1746667.1345454543</v>
      </c>
      <c r="K1657" s="1">
        <f>'Innlegging av opplysninger'!$B$4*H1657</f>
        <v>1892222.729090909</v>
      </c>
      <c r="L1657" s="1"/>
      <c r="M1657" s="1">
        <f>'Innlegging av opplysninger'!$B$5*H1657</f>
        <v>1906778.2885454544</v>
      </c>
      <c r="N1657" s="1">
        <f>'Innlegging av opplysninger'!$B$5*I1657</f>
        <v>0</v>
      </c>
      <c r="O1657" s="1">
        <f>'Innlegging av opplysninger'!$B$5*J1657</f>
        <v>228813.39462545453</v>
      </c>
      <c r="P1657" s="1">
        <f>'Innlegging av opplysninger'!$B$5*K1657</f>
        <v>247881.1775109091</v>
      </c>
      <c r="Q1657" s="1"/>
      <c r="R1657" s="1">
        <f>'Innlegging av opplysninger'!$C$11*SUM(H1657:Q1657)</f>
        <v>781961.04279681819</v>
      </c>
      <c r="S1657" s="1">
        <f>'Innlegging av opplysninger'!$C$13*(((H1657+J1657+M1657+O1657)*Data!H1657)+(J1657+O1657)*(1-Data!H1657)*1.8/12+I1657+N1657+K1657+L1657+P1657+Q1657)</f>
        <v>129355.63721785309</v>
      </c>
      <c r="T1657" s="1">
        <f>'Innlegging av opplysninger'!$C$13*((H1657+J1657+M1657+O1657)*(1-Data!H1657)-(J1657+O1657)*(1-Data!H1657)*1.8/12)</f>
        <v>940696.3160830558</v>
      </c>
      <c r="U1657" s="1">
        <f>Data!I1657</f>
        <v>3.863</v>
      </c>
      <c r="V1657" s="1">
        <f>Data!J1657+Data!K1657</f>
        <v>49719.883078781604</v>
      </c>
      <c r="W1657" s="1">
        <f>Data!L1657</f>
        <v>0</v>
      </c>
      <c r="X1657" s="1">
        <f t="shared" si="257"/>
        <v>2095286.2727272727</v>
      </c>
      <c r="Y1657" s="100">
        <f t="shared" si="258"/>
        <v>0</v>
      </c>
      <c r="Z1657" s="100">
        <f t="shared" si="259"/>
        <v>299625.93699999998</v>
      </c>
      <c r="AA1657" s="100">
        <f>'Innlegging av opplysninger'!$B$4*X1657</f>
        <v>272387.21545454545</v>
      </c>
      <c r="AB1657" s="1"/>
      <c r="AC1657" s="1">
        <f>'Innlegging av opplysninger'!$B$5*X1657</f>
        <v>274482.50172727276</v>
      </c>
      <c r="AD1657" s="1">
        <f>'Innlegging av opplysninger'!$B$5*Y1657</f>
        <v>0</v>
      </c>
      <c r="AE1657" s="1">
        <f>'Innlegging av opplysninger'!$B$5*Z1657</f>
        <v>39250.997747000001</v>
      </c>
      <c r="AF1657" s="1">
        <f>'Innlegging av opplysninger'!$B$5*AA1657</f>
        <v>35682.725224545458</v>
      </c>
      <c r="AG1657" s="1"/>
      <c r="AH1657" s="1">
        <f>'Innlegging av opplysninger'!$C$11*SUM(X1657:AG1657)</f>
        <v>114635.19469546419</v>
      </c>
      <c r="AI1657" s="1">
        <f>'Innlegging av opplysninger'!$C$13*(((X1657+Z1657+AC1657+AE1657)*Data!M1657)+(Z1657+AE1657)*(1-Data!M1657)*1.8/12+Y1657+AD1657+AA1657+AB1657+AF1657+AG1657)</f>
        <v>18662.877006339328</v>
      </c>
      <c r="AJ1657" s="1">
        <f>'Innlegging av opplysninger'!$C$13*((X1657+Z1657+AC1657+AE1657)*(1-Data!M1657)-(Z1657+AE1657)*(1-Data!M1657)*1.8/12)</f>
        <v>138206.33678745377</v>
      </c>
      <c r="AK1657" s="83">
        <f t="shared" si="254"/>
        <v>897000</v>
      </c>
      <c r="AL1657" s="83">
        <f t="shared" si="255"/>
        <v>148000</v>
      </c>
      <c r="AM1657" s="83">
        <f t="shared" si="256"/>
        <v>1079000</v>
      </c>
    </row>
    <row r="1658" spans="1:39">
      <c r="A1658" t="str">
        <f t="shared" si="250"/>
        <v>4220Barnehager</v>
      </c>
      <c r="B1658" s="6" t="str">
        <f>Data!A1658</f>
        <v>4220</v>
      </c>
      <c r="C1658" s="7" t="str">
        <f>Data!B1658</f>
        <v>Bygland kommune</v>
      </c>
      <c r="D1658" s="7" t="str">
        <f>Data!C1658</f>
        <v>Barnehager</v>
      </c>
      <c r="E1658" s="1">
        <f>Data!D1658</f>
        <v>11.024899999999999</v>
      </c>
      <c r="F1658" s="1">
        <f>Data!E1658+Data!F1658</f>
        <v>0</v>
      </c>
      <c r="G1658" s="1">
        <f>Data!G1658</f>
        <v>0</v>
      </c>
      <c r="H1658" s="1">
        <f t="shared" si="251"/>
        <v>0</v>
      </c>
      <c r="I1658" s="1">
        <f t="shared" si="252"/>
        <v>0</v>
      </c>
      <c r="J1658" s="1">
        <f t="shared" si="253"/>
        <v>0</v>
      </c>
      <c r="K1658" s="1">
        <f>'Innlegging av opplysninger'!$B$4*H1658</f>
        <v>0</v>
      </c>
      <c r="L1658" s="1"/>
      <c r="M1658" s="1">
        <f>'Innlegging av opplysninger'!$B$5*H1658</f>
        <v>0</v>
      </c>
      <c r="N1658" s="1">
        <f>'Innlegging av opplysninger'!$B$5*I1658</f>
        <v>0</v>
      </c>
      <c r="O1658" s="1">
        <f>'Innlegging av opplysninger'!$B$5*J1658</f>
        <v>0</v>
      </c>
      <c r="P1658" s="1">
        <f>'Innlegging av opplysninger'!$B$5*K1658</f>
        <v>0</v>
      </c>
      <c r="Q1658" s="1"/>
      <c r="R1658" s="1">
        <f>'Innlegging av opplysninger'!$C$11*SUM(H1658:Q1658)</f>
        <v>0</v>
      </c>
      <c r="S1658" s="1">
        <f>'Innlegging av opplysninger'!$C$13*(((H1658+J1658+M1658+O1658)*Data!H1658)+(J1658+O1658)*(1-Data!H1658)*1.8/12+I1658+N1658+K1658+L1658+P1658+Q1658)</f>
        <v>0</v>
      </c>
      <c r="T1658" s="1">
        <f>'Innlegging av opplysninger'!$C$13*((H1658+J1658+M1658+O1658)*(1-Data!H1658)-(J1658+O1658)*(1-Data!H1658)*1.8/12)</f>
        <v>0</v>
      </c>
      <c r="U1658" s="1">
        <f>Data!I1658</f>
        <v>0</v>
      </c>
      <c r="V1658" s="1">
        <f>Data!J1658+Data!K1658</f>
        <v>0</v>
      </c>
      <c r="W1658" s="1">
        <f>Data!L1658</f>
        <v>0</v>
      </c>
      <c r="X1658" s="1">
        <f t="shared" si="257"/>
        <v>0</v>
      </c>
      <c r="Y1658" s="100">
        <f t="shared" si="258"/>
        <v>0</v>
      </c>
      <c r="Z1658" s="100">
        <f t="shared" si="259"/>
        <v>0</v>
      </c>
      <c r="AA1658" s="100">
        <f>'Innlegging av opplysninger'!$B$4*X1658</f>
        <v>0</v>
      </c>
      <c r="AB1658" s="1"/>
      <c r="AC1658" s="1">
        <f>'Innlegging av opplysninger'!$B$5*X1658</f>
        <v>0</v>
      </c>
      <c r="AD1658" s="1">
        <f>'Innlegging av opplysninger'!$B$5*Y1658</f>
        <v>0</v>
      </c>
      <c r="AE1658" s="1">
        <f>'Innlegging av opplysninger'!$B$5*Z1658</f>
        <v>0</v>
      </c>
      <c r="AF1658" s="1">
        <f>'Innlegging av opplysninger'!$B$5*AA1658</f>
        <v>0</v>
      </c>
      <c r="AG1658" s="1"/>
      <c r="AH1658" s="1">
        <f>'Innlegging av opplysninger'!$C$11*SUM(X1658:AG1658)</f>
        <v>0</v>
      </c>
      <c r="AI1658" s="1">
        <f>'Innlegging av opplysninger'!$C$13*(((X1658+Z1658+AC1658+AE1658)*Data!M1658)+(Z1658+AE1658)*(1-Data!M1658)*1.8/12+Y1658+AD1658+AA1658+AB1658+AF1658+AG1658)</f>
        <v>0</v>
      </c>
      <c r="AJ1658" s="1">
        <f>'Innlegging av opplysninger'!$C$13*((X1658+Z1658+AC1658+AE1658)*(1-Data!M1658)-(Z1658+AE1658)*(1-Data!M1658)*1.8/12)</f>
        <v>0</v>
      </c>
      <c r="AK1658" s="83">
        <f t="shared" si="254"/>
        <v>0</v>
      </c>
      <c r="AL1658" s="83">
        <f t="shared" si="255"/>
        <v>0</v>
      </c>
      <c r="AM1658" s="83">
        <f t="shared" si="256"/>
        <v>0</v>
      </c>
    </row>
    <row r="1659" spans="1:39">
      <c r="A1659" t="str">
        <f t="shared" si="250"/>
        <v>4220Helse/pleie/omsorg</v>
      </c>
      <c r="B1659" s="6" t="str">
        <f>Data!A1659</f>
        <v>4220</v>
      </c>
      <c r="C1659" s="7" t="str">
        <f>Data!B1659</f>
        <v>Bygland kommune</v>
      </c>
      <c r="D1659" s="7" t="str">
        <f>Data!C1659</f>
        <v>Helse/pleie/omsorg</v>
      </c>
      <c r="E1659" s="1">
        <f>Data!D1659</f>
        <v>50.717535579471352</v>
      </c>
      <c r="F1659" s="1">
        <f>Data!E1659+Data!F1659</f>
        <v>45188.48675935388</v>
      </c>
      <c r="G1659" s="1">
        <f>Data!G1659</f>
        <v>980.0462390786796</v>
      </c>
      <c r="H1659" s="1">
        <f t="shared" si="251"/>
        <v>25001985.654545456</v>
      </c>
      <c r="I1659" s="1">
        <f t="shared" si="252"/>
        <v>542242.14545454574</v>
      </c>
      <c r="J1659" s="1">
        <f t="shared" si="253"/>
        <v>3065307.3360000001</v>
      </c>
      <c r="K1659" s="1">
        <f>'Innlegging av opplysninger'!$B$4*H1659</f>
        <v>3250258.1350909094</v>
      </c>
      <c r="L1659" s="1"/>
      <c r="M1659" s="1">
        <f>'Innlegging av opplysninger'!$B$5*H1659</f>
        <v>3275260.1207454549</v>
      </c>
      <c r="N1659" s="1">
        <f>'Innlegging av opplysninger'!$B$5*I1659</f>
        <v>71033.721054545502</v>
      </c>
      <c r="O1659" s="1">
        <f>'Innlegging av opplysninger'!$B$5*J1659</f>
        <v>401555.261016</v>
      </c>
      <c r="P1659" s="1">
        <f>'Innlegging av opplysninger'!$B$5*K1659</f>
        <v>425783.81569690915</v>
      </c>
      <c r="Q1659" s="1"/>
      <c r="R1659" s="1">
        <f>'Innlegging av opplysninger'!$C$11*SUM(H1659:Q1659)</f>
        <v>1369270.195204945</v>
      </c>
      <c r="S1659" s="1">
        <f>'Innlegging av opplysninger'!$C$13*(((H1659+J1659+M1659+O1659)*Data!H1659)+(J1659+O1659)*(1-Data!H1659)*1.8/12+I1659+N1659+K1659+L1659+P1659+Q1659)</f>
        <v>256529.2573122785</v>
      </c>
      <c r="T1659" s="1">
        <f>'Innlegging av opplysninger'!$C$13*((H1659+J1659+M1659+O1659)*(1-Data!H1659)-(J1659+O1659)*(1-Data!H1659)*1.8/12)</f>
        <v>1617208.90454712</v>
      </c>
      <c r="U1659" s="1">
        <f>Data!I1659</f>
        <v>6.3997999999999999</v>
      </c>
      <c r="V1659" s="1">
        <f>Data!J1659+Data!K1659</f>
        <v>48931.940060626897</v>
      </c>
      <c r="W1659" s="1">
        <f>Data!L1659</f>
        <v>1103.0422825713301</v>
      </c>
      <c r="X1659" s="1">
        <f t="shared" si="257"/>
        <v>3416232.3272727272</v>
      </c>
      <c r="Y1659" s="100">
        <f t="shared" si="258"/>
        <v>77009.999999999985</v>
      </c>
      <c r="Z1659" s="100">
        <f t="shared" si="259"/>
        <v>499533.65279999992</v>
      </c>
      <c r="AA1659" s="100">
        <f>'Innlegging av opplysninger'!$B$4*X1659</f>
        <v>444110.20254545455</v>
      </c>
      <c r="AB1659" s="1"/>
      <c r="AC1659" s="1">
        <f>'Innlegging av opplysninger'!$B$5*X1659</f>
        <v>447526.43487272726</v>
      </c>
      <c r="AD1659" s="1">
        <f>'Innlegging av opplysninger'!$B$5*Y1659</f>
        <v>10088.309999999998</v>
      </c>
      <c r="AE1659" s="1">
        <f>'Innlegging av opplysninger'!$B$5*Z1659</f>
        <v>65438.908516799995</v>
      </c>
      <c r="AF1659" s="1">
        <f>'Innlegging av opplysninger'!$B$5*AA1659</f>
        <v>58178.436533454551</v>
      </c>
      <c r="AG1659" s="1"/>
      <c r="AH1659" s="1">
        <f>'Innlegging av opplysninger'!$C$11*SUM(X1659:AG1659)</f>
        <v>190688.49435656416</v>
      </c>
      <c r="AI1659" s="1">
        <f>'Innlegging av opplysninger'!$C$13*(((X1659+Z1659+AC1659+AE1659)*Data!M1659)+(Z1659+AE1659)*(1-Data!M1659)*1.8/12+Y1659+AD1659+AA1659+AB1659+AF1659+AG1659)</f>
        <v>40232.720850142498</v>
      </c>
      <c r="AJ1659" s="1">
        <f>'Innlegging av opplysninger'!$C$13*((X1659+Z1659+AC1659+AE1659)*(1-Data!M1659)-(Z1659+AE1659)*(1-Data!M1659)*1.8/12)</f>
        <v>220709.429321998</v>
      </c>
      <c r="AK1659" s="83">
        <f t="shared" si="254"/>
        <v>1560000</v>
      </c>
      <c r="AL1659" s="83">
        <f t="shared" si="255"/>
        <v>297000</v>
      </c>
      <c r="AM1659" s="83">
        <f t="shared" si="256"/>
        <v>1838000</v>
      </c>
    </row>
    <row r="1660" spans="1:39">
      <c r="A1660" t="str">
        <f t="shared" si="250"/>
        <v>4220Samferdsel og teknikk</v>
      </c>
      <c r="B1660" s="6" t="str">
        <f>Data!A1660</f>
        <v>4220</v>
      </c>
      <c r="C1660" s="7" t="str">
        <f>Data!B1660</f>
        <v>Bygland kommune</v>
      </c>
      <c r="D1660" s="7" t="str">
        <f>Data!C1660</f>
        <v>Samferdsel og teknikk</v>
      </c>
      <c r="E1660" s="1">
        <f>Data!D1660</f>
        <v>9.9499999999999993</v>
      </c>
      <c r="F1660" s="1">
        <f>Data!E1660+Data!F1660</f>
        <v>48796.850921273035</v>
      </c>
      <c r="G1660" s="1">
        <f>Data!G1660</f>
        <v>0</v>
      </c>
      <c r="H1660" s="1">
        <f t="shared" si="251"/>
        <v>5296676.3636363633</v>
      </c>
      <c r="I1660" s="1">
        <f t="shared" si="252"/>
        <v>0</v>
      </c>
      <c r="J1660" s="1">
        <f t="shared" si="253"/>
        <v>635601.16363636358</v>
      </c>
      <c r="K1660" s="1">
        <f>'Innlegging av opplysninger'!$B$4*H1660</f>
        <v>688567.92727272725</v>
      </c>
      <c r="L1660" s="1"/>
      <c r="M1660" s="1">
        <f>'Innlegging av opplysninger'!$B$5*H1660</f>
        <v>693864.60363636364</v>
      </c>
      <c r="N1660" s="1">
        <f>'Innlegging av opplysninger'!$B$5*I1660</f>
        <v>0</v>
      </c>
      <c r="O1660" s="1">
        <f>'Innlegging av opplysninger'!$B$5*J1660</f>
        <v>83263.752436363633</v>
      </c>
      <c r="P1660" s="1">
        <f>'Innlegging av opplysninger'!$B$5*K1660</f>
        <v>90202.398472727276</v>
      </c>
      <c r="Q1660" s="1"/>
      <c r="R1660" s="1">
        <f>'Innlegging av opplysninger'!$C$11*SUM(H1660:Q1660)</f>
        <v>284550.69594545459</v>
      </c>
      <c r="S1660" s="1">
        <f>'Innlegging av opplysninger'!$C$13*(((H1660+J1660+M1660+O1660)*Data!H1660)+(J1660+O1660)*(1-Data!H1660)*1.8/12+I1660+N1660+K1660+L1660+P1660+Q1660)</f>
        <v>54194.540065876361</v>
      </c>
      <c r="T1660" s="1">
        <f>'Innlegging av opplysninger'!$C$13*((H1660+J1660+M1660+O1660)*(1-Data!H1660)-(J1660+O1660)*(1-Data!H1660)*1.8/12)</f>
        <v>335190.62280685094</v>
      </c>
      <c r="U1660" s="1">
        <f>Data!I1660</f>
        <v>0.6</v>
      </c>
      <c r="V1660" s="1">
        <f>Data!J1660+Data!K1660</f>
        <v>46351.666666666672</v>
      </c>
      <c r="W1660" s="1">
        <f>Data!L1660</f>
        <v>0</v>
      </c>
      <c r="X1660" s="1">
        <f t="shared" si="257"/>
        <v>303392.72727272729</v>
      </c>
      <c r="Y1660" s="100">
        <f t="shared" si="258"/>
        <v>0</v>
      </c>
      <c r="Z1660" s="100">
        <f t="shared" si="259"/>
        <v>43385.159999999996</v>
      </c>
      <c r="AA1660" s="100">
        <f>'Innlegging av opplysninger'!$B$4*X1660</f>
        <v>39441.05454545455</v>
      </c>
      <c r="AB1660" s="1"/>
      <c r="AC1660" s="1">
        <f>'Innlegging av opplysninger'!$B$5*X1660</f>
        <v>39744.447272727281</v>
      </c>
      <c r="AD1660" s="1">
        <f>'Innlegging av opplysninger'!$B$5*Y1660</f>
        <v>0</v>
      </c>
      <c r="AE1660" s="1">
        <f>'Innlegging av opplysninger'!$B$5*Z1660</f>
        <v>5683.4559599999993</v>
      </c>
      <c r="AF1660" s="1">
        <f>'Innlegging av opplysninger'!$B$5*AA1660</f>
        <v>5166.7781454545466</v>
      </c>
      <c r="AG1660" s="1"/>
      <c r="AH1660" s="1">
        <f>'Innlegging av opplysninger'!$C$11*SUM(X1660:AG1660)</f>
        <v>16598.917681461819</v>
      </c>
      <c r="AI1660" s="1">
        <f>'Innlegging av opplysninger'!$C$13*(((X1660+Z1660+AC1660+AE1660)*Data!M1660)+(Z1660+AE1660)*(1-Data!M1660)*1.8/12+Y1660+AD1660+AA1660+AB1660+AF1660+AG1660)</f>
        <v>2702.3425044152732</v>
      </c>
      <c r="AJ1660" s="1">
        <f>'Innlegging av opplysninger'!$C$13*((X1660+Z1660+AC1660+AE1660)*(1-Data!M1660)-(Z1660+AE1660)*(1-Data!M1660)*1.8/12)</f>
        <v>20011.965901795636</v>
      </c>
      <c r="AK1660" s="83">
        <f t="shared" si="254"/>
        <v>301000</v>
      </c>
      <c r="AL1660" s="83">
        <f t="shared" si="255"/>
        <v>57000</v>
      </c>
      <c r="AM1660" s="83">
        <f t="shared" si="256"/>
        <v>355000</v>
      </c>
    </row>
    <row r="1661" spans="1:39">
      <c r="A1661" t="str">
        <f t="shared" si="250"/>
        <v>4220Annet</v>
      </c>
      <c r="B1661" s="6" t="str">
        <f>Data!A1661</f>
        <v>4220</v>
      </c>
      <c r="C1661" s="7" t="str">
        <f>Data!B1661</f>
        <v>Bygland kommune</v>
      </c>
      <c r="D1661" s="7" t="str">
        <f>Data!C1661</f>
        <v>Annet</v>
      </c>
      <c r="E1661" s="1">
        <f>Data!D1661</f>
        <v>5.1000000000000005</v>
      </c>
      <c r="F1661" s="1">
        <f>Data!E1661+Data!F1661</f>
        <v>0</v>
      </c>
      <c r="G1661" s="1">
        <f>Data!G1661</f>
        <v>0</v>
      </c>
      <c r="H1661" s="1">
        <f t="shared" si="251"/>
        <v>0</v>
      </c>
      <c r="I1661" s="1">
        <f t="shared" si="252"/>
        <v>0</v>
      </c>
      <c r="J1661" s="1">
        <f t="shared" si="253"/>
        <v>0</v>
      </c>
      <c r="K1661" s="1">
        <f>'Innlegging av opplysninger'!$B$4*H1661</f>
        <v>0</v>
      </c>
      <c r="L1661" s="1"/>
      <c r="M1661" s="1">
        <f>'Innlegging av opplysninger'!$B$5*H1661</f>
        <v>0</v>
      </c>
      <c r="N1661" s="1">
        <f>'Innlegging av opplysninger'!$B$5*I1661</f>
        <v>0</v>
      </c>
      <c r="O1661" s="1">
        <f>'Innlegging av opplysninger'!$B$5*J1661</f>
        <v>0</v>
      </c>
      <c r="P1661" s="1">
        <f>'Innlegging av opplysninger'!$B$5*K1661</f>
        <v>0</v>
      </c>
      <c r="Q1661" s="1"/>
      <c r="R1661" s="1">
        <f>'Innlegging av opplysninger'!$C$11*SUM(H1661:Q1661)</f>
        <v>0</v>
      </c>
      <c r="S1661" s="1">
        <f>'Innlegging av opplysninger'!$C$13*(((H1661+J1661+M1661+O1661)*Data!H1661)+(J1661+O1661)*(1-Data!H1661)*1.8/12+I1661+N1661+K1661+L1661+P1661+Q1661)</f>
        <v>0</v>
      </c>
      <c r="T1661" s="1">
        <f>'Innlegging av opplysninger'!$C$13*((H1661+J1661+M1661+O1661)*(1-Data!H1661)-(J1661+O1661)*(1-Data!H1661)*1.8/12)</f>
        <v>0</v>
      </c>
      <c r="U1661" s="1">
        <f>Data!I1661</f>
        <v>0</v>
      </c>
      <c r="V1661" s="1">
        <f>Data!J1661+Data!K1661</f>
        <v>0</v>
      </c>
      <c r="W1661" s="1">
        <f>Data!L1661</f>
        <v>0</v>
      </c>
      <c r="X1661" s="1">
        <f t="shared" si="257"/>
        <v>0</v>
      </c>
      <c r="Y1661" s="100">
        <f t="shared" si="258"/>
        <v>0</v>
      </c>
      <c r="Z1661" s="100">
        <f t="shared" si="259"/>
        <v>0</v>
      </c>
      <c r="AA1661" s="100">
        <f>'Innlegging av opplysninger'!$B$4*X1661</f>
        <v>0</v>
      </c>
      <c r="AB1661" s="1"/>
      <c r="AC1661" s="1">
        <f>'Innlegging av opplysninger'!$B$5*X1661</f>
        <v>0</v>
      </c>
      <c r="AD1661" s="1">
        <f>'Innlegging av opplysninger'!$B$5*Y1661</f>
        <v>0</v>
      </c>
      <c r="AE1661" s="1">
        <f>'Innlegging av opplysninger'!$B$5*Z1661</f>
        <v>0</v>
      </c>
      <c r="AF1661" s="1">
        <f>'Innlegging av opplysninger'!$B$5*AA1661</f>
        <v>0</v>
      </c>
      <c r="AG1661" s="1"/>
      <c r="AH1661" s="1">
        <f>'Innlegging av opplysninger'!$C$11*SUM(X1661:AG1661)</f>
        <v>0</v>
      </c>
      <c r="AI1661" s="1">
        <f>'Innlegging av opplysninger'!$C$13*(((X1661+Z1661+AC1661+AE1661)*Data!M1661)+(Z1661+AE1661)*(1-Data!M1661)*1.8/12+Y1661+AD1661+AA1661+AB1661+AF1661+AG1661)</f>
        <v>0</v>
      </c>
      <c r="AJ1661" s="1">
        <f>'Innlegging av opplysninger'!$C$13*((X1661+Z1661+AC1661+AE1661)*(1-Data!M1661)-(Z1661+AE1661)*(1-Data!M1661)*1.8/12)</f>
        <v>0</v>
      </c>
      <c r="AK1661" s="83">
        <f t="shared" si="254"/>
        <v>0</v>
      </c>
      <c r="AL1661" s="83">
        <f t="shared" si="255"/>
        <v>0</v>
      </c>
      <c r="AM1661" s="83">
        <f t="shared" si="256"/>
        <v>0</v>
      </c>
    </row>
    <row r="1662" spans="1:39">
      <c r="A1662" t="str">
        <f t="shared" si="250"/>
        <v>4221Alle</v>
      </c>
      <c r="B1662" s="6" t="str">
        <f>Data!A1662</f>
        <v>4221</v>
      </c>
      <c r="C1662" s="7" t="str">
        <f>Data!B1662</f>
        <v>Valle kommune</v>
      </c>
      <c r="D1662" s="7" t="str">
        <f>Data!C1662</f>
        <v>Alle</v>
      </c>
      <c r="E1662" s="1">
        <f>Data!D1662</f>
        <v>122.99806805170819</v>
      </c>
      <c r="F1662" s="1">
        <f>Data!E1662+Data!F1662</f>
        <v>46039.220938164639</v>
      </c>
      <c r="G1662" s="1">
        <f>Data!G1662</f>
        <v>428.71592078854337</v>
      </c>
      <c r="H1662" s="1">
        <f t="shared" si="251"/>
        <v>61775293.418181844</v>
      </c>
      <c r="I1662" s="1">
        <f t="shared" si="252"/>
        <v>575249.78181818174</v>
      </c>
      <c r="J1662" s="1">
        <f t="shared" si="253"/>
        <v>7482065.1840000032</v>
      </c>
      <c r="K1662" s="1">
        <f>'Innlegging av opplysninger'!$B$4*H1662</f>
        <v>8030788.1443636399</v>
      </c>
      <c r="L1662" s="1"/>
      <c r="M1662" s="1">
        <f>'Innlegging av opplysninger'!$B$5*H1662</f>
        <v>8092563.4377818219</v>
      </c>
      <c r="N1662" s="1">
        <f>'Innlegging av opplysninger'!$B$5*I1662</f>
        <v>75357.721418181813</v>
      </c>
      <c r="O1662" s="1">
        <f>'Innlegging av opplysninger'!$B$5*J1662</f>
        <v>980150.53910400043</v>
      </c>
      <c r="P1662" s="1">
        <f>'Innlegging av opplysninger'!$B$5*K1662</f>
        <v>1052033.2469116368</v>
      </c>
      <c r="Q1662" s="1"/>
      <c r="R1662" s="1">
        <f>'Innlegging av opplysninger'!$C$11*SUM(H1662:Q1662)</f>
        <v>3346413.0559960138</v>
      </c>
      <c r="S1662" s="1">
        <f>'Innlegging av opplysninger'!$C$13*(((H1662+J1662+M1662+O1662)*Data!H1662)+(J1662+O1662)*(1-Data!H1662)*1.8/12+I1662+N1662+K1662+L1662+P1662+Q1662)</f>
        <v>664644.77748490311</v>
      </c>
      <c r="T1662" s="1">
        <f>'Innlegging av opplysninger'!$C$13*((H1662+J1662+M1662+O1662)*(1-Data!H1662)-(J1662+O1662)*(1-Data!H1662)*1.8/12)</f>
        <v>3914657.2991412217</v>
      </c>
      <c r="U1662" s="1">
        <f>Data!I1662</f>
        <v>18.834800000000005</v>
      </c>
      <c r="V1662" s="1">
        <f>Data!J1662+Data!K1662</f>
        <v>45770.06312782719</v>
      </c>
      <c r="W1662" s="1">
        <f>Data!L1662</f>
        <v>837.77741202455002</v>
      </c>
      <c r="X1662" s="1">
        <f t="shared" si="257"/>
        <v>9404399.8363636322</v>
      </c>
      <c r="Y1662" s="100">
        <f t="shared" si="258"/>
        <v>172138.58181818179</v>
      </c>
      <c r="Z1662" s="100">
        <f t="shared" si="259"/>
        <v>1369444.9937999994</v>
      </c>
      <c r="AA1662" s="100">
        <f>'Innlegging av opplysninger'!$B$4*X1662</f>
        <v>1222571.9787272722</v>
      </c>
      <c r="AB1662" s="1"/>
      <c r="AC1662" s="1">
        <f>'Innlegging av opplysninger'!$B$5*X1662</f>
        <v>1231976.378563636</v>
      </c>
      <c r="AD1662" s="1">
        <f>'Innlegging av opplysninger'!$B$5*Y1662</f>
        <v>22550.154218181815</v>
      </c>
      <c r="AE1662" s="1">
        <f>'Innlegging av opplysninger'!$B$5*Z1662</f>
        <v>179397.29418779991</v>
      </c>
      <c r="AF1662" s="1">
        <f>'Innlegging av opplysninger'!$B$5*AA1662</f>
        <v>160156.92921327267</v>
      </c>
      <c r="AG1662" s="1"/>
      <c r="AH1662" s="1">
        <f>'Innlegging av opplysninger'!$C$11*SUM(X1662:AG1662)</f>
        <v>522980.17358189507</v>
      </c>
      <c r="AI1662" s="1">
        <f>'Innlegging av opplysninger'!$C$13*(((X1662+Z1662+AC1662+AE1662)*Data!M1662)+(Z1662+AE1662)*(1-Data!M1662)*1.8/12+Y1662+AD1662+AA1662+AB1662+AF1662+AG1662)</f>
        <v>96434.187759990513</v>
      </c>
      <c r="AJ1662" s="1">
        <f>'Innlegging av opplysninger'!$C$13*((X1662+Z1662+AC1662+AE1662)*(1-Data!M1662)-(Z1662+AE1662)*(1-Data!M1662)*1.8/12)</f>
        <v>619222.89187839208</v>
      </c>
      <c r="AK1662" s="83">
        <f t="shared" si="254"/>
        <v>3869000</v>
      </c>
      <c r="AL1662" s="83">
        <f t="shared" si="255"/>
        <v>761000</v>
      </c>
      <c r="AM1662" s="83">
        <f t="shared" si="256"/>
        <v>4534000</v>
      </c>
    </row>
    <row r="1663" spans="1:39">
      <c r="A1663" t="str">
        <f t="shared" si="250"/>
        <v>4221Administrasjon</v>
      </c>
      <c r="B1663" s="6" t="str">
        <f>Data!A1663</f>
        <v>4221</v>
      </c>
      <c r="C1663" s="7" t="str">
        <f>Data!B1663</f>
        <v>Valle kommune</v>
      </c>
      <c r="D1663" s="7" t="str">
        <f>Data!C1663</f>
        <v>Administrasjon</v>
      </c>
      <c r="E1663" s="1">
        <f>Data!D1663</f>
        <v>15.059899999999999</v>
      </c>
      <c r="F1663" s="1">
        <f>Data!E1663+Data!F1663</f>
        <v>55456.044141506034</v>
      </c>
      <c r="G1663" s="1">
        <f>Data!G1663</f>
        <v>0</v>
      </c>
      <c r="H1663" s="1">
        <f t="shared" si="251"/>
        <v>9110863.4090909082</v>
      </c>
      <c r="I1663" s="1">
        <f t="shared" si="252"/>
        <v>0</v>
      </c>
      <c r="J1663" s="1">
        <f t="shared" si="253"/>
        <v>1093303.6090909089</v>
      </c>
      <c r="K1663" s="1">
        <f>'Innlegging av opplysninger'!$B$4*H1663</f>
        <v>1184412.2431818182</v>
      </c>
      <c r="L1663" s="1"/>
      <c r="M1663" s="1">
        <f>'Innlegging av opplysninger'!$B$5*H1663</f>
        <v>1193523.106590909</v>
      </c>
      <c r="N1663" s="1">
        <f>'Innlegging av opplysninger'!$B$5*I1663</f>
        <v>0</v>
      </c>
      <c r="O1663" s="1">
        <f>'Innlegging av opplysninger'!$B$5*J1663</f>
        <v>143222.77279090908</v>
      </c>
      <c r="P1663" s="1">
        <f>'Innlegging av opplysninger'!$B$5*K1663</f>
        <v>155158.00385681819</v>
      </c>
      <c r="Q1663" s="1"/>
      <c r="R1663" s="1">
        <f>'Innlegging av opplysninger'!$C$11*SUM(H1663:Q1663)</f>
        <v>489458.35949488636</v>
      </c>
      <c r="S1663" s="1">
        <f>'Innlegging av opplysninger'!$C$13*(((H1663+J1663+M1663+O1663)*Data!H1663)+(J1663+O1663)*(1-Data!H1663)*1.8/12+I1663+N1663+K1663+L1663+P1663+Q1663)</f>
        <v>142638.40610830911</v>
      </c>
      <c r="T1663" s="1">
        <f>'Innlegging av opplysninger'!$C$13*((H1663+J1663+M1663+O1663)*(1-Data!H1663)-(J1663+O1663)*(1-Data!H1663)*1.8/12)</f>
        <v>527146.71741100901</v>
      </c>
      <c r="U1663" s="1">
        <f>Data!I1663</f>
        <v>1.8133000000000001</v>
      </c>
      <c r="V1663" s="1">
        <f>Data!J1663+Data!K1663</f>
        <v>55753.655857644429</v>
      </c>
      <c r="W1663" s="1">
        <f>Data!L1663</f>
        <v>0</v>
      </c>
      <c r="X1663" s="1">
        <f t="shared" si="257"/>
        <v>1102888.4090909087</v>
      </c>
      <c r="Y1663" s="100">
        <f t="shared" si="258"/>
        <v>0</v>
      </c>
      <c r="Z1663" s="100">
        <f t="shared" si="259"/>
        <v>157713.04249999992</v>
      </c>
      <c r="AA1663" s="100">
        <f>'Innlegging av opplysninger'!$B$4*X1663</f>
        <v>143375.49318181814</v>
      </c>
      <c r="AB1663" s="1"/>
      <c r="AC1663" s="1">
        <f>'Innlegging av opplysninger'!$B$5*X1663</f>
        <v>144478.38159090903</v>
      </c>
      <c r="AD1663" s="1">
        <f>'Innlegging av opplysninger'!$B$5*Y1663</f>
        <v>0</v>
      </c>
      <c r="AE1663" s="1">
        <f>'Innlegging av opplysninger'!$B$5*Z1663</f>
        <v>20660.408567499991</v>
      </c>
      <c r="AF1663" s="1">
        <f>'Innlegging av opplysninger'!$B$5*AA1663</f>
        <v>18782.189606818178</v>
      </c>
      <c r="AG1663" s="1"/>
      <c r="AH1663" s="1">
        <f>'Innlegging av opplysninger'!$C$11*SUM(X1663:AG1663)</f>
        <v>60340.121132442255</v>
      </c>
      <c r="AI1663" s="1">
        <f>'Innlegging av opplysninger'!$C$13*(((X1663+Z1663+AC1663+AE1663)*Data!M1663)+(Z1663+AE1663)*(1-Data!M1663)*1.8/12+Y1663+AD1663+AA1663+AB1663+AF1663+AG1663)</f>
        <v>12146.404849305403</v>
      </c>
      <c r="AJ1663" s="1">
        <f>'Innlegging av opplysninger'!$C$13*((X1663+Z1663+AC1663+AE1663)*(1-Data!M1663)-(Z1663+AE1663)*(1-Data!M1663)*1.8/12)</f>
        <v>70424.28722666821</v>
      </c>
      <c r="AK1663" s="83">
        <f t="shared" si="254"/>
        <v>550000</v>
      </c>
      <c r="AL1663" s="83">
        <f t="shared" si="255"/>
        <v>155000</v>
      </c>
      <c r="AM1663" s="83">
        <f t="shared" si="256"/>
        <v>598000</v>
      </c>
    </row>
    <row r="1664" spans="1:39">
      <c r="A1664" t="str">
        <f t="shared" si="250"/>
        <v>4221Undervisning</v>
      </c>
      <c r="B1664" s="6" t="str">
        <f>Data!A1664</f>
        <v>4221</v>
      </c>
      <c r="C1664" s="7" t="str">
        <f>Data!B1664</f>
        <v>Valle kommune</v>
      </c>
      <c r="D1664" s="7" t="str">
        <f>Data!C1664</f>
        <v>Undervisning</v>
      </c>
      <c r="E1664" s="1">
        <f>Data!D1664</f>
        <v>25.945600000000002</v>
      </c>
      <c r="F1664" s="1">
        <f>Data!E1664+Data!F1664</f>
        <v>47150.588539097182</v>
      </c>
      <c r="G1664" s="1">
        <f>Data!G1664</f>
        <v>0</v>
      </c>
      <c r="H1664" s="1">
        <f t="shared" si="251"/>
        <v>13345639.745454544</v>
      </c>
      <c r="I1664" s="1">
        <f t="shared" si="252"/>
        <v>0</v>
      </c>
      <c r="J1664" s="1">
        <f t="shared" si="253"/>
        <v>1601476.7694545453</v>
      </c>
      <c r="K1664" s="1">
        <f>'Innlegging av opplysninger'!$B$4*H1664</f>
        <v>1734933.1669090907</v>
      </c>
      <c r="L1664" s="1"/>
      <c r="M1664" s="1">
        <f>'Innlegging av opplysninger'!$B$5*H1664</f>
        <v>1748278.8066545452</v>
      </c>
      <c r="N1664" s="1">
        <f>'Innlegging av opplysninger'!$B$5*I1664</f>
        <v>0</v>
      </c>
      <c r="O1664" s="1">
        <f>'Innlegging av opplysninger'!$B$5*J1664</f>
        <v>209793.45679854543</v>
      </c>
      <c r="P1664" s="1">
        <f>'Innlegging av opplysninger'!$B$5*K1664</f>
        <v>227276.24486509091</v>
      </c>
      <c r="Q1664" s="1"/>
      <c r="R1664" s="1">
        <f>'Innlegging av opplysninger'!$C$11*SUM(H1664:Q1664)</f>
        <v>716961.13122518174</v>
      </c>
      <c r="S1664" s="1">
        <f>'Innlegging av opplysninger'!$C$13*(((H1664+J1664+M1664+O1664)*Data!H1664)+(J1664+O1664)*(1-Data!H1664)*1.8/12+I1664+N1664+K1664+L1664+P1664+Q1664)</f>
        <v>125281.44679486514</v>
      </c>
      <c r="T1664" s="1">
        <f>'Innlegging av opplysninger'!$C$13*((H1664+J1664+M1664+O1664)*(1-Data!H1664)-(J1664+O1664)*(1-Data!H1664)*1.8/12)</f>
        <v>855823.25909222558</v>
      </c>
      <c r="U1664" s="1">
        <f>Data!I1664</f>
        <v>3.43</v>
      </c>
      <c r="V1664" s="1">
        <f>Data!J1664+Data!K1664</f>
        <v>48250.267249757046</v>
      </c>
      <c r="W1664" s="1">
        <f>Data!L1664</f>
        <v>0</v>
      </c>
      <c r="X1664" s="1">
        <f t="shared" si="257"/>
        <v>1805437.2727272725</v>
      </c>
      <c r="Y1664" s="100">
        <f t="shared" si="258"/>
        <v>0</v>
      </c>
      <c r="Z1664" s="100">
        <f t="shared" si="259"/>
        <v>258177.52999999994</v>
      </c>
      <c r="AA1664" s="100">
        <f>'Innlegging av opplysninger'!$B$4*X1664</f>
        <v>234706.84545454543</v>
      </c>
      <c r="AB1664" s="1"/>
      <c r="AC1664" s="1">
        <f>'Innlegging av opplysninger'!$B$5*X1664</f>
        <v>236512.28272727272</v>
      </c>
      <c r="AD1664" s="1">
        <f>'Innlegging av opplysninger'!$B$5*Y1664</f>
        <v>0</v>
      </c>
      <c r="AE1664" s="1">
        <f>'Innlegging av opplysninger'!$B$5*Z1664</f>
        <v>33821.256429999994</v>
      </c>
      <c r="AF1664" s="1">
        <f>'Innlegging av opplysninger'!$B$5*AA1664</f>
        <v>30746.596754545451</v>
      </c>
      <c r="AG1664" s="1"/>
      <c r="AH1664" s="1">
        <f>'Innlegging av opplysninger'!$C$11*SUM(X1664:AG1664)</f>
        <v>98777.267795558175</v>
      </c>
      <c r="AI1664" s="1">
        <f>'Innlegging av opplysninger'!$C$13*(((X1664+Z1664+AC1664+AE1664)*Data!M1664)+(Z1664+AE1664)*(1-Data!M1664)*1.8/12+Y1664+AD1664+AA1664+AB1664+AF1664+AG1664)</f>
        <v>16081.169529026723</v>
      </c>
      <c r="AJ1664" s="1">
        <f>'Innlegging av opplysninger'!$C$13*((X1664+Z1664+AC1664+AE1664)*(1-Data!M1664)-(Z1664+AE1664)*(1-Data!M1664)*1.8/12)</f>
        <v>119087.72324384235</v>
      </c>
      <c r="AK1664" s="83">
        <f t="shared" si="254"/>
        <v>816000</v>
      </c>
      <c r="AL1664" s="83">
        <f t="shared" si="255"/>
        <v>141000</v>
      </c>
      <c r="AM1664" s="83">
        <f t="shared" si="256"/>
        <v>975000</v>
      </c>
    </row>
    <row r="1665" spans="1:39">
      <c r="A1665" t="str">
        <f t="shared" si="250"/>
        <v>4221Barnehager</v>
      </c>
      <c r="B1665" s="6" t="str">
        <f>Data!A1665</f>
        <v>4221</v>
      </c>
      <c r="C1665" s="7" t="str">
        <f>Data!B1665</f>
        <v>Valle kommune</v>
      </c>
      <c r="D1665" s="7" t="str">
        <f>Data!C1665</f>
        <v>Barnehager</v>
      </c>
      <c r="E1665" s="1">
        <f>Data!D1665</f>
        <v>17.734000000000002</v>
      </c>
      <c r="F1665" s="1">
        <f>Data!E1665+Data!F1665</f>
        <v>42110.629299650383</v>
      </c>
      <c r="G1665" s="1">
        <f>Data!G1665</f>
        <v>0</v>
      </c>
      <c r="H1665" s="1">
        <f t="shared" si="251"/>
        <v>8146798.9090909082</v>
      </c>
      <c r="I1665" s="1">
        <f t="shared" si="252"/>
        <v>0</v>
      </c>
      <c r="J1665" s="1">
        <f t="shared" si="253"/>
        <v>977615.86909090891</v>
      </c>
      <c r="K1665" s="1">
        <f>'Innlegging av opplysninger'!$B$4*H1665</f>
        <v>1059083.8581818182</v>
      </c>
      <c r="L1665" s="1"/>
      <c r="M1665" s="1">
        <f>'Innlegging av opplysninger'!$B$5*H1665</f>
        <v>1067230.6570909091</v>
      </c>
      <c r="N1665" s="1">
        <f>'Innlegging av opplysninger'!$B$5*I1665</f>
        <v>0</v>
      </c>
      <c r="O1665" s="1">
        <f>'Innlegging av opplysninger'!$B$5*J1665</f>
        <v>128067.67885090907</v>
      </c>
      <c r="P1665" s="1">
        <f>'Innlegging av opplysninger'!$B$5*K1665</f>
        <v>138739.98542181819</v>
      </c>
      <c r="Q1665" s="1"/>
      <c r="R1665" s="1">
        <f>'Innlegging av opplysninger'!$C$11*SUM(H1665:Q1665)</f>
        <v>437666.40439363633</v>
      </c>
      <c r="S1665" s="1">
        <f>'Innlegging av opplysninger'!$C$13*(((H1665+J1665+M1665+O1665)*Data!H1665)+(J1665+O1665)*(1-Data!H1665)*1.8/12+I1665+N1665+K1665+L1665+P1665+Q1665)</f>
        <v>74218.762484709805</v>
      </c>
      <c r="T1665" s="1">
        <f>'Innlegging av opplysninger'!$C$13*((H1665+J1665+M1665+O1665)*(1-Data!H1665)-(J1665+O1665)*(1-Data!H1665)*1.8/12)</f>
        <v>524693.15931710845</v>
      </c>
      <c r="U1665" s="1">
        <f>Data!I1665</f>
        <v>0.74330000000000007</v>
      </c>
      <c r="V1665" s="1">
        <f>Data!J1665+Data!K1665</f>
        <v>38524.086281896045</v>
      </c>
      <c r="W1665" s="1">
        <f>Data!L1665</f>
        <v>0</v>
      </c>
      <c r="X1665" s="1">
        <f t="shared" si="257"/>
        <v>312381.30909090908</v>
      </c>
      <c r="Y1665" s="100">
        <f t="shared" si="258"/>
        <v>0</v>
      </c>
      <c r="Z1665" s="100">
        <f t="shared" si="259"/>
        <v>44670.527199999997</v>
      </c>
      <c r="AA1665" s="100">
        <f>'Innlegging av opplysninger'!$B$4*X1665</f>
        <v>40609.570181818184</v>
      </c>
      <c r="AB1665" s="1"/>
      <c r="AC1665" s="1">
        <f>'Innlegging av opplysninger'!$B$5*X1665</f>
        <v>40921.951490909094</v>
      </c>
      <c r="AD1665" s="1">
        <f>'Innlegging av opplysninger'!$B$5*Y1665</f>
        <v>0</v>
      </c>
      <c r="AE1665" s="1">
        <f>'Innlegging av opplysninger'!$B$5*Z1665</f>
        <v>5851.8390632000001</v>
      </c>
      <c r="AF1665" s="1">
        <f>'Innlegging av opplysninger'!$B$5*AA1665</f>
        <v>5319.8536938181824</v>
      </c>
      <c r="AG1665" s="1"/>
      <c r="AH1665" s="1">
        <f>'Innlegging av opplysninger'!$C$11*SUM(X1665:AG1665)</f>
        <v>17090.691927384876</v>
      </c>
      <c r="AI1665" s="1">
        <f>'Innlegging av opplysninger'!$C$13*(((X1665+Z1665+AC1665+AE1665)*Data!M1665)+(Z1665+AE1665)*(1-Data!M1665)*1.8/12+Y1665+AD1665+AA1665+AB1665+AF1665+AG1665)</f>
        <v>2782.4044983860513</v>
      </c>
      <c r="AJ1665" s="1">
        <f>'Innlegging av opplysninger'!$C$13*((X1665+Z1665+AC1665+AE1665)*(1-Data!M1665)-(Z1665+AE1665)*(1-Data!M1665)*1.8/12)</f>
        <v>20604.858139087984</v>
      </c>
      <c r="AK1665" s="83">
        <f t="shared" si="254"/>
        <v>455000</v>
      </c>
      <c r="AL1665" s="83">
        <f t="shared" si="255"/>
        <v>77000</v>
      </c>
      <c r="AM1665" s="83">
        <f t="shared" si="256"/>
        <v>545000</v>
      </c>
    </row>
    <row r="1666" spans="1:39">
      <c r="A1666" t="str">
        <f t="shared" si="250"/>
        <v>4221Helse/pleie/omsorg</v>
      </c>
      <c r="B1666" s="6" t="str">
        <f>Data!A1666</f>
        <v>4221</v>
      </c>
      <c r="C1666" s="7" t="str">
        <f>Data!B1666</f>
        <v>Valle kommune</v>
      </c>
      <c r="D1666" s="7" t="str">
        <f>Data!C1666</f>
        <v>Helse/pleie/omsorg</v>
      </c>
      <c r="E1666" s="1">
        <f>Data!D1666</f>
        <v>43.49026805170822</v>
      </c>
      <c r="F1666" s="1">
        <f>Data!E1666+Data!F1666</f>
        <v>42415.052515659976</v>
      </c>
      <c r="G1666" s="1">
        <f>Data!G1666</f>
        <v>1212.4834442801005</v>
      </c>
      <c r="H1666" s="1">
        <f t="shared" si="251"/>
        <v>20123367.309090909</v>
      </c>
      <c r="I1666" s="1">
        <f t="shared" si="252"/>
        <v>575249.78181818174</v>
      </c>
      <c r="J1666" s="1">
        <f t="shared" si="253"/>
        <v>2483834.0509090908</v>
      </c>
      <c r="K1666" s="1">
        <f>'Innlegging av opplysninger'!$B$4*H1666</f>
        <v>2616037.7501818184</v>
      </c>
      <c r="L1666" s="1"/>
      <c r="M1666" s="1">
        <f>'Innlegging av opplysninger'!$B$5*H1666</f>
        <v>2636161.1174909091</v>
      </c>
      <c r="N1666" s="1">
        <f>'Innlegging av opplysninger'!$B$5*I1666</f>
        <v>75357.721418181813</v>
      </c>
      <c r="O1666" s="1">
        <f>'Innlegging av opplysninger'!$B$5*J1666</f>
        <v>325382.2606690909</v>
      </c>
      <c r="P1666" s="1">
        <f>'Innlegging av opplysninger'!$B$5*K1666</f>
        <v>342700.94527381822</v>
      </c>
      <c r="Q1666" s="1"/>
      <c r="R1666" s="1">
        <f>'Innlegging av opplysninger'!$C$11*SUM(H1666:Q1666)</f>
        <v>1108767.4556003758</v>
      </c>
      <c r="S1666" s="1">
        <f>'Innlegging av opplysninger'!$C$13*(((H1666+J1666+M1666+O1666)*Data!H1666)+(J1666+O1666)*(1-Data!H1666)*1.8/12+I1666+N1666+K1666+L1666+P1666+Q1666)</f>
        <v>209597.8895622938</v>
      </c>
      <c r="T1666" s="1">
        <f>'Innlegging av opplysninger'!$C$13*((H1666+J1666+M1666+O1666)*(1-Data!H1666)-(J1666+O1666)*(1-Data!H1666)*1.8/12)</f>
        <v>1307662.8391540102</v>
      </c>
      <c r="U1666" s="1">
        <f>Data!I1666</f>
        <v>9.0231999999999992</v>
      </c>
      <c r="V1666" s="1">
        <f>Data!J1666+Data!K1666</f>
        <v>44799.675004433026</v>
      </c>
      <c r="W1666" s="1">
        <f>Data!L1666</f>
        <v>1748.7554304459616</v>
      </c>
      <c r="X1666" s="1">
        <f t="shared" si="257"/>
        <v>4409851.9363636365</v>
      </c>
      <c r="Y1666" s="100">
        <f t="shared" si="258"/>
        <v>172138.58181818179</v>
      </c>
      <c r="Z1666" s="100">
        <f t="shared" si="259"/>
        <v>655224.64410000003</v>
      </c>
      <c r="AA1666" s="100">
        <f>'Innlegging av opplysninger'!$B$4*X1666</f>
        <v>573280.75172727276</v>
      </c>
      <c r="AB1666" s="1"/>
      <c r="AC1666" s="1">
        <f>'Innlegging av opplysninger'!$B$5*X1666</f>
        <v>577690.60366363637</v>
      </c>
      <c r="AD1666" s="1">
        <f>'Innlegging av opplysninger'!$B$5*Y1666</f>
        <v>22550.154218181815</v>
      </c>
      <c r="AE1666" s="1">
        <f>'Innlegging av opplysninger'!$B$5*Z1666</f>
        <v>85834.428377100005</v>
      </c>
      <c r="AF1666" s="1">
        <f>'Innlegging av opplysninger'!$B$5*AA1666</f>
        <v>75099.778476272739</v>
      </c>
      <c r="AG1666" s="1"/>
      <c r="AH1666" s="1">
        <f>'Innlegging av opplysninger'!$C$11*SUM(X1666:AG1666)</f>
        <v>249723.49339228275</v>
      </c>
      <c r="AI1666" s="1">
        <f>'Innlegging av opplysninger'!$C$13*(((X1666+Z1666+AC1666+AE1666)*Data!M1666)+(Z1666+AE1666)*(1-Data!M1666)*1.8/12+Y1666+AD1666+AA1666+AB1666+AF1666+AG1666)</f>
        <v>49619.862609796648</v>
      </c>
      <c r="AJ1666" s="1">
        <f>'Innlegging av opplysninger'!$C$13*((X1666+Z1666+AC1666+AE1666)*(1-Data!M1666)-(Z1666+AE1666)*(1-Data!M1666)*1.8/12)</f>
        <v>292107.02308490605</v>
      </c>
      <c r="AK1666" s="83">
        <f t="shared" si="254"/>
        <v>1358000</v>
      </c>
      <c r="AL1666" s="83">
        <f t="shared" si="255"/>
        <v>259000</v>
      </c>
      <c r="AM1666" s="83">
        <f t="shared" si="256"/>
        <v>1600000</v>
      </c>
    </row>
    <row r="1667" spans="1:39">
      <c r="A1667" t="str">
        <f t="shared" si="250"/>
        <v>4221Samferdsel og teknikk</v>
      </c>
      <c r="B1667" s="6" t="str">
        <f>Data!A1667</f>
        <v>4221</v>
      </c>
      <c r="C1667" s="7" t="str">
        <f>Data!B1667</f>
        <v>Valle kommune</v>
      </c>
      <c r="D1667" s="7" t="str">
        <f>Data!C1667</f>
        <v>Samferdsel og teknikk</v>
      </c>
      <c r="E1667" s="1">
        <f>Data!D1667</f>
        <v>10.253299999999999</v>
      </c>
      <c r="F1667" s="1">
        <f>Data!E1667+Data!F1667</f>
        <v>46598.28209779616</v>
      </c>
      <c r="G1667" s="1">
        <f>Data!G1667</f>
        <v>0</v>
      </c>
      <c r="H1667" s="1">
        <f t="shared" si="251"/>
        <v>5212212.7181818178</v>
      </c>
      <c r="I1667" s="1">
        <f t="shared" si="252"/>
        <v>0</v>
      </c>
      <c r="J1667" s="1">
        <f t="shared" si="253"/>
        <v>625465.5261818181</v>
      </c>
      <c r="K1667" s="1">
        <f>'Innlegging av opplysninger'!$B$4*H1667</f>
        <v>677587.65336363635</v>
      </c>
      <c r="L1667" s="1"/>
      <c r="M1667" s="1">
        <f>'Innlegging av opplysninger'!$B$5*H1667</f>
        <v>682799.86608181812</v>
      </c>
      <c r="N1667" s="1">
        <f>'Innlegging av opplysninger'!$B$5*I1667</f>
        <v>0</v>
      </c>
      <c r="O1667" s="1">
        <f>'Innlegging av opplysninger'!$B$5*J1667</f>
        <v>81935.983929818176</v>
      </c>
      <c r="P1667" s="1">
        <f>'Innlegging av opplysninger'!$B$5*K1667</f>
        <v>88763.982590636369</v>
      </c>
      <c r="Q1667" s="1"/>
      <c r="R1667" s="1">
        <f>'Innlegging av opplysninger'!$C$11*SUM(H1667:Q1667)</f>
        <v>280013.09775252274</v>
      </c>
      <c r="S1667" s="1">
        <f>'Innlegging av opplysninger'!$C$13*(((H1667+J1667+M1667+O1667)*Data!H1667)+(J1667+O1667)*(1-Data!H1667)*1.8/12+I1667+N1667+K1667+L1667+P1667+Q1667)</f>
        <v>45368.016848492938</v>
      </c>
      <c r="T1667" s="1">
        <f>'Innlegging av opplysninger'!$C$13*((H1667+J1667+M1667+O1667)*(1-Data!H1667)-(J1667+O1667)*(1-Data!H1667)*1.8/12)</f>
        <v>337807.80112864339</v>
      </c>
      <c r="U1667" s="1">
        <f>Data!I1667</f>
        <v>1</v>
      </c>
      <c r="V1667" s="1">
        <f>Data!J1667+Data!K1667</f>
        <v>36575</v>
      </c>
      <c r="W1667" s="1">
        <f>Data!L1667</f>
        <v>0</v>
      </c>
      <c r="X1667" s="1">
        <f t="shared" si="257"/>
        <v>398999.99999999994</v>
      </c>
      <c r="Y1667" s="100">
        <f t="shared" si="258"/>
        <v>0</v>
      </c>
      <c r="Z1667" s="100">
        <f t="shared" si="259"/>
        <v>57056.999999999985</v>
      </c>
      <c r="AA1667" s="100">
        <f>'Innlegging av opplysninger'!$B$4*X1667</f>
        <v>51869.999999999993</v>
      </c>
      <c r="AB1667" s="1"/>
      <c r="AC1667" s="1">
        <f>'Innlegging av opplysninger'!$B$5*X1667</f>
        <v>52268.999999999993</v>
      </c>
      <c r="AD1667" s="1">
        <f>'Innlegging av opplysninger'!$B$5*Y1667</f>
        <v>0</v>
      </c>
      <c r="AE1667" s="1">
        <f>'Innlegging av opplysninger'!$B$5*Z1667</f>
        <v>7474.4669999999987</v>
      </c>
      <c r="AF1667" s="1">
        <f>'Innlegging av opplysninger'!$B$5*AA1667</f>
        <v>6794.9699999999993</v>
      </c>
      <c r="AG1667" s="1"/>
      <c r="AH1667" s="1">
        <f>'Innlegging av opplysninger'!$C$11*SUM(X1667:AG1667)</f>
        <v>21829.686605999992</v>
      </c>
      <c r="AI1667" s="1">
        <f>'Innlegging av opplysninger'!$C$13*(((X1667+Z1667+AC1667+AE1667)*Data!M1667)+(Z1667+AE1667)*(1-Data!M1667)*1.8/12+Y1667+AD1667+AA1667+AB1667+AF1667+AG1667)</f>
        <v>3553.9238825999992</v>
      </c>
      <c r="AJ1667" s="1">
        <f>'Innlegging av opplysninger'!$C$13*((X1667+Z1667+AC1667+AE1667)*(1-Data!M1667)-(Z1667+AE1667)*(1-Data!M1667)*1.8/12)</f>
        <v>26318.278841399995</v>
      </c>
      <c r="AK1667" s="83">
        <f t="shared" si="254"/>
        <v>302000</v>
      </c>
      <c r="AL1667" s="83">
        <f t="shared" si="255"/>
        <v>49000</v>
      </c>
      <c r="AM1667" s="83">
        <f t="shared" si="256"/>
        <v>364000</v>
      </c>
    </row>
    <row r="1668" spans="1:39">
      <c r="A1668" t="str">
        <f t="shared" si="250"/>
        <v>4221Annet</v>
      </c>
      <c r="B1668" s="6" t="str">
        <f>Data!A1668</f>
        <v>4221</v>
      </c>
      <c r="C1668" s="7" t="str">
        <f>Data!B1668</f>
        <v>Valle kommune</v>
      </c>
      <c r="D1668" s="7" t="str">
        <f>Data!C1668</f>
        <v>Annet</v>
      </c>
      <c r="E1668" s="1">
        <f>Data!D1668</f>
        <v>10.515000000000001</v>
      </c>
      <c r="F1668" s="1">
        <f>Data!E1668+Data!F1668</f>
        <v>50880.111428118566</v>
      </c>
      <c r="G1668" s="1">
        <f>Data!G1668</f>
        <v>0</v>
      </c>
      <c r="H1668" s="1">
        <f t="shared" si="251"/>
        <v>5836411.3272727281</v>
      </c>
      <c r="I1668" s="1">
        <f t="shared" si="252"/>
        <v>0</v>
      </c>
      <c r="J1668" s="1">
        <f t="shared" si="253"/>
        <v>700369.35927272739</v>
      </c>
      <c r="K1668" s="1">
        <f>'Innlegging av opplysninger'!$B$4*H1668</f>
        <v>758733.47254545463</v>
      </c>
      <c r="L1668" s="1"/>
      <c r="M1668" s="1">
        <f>'Innlegging av opplysninger'!$B$5*H1668</f>
        <v>764569.8838727274</v>
      </c>
      <c r="N1668" s="1">
        <f>'Innlegging av opplysninger'!$B$5*I1668</f>
        <v>0</v>
      </c>
      <c r="O1668" s="1">
        <f>'Innlegging av opplysninger'!$B$5*J1668</f>
        <v>91748.386064727296</v>
      </c>
      <c r="P1668" s="1">
        <f>'Innlegging av opplysninger'!$B$5*K1668</f>
        <v>99394.084903454554</v>
      </c>
      <c r="Q1668" s="1"/>
      <c r="R1668" s="1">
        <f>'Innlegging av opplysninger'!$C$11*SUM(H1668:Q1668)</f>
        <v>313546.60752940911</v>
      </c>
      <c r="S1668" s="1">
        <f>'Innlegging av opplysninger'!$C$13*(((H1668+J1668+M1668+O1668)*Data!H1668)+(J1668+O1668)*(1-Data!H1668)*1.8/12+I1668+N1668+K1668+L1668+P1668+Q1668)</f>
        <v>67460.596953382701</v>
      </c>
      <c r="T1668" s="1">
        <f>'Innlegging av opplysninger'!$C$13*((H1668+J1668+M1668+O1668)*(1-Data!H1668)-(J1668+O1668)*(1-Data!H1668)*1.8/12)</f>
        <v>361603.18177107186</v>
      </c>
      <c r="U1668" s="1">
        <f>Data!I1668</f>
        <v>2.8250000000000002</v>
      </c>
      <c r="V1668" s="1">
        <f>Data!J1668+Data!K1668</f>
        <v>44611.35693215338</v>
      </c>
      <c r="W1668" s="1">
        <f>Data!L1668</f>
        <v>0</v>
      </c>
      <c r="X1668" s="1">
        <f t="shared" si="257"/>
        <v>1374840.9090909087</v>
      </c>
      <c r="Y1668" s="100">
        <f t="shared" si="258"/>
        <v>0</v>
      </c>
      <c r="Z1668" s="100">
        <f t="shared" si="259"/>
        <v>196602.24999999994</v>
      </c>
      <c r="AA1668" s="100">
        <f>'Innlegging av opplysninger'!$B$4*X1668</f>
        <v>178729.31818181815</v>
      </c>
      <c r="AB1668" s="1"/>
      <c r="AC1668" s="1">
        <f>'Innlegging av opplysninger'!$B$5*X1668</f>
        <v>180104.15909090906</v>
      </c>
      <c r="AD1668" s="1">
        <f>'Innlegging av opplysninger'!$B$5*Y1668</f>
        <v>0</v>
      </c>
      <c r="AE1668" s="1">
        <f>'Innlegging av opplysninger'!$B$5*Z1668</f>
        <v>25754.894749999992</v>
      </c>
      <c r="AF1668" s="1">
        <f>'Innlegging av opplysninger'!$B$5*AA1668</f>
        <v>23413.54068181818</v>
      </c>
      <c r="AG1668" s="1"/>
      <c r="AH1668" s="1">
        <f>'Innlegging av opplysninger'!$C$11*SUM(X1668:AG1668)</f>
        <v>75218.912728227253</v>
      </c>
      <c r="AI1668" s="1">
        <f>'Innlegging av opplysninger'!$C$13*(((X1668+Z1668+AC1668+AE1668)*Data!M1668)+(Z1668+AE1668)*(1-Data!M1668)*1.8/12+Y1668+AD1668+AA1668+AB1668+AF1668+AG1668)</f>
        <v>12245.814389959087</v>
      </c>
      <c r="AJ1668" s="1">
        <f>'Innlegging av opplysninger'!$C$13*((X1668+Z1668+AC1668+AE1668)*(1-Data!M1668)-(Z1668+AE1668)*(1-Data!M1668)*1.8/12)</f>
        <v>90685.329343404534</v>
      </c>
      <c r="AK1668" s="83">
        <f t="shared" si="254"/>
        <v>389000</v>
      </c>
      <c r="AL1668" s="83">
        <f t="shared" si="255"/>
        <v>80000</v>
      </c>
      <c r="AM1668" s="83">
        <f t="shared" si="256"/>
        <v>452000</v>
      </c>
    </row>
    <row r="1669" spans="1:39">
      <c r="A1669" t="str">
        <f t="shared" si="250"/>
        <v>4222Alle</v>
      </c>
      <c r="B1669" s="6" t="str">
        <f>Data!A1669</f>
        <v>4222</v>
      </c>
      <c r="C1669" s="7" t="str">
        <f>Data!B1669</f>
        <v>Bykle kommune</v>
      </c>
      <c r="D1669" s="7" t="str">
        <f>Data!C1669</f>
        <v>Alle</v>
      </c>
      <c r="E1669" s="1">
        <f>Data!D1669</f>
        <v>158.73555818181822</v>
      </c>
      <c r="F1669" s="1">
        <f>Data!E1669+Data!F1669</f>
        <v>51470.600865466098</v>
      </c>
      <c r="G1669" s="1">
        <f>Data!G1669</f>
        <v>235.65822572125293</v>
      </c>
      <c r="H1669" s="1">
        <f t="shared" si="251"/>
        <v>89129613.363636404</v>
      </c>
      <c r="I1669" s="1">
        <f t="shared" si="252"/>
        <v>408080.07272727269</v>
      </c>
      <c r="J1669" s="1">
        <f t="shared" si="253"/>
        <v>10744523.212363642</v>
      </c>
      <c r="K1669" s="1">
        <f>'Innlegging av opplysninger'!$B$4*H1669</f>
        <v>11586849.737272734</v>
      </c>
      <c r="L1669" s="1"/>
      <c r="M1669" s="1">
        <f>'Innlegging av opplysninger'!$B$5*H1669</f>
        <v>11675979.350636369</v>
      </c>
      <c r="N1669" s="1">
        <f>'Innlegging av opplysninger'!$B$5*I1669</f>
        <v>53458.489527272723</v>
      </c>
      <c r="O1669" s="1">
        <f>'Innlegging av opplysninger'!$B$5*J1669</f>
        <v>1407532.540819637</v>
      </c>
      <c r="P1669" s="1">
        <f>'Innlegging av opplysninger'!$B$5*K1669</f>
        <v>1517877.3155827282</v>
      </c>
      <c r="Q1669" s="1"/>
      <c r="R1669" s="1">
        <f>'Innlegging av opplysninger'!$C$11*SUM(H1669:Q1669)</f>
        <v>4807908.7351375101</v>
      </c>
      <c r="S1669" s="1">
        <f>'Innlegging av opplysninger'!$C$13*(((H1669+J1669+M1669+O1669)*Data!H1669)+(J1669+O1669)*(1-Data!H1669)*1.8/12+I1669+N1669+K1669+L1669+P1669+Q1669)</f>
        <v>1223443.3406431274</v>
      </c>
      <c r="T1669" s="1">
        <f>'Innlegging av opplysninger'!$C$13*((H1669+J1669+M1669+O1669)*(1-Data!H1669)-(J1669+O1669)*(1-Data!H1669)*1.8/12)</f>
        <v>5355800.1916503068</v>
      </c>
      <c r="U1669" s="1">
        <f>Data!I1669</f>
        <v>16.676300000000001</v>
      </c>
      <c r="V1669" s="1">
        <f>Data!J1669+Data!K1669</f>
        <v>51667.808006971958</v>
      </c>
      <c r="W1669" s="1">
        <f>Data!L1669</f>
        <v>283.05919178714703</v>
      </c>
      <c r="X1669" s="1">
        <f t="shared" si="257"/>
        <v>9399576.7272727247</v>
      </c>
      <c r="Y1669" s="100">
        <f t="shared" si="258"/>
        <v>51495.054545454543</v>
      </c>
      <c r="Z1669" s="100">
        <f t="shared" si="259"/>
        <v>1351503.2647999995</v>
      </c>
      <c r="AA1669" s="100">
        <f>'Innlegging av opplysninger'!$B$4*X1669</f>
        <v>1221944.9745454541</v>
      </c>
      <c r="AB1669" s="1"/>
      <c r="AC1669" s="1">
        <f>'Innlegging av opplysninger'!$B$5*X1669</f>
        <v>1231344.5512727271</v>
      </c>
      <c r="AD1669" s="1">
        <f>'Innlegging av opplysninger'!$B$5*Y1669</f>
        <v>6745.8521454545453</v>
      </c>
      <c r="AE1669" s="1">
        <f>'Innlegging av opplysninger'!$B$5*Z1669</f>
        <v>177046.92768879994</v>
      </c>
      <c r="AF1669" s="1">
        <f>'Innlegging av opplysninger'!$B$5*AA1669</f>
        <v>160074.79166545451</v>
      </c>
      <c r="AG1669" s="1"/>
      <c r="AH1669" s="1">
        <f>'Innlegging av opplysninger'!$C$11*SUM(X1669:AG1669)</f>
        <v>516789.82146957063</v>
      </c>
      <c r="AI1669" s="1">
        <f>'Innlegging av opplysninger'!$C$13*(((X1669+Z1669+AC1669+AE1669)*Data!M1669)+(Z1669+AE1669)*(1-Data!M1669)*1.8/12+Y1669+AD1669+AA1669+AB1669+AF1669+AG1669)</f>
        <v>130408.48916137312</v>
      </c>
      <c r="AJ1669" s="1">
        <f>'Innlegging av opplysninger'!$C$13*((X1669+Z1669+AC1669+AE1669)*(1-Data!M1669)-(Z1669+AE1669)*(1-Data!M1669)*1.8/12)</f>
        <v>576777.58232330251</v>
      </c>
      <c r="AK1669" s="83">
        <f t="shared" si="254"/>
        <v>5325000</v>
      </c>
      <c r="AL1669" s="83">
        <f t="shared" si="255"/>
        <v>1354000</v>
      </c>
      <c r="AM1669" s="83">
        <f t="shared" si="256"/>
        <v>5933000</v>
      </c>
    </row>
    <row r="1670" spans="1:39">
      <c r="A1670" t="str">
        <f t="shared" ref="A1670:A1733" si="260">CONCATENATE(B1670,D1670)</f>
        <v>4222Administrasjon</v>
      </c>
      <c r="B1670" s="6" t="str">
        <f>Data!A1670</f>
        <v>4222</v>
      </c>
      <c r="C1670" s="7" t="str">
        <f>Data!B1670</f>
        <v>Bykle kommune</v>
      </c>
      <c r="D1670" s="7" t="str">
        <f>Data!C1670</f>
        <v>Administrasjon</v>
      </c>
      <c r="E1670" s="1">
        <f>Data!D1670</f>
        <v>13.4</v>
      </c>
      <c r="F1670" s="1">
        <f>Data!E1670+Data!F1670</f>
        <v>59514.000248756209</v>
      </c>
      <c r="G1670" s="1">
        <f>Data!G1670</f>
        <v>0</v>
      </c>
      <c r="H1670" s="1">
        <f t="shared" ref="H1670:H1733" si="261">F1670*(11-1/11)*E1670</f>
        <v>8699864.7636363618</v>
      </c>
      <c r="I1670" s="1">
        <f t="shared" ref="I1670:I1733" si="262">G1670*(11-1/11)*E1670</f>
        <v>0</v>
      </c>
      <c r="J1670" s="1">
        <f t="shared" ref="J1670:J1733" si="263">(H1670+I1670)*0.12</f>
        <v>1043983.7716363634</v>
      </c>
      <c r="K1670" s="1">
        <f>'Innlegging av opplysninger'!$B$4*H1670</f>
        <v>1130982.4192727271</v>
      </c>
      <c r="L1670" s="1"/>
      <c r="M1670" s="1">
        <f>'Innlegging av opplysninger'!$B$5*H1670</f>
        <v>1139682.2840363635</v>
      </c>
      <c r="N1670" s="1">
        <f>'Innlegging av opplysninger'!$B$5*I1670</f>
        <v>0</v>
      </c>
      <c r="O1670" s="1">
        <f>'Innlegging av opplysninger'!$B$5*J1670</f>
        <v>136761.8740843636</v>
      </c>
      <c r="P1670" s="1">
        <f>'Innlegging av opplysninger'!$B$5*K1670</f>
        <v>148158.69692472726</v>
      </c>
      <c r="Q1670" s="1"/>
      <c r="R1670" s="1">
        <f>'Innlegging av opplysninger'!$C$11*SUM(H1670:Q1670)</f>
        <v>467378.48476445436</v>
      </c>
      <c r="S1670" s="1">
        <f>'Innlegging av opplysninger'!$C$13*(((H1670+J1670+M1670+O1670)*Data!H1670)+(J1670+O1670)*(1-Data!H1670)*1.8/12+I1670+N1670+K1670+L1670+P1670+Q1670)</f>
        <v>163313.918930482</v>
      </c>
      <c r="T1670" s="1">
        <f>'Innlegging av opplysninger'!$C$13*((H1670+J1670+M1670+O1670)*(1-Data!H1670)-(J1670+O1670)*(1-Data!H1670)*1.8/12)</f>
        <v>476256.63916824514</v>
      </c>
      <c r="U1670" s="1">
        <f>Data!I1670</f>
        <v>4.2</v>
      </c>
      <c r="V1670" s="1">
        <f>Data!J1670+Data!K1670</f>
        <v>50675.952380952389</v>
      </c>
      <c r="W1670" s="1">
        <f>Data!L1670</f>
        <v>0</v>
      </c>
      <c r="X1670" s="1">
        <f t="shared" si="257"/>
        <v>2321880.0000000005</v>
      </c>
      <c r="Y1670" s="100">
        <f t="shared" si="258"/>
        <v>0</v>
      </c>
      <c r="Z1670" s="100">
        <f t="shared" si="259"/>
        <v>332028.84000000003</v>
      </c>
      <c r="AA1670" s="100">
        <f>'Innlegging av opplysninger'!$B$4*X1670</f>
        <v>301844.40000000008</v>
      </c>
      <c r="AB1670" s="1"/>
      <c r="AC1670" s="1">
        <f>'Innlegging av opplysninger'!$B$5*X1670</f>
        <v>304166.28000000009</v>
      </c>
      <c r="AD1670" s="1">
        <f>'Innlegging av opplysninger'!$B$5*Y1670</f>
        <v>0</v>
      </c>
      <c r="AE1670" s="1">
        <f>'Innlegging av opplysninger'!$B$5*Z1670</f>
        <v>43495.778040000005</v>
      </c>
      <c r="AF1670" s="1">
        <f>'Innlegging av opplysninger'!$B$5*AA1670</f>
        <v>39541.616400000014</v>
      </c>
      <c r="AG1670" s="1"/>
      <c r="AH1670" s="1">
        <f>'Innlegging av opplysninger'!$C$11*SUM(X1670:AG1670)</f>
        <v>127032.36274872003</v>
      </c>
      <c r="AI1670" s="1">
        <f>'Innlegging av opplysninger'!$C$13*(((X1670+Z1670+AC1670+AE1670)*Data!M1670)+(Z1670+AE1670)*(1-Data!M1670)*1.8/12+Y1670+AD1670+AA1670+AB1670+AF1670+AG1670)</f>
        <v>29413.988343068737</v>
      </c>
      <c r="AJ1670" s="1">
        <f>'Innlegging av opplysninger'!$C$13*((X1670+Z1670+AC1670+AE1670)*(1-Data!M1670)-(Z1670+AE1670)*(1-Data!M1670)*1.8/12)</f>
        <v>144419.77120781125</v>
      </c>
      <c r="AK1670" s="83">
        <f t="shared" ref="AK1670:AK1733" si="264">ROUND(AH1670+R1670,-3)</f>
        <v>594000</v>
      </c>
      <c r="AL1670" s="83">
        <f t="shared" ref="AL1670:AL1733" si="265">ROUND(AI1670+S1670,-3)</f>
        <v>193000</v>
      </c>
      <c r="AM1670" s="83">
        <f t="shared" ref="AM1670:AM1733" si="266">ROUND(AJ1670+T1670,-3)</f>
        <v>621000</v>
      </c>
    </row>
    <row r="1671" spans="1:39">
      <c r="A1671" t="str">
        <f t="shared" si="260"/>
        <v>4222Undervisning</v>
      </c>
      <c r="B1671" s="6" t="str">
        <f>Data!A1671</f>
        <v>4222</v>
      </c>
      <c r="C1671" s="7" t="str">
        <f>Data!B1671</f>
        <v>Bykle kommune</v>
      </c>
      <c r="D1671" s="7" t="str">
        <f>Data!C1671</f>
        <v>Undervisning</v>
      </c>
      <c r="E1671" s="1">
        <f>Data!D1671</f>
        <v>38.505699999999997</v>
      </c>
      <c r="F1671" s="1">
        <f>Data!E1671+Data!F1671</f>
        <v>48680.943275930571</v>
      </c>
      <c r="G1671" s="1">
        <f>Data!G1671</f>
        <v>0</v>
      </c>
      <c r="H1671" s="1">
        <f t="shared" si="261"/>
        <v>20449023.245454539</v>
      </c>
      <c r="I1671" s="1">
        <f t="shared" si="262"/>
        <v>0</v>
      </c>
      <c r="J1671" s="1">
        <f t="shared" si="263"/>
        <v>2453882.7894545444</v>
      </c>
      <c r="K1671" s="1">
        <f>'Innlegging av opplysninger'!$B$4*H1671</f>
        <v>2658373.0219090902</v>
      </c>
      <c r="L1671" s="1"/>
      <c r="M1671" s="1">
        <f>'Innlegging av opplysninger'!$B$5*H1671</f>
        <v>2678822.0451545445</v>
      </c>
      <c r="N1671" s="1">
        <f>'Innlegging av opplysninger'!$B$5*I1671</f>
        <v>0</v>
      </c>
      <c r="O1671" s="1">
        <f>'Innlegging av opplysninger'!$B$5*J1671</f>
        <v>321458.64541854535</v>
      </c>
      <c r="P1671" s="1">
        <f>'Innlegging av opplysninger'!$B$5*K1671</f>
        <v>348246.86587009084</v>
      </c>
      <c r="Q1671" s="1"/>
      <c r="R1671" s="1">
        <f>'Innlegging av opplysninger'!$C$11*SUM(H1671:Q1671)</f>
        <v>1098572.6513039316</v>
      </c>
      <c r="S1671" s="1">
        <f>'Innlegging av opplysninger'!$C$13*(((H1671+J1671+M1671+O1671)*Data!H1671)+(J1671+O1671)*(1-Data!H1671)*1.8/12+I1671+N1671+K1671+L1671+P1671+Q1671)</f>
        <v>204329.48905143834</v>
      </c>
      <c r="T1671" s="1">
        <f>'Innlegging av opplysninger'!$C$13*((H1671+J1671+M1671+O1671)*(1-Data!H1671)-(J1671+O1671)*(1-Data!H1671)*1.8/12)</f>
        <v>1298980.4548381523</v>
      </c>
      <c r="U1671" s="1">
        <f>Data!I1671</f>
        <v>3.2</v>
      </c>
      <c r="V1671" s="1">
        <f>Data!J1671+Data!K1671</f>
        <v>67946.458333333343</v>
      </c>
      <c r="W1671" s="1">
        <f>Data!L1671</f>
        <v>0</v>
      </c>
      <c r="X1671" s="1">
        <f t="shared" ref="X1671:X1734" si="267">V1671*(11-1/11)*U1671</f>
        <v>2371949.0909090913</v>
      </c>
      <c r="Y1671" s="100">
        <f t="shared" ref="Y1671:Y1734" si="268">W1671*(11-1/11)*U1671</f>
        <v>0</v>
      </c>
      <c r="Z1671" s="100">
        <f t="shared" ref="Z1671:Z1734" si="269">(X1671+Y1671)*0.143</f>
        <v>339188.72000000003</v>
      </c>
      <c r="AA1671" s="100">
        <f>'Innlegging av opplysninger'!$B$4*X1671</f>
        <v>308353.38181818189</v>
      </c>
      <c r="AB1671" s="1"/>
      <c r="AC1671" s="1">
        <f>'Innlegging av opplysninger'!$B$5*X1671</f>
        <v>310725.33090909099</v>
      </c>
      <c r="AD1671" s="1">
        <f>'Innlegging av opplysninger'!$B$5*Y1671</f>
        <v>0</v>
      </c>
      <c r="AE1671" s="1">
        <f>'Innlegging av opplysninger'!$B$5*Z1671</f>
        <v>44433.722320000008</v>
      </c>
      <c r="AF1671" s="1">
        <f>'Innlegging av opplysninger'!$B$5*AA1671</f>
        <v>40394.29301818183</v>
      </c>
      <c r="AG1671" s="1"/>
      <c r="AH1671" s="1">
        <f>'Innlegging av opplysninger'!$C$11*SUM(X1671:AG1671)</f>
        <v>129771.69248103276</v>
      </c>
      <c r="AI1671" s="1">
        <f>'Innlegging av opplysninger'!$C$13*(((X1671+Z1671+AC1671+AE1671)*Data!M1671)+(Z1671+AE1671)*(1-Data!M1671)*1.8/12+Y1671+AD1671+AA1671+AB1671+AF1671+AG1671)</f>
        <v>52654.141561887285</v>
      </c>
      <c r="AJ1671" s="1">
        <f>'Innlegging av opplysninger'!$C$13*((X1671+Z1671+AC1671+AE1671)*(1-Data!M1671)-(Z1671+AE1671)*(1-Data!M1671)*1.8/12)</f>
        <v>124928.17446478915</v>
      </c>
      <c r="AK1671" s="83">
        <f t="shared" si="264"/>
        <v>1228000</v>
      </c>
      <c r="AL1671" s="83">
        <f t="shared" si="265"/>
        <v>257000</v>
      </c>
      <c r="AM1671" s="83">
        <f t="shared" si="266"/>
        <v>1424000</v>
      </c>
    </row>
    <row r="1672" spans="1:39">
      <c r="A1672" t="str">
        <f t="shared" si="260"/>
        <v>4222Barnehager</v>
      </c>
      <c r="B1672" s="6" t="str">
        <f>Data!A1672</f>
        <v>4222</v>
      </c>
      <c r="C1672" s="7" t="str">
        <f>Data!B1672</f>
        <v>Bykle kommune</v>
      </c>
      <c r="D1672" s="7" t="str">
        <f>Data!C1672</f>
        <v>Barnehager</v>
      </c>
      <c r="E1672" s="1">
        <f>Data!D1672</f>
        <v>17.9038</v>
      </c>
      <c r="F1672" s="1">
        <f>Data!E1672+Data!F1672</f>
        <v>43665.016644511219</v>
      </c>
      <c r="G1672" s="1">
        <f>Data!G1672</f>
        <v>0</v>
      </c>
      <c r="H1672" s="1">
        <f t="shared" si="261"/>
        <v>8528396.9999999981</v>
      </c>
      <c r="I1672" s="1">
        <f t="shared" si="262"/>
        <v>0</v>
      </c>
      <c r="J1672" s="1">
        <f t="shared" si="263"/>
        <v>1023407.6399999998</v>
      </c>
      <c r="K1672" s="1">
        <f>'Innlegging av opplysninger'!$B$4*H1672</f>
        <v>1108691.6099999999</v>
      </c>
      <c r="L1672" s="1"/>
      <c r="M1672" s="1">
        <f>'Innlegging av opplysninger'!$B$5*H1672</f>
        <v>1117220.0069999998</v>
      </c>
      <c r="N1672" s="1">
        <f>'Innlegging av opplysninger'!$B$5*I1672</f>
        <v>0</v>
      </c>
      <c r="O1672" s="1">
        <f>'Innlegging av opplysninger'!$B$5*J1672</f>
        <v>134066.40083999999</v>
      </c>
      <c r="P1672" s="1">
        <f>'Innlegging av opplysninger'!$B$5*K1672</f>
        <v>145238.60090999998</v>
      </c>
      <c r="Q1672" s="1"/>
      <c r="R1672" s="1">
        <f>'Innlegging av opplysninger'!$C$11*SUM(H1672:Q1672)</f>
        <v>458166.80783249991</v>
      </c>
      <c r="S1672" s="1">
        <f>'Innlegging av opplysninger'!$C$13*(((H1672+J1672+M1672+O1672)*Data!H1672)+(J1672+O1672)*(1-Data!H1672)*1.8/12+I1672+N1672+K1672+L1672+P1672+Q1672)</f>
        <v>82548.368556519257</v>
      </c>
      <c r="T1672" s="1">
        <f>'Innlegging av opplysninger'!$C$13*((H1672+J1672+M1672+O1672)*(1-Data!H1672)-(J1672+O1672)*(1-Data!H1672)*1.8/12)</f>
        <v>544416.73689848057</v>
      </c>
      <c r="U1672" s="1">
        <f>Data!I1672</f>
        <v>0.8</v>
      </c>
      <c r="V1672" s="1">
        <f>Data!J1672+Data!K1672</f>
        <v>40774.583333333336</v>
      </c>
      <c r="W1672" s="1">
        <f>Data!L1672</f>
        <v>0</v>
      </c>
      <c r="X1672" s="1">
        <f t="shared" si="267"/>
        <v>355850.90909090912</v>
      </c>
      <c r="Y1672" s="100">
        <f t="shared" si="268"/>
        <v>0</v>
      </c>
      <c r="Z1672" s="100">
        <f t="shared" si="269"/>
        <v>50886.68</v>
      </c>
      <c r="AA1672" s="100">
        <f>'Innlegging av opplysninger'!$B$4*X1672</f>
        <v>46260.618181818187</v>
      </c>
      <c r="AB1672" s="1"/>
      <c r="AC1672" s="1">
        <f>'Innlegging av opplysninger'!$B$5*X1672</f>
        <v>46616.469090909093</v>
      </c>
      <c r="AD1672" s="1">
        <f>'Innlegging av opplysninger'!$B$5*Y1672</f>
        <v>0</v>
      </c>
      <c r="AE1672" s="1">
        <f>'Innlegging av opplysninger'!$B$5*Z1672</f>
        <v>6666.1550800000005</v>
      </c>
      <c r="AF1672" s="1">
        <f>'Innlegging av opplysninger'!$B$5*AA1672</f>
        <v>6060.1409818181828</v>
      </c>
      <c r="AG1672" s="1"/>
      <c r="AH1672" s="1">
        <f>'Innlegging av opplysninger'!$C$11*SUM(X1672:AG1672)</f>
        <v>19468.956952167275</v>
      </c>
      <c r="AI1672" s="1">
        <f>'Innlegging av opplysninger'!$C$13*(((X1672+Z1672+AC1672+AE1672)*Data!M1672)+(Z1672+AE1672)*(1-Data!M1672)*1.8/12+Y1672+AD1672+AA1672+AB1672+AF1672+AG1672)</f>
        <v>3169.5915901330909</v>
      </c>
      <c r="AJ1672" s="1">
        <f>'Innlegging av opplysninger'!$C$13*((X1672+Z1672+AC1672+AE1672)*(1-Data!M1672)-(Z1672+AE1672)*(1-Data!M1672)*1.8/12)</f>
        <v>23472.138975990547</v>
      </c>
      <c r="AK1672" s="83">
        <f t="shared" si="264"/>
        <v>478000</v>
      </c>
      <c r="AL1672" s="83">
        <f t="shared" si="265"/>
        <v>86000</v>
      </c>
      <c r="AM1672" s="83">
        <f t="shared" si="266"/>
        <v>568000</v>
      </c>
    </row>
    <row r="1673" spans="1:39">
      <c r="A1673" t="str">
        <f t="shared" si="260"/>
        <v>4222Helse/pleie/omsorg</v>
      </c>
      <c r="B1673" s="6" t="str">
        <f>Data!A1673</f>
        <v>4222</v>
      </c>
      <c r="C1673" s="7" t="str">
        <f>Data!B1673</f>
        <v>Bykle kommune</v>
      </c>
      <c r="D1673" s="7" t="str">
        <f>Data!C1673</f>
        <v>Helse/pleie/omsorg</v>
      </c>
      <c r="E1673" s="1">
        <f>Data!D1673</f>
        <v>65.173899999999975</v>
      </c>
      <c r="F1673" s="1">
        <f>Data!E1673+Data!F1673</f>
        <v>55080.66713311107</v>
      </c>
      <c r="G1673" s="1">
        <f>Data!G1673</f>
        <v>543.82736033903166</v>
      </c>
      <c r="H1673" s="1">
        <f t="shared" si="261"/>
        <v>39161693.36363636</v>
      </c>
      <c r="I1673" s="1">
        <f t="shared" si="262"/>
        <v>386654.72727272729</v>
      </c>
      <c r="J1673" s="1">
        <f t="shared" si="263"/>
        <v>4745801.7709090905</v>
      </c>
      <c r="K1673" s="1">
        <f>'Innlegging av opplysninger'!$B$4*H1673</f>
        <v>5091020.1372727267</v>
      </c>
      <c r="L1673" s="1"/>
      <c r="M1673" s="1">
        <f>'Innlegging av opplysninger'!$B$5*H1673</f>
        <v>5130181.8306363635</v>
      </c>
      <c r="N1673" s="1">
        <f>'Innlegging av opplysninger'!$B$5*I1673</f>
        <v>50651.769272727281</v>
      </c>
      <c r="O1673" s="1">
        <f>'Innlegging av opplysninger'!$B$5*J1673</f>
        <v>621700.03198909084</v>
      </c>
      <c r="P1673" s="1">
        <f>'Innlegging av opplysninger'!$B$5*K1673</f>
        <v>666923.63798272726</v>
      </c>
      <c r="Q1673" s="1"/>
      <c r="R1673" s="1">
        <f>'Innlegging av opplysninger'!$C$11*SUM(H1673:Q1673)</f>
        <v>2122475.8362209294</v>
      </c>
      <c r="S1673" s="1">
        <f>'Innlegging av opplysninger'!$C$13*(((H1673+J1673+M1673+O1673)*Data!H1673)+(J1673+O1673)*(1-Data!H1673)*1.8/12+I1673+N1673+K1673+L1673+P1673+Q1673)</f>
        <v>635565.16065752273</v>
      </c>
      <c r="T1673" s="1">
        <f>'Innlegging av opplysninger'!$C$13*((H1673+J1673+M1673+O1673)*(1-Data!H1673)-(J1673+O1673)*(1-Data!H1673)*1.8/12)</f>
        <v>2268875.4573290111</v>
      </c>
      <c r="U1673" s="1">
        <f>Data!I1673</f>
        <v>4.5724999999999998</v>
      </c>
      <c r="V1673" s="1">
        <f>Data!J1673+Data!K1673</f>
        <v>49052.944778567529</v>
      </c>
      <c r="W1673" s="1">
        <f>Data!L1673</f>
        <v>1032.3411700382724</v>
      </c>
      <c r="X1673" s="1">
        <f t="shared" si="267"/>
        <v>2446850.0727272728</v>
      </c>
      <c r="Y1673" s="100">
        <f t="shared" si="268"/>
        <v>51495.054545454543</v>
      </c>
      <c r="Z1673" s="100">
        <f t="shared" si="269"/>
        <v>357263.35320000001</v>
      </c>
      <c r="AA1673" s="100">
        <f>'Innlegging av opplysninger'!$B$4*X1673</f>
        <v>318090.50945454545</v>
      </c>
      <c r="AB1673" s="1"/>
      <c r="AC1673" s="1">
        <f>'Innlegging av opplysninger'!$B$5*X1673</f>
        <v>320537.35952727275</v>
      </c>
      <c r="AD1673" s="1">
        <f>'Innlegging av opplysninger'!$B$5*Y1673</f>
        <v>6745.8521454545453</v>
      </c>
      <c r="AE1673" s="1">
        <f>'Innlegging av opplysninger'!$B$5*Z1673</f>
        <v>46801.499269200001</v>
      </c>
      <c r="AF1673" s="1">
        <f>'Innlegging av opplysninger'!$B$5*AA1673</f>
        <v>41669.856738545459</v>
      </c>
      <c r="AG1673" s="1"/>
      <c r="AH1673" s="1">
        <f>'Innlegging av opplysninger'!$C$11*SUM(X1673:AG1673)</f>
        <v>136399.23518909432</v>
      </c>
      <c r="AI1673" s="1">
        <f>'Innlegging av opplysninger'!$C$13*(((X1673+Z1673+AC1673+AE1673)*Data!M1673)+(Z1673+AE1673)*(1-Data!M1673)*1.8/12+Y1673+AD1673+AA1673+AB1673+AF1673+AG1673)</f>
        <v>24887.772039227759</v>
      </c>
      <c r="AJ1673" s="1">
        <f>'Innlegging av opplysninger'!$C$13*((X1673+Z1673+AC1673+AE1673)*(1-Data!M1673)-(Z1673+AE1673)*(1-Data!M1673)*1.8/12)</f>
        <v>161763.81295637501</v>
      </c>
      <c r="AK1673" s="83">
        <f t="shared" si="264"/>
        <v>2259000</v>
      </c>
      <c r="AL1673" s="83">
        <f t="shared" si="265"/>
        <v>660000</v>
      </c>
      <c r="AM1673" s="83">
        <f t="shared" si="266"/>
        <v>2431000</v>
      </c>
    </row>
    <row r="1674" spans="1:39">
      <c r="A1674" t="str">
        <f t="shared" si="260"/>
        <v>4222Samferdsel og teknikk</v>
      </c>
      <c r="B1674" s="6" t="str">
        <f>Data!A1674</f>
        <v>4222</v>
      </c>
      <c r="C1674" s="7" t="str">
        <f>Data!B1674</f>
        <v>Bykle kommune</v>
      </c>
      <c r="D1674" s="7" t="str">
        <f>Data!C1674</f>
        <v>Samferdsel og teknikk</v>
      </c>
      <c r="E1674" s="1">
        <f>Data!D1674</f>
        <v>15.918458181818183</v>
      </c>
      <c r="F1674" s="1">
        <f>Data!E1674+Data!F1674</f>
        <v>48318.875560355766</v>
      </c>
      <c r="G1674" s="1">
        <f>Data!G1674</f>
        <v>123.37815494236993</v>
      </c>
      <c r="H1674" s="1">
        <f t="shared" si="261"/>
        <v>8390858.1818181798</v>
      </c>
      <c r="I1674" s="1">
        <f t="shared" si="262"/>
        <v>21425.345454545455</v>
      </c>
      <c r="J1674" s="1">
        <f t="shared" si="263"/>
        <v>1009474.023272727</v>
      </c>
      <c r="K1674" s="1">
        <f>'Innlegging av opplysninger'!$B$4*H1674</f>
        <v>1090811.5636363635</v>
      </c>
      <c r="L1674" s="1"/>
      <c r="M1674" s="1">
        <f>'Innlegging av opplysninger'!$B$5*H1674</f>
        <v>1099202.4218181816</v>
      </c>
      <c r="N1674" s="1">
        <f>'Innlegging av opplysninger'!$B$5*I1674</f>
        <v>2806.7202545454547</v>
      </c>
      <c r="O1674" s="1">
        <f>'Innlegging av opplysninger'!$B$5*J1674</f>
        <v>132241.09704872724</v>
      </c>
      <c r="P1674" s="1">
        <f>'Innlegging av opplysninger'!$B$5*K1674</f>
        <v>142896.31483636363</v>
      </c>
      <c r="Q1674" s="1"/>
      <c r="R1674" s="1">
        <f>'Innlegging av opplysninger'!$C$11*SUM(H1674:Q1674)</f>
        <v>451809.19538930617</v>
      </c>
      <c r="S1674" s="1">
        <f>'Innlegging av opplysninger'!$C$13*(((H1674+J1674+M1674+O1674)*Data!H1674)+(J1674+O1674)*(1-Data!H1674)*1.8/12+I1674+N1674+K1674+L1674+P1674+Q1674)</f>
        <v>94674.72425486242</v>
      </c>
      <c r="T1674" s="1">
        <f>'Innlegging av opplysninger'!$C$13*((H1674+J1674+M1674+O1674)*(1-Data!H1674)-(J1674+O1674)*(1-Data!H1674)*1.8/12)</f>
        <v>523590.49048839853</v>
      </c>
      <c r="U1674" s="1">
        <f>Data!I1674</f>
        <v>2</v>
      </c>
      <c r="V1674" s="1">
        <f>Data!J1674+Data!K1674</f>
        <v>51266.833333333328</v>
      </c>
      <c r="W1674" s="1">
        <f>Data!L1674</f>
        <v>0</v>
      </c>
      <c r="X1674" s="1">
        <f t="shared" si="267"/>
        <v>1118549.0909090908</v>
      </c>
      <c r="Y1674" s="100">
        <f t="shared" si="268"/>
        <v>0</v>
      </c>
      <c r="Z1674" s="100">
        <f t="shared" si="269"/>
        <v>159952.51999999996</v>
      </c>
      <c r="AA1674" s="100">
        <f>'Innlegging av opplysninger'!$B$4*X1674</f>
        <v>145411.38181818181</v>
      </c>
      <c r="AB1674" s="1"/>
      <c r="AC1674" s="1">
        <f>'Innlegging av opplysninger'!$B$5*X1674</f>
        <v>146529.93090909091</v>
      </c>
      <c r="AD1674" s="1">
        <f>'Innlegging av opplysninger'!$B$5*Y1674</f>
        <v>0</v>
      </c>
      <c r="AE1674" s="1">
        <f>'Innlegging av opplysninger'!$B$5*Z1674</f>
        <v>20953.780119999996</v>
      </c>
      <c r="AF1674" s="1">
        <f>'Innlegging av opplysninger'!$B$5*AA1674</f>
        <v>19048.891018181817</v>
      </c>
      <c r="AG1674" s="1"/>
      <c r="AH1674" s="1">
        <f>'Innlegging av opplysninger'!$C$11*SUM(X1674:AG1674)</f>
        <v>61196.932601432723</v>
      </c>
      <c r="AI1674" s="1">
        <f>'Innlegging av opplysninger'!$C$13*(((X1674+Z1674+AC1674+AE1674)*Data!M1674)+(Z1674+AE1674)*(1-Data!M1674)*1.8/12+Y1674+AD1674+AA1674+AB1674+AF1674+AG1674)</f>
        <v>13269.54817206436</v>
      </c>
      <c r="AJ1674" s="1">
        <f>'Innlegging av opplysninger'!$C$13*((X1674+Z1674+AC1674+AE1674)*(1-Data!M1674)-(Z1674+AE1674)*(1-Data!M1674)*1.8/12)</f>
        <v>70473.622756211989</v>
      </c>
      <c r="AK1674" s="83">
        <f t="shared" si="264"/>
        <v>513000</v>
      </c>
      <c r="AL1674" s="83">
        <f t="shared" si="265"/>
        <v>108000</v>
      </c>
      <c r="AM1674" s="83">
        <f t="shared" si="266"/>
        <v>594000</v>
      </c>
    </row>
    <row r="1675" spans="1:39">
      <c r="A1675" t="str">
        <f t="shared" si="260"/>
        <v>4222Annet</v>
      </c>
      <c r="B1675" s="6" t="str">
        <f>Data!A1675</f>
        <v>4222</v>
      </c>
      <c r="C1675" s="7" t="str">
        <f>Data!B1675</f>
        <v>Bykle kommune</v>
      </c>
      <c r="D1675" s="7" t="str">
        <f>Data!C1675</f>
        <v>Annet</v>
      </c>
      <c r="E1675" s="1">
        <f>Data!D1675</f>
        <v>7.8336999999999994</v>
      </c>
      <c r="F1675" s="1">
        <f>Data!E1675+Data!F1675</f>
        <v>0</v>
      </c>
      <c r="G1675" s="1">
        <f>Data!G1675</f>
        <v>0</v>
      </c>
      <c r="H1675" s="1">
        <f t="shared" si="261"/>
        <v>0</v>
      </c>
      <c r="I1675" s="1">
        <f t="shared" si="262"/>
        <v>0</v>
      </c>
      <c r="J1675" s="1">
        <f t="shared" si="263"/>
        <v>0</v>
      </c>
      <c r="K1675" s="1">
        <f>'Innlegging av opplysninger'!$B$4*H1675</f>
        <v>0</v>
      </c>
      <c r="L1675" s="1"/>
      <c r="M1675" s="1">
        <f>'Innlegging av opplysninger'!$B$5*H1675</f>
        <v>0</v>
      </c>
      <c r="N1675" s="1">
        <f>'Innlegging av opplysninger'!$B$5*I1675</f>
        <v>0</v>
      </c>
      <c r="O1675" s="1">
        <f>'Innlegging av opplysninger'!$B$5*J1675</f>
        <v>0</v>
      </c>
      <c r="P1675" s="1">
        <f>'Innlegging av opplysninger'!$B$5*K1675</f>
        <v>0</v>
      </c>
      <c r="Q1675" s="1"/>
      <c r="R1675" s="1">
        <f>'Innlegging av opplysninger'!$C$11*SUM(H1675:Q1675)</f>
        <v>0</v>
      </c>
      <c r="S1675" s="1">
        <f>'Innlegging av opplysninger'!$C$13*(((H1675+J1675+M1675+O1675)*Data!H1675)+(J1675+O1675)*(1-Data!H1675)*1.8/12+I1675+N1675+K1675+L1675+P1675+Q1675)</f>
        <v>0</v>
      </c>
      <c r="T1675" s="1">
        <f>'Innlegging av opplysninger'!$C$13*((H1675+J1675+M1675+O1675)*(1-Data!H1675)-(J1675+O1675)*(1-Data!H1675)*1.8/12)</f>
        <v>0</v>
      </c>
      <c r="U1675" s="1">
        <f>Data!I1675</f>
        <v>0</v>
      </c>
      <c r="V1675" s="1">
        <f>Data!J1675+Data!K1675</f>
        <v>0</v>
      </c>
      <c r="W1675" s="1">
        <f>Data!L1675</f>
        <v>0</v>
      </c>
      <c r="X1675" s="1">
        <f t="shared" si="267"/>
        <v>0</v>
      </c>
      <c r="Y1675" s="100">
        <f t="shared" si="268"/>
        <v>0</v>
      </c>
      <c r="Z1675" s="100">
        <f t="shared" si="269"/>
        <v>0</v>
      </c>
      <c r="AA1675" s="100">
        <f>'Innlegging av opplysninger'!$B$4*X1675</f>
        <v>0</v>
      </c>
      <c r="AB1675" s="1"/>
      <c r="AC1675" s="1">
        <f>'Innlegging av opplysninger'!$B$5*X1675</f>
        <v>0</v>
      </c>
      <c r="AD1675" s="1">
        <f>'Innlegging av opplysninger'!$B$5*Y1675</f>
        <v>0</v>
      </c>
      <c r="AE1675" s="1">
        <f>'Innlegging av opplysninger'!$B$5*Z1675</f>
        <v>0</v>
      </c>
      <c r="AF1675" s="1">
        <f>'Innlegging av opplysninger'!$B$5*AA1675</f>
        <v>0</v>
      </c>
      <c r="AG1675" s="1"/>
      <c r="AH1675" s="1">
        <f>'Innlegging av opplysninger'!$C$11*SUM(X1675:AG1675)</f>
        <v>0</v>
      </c>
      <c r="AI1675" s="1">
        <f>'Innlegging av opplysninger'!$C$13*(((X1675+Z1675+AC1675+AE1675)*Data!M1675)+(Z1675+AE1675)*(1-Data!M1675)*1.8/12+Y1675+AD1675+AA1675+AB1675+AF1675+AG1675)</f>
        <v>0</v>
      </c>
      <c r="AJ1675" s="1">
        <f>'Innlegging av opplysninger'!$C$13*((X1675+Z1675+AC1675+AE1675)*(1-Data!M1675)-(Z1675+AE1675)*(1-Data!M1675)*1.8/12)</f>
        <v>0</v>
      </c>
      <c r="AK1675" s="83">
        <f t="shared" si="264"/>
        <v>0</v>
      </c>
      <c r="AL1675" s="83">
        <f t="shared" si="265"/>
        <v>0</v>
      </c>
      <c r="AM1675" s="83">
        <f t="shared" si="266"/>
        <v>0</v>
      </c>
    </row>
    <row r="1676" spans="1:39">
      <c r="A1676" t="str">
        <f t="shared" si="260"/>
        <v>4223Alle</v>
      </c>
      <c r="B1676" s="6" t="str">
        <f>Data!A1676</f>
        <v>4223</v>
      </c>
      <c r="C1676" s="7" t="str">
        <f>Data!B1676</f>
        <v>Vennesla kommune</v>
      </c>
      <c r="D1676" s="7" t="str">
        <f>Data!C1676</f>
        <v>Alle</v>
      </c>
      <c r="E1676" s="1">
        <f>Data!D1676</f>
        <v>883.33289999999931</v>
      </c>
      <c r="F1676" s="1">
        <f>Data!E1676+Data!F1676</f>
        <v>46978.619044039457</v>
      </c>
      <c r="G1676" s="1">
        <f>Data!G1676</f>
        <v>374.69583664324063</v>
      </c>
      <c r="H1676" s="1">
        <f t="shared" si="261"/>
        <v>452702834.16181707</v>
      </c>
      <c r="I1676" s="1">
        <f t="shared" si="262"/>
        <v>3610703.5636363607</v>
      </c>
      <c r="J1676" s="1">
        <f t="shared" si="263"/>
        <v>54757624.527054407</v>
      </c>
      <c r="K1676" s="1">
        <f>'Innlegging av opplysninger'!$B$4*H1676</f>
        <v>58851368.441036224</v>
      </c>
      <c r="L1676" s="1"/>
      <c r="M1676" s="1">
        <f>'Innlegging av opplysninger'!$B$5*H1676</f>
        <v>59304071.275198042</v>
      </c>
      <c r="N1676" s="1">
        <f>'Innlegging av opplysninger'!$B$5*I1676</f>
        <v>473002.16683636326</v>
      </c>
      <c r="O1676" s="1">
        <f>'Innlegging av opplysninger'!$B$5*J1676</f>
        <v>7173248.813044128</v>
      </c>
      <c r="P1676" s="1">
        <f>'Innlegging av opplysninger'!$B$5*K1676</f>
        <v>7709529.2657757457</v>
      </c>
      <c r="Q1676" s="1"/>
      <c r="R1676" s="1">
        <f>'Innlegging av opplysninger'!$C$11*SUM(H1676:Q1676)</f>
        <v>24494130.524147138</v>
      </c>
      <c r="S1676" s="1">
        <f>'Innlegging av opplysninger'!$C$13*(((H1676+J1676+M1676+O1676)*Data!H1676)+(J1676+O1676)*(1-Data!H1676)*1.8/12+I1676+N1676+K1676+L1676+P1676+Q1676)</f>
        <v>4680659.1769079752</v>
      </c>
      <c r="T1676" s="1">
        <f>'Innlegging av opplysninger'!$C$13*((H1676+J1676+M1676+O1676)*(1-Data!H1676)-(J1676+O1676)*(1-Data!H1676)*1.8/12)</f>
        <v>28837624.698240742</v>
      </c>
      <c r="U1676" s="1">
        <f>Data!I1676</f>
        <v>117.16209999999997</v>
      </c>
      <c r="V1676" s="1">
        <f>Data!J1676+Data!K1676</f>
        <v>48205.604006471971</v>
      </c>
      <c r="W1676" s="1">
        <f>Data!L1676</f>
        <v>420.78675612676807</v>
      </c>
      <c r="X1676" s="1">
        <f t="shared" si="267"/>
        <v>61613125.06000001</v>
      </c>
      <c r="Y1676" s="100">
        <f t="shared" si="268"/>
        <v>537821.01818181819</v>
      </c>
      <c r="Z1676" s="100">
        <f t="shared" si="269"/>
        <v>8887585.2891800012</v>
      </c>
      <c r="AA1676" s="100">
        <f>'Innlegging av opplysninger'!$B$4*X1676</f>
        <v>8009706.2578000017</v>
      </c>
      <c r="AB1676" s="1"/>
      <c r="AC1676" s="1">
        <f>'Innlegging av opplysninger'!$B$5*X1676</f>
        <v>8071319.3828600012</v>
      </c>
      <c r="AD1676" s="1">
        <f>'Innlegging av opplysninger'!$B$5*Y1676</f>
        <v>70454.553381818187</v>
      </c>
      <c r="AE1676" s="1">
        <f>'Innlegging av opplysninger'!$B$5*Z1676</f>
        <v>1164273.6728825802</v>
      </c>
      <c r="AF1676" s="1">
        <f>'Innlegging av opplysninger'!$B$5*AA1676</f>
        <v>1049271.5197718001</v>
      </c>
      <c r="AG1676" s="1"/>
      <c r="AH1676" s="1">
        <f>'Innlegging av opplysninger'!$C$11*SUM(X1676:AG1676)</f>
        <v>3397335.1566542052</v>
      </c>
      <c r="AI1676" s="1">
        <f>'Innlegging av opplysninger'!$C$13*(((X1676+Z1676+AC1676+AE1676)*Data!M1676)+(Z1676+AE1676)*(1-Data!M1676)*1.8/12+Y1676+AD1676+AA1676+AB1676+AF1676+AG1676)</f>
        <v>653304.66170481674</v>
      </c>
      <c r="AJ1676" s="1">
        <f>'Innlegging av opplysninger'!$C$13*((X1676+Z1676+AC1676+AE1676)*(1-Data!M1676)-(Z1676+AE1676)*(1-Data!M1676)*1.8/12)</f>
        <v>3995680.2895062012</v>
      </c>
      <c r="AK1676" s="83">
        <f t="shared" si="264"/>
        <v>27891000</v>
      </c>
      <c r="AL1676" s="83">
        <f t="shared" si="265"/>
        <v>5334000</v>
      </c>
      <c r="AM1676" s="83">
        <f t="shared" si="266"/>
        <v>32833000</v>
      </c>
    </row>
    <row r="1677" spans="1:39">
      <c r="A1677" t="str">
        <f t="shared" si="260"/>
        <v>4223Administrasjon</v>
      </c>
      <c r="B1677" s="6" t="str">
        <f>Data!A1677</f>
        <v>4223</v>
      </c>
      <c r="C1677" s="7" t="str">
        <f>Data!B1677</f>
        <v>Vennesla kommune</v>
      </c>
      <c r="D1677" s="7" t="str">
        <f>Data!C1677</f>
        <v>Administrasjon</v>
      </c>
      <c r="E1677" s="1">
        <f>Data!D1677</f>
        <v>38.799999999999997</v>
      </c>
      <c r="F1677" s="1">
        <f>Data!E1677+Data!F1677</f>
        <v>57595.158934707906</v>
      </c>
      <c r="G1677" s="1">
        <f>Data!G1677</f>
        <v>0</v>
      </c>
      <c r="H1677" s="1">
        <f t="shared" si="261"/>
        <v>24378460</v>
      </c>
      <c r="I1677" s="1">
        <f t="shared" si="262"/>
        <v>0</v>
      </c>
      <c r="J1677" s="1">
        <f t="shared" si="263"/>
        <v>2925415.1999999997</v>
      </c>
      <c r="K1677" s="1">
        <f>'Innlegging av opplysninger'!$B$4*H1677</f>
        <v>3169199.8000000003</v>
      </c>
      <c r="L1677" s="1"/>
      <c r="M1677" s="1">
        <f>'Innlegging av opplysninger'!$B$5*H1677</f>
        <v>3193578.2600000002</v>
      </c>
      <c r="N1677" s="1">
        <f>'Innlegging av opplysninger'!$B$5*I1677</f>
        <v>0</v>
      </c>
      <c r="O1677" s="1">
        <f>'Innlegging av opplysninger'!$B$5*J1677</f>
        <v>383229.39119999995</v>
      </c>
      <c r="P1677" s="1">
        <f>'Innlegging av opplysninger'!$B$5*K1677</f>
        <v>415165.17380000005</v>
      </c>
      <c r="Q1677" s="1"/>
      <c r="R1677" s="1">
        <f>'Innlegging av opplysninger'!$C$11*SUM(H1677:Q1677)</f>
        <v>1309671.8173499999</v>
      </c>
      <c r="S1677" s="1">
        <f>'Innlegging av opplysninger'!$C$13*(((H1677+J1677+M1677+O1677)*Data!H1677)+(J1677+O1677)*(1-Data!H1677)*1.8/12+I1677+N1677+K1677+L1677+P1677+Q1677)</f>
        <v>416579.69993384735</v>
      </c>
      <c r="T1677" s="1">
        <f>'Innlegging av opplysninger'!$C$13*((H1677+J1677+M1677+O1677)*(1-Data!H1677)-(J1677+O1677)*(1-Data!H1677)*1.8/12)</f>
        <v>1375602.7869661527</v>
      </c>
      <c r="U1677" s="1">
        <f>Data!I1677</f>
        <v>7.1800000000000006</v>
      </c>
      <c r="V1677" s="1">
        <f>Data!J1677+Data!K1677</f>
        <v>50385.875116063144</v>
      </c>
      <c r="W1677" s="1">
        <f>Data!L1677</f>
        <v>0</v>
      </c>
      <c r="X1677" s="1">
        <f t="shared" si="267"/>
        <v>3946588.1818181821</v>
      </c>
      <c r="Y1677" s="100">
        <f t="shared" si="268"/>
        <v>0</v>
      </c>
      <c r="Z1677" s="100">
        <f t="shared" si="269"/>
        <v>564362.11</v>
      </c>
      <c r="AA1677" s="100">
        <f>'Innlegging av opplysninger'!$B$4*X1677</f>
        <v>513056.46363636368</v>
      </c>
      <c r="AB1677" s="1"/>
      <c r="AC1677" s="1">
        <f>'Innlegging av opplysninger'!$B$5*X1677</f>
        <v>517003.05181818188</v>
      </c>
      <c r="AD1677" s="1">
        <f>'Innlegging av opplysninger'!$B$5*Y1677</f>
        <v>0</v>
      </c>
      <c r="AE1677" s="1">
        <f>'Innlegging av opplysninger'!$B$5*Z1677</f>
        <v>73931.436409999995</v>
      </c>
      <c r="AF1677" s="1">
        <f>'Innlegging av opplysninger'!$B$5*AA1677</f>
        <v>67210.396736363648</v>
      </c>
      <c r="AG1677" s="1"/>
      <c r="AH1677" s="1">
        <f>'Innlegging av opplysninger'!$C$11*SUM(X1677:AG1677)</f>
        <v>215921.76233592545</v>
      </c>
      <c r="AI1677" s="1">
        <f>'Innlegging av opplysninger'!$C$13*(((X1677+Z1677+AC1677+AE1677)*Data!M1677)+(Z1677+AE1677)*(1-Data!M1677)*1.8/12+Y1677+AD1677+AA1677+AB1677+AF1677+AG1677)</f>
        <v>47101.748587033631</v>
      </c>
      <c r="AJ1677" s="1">
        <f>'Innlegging av opplysninger'!$C$13*((X1677+Z1677+AC1677+AE1677)*(1-Data!M1677)-(Z1677+AE1677)*(1-Data!M1677)*1.8/12)</f>
        <v>248370.13671475905</v>
      </c>
      <c r="AK1677" s="83">
        <f t="shared" si="264"/>
        <v>1526000</v>
      </c>
      <c r="AL1677" s="83">
        <f t="shared" si="265"/>
        <v>464000</v>
      </c>
      <c r="AM1677" s="83">
        <f t="shared" si="266"/>
        <v>1624000</v>
      </c>
    </row>
    <row r="1678" spans="1:39">
      <c r="A1678" t="str">
        <f t="shared" si="260"/>
        <v>4223Undervisning</v>
      </c>
      <c r="B1678" s="6" t="str">
        <f>Data!A1678</f>
        <v>4223</v>
      </c>
      <c r="C1678" s="7" t="str">
        <f>Data!B1678</f>
        <v>Vennesla kommune</v>
      </c>
      <c r="D1678" s="7" t="str">
        <f>Data!C1678</f>
        <v>Undervisning</v>
      </c>
      <c r="E1678" s="1">
        <f>Data!D1678</f>
        <v>292.71950000000004</v>
      </c>
      <c r="F1678" s="1">
        <f>Data!E1678+Data!F1678</f>
        <v>47694.107580806958</v>
      </c>
      <c r="G1678" s="1">
        <f>Data!G1678</f>
        <v>6.2640172588433636</v>
      </c>
      <c r="H1678" s="1">
        <f t="shared" si="261"/>
        <v>152301767.17090935</v>
      </c>
      <c r="I1678" s="1">
        <f t="shared" si="262"/>
        <v>20002.909090909088</v>
      </c>
      <c r="J1678" s="1">
        <f t="shared" si="263"/>
        <v>18278612.409600031</v>
      </c>
      <c r="K1678" s="1">
        <f>'Innlegging av opplysninger'!$B$4*H1678</f>
        <v>19799229.732218217</v>
      </c>
      <c r="L1678" s="1"/>
      <c r="M1678" s="1">
        <f>'Innlegging av opplysninger'!$B$5*H1678</f>
        <v>19951531.499389123</v>
      </c>
      <c r="N1678" s="1">
        <f>'Innlegging av opplysninger'!$B$5*I1678</f>
        <v>2620.3810909090907</v>
      </c>
      <c r="O1678" s="1">
        <f>'Innlegging av opplysninger'!$B$5*J1678</f>
        <v>2394498.2256576042</v>
      </c>
      <c r="P1678" s="1">
        <f>'Innlegging av opplysninger'!$B$5*K1678</f>
        <v>2593699.0949205863</v>
      </c>
      <c r="Q1678" s="1"/>
      <c r="R1678" s="1">
        <f>'Innlegging av opplysninger'!$C$11*SUM(H1678:Q1678)</f>
        <v>8182994.5340693137</v>
      </c>
      <c r="S1678" s="1">
        <f>'Innlegging av opplysninger'!$C$13*(((H1678+J1678+M1678+O1678)*Data!H1678)+(J1678+O1678)*(1-Data!H1678)*1.8/12+I1678+N1678+K1678+L1678+P1678+Q1678)</f>
        <v>1448734.6348592257</v>
      </c>
      <c r="T1678" s="1">
        <f>'Innlegging av opplysninger'!$C$13*((H1678+J1678+M1678+O1678)*(1-Data!H1678)-(J1678+O1678)*(1-Data!H1678)*1.8/12)</f>
        <v>9749047.359130362</v>
      </c>
      <c r="U1678" s="1">
        <f>Data!I1678</f>
        <v>37.492999999999995</v>
      </c>
      <c r="V1678" s="1">
        <f>Data!J1678+Data!K1678</f>
        <v>48695.055068057154</v>
      </c>
      <c r="W1678" s="1">
        <f>Data!L1678</f>
        <v>0</v>
      </c>
      <c r="X1678" s="1">
        <f t="shared" si="267"/>
        <v>19916985.814545453</v>
      </c>
      <c r="Y1678" s="100">
        <f t="shared" si="268"/>
        <v>0</v>
      </c>
      <c r="Z1678" s="100">
        <f t="shared" si="269"/>
        <v>2848128.9714799994</v>
      </c>
      <c r="AA1678" s="100">
        <f>'Innlegging av opplysninger'!$B$4*X1678</f>
        <v>2589208.155890909</v>
      </c>
      <c r="AB1678" s="1"/>
      <c r="AC1678" s="1">
        <f>'Innlegging av opplysninger'!$B$5*X1678</f>
        <v>2609125.1417054543</v>
      </c>
      <c r="AD1678" s="1">
        <f>'Innlegging av opplysninger'!$B$5*Y1678</f>
        <v>0</v>
      </c>
      <c r="AE1678" s="1">
        <f>'Innlegging av opplysninger'!$B$5*Z1678</f>
        <v>373104.89526387991</v>
      </c>
      <c r="AF1678" s="1">
        <f>'Innlegging av opplysninger'!$B$5*AA1678</f>
        <v>339186.26842170907</v>
      </c>
      <c r="AG1678" s="1"/>
      <c r="AH1678" s="1">
        <f>'Innlegging av opplysninger'!$C$11*SUM(X1678:AG1678)</f>
        <v>1089678.0913976813</v>
      </c>
      <c r="AI1678" s="1">
        <f>'Innlegging av opplysninger'!$C$13*(((X1678+Z1678+AC1678+AE1678)*Data!M1678)+(Z1678+AE1678)*(1-Data!M1678)*1.8/12+Y1678+AD1678+AA1678+AB1678+AF1678+AG1678)</f>
        <v>202676.55277361558</v>
      </c>
      <c r="AJ1678" s="1">
        <f>'Innlegging av opplysninger'!$C$13*((X1678+Z1678+AC1678+AE1678)*(1-Data!M1678)-(Z1678+AE1678)*(1-Data!M1678)*1.8/12)</f>
        <v>1288461.8880863695</v>
      </c>
      <c r="AK1678" s="83">
        <f t="shared" si="264"/>
        <v>9273000</v>
      </c>
      <c r="AL1678" s="83">
        <f t="shared" si="265"/>
        <v>1651000</v>
      </c>
      <c r="AM1678" s="83">
        <f t="shared" si="266"/>
        <v>11038000</v>
      </c>
    </row>
    <row r="1679" spans="1:39">
      <c r="A1679" t="str">
        <f t="shared" si="260"/>
        <v>4223Barnehager</v>
      </c>
      <c r="B1679" s="6" t="str">
        <f>Data!A1679</f>
        <v>4223</v>
      </c>
      <c r="C1679" s="7" t="str">
        <f>Data!B1679</f>
        <v>Vennesla kommune</v>
      </c>
      <c r="D1679" s="7" t="str">
        <f>Data!C1679</f>
        <v>Barnehager</v>
      </c>
      <c r="E1679" s="1">
        <f>Data!D1679</f>
        <v>93.071199999999962</v>
      </c>
      <c r="F1679" s="1">
        <f>Data!E1679+Data!F1679</f>
        <v>41987.972630989352</v>
      </c>
      <c r="G1679" s="1">
        <f>Data!G1679</f>
        <v>0</v>
      </c>
      <c r="H1679" s="1">
        <f t="shared" si="261"/>
        <v>42631319.981818192</v>
      </c>
      <c r="I1679" s="1">
        <f t="shared" si="262"/>
        <v>0</v>
      </c>
      <c r="J1679" s="1">
        <f t="shared" si="263"/>
        <v>5115758.3978181826</v>
      </c>
      <c r="K1679" s="1">
        <f>'Innlegging av opplysninger'!$B$4*H1679</f>
        <v>5542071.5976363653</v>
      </c>
      <c r="L1679" s="1"/>
      <c r="M1679" s="1">
        <f>'Innlegging av opplysninger'!$B$5*H1679</f>
        <v>5584702.9176181834</v>
      </c>
      <c r="N1679" s="1">
        <f>'Innlegging av opplysninger'!$B$5*I1679</f>
        <v>0</v>
      </c>
      <c r="O1679" s="1">
        <f>'Innlegging av opplysninger'!$B$5*J1679</f>
        <v>670164.35011418199</v>
      </c>
      <c r="P1679" s="1">
        <f>'Innlegging av opplysninger'!$B$5*K1679</f>
        <v>726011.37929036387</v>
      </c>
      <c r="Q1679" s="1"/>
      <c r="R1679" s="1">
        <f>'Innlegging av opplysninger'!$C$11*SUM(H1679:Q1679)</f>
        <v>2290261.0877232281</v>
      </c>
      <c r="S1679" s="1">
        <f>'Innlegging av opplysninger'!$C$13*(((H1679+J1679+M1679+O1679)*Data!H1679)+(J1679+O1679)*(1-Data!H1679)*1.8/12+I1679+N1679+K1679+L1679+P1679+Q1679)</f>
        <v>396917.65803457145</v>
      </c>
      <c r="T1679" s="1">
        <f>'Innlegging av opplysninger'!$C$13*((H1679+J1679+M1679+O1679)*(1-Data!H1679)-(J1679+O1679)*(1-Data!H1679)*1.8/12)</f>
        <v>2737123.8304287931</v>
      </c>
      <c r="U1679" s="1">
        <f>Data!I1679</f>
        <v>8.8999999999999986</v>
      </c>
      <c r="V1679" s="1">
        <f>Data!J1679+Data!K1679</f>
        <v>43544.644194756569</v>
      </c>
      <c r="W1679" s="1">
        <f>Data!L1679</f>
        <v>0</v>
      </c>
      <c r="X1679" s="1">
        <f t="shared" si="267"/>
        <v>4227789.0909090918</v>
      </c>
      <c r="Y1679" s="100">
        <f t="shared" si="268"/>
        <v>0</v>
      </c>
      <c r="Z1679" s="100">
        <f t="shared" si="269"/>
        <v>604573.84000000008</v>
      </c>
      <c r="AA1679" s="100">
        <f>'Innlegging av opplysninger'!$B$4*X1679</f>
        <v>549612.5818181819</v>
      </c>
      <c r="AB1679" s="1"/>
      <c r="AC1679" s="1">
        <f>'Innlegging av opplysninger'!$B$5*X1679</f>
        <v>553840.37090909109</v>
      </c>
      <c r="AD1679" s="1">
        <f>'Innlegging av opplysninger'!$B$5*Y1679</f>
        <v>0</v>
      </c>
      <c r="AE1679" s="1">
        <f>'Innlegging av opplysninger'!$B$5*Z1679</f>
        <v>79199.173040000009</v>
      </c>
      <c r="AF1679" s="1">
        <f>'Innlegging av opplysninger'!$B$5*AA1679</f>
        <v>71999.248218181834</v>
      </c>
      <c r="AG1679" s="1"/>
      <c r="AH1679" s="1">
        <f>'Innlegging av opplysninger'!$C$11*SUM(X1679:AG1679)</f>
        <v>231306.54358599274</v>
      </c>
      <c r="AI1679" s="1">
        <f>'Innlegging av opplysninger'!$C$13*(((X1679+Z1679+AC1679+AE1679)*Data!M1679)+(Z1679+AE1679)*(1-Data!M1679)*1.8/12+Y1679+AD1679+AA1679+AB1679+AF1679+AG1679)</f>
        <v>40663.728747790912</v>
      </c>
      <c r="AJ1679" s="1">
        <f>'Innlegging av opplysninger'!$C$13*((X1679+Z1679+AC1679+AE1679)*(1-Data!M1679)-(Z1679+AE1679)*(1-Data!M1679)*1.8/12)</f>
        <v>275861.01510672545</v>
      </c>
      <c r="AK1679" s="83">
        <f t="shared" si="264"/>
        <v>2522000</v>
      </c>
      <c r="AL1679" s="83">
        <f t="shared" si="265"/>
        <v>438000</v>
      </c>
      <c r="AM1679" s="83">
        <f t="shared" si="266"/>
        <v>3013000</v>
      </c>
    </row>
    <row r="1680" spans="1:39">
      <c r="A1680" t="str">
        <f t="shared" si="260"/>
        <v>4223Helse/pleie/omsorg</v>
      </c>
      <c r="B1680" s="6" t="str">
        <f>Data!A1680</f>
        <v>4223</v>
      </c>
      <c r="C1680" s="7" t="str">
        <f>Data!B1680</f>
        <v>Vennesla kommune</v>
      </c>
      <c r="D1680" s="7" t="str">
        <f>Data!C1680</f>
        <v>Helse/pleie/omsorg</v>
      </c>
      <c r="E1680" s="1">
        <f>Data!D1680</f>
        <v>365.35749999999996</v>
      </c>
      <c r="F1680" s="1">
        <f>Data!E1680+Data!F1680</f>
        <v>46655.015589753442</v>
      </c>
      <c r="G1680" s="1">
        <f>Data!G1680</f>
        <v>883.58615876230795</v>
      </c>
      <c r="H1680" s="1">
        <f t="shared" si="261"/>
        <v>185953743.909091</v>
      </c>
      <c r="I1680" s="1">
        <f t="shared" si="262"/>
        <v>3521725.4181818166</v>
      </c>
      <c r="J1680" s="1">
        <f t="shared" si="263"/>
        <v>22737056.319272734</v>
      </c>
      <c r="K1680" s="1">
        <f>'Innlegging av opplysninger'!$B$4*H1680</f>
        <v>24173986.708181832</v>
      </c>
      <c r="L1680" s="1"/>
      <c r="M1680" s="1">
        <f>'Innlegging av opplysninger'!$B$5*H1680</f>
        <v>24359940.452090923</v>
      </c>
      <c r="N1680" s="1">
        <f>'Innlegging av opplysninger'!$B$5*I1680</f>
        <v>461346.02978181798</v>
      </c>
      <c r="O1680" s="1">
        <f>'Innlegging av opplysninger'!$B$5*J1680</f>
        <v>2978554.3778247284</v>
      </c>
      <c r="P1680" s="1">
        <f>'Innlegging av opplysninger'!$B$5*K1680</f>
        <v>3166792.25877182</v>
      </c>
      <c r="Q1680" s="1"/>
      <c r="R1680" s="1">
        <f>'Innlegging av opplysninger'!$C$11*SUM(H1680:Q1680)</f>
        <v>10159419.527981471</v>
      </c>
      <c r="S1680" s="1">
        <f>'Innlegging av opplysninger'!$C$13*(((H1680+J1680+M1680+O1680)*Data!H1680)+(J1680+O1680)*(1-Data!H1680)*1.8/12+I1680+N1680+K1680+L1680+P1680+Q1680)</f>
        <v>1975263.3182546461</v>
      </c>
      <c r="T1680" s="1">
        <f>'Innlegging av opplysninger'!$C$13*((H1680+J1680+M1680+O1680)*(1-Data!H1680)-(J1680+O1680)*(1-Data!H1680)*1.8/12)</f>
        <v>11927100.246351579</v>
      </c>
      <c r="U1680" s="1">
        <f>Data!I1680</f>
        <v>49.989099999999993</v>
      </c>
      <c r="V1680" s="1">
        <f>Data!J1680+Data!K1680</f>
        <v>47249.213945306758</v>
      </c>
      <c r="W1680" s="1">
        <f>Data!L1680</f>
        <v>986.22019600272881</v>
      </c>
      <c r="X1680" s="1">
        <f t="shared" si="267"/>
        <v>25766680.154545456</v>
      </c>
      <c r="Y1680" s="100">
        <f t="shared" si="268"/>
        <v>537821.01818181819</v>
      </c>
      <c r="Z1680" s="100">
        <f t="shared" si="269"/>
        <v>3761543.6677000001</v>
      </c>
      <c r="AA1680" s="100">
        <f>'Innlegging av opplysninger'!$B$4*X1680</f>
        <v>3349668.4200909096</v>
      </c>
      <c r="AB1680" s="1"/>
      <c r="AC1680" s="1">
        <f>'Innlegging av opplysninger'!$B$5*X1680</f>
        <v>3375435.1002454548</v>
      </c>
      <c r="AD1680" s="1">
        <f>'Innlegging av opplysninger'!$B$5*Y1680</f>
        <v>70454.553381818187</v>
      </c>
      <c r="AE1680" s="1">
        <f>'Innlegging av opplysninger'!$B$5*Z1680</f>
        <v>492762.22046870005</v>
      </c>
      <c r="AF1680" s="1">
        <f>'Innlegging av opplysninger'!$B$5*AA1680</f>
        <v>438806.56303190917</v>
      </c>
      <c r="AG1680" s="1"/>
      <c r="AH1680" s="1">
        <f>'Innlegging av opplysninger'!$C$11*SUM(X1680:AG1680)</f>
        <v>1436140.5245105505</v>
      </c>
      <c r="AI1680" s="1">
        <f>'Innlegging av opplysninger'!$C$13*(((X1680+Z1680+AC1680+AE1680)*Data!M1680)+(Z1680+AE1680)*(1-Data!M1680)*1.8/12+Y1680+AD1680+AA1680+AB1680+AF1680+AG1680)</f>
        <v>276115.8493365763</v>
      </c>
      <c r="AJ1680" s="1">
        <f>'Innlegging av opplysninger'!$C$13*((X1680+Z1680+AC1680+AE1680)*(1-Data!M1680)-(Z1680+AE1680)*(1-Data!M1680)*1.8/12)</f>
        <v>1689129.078941019</v>
      </c>
      <c r="AK1680" s="83">
        <f t="shared" si="264"/>
        <v>11596000</v>
      </c>
      <c r="AL1680" s="83">
        <f t="shared" si="265"/>
        <v>2251000</v>
      </c>
      <c r="AM1680" s="83">
        <f t="shared" si="266"/>
        <v>13616000</v>
      </c>
    </row>
    <row r="1681" spans="1:39">
      <c r="A1681" t="str">
        <f t="shared" si="260"/>
        <v>4223Samferdsel og teknikk</v>
      </c>
      <c r="B1681" s="6" t="str">
        <f>Data!A1681</f>
        <v>4223</v>
      </c>
      <c r="C1681" s="7" t="str">
        <f>Data!B1681</f>
        <v>Vennesla kommune</v>
      </c>
      <c r="D1681" s="7" t="str">
        <f>Data!C1681</f>
        <v>Samferdsel og teknikk</v>
      </c>
      <c r="E1681" s="1">
        <f>Data!D1681</f>
        <v>41.163699999999999</v>
      </c>
      <c r="F1681" s="1">
        <f>Data!E1681+Data!F1681</f>
        <v>47833.548692982746</v>
      </c>
      <c r="G1681" s="1">
        <f>Data!G1681</f>
        <v>0</v>
      </c>
      <c r="H1681" s="1">
        <f t="shared" si="261"/>
        <v>21480063.800000004</v>
      </c>
      <c r="I1681" s="1">
        <f t="shared" si="262"/>
        <v>0</v>
      </c>
      <c r="J1681" s="1">
        <f t="shared" si="263"/>
        <v>2577607.6560000004</v>
      </c>
      <c r="K1681" s="1">
        <f>'Innlegging av opplysninger'!$B$4*H1681</f>
        <v>2792408.2940000007</v>
      </c>
      <c r="L1681" s="1"/>
      <c r="M1681" s="1">
        <f>'Innlegging av opplysninger'!$B$5*H1681</f>
        <v>2813888.3578000008</v>
      </c>
      <c r="N1681" s="1">
        <f>'Innlegging av opplysninger'!$B$5*I1681</f>
        <v>0</v>
      </c>
      <c r="O1681" s="1">
        <f>'Innlegging av opplysninger'!$B$5*J1681</f>
        <v>337666.6029360001</v>
      </c>
      <c r="P1681" s="1">
        <f>'Innlegging av opplysninger'!$B$5*K1681</f>
        <v>365805.48651400011</v>
      </c>
      <c r="Q1681" s="1"/>
      <c r="R1681" s="1">
        <f>'Innlegging av opplysninger'!$C$11*SUM(H1681:Q1681)</f>
        <v>1153962.7274955001</v>
      </c>
      <c r="S1681" s="1">
        <f>'Innlegging av opplysninger'!$C$13*(((H1681+J1681+M1681+O1681)*Data!H1681)+(J1681+O1681)*(1-Data!H1681)*1.8/12+I1681+N1681+K1681+L1681+P1681+Q1681)</f>
        <v>206392.41651646519</v>
      </c>
      <c r="T1681" s="1">
        <f>'Innlegging av opplysninger'!$C$13*((H1681+J1681+M1681+O1681)*(1-Data!H1681)-(J1681+O1681)*(1-Data!H1681)*1.8/12)</f>
        <v>1372714.4737405349</v>
      </c>
      <c r="U1681" s="1">
        <f>Data!I1681</f>
        <v>8</v>
      </c>
      <c r="V1681" s="1">
        <f>Data!J1681+Data!K1681</f>
        <v>51614.708333333336</v>
      </c>
      <c r="W1681" s="1">
        <f>Data!L1681</f>
        <v>0</v>
      </c>
      <c r="X1681" s="1">
        <f t="shared" si="267"/>
        <v>4504556.3636363633</v>
      </c>
      <c r="Y1681" s="100">
        <f t="shared" si="268"/>
        <v>0</v>
      </c>
      <c r="Z1681" s="100">
        <f t="shared" si="269"/>
        <v>644151.55999999994</v>
      </c>
      <c r="AA1681" s="100">
        <f>'Innlegging av opplysninger'!$B$4*X1681</f>
        <v>585592.32727272727</v>
      </c>
      <c r="AB1681" s="1"/>
      <c r="AC1681" s="1">
        <f>'Innlegging av opplysninger'!$B$5*X1681</f>
        <v>590096.88363636367</v>
      </c>
      <c r="AD1681" s="1">
        <f>'Innlegging av opplysninger'!$B$5*Y1681</f>
        <v>0</v>
      </c>
      <c r="AE1681" s="1">
        <f>'Innlegging av opplysninger'!$B$5*Z1681</f>
        <v>84383.854359999998</v>
      </c>
      <c r="AF1681" s="1">
        <f>'Innlegging av opplysninger'!$B$5*AA1681</f>
        <v>76712.594872727277</v>
      </c>
      <c r="AG1681" s="1"/>
      <c r="AH1681" s="1">
        <f>'Innlegging av opplysninger'!$C$11*SUM(X1681:AG1681)</f>
        <v>246448.75618357086</v>
      </c>
      <c r="AI1681" s="1">
        <f>'Innlegging av opplysninger'!$C$13*(((X1681+Z1681+AC1681+AE1681)*Data!M1681)+(Z1681+AE1681)*(1-Data!M1681)*1.8/12+Y1681+AD1681+AA1681+AB1681+AF1681+AG1681)</f>
        <v>53853.509958314178</v>
      </c>
      <c r="AJ1681" s="1">
        <f>'Innlegging av opplysninger'!$C$13*((X1681+Z1681+AC1681+AE1681)*(1-Data!M1681)-(Z1681+AE1681)*(1-Data!M1681)*1.8/12)</f>
        <v>283392.15639815124</v>
      </c>
      <c r="AK1681" s="83">
        <f t="shared" si="264"/>
        <v>1400000</v>
      </c>
      <c r="AL1681" s="83">
        <f t="shared" si="265"/>
        <v>260000</v>
      </c>
      <c r="AM1681" s="83">
        <f t="shared" si="266"/>
        <v>1656000</v>
      </c>
    </row>
    <row r="1682" spans="1:39">
      <c r="A1682" t="str">
        <f t="shared" si="260"/>
        <v>4223Annet</v>
      </c>
      <c r="B1682" s="6" t="str">
        <f>Data!A1682</f>
        <v>4223</v>
      </c>
      <c r="C1682" s="7" t="str">
        <f>Data!B1682</f>
        <v>Vennesla kommune</v>
      </c>
      <c r="D1682" s="7" t="str">
        <f>Data!C1682</f>
        <v>Annet</v>
      </c>
      <c r="E1682" s="1">
        <f>Data!D1682</f>
        <v>52.220999999999989</v>
      </c>
      <c r="F1682" s="1">
        <f>Data!E1682+Data!F1682</f>
        <v>45564.726881905757</v>
      </c>
      <c r="G1682" s="1">
        <f>Data!G1682</f>
        <v>121.07638689416135</v>
      </c>
      <c r="H1682" s="1">
        <f t="shared" si="261"/>
        <v>25957479.300000001</v>
      </c>
      <c r="I1682" s="1">
        <f t="shared" si="262"/>
        <v>68975.236363636344</v>
      </c>
      <c r="J1682" s="1">
        <f t="shared" si="263"/>
        <v>3123174.5443636365</v>
      </c>
      <c r="K1682" s="1">
        <f>'Innlegging av opplysninger'!$B$4*H1682</f>
        <v>3374472.3090000004</v>
      </c>
      <c r="L1682" s="1"/>
      <c r="M1682" s="1">
        <f>'Innlegging av opplysninger'!$B$5*H1682</f>
        <v>3400429.7883000001</v>
      </c>
      <c r="N1682" s="1">
        <f>'Innlegging av opplysninger'!$B$5*I1682</f>
        <v>9035.7559636363621</v>
      </c>
      <c r="O1682" s="1">
        <f>'Innlegging av opplysninger'!$B$5*J1682</f>
        <v>409135.86531163641</v>
      </c>
      <c r="P1682" s="1">
        <f>'Innlegging av opplysninger'!$B$5*K1682</f>
        <v>442055.87247900007</v>
      </c>
      <c r="Q1682" s="1"/>
      <c r="R1682" s="1">
        <f>'Innlegging av opplysninger'!$C$11*SUM(H1682:Q1682)</f>
        <v>1397820.8295276987</v>
      </c>
      <c r="S1682" s="1">
        <f>'Innlegging av opplysninger'!$C$13*(((H1682+J1682+M1682+O1682)*Data!H1682)+(J1682+O1682)*(1-Data!H1682)*1.8/12+I1682+N1682+K1682+L1682+P1682+Q1682)</f>
        <v>236643.14227038849</v>
      </c>
      <c r="T1682" s="1">
        <f>'Innlegging av opplysninger'!$C$13*((H1682+J1682+M1682+O1682)*(1-Data!H1682)-(J1682+O1682)*(1-Data!H1682)*1.8/12)</f>
        <v>1676164.308662252</v>
      </c>
      <c r="U1682" s="1">
        <f>Data!I1682</f>
        <v>5.6</v>
      </c>
      <c r="V1682" s="1">
        <f>Data!J1682+Data!K1682</f>
        <v>53208.005952380961</v>
      </c>
      <c r="W1682" s="1">
        <f>Data!L1682</f>
        <v>0</v>
      </c>
      <c r="X1682" s="1">
        <f t="shared" si="267"/>
        <v>3250525.4545454546</v>
      </c>
      <c r="Y1682" s="100">
        <f t="shared" si="268"/>
        <v>0</v>
      </c>
      <c r="Z1682" s="100">
        <f t="shared" si="269"/>
        <v>464825.13999999996</v>
      </c>
      <c r="AA1682" s="100">
        <f>'Innlegging av opplysninger'!$B$4*X1682</f>
        <v>422568.30909090908</v>
      </c>
      <c r="AB1682" s="1"/>
      <c r="AC1682" s="1">
        <f>'Innlegging av opplysninger'!$B$5*X1682</f>
        <v>425818.83454545459</v>
      </c>
      <c r="AD1682" s="1">
        <f>'Innlegging av opplysninger'!$B$5*Y1682</f>
        <v>0</v>
      </c>
      <c r="AE1682" s="1">
        <f>'Innlegging av opplysninger'!$B$5*Z1682</f>
        <v>60892.093339999999</v>
      </c>
      <c r="AF1682" s="1">
        <f>'Innlegging av opplysninger'!$B$5*AA1682</f>
        <v>55356.44849090909</v>
      </c>
      <c r="AG1682" s="1"/>
      <c r="AH1682" s="1">
        <f>'Innlegging av opplysninger'!$C$11*SUM(X1682:AG1682)</f>
        <v>177839.47864048366</v>
      </c>
      <c r="AI1682" s="1">
        <f>'Innlegging av opplysninger'!$C$13*(((X1682+Z1682+AC1682+AE1682)*Data!M1682)+(Z1682+AE1682)*(1-Data!M1682)*1.8/12+Y1682+AD1682+AA1682+AB1682+AF1682+AG1682)</f>
        <v>32857.309394704367</v>
      </c>
      <c r="AJ1682" s="1">
        <f>'Innlegging av opplysninger'!$C$13*((X1682+Z1682+AC1682+AE1682)*(1-Data!M1682)-(Z1682+AE1682)*(1-Data!M1682)*1.8/12)</f>
        <v>210501.97716595745</v>
      </c>
      <c r="AK1682" s="83">
        <f t="shared" si="264"/>
        <v>1576000</v>
      </c>
      <c r="AL1682" s="83">
        <f t="shared" si="265"/>
        <v>270000</v>
      </c>
      <c r="AM1682" s="83">
        <f t="shared" si="266"/>
        <v>1887000</v>
      </c>
    </row>
    <row r="1683" spans="1:39">
      <c r="A1683" t="str">
        <f t="shared" si="260"/>
        <v>4224Alle</v>
      </c>
      <c r="B1683" s="6" t="str">
        <f>Data!A1683</f>
        <v>4224</v>
      </c>
      <c r="C1683" s="7" t="str">
        <f>Data!B1683</f>
        <v>Åseral kommune</v>
      </c>
      <c r="D1683" s="7" t="str">
        <f>Data!C1683</f>
        <v>Alle</v>
      </c>
      <c r="E1683" s="1">
        <f>Data!D1683</f>
        <v>97.1661</v>
      </c>
      <c r="F1683" s="1">
        <f>Data!E1683+Data!F1683</f>
        <v>48748.253471804113</v>
      </c>
      <c r="G1683" s="1">
        <f>Data!G1683</f>
        <v>317.73221318957951</v>
      </c>
      <c r="H1683" s="1">
        <f t="shared" si="261"/>
        <v>51672847.327272706</v>
      </c>
      <c r="I1683" s="1">
        <f t="shared" si="262"/>
        <v>336794.18181818182</v>
      </c>
      <c r="J1683" s="1">
        <f t="shared" si="263"/>
        <v>6241156.9810909061</v>
      </c>
      <c r="K1683" s="1">
        <f>'Innlegging av opplysninger'!$B$4*H1683</f>
        <v>6717470.1525454521</v>
      </c>
      <c r="L1683" s="1"/>
      <c r="M1683" s="1">
        <f>'Innlegging av opplysninger'!$B$5*H1683</f>
        <v>6769142.9998727245</v>
      </c>
      <c r="N1683" s="1">
        <f>'Innlegging av opplysninger'!$B$5*I1683</f>
        <v>44120.037818181823</v>
      </c>
      <c r="O1683" s="1">
        <f>'Innlegging av opplysninger'!$B$5*J1683</f>
        <v>817591.56452290877</v>
      </c>
      <c r="P1683" s="1">
        <f>'Innlegging av opplysninger'!$B$5*K1683</f>
        <v>879988.58998345421</v>
      </c>
      <c r="Q1683" s="1"/>
      <c r="R1683" s="1">
        <f>'Innlegging av opplysninger'!$C$11*SUM(H1683:Q1683)</f>
        <v>2792206.2497271309</v>
      </c>
      <c r="S1683" s="1">
        <f>'Innlegging av opplysninger'!$C$13*(((H1683+J1683+M1683+O1683)*Data!H1683)+(J1683+O1683)*(1-Data!H1683)*1.8/12+I1683+N1683+K1683+L1683+P1683+Q1683)</f>
        <v>600727.43841747451</v>
      </c>
      <c r="T1683" s="1">
        <f>'Innlegging av opplysninger'!$C$13*((H1683+J1683+M1683+O1683)*(1-Data!H1683)-(J1683+O1683)*(1-Data!H1683)*1.8/12)</f>
        <v>3220186.3769985992</v>
      </c>
      <c r="U1683" s="1">
        <f>Data!I1683</f>
        <v>20.204500000000003</v>
      </c>
      <c r="V1683" s="1">
        <f>Data!J1683+Data!K1683</f>
        <v>52134.279945886628</v>
      </c>
      <c r="W1683" s="1">
        <f>Data!L1683</f>
        <v>625.18498354326982</v>
      </c>
      <c r="X1683" s="1">
        <f t="shared" si="267"/>
        <v>11491058.827272726</v>
      </c>
      <c r="Y1683" s="100">
        <f t="shared" si="268"/>
        <v>137798.72727272724</v>
      </c>
      <c r="Z1683" s="100">
        <f t="shared" si="269"/>
        <v>1662926.6302999996</v>
      </c>
      <c r="AA1683" s="100">
        <f>'Innlegging av opplysninger'!$B$4*X1683</f>
        <v>1493837.6475454546</v>
      </c>
      <c r="AB1683" s="1"/>
      <c r="AC1683" s="1">
        <f>'Innlegging av opplysninger'!$B$5*X1683</f>
        <v>1505328.7063727272</v>
      </c>
      <c r="AD1683" s="1">
        <f>'Innlegging av opplysninger'!$B$5*Y1683</f>
        <v>18051.633272727267</v>
      </c>
      <c r="AE1683" s="1">
        <f>'Innlegging av opplysninger'!$B$5*Z1683</f>
        <v>217843.38856929995</v>
      </c>
      <c r="AF1683" s="1">
        <f>'Innlegging av opplysninger'!$B$5*AA1683</f>
        <v>195692.73182845456</v>
      </c>
      <c r="AG1683" s="1"/>
      <c r="AH1683" s="1">
        <f>'Innlegging av opplysninger'!$C$11*SUM(X1683:AG1683)</f>
        <v>635456.45511249639</v>
      </c>
      <c r="AI1683" s="1">
        <f>'Innlegging av opplysninger'!$C$13*(((X1683+Z1683+AC1683+AE1683)*Data!M1683)+(Z1683+AE1683)*(1-Data!M1683)*1.8/12+Y1683+AD1683+AA1683+AB1683+AF1683+AG1683)</f>
        <v>164162.90506532</v>
      </c>
      <c r="AJ1683" s="1">
        <f>'Innlegging av opplysninger'!$C$13*((X1683+Z1683+AC1683+AE1683)*(1-Data!M1683)-(Z1683+AE1683)*(1-Data!M1683)*1.8/12)</f>
        <v>705409.08614125405</v>
      </c>
      <c r="AK1683" s="83">
        <f t="shared" si="264"/>
        <v>3428000</v>
      </c>
      <c r="AL1683" s="83">
        <f t="shared" si="265"/>
        <v>765000</v>
      </c>
      <c r="AM1683" s="83">
        <f t="shared" si="266"/>
        <v>3926000</v>
      </c>
    </row>
    <row r="1684" spans="1:39">
      <c r="A1684" t="str">
        <f t="shared" si="260"/>
        <v>4224Administrasjon</v>
      </c>
      <c r="B1684" s="6" t="str">
        <f>Data!A1684</f>
        <v>4224</v>
      </c>
      <c r="C1684" s="7" t="str">
        <f>Data!B1684</f>
        <v>Åseral kommune</v>
      </c>
      <c r="D1684" s="7" t="str">
        <f>Data!C1684</f>
        <v>Administrasjon</v>
      </c>
      <c r="E1684" s="1">
        <f>Data!D1684</f>
        <v>11.431000000000001</v>
      </c>
      <c r="F1684" s="1">
        <f>Data!E1684+Data!F1684</f>
        <v>57124.877380223363</v>
      </c>
      <c r="G1684" s="1">
        <f>Data!G1684</f>
        <v>0</v>
      </c>
      <c r="H1684" s="1">
        <f t="shared" si="261"/>
        <v>7123576.0727272714</v>
      </c>
      <c r="I1684" s="1">
        <f t="shared" si="262"/>
        <v>0</v>
      </c>
      <c r="J1684" s="1">
        <f t="shared" si="263"/>
        <v>854829.1287272725</v>
      </c>
      <c r="K1684" s="1">
        <f>'Innlegging av opplysninger'!$B$4*H1684</f>
        <v>926064.88945454534</v>
      </c>
      <c r="L1684" s="1"/>
      <c r="M1684" s="1">
        <f>'Innlegging av opplysninger'!$B$5*H1684</f>
        <v>933188.46552727255</v>
      </c>
      <c r="N1684" s="1">
        <f>'Innlegging av opplysninger'!$B$5*I1684</f>
        <v>0</v>
      </c>
      <c r="O1684" s="1">
        <f>'Innlegging av opplysninger'!$B$5*J1684</f>
        <v>111982.6158632727</v>
      </c>
      <c r="P1684" s="1">
        <f>'Innlegging av opplysninger'!$B$5*K1684</f>
        <v>121314.50051854545</v>
      </c>
      <c r="Q1684" s="1"/>
      <c r="R1684" s="1">
        <f>'Innlegging av opplysninger'!$C$11*SUM(H1684:Q1684)</f>
        <v>382696.31556709076</v>
      </c>
      <c r="S1684" s="1">
        <f>'Innlegging av opplysninger'!$C$13*(((H1684+J1684+M1684+O1684)*Data!H1684)+(J1684+O1684)*(1-Data!H1684)*1.8/12+I1684+N1684+K1684+L1684+P1684+Q1684)</f>
        <v>122001.41804182515</v>
      </c>
      <c r="T1684" s="1">
        <f>'Innlegging av opplysninger'!$C$13*((H1684+J1684+M1684+O1684)*(1-Data!H1684)-(J1684+O1684)*(1-Data!H1684)*1.8/12)</f>
        <v>401688.27694472013</v>
      </c>
      <c r="U1684" s="1">
        <f>Data!I1684</f>
        <v>4.25</v>
      </c>
      <c r="V1684" s="1">
        <f>Data!J1684+Data!K1684</f>
        <v>59302.901960784315</v>
      </c>
      <c r="W1684" s="1">
        <f>Data!L1684</f>
        <v>0</v>
      </c>
      <c r="X1684" s="1">
        <f t="shared" si="267"/>
        <v>2749498.1818181816</v>
      </c>
      <c r="Y1684" s="100">
        <f t="shared" si="268"/>
        <v>0</v>
      </c>
      <c r="Z1684" s="100">
        <f t="shared" si="269"/>
        <v>393178.23999999993</v>
      </c>
      <c r="AA1684" s="100">
        <f>'Innlegging av opplysninger'!$B$4*X1684</f>
        <v>357434.76363636361</v>
      </c>
      <c r="AB1684" s="1"/>
      <c r="AC1684" s="1">
        <f>'Innlegging av opplysninger'!$B$5*X1684</f>
        <v>360184.26181818178</v>
      </c>
      <c r="AD1684" s="1">
        <f>'Innlegging av opplysninger'!$B$5*Y1684</f>
        <v>0</v>
      </c>
      <c r="AE1684" s="1">
        <f>'Innlegging av opplysninger'!$B$5*Z1684</f>
        <v>51506.349439999991</v>
      </c>
      <c r="AF1684" s="1">
        <f>'Innlegging av opplysninger'!$B$5*AA1684</f>
        <v>46823.954036363633</v>
      </c>
      <c r="AG1684" s="1"/>
      <c r="AH1684" s="1">
        <f>'Innlegging av opplysninger'!$C$11*SUM(X1684:AG1684)</f>
        <v>150427.77852846545</v>
      </c>
      <c r="AI1684" s="1">
        <f>'Innlegging av opplysninger'!$C$13*(((X1684+Z1684+AC1684+AE1684)*Data!M1684)+(Z1684+AE1684)*(1-Data!M1684)*1.8/12+Y1684+AD1684+AA1684+AB1684+AF1684+AG1684)</f>
        <v>46033.684046262533</v>
      </c>
      <c r="AJ1684" s="1">
        <f>'Innlegging av opplysninger'!$C$13*((X1684+Z1684+AC1684+AE1684)*(1-Data!M1684)-(Z1684+AE1684)*(1-Data!M1684)*1.8/12)</f>
        <v>159814.85499269018</v>
      </c>
      <c r="AK1684" s="83">
        <f t="shared" si="264"/>
        <v>533000</v>
      </c>
      <c r="AL1684" s="83">
        <f t="shared" si="265"/>
        <v>168000</v>
      </c>
      <c r="AM1684" s="83">
        <f t="shared" si="266"/>
        <v>562000</v>
      </c>
    </row>
    <row r="1685" spans="1:39">
      <c r="A1685" t="str">
        <f t="shared" si="260"/>
        <v>4224Undervisning</v>
      </c>
      <c r="B1685" s="6" t="str">
        <f>Data!A1685</f>
        <v>4224</v>
      </c>
      <c r="C1685" s="7" t="str">
        <f>Data!B1685</f>
        <v>Åseral kommune</v>
      </c>
      <c r="D1685" s="7" t="str">
        <f>Data!C1685</f>
        <v>Undervisning</v>
      </c>
      <c r="E1685" s="1">
        <f>Data!D1685</f>
        <v>28.459500000000002</v>
      </c>
      <c r="F1685" s="1">
        <f>Data!E1685+Data!F1685</f>
        <v>46909.658989089752</v>
      </c>
      <c r="G1685" s="1">
        <f>Data!G1685</f>
        <v>22.001089267204271</v>
      </c>
      <c r="H1685" s="1">
        <f t="shared" si="261"/>
        <v>14563913.890909089</v>
      </c>
      <c r="I1685" s="1">
        <f t="shared" si="262"/>
        <v>6830.6181818181813</v>
      </c>
      <c r="J1685" s="1">
        <f t="shared" si="263"/>
        <v>1748489.341090909</v>
      </c>
      <c r="K1685" s="1">
        <f>'Innlegging av opplysninger'!$B$4*H1685</f>
        <v>1893308.8058181817</v>
      </c>
      <c r="L1685" s="1"/>
      <c r="M1685" s="1">
        <f>'Innlegging av opplysninger'!$B$5*H1685</f>
        <v>1907872.7197090907</v>
      </c>
      <c r="N1685" s="1">
        <f>'Innlegging av opplysninger'!$B$5*I1685</f>
        <v>894.81098181818174</v>
      </c>
      <c r="O1685" s="1">
        <f>'Innlegging av opplysninger'!$B$5*J1685</f>
        <v>229052.10368290907</v>
      </c>
      <c r="P1685" s="1">
        <f>'Innlegging av opplysninger'!$B$5*K1685</f>
        <v>248023.45356218182</v>
      </c>
      <c r="Q1685" s="1"/>
      <c r="R1685" s="1">
        <f>'Innlegging av opplysninger'!$C$11*SUM(H1685:Q1685)</f>
        <v>782738.65826956788</v>
      </c>
      <c r="S1685" s="1">
        <f>'Innlegging av opplysninger'!$C$13*(((H1685+J1685+M1685+O1685)*Data!H1685)+(J1685+O1685)*(1-Data!H1685)*1.8/12+I1685+N1685+K1685+L1685+P1685+Q1685)</f>
        <v>142185.95446232267</v>
      </c>
      <c r="T1685" s="1">
        <f>'Innlegging av opplysninger'!$C$13*((H1685+J1685+M1685+O1685)*(1-Data!H1685)-(J1685+O1685)*(1-Data!H1685)*1.8/12)</f>
        <v>928930.10422234912</v>
      </c>
      <c r="U1685" s="1">
        <f>Data!I1685</f>
        <v>3.5300000000000002</v>
      </c>
      <c r="V1685" s="1">
        <f>Data!J1685+Data!K1685</f>
        <v>45393.966949952788</v>
      </c>
      <c r="W1685" s="1">
        <f>Data!L1685</f>
        <v>0</v>
      </c>
      <c r="X1685" s="1">
        <f t="shared" si="267"/>
        <v>1748080.4</v>
      </c>
      <c r="Y1685" s="100">
        <f t="shared" si="268"/>
        <v>0</v>
      </c>
      <c r="Z1685" s="100">
        <f t="shared" si="269"/>
        <v>249975.49719999995</v>
      </c>
      <c r="AA1685" s="100">
        <f>'Innlegging av opplysninger'!$B$4*X1685</f>
        <v>227250.45199999999</v>
      </c>
      <c r="AB1685" s="1"/>
      <c r="AC1685" s="1">
        <f>'Innlegging av opplysninger'!$B$5*X1685</f>
        <v>228998.5324</v>
      </c>
      <c r="AD1685" s="1">
        <f>'Innlegging av opplysninger'!$B$5*Y1685</f>
        <v>0</v>
      </c>
      <c r="AE1685" s="1">
        <f>'Innlegging av opplysninger'!$B$5*Z1685</f>
        <v>32746.790133199996</v>
      </c>
      <c r="AF1685" s="1">
        <f>'Innlegging av opplysninger'!$B$5*AA1685</f>
        <v>29769.809212</v>
      </c>
      <c r="AG1685" s="1"/>
      <c r="AH1685" s="1">
        <f>'Innlegging av opplysninger'!$C$11*SUM(X1685:AG1685)</f>
        <v>95639.216275917584</v>
      </c>
      <c r="AI1685" s="1">
        <f>'Innlegging av opplysninger'!$C$13*(((X1685+Z1685+AC1685+AE1685)*Data!M1685)+(Z1685+AE1685)*(1-Data!M1685)*1.8/12+Y1685+AD1685+AA1685+AB1685+AF1685+AG1685)</f>
        <v>15570.287424222957</v>
      </c>
      <c r="AJ1685" s="1">
        <f>'Innlegging av opplysninger'!$C$13*((X1685+Z1685+AC1685+AE1685)*(1-Data!M1685)-(Z1685+AE1685)*(1-Data!M1685)*1.8/12)</f>
        <v>115304.42958492743</v>
      </c>
      <c r="AK1685" s="83">
        <f t="shared" si="264"/>
        <v>878000</v>
      </c>
      <c r="AL1685" s="83">
        <f t="shared" si="265"/>
        <v>158000</v>
      </c>
      <c r="AM1685" s="83">
        <f t="shared" si="266"/>
        <v>1044000</v>
      </c>
    </row>
    <row r="1686" spans="1:39">
      <c r="A1686" t="str">
        <f t="shared" si="260"/>
        <v>4224Barnehager</v>
      </c>
      <c r="B1686" s="6" t="str">
        <f>Data!A1686</f>
        <v>4224</v>
      </c>
      <c r="C1686" s="7" t="str">
        <f>Data!B1686</f>
        <v>Åseral kommune</v>
      </c>
      <c r="D1686" s="7" t="str">
        <f>Data!C1686</f>
        <v>Barnehager</v>
      </c>
      <c r="E1686" s="1">
        <f>Data!D1686</f>
        <v>14.194600000000001</v>
      </c>
      <c r="F1686" s="1">
        <f>Data!E1686+Data!F1686</f>
        <v>0</v>
      </c>
      <c r="G1686" s="1">
        <f>Data!G1686</f>
        <v>0</v>
      </c>
      <c r="H1686" s="1">
        <f t="shared" si="261"/>
        <v>0</v>
      </c>
      <c r="I1686" s="1">
        <f t="shared" si="262"/>
        <v>0</v>
      </c>
      <c r="J1686" s="1">
        <f t="shared" si="263"/>
        <v>0</v>
      </c>
      <c r="K1686" s="1">
        <f>'Innlegging av opplysninger'!$B$4*H1686</f>
        <v>0</v>
      </c>
      <c r="L1686" s="1"/>
      <c r="M1686" s="1">
        <f>'Innlegging av opplysninger'!$B$5*H1686</f>
        <v>0</v>
      </c>
      <c r="N1686" s="1">
        <f>'Innlegging av opplysninger'!$B$5*I1686</f>
        <v>0</v>
      </c>
      <c r="O1686" s="1">
        <f>'Innlegging av opplysninger'!$B$5*J1686</f>
        <v>0</v>
      </c>
      <c r="P1686" s="1">
        <f>'Innlegging av opplysninger'!$B$5*K1686</f>
        <v>0</v>
      </c>
      <c r="Q1686" s="1"/>
      <c r="R1686" s="1">
        <f>'Innlegging av opplysninger'!$C$11*SUM(H1686:Q1686)</f>
        <v>0</v>
      </c>
      <c r="S1686" s="1">
        <f>'Innlegging av opplysninger'!$C$13*(((H1686+J1686+M1686+O1686)*Data!H1686)+(J1686+O1686)*(1-Data!H1686)*1.8/12+I1686+N1686+K1686+L1686+P1686+Q1686)</f>
        <v>0</v>
      </c>
      <c r="T1686" s="1">
        <f>'Innlegging av opplysninger'!$C$13*((H1686+J1686+M1686+O1686)*(1-Data!H1686)-(J1686+O1686)*(1-Data!H1686)*1.8/12)</f>
        <v>0</v>
      </c>
      <c r="U1686" s="1">
        <f>Data!I1686</f>
        <v>0</v>
      </c>
      <c r="V1686" s="1">
        <f>Data!J1686+Data!K1686</f>
        <v>0</v>
      </c>
      <c r="W1686" s="1">
        <f>Data!L1686</f>
        <v>0</v>
      </c>
      <c r="X1686" s="1">
        <f t="shared" si="267"/>
        <v>0</v>
      </c>
      <c r="Y1686" s="100">
        <f t="shared" si="268"/>
        <v>0</v>
      </c>
      <c r="Z1686" s="100">
        <f t="shared" si="269"/>
        <v>0</v>
      </c>
      <c r="AA1686" s="100">
        <f>'Innlegging av opplysninger'!$B$4*X1686</f>
        <v>0</v>
      </c>
      <c r="AB1686" s="1"/>
      <c r="AC1686" s="1">
        <f>'Innlegging av opplysninger'!$B$5*X1686</f>
        <v>0</v>
      </c>
      <c r="AD1686" s="1">
        <f>'Innlegging av opplysninger'!$B$5*Y1686</f>
        <v>0</v>
      </c>
      <c r="AE1686" s="1">
        <f>'Innlegging av opplysninger'!$B$5*Z1686</f>
        <v>0</v>
      </c>
      <c r="AF1686" s="1">
        <f>'Innlegging av opplysninger'!$B$5*AA1686</f>
        <v>0</v>
      </c>
      <c r="AG1686" s="1"/>
      <c r="AH1686" s="1">
        <f>'Innlegging av opplysninger'!$C$11*SUM(X1686:AG1686)</f>
        <v>0</v>
      </c>
      <c r="AI1686" s="1">
        <f>'Innlegging av opplysninger'!$C$13*(((X1686+Z1686+AC1686+AE1686)*Data!M1686)+(Z1686+AE1686)*(1-Data!M1686)*1.8/12+Y1686+AD1686+AA1686+AB1686+AF1686+AG1686)</f>
        <v>0</v>
      </c>
      <c r="AJ1686" s="1">
        <f>'Innlegging av opplysninger'!$C$13*((X1686+Z1686+AC1686+AE1686)*(1-Data!M1686)-(Z1686+AE1686)*(1-Data!M1686)*1.8/12)</f>
        <v>0</v>
      </c>
      <c r="AK1686" s="83">
        <f t="shared" si="264"/>
        <v>0</v>
      </c>
      <c r="AL1686" s="83">
        <f t="shared" si="265"/>
        <v>0</v>
      </c>
      <c r="AM1686" s="83">
        <f t="shared" si="266"/>
        <v>0</v>
      </c>
    </row>
    <row r="1687" spans="1:39">
      <c r="A1687" t="str">
        <f t="shared" si="260"/>
        <v>4224Helse/pleie/omsorg</v>
      </c>
      <c r="B1687" s="6" t="str">
        <f>Data!A1687</f>
        <v>4224</v>
      </c>
      <c r="C1687" s="7" t="str">
        <f>Data!B1687</f>
        <v>Åseral kommune</v>
      </c>
      <c r="D1687" s="7" t="str">
        <f>Data!C1687</f>
        <v>Helse/pleie/omsorg</v>
      </c>
      <c r="E1687" s="1">
        <f>Data!D1687</f>
        <v>29.307700000000004</v>
      </c>
      <c r="F1687" s="1">
        <f>Data!E1687+Data!F1687</f>
        <v>48095.896470893291</v>
      </c>
      <c r="G1687" s="1">
        <f>Data!G1687</f>
        <v>983.07714354930613</v>
      </c>
      <c r="H1687" s="1">
        <f t="shared" si="261"/>
        <v>15377237.509090904</v>
      </c>
      <c r="I1687" s="1">
        <f t="shared" si="262"/>
        <v>314309.7818181818</v>
      </c>
      <c r="J1687" s="1">
        <f t="shared" si="263"/>
        <v>1882985.6749090902</v>
      </c>
      <c r="K1687" s="1">
        <f>'Innlegging av opplysninger'!$B$4*H1687</f>
        <v>1999040.8761818176</v>
      </c>
      <c r="L1687" s="1"/>
      <c r="M1687" s="1">
        <f>'Innlegging av opplysninger'!$B$5*H1687</f>
        <v>2014418.1136909085</v>
      </c>
      <c r="N1687" s="1">
        <f>'Innlegging av opplysninger'!$B$5*I1687</f>
        <v>41174.58141818182</v>
      </c>
      <c r="O1687" s="1">
        <f>'Innlegging av opplysninger'!$B$5*J1687</f>
        <v>246671.12341309083</v>
      </c>
      <c r="P1687" s="1">
        <f>'Innlegging av opplysninger'!$B$5*K1687</f>
        <v>261874.35477981812</v>
      </c>
      <c r="Q1687" s="1"/>
      <c r="R1687" s="1">
        <f>'Innlegging av opplysninger'!$C$11*SUM(H1687:Q1687)</f>
        <v>841233.05658147566</v>
      </c>
      <c r="S1687" s="1">
        <f>'Innlegging av opplysninger'!$C$13*(((H1687+J1687+M1687+O1687)*Data!H1687)+(J1687+O1687)*(1-Data!H1687)*1.8/12+I1687+N1687+K1687+L1687+P1687+Q1687)</f>
        <v>185530.22140451032</v>
      </c>
      <c r="T1687" s="1">
        <f>'Innlegging av opplysninger'!$C$13*((H1687+J1687+M1687+O1687)*(1-Data!H1687)-(J1687+O1687)*(1-Data!H1687)*1.8/12)</f>
        <v>965630.80339119304</v>
      </c>
      <c r="U1687" s="1">
        <f>Data!I1687</f>
        <v>10.224500000000001</v>
      </c>
      <c r="V1687" s="1">
        <f>Data!J1687+Data!K1687</f>
        <v>51110.635157383404</v>
      </c>
      <c r="W1687" s="1">
        <f>Data!L1687</f>
        <v>1178.410680228862</v>
      </c>
      <c r="X1687" s="1">
        <f t="shared" si="267"/>
        <v>5700880.2454545442</v>
      </c>
      <c r="Y1687" s="100">
        <f t="shared" si="268"/>
        <v>131439.92727272728</v>
      </c>
      <c r="Z1687" s="100">
        <f t="shared" si="269"/>
        <v>834021.78469999984</v>
      </c>
      <c r="AA1687" s="100">
        <f>'Innlegging av opplysninger'!$B$4*X1687</f>
        <v>741114.43190909072</v>
      </c>
      <c r="AB1687" s="1"/>
      <c r="AC1687" s="1">
        <f>'Innlegging av opplysninger'!$B$5*X1687</f>
        <v>746815.31215454533</v>
      </c>
      <c r="AD1687" s="1">
        <f>'Innlegging av opplysninger'!$B$5*Y1687</f>
        <v>17218.630472727273</v>
      </c>
      <c r="AE1687" s="1">
        <f>'Innlegging av opplysninger'!$B$5*Z1687</f>
        <v>109256.85379569998</v>
      </c>
      <c r="AF1687" s="1">
        <f>'Innlegging av opplysninger'!$B$5*AA1687</f>
        <v>97085.990580090889</v>
      </c>
      <c r="AG1687" s="1"/>
      <c r="AH1687" s="1">
        <f>'Innlegging av opplysninger'!$C$11*SUM(X1687:AG1687)</f>
        <v>318357.66070089821</v>
      </c>
      <c r="AI1687" s="1">
        <f>'Innlegging av opplysninger'!$C$13*(((X1687+Z1687+AC1687+AE1687)*Data!M1687)+(Z1687+AE1687)*(1-Data!M1687)*1.8/12+Y1687+AD1687+AA1687+AB1687+AF1687+AG1687)</f>
        <v>82569.475015102493</v>
      </c>
      <c r="AJ1687" s="1">
        <f>'Innlegging av opplysninger'!$C$13*((X1687+Z1687+AC1687+AE1687)*(1-Data!M1687)-(Z1687+AE1687)*(1-Data!M1687)*1.8/12)</f>
        <v>353077.8501545476</v>
      </c>
      <c r="AK1687" s="83">
        <f t="shared" si="264"/>
        <v>1160000</v>
      </c>
      <c r="AL1687" s="83">
        <f t="shared" si="265"/>
        <v>268000</v>
      </c>
      <c r="AM1687" s="83">
        <f t="shared" si="266"/>
        <v>1319000</v>
      </c>
    </row>
    <row r="1688" spans="1:39">
      <c r="A1688" t="str">
        <f t="shared" si="260"/>
        <v>4224Samferdsel og teknikk</v>
      </c>
      <c r="B1688" s="6" t="str">
        <f>Data!A1688</f>
        <v>4224</v>
      </c>
      <c r="C1688" s="7" t="str">
        <f>Data!B1688</f>
        <v>Åseral kommune</v>
      </c>
      <c r="D1688" s="7" t="str">
        <f>Data!C1688</f>
        <v>Samferdsel og teknikk</v>
      </c>
      <c r="E1688" s="1">
        <f>Data!D1688</f>
        <v>8.8633000000000006</v>
      </c>
      <c r="F1688" s="1">
        <f>Data!E1688+Data!F1688</f>
        <v>50852.457982166161</v>
      </c>
      <c r="G1688" s="1">
        <f>Data!G1688</f>
        <v>161.89568219511918</v>
      </c>
      <c r="H1688" s="1">
        <f t="shared" si="261"/>
        <v>4916951.8999999994</v>
      </c>
      <c r="I1688" s="1">
        <f t="shared" si="262"/>
        <v>15653.781818181817</v>
      </c>
      <c r="J1688" s="1">
        <f t="shared" si="263"/>
        <v>591912.68181818177</v>
      </c>
      <c r="K1688" s="1">
        <f>'Innlegging av opplysninger'!$B$4*H1688</f>
        <v>639203.74699999997</v>
      </c>
      <c r="L1688" s="1"/>
      <c r="M1688" s="1">
        <f>'Innlegging av opplysninger'!$B$5*H1688</f>
        <v>644120.69889999996</v>
      </c>
      <c r="N1688" s="1">
        <f>'Innlegging av opplysninger'!$B$5*I1688</f>
        <v>2050.6454181818181</v>
      </c>
      <c r="O1688" s="1">
        <f>'Innlegging av opplysninger'!$B$5*J1688</f>
        <v>77540.561318181819</v>
      </c>
      <c r="P1688" s="1">
        <f>'Innlegging av opplysninger'!$B$5*K1688</f>
        <v>83735.690856999994</v>
      </c>
      <c r="Q1688" s="1"/>
      <c r="R1688" s="1">
        <f>'Innlegging av opplysninger'!$C$11*SUM(H1688:Q1688)</f>
        <v>264904.4488709296</v>
      </c>
      <c r="S1688" s="1">
        <f>'Innlegging av opplysninger'!$C$13*(((H1688+J1688+M1688+O1688)*Data!H1688)+(J1688+O1688)*(1-Data!H1688)*1.8/12+I1688+N1688+K1688+L1688+P1688+Q1688)</f>
        <v>54970.71326605662</v>
      </c>
      <c r="T1688" s="1">
        <f>'Innlegging av opplysninger'!$C$13*((H1688+J1688+M1688+O1688)*(1-Data!H1688)-(J1688+O1688)*(1-Data!H1688)*1.8/12)</f>
        <v>307530.11150468915</v>
      </c>
      <c r="U1688" s="1">
        <f>Data!I1688</f>
        <v>1.6</v>
      </c>
      <c r="V1688" s="1">
        <f>Data!J1688+Data!K1688</f>
        <v>57058.333333333336</v>
      </c>
      <c r="W1688" s="1">
        <f>Data!L1688</f>
        <v>364.30624999999998</v>
      </c>
      <c r="X1688" s="1">
        <f t="shared" si="267"/>
        <v>995927.27272727271</v>
      </c>
      <c r="Y1688" s="100">
        <f t="shared" si="268"/>
        <v>6358.7999999999993</v>
      </c>
      <c r="Z1688" s="100">
        <f t="shared" si="269"/>
        <v>143326.90839999999</v>
      </c>
      <c r="AA1688" s="100">
        <f>'Innlegging av opplysninger'!$B$4*X1688</f>
        <v>129470.54545454546</v>
      </c>
      <c r="AB1688" s="1"/>
      <c r="AC1688" s="1">
        <f>'Innlegging av opplysninger'!$B$5*X1688</f>
        <v>130466.47272727273</v>
      </c>
      <c r="AD1688" s="1">
        <f>'Innlegging av opplysninger'!$B$5*Y1688</f>
        <v>833.00279999999998</v>
      </c>
      <c r="AE1688" s="1">
        <f>'Innlegging av opplysninger'!$B$5*Z1688</f>
        <v>18775.8250004</v>
      </c>
      <c r="AF1688" s="1">
        <f>'Innlegging av opplysninger'!$B$5*AA1688</f>
        <v>16960.641454545454</v>
      </c>
      <c r="AG1688" s="1"/>
      <c r="AH1688" s="1">
        <f>'Innlegging av opplysninger'!$C$11*SUM(X1688:AG1688)</f>
        <v>54800.539805433378</v>
      </c>
      <c r="AI1688" s="1">
        <f>'Innlegging av opplysninger'!$C$13*(((X1688+Z1688+AC1688+AE1688)*Data!M1688)+(Z1688+AE1688)*(1-Data!M1688)*1.8/12+Y1688+AD1688+AA1688+AB1688+AF1688+AG1688)</f>
        <v>17342.641693435457</v>
      </c>
      <c r="AJ1688" s="1">
        <f>'Innlegging av opplysninger'!$C$13*((X1688+Z1688+AC1688+AE1688)*(1-Data!M1688)-(Z1688+AE1688)*(1-Data!M1688)*1.8/12)</f>
        <v>57647.57067189442</v>
      </c>
      <c r="AK1688" s="83">
        <f t="shared" si="264"/>
        <v>320000</v>
      </c>
      <c r="AL1688" s="83">
        <f t="shared" si="265"/>
        <v>72000</v>
      </c>
      <c r="AM1688" s="83">
        <f t="shared" si="266"/>
        <v>365000</v>
      </c>
    </row>
    <row r="1689" spans="1:39">
      <c r="A1689" t="str">
        <f t="shared" si="260"/>
        <v>4224Annet</v>
      </c>
      <c r="B1689" s="6" t="str">
        <f>Data!A1689</f>
        <v>4224</v>
      </c>
      <c r="C1689" s="7" t="str">
        <f>Data!B1689</f>
        <v>Åseral kommune</v>
      </c>
      <c r="D1689" s="7" t="str">
        <f>Data!C1689</f>
        <v>Annet</v>
      </c>
      <c r="E1689" s="1">
        <f>Data!D1689</f>
        <v>4.91</v>
      </c>
      <c r="F1689" s="1">
        <f>Data!E1689+Data!F1689</f>
        <v>0</v>
      </c>
      <c r="G1689" s="1">
        <f>Data!G1689</f>
        <v>0</v>
      </c>
      <c r="H1689" s="1">
        <f t="shared" si="261"/>
        <v>0</v>
      </c>
      <c r="I1689" s="1">
        <f t="shared" si="262"/>
        <v>0</v>
      </c>
      <c r="J1689" s="1">
        <f t="shared" si="263"/>
        <v>0</v>
      </c>
      <c r="K1689" s="1">
        <f>'Innlegging av opplysninger'!$B$4*H1689</f>
        <v>0</v>
      </c>
      <c r="L1689" s="1"/>
      <c r="M1689" s="1">
        <f>'Innlegging av opplysninger'!$B$5*H1689</f>
        <v>0</v>
      </c>
      <c r="N1689" s="1">
        <f>'Innlegging av opplysninger'!$B$5*I1689</f>
        <v>0</v>
      </c>
      <c r="O1689" s="1">
        <f>'Innlegging av opplysninger'!$B$5*J1689</f>
        <v>0</v>
      </c>
      <c r="P1689" s="1">
        <f>'Innlegging av opplysninger'!$B$5*K1689</f>
        <v>0</v>
      </c>
      <c r="Q1689" s="1"/>
      <c r="R1689" s="1">
        <f>'Innlegging av opplysninger'!$C$11*SUM(H1689:Q1689)</f>
        <v>0</v>
      </c>
      <c r="S1689" s="1">
        <f>'Innlegging av opplysninger'!$C$13*(((H1689+J1689+M1689+O1689)*Data!H1689)+(J1689+O1689)*(1-Data!H1689)*1.8/12+I1689+N1689+K1689+L1689+P1689+Q1689)</f>
        <v>0</v>
      </c>
      <c r="T1689" s="1">
        <f>'Innlegging av opplysninger'!$C$13*((H1689+J1689+M1689+O1689)*(1-Data!H1689)-(J1689+O1689)*(1-Data!H1689)*1.8/12)</f>
        <v>0</v>
      </c>
      <c r="U1689" s="1">
        <f>Data!I1689</f>
        <v>0</v>
      </c>
      <c r="V1689" s="1">
        <f>Data!J1689+Data!K1689</f>
        <v>0</v>
      </c>
      <c r="W1689" s="1">
        <f>Data!L1689</f>
        <v>0</v>
      </c>
      <c r="X1689" s="1">
        <f t="shared" si="267"/>
        <v>0</v>
      </c>
      <c r="Y1689" s="100">
        <f t="shared" si="268"/>
        <v>0</v>
      </c>
      <c r="Z1689" s="100">
        <f t="shared" si="269"/>
        <v>0</v>
      </c>
      <c r="AA1689" s="100">
        <f>'Innlegging av opplysninger'!$B$4*X1689</f>
        <v>0</v>
      </c>
      <c r="AB1689" s="1"/>
      <c r="AC1689" s="1">
        <f>'Innlegging av opplysninger'!$B$5*X1689</f>
        <v>0</v>
      </c>
      <c r="AD1689" s="1">
        <f>'Innlegging av opplysninger'!$B$5*Y1689</f>
        <v>0</v>
      </c>
      <c r="AE1689" s="1">
        <f>'Innlegging av opplysninger'!$B$5*Z1689</f>
        <v>0</v>
      </c>
      <c r="AF1689" s="1">
        <f>'Innlegging av opplysninger'!$B$5*AA1689</f>
        <v>0</v>
      </c>
      <c r="AG1689" s="1"/>
      <c r="AH1689" s="1">
        <f>'Innlegging av opplysninger'!$C$11*SUM(X1689:AG1689)</f>
        <v>0</v>
      </c>
      <c r="AI1689" s="1">
        <f>'Innlegging av opplysninger'!$C$13*(((X1689+Z1689+AC1689+AE1689)*Data!M1689)+(Z1689+AE1689)*(1-Data!M1689)*1.8/12+Y1689+AD1689+AA1689+AB1689+AF1689+AG1689)</f>
        <v>0</v>
      </c>
      <c r="AJ1689" s="1">
        <f>'Innlegging av opplysninger'!$C$13*((X1689+Z1689+AC1689+AE1689)*(1-Data!M1689)-(Z1689+AE1689)*(1-Data!M1689)*1.8/12)</f>
        <v>0</v>
      </c>
      <c r="AK1689" s="83">
        <f t="shared" si="264"/>
        <v>0</v>
      </c>
      <c r="AL1689" s="83">
        <f t="shared" si="265"/>
        <v>0</v>
      </c>
      <c r="AM1689" s="83">
        <f t="shared" si="266"/>
        <v>0</v>
      </c>
    </row>
    <row r="1690" spans="1:39">
      <c r="A1690" t="str">
        <f t="shared" si="260"/>
        <v>4225Alle</v>
      </c>
      <c r="B1690" s="6" t="str">
        <f>Data!A1690</f>
        <v>4225</v>
      </c>
      <c r="C1690" s="7" t="str">
        <f>Data!B1690</f>
        <v>Lyngdal kommune</v>
      </c>
      <c r="D1690" s="7" t="str">
        <f>Data!C1690</f>
        <v>Alle</v>
      </c>
      <c r="E1690" s="1">
        <f>Data!D1690</f>
        <v>698.47820000000047</v>
      </c>
      <c r="F1690" s="1">
        <f>Data!E1690+Data!F1690</f>
        <v>46610.270085260549</v>
      </c>
      <c r="G1690" s="1">
        <f>Data!G1690</f>
        <v>478.07864296981614</v>
      </c>
      <c r="H1690" s="1">
        <f t="shared" si="261"/>
        <v>355159173.27999985</v>
      </c>
      <c r="I1690" s="1">
        <f t="shared" si="262"/>
        <v>3642845.5636363639</v>
      </c>
      <c r="J1690" s="1">
        <f t="shared" si="263"/>
        <v>43056242.261236347</v>
      </c>
      <c r="K1690" s="1">
        <f>'Innlegging av opplysninger'!$B$4*H1690</f>
        <v>46170692.526399985</v>
      </c>
      <c r="L1690" s="1"/>
      <c r="M1690" s="1">
        <f>'Innlegging av opplysninger'!$B$5*H1690</f>
        <v>46525851.699679986</v>
      </c>
      <c r="N1690" s="1">
        <f>'Innlegging av opplysninger'!$B$5*I1690</f>
        <v>477212.76883636368</v>
      </c>
      <c r="O1690" s="1">
        <f>'Innlegging av opplysninger'!$B$5*J1690</f>
        <v>5640367.7362219617</v>
      </c>
      <c r="P1690" s="1">
        <f>'Innlegging av opplysninger'!$B$5*K1690</f>
        <v>6048360.7209583987</v>
      </c>
      <c r="Q1690" s="1"/>
      <c r="R1690" s="1">
        <f>'Innlegging av opplysninger'!$C$11*SUM(H1690:Q1690)</f>
        <v>19255388.369164832</v>
      </c>
      <c r="S1690" s="1">
        <f>'Innlegging av opplysninger'!$C$13*(((H1690+J1690+M1690+O1690)*Data!H1690)+(J1690+O1690)*(1-Data!H1690)*1.8/12+I1690+N1690+K1690+L1690+P1690+Q1690)</f>
        <v>3647131.6068526176</v>
      </c>
      <c r="T1690" s="1">
        <f>'Innlegging av opplysninger'!$C$13*((H1690+J1690+M1690+O1690)*(1-Data!H1690)-(J1690+O1690)*(1-Data!H1690)*1.8/12)</f>
        <v>22702347.214109786</v>
      </c>
      <c r="U1690" s="1">
        <f>Data!I1690</f>
        <v>84.519899999999978</v>
      </c>
      <c r="V1690" s="1">
        <f>Data!J1690+Data!K1690</f>
        <v>46329.235136735057</v>
      </c>
      <c r="W1690" s="1">
        <f>Data!L1690</f>
        <v>497.58624891889355</v>
      </c>
      <c r="X1690" s="1">
        <f t="shared" si="267"/>
        <v>42717188.954545438</v>
      </c>
      <c r="Y1690" s="100">
        <f t="shared" si="268"/>
        <v>458792.07272727246</v>
      </c>
      <c r="Z1690" s="100">
        <f t="shared" si="269"/>
        <v>6174165.2868999969</v>
      </c>
      <c r="AA1690" s="100">
        <f>'Innlegging av opplysninger'!$B$4*X1690</f>
        <v>5553234.5640909076</v>
      </c>
      <c r="AB1690" s="1"/>
      <c r="AC1690" s="1">
        <f>'Innlegging av opplysninger'!$B$5*X1690</f>
        <v>5595951.7530454528</v>
      </c>
      <c r="AD1690" s="1">
        <f>'Innlegging av opplysninger'!$B$5*Y1690</f>
        <v>60101.761527272698</v>
      </c>
      <c r="AE1690" s="1">
        <f>'Innlegging av opplysninger'!$B$5*Z1690</f>
        <v>808815.65258389967</v>
      </c>
      <c r="AF1690" s="1">
        <f>'Innlegging av opplysninger'!$B$5*AA1690</f>
        <v>727473.72789590887</v>
      </c>
      <c r="AG1690" s="1"/>
      <c r="AH1690" s="1">
        <f>'Innlegging av opplysninger'!$C$11*SUM(X1690:AG1690)</f>
        <v>2359637.5033860137</v>
      </c>
      <c r="AI1690" s="1">
        <f>'Innlegging av opplysninger'!$C$13*(((X1690+Z1690+AC1690+AE1690)*Data!M1690)+(Z1690+AE1690)*(1-Data!M1690)*1.8/12+Y1690+AD1690+AA1690+AB1690+AF1690+AG1690)</f>
        <v>421331.60101901775</v>
      </c>
      <c r="AJ1690" s="1">
        <f>'Innlegging av opplysninger'!$C$13*((X1690+Z1690+AC1690+AE1690)*(1-Data!M1690)-(Z1690+AE1690)*(1-Data!M1690)*1.8/12)</f>
        <v>2807646.0351934223</v>
      </c>
      <c r="AK1690" s="83">
        <f t="shared" si="264"/>
        <v>21615000</v>
      </c>
      <c r="AL1690" s="83">
        <f t="shared" si="265"/>
        <v>4068000</v>
      </c>
      <c r="AM1690" s="83">
        <f t="shared" si="266"/>
        <v>25510000</v>
      </c>
    </row>
    <row r="1691" spans="1:39">
      <c r="A1691" t="str">
        <f t="shared" si="260"/>
        <v>4225Administrasjon</v>
      </c>
      <c r="B1691" s="6" t="str">
        <f>Data!A1691</f>
        <v>4225</v>
      </c>
      <c r="C1691" s="7" t="str">
        <f>Data!B1691</f>
        <v>Lyngdal kommune</v>
      </c>
      <c r="D1691" s="7" t="str">
        <f>Data!C1691</f>
        <v>Administrasjon</v>
      </c>
      <c r="E1691" s="1">
        <f>Data!D1691</f>
        <v>37.820800000000013</v>
      </c>
      <c r="F1691" s="1">
        <f>Data!E1691+Data!F1691</f>
        <v>58604.45779835432</v>
      </c>
      <c r="G1691" s="1">
        <f>Data!G1691</f>
        <v>5.5881948557407544</v>
      </c>
      <c r="H1691" s="1">
        <f t="shared" si="261"/>
        <v>24179645.209090903</v>
      </c>
      <c r="I1691" s="1">
        <f t="shared" si="262"/>
        <v>2305.6363636363635</v>
      </c>
      <c r="J1691" s="1">
        <f t="shared" si="263"/>
        <v>2901834.1014545448</v>
      </c>
      <c r="K1691" s="1">
        <f>'Innlegging av opplysninger'!$B$4*H1691</f>
        <v>3143353.8771818178</v>
      </c>
      <c r="L1691" s="1"/>
      <c r="M1691" s="1">
        <f>'Innlegging av opplysninger'!$B$5*H1691</f>
        <v>3167533.5223909086</v>
      </c>
      <c r="N1691" s="1">
        <f>'Innlegging av opplysninger'!$B$5*I1691</f>
        <v>302.03836363636361</v>
      </c>
      <c r="O1691" s="1">
        <f>'Innlegging av opplysninger'!$B$5*J1691</f>
        <v>380140.26729054539</v>
      </c>
      <c r="P1691" s="1">
        <f>'Innlegging av opplysninger'!$B$5*K1691</f>
        <v>411779.35791081813</v>
      </c>
      <c r="Q1691" s="1"/>
      <c r="R1691" s="1">
        <f>'Innlegging av opplysninger'!$C$11*SUM(H1691:Q1691)</f>
        <v>1299101.9723817788</v>
      </c>
      <c r="S1691" s="1">
        <f>'Innlegging av opplysninger'!$C$13*(((H1691+J1691+M1691+O1691)*Data!H1691)+(J1691+O1691)*(1-Data!H1691)*1.8/12+I1691+N1691+K1691+L1691+P1691+Q1691)</f>
        <v>396006.17930134252</v>
      </c>
      <c r="T1691" s="1">
        <f>'Innlegging av opplysninger'!$C$13*((H1691+J1691+M1691+O1691)*(1-Data!H1691)-(J1691+O1691)*(1-Data!H1691)*1.8/12)</f>
        <v>1381712.3092210914</v>
      </c>
      <c r="U1691" s="1">
        <f>Data!I1691</f>
        <v>4.4000000000000004</v>
      </c>
      <c r="V1691" s="1">
        <f>Data!J1691+Data!K1691</f>
        <v>46229.204545454544</v>
      </c>
      <c r="W1691" s="1">
        <f>Data!L1691</f>
        <v>0</v>
      </c>
      <c r="X1691" s="1">
        <f t="shared" si="267"/>
        <v>2219001.8181818184</v>
      </c>
      <c r="Y1691" s="100">
        <f t="shared" si="268"/>
        <v>0</v>
      </c>
      <c r="Z1691" s="100">
        <f t="shared" si="269"/>
        <v>317317.26</v>
      </c>
      <c r="AA1691" s="100">
        <f>'Innlegging av opplysninger'!$B$4*X1691</f>
        <v>288470.23636363639</v>
      </c>
      <c r="AB1691" s="1"/>
      <c r="AC1691" s="1">
        <f>'Innlegging av opplysninger'!$B$5*X1691</f>
        <v>290689.23818181822</v>
      </c>
      <c r="AD1691" s="1">
        <f>'Innlegging av opplysninger'!$B$5*Y1691</f>
        <v>0</v>
      </c>
      <c r="AE1691" s="1">
        <f>'Innlegging av opplysninger'!$B$5*Z1691</f>
        <v>41568.56106</v>
      </c>
      <c r="AF1691" s="1">
        <f>'Innlegging av opplysninger'!$B$5*AA1691</f>
        <v>37789.600963636367</v>
      </c>
      <c r="AG1691" s="1"/>
      <c r="AH1691" s="1">
        <f>'Innlegging av opplysninger'!$C$11*SUM(X1691:AG1691)</f>
        <v>121403.79516053454</v>
      </c>
      <c r="AI1691" s="1">
        <f>'Innlegging av opplysninger'!$C$13*(((X1691+Z1691+AC1691+AE1691)*Data!M1691)+(Z1691+AE1691)*(1-Data!M1691)*1.8/12+Y1691+AD1691+AA1691+AB1691+AF1691+AG1691)</f>
        <v>19764.820945286181</v>
      </c>
      <c r="AJ1691" s="1">
        <f>'Innlegging av opplysninger'!$C$13*((X1691+Z1691+AC1691+AE1691)*(1-Data!M1691)-(Z1691+AE1691)*(1-Data!M1691)*1.8/12)</f>
        <v>146366.68822176108</v>
      </c>
      <c r="AK1691" s="83">
        <f t="shared" si="264"/>
        <v>1421000</v>
      </c>
      <c r="AL1691" s="83">
        <f t="shared" si="265"/>
        <v>416000</v>
      </c>
      <c r="AM1691" s="83">
        <f t="shared" si="266"/>
        <v>1528000</v>
      </c>
    </row>
    <row r="1692" spans="1:39">
      <c r="A1692" t="str">
        <f t="shared" si="260"/>
        <v>4225Undervisning</v>
      </c>
      <c r="B1692" s="6" t="str">
        <f>Data!A1692</f>
        <v>4225</v>
      </c>
      <c r="C1692" s="7" t="str">
        <f>Data!B1692</f>
        <v>Lyngdal kommune</v>
      </c>
      <c r="D1692" s="7" t="str">
        <f>Data!C1692</f>
        <v>Undervisning</v>
      </c>
      <c r="E1692" s="1">
        <f>Data!D1692</f>
        <v>219.62169999999978</v>
      </c>
      <c r="F1692" s="1">
        <f>Data!E1692+Data!F1692</f>
        <v>45706.482248794266</v>
      </c>
      <c r="G1692" s="1">
        <f>Data!G1692</f>
        <v>29.56319890065512</v>
      </c>
      <c r="H1692" s="1">
        <f t="shared" si="261"/>
        <v>109506930.9000001</v>
      </c>
      <c r="I1692" s="1">
        <f t="shared" si="262"/>
        <v>70829.672727272744</v>
      </c>
      <c r="J1692" s="1">
        <f t="shared" si="263"/>
        <v>13149331.268727284</v>
      </c>
      <c r="K1692" s="1">
        <f>'Innlegging av opplysninger'!$B$4*H1692</f>
        <v>14235901.017000012</v>
      </c>
      <c r="L1692" s="1"/>
      <c r="M1692" s="1">
        <f>'Innlegging av opplysninger'!$B$5*H1692</f>
        <v>14345407.947900014</v>
      </c>
      <c r="N1692" s="1">
        <f>'Innlegging av opplysninger'!$B$5*I1692</f>
        <v>9278.6871272727294</v>
      </c>
      <c r="O1692" s="1">
        <f>'Innlegging av opplysninger'!$B$5*J1692</f>
        <v>1722562.3962032744</v>
      </c>
      <c r="P1692" s="1">
        <f>'Innlegging av opplysninger'!$B$5*K1692</f>
        <v>1864903.0332270015</v>
      </c>
      <c r="Q1692" s="1"/>
      <c r="R1692" s="1">
        <f>'Innlegging av opplysninger'!$C$11*SUM(H1692:Q1692)</f>
        <v>5886395.5070706652</v>
      </c>
      <c r="S1692" s="1">
        <f>'Innlegging av opplysninger'!$C$13*(((H1692+J1692+M1692+O1692)*Data!H1692)+(J1692+O1692)*(1-Data!H1692)*1.8/12+I1692+N1692+K1692+L1692+P1692+Q1692)</f>
        <v>1016004.7333846153</v>
      </c>
      <c r="T1692" s="1">
        <f>'Innlegging av opplysninger'!$C$13*((H1692+J1692+M1692+O1692)*(1-Data!H1692)-(J1692+O1692)*(1-Data!H1692)*1.8/12)</f>
        <v>7039062.8026068211</v>
      </c>
      <c r="U1692" s="1">
        <f>Data!I1692</f>
        <v>26.835000000000001</v>
      </c>
      <c r="V1692" s="1">
        <f>Data!J1692+Data!K1692</f>
        <v>49903.97295199056</v>
      </c>
      <c r="W1692" s="1">
        <f>Data!L1692</f>
        <v>12.335755543133967</v>
      </c>
      <c r="X1692" s="1">
        <f t="shared" si="267"/>
        <v>14609161.245454544</v>
      </c>
      <c r="Y1692" s="100">
        <f t="shared" si="268"/>
        <v>3611.2363636363634</v>
      </c>
      <c r="Z1692" s="100">
        <f t="shared" si="269"/>
        <v>2089626.4648999996</v>
      </c>
      <c r="AA1692" s="100">
        <f>'Innlegging av opplysninger'!$B$4*X1692</f>
        <v>1899190.9619090909</v>
      </c>
      <c r="AB1692" s="1"/>
      <c r="AC1692" s="1">
        <f>'Innlegging av opplysninger'!$B$5*X1692</f>
        <v>1913800.1231545454</v>
      </c>
      <c r="AD1692" s="1">
        <f>'Innlegging av opplysninger'!$B$5*Y1692</f>
        <v>473.07196363636365</v>
      </c>
      <c r="AE1692" s="1">
        <f>'Innlegging av opplysninger'!$B$5*Z1692</f>
        <v>273741.06690189993</v>
      </c>
      <c r="AF1692" s="1">
        <f>'Innlegging av opplysninger'!$B$5*AA1692</f>
        <v>248794.01601009091</v>
      </c>
      <c r="AG1692" s="1"/>
      <c r="AH1692" s="1">
        <f>'Innlegging av opplysninger'!$C$11*SUM(X1692:AG1692)</f>
        <v>799459.13109298295</v>
      </c>
      <c r="AI1692" s="1">
        <f>'Innlegging av opplysninger'!$C$13*(((X1692+Z1692+AC1692+AE1692)*Data!M1692)+(Z1692+AE1692)*(1-Data!M1692)*1.8/12+Y1692+AD1692+AA1692+AB1692+AF1692+AG1692)</f>
        <v>140194.90805480324</v>
      </c>
      <c r="AJ1692" s="1">
        <f>'Innlegging av opplysninger'!$C$13*((X1692+Z1692+AC1692+AE1692)*(1-Data!M1692)-(Z1692+AE1692)*(1-Data!M1692)*1.8/12)</f>
        <v>953801.79765138403</v>
      </c>
      <c r="AK1692" s="83">
        <f t="shared" si="264"/>
        <v>6686000</v>
      </c>
      <c r="AL1692" s="83">
        <f t="shared" si="265"/>
        <v>1156000</v>
      </c>
      <c r="AM1692" s="83">
        <f t="shared" si="266"/>
        <v>7993000</v>
      </c>
    </row>
    <row r="1693" spans="1:39">
      <c r="A1693" t="str">
        <f t="shared" si="260"/>
        <v>4225Barnehager</v>
      </c>
      <c r="B1693" s="6" t="str">
        <f>Data!A1693</f>
        <v>4225</v>
      </c>
      <c r="C1693" s="7" t="str">
        <f>Data!B1693</f>
        <v>Lyngdal kommune</v>
      </c>
      <c r="D1693" s="7" t="str">
        <f>Data!C1693</f>
        <v>Barnehager</v>
      </c>
      <c r="E1693" s="1">
        <f>Data!D1693</f>
        <v>75.728299999999976</v>
      </c>
      <c r="F1693" s="1">
        <f>Data!E1693+Data!F1693</f>
        <v>43119.844078545728</v>
      </c>
      <c r="G1693" s="1">
        <f>Data!G1693</f>
        <v>2.2550354358938471</v>
      </c>
      <c r="H1693" s="1">
        <f t="shared" si="261"/>
        <v>35622463.509090908</v>
      </c>
      <c r="I1693" s="1">
        <f t="shared" si="262"/>
        <v>1862.9454545454541</v>
      </c>
      <c r="J1693" s="1">
        <f t="shared" si="263"/>
        <v>4274919.1745454539</v>
      </c>
      <c r="K1693" s="1">
        <f>'Innlegging av opplysninger'!$B$4*H1693</f>
        <v>4630920.2561818184</v>
      </c>
      <c r="L1693" s="1"/>
      <c r="M1693" s="1">
        <f>'Innlegging av opplysninger'!$B$5*H1693</f>
        <v>4666542.7196909087</v>
      </c>
      <c r="N1693" s="1">
        <f>'Innlegging av opplysninger'!$B$5*I1693</f>
        <v>244.04585454545449</v>
      </c>
      <c r="O1693" s="1">
        <f>'Innlegging av opplysninger'!$B$5*J1693</f>
        <v>560014.41186545452</v>
      </c>
      <c r="P1693" s="1">
        <f>'Innlegging av opplysninger'!$B$5*K1693</f>
        <v>606650.55355981819</v>
      </c>
      <c r="Q1693" s="1"/>
      <c r="R1693" s="1">
        <f>'Innlegging av opplysninger'!$C$11*SUM(H1693:Q1693)</f>
        <v>1913817.4694172514</v>
      </c>
      <c r="S1693" s="1">
        <f>'Innlegging av opplysninger'!$C$13*(((H1693+J1693+M1693+O1693)*Data!H1693)+(J1693+O1693)*(1-Data!H1693)*1.8/12+I1693+N1693+K1693+L1693+P1693+Q1693)</f>
        <v>317011.06372789858</v>
      </c>
      <c r="T1693" s="1">
        <f>'Innlegging av opplysninger'!$C$13*((H1693+J1693+M1693+O1693)*(1-Data!H1693)-(J1693+O1693)*(1-Data!H1693)*1.8/12)</f>
        <v>2301897.0523167611</v>
      </c>
      <c r="U1693" s="1">
        <f>Data!I1693</f>
        <v>8.0932999999999993</v>
      </c>
      <c r="V1693" s="1">
        <f>Data!J1693+Data!K1693</f>
        <v>40193.592436542167</v>
      </c>
      <c r="W1693" s="1">
        <f>Data!L1693</f>
        <v>0</v>
      </c>
      <c r="X1693" s="1">
        <f t="shared" si="267"/>
        <v>3548714.2</v>
      </c>
      <c r="Y1693" s="100">
        <f t="shared" si="268"/>
        <v>0</v>
      </c>
      <c r="Z1693" s="100">
        <f t="shared" si="269"/>
        <v>507466.13059999997</v>
      </c>
      <c r="AA1693" s="100">
        <f>'Innlegging av opplysninger'!$B$4*X1693</f>
        <v>461332.84600000002</v>
      </c>
      <c r="AB1693" s="1"/>
      <c r="AC1693" s="1">
        <f>'Innlegging av opplysninger'!$B$5*X1693</f>
        <v>464881.56020000007</v>
      </c>
      <c r="AD1693" s="1">
        <f>'Innlegging av opplysninger'!$B$5*Y1693</f>
        <v>0</v>
      </c>
      <c r="AE1693" s="1">
        <f>'Innlegging av opplysninger'!$B$5*Z1693</f>
        <v>66478.063108600007</v>
      </c>
      <c r="AF1693" s="1">
        <f>'Innlegging av opplysninger'!$B$5*AA1693</f>
        <v>60434.602826000002</v>
      </c>
      <c r="AG1693" s="1"/>
      <c r="AH1693" s="1">
        <f>'Innlegging av opplysninger'!$C$11*SUM(X1693:AG1693)</f>
        <v>194153.68130391478</v>
      </c>
      <c r="AI1693" s="1">
        <f>'Innlegging av opplysninger'!$C$13*(((X1693+Z1693+AC1693+AE1693)*Data!M1693)+(Z1693+AE1693)*(1-Data!M1693)*1.8/12+Y1693+AD1693+AA1693+AB1693+AF1693+AG1693)</f>
        <v>31608.672049879078</v>
      </c>
      <c r="AJ1693" s="1">
        <f>'Innlegging av opplysninger'!$C$13*((X1693+Z1693+AC1693+AE1693)*(1-Data!M1693)-(Z1693+AE1693)*(1-Data!M1693)*1.8/12)</f>
        <v>234075.31289232013</v>
      </c>
      <c r="AK1693" s="83">
        <f t="shared" si="264"/>
        <v>2108000</v>
      </c>
      <c r="AL1693" s="83">
        <f t="shared" si="265"/>
        <v>349000</v>
      </c>
      <c r="AM1693" s="83">
        <f t="shared" si="266"/>
        <v>2536000</v>
      </c>
    </row>
    <row r="1694" spans="1:39">
      <c r="A1694" t="str">
        <f t="shared" si="260"/>
        <v>4225Helse/pleie/omsorg</v>
      </c>
      <c r="B1694" s="6" t="str">
        <f>Data!A1694</f>
        <v>4225</v>
      </c>
      <c r="C1694" s="7" t="str">
        <f>Data!B1694</f>
        <v>Lyngdal kommune</v>
      </c>
      <c r="D1694" s="7" t="str">
        <f>Data!C1694</f>
        <v>Helse/pleie/omsorg</v>
      </c>
      <c r="E1694" s="1">
        <f>Data!D1694</f>
        <v>308.27060000000023</v>
      </c>
      <c r="F1694" s="1">
        <f>Data!E1694+Data!F1694</f>
        <v>46530.877320661384</v>
      </c>
      <c r="G1694" s="1">
        <f>Data!G1694</f>
        <v>1054.5913233373526</v>
      </c>
      <c r="H1694" s="1">
        <f t="shared" si="261"/>
        <v>156481106.94727296</v>
      </c>
      <c r="I1694" s="1">
        <f t="shared" si="262"/>
        <v>3546539.9999999991</v>
      </c>
      <c r="J1694" s="1">
        <f t="shared" si="263"/>
        <v>19203317.633672755</v>
      </c>
      <c r="K1694" s="1">
        <f>'Innlegging av opplysninger'!$B$4*H1694</f>
        <v>20342543.903145485</v>
      </c>
      <c r="L1694" s="1"/>
      <c r="M1694" s="1">
        <f>'Innlegging av opplysninger'!$B$5*H1694</f>
        <v>20499025.010092758</v>
      </c>
      <c r="N1694" s="1">
        <f>'Innlegging av opplysninger'!$B$5*I1694</f>
        <v>464596.73999999987</v>
      </c>
      <c r="O1694" s="1">
        <f>'Innlegging av opplysninger'!$B$5*J1694</f>
        <v>2515634.610011131</v>
      </c>
      <c r="P1694" s="1">
        <f>'Innlegging av opplysninger'!$B$5*K1694</f>
        <v>2664873.2513120584</v>
      </c>
      <c r="Q1694" s="1"/>
      <c r="R1694" s="1">
        <f>'Innlegging av opplysninger'!$C$11*SUM(H1694:Q1694)</f>
        <v>8577270.2476292718</v>
      </c>
      <c r="S1694" s="1">
        <f>'Innlegging av opplysninger'!$C$13*(((H1694+J1694+M1694+O1694)*Data!H1694)+(J1694+O1694)*(1-Data!H1694)*1.8/12+I1694+N1694+K1694+L1694+P1694+Q1694)</f>
        <v>1646934.9267503954</v>
      </c>
      <c r="T1694" s="1">
        <f>'Innlegging av opplysninger'!$C$13*((H1694+J1694+M1694+O1694)*(1-Data!H1694)-(J1694+O1694)*(1-Data!H1694)*1.8/12)</f>
        <v>10090382.254215974</v>
      </c>
      <c r="U1694" s="1">
        <f>Data!I1694</f>
        <v>31.191599999999994</v>
      </c>
      <c r="V1694" s="1">
        <f>Data!J1694+Data!K1694</f>
        <v>44124.437295083735</v>
      </c>
      <c r="W1694" s="1">
        <f>Data!L1694</f>
        <v>1302.3458238756591</v>
      </c>
      <c r="X1694" s="1">
        <f t="shared" si="267"/>
        <v>15014310.527272729</v>
      </c>
      <c r="Y1694" s="100">
        <f t="shared" si="268"/>
        <v>443151.81818181812</v>
      </c>
      <c r="Z1694" s="100">
        <f t="shared" si="269"/>
        <v>2210417.1154</v>
      </c>
      <c r="AA1694" s="100">
        <f>'Innlegging av opplysninger'!$B$4*X1694</f>
        <v>1951860.3685454549</v>
      </c>
      <c r="AB1694" s="1"/>
      <c r="AC1694" s="1">
        <f>'Innlegging av opplysninger'!$B$5*X1694</f>
        <v>1966874.6790727277</v>
      </c>
      <c r="AD1694" s="1">
        <f>'Innlegging av opplysninger'!$B$5*Y1694</f>
        <v>58052.888181818176</v>
      </c>
      <c r="AE1694" s="1">
        <f>'Innlegging av opplysninger'!$B$5*Z1694</f>
        <v>289564.64211740001</v>
      </c>
      <c r="AF1694" s="1">
        <f>'Innlegging av opplysninger'!$B$5*AA1694</f>
        <v>255693.70827945461</v>
      </c>
      <c r="AG1694" s="1"/>
      <c r="AH1694" s="1">
        <f>'Innlegging av opplysninger'!$C$11*SUM(X1694:AG1694)</f>
        <v>843217.1783879532</v>
      </c>
      <c r="AI1694" s="1">
        <f>'Innlegging av opplysninger'!$C$13*(((X1694+Z1694+AC1694+AE1694)*Data!M1694)+(Z1694+AE1694)*(1-Data!M1694)*1.8/12+Y1694+AD1694+AA1694+AB1694+AF1694+AG1694)</f>
        <v>160355.31443444008</v>
      </c>
      <c r="AJ1694" s="1">
        <f>'Innlegging av opplysninger'!$C$13*((X1694+Z1694+AC1694+AE1694)*(1-Data!M1694)-(Z1694+AE1694)*(1-Data!M1694)*1.8/12)</f>
        <v>993520.82441223261</v>
      </c>
      <c r="AK1694" s="83">
        <f t="shared" si="264"/>
        <v>9420000</v>
      </c>
      <c r="AL1694" s="83">
        <f t="shared" si="265"/>
        <v>1807000</v>
      </c>
      <c r="AM1694" s="83">
        <f t="shared" si="266"/>
        <v>11084000</v>
      </c>
    </row>
    <row r="1695" spans="1:39">
      <c r="A1695" t="str">
        <f t="shared" si="260"/>
        <v>4225Samferdsel og teknikk</v>
      </c>
      <c r="B1695" s="6" t="str">
        <f>Data!A1695</f>
        <v>4225</v>
      </c>
      <c r="C1695" s="7" t="str">
        <f>Data!B1695</f>
        <v>Lyngdal kommune</v>
      </c>
      <c r="D1695" s="7" t="str">
        <f>Data!C1695</f>
        <v>Samferdsel og teknikk</v>
      </c>
      <c r="E1695" s="1">
        <f>Data!D1695</f>
        <v>16.3767</v>
      </c>
      <c r="F1695" s="1">
        <f>Data!E1695+Data!F1695</f>
        <v>48583.038910973119</v>
      </c>
      <c r="G1695" s="1">
        <f>Data!G1695</f>
        <v>53.968137658991132</v>
      </c>
      <c r="H1695" s="1">
        <f t="shared" si="261"/>
        <v>8679598.4000000004</v>
      </c>
      <c r="I1695" s="1">
        <f t="shared" si="262"/>
        <v>9641.6727272727276</v>
      </c>
      <c r="J1695" s="1">
        <f t="shared" si="263"/>
        <v>1042708.8087272727</v>
      </c>
      <c r="K1695" s="1">
        <f>'Innlegging av opplysninger'!$B$4*H1695</f>
        <v>1128347.7920000001</v>
      </c>
      <c r="L1695" s="1"/>
      <c r="M1695" s="1">
        <f>'Innlegging av opplysninger'!$B$5*H1695</f>
        <v>1137027.3904000001</v>
      </c>
      <c r="N1695" s="1">
        <f>'Innlegging av opplysninger'!$B$5*I1695</f>
        <v>1263.0591272727274</v>
      </c>
      <c r="O1695" s="1">
        <f>'Innlegging av opplysninger'!$B$5*J1695</f>
        <v>136594.85394327273</v>
      </c>
      <c r="P1695" s="1">
        <f>'Innlegging av opplysninger'!$B$5*K1695</f>
        <v>147813.56075200002</v>
      </c>
      <c r="Q1695" s="1"/>
      <c r="R1695" s="1">
        <f>'Innlegging av opplysninger'!$C$11*SUM(H1695:Q1695)</f>
        <v>466753.83043172944</v>
      </c>
      <c r="S1695" s="1">
        <f>'Innlegging av opplysninger'!$C$13*(((H1695+J1695+M1695+O1695)*Data!H1695)+(J1695+O1695)*(1-Data!H1695)*1.8/12+I1695+N1695+K1695+L1695+P1695+Q1695)</f>
        <v>77227.548710234274</v>
      </c>
      <c r="T1695" s="1">
        <f>'Innlegging av opplysninger'!$C$13*((H1695+J1695+M1695+O1695)*(1-Data!H1695)-(J1695+O1695)*(1-Data!H1695)*1.8/12)</f>
        <v>561488.21924897435</v>
      </c>
      <c r="U1695" s="1">
        <f>Data!I1695</f>
        <v>7</v>
      </c>
      <c r="V1695" s="1">
        <f>Data!J1695+Data!K1695</f>
        <v>44990.477619047619</v>
      </c>
      <c r="W1695" s="1">
        <f>Data!L1695</f>
        <v>157.52285714285716</v>
      </c>
      <c r="X1695" s="1">
        <f t="shared" si="267"/>
        <v>3435636.4727272722</v>
      </c>
      <c r="Y1695" s="100">
        <f t="shared" si="268"/>
        <v>12029.018181818183</v>
      </c>
      <c r="Z1695" s="100">
        <f t="shared" si="269"/>
        <v>493016.16519999987</v>
      </c>
      <c r="AA1695" s="100">
        <f>'Innlegging av opplysninger'!$B$4*X1695</f>
        <v>446632.74145454541</v>
      </c>
      <c r="AB1695" s="1"/>
      <c r="AC1695" s="1">
        <f>'Innlegging av opplysninger'!$B$5*X1695</f>
        <v>450068.3779272727</v>
      </c>
      <c r="AD1695" s="1">
        <f>'Innlegging av opplysninger'!$B$5*Y1695</f>
        <v>1575.8013818181821</v>
      </c>
      <c r="AE1695" s="1">
        <f>'Innlegging av opplysninger'!$B$5*Z1695</f>
        <v>64585.117641199984</v>
      </c>
      <c r="AF1695" s="1">
        <f>'Innlegging av opplysninger'!$B$5*AA1695</f>
        <v>58508.889130545453</v>
      </c>
      <c r="AG1695" s="1"/>
      <c r="AH1695" s="1">
        <f>'Innlegging av opplysninger'!$C$11*SUM(X1695:AG1695)</f>
        <v>188557.99817848994</v>
      </c>
      <c r="AI1695" s="1">
        <f>'Innlegging av opplysninger'!$C$13*(((X1695+Z1695+AC1695+AE1695)*Data!M1695)+(Z1695+AE1695)*(1-Data!M1695)*1.8/12+Y1695+AD1695+AA1695+AB1695+AF1695+AG1695)</f>
        <v>31324.105413895169</v>
      </c>
      <c r="AJ1695" s="1">
        <f>'Innlegging av opplysninger'!$C$13*((X1695+Z1695+AC1695+AE1695)*(1-Data!M1695)-(Z1695+AE1695)*(1-Data!M1695)*1.8/12)</f>
        <v>226702.62893561739</v>
      </c>
      <c r="AK1695" s="83">
        <f t="shared" si="264"/>
        <v>655000</v>
      </c>
      <c r="AL1695" s="83">
        <f t="shared" si="265"/>
        <v>109000</v>
      </c>
      <c r="AM1695" s="83">
        <f t="shared" si="266"/>
        <v>788000</v>
      </c>
    </row>
    <row r="1696" spans="1:39">
      <c r="A1696" t="str">
        <f t="shared" si="260"/>
        <v>4225Annet</v>
      </c>
      <c r="B1696" s="6" t="str">
        <f>Data!A1696</f>
        <v>4225</v>
      </c>
      <c r="C1696" s="7" t="str">
        <f>Data!B1696</f>
        <v>Lyngdal kommune</v>
      </c>
      <c r="D1696" s="7" t="str">
        <f>Data!C1696</f>
        <v>Annet</v>
      </c>
      <c r="E1696" s="1">
        <f>Data!D1696</f>
        <v>40.660100000000007</v>
      </c>
      <c r="F1696" s="1">
        <f>Data!E1696+Data!F1696</f>
        <v>46643.53823117337</v>
      </c>
      <c r="G1696" s="1">
        <f>Data!G1696</f>
        <v>26.29973856434194</v>
      </c>
      <c r="H1696" s="1">
        <f t="shared" si="261"/>
        <v>20689428.314545445</v>
      </c>
      <c r="I1696" s="1">
        <f t="shared" si="262"/>
        <v>11665.636363636362</v>
      </c>
      <c r="J1696" s="1">
        <f t="shared" si="263"/>
        <v>2484131.2741090897</v>
      </c>
      <c r="K1696" s="1">
        <f>'Innlegging av opplysninger'!$B$4*H1696</f>
        <v>2689625.680890908</v>
      </c>
      <c r="L1696" s="1"/>
      <c r="M1696" s="1">
        <f>'Innlegging av opplysninger'!$B$5*H1696</f>
        <v>2710315.1092054537</v>
      </c>
      <c r="N1696" s="1">
        <f>'Innlegging av opplysninger'!$B$5*I1696</f>
        <v>1528.1983636363634</v>
      </c>
      <c r="O1696" s="1">
        <f>'Innlegging av opplysninger'!$B$5*J1696</f>
        <v>325421.19690829079</v>
      </c>
      <c r="P1696" s="1">
        <f>'Innlegging av opplysninger'!$B$5*K1696</f>
        <v>352340.96419670898</v>
      </c>
      <c r="Q1696" s="1"/>
      <c r="R1696" s="1">
        <f>'Innlegging av opplysninger'!$C$11*SUM(H1696:Q1696)</f>
        <v>1112049.3422341605</v>
      </c>
      <c r="S1696" s="1">
        <f>'Innlegging av opplysninger'!$C$13*(((H1696+J1696+M1696+O1696)*Data!H1696)+(J1696+O1696)*(1-Data!H1696)*1.8/12+I1696+N1696+K1696+L1696+P1696+Q1696)</f>
        <v>193784.76079588407</v>
      </c>
      <c r="T1696" s="1">
        <f>'Innlegging av opplysninger'!$C$13*((H1696+J1696+M1696+O1696)*(1-Data!H1696)-(J1696+O1696)*(1-Data!H1696)*1.8/12)</f>
        <v>1327966.9706824408</v>
      </c>
      <c r="U1696" s="1">
        <f>Data!I1696</f>
        <v>7</v>
      </c>
      <c r="V1696" s="1">
        <f>Data!J1696+Data!K1696</f>
        <v>50945.251904761899</v>
      </c>
      <c r="W1696" s="1">
        <f>Data!L1696</f>
        <v>0</v>
      </c>
      <c r="X1696" s="1">
        <f t="shared" si="267"/>
        <v>3890364.69090909</v>
      </c>
      <c r="Y1696" s="100">
        <f t="shared" si="268"/>
        <v>0</v>
      </c>
      <c r="Z1696" s="100">
        <f t="shared" si="269"/>
        <v>556322.15079999983</v>
      </c>
      <c r="AA1696" s="100">
        <f>'Innlegging av opplysninger'!$B$4*X1696</f>
        <v>505747.40981818171</v>
      </c>
      <c r="AB1696" s="1"/>
      <c r="AC1696" s="1">
        <f>'Innlegging av opplysninger'!$B$5*X1696</f>
        <v>509637.77450909081</v>
      </c>
      <c r="AD1696" s="1">
        <f>'Innlegging av opplysninger'!$B$5*Y1696</f>
        <v>0</v>
      </c>
      <c r="AE1696" s="1">
        <f>'Innlegging av opplysninger'!$B$5*Z1696</f>
        <v>72878.201754799986</v>
      </c>
      <c r="AF1696" s="1">
        <f>'Innlegging av opplysninger'!$B$5*AA1696</f>
        <v>66252.9106861818</v>
      </c>
      <c r="AG1696" s="1"/>
      <c r="AH1696" s="1">
        <f>'Innlegging av opplysninger'!$C$11*SUM(X1696:AG1696)</f>
        <v>212845.71926213906</v>
      </c>
      <c r="AI1696" s="1">
        <f>'Innlegging av opplysninger'!$C$13*(((X1696+Z1696+AC1696+AE1696)*Data!M1696)+(Z1696+AE1696)*(1-Data!M1696)*1.8/12+Y1696+AD1696+AA1696+AB1696+AF1696+AG1696)</f>
        <v>38068.598387814876</v>
      </c>
      <c r="AJ1696" s="1">
        <f>'Innlegging av opplysninger'!$C$13*((X1696+Z1696+AC1696+AE1696)*(1-Data!M1696)-(Z1696+AE1696)*(1-Data!M1696)*1.8/12)</f>
        <v>253193.96481300698</v>
      </c>
      <c r="AK1696" s="83">
        <f t="shared" si="264"/>
        <v>1325000</v>
      </c>
      <c r="AL1696" s="83">
        <f t="shared" si="265"/>
        <v>232000</v>
      </c>
      <c r="AM1696" s="83">
        <f t="shared" si="266"/>
        <v>1581000</v>
      </c>
    </row>
    <row r="1697" spans="1:39">
      <c r="A1697" t="str">
        <f t="shared" si="260"/>
        <v>4226Alle</v>
      </c>
      <c r="B1697" s="6" t="str">
        <f>Data!A1697</f>
        <v>4226</v>
      </c>
      <c r="C1697" s="7" t="str">
        <f>Data!B1697</f>
        <v>Hægebostad kommune</v>
      </c>
      <c r="D1697" s="7" t="str">
        <f>Data!C1697</f>
        <v>Alle</v>
      </c>
      <c r="E1697" s="1">
        <f>Data!D1697</f>
        <v>142.29892282958201</v>
      </c>
      <c r="F1697" s="1">
        <f>Data!E1697+Data!F1697</f>
        <v>46342.168986274562</v>
      </c>
      <c r="G1697" s="1">
        <f>Data!G1697</f>
        <v>547.57842470330752</v>
      </c>
      <c r="H1697" s="1">
        <f t="shared" si="261"/>
        <v>71939353.399999991</v>
      </c>
      <c r="I1697" s="1">
        <f t="shared" si="262"/>
        <v>850034.40000000037</v>
      </c>
      <c r="J1697" s="1">
        <f t="shared" si="263"/>
        <v>8734726.5359999985</v>
      </c>
      <c r="K1697" s="1">
        <f>'Innlegging av opplysninger'!$B$4*H1697</f>
        <v>9352115.9419999998</v>
      </c>
      <c r="L1697" s="1"/>
      <c r="M1697" s="1">
        <f>'Innlegging av opplysninger'!$B$5*H1697</f>
        <v>9424055.2953999992</v>
      </c>
      <c r="N1697" s="1">
        <f>'Innlegging av opplysninger'!$B$5*I1697</f>
        <v>111354.50640000006</v>
      </c>
      <c r="O1697" s="1">
        <f>'Innlegging av opplysninger'!$B$5*J1697</f>
        <v>1144249.1762159998</v>
      </c>
      <c r="P1697" s="1">
        <f>'Innlegging av opplysninger'!$B$5*K1697</f>
        <v>1225127.1884020001</v>
      </c>
      <c r="Q1697" s="1"/>
      <c r="R1697" s="1">
        <f>'Innlegging av opplysninger'!$C$11*SUM(H1697:Q1697)</f>
        <v>3905678.6248878837</v>
      </c>
      <c r="S1697" s="1">
        <f>'Innlegging av opplysninger'!$C$13*(((H1697+J1697+M1697+O1697)*Data!H1697)+(J1697+O1697)*(1-Data!H1697)*1.8/12+I1697+N1697+K1697+L1697+P1697+Q1697)</f>
        <v>835304.59560081095</v>
      </c>
      <c r="T1697" s="1">
        <f>'Innlegging av opplysninger'!$C$13*((H1697+J1697+M1697+O1697)*(1-Data!H1697)-(J1697+O1697)*(1-Data!H1697)*1.8/12)</f>
        <v>4509308.2595089246</v>
      </c>
      <c r="U1697" s="1">
        <f>Data!I1697</f>
        <v>16.015799999999999</v>
      </c>
      <c r="V1697" s="1">
        <f>Data!J1697+Data!K1697</f>
        <v>48175.748167434671</v>
      </c>
      <c r="W1697" s="1">
        <f>Data!L1697</f>
        <v>267.35099089648975</v>
      </c>
      <c r="X1697" s="1">
        <f t="shared" si="267"/>
        <v>8417161.6090909094</v>
      </c>
      <c r="Y1697" s="100">
        <f t="shared" si="268"/>
        <v>46710.981818181819</v>
      </c>
      <c r="Z1697" s="100">
        <f t="shared" si="269"/>
        <v>1210333.7805000001</v>
      </c>
      <c r="AA1697" s="100">
        <f>'Innlegging av opplysninger'!$B$4*X1697</f>
        <v>1094231.0091818182</v>
      </c>
      <c r="AB1697" s="1"/>
      <c r="AC1697" s="1">
        <f>'Innlegging av opplysninger'!$B$5*X1697</f>
        <v>1102648.1707909091</v>
      </c>
      <c r="AD1697" s="1">
        <f>'Innlegging av opplysninger'!$B$5*Y1697</f>
        <v>6119.1386181818189</v>
      </c>
      <c r="AE1697" s="1">
        <f>'Innlegging av opplysninger'!$B$5*Z1697</f>
        <v>158553.72524550001</v>
      </c>
      <c r="AF1697" s="1">
        <f>'Innlegging av opplysninger'!$B$5*AA1697</f>
        <v>143344.26220281818</v>
      </c>
      <c r="AG1697" s="1"/>
      <c r="AH1697" s="1">
        <f>'Innlegging av opplysninger'!$C$11*SUM(X1697:AG1697)</f>
        <v>462805.90174303611</v>
      </c>
      <c r="AI1697" s="1">
        <f>'Innlegging av opplysninger'!$C$13*(((X1697+Z1697+AC1697+AE1697)*Data!M1697)+(Z1697+AE1697)*(1-Data!M1697)*1.8/12+Y1697+AD1697+AA1697+AB1697+AF1697+AG1697)</f>
        <v>99343.331041258483</v>
      </c>
      <c r="AJ1697" s="1">
        <f>'Innlegging av opplysninger'!$C$13*((X1697+Z1697+AC1697+AE1697)*(1-Data!M1697)-(Z1697+AE1697)*(1-Data!M1697)*1.8/12)</f>
        <v>533970.00818605407</v>
      </c>
      <c r="AK1697" s="83">
        <f t="shared" si="264"/>
        <v>4368000</v>
      </c>
      <c r="AL1697" s="83">
        <f t="shared" si="265"/>
        <v>935000</v>
      </c>
      <c r="AM1697" s="83">
        <f t="shared" si="266"/>
        <v>5043000</v>
      </c>
    </row>
    <row r="1698" spans="1:39">
      <c r="A1698" t="str">
        <f t="shared" si="260"/>
        <v>4226Administrasjon</v>
      </c>
      <c r="B1698" s="6" t="str">
        <f>Data!A1698</f>
        <v>4226</v>
      </c>
      <c r="C1698" s="7" t="str">
        <f>Data!B1698</f>
        <v>Hægebostad kommune</v>
      </c>
      <c r="D1698" s="7" t="str">
        <f>Data!C1698</f>
        <v>Administrasjon</v>
      </c>
      <c r="E1698" s="1">
        <f>Data!D1698</f>
        <v>18.489400000000003</v>
      </c>
      <c r="F1698" s="1">
        <f>Data!E1698+Data!F1698</f>
        <v>47636.789728168565</v>
      </c>
      <c r="G1698" s="1">
        <f>Data!G1698</f>
        <v>73.276039244107423</v>
      </c>
      <c r="H1698" s="1">
        <f t="shared" si="261"/>
        <v>9608461.7454545461</v>
      </c>
      <c r="I1698" s="1">
        <f t="shared" si="262"/>
        <v>14779.963636363635</v>
      </c>
      <c r="J1698" s="1">
        <f t="shared" si="263"/>
        <v>1154789.0050909091</v>
      </c>
      <c r="K1698" s="1">
        <f>'Innlegging av opplysninger'!$B$4*H1698</f>
        <v>1249100.026909091</v>
      </c>
      <c r="L1698" s="1"/>
      <c r="M1698" s="1">
        <f>'Innlegging av opplysninger'!$B$5*H1698</f>
        <v>1258708.4886545455</v>
      </c>
      <c r="N1698" s="1">
        <f>'Innlegging av opplysninger'!$B$5*I1698</f>
        <v>1936.1752363636363</v>
      </c>
      <c r="O1698" s="1">
        <f>'Innlegging av opplysninger'!$B$5*J1698</f>
        <v>151277.35966690909</v>
      </c>
      <c r="P1698" s="1">
        <f>'Innlegging av opplysninger'!$B$5*K1698</f>
        <v>163632.10352509093</v>
      </c>
      <c r="Q1698" s="1"/>
      <c r="R1698" s="1">
        <f>'Innlegging av opplysninger'!$C$11*SUM(H1698:Q1698)</f>
        <v>516902.02499060513</v>
      </c>
      <c r="S1698" s="1">
        <f>'Innlegging av opplysninger'!$C$13*(((H1698+J1698+M1698+O1698)*Data!H1698)+(J1698+O1698)*(1-Data!H1698)*1.8/12+I1698+N1698+K1698+L1698+P1698+Q1698)</f>
        <v>120547.61582013605</v>
      </c>
      <c r="T1698" s="1">
        <f>'Innlegging av opplysninger'!$C$13*((H1698+J1698+M1698+O1698)*(1-Data!H1698)-(J1698+O1698)*(1-Data!H1698)*1.8/12)</f>
        <v>586791.99732490245</v>
      </c>
      <c r="U1698" s="1">
        <f>Data!I1698</f>
        <v>7.22</v>
      </c>
      <c r="V1698" s="1">
        <f>Data!J1698+Data!K1698</f>
        <v>49985.627539242851</v>
      </c>
      <c r="W1698" s="1">
        <f>Data!L1698</f>
        <v>54.358725761772853</v>
      </c>
      <c r="X1698" s="1">
        <f t="shared" si="267"/>
        <v>3937049.790909091</v>
      </c>
      <c r="Y1698" s="100">
        <f t="shared" si="268"/>
        <v>4281.4909090909086</v>
      </c>
      <c r="Z1698" s="100">
        <f t="shared" si="269"/>
        <v>563610.37329999998</v>
      </c>
      <c r="AA1698" s="100">
        <f>'Innlegging av opplysninger'!$B$4*X1698</f>
        <v>511816.47281818185</v>
      </c>
      <c r="AB1698" s="1"/>
      <c r="AC1698" s="1">
        <f>'Innlegging av opplysninger'!$B$5*X1698</f>
        <v>515753.52260909096</v>
      </c>
      <c r="AD1698" s="1">
        <f>'Innlegging av opplysninger'!$B$5*Y1698</f>
        <v>560.87530909090901</v>
      </c>
      <c r="AE1698" s="1">
        <f>'Innlegging av opplysninger'!$B$5*Z1698</f>
        <v>73832.958902300001</v>
      </c>
      <c r="AF1698" s="1">
        <f>'Innlegging av opplysninger'!$B$5*AA1698</f>
        <v>67047.957939181826</v>
      </c>
      <c r="AG1698" s="1"/>
      <c r="AH1698" s="1">
        <f>'Innlegging av opplysninger'!$C$11*SUM(X1698:AG1698)</f>
        <v>215610.23082244903</v>
      </c>
      <c r="AI1698" s="1">
        <f>'Innlegging av opplysninger'!$C$13*(((X1698+Z1698+AC1698+AE1698)*Data!M1698)+(Z1698+AE1698)*(1-Data!M1698)*1.8/12+Y1698+AD1698+AA1698+AB1698+AF1698+AG1698)</f>
        <v>51053.830428777961</v>
      </c>
      <c r="AJ1698" s="1">
        <f>'Innlegging av opplysninger'!$C$13*((X1698+Z1698+AC1698+AE1698)*(1-Data!M1698)-(Z1698+AE1698)*(1-Data!M1698)*1.8/12)</f>
        <v>243991.74859141547</v>
      </c>
      <c r="AK1698" s="83">
        <f t="shared" si="264"/>
        <v>733000</v>
      </c>
      <c r="AL1698" s="83">
        <f t="shared" si="265"/>
        <v>172000</v>
      </c>
      <c r="AM1698" s="83">
        <f t="shared" si="266"/>
        <v>831000</v>
      </c>
    </row>
    <row r="1699" spans="1:39">
      <c r="A1699" t="str">
        <f t="shared" si="260"/>
        <v>4226Undervisning</v>
      </c>
      <c r="B1699" s="6" t="str">
        <f>Data!A1699</f>
        <v>4226</v>
      </c>
      <c r="C1699" s="7" t="str">
        <f>Data!B1699</f>
        <v>Hægebostad kommune</v>
      </c>
      <c r="D1699" s="7" t="str">
        <f>Data!C1699</f>
        <v>Undervisning</v>
      </c>
      <c r="E1699" s="1">
        <f>Data!D1699</f>
        <v>29.149722829581997</v>
      </c>
      <c r="F1699" s="1">
        <f>Data!E1699+Data!F1699</f>
        <v>45065.293536863828</v>
      </c>
      <c r="G1699" s="1">
        <f>Data!G1699</f>
        <v>0</v>
      </c>
      <c r="H1699" s="1">
        <f t="shared" si="261"/>
        <v>14330627.081818184</v>
      </c>
      <c r="I1699" s="1">
        <f t="shared" si="262"/>
        <v>0</v>
      </c>
      <c r="J1699" s="1">
        <f t="shared" si="263"/>
        <v>1719675.2498181821</v>
      </c>
      <c r="K1699" s="1">
        <f>'Innlegging av opplysninger'!$B$4*H1699</f>
        <v>1862981.5206363639</v>
      </c>
      <c r="L1699" s="1"/>
      <c r="M1699" s="1">
        <f>'Innlegging av opplysninger'!$B$5*H1699</f>
        <v>1877312.1477181821</v>
      </c>
      <c r="N1699" s="1">
        <f>'Innlegging av opplysninger'!$B$5*I1699</f>
        <v>0</v>
      </c>
      <c r="O1699" s="1">
        <f>'Innlegging av opplysninger'!$B$5*J1699</f>
        <v>225277.45772618186</v>
      </c>
      <c r="P1699" s="1">
        <f>'Innlegging av opplysninger'!$B$5*K1699</f>
        <v>244050.57920336368</v>
      </c>
      <c r="Q1699" s="1"/>
      <c r="R1699" s="1">
        <f>'Innlegging av opplysninger'!$C$11*SUM(H1699:Q1699)</f>
        <v>769877.11340297735</v>
      </c>
      <c r="S1699" s="1">
        <f>'Innlegging av opplysninger'!$C$13*(((H1699+J1699+M1699+O1699)*Data!H1699)+(J1699+O1699)*(1-Data!H1699)*1.8/12+I1699+N1699+K1699+L1699+P1699+Q1699)</f>
        <v>130715.62909489004</v>
      </c>
      <c r="T1699" s="1">
        <f>'Innlegging av opplysninger'!$C$13*((H1699+J1699+M1699+O1699)*(1-Data!H1699)-(J1699+O1699)*(1-Data!H1699)*1.8/12)</f>
        <v>922800.42082497373</v>
      </c>
      <c r="U1699" s="1">
        <f>Data!I1699</f>
        <v>3.0380000000000003</v>
      </c>
      <c r="V1699" s="1">
        <f>Data!J1699+Data!K1699</f>
        <v>56428.050252359011</v>
      </c>
      <c r="W1699" s="1">
        <f>Data!L1699</f>
        <v>0</v>
      </c>
      <c r="X1699" s="1">
        <f t="shared" si="267"/>
        <v>1870128.1818181819</v>
      </c>
      <c r="Y1699" s="100">
        <f t="shared" si="268"/>
        <v>0</v>
      </c>
      <c r="Z1699" s="100">
        <f t="shared" si="269"/>
        <v>267428.32999999996</v>
      </c>
      <c r="AA1699" s="100">
        <f>'Innlegging av opplysninger'!$B$4*X1699</f>
        <v>243116.66363636366</v>
      </c>
      <c r="AB1699" s="1"/>
      <c r="AC1699" s="1">
        <f>'Innlegging av opplysninger'!$B$5*X1699</f>
        <v>244986.79181818184</v>
      </c>
      <c r="AD1699" s="1">
        <f>'Innlegging av opplysninger'!$B$5*Y1699</f>
        <v>0</v>
      </c>
      <c r="AE1699" s="1">
        <f>'Innlegging av opplysninger'!$B$5*Z1699</f>
        <v>35033.111229999995</v>
      </c>
      <c r="AF1699" s="1">
        <f>'Innlegging av opplysninger'!$B$5*AA1699</f>
        <v>31848.282936363641</v>
      </c>
      <c r="AG1699" s="1"/>
      <c r="AH1699" s="1">
        <f>'Innlegging av opplysninger'!$C$11*SUM(X1699:AG1699)</f>
        <v>102316.57173468545</v>
      </c>
      <c r="AI1699" s="1">
        <f>'Innlegging av opplysninger'!$C$13*(((X1699+Z1699+AC1699+AE1699)*Data!M1699)+(Z1699+AE1699)*(1-Data!M1699)*1.8/12+Y1699+AD1699+AA1699+AB1699+AF1699+AG1699)</f>
        <v>22482.177033200183</v>
      </c>
      <c r="AJ1699" s="1">
        <f>'Innlegging av opplysninger'!$C$13*((X1699+Z1699+AC1699+AE1699)*(1-Data!M1699)-(Z1699+AE1699)*(1-Data!M1699)*1.8/12)</f>
        <v>117529.97376163251</v>
      </c>
      <c r="AK1699" s="83">
        <f t="shared" si="264"/>
        <v>872000</v>
      </c>
      <c r="AL1699" s="83">
        <f t="shared" si="265"/>
        <v>153000</v>
      </c>
      <c r="AM1699" s="83">
        <f t="shared" si="266"/>
        <v>1040000</v>
      </c>
    </row>
    <row r="1700" spans="1:39">
      <c r="A1700" t="str">
        <f t="shared" si="260"/>
        <v>4226Barnehager</v>
      </c>
      <c r="B1700" s="6" t="str">
        <f>Data!A1700</f>
        <v>4226</v>
      </c>
      <c r="C1700" s="7" t="str">
        <f>Data!B1700</f>
        <v>Hægebostad kommune</v>
      </c>
      <c r="D1700" s="7" t="str">
        <f>Data!C1700</f>
        <v>Barnehager</v>
      </c>
      <c r="E1700" s="1">
        <f>Data!D1700</f>
        <v>22.616700000000005</v>
      </c>
      <c r="F1700" s="1">
        <f>Data!E1700+Data!F1700</f>
        <v>42698.730547191524</v>
      </c>
      <c r="G1700" s="1">
        <f>Data!G1700</f>
        <v>0</v>
      </c>
      <c r="H1700" s="1">
        <f t="shared" si="261"/>
        <v>10534956.863636363</v>
      </c>
      <c r="I1700" s="1">
        <f t="shared" si="262"/>
        <v>0</v>
      </c>
      <c r="J1700" s="1">
        <f t="shared" si="263"/>
        <v>1264194.8236363635</v>
      </c>
      <c r="K1700" s="1">
        <f>'Innlegging av opplysninger'!$B$4*H1700</f>
        <v>1369544.3922727273</v>
      </c>
      <c r="L1700" s="1"/>
      <c r="M1700" s="1">
        <f>'Innlegging av opplysninger'!$B$5*H1700</f>
        <v>1380079.3491363637</v>
      </c>
      <c r="N1700" s="1">
        <f>'Innlegging av opplysninger'!$B$5*I1700</f>
        <v>0</v>
      </c>
      <c r="O1700" s="1">
        <f>'Innlegging av opplysninger'!$B$5*J1700</f>
        <v>165609.52189636361</v>
      </c>
      <c r="P1700" s="1">
        <f>'Innlegging av opplysninger'!$B$5*K1700</f>
        <v>179410.31538772729</v>
      </c>
      <c r="Q1700" s="1"/>
      <c r="R1700" s="1">
        <f>'Innlegging av opplysninger'!$C$11*SUM(H1700:Q1700)</f>
        <v>565964.22010670463</v>
      </c>
      <c r="S1700" s="1">
        <f>'Innlegging av opplysninger'!$C$13*(((H1700+J1700+M1700+O1700)*Data!H1700)+(J1700+O1700)*(1-Data!H1700)*1.8/12+I1700+N1700+K1700+L1700+P1700+Q1700)</f>
        <v>100198.70636933891</v>
      </c>
      <c r="T1700" s="1">
        <f>'Innlegging av opplysninger'!$C$13*((H1700+J1700+M1700+O1700)*(1-Data!H1700)-(J1700+O1700)*(1-Data!H1700)*1.8/12)</f>
        <v>674278.64746088826</v>
      </c>
      <c r="U1700" s="1">
        <f>Data!I1700</f>
        <v>2.6</v>
      </c>
      <c r="V1700" s="1">
        <f>Data!J1700+Data!K1700</f>
        <v>39782.564102564102</v>
      </c>
      <c r="W1700" s="1">
        <f>Data!L1700</f>
        <v>0</v>
      </c>
      <c r="X1700" s="1">
        <f t="shared" si="267"/>
        <v>1128378.1818181816</v>
      </c>
      <c r="Y1700" s="100">
        <f t="shared" si="268"/>
        <v>0</v>
      </c>
      <c r="Z1700" s="100">
        <f t="shared" si="269"/>
        <v>161358.07999999996</v>
      </c>
      <c r="AA1700" s="100">
        <f>'Innlegging av opplysninger'!$B$4*X1700</f>
        <v>146689.16363636361</v>
      </c>
      <c r="AB1700" s="1"/>
      <c r="AC1700" s="1">
        <f>'Innlegging av opplysninger'!$B$5*X1700</f>
        <v>147817.54181818181</v>
      </c>
      <c r="AD1700" s="1">
        <f>'Innlegging av opplysninger'!$B$5*Y1700</f>
        <v>0</v>
      </c>
      <c r="AE1700" s="1">
        <f>'Innlegging av opplysninger'!$B$5*Z1700</f>
        <v>21137.908479999995</v>
      </c>
      <c r="AF1700" s="1">
        <f>'Innlegging av opplysninger'!$B$5*AA1700</f>
        <v>19216.280436363631</v>
      </c>
      <c r="AG1700" s="1"/>
      <c r="AH1700" s="1">
        <f>'Innlegging av opplysninger'!$C$11*SUM(X1700:AG1700)</f>
        <v>61734.691935185438</v>
      </c>
      <c r="AI1700" s="1">
        <f>'Innlegging av opplysninger'!$C$13*(((X1700+Z1700+AC1700+AE1700)*Data!M1700)+(Z1700+AE1700)*(1-Data!M1700)*1.8/12+Y1700+AD1700+AA1700+AB1700+AF1700+AG1700)</f>
        <v>10050.551801925814</v>
      </c>
      <c r="AJ1700" s="1">
        <f>'Innlegging av opplysninger'!$C$13*((X1700+Z1700+AC1700+AE1700)*(1-Data!M1700)-(Z1700+AE1700)*(1-Data!M1700)*1.8/12)</f>
        <v>74428.500319906889</v>
      </c>
      <c r="AK1700" s="83">
        <f t="shared" si="264"/>
        <v>628000</v>
      </c>
      <c r="AL1700" s="83">
        <f t="shared" si="265"/>
        <v>110000</v>
      </c>
      <c r="AM1700" s="83">
        <f t="shared" si="266"/>
        <v>749000</v>
      </c>
    </row>
    <row r="1701" spans="1:39">
      <c r="A1701" t="str">
        <f t="shared" si="260"/>
        <v>4226Helse/pleie/omsorg</v>
      </c>
      <c r="B1701" s="6" t="str">
        <f>Data!A1701</f>
        <v>4226</v>
      </c>
      <c r="C1701" s="7" t="str">
        <f>Data!B1701</f>
        <v>Hægebostad kommune</v>
      </c>
      <c r="D1701" s="7" t="str">
        <f>Data!C1701</f>
        <v>Helse/pleie/omsorg</v>
      </c>
      <c r="E1701" s="1">
        <f>Data!D1701</f>
        <v>67.930799999999977</v>
      </c>
      <c r="F1701" s="1">
        <f>Data!E1701+Data!F1701</f>
        <v>47286.154194170165</v>
      </c>
      <c r="G1701" s="1">
        <f>Data!G1701</f>
        <v>1127.1027280703308</v>
      </c>
      <c r="H1701" s="1">
        <f t="shared" si="261"/>
        <v>35042032.18181818</v>
      </c>
      <c r="I1701" s="1">
        <f t="shared" si="262"/>
        <v>835254.43636363628</v>
      </c>
      <c r="J1701" s="1">
        <f t="shared" si="263"/>
        <v>4305274.3941818178</v>
      </c>
      <c r="K1701" s="1">
        <f>'Innlegging av opplysninger'!$B$4*H1701</f>
        <v>4555464.1836363636</v>
      </c>
      <c r="L1701" s="1"/>
      <c r="M1701" s="1">
        <f>'Innlegging av opplysninger'!$B$5*H1701</f>
        <v>4590506.2158181816</v>
      </c>
      <c r="N1701" s="1">
        <f>'Innlegging av opplysninger'!$B$5*I1701</f>
        <v>109418.33116363635</v>
      </c>
      <c r="O1701" s="1">
        <f>'Innlegging av opplysninger'!$B$5*J1701</f>
        <v>563990.94563781819</v>
      </c>
      <c r="P1701" s="1">
        <f>'Innlegging av opplysninger'!$B$5*K1701</f>
        <v>596765.8080563636</v>
      </c>
      <c r="Q1701" s="1"/>
      <c r="R1701" s="1">
        <f>'Innlegging av opplysninger'!$C$11*SUM(H1701:Q1701)</f>
        <v>1922750.8468736876</v>
      </c>
      <c r="S1701" s="1">
        <f>'Innlegging av opplysninger'!$C$13*(((H1701+J1701+M1701+O1701)*Data!H1701)+(J1701+O1701)*(1-Data!H1701)*1.8/12+I1701+N1701+K1701+L1701+P1701+Q1701)</f>
        <v>462280.00109139178</v>
      </c>
      <c r="T1701" s="1">
        <f>'Innlegging av opplysninger'!$C$13*((H1701+J1701+M1701+O1701)*(1-Data!H1701)-(J1701+O1701)*(1-Data!H1701)*1.8/12)</f>
        <v>2168852.7367357598</v>
      </c>
      <c r="U1701" s="1">
        <f>Data!I1701</f>
        <v>3.1577999999999999</v>
      </c>
      <c r="V1701" s="1">
        <f>Data!J1701+Data!K1701</f>
        <v>43009.004159013661</v>
      </c>
      <c r="W1701" s="1">
        <f>Data!L1701</f>
        <v>1231.6707834568369</v>
      </c>
      <c r="X1701" s="1">
        <f t="shared" si="267"/>
        <v>1481605.4545454544</v>
      </c>
      <c r="Y1701" s="100">
        <f t="shared" si="268"/>
        <v>42429.490909090899</v>
      </c>
      <c r="Z1701" s="100">
        <f t="shared" si="269"/>
        <v>217936.99719999995</v>
      </c>
      <c r="AA1701" s="100">
        <f>'Innlegging av opplysninger'!$B$4*X1701</f>
        <v>192608.70909090908</v>
      </c>
      <c r="AB1701" s="1"/>
      <c r="AC1701" s="1">
        <f>'Innlegging av opplysninger'!$B$5*X1701</f>
        <v>194090.31454545452</v>
      </c>
      <c r="AD1701" s="1">
        <f>'Innlegging av opplysninger'!$B$5*Y1701</f>
        <v>5558.2633090909076</v>
      </c>
      <c r="AE1701" s="1">
        <f>'Innlegging av opplysninger'!$B$5*Z1701</f>
        <v>28549.746633199997</v>
      </c>
      <c r="AF1701" s="1">
        <f>'Innlegging av opplysninger'!$B$5*AA1701</f>
        <v>25231.740890909092</v>
      </c>
      <c r="AG1701" s="1"/>
      <c r="AH1701" s="1">
        <f>'Innlegging av opplysninger'!$C$11*SUM(X1701:AG1701)</f>
        <v>83144.407250716133</v>
      </c>
      <c r="AI1701" s="1">
        <f>'Innlegging av opplysninger'!$C$13*(((X1701+Z1701+AC1701+AE1701)*Data!M1701)+(Z1701+AE1701)*(1-Data!M1701)*1.8/12+Y1701+AD1701+AA1701+AB1701+AF1701+AG1701)</f>
        <v>15745.663220298957</v>
      </c>
      <c r="AJ1701" s="1">
        <f>'Innlegging av opplysninger'!$C$13*((X1701+Z1701+AC1701+AE1701)*(1-Data!M1701)-(Z1701+AE1701)*(1-Data!M1701)*1.8/12)</f>
        <v>98030.894070154682</v>
      </c>
      <c r="AK1701" s="83">
        <f t="shared" si="264"/>
        <v>2006000</v>
      </c>
      <c r="AL1701" s="83">
        <f t="shared" si="265"/>
        <v>478000</v>
      </c>
      <c r="AM1701" s="83">
        <f t="shared" si="266"/>
        <v>2267000</v>
      </c>
    </row>
    <row r="1702" spans="1:39">
      <c r="A1702" t="str">
        <f t="shared" si="260"/>
        <v>4226Samferdsel og teknikk</v>
      </c>
      <c r="B1702" s="6" t="str">
        <f>Data!A1702</f>
        <v>4226</v>
      </c>
      <c r="C1702" s="7" t="str">
        <f>Data!B1702</f>
        <v>Hægebostad kommune</v>
      </c>
      <c r="D1702" s="7" t="str">
        <f>Data!C1702</f>
        <v>Samferdsel og teknikk</v>
      </c>
      <c r="E1702" s="1">
        <f>Data!D1702</f>
        <v>1</v>
      </c>
      <c r="F1702" s="1">
        <f>Data!E1702+Data!F1702</f>
        <v>0</v>
      </c>
      <c r="G1702" s="1">
        <f>Data!G1702</f>
        <v>0</v>
      </c>
      <c r="H1702" s="1">
        <f t="shared" si="261"/>
        <v>0</v>
      </c>
      <c r="I1702" s="1">
        <f t="shared" si="262"/>
        <v>0</v>
      </c>
      <c r="J1702" s="1">
        <f t="shared" si="263"/>
        <v>0</v>
      </c>
      <c r="K1702" s="1">
        <f>'Innlegging av opplysninger'!$B$4*H1702</f>
        <v>0</v>
      </c>
      <c r="L1702" s="1"/>
      <c r="M1702" s="1">
        <f>'Innlegging av opplysninger'!$B$5*H1702</f>
        <v>0</v>
      </c>
      <c r="N1702" s="1">
        <f>'Innlegging av opplysninger'!$B$5*I1702</f>
        <v>0</v>
      </c>
      <c r="O1702" s="1">
        <f>'Innlegging av opplysninger'!$B$5*J1702</f>
        <v>0</v>
      </c>
      <c r="P1702" s="1">
        <f>'Innlegging av opplysninger'!$B$5*K1702</f>
        <v>0</v>
      </c>
      <c r="Q1702" s="1"/>
      <c r="R1702" s="1">
        <f>'Innlegging av opplysninger'!$C$11*SUM(H1702:Q1702)</f>
        <v>0</v>
      </c>
      <c r="S1702" s="1">
        <f>'Innlegging av opplysninger'!$C$13*(((H1702+J1702+M1702+O1702)*Data!H1702)+(J1702+O1702)*(1-Data!H1702)*1.8/12+I1702+N1702+K1702+L1702+P1702+Q1702)</f>
        <v>0</v>
      </c>
      <c r="T1702" s="1">
        <f>'Innlegging av opplysninger'!$C$13*((H1702+J1702+M1702+O1702)*(1-Data!H1702)-(J1702+O1702)*(1-Data!H1702)*1.8/12)</f>
        <v>0</v>
      </c>
      <c r="U1702" s="1">
        <f>Data!I1702</f>
        <v>0</v>
      </c>
      <c r="V1702" s="1">
        <f>Data!J1702+Data!K1702</f>
        <v>0</v>
      </c>
      <c r="W1702" s="1">
        <f>Data!L1702</f>
        <v>0</v>
      </c>
      <c r="X1702" s="1">
        <f t="shared" si="267"/>
        <v>0</v>
      </c>
      <c r="Y1702" s="100">
        <f t="shared" si="268"/>
        <v>0</v>
      </c>
      <c r="Z1702" s="100">
        <f t="shared" si="269"/>
        <v>0</v>
      </c>
      <c r="AA1702" s="100">
        <f>'Innlegging av opplysninger'!$B$4*X1702</f>
        <v>0</v>
      </c>
      <c r="AB1702" s="1"/>
      <c r="AC1702" s="1">
        <f>'Innlegging av opplysninger'!$B$5*X1702</f>
        <v>0</v>
      </c>
      <c r="AD1702" s="1">
        <f>'Innlegging av opplysninger'!$B$5*Y1702</f>
        <v>0</v>
      </c>
      <c r="AE1702" s="1">
        <f>'Innlegging av opplysninger'!$B$5*Z1702</f>
        <v>0</v>
      </c>
      <c r="AF1702" s="1">
        <f>'Innlegging av opplysninger'!$B$5*AA1702</f>
        <v>0</v>
      </c>
      <c r="AG1702" s="1"/>
      <c r="AH1702" s="1">
        <f>'Innlegging av opplysninger'!$C$11*SUM(X1702:AG1702)</f>
        <v>0</v>
      </c>
      <c r="AI1702" s="1">
        <f>'Innlegging av opplysninger'!$C$13*(((X1702+Z1702+AC1702+AE1702)*Data!M1702)+(Z1702+AE1702)*(1-Data!M1702)*1.8/12+Y1702+AD1702+AA1702+AB1702+AF1702+AG1702)</f>
        <v>0</v>
      </c>
      <c r="AJ1702" s="1">
        <f>'Innlegging av opplysninger'!$C$13*((X1702+Z1702+AC1702+AE1702)*(1-Data!M1702)-(Z1702+AE1702)*(1-Data!M1702)*1.8/12)</f>
        <v>0</v>
      </c>
      <c r="AK1702" s="83">
        <f t="shared" si="264"/>
        <v>0</v>
      </c>
      <c r="AL1702" s="83">
        <f t="shared" si="265"/>
        <v>0</v>
      </c>
      <c r="AM1702" s="83">
        <f t="shared" si="266"/>
        <v>0</v>
      </c>
    </row>
    <row r="1703" spans="1:39">
      <c r="A1703" t="str">
        <f t="shared" si="260"/>
        <v>4226Annet</v>
      </c>
      <c r="B1703" s="6" t="str">
        <f>Data!A1703</f>
        <v>4226</v>
      </c>
      <c r="C1703" s="7" t="str">
        <f>Data!B1703</f>
        <v>Hægebostad kommune</v>
      </c>
      <c r="D1703" s="7" t="str">
        <f>Data!C1703</f>
        <v>Annet</v>
      </c>
      <c r="E1703" s="1">
        <f>Data!D1703</f>
        <v>3.1122999999999998</v>
      </c>
      <c r="F1703" s="1">
        <f>Data!E1703+Data!F1703</f>
        <v>0</v>
      </c>
      <c r="G1703" s="1">
        <f>Data!G1703</f>
        <v>0</v>
      </c>
      <c r="H1703" s="1">
        <f t="shared" si="261"/>
        <v>0</v>
      </c>
      <c r="I1703" s="1">
        <f t="shared" si="262"/>
        <v>0</v>
      </c>
      <c r="J1703" s="1">
        <f t="shared" si="263"/>
        <v>0</v>
      </c>
      <c r="K1703" s="1">
        <f>'Innlegging av opplysninger'!$B$4*H1703</f>
        <v>0</v>
      </c>
      <c r="L1703" s="1"/>
      <c r="M1703" s="1">
        <f>'Innlegging av opplysninger'!$B$5*H1703</f>
        <v>0</v>
      </c>
      <c r="N1703" s="1">
        <f>'Innlegging av opplysninger'!$B$5*I1703</f>
        <v>0</v>
      </c>
      <c r="O1703" s="1">
        <f>'Innlegging av opplysninger'!$B$5*J1703</f>
        <v>0</v>
      </c>
      <c r="P1703" s="1">
        <f>'Innlegging av opplysninger'!$B$5*K1703</f>
        <v>0</v>
      </c>
      <c r="Q1703" s="1"/>
      <c r="R1703" s="1">
        <f>'Innlegging av opplysninger'!$C$11*SUM(H1703:Q1703)</f>
        <v>0</v>
      </c>
      <c r="S1703" s="1">
        <f>'Innlegging av opplysninger'!$C$13*(((H1703+J1703+M1703+O1703)*Data!H1703)+(J1703+O1703)*(1-Data!H1703)*1.8/12+I1703+N1703+K1703+L1703+P1703+Q1703)</f>
        <v>0</v>
      </c>
      <c r="T1703" s="1">
        <f>'Innlegging av opplysninger'!$C$13*((H1703+J1703+M1703+O1703)*(1-Data!H1703)-(J1703+O1703)*(1-Data!H1703)*1.8/12)</f>
        <v>0</v>
      </c>
      <c r="U1703" s="1">
        <f>Data!I1703</f>
        <v>0</v>
      </c>
      <c r="V1703" s="1">
        <f>Data!J1703+Data!K1703</f>
        <v>0</v>
      </c>
      <c r="W1703" s="1">
        <f>Data!L1703</f>
        <v>0</v>
      </c>
      <c r="X1703" s="1">
        <f t="shared" si="267"/>
        <v>0</v>
      </c>
      <c r="Y1703" s="100">
        <f t="shared" si="268"/>
        <v>0</v>
      </c>
      <c r="Z1703" s="100">
        <f t="shared" si="269"/>
        <v>0</v>
      </c>
      <c r="AA1703" s="100">
        <f>'Innlegging av opplysninger'!$B$4*X1703</f>
        <v>0</v>
      </c>
      <c r="AB1703" s="1"/>
      <c r="AC1703" s="1">
        <f>'Innlegging av opplysninger'!$B$5*X1703</f>
        <v>0</v>
      </c>
      <c r="AD1703" s="1">
        <f>'Innlegging av opplysninger'!$B$5*Y1703</f>
        <v>0</v>
      </c>
      <c r="AE1703" s="1">
        <f>'Innlegging av opplysninger'!$B$5*Z1703</f>
        <v>0</v>
      </c>
      <c r="AF1703" s="1">
        <f>'Innlegging av opplysninger'!$B$5*AA1703</f>
        <v>0</v>
      </c>
      <c r="AG1703" s="1"/>
      <c r="AH1703" s="1">
        <f>'Innlegging av opplysninger'!$C$11*SUM(X1703:AG1703)</f>
        <v>0</v>
      </c>
      <c r="AI1703" s="1">
        <f>'Innlegging av opplysninger'!$C$13*(((X1703+Z1703+AC1703+AE1703)*Data!M1703)+(Z1703+AE1703)*(1-Data!M1703)*1.8/12+Y1703+AD1703+AA1703+AB1703+AF1703+AG1703)</f>
        <v>0</v>
      </c>
      <c r="AJ1703" s="1">
        <f>'Innlegging av opplysninger'!$C$13*((X1703+Z1703+AC1703+AE1703)*(1-Data!M1703)-(Z1703+AE1703)*(1-Data!M1703)*1.8/12)</f>
        <v>0</v>
      </c>
      <c r="AK1703" s="83">
        <f t="shared" si="264"/>
        <v>0</v>
      </c>
      <c r="AL1703" s="83">
        <f t="shared" si="265"/>
        <v>0</v>
      </c>
      <c r="AM1703" s="83">
        <f t="shared" si="266"/>
        <v>0</v>
      </c>
    </row>
    <row r="1704" spans="1:39">
      <c r="A1704" t="str">
        <f t="shared" si="260"/>
        <v>4227Alle</v>
      </c>
      <c r="B1704" s="6" t="str">
        <f>Data!A1704</f>
        <v>4227</v>
      </c>
      <c r="C1704" s="7" t="str">
        <f>Data!B1704</f>
        <v>Kvinesdal kommune</v>
      </c>
      <c r="D1704" s="7" t="str">
        <f>Data!C1704</f>
        <v>Alle</v>
      </c>
      <c r="E1704" s="1">
        <f>Data!D1704</f>
        <v>526.50183134691497</v>
      </c>
      <c r="F1704" s="1">
        <f>Data!E1704+Data!F1704</f>
        <v>45117.133429648944</v>
      </c>
      <c r="G1704" s="1">
        <f>Data!G1704</f>
        <v>394.98295659863425</v>
      </c>
      <c r="H1704" s="1">
        <f t="shared" si="261"/>
        <v>259137309.55454493</v>
      </c>
      <c r="I1704" s="1">
        <f t="shared" si="262"/>
        <v>2268646.3636363633</v>
      </c>
      <c r="J1704" s="1">
        <f t="shared" si="263"/>
        <v>31368714.710181754</v>
      </c>
      <c r="K1704" s="1">
        <f>'Innlegging av opplysninger'!$B$4*H1704</f>
        <v>33687850.242090844</v>
      </c>
      <c r="L1704" s="1"/>
      <c r="M1704" s="1">
        <f>'Innlegging av opplysninger'!$B$5*H1704</f>
        <v>33946987.551645383</v>
      </c>
      <c r="N1704" s="1">
        <f>'Innlegging av opplysninger'!$B$5*I1704</f>
        <v>297192.67363636359</v>
      </c>
      <c r="O1704" s="1">
        <f>'Innlegging av opplysninger'!$B$5*J1704</f>
        <v>4109301.6270338101</v>
      </c>
      <c r="P1704" s="1">
        <f>'Innlegging av opplysninger'!$B$5*K1704</f>
        <v>4413108.3817139007</v>
      </c>
      <c r="Q1704" s="1"/>
      <c r="R1704" s="1">
        <f>'Innlegging av opplysninger'!$C$11*SUM(H1704:Q1704)</f>
        <v>14030706.22197037</v>
      </c>
      <c r="S1704" s="1">
        <f>'Innlegging av opplysninger'!$C$13*(((H1704+J1704+M1704+O1704)*Data!H1704)+(J1704+O1704)*(1-Data!H1704)*1.8/12+I1704+N1704+K1704+L1704+P1704+Q1704)</f>
        <v>2551685.5963884271</v>
      </c>
      <c r="T1704" s="1">
        <f>'Innlegging av opplysninger'!$C$13*((H1704+J1704+M1704+O1704)*(1-Data!H1704)-(J1704+O1704)*(1-Data!H1704)*1.8/12)</f>
        <v>16648228.181044709</v>
      </c>
      <c r="U1704" s="1">
        <f>Data!I1704</f>
        <v>64.046409780836797</v>
      </c>
      <c r="V1704" s="1">
        <f>Data!J1704+Data!K1704</f>
        <v>45684.453943198219</v>
      </c>
      <c r="W1704" s="1">
        <f>Data!L1704</f>
        <v>450.73736527597794</v>
      </c>
      <c r="X1704" s="1">
        <f t="shared" si="267"/>
        <v>31919184.631198239</v>
      </c>
      <c r="Y1704" s="100">
        <f t="shared" si="268"/>
        <v>314924.83636363636</v>
      </c>
      <c r="Z1704" s="100">
        <f t="shared" si="269"/>
        <v>4609477.6538613476</v>
      </c>
      <c r="AA1704" s="100">
        <f>'Innlegging av opplysninger'!$B$4*X1704</f>
        <v>4149494.0020557712</v>
      </c>
      <c r="AB1704" s="1"/>
      <c r="AC1704" s="1">
        <f>'Innlegging av opplysninger'!$B$5*X1704</f>
        <v>4181413.1866869694</v>
      </c>
      <c r="AD1704" s="1">
        <f>'Innlegging av opplysninger'!$B$5*Y1704</f>
        <v>41255.153563636362</v>
      </c>
      <c r="AE1704" s="1">
        <f>'Innlegging av opplysninger'!$B$5*Z1704</f>
        <v>603841.57265583659</v>
      </c>
      <c r="AF1704" s="1">
        <f>'Innlegging av opplysninger'!$B$5*AA1704</f>
        <v>543583.71426930605</v>
      </c>
      <c r="AG1704" s="1"/>
      <c r="AH1704" s="1">
        <f>'Innlegging av opplysninger'!$C$11*SUM(X1704:AG1704)</f>
        <v>1761800.6405248798</v>
      </c>
      <c r="AI1704" s="1">
        <f>'Innlegging av opplysninger'!$C$13*(((X1704+Z1704+AC1704+AE1704)*Data!M1704)+(Z1704+AE1704)*(1-Data!M1704)*1.8/12+Y1704+AD1704+AA1704+AB1704+AF1704+AG1704)</f>
        <v>354592.34658086504</v>
      </c>
      <c r="AJ1704" s="1">
        <f>'Innlegging av opplysninger'!$C$13*((X1704+Z1704+AC1704+AE1704)*(1-Data!M1704)-(Z1704+AE1704)*(1-Data!M1704)*1.8/12)</f>
        <v>2056292.7404531811</v>
      </c>
      <c r="AK1704" s="83">
        <f t="shared" si="264"/>
        <v>15793000</v>
      </c>
      <c r="AL1704" s="83">
        <f t="shared" si="265"/>
        <v>2906000</v>
      </c>
      <c r="AM1704" s="83">
        <f t="shared" si="266"/>
        <v>18705000</v>
      </c>
    </row>
    <row r="1705" spans="1:39">
      <c r="A1705" t="str">
        <f t="shared" si="260"/>
        <v>4227Administrasjon</v>
      </c>
      <c r="B1705" s="6" t="str">
        <f>Data!A1705</f>
        <v>4227</v>
      </c>
      <c r="C1705" s="7" t="str">
        <f>Data!B1705</f>
        <v>Kvinesdal kommune</v>
      </c>
      <c r="D1705" s="7" t="str">
        <f>Data!C1705</f>
        <v>Administrasjon</v>
      </c>
      <c r="E1705" s="1">
        <f>Data!D1705</f>
        <v>24.2333</v>
      </c>
      <c r="F1705" s="1">
        <f>Data!E1705+Data!F1705</f>
        <v>51380.280406162885</v>
      </c>
      <c r="G1705" s="1">
        <f>Data!G1705</f>
        <v>7.9399008801937825</v>
      </c>
      <c r="H1705" s="1">
        <f t="shared" si="261"/>
        <v>13583059.081818184</v>
      </c>
      <c r="I1705" s="1">
        <f t="shared" si="262"/>
        <v>2099.0181818181818</v>
      </c>
      <c r="J1705" s="1">
        <f t="shared" si="263"/>
        <v>1630218.9720000001</v>
      </c>
      <c r="K1705" s="1">
        <f>'Innlegging av opplysninger'!$B$4*H1705</f>
        <v>1765797.680636364</v>
      </c>
      <c r="L1705" s="1"/>
      <c r="M1705" s="1">
        <f>'Innlegging av opplysninger'!$B$5*H1705</f>
        <v>1779380.7397181822</v>
      </c>
      <c r="N1705" s="1">
        <f>'Innlegging av opplysninger'!$B$5*I1705</f>
        <v>274.97138181818184</v>
      </c>
      <c r="O1705" s="1">
        <f>'Innlegging av opplysninger'!$B$5*J1705</f>
        <v>213558.68533200002</v>
      </c>
      <c r="P1705" s="1">
        <f>'Innlegging av opplysninger'!$B$5*K1705</f>
        <v>231319.49616336368</v>
      </c>
      <c r="Q1705" s="1"/>
      <c r="R1705" s="1">
        <f>'Innlegging av opplysninger'!$C$11*SUM(H1705:Q1705)</f>
        <v>729816.92851880577</v>
      </c>
      <c r="S1705" s="1">
        <f>'Innlegging av opplysninger'!$C$13*(((H1705+J1705+M1705+O1705)*Data!H1705)+(J1705+O1705)*(1-Data!H1705)*1.8/12+I1705+N1705+K1705+L1705+P1705+Q1705)</f>
        <v>182588.75440928264</v>
      </c>
      <c r="T1705" s="1">
        <f>'Innlegging av opplysninger'!$C$13*((H1705+J1705+M1705+O1705)*(1-Data!H1705)-(J1705+O1705)*(1-Data!H1705)*1.8/12)</f>
        <v>816108.09514276742</v>
      </c>
      <c r="U1705" s="1">
        <f>Data!I1705</f>
        <v>7.0666000000000002</v>
      </c>
      <c r="V1705" s="1">
        <f>Data!J1705+Data!K1705</f>
        <v>55306.267511957652</v>
      </c>
      <c r="W1705" s="1">
        <f>Data!L1705</f>
        <v>0</v>
      </c>
      <c r="X1705" s="1">
        <f t="shared" si="267"/>
        <v>4263570.2181818178</v>
      </c>
      <c r="Y1705" s="100">
        <f t="shared" si="268"/>
        <v>0</v>
      </c>
      <c r="Z1705" s="100">
        <f t="shared" si="269"/>
        <v>609690.54119999986</v>
      </c>
      <c r="AA1705" s="100">
        <f>'Innlegging av opplysninger'!$B$4*X1705</f>
        <v>554264.12836363632</v>
      </c>
      <c r="AB1705" s="1"/>
      <c r="AC1705" s="1">
        <f>'Innlegging av opplysninger'!$B$5*X1705</f>
        <v>558527.69858181814</v>
      </c>
      <c r="AD1705" s="1">
        <f>'Innlegging av opplysninger'!$B$5*Y1705</f>
        <v>0</v>
      </c>
      <c r="AE1705" s="1">
        <f>'Innlegging av opplysninger'!$B$5*Z1705</f>
        <v>79869.460897199984</v>
      </c>
      <c r="AF1705" s="1">
        <f>'Innlegging av opplysninger'!$B$5*AA1705</f>
        <v>72608.600815636368</v>
      </c>
      <c r="AG1705" s="1"/>
      <c r="AH1705" s="1">
        <f>'Innlegging av opplysninger'!$C$11*SUM(X1705:AG1705)</f>
        <v>233264.16462552411</v>
      </c>
      <c r="AI1705" s="1">
        <f>'Innlegging av opplysninger'!$C$13*(((X1705+Z1705+AC1705+AE1705)*Data!M1705)+(Z1705+AE1705)*(1-Data!M1705)*1.8/12+Y1705+AD1705+AA1705+AB1705+AF1705+AG1705)</f>
        <v>84224.883248056329</v>
      </c>
      <c r="AJ1705" s="1">
        <f>'Innlegging av opplysninger'!$C$13*((X1705+Z1705+AC1705+AE1705)*(1-Data!M1705)-(Z1705+AE1705)*(1-Data!M1705)*1.8/12)</f>
        <v>234978.71045002929</v>
      </c>
      <c r="AK1705" s="83">
        <f t="shared" si="264"/>
        <v>963000</v>
      </c>
      <c r="AL1705" s="83">
        <f t="shared" si="265"/>
        <v>267000</v>
      </c>
      <c r="AM1705" s="83">
        <f t="shared" si="266"/>
        <v>1051000</v>
      </c>
    </row>
    <row r="1706" spans="1:39">
      <c r="A1706" t="str">
        <f t="shared" si="260"/>
        <v>4227Undervisning</v>
      </c>
      <c r="B1706" s="6" t="str">
        <f>Data!A1706</f>
        <v>4227</v>
      </c>
      <c r="C1706" s="7" t="str">
        <f>Data!B1706</f>
        <v>Kvinesdal kommune</v>
      </c>
      <c r="D1706" s="7" t="str">
        <f>Data!C1706</f>
        <v>Undervisning</v>
      </c>
      <c r="E1706" s="1">
        <f>Data!D1706</f>
        <v>128.25199999999995</v>
      </c>
      <c r="F1706" s="1">
        <f>Data!E1706+Data!F1706</f>
        <v>46655.589763382508</v>
      </c>
      <c r="G1706" s="1">
        <f>Data!G1706</f>
        <v>0.13029036584224812</v>
      </c>
      <c r="H1706" s="1">
        <f t="shared" si="261"/>
        <v>65276429.436363608</v>
      </c>
      <c r="I1706" s="1">
        <f t="shared" si="262"/>
        <v>182.29090909090908</v>
      </c>
      <c r="J1706" s="1">
        <f t="shared" si="263"/>
        <v>7833193.4072727235</v>
      </c>
      <c r="K1706" s="1">
        <f>'Innlegging av opplysninger'!$B$4*H1706</f>
        <v>8485935.8267272692</v>
      </c>
      <c r="L1706" s="1"/>
      <c r="M1706" s="1">
        <f>'Innlegging av opplysninger'!$B$5*H1706</f>
        <v>8551212.2561636325</v>
      </c>
      <c r="N1706" s="1">
        <f>'Innlegging av opplysninger'!$B$5*I1706</f>
        <v>23.880109090909091</v>
      </c>
      <c r="O1706" s="1">
        <f>'Innlegging av opplysninger'!$B$5*J1706</f>
        <v>1026148.3363527268</v>
      </c>
      <c r="P1706" s="1">
        <f>'Innlegging av opplysninger'!$B$5*K1706</f>
        <v>1111657.5933012723</v>
      </c>
      <c r="Q1706" s="1"/>
      <c r="R1706" s="1">
        <f>'Innlegging av opplysninger'!$C$11*SUM(H1706:Q1706)</f>
        <v>3506821.7550335769</v>
      </c>
      <c r="S1706" s="1">
        <f>'Innlegging av opplysninger'!$C$13*(((H1706+J1706+M1706+O1706)*Data!H1706)+(J1706+O1706)*(1-Data!H1706)*1.8/12+I1706+N1706+K1706+L1706+P1706+Q1706)</f>
        <v>612074.83412298351</v>
      </c>
      <c r="T1706" s="1">
        <f>'Innlegging av opplysninger'!$C$13*((H1706+J1706+M1706+O1706)*(1-Data!H1706)-(J1706+O1706)*(1-Data!H1706)*1.8/12)</f>
        <v>4186733.8832913856</v>
      </c>
      <c r="U1706" s="1">
        <f>Data!I1706</f>
        <v>17.344909780836808</v>
      </c>
      <c r="V1706" s="1">
        <f>Data!J1706+Data!K1706</f>
        <v>45776.462973422975</v>
      </c>
      <c r="W1706" s="1">
        <f>Data!L1706</f>
        <v>5.8213044216323784</v>
      </c>
      <c r="X1706" s="1">
        <f t="shared" si="267"/>
        <v>8661694.0402891431</v>
      </c>
      <c r="Y1706" s="100">
        <f t="shared" si="268"/>
        <v>1101.4909090909089</v>
      </c>
      <c r="Z1706" s="100">
        <f t="shared" si="269"/>
        <v>1238779.7609613473</v>
      </c>
      <c r="AA1706" s="100">
        <f>'Innlegging av opplysninger'!$B$4*X1706</f>
        <v>1126020.2252375886</v>
      </c>
      <c r="AB1706" s="1"/>
      <c r="AC1706" s="1">
        <f>'Innlegging av opplysninger'!$B$5*X1706</f>
        <v>1134681.9192778778</v>
      </c>
      <c r="AD1706" s="1">
        <f>'Innlegging av opplysninger'!$B$5*Y1706</f>
        <v>144.29530909090906</v>
      </c>
      <c r="AE1706" s="1">
        <f>'Innlegging av opplysninger'!$B$5*Z1706</f>
        <v>162280.1486859365</v>
      </c>
      <c r="AF1706" s="1">
        <f>'Innlegging av opplysninger'!$B$5*AA1706</f>
        <v>147508.64950612411</v>
      </c>
      <c r="AG1706" s="1"/>
      <c r="AH1706" s="1">
        <f>'Innlegging av opplysninger'!$C$11*SUM(X1706:AG1706)</f>
        <v>473944.00014669553</v>
      </c>
      <c r="AI1706" s="1">
        <f>'Innlegging av opplysninger'!$C$13*(((X1706+Z1706+AC1706+AE1706)*Data!M1706)+(Z1706+AE1706)*(1-Data!M1706)*1.8/12+Y1706+AD1706+AA1706+AB1706+AF1706+AG1706)</f>
        <v>82279.874924297852</v>
      </c>
      <c r="AJ1706" s="1">
        <f>'Innlegging av opplysninger'!$C$13*((X1706+Z1706+AC1706+AE1706)*(1-Data!M1706)-(Z1706+AE1706)*(1-Data!M1706)*1.8/12)</f>
        <v>566275.07264486456</v>
      </c>
      <c r="AK1706" s="83">
        <f t="shared" si="264"/>
        <v>3981000</v>
      </c>
      <c r="AL1706" s="83">
        <f t="shared" si="265"/>
        <v>694000</v>
      </c>
      <c r="AM1706" s="83">
        <f t="shared" si="266"/>
        <v>4753000</v>
      </c>
    </row>
    <row r="1707" spans="1:39">
      <c r="A1707" t="str">
        <f t="shared" si="260"/>
        <v>4227Barnehager</v>
      </c>
      <c r="B1707" s="6" t="str">
        <f>Data!A1707</f>
        <v>4227</v>
      </c>
      <c r="C1707" s="7" t="str">
        <f>Data!B1707</f>
        <v>Kvinesdal kommune</v>
      </c>
      <c r="D1707" s="7" t="str">
        <f>Data!C1707</f>
        <v>Barnehager</v>
      </c>
      <c r="E1707" s="1">
        <f>Data!D1707</f>
        <v>76.443899999999971</v>
      </c>
      <c r="F1707" s="1">
        <f>Data!E1707+Data!F1707</f>
        <v>40416.249465294197</v>
      </c>
      <c r="G1707" s="1">
        <f>Data!G1707</f>
        <v>0.63667604609393325</v>
      </c>
      <c r="H1707" s="1">
        <f t="shared" si="261"/>
        <v>33704462.536363654</v>
      </c>
      <c r="I1707" s="1">
        <f t="shared" si="262"/>
        <v>530.9454545454546</v>
      </c>
      <c r="J1707" s="1">
        <f t="shared" si="263"/>
        <v>4044599.2178181838</v>
      </c>
      <c r="K1707" s="1">
        <f>'Innlegging av opplysninger'!$B$4*H1707</f>
        <v>4381580.1297272751</v>
      </c>
      <c r="L1707" s="1"/>
      <c r="M1707" s="1">
        <f>'Innlegging av opplysninger'!$B$5*H1707</f>
        <v>4415284.592263639</v>
      </c>
      <c r="N1707" s="1">
        <f>'Innlegging av opplysninger'!$B$5*I1707</f>
        <v>69.553854545454556</v>
      </c>
      <c r="O1707" s="1">
        <f>'Innlegging av opplysninger'!$B$5*J1707</f>
        <v>529842.49753418216</v>
      </c>
      <c r="P1707" s="1">
        <f>'Innlegging av opplysninger'!$B$5*K1707</f>
        <v>573986.99699427304</v>
      </c>
      <c r="Q1707" s="1"/>
      <c r="R1707" s="1">
        <f>'Innlegging av opplysninger'!$C$11*SUM(H1707:Q1707)</f>
        <v>1810713.5458603916</v>
      </c>
      <c r="S1707" s="1">
        <f>'Innlegging av opplysninger'!$C$13*(((H1707+J1707+M1707+O1707)*Data!H1707)+(J1707+O1707)*(1-Data!H1707)*1.8/12+I1707+N1707+K1707+L1707+P1707+Q1707)</f>
        <v>298771.12328805967</v>
      </c>
      <c r="T1707" s="1">
        <f>'Innlegging av opplysninger'!$C$13*((H1707+J1707+M1707+O1707)*(1-Data!H1707)-(J1707+O1707)*(1-Data!H1707)*1.8/12)</f>
        <v>2179047.4131524758</v>
      </c>
      <c r="U1707" s="1">
        <f>Data!I1707</f>
        <v>3.4</v>
      </c>
      <c r="V1707" s="1">
        <f>Data!J1707+Data!K1707</f>
        <v>39258.921568627447</v>
      </c>
      <c r="W1707" s="1">
        <f>Data!L1707</f>
        <v>0</v>
      </c>
      <c r="X1707" s="1">
        <f t="shared" si="267"/>
        <v>1456149.0909090906</v>
      </c>
      <c r="Y1707" s="100">
        <f t="shared" si="268"/>
        <v>0</v>
      </c>
      <c r="Z1707" s="100">
        <f t="shared" si="269"/>
        <v>208229.31999999995</v>
      </c>
      <c r="AA1707" s="100">
        <f>'Innlegging av opplysninger'!$B$4*X1707</f>
        <v>189299.38181818178</v>
      </c>
      <c r="AB1707" s="1"/>
      <c r="AC1707" s="1">
        <f>'Innlegging av opplysninger'!$B$5*X1707</f>
        <v>190755.53090909088</v>
      </c>
      <c r="AD1707" s="1">
        <f>'Innlegging av opplysninger'!$B$5*Y1707</f>
        <v>0</v>
      </c>
      <c r="AE1707" s="1">
        <f>'Innlegging av opplysninger'!$B$5*Z1707</f>
        <v>27278.040919999996</v>
      </c>
      <c r="AF1707" s="1">
        <f>'Innlegging av opplysninger'!$B$5*AA1707</f>
        <v>24798.219018181815</v>
      </c>
      <c r="AG1707" s="1"/>
      <c r="AH1707" s="1">
        <f>'Innlegging av opplysninger'!$C$11*SUM(X1707:AG1707)</f>
        <v>79667.364175832714</v>
      </c>
      <c r="AI1707" s="1">
        <f>'Innlegging av opplysninger'!$C$13*(((X1707+Z1707+AC1707+AE1707)*Data!M1707)+(Z1707+AE1707)*(1-Data!M1707)*1.8/12+Y1707+AD1707+AA1707+AB1707+AF1707+AG1707)</f>
        <v>12970.032658666905</v>
      </c>
      <c r="AJ1707" s="1">
        <f>'Innlegging av opplysninger'!$C$13*((X1707+Z1707+AC1707+AE1707)*(1-Data!M1707)-(Z1707+AE1707)*(1-Data!M1707)*1.8/12)</f>
        <v>96048.465687209435</v>
      </c>
      <c r="AK1707" s="83">
        <f t="shared" si="264"/>
        <v>1890000</v>
      </c>
      <c r="AL1707" s="83">
        <f t="shared" si="265"/>
        <v>312000</v>
      </c>
      <c r="AM1707" s="83">
        <f t="shared" si="266"/>
        <v>2275000</v>
      </c>
    </row>
    <row r="1708" spans="1:39">
      <c r="A1708" t="str">
        <f t="shared" si="260"/>
        <v>4227Helse/pleie/omsorg</v>
      </c>
      <c r="B1708" s="6" t="str">
        <f>Data!A1708</f>
        <v>4227</v>
      </c>
      <c r="C1708" s="7" t="str">
        <f>Data!B1708</f>
        <v>Kvinesdal kommune</v>
      </c>
      <c r="D1708" s="7" t="str">
        <f>Data!C1708</f>
        <v>Helse/pleie/omsorg</v>
      </c>
      <c r="E1708" s="1">
        <f>Data!D1708</f>
        <v>206.20443134691465</v>
      </c>
      <c r="F1708" s="1">
        <f>Data!E1708+Data!F1708</f>
        <v>44881.975827973947</v>
      </c>
      <c r="G1708" s="1">
        <f>Data!G1708</f>
        <v>978.51248240412292</v>
      </c>
      <c r="H1708" s="1">
        <f t="shared" si="261"/>
        <v>100962134.21818183</v>
      </c>
      <c r="I1708" s="1">
        <f t="shared" si="262"/>
        <v>2201166.6545454543</v>
      </c>
      <c r="J1708" s="1">
        <f t="shared" si="263"/>
        <v>12379596.104727274</v>
      </c>
      <c r="K1708" s="1">
        <f>'Innlegging av opplysninger'!$B$4*H1708</f>
        <v>13125077.448363639</v>
      </c>
      <c r="L1708" s="1"/>
      <c r="M1708" s="1">
        <f>'Innlegging av opplysninger'!$B$5*H1708</f>
        <v>13226039.58258182</v>
      </c>
      <c r="N1708" s="1">
        <f>'Innlegging av opplysninger'!$B$5*I1708</f>
        <v>288352.83174545452</v>
      </c>
      <c r="O1708" s="1">
        <f>'Innlegging av opplysninger'!$B$5*J1708</f>
        <v>1621727.0897192729</v>
      </c>
      <c r="P1708" s="1">
        <f>'Innlegging av opplysninger'!$B$5*K1708</f>
        <v>1719385.1457356368</v>
      </c>
      <c r="Q1708" s="1"/>
      <c r="R1708" s="1">
        <f>'Innlegging av opplysninger'!$C$11*SUM(H1708:Q1708)</f>
        <v>5529892.2048728149</v>
      </c>
      <c r="S1708" s="1">
        <f>'Innlegging av opplysninger'!$C$13*(((H1708+J1708+M1708+O1708)*Data!H1708)+(J1708+O1708)*(1-Data!H1708)*1.8/12+I1708+N1708+K1708+L1708+P1708+Q1708)</f>
        <v>1030001.6607331266</v>
      </c>
      <c r="T1708" s="1">
        <f>'Innlegging av opplysninger'!$C$13*((H1708+J1708+M1708+O1708)*(1-Data!H1708)-(J1708+O1708)*(1-Data!H1708)*1.8/12)</f>
        <v>6537219.2511980925</v>
      </c>
      <c r="U1708" s="1">
        <f>Data!I1708</f>
        <v>29.484900000000003</v>
      </c>
      <c r="V1708" s="1">
        <f>Data!J1708+Data!K1708</f>
        <v>44033.743854198809</v>
      </c>
      <c r="W1708" s="1">
        <f>Data!L1708</f>
        <v>975.65669206949997</v>
      </c>
      <c r="X1708" s="1">
        <f t="shared" si="267"/>
        <v>14163605.827272726</v>
      </c>
      <c r="Y1708" s="100">
        <f t="shared" si="268"/>
        <v>313823.34545454546</v>
      </c>
      <c r="Z1708" s="100">
        <f t="shared" si="269"/>
        <v>2070272.3716999998</v>
      </c>
      <c r="AA1708" s="100">
        <f>'Innlegging av opplysninger'!$B$4*X1708</f>
        <v>1841268.7575454544</v>
      </c>
      <c r="AB1708" s="1"/>
      <c r="AC1708" s="1">
        <f>'Innlegging av opplysninger'!$B$5*X1708</f>
        <v>1855432.3633727273</v>
      </c>
      <c r="AD1708" s="1">
        <f>'Innlegging av opplysninger'!$B$5*Y1708</f>
        <v>41110.858254545456</v>
      </c>
      <c r="AE1708" s="1">
        <f>'Innlegging av opplysninger'!$B$5*Z1708</f>
        <v>271205.68069269997</v>
      </c>
      <c r="AF1708" s="1">
        <f>'Innlegging av opplysninger'!$B$5*AA1708</f>
        <v>241206.20723845455</v>
      </c>
      <c r="AG1708" s="1"/>
      <c r="AH1708" s="1">
        <f>'Innlegging av opplysninger'!$C$11*SUM(X1708:AG1708)</f>
        <v>790321.16563818371</v>
      </c>
      <c r="AI1708" s="1">
        <f>'Innlegging av opplysninger'!$C$13*(((X1708+Z1708+AC1708+AE1708)*Data!M1708)+(Z1708+AE1708)*(1-Data!M1708)*1.8/12+Y1708+AD1708+AA1708+AB1708+AF1708+AG1708)</f>
        <v>145008.80557029904</v>
      </c>
      <c r="AJ1708" s="1">
        <f>'Innlegging av opplysninger'!$C$13*((X1708+Z1708+AC1708+AE1708)*(1-Data!M1708)-(Z1708+AE1708)*(1-Data!M1708)*1.8/12)</f>
        <v>936483.31582932081</v>
      </c>
      <c r="AK1708" s="83">
        <f t="shared" si="264"/>
        <v>6320000</v>
      </c>
      <c r="AL1708" s="83">
        <f t="shared" si="265"/>
        <v>1175000</v>
      </c>
      <c r="AM1708" s="83">
        <f t="shared" si="266"/>
        <v>7474000</v>
      </c>
    </row>
    <row r="1709" spans="1:39">
      <c r="A1709" t="str">
        <f t="shared" si="260"/>
        <v>4227Samferdsel og teknikk</v>
      </c>
      <c r="B1709" s="6" t="str">
        <f>Data!A1709</f>
        <v>4227</v>
      </c>
      <c r="C1709" s="7" t="str">
        <f>Data!B1709</f>
        <v>Kvinesdal kommune</v>
      </c>
      <c r="D1709" s="7" t="str">
        <f>Data!C1709</f>
        <v>Samferdsel og teknikk</v>
      </c>
      <c r="E1709" s="1">
        <f>Data!D1709</f>
        <v>24.9133</v>
      </c>
      <c r="F1709" s="1">
        <f>Data!E1709+Data!F1709</f>
        <v>45443.946907876518</v>
      </c>
      <c r="G1709" s="1">
        <f>Data!G1709</f>
        <v>237.93917305214487</v>
      </c>
      <c r="H1709" s="1">
        <f t="shared" si="261"/>
        <v>12350821.99090909</v>
      </c>
      <c r="I1709" s="1">
        <f t="shared" si="262"/>
        <v>64667.454545454544</v>
      </c>
      <c r="J1709" s="1">
        <f t="shared" si="263"/>
        <v>1489858.7334545455</v>
      </c>
      <c r="K1709" s="1">
        <f>'Innlegging av opplysninger'!$B$4*H1709</f>
        <v>1605606.8588181818</v>
      </c>
      <c r="L1709" s="1"/>
      <c r="M1709" s="1">
        <f>'Innlegging av opplysninger'!$B$5*H1709</f>
        <v>1617957.6808090908</v>
      </c>
      <c r="N1709" s="1">
        <f>'Innlegging av opplysninger'!$B$5*I1709</f>
        <v>8471.4365454545459</v>
      </c>
      <c r="O1709" s="1">
        <f>'Innlegging av opplysninger'!$B$5*J1709</f>
        <v>195171.49408254545</v>
      </c>
      <c r="P1709" s="1">
        <f>'Innlegging av opplysninger'!$B$5*K1709</f>
        <v>210334.49850518184</v>
      </c>
      <c r="Q1709" s="1"/>
      <c r="R1709" s="1">
        <f>'Innlegging av opplysninger'!$C$11*SUM(H1709:Q1709)</f>
        <v>666629.82561144279</v>
      </c>
      <c r="S1709" s="1">
        <f>'Innlegging av opplysninger'!$C$13*(((H1709+J1709+M1709+O1709)*Data!H1709)+(J1709+O1709)*(1-Data!H1709)*1.8/12+I1709+N1709+K1709+L1709+P1709+Q1709)</f>
        <v>119746.5409905102</v>
      </c>
      <c r="T1709" s="1">
        <f>'Innlegging av opplysninger'!$C$13*((H1709+J1709+M1709+O1709)*(1-Data!H1709)-(J1709+O1709)*(1-Data!H1709)*1.8/12)</f>
        <v>792483.7466883061</v>
      </c>
      <c r="U1709" s="1">
        <f>Data!I1709</f>
        <v>2</v>
      </c>
      <c r="V1709" s="1">
        <f>Data!J1709+Data!K1709</f>
        <v>48920.666666666672</v>
      </c>
      <c r="W1709" s="1">
        <f>Data!L1709</f>
        <v>0</v>
      </c>
      <c r="X1709" s="1">
        <f t="shared" si="267"/>
        <v>1067360</v>
      </c>
      <c r="Y1709" s="100">
        <f t="shared" si="268"/>
        <v>0</v>
      </c>
      <c r="Z1709" s="100">
        <f t="shared" si="269"/>
        <v>152632.47999999998</v>
      </c>
      <c r="AA1709" s="100">
        <f>'Innlegging av opplysninger'!$B$4*X1709</f>
        <v>138756.80000000002</v>
      </c>
      <c r="AB1709" s="1"/>
      <c r="AC1709" s="1">
        <f>'Innlegging av opplysninger'!$B$5*X1709</f>
        <v>139824.16</v>
      </c>
      <c r="AD1709" s="1">
        <f>'Innlegging av opplysninger'!$B$5*Y1709</f>
        <v>0</v>
      </c>
      <c r="AE1709" s="1">
        <f>'Innlegging av opplysninger'!$B$5*Z1709</f>
        <v>19994.854879999999</v>
      </c>
      <c r="AF1709" s="1">
        <f>'Innlegging av opplysninger'!$B$5*AA1709</f>
        <v>18177.140800000005</v>
      </c>
      <c r="AG1709" s="1"/>
      <c r="AH1709" s="1">
        <f>'Innlegging av opplysninger'!$C$11*SUM(X1709:AG1709)</f>
        <v>58396.326555839994</v>
      </c>
      <c r="AI1709" s="1">
        <f>'Innlegging av opplysninger'!$C$13*(((X1709+Z1709+AC1709+AE1709)*Data!M1709)+(Z1709+AE1709)*(1-Data!M1709)*1.8/12+Y1709+AD1709+AA1709+AB1709+AF1709+AG1709)</f>
        <v>9507.0581336640007</v>
      </c>
      <c r="AJ1709" s="1">
        <f>'Innlegging av opplysninger'!$C$13*((X1709+Z1709+AC1709+AE1709)*(1-Data!M1709)-(Z1709+AE1709)*(1-Data!M1709)*1.8/12)</f>
        <v>70403.704521695996</v>
      </c>
      <c r="AK1709" s="83">
        <f t="shared" si="264"/>
        <v>725000</v>
      </c>
      <c r="AL1709" s="83">
        <f t="shared" si="265"/>
        <v>129000</v>
      </c>
      <c r="AM1709" s="83">
        <f t="shared" si="266"/>
        <v>863000</v>
      </c>
    </row>
    <row r="1710" spans="1:39">
      <c r="A1710" t="str">
        <f t="shared" si="260"/>
        <v>4227Annet</v>
      </c>
      <c r="B1710" s="6" t="str">
        <f>Data!A1710</f>
        <v>4227</v>
      </c>
      <c r="C1710" s="7" t="str">
        <f>Data!B1710</f>
        <v>Kvinesdal kommune</v>
      </c>
      <c r="D1710" s="7" t="str">
        <f>Data!C1710</f>
        <v>Annet</v>
      </c>
      <c r="E1710" s="1">
        <f>Data!D1710</f>
        <v>66.454899999999981</v>
      </c>
      <c r="F1710" s="1">
        <f>Data!E1710+Data!F1710</f>
        <v>45878.787117278043</v>
      </c>
      <c r="G1710" s="1">
        <f>Data!G1710</f>
        <v>0</v>
      </c>
      <c r="H1710" s="1">
        <f t="shared" si="261"/>
        <v>33260402.290909085</v>
      </c>
      <c r="I1710" s="1">
        <f t="shared" si="262"/>
        <v>0</v>
      </c>
      <c r="J1710" s="1">
        <f t="shared" si="263"/>
        <v>3991248.2749090903</v>
      </c>
      <c r="K1710" s="1">
        <f>'Innlegging av opplysninger'!$B$4*H1710</f>
        <v>4323852.2978181811</v>
      </c>
      <c r="L1710" s="1"/>
      <c r="M1710" s="1">
        <f>'Innlegging av opplysninger'!$B$5*H1710</f>
        <v>4357112.7001090907</v>
      </c>
      <c r="N1710" s="1">
        <f>'Innlegging av opplysninger'!$B$5*I1710</f>
        <v>0</v>
      </c>
      <c r="O1710" s="1">
        <f>'Innlegging av opplysninger'!$B$5*J1710</f>
        <v>522853.52401309082</v>
      </c>
      <c r="P1710" s="1">
        <f>'Innlegging av opplysninger'!$B$5*K1710</f>
        <v>566424.65101418179</v>
      </c>
      <c r="Q1710" s="1"/>
      <c r="R1710" s="1">
        <f>'Innlegging av opplysninger'!$C$11*SUM(H1710:Q1710)</f>
        <v>1786831.9620733634</v>
      </c>
      <c r="S1710" s="1">
        <f>'Innlegging av opplysninger'!$C$13*(((H1710+J1710+M1710+O1710)*Data!H1710)+(J1710+O1710)*(1-Data!H1710)*1.8/12+I1710+N1710+K1710+L1710+P1710+Q1710)</f>
        <v>308417.01867910859</v>
      </c>
      <c r="T1710" s="1">
        <f>'Innlegging av opplysninger'!$C$13*((H1710+J1710+M1710+O1710)*(1-Data!H1710)-(J1710+O1710)*(1-Data!H1710)*1.8/12)</f>
        <v>2136721.455737073</v>
      </c>
      <c r="U1710" s="1">
        <f>Data!I1710</f>
        <v>4.75</v>
      </c>
      <c r="V1710" s="1">
        <f>Data!J1710+Data!K1710</f>
        <v>44517.298245614031</v>
      </c>
      <c r="W1710" s="1">
        <f>Data!L1710</f>
        <v>0</v>
      </c>
      <c r="X1710" s="1">
        <f t="shared" si="267"/>
        <v>2306805.4545454541</v>
      </c>
      <c r="Y1710" s="100">
        <f t="shared" si="268"/>
        <v>0</v>
      </c>
      <c r="Z1710" s="100">
        <f t="shared" si="269"/>
        <v>329873.17999999993</v>
      </c>
      <c r="AA1710" s="100">
        <f>'Innlegging av opplysninger'!$B$4*X1710</f>
        <v>299884.70909090905</v>
      </c>
      <c r="AB1710" s="1"/>
      <c r="AC1710" s="1">
        <f>'Innlegging av opplysninger'!$B$5*X1710</f>
        <v>302191.51454545453</v>
      </c>
      <c r="AD1710" s="1">
        <f>'Innlegging av opplysninger'!$B$5*Y1710</f>
        <v>0</v>
      </c>
      <c r="AE1710" s="1">
        <f>'Innlegging av opplysninger'!$B$5*Z1710</f>
        <v>43213.386579999991</v>
      </c>
      <c r="AF1710" s="1">
        <f>'Innlegging av opplysninger'!$B$5*AA1710</f>
        <v>39284.896890909084</v>
      </c>
      <c r="AG1710" s="1"/>
      <c r="AH1710" s="1">
        <f>'Innlegging av opplysninger'!$C$11*SUM(X1710:AG1710)</f>
        <v>126207.6193828036</v>
      </c>
      <c r="AI1710" s="1">
        <f>'Innlegging av opplysninger'!$C$13*(((X1710+Z1710+AC1710+AE1710)*Data!M1710)+(Z1710+AE1710)*(1-Data!M1710)*1.8/12+Y1710+AD1710+AA1710+AB1710+AF1710+AG1710)</f>
        <v>20546.894730378543</v>
      </c>
      <c r="AJ1710" s="1">
        <f>'Innlegging av opplysninger'!$C$13*((X1710+Z1710+AC1710+AE1710)*(1-Data!M1710)-(Z1710+AE1710)*(1-Data!M1710)*1.8/12)</f>
        <v>152158.26863556323</v>
      </c>
      <c r="AK1710" s="83">
        <f t="shared" si="264"/>
        <v>1913000</v>
      </c>
      <c r="AL1710" s="83">
        <f t="shared" si="265"/>
        <v>329000</v>
      </c>
      <c r="AM1710" s="83">
        <f t="shared" si="266"/>
        <v>2289000</v>
      </c>
    </row>
    <row r="1711" spans="1:39">
      <c r="A1711" t="str">
        <f t="shared" si="260"/>
        <v>4228Alle</v>
      </c>
      <c r="B1711" s="6" t="str">
        <f>Data!A1711</f>
        <v>4228</v>
      </c>
      <c r="C1711" s="7" t="str">
        <f>Data!B1711</f>
        <v>Sirdal kommune</v>
      </c>
      <c r="D1711" s="7" t="str">
        <f>Data!C1711</f>
        <v>Alle</v>
      </c>
      <c r="E1711" s="1">
        <f>Data!D1711</f>
        <v>205.0599554252201</v>
      </c>
      <c r="F1711" s="1">
        <f>Data!E1711+Data!F1711</f>
        <v>49604.861428975841</v>
      </c>
      <c r="G1711" s="1">
        <f>Data!G1711</f>
        <v>458.40485922801003</v>
      </c>
      <c r="H1711" s="1">
        <f t="shared" si="261"/>
        <v>110966952.80181822</v>
      </c>
      <c r="I1711" s="1">
        <f t="shared" si="262"/>
        <v>1025459.781818182</v>
      </c>
      <c r="J1711" s="1">
        <f t="shared" si="263"/>
        <v>13439089.510036368</v>
      </c>
      <c r="K1711" s="1">
        <f>'Innlegging av opplysninger'!$B$4*H1711</f>
        <v>14425703.86423637</v>
      </c>
      <c r="L1711" s="1"/>
      <c r="M1711" s="1">
        <f>'Innlegging av opplysninger'!$B$5*H1711</f>
        <v>14536670.817038188</v>
      </c>
      <c r="N1711" s="1">
        <f>'Innlegging av opplysninger'!$B$5*I1711</f>
        <v>134335.23141818185</v>
      </c>
      <c r="O1711" s="1">
        <f>'Innlegging av opplysninger'!$B$5*J1711</f>
        <v>1760520.7258147642</v>
      </c>
      <c r="P1711" s="1">
        <f>'Innlegging av opplysninger'!$B$5*K1711</f>
        <v>1889767.2062149646</v>
      </c>
      <c r="Q1711" s="1"/>
      <c r="R1711" s="1">
        <f>'Innlegging av opplysninger'!$C$11*SUM(H1711:Q1711)</f>
        <v>6010782.9976590183</v>
      </c>
      <c r="S1711" s="1">
        <f>'Innlegging av opplysninger'!$C$13*(((H1711+J1711+M1711+O1711)*Data!H1711)+(J1711+O1711)*(1-Data!H1711)*1.8/12+I1711+N1711+K1711+L1711+P1711+Q1711)</f>
        <v>1372194.77442944</v>
      </c>
      <c r="T1711" s="1">
        <f>'Innlegging av opplysninger'!$C$13*((H1711+J1711+M1711+O1711)*(1-Data!H1711)-(J1711+O1711)*(1-Data!H1711)*1.8/12)</f>
        <v>6853087.2223671107</v>
      </c>
      <c r="U1711" s="1">
        <f>Data!I1711</f>
        <v>44.238799999999998</v>
      </c>
      <c r="V1711" s="1">
        <f>Data!J1711+Data!K1711</f>
        <v>50688.131524061842</v>
      </c>
      <c r="W1711" s="1">
        <f>Data!L1711</f>
        <v>526.94241254283577</v>
      </c>
      <c r="X1711" s="1">
        <f t="shared" si="267"/>
        <v>24462350.322181821</v>
      </c>
      <c r="Y1711" s="100">
        <f t="shared" si="268"/>
        <v>254305.09090909091</v>
      </c>
      <c r="Z1711" s="100">
        <f t="shared" si="269"/>
        <v>3534481.724072</v>
      </c>
      <c r="AA1711" s="100">
        <f>'Innlegging av opplysninger'!$B$4*X1711</f>
        <v>3180105.5418836367</v>
      </c>
      <c r="AB1711" s="1"/>
      <c r="AC1711" s="1">
        <f>'Innlegging av opplysninger'!$B$5*X1711</f>
        <v>3204567.8922058186</v>
      </c>
      <c r="AD1711" s="1">
        <f>'Innlegging av opplysninger'!$B$5*Y1711</f>
        <v>33313.966909090908</v>
      </c>
      <c r="AE1711" s="1">
        <f>'Innlegging av opplysninger'!$B$5*Z1711</f>
        <v>463017.10585343203</v>
      </c>
      <c r="AF1711" s="1">
        <f>'Innlegging av opplysninger'!$B$5*AA1711</f>
        <v>416593.82598675642</v>
      </c>
      <c r="AG1711" s="1"/>
      <c r="AH1711" s="1">
        <f>'Innlegging av opplysninger'!$C$11*SUM(X1711:AG1711)</f>
        <v>1350851.9478600621</v>
      </c>
      <c r="AI1711" s="1">
        <f>'Innlegging av opplysninger'!$C$13*(((X1711+Z1711+AC1711+AE1711)*Data!M1711)+(Z1711+AE1711)*(1-Data!M1711)*1.8/12+Y1711+AD1711+AA1711+AB1711+AF1711+AG1711)</f>
        <v>308931.82824090397</v>
      </c>
      <c r="AJ1711" s="1">
        <f>'Innlegging av opplysninger'!$C$13*((X1711+Z1711+AC1711+AE1711)*(1-Data!M1711)-(Z1711+AE1711)*(1-Data!M1711)*1.8/12)</f>
        <v>1539602.4161991815</v>
      </c>
      <c r="AK1711" s="83">
        <f t="shared" si="264"/>
        <v>7362000</v>
      </c>
      <c r="AL1711" s="83">
        <f t="shared" si="265"/>
        <v>1681000</v>
      </c>
      <c r="AM1711" s="83">
        <f t="shared" si="266"/>
        <v>8393000</v>
      </c>
    </row>
    <row r="1712" spans="1:39">
      <c r="A1712" t="str">
        <f t="shared" si="260"/>
        <v>4228Administrasjon</v>
      </c>
      <c r="B1712" s="6" t="str">
        <f>Data!A1712</f>
        <v>4228</v>
      </c>
      <c r="C1712" s="7" t="str">
        <f>Data!B1712</f>
        <v>Sirdal kommune</v>
      </c>
      <c r="D1712" s="7" t="str">
        <f>Data!C1712</f>
        <v>Administrasjon</v>
      </c>
      <c r="E1712" s="1">
        <f>Data!D1712</f>
        <v>11.3965</v>
      </c>
      <c r="F1712" s="1">
        <f>Data!E1712+Data!F1712</f>
        <v>55459.325816405624</v>
      </c>
      <c r="G1712" s="1">
        <f>Data!G1712</f>
        <v>0</v>
      </c>
      <c r="H1712" s="1">
        <f t="shared" si="261"/>
        <v>6895005.8909090897</v>
      </c>
      <c r="I1712" s="1">
        <f t="shared" si="262"/>
        <v>0</v>
      </c>
      <c r="J1712" s="1">
        <f t="shared" si="263"/>
        <v>827400.70690909075</v>
      </c>
      <c r="K1712" s="1">
        <f>'Innlegging av opplysninger'!$B$4*H1712</f>
        <v>896350.76581818168</v>
      </c>
      <c r="L1712" s="1"/>
      <c r="M1712" s="1">
        <f>'Innlegging av opplysninger'!$B$5*H1712</f>
        <v>903245.7717090908</v>
      </c>
      <c r="N1712" s="1">
        <f>'Innlegging av opplysninger'!$B$5*I1712</f>
        <v>0</v>
      </c>
      <c r="O1712" s="1">
        <f>'Innlegging av opplysninger'!$B$5*J1712</f>
        <v>108389.4926050909</v>
      </c>
      <c r="P1712" s="1">
        <f>'Innlegging av opplysninger'!$B$5*K1712</f>
        <v>117421.9503221818</v>
      </c>
      <c r="Q1712" s="1"/>
      <c r="R1712" s="1">
        <f>'Innlegging av opplysninger'!$C$11*SUM(H1712:Q1712)</f>
        <v>370416.95397436351</v>
      </c>
      <c r="S1712" s="1">
        <f>'Innlegging av opplysninger'!$C$13*(((H1712+J1712+M1712+O1712)*Data!H1712)+(J1712+O1712)*(1-Data!H1712)*1.8/12+I1712+N1712+K1712+L1712+P1712+Q1712)</f>
        <v>115600.28908017858</v>
      </c>
      <c r="T1712" s="1">
        <f>'Innlegging av opplysninger'!$C$13*((H1712+J1712+M1712+O1712)*(1-Data!H1712)-(J1712+O1712)*(1-Data!H1712)*1.8/12)</f>
        <v>391286.06899000308</v>
      </c>
      <c r="U1712" s="1">
        <f>Data!I1712</f>
        <v>4.7328999999999999</v>
      </c>
      <c r="V1712" s="1">
        <f>Data!J1712+Data!K1712</f>
        <v>48366.233394606548</v>
      </c>
      <c r="W1712" s="1">
        <f>Data!L1712</f>
        <v>68.04073612372963</v>
      </c>
      <c r="X1712" s="1">
        <f t="shared" si="267"/>
        <v>2497227.7749090907</v>
      </c>
      <c r="Y1712" s="100">
        <f t="shared" si="268"/>
        <v>3513.054545454545</v>
      </c>
      <c r="Z1712" s="100">
        <f t="shared" si="269"/>
        <v>357605.93861199997</v>
      </c>
      <c r="AA1712" s="100">
        <f>'Innlegging av opplysninger'!$B$4*X1712</f>
        <v>324639.6107381818</v>
      </c>
      <c r="AB1712" s="1"/>
      <c r="AC1712" s="1">
        <f>'Innlegging av opplysninger'!$B$5*X1712</f>
        <v>327136.83851309092</v>
      </c>
      <c r="AD1712" s="1">
        <f>'Innlegging av opplysninger'!$B$5*Y1712</f>
        <v>460.2101454545454</v>
      </c>
      <c r="AE1712" s="1">
        <f>'Innlegging av opplysninger'!$B$5*Z1712</f>
        <v>46846.377958172001</v>
      </c>
      <c r="AF1712" s="1">
        <f>'Innlegging av opplysninger'!$B$5*AA1712</f>
        <v>42527.789006701816</v>
      </c>
      <c r="AG1712" s="1"/>
      <c r="AH1712" s="1">
        <f>'Innlegging av opplysninger'!$C$11*SUM(X1712:AG1712)</f>
        <v>136798.38858826956</v>
      </c>
      <c r="AI1712" s="1">
        <f>'Innlegging av opplysninger'!$C$13*(((X1712+Z1712+AC1712+AE1712)*Data!M1712)+(Z1712+AE1712)*(1-Data!M1712)*1.8/12+Y1712+AD1712+AA1712+AB1712+AF1712+AG1712)</f>
        <v>22660.530770428824</v>
      </c>
      <c r="AJ1712" s="1">
        <f>'Innlegging av opplysninger'!$C$13*((X1712+Z1712+AC1712+AE1712)*(1-Data!M1712)-(Z1712+AE1712)*(1-Data!M1712)*1.8/12)</f>
        <v>164537.26413983476</v>
      </c>
      <c r="AK1712" s="83">
        <f t="shared" si="264"/>
        <v>507000</v>
      </c>
      <c r="AL1712" s="83">
        <f t="shared" si="265"/>
        <v>138000</v>
      </c>
      <c r="AM1712" s="83">
        <f t="shared" si="266"/>
        <v>556000</v>
      </c>
    </row>
    <row r="1713" spans="1:39">
      <c r="A1713" t="str">
        <f t="shared" si="260"/>
        <v>4228Undervisning</v>
      </c>
      <c r="B1713" s="6" t="str">
        <f>Data!A1713</f>
        <v>4228</v>
      </c>
      <c r="C1713" s="7" t="str">
        <f>Data!B1713</f>
        <v>Sirdal kommune</v>
      </c>
      <c r="D1713" s="7" t="str">
        <f>Data!C1713</f>
        <v>Undervisning</v>
      </c>
      <c r="E1713" s="1">
        <f>Data!D1713</f>
        <v>49.859899999999996</v>
      </c>
      <c r="F1713" s="1">
        <f>Data!E1713+Data!F1713</f>
        <v>49640.393913077773</v>
      </c>
      <c r="G1713" s="1">
        <f>Data!G1713</f>
        <v>14.573635326183968</v>
      </c>
      <c r="H1713" s="1">
        <f t="shared" si="261"/>
        <v>27000709.925090905</v>
      </c>
      <c r="I1713" s="1">
        <f t="shared" si="262"/>
        <v>7926.9818181818173</v>
      </c>
      <c r="J1713" s="1">
        <f t="shared" si="263"/>
        <v>3241036.4288290902</v>
      </c>
      <c r="K1713" s="1">
        <f>'Innlegging av opplysninger'!$B$4*H1713</f>
        <v>3510092.2902618176</v>
      </c>
      <c r="L1713" s="1"/>
      <c r="M1713" s="1">
        <f>'Innlegging av opplysninger'!$B$5*H1713</f>
        <v>3537093.0001869085</v>
      </c>
      <c r="N1713" s="1">
        <f>'Innlegging av opplysninger'!$B$5*I1713</f>
        <v>1038.434618181818</v>
      </c>
      <c r="O1713" s="1">
        <f>'Innlegging av opplysninger'!$B$5*J1713</f>
        <v>424575.77217661083</v>
      </c>
      <c r="P1713" s="1">
        <f>'Innlegging av opplysninger'!$B$5*K1713</f>
        <v>459822.09002429812</v>
      </c>
      <c r="Q1713" s="1"/>
      <c r="R1713" s="1">
        <f>'Innlegging av opplysninger'!$C$11*SUM(H1713:Q1713)</f>
        <v>1450927.2070742275</v>
      </c>
      <c r="S1713" s="1">
        <f>'Innlegging av opplysninger'!$C$13*(((H1713+J1713+M1713+O1713)*Data!H1713)+(J1713+O1713)*(1-Data!H1713)*1.8/12+I1713+N1713+K1713+L1713+P1713+Q1713)</f>
        <v>291857.73507486924</v>
      </c>
      <c r="T1713" s="1">
        <f>'Innlegging av opplysninger'!$C$13*((H1713+J1713+M1713+O1713)*(1-Data!H1713)-(J1713+O1713)*(1-Data!H1713)*1.8/12)</f>
        <v>1693621.6009214423</v>
      </c>
      <c r="U1713" s="1">
        <f>Data!I1713</f>
        <v>8.0790000000000006</v>
      </c>
      <c r="V1713" s="1">
        <f>Data!J1713+Data!K1713</f>
        <v>49483.486632008913</v>
      </c>
      <c r="W1713" s="1">
        <f>Data!L1713</f>
        <v>9.0889961628914477</v>
      </c>
      <c r="X1713" s="1">
        <f t="shared" si="267"/>
        <v>4361204.6018181816</v>
      </c>
      <c r="Y1713" s="100">
        <f t="shared" si="268"/>
        <v>801.05454545454552</v>
      </c>
      <c r="Z1713" s="100">
        <f t="shared" si="269"/>
        <v>623766.80885999999</v>
      </c>
      <c r="AA1713" s="100">
        <f>'Innlegging av opplysninger'!$B$4*X1713</f>
        <v>566956.59823636361</v>
      </c>
      <c r="AB1713" s="1"/>
      <c r="AC1713" s="1">
        <f>'Innlegging av opplysninger'!$B$5*X1713</f>
        <v>571317.80283818184</v>
      </c>
      <c r="AD1713" s="1">
        <f>'Innlegging av opplysninger'!$B$5*Y1713</f>
        <v>104.93814545454546</v>
      </c>
      <c r="AE1713" s="1">
        <f>'Innlegging av opplysninger'!$B$5*Z1713</f>
        <v>81713.451960660008</v>
      </c>
      <c r="AF1713" s="1">
        <f>'Innlegging av opplysninger'!$B$5*AA1713</f>
        <v>74271.314368963634</v>
      </c>
      <c r="AG1713" s="1"/>
      <c r="AH1713" s="1">
        <f>'Innlegging av opplysninger'!$C$11*SUM(X1713:AG1713)</f>
        <v>238645.18968938387</v>
      </c>
      <c r="AI1713" s="1">
        <f>'Innlegging av opplysninger'!$C$13*(((X1713+Z1713+AC1713+AE1713)*Data!M1713)+(Z1713+AE1713)*(1-Data!M1713)*1.8/12+Y1713+AD1713+AA1713+AB1713+AF1713+AG1713)</f>
        <v>41956.380632425891</v>
      </c>
      <c r="AJ1713" s="1">
        <f>'Innlegging av opplysninger'!$C$13*((X1713+Z1713+AC1713+AE1713)*(1-Data!M1713)-(Z1713+AE1713)*(1-Data!M1713)*1.8/12)</f>
        <v>284610.72104778362</v>
      </c>
      <c r="AK1713" s="83">
        <f t="shared" si="264"/>
        <v>1690000</v>
      </c>
      <c r="AL1713" s="83">
        <f t="shared" si="265"/>
        <v>334000</v>
      </c>
      <c r="AM1713" s="83">
        <f t="shared" si="266"/>
        <v>1978000</v>
      </c>
    </row>
    <row r="1714" spans="1:39">
      <c r="A1714" t="str">
        <f t="shared" si="260"/>
        <v>4228Barnehager</v>
      </c>
      <c r="B1714" s="6" t="str">
        <f>Data!A1714</f>
        <v>4228</v>
      </c>
      <c r="C1714" s="7" t="str">
        <f>Data!B1714</f>
        <v>Sirdal kommune</v>
      </c>
      <c r="D1714" s="7" t="str">
        <f>Data!C1714</f>
        <v>Barnehager</v>
      </c>
      <c r="E1714" s="1">
        <f>Data!D1714</f>
        <v>25.623100000000001</v>
      </c>
      <c r="F1714" s="1">
        <f>Data!E1714+Data!F1714</f>
        <v>46142.836054185471</v>
      </c>
      <c r="G1714" s="1">
        <f>Data!G1714</f>
        <v>0</v>
      </c>
      <c r="H1714" s="1">
        <f t="shared" si="261"/>
        <v>12898063.66363636</v>
      </c>
      <c r="I1714" s="1">
        <f t="shared" si="262"/>
        <v>0</v>
      </c>
      <c r="J1714" s="1">
        <f t="shared" si="263"/>
        <v>1547767.6396363631</v>
      </c>
      <c r="K1714" s="1">
        <f>'Innlegging av opplysninger'!$B$4*H1714</f>
        <v>1676748.2762727269</v>
      </c>
      <c r="L1714" s="1"/>
      <c r="M1714" s="1">
        <f>'Innlegging av opplysninger'!$B$5*H1714</f>
        <v>1689646.3399363633</v>
      </c>
      <c r="N1714" s="1">
        <f>'Innlegging av opplysninger'!$B$5*I1714</f>
        <v>0</v>
      </c>
      <c r="O1714" s="1">
        <f>'Innlegging av opplysninger'!$B$5*J1714</f>
        <v>202757.56079236357</v>
      </c>
      <c r="P1714" s="1">
        <f>'Innlegging av opplysninger'!$B$5*K1714</f>
        <v>219654.02419172725</v>
      </c>
      <c r="Q1714" s="1"/>
      <c r="R1714" s="1">
        <f>'Innlegging av opplysninger'!$C$11*SUM(H1714:Q1714)</f>
        <v>692916.2251697043</v>
      </c>
      <c r="S1714" s="1">
        <f>'Innlegging av opplysninger'!$C$13*(((H1714+J1714+M1714+O1714)*Data!H1714)+(J1714+O1714)*(1-Data!H1714)*1.8/12+I1714+N1714+K1714+L1714+P1714+Q1714)</f>
        <v>118439.59906525568</v>
      </c>
      <c r="T1714" s="1">
        <f>'Innlegging av opplysninger'!$C$13*((H1714+J1714+M1714+O1714)*(1-Data!H1714)-(J1714+O1714)*(1-Data!H1714)*1.8/12)</f>
        <v>829761.55116697145</v>
      </c>
      <c r="U1714" s="1">
        <f>Data!I1714</f>
        <v>2.7691999999999997</v>
      </c>
      <c r="V1714" s="1">
        <f>Data!J1714+Data!K1714</f>
        <v>42541.073234147058</v>
      </c>
      <c r="W1714" s="1">
        <f>Data!L1714</f>
        <v>0</v>
      </c>
      <c r="X1714" s="1">
        <f t="shared" si="267"/>
        <v>1285142.6181818184</v>
      </c>
      <c r="Y1714" s="100">
        <f t="shared" si="268"/>
        <v>0</v>
      </c>
      <c r="Z1714" s="100">
        <f t="shared" si="269"/>
        <v>183775.39440000002</v>
      </c>
      <c r="AA1714" s="100">
        <f>'Innlegging av opplysninger'!$B$4*X1714</f>
        <v>167068.54036363639</v>
      </c>
      <c r="AB1714" s="1"/>
      <c r="AC1714" s="1">
        <f>'Innlegging av opplysninger'!$B$5*X1714</f>
        <v>168353.68298181822</v>
      </c>
      <c r="AD1714" s="1">
        <f>'Innlegging av opplysninger'!$B$5*Y1714</f>
        <v>0</v>
      </c>
      <c r="AE1714" s="1">
        <f>'Innlegging av opplysninger'!$B$5*Z1714</f>
        <v>24074.576666400004</v>
      </c>
      <c r="AF1714" s="1">
        <f>'Innlegging av opplysninger'!$B$5*AA1714</f>
        <v>21885.97878763637</v>
      </c>
      <c r="AG1714" s="1"/>
      <c r="AH1714" s="1">
        <f>'Innlegging av opplysninger'!$C$11*SUM(X1714:AG1714)</f>
        <v>70311.430072489762</v>
      </c>
      <c r="AI1714" s="1">
        <f>'Innlegging av opplysninger'!$C$13*(((X1714+Z1714+AC1714+AE1714)*Data!M1714)+(Z1714+AE1714)*(1-Data!M1714)*1.8/12+Y1714+AD1714+AA1714+AB1714+AF1714+AG1714)</f>
        <v>11446.864770184102</v>
      </c>
      <c r="AJ1714" s="1">
        <f>'Innlegging av opplysninger'!$C$13*((X1714+Z1714+AC1714+AE1714)*(1-Data!M1714)-(Z1714+AE1714)*(1-Data!M1714)*1.8/12)</f>
        <v>84768.776381643984</v>
      </c>
      <c r="AK1714" s="83">
        <f t="shared" si="264"/>
        <v>763000</v>
      </c>
      <c r="AL1714" s="83">
        <f t="shared" si="265"/>
        <v>130000</v>
      </c>
      <c r="AM1714" s="83">
        <f t="shared" si="266"/>
        <v>915000</v>
      </c>
    </row>
    <row r="1715" spans="1:39">
      <c r="A1715" t="str">
        <f t="shared" si="260"/>
        <v>4228Helse/pleie/omsorg</v>
      </c>
      <c r="B1715" s="6" t="str">
        <f>Data!A1715</f>
        <v>4228</v>
      </c>
      <c r="C1715" s="7" t="str">
        <f>Data!B1715</f>
        <v>Sirdal kommune</v>
      </c>
      <c r="D1715" s="7" t="str">
        <f>Data!C1715</f>
        <v>Helse/pleie/omsorg</v>
      </c>
      <c r="E1715" s="1">
        <f>Data!D1715</f>
        <v>72.465555425219961</v>
      </c>
      <c r="F1715" s="1">
        <f>Data!E1715+Data!F1715</f>
        <v>49387.937071609573</v>
      </c>
      <c r="G1715" s="1">
        <f>Data!G1715</f>
        <v>1070.5044561488576</v>
      </c>
      <c r="H1715" s="1">
        <f t="shared" si="261"/>
        <v>39042810.449454531</v>
      </c>
      <c r="I1715" s="1">
        <f t="shared" si="262"/>
        <v>846269.45454545447</v>
      </c>
      <c r="J1715" s="1">
        <f t="shared" si="263"/>
        <v>4786689.5884799976</v>
      </c>
      <c r="K1715" s="1">
        <f>'Innlegging av opplysninger'!$B$4*H1715</f>
        <v>5075565.3584290892</v>
      </c>
      <c r="L1715" s="1"/>
      <c r="M1715" s="1">
        <f>'Innlegging av opplysninger'!$B$5*H1715</f>
        <v>5114608.1688785441</v>
      </c>
      <c r="N1715" s="1">
        <f>'Innlegging av opplysninger'!$B$5*I1715</f>
        <v>110861.29854545454</v>
      </c>
      <c r="O1715" s="1">
        <f>'Innlegging av opplysninger'!$B$5*J1715</f>
        <v>627056.33609087975</v>
      </c>
      <c r="P1715" s="1">
        <f>'Innlegging av opplysninger'!$B$5*K1715</f>
        <v>664899.06195421075</v>
      </c>
      <c r="Q1715" s="1"/>
      <c r="R1715" s="1">
        <f>'Innlegging av opplysninger'!$C$11*SUM(H1715:Q1715)</f>
        <v>2138212.8692223695</v>
      </c>
      <c r="S1715" s="1">
        <f>'Innlegging av opplysninger'!$C$13*(((H1715+J1715+M1715+O1715)*Data!H1715)+(J1715+O1715)*(1-Data!H1715)*1.8/12+I1715+N1715+K1715+L1715+P1715+Q1715)</f>
        <v>564257.58478146465</v>
      </c>
      <c r="T1715" s="1">
        <f>'Innlegging av opplysninger'!$C$13*((H1715+J1715+M1715+O1715)*(1-Data!H1715)-(J1715+O1715)*(1-Data!H1715)*1.8/12)</f>
        <v>2361717.9204701991</v>
      </c>
      <c r="U1715" s="1">
        <f>Data!I1715</f>
        <v>19.8277</v>
      </c>
      <c r="V1715" s="1">
        <f>Data!J1715+Data!K1715</f>
        <v>54563.230312475309</v>
      </c>
      <c r="W1715" s="1">
        <f>Data!L1715</f>
        <v>1131.8392955309998</v>
      </c>
      <c r="X1715" s="1">
        <f t="shared" si="267"/>
        <v>11802145.763636364</v>
      </c>
      <c r="Y1715" s="100">
        <f t="shared" si="268"/>
        <v>244819.30909090914</v>
      </c>
      <c r="Z1715" s="100">
        <f t="shared" si="269"/>
        <v>1722716.0053999999</v>
      </c>
      <c r="AA1715" s="100">
        <f>'Innlegging av opplysninger'!$B$4*X1715</f>
        <v>1534278.9492727274</v>
      </c>
      <c r="AB1715" s="1"/>
      <c r="AC1715" s="1">
        <f>'Innlegging av opplysninger'!$B$5*X1715</f>
        <v>1546081.0950363637</v>
      </c>
      <c r="AD1715" s="1">
        <f>'Innlegging av opplysninger'!$B$5*Y1715</f>
        <v>32071.329490909098</v>
      </c>
      <c r="AE1715" s="1">
        <f>'Innlegging av opplysninger'!$B$5*Z1715</f>
        <v>225675.7967074</v>
      </c>
      <c r="AF1715" s="1">
        <f>'Innlegging av opplysninger'!$B$5*AA1715</f>
        <v>200990.54235472728</v>
      </c>
      <c r="AG1715" s="1"/>
      <c r="AH1715" s="1">
        <f>'Innlegging av opplysninger'!$C$11*SUM(X1715:AG1715)</f>
        <v>657733.5940575971</v>
      </c>
      <c r="AI1715" s="1">
        <f>'Innlegging av opplysninger'!$C$13*(((X1715+Z1715+AC1715+AE1715)*Data!M1715)+(Z1715+AE1715)*(1-Data!M1715)*1.8/12+Y1715+AD1715+AA1715+AB1715+AF1715+AG1715)</f>
        <v>192405.01987085541</v>
      </c>
      <c r="AJ1715" s="1">
        <f>'Innlegging av opplysninger'!$C$13*((X1715+Z1715+AC1715+AE1715)*(1-Data!M1715)-(Z1715+AE1715)*(1-Data!M1715)*1.8/12)</f>
        <v>707651.47726059321</v>
      </c>
      <c r="AK1715" s="83">
        <f t="shared" si="264"/>
        <v>2796000</v>
      </c>
      <c r="AL1715" s="83">
        <f t="shared" si="265"/>
        <v>757000</v>
      </c>
      <c r="AM1715" s="83">
        <f t="shared" si="266"/>
        <v>3069000</v>
      </c>
    </row>
    <row r="1716" spans="1:39">
      <c r="A1716" t="str">
        <f t="shared" si="260"/>
        <v>4228Samferdsel og teknikk</v>
      </c>
      <c r="B1716" s="6" t="str">
        <f>Data!A1716</f>
        <v>4228</v>
      </c>
      <c r="C1716" s="7" t="str">
        <f>Data!B1716</f>
        <v>Sirdal kommune</v>
      </c>
      <c r="D1716" s="7" t="str">
        <f>Data!C1716</f>
        <v>Samferdsel og teknikk</v>
      </c>
      <c r="E1716" s="1">
        <f>Data!D1716</f>
        <v>26.270300000000002</v>
      </c>
      <c r="F1716" s="1">
        <f>Data!E1716+Data!F1716</f>
        <v>52510.251056643181</v>
      </c>
      <c r="G1716" s="1">
        <f>Data!G1716</f>
        <v>159.60076588390692</v>
      </c>
      <c r="H1716" s="1">
        <f t="shared" si="261"/>
        <v>15048655.072727272</v>
      </c>
      <c r="I1716" s="1">
        <f t="shared" si="262"/>
        <v>45739.199999999997</v>
      </c>
      <c r="J1716" s="1">
        <f t="shared" si="263"/>
        <v>1811327.3127272725</v>
      </c>
      <c r="K1716" s="1">
        <f>'Innlegging av opplysninger'!$B$4*H1716</f>
        <v>1956325.1594545455</v>
      </c>
      <c r="L1716" s="1"/>
      <c r="M1716" s="1">
        <f>'Innlegging av opplysninger'!$B$5*H1716</f>
        <v>1971373.8145272727</v>
      </c>
      <c r="N1716" s="1">
        <f>'Innlegging av opplysninger'!$B$5*I1716</f>
        <v>5991.8351999999995</v>
      </c>
      <c r="O1716" s="1">
        <f>'Innlegging av opplysninger'!$B$5*J1716</f>
        <v>237283.87796727271</v>
      </c>
      <c r="P1716" s="1">
        <f>'Innlegging av opplysninger'!$B$5*K1716</f>
        <v>256278.59588854547</v>
      </c>
      <c r="Q1716" s="1"/>
      <c r="R1716" s="1">
        <f>'Innlegging av opplysninger'!$C$11*SUM(H1716:Q1716)</f>
        <v>810653.04500270286</v>
      </c>
      <c r="S1716" s="1">
        <f>'Innlegging av opplysninger'!$C$13*(((H1716+J1716+M1716+O1716)*Data!H1716)+(J1716+O1716)*(1-Data!H1716)*1.8/12+I1716+N1716+K1716+L1716+P1716+Q1716)</f>
        <v>178875.97539444332</v>
      </c>
      <c r="T1716" s="1">
        <f>'Innlegging av opplysninger'!$C$13*((H1716+J1716+M1716+O1716)*(1-Data!H1716)-(J1716+O1716)*(1-Data!H1716)*1.8/12)</f>
        <v>930438.71776714991</v>
      </c>
      <c r="U1716" s="1">
        <f>Data!I1716</f>
        <v>6</v>
      </c>
      <c r="V1716" s="1">
        <f>Data!J1716+Data!K1716</f>
        <v>48439.152777777781</v>
      </c>
      <c r="W1716" s="1">
        <f>Data!L1716</f>
        <v>62.281666666666666</v>
      </c>
      <c r="X1716" s="1">
        <f t="shared" si="267"/>
        <v>3170562.7272727275</v>
      </c>
      <c r="Y1716" s="100">
        <f t="shared" si="268"/>
        <v>4076.6181818181813</v>
      </c>
      <c r="Z1716" s="100">
        <f t="shared" si="269"/>
        <v>453973.4264</v>
      </c>
      <c r="AA1716" s="100">
        <f>'Innlegging av opplysninger'!$B$4*X1716</f>
        <v>412173.1545454546</v>
      </c>
      <c r="AB1716" s="1"/>
      <c r="AC1716" s="1">
        <f>'Innlegging av opplysninger'!$B$5*X1716</f>
        <v>415343.71727272734</v>
      </c>
      <c r="AD1716" s="1">
        <f>'Innlegging av opplysninger'!$B$5*Y1716</f>
        <v>534.03698181818174</v>
      </c>
      <c r="AE1716" s="1">
        <f>'Innlegging av opplysninger'!$B$5*Z1716</f>
        <v>59470.518858399999</v>
      </c>
      <c r="AF1716" s="1">
        <f>'Innlegging av opplysninger'!$B$5*AA1716</f>
        <v>53994.683245454558</v>
      </c>
      <c r="AG1716" s="1"/>
      <c r="AH1716" s="1">
        <f>'Innlegging av opplysninger'!$C$11*SUM(X1716:AG1716)</f>
        <v>173664.89754481925</v>
      </c>
      <c r="AI1716" s="1">
        <f>'Innlegging av opplysninger'!$C$13*(((X1716+Z1716+AC1716+AE1716)*Data!M1716)+(Z1716+AE1716)*(1-Data!M1716)*1.8/12+Y1716+AD1716+AA1716+AB1716+AF1716+AG1716)</f>
        <v>28485.344406651882</v>
      </c>
      <c r="AJ1716" s="1">
        <f>'Innlegging av opplysninger'!$C$13*((X1716+Z1716+AC1716+AE1716)*(1-Data!M1716)-(Z1716+AE1716)*(1-Data!M1716)*1.8/12)</f>
        <v>209161.35749678494</v>
      </c>
      <c r="AK1716" s="83">
        <f t="shared" si="264"/>
        <v>984000</v>
      </c>
      <c r="AL1716" s="83">
        <f t="shared" si="265"/>
        <v>207000</v>
      </c>
      <c r="AM1716" s="83">
        <f t="shared" si="266"/>
        <v>1140000</v>
      </c>
    </row>
    <row r="1717" spans="1:39">
      <c r="A1717" t="str">
        <f t="shared" si="260"/>
        <v>4228Annet</v>
      </c>
      <c r="B1717" s="6" t="str">
        <f>Data!A1717</f>
        <v>4228</v>
      </c>
      <c r="C1717" s="7" t="str">
        <f>Data!B1717</f>
        <v>Sirdal kommune</v>
      </c>
      <c r="D1717" s="7" t="str">
        <f>Data!C1717</f>
        <v>Annet</v>
      </c>
      <c r="E1717" s="1">
        <f>Data!D1717</f>
        <v>19.444600000000001</v>
      </c>
      <c r="F1717" s="1">
        <f>Data!E1717+Data!F1717</f>
        <v>47527.670835776174</v>
      </c>
      <c r="G1717" s="1">
        <f>Data!G1717</f>
        <v>591.75195169867209</v>
      </c>
      <c r="H1717" s="1">
        <f t="shared" si="261"/>
        <v>10081707.800000001</v>
      </c>
      <c r="I1717" s="1">
        <f t="shared" si="262"/>
        <v>125524.14545454545</v>
      </c>
      <c r="J1717" s="1">
        <f t="shared" si="263"/>
        <v>1224867.8334545454</v>
      </c>
      <c r="K1717" s="1">
        <f>'Innlegging av opplysninger'!$B$4*H1717</f>
        <v>1310622.0140000002</v>
      </c>
      <c r="L1717" s="1"/>
      <c r="M1717" s="1">
        <f>'Innlegging av opplysninger'!$B$5*H1717</f>
        <v>1320703.7218000002</v>
      </c>
      <c r="N1717" s="1">
        <f>'Innlegging av opplysninger'!$B$5*I1717</f>
        <v>16443.663054545454</v>
      </c>
      <c r="O1717" s="1">
        <f>'Innlegging av opplysninger'!$B$5*J1717</f>
        <v>160457.68618254544</v>
      </c>
      <c r="P1717" s="1">
        <f>'Innlegging av opplysninger'!$B$5*K1717</f>
        <v>171691.48383400004</v>
      </c>
      <c r="Q1717" s="1"/>
      <c r="R1717" s="1">
        <f>'Innlegging av opplysninger'!$C$11*SUM(H1717:Q1717)</f>
        <v>547656.69721564697</v>
      </c>
      <c r="S1717" s="1">
        <f>'Innlegging av opplysninger'!$C$13*(((H1717+J1717+M1717+O1717)*Data!H1717)+(J1717+O1717)*(1-Data!H1717)*1.8/12+I1717+N1717+K1717+L1717+P1717+Q1717)</f>
        <v>103240.11913969467</v>
      </c>
      <c r="T1717" s="1">
        <f>'Innlegging av opplysninger'!$C$13*((H1717+J1717+M1717+O1717)*(1-Data!H1717)-(J1717+O1717)*(1-Data!H1717)*1.8/12)</f>
        <v>646184.83494487486</v>
      </c>
      <c r="U1717" s="1">
        <f>Data!I1717</f>
        <v>2.83</v>
      </c>
      <c r="V1717" s="1">
        <f>Data!J1717+Data!K1717</f>
        <v>43600.515901060069</v>
      </c>
      <c r="W1717" s="1">
        <f>Data!L1717</f>
        <v>35.46996466431095</v>
      </c>
      <c r="X1717" s="1">
        <f t="shared" si="267"/>
        <v>1346066.8363636362</v>
      </c>
      <c r="Y1717" s="100">
        <f t="shared" si="268"/>
        <v>1095.0545454545454</v>
      </c>
      <c r="Z1717" s="100">
        <f t="shared" si="269"/>
        <v>192644.15039999995</v>
      </c>
      <c r="AA1717" s="100">
        <f>'Innlegging av opplysninger'!$B$4*X1717</f>
        <v>174988.6887272727</v>
      </c>
      <c r="AB1717" s="1"/>
      <c r="AC1717" s="1">
        <f>'Innlegging av opplysninger'!$B$5*X1717</f>
        <v>176334.75556363634</v>
      </c>
      <c r="AD1717" s="1">
        <f>'Innlegging av opplysninger'!$B$5*Y1717</f>
        <v>143.45214545454544</v>
      </c>
      <c r="AE1717" s="1">
        <f>'Innlegging av opplysninger'!$B$5*Z1717</f>
        <v>25236.383702399995</v>
      </c>
      <c r="AF1717" s="1">
        <f>'Innlegging av opplysninger'!$B$5*AA1717</f>
        <v>22923.518223272724</v>
      </c>
      <c r="AG1717" s="1"/>
      <c r="AH1717" s="1">
        <f>'Innlegging av opplysninger'!$C$11*SUM(X1717:AG1717)</f>
        <v>73698.447907502807</v>
      </c>
      <c r="AI1717" s="1">
        <f>'Innlegging av opplysninger'!$C$13*(((X1717+Z1717+AC1717+AE1717)*Data!M1717)+(Z1717+AE1717)*(1-Data!M1717)*1.8/12+Y1717+AD1717+AA1717+AB1717+AF1717+AG1717)</f>
        <v>12055.305275354354</v>
      </c>
      <c r="AJ1717" s="1">
        <f>'Innlegging av opplysninger'!$C$13*((X1717+Z1717+AC1717+AE1717)*(1-Data!M1717)-(Z1717+AE1717)*(1-Data!M1717)*1.8/12)</f>
        <v>88795.202387544239</v>
      </c>
      <c r="AK1717" s="83">
        <f t="shared" si="264"/>
        <v>621000</v>
      </c>
      <c r="AL1717" s="83">
        <f t="shared" si="265"/>
        <v>115000</v>
      </c>
      <c r="AM1717" s="83">
        <f t="shared" si="266"/>
        <v>735000</v>
      </c>
    </row>
    <row r="1718" spans="1:39">
      <c r="A1718" t="str">
        <f t="shared" si="260"/>
        <v>4600Alle</v>
      </c>
      <c r="B1718" s="6" t="str">
        <f>Data!A1718</f>
        <v>4600</v>
      </c>
      <c r="C1718" s="7" t="str">
        <f>Data!B1718</f>
        <v>Vestland fylkeskommune</v>
      </c>
      <c r="D1718" s="7" t="str">
        <f>Data!C1718</f>
        <v>Alle</v>
      </c>
      <c r="E1718" s="1">
        <f>Data!D1718</f>
        <v>4263.2590000000091</v>
      </c>
      <c r="F1718" s="1">
        <f>Data!E1718+Data!F1718</f>
        <v>53404.23150064869</v>
      </c>
      <c r="G1718" s="1">
        <f>Data!G1718</f>
        <v>2.355930052572452</v>
      </c>
      <c r="H1718" s="1">
        <f t="shared" si="261"/>
        <v>2483738951.8169947</v>
      </c>
      <c r="I1718" s="1">
        <f t="shared" si="262"/>
        <v>109570.25454545455</v>
      </c>
      <c r="J1718" s="1">
        <f t="shared" si="263"/>
        <v>298061822.64858484</v>
      </c>
      <c r="K1718" s="1">
        <f>'Innlegging av opplysninger'!$B$4*H1718</f>
        <v>322886063.73620933</v>
      </c>
      <c r="L1718" s="1"/>
      <c r="M1718" s="1">
        <f>'Innlegging av opplysninger'!$B$5*H1718</f>
        <v>325369802.68802631</v>
      </c>
      <c r="N1718" s="1">
        <f>'Innlegging av opplysninger'!$B$5*I1718</f>
        <v>14353.703345454545</v>
      </c>
      <c r="O1718" s="1">
        <f>'Innlegging av opplysninger'!$B$5*J1718</f>
        <v>39046098.766964614</v>
      </c>
      <c r="P1718" s="1">
        <f>'Innlegging av opplysninger'!$B$5*K1718</f>
        <v>42298074.349443421</v>
      </c>
      <c r="Q1718" s="1"/>
      <c r="R1718" s="1">
        <f>'Innlegging av opplysninger'!$C$11*SUM(H1718:Q1718)</f>
        <v>133437940.04263633</v>
      </c>
      <c r="S1718" s="1">
        <f>'Innlegging av opplysninger'!$C$13*(((H1718+J1718+M1718+O1718)*Data!H1718)+(J1718+O1718)*(1-Data!H1718)*1.8/12+I1718+N1718+K1718+L1718+P1718+Q1718)</f>
        <v>30276431.885619756</v>
      </c>
      <c r="T1718" s="1">
        <f>'Innlegging av opplysninger'!$C$13*((H1718+J1718+M1718+O1718)*(1-Data!H1718)-(J1718+O1718)*(1-Data!H1718)*1.8/12)</f>
        <v>152322854.48851418</v>
      </c>
      <c r="U1718" s="1">
        <f>Data!I1718</f>
        <v>887.18399999999974</v>
      </c>
      <c r="V1718" s="1">
        <f>Data!J1718+Data!K1718</f>
        <v>56449.031620507594</v>
      </c>
      <c r="W1718" s="1">
        <f>Data!L1718</f>
        <v>0.9040514707208428</v>
      </c>
      <c r="X1718" s="1">
        <f t="shared" si="267"/>
        <v>546334665.48227334</v>
      </c>
      <c r="Y1718" s="100">
        <f t="shared" si="268"/>
        <v>8749.745454545453</v>
      </c>
      <c r="Z1718" s="100">
        <f t="shared" si="269"/>
        <v>78127108.377565086</v>
      </c>
      <c r="AA1718" s="100">
        <f>'Innlegging av opplysninger'!$B$4*X1718</f>
        <v>71023506.512695536</v>
      </c>
      <c r="AB1718" s="1"/>
      <c r="AC1718" s="1">
        <f>'Innlegging av opplysninger'!$B$5*X1718</f>
        <v>71569841.178177804</v>
      </c>
      <c r="AD1718" s="1">
        <f>'Innlegging av opplysninger'!$B$5*Y1718</f>
        <v>1146.2166545454543</v>
      </c>
      <c r="AE1718" s="1">
        <f>'Innlegging av opplysninger'!$B$5*Z1718</f>
        <v>10234651.197461026</v>
      </c>
      <c r="AF1718" s="1">
        <f>'Innlegging av opplysninger'!$B$5*AA1718</f>
        <v>9304079.3531631157</v>
      </c>
      <c r="AG1718" s="1"/>
      <c r="AH1718" s="1">
        <f>'Innlegging av opplysninger'!$C$11*SUM(X1718:AG1718)</f>
        <v>29890942.426410913</v>
      </c>
      <c r="AI1718" s="1">
        <f>'Innlegging av opplysninger'!$C$13*(((X1718+Z1718+AC1718+AE1718)*Data!M1718)+(Z1718+AE1718)*(1-Data!M1718)*1.8/12+Y1718+AD1718+AA1718+AB1718+AF1718+AG1718)</f>
        <v>7863014.3915057741</v>
      </c>
      <c r="AJ1718" s="1">
        <f>'Innlegging av opplysninger'!$C$13*((X1718+Z1718+AC1718+AE1718)*(1-Data!M1718)-(Z1718+AE1718)*(1-Data!M1718)*1.8/12)</f>
        <v>33040380.507793367</v>
      </c>
      <c r="AK1718" s="83">
        <f t="shared" si="264"/>
        <v>163329000</v>
      </c>
      <c r="AL1718" s="83">
        <f t="shared" si="265"/>
        <v>38139000</v>
      </c>
      <c r="AM1718" s="83">
        <f t="shared" si="266"/>
        <v>185363000</v>
      </c>
    </row>
    <row r="1719" spans="1:39">
      <c r="A1719" t="str">
        <f t="shared" si="260"/>
        <v>4600Administrasjon</v>
      </c>
      <c r="B1719" s="6" t="str">
        <f>Data!A1719</f>
        <v>4600</v>
      </c>
      <c r="C1719" s="7" t="str">
        <f>Data!B1719</f>
        <v>Vestland fylkeskommune</v>
      </c>
      <c r="D1719" s="7" t="str">
        <f>Data!C1719</f>
        <v>Administrasjon</v>
      </c>
      <c r="E1719" s="1">
        <f>Data!D1719</f>
        <v>237.6283</v>
      </c>
      <c r="F1719" s="1">
        <f>Data!E1719+Data!F1719</f>
        <v>58057.110092386596</v>
      </c>
      <c r="G1719" s="1">
        <f>Data!G1719</f>
        <v>0</v>
      </c>
      <c r="H1719" s="1">
        <f t="shared" si="261"/>
        <v>150501953.17272729</v>
      </c>
      <c r="I1719" s="1">
        <f t="shared" si="262"/>
        <v>0</v>
      </c>
      <c r="J1719" s="1">
        <f t="shared" si="263"/>
        <v>18060234.380727272</v>
      </c>
      <c r="K1719" s="1">
        <f>'Innlegging av opplysninger'!$B$4*H1719</f>
        <v>19565253.912454549</v>
      </c>
      <c r="L1719" s="1"/>
      <c r="M1719" s="1">
        <f>'Innlegging av opplysninger'!$B$5*H1719</f>
        <v>19715755.865627274</v>
      </c>
      <c r="N1719" s="1">
        <f>'Innlegging av opplysninger'!$B$5*I1719</f>
        <v>0</v>
      </c>
      <c r="O1719" s="1">
        <f>'Innlegging av opplysninger'!$B$5*J1719</f>
        <v>2365890.703875273</v>
      </c>
      <c r="P1719" s="1">
        <f>'Innlegging av opplysninger'!$B$5*K1719</f>
        <v>2563048.2625315459</v>
      </c>
      <c r="Q1719" s="1"/>
      <c r="R1719" s="1">
        <f>'Innlegging av opplysninger'!$C$11*SUM(H1719:Q1719)</f>
        <v>8085341.1793218404</v>
      </c>
      <c r="S1719" s="1">
        <f>'Innlegging av opplysninger'!$C$13*(((H1719+J1719+M1719+O1719)*Data!H1719)+(J1719+O1719)*(1-Data!H1719)*1.8/12+I1719+N1719+K1719+L1719+P1719+Q1719)</f>
        <v>2484393.0726173292</v>
      </c>
      <c r="T1719" s="1">
        <f>'Innlegging av opplysninger'!$C$13*((H1719+J1719+M1719+O1719)*(1-Data!H1719)-(J1719+O1719)*(1-Data!H1719)*1.8/12)</f>
        <v>8579758.0148757156</v>
      </c>
      <c r="U1719" s="1">
        <f>Data!I1719</f>
        <v>69.300000000000011</v>
      </c>
      <c r="V1719" s="1">
        <f>Data!J1719+Data!K1719</f>
        <v>67364.086099086082</v>
      </c>
      <c r="W1719" s="1">
        <f>Data!L1719</f>
        <v>0</v>
      </c>
      <c r="X1719" s="1">
        <f t="shared" si="267"/>
        <v>50927249.090909079</v>
      </c>
      <c r="Y1719" s="100">
        <f t="shared" si="268"/>
        <v>0</v>
      </c>
      <c r="Z1719" s="100">
        <f t="shared" si="269"/>
        <v>7282596.6199999973</v>
      </c>
      <c r="AA1719" s="100">
        <f>'Innlegging av opplysninger'!$B$4*X1719</f>
        <v>6620542.3818181809</v>
      </c>
      <c r="AB1719" s="1"/>
      <c r="AC1719" s="1">
        <f>'Innlegging av opplysninger'!$B$5*X1719</f>
        <v>6671469.6309090899</v>
      </c>
      <c r="AD1719" s="1">
        <f>'Innlegging av opplysninger'!$B$5*Y1719</f>
        <v>0</v>
      </c>
      <c r="AE1719" s="1">
        <f>'Innlegging av opplysninger'!$B$5*Z1719</f>
        <v>954020.1572199997</v>
      </c>
      <c r="AF1719" s="1">
        <f>'Innlegging av opplysninger'!$B$5*AA1719</f>
        <v>867291.05201818177</v>
      </c>
      <c r="AG1719" s="1"/>
      <c r="AH1719" s="1">
        <f>'Innlegging av opplysninger'!$C$11*SUM(X1719:AG1719)</f>
        <v>2786280.4194492321</v>
      </c>
      <c r="AI1719" s="1">
        <f>'Innlegging av opplysninger'!$C$13*(((X1719+Z1719+AC1719+AE1719)*Data!M1719)+(Z1719+AE1719)*(1-Data!M1719)*1.8/12+Y1719+AD1719+AA1719+AB1719+AF1719+AG1719)</f>
        <v>1221365.8941042281</v>
      </c>
      <c r="AJ1719" s="1">
        <f>'Innlegging av opplysninger'!$C$13*((X1719+Z1719+AC1719+AE1719)*(1-Data!M1719)-(Z1719+AE1719)*(1-Data!M1719)*1.8/12)</f>
        <v>2591438.890405247</v>
      </c>
      <c r="AK1719" s="83">
        <f t="shared" si="264"/>
        <v>10872000</v>
      </c>
      <c r="AL1719" s="83">
        <f t="shared" si="265"/>
        <v>3706000</v>
      </c>
      <c r="AM1719" s="83">
        <f t="shared" si="266"/>
        <v>11171000</v>
      </c>
    </row>
    <row r="1720" spans="1:39">
      <c r="A1720" t="str">
        <f t="shared" si="260"/>
        <v>4600Undervisning</v>
      </c>
      <c r="B1720" s="6" t="str">
        <f>Data!A1720</f>
        <v>4600</v>
      </c>
      <c r="C1720" s="7" t="str">
        <f>Data!B1720</f>
        <v>Vestland fylkeskommune</v>
      </c>
      <c r="D1720" s="7" t="str">
        <f>Data!C1720</f>
        <v>Undervisning</v>
      </c>
      <c r="E1720" s="1">
        <f>Data!D1720</f>
        <v>3098.8614999999918</v>
      </c>
      <c r="F1720" s="1">
        <f>Data!E1720+Data!F1720</f>
        <v>52726.062637001327</v>
      </c>
      <c r="G1720" s="1">
        <f>Data!G1720</f>
        <v>1.4309868317767707</v>
      </c>
      <c r="H1720" s="1">
        <f t="shared" si="261"/>
        <v>1782444715.1169975</v>
      </c>
      <c r="I1720" s="1">
        <f t="shared" si="262"/>
        <v>48375.599999999991</v>
      </c>
      <c r="J1720" s="1">
        <f t="shared" si="263"/>
        <v>213899170.88603967</v>
      </c>
      <c r="K1720" s="1">
        <f>'Innlegging av opplysninger'!$B$4*H1720</f>
        <v>231717812.96520969</v>
      </c>
      <c r="L1720" s="1"/>
      <c r="M1720" s="1">
        <f>'Innlegging av opplysninger'!$B$5*H1720</f>
        <v>233500257.68032667</v>
      </c>
      <c r="N1720" s="1">
        <f>'Innlegging av opplysninger'!$B$5*I1720</f>
        <v>6337.2035999999989</v>
      </c>
      <c r="O1720" s="1">
        <f>'Innlegging av opplysninger'!$B$5*J1720</f>
        <v>28020791.386071198</v>
      </c>
      <c r="P1720" s="1">
        <f>'Innlegging av opplysninger'!$B$5*K1720</f>
        <v>30355033.498442471</v>
      </c>
      <c r="Q1720" s="1"/>
      <c r="R1720" s="1">
        <f>'Innlegging av opplysninger'!$C$11*SUM(H1720:Q1720)</f>
        <v>95759714.784794107</v>
      </c>
      <c r="S1720" s="1">
        <f>'Innlegging av opplysninger'!$C$13*(((H1720+J1720+M1720+O1720)*Data!H1720)+(J1720+O1720)*(1-Data!H1720)*1.8/12+I1720+N1720+K1720+L1720+P1720+Q1720)</f>
        <v>20561668.146471851</v>
      </c>
      <c r="T1720" s="1">
        <f>'Innlegging av opplysninger'!$C$13*((H1720+J1720+M1720+O1720)*(1-Data!H1720)-(J1720+O1720)*(1-Data!H1720)*1.8/12)</f>
        <v>110477941.5590359</v>
      </c>
      <c r="U1720" s="1">
        <f>Data!I1720</f>
        <v>677.33399999999972</v>
      </c>
      <c r="V1720" s="1">
        <f>Data!J1720+Data!K1720</f>
        <v>54800.052365905671</v>
      </c>
      <c r="W1720" s="1">
        <f>Data!L1720</f>
        <v>0.99977263801905736</v>
      </c>
      <c r="X1720" s="1">
        <f t="shared" si="267"/>
        <v>404922967.30045456</v>
      </c>
      <c r="Y1720" s="100">
        <f t="shared" si="268"/>
        <v>7387.4181818181805</v>
      </c>
      <c r="Z1720" s="100">
        <f t="shared" si="269"/>
        <v>57905040.724765003</v>
      </c>
      <c r="AA1720" s="100">
        <f>'Innlegging av opplysninger'!$B$4*X1720</f>
        <v>52639985.749059096</v>
      </c>
      <c r="AB1720" s="1"/>
      <c r="AC1720" s="1">
        <f>'Innlegging av opplysninger'!$B$5*X1720</f>
        <v>53044908.716359548</v>
      </c>
      <c r="AD1720" s="1">
        <f>'Innlegging av opplysninger'!$B$5*Y1720</f>
        <v>967.75178181818171</v>
      </c>
      <c r="AE1720" s="1">
        <f>'Innlegging av opplysninger'!$B$5*Z1720</f>
        <v>7585560.3349442156</v>
      </c>
      <c r="AF1720" s="1">
        <f>'Innlegging av opplysninger'!$B$5*AA1720</f>
        <v>6895838.1331267422</v>
      </c>
      <c r="AG1720" s="1"/>
      <c r="AH1720" s="1">
        <f>'Innlegging av opplysninger'!$C$11*SUM(X1720:AG1720)</f>
        <v>22154100.932889566</v>
      </c>
      <c r="AI1720" s="1">
        <f>'Innlegging av opplysninger'!$C$13*(((X1720+Z1720+AC1720+AE1720)*Data!M1720)+(Z1720+AE1720)*(1-Data!M1720)*1.8/12+Y1720+AD1720+AA1720+AB1720+AF1720+AG1720)</f>
        <v>5152458.9610677315</v>
      </c>
      <c r="AJ1720" s="1">
        <f>'Innlegging av opplysninger'!$C$13*((X1720+Z1720+AC1720+AE1720)*(1-Data!M1720)-(Z1720+AE1720)*(1-Data!M1720)*1.8/12)</f>
        <v>25163679.15762325</v>
      </c>
      <c r="AK1720" s="83">
        <f t="shared" si="264"/>
        <v>117914000</v>
      </c>
      <c r="AL1720" s="83">
        <f t="shared" si="265"/>
        <v>25714000</v>
      </c>
      <c r="AM1720" s="83">
        <f t="shared" si="266"/>
        <v>135642000</v>
      </c>
    </row>
    <row r="1721" spans="1:39">
      <c r="A1721" t="str">
        <f t="shared" si="260"/>
        <v>4600Helse/pleie/omsorg</v>
      </c>
      <c r="B1721" s="6" t="str">
        <f>Data!A1721</f>
        <v>4600</v>
      </c>
      <c r="C1721" s="7" t="str">
        <f>Data!B1721</f>
        <v>Vestland fylkeskommune</v>
      </c>
      <c r="D1721" s="7" t="str">
        <f>Data!C1721</f>
        <v>Helse/pleie/omsorg</v>
      </c>
      <c r="E1721" s="1">
        <f>Data!D1721</f>
        <v>346.30730000000017</v>
      </c>
      <c r="F1721" s="1">
        <f>Data!E1721+Data!F1721</f>
        <v>51443.794333818507</v>
      </c>
      <c r="G1721" s="1">
        <f>Data!G1721</f>
        <v>3.3483267606544804</v>
      </c>
      <c r="H1721" s="1">
        <f t="shared" si="261"/>
        <v>194349398.37272722</v>
      </c>
      <c r="I1721" s="1">
        <f t="shared" si="262"/>
        <v>12649.636363636362</v>
      </c>
      <c r="J1721" s="1">
        <f t="shared" si="263"/>
        <v>23323445.761090901</v>
      </c>
      <c r="K1721" s="1">
        <f>'Innlegging av opplysninger'!$B$4*H1721</f>
        <v>25265421.78845454</v>
      </c>
      <c r="L1721" s="1"/>
      <c r="M1721" s="1">
        <f>'Innlegging av opplysninger'!$B$5*H1721</f>
        <v>25459771.186827265</v>
      </c>
      <c r="N1721" s="1">
        <f>'Innlegging av opplysninger'!$B$5*I1721</f>
        <v>1657.1023636363634</v>
      </c>
      <c r="O1721" s="1">
        <f>'Innlegging av opplysninger'!$B$5*J1721</f>
        <v>3055371.3947029081</v>
      </c>
      <c r="P1721" s="1">
        <f>'Innlegging av opplysninger'!$B$5*K1721</f>
        <v>3309770.2542875451</v>
      </c>
      <c r="Q1721" s="1"/>
      <c r="R1721" s="1">
        <f>'Innlegging av opplysninger'!$C$11*SUM(H1721:Q1721)</f>
        <v>10441544.448879071</v>
      </c>
      <c r="S1721" s="1">
        <f>'Innlegging av opplysninger'!$C$13*(((H1721+J1721+M1721+O1721)*Data!H1721)+(J1721+O1721)*(1-Data!H1721)*1.8/12+I1721+N1721+K1721+L1721+P1721+Q1721)</f>
        <v>2445475.3107152707</v>
      </c>
      <c r="T1721" s="1">
        <f>'Innlegging av opplysninger'!$C$13*((H1721+J1721+M1721+O1721)*(1-Data!H1721)-(J1721+O1721)*(1-Data!H1721)*1.8/12)</f>
        <v>11842953.935119247</v>
      </c>
      <c r="U1721" s="1">
        <f>Data!I1721</f>
        <v>61.649999999999991</v>
      </c>
      <c r="V1721" s="1">
        <f>Data!J1721+Data!K1721</f>
        <v>54227.420924574231</v>
      </c>
      <c r="W1721" s="1">
        <f>Data!L1721</f>
        <v>2.0256285482562859</v>
      </c>
      <c r="X1721" s="1">
        <f t="shared" si="267"/>
        <v>36470405.454545461</v>
      </c>
      <c r="Y1721" s="100">
        <f t="shared" si="268"/>
        <v>1362.3272727272727</v>
      </c>
      <c r="Z1721" s="100">
        <f t="shared" si="269"/>
        <v>5215462.7928000009</v>
      </c>
      <c r="AA1721" s="100">
        <f>'Innlegging av opplysninger'!$B$4*X1721</f>
        <v>4741152.7090909099</v>
      </c>
      <c r="AB1721" s="1"/>
      <c r="AC1721" s="1">
        <f>'Innlegging av opplysninger'!$B$5*X1721</f>
        <v>4777623.1145454552</v>
      </c>
      <c r="AD1721" s="1">
        <f>'Innlegging av opplysninger'!$B$5*Y1721</f>
        <v>178.46487272727273</v>
      </c>
      <c r="AE1721" s="1">
        <f>'Innlegging av opplysninger'!$B$5*Z1721</f>
        <v>683225.62585680012</v>
      </c>
      <c r="AF1721" s="1">
        <f>'Innlegging av opplysninger'!$B$5*AA1721</f>
        <v>621091.00489090919</v>
      </c>
      <c r="AG1721" s="1"/>
      <c r="AH1721" s="1">
        <f>'Innlegging av opplysninger'!$C$11*SUM(X1721:AG1721)</f>
        <v>1995399.0567672499</v>
      </c>
      <c r="AI1721" s="1">
        <f>'Innlegging av opplysninger'!$C$13*(((X1721+Z1721+AC1721+AE1721)*Data!M1721)+(Z1721+AE1721)*(1-Data!M1721)*1.8/12+Y1721+AD1721+AA1721+AB1721+AF1721+AG1721)</f>
        <v>577575.14839345752</v>
      </c>
      <c r="AJ1721" s="1">
        <f>'Innlegging av opplysninger'!$C$13*((X1721+Z1721+AC1721+AE1721)*(1-Data!M1721)-(Z1721+AE1721)*(1-Data!M1721)*1.8/12)</f>
        <v>2152970.9292880422</v>
      </c>
      <c r="AK1721" s="83">
        <f t="shared" si="264"/>
        <v>12437000</v>
      </c>
      <c r="AL1721" s="83">
        <f t="shared" si="265"/>
        <v>3023000</v>
      </c>
      <c r="AM1721" s="83">
        <f t="shared" si="266"/>
        <v>13996000</v>
      </c>
    </row>
    <row r="1722" spans="1:39">
      <c r="A1722" t="str">
        <f t="shared" si="260"/>
        <v>4600Samferdsel og teknikk</v>
      </c>
      <c r="B1722" s="6" t="str">
        <f>Data!A1722</f>
        <v>4600</v>
      </c>
      <c r="C1722" s="7" t="str">
        <f>Data!B1722</f>
        <v>Vestland fylkeskommune</v>
      </c>
      <c r="D1722" s="7" t="str">
        <f>Data!C1722</f>
        <v>Samferdsel og teknikk</v>
      </c>
      <c r="E1722" s="1">
        <f>Data!D1722</f>
        <v>470.01190000000008</v>
      </c>
      <c r="F1722" s="1">
        <f>Data!E1722+Data!F1722</f>
        <v>56396.41724496767</v>
      </c>
      <c r="G1722" s="1">
        <f>Data!G1722</f>
        <v>9.4677602843672659</v>
      </c>
      <c r="H1722" s="1">
        <f t="shared" si="261"/>
        <v>289167133.33636385</v>
      </c>
      <c r="I1722" s="1">
        <f t="shared" si="262"/>
        <v>48545.018181818174</v>
      </c>
      <c r="J1722" s="1">
        <f t="shared" si="263"/>
        <v>34705881.402545474</v>
      </c>
      <c r="K1722" s="1">
        <f>'Innlegging av opplysninger'!$B$4*H1722</f>
        <v>37591727.3337273</v>
      </c>
      <c r="L1722" s="1"/>
      <c r="M1722" s="1">
        <f>'Innlegging av opplysninger'!$B$5*H1722</f>
        <v>37880894.467063665</v>
      </c>
      <c r="N1722" s="1">
        <f>'Innlegging av opplysninger'!$B$5*I1722</f>
        <v>6359.3973818181812</v>
      </c>
      <c r="O1722" s="1">
        <f>'Innlegging av opplysninger'!$B$5*J1722</f>
        <v>4546470.463733457</v>
      </c>
      <c r="P1722" s="1">
        <f>'Innlegging av opplysninger'!$B$5*K1722</f>
        <v>4924516.2807182763</v>
      </c>
      <c r="Q1722" s="1"/>
      <c r="R1722" s="1">
        <f>'Innlegging av opplysninger'!$C$11*SUM(H1722:Q1722)</f>
        <v>15537118.052589193</v>
      </c>
      <c r="S1722" s="1">
        <f>'Innlegging av opplysninger'!$C$13*(((H1722+J1722+M1722+O1722)*Data!H1722)+(J1722+O1722)*(1-Data!H1722)*1.8/12+I1722+N1722+K1722+L1722+P1722+Q1722)</f>
        <v>3919777.4329278311</v>
      </c>
      <c r="T1722" s="1">
        <f>'Innlegging av opplysninger'!$C$13*((H1722+J1722+M1722+O1722)*(1-Data!H1722)-(J1722+O1722)*(1-Data!H1722)*1.8/12)</f>
        <v>17341542.007457383</v>
      </c>
      <c r="U1722" s="1">
        <f>Data!I1722</f>
        <v>57.5</v>
      </c>
      <c r="V1722" s="1">
        <f>Data!J1722+Data!K1722</f>
        <v>63689.736231884068</v>
      </c>
      <c r="W1722" s="1">
        <f>Data!L1722</f>
        <v>0</v>
      </c>
      <c r="X1722" s="1">
        <f t="shared" si="267"/>
        <v>39950834.545454547</v>
      </c>
      <c r="Y1722" s="100">
        <f t="shared" si="268"/>
        <v>0</v>
      </c>
      <c r="Z1722" s="100">
        <f t="shared" si="269"/>
        <v>5712969.3399999999</v>
      </c>
      <c r="AA1722" s="100">
        <f>'Innlegging av opplysninger'!$B$4*X1722</f>
        <v>5193608.4909090912</v>
      </c>
      <c r="AB1722" s="1"/>
      <c r="AC1722" s="1">
        <f>'Innlegging av opplysninger'!$B$5*X1722</f>
        <v>5233559.3254545461</v>
      </c>
      <c r="AD1722" s="1">
        <f>'Innlegging av opplysninger'!$B$5*Y1722</f>
        <v>0</v>
      </c>
      <c r="AE1722" s="1">
        <f>'Innlegging av opplysninger'!$B$5*Z1722</f>
        <v>748398.98354000004</v>
      </c>
      <c r="AF1722" s="1">
        <f>'Innlegging av opplysninger'!$B$5*AA1722</f>
        <v>680362.712309091</v>
      </c>
      <c r="AG1722" s="1"/>
      <c r="AH1722" s="1">
        <f>'Innlegging av opplysninger'!$C$11*SUM(X1722:AG1722)</f>
        <v>2185749.8691113568</v>
      </c>
      <c r="AI1722" s="1">
        <f>'Innlegging av opplysninger'!$C$13*(((X1722+Z1722+AC1722+AE1722)*Data!M1722)+(Z1722+AE1722)*(1-Data!M1722)*1.8/12+Y1722+AD1722+AA1722+AB1722+AF1722+AG1722)</f>
        <v>695707.39963417954</v>
      </c>
      <c r="AJ1722" s="1">
        <f>'Innlegging av opplysninger'!$C$13*((X1722+Z1722+AC1722+AE1722)*(1-Data!M1722)-(Z1722+AE1722)*(1-Data!M1722)*1.8/12)</f>
        <v>2295318.7370445183</v>
      </c>
      <c r="AK1722" s="83">
        <f t="shared" si="264"/>
        <v>17723000</v>
      </c>
      <c r="AL1722" s="83">
        <f t="shared" si="265"/>
        <v>4615000</v>
      </c>
      <c r="AM1722" s="83">
        <f t="shared" si="266"/>
        <v>19637000</v>
      </c>
    </row>
    <row r="1723" spans="1:39">
      <c r="A1723" t="str">
        <f t="shared" si="260"/>
        <v>4600Annet</v>
      </c>
      <c r="B1723" s="6" t="str">
        <f>Data!A1723</f>
        <v>4600</v>
      </c>
      <c r="C1723" s="7" t="str">
        <f>Data!B1723</f>
        <v>Vestland fylkeskommune</v>
      </c>
      <c r="D1723" s="7" t="str">
        <f>Data!C1723</f>
        <v>Annet</v>
      </c>
      <c r="E1723" s="1">
        <f>Data!D1723</f>
        <v>110.45</v>
      </c>
      <c r="F1723" s="1">
        <f>Data!E1723+Data!F1723</f>
        <v>55834.711785121472</v>
      </c>
      <c r="G1723" s="1">
        <f>Data!G1723</f>
        <v>0</v>
      </c>
      <c r="H1723" s="1">
        <f t="shared" si="261"/>
        <v>67275751.818181813</v>
      </c>
      <c r="I1723" s="1">
        <f t="shared" si="262"/>
        <v>0</v>
      </c>
      <c r="J1723" s="1">
        <f t="shared" si="263"/>
        <v>8073090.2181818169</v>
      </c>
      <c r="K1723" s="1">
        <f>'Innlegging av opplysninger'!$B$4*H1723</f>
        <v>8745847.7363636363</v>
      </c>
      <c r="L1723" s="1"/>
      <c r="M1723" s="1">
        <f>'Innlegging av opplysninger'!$B$5*H1723</f>
        <v>8813123.4881818183</v>
      </c>
      <c r="N1723" s="1">
        <f>'Innlegging av opplysninger'!$B$5*I1723</f>
        <v>0</v>
      </c>
      <c r="O1723" s="1">
        <f>'Innlegging av opplysninger'!$B$5*J1723</f>
        <v>1057574.8185818181</v>
      </c>
      <c r="P1723" s="1">
        <f>'Innlegging av opplysninger'!$B$5*K1723</f>
        <v>1145706.0534636364</v>
      </c>
      <c r="Q1723" s="1"/>
      <c r="R1723" s="1">
        <f>'Innlegging av opplysninger'!$C$11*SUM(H1723:Q1723)</f>
        <v>3614221.5770522724</v>
      </c>
      <c r="S1723" s="1">
        <f>'Innlegging av opplysninger'!$C$13*(((H1723+J1723+M1723+O1723)*Data!H1723)+(J1723+O1723)*(1-Data!H1723)*1.8/12+I1723+N1723+K1723+L1723+P1723+Q1723)</f>
        <v>865121.5590831273</v>
      </c>
      <c r="T1723" s="1">
        <f>'Innlegging av opplysninger'!$C$13*((H1723+J1723+M1723+O1723)*(1-Data!H1723)-(J1723+O1723)*(1-Data!H1723)*1.8/12)</f>
        <v>4080655.3358305083</v>
      </c>
      <c r="U1723" s="1">
        <f>Data!I1723</f>
        <v>21.400000000000002</v>
      </c>
      <c r="V1723" s="1">
        <f>Data!J1723+Data!K1723</f>
        <v>60239.6028037383</v>
      </c>
      <c r="W1723" s="1">
        <f>Data!L1723</f>
        <v>0</v>
      </c>
      <c r="X1723" s="1">
        <f t="shared" si="267"/>
        <v>14063209.090909086</v>
      </c>
      <c r="Y1723" s="100">
        <f t="shared" si="268"/>
        <v>0</v>
      </c>
      <c r="Z1723" s="100">
        <f t="shared" si="269"/>
        <v>2011038.8999999992</v>
      </c>
      <c r="AA1723" s="100">
        <f>'Innlegging av opplysninger'!$B$4*X1723</f>
        <v>1828217.1818181812</v>
      </c>
      <c r="AB1723" s="1"/>
      <c r="AC1723" s="1">
        <f>'Innlegging av opplysninger'!$B$5*X1723</f>
        <v>1842280.3909090904</v>
      </c>
      <c r="AD1723" s="1">
        <f>'Innlegging av opplysninger'!$B$5*Y1723</f>
        <v>0</v>
      </c>
      <c r="AE1723" s="1">
        <f>'Innlegging av opplysninger'!$B$5*Z1723</f>
        <v>263446.0958999999</v>
      </c>
      <c r="AF1723" s="1">
        <f>'Innlegging av opplysninger'!$B$5*AA1723</f>
        <v>239496.45081818174</v>
      </c>
      <c r="AG1723" s="1"/>
      <c r="AH1723" s="1">
        <f>'Innlegging av opplysninger'!$C$11*SUM(X1723:AG1723)</f>
        <v>769412.1481934723</v>
      </c>
      <c r="AI1723" s="1">
        <f>'Innlegging av opplysninger'!$C$13*(((X1723+Z1723+AC1723+AE1723)*Data!M1723)+(Z1723+AE1723)*(1-Data!M1723)*1.8/12+Y1723+AD1723+AA1723+AB1723+AF1723+AG1723)</f>
        <v>215905.86603139734</v>
      </c>
      <c r="AJ1723" s="1">
        <f>'Innlegging av opplysninger'!$C$13*((X1723+Z1723+AC1723+AE1723)*(1-Data!M1723)-(Z1723+AE1723)*(1-Data!M1723)*1.8/12)</f>
        <v>836973.9157070386</v>
      </c>
      <c r="AK1723" s="83">
        <f t="shared" si="264"/>
        <v>4384000</v>
      </c>
      <c r="AL1723" s="83">
        <f t="shared" si="265"/>
        <v>1081000</v>
      </c>
      <c r="AM1723" s="83">
        <f t="shared" si="266"/>
        <v>4918000</v>
      </c>
    </row>
    <row r="1724" spans="1:39">
      <c r="A1724" t="str">
        <f t="shared" si="260"/>
        <v>4601Alle</v>
      </c>
      <c r="B1724" s="6" t="str">
        <f>Data!A1724</f>
        <v>4601</v>
      </c>
      <c r="C1724" s="7" t="str">
        <f>Data!B1724</f>
        <v>Bergen kommune</v>
      </c>
      <c r="D1724" s="7" t="str">
        <f>Data!C1724</f>
        <v>Alle</v>
      </c>
      <c r="E1724" s="1">
        <f>Data!D1724</f>
        <v>14343.892691029343</v>
      </c>
      <c r="F1724" s="1">
        <f>Data!E1724+Data!F1724</f>
        <v>47385.655947329404</v>
      </c>
      <c r="G1724" s="1">
        <f>Data!G1724</f>
        <v>392.19183391675932</v>
      </c>
      <c r="H1724" s="1">
        <f t="shared" si="261"/>
        <v>7414851970.9366827</v>
      </c>
      <c r="I1724" s="1">
        <f t="shared" si="262"/>
        <v>61369719.054545425</v>
      </c>
      <c r="J1724" s="1">
        <f t="shared" si="263"/>
        <v>897146602.79894733</v>
      </c>
      <c r="K1724" s="1">
        <f>'Innlegging av opplysninger'!$B$4*H1724</f>
        <v>963930756.22176874</v>
      </c>
      <c r="L1724" s="1"/>
      <c r="M1724" s="1">
        <f>'Innlegging av opplysninger'!$B$5*H1724</f>
        <v>971345608.19270551</v>
      </c>
      <c r="N1724" s="1">
        <f>'Innlegging av opplysninger'!$B$5*I1724</f>
        <v>8039433.1961454507</v>
      </c>
      <c r="O1724" s="1">
        <f>'Innlegging av opplysninger'!$B$5*J1724</f>
        <v>117526204.96666211</v>
      </c>
      <c r="P1724" s="1">
        <f>'Innlegging av opplysninger'!$B$5*K1724</f>
        <v>126274929.0650517</v>
      </c>
      <c r="Q1724" s="1"/>
      <c r="R1724" s="1">
        <f>'Innlegging av opplysninger'!$C$11*SUM(H1724:Q1724)</f>
        <v>401298438.52843529</v>
      </c>
      <c r="S1724" s="1">
        <f>'Innlegging av opplysninger'!$C$13*(((H1724+J1724+M1724+O1724)*Data!H1724)+(J1724+O1724)*(1-Data!H1724)*1.8/12+I1724+N1724+K1724+L1724+P1724+Q1724)</f>
        <v>78044406.375812292</v>
      </c>
      <c r="T1724" s="1">
        <f>'Innlegging av opplysninger'!$C$13*((H1724+J1724+M1724+O1724)*(1-Data!H1724)-(J1724+O1724)*(1-Data!H1724)*1.8/12)</f>
        <v>471100825.29467809</v>
      </c>
      <c r="U1724" s="1">
        <f>Data!I1724</f>
        <v>1731.147475680468</v>
      </c>
      <c r="V1724" s="1">
        <f>Data!J1724+Data!K1724</f>
        <v>49901.605251141445</v>
      </c>
      <c r="W1724" s="1">
        <f>Data!L1724</f>
        <v>400.35821889037481</v>
      </c>
      <c r="X1724" s="1">
        <f t="shared" si="267"/>
        <v>942404050.50454581</v>
      </c>
      <c r="Y1724" s="100">
        <f t="shared" si="268"/>
        <v>7560863.1272727326</v>
      </c>
      <c r="Z1724" s="100">
        <f t="shared" si="269"/>
        <v>135844982.64935005</v>
      </c>
      <c r="AA1724" s="100">
        <f>'Innlegging av opplysninger'!$B$4*X1724</f>
        <v>122512526.56559096</v>
      </c>
      <c r="AB1724" s="1"/>
      <c r="AC1724" s="1">
        <f>'Innlegging av opplysninger'!$B$5*X1724</f>
        <v>123454930.61609551</v>
      </c>
      <c r="AD1724" s="1">
        <f>'Innlegging av opplysninger'!$B$5*Y1724</f>
        <v>990473.06967272796</v>
      </c>
      <c r="AE1724" s="1">
        <f>'Innlegging av opplysninger'!$B$5*Z1724</f>
        <v>17795692.727064855</v>
      </c>
      <c r="AF1724" s="1">
        <f>'Innlegging av opplysninger'!$B$5*AA1724</f>
        <v>16049140.980092417</v>
      </c>
      <c r="AG1724" s="1"/>
      <c r="AH1724" s="1">
        <f>'Innlegging av opplysninger'!$C$11*SUM(X1724:AG1724)</f>
        <v>51931281.089108028</v>
      </c>
      <c r="AI1724" s="1">
        <f>'Innlegging av opplysninger'!$C$13*(((X1724+Z1724+AC1724+AE1724)*Data!M1724)+(Z1724+AE1724)*(1-Data!M1724)*1.8/12+Y1724+AD1724+AA1724+AB1724+AF1724+AG1724)</f>
        <v>11504412.625767738</v>
      </c>
      <c r="AJ1724" s="1">
        <f>'Innlegging av opplysninger'!$C$13*((X1724+Z1724+AC1724+AE1724)*(1-Data!M1724)-(Z1724+AE1724)*(1-Data!M1724)*1.8/12)</f>
        <v>59559445.706695884</v>
      </c>
      <c r="AK1724" s="83">
        <f t="shared" si="264"/>
        <v>453230000</v>
      </c>
      <c r="AL1724" s="83">
        <f t="shared" si="265"/>
        <v>89549000</v>
      </c>
      <c r="AM1724" s="83">
        <f t="shared" si="266"/>
        <v>530660000</v>
      </c>
    </row>
    <row r="1725" spans="1:39">
      <c r="A1725" t="str">
        <f t="shared" si="260"/>
        <v>4601Administrasjon</v>
      </c>
      <c r="B1725" s="6" t="str">
        <f>Data!A1725</f>
        <v>4601</v>
      </c>
      <c r="C1725" s="7" t="str">
        <f>Data!B1725</f>
        <v>Bergen kommune</v>
      </c>
      <c r="D1725" s="7" t="str">
        <f>Data!C1725</f>
        <v>Administrasjon</v>
      </c>
      <c r="E1725" s="1">
        <f>Data!D1725</f>
        <v>984.12879999999984</v>
      </c>
      <c r="F1725" s="1">
        <f>Data!E1725+Data!F1725</f>
        <v>54180.475700944706</v>
      </c>
      <c r="G1725" s="1">
        <f>Data!G1725</f>
        <v>10.9794571604855</v>
      </c>
      <c r="H1725" s="1">
        <f t="shared" si="261"/>
        <v>581678907.65454388</v>
      </c>
      <c r="I1725" s="1">
        <f t="shared" si="262"/>
        <v>117874.90909090909</v>
      </c>
      <c r="J1725" s="1">
        <f t="shared" si="263"/>
        <v>69815613.907636166</v>
      </c>
      <c r="K1725" s="1">
        <f>'Innlegging av opplysninger'!$B$4*H1725</f>
        <v>75618257.995090708</v>
      </c>
      <c r="L1725" s="1"/>
      <c r="M1725" s="1">
        <f>'Innlegging av opplysninger'!$B$5*H1725</f>
        <v>76199936.902745247</v>
      </c>
      <c r="N1725" s="1">
        <f>'Innlegging av opplysninger'!$B$5*I1725</f>
        <v>15441.613090909092</v>
      </c>
      <c r="O1725" s="1">
        <f>'Innlegging av opplysninger'!$B$5*J1725</f>
        <v>9145845.4219003376</v>
      </c>
      <c r="P1725" s="1">
        <f>'Innlegging av opplysninger'!$B$5*K1725</f>
        <v>9905991.7973568831</v>
      </c>
      <c r="Q1725" s="1"/>
      <c r="R1725" s="1">
        <f>'Innlegging av opplysninger'!$C$11*SUM(H1725:Q1725)</f>
        <v>31254919.067655288</v>
      </c>
      <c r="S1725" s="1">
        <f>'Innlegging av opplysninger'!$C$13*(((H1725+J1725+M1725+O1725)*Data!H1725)+(J1725+O1725)*(1-Data!H1725)*1.8/12+I1725+N1725+K1725+L1725+P1725+Q1725)</f>
        <v>8503500.7394448258</v>
      </c>
      <c r="T1725" s="1">
        <f>'Innlegging av opplysninger'!$C$13*((H1725+J1725+M1725+O1725)*(1-Data!H1725)-(J1725+O1725)*(1-Data!H1725)*1.8/12)</f>
        <v>34266388.511030838</v>
      </c>
      <c r="U1725" s="1">
        <f>Data!I1725</f>
        <v>160.35000000000002</v>
      </c>
      <c r="V1725" s="1">
        <f>Data!J1725+Data!K1725</f>
        <v>61014.664255274911</v>
      </c>
      <c r="W1725" s="1">
        <f>Data!L1725</f>
        <v>0</v>
      </c>
      <c r="X1725" s="1">
        <f t="shared" si="267"/>
        <v>106731288.14545453</v>
      </c>
      <c r="Y1725" s="100">
        <f t="shared" si="268"/>
        <v>0</v>
      </c>
      <c r="Z1725" s="100">
        <f t="shared" si="269"/>
        <v>15262574.204799997</v>
      </c>
      <c r="AA1725" s="100">
        <f>'Innlegging av opplysninger'!$B$4*X1725</f>
        <v>13875067.458909089</v>
      </c>
      <c r="AB1725" s="1"/>
      <c r="AC1725" s="1">
        <f>'Innlegging av opplysninger'!$B$5*X1725</f>
        <v>13981798.747054543</v>
      </c>
      <c r="AD1725" s="1">
        <f>'Innlegging av opplysninger'!$B$5*Y1725</f>
        <v>0</v>
      </c>
      <c r="AE1725" s="1">
        <f>'Innlegging av opplysninger'!$B$5*Z1725</f>
        <v>1999397.2208287998</v>
      </c>
      <c r="AF1725" s="1">
        <f>'Innlegging av opplysninger'!$B$5*AA1725</f>
        <v>1817633.8371170906</v>
      </c>
      <c r="AG1725" s="1"/>
      <c r="AH1725" s="1">
        <f>'Innlegging av opplysninger'!$C$11*SUM(X1725:AG1725)</f>
        <v>5839374.8653382324</v>
      </c>
      <c r="AI1725" s="1">
        <f>'Innlegging av opplysninger'!$C$13*(((X1725+Z1725+AC1725+AE1725)*Data!M1725)+(Z1725+AE1725)*(1-Data!M1725)*1.8/12+Y1725+AD1725+AA1725+AB1725+AF1725+AG1725)</f>
        <v>2006291.8653328489</v>
      </c>
      <c r="AJ1725" s="1">
        <f>'Innlegging av opplysninger'!$C$13*((X1725+Z1725+AC1725+AE1725)*(1-Data!M1725)-(Z1725+AE1725)*(1-Data!M1725)*1.8/12)</f>
        <v>5984431.6346036801</v>
      </c>
      <c r="AK1725" s="83">
        <f t="shared" si="264"/>
        <v>37094000</v>
      </c>
      <c r="AL1725" s="83">
        <f t="shared" si="265"/>
        <v>10510000</v>
      </c>
      <c r="AM1725" s="83">
        <f t="shared" si="266"/>
        <v>40251000</v>
      </c>
    </row>
    <row r="1726" spans="1:39">
      <c r="A1726" t="str">
        <f t="shared" si="260"/>
        <v>4601Undervisning</v>
      </c>
      <c r="B1726" s="6" t="str">
        <f>Data!A1726</f>
        <v>4601</v>
      </c>
      <c r="C1726" s="7" t="str">
        <f>Data!B1726</f>
        <v>Bergen kommune</v>
      </c>
      <c r="D1726" s="7" t="str">
        <f>Data!C1726</f>
        <v>Undervisning</v>
      </c>
      <c r="E1726" s="1">
        <f>Data!D1726</f>
        <v>4135.363081234068</v>
      </c>
      <c r="F1726" s="1">
        <f>Data!E1726+Data!F1726</f>
        <v>48673.513972636429</v>
      </c>
      <c r="G1726" s="1">
        <f>Data!G1726</f>
        <v>0.13117590628538475</v>
      </c>
      <c r="H1726" s="1">
        <f t="shared" si="261"/>
        <v>2195810756.9058681</v>
      </c>
      <c r="I1726" s="1">
        <f t="shared" si="262"/>
        <v>5917.7454545454539</v>
      </c>
      <c r="J1726" s="1">
        <f t="shared" si="263"/>
        <v>263498000.95815867</v>
      </c>
      <c r="K1726" s="1">
        <f>'Innlegging av opplysninger'!$B$4*H1726</f>
        <v>285455398.39776284</v>
      </c>
      <c r="L1726" s="1"/>
      <c r="M1726" s="1">
        <f>'Innlegging av opplysninger'!$B$5*H1726</f>
        <v>287651209.15466875</v>
      </c>
      <c r="N1726" s="1">
        <f>'Innlegging av opplysninger'!$B$5*I1726</f>
        <v>775.22465454545454</v>
      </c>
      <c r="O1726" s="1">
        <f>'Innlegging av opplysninger'!$B$5*J1726</f>
        <v>34518238.125518784</v>
      </c>
      <c r="P1726" s="1">
        <f>'Innlegging av opplysninger'!$B$5*K1726</f>
        <v>37394657.190106936</v>
      </c>
      <c r="Q1726" s="1"/>
      <c r="R1726" s="1">
        <f>'Innlegging av opplysninger'!$C$11*SUM(H1726:Q1726)</f>
        <v>117964728.24068332</v>
      </c>
      <c r="S1726" s="1">
        <f>'Innlegging av opplysninger'!$C$13*(((H1726+J1726+M1726+O1726)*Data!H1726)+(J1726+O1726)*(1-Data!H1726)*1.8/12+I1726+N1726+K1726+L1726+P1726+Q1726)</f>
        <v>21620280.476847485</v>
      </c>
      <c r="T1726" s="1">
        <f>'Innlegging av opplysninger'!$C$13*((H1726+J1726+M1726+O1726)*(1-Data!H1726)-(J1726+O1726)*(1-Data!H1726)*1.8/12)</f>
        <v>139805137.11566654</v>
      </c>
      <c r="U1726" s="1">
        <f>Data!I1726</f>
        <v>481.30606160294582</v>
      </c>
      <c r="V1726" s="1">
        <f>Data!J1726+Data!K1726</f>
        <v>49215.270008984866</v>
      </c>
      <c r="W1726" s="1">
        <f>Data!L1726</f>
        <v>0.24502080777301022</v>
      </c>
      <c r="X1726" s="1">
        <f t="shared" si="267"/>
        <v>258410266.67727357</v>
      </c>
      <c r="Y1726" s="100">
        <f t="shared" si="268"/>
        <v>1286.5090909090909</v>
      </c>
      <c r="Z1726" s="100">
        <f t="shared" si="269"/>
        <v>36952852.105650119</v>
      </c>
      <c r="AA1726" s="100">
        <f>'Innlegging av opplysninger'!$B$4*X1726</f>
        <v>33593334.668045565</v>
      </c>
      <c r="AB1726" s="1"/>
      <c r="AC1726" s="1">
        <f>'Innlegging av opplysninger'!$B$5*X1726</f>
        <v>33851744.934722841</v>
      </c>
      <c r="AD1726" s="1">
        <f>'Innlegging av opplysninger'!$B$5*Y1726</f>
        <v>168.53269090909092</v>
      </c>
      <c r="AE1726" s="1">
        <f>'Innlegging av opplysninger'!$B$5*Z1726</f>
        <v>4840823.6258401657</v>
      </c>
      <c r="AF1726" s="1">
        <f>'Innlegging av opplysninger'!$B$5*AA1726</f>
        <v>4400726.841513969</v>
      </c>
      <c r="AG1726" s="1"/>
      <c r="AH1726" s="1">
        <f>'Innlegging av opplysninger'!$C$11*SUM(X1726:AG1726)</f>
        <v>14137945.748003466</v>
      </c>
      <c r="AI1726" s="1">
        <f>'Innlegging av opplysninger'!$C$13*(((X1726+Z1726+AC1726+AE1726)*Data!M1726)+(Z1726+AE1726)*(1-Data!M1726)*1.8/12+Y1726+AD1726+AA1726+AB1726+AF1726+AG1726)</f>
        <v>2827363.9022783623</v>
      </c>
      <c r="AJ1726" s="1">
        <f>'Innlegging av opplysninger'!$C$13*((X1726+Z1726+AC1726+AE1726)*(1-Data!M1726)-(Z1726+AE1726)*(1-Data!M1726)*1.8/12)</f>
        <v>16519298.700252699</v>
      </c>
      <c r="AK1726" s="83">
        <f t="shared" si="264"/>
        <v>132103000</v>
      </c>
      <c r="AL1726" s="83">
        <f t="shared" si="265"/>
        <v>24448000</v>
      </c>
      <c r="AM1726" s="83">
        <f t="shared" si="266"/>
        <v>156324000</v>
      </c>
    </row>
    <row r="1727" spans="1:39">
      <c r="A1727" t="str">
        <f t="shared" si="260"/>
        <v>4601Barnehager</v>
      </c>
      <c r="B1727" s="6" t="str">
        <f>Data!A1727</f>
        <v>4601</v>
      </c>
      <c r="C1727" s="7" t="str">
        <f>Data!B1727</f>
        <v>Bergen kommune</v>
      </c>
      <c r="D1727" s="7" t="str">
        <f>Data!C1727</f>
        <v>Barnehager</v>
      </c>
      <c r="E1727" s="1">
        <f>Data!D1727</f>
        <v>1528.0777343783727</v>
      </c>
      <c r="F1727" s="1">
        <f>Data!E1727+Data!F1727</f>
        <v>42280.990096366448</v>
      </c>
      <c r="G1727" s="1">
        <f>Data!G1727</f>
        <v>0.5160732221000558</v>
      </c>
      <c r="H1727" s="1">
        <f t="shared" si="261"/>
        <v>704821522.40432775</v>
      </c>
      <c r="I1727" s="1">
        <f t="shared" si="262"/>
        <v>8602.9090909090901</v>
      </c>
      <c r="J1727" s="1">
        <f t="shared" si="263"/>
        <v>84579615.037610233</v>
      </c>
      <c r="K1727" s="1">
        <f>'Innlegging av opplysninger'!$B$4*H1727</f>
        <v>91626797.912562609</v>
      </c>
      <c r="L1727" s="1"/>
      <c r="M1727" s="1">
        <f>'Innlegging av opplysninger'!$B$5*H1727</f>
        <v>92331619.434966937</v>
      </c>
      <c r="N1727" s="1">
        <f>'Innlegging av opplysninger'!$B$5*I1727</f>
        <v>1126.9810909090909</v>
      </c>
      <c r="O1727" s="1">
        <f>'Innlegging av opplysninger'!$B$5*J1727</f>
        <v>11079929.569926942</v>
      </c>
      <c r="P1727" s="1">
        <f>'Innlegging av opplysninger'!$B$5*K1727</f>
        <v>12003110.526545702</v>
      </c>
      <c r="Q1727" s="1"/>
      <c r="R1727" s="1">
        <f>'Innlegging av opplysninger'!$C$11*SUM(H1727:Q1727)</f>
        <v>37865188.341492631</v>
      </c>
      <c r="S1727" s="1">
        <f>'Innlegging av opplysninger'!$C$13*(((H1727+J1727+M1727+O1727)*Data!H1727)+(J1727+O1727)*(1-Data!H1727)*1.8/12+I1727+N1727+K1727+L1727+P1727+Q1727)</f>
        <v>6518248.677976761</v>
      </c>
      <c r="T1727" s="1">
        <f>'Innlegging av opplysninger'!$C$13*((H1727+J1727+M1727+O1727)*(1-Data!H1727)-(J1727+O1727)*(1-Data!H1727)*1.8/12)</f>
        <v>45297272.210381582</v>
      </c>
      <c r="U1727" s="1">
        <f>Data!I1727</f>
        <v>127.45559999999998</v>
      </c>
      <c r="V1727" s="1">
        <f>Data!J1727+Data!K1727</f>
        <v>46598.722940903877</v>
      </c>
      <c r="W1727" s="1">
        <f>Data!L1727</f>
        <v>0.77266122477160692</v>
      </c>
      <c r="X1727" s="1">
        <f t="shared" si="267"/>
        <v>64792016.636363633</v>
      </c>
      <c r="Y1727" s="100">
        <f t="shared" si="268"/>
        <v>1074.3272727272727</v>
      </c>
      <c r="Z1727" s="100">
        <f t="shared" si="269"/>
        <v>9265412.0077999998</v>
      </c>
      <c r="AA1727" s="100">
        <f>'Innlegging av opplysninger'!$B$4*X1727</f>
        <v>8422962.1627272721</v>
      </c>
      <c r="AB1727" s="1"/>
      <c r="AC1727" s="1">
        <f>'Innlegging av opplysninger'!$B$5*X1727</f>
        <v>8487754.1793636363</v>
      </c>
      <c r="AD1727" s="1">
        <f>'Innlegging av opplysninger'!$B$5*Y1727</f>
        <v>140.73687272727273</v>
      </c>
      <c r="AE1727" s="1">
        <f>'Innlegging av opplysninger'!$B$5*Z1727</f>
        <v>1213768.9730217999</v>
      </c>
      <c r="AF1727" s="1">
        <f>'Innlegging av opplysninger'!$B$5*AA1727</f>
        <v>1103408.0433172728</v>
      </c>
      <c r="AG1727" s="1"/>
      <c r="AH1727" s="1">
        <f>'Innlegging av opplysninger'!$C$11*SUM(X1727:AG1727)</f>
        <v>3544888.4085360849</v>
      </c>
      <c r="AI1727" s="1">
        <f>'Innlegging av opplysninger'!$C$13*(((X1727+Z1727+AC1727+AE1727)*Data!M1727)+(Z1727+AE1727)*(1-Data!M1727)*1.8/12+Y1727+AD1727+AA1727+AB1727+AF1727+AG1727)</f>
        <v>664241.75138617097</v>
      </c>
      <c r="AJ1727" s="1">
        <f>'Innlegging av opplysninger'!$C$13*((X1727+Z1727+AC1727+AE1727)*(1-Data!M1727)-(Z1727+AE1727)*(1-Data!M1727)*1.8/12)</f>
        <v>4186658.1760842614</v>
      </c>
      <c r="AK1727" s="83">
        <f t="shared" si="264"/>
        <v>41410000</v>
      </c>
      <c r="AL1727" s="83">
        <f t="shared" si="265"/>
        <v>7182000</v>
      </c>
      <c r="AM1727" s="83">
        <f t="shared" si="266"/>
        <v>49484000</v>
      </c>
    </row>
    <row r="1728" spans="1:39">
      <c r="A1728" t="str">
        <f t="shared" si="260"/>
        <v>4601Helse/pleie/omsorg</v>
      </c>
      <c r="B1728" s="6" t="str">
        <f>Data!A1728</f>
        <v>4601</v>
      </c>
      <c r="C1728" s="7" t="str">
        <f>Data!B1728</f>
        <v>Bergen kommune</v>
      </c>
      <c r="D1728" s="7" t="str">
        <f>Data!C1728</f>
        <v>Helse/pleie/omsorg</v>
      </c>
      <c r="E1728" s="1">
        <f>Data!D1728</f>
        <v>6389.5019129454222</v>
      </c>
      <c r="F1728" s="1">
        <f>Data!E1728+Data!F1728</f>
        <v>46062.894231818078</v>
      </c>
      <c r="G1728" s="1">
        <f>Data!G1728</f>
        <v>817.23846884222905</v>
      </c>
      <c r="H1728" s="1">
        <f t="shared" si="261"/>
        <v>3210752190.654592</v>
      </c>
      <c r="I1728" s="1">
        <f t="shared" si="262"/>
        <v>56964510.109091021</v>
      </c>
      <c r="J1728" s="1">
        <f t="shared" si="263"/>
        <v>392126004.0916419</v>
      </c>
      <c r="K1728" s="1">
        <f>'Innlegging av opplysninger'!$B$4*H1728</f>
        <v>417397784.785097</v>
      </c>
      <c r="L1728" s="1"/>
      <c r="M1728" s="1">
        <f>'Innlegging av opplysninger'!$B$5*H1728</f>
        <v>420608536.97575158</v>
      </c>
      <c r="N1728" s="1">
        <f>'Innlegging av opplysninger'!$B$5*I1728</f>
        <v>7462350.8242909238</v>
      </c>
      <c r="O1728" s="1">
        <f>'Innlegging av opplysninger'!$B$5*J1728</f>
        <v>51368506.536005095</v>
      </c>
      <c r="P1728" s="1">
        <f>'Innlegging av opplysninger'!$B$5*K1728</f>
        <v>54679109.806847706</v>
      </c>
      <c r="Q1728" s="1"/>
      <c r="R1728" s="1">
        <f>'Innlegging av opplysninger'!$C$11*SUM(H1728:Q1728)</f>
        <v>175231641.76376605</v>
      </c>
      <c r="S1728" s="1">
        <f>'Innlegging av opplysninger'!$C$13*(((H1728+J1728+M1728+O1728)*Data!H1728)+(J1728+O1728)*(1-Data!H1728)*1.8/12+I1728+N1728+K1728+L1728+P1728+Q1728)</f>
        <v>33045794.299034115</v>
      </c>
      <c r="T1728" s="1">
        <f>'Innlegging av opplysninger'!$C$13*((H1728+J1728+M1728+O1728)*(1-Data!H1728)-(J1728+O1728)*(1-Data!H1728)*1.8/12)</f>
        <v>206744873.37769833</v>
      </c>
      <c r="U1728" s="1">
        <f>Data!I1728</f>
        <v>778.71231407752771</v>
      </c>
      <c r="V1728" s="1">
        <f>Data!J1728+Data!K1728</f>
        <v>47667.961646151263</v>
      </c>
      <c r="W1728" s="1">
        <f>Data!L1728</f>
        <v>875.11635257401997</v>
      </c>
      <c r="X1728" s="1">
        <f t="shared" si="267"/>
        <v>404941404.22727221</v>
      </c>
      <c r="Y1728" s="100">
        <f t="shared" si="268"/>
        <v>7434151.4181818254</v>
      </c>
      <c r="Z1728" s="100">
        <f t="shared" si="269"/>
        <v>58969704.457299925</v>
      </c>
      <c r="AA1728" s="100">
        <f>'Innlegging av opplysninger'!$B$4*X1728</f>
        <v>52642382.549545392</v>
      </c>
      <c r="AB1728" s="1"/>
      <c r="AC1728" s="1">
        <f>'Innlegging av opplysninger'!$B$5*X1728</f>
        <v>53047323.953772664</v>
      </c>
      <c r="AD1728" s="1">
        <f>'Innlegging av opplysninger'!$B$5*Y1728</f>
        <v>973873.83578181919</v>
      </c>
      <c r="AE1728" s="1">
        <f>'Innlegging av opplysninger'!$B$5*Z1728</f>
        <v>7725031.2839062903</v>
      </c>
      <c r="AF1728" s="1">
        <f>'Innlegging av opplysninger'!$B$5*AA1728</f>
        <v>6896152.1139904466</v>
      </c>
      <c r="AG1728" s="1"/>
      <c r="AH1728" s="1">
        <f>'Innlegging av opplysninger'!$C$11*SUM(X1728:AG1728)</f>
        <v>22519940.905910525</v>
      </c>
      <c r="AI1728" s="1">
        <f>'Innlegging av opplysninger'!$C$13*(((X1728+Z1728+AC1728+AE1728)*Data!M1728)+(Z1728+AE1728)*(1-Data!M1728)*1.8/12+Y1728+AD1728+AA1728+AB1728+AF1728+AG1728)</f>
        <v>4496331.6860335479</v>
      </c>
      <c r="AJ1728" s="1">
        <f>'Innlegging av opplysninger'!$C$13*((X1728+Z1728+AC1728+AE1728)*(1-Data!M1728)-(Z1728+AE1728)*(1-Data!M1728)*1.8/12)</f>
        <v>26320429.553633481</v>
      </c>
      <c r="AK1728" s="83">
        <f t="shared" si="264"/>
        <v>197752000</v>
      </c>
      <c r="AL1728" s="83">
        <f t="shared" si="265"/>
        <v>37542000</v>
      </c>
      <c r="AM1728" s="83">
        <f t="shared" si="266"/>
        <v>233065000</v>
      </c>
    </row>
    <row r="1729" spans="1:39">
      <c r="A1729" t="str">
        <f t="shared" si="260"/>
        <v>4601Samferdsel og teknikk</v>
      </c>
      <c r="B1729" s="6" t="str">
        <f>Data!A1729</f>
        <v>4601</v>
      </c>
      <c r="C1729" s="7" t="str">
        <f>Data!B1729</f>
        <v>Bergen kommune</v>
      </c>
      <c r="D1729" s="7" t="str">
        <f>Data!C1729</f>
        <v>Samferdsel og teknikk</v>
      </c>
      <c r="E1729" s="1">
        <f>Data!D1729</f>
        <v>958.36314889617677</v>
      </c>
      <c r="F1729" s="1">
        <f>Data!E1729+Data!F1729</f>
        <v>51739.13599760623</v>
      </c>
      <c r="G1729" s="1">
        <f>Data!G1729</f>
        <v>406.00014769782462</v>
      </c>
      <c r="H1729" s="1">
        <f t="shared" si="261"/>
        <v>540925977.77272844</v>
      </c>
      <c r="I1729" s="1">
        <f t="shared" si="262"/>
        <v>4244679.0545454547</v>
      </c>
      <c r="J1729" s="1">
        <f t="shared" si="263"/>
        <v>65420478.819272861</v>
      </c>
      <c r="K1729" s="1">
        <f>'Innlegging av opplysninger'!$B$4*H1729</f>
        <v>70320377.110454693</v>
      </c>
      <c r="L1729" s="1"/>
      <c r="M1729" s="1">
        <f>'Innlegging av opplysninger'!$B$5*H1729</f>
        <v>70861303.088227436</v>
      </c>
      <c r="N1729" s="1">
        <f>'Innlegging av opplysninger'!$B$5*I1729</f>
        <v>556052.95614545455</v>
      </c>
      <c r="O1729" s="1">
        <f>'Innlegging av opplysninger'!$B$5*J1729</f>
        <v>8570082.7253247444</v>
      </c>
      <c r="P1729" s="1">
        <f>'Innlegging av opplysninger'!$B$5*K1729</f>
        <v>9211969.4014695659</v>
      </c>
      <c r="Q1729" s="1"/>
      <c r="R1729" s="1">
        <f>'Innlegging av opplysninger'!$C$11*SUM(H1729:Q1729)</f>
        <v>29264214.995270405</v>
      </c>
      <c r="S1729" s="1">
        <f>'Innlegging av opplysninger'!$C$13*(((H1729+J1729+M1729+O1729)*Data!H1729)+(J1729+O1729)*(1-Data!H1729)*1.8/12+I1729+N1729+K1729+L1729+P1729+Q1729)</f>
        <v>6574260.168470202</v>
      </c>
      <c r="T1729" s="1">
        <f>'Innlegging av opplysninger'!$C$13*((H1729+J1729+M1729+O1729)*(1-Data!H1729)-(J1729+O1729)*(1-Data!H1729)*1.8/12)</f>
        <v>33471507.719794564</v>
      </c>
      <c r="U1729" s="1">
        <f>Data!I1729</f>
        <v>136.88</v>
      </c>
      <c r="V1729" s="1">
        <f>Data!J1729+Data!K1729</f>
        <v>55068.948787258887</v>
      </c>
      <c r="W1729" s="1">
        <f>Data!L1729</f>
        <v>83.276081239041517</v>
      </c>
      <c r="X1729" s="1">
        <f t="shared" si="267"/>
        <v>82230956.836363584</v>
      </c>
      <c r="Y1729" s="100">
        <f t="shared" si="268"/>
        <v>124350.87272727274</v>
      </c>
      <c r="Z1729" s="100">
        <f t="shared" si="269"/>
        <v>11776809.002399992</v>
      </c>
      <c r="AA1729" s="100">
        <f>'Innlegging av opplysninger'!$B$4*X1729</f>
        <v>10690024.388727266</v>
      </c>
      <c r="AB1729" s="1"/>
      <c r="AC1729" s="1">
        <f>'Innlegging av opplysninger'!$B$5*X1729</f>
        <v>10772255.34556363</v>
      </c>
      <c r="AD1729" s="1">
        <f>'Innlegging av opplysninger'!$B$5*Y1729</f>
        <v>16289.96432727273</v>
      </c>
      <c r="AE1729" s="1">
        <f>'Innlegging av opplysninger'!$B$5*Z1729</f>
        <v>1542761.979314399</v>
      </c>
      <c r="AF1729" s="1">
        <f>'Innlegging av opplysninger'!$B$5*AA1729</f>
        <v>1400393.1949232719</v>
      </c>
      <c r="AG1729" s="1"/>
      <c r="AH1729" s="1">
        <f>'Innlegging av opplysninger'!$C$11*SUM(X1729:AG1729)</f>
        <v>4505045.9802051745</v>
      </c>
      <c r="AI1729" s="1">
        <f>'Innlegging av opplysninger'!$C$13*(((X1729+Z1729+AC1729+AE1729)*Data!M1729)+(Z1729+AE1729)*(1-Data!M1729)*1.8/12+Y1729+AD1729+AA1729+AB1729+AF1729+AG1729)</f>
        <v>1229732.4452144105</v>
      </c>
      <c r="AJ1729" s="1">
        <f>'Innlegging av opplysninger'!$C$13*((X1729+Z1729+AC1729+AE1729)*(1-Data!M1729)-(Z1729+AE1729)*(1-Data!M1729)*1.8/12)</f>
        <v>4935067.3171716165</v>
      </c>
      <c r="AK1729" s="83">
        <f t="shared" si="264"/>
        <v>33769000</v>
      </c>
      <c r="AL1729" s="83">
        <f t="shared" si="265"/>
        <v>7804000</v>
      </c>
      <c r="AM1729" s="83">
        <f t="shared" si="266"/>
        <v>38407000</v>
      </c>
    </row>
    <row r="1730" spans="1:39">
      <c r="A1730" t="str">
        <f t="shared" si="260"/>
        <v>4601Annet</v>
      </c>
      <c r="B1730" s="6" t="str">
        <f>Data!A1730</f>
        <v>4601</v>
      </c>
      <c r="C1730" s="7" t="str">
        <f>Data!B1730</f>
        <v>Bergen kommune</v>
      </c>
      <c r="D1730" s="7" t="str">
        <f>Data!C1730</f>
        <v>Annet</v>
      </c>
      <c r="E1730" s="1">
        <f>Data!D1730</f>
        <v>348.45801357552597</v>
      </c>
      <c r="F1730" s="1">
        <f>Data!E1730+Data!F1730</f>
        <v>47578.395232036375</v>
      </c>
      <c r="G1730" s="1">
        <f>Data!G1730</f>
        <v>7.401121224152944</v>
      </c>
      <c r="H1730" s="1">
        <f t="shared" si="261"/>
        <v>180862615.54545459</v>
      </c>
      <c r="I1730" s="1">
        <f t="shared" si="262"/>
        <v>28134.327272727267</v>
      </c>
      <c r="J1730" s="1">
        <f t="shared" si="263"/>
        <v>21706889.984727275</v>
      </c>
      <c r="K1730" s="1">
        <f>'Innlegging av opplysninger'!$B$4*H1730</f>
        <v>23512140.020909097</v>
      </c>
      <c r="L1730" s="1"/>
      <c r="M1730" s="1">
        <f>'Innlegging av opplysninger'!$B$5*H1730</f>
        <v>23693002.636454552</v>
      </c>
      <c r="N1730" s="1">
        <f>'Innlegging av opplysninger'!$B$5*I1730</f>
        <v>3685.5968727272721</v>
      </c>
      <c r="O1730" s="1">
        <f>'Innlegging av opplysninger'!$B$5*J1730</f>
        <v>2843602.5879992731</v>
      </c>
      <c r="P1730" s="1">
        <f>'Innlegging av opplysninger'!$B$5*K1730</f>
        <v>3080090.3427390917</v>
      </c>
      <c r="Q1730" s="1"/>
      <c r="R1730" s="1">
        <f>'Innlegging av opplysninger'!$C$11*SUM(H1730:Q1730)</f>
        <v>9717746.1196123138</v>
      </c>
      <c r="S1730" s="1">
        <f>'Innlegging av opplysninger'!$C$13*(((H1730+J1730+M1730+O1730)*Data!H1730)+(J1730+O1730)*(1-Data!H1730)*1.8/12+I1730+N1730+K1730+L1730+P1730+Q1730)</f>
        <v>1778803.489334719</v>
      </c>
      <c r="T1730" s="1">
        <f>'Innlegging av opplysninger'!$C$13*((H1730+J1730+M1730+O1730)*(1-Data!H1730)-(J1730+O1730)*(1-Data!H1730)*1.8/12)</f>
        <v>11519164.884871606</v>
      </c>
      <c r="U1730" s="1">
        <f>Data!I1730</f>
        <v>46.443500000000007</v>
      </c>
      <c r="V1730" s="1">
        <f>Data!J1730+Data!K1730</f>
        <v>49931.511370446511</v>
      </c>
      <c r="W1730" s="1">
        <f>Data!L1730</f>
        <v>0</v>
      </c>
      <c r="X1730" s="1">
        <f t="shared" si="267"/>
        <v>25298117.981818173</v>
      </c>
      <c r="Y1730" s="100">
        <f t="shared" si="268"/>
        <v>0</v>
      </c>
      <c r="Z1730" s="100">
        <f t="shared" si="269"/>
        <v>3617630.8713999987</v>
      </c>
      <c r="AA1730" s="100">
        <f>'Innlegging av opplysninger'!$B$4*X1730</f>
        <v>3288755.3376363628</v>
      </c>
      <c r="AB1730" s="1"/>
      <c r="AC1730" s="1">
        <f>'Innlegging av opplysninger'!$B$5*X1730</f>
        <v>3314053.4556181808</v>
      </c>
      <c r="AD1730" s="1">
        <f>'Innlegging av opplysninger'!$B$5*Y1730</f>
        <v>0</v>
      </c>
      <c r="AE1730" s="1">
        <f>'Innlegging av opplysninger'!$B$5*Z1730</f>
        <v>473909.64415339986</v>
      </c>
      <c r="AF1730" s="1">
        <f>'Innlegging av opplysninger'!$B$5*AA1730</f>
        <v>430826.94923036353</v>
      </c>
      <c r="AG1730" s="1"/>
      <c r="AH1730" s="1">
        <f>'Innlegging av opplysninger'!$C$11*SUM(X1730:AG1730)</f>
        <v>1384085.1811145463</v>
      </c>
      <c r="AI1730" s="1">
        <f>'Innlegging av opplysninger'!$C$13*(((X1730+Z1730+AC1730+AE1730)*Data!M1730)+(Z1730+AE1730)*(1-Data!M1730)*1.8/12+Y1730+AD1730+AA1730+AB1730+AF1730+AG1730)</f>
        <v>279103.61477382842</v>
      </c>
      <c r="AJ1730" s="1">
        <f>'Innlegging av opplysninger'!$C$13*((X1730+Z1730+AC1730+AE1730)*(1-Data!M1730)-(Z1730+AE1730)*(1-Data!M1730)*1.8/12)</f>
        <v>1614907.6856987083</v>
      </c>
      <c r="AK1730" s="83">
        <f t="shared" si="264"/>
        <v>11102000</v>
      </c>
      <c r="AL1730" s="83">
        <f t="shared" si="265"/>
        <v>2058000</v>
      </c>
      <c r="AM1730" s="83">
        <f t="shared" si="266"/>
        <v>13134000</v>
      </c>
    </row>
    <row r="1731" spans="1:39">
      <c r="A1731" t="str">
        <f t="shared" si="260"/>
        <v>4602Alle</v>
      </c>
      <c r="B1731" s="6" t="str">
        <f>Data!A1731</f>
        <v>4602</v>
      </c>
      <c r="C1731" s="7" t="str">
        <f>Data!B1731</f>
        <v>Kinn kommune</v>
      </c>
      <c r="D1731" s="7" t="str">
        <f>Data!C1731</f>
        <v>Alle</v>
      </c>
      <c r="E1731" s="1">
        <f>Data!D1731</f>
        <v>1238.9747540949074</v>
      </c>
      <c r="F1731" s="1">
        <f>Data!E1731+Data!F1731</f>
        <v>48082.443626136788</v>
      </c>
      <c r="G1731" s="1">
        <f>Data!G1731</f>
        <v>207.73270273644508</v>
      </c>
      <c r="H1731" s="1">
        <f t="shared" si="261"/>
        <v>649886550.19609165</v>
      </c>
      <c r="I1731" s="1">
        <f t="shared" si="262"/>
        <v>2807733.5377129912</v>
      </c>
      <c r="J1731" s="1">
        <f t="shared" si="263"/>
        <v>78323314.048056558</v>
      </c>
      <c r="K1731" s="1">
        <f>'Innlegging av opplysninger'!$B$4*H1731</f>
        <v>84485251.525491923</v>
      </c>
      <c r="L1731" s="1"/>
      <c r="M1731" s="1">
        <f>'Innlegging av opplysninger'!$B$5*H1731</f>
        <v>85135138.075688004</v>
      </c>
      <c r="N1731" s="1">
        <f>'Innlegging av opplysninger'!$B$5*I1731</f>
        <v>367813.09344040189</v>
      </c>
      <c r="O1731" s="1">
        <f>'Innlegging av opplysninger'!$B$5*J1731</f>
        <v>10260354.140295409</v>
      </c>
      <c r="P1731" s="1">
        <f>'Innlegging av opplysninger'!$B$5*K1731</f>
        <v>11067567.949839443</v>
      </c>
      <c r="Q1731" s="1"/>
      <c r="R1731" s="1">
        <f>'Innlegging av opplysninger'!$C$11*SUM(H1731:Q1731)</f>
        <v>35048681.45753143</v>
      </c>
      <c r="S1731" s="1">
        <f>'Innlegging av opplysninger'!$C$13*(((H1731+J1731+M1731+O1731)*Data!H1731)+(J1731+O1731)*(1-Data!H1731)*1.8/12+I1731+N1731+K1731+L1731+P1731+Q1731)</f>
        <v>6832974.910414191</v>
      </c>
      <c r="T1731" s="1">
        <f>'Innlegging av opplysninger'!$C$13*((H1731+J1731+M1731+O1731)*(1-Data!H1731)-(J1731+O1731)*(1-Data!H1731)*1.8/12)</f>
        <v>41128378.663049862</v>
      </c>
      <c r="U1731" s="1">
        <f>Data!I1731</f>
        <v>197.66580000000005</v>
      </c>
      <c r="V1731" s="1">
        <f>Data!J1731+Data!K1731</f>
        <v>49930.228308336569</v>
      </c>
      <c r="W1731" s="1">
        <f>Data!L1731</f>
        <v>173.3945251520199</v>
      </c>
      <c r="X1731" s="1">
        <f t="shared" si="267"/>
        <v>107667256.61181813</v>
      </c>
      <c r="Y1731" s="100">
        <f t="shared" si="268"/>
        <v>373900.00941593607</v>
      </c>
      <c r="Z1731" s="100">
        <f t="shared" si="269"/>
        <v>15449885.396836471</v>
      </c>
      <c r="AA1731" s="100">
        <f>'Innlegging av opplysninger'!$B$4*X1731</f>
        <v>13996743.359536357</v>
      </c>
      <c r="AB1731" s="1"/>
      <c r="AC1731" s="1">
        <f>'Innlegging av opplysninger'!$B$5*X1731</f>
        <v>14104410.616148176</v>
      </c>
      <c r="AD1731" s="1">
        <f>'Innlegging av opplysninger'!$B$5*Y1731</f>
        <v>48980.901233487624</v>
      </c>
      <c r="AE1731" s="1">
        <f>'Innlegging av opplysninger'!$B$5*Z1731</f>
        <v>2023934.9869855777</v>
      </c>
      <c r="AF1731" s="1">
        <f>'Innlegging av opplysninger'!$B$5*AA1731</f>
        <v>1833573.3800992628</v>
      </c>
      <c r="AG1731" s="1"/>
      <c r="AH1731" s="1">
        <f>'Innlegging av opplysninger'!$C$11*SUM(X1731:AG1731)</f>
        <v>5908950.039958789</v>
      </c>
      <c r="AI1731" s="1">
        <f>'Innlegging av opplysninger'!$C$13*(((X1731+Z1731+AC1731+AE1731)*Data!M1731)+(Z1731+AE1731)*(1-Data!M1731)*1.8/12+Y1731+AD1731+AA1731+AB1731+AF1731+AG1731)</f>
        <v>1262590.32097103</v>
      </c>
      <c r="AJ1731" s="1">
        <f>'Innlegging av opplysninger'!$C$13*((X1731+Z1731+AC1731+AE1731)*(1-Data!M1731)-(Z1731+AE1731)*(1-Data!M1731)*1.8/12)</f>
        <v>6823341.3126567863</v>
      </c>
      <c r="AK1731" s="83">
        <f t="shared" si="264"/>
        <v>40958000</v>
      </c>
      <c r="AL1731" s="83">
        <f t="shared" si="265"/>
        <v>8096000</v>
      </c>
      <c r="AM1731" s="83">
        <f t="shared" si="266"/>
        <v>47952000</v>
      </c>
    </row>
    <row r="1732" spans="1:39">
      <c r="A1732" t="str">
        <f t="shared" si="260"/>
        <v>4602Administrasjon</v>
      </c>
      <c r="B1732" s="6" t="str">
        <f>Data!A1732</f>
        <v>4602</v>
      </c>
      <c r="C1732" s="7" t="str">
        <f>Data!B1732</f>
        <v>Kinn kommune</v>
      </c>
      <c r="D1732" s="7" t="str">
        <f>Data!C1732</f>
        <v>Administrasjon</v>
      </c>
      <c r="E1732" s="1">
        <f>Data!D1732</f>
        <v>51.3</v>
      </c>
      <c r="F1732" s="1">
        <f>Data!E1732+Data!F1732</f>
        <v>57995.863872644572</v>
      </c>
      <c r="G1732" s="1">
        <f>Data!G1732</f>
        <v>0</v>
      </c>
      <c r="H1732" s="1">
        <f t="shared" si="261"/>
        <v>32456594.363636356</v>
      </c>
      <c r="I1732" s="1">
        <f t="shared" si="262"/>
        <v>0</v>
      </c>
      <c r="J1732" s="1">
        <f t="shared" si="263"/>
        <v>3894791.3236363623</v>
      </c>
      <c r="K1732" s="1">
        <f>'Innlegging av opplysninger'!$B$4*H1732</f>
        <v>4219357.2672727266</v>
      </c>
      <c r="L1732" s="1"/>
      <c r="M1732" s="1">
        <f>'Innlegging av opplysninger'!$B$5*H1732</f>
        <v>4251813.861636363</v>
      </c>
      <c r="N1732" s="1">
        <f>'Innlegging av opplysninger'!$B$5*I1732</f>
        <v>0</v>
      </c>
      <c r="O1732" s="1">
        <f>'Innlegging av opplysninger'!$B$5*J1732</f>
        <v>510217.6633963635</v>
      </c>
      <c r="P1732" s="1">
        <f>'Innlegging av opplysninger'!$B$5*K1732</f>
        <v>552735.80201272725</v>
      </c>
      <c r="Q1732" s="1"/>
      <c r="R1732" s="1">
        <f>'Innlegging av opplysninger'!$C$11*SUM(H1732:Q1732)</f>
        <v>1743649.3907004541</v>
      </c>
      <c r="S1732" s="1">
        <f>'Innlegging av opplysninger'!$C$13*(((H1732+J1732+M1732+O1732)*Data!H1732)+(J1732+O1732)*(1-Data!H1732)*1.8/12+I1732+N1732+K1732+L1732+P1732+Q1732)</f>
        <v>550343.64799082605</v>
      </c>
      <c r="T1732" s="1">
        <f>'Innlegging av opplysninger'!$C$13*((H1732+J1732+M1732+O1732)*(1-Data!H1732)-(J1732+O1732)*(1-Data!H1732)*1.8/12)</f>
        <v>1835702.8866519011</v>
      </c>
      <c r="U1732" s="1">
        <f>Data!I1732</f>
        <v>13.363299999999999</v>
      </c>
      <c r="V1732" s="1">
        <f>Data!J1732+Data!K1732</f>
        <v>65275.992145153767</v>
      </c>
      <c r="W1732" s="1">
        <f>Data!L1732</f>
        <v>0</v>
      </c>
      <c r="X1732" s="1">
        <f t="shared" si="267"/>
        <v>9516029.0818181802</v>
      </c>
      <c r="Y1732" s="100">
        <f t="shared" si="268"/>
        <v>0</v>
      </c>
      <c r="Z1732" s="100">
        <f t="shared" si="269"/>
        <v>1360792.1586999996</v>
      </c>
      <c r="AA1732" s="100">
        <f>'Innlegging av opplysninger'!$B$4*X1732</f>
        <v>1237083.7806363634</v>
      </c>
      <c r="AB1732" s="1"/>
      <c r="AC1732" s="1">
        <f>'Innlegging av opplysninger'!$B$5*X1732</f>
        <v>1246599.8097181816</v>
      </c>
      <c r="AD1732" s="1">
        <f>'Innlegging av opplysninger'!$B$5*Y1732</f>
        <v>0</v>
      </c>
      <c r="AE1732" s="1">
        <f>'Innlegging av opplysninger'!$B$5*Z1732</f>
        <v>178263.77278969996</v>
      </c>
      <c r="AF1732" s="1">
        <f>'Innlegging av opplysninger'!$B$5*AA1732</f>
        <v>162057.97526336362</v>
      </c>
      <c r="AG1732" s="1"/>
      <c r="AH1732" s="1">
        <f>'Innlegging av opplysninger'!$C$11*SUM(X1732:AG1732)</f>
        <v>520631.40999917989</v>
      </c>
      <c r="AI1732" s="1">
        <f>'Innlegging av opplysninger'!$C$13*(((X1732+Z1732+AC1732+AE1732)*Data!M1732)+(Z1732+AE1732)*(1-Data!M1732)*1.8/12+Y1732+AD1732+AA1732+AB1732+AF1732+AG1732)</f>
        <v>222884.07950056889</v>
      </c>
      <c r="AJ1732" s="1">
        <f>'Innlegging av opplysninger'!$C$13*((X1732+Z1732+AC1732+AE1732)*(1-Data!M1732)-(Z1732+AE1732)*(1-Data!M1732)*1.8/12)</f>
        <v>489558.90260357206</v>
      </c>
      <c r="AK1732" s="83">
        <f t="shared" si="264"/>
        <v>2264000</v>
      </c>
      <c r="AL1732" s="83">
        <f t="shared" si="265"/>
        <v>773000</v>
      </c>
      <c r="AM1732" s="83">
        <f t="shared" si="266"/>
        <v>2325000</v>
      </c>
    </row>
    <row r="1733" spans="1:39">
      <c r="A1733" t="str">
        <f t="shared" si="260"/>
        <v>4602Undervisning</v>
      </c>
      <c r="B1733" s="6" t="str">
        <f>Data!A1733</f>
        <v>4602</v>
      </c>
      <c r="C1733" s="7" t="str">
        <f>Data!B1733</f>
        <v>Kinn kommune</v>
      </c>
      <c r="D1733" s="7" t="str">
        <f>Data!C1733</f>
        <v>Undervisning</v>
      </c>
      <c r="E1733" s="1">
        <f>Data!D1733</f>
        <v>383.18760000000026</v>
      </c>
      <c r="F1733" s="1">
        <f>Data!E1733+Data!F1733</f>
        <v>48819.999813885726</v>
      </c>
      <c r="G1733" s="1">
        <f>Data!G1733</f>
        <v>1.2314072793587258</v>
      </c>
      <c r="H1733" s="1">
        <f t="shared" si="261"/>
        <v>204078747.93472725</v>
      </c>
      <c r="I1733" s="1">
        <f t="shared" si="262"/>
        <v>5147.5636363636359</v>
      </c>
      <c r="J1733" s="1">
        <f t="shared" si="263"/>
        <v>24490067.459803633</v>
      </c>
      <c r="K1733" s="1">
        <f>'Innlegging av opplysninger'!$B$4*H1733</f>
        <v>26530237.231514543</v>
      </c>
      <c r="L1733" s="1"/>
      <c r="M1733" s="1">
        <f>'Innlegging av opplysninger'!$B$5*H1733</f>
        <v>26734315.979449272</v>
      </c>
      <c r="N1733" s="1">
        <f>'Innlegging av opplysninger'!$B$5*I1733</f>
        <v>674.33083636363631</v>
      </c>
      <c r="O1733" s="1">
        <f>'Innlegging av opplysninger'!$B$5*J1733</f>
        <v>3208198.8372342759</v>
      </c>
      <c r="P1733" s="1">
        <f>'Innlegging av opplysninger'!$B$5*K1733</f>
        <v>3475461.0773284053</v>
      </c>
      <c r="Q1733" s="1"/>
      <c r="R1733" s="1">
        <f>'Innlegging av opplysninger'!$C$11*SUM(H1733:Q1733)</f>
        <v>10963868.315752141</v>
      </c>
      <c r="S1733" s="1">
        <f>'Innlegging av opplysninger'!$C$13*(((H1733+J1733+M1733+O1733)*Data!H1733)+(J1733+O1733)*(1-Data!H1733)*1.8/12+I1733+N1733+K1733+L1733+P1733+Q1733)</f>
        <v>2015666.8253690049</v>
      </c>
      <c r="T1733" s="1">
        <f>'Innlegging av opplysninger'!$C$13*((H1733+J1733+M1733+O1733)*(1-Data!H1733)-(J1733+O1733)*(1-Data!H1733)*1.8/12)</f>
        <v>12987521.396186562</v>
      </c>
      <c r="U1733" s="1">
        <f>Data!I1733</f>
        <v>51.649399999999993</v>
      </c>
      <c r="V1733" s="1">
        <f>Data!J1733+Data!K1733</f>
        <v>50980.010292149273</v>
      </c>
      <c r="W1733" s="1">
        <f>Data!L1733</f>
        <v>0.95180195704112736</v>
      </c>
      <c r="X1733" s="1">
        <f t="shared" si="267"/>
        <v>28724584.839090917</v>
      </c>
      <c r="Y1733" s="100">
        <f t="shared" si="268"/>
        <v>536.29090909090905</v>
      </c>
      <c r="Z1733" s="100">
        <f t="shared" si="269"/>
        <v>4107692.3215900008</v>
      </c>
      <c r="AA1733" s="100">
        <f>'Innlegging av opplysninger'!$B$4*X1733</f>
        <v>3734196.0290818196</v>
      </c>
      <c r="AB1733" s="1"/>
      <c r="AC1733" s="1">
        <f>'Innlegging av opplysninger'!$B$5*X1733</f>
        <v>3762920.6139209103</v>
      </c>
      <c r="AD1733" s="1">
        <f>'Innlegging av opplysninger'!$B$5*Y1733</f>
        <v>70.254109090909083</v>
      </c>
      <c r="AE1733" s="1">
        <f>'Innlegging av opplysninger'!$B$5*Z1733</f>
        <v>538107.69412829017</v>
      </c>
      <c r="AF1733" s="1">
        <f>'Innlegging av opplysninger'!$B$5*AA1733</f>
        <v>489179.67980971839</v>
      </c>
      <c r="AG1733" s="1"/>
      <c r="AH1733" s="1">
        <f>'Innlegging av opplysninger'!$C$11*SUM(X1733:AG1733)</f>
        <v>1571576.9334603141</v>
      </c>
      <c r="AI1733" s="1">
        <f>'Innlegging av opplysninger'!$C$13*(((X1733+Z1733+AC1733+AE1733)*Data!M1733)+(Z1733+AE1733)*(1-Data!M1733)*1.8/12+Y1733+AD1733+AA1733+AB1733+AF1733+AG1733)</f>
        <v>322438.51116957533</v>
      </c>
      <c r="AJ1733" s="1">
        <f>'Innlegging av opplysninger'!$C$13*((X1733+Z1733+AC1733+AE1733)*(1-Data!M1733)-(Z1733+AE1733)*(1-Data!M1733)*1.8/12)</f>
        <v>1828140.4504076962</v>
      </c>
      <c r="AK1733" s="83">
        <f t="shared" si="264"/>
        <v>12535000</v>
      </c>
      <c r="AL1733" s="83">
        <f t="shared" si="265"/>
        <v>2338000</v>
      </c>
      <c r="AM1733" s="83">
        <f t="shared" si="266"/>
        <v>14816000</v>
      </c>
    </row>
    <row r="1734" spans="1:39">
      <c r="A1734" t="str">
        <f t="shared" ref="A1734:A1797" si="270">CONCATENATE(B1734,D1734)</f>
        <v>4602Barnehager</v>
      </c>
      <c r="B1734" s="6" t="str">
        <f>Data!A1734</f>
        <v>4602</v>
      </c>
      <c r="C1734" s="7" t="str">
        <f>Data!B1734</f>
        <v>Kinn kommune</v>
      </c>
      <c r="D1734" s="7" t="str">
        <f>Data!C1734</f>
        <v>Barnehager</v>
      </c>
      <c r="E1734" s="1">
        <f>Data!D1734</f>
        <v>154.89080000000001</v>
      </c>
      <c r="F1734" s="1">
        <f>Data!E1734+Data!F1734</f>
        <v>42819.923292625106</v>
      </c>
      <c r="G1734" s="1">
        <f>Data!G1734</f>
        <v>0</v>
      </c>
      <c r="H1734" s="1">
        <f t="shared" ref="H1734:H1797" si="271">F1734*(11-1/11)*E1734</f>
        <v>72353587.36072731</v>
      </c>
      <c r="I1734" s="1">
        <f t="shared" ref="I1734:I1797" si="272">G1734*(11-1/11)*E1734</f>
        <v>0</v>
      </c>
      <c r="J1734" s="1">
        <f t="shared" ref="J1734:J1797" si="273">(H1734+I1734)*0.12</f>
        <v>8682430.4832872767</v>
      </c>
      <c r="K1734" s="1">
        <f>'Innlegging av opplysninger'!$B$4*H1734</f>
        <v>9405966.3568945508</v>
      </c>
      <c r="L1734" s="1"/>
      <c r="M1734" s="1">
        <f>'Innlegging av opplysninger'!$B$5*H1734</f>
        <v>9478319.9442552775</v>
      </c>
      <c r="N1734" s="1">
        <f>'Innlegging av opplysninger'!$B$5*I1734</f>
        <v>0</v>
      </c>
      <c r="O1734" s="1">
        <f>'Innlegging av opplysninger'!$B$5*J1734</f>
        <v>1137398.3933106333</v>
      </c>
      <c r="P1734" s="1">
        <f>'Innlegging av opplysninger'!$B$5*K1734</f>
        <v>1232181.5927531861</v>
      </c>
      <c r="Q1734" s="1"/>
      <c r="R1734" s="1">
        <f>'Innlegging av opplysninger'!$C$11*SUM(H1734:Q1734)</f>
        <v>3887015.5969866728</v>
      </c>
      <c r="S1734" s="1">
        <f>'Innlegging av opplysninger'!$C$13*(((H1734+J1734+M1734+O1734)*Data!H1734)+(J1734+O1734)*(1-Data!H1734)*1.8/12+I1734+N1734+K1734+L1734+P1734+Q1734)</f>
        <v>656425.74133926246</v>
      </c>
      <c r="T1734" s="1">
        <f>'Innlegging av opplysninger'!$C$13*((H1734+J1734+M1734+O1734)*(1-Data!H1734)-(J1734+O1734)*(1-Data!H1734)*1.8/12)</f>
        <v>4662648.2334846053</v>
      </c>
      <c r="U1734" s="1">
        <f>Data!I1734</f>
        <v>30.330000000000005</v>
      </c>
      <c r="V1734" s="1">
        <f>Data!J1734+Data!K1734</f>
        <v>45940.23233322343</v>
      </c>
      <c r="W1734" s="1">
        <f>Data!L1734</f>
        <v>2.4968677876689744</v>
      </c>
      <c r="X1734" s="1">
        <f t="shared" si="267"/>
        <v>15200369.963636365</v>
      </c>
      <c r="Y1734" s="100">
        <f t="shared" si="268"/>
        <v>826.14545454545453</v>
      </c>
      <c r="Z1734" s="100">
        <f t="shared" si="269"/>
        <v>2173771.0436</v>
      </c>
      <c r="AA1734" s="100">
        <f>'Innlegging av opplysninger'!$B$4*X1734</f>
        <v>1976048.0952727275</v>
      </c>
      <c r="AB1734" s="1"/>
      <c r="AC1734" s="1">
        <f>'Innlegging av opplysninger'!$B$5*X1734</f>
        <v>1991248.4652363639</v>
      </c>
      <c r="AD1734" s="1">
        <f>'Innlegging av opplysninger'!$B$5*Y1734</f>
        <v>108.22505454545455</v>
      </c>
      <c r="AE1734" s="1">
        <f>'Innlegging av opplysninger'!$B$5*Z1734</f>
        <v>284764.0067116</v>
      </c>
      <c r="AF1734" s="1">
        <f>'Innlegging av opplysninger'!$B$5*AA1734</f>
        <v>258862.30048072731</v>
      </c>
      <c r="AG1734" s="1"/>
      <c r="AH1734" s="1">
        <f>'Innlegging av opplysninger'!$C$11*SUM(X1734:AG1734)</f>
        <v>831667.93332698126</v>
      </c>
      <c r="AI1734" s="1">
        <f>'Innlegging av opplysninger'!$C$13*(((X1734+Z1734+AC1734+AE1734)*Data!M1734)+(Z1734+AE1734)*(1-Data!M1734)*1.8/12+Y1734+AD1734+AA1734+AB1734+AF1734+AG1734)</f>
        <v>161101.18413175127</v>
      </c>
      <c r="AJ1734" s="1">
        <f>'Innlegging av opplysninger'!$C$13*((X1734+Z1734+AC1734+AE1734)*(1-Data!M1734)-(Z1734+AE1734)*(1-Data!M1734)*1.8/12)</f>
        <v>976970.72463148588</v>
      </c>
      <c r="AK1734" s="83">
        <f t="shared" ref="AK1734:AK1797" si="274">ROUND(AH1734+R1734,-3)</f>
        <v>4719000</v>
      </c>
      <c r="AL1734" s="83">
        <f t="shared" ref="AL1734:AL1797" si="275">ROUND(AI1734+S1734,-3)</f>
        <v>818000</v>
      </c>
      <c r="AM1734" s="83">
        <f t="shared" ref="AM1734:AM1797" si="276">ROUND(AJ1734+T1734,-3)</f>
        <v>5640000</v>
      </c>
    </row>
    <row r="1735" spans="1:39">
      <c r="A1735" t="str">
        <f t="shared" si="270"/>
        <v>4602Helse/pleie/omsorg</v>
      </c>
      <c r="B1735" s="6" t="str">
        <f>Data!A1735</f>
        <v>4602</v>
      </c>
      <c r="C1735" s="7" t="str">
        <f>Data!B1735</f>
        <v>Kinn kommune</v>
      </c>
      <c r="D1735" s="7" t="str">
        <f>Data!C1735</f>
        <v>Helse/pleie/omsorg</v>
      </c>
      <c r="E1735" s="1">
        <f>Data!D1735</f>
        <v>526.87865409490882</v>
      </c>
      <c r="F1735" s="1">
        <f>Data!E1735+Data!F1735</f>
        <v>47431.093869241071</v>
      </c>
      <c r="G1735" s="1">
        <f>Data!G1735</f>
        <v>477.98707033022498</v>
      </c>
      <c r="H1735" s="1">
        <f t="shared" si="271"/>
        <v>272622882.54627287</v>
      </c>
      <c r="I1735" s="1">
        <f t="shared" si="272"/>
        <v>2747358.3740766267</v>
      </c>
      <c r="J1735" s="1">
        <f t="shared" si="273"/>
        <v>33044428.910441935</v>
      </c>
      <c r="K1735" s="1">
        <f>'Innlegging av opplysninger'!$B$4*H1735</f>
        <v>35440974.731015474</v>
      </c>
      <c r="L1735" s="1"/>
      <c r="M1735" s="1">
        <f>'Innlegging av opplysninger'!$B$5*H1735</f>
        <v>35713597.613561749</v>
      </c>
      <c r="N1735" s="1">
        <f>'Innlegging av opplysninger'!$B$5*I1735</f>
        <v>359903.94700403814</v>
      </c>
      <c r="O1735" s="1">
        <f>'Innlegging av opplysninger'!$B$5*J1735</f>
        <v>4328820.1872678939</v>
      </c>
      <c r="P1735" s="1">
        <f>'Innlegging av opplysninger'!$B$5*K1735</f>
        <v>4642767.6897630272</v>
      </c>
      <c r="Q1735" s="1"/>
      <c r="R1735" s="1">
        <f>'Innlegging av opplysninger'!$C$11*SUM(H1735:Q1735)</f>
        <v>14778227.891977336</v>
      </c>
      <c r="S1735" s="1">
        <f>'Innlegging av opplysninger'!$C$13*(((H1735+J1735+M1735+O1735)*Data!H1735)+(J1735+O1735)*(1-Data!H1735)*1.8/12+I1735+N1735+K1735+L1735+P1735+Q1735)</f>
        <v>2841237.4766473584</v>
      </c>
      <c r="T1735" s="1">
        <f>'Innlegging av opplysninger'!$C$13*((H1735+J1735+M1735+O1735)*(1-Data!H1735)-(J1735+O1735)*(1-Data!H1735)*1.8/12)</f>
        <v>17381600.69132163</v>
      </c>
      <c r="U1735" s="1">
        <f>Data!I1735</f>
        <v>77.524999999999991</v>
      </c>
      <c r="V1735" s="1">
        <f>Data!J1735+Data!K1735</f>
        <v>47656.283919165879</v>
      </c>
      <c r="W1735" s="1">
        <f>Data!L1735</f>
        <v>434.46820418954076</v>
      </c>
      <c r="X1735" s="1">
        <f t="shared" ref="X1735:X1798" si="277">V1735*(11-1/11)*U1735</f>
        <v>40304219.027272731</v>
      </c>
      <c r="Y1735" s="100">
        <f t="shared" ref="Y1735:Y1798" si="278">W1735*(11-1/11)*U1735</f>
        <v>367441.60941593605</v>
      </c>
      <c r="Z1735" s="100">
        <f t="shared" ref="Z1735:Z1798" si="279">(X1735+Y1735)*0.143</f>
        <v>5816047.4710464785</v>
      </c>
      <c r="AA1735" s="100">
        <f>'Innlegging av opplysninger'!$B$4*X1735</f>
        <v>5239548.4735454554</v>
      </c>
      <c r="AB1735" s="1"/>
      <c r="AC1735" s="1">
        <f>'Innlegging av opplysninger'!$B$5*X1735</f>
        <v>5279852.6925727278</v>
      </c>
      <c r="AD1735" s="1">
        <f>'Innlegging av opplysninger'!$B$5*Y1735</f>
        <v>48134.850833487624</v>
      </c>
      <c r="AE1735" s="1">
        <f>'Innlegging av opplysninger'!$B$5*Z1735</f>
        <v>761902.21870708873</v>
      </c>
      <c r="AF1735" s="1">
        <f>'Innlegging av opplysninger'!$B$5*AA1735</f>
        <v>686380.85003445472</v>
      </c>
      <c r="AG1735" s="1"/>
      <c r="AH1735" s="1">
        <f>'Innlegging av opplysninger'!$C$11*SUM(X1735:AG1735)</f>
        <v>2223134.0333502777</v>
      </c>
      <c r="AI1735" s="1">
        <f>'Innlegging av opplysninger'!$C$13*(((X1735+Z1735+AC1735+AE1735)*Data!M1735)+(Z1735+AE1735)*(1-Data!M1735)*1.8/12+Y1735+AD1735+AA1735+AB1735+AF1735+AG1735)</f>
        <v>408206.8566575044</v>
      </c>
      <c r="AJ1735" s="1">
        <f>'Innlegging av opplysninger'!$C$13*((X1735+Z1735+AC1735+AE1735)*(1-Data!M1735)-(Z1735+AE1735)*(1-Data!M1735)*1.8/12)</f>
        <v>2633976.55740077</v>
      </c>
      <c r="AK1735" s="83">
        <f t="shared" si="274"/>
        <v>17001000</v>
      </c>
      <c r="AL1735" s="83">
        <f t="shared" si="275"/>
        <v>3249000</v>
      </c>
      <c r="AM1735" s="83">
        <f t="shared" si="276"/>
        <v>20016000</v>
      </c>
    </row>
    <row r="1736" spans="1:39">
      <c r="A1736" t="str">
        <f t="shared" si="270"/>
        <v>4602Samferdsel og teknikk</v>
      </c>
      <c r="B1736" s="6" t="str">
        <f>Data!A1736</f>
        <v>4602</v>
      </c>
      <c r="C1736" s="7" t="str">
        <f>Data!B1736</f>
        <v>Kinn kommune</v>
      </c>
      <c r="D1736" s="7" t="str">
        <f>Data!C1736</f>
        <v>Samferdsel og teknikk</v>
      </c>
      <c r="E1736" s="1">
        <f>Data!D1736</f>
        <v>70.905700000000039</v>
      </c>
      <c r="F1736" s="1">
        <f>Data!E1736+Data!F1736</f>
        <v>53172.616083168665</v>
      </c>
      <c r="G1736" s="1">
        <f>Data!G1736</f>
        <v>6.2195281902583259</v>
      </c>
      <c r="H1736" s="1">
        <f t="shared" si="271"/>
        <v>41129907.973181829</v>
      </c>
      <c r="I1736" s="1">
        <f t="shared" si="272"/>
        <v>4810.9090909090901</v>
      </c>
      <c r="J1736" s="1">
        <f t="shared" si="273"/>
        <v>4936166.2658727281</v>
      </c>
      <c r="K1736" s="1">
        <f>'Innlegging av opplysninger'!$B$4*H1736</f>
        <v>5346888.0365136378</v>
      </c>
      <c r="L1736" s="1"/>
      <c r="M1736" s="1">
        <f>'Innlegging av opplysninger'!$B$5*H1736</f>
        <v>5388017.9444868201</v>
      </c>
      <c r="N1736" s="1">
        <f>'Innlegging av opplysninger'!$B$5*I1736</f>
        <v>630.22909090909081</v>
      </c>
      <c r="O1736" s="1">
        <f>'Innlegging av opplysninger'!$B$5*J1736</f>
        <v>646637.78082932741</v>
      </c>
      <c r="P1736" s="1">
        <f>'Innlegging av opplysninger'!$B$5*K1736</f>
        <v>700442.33278328658</v>
      </c>
      <c r="Q1736" s="1"/>
      <c r="R1736" s="1">
        <f>'Innlegging av opplysninger'!$C$11*SUM(H1736:Q1736)</f>
        <v>2209833.0559302792</v>
      </c>
      <c r="S1736" s="1">
        <f>'Innlegging av opplysninger'!$C$13*(((H1736+J1736+M1736+O1736)*Data!H1736)+(J1736+O1736)*(1-Data!H1736)*1.8/12+I1736+N1736+K1736+L1736+P1736+Q1736)</f>
        <v>486279.09560374793</v>
      </c>
      <c r="T1736" s="1">
        <f>'Innlegging av opplysninger'!$C$13*((H1736+J1736+M1736+O1736)*(1-Data!H1736)-(J1736+O1736)*(1-Data!H1736)*1.8/12)</f>
        <v>2537702.9809324229</v>
      </c>
      <c r="U1736" s="1">
        <f>Data!I1736</f>
        <v>17.789799999999996</v>
      </c>
      <c r="V1736" s="1">
        <f>Data!J1736+Data!K1736</f>
        <v>51194.777250634266</v>
      </c>
      <c r="W1736" s="1">
        <f>Data!L1736</f>
        <v>19.920403826912054</v>
      </c>
      <c r="X1736" s="1">
        <f t="shared" si="277"/>
        <v>9935398.3454545438</v>
      </c>
      <c r="Y1736" s="100">
        <f t="shared" si="278"/>
        <v>3865.9636363636355</v>
      </c>
      <c r="Z1736" s="100">
        <f t="shared" si="279"/>
        <v>1421314.7961999995</v>
      </c>
      <c r="AA1736" s="100">
        <f>'Innlegging av opplysninger'!$B$4*X1736</f>
        <v>1291601.7849090907</v>
      </c>
      <c r="AB1736" s="1"/>
      <c r="AC1736" s="1">
        <f>'Innlegging av opplysninger'!$B$5*X1736</f>
        <v>1301537.1832545453</v>
      </c>
      <c r="AD1736" s="1">
        <f>'Innlegging av opplysninger'!$B$5*Y1736</f>
        <v>506.44123636363628</v>
      </c>
      <c r="AE1736" s="1">
        <f>'Innlegging av opplysninger'!$B$5*Z1736</f>
        <v>186192.23830219996</v>
      </c>
      <c r="AF1736" s="1">
        <f>'Innlegging av opplysninger'!$B$5*AA1736</f>
        <v>169199.83382309088</v>
      </c>
      <c r="AG1736" s="1"/>
      <c r="AH1736" s="1">
        <f>'Innlegging av opplysninger'!$C$11*SUM(X1736:AG1736)</f>
        <v>543765.43029901537</v>
      </c>
      <c r="AI1736" s="1">
        <f>'Innlegging av opplysninger'!$C$13*(((X1736+Z1736+AC1736+AE1736)*Data!M1736)+(Z1736+AE1736)*(1-Data!M1736)*1.8/12+Y1736+AD1736+AA1736+AB1736+AF1736+AG1736)</f>
        <v>100077.61349794993</v>
      </c>
      <c r="AJ1736" s="1">
        <f>'Innlegging av opplysninger'!$C$13*((X1736+Z1736+AC1736+AE1736)*(1-Data!M1736)-(Z1736+AE1736)*(1-Data!M1736)*1.8/12)</f>
        <v>644022.44901649223</v>
      </c>
      <c r="AK1736" s="83">
        <f t="shared" si="274"/>
        <v>2754000</v>
      </c>
      <c r="AL1736" s="83">
        <f t="shared" si="275"/>
        <v>586000</v>
      </c>
      <c r="AM1736" s="83">
        <f t="shared" si="276"/>
        <v>3182000</v>
      </c>
    </row>
    <row r="1737" spans="1:39">
      <c r="A1737" t="str">
        <f t="shared" si="270"/>
        <v>4602Annet</v>
      </c>
      <c r="B1737" s="6" t="str">
        <f>Data!A1737</f>
        <v>4602</v>
      </c>
      <c r="C1737" s="7" t="str">
        <f>Data!B1737</f>
        <v>Kinn kommune</v>
      </c>
      <c r="D1737" s="7" t="str">
        <f>Data!C1737</f>
        <v>Annet</v>
      </c>
      <c r="E1737" s="1">
        <f>Data!D1737</f>
        <v>51.812000000000005</v>
      </c>
      <c r="F1737" s="1">
        <f>Data!E1737+Data!F1737</f>
        <v>48202.014043239651</v>
      </c>
      <c r="G1737" s="1">
        <f>Data!G1737</f>
        <v>89.198062224967174</v>
      </c>
      <c r="H1737" s="1">
        <f t="shared" si="271"/>
        <v>27244830.017545447</v>
      </c>
      <c r="I1737" s="1">
        <f t="shared" si="272"/>
        <v>50416.690909090896</v>
      </c>
      <c r="J1737" s="1">
        <f t="shared" si="273"/>
        <v>3275429.6050145444</v>
      </c>
      <c r="K1737" s="1">
        <f>'Innlegging av opplysninger'!$B$4*H1737</f>
        <v>3541827.9022809081</v>
      </c>
      <c r="L1737" s="1"/>
      <c r="M1737" s="1">
        <f>'Innlegging av opplysninger'!$B$5*H1737</f>
        <v>3569072.7322984538</v>
      </c>
      <c r="N1737" s="1">
        <f>'Innlegging av opplysninger'!$B$5*I1737</f>
        <v>6604.5865090909074</v>
      </c>
      <c r="O1737" s="1">
        <f>'Innlegging av opplysninger'!$B$5*J1737</f>
        <v>429081.27825690532</v>
      </c>
      <c r="P1737" s="1">
        <f>'Innlegging av opplysninger'!$B$5*K1737</f>
        <v>463979.45519879897</v>
      </c>
      <c r="Q1737" s="1"/>
      <c r="R1737" s="1">
        <f>'Innlegging av opplysninger'!$C$11*SUM(H1737:Q1737)</f>
        <v>1466087.2061845036</v>
      </c>
      <c r="S1737" s="1">
        <f>'Innlegging av opplysninger'!$C$13*(((H1737+J1737+M1737+O1737)*Data!H1737)+(J1737+O1737)*(1-Data!H1737)*1.8/12+I1737+N1737+K1737+L1737+P1737+Q1737)</f>
        <v>282911.50833850261</v>
      </c>
      <c r="T1737" s="1">
        <f>'Innlegging av opplysninger'!$C$13*((H1737+J1737+M1737+O1737)*(1-Data!H1737)-(J1737+O1737)*(1-Data!H1737)*1.8/12)</f>
        <v>1723313.0895981861</v>
      </c>
      <c r="U1737" s="1">
        <f>Data!I1737</f>
        <v>7.0083000000000002</v>
      </c>
      <c r="V1737" s="1">
        <f>Data!J1737+Data!K1737</f>
        <v>52144.372743746695</v>
      </c>
      <c r="W1737" s="1">
        <f>Data!L1737</f>
        <v>16.088067006264001</v>
      </c>
      <c r="X1737" s="1">
        <f t="shared" si="277"/>
        <v>3986655.3545454536</v>
      </c>
      <c r="Y1737" s="100">
        <f t="shared" si="278"/>
        <v>1230</v>
      </c>
      <c r="Z1737" s="100">
        <f t="shared" si="279"/>
        <v>570267.60569999984</v>
      </c>
      <c r="AA1737" s="100">
        <f>'Innlegging av opplysninger'!$B$4*X1737</f>
        <v>518265.19609090895</v>
      </c>
      <c r="AB1737" s="1"/>
      <c r="AC1737" s="1">
        <f>'Innlegging av opplysninger'!$B$5*X1737</f>
        <v>522251.85144545446</v>
      </c>
      <c r="AD1737" s="1">
        <f>'Innlegging av opplysninger'!$B$5*Y1737</f>
        <v>161.13</v>
      </c>
      <c r="AE1737" s="1">
        <f>'Innlegging av opplysninger'!$B$5*Z1737</f>
        <v>74705.056346699988</v>
      </c>
      <c r="AF1737" s="1">
        <f>'Innlegging av opplysninger'!$B$5*AA1737</f>
        <v>67892.74068790907</v>
      </c>
      <c r="AG1737" s="1"/>
      <c r="AH1737" s="1">
        <f>'Innlegging av opplysninger'!$C$11*SUM(X1737:AG1737)</f>
        <v>218174.29952302418</v>
      </c>
      <c r="AI1737" s="1">
        <f>'Innlegging av opplysninger'!$C$13*(((X1737+Z1737+AC1737+AE1737)*Data!M1737)+(Z1737+AE1737)*(1-Data!M1737)*1.8/12+Y1737+AD1737+AA1737+AB1737+AF1737+AG1737)</f>
        <v>47804.271759025978</v>
      </c>
      <c r="AJ1737" s="1">
        <f>'Innlegging av opplysninger'!$C$13*((X1737+Z1737+AC1737+AE1737)*(1-Data!M1737)-(Z1737+AE1737)*(1-Data!M1737)*1.8/12)</f>
        <v>250750.03285142814</v>
      </c>
      <c r="AK1737" s="83">
        <f t="shared" si="274"/>
        <v>1684000</v>
      </c>
      <c r="AL1737" s="83">
        <f t="shared" si="275"/>
        <v>331000</v>
      </c>
      <c r="AM1737" s="83">
        <f t="shared" si="276"/>
        <v>1974000</v>
      </c>
    </row>
    <row r="1738" spans="1:39">
      <c r="A1738" t="str">
        <f t="shared" si="270"/>
        <v>4611Alle</v>
      </c>
      <c r="B1738" s="6" t="str">
        <f>Data!A1738</f>
        <v>4611</v>
      </c>
      <c r="C1738" s="7" t="str">
        <f>Data!B1738</f>
        <v>Etne kommune</v>
      </c>
      <c r="D1738" s="7" t="str">
        <f>Data!C1738</f>
        <v>Alle</v>
      </c>
      <c r="E1738" s="1">
        <f>Data!D1738</f>
        <v>286.76640000000043</v>
      </c>
      <c r="F1738" s="1">
        <f>Data!E1738+Data!F1738</f>
        <v>47211.694904720258</v>
      </c>
      <c r="G1738" s="1">
        <f>Data!G1738</f>
        <v>472.33253268165208</v>
      </c>
      <c r="H1738" s="1">
        <f t="shared" si="271"/>
        <v>147695212.20790899</v>
      </c>
      <c r="I1738" s="1">
        <f t="shared" si="272"/>
        <v>1477626.5454545445</v>
      </c>
      <c r="J1738" s="1">
        <f t="shared" si="273"/>
        <v>17900740.650403623</v>
      </c>
      <c r="K1738" s="1">
        <f>'Innlegging av opplysninger'!$B$4*H1738</f>
        <v>19200377.587028168</v>
      </c>
      <c r="L1738" s="1"/>
      <c r="M1738" s="1">
        <f>'Innlegging av opplysninger'!$B$5*H1738</f>
        <v>19348072.799236078</v>
      </c>
      <c r="N1738" s="1">
        <f>'Innlegging av opplysninger'!$B$5*I1738</f>
        <v>193569.07745454533</v>
      </c>
      <c r="O1738" s="1">
        <f>'Innlegging av opplysninger'!$B$5*J1738</f>
        <v>2344997.0252028746</v>
      </c>
      <c r="P1738" s="1">
        <f>'Innlegging av opplysninger'!$B$5*K1738</f>
        <v>2515249.46390069</v>
      </c>
      <c r="Q1738" s="1"/>
      <c r="R1738" s="1">
        <f>'Innlegging av opplysninger'!$C$11*SUM(H1738:Q1738)</f>
        <v>8005682.1235504011</v>
      </c>
      <c r="S1738" s="1">
        <f>'Innlegging av opplysninger'!$C$13*(((H1738+J1738+M1738+O1738)*Data!H1738)+(J1738+O1738)*(1-Data!H1738)*1.8/12+I1738+N1738+K1738+L1738+P1738+Q1738)</f>
        <v>1536264.8804223838</v>
      </c>
      <c r="T1738" s="1">
        <f>'Innlegging av opplysninger'!$C$13*((H1738+J1738+M1738+O1738)*(1-Data!H1738)-(J1738+O1738)*(1-Data!H1738)*1.8/12)</f>
        <v>9418879.0781202707</v>
      </c>
      <c r="U1738" s="1">
        <f>Data!I1738</f>
        <v>37.616600000000012</v>
      </c>
      <c r="V1738" s="1">
        <f>Data!J1738+Data!K1738</f>
        <v>48605.54318660732</v>
      </c>
      <c r="W1738" s="1">
        <f>Data!L1738</f>
        <v>731.32500013291974</v>
      </c>
      <c r="X1738" s="1">
        <f t="shared" si="277"/>
        <v>19945912.100000001</v>
      </c>
      <c r="Y1738" s="100">
        <f t="shared" si="278"/>
        <v>300108.65454545448</v>
      </c>
      <c r="Z1738" s="100">
        <f t="shared" si="279"/>
        <v>2895180.9679</v>
      </c>
      <c r="AA1738" s="100">
        <f>'Innlegging av opplysninger'!$B$4*X1738</f>
        <v>2592968.5730000003</v>
      </c>
      <c r="AB1738" s="1"/>
      <c r="AC1738" s="1">
        <f>'Innlegging av opplysninger'!$B$5*X1738</f>
        <v>2612914.4851000002</v>
      </c>
      <c r="AD1738" s="1">
        <f>'Innlegging av opplysninger'!$B$5*Y1738</f>
        <v>39314.233745454541</v>
      </c>
      <c r="AE1738" s="1">
        <f>'Innlegging av opplysninger'!$B$5*Z1738</f>
        <v>379268.7067949</v>
      </c>
      <c r="AF1738" s="1">
        <f>'Innlegging av opplysninger'!$B$5*AA1738</f>
        <v>339678.88306300004</v>
      </c>
      <c r="AG1738" s="1"/>
      <c r="AH1738" s="1">
        <f>'Innlegging av opplysninger'!$C$11*SUM(X1738:AG1738)</f>
        <v>1106003.1709576549</v>
      </c>
      <c r="AI1738" s="1">
        <f>'Innlegging av opplysninger'!$C$13*(((X1738+Z1738+AC1738+AE1738)*Data!M1738)+(Z1738+AE1738)*(1-Data!M1738)*1.8/12+Y1738+AD1738+AA1738+AB1738+AF1738+AG1738)</f>
        <v>209020.31889186316</v>
      </c>
      <c r="AJ1738" s="1">
        <f>'Innlegging av opplysninger'!$C$13*((X1738+Z1738+AC1738+AE1738)*(1-Data!M1738)-(Z1738+AE1738)*(1-Data!M1738)*1.8/12)</f>
        <v>1304457.7045238749</v>
      </c>
      <c r="AK1738" s="83">
        <f t="shared" si="274"/>
        <v>9112000</v>
      </c>
      <c r="AL1738" s="83">
        <f t="shared" si="275"/>
        <v>1745000</v>
      </c>
      <c r="AM1738" s="83">
        <f t="shared" si="276"/>
        <v>10723000</v>
      </c>
    </row>
    <row r="1739" spans="1:39">
      <c r="A1739" t="str">
        <f t="shared" si="270"/>
        <v>4611Administrasjon</v>
      </c>
      <c r="B1739" s="6" t="str">
        <f>Data!A1739</f>
        <v>4611</v>
      </c>
      <c r="C1739" s="7" t="str">
        <f>Data!B1739</f>
        <v>Etne kommune</v>
      </c>
      <c r="D1739" s="7" t="str">
        <f>Data!C1739</f>
        <v>Administrasjon</v>
      </c>
      <c r="E1739" s="1">
        <f>Data!D1739</f>
        <v>25.338500000000007</v>
      </c>
      <c r="F1739" s="1">
        <f>Data!E1739+Data!F1739</f>
        <v>56656.414152376805</v>
      </c>
      <c r="G1739" s="1">
        <f>Data!G1739</f>
        <v>0</v>
      </c>
      <c r="H1739" s="1">
        <f t="shared" si="271"/>
        <v>15660965.999999998</v>
      </c>
      <c r="I1739" s="1">
        <f t="shared" si="272"/>
        <v>0</v>
      </c>
      <c r="J1739" s="1">
        <f t="shared" si="273"/>
        <v>1879315.9199999997</v>
      </c>
      <c r="K1739" s="1">
        <f>'Innlegging av opplysninger'!$B$4*H1739</f>
        <v>2035925.5799999998</v>
      </c>
      <c r="L1739" s="1"/>
      <c r="M1739" s="1">
        <f>'Innlegging av opplysninger'!$B$5*H1739</f>
        <v>2051586.5459999999</v>
      </c>
      <c r="N1739" s="1">
        <f>'Innlegging av opplysninger'!$B$5*I1739</f>
        <v>0</v>
      </c>
      <c r="O1739" s="1">
        <f>'Innlegging av opplysninger'!$B$5*J1739</f>
        <v>246190.38551999998</v>
      </c>
      <c r="P1739" s="1">
        <f>'Innlegging av opplysninger'!$B$5*K1739</f>
        <v>266706.25098000001</v>
      </c>
      <c r="Q1739" s="1"/>
      <c r="R1739" s="1">
        <f>'Innlegging av opplysninger'!$C$11*SUM(H1739:Q1739)</f>
        <v>841346.2459349999</v>
      </c>
      <c r="S1739" s="1">
        <f>'Innlegging av opplysninger'!$C$13*(((H1739+J1739+M1739+O1739)*Data!H1739)+(J1739+O1739)*(1-Data!H1739)*1.8/12+I1739+N1739+K1739+L1739+P1739+Q1739)</f>
        <v>245066.54057915777</v>
      </c>
      <c r="T1739" s="1">
        <f>'Innlegging av opplysninger'!$C$13*((H1739+J1739+M1739+O1739)*(1-Data!H1739)-(J1739+O1739)*(1-Data!H1739)*1.8/12)</f>
        <v>906249.37491084205</v>
      </c>
      <c r="U1739" s="1">
        <f>Data!I1739</f>
        <v>3.1000000000000005</v>
      </c>
      <c r="V1739" s="1">
        <f>Data!J1739+Data!K1739</f>
        <v>52648.811827956983</v>
      </c>
      <c r="W1739" s="1">
        <f>Data!L1739</f>
        <v>0</v>
      </c>
      <c r="X1739" s="1">
        <f t="shared" si="277"/>
        <v>1780487.0909090908</v>
      </c>
      <c r="Y1739" s="100">
        <f t="shared" si="278"/>
        <v>0</v>
      </c>
      <c r="Z1739" s="100">
        <f t="shared" si="279"/>
        <v>254609.65399999998</v>
      </c>
      <c r="AA1739" s="100">
        <f>'Innlegging av opplysninger'!$B$4*X1739</f>
        <v>231463.32181818181</v>
      </c>
      <c r="AB1739" s="1"/>
      <c r="AC1739" s="1">
        <f>'Innlegging av opplysninger'!$B$5*X1739</f>
        <v>233243.80890909091</v>
      </c>
      <c r="AD1739" s="1">
        <f>'Innlegging av opplysninger'!$B$5*Y1739</f>
        <v>0</v>
      </c>
      <c r="AE1739" s="1">
        <f>'Innlegging av opplysninger'!$B$5*Z1739</f>
        <v>33353.864673999997</v>
      </c>
      <c r="AF1739" s="1">
        <f>'Innlegging av opplysninger'!$B$5*AA1739</f>
        <v>30321.695158181818</v>
      </c>
      <c r="AG1739" s="1"/>
      <c r="AH1739" s="1">
        <f>'Innlegging av opplysninger'!$C$11*SUM(X1739:AG1739)</f>
        <v>97412.218547804718</v>
      </c>
      <c r="AI1739" s="1">
        <f>'Innlegging av opplysninger'!$C$13*(((X1739+Z1739+AC1739+AE1739)*Data!M1739)+(Z1739+AE1739)*(1-Data!M1739)*1.8/12+Y1739+AD1739+AA1739+AB1739+AF1739+AG1739)</f>
        <v>15858.93632842811</v>
      </c>
      <c r="AJ1739" s="1">
        <f>'Innlegging av opplysninger'!$C$13*((X1739+Z1739+AC1739+AE1739)*(1-Data!M1739)-(Z1739+AE1739)*(1-Data!M1739)*1.8/12)</f>
        <v>117441.99431593623</v>
      </c>
      <c r="AK1739" s="83">
        <f t="shared" si="274"/>
        <v>939000</v>
      </c>
      <c r="AL1739" s="83">
        <f t="shared" si="275"/>
        <v>261000</v>
      </c>
      <c r="AM1739" s="83">
        <f t="shared" si="276"/>
        <v>1024000</v>
      </c>
    </row>
    <row r="1740" spans="1:39">
      <c r="A1740" t="str">
        <f t="shared" si="270"/>
        <v>4611Undervisning</v>
      </c>
      <c r="B1740" s="6" t="str">
        <f>Data!A1740</f>
        <v>4611</v>
      </c>
      <c r="C1740" s="7" t="str">
        <f>Data!B1740</f>
        <v>Etne kommune</v>
      </c>
      <c r="D1740" s="7" t="str">
        <f>Data!C1740</f>
        <v>Undervisning</v>
      </c>
      <c r="E1740" s="1">
        <f>Data!D1740</f>
        <v>84.453299999999999</v>
      </c>
      <c r="F1740" s="1">
        <f>Data!E1740+Data!F1740</f>
        <v>46502.961109670476</v>
      </c>
      <c r="G1740" s="1">
        <f>Data!G1740</f>
        <v>0</v>
      </c>
      <c r="H1740" s="1">
        <f t="shared" si="271"/>
        <v>42843583.914363638</v>
      </c>
      <c r="I1740" s="1">
        <f t="shared" si="272"/>
        <v>0</v>
      </c>
      <c r="J1740" s="1">
        <f t="shared" si="273"/>
        <v>5141230.0697236359</v>
      </c>
      <c r="K1740" s="1">
        <f>'Innlegging av opplysninger'!$B$4*H1740</f>
        <v>5569665.9088672735</v>
      </c>
      <c r="L1740" s="1"/>
      <c r="M1740" s="1">
        <f>'Innlegging av opplysninger'!$B$5*H1740</f>
        <v>5612509.4927816363</v>
      </c>
      <c r="N1740" s="1">
        <f>'Innlegging av opplysninger'!$B$5*I1740</f>
        <v>0</v>
      </c>
      <c r="O1740" s="1">
        <f>'Innlegging av opplysninger'!$B$5*J1740</f>
        <v>673501.13913379633</v>
      </c>
      <c r="P1740" s="1">
        <f>'Innlegging av opplysninger'!$B$5*K1740</f>
        <v>729626.23406161286</v>
      </c>
      <c r="Q1740" s="1"/>
      <c r="R1740" s="1">
        <f>'Innlegging av opplysninger'!$C$11*SUM(H1740:Q1740)</f>
        <v>2301664.4368394003</v>
      </c>
      <c r="S1740" s="1">
        <f>'Innlegging av opplysninger'!$C$13*(((H1740+J1740+M1740+O1740)*Data!H1740)+(J1740+O1740)*(1-Data!H1740)*1.8/12+I1740+N1740+K1740+L1740+P1740+Q1740)</f>
        <v>390479.10562764684</v>
      </c>
      <c r="T1740" s="1">
        <f>'Innlegging av opplysninger'!$C$13*((H1740+J1740+M1740+O1740)*(1-Data!H1740)-(J1740+O1740)*(1-Data!H1740)*1.8/12)</f>
        <v>2759166.965836796</v>
      </c>
      <c r="U1740" s="1">
        <f>Data!I1740</f>
        <v>12.779299999999999</v>
      </c>
      <c r="V1740" s="1">
        <f>Data!J1740+Data!K1740</f>
        <v>50483.73913281635</v>
      </c>
      <c r="W1740" s="1">
        <f>Data!L1740</f>
        <v>0</v>
      </c>
      <c r="X1740" s="1">
        <f t="shared" si="277"/>
        <v>7037965.6090909084</v>
      </c>
      <c r="Y1740" s="100">
        <f t="shared" si="278"/>
        <v>0</v>
      </c>
      <c r="Z1740" s="100">
        <f t="shared" si="279"/>
        <v>1006429.0820999998</v>
      </c>
      <c r="AA1740" s="100">
        <f>'Innlegging av opplysninger'!$B$4*X1740</f>
        <v>914935.52918181813</v>
      </c>
      <c r="AB1740" s="1"/>
      <c r="AC1740" s="1">
        <f>'Innlegging av opplysninger'!$B$5*X1740</f>
        <v>921973.494790909</v>
      </c>
      <c r="AD1740" s="1">
        <f>'Innlegging av opplysninger'!$B$5*Y1740</f>
        <v>0</v>
      </c>
      <c r="AE1740" s="1">
        <f>'Innlegging av opplysninger'!$B$5*Z1740</f>
        <v>131842.20975509996</v>
      </c>
      <c r="AF1740" s="1">
        <f>'Innlegging av opplysninger'!$B$5*AA1740</f>
        <v>119856.55432281818</v>
      </c>
      <c r="AG1740" s="1"/>
      <c r="AH1740" s="1">
        <f>'Innlegging av opplysninger'!$C$11*SUM(X1740:AG1740)</f>
        <v>385054.09421117901</v>
      </c>
      <c r="AI1740" s="1">
        <f>'Innlegging av opplysninger'!$C$13*(((X1740+Z1740+AC1740+AE1740)*Data!M1740)+(Z1740+AE1740)*(1-Data!M1740)*1.8/12+Y1740+AD1740+AA1740+AB1740+AF1740+AG1740)</f>
        <v>75997.953574385421</v>
      </c>
      <c r="AJ1740" s="1">
        <f>'Innlegging av opplysninger'!$C$13*((X1740+Z1740+AC1740+AE1740)*(1-Data!M1740)-(Z1740+AE1740)*(1-Data!M1740)*1.8/12)</f>
        <v>450918.1753461755</v>
      </c>
      <c r="AK1740" s="83">
        <f t="shared" si="274"/>
        <v>2687000</v>
      </c>
      <c r="AL1740" s="83">
        <f t="shared" si="275"/>
        <v>466000</v>
      </c>
      <c r="AM1740" s="83">
        <f t="shared" si="276"/>
        <v>3210000</v>
      </c>
    </row>
    <row r="1741" spans="1:39">
      <c r="A1741" t="str">
        <f t="shared" si="270"/>
        <v>4611Barnehager</v>
      </c>
      <c r="B1741" s="6" t="str">
        <f>Data!A1741</f>
        <v>4611</v>
      </c>
      <c r="C1741" s="7" t="str">
        <f>Data!B1741</f>
        <v>Etne kommune</v>
      </c>
      <c r="D1741" s="7" t="str">
        <f>Data!C1741</f>
        <v>Barnehager</v>
      </c>
      <c r="E1741" s="1">
        <f>Data!D1741</f>
        <v>39.030600000000014</v>
      </c>
      <c r="F1741" s="1">
        <f>Data!E1741+Data!F1741</f>
        <v>40698.807986554129</v>
      </c>
      <c r="G1741" s="1">
        <f>Data!G1741</f>
        <v>0</v>
      </c>
      <c r="H1741" s="1">
        <f t="shared" si="271"/>
        <v>17329078.854545455</v>
      </c>
      <c r="I1741" s="1">
        <f t="shared" si="272"/>
        <v>0</v>
      </c>
      <c r="J1741" s="1">
        <f t="shared" si="273"/>
        <v>2079489.4625454545</v>
      </c>
      <c r="K1741" s="1">
        <f>'Innlegging av opplysninger'!$B$4*H1741</f>
        <v>2252780.2510909094</v>
      </c>
      <c r="L1741" s="1"/>
      <c r="M1741" s="1">
        <f>'Innlegging av opplysninger'!$B$5*H1741</f>
        <v>2270109.3299454548</v>
      </c>
      <c r="N1741" s="1">
        <f>'Innlegging av opplysninger'!$B$5*I1741</f>
        <v>0</v>
      </c>
      <c r="O1741" s="1">
        <f>'Innlegging av opplysninger'!$B$5*J1741</f>
        <v>272413.11959345452</v>
      </c>
      <c r="P1741" s="1">
        <f>'Innlegging av opplysninger'!$B$5*K1741</f>
        <v>295114.21289290913</v>
      </c>
      <c r="Q1741" s="1"/>
      <c r="R1741" s="1">
        <f>'Innlegging av opplysninger'!$C$11*SUM(H1741:Q1741)</f>
        <v>930961.43876331823</v>
      </c>
      <c r="S1741" s="1">
        <f>'Innlegging av opplysninger'!$C$13*(((H1741+J1741+M1741+O1741)*Data!H1741)+(J1741+O1741)*(1-Data!H1741)*1.8/12+I1741+N1741+K1741+L1741+P1741+Q1741)</f>
        <v>154390.10812638022</v>
      </c>
      <c r="T1741" s="1">
        <f>'Innlegging av opplysninger'!$C$13*((H1741+J1741+M1741+O1741)*(1-Data!H1741)-(J1741+O1741)*(1-Data!H1741)*1.8/12)</f>
        <v>1119557.123865529</v>
      </c>
      <c r="U1741" s="1">
        <f>Data!I1741</f>
        <v>3.75</v>
      </c>
      <c r="V1741" s="1">
        <f>Data!J1741+Data!K1741</f>
        <v>41852.533333333333</v>
      </c>
      <c r="W1741" s="1">
        <f>Data!L1741</f>
        <v>0</v>
      </c>
      <c r="X1741" s="1">
        <f t="shared" si="277"/>
        <v>1712149.0909090908</v>
      </c>
      <c r="Y1741" s="100">
        <f t="shared" si="278"/>
        <v>0</v>
      </c>
      <c r="Z1741" s="100">
        <f t="shared" si="279"/>
        <v>244837.31999999998</v>
      </c>
      <c r="AA1741" s="100">
        <f>'Innlegging av opplysninger'!$B$4*X1741</f>
        <v>222579.38181818181</v>
      </c>
      <c r="AB1741" s="1"/>
      <c r="AC1741" s="1">
        <f>'Innlegging av opplysninger'!$B$5*X1741</f>
        <v>224291.53090909091</v>
      </c>
      <c r="AD1741" s="1">
        <f>'Innlegging av opplysninger'!$B$5*Y1741</f>
        <v>0</v>
      </c>
      <c r="AE1741" s="1">
        <f>'Innlegging av opplysninger'!$B$5*Z1741</f>
        <v>32073.688919999997</v>
      </c>
      <c r="AF1741" s="1">
        <f>'Innlegging av opplysninger'!$B$5*AA1741</f>
        <v>29157.899018181819</v>
      </c>
      <c r="AG1741" s="1"/>
      <c r="AH1741" s="1">
        <f>'Innlegging av opplysninger'!$C$11*SUM(X1741:AG1741)</f>
        <v>93673.378639832721</v>
      </c>
      <c r="AI1741" s="1">
        <f>'Innlegging av opplysninger'!$C$13*(((X1741+Z1741+AC1741+AE1741)*Data!M1741)+(Z1741+AE1741)*(1-Data!M1741)*1.8/12+Y1741+AD1741+AA1741+AB1741+AF1741+AG1741)</f>
        <v>15250.244473066909</v>
      </c>
      <c r="AJ1741" s="1">
        <f>'Innlegging av opplysninger'!$C$13*((X1741+Z1741+AC1741+AE1741)*(1-Data!M1741)-(Z1741+AE1741)*(1-Data!M1741)*1.8/12)</f>
        <v>112934.37892880947</v>
      </c>
      <c r="AK1741" s="83">
        <f t="shared" si="274"/>
        <v>1025000</v>
      </c>
      <c r="AL1741" s="83">
        <f t="shared" si="275"/>
        <v>170000</v>
      </c>
      <c r="AM1741" s="83">
        <f t="shared" si="276"/>
        <v>1232000</v>
      </c>
    </row>
    <row r="1742" spans="1:39">
      <c r="A1742" t="str">
        <f t="shared" si="270"/>
        <v>4611Helse/pleie/omsorg</v>
      </c>
      <c r="B1742" s="6" t="str">
        <f>Data!A1742</f>
        <v>4611</v>
      </c>
      <c r="C1742" s="7" t="str">
        <f>Data!B1742</f>
        <v>Etne kommune</v>
      </c>
      <c r="D1742" s="7" t="str">
        <f>Data!C1742</f>
        <v>Helse/pleie/omsorg</v>
      </c>
      <c r="E1742" s="1">
        <f>Data!D1742</f>
        <v>119.25880000000002</v>
      </c>
      <c r="F1742" s="1">
        <f>Data!E1742+Data!F1742</f>
        <v>46174.023858197441</v>
      </c>
      <c r="G1742" s="1">
        <f>Data!G1742</f>
        <v>1131.8107343022061</v>
      </c>
      <c r="H1742" s="1">
        <f t="shared" si="271"/>
        <v>60072640.107272699</v>
      </c>
      <c r="I1742" s="1">
        <f t="shared" si="272"/>
        <v>1472491.5272727269</v>
      </c>
      <c r="J1742" s="1">
        <f t="shared" si="273"/>
        <v>7385415.7961454503</v>
      </c>
      <c r="K1742" s="1">
        <f>'Innlegging av opplysninger'!$B$4*H1742</f>
        <v>7809443.2139454512</v>
      </c>
      <c r="L1742" s="1"/>
      <c r="M1742" s="1">
        <f>'Innlegging av opplysninger'!$B$5*H1742</f>
        <v>7869515.8540527243</v>
      </c>
      <c r="N1742" s="1">
        <f>'Innlegging av opplysninger'!$B$5*I1742</f>
        <v>192896.39007272723</v>
      </c>
      <c r="O1742" s="1">
        <f>'Innlegging av opplysninger'!$B$5*J1742</f>
        <v>967489.46929505398</v>
      </c>
      <c r="P1742" s="1">
        <f>'Innlegging av opplysninger'!$B$5*K1742</f>
        <v>1023037.0610268541</v>
      </c>
      <c r="Q1742" s="1"/>
      <c r="R1742" s="1">
        <f>'Innlegging av opplysninger'!$C$11*SUM(H1742:Q1742)</f>
        <v>3298131.3179251798</v>
      </c>
      <c r="S1742" s="1">
        <f>'Innlegging av opplysninger'!$C$13*(((H1742+J1742+M1742+O1742)*Data!H1742)+(J1742+O1742)*(1-Data!H1742)*1.8/12+I1742+N1742+K1742+L1742+P1742+Q1742)</f>
        <v>635155.8205042535</v>
      </c>
      <c r="T1742" s="1">
        <f>'Innlegging av opplysninger'!$C$13*((H1742+J1742+M1742+O1742)*(1-Data!H1742)-(J1742+O1742)*(1-Data!H1742)*1.8/12)</f>
        <v>3878076.5092880977</v>
      </c>
      <c r="U1742" s="1">
        <f>Data!I1742</f>
        <v>14.487300000000001</v>
      </c>
      <c r="V1742" s="1">
        <f>Data!J1742+Data!K1742</f>
        <v>47268.293263755149</v>
      </c>
      <c r="W1742" s="1">
        <f>Data!L1742</f>
        <v>1898.9017967461155</v>
      </c>
      <c r="X1742" s="1">
        <f t="shared" si="277"/>
        <v>7470435.7636363637</v>
      </c>
      <c r="Y1742" s="100">
        <f t="shared" si="278"/>
        <v>300108.65454545454</v>
      </c>
      <c r="Z1742" s="100">
        <f t="shared" si="279"/>
        <v>1111187.8517999998</v>
      </c>
      <c r="AA1742" s="100">
        <f>'Innlegging av opplysninger'!$B$4*X1742</f>
        <v>971156.64927272731</v>
      </c>
      <c r="AB1742" s="1"/>
      <c r="AC1742" s="1">
        <f>'Innlegging av opplysninger'!$B$5*X1742</f>
        <v>978627.08503636369</v>
      </c>
      <c r="AD1742" s="1">
        <f>'Innlegging av opplysninger'!$B$5*Y1742</f>
        <v>39314.233745454549</v>
      </c>
      <c r="AE1742" s="1">
        <f>'Innlegging av opplysninger'!$B$5*Z1742</f>
        <v>145565.60858579999</v>
      </c>
      <c r="AF1742" s="1">
        <f>'Innlegging av opplysninger'!$B$5*AA1742</f>
        <v>127221.52105472729</v>
      </c>
      <c r="AG1742" s="1"/>
      <c r="AH1742" s="1">
        <f>'Innlegging av opplysninger'!$C$11*SUM(X1742:AG1742)</f>
        <v>423457.45997172181</v>
      </c>
      <c r="AI1742" s="1">
        <f>'Innlegging av opplysninger'!$C$13*(((X1742+Z1742+AC1742+AE1742)*Data!M1742)+(Z1742+AE1742)*(1-Data!M1742)*1.8/12+Y1742+AD1742+AA1742+AB1742+AF1742+AG1742)</f>
        <v>84568.332039164146</v>
      </c>
      <c r="AJ1742" s="1">
        <f>'Innlegging av opplysninger'!$C$13*((X1742+Z1742+AC1742+AE1742)*(1-Data!M1742)-(Z1742+AE1742)*(1-Data!M1742)*1.8/12)</f>
        <v>494899.77108003414</v>
      </c>
      <c r="AK1742" s="83">
        <f t="shared" si="274"/>
        <v>3722000</v>
      </c>
      <c r="AL1742" s="83">
        <f t="shared" si="275"/>
        <v>720000</v>
      </c>
      <c r="AM1742" s="83">
        <f t="shared" si="276"/>
        <v>4373000</v>
      </c>
    </row>
    <row r="1743" spans="1:39">
      <c r="A1743" t="str">
        <f t="shared" si="270"/>
        <v>4611Samferdsel og teknikk</v>
      </c>
      <c r="B1743" s="6" t="str">
        <f>Data!A1743</f>
        <v>4611</v>
      </c>
      <c r="C1743" s="7" t="str">
        <f>Data!B1743</f>
        <v>Etne kommune</v>
      </c>
      <c r="D1743" s="7" t="str">
        <f>Data!C1743</f>
        <v>Samferdsel og teknikk</v>
      </c>
      <c r="E1743" s="1">
        <f>Data!D1743</f>
        <v>13.258000000000008</v>
      </c>
      <c r="F1743" s="1">
        <f>Data!E1743+Data!F1743</f>
        <v>60058.990116030531</v>
      </c>
      <c r="G1743" s="1">
        <f>Data!G1743</f>
        <v>35.50384673404735</v>
      </c>
      <c r="H1743" s="1">
        <f t="shared" si="271"/>
        <v>8686495.5377272703</v>
      </c>
      <c r="I1743" s="1">
        <f t="shared" si="272"/>
        <v>5135.0181818181827</v>
      </c>
      <c r="J1743" s="1">
        <f t="shared" si="273"/>
        <v>1042995.6667090905</v>
      </c>
      <c r="K1743" s="1">
        <f>'Innlegging av opplysninger'!$B$4*H1743</f>
        <v>1129244.4199045452</v>
      </c>
      <c r="L1743" s="1"/>
      <c r="M1743" s="1">
        <f>'Innlegging av opplysninger'!$B$5*H1743</f>
        <v>1137930.9154422726</v>
      </c>
      <c r="N1743" s="1">
        <f>'Innlegging av opplysninger'!$B$5*I1743</f>
        <v>672.68738181818196</v>
      </c>
      <c r="O1743" s="1">
        <f>'Innlegging av opplysninger'!$B$5*J1743</f>
        <v>136632.43233889085</v>
      </c>
      <c r="P1743" s="1">
        <f>'Innlegging av opplysninger'!$B$5*K1743</f>
        <v>147931.01900749543</v>
      </c>
      <c r="Q1743" s="1"/>
      <c r="R1743" s="1">
        <f>'Innlegging av opplysninger'!$C$11*SUM(H1743:Q1743)</f>
        <v>466907.43247434159</v>
      </c>
      <c r="S1743" s="1">
        <f>'Innlegging av opplysninger'!$C$13*(((H1743+J1743+M1743+O1743)*Data!H1743)+(J1743+O1743)*(1-Data!H1743)*1.8/12+I1743+N1743+K1743+L1743+P1743+Q1743)</f>
        <v>80064.931599802861</v>
      </c>
      <c r="T1743" s="1">
        <f>'Innlegging av opplysninger'!$C$13*((H1743+J1743+M1743+O1743)*(1-Data!H1743)-(J1743+O1743)*(1-Data!H1743)*1.8/12)</f>
        <v>558861.0286282436</v>
      </c>
      <c r="U1743" s="1">
        <f>Data!I1743</f>
        <v>3.0000000000000004</v>
      </c>
      <c r="V1743" s="1">
        <f>Data!J1743+Data!K1743</f>
        <v>52416.999999999993</v>
      </c>
      <c r="W1743" s="1">
        <f>Data!L1743</f>
        <v>0</v>
      </c>
      <c r="X1743" s="1">
        <f t="shared" si="277"/>
        <v>1715465.4545454546</v>
      </c>
      <c r="Y1743" s="100">
        <f t="shared" si="278"/>
        <v>0</v>
      </c>
      <c r="Z1743" s="100">
        <f t="shared" si="279"/>
        <v>245311.56</v>
      </c>
      <c r="AA1743" s="100">
        <f>'Innlegging av opplysninger'!$B$4*X1743</f>
        <v>223010.50909090909</v>
      </c>
      <c r="AB1743" s="1"/>
      <c r="AC1743" s="1">
        <f>'Innlegging av opplysninger'!$B$5*X1743</f>
        <v>224725.97454545455</v>
      </c>
      <c r="AD1743" s="1">
        <f>'Innlegging av opplysninger'!$B$5*Y1743</f>
        <v>0</v>
      </c>
      <c r="AE1743" s="1">
        <f>'Innlegging av opplysninger'!$B$5*Z1743</f>
        <v>32135.81436</v>
      </c>
      <c r="AF1743" s="1">
        <f>'Innlegging av opplysninger'!$B$5*AA1743</f>
        <v>29214.376690909092</v>
      </c>
      <c r="AG1743" s="1"/>
      <c r="AH1743" s="1">
        <f>'Innlegging av opplysninger'!$C$11*SUM(X1743:AG1743)</f>
        <v>93854.82019084366</v>
      </c>
      <c r="AI1743" s="1">
        <f>'Innlegging av opplysninger'!$C$13*(((X1743+Z1743+AC1743+AE1743)*Data!M1743)+(Z1743+AE1743)*(1-Data!M1743)*1.8/12+Y1743+AD1743+AA1743+AB1743+AF1743+AG1743)</f>
        <v>15279.783580662544</v>
      </c>
      <c r="AJ1743" s="1">
        <f>'Innlegging av opplysninger'!$C$13*((X1743+Z1743+AC1743+AE1743)*(1-Data!M1743)-(Z1743+AE1743)*(1-Data!M1743)*1.8/12)</f>
        <v>113153.12825943928</v>
      </c>
      <c r="AK1743" s="83">
        <f t="shared" si="274"/>
        <v>561000</v>
      </c>
      <c r="AL1743" s="83">
        <f t="shared" si="275"/>
        <v>95000</v>
      </c>
      <c r="AM1743" s="83">
        <f t="shared" si="276"/>
        <v>672000</v>
      </c>
    </row>
    <row r="1744" spans="1:39">
      <c r="A1744" t="str">
        <f t="shared" si="270"/>
        <v>4611Annet</v>
      </c>
      <c r="B1744" s="6" t="str">
        <f>Data!A1744</f>
        <v>4611</v>
      </c>
      <c r="C1744" s="7" t="str">
        <f>Data!B1744</f>
        <v>Etne kommune</v>
      </c>
      <c r="D1744" s="7" t="str">
        <f>Data!C1744</f>
        <v>Annet</v>
      </c>
      <c r="E1744" s="1">
        <f>Data!D1744</f>
        <v>5.4272</v>
      </c>
      <c r="F1744" s="1">
        <f>Data!E1744+Data!F1744</f>
        <v>0</v>
      </c>
      <c r="G1744" s="1">
        <f>Data!G1744</f>
        <v>0</v>
      </c>
      <c r="H1744" s="1">
        <f t="shared" si="271"/>
        <v>0</v>
      </c>
      <c r="I1744" s="1">
        <f t="shared" si="272"/>
        <v>0</v>
      </c>
      <c r="J1744" s="1">
        <f t="shared" si="273"/>
        <v>0</v>
      </c>
      <c r="K1744" s="1">
        <f>'Innlegging av opplysninger'!$B$4*H1744</f>
        <v>0</v>
      </c>
      <c r="L1744" s="1"/>
      <c r="M1744" s="1">
        <f>'Innlegging av opplysninger'!$B$5*H1744</f>
        <v>0</v>
      </c>
      <c r="N1744" s="1">
        <f>'Innlegging av opplysninger'!$B$5*I1744</f>
        <v>0</v>
      </c>
      <c r="O1744" s="1">
        <f>'Innlegging av opplysninger'!$B$5*J1744</f>
        <v>0</v>
      </c>
      <c r="P1744" s="1">
        <f>'Innlegging av opplysninger'!$B$5*K1744</f>
        <v>0</v>
      </c>
      <c r="Q1744" s="1"/>
      <c r="R1744" s="1">
        <f>'Innlegging av opplysninger'!$C$11*SUM(H1744:Q1744)</f>
        <v>0</v>
      </c>
      <c r="S1744" s="1">
        <f>'Innlegging av opplysninger'!$C$13*(((H1744+J1744+M1744+O1744)*Data!H1744)+(J1744+O1744)*(1-Data!H1744)*1.8/12+I1744+N1744+K1744+L1744+P1744+Q1744)</f>
        <v>0</v>
      </c>
      <c r="T1744" s="1">
        <f>'Innlegging av opplysninger'!$C$13*((H1744+J1744+M1744+O1744)*(1-Data!H1744)-(J1744+O1744)*(1-Data!H1744)*1.8/12)</f>
        <v>0</v>
      </c>
      <c r="U1744" s="1">
        <f>Data!I1744</f>
        <v>0</v>
      </c>
      <c r="V1744" s="1">
        <f>Data!J1744+Data!K1744</f>
        <v>0</v>
      </c>
      <c r="W1744" s="1">
        <f>Data!L1744</f>
        <v>0</v>
      </c>
      <c r="X1744" s="1">
        <f t="shared" si="277"/>
        <v>0</v>
      </c>
      <c r="Y1744" s="100">
        <f t="shared" si="278"/>
        <v>0</v>
      </c>
      <c r="Z1744" s="100">
        <f t="shared" si="279"/>
        <v>0</v>
      </c>
      <c r="AA1744" s="100">
        <f>'Innlegging av opplysninger'!$B$4*X1744</f>
        <v>0</v>
      </c>
      <c r="AB1744" s="1"/>
      <c r="AC1744" s="1">
        <f>'Innlegging av opplysninger'!$B$5*X1744</f>
        <v>0</v>
      </c>
      <c r="AD1744" s="1">
        <f>'Innlegging av opplysninger'!$B$5*Y1744</f>
        <v>0</v>
      </c>
      <c r="AE1744" s="1">
        <f>'Innlegging av opplysninger'!$B$5*Z1744</f>
        <v>0</v>
      </c>
      <c r="AF1744" s="1">
        <f>'Innlegging av opplysninger'!$B$5*AA1744</f>
        <v>0</v>
      </c>
      <c r="AG1744" s="1"/>
      <c r="AH1744" s="1">
        <f>'Innlegging av opplysninger'!$C$11*SUM(X1744:AG1744)</f>
        <v>0</v>
      </c>
      <c r="AI1744" s="1">
        <f>'Innlegging av opplysninger'!$C$13*(((X1744+Z1744+AC1744+AE1744)*Data!M1744)+(Z1744+AE1744)*(1-Data!M1744)*1.8/12+Y1744+AD1744+AA1744+AB1744+AF1744+AG1744)</f>
        <v>0</v>
      </c>
      <c r="AJ1744" s="1">
        <f>'Innlegging av opplysninger'!$C$13*((X1744+Z1744+AC1744+AE1744)*(1-Data!M1744)-(Z1744+AE1744)*(1-Data!M1744)*1.8/12)</f>
        <v>0</v>
      </c>
      <c r="AK1744" s="83">
        <f t="shared" si="274"/>
        <v>0</v>
      </c>
      <c r="AL1744" s="83">
        <f t="shared" si="275"/>
        <v>0</v>
      </c>
      <c r="AM1744" s="83">
        <f t="shared" si="276"/>
        <v>0</v>
      </c>
    </row>
    <row r="1745" spans="1:39">
      <c r="A1745" t="str">
        <f t="shared" si="270"/>
        <v>4612Alle</v>
      </c>
      <c r="B1745" s="6" t="str">
        <f>Data!A1745</f>
        <v>4612</v>
      </c>
      <c r="C1745" s="7" t="str">
        <f>Data!B1745</f>
        <v>Sveio kommune</v>
      </c>
      <c r="D1745" s="7" t="str">
        <f>Data!C1745</f>
        <v>Alle</v>
      </c>
      <c r="E1745" s="1">
        <f>Data!D1745</f>
        <v>398.49150000000009</v>
      </c>
      <c r="F1745" s="1">
        <f>Data!E1745+Data!F1745</f>
        <v>46921.360682536484</v>
      </c>
      <c r="G1745" s="1">
        <f>Data!G1745</f>
        <v>470.95150084757125</v>
      </c>
      <c r="H1745" s="1">
        <f t="shared" si="271"/>
        <v>203975600.73190898</v>
      </c>
      <c r="I1745" s="1">
        <f t="shared" si="272"/>
        <v>2047310.9454545451</v>
      </c>
      <c r="J1745" s="1">
        <f t="shared" si="273"/>
        <v>24722749.401283622</v>
      </c>
      <c r="K1745" s="1">
        <f>'Innlegging av opplysninger'!$B$4*H1745</f>
        <v>26516828.095148169</v>
      </c>
      <c r="L1745" s="1"/>
      <c r="M1745" s="1">
        <f>'Innlegging av opplysninger'!$B$5*H1745</f>
        <v>26720803.695880078</v>
      </c>
      <c r="N1745" s="1">
        <f>'Innlegging av opplysninger'!$B$5*I1745</f>
        <v>268197.7338545454</v>
      </c>
      <c r="O1745" s="1">
        <f>'Innlegging av opplysninger'!$B$5*J1745</f>
        <v>3238680.1715681544</v>
      </c>
      <c r="P1745" s="1">
        <f>'Innlegging av opplysninger'!$B$5*K1745</f>
        <v>3473704.48046441</v>
      </c>
      <c r="Q1745" s="1"/>
      <c r="R1745" s="1">
        <f>'Innlegging av opplysninger'!$C$11*SUM(H1745:Q1745)</f>
        <v>11056627.259711374</v>
      </c>
      <c r="S1745" s="1">
        <f>'Innlegging av opplysninger'!$C$13*(((H1745+J1745+M1745+O1745)*Data!H1745)+(J1745+O1745)*(1-Data!H1745)*1.8/12+I1745+N1745+K1745+L1745+P1745+Q1745)</f>
        <v>2157303.1389870364</v>
      </c>
      <c r="T1745" s="1">
        <f>'Innlegging av opplysninger'!$C$13*((H1745+J1745+M1745+O1745)*(1-Data!H1745)-(J1745+O1745)*(1-Data!H1745)*1.8/12)</f>
        <v>12972818.374302214</v>
      </c>
      <c r="U1745" s="1">
        <f>Data!I1745</f>
        <v>38.646299999999989</v>
      </c>
      <c r="V1745" s="1">
        <f>Data!J1745+Data!K1745</f>
        <v>47469.428617142315</v>
      </c>
      <c r="W1745" s="1">
        <f>Data!L1745</f>
        <v>351.20567816323955</v>
      </c>
      <c r="X1745" s="1">
        <f t="shared" si="277"/>
        <v>20012921.227272727</v>
      </c>
      <c r="Y1745" s="100">
        <f t="shared" si="278"/>
        <v>148066.90909090909</v>
      </c>
      <c r="Z1745" s="100">
        <f t="shared" si="279"/>
        <v>2883021.3034999999</v>
      </c>
      <c r="AA1745" s="100">
        <f>'Innlegging av opplysninger'!$B$4*X1745</f>
        <v>2601679.7595454548</v>
      </c>
      <c r="AB1745" s="1"/>
      <c r="AC1745" s="1">
        <f>'Innlegging av opplysninger'!$B$5*X1745</f>
        <v>2621692.6807727274</v>
      </c>
      <c r="AD1745" s="1">
        <f>'Innlegging av opplysninger'!$B$5*Y1745</f>
        <v>19396.765090909092</v>
      </c>
      <c r="AE1745" s="1">
        <f>'Innlegging av opplysninger'!$B$5*Z1745</f>
        <v>377675.79075849999</v>
      </c>
      <c r="AF1745" s="1">
        <f>'Innlegging av opplysninger'!$B$5*AA1745</f>
        <v>340820.04850045458</v>
      </c>
      <c r="AG1745" s="1"/>
      <c r="AH1745" s="1">
        <f>'Innlegging av opplysninger'!$C$11*SUM(X1745:AG1745)</f>
        <v>1102200.430412204</v>
      </c>
      <c r="AI1745" s="1">
        <f>'Innlegging av opplysninger'!$C$13*(((X1745+Z1745+AC1745+AE1745)*Data!M1745)+(Z1745+AE1745)*(1-Data!M1745)*1.8/12+Y1745+AD1745+AA1745+AB1745+AF1745+AG1745)</f>
        <v>194639.86843791421</v>
      </c>
      <c r="AJ1745" s="1">
        <f>'Innlegging av opplysninger'!$C$13*((X1745+Z1745+AC1745+AE1745)*(1-Data!M1745)-(Z1745+AE1745)*(1-Data!M1745)*1.8/12)</f>
        <v>1313634.4047577332</v>
      </c>
      <c r="AK1745" s="83">
        <f t="shared" si="274"/>
        <v>12159000</v>
      </c>
      <c r="AL1745" s="83">
        <f t="shared" si="275"/>
        <v>2352000</v>
      </c>
      <c r="AM1745" s="83">
        <f t="shared" si="276"/>
        <v>14286000</v>
      </c>
    </row>
    <row r="1746" spans="1:39">
      <c r="A1746" t="str">
        <f t="shared" si="270"/>
        <v>4612Administrasjon</v>
      </c>
      <c r="B1746" s="6" t="str">
        <f>Data!A1746</f>
        <v>4612</v>
      </c>
      <c r="C1746" s="7" t="str">
        <f>Data!B1746</f>
        <v>Sveio kommune</v>
      </c>
      <c r="D1746" s="7" t="str">
        <f>Data!C1746</f>
        <v>Administrasjon</v>
      </c>
      <c r="E1746" s="1">
        <f>Data!D1746</f>
        <v>22.096599999999999</v>
      </c>
      <c r="F1746" s="1">
        <f>Data!E1746+Data!F1746</f>
        <v>57542.797459035937</v>
      </c>
      <c r="G1746" s="1">
        <f>Data!G1746</f>
        <v>0</v>
      </c>
      <c r="H1746" s="1">
        <f t="shared" si="271"/>
        <v>13870911.036363635</v>
      </c>
      <c r="I1746" s="1">
        <f t="shared" si="272"/>
        <v>0</v>
      </c>
      <c r="J1746" s="1">
        <f t="shared" si="273"/>
        <v>1664509.3243636361</v>
      </c>
      <c r="K1746" s="1">
        <f>'Innlegging av opplysninger'!$B$4*H1746</f>
        <v>1803218.4347272727</v>
      </c>
      <c r="L1746" s="1"/>
      <c r="M1746" s="1">
        <f>'Innlegging av opplysninger'!$B$5*H1746</f>
        <v>1817089.3457636363</v>
      </c>
      <c r="N1746" s="1">
        <f>'Innlegging av opplysninger'!$B$5*I1746</f>
        <v>0</v>
      </c>
      <c r="O1746" s="1">
        <f>'Innlegging av opplysninger'!$B$5*J1746</f>
        <v>218050.72149163633</v>
      </c>
      <c r="P1746" s="1">
        <f>'Innlegging av opplysninger'!$B$5*K1746</f>
        <v>236221.61494927274</v>
      </c>
      <c r="Q1746" s="1"/>
      <c r="R1746" s="1">
        <f>'Innlegging av opplysninger'!$C$11*SUM(H1746:Q1746)</f>
        <v>745180.01815104519</v>
      </c>
      <c r="S1746" s="1">
        <f>'Innlegging av opplysninger'!$C$13*(((H1746+J1746+M1746+O1746)*Data!H1746)+(J1746+O1746)*(1-Data!H1746)*1.8/12+I1746+N1746+K1746+L1746+P1746+Q1746)</f>
        <v>219050.06640774023</v>
      </c>
      <c r="T1746" s="1">
        <f>'Innlegging av opplysninger'!$C$13*((H1746+J1746+M1746+O1746)*(1-Data!H1746)-(J1746+O1746)*(1-Data!H1746)*1.8/12)</f>
        <v>800669.95843053237</v>
      </c>
      <c r="U1746" s="1">
        <f>Data!I1746</f>
        <v>4.01</v>
      </c>
      <c r="V1746" s="1">
        <f>Data!J1746+Data!K1746</f>
        <v>44805.339567747302</v>
      </c>
      <c r="W1746" s="1">
        <f>Data!L1746</f>
        <v>0</v>
      </c>
      <c r="X1746" s="1">
        <f t="shared" si="277"/>
        <v>1960029.9454545453</v>
      </c>
      <c r="Y1746" s="100">
        <f t="shared" si="278"/>
        <v>0</v>
      </c>
      <c r="Z1746" s="100">
        <f t="shared" si="279"/>
        <v>280284.28219999996</v>
      </c>
      <c r="AA1746" s="100">
        <f>'Innlegging av opplysninger'!$B$4*X1746</f>
        <v>254803.89290909091</v>
      </c>
      <c r="AB1746" s="1"/>
      <c r="AC1746" s="1">
        <f>'Innlegging av opplysninger'!$B$5*X1746</f>
        <v>256763.92285454544</v>
      </c>
      <c r="AD1746" s="1">
        <f>'Innlegging av opplysninger'!$B$5*Y1746</f>
        <v>0</v>
      </c>
      <c r="AE1746" s="1">
        <f>'Innlegging av opplysninger'!$B$5*Z1746</f>
        <v>36717.240968199992</v>
      </c>
      <c r="AF1746" s="1">
        <f>'Innlegging av opplysninger'!$B$5*AA1746</f>
        <v>33379.309971090908</v>
      </c>
      <c r="AG1746" s="1"/>
      <c r="AH1746" s="1">
        <f>'Innlegging av opplysninger'!$C$11*SUM(X1746:AG1746)</f>
        <v>107235.18658558394</v>
      </c>
      <c r="AI1746" s="1">
        <f>'Innlegging av opplysninger'!$C$13*(((X1746+Z1746+AC1746+AE1746)*Data!M1746)+(Z1746+AE1746)*(1-Data!M1746)*1.8/12+Y1746+AD1746+AA1746+AB1746+AF1746+AG1746)</f>
        <v>17458.138430481413</v>
      </c>
      <c r="AJ1746" s="1">
        <f>'Innlegging av opplysninger'!$C$13*((X1746+Z1746+AC1746+AE1746)*(1-Data!M1746)-(Z1746+AE1746)*(1-Data!M1746)*1.8/12)</f>
        <v>129284.74847610715</v>
      </c>
      <c r="AK1746" s="83">
        <f t="shared" si="274"/>
        <v>852000</v>
      </c>
      <c r="AL1746" s="83">
        <f t="shared" si="275"/>
        <v>237000</v>
      </c>
      <c r="AM1746" s="83">
        <f t="shared" si="276"/>
        <v>930000</v>
      </c>
    </row>
    <row r="1747" spans="1:39">
      <c r="A1747" t="str">
        <f t="shared" si="270"/>
        <v>4612Undervisning</v>
      </c>
      <c r="B1747" s="6" t="str">
        <f>Data!A1747</f>
        <v>4612</v>
      </c>
      <c r="C1747" s="7" t="str">
        <f>Data!B1747</f>
        <v>Sveio kommune</v>
      </c>
      <c r="D1747" s="7" t="str">
        <f>Data!C1747</f>
        <v>Undervisning</v>
      </c>
      <c r="E1747" s="1">
        <f>Data!D1747</f>
        <v>127.97740000000003</v>
      </c>
      <c r="F1747" s="1">
        <f>Data!E1747+Data!F1747</f>
        <v>46211.69001785991</v>
      </c>
      <c r="G1747" s="1">
        <f>Data!G1747</f>
        <v>0</v>
      </c>
      <c r="H1747" s="1">
        <f t="shared" si="271"/>
        <v>64516930.233727269</v>
      </c>
      <c r="I1747" s="1">
        <f t="shared" si="272"/>
        <v>0</v>
      </c>
      <c r="J1747" s="1">
        <f t="shared" si="273"/>
        <v>7742031.6280472716</v>
      </c>
      <c r="K1747" s="1">
        <f>'Innlegging av opplysninger'!$B$4*H1747</f>
        <v>8387200.9303845456</v>
      </c>
      <c r="L1747" s="1"/>
      <c r="M1747" s="1">
        <f>'Innlegging av opplysninger'!$B$5*H1747</f>
        <v>8451717.8606182728</v>
      </c>
      <c r="N1747" s="1">
        <f>'Innlegging av opplysninger'!$B$5*I1747</f>
        <v>0</v>
      </c>
      <c r="O1747" s="1">
        <f>'Innlegging av opplysninger'!$B$5*J1747</f>
        <v>1014206.1432741926</v>
      </c>
      <c r="P1747" s="1">
        <f>'Innlegging av opplysninger'!$B$5*K1747</f>
        <v>1098723.3218803755</v>
      </c>
      <c r="Q1747" s="1"/>
      <c r="R1747" s="1">
        <f>'Innlegging av opplysninger'!$C$11*SUM(H1747:Q1747)</f>
        <v>3466010.7844814127</v>
      </c>
      <c r="S1747" s="1">
        <f>'Innlegging av opplysninger'!$C$13*(((H1747+J1747+M1747+O1747)*Data!H1747)+(J1747+O1747)*(1-Data!H1747)*1.8/12+I1747+N1747+K1747+L1747+P1747+Q1747)</f>
        <v>591489.40182343603</v>
      </c>
      <c r="T1747" s="1">
        <f>'Innlegging av opplysninger'!$C$13*((H1747+J1747+M1747+O1747)*(1-Data!H1747)-(J1747+O1747)*(1-Data!H1747)*1.8/12)</f>
        <v>4151472.724309023</v>
      </c>
      <c r="U1747" s="1">
        <f>Data!I1747</f>
        <v>10.976699999999996</v>
      </c>
      <c r="V1747" s="1">
        <f>Data!J1747+Data!K1747</f>
        <v>50664.707175198404</v>
      </c>
      <c r="W1747" s="1">
        <f>Data!L1747</f>
        <v>0</v>
      </c>
      <c r="X1747" s="1">
        <f t="shared" si="277"/>
        <v>6066886.8136363644</v>
      </c>
      <c r="Y1747" s="100">
        <f t="shared" si="278"/>
        <v>0</v>
      </c>
      <c r="Z1747" s="100">
        <f t="shared" si="279"/>
        <v>867564.81435</v>
      </c>
      <c r="AA1747" s="100">
        <f>'Innlegging av opplysninger'!$B$4*X1747</f>
        <v>788695.28577272745</v>
      </c>
      <c r="AB1747" s="1"/>
      <c r="AC1747" s="1">
        <f>'Innlegging av opplysninger'!$B$5*X1747</f>
        <v>794762.17258636374</v>
      </c>
      <c r="AD1747" s="1">
        <f>'Innlegging av opplysninger'!$B$5*Y1747</f>
        <v>0</v>
      </c>
      <c r="AE1747" s="1">
        <f>'Innlegging av opplysninger'!$B$5*Z1747</f>
        <v>113650.99067985</v>
      </c>
      <c r="AF1747" s="1">
        <f>'Innlegging av opplysninger'!$B$5*AA1747</f>
        <v>103319.0824362273</v>
      </c>
      <c r="AG1747" s="1"/>
      <c r="AH1747" s="1">
        <f>'Innlegging av opplysninger'!$C$11*SUM(X1747:AG1747)</f>
        <v>331925.40805953834</v>
      </c>
      <c r="AI1747" s="1">
        <f>'Innlegging av opplysninger'!$C$13*(((X1747+Z1747+AC1747+AE1747)*Data!M1747)+(Z1747+AE1747)*(1-Data!M1747)*1.8/12+Y1747+AD1747+AA1747+AB1747+AF1747+AG1747)</f>
        <v>54038.230426098467</v>
      </c>
      <c r="AJ1747" s="1">
        <f>'Innlegging av opplysninger'!$C$13*((X1747+Z1747+AC1747+AE1747)*(1-Data!M1747)-(Z1747+AE1747)*(1-Data!M1747)*1.8/12)</f>
        <v>400175.48586590117</v>
      </c>
      <c r="AK1747" s="83">
        <f t="shared" si="274"/>
        <v>3798000</v>
      </c>
      <c r="AL1747" s="83">
        <f t="shared" si="275"/>
        <v>646000</v>
      </c>
      <c r="AM1747" s="83">
        <f t="shared" si="276"/>
        <v>4552000</v>
      </c>
    </row>
    <row r="1748" spans="1:39">
      <c r="A1748" t="str">
        <f t="shared" si="270"/>
        <v>4612Barnehager</v>
      </c>
      <c r="B1748" s="6" t="str">
        <f>Data!A1748</f>
        <v>4612</v>
      </c>
      <c r="C1748" s="7" t="str">
        <f>Data!B1748</f>
        <v>Sveio kommune</v>
      </c>
      <c r="D1748" s="7" t="str">
        <f>Data!C1748</f>
        <v>Barnehager</v>
      </c>
      <c r="E1748" s="1">
        <f>Data!D1748</f>
        <v>39.163900000000005</v>
      </c>
      <c r="F1748" s="1">
        <f>Data!E1748+Data!F1748</f>
        <v>43115.075154244929</v>
      </c>
      <c r="G1748" s="1">
        <f>Data!G1748</f>
        <v>0</v>
      </c>
      <c r="H1748" s="1">
        <f t="shared" si="271"/>
        <v>18420594.456363633</v>
      </c>
      <c r="I1748" s="1">
        <f t="shared" si="272"/>
        <v>0</v>
      </c>
      <c r="J1748" s="1">
        <f t="shared" si="273"/>
        <v>2210471.3347636359</v>
      </c>
      <c r="K1748" s="1">
        <f>'Innlegging av opplysninger'!$B$4*H1748</f>
        <v>2394677.2793272724</v>
      </c>
      <c r="L1748" s="1"/>
      <c r="M1748" s="1">
        <f>'Innlegging av opplysninger'!$B$5*H1748</f>
        <v>2413097.8737836359</v>
      </c>
      <c r="N1748" s="1">
        <f>'Innlegging av opplysninger'!$B$5*I1748</f>
        <v>0</v>
      </c>
      <c r="O1748" s="1">
        <f>'Innlegging av opplysninger'!$B$5*J1748</f>
        <v>289571.74485403631</v>
      </c>
      <c r="P1748" s="1">
        <f>'Innlegging av opplysninger'!$B$5*K1748</f>
        <v>313702.72359187272</v>
      </c>
      <c r="Q1748" s="1"/>
      <c r="R1748" s="1">
        <f>'Innlegging av opplysninger'!$C$11*SUM(H1748:Q1748)</f>
        <v>989600.38568199531</v>
      </c>
      <c r="S1748" s="1">
        <f>'Innlegging av opplysninger'!$C$13*(((H1748+J1748+M1748+O1748)*Data!H1748)+(J1748+O1748)*(1-Data!H1748)*1.8/12+I1748+N1748+K1748+L1748+P1748+Q1748)</f>
        <v>185587.92509541704</v>
      </c>
      <c r="T1748" s="1">
        <f>'Innlegging av opplysninger'!$C$13*((H1748+J1748+M1748+O1748)*(1-Data!H1748)-(J1748+O1748)*(1-Data!H1748)*1.8/12)</f>
        <v>1168602.0763641554</v>
      </c>
      <c r="U1748" s="1">
        <f>Data!I1748</f>
        <v>2.2631000000000001</v>
      </c>
      <c r="V1748" s="1">
        <f>Data!J1748+Data!K1748</f>
        <v>45363.488872195951</v>
      </c>
      <c r="W1748" s="1">
        <f>Data!L1748</f>
        <v>0</v>
      </c>
      <c r="X1748" s="1">
        <f t="shared" si="277"/>
        <v>1119950.3090909091</v>
      </c>
      <c r="Y1748" s="100">
        <f t="shared" si="278"/>
        <v>0</v>
      </c>
      <c r="Z1748" s="100">
        <f t="shared" si="279"/>
        <v>160152.89419999998</v>
      </c>
      <c r="AA1748" s="100">
        <f>'Innlegging av opplysninger'!$B$4*X1748</f>
        <v>145593.54018181819</v>
      </c>
      <c r="AB1748" s="1"/>
      <c r="AC1748" s="1">
        <f>'Innlegging av opplysninger'!$B$5*X1748</f>
        <v>146713.49049090908</v>
      </c>
      <c r="AD1748" s="1">
        <f>'Innlegging av opplysninger'!$B$5*Y1748</f>
        <v>0</v>
      </c>
      <c r="AE1748" s="1">
        <f>'Innlegging av opplysninger'!$B$5*Z1748</f>
        <v>20980.029140199997</v>
      </c>
      <c r="AF1748" s="1">
        <f>'Innlegging av opplysninger'!$B$5*AA1748</f>
        <v>19072.753763818182</v>
      </c>
      <c r="AG1748" s="1"/>
      <c r="AH1748" s="1">
        <f>'Innlegging av opplysninger'!$C$11*SUM(X1748:AG1748)</f>
        <v>61273.594640970863</v>
      </c>
      <c r="AI1748" s="1">
        <f>'Innlegging av opplysninger'!$C$13*(((X1748+Z1748+AC1748+AE1748)*Data!M1748)+(Z1748+AE1748)*(1-Data!M1748)*1.8/12+Y1748+AD1748+AA1748+AB1748+AF1748+AG1748)</f>
        <v>12247.526888093924</v>
      </c>
      <c r="AJ1748" s="1">
        <f>'Innlegging av opplysninger'!$C$13*((X1748+Z1748+AC1748+AE1748)*(1-Data!M1748)-(Z1748+AE1748)*(1-Data!M1748)*1.8/12)</f>
        <v>71600.549989024119</v>
      </c>
      <c r="AK1748" s="83">
        <f t="shared" si="274"/>
        <v>1051000</v>
      </c>
      <c r="AL1748" s="83">
        <f t="shared" si="275"/>
        <v>198000</v>
      </c>
      <c r="AM1748" s="83">
        <f t="shared" si="276"/>
        <v>1240000</v>
      </c>
    </row>
    <row r="1749" spans="1:39">
      <c r="A1749" t="str">
        <f t="shared" si="270"/>
        <v>4612Helse/pleie/omsorg</v>
      </c>
      <c r="B1749" s="6" t="str">
        <f>Data!A1749</f>
        <v>4612</v>
      </c>
      <c r="C1749" s="7" t="str">
        <f>Data!B1749</f>
        <v>Sveio kommune</v>
      </c>
      <c r="D1749" s="7" t="str">
        <f>Data!C1749</f>
        <v>Helse/pleie/omsorg</v>
      </c>
      <c r="E1749" s="1">
        <f>Data!D1749</f>
        <v>189.31139999999979</v>
      </c>
      <c r="F1749" s="1">
        <f>Data!E1749+Data!F1749</f>
        <v>46630.56304145803</v>
      </c>
      <c r="G1749" s="1">
        <f>Data!G1749</f>
        <v>977.56627440291641</v>
      </c>
      <c r="H1749" s="1">
        <f t="shared" si="271"/>
        <v>96302150.969090924</v>
      </c>
      <c r="I1749" s="1">
        <f t="shared" si="272"/>
        <v>2018884.8000000005</v>
      </c>
      <c r="J1749" s="1">
        <f t="shared" si="273"/>
        <v>11798524.292290909</v>
      </c>
      <c r="K1749" s="1">
        <f>'Innlegging av opplysninger'!$B$4*H1749</f>
        <v>12519279.625981821</v>
      </c>
      <c r="L1749" s="1"/>
      <c r="M1749" s="1">
        <f>'Innlegging av opplysninger'!$B$5*H1749</f>
        <v>12615581.776950911</v>
      </c>
      <c r="N1749" s="1">
        <f>'Innlegging av opplysninger'!$B$5*I1749</f>
        <v>264473.90880000009</v>
      </c>
      <c r="O1749" s="1">
        <f>'Innlegging av opplysninger'!$B$5*J1749</f>
        <v>1545606.6822901091</v>
      </c>
      <c r="P1749" s="1">
        <f>'Innlegging av opplysninger'!$B$5*K1749</f>
        <v>1640025.6310036185</v>
      </c>
      <c r="Q1749" s="1"/>
      <c r="R1749" s="1">
        <f>'Innlegging av opplysninger'!$C$11*SUM(H1749:Q1749)</f>
        <v>5270772.0520835156</v>
      </c>
      <c r="S1749" s="1">
        <f>'Innlegging av opplysninger'!$C$13*(((H1749+J1749+M1749+O1749)*Data!H1749)+(J1749+O1749)*(1-Data!H1749)*1.8/12+I1749+N1749+K1749+L1749+P1749+Q1749)</f>
        <v>1051044.9809251199</v>
      </c>
      <c r="T1749" s="1">
        <f>'Innlegging av opplysninger'!$C$13*((H1749+J1749+M1749+O1749)*(1-Data!H1749)-(J1749+O1749)*(1-Data!H1749)*1.8/12)</f>
        <v>6161590.4587681107</v>
      </c>
      <c r="U1749" s="1">
        <f>Data!I1749</f>
        <v>13.846500000000002</v>
      </c>
      <c r="V1749" s="1">
        <f>Data!J1749+Data!K1749</f>
        <v>44024.016749118309</v>
      </c>
      <c r="W1749" s="1">
        <f>Data!L1749</f>
        <v>980.23327194597903</v>
      </c>
      <c r="X1749" s="1">
        <f t="shared" si="277"/>
        <v>6649947.7954545468</v>
      </c>
      <c r="Y1749" s="100">
        <f t="shared" si="278"/>
        <v>148066.90909090909</v>
      </c>
      <c r="Z1749" s="100">
        <f t="shared" si="279"/>
        <v>972116.10275000008</v>
      </c>
      <c r="AA1749" s="100">
        <f>'Innlegging av opplysninger'!$B$4*X1749</f>
        <v>864493.21340909111</v>
      </c>
      <c r="AB1749" s="1"/>
      <c r="AC1749" s="1">
        <f>'Innlegging av opplysninger'!$B$5*X1749</f>
        <v>871143.16120454564</v>
      </c>
      <c r="AD1749" s="1">
        <f>'Innlegging av opplysninger'!$B$5*Y1749</f>
        <v>19396.765090909092</v>
      </c>
      <c r="AE1749" s="1">
        <f>'Innlegging av opplysninger'!$B$5*Z1749</f>
        <v>127347.20946025001</v>
      </c>
      <c r="AF1749" s="1">
        <f>'Innlegging av opplysninger'!$B$5*AA1749</f>
        <v>113248.61095659094</v>
      </c>
      <c r="AG1749" s="1"/>
      <c r="AH1749" s="1">
        <f>'Innlegging av opplysninger'!$C$11*SUM(X1749:AG1749)</f>
        <v>371098.87116183992</v>
      </c>
      <c r="AI1749" s="1">
        <f>'Innlegging av opplysninger'!$C$13*(((X1749+Z1749+AC1749+AE1749)*Data!M1749)+(Z1749+AE1749)*(1-Data!M1749)*1.8/12+Y1749+AD1749+AA1749+AB1749+AF1749+AG1749)</f>
        <v>68126.499759709957</v>
      </c>
      <c r="AJ1749" s="1">
        <f>'Innlegging av opplysninger'!$C$13*((X1749+Z1749+AC1749+AE1749)*(1-Data!M1749)-(Z1749+AE1749)*(1-Data!M1749)*1.8/12)</f>
        <v>439693.00814596569</v>
      </c>
      <c r="AK1749" s="83">
        <f t="shared" si="274"/>
        <v>5642000</v>
      </c>
      <c r="AL1749" s="83">
        <f t="shared" si="275"/>
        <v>1119000</v>
      </c>
      <c r="AM1749" s="83">
        <f t="shared" si="276"/>
        <v>6601000</v>
      </c>
    </row>
    <row r="1750" spans="1:39">
      <c r="A1750" t="str">
        <f t="shared" si="270"/>
        <v>4612Samferdsel og teknikk</v>
      </c>
      <c r="B1750" s="6" t="str">
        <f>Data!A1750</f>
        <v>4612</v>
      </c>
      <c r="C1750" s="7" t="str">
        <f>Data!B1750</f>
        <v>Sveio kommune</v>
      </c>
      <c r="D1750" s="7" t="str">
        <f>Data!C1750</f>
        <v>Samferdsel og teknikk</v>
      </c>
      <c r="E1750" s="1">
        <f>Data!D1750</f>
        <v>14.792199999999998</v>
      </c>
      <c r="F1750" s="1">
        <f>Data!E1750+Data!F1750</f>
        <v>49951.883312376362</v>
      </c>
      <c r="G1750" s="1">
        <f>Data!G1750</f>
        <v>176.15567664039159</v>
      </c>
      <c r="H1750" s="1">
        <f t="shared" si="271"/>
        <v>8060708.163636365</v>
      </c>
      <c r="I1750" s="1">
        <f t="shared" si="272"/>
        <v>28426.145454545454</v>
      </c>
      <c r="J1750" s="1">
        <f t="shared" si="273"/>
        <v>970696.11709090928</v>
      </c>
      <c r="K1750" s="1">
        <f>'Innlegging av opplysninger'!$B$4*H1750</f>
        <v>1047892.0612727274</v>
      </c>
      <c r="L1750" s="1"/>
      <c r="M1750" s="1">
        <f>'Innlegging av opplysninger'!$B$5*H1750</f>
        <v>1055952.7694363638</v>
      </c>
      <c r="N1750" s="1">
        <f>'Innlegging av opplysninger'!$B$5*I1750</f>
        <v>3723.8250545454548</v>
      </c>
      <c r="O1750" s="1">
        <f>'Innlegging av opplysninger'!$B$5*J1750</f>
        <v>127161.19133890912</v>
      </c>
      <c r="P1750" s="1">
        <f>'Innlegging av opplysninger'!$B$5*K1750</f>
        <v>137273.86002672731</v>
      </c>
      <c r="Q1750" s="1"/>
      <c r="R1750" s="1">
        <f>'Innlegging av opplysninger'!$C$11*SUM(H1750:Q1750)</f>
        <v>434409.69706582144</v>
      </c>
      <c r="S1750" s="1">
        <f>'Innlegging av opplysninger'!$C$13*(((H1750+J1750+M1750+O1750)*Data!H1750)+(J1750+O1750)*(1-Data!H1750)*1.8/12+I1750+N1750+K1750+L1750+P1750+Q1750)</f>
        <v>85663.494778642009</v>
      </c>
      <c r="T1750" s="1">
        <f>'Innlegging av opplysninger'!$C$13*((H1750+J1750+M1750+O1750)*(1-Data!H1750)-(J1750+O1750)*(1-Data!H1750)*1.8/12)</f>
        <v>508791.88015353482</v>
      </c>
      <c r="U1750" s="1">
        <f>Data!I1750</f>
        <v>4.9000000000000004</v>
      </c>
      <c r="V1750" s="1">
        <f>Data!J1750+Data!K1750</f>
        <v>50818.193877551013</v>
      </c>
      <c r="W1750" s="1">
        <f>Data!L1750</f>
        <v>0</v>
      </c>
      <c r="X1750" s="1">
        <f t="shared" si="277"/>
        <v>2716463.4545454546</v>
      </c>
      <c r="Y1750" s="100">
        <f t="shared" si="278"/>
        <v>0</v>
      </c>
      <c r="Z1750" s="100">
        <f t="shared" si="279"/>
        <v>388454.27399999998</v>
      </c>
      <c r="AA1750" s="100">
        <f>'Innlegging av opplysninger'!$B$4*X1750</f>
        <v>353140.24909090908</v>
      </c>
      <c r="AB1750" s="1"/>
      <c r="AC1750" s="1">
        <f>'Innlegging av opplysninger'!$B$5*X1750</f>
        <v>355856.71254545456</v>
      </c>
      <c r="AD1750" s="1">
        <f>'Innlegging av opplysninger'!$B$5*Y1750</f>
        <v>0</v>
      </c>
      <c r="AE1750" s="1">
        <f>'Innlegging av opplysninger'!$B$5*Z1750</f>
        <v>50887.509894000003</v>
      </c>
      <c r="AF1750" s="1">
        <f>'Innlegging av opplysninger'!$B$5*AA1750</f>
        <v>46261.372630909093</v>
      </c>
      <c r="AG1750" s="1"/>
      <c r="AH1750" s="1">
        <f>'Innlegging av opplysninger'!$C$11*SUM(X1750:AG1750)</f>
        <v>148620.41576285561</v>
      </c>
      <c r="AI1750" s="1">
        <f>'Innlegging av opplysninger'!$C$13*(((X1750+Z1750+AC1750+AE1750)*Data!M1750)+(Z1750+AE1750)*(1-Data!M1750)*1.8/12+Y1750+AD1750+AA1750+AB1750+AF1750+AG1750)</f>
        <v>29406.037891502292</v>
      </c>
      <c r="AJ1750" s="1">
        <f>'Innlegging av opplysninger'!$C$13*((X1750+Z1750+AC1750+AE1750)*(1-Data!M1750)-(Z1750+AE1750)*(1-Data!M1750)*1.8/12)</f>
        <v>173969.26788924751</v>
      </c>
      <c r="AK1750" s="83">
        <f t="shared" si="274"/>
        <v>583000</v>
      </c>
      <c r="AL1750" s="83">
        <f t="shared" si="275"/>
        <v>115000</v>
      </c>
      <c r="AM1750" s="83">
        <f t="shared" si="276"/>
        <v>683000</v>
      </c>
    </row>
    <row r="1751" spans="1:39">
      <c r="A1751" t="str">
        <f t="shared" si="270"/>
        <v>4612Annet</v>
      </c>
      <c r="B1751" s="6" t="str">
        <f>Data!A1751</f>
        <v>4612</v>
      </c>
      <c r="C1751" s="7" t="str">
        <f>Data!B1751</f>
        <v>Sveio kommune</v>
      </c>
      <c r="D1751" s="7" t="str">
        <f>Data!C1751</f>
        <v>Annet</v>
      </c>
      <c r="E1751" s="1">
        <f>Data!D1751</f>
        <v>5.15</v>
      </c>
      <c r="F1751" s="1">
        <f>Data!E1751+Data!F1751</f>
        <v>0</v>
      </c>
      <c r="G1751" s="1">
        <f>Data!G1751</f>
        <v>0</v>
      </c>
      <c r="H1751" s="1">
        <f t="shared" si="271"/>
        <v>0</v>
      </c>
      <c r="I1751" s="1">
        <f t="shared" si="272"/>
        <v>0</v>
      </c>
      <c r="J1751" s="1">
        <f t="shared" si="273"/>
        <v>0</v>
      </c>
      <c r="K1751" s="1">
        <f>'Innlegging av opplysninger'!$B$4*H1751</f>
        <v>0</v>
      </c>
      <c r="L1751" s="1"/>
      <c r="M1751" s="1">
        <f>'Innlegging av opplysninger'!$B$5*H1751</f>
        <v>0</v>
      </c>
      <c r="N1751" s="1">
        <f>'Innlegging av opplysninger'!$B$5*I1751</f>
        <v>0</v>
      </c>
      <c r="O1751" s="1">
        <f>'Innlegging av opplysninger'!$B$5*J1751</f>
        <v>0</v>
      </c>
      <c r="P1751" s="1">
        <f>'Innlegging av opplysninger'!$B$5*K1751</f>
        <v>0</v>
      </c>
      <c r="Q1751" s="1"/>
      <c r="R1751" s="1">
        <f>'Innlegging av opplysninger'!$C$11*SUM(H1751:Q1751)</f>
        <v>0</v>
      </c>
      <c r="S1751" s="1">
        <f>'Innlegging av opplysninger'!$C$13*(((H1751+J1751+M1751+O1751)*Data!H1751)+(J1751+O1751)*(1-Data!H1751)*1.8/12+I1751+N1751+K1751+L1751+P1751+Q1751)</f>
        <v>0</v>
      </c>
      <c r="T1751" s="1">
        <f>'Innlegging av opplysninger'!$C$13*((H1751+J1751+M1751+O1751)*(1-Data!H1751)-(J1751+O1751)*(1-Data!H1751)*1.8/12)</f>
        <v>0</v>
      </c>
      <c r="U1751" s="1">
        <f>Data!I1751</f>
        <v>0</v>
      </c>
      <c r="V1751" s="1">
        <f>Data!J1751+Data!K1751</f>
        <v>0</v>
      </c>
      <c r="W1751" s="1">
        <f>Data!L1751</f>
        <v>0</v>
      </c>
      <c r="X1751" s="1">
        <f t="shared" si="277"/>
        <v>0</v>
      </c>
      <c r="Y1751" s="100">
        <f t="shared" si="278"/>
        <v>0</v>
      </c>
      <c r="Z1751" s="100">
        <f t="shared" si="279"/>
        <v>0</v>
      </c>
      <c r="AA1751" s="100">
        <f>'Innlegging av opplysninger'!$B$4*X1751</f>
        <v>0</v>
      </c>
      <c r="AB1751" s="1"/>
      <c r="AC1751" s="1">
        <f>'Innlegging av opplysninger'!$B$5*X1751</f>
        <v>0</v>
      </c>
      <c r="AD1751" s="1">
        <f>'Innlegging av opplysninger'!$B$5*Y1751</f>
        <v>0</v>
      </c>
      <c r="AE1751" s="1">
        <f>'Innlegging av opplysninger'!$B$5*Z1751</f>
        <v>0</v>
      </c>
      <c r="AF1751" s="1">
        <f>'Innlegging av opplysninger'!$B$5*AA1751</f>
        <v>0</v>
      </c>
      <c r="AG1751" s="1"/>
      <c r="AH1751" s="1">
        <f>'Innlegging av opplysninger'!$C$11*SUM(X1751:AG1751)</f>
        <v>0</v>
      </c>
      <c r="AI1751" s="1">
        <f>'Innlegging av opplysninger'!$C$13*(((X1751+Z1751+AC1751+AE1751)*Data!M1751)+(Z1751+AE1751)*(1-Data!M1751)*1.8/12+Y1751+AD1751+AA1751+AB1751+AF1751+AG1751)</f>
        <v>0</v>
      </c>
      <c r="AJ1751" s="1">
        <f>'Innlegging av opplysninger'!$C$13*((X1751+Z1751+AC1751+AE1751)*(1-Data!M1751)-(Z1751+AE1751)*(1-Data!M1751)*1.8/12)</f>
        <v>0</v>
      </c>
      <c r="AK1751" s="83">
        <f t="shared" si="274"/>
        <v>0</v>
      </c>
      <c r="AL1751" s="83">
        <f t="shared" si="275"/>
        <v>0</v>
      </c>
      <c r="AM1751" s="83">
        <f t="shared" si="276"/>
        <v>0</v>
      </c>
    </row>
    <row r="1752" spans="1:39">
      <c r="A1752" t="str">
        <f t="shared" si="270"/>
        <v>4613Alle</v>
      </c>
      <c r="B1752" s="6" t="str">
        <f>Data!A1752</f>
        <v>4613</v>
      </c>
      <c r="C1752" s="7" t="str">
        <f>Data!B1752</f>
        <v>Bømlo kommune</v>
      </c>
      <c r="D1752" s="7" t="str">
        <f>Data!C1752</f>
        <v>Alle</v>
      </c>
      <c r="E1752" s="1">
        <f>Data!D1752</f>
        <v>747.53897702825168</v>
      </c>
      <c r="F1752" s="1">
        <f>Data!E1752+Data!F1752</f>
        <v>48599.148895786413</v>
      </c>
      <c r="G1752" s="1">
        <f>Data!G1752</f>
        <v>536.92093968878271</v>
      </c>
      <c r="H1752" s="1">
        <f t="shared" si="271"/>
        <v>396324633.27272576</v>
      </c>
      <c r="I1752" s="1">
        <f t="shared" si="272"/>
        <v>4378574.5090909116</v>
      </c>
      <c r="J1752" s="1">
        <f t="shared" si="273"/>
        <v>48084384.933817998</v>
      </c>
      <c r="K1752" s="1">
        <f>'Innlegging av opplysninger'!$B$4*H1752</f>
        <v>51522202.325454354</v>
      </c>
      <c r="L1752" s="1"/>
      <c r="M1752" s="1">
        <f>'Innlegging av opplysninger'!$B$5*H1752</f>
        <v>51918526.958727077</v>
      </c>
      <c r="N1752" s="1">
        <f>'Innlegging av opplysninger'!$B$5*I1752</f>
        <v>573593.26069090946</v>
      </c>
      <c r="O1752" s="1">
        <f>'Innlegging av opplysninger'!$B$5*J1752</f>
        <v>6299054.4263301576</v>
      </c>
      <c r="P1752" s="1">
        <f>'Innlegging av opplysninger'!$B$5*K1752</f>
        <v>6749408.504634521</v>
      </c>
      <c r="Q1752" s="1"/>
      <c r="R1752" s="1">
        <f>'Innlegging av opplysninger'!$C$11*SUM(H1752:Q1752)</f>
        <v>21502314.371275924</v>
      </c>
      <c r="S1752" s="1">
        <f>'Innlegging av opplysninger'!$C$13*(((H1752+J1752+M1752+O1752)*Data!H1752)+(J1752+O1752)*(1-Data!H1752)*1.8/12+I1752+N1752+K1752+L1752+P1752+Q1752)</f>
        <v>4187072.9856650708</v>
      </c>
      <c r="T1752" s="1">
        <f>'Innlegging av opplysninger'!$C$13*((H1752+J1752+M1752+O1752)*(1-Data!H1752)-(J1752+O1752)*(1-Data!H1752)*1.8/12)</f>
        <v>25237146.680291452</v>
      </c>
      <c r="U1752" s="1">
        <f>Data!I1752</f>
        <v>88.114999999999981</v>
      </c>
      <c r="V1752" s="1">
        <f>Data!J1752+Data!K1752</f>
        <v>50293.284741530981</v>
      </c>
      <c r="W1752" s="1">
        <f>Data!L1752</f>
        <v>617.80559496113028</v>
      </c>
      <c r="X1752" s="1">
        <f t="shared" si="277"/>
        <v>48344648.56363637</v>
      </c>
      <c r="Y1752" s="100">
        <f t="shared" si="278"/>
        <v>593868.43636363617</v>
      </c>
      <c r="Z1752" s="100">
        <f t="shared" si="279"/>
        <v>6998207.9310000008</v>
      </c>
      <c r="AA1752" s="100">
        <f>'Innlegging av opplysninger'!$B$4*X1752</f>
        <v>6284804.3132727286</v>
      </c>
      <c r="AB1752" s="1"/>
      <c r="AC1752" s="1">
        <f>'Innlegging av opplysninger'!$B$5*X1752</f>
        <v>6333148.9618363651</v>
      </c>
      <c r="AD1752" s="1">
        <f>'Innlegging av opplysninger'!$B$5*Y1752</f>
        <v>77796.765163636344</v>
      </c>
      <c r="AE1752" s="1">
        <f>'Innlegging av opplysninger'!$B$5*Z1752</f>
        <v>916765.23896100011</v>
      </c>
      <c r="AF1752" s="1">
        <f>'Innlegging av opplysninger'!$B$5*AA1752</f>
        <v>823309.36503872753</v>
      </c>
      <c r="AG1752" s="1"/>
      <c r="AH1752" s="1">
        <f>'Innlegging av opplysninger'!$C$11*SUM(X1752:AG1752)</f>
        <v>2674156.8838603534</v>
      </c>
      <c r="AI1752" s="1">
        <f>'Innlegging av opplysninger'!$C$13*(((X1752+Z1752+AC1752+AE1752)*Data!M1752)+(Z1752+AE1752)*(1-Data!M1752)*1.8/12+Y1752+AD1752+AA1752+AB1752+AF1752+AG1752)</f>
        <v>615898.75427349342</v>
      </c>
      <c r="AJ1752" s="1">
        <f>'Innlegging av opplysninger'!$C$13*((X1752+Z1752+AC1752+AE1752)*(1-Data!M1752)-(Z1752+AE1752)*(1-Data!M1752)*1.8/12)</f>
        <v>3043473.8236406748</v>
      </c>
      <c r="AK1752" s="83">
        <f t="shared" si="274"/>
        <v>24176000</v>
      </c>
      <c r="AL1752" s="83">
        <f t="shared" si="275"/>
        <v>4803000</v>
      </c>
      <c r="AM1752" s="83">
        <f t="shared" si="276"/>
        <v>28281000</v>
      </c>
    </row>
    <row r="1753" spans="1:39">
      <c r="A1753" t="str">
        <f t="shared" si="270"/>
        <v>4613Administrasjon</v>
      </c>
      <c r="B1753" s="6" t="str">
        <f>Data!A1753</f>
        <v>4613</v>
      </c>
      <c r="C1753" s="7" t="str">
        <f>Data!B1753</f>
        <v>Bømlo kommune</v>
      </c>
      <c r="D1753" s="7" t="str">
        <f>Data!C1753</f>
        <v>Administrasjon</v>
      </c>
      <c r="E1753" s="1">
        <f>Data!D1753</f>
        <v>31.369799999999998</v>
      </c>
      <c r="F1753" s="1">
        <f>Data!E1753+Data!F1753</f>
        <v>50525.863170947858</v>
      </c>
      <c r="G1753" s="1">
        <f>Data!G1753</f>
        <v>0</v>
      </c>
      <c r="H1753" s="1">
        <f t="shared" si="271"/>
        <v>17290758.790909093</v>
      </c>
      <c r="I1753" s="1">
        <f t="shared" si="272"/>
        <v>0</v>
      </c>
      <c r="J1753" s="1">
        <f t="shared" si="273"/>
        <v>2074891.054909091</v>
      </c>
      <c r="K1753" s="1">
        <f>'Innlegging av opplysninger'!$B$4*H1753</f>
        <v>2247798.6428181822</v>
      </c>
      <c r="L1753" s="1"/>
      <c r="M1753" s="1">
        <f>'Innlegging av opplysninger'!$B$5*H1753</f>
        <v>2265089.4016090911</v>
      </c>
      <c r="N1753" s="1">
        <f>'Innlegging av opplysninger'!$B$5*I1753</f>
        <v>0</v>
      </c>
      <c r="O1753" s="1">
        <f>'Innlegging av opplysninger'!$B$5*J1753</f>
        <v>271810.72819309094</v>
      </c>
      <c r="P1753" s="1">
        <f>'Innlegging av opplysninger'!$B$5*K1753</f>
        <v>294461.62220918189</v>
      </c>
      <c r="Q1753" s="1"/>
      <c r="R1753" s="1">
        <f>'Innlegging av opplysninger'!$C$11*SUM(H1753:Q1753)</f>
        <v>928902.78914461366</v>
      </c>
      <c r="S1753" s="1">
        <f>'Innlegging av opplysninger'!$C$13*(((H1753+J1753+M1753+O1753)*Data!H1753)+(J1753+O1753)*(1-Data!H1753)*1.8/12+I1753+N1753+K1753+L1753+P1753+Q1753)</f>
        <v>240070.83780906725</v>
      </c>
      <c r="T1753" s="1">
        <f>'Innlegging av opplysninger'!$C$13*((H1753+J1753+M1753+O1753)*(1-Data!H1753)-(J1753+O1753)*(1-Data!H1753)*1.8/12)</f>
        <v>1031059.2947046147</v>
      </c>
      <c r="U1753" s="1">
        <f>Data!I1753</f>
        <v>8.8000000000000007</v>
      </c>
      <c r="V1753" s="1">
        <f>Data!J1753+Data!K1753</f>
        <v>55949.166666666657</v>
      </c>
      <c r="W1753" s="1">
        <f>Data!L1753</f>
        <v>0</v>
      </c>
      <c r="X1753" s="1">
        <f t="shared" si="277"/>
        <v>5371119.9999999991</v>
      </c>
      <c r="Y1753" s="100">
        <f t="shared" si="278"/>
        <v>0</v>
      </c>
      <c r="Z1753" s="100">
        <f t="shared" si="279"/>
        <v>768070.1599999998</v>
      </c>
      <c r="AA1753" s="100">
        <f>'Innlegging av opplysninger'!$B$4*X1753</f>
        <v>698245.59999999986</v>
      </c>
      <c r="AB1753" s="1"/>
      <c r="AC1753" s="1">
        <f>'Innlegging av opplysninger'!$B$5*X1753</f>
        <v>703616.71999999986</v>
      </c>
      <c r="AD1753" s="1">
        <f>'Innlegging av opplysninger'!$B$5*Y1753</f>
        <v>0</v>
      </c>
      <c r="AE1753" s="1">
        <f>'Innlegging av opplysninger'!$B$5*Z1753</f>
        <v>100617.19095999998</v>
      </c>
      <c r="AF1753" s="1">
        <f>'Innlegging av opplysninger'!$B$5*AA1753</f>
        <v>91470.17359999998</v>
      </c>
      <c r="AG1753" s="1"/>
      <c r="AH1753" s="1">
        <f>'Innlegging av opplysninger'!$C$11*SUM(X1753:AG1753)</f>
        <v>293859.31409327994</v>
      </c>
      <c r="AI1753" s="1">
        <f>'Innlegging av opplysninger'!$C$13*(((X1753+Z1753+AC1753+AE1753)*Data!M1753)+(Z1753+AE1753)*(1-Data!M1753)*1.8/12+Y1753+AD1753+AA1753+AB1753+AF1753+AG1753)</f>
        <v>87142.10513598434</v>
      </c>
      <c r="AJ1753" s="1">
        <f>'Innlegging av opplysninger'!$C$13*((X1753+Z1753+AC1753+AE1753)*(1-Data!M1753)-(Z1753+AE1753)*(1-Data!M1753)*1.8/12)</f>
        <v>314981.1667811356</v>
      </c>
      <c r="AK1753" s="83">
        <f t="shared" si="274"/>
        <v>1223000</v>
      </c>
      <c r="AL1753" s="83">
        <f t="shared" si="275"/>
        <v>327000</v>
      </c>
      <c r="AM1753" s="83">
        <f t="shared" si="276"/>
        <v>1346000</v>
      </c>
    </row>
    <row r="1754" spans="1:39">
      <c r="A1754" t="str">
        <f t="shared" si="270"/>
        <v>4613Undervisning</v>
      </c>
      <c r="B1754" s="6" t="str">
        <f>Data!A1754</f>
        <v>4613</v>
      </c>
      <c r="C1754" s="7" t="str">
        <f>Data!B1754</f>
        <v>Bømlo kommune</v>
      </c>
      <c r="D1754" s="7" t="str">
        <f>Data!C1754</f>
        <v>Undervisning</v>
      </c>
      <c r="E1754" s="1">
        <f>Data!D1754</f>
        <v>287.52130000000022</v>
      </c>
      <c r="F1754" s="1">
        <f>Data!E1754+Data!F1754</f>
        <v>48218.656316360975</v>
      </c>
      <c r="G1754" s="1">
        <f>Data!G1754</f>
        <v>11.801316980689769</v>
      </c>
      <c r="H1754" s="1">
        <f t="shared" si="271"/>
        <v>151242444.5272727</v>
      </c>
      <c r="I1754" s="1">
        <f t="shared" si="272"/>
        <v>37015.963636363638</v>
      </c>
      <c r="J1754" s="1">
        <f t="shared" si="273"/>
        <v>18153535.258909088</v>
      </c>
      <c r="K1754" s="1">
        <f>'Innlegging av opplysninger'!$B$4*H1754</f>
        <v>19661517.788545452</v>
      </c>
      <c r="L1754" s="1"/>
      <c r="M1754" s="1">
        <f>'Innlegging av opplysninger'!$B$5*H1754</f>
        <v>19812760.233072724</v>
      </c>
      <c r="N1754" s="1">
        <f>'Innlegging av opplysninger'!$B$5*I1754</f>
        <v>4849.0912363636371</v>
      </c>
      <c r="O1754" s="1">
        <f>'Innlegging av opplysninger'!$B$5*J1754</f>
        <v>2378113.1189170904</v>
      </c>
      <c r="P1754" s="1">
        <f>'Innlegging av opplysninger'!$B$5*K1754</f>
        <v>2575658.8302994543</v>
      </c>
      <c r="Q1754" s="1"/>
      <c r="R1754" s="1">
        <f>'Innlegging av opplysninger'!$C$11*SUM(H1754:Q1754)</f>
        <v>8126904.0028517907</v>
      </c>
      <c r="S1754" s="1">
        <f>'Innlegging av opplysninger'!$C$13*(((H1754+J1754+M1754+O1754)*Data!H1754)+(J1754+O1754)*(1-Data!H1754)*1.8/12+I1754+N1754+K1754+L1754+P1754+Q1754)</f>
        <v>1448516.7006149997</v>
      </c>
      <c r="T1754" s="1">
        <f>'Innlegging av opplysninger'!$C$13*((H1754+J1754+M1754+O1754)*(1-Data!H1754)-(J1754+O1754)*(1-Data!H1754)*1.8/12)</f>
        <v>9672509.8296032399</v>
      </c>
      <c r="U1754" s="1">
        <f>Data!I1754</f>
        <v>26.2636</v>
      </c>
      <c r="V1754" s="1">
        <f>Data!J1754+Data!K1754</f>
        <v>50923.700292419926</v>
      </c>
      <c r="W1754" s="1">
        <f>Data!L1754</f>
        <v>0</v>
      </c>
      <c r="X1754" s="1">
        <f t="shared" si="277"/>
        <v>14590251.218181819</v>
      </c>
      <c r="Y1754" s="100">
        <f t="shared" si="278"/>
        <v>0</v>
      </c>
      <c r="Z1754" s="100">
        <f t="shared" si="279"/>
        <v>2086405.9242</v>
      </c>
      <c r="AA1754" s="100">
        <f>'Innlegging av opplysninger'!$B$4*X1754</f>
        <v>1896732.6583636366</v>
      </c>
      <c r="AB1754" s="1"/>
      <c r="AC1754" s="1">
        <f>'Innlegging av opplysninger'!$B$5*X1754</f>
        <v>1911322.9095818184</v>
      </c>
      <c r="AD1754" s="1">
        <f>'Innlegging av opplysninger'!$B$5*Y1754</f>
        <v>0</v>
      </c>
      <c r="AE1754" s="1">
        <f>'Innlegging av opplysninger'!$B$5*Z1754</f>
        <v>273319.17607019999</v>
      </c>
      <c r="AF1754" s="1">
        <f>'Innlegging av opplysninger'!$B$5*AA1754</f>
        <v>248471.97824563639</v>
      </c>
      <c r="AG1754" s="1"/>
      <c r="AH1754" s="1">
        <f>'Innlegging av opplysninger'!$C$11*SUM(X1754:AG1754)</f>
        <v>798247.14685643814</v>
      </c>
      <c r="AI1754" s="1">
        <f>'Innlegging av opplysninger'!$C$13*(((X1754+Z1754+AC1754+AE1754)*Data!M1754)+(Z1754+AE1754)*(1-Data!M1754)*1.8/12+Y1754+AD1754+AA1754+AB1754+AF1754+AG1754)</f>
        <v>171213.88948463381</v>
      </c>
      <c r="AJ1754" s="1">
        <f>'Innlegging av opplysninger'!$C$13*((X1754+Z1754+AC1754+AE1754)*(1-Data!M1754)-(Z1754+AE1754)*(1-Data!M1754)*1.8/12)</f>
        <v>921124.31147680781</v>
      </c>
      <c r="AK1754" s="83">
        <f t="shared" si="274"/>
        <v>8925000</v>
      </c>
      <c r="AL1754" s="83">
        <f t="shared" si="275"/>
        <v>1620000</v>
      </c>
      <c r="AM1754" s="83">
        <f t="shared" si="276"/>
        <v>10594000</v>
      </c>
    </row>
    <row r="1755" spans="1:39">
      <c r="A1755" t="str">
        <f t="shared" si="270"/>
        <v>4613Barnehager</v>
      </c>
      <c r="B1755" s="6" t="str">
        <f>Data!A1755</f>
        <v>4613</v>
      </c>
      <c r="C1755" s="7" t="str">
        <f>Data!B1755</f>
        <v>Bømlo kommune</v>
      </c>
      <c r="D1755" s="7" t="str">
        <f>Data!C1755</f>
        <v>Barnehager</v>
      </c>
      <c r="E1755" s="1">
        <f>Data!D1755</f>
        <v>3.6</v>
      </c>
      <c r="F1755" s="1">
        <f>Data!E1755+Data!F1755</f>
        <v>0</v>
      </c>
      <c r="G1755" s="1">
        <f>Data!G1755</f>
        <v>0</v>
      </c>
      <c r="H1755" s="1">
        <f t="shared" si="271"/>
        <v>0</v>
      </c>
      <c r="I1755" s="1">
        <f t="shared" si="272"/>
        <v>0</v>
      </c>
      <c r="J1755" s="1">
        <f t="shared" si="273"/>
        <v>0</v>
      </c>
      <c r="K1755" s="1">
        <f>'Innlegging av opplysninger'!$B$4*H1755</f>
        <v>0</v>
      </c>
      <c r="L1755" s="1"/>
      <c r="M1755" s="1">
        <f>'Innlegging av opplysninger'!$B$5*H1755</f>
        <v>0</v>
      </c>
      <c r="N1755" s="1">
        <f>'Innlegging av opplysninger'!$B$5*I1755</f>
        <v>0</v>
      </c>
      <c r="O1755" s="1">
        <f>'Innlegging av opplysninger'!$B$5*J1755</f>
        <v>0</v>
      </c>
      <c r="P1755" s="1">
        <f>'Innlegging av opplysninger'!$B$5*K1755</f>
        <v>0</v>
      </c>
      <c r="Q1755" s="1"/>
      <c r="R1755" s="1">
        <f>'Innlegging av opplysninger'!$C$11*SUM(H1755:Q1755)</f>
        <v>0</v>
      </c>
      <c r="S1755" s="1">
        <f>'Innlegging av opplysninger'!$C$13*(((H1755+J1755+M1755+O1755)*Data!H1755)+(J1755+O1755)*(1-Data!H1755)*1.8/12+I1755+N1755+K1755+L1755+P1755+Q1755)</f>
        <v>0</v>
      </c>
      <c r="T1755" s="1">
        <f>'Innlegging av opplysninger'!$C$13*((H1755+J1755+M1755+O1755)*(1-Data!H1755)-(J1755+O1755)*(1-Data!H1755)*1.8/12)</f>
        <v>0</v>
      </c>
      <c r="U1755" s="1">
        <f>Data!I1755</f>
        <v>0</v>
      </c>
      <c r="V1755" s="1">
        <f>Data!J1755+Data!K1755</f>
        <v>0</v>
      </c>
      <c r="W1755" s="1">
        <f>Data!L1755</f>
        <v>0</v>
      </c>
      <c r="X1755" s="1">
        <f t="shared" si="277"/>
        <v>0</v>
      </c>
      <c r="Y1755" s="100">
        <f t="shared" si="278"/>
        <v>0</v>
      </c>
      <c r="Z1755" s="100">
        <f t="shared" si="279"/>
        <v>0</v>
      </c>
      <c r="AA1755" s="100">
        <f>'Innlegging av opplysninger'!$B$4*X1755</f>
        <v>0</v>
      </c>
      <c r="AB1755" s="1"/>
      <c r="AC1755" s="1">
        <f>'Innlegging av opplysninger'!$B$5*X1755</f>
        <v>0</v>
      </c>
      <c r="AD1755" s="1">
        <f>'Innlegging av opplysninger'!$B$5*Y1755</f>
        <v>0</v>
      </c>
      <c r="AE1755" s="1">
        <f>'Innlegging av opplysninger'!$B$5*Z1755</f>
        <v>0</v>
      </c>
      <c r="AF1755" s="1">
        <f>'Innlegging av opplysninger'!$B$5*AA1755</f>
        <v>0</v>
      </c>
      <c r="AG1755" s="1"/>
      <c r="AH1755" s="1">
        <f>'Innlegging av opplysninger'!$C$11*SUM(X1755:AG1755)</f>
        <v>0</v>
      </c>
      <c r="AI1755" s="1">
        <f>'Innlegging av opplysninger'!$C$13*(((X1755+Z1755+AC1755+AE1755)*Data!M1755)+(Z1755+AE1755)*(1-Data!M1755)*1.8/12+Y1755+AD1755+AA1755+AB1755+AF1755+AG1755)</f>
        <v>0</v>
      </c>
      <c r="AJ1755" s="1">
        <f>'Innlegging av opplysninger'!$C$13*((X1755+Z1755+AC1755+AE1755)*(1-Data!M1755)-(Z1755+AE1755)*(1-Data!M1755)*1.8/12)</f>
        <v>0</v>
      </c>
      <c r="AK1755" s="83">
        <f t="shared" si="274"/>
        <v>0</v>
      </c>
      <c r="AL1755" s="83">
        <f t="shared" si="275"/>
        <v>0</v>
      </c>
      <c r="AM1755" s="83">
        <f t="shared" si="276"/>
        <v>0</v>
      </c>
    </row>
    <row r="1756" spans="1:39">
      <c r="A1756" t="str">
        <f t="shared" si="270"/>
        <v>4613Helse/pleie/omsorg</v>
      </c>
      <c r="B1756" s="6" t="str">
        <f>Data!A1756</f>
        <v>4613</v>
      </c>
      <c r="C1756" s="7" t="str">
        <f>Data!B1756</f>
        <v>Bømlo kommune</v>
      </c>
      <c r="D1756" s="7" t="str">
        <f>Data!C1756</f>
        <v>Helse/pleie/omsorg</v>
      </c>
      <c r="E1756" s="1">
        <f>Data!D1756</f>
        <v>371.04220302310517</v>
      </c>
      <c r="F1756" s="1">
        <f>Data!E1756+Data!F1756</f>
        <v>46995.17194071722</v>
      </c>
      <c r="G1756" s="1">
        <f>Data!G1756</f>
        <v>1019.3138594976721</v>
      </c>
      <c r="H1756" s="1">
        <f t="shared" si="271"/>
        <v>190223914.12727273</v>
      </c>
      <c r="I1756" s="1">
        <f t="shared" si="272"/>
        <v>4125910.4727272741</v>
      </c>
      <c r="J1756" s="1">
        <f t="shared" si="273"/>
        <v>23321978.952</v>
      </c>
      <c r="K1756" s="1">
        <f>'Innlegging av opplysninger'!$B$4*H1756</f>
        <v>24729108.836545456</v>
      </c>
      <c r="L1756" s="1"/>
      <c r="M1756" s="1">
        <f>'Innlegging av opplysninger'!$B$5*H1756</f>
        <v>24919332.750672728</v>
      </c>
      <c r="N1756" s="1">
        <f>'Innlegging av opplysninger'!$B$5*I1756</f>
        <v>540494.2719272729</v>
      </c>
      <c r="O1756" s="1">
        <f>'Innlegging av opplysninger'!$B$5*J1756</f>
        <v>3055179.2427119999</v>
      </c>
      <c r="P1756" s="1">
        <f>'Innlegging av opplysninger'!$B$5*K1756</f>
        <v>3239513.2575874547</v>
      </c>
      <c r="Q1756" s="1"/>
      <c r="R1756" s="1">
        <f>'Innlegging av opplysninger'!$C$11*SUM(H1756:Q1756)</f>
        <v>10417906.412634905</v>
      </c>
      <c r="S1756" s="1">
        <f>'Innlegging av opplysninger'!$C$13*(((H1756+J1756+M1756+O1756)*Data!H1756)+(J1756+O1756)*(1-Data!H1756)*1.8/12+I1756+N1756+K1756+L1756+P1756+Q1756)</f>
        <v>2044369.2829753847</v>
      </c>
      <c r="T1756" s="1">
        <f>'Innlegging av opplysninger'!$C$13*((H1756+J1756+M1756+O1756)*(1-Data!H1756)-(J1756+O1756)*(1-Data!H1756)*1.8/12)</f>
        <v>12211713.17641975</v>
      </c>
      <c r="U1756" s="1">
        <f>Data!I1756</f>
        <v>48.491400000000006</v>
      </c>
      <c r="V1756" s="1">
        <f>Data!J1756+Data!K1756</f>
        <v>48982.213134700163</v>
      </c>
      <c r="W1756" s="1">
        <f>Data!L1756</f>
        <v>1122.6308170108514</v>
      </c>
      <c r="X1756" s="1">
        <f t="shared" si="277"/>
        <v>25911448.254545446</v>
      </c>
      <c r="Y1756" s="100">
        <f t="shared" si="278"/>
        <v>593868.4363636364</v>
      </c>
      <c r="Z1756" s="100">
        <f t="shared" si="279"/>
        <v>3790260.2867999985</v>
      </c>
      <c r="AA1756" s="100">
        <f>'Innlegging av opplysninger'!$B$4*X1756</f>
        <v>3368488.2730909083</v>
      </c>
      <c r="AB1756" s="1"/>
      <c r="AC1756" s="1">
        <f>'Innlegging av opplysninger'!$B$5*X1756</f>
        <v>3394399.7213454535</v>
      </c>
      <c r="AD1756" s="1">
        <f>'Innlegging av opplysninger'!$B$5*Y1756</f>
        <v>77796.765163636373</v>
      </c>
      <c r="AE1756" s="1">
        <f>'Innlegging av opplysninger'!$B$5*Z1756</f>
        <v>496524.09757079982</v>
      </c>
      <c r="AF1756" s="1">
        <f>'Innlegging av opplysninger'!$B$5*AA1756</f>
        <v>441271.96377490903</v>
      </c>
      <c r="AG1756" s="1"/>
      <c r="AH1756" s="1">
        <f>'Innlegging av opplysninger'!$C$11*SUM(X1756:AG1756)</f>
        <v>1446814.196348882</v>
      </c>
      <c r="AI1756" s="1">
        <f>'Innlegging av opplysninger'!$C$13*(((X1756+Z1756+AC1756+AE1756)*Data!M1756)+(Z1756+AE1756)*(1-Data!M1756)*1.8/12+Y1756+AD1756+AA1756+AB1756+AF1756+AG1756)</f>
        <v>335498.10181087564</v>
      </c>
      <c r="AJ1756" s="1">
        <f>'Innlegging av opplysninger'!$C$13*((X1756+Z1756+AC1756+AE1756)*(1-Data!M1756)-(Z1756+AE1756)*(1-Data!M1756)*1.8/12)</f>
        <v>1644352.9037191735</v>
      </c>
      <c r="AK1756" s="83">
        <f t="shared" si="274"/>
        <v>11865000</v>
      </c>
      <c r="AL1756" s="83">
        <f t="shared" si="275"/>
        <v>2380000</v>
      </c>
      <c r="AM1756" s="83">
        <f t="shared" si="276"/>
        <v>13856000</v>
      </c>
    </row>
    <row r="1757" spans="1:39">
      <c r="A1757" t="str">
        <f t="shared" si="270"/>
        <v>4613Samferdsel og teknikk</v>
      </c>
      <c r="B1757" s="6" t="str">
        <f>Data!A1757</f>
        <v>4613</v>
      </c>
      <c r="C1757" s="7" t="str">
        <f>Data!B1757</f>
        <v>Bømlo kommune</v>
      </c>
      <c r="D1757" s="7" t="str">
        <f>Data!C1757</f>
        <v>Samferdsel og teknikk</v>
      </c>
      <c r="E1757" s="1">
        <f>Data!D1757</f>
        <v>23.842899999999993</v>
      </c>
      <c r="F1757" s="1">
        <f>Data!E1757+Data!F1757</f>
        <v>74524.06659844231</v>
      </c>
      <c r="G1757" s="1">
        <f>Data!G1757</f>
        <v>238.3657189351967</v>
      </c>
      <c r="H1757" s="1">
        <f t="shared" si="271"/>
        <v>19384034.918181811</v>
      </c>
      <c r="I1757" s="1">
        <f t="shared" si="272"/>
        <v>61999.963636363624</v>
      </c>
      <c r="J1757" s="1">
        <f t="shared" si="273"/>
        <v>2333524.1858181809</v>
      </c>
      <c r="K1757" s="1">
        <f>'Innlegging av opplysninger'!$B$4*H1757</f>
        <v>2519924.5393636352</v>
      </c>
      <c r="L1757" s="1"/>
      <c r="M1757" s="1">
        <f>'Innlegging av opplysninger'!$B$5*H1757</f>
        <v>2539308.5742818173</v>
      </c>
      <c r="N1757" s="1">
        <f>'Innlegging av opplysninger'!$B$5*I1757</f>
        <v>8121.9952363636348</v>
      </c>
      <c r="O1757" s="1">
        <f>'Innlegging av opplysninger'!$B$5*J1757</f>
        <v>305691.66834218171</v>
      </c>
      <c r="P1757" s="1">
        <f>'Innlegging av opplysninger'!$B$5*K1757</f>
        <v>330110.11465663626</v>
      </c>
      <c r="Q1757" s="1"/>
      <c r="R1757" s="1">
        <f>'Innlegging av opplysninger'!$C$11*SUM(H1757:Q1757)</f>
        <v>1044343.2064616453</v>
      </c>
      <c r="S1757" s="1">
        <f>'Innlegging av opplysninger'!$C$13*(((H1757+J1757+M1757+O1757)*Data!H1757)+(J1757+O1757)*(1-Data!H1757)*1.8/12+I1757+N1757+K1757+L1757+P1757+Q1757)</f>
        <v>269961.49112835526</v>
      </c>
      <c r="T1757" s="1">
        <f>'Innlegging av opplysninger'!$C$13*((H1757+J1757+M1757+O1757)*(1-Data!H1757)-(J1757+O1757)*(1-Data!H1757)*1.8/12)</f>
        <v>1159139.738766528</v>
      </c>
      <c r="U1757" s="1">
        <f>Data!I1757</f>
        <v>2</v>
      </c>
      <c r="V1757" s="1">
        <f>Data!J1757+Data!K1757</f>
        <v>39391.666666666672</v>
      </c>
      <c r="W1757" s="1">
        <f>Data!L1757</f>
        <v>0</v>
      </c>
      <c r="X1757" s="1">
        <f t="shared" si="277"/>
        <v>859454.54545454553</v>
      </c>
      <c r="Y1757" s="100">
        <f t="shared" si="278"/>
        <v>0</v>
      </c>
      <c r="Z1757" s="100">
        <f t="shared" si="279"/>
        <v>122902</v>
      </c>
      <c r="AA1757" s="100">
        <f>'Innlegging av opplysninger'!$B$4*X1757</f>
        <v>111729.09090909093</v>
      </c>
      <c r="AB1757" s="1"/>
      <c r="AC1757" s="1">
        <f>'Innlegging av opplysninger'!$B$5*X1757</f>
        <v>112588.54545454547</v>
      </c>
      <c r="AD1757" s="1">
        <f>'Innlegging av opplysninger'!$B$5*Y1757</f>
        <v>0</v>
      </c>
      <c r="AE1757" s="1">
        <f>'Innlegging av opplysninger'!$B$5*Z1757</f>
        <v>16100.162</v>
      </c>
      <c r="AF1757" s="1">
        <f>'Innlegging av opplysninger'!$B$5*AA1757</f>
        <v>14636.510909090912</v>
      </c>
      <c r="AG1757" s="1"/>
      <c r="AH1757" s="1">
        <f>'Innlegging av opplysninger'!$C$11*SUM(X1757:AG1757)</f>
        <v>47021.612479636366</v>
      </c>
      <c r="AI1757" s="1">
        <f>'Innlegging av opplysninger'!$C$13*(((X1757+Z1757+AC1757+AE1757)*Data!M1757)+(Z1757+AE1757)*(1-Data!M1757)*1.8/12+Y1757+AD1757+AA1757+AB1757+AF1757+AG1757)</f>
        <v>7655.2281581454554</v>
      </c>
      <c r="AJ1757" s="1">
        <f>'Innlegging av opplysninger'!$C$13*((X1757+Z1757+AC1757+AE1757)*(1-Data!M1757)-(Z1757+AE1757)*(1-Data!M1757)*1.8/12)</f>
        <v>56690.136287672736</v>
      </c>
      <c r="AK1757" s="83">
        <f t="shared" si="274"/>
        <v>1091000</v>
      </c>
      <c r="AL1757" s="83">
        <f t="shared" si="275"/>
        <v>278000</v>
      </c>
      <c r="AM1757" s="83">
        <f t="shared" si="276"/>
        <v>1216000</v>
      </c>
    </row>
    <row r="1758" spans="1:39">
      <c r="A1758" t="str">
        <f t="shared" si="270"/>
        <v>4613Annet</v>
      </c>
      <c r="B1758" s="6" t="str">
        <f>Data!A1758</f>
        <v>4613</v>
      </c>
      <c r="C1758" s="7" t="str">
        <f>Data!B1758</f>
        <v>Bømlo kommune</v>
      </c>
      <c r="D1758" s="7" t="str">
        <f>Data!C1758</f>
        <v>Annet</v>
      </c>
      <c r="E1758" s="1">
        <f>Data!D1758</f>
        <v>30.16277400514894</v>
      </c>
      <c r="F1758" s="1">
        <f>Data!E1758+Data!F1758</f>
        <v>48827.59622004893</v>
      </c>
      <c r="G1758" s="1">
        <f>Data!G1758</f>
        <v>466.94677344980664</v>
      </c>
      <c r="H1758" s="1">
        <f t="shared" si="271"/>
        <v>16066644.545454549</v>
      </c>
      <c r="I1758" s="1">
        <f t="shared" si="272"/>
        <v>153648.10909090907</v>
      </c>
      <c r="J1758" s="1">
        <f t="shared" si="273"/>
        <v>1946435.1185454549</v>
      </c>
      <c r="K1758" s="1">
        <f>'Innlegging av opplysninger'!$B$4*H1758</f>
        <v>2088663.7909090915</v>
      </c>
      <c r="L1758" s="1"/>
      <c r="M1758" s="1">
        <f>'Innlegging av opplysninger'!$B$5*H1758</f>
        <v>2104730.435454546</v>
      </c>
      <c r="N1758" s="1">
        <f>'Innlegging av opplysninger'!$B$5*I1758</f>
        <v>20127.902290909089</v>
      </c>
      <c r="O1758" s="1">
        <f>'Innlegging av opplysninger'!$B$5*J1758</f>
        <v>254983.00052945461</v>
      </c>
      <c r="P1758" s="1">
        <f>'Innlegging av opplysninger'!$B$5*K1758</f>
        <v>273614.95660909102</v>
      </c>
      <c r="Q1758" s="1"/>
      <c r="R1758" s="1">
        <f>'Innlegging av opplysninger'!$C$11*SUM(H1758:Q1758)</f>
        <v>870536.21863759239</v>
      </c>
      <c r="S1758" s="1">
        <f>'Innlegging av opplysninger'!$C$13*(((H1758+J1758+M1758+O1758)*Data!H1758)+(J1758+O1758)*(1-Data!H1758)*1.8/12+I1758+N1758+K1758+L1758+P1758+Q1758)</f>
        <v>165574.01269353056</v>
      </c>
      <c r="T1758" s="1">
        <f>'Innlegging av opplysninger'!$C$13*((H1758+J1758+M1758+O1758)*(1-Data!H1758)-(J1758+O1758)*(1-Data!H1758)*1.8/12)</f>
        <v>1025686.0759684376</v>
      </c>
      <c r="U1758" s="1">
        <f>Data!I1758</f>
        <v>0.96000000000000008</v>
      </c>
      <c r="V1758" s="1">
        <f>Data!J1758+Data!K1758</f>
        <v>63419.444444444438</v>
      </c>
      <c r="W1758" s="1">
        <f>Data!L1758</f>
        <v>0</v>
      </c>
      <c r="X1758" s="1">
        <f t="shared" si="277"/>
        <v>664174.54545454541</v>
      </c>
      <c r="Y1758" s="100">
        <f t="shared" si="278"/>
        <v>0</v>
      </c>
      <c r="Z1758" s="100">
        <f t="shared" si="279"/>
        <v>94976.959999999992</v>
      </c>
      <c r="AA1758" s="100">
        <f>'Innlegging av opplysninger'!$B$4*X1758</f>
        <v>86342.690909090903</v>
      </c>
      <c r="AB1758" s="1"/>
      <c r="AC1758" s="1">
        <f>'Innlegging av opplysninger'!$B$5*X1758</f>
        <v>87006.865454545448</v>
      </c>
      <c r="AD1758" s="1">
        <f>'Innlegging av opplysninger'!$B$5*Y1758</f>
        <v>0</v>
      </c>
      <c r="AE1758" s="1">
        <f>'Innlegging av opplysninger'!$B$5*Z1758</f>
        <v>12441.981759999999</v>
      </c>
      <c r="AF1758" s="1">
        <f>'Innlegging av opplysninger'!$B$5*AA1758</f>
        <v>11310.892509090909</v>
      </c>
      <c r="AG1758" s="1"/>
      <c r="AH1758" s="1">
        <f>'Innlegging av opplysninger'!$C$11*SUM(X1758:AG1758)</f>
        <v>36337.64957131636</v>
      </c>
      <c r="AI1758" s="1">
        <f>'Innlegging av opplysninger'!$C$13*(((X1758+Z1758+AC1758+AE1758)*Data!M1758)+(Z1758+AE1758)*(1-Data!M1758)*1.8/12+Y1758+AD1758+AA1758+AB1758+AF1758+AG1758)</f>
        <v>5915.854083473454</v>
      </c>
      <c r="AJ1758" s="1">
        <f>'Innlegging av opplysninger'!$C$13*((X1758+Z1758+AC1758+AE1758)*(1-Data!M1758)-(Z1758+AE1758)*(1-Data!M1758)*1.8/12)</f>
        <v>43809.350593064722</v>
      </c>
      <c r="AK1758" s="83">
        <f t="shared" si="274"/>
        <v>907000</v>
      </c>
      <c r="AL1758" s="83">
        <f t="shared" si="275"/>
        <v>171000</v>
      </c>
      <c r="AM1758" s="83">
        <f t="shared" si="276"/>
        <v>1069000</v>
      </c>
    </row>
    <row r="1759" spans="1:39">
      <c r="A1759" t="str">
        <f t="shared" si="270"/>
        <v>4614Alle</v>
      </c>
      <c r="B1759" s="6" t="str">
        <f>Data!A1759</f>
        <v>4614</v>
      </c>
      <c r="C1759" s="7" t="str">
        <f>Data!B1759</f>
        <v>Stord kommune</v>
      </c>
      <c r="D1759" s="7" t="str">
        <f>Data!C1759</f>
        <v>Alle</v>
      </c>
      <c r="E1759" s="1">
        <f>Data!D1759</f>
        <v>1123.3676872246419</v>
      </c>
      <c r="F1759" s="1">
        <f>Data!E1759+Data!F1759</f>
        <v>47844.245723129978</v>
      </c>
      <c r="G1759" s="1">
        <f>Data!G1759</f>
        <v>493.64686763427096</v>
      </c>
      <c r="H1759" s="1">
        <f t="shared" si="271"/>
        <v>586327414.52727258</v>
      </c>
      <c r="I1759" s="1">
        <f t="shared" si="272"/>
        <v>6049602.9818181805</v>
      </c>
      <c r="J1759" s="1">
        <f t="shared" si="273"/>
        <v>71085242.101090893</v>
      </c>
      <c r="K1759" s="1">
        <f>'Innlegging av opplysninger'!$B$4*H1759</f>
        <v>76222563.888545439</v>
      </c>
      <c r="L1759" s="1"/>
      <c r="M1759" s="1">
        <f>'Innlegging av opplysninger'!$B$5*H1759</f>
        <v>76808891.303072706</v>
      </c>
      <c r="N1759" s="1">
        <f>'Innlegging av opplysninger'!$B$5*I1759</f>
        <v>792497.99061818165</v>
      </c>
      <c r="O1759" s="1">
        <f>'Innlegging av opplysninger'!$B$5*J1759</f>
        <v>9312166.7152429074</v>
      </c>
      <c r="P1759" s="1">
        <f>'Innlegging av opplysninger'!$B$5*K1759</f>
        <v>9985155.8693994526</v>
      </c>
      <c r="Q1759" s="1"/>
      <c r="R1759" s="1">
        <f>'Innlegging av opplysninger'!$C$11*SUM(H1759:Q1759)</f>
        <v>31790174.344328292</v>
      </c>
      <c r="S1759" s="1">
        <f>'Innlegging av opplysninger'!$C$13*(((H1759+J1759+M1759+O1759)*Data!H1759)+(J1759+O1759)*(1-Data!H1759)*1.8/12+I1759+N1759+K1759+L1759+P1759+Q1759)</f>
        <v>5986464.5090288045</v>
      </c>
      <c r="T1759" s="1">
        <f>'Innlegging av opplysninger'!$C$13*((H1759+J1759+M1759+O1759)*(1-Data!H1759)-(J1759+O1759)*(1-Data!H1759)*1.8/12)</f>
        <v>37515879.330578335</v>
      </c>
      <c r="U1759" s="1">
        <f>Data!I1759</f>
        <v>130.1811999999999</v>
      </c>
      <c r="V1759" s="1">
        <f>Data!J1759+Data!K1759</f>
        <v>50700.516101147274</v>
      </c>
      <c r="W1759" s="1">
        <f>Data!L1759</f>
        <v>481.58151868318981</v>
      </c>
      <c r="X1759" s="1">
        <f t="shared" si="277"/>
        <v>72002771.200000018</v>
      </c>
      <c r="Y1759" s="100">
        <f t="shared" si="278"/>
        <v>683922.10909090925</v>
      </c>
      <c r="Z1759" s="100">
        <f t="shared" si="279"/>
        <v>10394197.143200003</v>
      </c>
      <c r="AA1759" s="100">
        <f>'Innlegging av opplysninger'!$B$4*X1759</f>
        <v>9360360.2560000028</v>
      </c>
      <c r="AB1759" s="1"/>
      <c r="AC1759" s="1">
        <f>'Innlegging av opplysninger'!$B$5*X1759</f>
        <v>9432363.0272000022</v>
      </c>
      <c r="AD1759" s="1">
        <f>'Innlegging av opplysninger'!$B$5*Y1759</f>
        <v>89593.796290909115</v>
      </c>
      <c r="AE1759" s="1">
        <f>'Innlegging av opplysninger'!$B$5*Z1759</f>
        <v>1361639.8257592004</v>
      </c>
      <c r="AF1759" s="1">
        <f>'Innlegging av opplysninger'!$B$5*AA1759</f>
        <v>1226207.1935360003</v>
      </c>
      <c r="AG1759" s="1"/>
      <c r="AH1759" s="1">
        <f>'Innlegging av opplysninger'!$C$11*SUM(X1759:AG1759)</f>
        <v>3972940.072940927</v>
      </c>
      <c r="AI1759" s="1">
        <f>'Innlegging av opplysninger'!$C$13*(((X1759+Z1759+AC1759+AE1759)*Data!M1759)+(Z1759+AE1759)*(1-Data!M1759)*1.8/12+Y1759+AD1759+AA1759+AB1759+AF1759+AG1759)</f>
        <v>837741.45721063367</v>
      </c>
      <c r="AJ1759" s="1">
        <f>'Innlegging av opplysninger'!$C$13*((X1759+Z1759+AC1759+AE1759)*(1-Data!M1759)-(Z1759+AE1759)*(1-Data!M1759)*1.8/12)</f>
        <v>4598913.3794453721</v>
      </c>
      <c r="AK1759" s="83">
        <f t="shared" si="274"/>
        <v>35763000</v>
      </c>
      <c r="AL1759" s="83">
        <f t="shared" si="275"/>
        <v>6824000</v>
      </c>
      <c r="AM1759" s="83">
        <f t="shared" si="276"/>
        <v>42115000</v>
      </c>
    </row>
    <row r="1760" spans="1:39">
      <c r="A1760" t="str">
        <f t="shared" si="270"/>
        <v>4614Administrasjon</v>
      </c>
      <c r="B1760" s="6" t="str">
        <f>Data!A1760</f>
        <v>4614</v>
      </c>
      <c r="C1760" s="7" t="str">
        <f>Data!B1760</f>
        <v>Stord kommune</v>
      </c>
      <c r="D1760" s="7" t="str">
        <f>Data!C1760</f>
        <v>Administrasjon</v>
      </c>
      <c r="E1760" s="1">
        <f>Data!D1760</f>
        <v>47.616000000000007</v>
      </c>
      <c r="F1760" s="1">
        <f>Data!E1760+Data!F1760</f>
        <v>55223.52929337477</v>
      </c>
      <c r="G1760" s="1">
        <f>Data!G1760</f>
        <v>0</v>
      </c>
      <c r="H1760" s="1">
        <f t="shared" si="271"/>
        <v>28685711.68181818</v>
      </c>
      <c r="I1760" s="1">
        <f t="shared" si="272"/>
        <v>0</v>
      </c>
      <c r="J1760" s="1">
        <f t="shared" si="273"/>
        <v>3442285.4018181814</v>
      </c>
      <c r="K1760" s="1">
        <f>'Innlegging av opplysninger'!$B$4*H1760</f>
        <v>3729142.5186363636</v>
      </c>
      <c r="L1760" s="1"/>
      <c r="M1760" s="1">
        <f>'Innlegging av opplysninger'!$B$5*H1760</f>
        <v>3757828.2303181817</v>
      </c>
      <c r="N1760" s="1">
        <f>'Innlegging av opplysninger'!$B$5*I1760</f>
        <v>0</v>
      </c>
      <c r="O1760" s="1">
        <f>'Innlegging av opplysninger'!$B$5*J1760</f>
        <v>450939.3876381818</v>
      </c>
      <c r="P1760" s="1">
        <f>'Innlegging av opplysninger'!$B$5*K1760</f>
        <v>488517.66994136362</v>
      </c>
      <c r="Q1760" s="1"/>
      <c r="R1760" s="1">
        <f>'Innlegging av opplysninger'!$C$11*SUM(H1760:Q1760)</f>
        <v>1541068.1458264773</v>
      </c>
      <c r="S1760" s="1">
        <f>'Innlegging av opplysninger'!$C$13*(((H1760+J1760+M1760+O1760)*Data!H1760)+(J1760+O1760)*(1-Data!H1760)*1.8/12+I1760+N1760+K1760+L1760+P1760+Q1760)</f>
        <v>401093.58424605598</v>
      </c>
      <c r="T1760" s="1">
        <f>'Innlegging av opplysninger'!$C$13*((H1760+J1760+M1760+O1760)*(1-Data!H1760)-(J1760+O1760)*(1-Data!H1760)*1.8/12)</f>
        <v>1707736.5100428078</v>
      </c>
      <c r="U1760" s="1">
        <f>Data!I1760</f>
        <v>8.8000000000000007</v>
      </c>
      <c r="V1760" s="1">
        <f>Data!J1760+Data!K1760</f>
        <v>57303.503787878784</v>
      </c>
      <c r="W1760" s="1">
        <f>Data!L1760</f>
        <v>0</v>
      </c>
      <c r="X1760" s="1">
        <f t="shared" si="277"/>
        <v>5501136.3636363633</v>
      </c>
      <c r="Y1760" s="100">
        <f t="shared" si="278"/>
        <v>0</v>
      </c>
      <c r="Z1760" s="100">
        <f t="shared" si="279"/>
        <v>786662.49999999988</v>
      </c>
      <c r="AA1760" s="100">
        <f>'Innlegging av opplysninger'!$B$4*X1760</f>
        <v>715147.72727272729</v>
      </c>
      <c r="AB1760" s="1"/>
      <c r="AC1760" s="1">
        <f>'Innlegging av opplysninger'!$B$5*X1760</f>
        <v>720648.86363636365</v>
      </c>
      <c r="AD1760" s="1">
        <f>'Innlegging av opplysninger'!$B$5*Y1760</f>
        <v>0</v>
      </c>
      <c r="AE1760" s="1">
        <f>'Innlegging av opplysninger'!$B$5*Z1760</f>
        <v>103052.78749999999</v>
      </c>
      <c r="AF1760" s="1">
        <f>'Innlegging av opplysninger'!$B$5*AA1760</f>
        <v>93684.352272727279</v>
      </c>
      <c r="AG1760" s="1"/>
      <c r="AH1760" s="1">
        <f>'Innlegging av opplysninger'!$C$11*SUM(X1760:AG1760)</f>
        <v>300972.63858409086</v>
      </c>
      <c r="AI1760" s="1">
        <f>'Innlegging av opplysninger'!$C$13*(((X1760+Z1760+AC1760+AE1760)*Data!M1760)+(Z1760+AE1760)*(1-Data!M1760)*1.8/12+Y1760+AD1760+AA1760+AB1760+AF1760+AG1760)</f>
        <v>82220.042899573091</v>
      </c>
      <c r="AJ1760" s="1">
        <f>'Innlegging av opplysninger'!$C$13*((X1760+Z1760+AC1760+AE1760)*(1-Data!M1760)-(Z1760+AE1760)*(1-Data!M1760)*1.8/12)</f>
        <v>329637.25200497231</v>
      </c>
      <c r="AK1760" s="83">
        <f t="shared" si="274"/>
        <v>1842000</v>
      </c>
      <c r="AL1760" s="83">
        <f t="shared" si="275"/>
        <v>483000</v>
      </c>
      <c r="AM1760" s="83">
        <f t="shared" si="276"/>
        <v>2037000</v>
      </c>
    </row>
    <row r="1761" spans="1:39">
      <c r="A1761" t="str">
        <f t="shared" si="270"/>
        <v>4614Undervisning</v>
      </c>
      <c r="B1761" s="6" t="str">
        <f>Data!A1761</f>
        <v>4614</v>
      </c>
      <c r="C1761" s="7" t="str">
        <f>Data!B1761</f>
        <v>Stord kommune</v>
      </c>
      <c r="D1761" s="7" t="str">
        <f>Data!C1761</f>
        <v>Undervisning</v>
      </c>
      <c r="E1761" s="1">
        <f>Data!D1761</f>
        <v>374.59243180820511</v>
      </c>
      <c r="F1761" s="1">
        <f>Data!E1761+Data!F1761</f>
        <v>49669.178192383471</v>
      </c>
      <c r="G1761" s="1">
        <f>Data!G1761</f>
        <v>3.8097940022736467</v>
      </c>
      <c r="H1761" s="1">
        <f t="shared" si="271"/>
        <v>202971253.5818181</v>
      </c>
      <c r="I1761" s="1">
        <f t="shared" si="272"/>
        <v>15568.581818181816</v>
      </c>
      <c r="J1761" s="1">
        <f t="shared" si="273"/>
        <v>24358418.659636356</v>
      </c>
      <c r="K1761" s="1">
        <f>'Innlegging av opplysninger'!$B$4*H1761</f>
        <v>26386262.965636354</v>
      </c>
      <c r="L1761" s="1"/>
      <c r="M1761" s="1">
        <f>'Innlegging av opplysninger'!$B$5*H1761</f>
        <v>26589234.219218172</v>
      </c>
      <c r="N1761" s="1">
        <f>'Innlegging av opplysninger'!$B$5*I1761</f>
        <v>2039.4842181818181</v>
      </c>
      <c r="O1761" s="1">
        <f>'Innlegging av opplysninger'!$B$5*J1761</f>
        <v>3190952.8444123627</v>
      </c>
      <c r="P1761" s="1">
        <f>'Innlegging av opplysninger'!$B$5*K1761</f>
        <v>3456600.4484983627</v>
      </c>
      <c r="Q1761" s="1"/>
      <c r="R1761" s="1">
        <f>'Innlegging av opplysninger'!$C$11*SUM(H1761:Q1761)</f>
        <v>10904872.569839731</v>
      </c>
      <c r="S1761" s="1">
        <f>'Innlegging av opplysninger'!$C$13*(((H1761+J1761+M1761+O1761)*Data!H1761)+(J1761+O1761)*(1-Data!H1761)*1.8/12+I1761+N1761+K1761+L1761+P1761+Q1761)</f>
        <v>1946417.6342340524</v>
      </c>
      <c r="T1761" s="1">
        <f>'Innlegging av opplysninger'!$C$13*((H1761+J1761+M1761+O1761)*(1-Data!H1761)-(J1761+O1761)*(1-Data!H1761)*1.8/12)</f>
        <v>12976039.566599261</v>
      </c>
      <c r="U1761" s="1">
        <f>Data!I1761</f>
        <v>38.548900000000003</v>
      </c>
      <c r="V1761" s="1">
        <f>Data!J1761+Data!K1761</f>
        <v>52003.804410329045</v>
      </c>
      <c r="W1761" s="1">
        <f>Data!L1761</f>
        <v>0</v>
      </c>
      <c r="X1761" s="1">
        <f t="shared" si="277"/>
        <v>21869339.518181819</v>
      </c>
      <c r="Y1761" s="100">
        <f t="shared" si="278"/>
        <v>0</v>
      </c>
      <c r="Z1761" s="100">
        <f t="shared" si="279"/>
        <v>3127315.5510999998</v>
      </c>
      <c r="AA1761" s="100">
        <f>'Innlegging av opplysninger'!$B$4*X1761</f>
        <v>2843014.1373636364</v>
      </c>
      <c r="AB1761" s="1"/>
      <c r="AC1761" s="1">
        <f>'Innlegging av opplysninger'!$B$5*X1761</f>
        <v>2864883.4768818184</v>
      </c>
      <c r="AD1761" s="1">
        <f>'Innlegging av opplysninger'!$B$5*Y1761</f>
        <v>0</v>
      </c>
      <c r="AE1761" s="1">
        <f>'Innlegging av opplysninger'!$B$5*Z1761</f>
        <v>409678.33719409996</v>
      </c>
      <c r="AF1761" s="1">
        <f>'Innlegging av opplysninger'!$B$5*AA1761</f>
        <v>372434.85199463641</v>
      </c>
      <c r="AG1761" s="1"/>
      <c r="AH1761" s="1">
        <f>'Innlegging av opplysninger'!$C$11*SUM(X1761:AG1761)</f>
        <v>1196493.3031632083</v>
      </c>
      <c r="AI1761" s="1">
        <f>'Innlegging av opplysninger'!$C$13*(((X1761+Z1761+AC1761+AE1761)*Data!M1761)+(Z1761+AE1761)*(1-Data!M1761)*1.8/12+Y1761+AD1761+AA1761+AB1761+AF1761+AG1761)</f>
        <v>248324.20238711219</v>
      </c>
      <c r="AJ1761" s="1">
        <f>'Innlegging av opplysninger'!$C$13*((X1761+Z1761+AC1761+AE1761)*(1-Data!M1761)-(Z1761+AE1761)*(1-Data!M1761)*1.8/12)</f>
        <v>1388982.4229941203</v>
      </c>
      <c r="AK1761" s="83">
        <f t="shared" si="274"/>
        <v>12101000</v>
      </c>
      <c r="AL1761" s="83">
        <f t="shared" si="275"/>
        <v>2195000</v>
      </c>
      <c r="AM1761" s="83">
        <f t="shared" si="276"/>
        <v>14365000</v>
      </c>
    </row>
    <row r="1762" spans="1:39">
      <c r="A1762" t="str">
        <f t="shared" si="270"/>
        <v>4614Barnehager</v>
      </c>
      <c r="B1762" s="6" t="str">
        <f>Data!A1762</f>
        <v>4614</v>
      </c>
      <c r="C1762" s="7" t="str">
        <f>Data!B1762</f>
        <v>Stord kommune</v>
      </c>
      <c r="D1762" s="7" t="str">
        <f>Data!C1762</f>
        <v>Barnehager</v>
      </c>
      <c r="E1762" s="1">
        <f>Data!D1762</f>
        <v>61.849999999999994</v>
      </c>
      <c r="F1762" s="1">
        <f>Data!E1762+Data!F1762</f>
        <v>43551.775801670708</v>
      </c>
      <c r="G1762" s="1">
        <f>Data!G1762</f>
        <v>0</v>
      </c>
      <c r="H1762" s="1">
        <f t="shared" si="271"/>
        <v>29385570.909090903</v>
      </c>
      <c r="I1762" s="1">
        <f t="shared" si="272"/>
        <v>0</v>
      </c>
      <c r="J1762" s="1">
        <f t="shared" si="273"/>
        <v>3526268.5090909083</v>
      </c>
      <c r="K1762" s="1">
        <f>'Innlegging av opplysninger'!$B$4*H1762</f>
        <v>3820124.2181818173</v>
      </c>
      <c r="L1762" s="1"/>
      <c r="M1762" s="1">
        <f>'Innlegging av opplysninger'!$B$5*H1762</f>
        <v>3849509.7890909086</v>
      </c>
      <c r="N1762" s="1">
        <f>'Innlegging av opplysninger'!$B$5*I1762</f>
        <v>0</v>
      </c>
      <c r="O1762" s="1">
        <f>'Innlegging av opplysninger'!$B$5*J1762</f>
        <v>461941.17469090899</v>
      </c>
      <c r="P1762" s="1">
        <f>'Innlegging av opplysninger'!$B$5*K1762</f>
        <v>500436.27258181811</v>
      </c>
      <c r="Q1762" s="1"/>
      <c r="R1762" s="1">
        <f>'Innlegging av opplysninger'!$C$11*SUM(H1762:Q1762)</f>
        <v>1578666.3331636358</v>
      </c>
      <c r="S1762" s="1">
        <f>'Innlegging av opplysninger'!$C$13*(((H1762+J1762+M1762+O1762)*Data!H1762)+(J1762+O1762)*(1-Data!H1762)*1.8/12+I1762+N1762+K1762+L1762+P1762+Q1762)</f>
        <v>269033.3513184436</v>
      </c>
      <c r="T1762" s="1">
        <f>'Innlegging av opplysninger'!$C$13*((H1762+J1762+M1762+O1762)*(1-Data!H1762)-(J1762+O1762)*(1-Data!H1762)*1.8/12)</f>
        <v>1891246.894063374</v>
      </c>
      <c r="U1762" s="1">
        <f>Data!I1762</f>
        <v>4.0565999999999995</v>
      </c>
      <c r="V1762" s="1">
        <f>Data!J1762+Data!K1762</f>
        <v>44595.30230570757</v>
      </c>
      <c r="W1762" s="1">
        <f>Data!L1762</f>
        <v>0</v>
      </c>
      <c r="X1762" s="1">
        <f t="shared" si="277"/>
        <v>1973512.3999999994</v>
      </c>
      <c r="Y1762" s="100">
        <f t="shared" si="278"/>
        <v>0</v>
      </c>
      <c r="Z1762" s="100">
        <f t="shared" si="279"/>
        <v>282212.27319999988</v>
      </c>
      <c r="AA1762" s="100">
        <f>'Innlegging av opplysninger'!$B$4*X1762</f>
        <v>256556.61199999994</v>
      </c>
      <c r="AB1762" s="1"/>
      <c r="AC1762" s="1">
        <f>'Innlegging av opplysninger'!$B$5*X1762</f>
        <v>258530.12439999994</v>
      </c>
      <c r="AD1762" s="1">
        <f>'Innlegging av opplysninger'!$B$5*Y1762</f>
        <v>0</v>
      </c>
      <c r="AE1762" s="1">
        <f>'Innlegging av opplysninger'!$B$5*Z1762</f>
        <v>36969.807789199986</v>
      </c>
      <c r="AF1762" s="1">
        <f>'Innlegging av opplysninger'!$B$5*AA1762</f>
        <v>33608.91617199999</v>
      </c>
      <c r="AG1762" s="1"/>
      <c r="AH1762" s="1">
        <f>'Innlegging av opplysninger'!$C$11*SUM(X1762:AG1762)</f>
        <v>107972.82507532556</v>
      </c>
      <c r="AI1762" s="1">
        <f>'Innlegging av opplysninger'!$C$13*(((X1762+Z1762+AC1762+AE1762)*Data!M1762)+(Z1762+AE1762)*(1-Data!M1762)*1.8/12+Y1762+AD1762+AA1762+AB1762+AF1762+AG1762)</f>
        <v>17578.227696659756</v>
      </c>
      <c r="AJ1762" s="1">
        <f>'Innlegging av opplysninger'!$C$13*((X1762+Z1762+AC1762+AE1762)*(1-Data!M1762)-(Z1762+AE1762)*(1-Data!M1762)*1.8/12)</f>
        <v>130174.05924852259</v>
      </c>
      <c r="AK1762" s="83">
        <f t="shared" si="274"/>
        <v>1687000</v>
      </c>
      <c r="AL1762" s="83">
        <f t="shared" si="275"/>
        <v>287000</v>
      </c>
      <c r="AM1762" s="83">
        <f t="shared" si="276"/>
        <v>2021000</v>
      </c>
    </row>
    <row r="1763" spans="1:39">
      <c r="A1763" t="str">
        <f t="shared" si="270"/>
        <v>4614Helse/pleie/omsorg</v>
      </c>
      <c r="B1763" s="6" t="str">
        <f>Data!A1763</f>
        <v>4614</v>
      </c>
      <c r="C1763" s="7" t="str">
        <f>Data!B1763</f>
        <v>Stord kommune</v>
      </c>
      <c r="D1763" s="7" t="str">
        <f>Data!C1763</f>
        <v>Helse/pleie/omsorg</v>
      </c>
      <c r="E1763" s="1">
        <f>Data!D1763</f>
        <v>520.36589562970187</v>
      </c>
      <c r="F1763" s="1">
        <f>Data!E1763+Data!F1763</f>
        <v>46079.787401613088</v>
      </c>
      <c r="G1763" s="1">
        <f>Data!G1763</f>
        <v>1029.6336952513732</v>
      </c>
      <c r="H1763" s="1">
        <f t="shared" si="271"/>
        <v>261581998.27272704</v>
      </c>
      <c r="I1763" s="1">
        <f t="shared" si="272"/>
        <v>5844941.0181818213</v>
      </c>
      <c r="J1763" s="1">
        <f t="shared" si="273"/>
        <v>32091232.714909062</v>
      </c>
      <c r="K1763" s="1">
        <f>'Innlegging av opplysninger'!$B$4*H1763</f>
        <v>34005659.775454514</v>
      </c>
      <c r="L1763" s="1"/>
      <c r="M1763" s="1">
        <f>'Innlegging av opplysninger'!$B$5*H1763</f>
        <v>34267241.773727246</v>
      </c>
      <c r="N1763" s="1">
        <f>'Innlegging av opplysninger'!$B$5*I1763</f>
        <v>765687.27338181867</v>
      </c>
      <c r="O1763" s="1">
        <f>'Innlegging av opplysninger'!$B$5*J1763</f>
        <v>4203951.4856530875</v>
      </c>
      <c r="P1763" s="1">
        <f>'Innlegging av opplysninger'!$B$5*K1763</f>
        <v>4454741.4305845415</v>
      </c>
      <c r="Q1763" s="1"/>
      <c r="R1763" s="1">
        <f>'Innlegging av opplysninger'!$C$11*SUM(H1763:Q1763)</f>
        <v>14334187.24229553</v>
      </c>
      <c r="S1763" s="1">
        <f>'Innlegging av opplysninger'!$C$13*(((H1763+J1763+M1763+O1763)*Data!H1763)+(J1763+O1763)*(1-Data!H1763)*1.8/12+I1763+N1763+K1763+L1763+P1763+Q1763)</f>
        <v>2763229.6443157159</v>
      </c>
      <c r="T1763" s="1">
        <f>'Innlegging av opplysninger'!$C$13*((H1763+J1763+M1763+O1763)*(1-Data!H1763)-(J1763+O1763)*(1-Data!H1763)*1.8/12)</f>
        <v>16851973.950404476</v>
      </c>
      <c r="U1763" s="1">
        <f>Data!I1763</f>
        <v>63.233699999999985</v>
      </c>
      <c r="V1763" s="1">
        <f>Data!J1763+Data!K1763</f>
        <v>48227.758681947569</v>
      </c>
      <c r="W1763" s="1">
        <f>Data!L1763</f>
        <v>934.14144672856401</v>
      </c>
      <c r="X1763" s="1">
        <f t="shared" si="277"/>
        <v>33268577.718181822</v>
      </c>
      <c r="Y1763" s="100">
        <f t="shared" si="278"/>
        <v>644391.49090909061</v>
      </c>
      <c r="Z1763" s="100">
        <f t="shared" si="279"/>
        <v>4849554.5969000002</v>
      </c>
      <c r="AA1763" s="100">
        <f>'Innlegging av opplysninger'!$B$4*X1763</f>
        <v>4324915.1033636369</v>
      </c>
      <c r="AB1763" s="1"/>
      <c r="AC1763" s="1">
        <f>'Innlegging av opplysninger'!$B$5*X1763</f>
        <v>4358183.6810818193</v>
      </c>
      <c r="AD1763" s="1">
        <f>'Innlegging av opplysninger'!$B$5*Y1763</f>
        <v>84415.285309090876</v>
      </c>
      <c r="AE1763" s="1">
        <f>'Innlegging av opplysninger'!$B$5*Z1763</f>
        <v>635291.65219390008</v>
      </c>
      <c r="AF1763" s="1">
        <f>'Innlegging av opplysninger'!$B$5*AA1763</f>
        <v>566563.87854063651</v>
      </c>
      <c r="AG1763" s="1"/>
      <c r="AH1763" s="1">
        <f>'Innlegging av opplysninger'!$C$11*SUM(X1763:AG1763)</f>
        <v>1851811.9494462397</v>
      </c>
      <c r="AI1763" s="1">
        <f>'Innlegging av opplysninger'!$C$13*(((X1763+Z1763+AC1763+AE1763)*Data!M1763)+(Z1763+AE1763)*(1-Data!M1763)*1.8/12+Y1763+AD1763+AA1763+AB1763+AF1763+AG1763)</f>
        <v>371456.99601671851</v>
      </c>
      <c r="AJ1763" s="1">
        <f>'Innlegging av opplysninger'!$C$13*((X1763+Z1763+AC1763+AE1763)*(1-Data!M1763)-(Z1763+AE1763)*(1-Data!M1763)*1.8/12)</f>
        <v>2162601.4611202404</v>
      </c>
      <c r="AK1763" s="83">
        <f t="shared" si="274"/>
        <v>16186000</v>
      </c>
      <c r="AL1763" s="83">
        <f t="shared" si="275"/>
        <v>3135000</v>
      </c>
      <c r="AM1763" s="83">
        <f t="shared" si="276"/>
        <v>19015000</v>
      </c>
    </row>
    <row r="1764" spans="1:39">
      <c r="A1764" t="str">
        <f t="shared" si="270"/>
        <v>4614Samferdsel og teknikk</v>
      </c>
      <c r="B1764" s="6" t="str">
        <f>Data!A1764</f>
        <v>4614</v>
      </c>
      <c r="C1764" s="7" t="str">
        <f>Data!B1764</f>
        <v>Stord kommune</v>
      </c>
      <c r="D1764" s="7" t="str">
        <f>Data!C1764</f>
        <v>Samferdsel og teknikk</v>
      </c>
      <c r="E1764" s="1">
        <f>Data!D1764</f>
        <v>67.947699999999983</v>
      </c>
      <c r="F1764" s="1">
        <f>Data!E1764+Data!F1764</f>
        <v>50827.983152238172</v>
      </c>
      <c r="G1764" s="1">
        <f>Data!G1764</f>
        <v>134.03294004064895</v>
      </c>
      <c r="H1764" s="1">
        <f t="shared" si="271"/>
        <v>37676122.372727267</v>
      </c>
      <c r="I1764" s="1">
        <f t="shared" si="272"/>
        <v>99351.6</v>
      </c>
      <c r="J1764" s="1">
        <f t="shared" si="273"/>
        <v>4533056.8767272718</v>
      </c>
      <c r="K1764" s="1">
        <f>'Innlegging av opplysninger'!$B$4*H1764</f>
        <v>4897895.9084545448</v>
      </c>
      <c r="L1764" s="1"/>
      <c r="M1764" s="1">
        <f>'Innlegging av opplysninger'!$B$5*H1764</f>
        <v>4935572.0308272727</v>
      </c>
      <c r="N1764" s="1">
        <f>'Innlegging av opplysninger'!$B$5*I1764</f>
        <v>13015.059600000001</v>
      </c>
      <c r="O1764" s="1">
        <f>'Innlegging av opplysninger'!$B$5*J1764</f>
        <v>593830.45085127268</v>
      </c>
      <c r="P1764" s="1">
        <f>'Innlegging av opplysninger'!$B$5*K1764</f>
        <v>641624.3640075454</v>
      </c>
      <c r="Q1764" s="1"/>
      <c r="R1764" s="1">
        <f>'Innlegging av opplysninger'!$C$11*SUM(H1764:Q1764)</f>
        <v>2028837.8092014168</v>
      </c>
      <c r="S1764" s="1">
        <f>'Innlegging av opplysninger'!$C$13*(((H1764+J1764+M1764+O1764)*Data!H1764)+(J1764+O1764)*(1-Data!H1764)*1.8/12+I1764+N1764+K1764+L1764+P1764+Q1764)</f>
        <v>362731.51342350303</v>
      </c>
      <c r="T1764" s="1">
        <f>'Innlegging av opplysninger'!$C$13*((H1764+J1764+M1764+O1764)*(1-Data!H1764)-(J1764+O1764)*(1-Data!H1764)*1.8/12)</f>
        <v>2413572.8570626457</v>
      </c>
      <c r="U1764" s="1">
        <f>Data!I1764</f>
        <v>10.293799999999999</v>
      </c>
      <c r="V1764" s="1">
        <f>Data!J1764+Data!K1764</f>
        <v>56046.713555732596</v>
      </c>
      <c r="W1764" s="1">
        <f>Data!L1764</f>
        <v>212.86599700790768</v>
      </c>
      <c r="X1764" s="1">
        <f t="shared" si="277"/>
        <v>6293821.745454547</v>
      </c>
      <c r="Y1764" s="100">
        <f t="shared" si="278"/>
        <v>23903.999999999996</v>
      </c>
      <c r="Z1764" s="100">
        <f t="shared" si="279"/>
        <v>903434.7816000001</v>
      </c>
      <c r="AA1764" s="100">
        <f>'Innlegging av opplysninger'!$B$4*X1764</f>
        <v>818196.82690909109</v>
      </c>
      <c r="AB1764" s="1"/>
      <c r="AC1764" s="1">
        <f>'Innlegging av opplysninger'!$B$5*X1764</f>
        <v>824490.64865454566</v>
      </c>
      <c r="AD1764" s="1">
        <f>'Innlegging av opplysninger'!$B$5*Y1764</f>
        <v>3131.4239999999995</v>
      </c>
      <c r="AE1764" s="1">
        <f>'Innlegging av opplysninger'!$B$5*Z1764</f>
        <v>118349.95638960002</v>
      </c>
      <c r="AF1764" s="1">
        <f>'Innlegging av opplysninger'!$B$5*AA1764</f>
        <v>107183.78432509094</v>
      </c>
      <c r="AG1764" s="1"/>
      <c r="AH1764" s="1">
        <f>'Innlegging av opplysninger'!$C$11*SUM(X1764:AG1764)</f>
        <v>345515.5003586493</v>
      </c>
      <c r="AI1764" s="1">
        <f>'Innlegging av opplysninger'!$C$13*(((X1764+Z1764+AC1764+AE1764)*Data!M1764)+(Z1764+AE1764)*(1-Data!M1764)*1.8/12+Y1764+AD1764+AA1764+AB1764+AF1764+AG1764)</f>
        <v>80474.408651775724</v>
      </c>
      <c r="AJ1764" s="1">
        <f>'Innlegging av opplysninger'!$C$13*((X1764+Z1764+AC1764+AE1764)*(1-Data!M1764)-(Z1764+AE1764)*(1-Data!M1764)*1.8/12)</f>
        <v>392336.2760495338</v>
      </c>
      <c r="AK1764" s="83">
        <f t="shared" si="274"/>
        <v>2374000</v>
      </c>
      <c r="AL1764" s="83">
        <f t="shared" si="275"/>
        <v>443000</v>
      </c>
      <c r="AM1764" s="83">
        <f t="shared" si="276"/>
        <v>2806000</v>
      </c>
    </row>
    <row r="1765" spans="1:39">
      <c r="A1765" t="str">
        <f t="shared" si="270"/>
        <v>4614Annet</v>
      </c>
      <c r="B1765" s="6" t="str">
        <f>Data!A1765</f>
        <v>4614</v>
      </c>
      <c r="C1765" s="7" t="str">
        <f>Data!B1765</f>
        <v>Stord kommune</v>
      </c>
      <c r="D1765" s="7" t="str">
        <f>Data!C1765</f>
        <v>Annet</v>
      </c>
      <c r="E1765" s="1">
        <f>Data!D1765</f>
        <v>50.995659786736709</v>
      </c>
      <c r="F1765" s="1">
        <f>Data!E1765+Data!F1765</f>
        <v>46784.101496297219</v>
      </c>
      <c r="G1765" s="1">
        <f>Data!G1765</f>
        <v>161.31431644187802</v>
      </c>
      <c r="H1765" s="1">
        <f t="shared" si="271"/>
        <v>26026757.7090909</v>
      </c>
      <c r="I1765" s="1">
        <f t="shared" si="272"/>
        <v>89741.7818181818</v>
      </c>
      <c r="J1765" s="1">
        <f t="shared" si="273"/>
        <v>3133979.9389090897</v>
      </c>
      <c r="K1765" s="1">
        <f>'Innlegging av opplysninger'!$B$4*H1765</f>
        <v>3383478.5021818168</v>
      </c>
      <c r="L1765" s="1"/>
      <c r="M1765" s="1">
        <f>'Innlegging av opplysninger'!$B$5*H1765</f>
        <v>3409505.2598909079</v>
      </c>
      <c r="N1765" s="1">
        <f>'Innlegging av opplysninger'!$B$5*I1765</f>
        <v>11756.173418181816</v>
      </c>
      <c r="O1765" s="1">
        <f>'Innlegging av opplysninger'!$B$5*J1765</f>
        <v>410551.37199709076</v>
      </c>
      <c r="P1765" s="1">
        <f>'Innlegging av opplysninger'!$B$5*K1765</f>
        <v>443235.68378581805</v>
      </c>
      <c r="Q1765" s="1"/>
      <c r="R1765" s="1">
        <f>'Innlegging av opplysninger'!$C$11*SUM(H1765:Q1765)</f>
        <v>1402542.2440014952</v>
      </c>
      <c r="S1765" s="1">
        <f>'Innlegging av opplysninger'!$C$13*(((H1765+J1765+M1765+O1765)*Data!H1765)+(J1765+O1765)*(1-Data!H1765)*1.8/12+I1765+N1765+K1765+L1765+P1765+Q1765)</f>
        <v>243755.5888743572</v>
      </c>
      <c r="T1765" s="1">
        <f>'Innlegging av opplysninger'!$C$13*((H1765+J1765+M1765+O1765)*(1-Data!H1765)-(J1765+O1765)*(1-Data!H1765)*1.8/12)</f>
        <v>1675512.7450224261</v>
      </c>
      <c r="U1765" s="1">
        <f>Data!I1765</f>
        <v>5.2482000000000006</v>
      </c>
      <c r="V1765" s="1">
        <f>Data!J1765+Data!K1765</f>
        <v>54082.38062573834</v>
      </c>
      <c r="W1765" s="1">
        <f>Data!L1765</f>
        <v>272.93929347204755</v>
      </c>
      <c r="X1765" s="1">
        <f t="shared" si="277"/>
        <v>3096383.4545454541</v>
      </c>
      <c r="Y1765" s="100">
        <f t="shared" si="278"/>
        <v>15626.618181818183</v>
      </c>
      <c r="Z1765" s="100">
        <f t="shared" si="279"/>
        <v>445017.4403999999</v>
      </c>
      <c r="AA1765" s="100">
        <f>'Innlegging av opplysninger'!$B$4*X1765</f>
        <v>402529.84909090906</v>
      </c>
      <c r="AB1765" s="1"/>
      <c r="AC1765" s="1">
        <f>'Innlegging av opplysninger'!$B$5*X1765</f>
        <v>405626.23254545452</v>
      </c>
      <c r="AD1765" s="1">
        <f>'Innlegging av opplysninger'!$B$5*Y1765</f>
        <v>2047.086981818182</v>
      </c>
      <c r="AE1765" s="1">
        <f>'Innlegging av opplysninger'!$B$5*Z1765</f>
        <v>58297.28469239999</v>
      </c>
      <c r="AF1765" s="1">
        <f>'Innlegging av opplysninger'!$B$5*AA1765</f>
        <v>52731.410230909089</v>
      </c>
      <c r="AG1765" s="1"/>
      <c r="AH1765" s="1">
        <f>'Innlegging av opplysninger'!$C$11*SUM(X1765:AG1765)</f>
        <v>170173.85631341301</v>
      </c>
      <c r="AI1765" s="1">
        <f>'Innlegging av opplysninger'!$C$13*(((X1765+Z1765+AC1765+AE1765)*Data!M1765)+(Z1765+AE1765)*(1-Data!M1765)*1.8/12+Y1765+AD1765+AA1765+AB1765+AF1765+AG1765)</f>
        <v>37618.574625197136</v>
      </c>
      <c r="AJ1765" s="1">
        <f>'Innlegging av opplysninger'!$C$13*((X1765+Z1765+AC1765+AE1765)*(1-Data!M1765)-(Z1765+AE1765)*(1-Data!M1765)*1.8/12)</f>
        <v>195250.91296157855</v>
      </c>
      <c r="AK1765" s="83">
        <f t="shared" si="274"/>
        <v>1573000</v>
      </c>
      <c r="AL1765" s="83">
        <f t="shared" si="275"/>
        <v>281000</v>
      </c>
      <c r="AM1765" s="83">
        <f t="shared" si="276"/>
        <v>1871000</v>
      </c>
    </row>
    <row r="1766" spans="1:39">
      <c r="A1766" t="str">
        <f t="shared" si="270"/>
        <v>4615Alle</v>
      </c>
      <c r="B1766" s="6" t="str">
        <f>Data!A1766</f>
        <v>4615</v>
      </c>
      <c r="C1766" s="7" t="str">
        <f>Data!B1766</f>
        <v>Fitjar kommune</v>
      </c>
      <c r="D1766" s="7" t="str">
        <f>Data!C1766</f>
        <v>Alle</v>
      </c>
      <c r="E1766" s="1">
        <f>Data!D1766</f>
        <v>187.69168515529049</v>
      </c>
      <c r="F1766" s="1">
        <f>Data!E1766+Data!F1766</f>
        <v>49212.994020083286</v>
      </c>
      <c r="G1766" s="1">
        <f>Data!G1766</f>
        <v>501.4981879571389</v>
      </c>
      <c r="H1766" s="1">
        <f t="shared" si="271"/>
        <v>100765852.13636361</v>
      </c>
      <c r="I1766" s="1">
        <f t="shared" si="272"/>
        <v>1026840.4363636364</v>
      </c>
      <c r="J1766" s="1">
        <f t="shared" si="273"/>
        <v>12215123.108727269</v>
      </c>
      <c r="K1766" s="1">
        <f>'Innlegging av opplysninger'!$B$4*H1766</f>
        <v>13099560.77772727</v>
      </c>
      <c r="L1766" s="1"/>
      <c r="M1766" s="1">
        <f>'Innlegging av opplysninger'!$B$5*H1766</f>
        <v>13200326.629863633</v>
      </c>
      <c r="N1766" s="1">
        <f>'Innlegging av opplysninger'!$B$5*I1766</f>
        <v>134516.09716363638</v>
      </c>
      <c r="O1766" s="1">
        <f>'Innlegging av opplysninger'!$B$5*J1766</f>
        <v>1600181.1272432723</v>
      </c>
      <c r="P1766" s="1">
        <f>'Innlegging av opplysninger'!$B$5*K1766</f>
        <v>1716042.4618822725</v>
      </c>
      <c r="Q1766" s="1"/>
      <c r="R1766" s="1">
        <f>'Innlegging av opplysninger'!$C$11*SUM(H1766:Q1766)</f>
        <v>5462820.8254627148</v>
      </c>
      <c r="S1766" s="1">
        <f>'Innlegging av opplysninger'!$C$13*(((H1766+J1766+M1766+O1766)*Data!H1766)+(J1766+O1766)*(1-Data!H1766)*1.8/12+I1766+N1766+K1766+L1766+P1766+Q1766)</f>
        <v>1035063.856695326</v>
      </c>
      <c r="T1766" s="1">
        <f>'Innlegging av opplysninger'!$C$13*((H1766+J1766+M1766+O1766)*(1-Data!H1766)-(J1766+O1766)*(1-Data!H1766)*1.8/12)</f>
        <v>6440375.1676220717</v>
      </c>
      <c r="U1766" s="1">
        <f>Data!I1766</f>
        <v>30.691967685819716</v>
      </c>
      <c r="V1766" s="1">
        <f>Data!J1766+Data!K1766</f>
        <v>50243.657305141867</v>
      </c>
      <c r="W1766" s="1">
        <f>Data!L1766</f>
        <v>615.04495877341594</v>
      </c>
      <c r="X1766" s="1">
        <f t="shared" si="277"/>
        <v>16822654.979201604</v>
      </c>
      <c r="Y1766" s="100">
        <f t="shared" si="278"/>
        <v>205930.25454545455</v>
      </c>
      <c r="Z1766" s="100">
        <f t="shared" si="279"/>
        <v>2435087.6884258292</v>
      </c>
      <c r="AA1766" s="100">
        <f>'Innlegging av opplysninger'!$B$4*X1766</f>
        <v>2186945.1472962084</v>
      </c>
      <c r="AB1766" s="1"/>
      <c r="AC1766" s="1">
        <f>'Innlegging av opplysninger'!$B$5*X1766</f>
        <v>2203767.8022754104</v>
      </c>
      <c r="AD1766" s="1">
        <f>'Innlegging av opplysninger'!$B$5*Y1766</f>
        <v>26976.863345454545</v>
      </c>
      <c r="AE1766" s="1">
        <f>'Innlegging av opplysninger'!$B$5*Z1766</f>
        <v>318996.48718378361</v>
      </c>
      <c r="AF1766" s="1">
        <f>'Innlegging av opplysninger'!$B$5*AA1766</f>
        <v>286489.81429580331</v>
      </c>
      <c r="AG1766" s="1"/>
      <c r="AH1766" s="1">
        <f>'Innlegging av opplysninger'!$C$11*SUM(X1766:AG1766)</f>
        <v>930500.26338964282</v>
      </c>
      <c r="AI1766" s="1">
        <f>'Innlegging av opplysninger'!$C$13*(((X1766+Z1766+AC1766+AE1766)*Data!M1766)+(Z1766+AE1766)*(1-Data!M1766)*1.8/12+Y1766+AD1766+AA1766+AB1766+AF1766+AG1766)</f>
        <v>211163.31881353364</v>
      </c>
      <c r="AJ1766" s="1">
        <f>'Innlegging av opplysninger'!$C$13*((X1766+Z1766+AC1766+AE1766)*(1-Data!M1766)-(Z1766+AE1766)*(1-Data!M1766)*1.8/12)</f>
        <v>1062152.8310880829</v>
      </c>
      <c r="AK1766" s="83">
        <f t="shared" si="274"/>
        <v>6393000</v>
      </c>
      <c r="AL1766" s="83">
        <f t="shared" si="275"/>
        <v>1246000</v>
      </c>
      <c r="AM1766" s="83">
        <f t="shared" si="276"/>
        <v>7503000</v>
      </c>
    </row>
    <row r="1767" spans="1:39">
      <c r="A1767" t="str">
        <f t="shared" si="270"/>
        <v>4615Administrasjon</v>
      </c>
      <c r="B1767" s="6" t="str">
        <f>Data!A1767</f>
        <v>4615</v>
      </c>
      <c r="C1767" s="7" t="str">
        <f>Data!B1767</f>
        <v>Fitjar kommune</v>
      </c>
      <c r="D1767" s="7" t="str">
        <f>Data!C1767</f>
        <v>Administrasjon</v>
      </c>
      <c r="E1767" s="1">
        <f>Data!D1767</f>
        <v>13.47</v>
      </c>
      <c r="F1767" s="1">
        <f>Data!E1767+Data!F1767</f>
        <v>55648.979460529568</v>
      </c>
      <c r="G1767" s="1">
        <f>Data!G1767</f>
        <v>0</v>
      </c>
      <c r="H1767" s="1">
        <f t="shared" si="271"/>
        <v>8177364.5818181802</v>
      </c>
      <c r="I1767" s="1">
        <f t="shared" si="272"/>
        <v>0</v>
      </c>
      <c r="J1767" s="1">
        <f t="shared" si="273"/>
        <v>981283.74981818162</v>
      </c>
      <c r="K1767" s="1">
        <f>'Innlegging av opplysninger'!$B$4*H1767</f>
        <v>1063057.3956363634</v>
      </c>
      <c r="L1767" s="1"/>
      <c r="M1767" s="1">
        <f>'Innlegging av opplysninger'!$B$5*H1767</f>
        <v>1071234.7602181816</v>
      </c>
      <c r="N1767" s="1">
        <f>'Innlegging av opplysninger'!$B$5*I1767</f>
        <v>0</v>
      </c>
      <c r="O1767" s="1">
        <f>'Innlegging av opplysninger'!$B$5*J1767</f>
        <v>128548.1712261818</v>
      </c>
      <c r="P1767" s="1">
        <f>'Innlegging av opplysninger'!$B$5*K1767</f>
        <v>139260.51882836362</v>
      </c>
      <c r="Q1767" s="1"/>
      <c r="R1767" s="1">
        <f>'Innlegging av opplysninger'!$C$11*SUM(H1767:Q1767)</f>
        <v>439308.46874672716</v>
      </c>
      <c r="S1767" s="1">
        <f>'Innlegging av opplysninger'!$C$13*(((H1767+J1767+M1767+O1767)*Data!H1767)+(J1767+O1767)*(1-Data!H1767)*1.8/12+I1767+N1767+K1767+L1767+P1767+Q1767)</f>
        <v>129983.61628736636</v>
      </c>
      <c r="T1767" s="1">
        <f>'Innlegging av opplysninger'!$C$13*((H1767+J1767+M1767+O1767)*(1-Data!H1767)-(J1767+O1767)*(1-Data!H1767)*1.8/12)</f>
        <v>471175.34094499709</v>
      </c>
      <c r="U1767" s="1">
        <f>Data!I1767</f>
        <v>2.8935</v>
      </c>
      <c r="V1767" s="1">
        <f>Data!J1767+Data!K1767</f>
        <v>71896.451817291614</v>
      </c>
      <c r="W1767" s="1">
        <f>Data!L1767</f>
        <v>0</v>
      </c>
      <c r="X1767" s="1">
        <f t="shared" si="277"/>
        <v>2269444.1818181812</v>
      </c>
      <c r="Y1767" s="100">
        <f t="shared" si="278"/>
        <v>0</v>
      </c>
      <c r="Z1767" s="100">
        <f t="shared" si="279"/>
        <v>324530.51799999987</v>
      </c>
      <c r="AA1767" s="100">
        <f>'Innlegging av opplysninger'!$B$4*X1767</f>
        <v>295027.74363636354</v>
      </c>
      <c r="AB1767" s="1"/>
      <c r="AC1767" s="1">
        <f>'Innlegging av opplysninger'!$B$5*X1767</f>
        <v>297297.18781818176</v>
      </c>
      <c r="AD1767" s="1">
        <f>'Innlegging av opplysninger'!$B$5*Y1767</f>
        <v>0</v>
      </c>
      <c r="AE1767" s="1">
        <f>'Innlegging av opplysninger'!$B$5*Z1767</f>
        <v>42513.497857999981</v>
      </c>
      <c r="AF1767" s="1">
        <f>'Innlegging av opplysninger'!$B$5*AA1767</f>
        <v>38648.634416363624</v>
      </c>
      <c r="AG1767" s="1"/>
      <c r="AH1767" s="1">
        <f>'Innlegging av opplysninger'!$C$11*SUM(X1767:AG1767)</f>
        <v>124163.54701478941</v>
      </c>
      <c r="AI1767" s="1">
        <f>'Innlegging av opplysninger'!$C$13*(((X1767+Z1767+AC1767+AE1767)*Data!M1767)+(Z1767+AE1767)*(1-Data!M1767)*1.8/12+Y1767+AD1767+AA1767+AB1767+AF1767+AG1767)</f>
        <v>58892.870323849296</v>
      </c>
      <c r="AJ1767" s="1">
        <f>'Innlegging av opplysninger'!$C$13*((X1767+Z1767+AC1767+AE1767)*(1-Data!M1767)-(Z1767+AE1767)*(1-Data!M1767)*1.8/12)</f>
        <v>111015.14138059937</v>
      </c>
      <c r="AK1767" s="83">
        <f t="shared" si="274"/>
        <v>563000</v>
      </c>
      <c r="AL1767" s="83">
        <f t="shared" si="275"/>
        <v>189000</v>
      </c>
      <c r="AM1767" s="83">
        <f t="shared" si="276"/>
        <v>582000</v>
      </c>
    </row>
    <row r="1768" spans="1:39">
      <c r="A1768" t="str">
        <f t="shared" si="270"/>
        <v>4615Undervisning</v>
      </c>
      <c r="B1768" s="6" t="str">
        <f>Data!A1768</f>
        <v>4615</v>
      </c>
      <c r="C1768" s="7" t="str">
        <f>Data!B1768</f>
        <v>Fitjar kommune</v>
      </c>
      <c r="D1768" s="7" t="str">
        <f>Data!C1768</f>
        <v>Undervisning</v>
      </c>
      <c r="E1768" s="1">
        <f>Data!D1768</f>
        <v>64.414999999999964</v>
      </c>
      <c r="F1768" s="1">
        <f>Data!E1768+Data!F1768</f>
        <v>50186.563002923773</v>
      </c>
      <c r="G1768" s="1">
        <f>Data!G1768</f>
        <v>0</v>
      </c>
      <c r="H1768" s="1">
        <f t="shared" si="271"/>
        <v>35266554.063636363</v>
      </c>
      <c r="I1768" s="1">
        <f t="shared" si="272"/>
        <v>0</v>
      </c>
      <c r="J1768" s="1">
        <f t="shared" si="273"/>
        <v>4231986.4876363631</v>
      </c>
      <c r="K1768" s="1">
        <f>'Innlegging av opplysninger'!$B$4*H1768</f>
        <v>4584652.0282727275</v>
      </c>
      <c r="L1768" s="1"/>
      <c r="M1768" s="1">
        <f>'Innlegging av opplysninger'!$B$5*H1768</f>
        <v>4619918.5823363634</v>
      </c>
      <c r="N1768" s="1">
        <f>'Innlegging av opplysninger'!$B$5*I1768</f>
        <v>0</v>
      </c>
      <c r="O1768" s="1">
        <f>'Innlegging av opplysninger'!$B$5*J1768</f>
        <v>554390.22988036356</v>
      </c>
      <c r="P1768" s="1">
        <f>'Innlegging av opplysninger'!$B$5*K1768</f>
        <v>600589.41570372728</v>
      </c>
      <c r="Q1768" s="1"/>
      <c r="R1768" s="1">
        <f>'Innlegging av opplysninger'!$C$11*SUM(H1768:Q1768)</f>
        <v>1894607.4506837046</v>
      </c>
      <c r="S1768" s="1">
        <f>'Innlegging av opplysninger'!$C$13*(((H1768+J1768+M1768+O1768)*Data!H1768)+(J1768+O1768)*(1-Data!H1768)*1.8/12+I1768+N1768+K1768+L1768+P1768+Q1768)</f>
        <v>313219.47745864972</v>
      </c>
      <c r="T1768" s="1">
        <f>'Innlegging av opplysninger'!$C$13*((H1768+J1768+M1768+O1768)*(1-Data!H1768)-(J1768+O1768)*(1-Data!H1768)*1.8/12)</f>
        <v>2279401.2445295774</v>
      </c>
      <c r="U1768" s="1">
        <f>Data!I1768</f>
        <v>6.7199676858197144</v>
      </c>
      <c r="V1768" s="1">
        <f>Data!J1768+Data!K1768</f>
        <v>48823.903144527198</v>
      </c>
      <c r="W1768" s="1">
        <f>Data!L1768</f>
        <v>0</v>
      </c>
      <c r="X1768" s="1">
        <f t="shared" si="277"/>
        <v>3579218.7428379743</v>
      </c>
      <c r="Y1768" s="100">
        <f t="shared" si="278"/>
        <v>0</v>
      </c>
      <c r="Z1768" s="100">
        <f t="shared" si="279"/>
        <v>511828.28022583027</v>
      </c>
      <c r="AA1768" s="100">
        <f>'Innlegging av opplysninger'!$B$4*X1768</f>
        <v>465298.43656893668</v>
      </c>
      <c r="AB1768" s="1"/>
      <c r="AC1768" s="1">
        <f>'Innlegging av opplysninger'!$B$5*X1768</f>
        <v>468877.65531177464</v>
      </c>
      <c r="AD1768" s="1">
        <f>'Innlegging av opplysninger'!$B$5*Y1768</f>
        <v>0</v>
      </c>
      <c r="AE1768" s="1">
        <f>'Innlegging av opplysninger'!$B$5*Z1768</f>
        <v>67049.504709583765</v>
      </c>
      <c r="AF1768" s="1">
        <f>'Innlegging av opplysninger'!$B$5*AA1768</f>
        <v>60954.095190530708</v>
      </c>
      <c r="AG1768" s="1"/>
      <c r="AH1768" s="1">
        <f>'Innlegging av opplysninger'!$C$11*SUM(X1768:AG1768)</f>
        <v>195822.61516409594</v>
      </c>
      <c r="AI1768" s="1">
        <f>'Innlegging av opplysninger'!$C$13*(((X1768+Z1768+AC1768+AE1768)*Data!M1768)+(Z1768+AE1768)*(1-Data!M1768)*1.8/12+Y1768+AD1768+AA1768+AB1768+AF1768+AG1768)</f>
        <v>32899.649514900171</v>
      </c>
      <c r="AJ1768" s="1">
        <f>'Innlegging av opplysninger'!$C$13*((X1768+Z1768+AC1768+AE1768)*(1-Data!M1768)-(Z1768+AE1768)*(1-Data!M1768)*1.8/12)</f>
        <v>235068.1396570206</v>
      </c>
      <c r="AK1768" s="83">
        <f t="shared" si="274"/>
        <v>2090000</v>
      </c>
      <c r="AL1768" s="83">
        <f t="shared" si="275"/>
        <v>346000</v>
      </c>
      <c r="AM1768" s="83">
        <f t="shared" si="276"/>
        <v>2514000</v>
      </c>
    </row>
    <row r="1769" spans="1:39">
      <c r="A1769" t="str">
        <f t="shared" si="270"/>
        <v>4615Barnehager</v>
      </c>
      <c r="B1769" s="6" t="str">
        <f>Data!A1769</f>
        <v>4615</v>
      </c>
      <c r="C1769" s="7" t="str">
        <f>Data!B1769</f>
        <v>Fitjar kommune</v>
      </c>
      <c r="D1769" s="7" t="str">
        <f>Data!C1769</f>
        <v>Barnehager</v>
      </c>
      <c r="E1769" s="1">
        <f>Data!D1769</f>
        <v>8.6814999999999998</v>
      </c>
      <c r="F1769" s="1">
        <f>Data!E1769+Data!F1769</f>
        <v>44125.541189118623</v>
      </c>
      <c r="G1769" s="1">
        <f>Data!G1769</f>
        <v>0</v>
      </c>
      <c r="H1769" s="1">
        <f t="shared" si="271"/>
        <v>4179009.6636363636</v>
      </c>
      <c r="I1769" s="1">
        <f t="shared" si="272"/>
        <v>0</v>
      </c>
      <c r="J1769" s="1">
        <f t="shared" si="273"/>
        <v>501481.15963636362</v>
      </c>
      <c r="K1769" s="1">
        <f>'Innlegging av opplysninger'!$B$4*H1769</f>
        <v>543271.25627272727</v>
      </c>
      <c r="L1769" s="1"/>
      <c r="M1769" s="1">
        <f>'Innlegging av opplysninger'!$B$5*H1769</f>
        <v>547450.2659363636</v>
      </c>
      <c r="N1769" s="1">
        <f>'Innlegging av opplysninger'!$B$5*I1769</f>
        <v>0</v>
      </c>
      <c r="O1769" s="1">
        <f>'Innlegging av opplysninger'!$B$5*J1769</f>
        <v>65694.031912363644</v>
      </c>
      <c r="P1769" s="1">
        <f>'Innlegging av opplysninger'!$B$5*K1769</f>
        <v>71168.534571727272</v>
      </c>
      <c r="Q1769" s="1"/>
      <c r="R1769" s="1">
        <f>'Innlegging av opplysninger'!$C$11*SUM(H1769:Q1769)</f>
        <v>224506.8466547046</v>
      </c>
      <c r="S1769" s="1">
        <f>'Innlegging av opplysninger'!$C$13*(((H1769+J1769+M1769+O1769)*Data!H1769)+(J1769+O1769)*(1-Data!H1769)*1.8/12+I1769+N1769+K1769+L1769+P1769+Q1769)</f>
        <v>36866.101663911708</v>
      </c>
      <c r="T1769" s="1">
        <f>'Innlegging av opplysninger'!$C$13*((H1769+J1769+M1769+O1769)*(1-Data!H1769)-(J1769+O1769)*(1-Data!H1769)*1.8/12)</f>
        <v>270353.79375831562</v>
      </c>
      <c r="U1769" s="1">
        <f>Data!I1769</f>
        <v>2.0499999999999998</v>
      </c>
      <c r="V1769" s="1">
        <f>Data!J1769+Data!K1769</f>
        <v>42130.447154471549</v>
      </c>
      <c r="W1769" s="1">
        <f>Data!L1769</f>
        <v>0</v>
      </c>
      <c r="X1769" s="1">
        <f t="shared" si="277"/>
        <v>942189.99999999988</v>
      </c>
      <c r="Y1769" s="100">
        <f t="shared" si="278"/>
        <v>0</v>
      </c>
      <c r="Z1769" s="100">
        <f t="shared" si="279"/>
        <v>134733.16999999998</v>
      </c>
      <c r="AA1769" s="100">
        <f>'Innlegging av opplysninger'!$B$4*X1769</f>
        <v>122484.69999999998</v>
      </c>
      <c r="AB1769" s="1"/>
      <c r="AC1769" s="1">
        <f>'Innlegging av opplysninger'!$B$5*X1769</f>
        <v>123426.88999999998</v>
      </c>
      <c r="AD1769" s="1">
        <f>'Innlegging av opplysninger'!$B$5*Y1769</f>
        <v>0</v>
      </c>
      <c r="AE1769" s="1">
        <f>'Innlegging av opplysninger'!$B$5*Z1769</f>
        <v>17650.045269999999</v>
      </c>
      <c r="AF1769" s="1">
        <f>'Innlegging av opplysninger'!$B$5*AA1769</f>
        <v>16045.495699999998</v>
      </c>
      <c r="AG1769" s="1"/>
      <c r="AH1769" s="1">
        <f>'Innlegging av opplysninger'!$C$11*SUM(X1769:AG1769)</f>
        <v>51548.151436859989</v>
      </c>
      <c r="AI1769" s="1">
        <f>'Innlegging av opplysninger'!$C$13*(((X1769+Z1769+AC1769+AE1769)*Data!M1769)+(Z1769+AE1769)*(1-Data!M1769)*1.8/12+Y1769+AD1769+AA1769+AB1769+AF1769+AG1769)</f>
        <v>8392.1592555059979</v>
      </c>
      <c r="AJ1769" s="1">
        <f>'Innlegging av opplysninger'!$C$13*((X1769+Z1769+AC1769+AE1769)*(1-Data!M1769)-(Z1769+AE1769)*(1-Data!M1769)*1.8/12)</f>
        <v>62147.416394933978</v>
      </c>
      <c r="AK1769" s="83">
        <f t="shared" si="274"/>
        <v>276000</v>
      </c>
      <c r="AL1769" s="83">
        <f t="shared" si="275"/>
        <v>45000</v>
      </c>
      <c r="AM1769" s="83">
        <f t="shared" si="276"/>
        <v>333000</v>
      </c>
    </row>
    <row r="1770" spans="1:39">
      <c r="A1770" t="str">
        <f t="shared" si="270"/>
        <v>4615Helse/pleie/omsorg</v>
      </c>
      <c r="B1770" s="6" t="str">
        <f>Data!A1770</f>
        <v>4615</v>
      </c>
      <c r="C1770" s="7" t="str">
        <f>Data!B1770</f>
        <v>Fitjar kommune</v>
      </c>
      <c r="D1770" s="7" t="str">
        <f>Data!C1770</f>
        <v>Helse/pleie/omsorg</v>
      </c>
      <c r="E1770" s="1">
        <f>Data!D1770</f>
        <v>90.625185155290396</v>
      </c>
      <c r="F1770" s="1">
        <f>Data!E1770+Data!F1770</f>
        <v>47285.908328429367</v>
      </c>
      <c r="G1770" s="1">
        <f>Data!G1770</f>
        <v>1020.7086456319372</v>
      </c>
      <c r="H1770" s="1">
        <f t="shared" si="271"/>
        <v>46748663.972727261</v>
      </c>
      <c r="I1770" s="1">
        <f t="shared" si="272"/>
        <v>1009111.7454545455</v>
      </c>
      <c r="J1770" s="1">
        <f t="shared" si="273"/>
        <v>5730933.0861818166</v>
      </c>
      <c r="K1770" s="1">
        <f>'Innlegging av opplysninger'!$B$4*H1770</f>
        <v>6077326.3164545447</v>
      </c>
      <c r="L1770" s="1"/>
      <c r="M1770" s="1">
        <f>'Innlegging av opplysninger'!$B$5*H1770</f>
        <v>6124074.9804272717</v>
      </c>
      <c r="N1770" s="1">
        <f>'Innlegging av opplysninger'!$B$5*I1770</f>
        <v>132193.63865454547</v>
      </c>
      <c r="O1770" s="1">
        <f>'Innlegging av opplysninger'!$B$5*J1770</f>
        <v>750752.23428981798</v>
      </c>
      <c r="P1770" s="1">
        <f>'Innlegging av opplysninger'!$B$5*K1770</f>
        <v>796129.74745554535</v>
      </c>
      <c r="Q1770" s="1"/>
      <c r="R1770" s="1">
        <f>'Innlegging av opplysninger'!$C$11*SUM(H1770:Q1770)</f>
        <v>2560029.0574225234</v>
      </c>
      <c r="S1770" s="1">
        <f>'Innlegging av opplysninger'!$C$13*(((H1770+J1770+M1770+O1770)*Data!H1770)+(J1770+O1770)*(1-Data!H1770)*1.8/12+I1770+N1770+K1770+L1770+P1770+Q1770)</f>
        <v>494732.26898384898</v>
      </c>
      <c r="T1770" s="1">
        <f>'Innlegging av opplysninger'!$C$13*((H1770+J1770+M1770+O1770)*(1-Data!H1770)-(J1770+O1770)*(1-Data!H1770)*1.8/12)</f>
        <v>3008465.3885417092</v>
      </c>
      <c r="U1770" s="1">
        <f>Data!I1770</f>
        <v>14.053499999999998</v>
      </c>
      <c r="V1770" s="1">
        <f>Data!J1770+Data!K1770</f>
        <v>47388.172934381728</v>
      </c>
      <c r="W1770" s="1">
        <f>Data!L1770</f>
        <v>1343.2198384744017</v>
      </c>
      <c r="X1770" s="1">
        <f t="shared" si="277"/>
        <v>7265123.872727274</v>
      </c>
      <c r="Y1770" s="100">
        <f t="shared" si="278"/>
        <v>205930.25454545455</v>
      </c>
      <c r="Z1770" s="100">
        <f t="shared" si="279"/>
        <v>1068360.7402000001</v>
      </c>
      <c r="AA1770" s="100">
        <f>'Innlegging av opplysninger'!$B$4*X1770</f>
        <v>944466.10345454561</v>
      </c>
      <c r="AB1770" s="1"/>
      <c r="AC1770" s="1">
        <f>'Innlegging av opplysninger'!$B$5*X1770</f>
        <v>951731.22732727288</v>
      </c>
      <c r="AD1770" s="1">
        <f>'Innlegging av opplysninger'!$B$5*Y1770</f>
        <v>26976.863345454545</v>
      </c>
      <c r="AE1770" s="1">
        <f>'Innlegging av opplysninger'!$B$5*Z1770</f>
        <v>139955.25696620002</v>
      </c>
      <c r="AF1770" s="1">
        <f>'Innlegging av opplysninger'!$B$5*AA1770</f>
        <v>123725.05955254548</v>
      </c>
      <c r="AG1770" s="1"/>
      <c r="AH1770" s="1">
        <f>'Innlegging av opplysninger'!$C$11*SUM(X1770:AG1770)</f>
        <v>407598.23636851233</v>
      </c>
      <c r="AI1770" s="1">
        <f>'Innlegging av opplysninger'!$C$13*(((X1770+Z1770+AC1770+AE1770)*Data!M1770)+(Z1770+AE1770)*(1-Data!M1770)*1.8/12+Y1770+AD1770+AA1770+AB1770+AF1770+AG1770)</f>
        <v>86298.993945213413</v>
      </c>
      <c r="AJ1770" s="1">
        <f>'Innlegging av opplysninger'!$C$13*((X1770+Z1770+AC1770+AE1770)*(1-Data!M1770)-(Z1770+AE1770)*(1-Data!M1770)*1.8/12)</f>
        <v>471467.01371696137</v>
      </c>
      <c r="AK1770" s="83">
        <f t="shared" si="274"/>
        <v>2968000</v>
      </c>
      <c r="AL1770" s="83">
        <f t="shared" si="275"/>
        <v>581000</v>
      </c>
      <c r="AM1770" s="83">
        <f t="shared" si="276"/>
        <v>3480000</v>
      </c>
    </row>
    <row r="1771" spans="1:39">
      <c r="A1771" t="str">
        <f t="shared" si="270"/>
        <v>4615Samferdsel og teknikk</v>
      </c>
      <c r="B1771" s="6" t="str">
        <f>Data!A1771</f>
        <v>4615</v>
      </c>
      <c r="C1771" s="7" t="str">
        <f>Data!B1771</f>
        <v>Fitjar kommune</v>
      </c>
      <c r="D1771" s="7" t="str">
        <f>Data!C1771</f>
        <v>Samferdsel og teknikk</v>
      </c>
      <c r="E1771" s="1">
        <f>Data!D1771</f>
        <v>6.0649999999999995</v>
      </c>
      <c r="F1771" s="1">
        <f>Data!E1771+Data!F1771</f>
        <v>0</v>
      </c>
      <c r="G1771" s="1">
        <f>Data!G1771</f>
        <v>0</v>
      </c>
      <c r="H1771" s="1">
        <f t="shared" si="271"/>
        <v>0</v>
      </c>
      <c r="I1771" s="1">
        <f t="shared" si="272"/>
        <v>0</v>
      </c>
      <c r="J1771" s="1">
        <f t="shared" si="273"/>
        <v>0</v>
      </c>
      <c r="K1771" s="1">
        <f>'Innlegging av opplysninger'!$B$4*H1771</f>
        <v>0</v>
      </c>
      <c r="L1771" s="1"/>
      <c r="M1771" s="1">
        <f>'Innlegging av opplysninger'!$B$5*H1771</f>
        <v>0</v>
      </c>
      <c r="N1771" s="1">
        <f>'Innlegging av opplysninger'!$B$5*I1771</f>
        <v>0</v>
      </c>
      <c r="O1771" s="1">
        <f>'Innlegging av opplysninger'!$B$5*J1771</f>
        <v>0</v>
      </c>
      <c r="P1771" s="1">
        <f>'Innlegging av opplysninger'!$B$5*K1771</f>
        <v>0</v>
      </c>
      <c r="Q1771" s="1"/>
      <c r="R1771" s="1">
        <f>'Innlegging av opplysninger'!$C$11*SUM(H1771:Q1771)</f>
        <v>0</v>
      </c>
      <c r="S1771" s="1">
        <f>'Innlegging av opplysninger'!$C$13*(((H1771+J1771+M1771+O1771)*Data!H1771)+(J1771+O1771)*(1-Data!H1771)*1.8/12+I1771+N1771+K1771+L1771+P1771+Q1771)</f>
        <v>0</v>
      </c>
      <c r="T1771" s="1">
        <f>'Innlegging av opplysninger'!$C$13*((H1771+J1771+M1771+O1771)*(1-Data!H1771)-(J1771+O1771)*(1-Data!H1771)*1.8/12)</f>
        <v>0</v>
      </c>
      <c r="U1771" s="1">
        <f>Data!I1771</f>
        <v>0</v>
      </c>
      <c r="V1771" s="1">
        <f>Data!J1771+Data!K1771</f>
        <v>0</v>
      </c>
      <c r="W1771" s="1">
        <f>Data!L1771</f>
        <v>0</v>
      </c>
      <c r="X1771" s="1">
        <f t="shared" si="277"/>
        <v>0</v>
      </c>
      <c r="Y1771" s="100">
        <f t="shared" si="278"/>
        <v>0</v>
      </c>
      <c r="Z1771" s="100">
        <f t="shared" si="279"/>
        <v>0</v>
      </c>
      <c r="AA1771" s="100">
        <f>'Innlegging av opplysninger'!$B$4*X1771</f>
        <v>0</v>
      </c>
      <c r="AB1771" s="1"/>
      <c r="AC1771" s="1">
        <f>'Innlegging av opplysninger'!$B$5*X1771</f>
        <v>0</v>
      </c>
      <c r="AD1771" s="1">
        <f>'Innlegging av opplysninger'!$B$5*Y1771</f>
        <v>0</v>
      </c>
      <c r="AE1771" s="1">
        <f>'Innlegging av opplysninger'!$B$5*Z1771</f>
        <v>0</v>
      </c>
      <c r="AF1771" s="1">
        <f>'Innlegging av opplysninger'!$B$5*AA1771</f>
        <v>0</v>
      </c>
      <c r="AG1771" s="1"/>
      <c r="AH1771" s="1">
        <f>'Innlegging av opplysninger'!$C$11*SUM(X1771:AG1771)</f>
        <v>0</v>
      </c>
      <c r="AI1771" s="1">
        <f>'Innlegging av opplysninger'!$C$13*(((X1771+Z1771+AC1771+AE1771)*Data!M1771)+(Z1771+AE1771)*(1-Data!M1771)*1.8/12+Y1771+AD1771+AA1771+AB1771+AF1771+AG1771)</f>
        <v>0</v>
      </c>
      <c r="AJ1771" s="1">
        <f>'Innlegging av opplysninger'!$C$13*((X1771+Z1771+AC1771+AE1771)*(1-Data!M1771)-(Z1771+AE1771)*(1-Data!M1771)*1.8/12)</f>
        <v>0</v>
      </c>
      <c r="AK1771" s="83">
        <f t="shared" si="274"/>
        <v>0</v>
      </c>
      <c r="AL1771" s="83">
        <f t="shared" si="275"/>
        <v>0</v>
      </c>
      <c r="AM1771" s="83">
        <f t="shared" si="276"/>
        <v>0</v>
      </c>
    </row>
    <row r="1772" spans="1:39">
      <c r="A1772" t="str">
        <f t="shared" si="270"/>
        <v>4615Annet</v>
      </c>
      <c r="B1772" s="6" t="str">
        <f>Data!A1772</f>
        <v>4615</v>
      </c>
      <c r="C1772" s="7" t="str">
        <f>Data!B1772</f>
        <v>Fitjar kommune</v>
      </c>
      <c r="D1772" s="7" t="str">
        <f>Data!C1772</f>
        <v>Annet</v>
      </c>
      <c r="E1772" s="1">
        <f>Data!D1772</f>
        <v>4.4349999999999996</v>
      </c>
      <c r="F1772" s="1">
        <f>Data!E1772+Data!F1772</f>
        <v>0</v>
      </c>
      <c r="G1772" s="1">
        <f>Data!G1772</f>
        <v>0</v>
      </c>
      <c r="H1772" s="1">
        <f t="shared" si="271"/>
        <v>0</v>
      </c>
      <c r="I1772" s="1">
        <f t="shared" si="272"/>
        <v>0</v>
      </c>
      <c r="J1772" s="1">
        <f t="shared" si="273"/>
        <v>0</v>
      </c>
      <c r="K1772" s="1">
        <f>'Innlegging av opplysninger'!$B$4*H1772</f>
        <v>0</v>
      </c>
      <c r="L1772" s="1"/>
      <c r="M1772" s="1">
        <f>'Innlegging av opplysninger'!$B$5*H1772</f>
        <v>0</v>
      </c>
      <c r="N1772" s="1">
        <f>'Innlegging av opplysninger'!$B$5*I1772</f>
        <v>0</v>
      </c>
      <c r="O1772" s="1">
        <f>'Innlegging av opplysninger'!$B$5*J1772</f>
        <v>0</v>
      </c>
      <c r="P1772" s="1">
        <f>'Innlegging av opplysninger'!$B$5*K1772</f>
        <v>0</v>
      </c>
      <c r="Q1772" s="1"/>
      <c r="R1772" s="1">
        <f>'Innlegging av opplysninger'!$C$11*SUM(H1772:Q1772)</f>
        <v>0</v>
      </c>
      <c r="S1772" s="1">
        <f>'Innlegging av opplysninger'!$C$13*(((H1772+J1772+M1772+O1772)*Data!H1772)+(J1772+O1772)*(1-Data!H1772)*1.8/12+I1772+N1772+K1772+L1772+P1772+Q1772)</f>
        <v>0</v>
      </c>
      <c r="T1772" s="1">
        <f>'Innlegging av opplysninger'!$C$13*((H1772+J1772+M1772+O1772)*(1-Data!H1772)-(J1772+O1772)*(1-Data!H1772)*1.8/12)</f>
        <v>0</v>
      </c>
      <c r="U1772" s="1">
        <f>Data!I1772</f>
        <v>0</v>
      </c>
      <c r="V1772" s="1">
        <f>Data!J1772+Data!K1772</f>
        <v>0</v>
      </c>
      <c r="W1772" s="1">
        <f>Data!L1772</f>
        <v>0</v>
      </c>
      <c r="X1772" s="1">
        <f t="shared" si="277"/>
        <v>0</v>
      </c>
      <c r="Y1772" s="100">
        <f t="shared" si="278"/>
        <v>0</v>
      </c>
      <c r="Z1772" s="100">
        <f t="shared" si="279"/>
        <v>0</v>
      </c>
      <c r="AA1772" s="100">
        <f>'Innlegging av opplysninger'!$B$4*X1772</f>
        <v>0</v>
      </c>
      <c r="AB1772" s="1"/>
      <c r="AC1772" s="1">
        <f>'Innlegging av opplysninger'!$B$5*X1772</f>
        <v>0</v>
      </c>
      <c r="AD1772" s="1">
        <f>'Innlegging av opplysninger'!$B$5*Y1772</f>
        <v>0</v>
      </c>
      <c r="AE1772" s="1">
        <f>'Innlegging av opplysninger'!$B$5*Z1772</f>
        <v>0</v>
      </c>
      <c r="AF1772" s="1">
        <f>'Innlegging av opplysninger'!$B$5*AA1772</f>
        <v>0</v>
      </c>
      <c r="AG1772" s="1"/>
      <c r="AH1772" s="1">
        <f>'Innlegging av opplysninger'!$C$11*SUM(X1772:AG1772)</f>
        <v>0</v>
      </c>
      <c r="AI1772" s="1">
        <f>'Innlegging av opplysninger'!$C$13*(((X1772+Z1772+AC1772+AE1772)*Data!M1772)+(Z1772+AE1772)*(1-Data!M1772)*1.8/12+Y1772+AD1772+AA1772+AB1772+AF1772+AG1772)</f>
        <v>0</v>
      </c>
      <c r="AJ1772" s="1">
        <f>'Innlegging av opplysninger'!$C$13*((X1772+Z1772+AC1772+AE1772)*(1-Data!M1772)-(Z1772+AE1772)*(1-Data!M1772)*1.8/12)</f>
        <v>0</v>
      </c>
      <c r="AK1772" s="83">
        <f t="shared" si="274"/>
        <v>0</v>
      </c>
      <c r="AL1772" s="83">
        <f t="shared" si="275"/>
        <v>0</v>
      </c>
      <c r="AM1772" s="83">
        <f t="shared" si="276"/>
        <v>0</v>
      </c>
    </row>
    <row r="1773" spans="1:39">
      <c r="A1773" t="str">
        <f t="shared" si="270"/>
        <v>4616Alle</v>
      </c>
      <c r="B1773" s="6" t="str">
        <f>Data!A1773</f>
        <v>4616</v>
      </c>
      <c r="C1773" s="7" t="str">
        <f>Data!B1773</f>
        <v>Tysnes kommune</v>
      </c>
      <c r="D1773" s="7" t="str">
        <f>Data!C1773</f>
        <v>Alle</v>
      </c>
      <c r="E1773" s="1">
        <f>Data!D1773</f>
        <v>224.87524984912503</v>
      </c>
      <c r="F1773" s="1">
        <f>Data!E1773+Data!F1773</f>
        <v>45187.656545800477</v>
      </c>
      <c r="G1773" s="1">
        <f>Data!G1773</f>
        <v>340.90563568660463</v>
      </c>
      <c r="H1773" s="1">
        <f t="shared" si="271"/>
        <v>110853660.60909089</v>
      </c>
      <c r="I1773" s="1">
        <f t="shared" si="272"/>
        <v>836304.4363636364</v>
      </c>
      <c r="J1773" s="1">
        <f t="shared" si="273"/>
        <v>13402795.805454543</v>
      </c>
      <c r="K1773" s="1">
        <f>'Innlegging av opplysninger'!$B$4*H1773</f>
        <v>14410975.879181817</v>
      </c>
      <c r="L1773" s="1"/>
      <c r="M1773" s="1">
        <f>'Innlegging av opplysninger'!$B$5*H1773</f>
        <v>14521829.539790908</v>
      </c>
      <c r="N1773" s="1">
        <f>'Innlegging av opplysninger'!$B$5*I1773</f>
        <v>109555.88116363637</v>
      </c>
      <c r="O1773" s="1">
        <f>'Innlegging av opplysninger'!$B$5*J1773</f>
        <v>1755766.2505145452</v>
      </c>
      <c r="P1773" s="1">
        <f>'Innlegging av opplysninger'!$B$5*K1773</f>
        <v>1887837.8401728182</v>
      </c>
      <c r="Q1773" s="1"/>
      <c r="R1773" s="1">
        <f>'Innlegging av opplysninger'!$C$11*SUM(H1773:Q1773)</f>
        <v>5995591.5971858455</v>
      </c>
      <c r="S1773" s="1">
        <f>'Innlegging av opplysninger'!$C$13*(((H1773+J1773+M1773+O1773)*Data!H1773)+(J1773+O1773)*(1-Data!H1773)*1.8/12+I1773+N1773+K1773+L1773+P1773+Q1773)</f>
        <v>1155160.048503729</v>
      </c>
      <c r="T1773" s="1">
        <f>'Innlegging av opplysninger'!$C$13*((H1773+J1773+M1773+O1773)*(1-Data!H1773)-(J1773+O1773)*(1-Data!H1773)*1.8/12)</f>
        <v>7049333.7160663763</v>
      </c>
      <c r="U1773" s="1">
        <f>Data!I1773</f>
        <v>30.675999999999995</v>
      </c>
      <c r="V1773" s="1">
        <f>Data!J1773+Data!K1773</f>
        <v>48381.273117964105</v>
      </c>
      <c r="W1773" s="1">
        <f>Data!L1773</f>
        <v>147.59127656800106</v>
      </c>
      <c r="X1773" s="1">
        <f t="shared" si="277"/>
        <v>16190661.1</v>
      </c>
      <c r="Y1773" s="100">
        <f t="shared" si="278"/>
        <v>49391.018181818181</v>
      </c>
      <c r="Z1773" s="100">
        <f t="shared" si="279"/>
        <v>2322327.4528999995</v>
      </c>
      <c r="AA1773" s="100">
        <f>'Innlegging av opplysninger'!$B$4*X1773</f>
        <v>2104785.943</v>
      </c>
      <c r="AB1773" s="1"/>
      <c r="AC1773" s="1">
        <f>'Innlegging av opplysninger'!$B$5*X1773</f>
        <v>2120976.6041000001</v>
      </c>
      <c r="AD1773" s="1">
        <f>'Innlegging av opplysninger'!$B$5*Y1773</f>
        <v>6470.2233818181821</v>
      </c>
      <c r="AE1773" s="1">
        <f>'Innlegging av opplysninger'!$B$5*Z1773</f>
        <v>304224.89632989996</v>
      </c>
      <c r="AF1773" s="1">
        <f>'Innlegging av opplysninger'!$B$5*AA1773</f>
        <v>275726.95853300003</v>
      </c>
      <c r="AG1773" s="1"/>
      <c r="AH1773" s="1">
        <f>'Innlegging av opplysninger'!$C$11*SUM(X1773:AG1773)</f>
        <v>888233.4394642082</v>
      </c>
      <c r="AI1773" s="1">
        <f>'Innlegging av opplysninger'!$C$13*(((X1773+Z1773+AC1773+AE1773)*Data!M1773)+(Z1773+AE1773)*(1-Data!M1773)*1.8/12+Y1773+AD1773+AA1773+AB1773+AF1773+AG1773)</f>
        <v>177922.04612242605</v>
      </c>
      <c r="AJ1773" s="1">
        <f>'Innlegging av opplysninger'!$C$13*((X1773+Z1773+AC1773+AE1773)*(1-Data!M1773)-(Z1773+AE1773)*(1-Data!M1773)*1.8/12)</f>
        <v>1037555.2920917537</v>
      </c>
      <c r="AK1773" s="83">
        <f t="shared" si="274"/>
        <v>6884000</v>
      </c>
      <c r="AL1773" s="83">
        <f t="shared" si="275"/>
        <v>1333000</v>
      </c>
      <c r="AM1773" s="83">
        <f t="shared" si="276"/>
        <v>8087000</v>
      </c>
    </row>
    <row r="1774" spans="1:39">
      <c r="A1774" t="str">
        <f t="shared" si="270"/>
        <v>4616Administrasjon</v>
      </c>
      <c r="B1774" s="6" t="str">
        <f>Data!A1774</f>
        <v>4616</v>
      </c>
      <c r="C1774" s="7" t="str">
        <f>Data!B1774</f>
        <v>Tysnes kommune</v>
      </c>
      <c r="D1774" s="7" t="str">
        <f>Data!C1774</f>
        <v>Administrasjon</v>
      </c>
      <c r="E1774" s="1">
        <f>Data!D1774</f>
        <v>24.9483</v>
      </c>
      <c r="F1774" s="1">
        <f>Data!E1774+Data!F1774</f>
        <v>47997.761437319059</v>
      </c>
      <c r="G1774" s="1">
        <f>Data!G1774</f>
        <v>0</v>
      </c>
      <c r="H1774" s="1">
        <f t="shared" si="271"/>
        <v>13063227.83636364</v>
      </c>
      <c r="I1774" s="1">
        <f t="shared" si="272"/>
        <v>0</v>
      </c>
      <c r="J1774" s="1">
        <f t="shared" si="273"/>
        <v>1567587.3403636366</v>
      </c>
      <c r="K1774" s="1">
        <f>'Innlegging av opplysninger'!$B$4*H1774</f>
        <v>1698219.6187272733</v>
      </c>
      <c r="L1774" s="1"/>
      <c r="M1774" s="1">
        <f>'Innlegging av opplysninger'!$B$5*H1774</f>
        <v>1711282.8465636368</v>
      </c>
      <c r="N1774" s="1">
        <f>'Innlegging av opplysninger'!$B$5*I1774</f>
        <v>0</v>
      </c>
      <c r="O1774" s="1">
        <f>'Innlegging av opplysninger'!$B$5*J1774</f>
        <v>205353.94158763639</v>
      </c>
      <c r="P1774" s="1">
        <f>'Innlegging av opplysninger'!$B$5*K1774</f>
        <v>222466.7700532728</v>
      </c>
      <c r="Q1774" s="1"/>
      <c r="R1774" s="1">
        <f>'Innlegging av opplysninger'!$C$11*SUM(H1774:Q1774)</f>
        <v>701789.2574390457</v>
      </c>
      <c r="S1774" s="1">
        <f>'Innlegging av opplysninger'!$C$13*(((H1774+J1774+M1774+O1774)*Data!H1774)+(J1774+O1774)*(1-Data!H1774)*1.8/12+I1774+N1774+K1774+L1774+P1774+Q1774)</f>
        <v>186624.3528389647</v>
      </c>
      <c r="T1774" s="1">
        <f>'Innlegging av opplysninger'!$C$13*((H1774+J1774+M1774+O1774)*(1-Data!H1774)-(J1774+O1774)*(1-Data!H1774)*1.8/12)</f>
        <v>773718.84155130829</v>
      </c>
      <c r="U1774" s="1">
        <f>Data!I1774</f>
        <v>5</v>
      </c>
      <c r="V1774" s="1">
        <f>Data!J1774+Data!K1774</f>
        <v>51320.6</v>
      </c>
      <c r="W1774" s="1">
        <f>Data!L1774</f>
        <v>0</v>
      </c>
      <c r="X1774" s="1">
        <f t="shared" si="277"/>
        <v>2799305.4545454541</v>
      </c>
      <c r="Y1774" s="100">
        <f t="shared" si="278"/>
        <v>0</v>
      </c>
      <c r="Z1774" s="100">
        <f t="shared" si="279"/>
        <v>400300.67999999993</v>
      </c>
      <c r="AA1774" s="100">
        <f>'Innlegging av opplysninger'!$B$4*X1774</f>
        <v>363909.70909090905</v>
      </c>
      <c r="AB1774" s="1"/>
      <c r="AC1774" s="1">
        <f>'Innlegging av opplysninger'!$B$5*X1774</f>
        <v>366709.01454545453</v>
      </c>
      <c r="AD1774" s="1">
        <f>'Innlegging av opplysninger'!$B$5*Y1774</f>
        <v>0</v>
      </c>
      <c r="AE1774" s="1">
        <f>'Innlegging av opplysninger'!$B$5*Z1774</f>
        <v>52439.389079999994</v>
      </c>
      <c r="AF1774" s="1">
        <f>'Innlegging av opplysninger'!$B$5*AA1774</f>
        <v>47672.171890909085</v>
      </c>
      <c r="AG1774" s="1"/>
      <c r="AH1774" s="1">
        <f>'Innlegging av opplysninger'!$C$11*SUM(X1774:AG1774)</f>
        <v>153152.7839278036</v>
      </c>
      <c r="AI1774" s="1">
        <f>'Innlegging av opplysninger'!$C$13*(((X1774+Z1774+AC1774+AE1774)*Data!M1774)+(Z1774+AE1774)*(1-Data!M1774)*1.8/12+Y1774+AD1774+AA1774+AB1774+AF1774+AG1774)</f>
        <v>25727.436171939265</v>
      </c>
      <c r="AJ1774" s="1">
        <f>'Innlegging av opplysninger'!$C$13*((X1774+Z1774+AC1774+AE1774)*(1-Data!M1774)-(Z1774+AE1774)*(1-Data!M1774)*1.8/12)</f>
        <v>183850.05762400251</v>
      </c>
      <c r="AK1774" s="83">
        <f t="shared" si="274"/>
        <v>855000</v>
      </c>
      <c r="AL1774" s="83">
        <f t="shared" si="275"/>
        <v>212000</v>
      </c>
      <c r="AM1774" s="83">
        <f t="shared" si="276"/>
        <v>958000</v>
      </c>
    </row>
    <row r="1775" spans="1:39">
      <c r="A1775" t="str">
        <f t="shared" si="270"/>
        <v>4616Undervisning</v>
      </c>
      <c r="B1775" s="6" t="str">
        <f>Data!A1775</f>
        <v>4616</v>
      </c>
      <c r="C1775" s="7" t="str">
        <f>Data!B1775</f>
        <v>Tysnes kommune</v>
      </c>
      <c r="D1775" s="7" t="str">
        <f>Data!C1775</f>
        <v>Undervisning</v>
      </c>
      <c r="E1775" s="1">
        <f>Data!D1775</f>
        <v>50.308899999999994</v>
      </c>
      <c r="F1775" s="1">
        <f>Data!E1775+Data!F1775</f>
        <v>47741.764280276475</v>
      </c>
      <c r="G1775" s="1">
        <f>Data!G1775</f>
        <v>0</v>
      </c>
      <c r="H1775" s="1">
        <f t="shared" si="271"/>
        <v>26201843.400000006</v>
      </c>
      <c r="I1775" s="1">
        <f t="shared" si="272"/>
        <v>0</v>
      </c>
      <c r="J1775" s="1">
        <f t="shared" si="273"/>
        <v>3144221.2080000006</v>
      </c>
      <c r="K1775" s="1">
        <f>'Innlegging av opplysninger'!$B$4*H1775</f>
        <v>3406239.6420000009</v>
      </c>
      <c r="L1775" s="1"/>
      <c r="M1775" s="1">
        <f>'Innlegging av opplysninger'!$B$5*H1775</f>
        <v>3432441.4854000011</v>
      </c>
      <c r="N1775" s="1">
        <f>'Innlegging av opplysninger'!$B$5*I1775</f>
        <v>0</v>
      </c>
      <c r="O1775" s="1">
        <f>'Innlegging av opplysninger'!$B$5*J1775</f>
        <v>411892.97824800009</v>
      </c>
      <c r="P1775" s="1">
        <f>'Innlegging av opplysninger'!$B$5*K1775</f>
        <v>446217.39310200012</v>
      </c>
      <c r="Q1775" s="1"/>
      <c r="R1775" s="1">
        <f>'Innlegging av opplysninger'!$C$11*SUM(H1775:Q1775)</f>
        <v>1407628.5320565002</v>
      </c>
      <c r="S1775" s="1">
        <f>'Innlegging av opplysninger'!$C$13*(((H1775+J1775+M1775+O1775)*Data!H1775)+(J1775+O1775)*(1-Data!H1775)*1.8/12+I1775+N1775+K1775+L1775+P1775+Q1775)</f>
        <v>255798.0080676385</v>
      </c>
      <c r="T1775" s="1">
        <f>'Innlegging av opplysninger'!$C$13*((H1775+J1775+M1775+O1775)*(1-Data!H1775)-(J1775+O1775)*(1-Data!H1775)*1.8/12)</f>
        <v>1670430.5094833618</v>
      </c>
      <c r="U1775" s="1">
        <f>Data!I1775</f>
        <v>6.7664</v>
      </c>
      <c r="V1775" s="1">
        <f>Data!J1775+Data!K1775</f>
        <v>45716.136227043433</v>
      </c>
      <c r="W1775" s="1">
        <f>Data!L1775</f>
        <v>0</v>
      </c>
      <c r="X1775" s="1">
        <f t="shared" si="277"/>
        <v>3374549.0636363635</v>
      </c>
      <c r="Y1775" s="100">
        <f t="shared" si="278"/>
        <v>0</v>
      </c>
      <c r="Z1775" s="100">
        <f t="shared" si="279"/>
        <v>482560.51609999995</v>
      </c>
      <c r="AA1775" s="100">
        <f>'Innlegging av opplysninger'!$B$4*X1775</f>
        <v>438691.37827272725</v>
      </c>
      <c r="AB1775" s="1"/>
      <c r="AC1775" s="1">
        <f>'Innlegging av opplysninger'!$B$5*X1775</f>
        <v>442065.92733636365</v>
      </c>
      <c r="AD1775" s="1">
        <f>'Innlegging av opplysninger'!$B$5*Y1775</f>
        <v>0</v>
      </c>
      <c r="AE1775" s="1">
        <f>'Innlegging av opplysninger'!$B$5*Z1775</f>
        <v>63215.427609099999</v>
      </c>
      <c r="AF1775" s="1">
        <f>'Innlegging av opplysninger'!$B$5*AA1775</f>
        <v>57468.570553727273</v>
      </c>
      <c r="AG1775" s="1"/>
      <c r="AH1775" s="1">
        <f>'Innlegging av opplysninger'!$C$11*SUM(X1775:AG1775)</f>
        <v>184624.93357331475</v>
      </c>
      <c r="AI1775" s="1">
        <f>'Innlegging av opplysninger'!$C$13*(((X1775+Z1775+AC1775+AE1775)*Data!M1775)+(Z1775+AE1775)*(1-Data!M1775)*1.8/12+Y1775+AD1775+AA1775+AB1775+AF1775+AG1775)</f>
        <v>30143.358334808796</v>
      </c>
      <c r="AJ1775" s="1">
        <f>'Innlegging av opplysninger'!$C$13*((X1775+Z1775+AC1775+AE1775)*(1-Data!M1775)-(Z1775+AE1775)*(1-Data!M1775)*1.8/12)</f>
        <v>222501.28760762187</v>
      </c>
      <c r="AK1775" s="83">
        <f t="shared" si="274"/>
        <v>1592000</v>
      </c>
      <c r="AL1775" s="83">
        <f t="shared" si="275"/>
        <v>286000</v>
      </c>
      <c r="AM1775" s="83">
        <f t="shared" si="276"/>
        <v>1893000</v>
      </c>
    </row>
    <row r="1776" spans="1:39">
      <c r="A1776" t="str">
        <f t="shared" si="270"/>
        <v>4616Barnehager</v>
      </c>
      <c r="B1776" s="6" t="str">
        <f>Data!A1776</f>
        <v>4616</v>
      </c>
      <c r="C1776" s="7" t="str">
        <f>Data!B1776</f>
        <v>Tysnes kommune</v>
      </c>
      <c r="D1776" s="7" t="str">
        <f>Data!C1776</f>
        <v>Barnehager</v>
      </c>
      <c r="E1776" s="1">
        <f>Data!D1776</f>
        <v>50.462400000000002</v>
      </c>
      <c r="F1776" s="1">
        <f>Data!E1776+Data!F1776</f>
        <v>39015.783831129731</v>
      </c>
      <c r="G1776" s="1">
        <f>Data!G1776</f>
        <v>0</v>
      </c>
      <c r="H1776" s="1">
        <f t="shared" si="271"/>
        <v>21478146.436363645</v>
      </c>
      <c r="I1776" s="1">
        <f t="shared" si="272"/>
        <v>0</v>
      </c>
      <c r="J1776" s="1">
        <f t="shared" si="273"/>
        <v>2577377.5723636374</v>
      </c>
      <c r="K1776" s="1">
        <f>'Innlegging av opplysninger'!$B$4*H1776</f>
        <v>2792159.0367272738</v>
      </c>
      <c r="L1776" s="1"/>
      <c r="M1776" s="1">
        <f>'Innlegging av opplysninger'!$B$5*H1776</f>
        <v>2813637.1831636378</v>
      </c>
      <c r="N1776" s="1">
        <f>'Innlegging av opplysninger'!$B$5*I1776</f>
        <v>0</v>
      </c>
      <c r="O1776" s="1">
        <f>'Innlegging av opplysninger'!$B$5*J1776</f>
        <v>337636.46197963652</v>
      </c>
      <c r="P1776" s="1">
        <f>'Innlegging av opplysninger'!$B$5*K1776</f>
        <v>365772.83381127287</v>
      </c>
      <c r="Q1776" s="1"/>
      <c r="R1776" s="1">
        <f>'Innlegging av opplysninger'!$C$11*SUM(H1776:Q1776)</f>
        <v>1153859.7219275457</v>
      </c>
      <c r="S1776" s="1">
        <f>'Innlegging av opplysninger'!$C$13*(((H1776+J1776+M1776+O1776)*Data!H1776)+(J1776+O1776)*(1-Data!H1776)*1.8/12+I1776+N1776+K1776+L1776+P1776+Q1776)</f>
        <v>190080.40088652921</v>
      </c>
      <c r="T1776" s="1">
        <f>'Innlegging av opplysninger'!$C$13*((H1776+J1776+M1776+O1776)*(1-Data!H1776)-(J1776+O1776)*(1-Data!H1776)*1.8/12)</f>
        <v>1388885.5343827442</v>
      </c>
      <c r="U1776" s="1">
        <f>Data!I1776</f>
        <v>1.8883000000000001</v>
      </c>
      <c r="V1776" s="1">
        <f>Data!J1776+Data!K1776</f>
        <v>41536.771169835309</v>
      </c>
      <c r="W1776" s="1">
        <f>Data!L1776</f>
        <v>0</v>
      </c>
      <c r="X1776" s="1">
        <f t="shared" si="277"/>
        <v>855642.38181818195</v>
      </c>
      <c r="Y1776" s="100">
        <f t="shared" si="278"/>
        <v>0</v>
      </c>
      <c r="Z1776" s="100">
        <f t="shared" si="279"/>
        <v>122356.86060000001</v>
      </c>
      <c r="AA1776" s="100">
        <f>'Innlegging av opplysninger'!$B$4*X1776</f>
        <v>111233.50963636365</v>
      </c>
      <c r="AB1776" s="1"/>
      <c r="AC1776" s="1">
        <f>'Innlegging av opplysninger'!$B$5*X1776</f>
        <v>112089.15201818183</v>
      </c>
      <c r="AD1776" s="1">
        <f>'Innlegging av opplysninger'!$B$5*Y1776</f>
        <v>0</v>
      </c>
      <c r="AE1776" s="1">
        <f>'Innlegging av opplysninger'!$B$5*Z1776</f>
        <v>16028.748738600003</v>
      </c>
      <c r="AF1776" s="1">
        <f>'Innlegging av opplysninger'!$B$5*AA1776</f>
        <v>14571.589762363639</v>
      </c>
      <c r="AG1776" s="1"/>
      <c r="AH1776" s="1">
        <f>'Innlegging av opplysninger'!$C$11*SUM(X1776:AG1776)</f>
        <v>46813.045217800252</v>
      </c>
      <c r="AI1776" s="1">
        <f>'Innlegging av opplysninger'!$C$13*(((X1776+Z1776+AC1776+AE1776)*Data!M1776)+(Z1776+AE1776)*(1-Data!M1776)*1.8/12+Y1776+AD1776+AA1776+AB1776+AF1776+AG1776)</f>
        <v>7621.2729215748986</v>
      </c>
      <c r="AJ1776" s="1">
        <f>'Innlegging av opplysninger'!$C$13*((X1776+Z1776+AC1776+AE1776)*(1-Data!M1776)-(Z1776+AE1776)*(1-Data!M1776)*1.8/12)</f>
        <v>56438.683692257029</v>
      </c>
      <c r="AK1776" s="83">
        <f t="shared" si="274"/>
        <v>1201000</v>
      </c>
      <c r="AL1776" s="83">
        <f t="shared" si="275"/>
        <v>198000</v>
      </c>
      <c r="AM1776" s="83">
        <f t="shared" si="276"/>
        <v>1445000</v>
      </c>
    </row>
    <row r="1777" spans="1:39">
      <c r="A1777" t="str">
        <f t="shared" si="270"/>
        <v>4616Helse/pleie/omsorg</v>
      </c>
      <c r="B1777" s="6" t="str">
        <f>Data!A1777</f>
        <v>4616</v>
      </c>
      <c r="C1777" s="7" t="str">
        <f>Data!B1777</f>
        <v>Tysnes kommune</v>
      </c>
      <c r="D1777" s="7" t="str">
        <f>Data!C1777</f>
        <v>Helse/pleie/omsorg</v>
      </c>
      <c r="E1777" s="1">
        <f>Data!D1777</f>
        <v>84.813649849124914</v>
      </c>
      <c r="F1777" s="1">
        <f>Data!E1777+Data!F1777</f>
        <v>45730.308616591377</v>
      </c>
      <c r="G1777" s="1">
        <f>Data!G1777</f>
        <v>903.8785636082489</v>
      </c>
      <c r="H1777" s="1">
        <f t="shared" si="271"/>
        <v>42311502.354545459</v>
      </c>
      <c r="I1777" s="1">
        <f t="shared" si="272"/>
        <v>836304.43636363628</v>
      </c>
      <c r="J1777" s="1">
        <f t="shared" si="273"/>
        <v>5177736.8149090912</v>
      </c>
      <c r="K1777" s="1">
        <f>'Innlegging av opplysninger'!$B$4*H1777</f>
        <v>5500495.30609091</v>
      </c>
      <c r="L1777" s="1"/>
      <c r="M1777" s="1">
        <f>'Innlegging av opplysninger'!$B$5*H1777</f>
        <v>5542806.8084454555</v>
      </c>
      <c r="N1777" s="1">
        <f>'Innlegging av opplysninger'!$B$5*I1777</f>
        <v>109555.88116363635</v>
      </c>
      <c r="O1777" s="1">
        <f>'Innlegging av opplysninger'!$B$5*J1777</f>
        <v>678283.52275309095</v>
      </c>
      <c r="P1777" s="1">
        <f>'Innlegging av opplysninger'!$B$5*K1777</f>
        <v>720564.88509790925</v>
      </c>
      <c r="Q1777" s="1"/>
      <c r="R1777" s="1">
        <f>'Innlegging av opplysninger'!$C$11*SUM(H1777:Q1777)</f>
        <v>2313335.5003560293</v>
      </c>
      <c r="S1777" s="1">
        <f>'Innlegging av opplysninger'!$C$13*(((H1777+J1777+M1777+O1777)*Data!H1777)+(J1777+O1777)*(1-Data!H1777)*1.8/12+I1777+N1777+K1777+L1777+P1777+Q1777)</f>
        <v>453878.5155999593</v>
      </c>
      <c r="T1777" s="1">
        <f>'Innlegging av opplysninger'!$C$13*((H1777+J1777+M1777+O1777)*(1-Data!H1777)-(J1777+O1777)*(1-Data!H1777)*1.8/12)</f>
        <v>2711738.4848872377</v>
      </c>
      <c r="U1777" s="1">
        <f>Data!I1777</f>
        <v>14.193300000000001</v>
      </c>
      <c r="V1777" s="1">
        <f>Data!J1777+Data!K1777</f>
        <v>49224.7998468761</v>
      </c>
      <c r="W1777" s="1">
        <f>Data!L1777</f>
        <v>318.98924140263364</v>
      </c>
      <c r="X1777" s="1">
        <f t="shared" si="277"/>
        <v>7621771.1090909075</v>
      </c>
      <c r="Y1777" s="100">
        <f t="shared" si="278"/>
        <v>49391.018181818181</v>
      </c>
      <c r="Z1777" s="100">
        <f t="shared" si="279"/>
        <v>1096976.1841999998</v>
      </c>
      <c r="AA1777" s="100">
        <f>'Innlegging av opplysninger'!$B$4*X1777</f>
        <v>990830.24418181798</v>
      </c>
      <c r="AB1777" s="1"/>
      <c r="AC1777" s="1">
        <f>'Innlegging av opplysninger'!$B$5*X1777</f>
        <v>998452.01529090898</v>
      </c>
      <c r="AD1777" s="1">
        <f>'Innlegging av opplysninger'!$B$5*Y1777</f>
        <v>6470.2233818181821</v>
      </c>
      <c r="AE1777" s="1">
        <f>'Innlegging av opplysninger'!$B$5*Z1777</f>
        <v>143703.88013019998</v>
      </c>
      <c r="AF1777" s="1">
        <f>'Innlegging av opplysninger'!$B$5*AA1777</f>
        <v>129798.76198781816</v>
      </c>
      <c r="AG1777" s="1"/>
      <c r="AH1777" s="1">
        <f>'Innlegging av opplysninger'!$C$11*SUM(X1777:AG1777)</f>
        <v>419420.95058492088</v>
      </c>
      <c r="AI1777" s="1">
        <f>'Innlegging av opplysninger'!$C$13*(((X1777+Z1777+AC1777+AE1777)*Data!M1777)+(Z1777+AE1777)*(1-Data!M1777)*1.8/12+Y1777+AD1777+AA1777+AB1777+AF1777+AG1777)</f>
        <v>95374.449203234355</v>
      </c>
      <c r="AJ1777" s="1">
        <f>'Innlegging av opplysninger'!$C$13*((X1777+Z1777+AC1777+AE1777)*(1-Data!M1777)-(Z1777+AE1777)*(1-Data!M1777)*1.8/12)</f>
        <v>478570.0094919207</v>
      </c>
      <c r="AK1777" s="83">
        <f t="shared" si="274"/>
        <v>2733000</v>
      </c>
      <c r="AL1777" s="83">
        <f t="shared" si="275"/>
        <v>549000</v>
      </c>
      <c r="AM1777" s="83">
        <f t="shared" si="276"/>
        <v>3190000</v>
      </c>
    </row>
    <row r="1778" spans="1:39">
      <c r="A1778" t="str">
        <f t="shared" si="270"/>
        <v>4616Samferdsel og teknikk</v>
      </c>
      <c r="B1778" s="6" t="str">
        <f>Data!A1778</f>
        <v>4616</v>
      </c>
      <c r="C1778" s="7" t="str">
        <f>Data!B1778</f>
        <v>Tysnes kommune</v>
      </c>
      <c r="D1778" s="7" t="str">
        <f>Data!C1778</f>
        <v>Samferdsel og teknikk</v>
      </c>
      <c r="E1778" s="1">
        <f>Data!D1778</f>
        <v>9.1419999999999924</v>
      </c>
      <c r="F1778" s="1">
        <f>Data!E1778+Data!F1778</f>
        <v>49722.330999781261</v>
      </c>
      <c r="G1778" s="1">
        <f>Data!G1778</f>
        <v>0</v>
      </c>
      <c r="H1778" s="1">
        <f t="shared" si="271"/>
        <v>4958853.2727272715</v>
      </c>
      <c r="I1778" s="1">
        <f t="shared" si="272"/>
        <v>0</v>
      </c>
      <c r="J1778" s="1">
        <f t="shared" si="273"/>
        <v>595062.39272727259</v>
      </c>
      <c r="K1778" s="1">
        <f>'Innlegging av opplysninger'!$B$4*H1778</f>
        <v>644650.9254545453</v>
      </c>
      <c r="L1778" s="1"/>
      <c r="M1778" s="1">
        <f>'Innlegging av opplysninger'!$B$5*H1778</f>
        <v>649609.77872727264</v>
      </c>
      <c r="N1778" s="1">
        <f>'Innlegging av opplysninger'!$B$5*I1778</f>
        <v>0</v>
      </c>
      <c r="O1778" s="1">
        <f>'Innlegging av opplysninger'!$B$5*J1778</f>
        <v>77953.173447272711</v>
      </c>
      <c r="P1778" s="1">
        <f>'Innlegging av opplysninger'!$B$5*K1778</f>
        <v>84449.271234545435</v>
      </c>
      <c r="Q1778" s="1"/>
      <c r="R1778" s="1">
        <f>'Innlegging av opplysninger'!$C$11*SUM(H1778:Q1778)</f>
        <v>266401.9949440909</v>
      </c>
      <c r="S1778" s="1">
        <f>'Innlegging av opplysninger'!$C$13*(((H1778+J1778+M1778+O1778)*Data!H1778)+(J1778+O1778)*(1-Data!H1778)*1.8/12+I1778+N1778+K1778+L1778+P1778+Q1778)</f>
        <v>44025.186954641445</v>
      </c>
      <c r="T1778" s="1">
        <f>'Innlegging av opplysninger'!$C$13*((H1778+J1778+M1778+O1778)*(1-Data!H1778)-(J1778+O1778)*(1-Data!H1778)*1.8/12)</f>
        <v>320524.91138990392</v>
      </c>
      <c r="U1778" s="1">
        <f>Data!I1778</f>
        <v>1.028</v>
      </c>
      <c r="V1778" s="1">
        <f>Data!J1778+Data!K1778</f>
        <v>62627.464332036318</v>
      </c>
      <c r="W1778" s="1">
        <f>Data!L1778</f>
        <v>0</v>
      </c>
      <c r="X1778" s="1">
        <f t="shared" si="277"/>
        <v>702338.54545454553</v>
      </c>
      <c r="Y1778" s="100">
        <f t="shared" si="278"/>
        <v>0</v>
      </c>
      <c r="Z1778" s="100">
        <f t="shared" si="279"/>
        <v>100434.412</v>
      </c>
      <c r="AA1778" s="100">
        <f>'Innlegging av opplysninger'!$B$4*X1778</f>
        <v>91304.010909090925</v>
      </c>
      <c r="AB1778" s="1"/>
      <c r="AC1778" s="1">
        <f>'Innlegging av opplysninger'!$B$5*X1778</f>
        <v>92006.349454545474</v>
      </c>
      <c r="AD1778" s="1">
        <f>'Innlegging av opplysninger'!$B$5*Y1778</f>
        <v>0</v>
      </c>
      <c r="AE1778" s="1">
        <f>'Innlegging av opplysninger'!$B$5*Z1778</f>
        <v>13156.907972000001</v>
      </c>
      <c r="AF1778" s="1">
        <f>'Innlegging av opplysninger'!$B$5*AA1778</f>
        <v>11960.825429090912</v>
      </c>
      <c r="AG1778" s="1"/>
      <c r="AH1778" s="1">
        <f>'Innlegging av opplysninger'!$C$11*SUM(X1778:AG1778)</f>
        <v>38425.639946332361</v>
      </c>
      <c r="AI1778" s="1">
        <f>'Innlegging av opplysninger'!$C$13*(((X1778+Z1778+AC1778+AE1778)*Data!M1778)+(Z1778+AE1778)*(1-Data!M1778)*1.8/12+Y1778+AD1778+AA1778+AB1778+AF1778+AG1778)</f>
        <v>11606.867328882328</v>
      </c>
      <c r="AJ1778" s="1">
        <f>'Innlegging av opplysninger'!$C$13*((X1778+Z1778+AC1778+AE1778)*(1-Data!M1778)-(Z1778+AE1778)*(1-Data!M1778)*1.8/12)</f>
        <v>40975.587334519856</v>
      </c>
      <c r="AK1778" s="83">
        <f t="shared" si="274"/>
        <v>305000</v>
      </c>
      <c r="AL1778" s="83">
        <f t="shared" si="275"/>
        <v>56000</v>
      </c>
      <c r="AM1778" s="83">
        <f t="shared" si="276"/>
        <v>362000</v>
      </c>
    </row>
    <row r="1779" spans="1:39">
      <c r="A1779" t="str">
        <f t="shared" si="270"/>
        <v>4616Annet</v>
      </c>
      <c r="B1779" s="6" t="str">
        <f>Data!A1779</f>
        <v>4616</v>
      </c>
      <c r="C1779" s="7" t="str">
        <f>Data!B1779</f>
        <v>Tysnes kommune</v>
      </c>
      <c r="D1779" s="7" t="str">
        <f>Data!C1779</f>
        <v>Annet</v>
      </c>
      <c r="E1779" s="1">
        <f>Data!D1779</f>
        <v>5.2</v>
      </c>
      <c r="F1779" s="1">
        <f>Data!E1779+Data!F1779</f>
        <v>0</v>
      </c>
      <c r="G1779" s="1">
        <f>Data!G1779</f>
        <v>0</v>
      </c>
      <c r="H1779" s="1">
        <f t="shared" si="271"/>
        <v>0</v>
      </c>
      <c r="I1779" s="1">
        <f t="shared" si="272"/>
        <v>0</v>
      </c>
      <c r="J1779" s="1">
        <f t="shared" si="273"/>
        <v>0</v>
      </c>
      <c r="K1779" s="1">
        <f>'Innlegging av opplysninger'!$B$4*H1779</f>
        <v>0</v>
      </c>
      <c r="L1779" s="1"/>
      <c r="M1779" s="1">
        <f>'Innlegging av opplysninger'!$B$5*H1779</f>
        <v>0</v>
      </c>
      <c r="N1779" s="1">
        <f>'Innlegging av opplysninger'!$B$5*I1779</f>
        <v>0</v>
      </c>
      <c r="O1779" s="1">
        <f>'Innlegging av opplysninger'!$B$5*J1779</f>
        <v>0</v>
      </c>
      <c r="P1779" s="1">
        <f>'Innlegging av opplysninger'!$B$5*K1779</f>
        <v>0</v>
      </c>
      <c r="Q1779" s="1"/>
      <c r="R1779" s="1">
        <f>'Innlegging av opplysninger'!$C$11*SUM(H1779:Q1779)</f>
        <v>0</v>
      </c>
      <c r="S1779" s="1">
        <f>'Innlegging av opplysninger'!$C$13*(((H1779+J1779+M1779+O1779)*Data!H1779)+(J1779+O1779)*(1-Data!H1779)*1.8/12+I1779+N1779+K1779+L1779+P1779+Q1779)</f>
        <v>0</v>
      </c>
      <c r="T1779" s="1">
        <f>'Innlegging av opplysninger'!$C$13*((H1779+J1779+M1779+O1779)*(1-Data!H1779)-(J1779+O1779)*(1-Data!H1779)*1.8/12)</f>
        <v>0</v>
      </c>
      <c r="U1779" s="1">
        <f>Data!I1779</f>
        <v>0</v>
      </c>
      <c r="V1779" s="1">
        <f>Data!J1779+Data!K1779</f>
        <v>0</v>
      </c>
      <c r="W1779" s="1">
        <f>Data!L1779</f>
        <v>0</v>
      </c>
      <c r="X1779" s="1">
        <f t="shared" si="277"/>
        <v>0</v>
      </c>
      <c r="Y1779" s="100">
        <f t="shared" si="278"/>
        <v>0</v>
      </c>
      <c r="Z1779" s="100">
        <f t="shared" si="279"/>
        <v>0</v>
      </c>
      <c r="AA1779" s="100">
        <f>'Innlegging av opplysninger'!$B$4*X1779</f>
        <v>0</v>
      </c>
      <c r="AB1779" s="1"/>
      <c r="AC1779" s="1">
        <f>'Innlegging av opplysninger'!$B$5*X1779</f>
        <v>0</v>
      </c>
      <c r="AD1779" s="1">
        <f>'Innlegging av opplysninger'!$B$5*Y1779</f>
        <v>0</v>
      </c>
      <c r="AE1779" s="1">
        <f>'Innlegging av opplysninger'!$B$5*Z1779</f>
        <v>0</v>
      </c>
      <c r="AF1779" s="1">
        <f>'Innlegging av opplysninger'!$B$5*AA1779</f>
        <v>0</v>
      </c>
      <c r="AG1779" s="1"/>
      <c r="AH1779" s="1">
        <f>'Innlegging av opplysninger'!$C$11*SUM(X1779:AG1779)</f>
        <v>0</v>
      </c>
      <c r="AI1779" s="1">
        <f>'Innlegging av opplysninger'!$C$13*(((X1779+Z1779+AC1779+AE1779)*Data!M1779)+(Z1779+AE1779)*(1-Data!M1779)*1.8/12+Y1779+AD1779+AA1779+AB1779+AF1779+AG1779)</f>
        <v>0</v>
      </c>
      <c r="AJ1779" s="1">
        <f>'Innlegging av opplysninger'!$C$13*((X1779+Z1779+AC1779+AE1779)*(1-Data!M1779)-(Z1779+AE1779)*(1-Data!M1779)*1.8/12)</f>
        <v>0</v>
      </c>
      <c r="AK1779" s="83">
        <f t="shared" si="274"/>
        <v>0</v>
      </c>
      <c r="AL1779" s="83">
        <f t="shared" si="275"/>
        <v>0</v>
      </c>
      <c r="AM1779" s="83">
        <f t="shared" si="276"/>
        <v>0</v>
      </c>
    </row>
    <row r="1780" spans="1:39">
      <c r="A1780" t="str">
        <f t="shared" si="270"/>
        <v>4617Alle</v>
      </c>
      <c r="B1780" s="6" t="str">
        <f>Data!A1780</f>
        <v>4617</v>
      </c>
      <c r="C1780" s="7" t="str">
        <f>Data!B1780</f>
        <v>Kvinnherad kommune</v>
      </c>
      <c r="D1780" s="7" t="str">
        <f>Data!C1780</f>
        <v>Alle</v>
      </c>
      <c r="E1780" s="1">
        <f>Data!D1780</f>
        <v>1014.1197870729467</v>
      </c>
      <c r="F1780" s="1">
        <f>Data!E1780+Data!F1780</f>
        <v>47531.847104968969</v>
      </c>
      <c r="G1780" s="1">
        <f>Data!G1780</f>
        <v>586.13515639572427</v>
      </c>
      <c r="H1780" s="1">
        <f t="shared" si="271"/>
        <v>525850763.62118167</v>
      </c>
      <c r="I1780" s="1">
        <f t="shared" si="272"/>
        <v>6484486.4727272745</v>
      </c>
      <c r="J1780" s="1">
        <f t="shared" si="273"/>
        <v>63880230.01126907</v>
      </c>
      <c r="K1780" s="1">
        <f>'Innlegging av opplysninger'!$B$4*H1780</f>
        <v>68360599.270753622</v>
      </c>
      <c r="L1780" s="1"/>
      <c r="M1780" s="1">
        <f>'Innlegging av opplysninger'!$B$5*H1780</f>
        <v>68886450.034374803</v>
      </c>
      <c r="N1780" s="1">
        <f>'Innlegging av opplysninger'!$B$5*I1780</f>
        <v>849467.72792727302</v>
      </c>
      <c r="O1780" s="1">
        <f>'Innlegging av opplysninger'!$B$5*J1780</f>
        <v>8368310.1314762486</v>
      </c>
      <c r="P1780" s="1">
        <f>'Innlegging av opplysninger'!$B$5*K1780</f>
        <v>8955238.5044687241</v>
      </c>
      <c r="Q1780" s="1"/>
      <c r="R1780" s="1">
        <f>'Innlegging av opplysninger'!$C$11*SUM(H1780:Q1780)</f>
        <v>28562150.73941879</v>
      </c>
      <c r="S1780" s="1">
        <f>'Innlegging av opplysninger'!$C$13*(((H1780+J1780+M1780+O1780)*Data!H1780)+(J1780+O1780)*(1-Data!H1780)*1.8/12+I1780+N1780+K1780+L1780+P1780+Q1780)</f>
        <v>5554825.5852140691</v>
      </c>
      <c r="T1780" s="1">
        <f>'Innlegging av opplysninger'!$C$13*((H1780+J1780+M1780+O1780)*(1-Data!H1780)-(J1780+O1780)*(1-Data!H1780)*1.8/12)</f>
        <v>33530222.795043226</v>
      </c>
      <c r="U1780" s="1">
        <f>Data!I1780</f>
        <v>127.54749999999999</v>
      </c>
      <c r="V1780" s="1">
        <f>Data!J1780+Data!K1780</f>
        <v>47210.301593458666</v>
      </c>
      <c r="W1780" s="1">
        <f>Data!L1780</f>
        <v>559.2681942021602</v>
      </c>
      <c r="X1780" s="1">
        <f t="shared" si="277"/>
        <v>65689701.190818198</v>
      </c>
      <c r="Y1780" s="100">
        <f t="shared" si="278"/>
        <v>778181.01818181842</v>
      </c>
      <c r="Z1780" s="100">
        <f t="shared" si="279"/>
        <v>9504907.1558870003</v>
      </c>
      <c r="AA1780" s="100">
        <f>'Innlegging av opplysninger'!$B$4*X1780</f>
        <v>8539661.1548063662</v>
      </c>
      <c r="AB1780" s="1"/>
      <c r="AC1780" s="1">
        <f>'Innlegging av opplysninger'!$B$5*X1780</f>
        <v>8605350.8559971843</v>
      </c>
      <c r="AD1780" s="1">
        <f>'Innlegging av opplysninger'!$B$5*Y1780</f>
        <v>101941.71338181822</v>
      </c>
      <c r="AE1780" s="1">
        <f>'Innlegging av opplysninger'!$B$5*Z1780</f>
        <v>1245142.837421197</v>
      </c>
      <c r="AF1780" s="1">
        <f>'Innlegging av opplysninger'!$B$5*AA1780</f>
        <v>1118695.6112796341</v>
      </c>
      <c r="AG1780" s="1"/>
      <c r="AH1780" s="1">
        <f>'Innlegging av opplysninger'!$C$11*SUM(X1780:AG1780)</f>
        <v>3632176.0984353819</v>
      </c>
      <c r="AI1780" s="1">
        <f>'Innlegging av opplysninger'!$C$13*(((X1780+Z1780+AC1780+AE1780)*Data!M1780)+(Z1780+AE1780)*(1-Data!M1780)*1.8/12+Y1780+AD1780+AA1780+AB1780+AF1780+AG1780)</f>
        <v>763792.86557764176</v>
      </c>
      <c r="AJ1780" s="1">
        <f>'Innlegging av opplysninger'!$C$13*((X1780+Z1780+AC1780+AE1780)*(1-Data!M1780)-(Z1780+AE1780)*(1-Data!M1780)*1.8/12)</f>
        <v>4206553.3743865648</v>
      </c>
      <c r="AK1780" s="83">
        <f t="shared" si="274"/>
        <v>32194000</v>
      </c>
      <c r="AL1780" s="83">
        <f t="shared" si="275"/>
        <v>6319000</v>
      </c>
      <c r="AM1780" s="83">
        <f t="shared" si="276"/>
        <v>37737000</v>
      </c>
    </row>
    <row r="1781" spans="1:39">
      <c r="A1781" t="str">
        <f t="shared" si="270"/>
        <v>4617Administrasjon</v>
      </c>
      <c r="B1781" s="6" t="str">
        <f>Data!A1781</f>
        <v>4617</v>
      </c>
      <c r="C1781" s="7" t="str">
        <f>Data!B1781</f>
        <v>Kvinnherad kommune</v>
      </c>
      <c r="D1781" s="7" t="str">
        <f>Data!C1781</f>
        <v>Administrasjon</v>
      </c>
      <c r="E1781" s="1">
        <f>Data!D1781</f>
        <v>49.7</v>
      </c>
      <c r="F1781" s="1">
        <f>Data!E1781+Data!F1781</f>
        <v>55149.939637826959</v>
      </c>
      <c r="G1781" s="1">
        <f>Data!G1781</f>
        <v>0</v>
      </c>
      <c r="H1781" s="1">
        <f t="shared" si="271"/>
        <v>29901294.545454547</v>
      </c>
      <c r="I1781" s="1">
        <f t="shared" si="272"/>
        <v>0</v>
      </c>
      <c r="J1781" s="1">
        <f t="shared" si="273"/>
        <v>3588155.3454545457</v>
      </c>
      <c r="K1781" s="1">
        <f>'Innlegging av opplysninger'!$B$4*H1781</f>
        <v>3887168.290909091</v>
      </c>
      <c r="L1781" s="1"/>
      <c r="M1781" s="1">
        <f>'Innlegging av opplysninger'!$B$5*H1781</f>
        <v>3917069.5854545459</v>
      </c>
      <c r="N1781" s="1">
        <f>'Innlegging av opplysninger'!$B$5*I1781</f>
        <v>0</v>
      </c>
      <c r="O1781" s="1">
        <f>'Innlegging av opplysninger'!$B$5*J1781</f>
        <v>470048.35025454551</v>
      </c>
      <c r="P1781" s="1">
        <f>'Innlegging av opplysninger'!$B$5*K1781</f>
        <v>509219.04610909097</v>
      </c>
      <c r="Q1781" s="1"/>
      <c r="R1781" s="1">
        <f>'Innlegging av opplysninger'!$C$11*SUM(H1781:Q1781)</f>
        <v>1606372.2962181815</v>
      </c>
      <c r="S1781" s="1">
        <f>'Innlegging av opplysninger'!$C$13*(((H1781+J1781+M1781+O1781)*Data!H1781)+(J1781+O1781)*(1-Data!H1781)*1.8/12+I1781+N1781+K1781+L1781+P1781+Q1781)</f>
        <v>444075.99046001449</v>
      </c>
      <c r="T1781" s="1">
        <f>'Innlegging av opplysninger'!$C$13*((H1781+J1781+M1781+O1781)*(1-Data!H1781)-(J1781+O1781)*(1-Data!H1781)*1.8/12)</f>
        <v>1754117.6780490763</v>
      </c>
      <c r="U1781" s="1">
        <f>Data!I1781</f>
        <v>5.9794</v>
      </c>
      <c r="V1781" s="1">
        <f>Data!J1781+Data!K1781</f>
        <v>63790.907393160953</v>
      </c>
      <c r="W1781" s="1">
        <f>Data!L1781</f>
        <v>0</v>
      </c>
      <c r="X1781" s="1">
        <f t="shared" si="277"/>
        <v>4161069.2909090901</v>
      </c>
      <c r="Y1781" s="100">
        <f t="shared" si="278"/>
        <v>0</v>
      </c>
      <c r="Z1781" s="100">
        <f t="shared" si="279"/>
        <v>595032.90859999985</v>
      </c>
      <c r="AA1781" s="100">
        <f>'Innlegging av opplysninger'!$B$4*X1781</f>
        <v>540939.00781818177</v>
      </c>
      <c r="AB1781" s="1"/>
      <c r="AC1781" s="1">
        <f>'Innlegging av opplysninger'!$B$5*X1781</f>
        <v>545100.07710909087</v>
      </c>
      <c r="AD1781" s="1">
        <f>'Innlegging av opplysninger'!$B$5*Y1781</f>
        <v>0</v>
      </c>
      <c r="AE1781" s="1">
        <f>'Innlegging av opplysninger'!$B$5*Z1781</f>
        <v>77949.311026599986</v>
      </c>
      <c r="AF1781" s="1">
        <f>'Innlegging av opplysninger'!$B$5*AA1781</f>
        <v>70863.010024181815</v>
      </c>
      <c r="AG1781" s="1"/>
      <c r="AH1781" s="1">
        <f>'Innlegging av opplysninger'!$C$11*SUM(X1781:AG1781)</f>
        <v>227656.2370085115</v>
      </c>
      <c r="AI1781" s="1">
        <f>'Innlegging av opplysninger'!$C$13*(((X1781+Z1781+AC1781+AE1781)*Data!M1781)+(Z1781+AE1781)*(1-Data!M1781)*1.8/12+Y1781+AD1781+AA1781+AB1781+AF1781+AG1781)</f>
        <v>95351.267868460549</v>
      </c>
      <c r="AJ1781" s="1">
        <f>'Innlegging av opplysninger'!$C$13*((X1781+Z1781+AC1781+AE1781)*(1-Data!M1781)-(Z1781+AE1781)*(1-Data!M1781)*1.8/12)</f>
        <v>216178.31961687095</v>
      </c>
      <c r="AK1781" s="83">
        <f t="shared" si="274"/>
        <v>1834000</v>
      </c>
      <c r="AL1781" s="83">
        <f t="shared" si="275"/>
        <v>539000</v>
      </c>
      <c r="AM1781" s="83">
        <f t="shared" si="276"/>
        <v>1970000</v>
      </c>
    </row>
    <row r="1782" spans="1:39">
      <c r="A1782" t="str">
        <f t="shared" si="270"/>
        <v>4617Undervisning</v>
      </c>
      <c r="B1782" s="6" t="str">
        <f>Data!A1782</f>
        <v>4617</v>
      </c>
      <c r="C1782" s="7" t="str">
        <f>Data!B1782</f>
        <v>Kvinnherad kommune</v>
      </c>
      <c r="D1782" s="7" t="str">
        <f>Data!C1782</f>
        <v>Undervisning</v>
      </c>
      <c r="E1782" s="1">
        <f>Data!D1782</f>
        <v>275.62150000000008</v>
      </c>
      <c r="F1782" s="1">
        <f>Data!E1782+Data!F1782</f>
        <v>47976.48512824659</v>
      </c>
      <c r="G1782" s="1">
        <f>Data!G1782</f>
        <v>0.63772238377630164</v>
      </c>
      <c r="H1782" s="1">
        <f t="shared" si="271"/>
        <v>144254735.95390931</v>
      </c>
      <c r="I1782" s="1">
        <f t="shared" si="272"/>
        <v>1917.4909090909086</v>
      </c>
      <c r="J1782" s="1">
        <f t="shared" si="273"/>
        <v>17310798.413378209</v>
      </c>
      <c r="K1782" s="1">
        <f>'Innlegging av opplysninger'!$B$4*H1782</f>
        <v>18753115.674008209</v>
      </c>
      <c r="L1782" s="1"/>
      <c r="M1782" s="1">
        <f>'Innlegging av opplysninger'!$B$5*H1782</f>
        <v>18897370.409962121</v>
      </c>
      <c r="N1782" s="1">
        <f>'Innlegging av opplysninger'!$B$5*I1782</f>
        <v>251.19130909090904</v>
      </c>
      <c r="O1782" s="1">
        <f>'Innlegging av opplysninger'!$B$5*J1782</f>
        <v>2267714.5921525452</v>
      </c>
      <c r="P1782" s="1">
        <f>'Innlegging av opplysninger'!$B$5*K1782</f>
        <v>2456658.1532950755</v>
      </c>
      <c r="Q1782" s="1"/>
      <c r="R1782" s="1">
        <f>'Innlegging av opplysninger'!$C$11*SUM(H1782:Q1782)</f>
        <v>7749817.3513990985</v>
      </c>
      <c r="S1782" s="1">
        <f>'Innlegging av opplysninger'!$C$13*(((H1782+J1782+M1782+O1782)*Data!H1782)+(J1782+O1782)*(1-Data!H1782)*1.8/12+I1782+N1782+K1782+L1782+P1782+Q1782)</f>
        <v>1418445.9393595501</v>
      </c>
      <c r="T1782" s="1">
        <f>'Innlegging av opplysninger'!$C$13*((H1782+J1782+M1782+O1782)*(1-Data!H1782)-(J1782+O1782)*(1-Data!H1782)*1.8/12)</f>
        <v>9186567.2783444785</v>
      </c>
      <c r="U1782" s="1">
        <f>Data!I1782</f>
        <v>33.5687</v>
      </c>
      <c r="V1782" s="1">
        <f>Data!J1782+Data!K1782</f>
        <v>46414.582668279269</v>
      </c>
      <c r="W1782" s="1">
        <f>Data!L1782</f>
        <v>0</v>
      </c>
      <c r="X1782" s="1">
        <f t="shared" si="277"/>
        <v>16997205.831454538</v>
      </c>
      <c r="Y1782" s="100">
        <f t="shared" si="278"/>
        <v>0</v>
      </c>
      <c r="Z1782" s="100">
        <f t="shared" si="279"/>
        <v>2430600.4338979986</v>
      </c>
      <c r="AA1782" s="100">
        <f>'Innlegging av opplysninger'!$B$4*X1782</f>
        <v>2209636.7580890898</v>
      </c>
      <c r="AB1782" s="1"/>
      <c r="AC1782" s="1">
        <f>'Innlegging av opplysninger'!$B$5*X1782</f>
        <v>2226633.9639205444</v>
      </c>
      <c r="AD1782" s="1">
        <f>'Innlegging av opplysninger'!$B$5*Y1782</f>
        <v>0</v>
      </c>
      <c r="AE1782" s="1">
        <f>'Innlegging av opplysninger'!$B$5*Z1782</f>
        <v>318408.65684063785</v>
      </c>
      <c r="AF1782" s="1">
        <f>'Innlegging av opplysninger'!$B$5*AA1782</f>
        <v>289462.41530967079</v>
      </c>
      <c r="AG1782" s="1"/>
      <c r="AH1782" s="1">
        <f>'Innlegging av opplysninger'!$C$11*SUM(X1782:AG1782)</f>
        <v>929934.02626147424</v>
      </c>
      <c r="AI1782" s="1">
        <f>'Innlegging av opplysninger'!$C$13*(((X1782+Z1782+AC1782+AE1782)*Data!M1782)+(Z1782+AE1782)*(1-Data!M1782)*1.8/12+Y1782+AD1782+AA1782+AB1782+AF1782+AG1782)</f>
        <v>160207.64396909581</v>
      </c>
      <c r="AJ1782" s="1">
        <f>'Innlegging av opplysninger'!$C$13*((X1782+Z1782+AC1782+AE1782)*(1-Data!M1782)-(Z1782+AE1782)*(1-Data!M1782)*1.8/12)</f>
        <v>1112333.655125553</v>
      </c>
      <c r="AK1782" s="83">
        <f t="shared" si="274"/>
        <v>8680000</v>
      </c>
      <c r="AL1782" s="83">
        <f t="shared" si="275"/>
        <v>1579000</v>
      </c>
      <c r="AM1782" s="83">
        <f t="shared" si="276"/>
        <v>10299000</v>
      </c>
    </row>
    <row r="1783" spans="1:39">
      <c r="A1783" t="str">
        <f t="shared" si="270"/>
        <v>4617Barnehager</v>
      </c>
      <c r="B1783" s="6" t="str">
        <f>Data!A1783</f>
        <v>4617</v>
      </c>
      <c r="C1783" s="7" t="str">
        <f>Data!B1783</f>
        <v>Kvinnherad kommune</v>
      </c>
      <c r="D1783" s="7" t="str">
        <f>Data!C1783</f>
        <v>Barnehager</v>
      </c>
      <c r="E1783" s="1">
        <f>Data!D1783</f>
        <v>91.678799999999967</v>
      </c>
      <c r="F1783" s="1">
        <f>Data!E1783+Data!F1783</f>
        <v>42808.120352433361</v>
      </c>
      <c r="G1783" s="1">
        <f>Data!G1783</f>
        <v>0.23593240749224473</v>
      </c>
      <c r="H1783" s="1">
        <f t="shared" si="271"/>
        <v>42813786.590909079</v>
      </c>
      <c r="I1783" s="1">
        <f t="shared" si="272"/>
        <v>235.96363636363634</v>
      </c>
      <c r="J1783" s="1">
        <f t="shared" si="273"/>
        <v>5137682.7065454526</v>
      </c>
      <c r="K1783" s="1">
        <f>'Innlegging av opplysninger'!$B$4*H1783</f>
        <v>5565792.25681818</v>
      </c>
      <c r="L1783" s="1"/>
      <c r="M1783" s="1">
        <f>'Innlegging av opplysninger'!$B$5*H1783</f>
        <v>5608606.0434090896</v>
      </c>
      <c r="N1783" s="1">
        <f>'Innlegging av opplysninger'!$B$5*I1783</f>
        <v>30.911236363636363</v>
      </c>
      <c r="O1783" s="1">
        <f>'Innlegging av opplysninger'!$B$5*J1783</f>
        <v>673036.43455745431</v>
      </c>
      <c r="P1783" s="1">
        <f>'Innlegging av opplysninger'!$B$5*K1783</f>
        <v>729118.78564318165</v>
      </c>
      <c r="Q1783" s="1"/>
      <c r="R1783" s="1">
        <f>'Innlegging av opplysninger'!$C$11*SUM(H1783:Q1783)</f>
        <v>2300075.0083246958</v>
      </c>
      <c r="S1783" s="1">
        <f>'Innlegging av opplysninger'!$C$13*(((H1783+J1783+M1783+O1783)*Data!H1783)+(J1783+O1783)*(1-Data!H1783)*1.8/12+I1783+N1783+K1783+L1783+P1783+Q1783)</f>
        <v>395197.1673463005</v>
      </c>
      <c r="T1783" s="1">
        <f>'Innlegging av opplysninger'!$C$13*((H1783+J1783+M1783+O1783)*(1-Data!H1783)-(J1783+O1783)*(1-Data!H1783)*1.8/12)</f>
        <v>2752273.8966769674</v>
      </c>
      <c r="U1783" s="1">
        <f>Data!I1783</f>
        <v>12.601000000000001</v>
      </c>
      <c r="V1783" s="1">
        <f>Data!J1783+Data!K1783</f>
        <v>43262.519839695262</v>
      </c>
      <c r="W1783" s="1">
        <f>Data!L1783</f>
        <v>21.222125228156489</v>
      </c>
      <c r="X1783" s="1">
        <f t="shared" si="277"/>
        <v>5947101.9545454541</v>
      </c>
      <c r="Y1783" s="100">
        <f t="shared" si="278"/>
        <v>2917.3090909090902</v>
      </c>
      <c r="Z1783" s="100">
        <f t="shared" si="279"/>
        <v>850852.75469999993</v>
      </c>
      <c r="AA1783" s="100">
        <f>'Innlegging av opplysninger'!$B$4*X1783</f>
        <v>773123.25409090903</v>
      </c>
      <c r="AB1783" s="1"/>
      <c r="AC1783" s="1">
        <f>'Innlegging av opplysninger'!$B$5*X1783</f>
        <v>779070.35604545451</v>
      </c>
      <c r="AD1783" s="1">
        <f>'Innlegging av opplysninger'!$B$5*Y1783</f>
        <v>382.16749090909082</v>
      </c>
      <c r="AE1783" s="1">
        <f>'Innlegging av opplysninger'!$B$5*Z1783</f>
        <v>111461.71086569999</v>
      </c>
      <c r="AF1783" s="1">
        <f>'Innlegging av opplysninger'!$B$5*AA1783</f>
        <v>101279.14628590908</v>
      </c>
      <c r="AG1783" s="1"/>
      <c r="AH1783" s="1">
        <f>'Innlegging av opplysninger'!$C$11*SUM(X1783:AG1783)</f>
        <v>325515.16881837929</v>
      </c>
      <c r="AI1783" s="1">
        <f>'Innlegging av opplysninger'!$C$13*(((X1783+Z1783+AC1783+AE1783)*Data!M1783)+(Z1783+AE1783)*(1-Data!M1783)*1.8/12+Y1783+AD1783+AA1783+AB1783+AF1783+AG1783)</f>
        <v>63371.946231855538</v>
      </c>
      <c r="AJ1783" s="1">
        <f>'Innlegging av opplysninger'!$C$13*((X1783+Z1783+AC1783+AE1783)*(1-Data!M1783)-(Z1783+AE1783)*(1-Data!M1783)*1.8/12)</f>
        <v>382069.86373013718</v>
      </c>
      <c r="AK1783" s="83">
        <f t="shared" si="274"/>
        <v>2626000</v>
      </c>
      <c r="AL1783" s="83">
        <f t="shared" si="275"/>
        <v>459000</v>
      </c>
      <c r="AM1783" s="83">
        <f t="shared" si="276"/>
        <v>3134000</v>
      </c>
    </row>
    <row r="1784" spans="1:39">
      <c r="A1784" t="str">
        <f t="shared" si="270"/>
        <v>4617Helse/pleie/omsorg</v>
      </c>
      <c r="B1784" s="6" t="str">
        <f>Data!A1784</f>
        <v>4617</v>
      </c>
      <c r="C1784" s="7" t="str">
        <f>Data!B1784</f>
        <v>Kvinnherad kommune</v>
      </c>
      <c r="D1784" s="7" t="str">
        <f>Data!C1784</f>
        <v>Helse/pleie/omsorg</v>
      </c>
      <c r="E1784" s="1">
        <f>Data!D1784</f>
        <v>530.90888707294562</v>
      </c>
      <c r="F1784" s="1">
        <f>Data!E1784+Data!F1784</f>
        <v>47221.388195351021</v>
      </c>
      <c r="G1784" s="1">
        <f>Data!G1784</f>
        <v>1086.7125302438747</v>
      </c>
      <c r="H1784" s="1">
        <f t="shared" si="271"/>
        <v>273493687.12181824</v>
      </c>
      <c r="I1784" s="1">
        <f t="shared" si="272"/>
        <v>6293949.1636363659</v>
      </c>
      <c r="J1784" s="1">
        <f t="shared" si="273"/>
        <v>33574516.354254551</v>
      </c>
      <c r="K1784" s="1">
        <f>'Innlegging av opplysninger'!$B$4*H1784</f>
        <v>35554179.325836375</v>
      </c>
      <c r="L1784" s="1"/>
      <c r="M1784" s="1">
        <f>'Innlegging av opplysninger'!$B$5*H1784</f>
        <v>35827673.012958191</v>
      </c>
      <c r="N1784" s="1">
        <f>'Innlegging av opplysninger'!$B$5*I1784</f>
        <v>824507.34043636394</v>
      </c>
      <c r="O1784" s="1">
        <f>'Innlegging av opplysninger'!$B$5*J1784</f>
        <v>4398261.6424073465</v>
      </c>
      <c r="P1784" s="1">
        <f>'Innlegging av opplysninger'!$B$5*K1784</f>
        <v>4657597.4916845653</v>
      </c>
      <c r="Q1784" s="1"/>
      <c r="R1784" s="1">
        <f>'Innlegging av opplysninger'!$C$11*SUM(H1784:Q1784)</f>
        <v>14995726.115215214</v>
      </c>
      <c r="S1784" s="1">
        <f>'Innlegging av opplysninger'!$C$13*(((H1784+J1784+M1784+O1784)*Data!H1784)+(J1784+O1784)*(1-Data!H1784)*1.8/12+I1784+N1784+K1784+L1784+P1784+Q1784)</f>
        <v>2955033.2113802512</v>
      </c>
      <c r="T1784" s="1">
        <f>'Innlegging av opplysninger'!$C$13*((H1784+J1784+M1784+O1784)*(1-Data!H1784)-(J1784+O1784)*(1-Data!H1784)*1.8/12)</f>
        <v>17565434.104177408</v>
      </c>
      <c r="U1784" s="1">
        <f>Data!I1784</f>
        <v>67.017599999999973</v>
      </c>
      <c r="V1784" s="1">
        <f>Data!J1784+Data!K1784</f>
        <v>46269.415018467793</v>
      </c>
      <c r="W1784" s="1">
        <f>Data!L1784</f>
        <v>1040.5863534355162</v>
      </c>
      <c r="X1784" s="1">
        <f t="shared" si="277"/>
        <v>33827619.79572726</v>
      </c>
      <c r="Y1784" s="100">
        <f t="shared" si="278"/>
        <v>760773.81818181835</v>
      </c>
      <c r="Z1784" s="100">
        <f t="shared" si="279"/>
        <v>4946140.2867889982</v>
      </c>
      <c r="AA1784" s="100">
        <f>'Innlegging av opplysninger'!$B$4*X1784</f>
        <v>4397590.5734445443</v>
      </c>
      <c r="AB1784" s="1"/>
      <c r="AC1784" s="1">
        <f>'Innlegging av opplysninger'!$B$5*X1784</f>
        <v>4431418.1932402709</v>
      </c>
      <c r="AD1784" s="1">
        <f>'Innlegging av opplysninger'!$B$5*Y1784</f>
        <v>99661.370181818202</v>
      </c>
      <c r="AE1784" s="1">
        <f>'Innlegging av opplysninger'!$B$5*Z1784</f>
        <v>647944.3775693588</v>
      </c>
      <c r="AF1784" s="1">
        <f>'Innlegging av opplysninger'!$B$5*AA1784</f>
        <v>576084.36512123537</v>
      </c>
      <c r="AG1784" s="1"/>
      <c r="AH1784" s="1">
        <f>'Innlegging av opplysninger'!$C$11*SUM(X1784:AG1784)</f>
        <v>1888114.8456497018</v>
      </c>
      <c r="AI1784" s="1">
        <f>'Innlegging av opplysninger'!$C$13*(((X1784+Z1784+AC1784+AE1784)*Data!M1784)+(Z1784+AE1784)*(1-Data!M1784)*1.8/12+Y1784+AD1784+AA1784+AB1784+AF1784+AG1784)</f>
        <v>392013.15423020301</v>
      </c>
      <c r="AJ1784" s="1">
        <f>'Innlegging av opplysninger'!$C$13*((X1784+Z1784+AC1784+AE1784)*(1-Data!M1784)-(Z1784+AE1784)*(1-Data!M1784)*1.8/12)</f>
        <v>2191722.9503430729</v>
      </c>
      <c r="AK1784" s="83">
        <f t="shared" si="274"/>
        <v>16884000</v>
      </c>
      <c r="AL1784" s="83">
        <f t="shared" si="275"/>
        <v>3347000</v>
      </c>
      <c r="AM1784" s="83">
        <f t="shared" si="276"/>
        <v>19757000</v>
      </c>
    </row>
    <row r="1785" spans="1:39">
      <c r="A1785" t="str">
        <f t="shared" si="270"/>
        <v>4617Samferdsel og teknikk</v>
      </c>
      <c r="B1785" s="6" t="str">
        <f>Data!A1785</f>
        <v>4617</v>
      </c>
      <c r="C1785" s="7" t="str">
        <f>Data!B1785</f>
        <v>Kvinnherad kommune</v>
      </c>
      <c r="D1785" s="7" t="str">
        <f>Data!C1785</f>
        <v>Samferdsel og teknikk</v>
      </c>
      <c r="E1785" s="1">
        <f>Data!D1785</f>
        <v>44.885900000000071</v>
      </c>
      <c r="F1785" s="1">
        <f>Data!E1785+Data!F1785</f>
        <v>51101.35469416152</v>
      </c>
      <c r="G1785" s="1">
        <f>Data!G1785</f>
        <v>338.09191750638786</v>
      </c>
      <c r="H1785" s="1">
        <f t="shared" si="271"/>
        <v>25022512.327272743</v>
      </c>
      <c r="I1785" s="1">
        <f t="shared" si="272"/>
        <v>165551.5636363636</v>
      </c>
      <c r="J1785" s="1">
        <f t="shared" si="273"/>
        <v>3022567.6669090926</v>
      </c>
      <c r="K1785" s="1">
        <f>'Innlegging av opplysninger'!$B$4*H1785</f>
        <v>3252926.6025454565</v>
      </c>
      <c r="L1785" s="1"/>
      <c r="M1785" s="1">
        <f>'Innlegging av opplysninger'!$B$5*H1785</f>
        <v>3277949.1148727294</v>
      </c>
      <c r="N1785" s="1">
        <f>'Innlegging av opplysninger'!$B$5*I1785</f>
        <v>21687.254836363634</v>
      </c>
      <c r="O1785" s="1">
        <f>'Innlegging av opplysninger'!$B$5*J1785</f>
        <v>395956.36436509114</v>
      </c>
      <c r="P1785" s="1">
        <f>'Innlegging av opplysninger'!$B$5*K1785</f>
        <v>426133.3849334548</v>
      </c>
      <c r="Q1785" s="1"/>
      <c r="R1785" s="1">
        <f>'Innlegging av opplysninger'!$C$11*SUM(H1785:Q1785)</f>
        <v>1352240.8026161094</v>
      </c>
      <c r="S1785" s="1">
        <f>'Innlegging av opplysninger'!$C$13*(((H1785+J1785+M1785+O1785)*Data!H1785)+(J1785+O1785)*(1-Data!H1785)*1.8/12+I1785+N1785+K1785+L1785+P1785+Q1785)</f>
        <v>246543.08145423554</v>
      </c>
      <c r="T1785" s="1">
        <f>'Innlegging av opplysninger'!$C$13*((H1785+J1785+M1785+O1785)*(1-Data!H1785)-(J1785+O1785)*(1-Data!H1785)*1.8/12)</f>
        <v>1603891.7010730717</v>
      </c>
      <c r="U1785" s="1">
        <f>Data!I1785</f>
        <v>5.3603000000000005</v>
      </c>
      <c r="V1785" s="1">
        <f>Data!J1785+Data!K1785</f>
        <v>53107.23466970132</v>
      </c>
      <c r="W1785" s="1">
        <f>Data!L1785</f>
        <v>75.950972893308204</v>
      </c>
      <c r="X1785" s="1">
        <f t="shared" si="277"/>
        <v>3105498.6545454543</v>
      </c>
      <c r="Y1785" s="100">
        <f t="shared" si="278"/>
        <v>4441.3090909090906</v>
      </c>
      <c r="Z1785" s="100">
        <f t="shared" si="279"/>
        <v>444721.41479999991</v>
      </c>
      <c r="AA1785" s="100">
        <f>'Innlegging av opplysninger'!$B$4*X1785</f>
        <v>403714.82509090909</v>
      </c>
      <c r="AB1785" s="1"/>
      <c r="AC1785" s="1">
        <f>'Innlegging av opplysninger'!$B$5*X1785</f>
        <v>406820.32374545455</v>
      </c>
      <c r="AD1785" s="1">
        <f>'Innlegging av opplysninger'!$B$5*Y1785</f>
        <v>581.81149090909094</v>
      </c>
      <c r="AE1785" s="1">
        <f>'Innlegging av opplysninger'!$B$5*Z1785</f>
        <v>58258.505338799994</v>
      </c>
      <c r="AF1785" s="1">
        <f>'Innlegging av opplysninger'!$B$5*AA1785</f>
        <v>52886.642086909094</v>
      </c>
      <c r="AG1785" s="1"/>
      <c r="AH1785" s="1">
        <f>'Innlegging av opplysninger'!$C$11*SUM(X1785:AG1785)</f>
        <v>170123.0924751951</v>
      </c>
      <c r="AI1785" s="1">
        <f>'Innlegging av opplysninger'!$C$13*(((X1785+Z1785+AC1785+AE1785)*Data!M1785)+(Z1785+AE1785)*(1-Data!M1785)*1.8/12+Y1785+AD1785+AA1785+AB1785+AF1785+AG1785)</f>
        <v>34113.266169756185</v>
      </c>
      <c r="AJ1785" s="1">
        <f>'Innlegging av opplysninger'!$C$13*((X1785+Z1785+AC1785+AE1785)*(1-Data!M1785)-(Z1785+AE1785)*(1-Data!M1785)*1.8/12)</f>
        <v>198686.75511208977</v>
      </c>
      <c r="AK1785" s="83">
        <f t="shared" si="274"/>
        <v>1522000</v>
      </c>
      <c r="AL1785" s="83">
        <f t="shared" si="275"/>
        <v>281000</v>
      </c>
      <c r="AM1785" s="83">
        <f t="shared" si="276"/>
        <v>1803000</v>
      </c>
    </row>
    <row r="1786" spans="1:39">
      <c r="A1786" t="str">
        <f t="shared" si="270"/>
        <v>4617Annet</v>
      </c>
      <c r="B1786" s="6" t="str">
        <f>Data!A1786</f>
        <v>4617</v>
      </c>
      <c r="C1786" s="7" t="str">
        <f>Data!B1786</f>
        <v>Kvinnherad kommune</v>
      </c>
      <c r="D1786" s="7" t="str">
        <f>Data!C1786</f>
        <v>Annet</v>
      </c>
      <c r="E1786" s="1">
        <f>Data!D1786</f>
        <v>21.324700000000004</v>
      </c>
      <c r="F1786" s="1">
        <f>Data!E1786+Data!F1786</f>
        <v>44554.053085545544</v>
      </c>
      <c r="G1786" s="1">
        <f>Data!G1786</f>
        <v>98.147218952669888</v>
      </c>
      <c r="H1786" s="1">
        <f t="shared" si="271"/>
        <v>10364747.08181818</v>
      </c>
      <c r="I1786" s="1">
        <f t="shared" si="272"/>
        <v>22832.290909090905</v>
      </c>
      <c r="J1786" s="1">
        <f t="shared" si="273"/>
        <v>1246509.5247272726</v>
      </c>
      <c r="K1786" s="1">
        <f>'Innlegging av opplysninger'!$B$4*H1786</f>
        <v>1347417.1206363635</v>
      </c>
      <c r="L1786" s="1"/>
      <c r="M1786" s="1">
        <f>'Innlegging av opplysninger'!$B$5*H1786</f>
        <v>1357781.8677181816</v>
      </c>
      <c r="N1786" s="1">
        <f>'Innlegging av opplysninger'!$B$5*I1786</f>
        <v>2991.0301090909088</v>
      </c>
      <c r="O1786" s="1">
        <f>'Innlegging av opplysninger'!$B$5*J1786</f>
        <v>163292.74773927272</v>
      </c>
      <c r="P1786" s="1">
        <f>'Innlegging av opplysninger'!$B$5*K1786</f>
        <v>176511.64280336362</v>
      </c>
      <c r="Q1786" s="1"/>
      <c r="R1786" s="1">
        <f>'Innlegging av opplysninger'!$C$11*SUM(H1786:Q1786)</f>
        <v>557919.16564551101</v>
      </c>
      <c r="S1786" s="1">
        <f>'Innlegging av opplysninger'!$C$13*(((H1786+J1786+M1786+O1786)*Data!H1786)+(J1786+O1786)*(1-Data!H1786)*1.8/12+I1786+N1786+K1786+L1786+P1786+Q1786)</f>
        <v>95290.7751007474</v>
      </c>
      <c r="T1786" s="1">
        <f>'Innlegging av opplysninger'!$C$13*((H1786+J1786+M1786+O1786)*(1-Data!H1786)-(J1786+O1786)*(1-Data!H1786)*1.8/12)</f>
        <v>668177.55683521496</v>
      </c>
      <c r="U1786" s="1">
        <f>Data!I1786</f>
        <v>3.0205000000000002</v>
      </c>
      <c r="V1786" s="1">
        <f>Data!J1786+Data!K1786</f>
        <v>50111.080670970579</v>
      </c>
      <c r="W1786" s="1">
        <f>Data!L1786</f>
        <v>304.95613309054789</v>
      </c>
      <c r="X1786" s="1">
        <f t="shared" si="277"/>
        <v>1651205.6636363633</v>
      </c>
      <c r="Y1786" s="100">
        <f t="shared" si="278"/>
        <v>10048.581818181816</v>
      </c>
      <c r="Z1786" s="100">
        <f t="shared" si="279"/>
        <v>237559.35709999994</v>
      </c>
      <c r="AA1786" s="100">
        <f>'Innlegging av opplysninger'!$B$4*X1786</f>
        <v>214656.73627272726</v>
      </c>
      <c r="AB1786" s="1"/>
      <c r="AC1786" s="1">
        <f>'Innlegging av opplysninger'!$B$5*X1786</f>
        <v>216307.94193636361</v>
      </c>
      <c r="AD1786" s="1">
        <f>'Innlegging av opplysninger'!$B$5*Y1786</f>
        <v>1316.3642181818179</v>
      </c>
      <c r="AE1786" s="1">
        <f>'Innlegging av opplysninger'!$B$5*Z1786</f>
        <v>31120.275780099993</v>
      </c>
      <c r="AF1786" s="1">
        <f>'Innlegging av opplysninger'!$B$5*AA1786</f>
        <v>28120.032451727271</v>
      </c>
      <c r="AG1786" s="1"/>
      <c r="AH1786" s="1">
        <f>'Innlegging av opplysninger'!$C$11*SUM(X1786:AG1786)</f>
        <v>90832.728222118516</v>
      </c>
      <c r="AI1786" s="1">
        <f>'Innlegging av opplysninger'!$C$13*(((X1786+Z1786+AC1786+AE1786)*Data!M1786)+(Z1786+AE1786)*(1-Data!M1786)*1.8/12+Y1786+AD1786+AA1786+AB1786+AF1786+AG1786)</f>
        <v>18679.559654453595</v>
      </c>
      <c r="AJ1786" s="1">
        <f>'Innlegging av opplysninger'!$C$13*((X1786+Z1786+AC1786+AE1786)*(1-Data!M1786)-(Z1786+AE1786)*(1-Data!M1786)*1.8/12)</f>
        <v>105617.85791265592</v>
      </c>
      <c r="AK1786" s="83">
        <f t="shared" si="274"/>
        <v>649000</v>
      </c>
      <c r="AL1786" s="83">
        <f t="shared" si="275"/>
        <v>114000</v>
      </c>
      <c r="AM1786" s="83">
        <f t="shared" si="276"/>
        <v>774000</v>
      </c>
    </row>
    <row r="1787" spans="1:39">
      <c r="A1787" t="str">
        <f t="shared" si="270"/>
        <v>4618Alle</v>
      </c>
      <c r="B1787" s="6" t="str">
        <f>Data!A1787</f>
        <v>4618</v>
      </c>
      <c r="C1787" s="7" t="str">
        <f>Data!B1787</f>
        <v>Ullensvang kommune</v>
      </c>
      <c r="D1787" s="7" t="str">
        <f>Data!C1787</f>
        <v>Alle</v>
      </c>
      <c r="E1787" s="1">
        <f>Data!D1787</f>
        <v>1042.0226999999991</v>
      </c>
      <c r="F1787" s="1">
        <f>Data!E1787+Data!F1787</f>
        <v>46989.567818508323</v>
      </c>
      <c r="G1787" s="1">
        <f>Data!G1787</f>
        <v>502.92087686765461</v>
      </c>
      <c r="H1787" s="1">
        <f t="shared" si="271"/>
        <v>534154869.05536479</v>
      </c>
      <c r="I1787" s="1">
        <f t="shared" si="272"/>
        <v>5716963.3090909142</v>
      </c>
      <c r="J1787" s="1">
        <f t="shared" si="273"/>
        <v>64784619.883734681</v>
      </c>
      <c r="K1787" s="1">
        <f>'Innlegging av opplysninger'!$B$4*H1787</f>
        <v>69440132.977197424</v>
      </c>
      <c r="L1787" s="1"/>
      <c r="M1787" s="1">
        <f>'Innlegging av opplysninger'!$B$5*H1787</f>
        <v>69974287.846252784</v>
      </c>
      <c r="N1787" s="1">
        <f>'Innlegging av opplysninger'!$B$5*I1787</f>
        <v>748922.19349090976</v>
      </c>
      <c r="O1787" s="1">
        <f>'Innlegging av opplysninger'!$B$5*J1787</f>
        <v>8486785.2047692444</v>
      </c>
      <c r="P1787" s="1">
        <f>'Innlegging av opplysninger'!$B$5*K1787</f>
        <v>9096657.4200128634</v>
      </c>
      <c r="Q1787" s="1"/>
      <c r="R1787" s="1">
        <f>'Innlegging av opplysninger'!$C$11*SUM(H1787:Q1787)</f>
        <v>28971323.039816715</v>
      </c>
      <c r="S1787" s="1">
        <f>'Innlegging av opplysninger'!$C$13*(((H1787+J1787+M1787+O1787)*Data!H1787)+(J1787+O1787)*(1-Data!H1787)*1.8/12+I1787+N1787+K1787+L1787+P1787+Q1787)</f>
        <v>5656585.6399984378</v>
      </c>
      <c r="T1787" s="1">
        <f>'Innlegging av opplysninger'!$C$13*((H1787+J1787+M1787+O1787)*(1-Data!H1787)-(J1787+O1787)*(1-Data!H1787)*1.8/12)</f>
        <v>33988382.730277069</v>
      </c>
      <c r="U1787" s="1">
        <f>Data!I1787</f>
        <v>155.87199999999999</v>
      </c>
      <c r="V1787" s="1">
        <f>Data!J1787+Data!K1787</f>
        <v>47682.326847830263</v>
      </c>
      <c r="W1787" s="1">
        <f>Data!L1787</f>
        <v>555.79847567234674</v>
      </c>
      <c r="X1787" s="1">
        <f t="shared" si="277"/>
        <v>81080068.913727254</v>
      </c>
      <c r="Y1787" s="100">
        <f t="shared" si="278"/>
        <v>945091.85454545484</v>
      </c>
      <c r="Z1787" s="100">
        <f t="shared" si="279"/>
        <v>11729597.989862997</v>
      </c>
      <c r="AA1787" s="100">
        <f>'Innlegging av opplysninger'!$B$4*X1787</f>
        <v>10540408.958784543</v>
      </c>
      <c r="AB1787" s="1"/>
      <c r="AC1787" s="1">
        <f>'Innlegging av opplysninger'!$B$5*X1787</f>
        <v>10621489.027698271</v>
      </c>
      <c r="AD1787" s="1">
        <f>'Innlegging av opplysninger'!$B$5*Y1787</f>
        <v>123807.03294545459</v>
      </c>
      <c r="AE1787" s="1">
        <f>'Innlegging av opplysninger'!$B$5*Z1787</f>
        <v>1536577.3366720527</v>
      </c>
      <c r="AF1787" s="1">
        <f>'Innlegging av opplysninger'!$B$5*AA1787</f>
        <v>1380793.5736007751</v>
      </c>
      <c r="AG1787" s="1"/>
      <c r="AH1787" s="1">
        <f>'Innlegging av opplysninger'!$C$11*SUM(X1787:AG1787)</f>
        <v>4482397.7181377988</v>
      </c>
      <c r="AI1787" s="1">
        <f>'Innlegging av opplysninger'!$C$13*(((X1787+Z1787+AC1787+AE1787)*Data!M1787)+(Z1787+AE1787)*(1-Data!M1787)*1.8/12+Y1787+AD1787+AA1787+AB1787+AF1787+AG1787)</f>
        <v>828013.58510054206</v>
      </c>
      <c r="AJ1787" s="1">
        <f>'Innlegging av opplysninger'!$C$13*((X1787+Z1787+AC1787+AE1787)*(1-Data!M1787)-(Z1787+AE1787)*(1-Data!M1787)*1.8/12)</f>
        <v>5305793.8186669713</v>
      </c>
      <c r="AK1787" s="83">
        <f t="shared" si="274"/>
        <v>33454000</v>
      </c>
      <c r="AL1787" s="83">
        <f t="shared" si="275"/>
        <v>6485000</v>
      </c>
      <c r="AM1787" s="83">
        <f t="shared" si="276"/>
        <v>39294000</v>
      </c>
    </row>
    <row r="1788" spans="1:39">
      <c r="A1788" t="str">
        <f t="shared" si="270"/>
        <v>4618Administrasjon</v>
      </c>
      <c r="B1788" s="6" t="str">
        <f>Data!A1788</f>
        <v>4618</v>
      </c>
      <c r="C1788" s="7" t="str">
        <f>Data!B1788</f>
        <v>Ullensvang kommune</v>
      </c>
      <c r="D1788" s="7" t="str">
        <f>Data!C1788</f>
        <v>Administrasjon</v>
      </c>
      <c r="E1788" s="1">
        <f>Data!D1788</f>
        <v>54.5717</v>
      </c>
      <c r="F1788" s="1">
        <f>Data!E1788+Data!F1788</f>
        <v>53816.846033139278</v>
      </c>
      <c r="G1788" s="1">
        <f>Data!G1788</f>
        <v>0</v>
      </c>
      <c r="H1788" s="1">
        <f t="shared" si="271"/>
        <v>32038655.745454542</v>
      </c>
      <c r="I1788" s="1">
        <f t="shared" si="272"/>
        <v>0</v>
      </c>
      <c r="J1788" s="1">
        <f t="shared" si="273"/>
        <v>3844638.6894545448</v>
      </c>
      <c r="K1788" s="1">
        <f>'Innlegging av opplysninger'!$B$4*H1788</f>
        <v>4165025.2469090908</v>
      </c>
      <c r="L1788" s="1"/>
      <c r="M1788" s="1">
        <f>'Innlegging av opplysninger'!$B$5*H1788</f>
        <v>4197063.9026545454</v>
      </c>
      <c r="N1788" s="1">
        <f>'Innlegging av opplysninger'!$B$5*I1788</f>
        <v>0</v>
      </c>
      <c r="O1788" s="1">
        <f>'Innlegging av opplysninger'!$B$5*J1788</f>
        <v>503647.66831854539</v>
      </c>
      <c r="P1788" s="1">
        <f>'Innlegging av opplysninger'!$B$5*K1788</f>
        <v>545618.3073450909</v>
      </c>
      <c r="Q1788" s="1"/>
      <c r="R1788" s="1">
        <f>'Innlegging av opplysninger'!$C$11*SUM(H1788:Q1788)</f>
        <v>1721196.6832851816</v>
      </c>
      <c r="S1788" s="1">
        <f>'Innlegging av opplysninger'!$C$13*(((H1788+J1788+M1788+O1788)*Data!H1788)+(J1788+O1788)*(1-Data!H1788)*1.8/12+I1788+N1788+K1788+L1788+P1788+Q1788)</f>
        <v>470183.28437165834</v>
      </c>
      <c r="T1788" s="1">
        <f>'Innlegging av opplysninger'!$C$13*((H1788+J1788+M1788+O1788)*(1-Data!H1788)-(J1788+O1788)*(1-Data!H1788)*1.8/12)</f>
        <v>1885138.4927554321</v>
      </c>
      <c r="U1788" s="1">
        <f>Data!I1788</f>
        <v>11.762499999999999</v>
      </c>
      <c r="V1788" s="1">
        <f>Data!J1788+Data!K1788</f>
        <v>48110.333333333328</v>
      </c>
      <c r="W1788" s="1">
        <f>Data!L1788</f>
        <v>0</v>
      </c>
      <c r="X1788" s="1">
        <f t="shared" si="277"/>
        <v>6173430.4999999981</v>
      </c>
      <c r="Y1788" s="100">
        <f t="shared" si="278"/>
        <v>0</v>
      </c>
      <c r="Z1788" s="100">
        <f t="shared" si="279"/>
        <v>882800.5614999996</v>
      </c>
      <c r="AA1788" s="100">
        <f>'Innlegging av opplysninger'!$B$4*X1788</f>
        <v>802545.96499999973</v>
      </c>
      <c r="AB1788" s="1"/>
      <c r="AC1788" s="1">
        <f>'Innlegging av opplysninger'!$B$5*X1788</f>
        <v>808719.39549999975</v>
      </c>
      <c r="AD1788" s="1">
        <f>'Innlegging av opplysninger'!$B$5*Y1788</f>
        <v>0</v>
      </c>
      <c r="AE1788" s="1">
        <f>'Innlegging av opplysninger'!$B$5*Z1788</f>
        <v>115646.87355649995</v>
      </c>
      <c r="AF1788" s="1">
        <f>'Innlegging av opplysninger'!$B$5*AA1788</f>
        <v>105133.52141499997</v>
      </c>
      <c r="AG1788" s="1"/>
      <c r="AH1788" s="1">
        <f>'Innlegging av opplysninger'!$C$11*SUM(X1788:AG1788)</f>
        <v>337754.51904491696</v>
      </c>
      <c r="AI1788" s="1">
        <f>'Innlegging av opplysninger'!$C$13*(((X1788+Z1788+AC1788+AE1788)*Data!M1788)+(Z1788+AE1788)*(1-Data!M1788)*1.8/12+Y1788+AD1788+AA1788+AB1788+AF1788+AG1788)</f>
        <v>54987.223287020672</v>
      </c>
      <c r="AJ1788" s="1">
        <f>'Innlegging av opplysninger'!$C$13*((X1788+Z1788+AC1788+AE1788)*(1-Data!M1788)-(Z1788+AE1788)*(1-Data!M1788)*1.8/12)</f>
        <v>407203.17119549715</v>
      </c>
      <c r="AK1788" s="83">
        <f t="shared" si="274"/>
        <v>2059000</v>
      </c>
      <c r="AL1788" s="83">
        <f t="shared" si="275"/>
        <v>525000</v>
      </c>
      <c r="AM1788" s="83">
        <f t="shared" si="276"/>
        <v>2292000</v>
      </c>
    </row>
    <row r="1789" spans="1:39">
      <c r="A1789" t="str">
        <f t="shared" si="270"/>
        <v>4618Undervisning</v>
      </c>
      <c r="B1789" s="6" t="str">
        <f>Data!A1789</f>
        <v>4618</v>
      </c>
      <c r="C1789" s="7" t="str">
        <f>Data!B1789</f>
        <v>Ullensvang kommune</v>
      </c>
      <c r="D1789" s="7" t="str">
        <f>Data!C1789</f>
        <v>Undervisning</v>
      </c>
      <c r="E1789" s="1">
        <f>Data!D1789</f>
        <v>270.12029999999999</v>
      </c>
      <c r="F1789" s="1">
        <f>Data!E1789+Data!F1789</f>
        <v>48041.92799341007</v>
      </c>
      <c r="G1789" s="1">
        <f>Data!G1789</f>
        <v>0.44628263777287386</v>
      </c>
      <c r="H1789" s="1">
        <f t="shared" si="271"/>
        <v>141568363.65990901</v>
      </c>
      <c r="I1789" s="1">
        <f t="shared" si="272"/>
        <v>1315.090909090909</v>
      </c>
      <c r="J1789" s="1">
        <f t="shared" si="273"/>
        <v>16988361.450098172</v>
      </c>
      <c r="K1789" s="1">
        <f>'Innlegging av opplysninger'!$B$4*H1789</f>
        <v>18403887.275788173</v>
      </c>
      <c r="L1789" s="1"/>
      <c r="M1789" s="1">
        <f>'Innlegging av opplysninger'!$B$5*H1789</f>
        <v>18545455.63944808</v>
      </c>
      <c r="N1789" s="1">
        <f>'Innlegging av opplysninger'!$B$5*I1789</f>
        <v>172.2769090909091</v>
      </c>
      <c r="O1789" s="1">
        <f>'Innlegging av opplysninger'!$B$5*J1789</f>
        <v>2225475.3499628608</v>
      </c>
      <c r="P1789" s="1">
        <f>'Innlegging av opplysninger'!$B$5*K1789</f>
        <v>2410909.2331282506</v>
      </c>
      <c r="Q1789" s="1"/>
      <c r="R1789" s="1">
        <f>'Innlegging av opplysninger'!$C$11*SUM(H1789:Q1789)</f>
        <v>7605469.7190938042</v>
      </c>
      <c r="S1789" s="1">
        <f>'Innlegging av opplysninger'!$C$13*(((H1789+J1789+M1789+O1789)*Data!H1789)+(J1789+O1789)*(1-Data!H1789)*1.8/12+I1789+N1789+K1789+L1789+P1789+Q1789)</f>
        <v>1313148.1325427473</v>
      </c>
      <c r="T1789" s="1">
        <f>'Innlegging av opplysninger'!$C$13*((H1789+J1789+M1789+O1789)*(1-Data!H1789)-(J1789+O1789)*(1-Data!H1789)*1.8/12)</f>
        <v>9094336.7462171931</v>
      </c>
      <c r="U1789" s="1">
        <f>Data!I1789</f>
        <v>39.089999999999996</v>
      </c>
      <c r="V1789" s="1">
        <f>Data!J1789+Data!K1789</f>
        <v>50550.293265754248</v>
      </c>
      <c r="W1789" s="1">
        <f>Data!L1789</f>
        <v>1.7267843438219495</v>
      </c>
      <c r="X1789" s="1">
        <f t="shared" si="277"/>
        <v>21556483.241</v>
      </c>
      <c r="Y1789" s="100">
        <f t="shared" si="278"/>
        <v>736.36363636363637</v>
      </c>
      <c r="Z1789" s="100">
        <f t="shared" si="279"/>
        <v>3082682.403463</v>
      </c>
      <c r="AA1789" s="100">
        <f>'Innlegging av opplysninger'!$B$4*X1789</f>
        <v>2802342.8213300002</v>
      </c>
      <c r="AB1789" s="1"/>
      <c r="AC1789" s="1">
        <f>'Innlegging av opplysninger'!$B$5*X1789</f>
        <v>2823899.3045710004</v>
      </c>
      <c r="AD1789" s="1">
        <f>'Innlegging av opplysninger'!$B$5*Y1789</f>
        <v>96.463636363636368</v>
      </c>
      <c r="AE1789" s="1">
        <f>'Innlegging av opplysninger'!$B$5*Z1789</f>
        <v>403831.39485365304</v>
      </c>
      <c r="AF1789" s="1">
        <f>'Innlegging av opplysninger'!$B$5*AA1789</f>
        <v>367106.90959423006</v>
      </c>
      <c r="AG1789" s="1"/>
      <c r="AH1789" s="1">
        <f>'Innlegging av opplysninger'!$C$11*SUM(X1789:AG1789)</f>
        <v>1179412.7982792151</v>
      </c>
      <c r="AI1789" s="1">
        <f>'Innlegging av opplysninger'!$C$13*(((X1789+Z1789+AC1789+AE1789)*Data!M1789)+(Z1789+AE1789)*(1-Data!M1789)*1.8/12+Y1789+AD1789+AA1789+AB1789+AF1789+AG1789)</f>
        <v>221168.33445542658</v>
      </c>
      <c r="AJ1789" s="1">
        <f>'Innlegging av opplysninger'!$C$13*((X1789+Z1789+AC1789+AE1789)*(1-Data!M1789)-(Z1789+AE1789)*(1-Data!M1789)*1.8/12)</f>
        <v>1392764.9684529728</v>
      </c>
      <c r="AK1789" s="83">
        <f t="shared" si="274"/>
        <v>8785000</v>
      </c>
      <c r="AL1789" s="83">
        <f t="shared" si="275"/>
        <v>1534000</v>
      </c>
      <c r="AM1789" s="83">
        <f t="shared" si="276"/>
        <v>10487000</v>
      </c>
    </row>
    <row r="1790" spans="1:39">
      <c r="A1790" t="str">
        <f t="shared" si="270"/>
        <v>4618Barnehager</v>
      </c>
      <c r="B1790" s="6" t="str">
        <f>Data!A1790</f>
        <v>4618</v>
      </c>
      <c r="C1790" s="7" t="str">
        <f>Data!B1790</f>
        <v>Ullensvang kommune</v>
      </c>
      <c r="D1790" s="7" t="str">
        <f>Data!C1790</f>
        <v>Barnehager</v>
      </c>
      <c r="E1790" s="1">
        <f>Data!D1790</f>
        <v>146.46339999999995</v>
      </c>
      <c r="F1790" s="1">
        <f>Data!E1790+Data!F1790</f>
        <v>41445.402167594999</v>
      </c>
      <c r="G1790" s="1">
        <f>Data!G1790</f>
        <v>2.8413241806485452</v>
      </c>
      <c r="H1790" s="1">
        <f t="shared" si="271"/>
        <v>66220740.17272725</v>
      </c>
      <c r="I1790" s="1">
        <f t="shared" si="272"/>
        <v>4539.8181818181811</v>
      </c>
      <c r="J1790" s="1">
        <f t="shared" si="273"/>
        <v>7947033.5989090884</v>
      </c>
      <c r="K1790" s="1">
        <f>'Innlegging av opplysninger'!$B$4*H1790</f>
        <v>8608696.2224545423</v>
      </c>
      <c r="L1790" s="1"/>
      <c r="M1790" s="1">
        <f>'Innlegging av opplysninger'!$B$5*H1790</f>
        <v>8674916.9626272693</v>
      </c>
      <c r="N1790" s="1">
        <f>'Innlegging av opplysninger'!$B$5*I1790</f>
        <v>594.71618181818178</v>
      </c>
      <c r="O1790" s="1">
        <f>'Innlegging av opplysninger'!$B$5*J1790</f>
        <v>1041061.4014570906</v>
      </c>
      <c r="P1790" s="1">
        <f>'Innlegging av opplysninger'!$B$5*K1790</f>
        <v>1127739.205141545</v>
      </c>
      <c r="Q1790" s="1"/>
      <c r="R1790" s="1">
        <f>'Innlegging av opplysninger'!$C$11*SUM(H1790:Q1790)</f>
        <v>3557762.2397118565</v>
      </c>
      <c r="S1790" s="1">
        <f>'Innlegging av opplysninger'!$C$13*(((H1790+J1790+M1790+O1790)*Data!H1790)+(J1790+O1790)*(1-Data!H1790)*1.8/12+I1790+N1790+K1790+L1790+P1790+Q1790)</f>
        <v>597928.63176734583</v>
      </c>
      <c r="T1790" s="1">
        <f>'Innlegging av opplysninger'!$C$13*((H1790+J1790+M1790+O1790)*(1-Data!H1790)-(J1790+O1790)*(1-Data!H1790)*1.8/12)</f>
        <v>4270588.1173120355</v>
      </c>
      <c r="U1790" s="1">
        <f>Data!I1790</f>
        <v>12.673100000000002</v>
      </c>
      <c r="V1790" s="1">
        <f>Data!J1790+Data!K1790</f>
        <v>40304.788225979959</v>
      </c>
      <c r="W1790" s="1">
        <f>Data!L1790</f>
        <v>0</v>
      </c>
      <c r="X1790" s="1">
        <f t="shared" si="277"/>
        <v>5572217.581818182</v>
      </c>
      <c r="Y1790" s="100">
        <f t="shared" si="278"/>
        <v>0</v>
      </c>
      <c r="Z1790" s="100">
        <f t="shared" si="279"/>
        <v>796827.11419999995</v>
      </c>
      <c r="AA1790" s="100">
        <f>'Innlegging av opplysninger'!$B$4*X1790</f>
        <v>724388.28563636367</v>
      </c>
      <c r="AB1790" s="1"/>
      <c r="AC1790" s="1">
        <f>'Innlegging av opplysninger'!$B$5*X1790</f>
        <v>729960.5032181819</v>
      </c>
      <c r="AD1790" s="1">
        <f>'Innlegging av opplysninger'!$B$5*Y1790</f>
        <v>0</v>
      </c>
      <c r="AE1790" s="1">
        <f>'Innlegging av opplysninger'!$B$5*Z1790</f>
        <v>104384.3519602</v>
      </c>
      <c r="AF1790" s="1">
        <f>'Innlegging av opplysninger'!$B$5*AA1790</f>
        <v>94894.865418363639</v>
      </c>
      <c r="AG1790" s="1"/>
      <c r="AH1790" s="1">
        <f>'Innlegging av opplysninger'!$C$11*SUM(X1790:AG1790)</f>
        <v>304861.56268554903</v>
      </c>
      <c r="AI1790" s="1">
        <f>'Innlegging av opplysninger'!$C$13*(((X1790+Z1790+AC1790+AE1790)*Data!M1790)+(Z1790+AE1790)*(1-Data!M1790)*1.8/12+Y1790+AD1790+AA1790+AB1790+AF1790+AG1790)</f>
        <v>49632.173290895378</v>
      </c>
      <c r="AJ1790" s="1">
        <f>'Innlegging av opplysninger'!$C$13*((X1790+Z1790+AC1790+AE1790)*(1-Data!M1790)-(Z1790+AE1790)*(1-Data!M1790)*1.8/12)</f>
        <v>367546.80722617172</v>
      </c>
      <c r="AK1790" s="83">
        <f t="shared" si="274"/>
        <v>3863000</v>
      </c>
      <c r="AL1790" s="83">
        <f t="shared" si="275"/>
        <v>648000</v>
      </c>
      <c r="AM1790" s="83">
        <f t="shared" si="276"/>
        <v>4638000</v>
      </c>
    </row>
    <row r="1791" spans="1:39">
      <c r="A1791" t="str">
        <f t="shared" si="270"/>
        <v>4618Helse/pleie/omsorg</v>
      </c>
      <c r="B1791" s="6" t="str">
        <f>Data!A1791</f>
        <v>4618</v>
      </c>
      <c r="C1791" s="7" t="str">
        <f>Data!B1791</f>
        <v>Ullensvang kommune</v>
      </c>
      <c r="D1791" s="7" t="str">
        <f>Data!C1791</f>
        <v>Helse/pleie/omsorg</v>
      </c>
      <c r="E1791" s="1">
        <f>Data!D1791</f>
        <v>479.38659999999993</v>
      </c>
      <c r="F1791" s="1">
        <f>Data!E1791+Data!F1791</f>
        <v>47019.50694821951</v>
      </c>
      <c r="G1791" s="1">
        <f>Data!G1791</f>
        <v>1053.6382952715003</v>
      </c>
      <c r="H1791" s="1">
        <f t="shared" si="271"/>
        <v>245896598.94090897</v>
      </c>
      <c r="I1791" s="1">
        <f t="shared" si="272"/>
        <v>5510182.690909096</v>
      </c>
      <c r="J1791" s="1">
        <f t="shared" si="273"/>
        <v>30168813.795818165</v>
      </c>
      <c r="K1791" s="1">
        <f>'Innlegging av opplysninger'!$B$4*H1791</f>
        <v>31966557.862318166</v>
      </c>
      <c r="L1791" s="1"/>
      <c r="M1791" s="1">
        <f>'Innlegging av opplysninger'!$B$5*H1791</f>
        <v>32212454.461259075</v>
      </c>
      <c r="N1791" s="1">
        <f>'Innlegging av opplysninger'!$B$5*I1791</f>
        <v>721833.93250909157</v>
      </c>
      <c r="O1791" s="1">
        <f>'Innlegging av opplysninger'!$B$5*J1791</f>
        <v>3952114.6072521796</v>
      </c>
      <c r="P1791" s="1">
        <f>'Innlegging av opplysninger'!$B$5*K1791</f>
        <v>4187619.0799636799</v>
      </c>
      <c r="Q1791" s="1"/>
      <c r="R1791" s="1">
        <f>'Innlegging av opplysninger'!$C$11*SUM(H1791:Q1791)</f>
        <v>13475414.664095657</v>
      </c>
      <c r="S1791" s="1">
        <f>'Innlegging av opplysninger'!$C$13*(((H1791+J1791+M1791+O1791)*Data!H1791)+(J1791+O1791)*(1-Data!H1791)*1.8/12+I1791+N1791+K1791+L1791+P1791+Q1791)</f>
        <v>2772513.9018153469</v>
      </c>
      <c r="T1791" s="1">
        <f>'Innlegging av opplysninger'!$C$13*((H1791+J1791+M1791+O1791)*(1-Data!H1791)-(J1791+O1791)*(1-Data!H1791)*1.8/12)</f>
        <v>15667527.217473451</v>
      </c>
      <c r="U1791" s="1">
        <f>Data!I1791</f>
        <v>74.993700000000004</v>
      </c>
      <c r="V1791" s="1">
        <f>Data!J1791+Data!K1791</f>
        <v>47547.999876434063</v>
      </c>
      <c r="W1791" s="1">
        <f>Data!L1791</f>
        <v>1149.6581712863879</v>
      </c>
      <c r="X1791" s="1">
        <f t="shared" si="277"/>
        <v>38899641.145454541</v>
      </c>
      <c r="Y1791" s="100">
        <f t="shared" si="278"/>
        <v>940550.39999999991</v>
      </c>
      <c r="Z1791" s="100">
        <f t="shared" si="279"/>
        <v>5697147.3909999989</v>
      </c>
      <c r="AA1791" s="100">
        <f>'Innlegging av opplysninger'!$B$4*X1791</f>
        <v>5056953.3489090903</v>
      </c>
      <c r="AB1791" s="1"/>
      <c r="AC1791" s="1">
        <f>'Innlegging av opplysninger'!$B$5*X1791</f>
        <v>5095852.990054545</v>
      </c>
      <c r="AD1791" s="1">
        <f>'Innlegging av opplysninger'!$B$5*Y1791</f>
        <v>123212.10239999999</v>
      </c>
      <c r="AE1791" s="1">
        <f>'Innlegging av opplysninger'!$B$5*Z1791</f>
        <v>746326.3082209999</v>
      </c>
      <c r="AF1791" s="1">
        <f>'Innlegging av opplysninger'!$B$5*AA1791</f>
        <v>662460.88870709087</v>
      </c>
      <c r="AG1791" s="1"/>
      <c r="AH1791" s="1">
        <f>'Innlegging av opplysninger'!$C$11*SUM(X1791:AG1791)</f>
        <v>2174441.4938403578</v>
      </c>
      <c r="AI1791" s="1">
        <f>'Innlegging av opplysninger'!$C$13*(((X1791+Z1791+AC1791+AE1791)*Data!M1791)+(Z1791+AE1791)*(1-Data!M1791)*1.8/12+Y1791+AD1791+AA1791+AB1791+AF1791+AG1791)</f>
        <v>421035.82967631298</v>
      </c>
      <c r="AJ1791" s="1">
        <f>'Innlegging av opplysninger'!$C$13*((X1791+Z1791+AC1791+AE1791)*(1-Data!M1791)-(Z1791+AE1791)*(1-Data!M1791)*1.8/12)</f>
        <v>2554515.6882104934</v>
      </c>
      <c r="AK1791" s="83">
        <f t="shared" si="274"/>
        <v>15650000</v>
      </c>
      <c r="AL1791" s="83">
        <f t="shared" si="275"/>
        <v>3194000</v>
      </c>
      <c r="AM1791" s="83">
        <f t="shared" si="276"/>
        <v>18222000</v>
      </c>
    </row>
    <row r="1792" spans="1:39">
      <c r="A1792" t="str">
        <f t="shared" si="270"/>
        <v>4618Samferdsel og teknikk</v>
      </c>
      <c r="B1792" s="6" t="str">
        <f>Data!A1792</f>
        <v>4618</v>
      </c>
      <c r="C1792" s="7" t="str">
        <f>Data!B1792</f>
        <v>Ullensvang kommune</v>
      </c>
      <c r="D1792" s="7" t="str">
        <f>Data!C1792</f>
        <v>Samferdsel og teknikk</v>
      </c>
      <c r="E1792" s="1">
        <f>Data!D1792</f>
        <v>68.121199999999988</v>
      </c>
      <c r="F1792" s="1">
        <f>Data!E1792+Data!F1792</f>
        <v>48796.57068333112</v>
      </c>
      <c r="G1792" s="1">
        <f>Data!G1792</f>
        <v>269.97836209579407</v>
      </c>
      <c r="H1792" s="1">
        <f t="shared" si="271"/>
        <v>36262701.281818196</v>
      </c>
      <c r="I1792" s="1">
        <f t="shared" si="272"/>
        <v>200631.81818181821</v>
      </c>
      <c r="J1792" s="1">
        <f t="shared" si="273"/>
        <v>4375599.9720000019</v>
      </c>
      <c r="K1792" s="1">
        <f>'Innlegging av opplysninger'!$B$4*H1792</f>
        <v>4714151.1666363655</v>
      </c>
      <c r="L1792" s="1"/>
      <c r="M1792" s="1">
        <f>'Innlegging av opplysninger'!$B$5*H1792</f>
        <v>4750413.867918184</v>
      </c>
      <c r="N1792" s="1">
        <f>'Innlegging av opplysninger'!$B$5*I1792</f>
        <v>26282.768181818185</v>
      </c>
      <c r="O1792" s="1">
        <f>'Innlegging av opplysninger'!$B$5*J1792</f>
        <v>573203.59633200022</v>
      </c>
      <c r="P1792" s="1">
        <f>'Innlegging av opplysninger'!$B$5*K1792</f>
        <v>617553.80282936385</v>
      </c>
      <c r="Q1792" s="1"/>
      <c r="R1792" s="1">
        <f>'Innlegging av opplysninger'!$C$11*SUM(H1792:Q1792)</f>
        <v>1957780.4544081143</v>
      </c>
      <c r="S1792" s="1">
        <f>'Innlegging av opplysninger'!$C$13*(((H1792+J1792+M1792+O1792)*Data!H1792)+(J1792+O1792)*(1-Data!H1792)*1.8/12+I1792+N1792+K1792+L1792+P1792+Q1792)</f>
        <v>382056.43143550464</v>
      </c>
      <c r="T1792" s="1">
        <f>'Innlegging av opplysninger'!$C$13*((H1792+J1792+M1792+O1792)*(1-Data!H1792)-(J1792+O1792)*(1-Data!H1792)*1.8/12)</f>
        <v>2297011.5588071784</v>
      </c>
      <c r="U1792" s="1">
        <f>Data!I1792</f>
        <v>14.178999999999995</v>
      </c>
      <c r="V1792" s="1">
        <f>Data!J1792+Data!K1792</f>
        <v>46468.509474104925</v>
      </c>
      <c r="W1792" s="1">
        <f>Data!L1792</f>
        <v>24.599760208759438</v>
      </c>
      <c r="X1792" s="1">
        <f t="shared" si="277"/>
        <v>7187749.0454545468</v>
      </c>
      <c r="Y1792" s="100">
        <f t="shared" si="278"/>
        <v>3805.0909090909086</v>
      </c>
      <c r="Z1792" s="100">
        <f t="shared" si="279"/>
        <v>1028392.2415000001</v>
      </c>
      <c r="AA1792" s="100">
        <f>'Innlegging av opplysninger'!$B$4*X1792</f>
        <v>934407.37590909109</v>
      </c>
      <c r="AB1792" s="1"/>
      <c r="AC1792" s="1">
        <f>'Innlegging av opplysninger'!$B$5*X1792</f>
        <v>941595.12495454564</v>
      </c>
      <c r="AD1792" s="1">
        <f>'Innlegging av opplysninger'!$B$5*Y1792</f>
        <v>498.46690909090904</v>
      </c>
      <c r="AE1792" s="1">
        <f>'Innlegging av opplysninger'!$B$5*Z1792</f>
        <v>134719.38363650002</v>
      </c>
      <c r="AF1792" s="1">
        <f>'Innlegging av opplysninger'!$B$5*AA1792</f>
        <v>122407.36624409094</v>
      </c>
      <c r="AG1792" s="1"/>
      <c r="AH1792" s="1">
        <f>'Innlegging av opplysninger'!$C$11*SUM(X1792:AG1792)</f>
        <v>393435.81562964438</v>
      </c>
      <c r="AI1792" s="1">
        <f>'Innlegging av opplysninger'!$C$13*(((X1792+Z1792+AC1792+AE1792)*Data!M1792)+(Z1792+AE1792)*(1-Data!M1792)*1.8/12+Y1792+AD1792+AA1792+AB1792+AF1792+AG1792)</f>
        <v>66117.694053458559</v>
      </c>
      <c r="AJ1792" s="1">
        <f>'Innlegging av opplysninger'!$C$13*((X1792+Z1792+AC1792+AE1792)*(1-Data!M1792)-(Z1792+AE1792)*(1-Data!M1792)*1.8/12)</f>
        <v>472268.15891342313</v>
      </c>
      <c r="AK1792" s="83">
        <f t="shared" si="274"/>
        <v>2351000</v>
      </c>
      <c r="AL1792" s="83">
        <f t="shared" si="275"/>
        <v>448000</v>
      </c>
      <c r="AM1792" s="83">
        <f t="shared" si="276"/>
        <v>2769000</v>
      </c>
    </row>
    <row r="1793" spans="1:39">
      <c r="A1793" t="str">
        <f t="shared" si="270"/>
        <v>4618Annet</v>
      </c>
      <c r="B1793" s="6" t="str">
        <f>Data!A1793</f>
        <v>4618</v>
      </c>
      <c r="C1793" s="7" t="str">
        <f>Data!B1793</f>
        <v>Ullensvang kommune</v>
      </c>
      <c r="D1793" s="7" t="str">
        <f>Data!C1793</f>
        <v>Annet</v>
      </c>
      <c r="E1793" s="1">
        <f>Data!D1793</f>
        <v>23.359500000000001</v>
      </c>
      <c r="F1793" s="1">
        <f>Data!E1793+Data!F1793</f>
        <v>47748.56118495686</v>
      </c>
      <c r="G1793" s="1">
        <f>Data!G1793</f>
        <v>1.1532781095485778</v>
      </c>
      <c r="H1793" s="1">
        <f t="shared" si="271"/>
        <v>12167809.25454545</v>
      </c>
      <c r="I1793" s="1">
        <f t="shared" si="272"/>
        <v>293.89090909090908</v>
      </c>
      <c r="J1793" s="1">
        <f t="shared" si="273"/>
        <v>1460172.3774545449</v>
      </c>
      <c r="K1793" s="1">
        <f>'Innlegging av opplysninger'!$B$4*H1793</f>
        <v>1581815.2030909085</v>
      </c>
      <c r="L1793" s="1"/>
      <c r="M1793" s="1">
        <f>'Innlegging av opplysninger'!$B$5*H1793</f>
        <v>1593983.012345454</v>
      </c>
      <c r="N1793" s="1">
        <f>'Innlegging av opplysninger'!$B$5*I1793</f>
        <v>38.499709090909093</v>
      </c>
      <c r="O1793" s="1">
        <f>'Innlegging av opplysninger'!$B$5*J1793</f>
        <v>191282.58144654537</v>
      </c>
      <c r="P1793" s="1">
        <f>'Innlegging av opplysninger'!$B$5*K1793</f>
        <v>207217.79160490903</v>
      </c>
      <c r="Q1793" s="1"/>
      <c r="R1793" s="1">
        <f>'Innlegging av opplysninger'!$C$11*SUM(H1793:Q1793)</f>
        <v>653699.27922202786</v>
      </c>
      <c r="S1793" s="1">
        <f>'Innlegging av opplysninger'!$C$13*(((H1793+J1793+M1793+O1793)*Data!H1793)+(J1793+O1793)*(1-Data!H1793)*1.8/12+I1793+N1793+K1793+L1793+P1793+Q1793)</f>
        <v>120750.97081538718</v>
      </c>
      <c r="T1793" s="1">
        <f>'Innlegging av opplysninger'!$C$13*((H1793+J1793+M1793+O1793)*(1-Data!H1793)-(J1793+O1793)*(1-Data!H1793)*1.8/12)</f>
        <v>773784.8849621244</v>
      </c>
      <c r="U1793" s="1">
        <f>Data!I1793</f>
        <v>3.1737000000000002</v>
      </c>
      <c r="V1793" s="1">
        <f>Data!J1793+Data!K1793</f>
        <v>48828.447868418567</v>
      </c>
      <c r="W1793" s="1">
        <f>Data!L1793</f>
        <v>0</v>
      </c>
      <c r="X1793" s="1">
        <f t="shared" si="277"/>
        <v>1690547.4</v>
      </c>
      <c r="Y1793" s="100">
        <f t="shared" si="278"/>
        <v>0</v>
      </c>
      <c r="Z1793" s="100">
        <f t="shared" si="279"/>
        <v>241748.27819999997</v>
      </c>
      <c r="AA1793" s="100">
        <f>'Innlegging av opplysninger'!$B$4*X1793</f>
        <v>219771.16199999998</v>
      </c>
      <c r="AB1793" s="1"/>
      <c r="AC1793" s="1">
        <f>'Innlegging av opplysninger'!$B$5*X1793</f>
        <v>221461.70939999999</v>
      </c>
      <c r="AD1793" s="1">
        <f>'Innlegging av opplysninger'!$B$5*Y1793</f>
        <v>0</v>
      </c>
      <c r="AE1793" s="1">
        <f>'Innlegging av opplysninger'!$B$5*Z1793</f>
        <v>31669.024444199997</v>
      </c>
      <c r="AF1793" s="1">
        <f>'Innlegging av opplysninger'!$B$5*AA1793</f>
        <v>28790.022222</v>
      </c>
      <c r="AG1793" s="1"/>
      <c r="AH1793" s="1">
        <f>'Innlegging av opplysninger'!$C$11*SUM(X1793:AG1793)</f>
        <v>92491.528658115611</v>
      </c>
      <c r="AI1793" s="1">
        <f>'Innlegging av opplysninger'!$C$13*(((X1793+Z1793+AC1793+AE1793)*Data!M1793)+(Z1793+AE1793)*(1-Data!M1793)*1.8/12+Y1793+AD1793+AA1793+AB1793+AF1793+AG1793)</f>
        <v>15057.836540168757</v>
      </c>
      <c r="AJ1793" s="1">
        <f>'Innlegging av opplysninger'!$C$13*((X1793+Z1793+AC1793+AE1793)*(1-Data!M1793)-(Z1793+AE1793)*(1-Data!M1793)*1.8/12)</f>
        <v>111509.51846567364</v>
      </c>
      <c r="AK1793" s="83">
        <f t="shared" si="274"/>
        <v>746000</v>
      </c>
      <c r="AL1793" s="83">
        <f t="shared" si="275"/>
        <v>136000</v>
      </c>
      <c r="AM1793" s="83">
        <f t="shared" si="276"/>
        <v>885000</v>
      </c>
    </row>
    <row r="1794" spans="1:39">
      <c r="A1794" t="str">
        <f t="shared" si="270"/>
        <v>4619Alle</v>
      </c>
      <c r="B1794" s="6" t="str">
        <f>Data!A1794</f>
        <v>4619</v>
      </c>
      <c r="C1794" s="7" t="str">
        <f>Data!B1794</f>
        <v>Eidfjord kommune</v>
      </c>
      <c r="D1794" s="7" t="str">
        <f>Data!C1794</f>
        <v>Alle</v>
      </c>
      <c r="E1794" s="1">
        <f>Data!D1794</f>
        <v>113.20929279798332</v>
      </c>
      <c r="F1794" s="1">
        <f>Data!E1794+Data!F1794</f>
        <v>49076.81576618454</v>
      </c>
      <c r="G1794" s="1">
        <f>Data!G1794</f>
        <v>389.03122624916313</v>
      </c>
      <c r="H1794" s="1">
        <f t="shared" si="271"/>
        <v>60610381.152727298</v>
      </c>
      <c r="I1794" s="1">
        <f t="shared" si="272"/>
        <v>480457.63636363635</v>
      </c>
      <c r="J1794" s="1">
        <f t="shared" si="273"/>
        <v>7330900.6546909111</v>
      </c>
      <c r="K1794" s="1">
        <f>'Innlegging av opplysninger'!$B$4*H1794</f>
        <v>7879349.5498545486</v>
      </c>
      <c r="L1794" s="1"/>
      <c r="M1794" s="1">
        <f>'Innlegging av opplysninger'!$B$5*H1794</f>
        <v>7939959.9310072763</v>
      </c>
      <c r="N1794" s="1">
        <f>'Innlegging av opplysninger'!$B$5*I1794</f>
        <v>62939.950363636366</v>
      </c>
      <c r="O1794" s="1">
        <f>'Innlegging av opplysninger'!$B$5*J1794</f>
        <v>960347.98576450942</v>
      </c>
      <c r="P1794" s="1">
        <f>'Innlegging av opplysninger'!$B$5*K1794</f>
        <v>1032194.791030946</v>
      </c>
      <c r="Q1794" s="1"/>
      <c r="R1794" s="1">
        <f>'Innlegging av opplysninger'!$C$11*SUM(H1794:Q1794)</f>
        <v>3279268.2027685042</v>
      </c>
      <c r="S1794" s="1">
        <f>'Innlegging av opplysninger'!$C$13*(((H1794+J1794+M1794+O1794)*Data!H1794)+(J1794+O1794)*(1-Data!H1794)*1.8/12+I1794+N1794+K1794+L1794+P1794+Q1794)</f>
        <v>697998.63577534922</v>
      </c>
      <c r="T1794" s="1">
        <f>'Innlegging av opplysninger'!$C$13*((H1794+J1794+M1794+O1794)*(1-Data!H1794)-(J1794+O1794)*(1-Data!H1794)*1.8/12)</f>
        <v>3789421.0101183942</v>
      </c>
      <c r="U1794" s="1">
        <f>Data!I1794</f>
        <v>23.903000000000002</v>
      </c>
      <c r="V1794" s="1">
        <f>Data!J1794+Data!K1794</f>
        <v>47199.028992176711</v>
      </c>
      <c r="W1794" s="1">
        <f>Data!L1794</f>
        <v>307.13550600343046</v>
      </c>
      <c r="X1794" s="1">
        <f t="shared" si="277"/>
        <v>12307618.799999999</v>
      </c>
      <c r="Y1794" s="100">
        <f t="shared" si="278"/>
        <v>80088.654545454527</v>
      </c>
      <c r="Z1794" s="100">
        <f t="shared" si="279"/>
        <v>1771442.1659999997</v>
      </c>
      <c r="AA1794" s="100">
        <f>'Innlegging av opplysninger'!$B$4*X1794</f>
        <v>1599990.4439999999</v>
      </c>
      <c r="AB1794" s="1"/>
      <c r="AC1794" s="1">
        <f>'Innlegging av opplysninger'!$B$5*X1794</f>
        <v>1612298.0628</v>
      </c>
      <c r="AD1794" s="1">
        <f>'Innlegging av opplysninger'!$B$5*Y1794</f>
        <v>10491.613745454544</v>
      </c>
      <c r="AE1794" s="1">
        <f>'Innlegging av opplysninger'!$B$5*Z1794</f>
        <v>232058.92374599999</v>
      </c>
      <c r="AF1794" s="1">
        <f>'Innlegging av opplysninger'!$B$5*AA1794</f>
        <v>209598.74816399999</v>
      </c>
      <c r="AG1794" s="1"/>
      <c r="AH1794" s="1">
        <f>'Innlegging av opplysninger'!$C$11*SUM(X1794:AG1794)</f>
        <v>677296.32169403462</v>
      </c>
      <c r="AI1794" s="1">
        <f>'Innlegging av opplysninger'!$C$13*(((X1794+Z1794+AC1794+AE1794)*Data!M1794)+(Z1794+AE1794)*(1-Data!M1794)*1.8/12+Y1794+AD1794+AA1794+AB1794+AF1794+AG1794)</f>
        <v>133780.765999928</v>
      </c>
      <c r="AJ1794" s="1">
        <f>'Innlegging av opplysninger'!$C$13*((X1794+Z1794+AC1794+AE1794)*(1-Data!M1794)-(Z1794+AE1794)*(1-Data!M1794)*1.8/12)</f>
        <v>793045.77947611909</v>
      </c>
      <c r="AK1794" s="83">
        <f t="shared" si="274"/>
        <v>3957000</v>
      </c>
      <c r="AL1794" s="83">
        <f t="shared" si="275"/>
        <v>832000</v>
      </c>
      <c r="AM1794" s="83">
        <f t="shared" si="276"/>
        <v>4582000</v>
      </c>
    </row>
    <row r="1795" spans="1:39">
      <c r="A1795" t="str">
        <f t="shared" si="270"/>
        <v>4619Administrasjon</v>
      </c>
      <c r="B1795" s="6" t="str">
        <f>Data!A1795</f>
        <v>4619</v>
      </c>
      <c r="C1795" s="7" t="str">
        <f>Data!B1795</f>
        <v>Eidfjord kommune</v>
      </c>
      <c r="D1795" s="7" t="str">
        <f>Data!C1795</f>
        <v>Administrasjon</v>
      </c>
      <c r="E1795" s="1">
        <f>Data!D1795</f>
        <v>23.15</v>
      </c>
      <c r="F1795" s="1">
        <f>Data!E1795+Data!F1795</f>
        <v>47192.440604751624</v>
      </c>
      <c r="G1795" s="1">
        <f>Data!G1795</f>
        <v>14.014686825053996</v>
      </c>
      <c r="H1795" s="1">
        <f t="shared" si="271"/>
        <v>11918236.363636363</v>
      </c>
      <c r="I1795" s="1">
        <f t="shared" si="272"/>
        <v>3539.3454545454547</v>
      </c>
      <c r="J1795" s="1">
        <f t="shared" si="273"/>
        <v>1430613.0850909089</v>
      </c>
      <c r="K1795" s="1">
        <f>'Innlegging av opplysninger'!$B$4*H1795</f>
        <v>1549370.7272727273</v>
      </c>
      <c r="L1795" s="1"/>
      <c r="M1795" s="1">
        <f>'Innlegging av opplysninger'!$B$5*H1795</f>
        <v>1561288.9636363636</v>
      </c>
      <c r="N1795" s="1">
        <f>'Innlegging av opplysninger'!$B$5*I1795</f>
        <v>463.65425454545459</v>
      </c>
      <c r="O1795" s="1">
        <f>'Innlegging av opplysninger'!$B$5*J1795</f>
        <v>187410.31414690908</v>
      </c>
      <c r="P1795" s="1">
        <f>'Innlegging av opplysninger'!$B$5*K1795</f>
        <v>202967.56527272728</v>
      </c>
      <c r="Q1795" s="1"/>
      <c r="R1795" s="1">
        <f>'Innlegging av opplysninger'!$C$11*SUM(H1795:Q1795)</f>
        <v>640447.82071307336</v>
      </c>
      <c r="S1795" s="1">
        <f>'Innlegging av opplysninger'!$C$13*(((H1795+J1795+M1795+O1795)*Data!H1795)+(J1795+O1795)*(1-Data!H1795)*1.8/12+I1795+N1795+K1795+L1795+P1795+Q1795)</f>
        <v>150214.15669708449</v>
      </c>
      <c r="T1795" s="1">
        <f>'Innlegging av opplysninger'!$C$13*((H1795+J1795+M1795+O1795)*(1-Data!H1795)-(J1795+O1795)*(1-Data!H1795)*1.8/12)</f>
        <v>726188.12427870021</v>
      </c>
      <c r="U1795" s="1">
        <f>Data!I1795</f>
        <v>8.4</v>
      </c>
      <c r="V1795" s="1">
        <f>Data!J1795+Data!K1795</f>
        <v>46008.531746031746</v>
      </c>
      <c r="W1795" s="1">
        <f>Data!L1795</f>
        <v>30.234523809523807</v>
      </c>
      <c r="X1795" s="1">
        <f t="shared" si="277"/>
        <v>4216054.5454545449</v>
      </c>
      <c r="Y1795" s="100">
        <f t="shared" si="278"/>
        <v>2770.5818181818181</v>
      </c>
      <c r="Z1795" s="100">
        <f t="shared" si="279"/>
        <v>603291.99319999991</v>
      </c>
      <c r="AA1795" s="100">
        <f>'Innlegging av opplysninger'!$B$4*X1795</f>
        <v>548087.09090909082</v>
      </c>
      <c r="AB1795" s="1"/>
      <c r="AC1795" s="1">
        <f>'Innlegging av opplysninger'!$B$5*X1795</f>
        <v>552303.14545454539</v>
      </c>
      <c r="AD1795" s="1">
        <f>'Innlegging av opplysninger'!$B$5*Y1795</f>
        <v>362.94621818181821</v>
      </c>
      <c r="AE1795" s="1">
        <f>'Innlegging av opplysninger'!$B$5*Z1795</f>
        <v>79031.251109199991</v>
      </c>
      <c r="AF1795" s="1">
        <f>'Innlegging av opplysninger'!$B$5*AA1795</f>
        <v>71799.408909090896</v>
      </c>
      <c r="AG1795" s="1"/>
      <c r="AH1795" s="1">
        <f>'Innlegging av opplysninger'!$C$11*SUM(X1795:AG1795)</f>
        <v>230800.63659676776</v>
      </c>
      <c r="AI1795" s="1">
        <f>'Innlegging av opplysninger'!$C$13*(((X1795+Z1795+AC1795+AE1795)*Data!M1795)+(Z1795+AE1795)*(1-Data!M1795)*1.8/12+Y1795+AD1795+AA1795+AB1795+AF1795+AG1795)</f>
        <v>57051.552173480013</v>
      </c>
      <c r="AJ1795" s="1">
        <f>'Innlegging av opplysninger'!$C$13*((X1795+Z1795+AC1795+AE1795)*(1-Data!M1795)-(Z1795+AE1795)*(1-Data!M1795)*1.8/12)</f>
        <v>258780.89790630742</v>
      </c>
      <c r="AK1795" s="83">
        <f t="shared" si="274"/>
        <v>871000</v>
      </c>
      <c r="AL1795" s="83">
        <f t="shared" si="275"/>
        <v>207000</v>
      </c>
      <c r="AM1795" s="83">
        <f t="shared" si="276"/>
        <v>985000</v>
      </c>
    </row>
    <row r="1796" spans="1:39">
      <c r="A1796" t="str">
        <f t="shared" si="270"/>
        <v>4619Undervisning</v>
      </c>
      <c r="B1796" s="6" t="str">
        <f>Data!A1796</f>
        <v>4619</v>
      </c>
      <c r="C1796" s="7" t="str">
        <f>Data!B1796</f>
        <v>Eidfjord kommune</v>
      </c>
      <c r="D1796" s="7" t="str">
        <f>Data!C1796</f>
        <v>Undervisning</v>
      </c>
      <c r="E1796" s="1">
        <f>Data!D1796</f>
        <v>28.372000000000003</v>
      </c>
      <c r="F1796" s="1">
        <f>Data!E1796+Data!F1796</f>
        <v>49506.458621175807</v>
      </c>
      <c r="G1796" s="1">
        <f>Data!G1796</f>
        <v>0</v>
      </c>
      <c r="H1796" s="1">
        <f t="shared" si="271"/>
        <v>15322879.025454545</v>
      </c>
      <c r="I1796" s="1">
        <f t="shared" si="272"/>
        <v>0</v>
      </c>
      <c r="J1796" s="1">
        <f t="shared" si="273"/>
        <v>1838745.4830545455</v>
      </c>
      <c r="K1796" s="1">
        <f>'Innlegging av opplysninger'!$B$4*H1796</f>
        <v>1991974.2733090909</v>
      </c>
      <c r="L1796" s="1"/>
      <c r="M1796" s="1">
        <f>'Innlegging av opplysninger'!$B$5*H1796</f>
        <v>2007297.1523345455</v>
      </c>
      <c r="N1796" s="1">
        <f>'Innlegging av opplysninger'!$B$5*I1796</f>
        <v>0</v>
      </c>
      <c r="O1796" s="1">
        <f>'Innlegging av opplysninger'!$B$5*J1796</f>
        <v>240875.65828014546</v>
      </c>
      <c r="P1796" s="1">
        <f>'Innlegging av opplysninger'!$B$5*K1796</f>
        <v>260948.62980349091</v>
      </c>
      <c r="Q1796" s="1"/>
      <c r="R1796" s="1">
        <f>'Innlegging av opplysninger'!$C$11*SUM(H1796:Q1796)</f>
        <v>823183.36844498175</v>
      </c>
      <c r="S1796" s="1">
        <f>'Innlegging av opplysninger'!$C$13*(((H1796+J1796+M1796+O1796)*Data!H1796)+(J1796+O1796)*(1-Data!H1796)*1.8/12+I1796+N1796+K1796+L1796+P1796+Q1796)</f>
        <v>154716.18291035938</v>
      </c>
      <c r="T1796" s="1">
        <f>'Innlegging av opplysninger'!$C$13*((H1796+J1796+M1796+O1796)*(1-Data!H1796)-(J1796+O1796)*(1-Data!H1796)*1.8/12)</f>
        <v>971745.2686459315</v>
      </c>
      <c r="U1796" s="1">
        <f>Data!I1796</f>
        <v>3.9</v>
      </c>
      <c r="V1796" s="1">
        <f>Data!J1796+Data!K1796</f>
        <v>53245.213675213672</v>
      </c>
      <c r="W1796" s="1">
        <f>Data!L1796</f>
        <v>0</v>
      </c>
      <c r="X1796" s="1">
        <f t="shared" si="277"/>
        <v>2265341.8181818179</v>
      </c>
      <c r="Y1796" s="100">
        <f t="shared" si="278"/>
        <v>0</v>
      </c>
      <c r="Z1796" s="100">
        <f t="shared" si="279"/>
        <v>323943.87999999995</v>
      </c>
      <c r="AA1796" s="100">
        <f>'Innlegging av opplysninger'!$B$4*X1796</f>
        <v>294494.43636363634</v>
      </c>
      <c r="AB1796" s="1"/>
      <c r="AC1796" s="1">
        <f>'Innlegging av opplysninger'!$B$5*X1796</f>
        <v>296759.77818181814</v>
      </c>
      <c r="AD1796" s="1">
        <f>'Innlegging av opplysninger'!$B$5*Y1796</f>
        <v>0</v>
      </c>
      <c r="AE1796" s="1">
        <f>'Innlegging av opplysninger'!$B$5*Z1796</f>
        <v>42436.648279999994</v>
      </c>
      <c r="AF1796" s="1">
        <f>'Innlegging av opplysninger'!$B$5*AA1796</f>
        <v>38578.77116363636</v>
      </c>
      <c r="AG1796" s="1"/>
      <c r="AH1796" s="1">
        <f>'Innlegging av opplysninger'!$C$11*SUM(X1796:AG1796)</f>
        <v>123939.10262249454</v>
      </c>
      <c r="AI1796" s="1">
        <f>'Innlegging av opplysninger'!$C$13*(((X1796+Z1796+AC1796+AE1796)*Data!M1796)+(Z1796+AE1796)*(1-Data!M1796)*1.8/12+Y1796+AD1796+AA1796+AB1796+AF1796+AG1796)</f>
        <v>20177.574912002179</v>
      </c>
      <c r="AJ1796" s="1">
        <f>'Innlegging av opplysninger'!$C$13*((X1796+Z1796+AC1796+AE1796)*(1-Data!M1796)-(Z1796+AE1796)*(1-Data!M1796)*1.8/12)</f>
        <v>149423.30236088508</v>
      </c>
      <c r="AK1796" s="83">
        <f t="shared" si="274"/>
        <v>947000</v>
      </c>
      <c r="AL1796" s="83">
        <f t="shared" si="275"/>
        <v>175000</v>
      </c>
      <c r="AM1796" s="83">
        <f t="shared" si="276"/>
        <v>1121000</v>
      </c>
    </row>
    <row r="1797" spans="1:39">
      <c r="A1797" t="str">
        <f t="shared" si="270"/>
        <v>4619Barnehager</v>
      </c>
      <c r="B1797" s="6" t="str">
        <f>Data!A1797</f>
        <v>4619</v>
      </c>
      <c r="C1797" s="7" t="str">
        <f>Data!B1797</f>
        <v>Eidfjord kommune</v>
      </c>
      <c r="D1797" s="7" t="str">
        <f>Data!C1797</f>
        <v>Barnehager</v>
      </c>
      <c r="E1797" s="1">
        <f>Data!D1797</f>
        <v>16.299992797983435</v>
      </c>
      <c r="F1797" s="1">
        <f>Data!E1797+Data!F1797</f>
        <v>42241.818255190687</v>
      </c>
      <c r="G1797" s="1">
        <f>Data!G1797</f>
        <v>0</v>
      </c>
      <c r="H1797" s="1">
        <f t="shared" si="271"/>
        <v>7511360</v>
      </c>
      <c r="I1797" s="1">
        <f t="shared" si="272"/>
        <v>0</v>
      </c>
      <c r="J1797" s="1">
        <f t="shared" si="273"/>
        <v>901363.19999999995</v>
      </c>
      <c r="K1797" s="1">
        <f>'Innlegging av opplysninger'!$B$4*H1797</f>
        <v>976476.8</v>
      </c>
      <c r="L1797" s="1"/>
      <c r="M1797" s="1">
        <f>'Innlegging av opplysninger'!$B$5*H1797</f>
        <v>983988.16</v>
      </c>
      <c r="N1797" s="1">
        <f>'Innlegging av opplysninger'!$B$5*I1797</f>
        <v>0</v>
      </c>
      <c r="O1797" s="1">
        <f>'Innlegging av opplysninger'!$B$5*J1797</f>
        <v>118078.57919999999</v>
      </c>
      <c r="P1797" s="1">
        <f>'Innlegging av opplysninger'!$B$5*K1797</f>
        <v>127918.46080000002</v>
      </c>
      <c r="Q1797" s="1"/>
      <c r="R1797" s="1">
        <f>'Innlegging av opplysninger'!$C$11*SUM(H1797:Q1797)</f>
        <v>403529.03759999998</v>
      </c>
      <c r="S1797" s="1">
        <f>'Innlegging av opplysninger'!$C$13*(((H1797+J1797+M1797+O1797)*Data!H1797)+(J1797+O1797)*(1-Data!H1797)*1.8/12+I1797+N1797+K1797+L1797+P1797+Q1797)</f>
        <v>70396.439379098185</v>
      </c>
      <c r="T1797" s="1">
        <f>'Innlegging av opplysninger'!$C$13*((H1797+J1797+M1797+O1797)*(1-Data!H1797)-(J1797+O1797)*(1-Data!H1797)*1.8/12)</f>
        <v>481801.19102090178</v>
      </c>
      <c r="U1797" s="1">
        <f>Data!I1797</f>
        <v>1.1000000000000001</v>
      </c>
      <c r="V1797" s="1">
        <f>Data!J1797+Data!K1797</f>
        <v>35950</v>
      </c>
      <c r="W1797" s="1">
        <f>Data!L1797</f>
        <v>0</v>
      </c>
      <c r="X1797" s="1">
        <f t="shared" si="277"/>
        <v>431400</v>
      </c>
      <c r="Y1797" s="100">
        <f t="shared" si="278"/>
        <v>0</v>
      </c>
      <c r="Z1797" s="100">
        <f t="shared" si="279"/>
        <v>61690.2</v>
      </c>
      <c r="AA1797" s="100">
        <f>'Innlegging av opplysninger'!$B$4*X1797</f>
        <v>56082</v>
      </c>
      <c r="AB1797" s="1"/>
      <c r="AC1797" s="1">
        <f>'Innlegging av opplysninger'!$B$5*X1797</f>
        <v>56513.4</v>
      </c>
      <c r="AD1797" s="1">
        <f>'Innlegging av opplysninger'!$B$5*Y1797</f>
        <v>0</v>
      </c>
      <c r="AE1797" s="1">
        <f>'Innlegging av opplysninger'!$B$5*Z1797</f>
        <v>8081.4161999999997</v>
      </c>
      <c r="AF1797" s="1">
        <f>'Innlegging av opplysninger'!$B$5*AA1797</f>
        <v>7346.7420000000002</v>
      </c>
      <c r="AG1797" s="1"/>
      <c r="AH1797" s="1">
        <f>'Innlegging av opplysninger'!$C$11*SUM(X1797:AG1797)</f>
        <v>23602.322811599995</v>
      </c>
      <c r="AI1797" s="1">
        <f>'Innlegging av opplysninger'!$C$13*(((X1797+Z1797+AC1797+AE1797)*Data!M1797)+(Z1797+AE1797)*(1-Data!M1797)*1.8/12+Y1797+AD1797+AA1797+AB1797+AF1797+AG1797)</f>
        <v>3842.5131903599995</v>
      </c>
      <c r="AJ1797" s="1">
        <f>'Innlegging av opplysninger'!$C$13*((X1797+Z1797+AC1797+AE1797)*(1-Data!M1797)-(Z1797+AE1797)*(1-Data!M1797)*1.8/12)</f>
        <v>28455.402236039998</v>
      </c>
      <c r="AK1797" s="83">
        <f t="shared" si="274"/>
        <v>427000</v>
      </c>
      <c r="AL1797" s="83">
        <f t="shared" si="275"/>
        <v>74000</v>
      </c>
      <c r="AM1797" s="83">
        <f t="shared" si="276"/>
        <v>510000</v>
      </c>
    </row>
    <row r="1798" spans="1:39">
      <c r="A1798" t="str">
        <f t="shared" ref="A1798:A1861" si="280">CONCATENATE(B1798,D1798)</f>
        <v>4619Helse/pleie/omsorg</v>
      </c>
      <c r="B1798" s="6" t="str">
        <f>Data!A1798</f>
        <v>4619</v>
      </c>
      <c r="C1798" s="7" t="str">
        <f>Data!B1798</f>
        <v>Eidfjord kommune</v>
      </c>
      <c r="D1798" s="7" t="str">
        <f>Data!C1798</f>
        <v>Helse/pleie/omsorg</v>
      </c>
      <c r="E1798" s="1">
        <f>Data!D1798</f>
        <v>34.250900000000001</v>
      </c>
      <c r="F1798" s="1">
        <f>Data!E1798+Data!F1798</f>
        <v>52097.004214974397</v>
      </c>
      <c r="G1798" s="1">
        <f>Data!G1798</f>
        <v>1134.6437611858375</v>
      </c>
      <c r="H1798" s="1">
        <f t="shared" ref="H1798:H1861" si="281">F1798*(11-1/11)*E1798</f>
        <v>19465846.709090907</v>
      </c>
      <c r="I1798" s="1">
        <f t="shared" ref="I1798:I1861" si="282">G1798*(11-1/11)*E1798</f>
        <v>423955.30909090908</v>
      </c>
      <c r="J1798" s="1">
        <f t="shared" ref="J1798:J1861" si="283">(H1798+I1798)*0.12</f>
        <v>2386776.242181818</v>
      </c>
      <c r="K1798" s="1">
        <f>'Innlegging av opplysninger'!$B$4*H1798</f>
        <v>2530560.0721818181</v>
      </c>
      <c r="L1798" s="1"/>
      <c r="M1798" s="1">
        <f>'Innlegging av opplysninger'!$B$5*H1798</f>
        <v>2550025.9188909088</v>
      </c>
      <c r="N1798" s="1">
        <f>'Innlegging av opplysninger'!$B$5*I1798</f>
        <v>55538.14549090909</v>
      </c>
      <c r="O1798" s="1">
        <f>'Innlegging av opplysninger'!$B$5*J1798</f>
        <v>312667.68772581819</v>
      </c>
      <c r="P1798" s="1">
        <f>'Innlegging av opplysninger'!$B$5*K1798</f>
        <v>331503.3694558182</v>
      </c>
      <c r="Q1798" s="1"/>
      <c r="R1798" s="1">
        <f>'Innlegging av opplysninger'!$C$11*SUM(H1798:Q1798)</f>
        <v>1066161.1912561385</v>
      </c>
      <c r="S1798" s="1">
        <f>'Innlegging av opplysninger'!$C$13*(((H1798+J1798+M1798+O1798)*Data!H1798)+(J1798+O1798)*(1-Data!H1798)*1.8/12+I1798+N1798+K1798+L1798+P1798+Q1798)</f>
        <v>262946.95888092421</v>
      </c>
      <c r="T1798" s="1">
        <f>'Innlegging av opplysninger'!$C$13*((H1798+J1798+M1798+O1798)*(1-Data!H1798)-(J1798+O1798)*(1-Data!H1798)*1.8/12)</f>
        <v>1196010.4607327387</v>
      </c>
      <c r="U1798" s="1">
        <f>Data!I1798</f>
        <v>8.6829999999999998</v>
      </c>
      <c r="V1798" s="1">
        <f>Data!J1798+Data!K1798</f>
        <v>48864.723021997008</v>
      </c>
      <c r="W1798" s="1">
        <f>Data!L1798</f>
        <v>816.24899228377285</v>
      </c>
      <c r="X1798" s="1">
        <f t="shared" si="277"/>
        <v>4628644.2545454549</v>
      </c>
      <c r="Y1798" s="100">
        <f t="shared" si="278"/>
        <v>77318.072727272709</v>
      </c>
      <c r="Z1798" s="100">
        <f t="shared" si="279"/>
        <v>672952.61279999989</v>
      </c>
      <c r="AA1798" s="100">
        <f>'Innlegging av opplysninger'!$B$4*X1798</f>
        <v>601723.7530909091</v>
      </c>
      <c r="AB1798" s="1"/>
      <c r="AC1798" s="1">
        <f>'Innlegging av opplysninger'!$B$5*X1798</f>
        <v>606352.39734545466</v>
      </c>
      <c r="AD1798" s="1">
        <f>'Innlegging av opplysninger'!$B$5*Y1798</f>
        <v>10128.667527272726</v>
      </c>
      <c r="AE1798" s="1">
        <f>'Innlegging av opplysninger'!$B$5*Z1798</f>
        <v>88156.792276799984</v>
      </c>
      <c r="AF1798" s="1">
        <f>'Innlegging av opplysninger'!$B$5*AA1798</f>
        <v>78825.811654909092</v>
      </c>
      <c r="AG1798" s="1"/>
      <c r="AH1798" s="1">
        <f>'Innlegging av opplysninger'!$C$11*SUM(X1798:AG1798)</f>
        <v>257035.88975478674</v>
      </c>
      <c r="AI1798" s="1">
        <f>'Innlegging av opplysninger'!$C$13*(((X1798+Z1798+AC1798+AE1798)*Data!M1798)+(Z1798+AE1798)*(1-Data!M1798)*1.8/12+Y1798+AD1798+AA1798+AB1798+AF1798+AG1798)</f>
        <v>45872.461219617944</v>
      </c>
      <c r="AJ1798" s="1">
        <f>'Innlegging av opplysninger'!$C$13*((X1798+Z1798+AC1798+AE1798)*(1-Data!M1798)-(Z1798+AE1798)*(1-Data!M1798)*1.8/12)</f>
        <v>305860.86160272179</v>
      </c>
      <c r="AK1798" s="83">
        <f t="shared" ref="AK1798:AK1861" si="284">ROUND(AH1798+R1798,-3)</f>
        <v>1323000</v>
      </c>
      <c r="AL1798" s="83">
        <f t="shared" ref="AL1798:AL1861" si="285">ROUND(AI1798+S1798,-3)</f>
        <v>309000</v>
      </c>
      <c r="AM1798" s="83">
        <f t="shared" ref="AM1798:AM1861" si="286">ROUND(AJ1798+T1798,-3)</f>
        <v>1502000</v>
      </c>
    </row>
    <row r="1799" spans="1:39">
      <c r="A1799" t="str">
        <f t="shared" si="280"/>
        <v>4619Samferdsel og teknikk</v>
      </c>
      <c r="B1799" s="6" t="str">
        <f>Data!A1799</f>
        <v>4619</v>
      </c>
      <c r="C1799" s="7" t="str">
        <f>Data!B1799</f>
        <v>Eidfjord kommune</v>
      </c>
      <c r="D1799" s="7" t="str">
        <f>Data!C1799</f>
        <v>Samferdsel og teknikk</v>
      </c>
      <c r="E1799" s="1">
        <f>Data!D1799</f>
        <v>9.3249999999999922</v>
      </c>
      <c r="F1799" s="1">
        <f>Data!E1799+Data!F1799</f>
        <v>53826.952636282462</v>
      </c>
      <c r="G1799" s="1">
        <f>Data!G1799</f>
        <v>520.63699731903523</v>
      </c>
      <c r="H1799" s="1">
        <f t="shared" si="281"/>
        <v>5475669.0909090927</v>
      </c>
      <c r="I1799" s="1">
        <f t="shared" si="282"/>
        <v>52962.981818181805</v>
      </c>
      <c r="J1799" s="1">
        <f t="shared" si="283"/>
        <v>663435.84872727282</v>
      </c>
      <c r="K1799" s="1">
        <f>'Innlegging av opplysninger'!$B$4*H1799</f>
        <v>711836.98181818204</v>
      </c>
      <c r="L1799" s="1"/>
      <c r="M1799" s="1">
        <f>'Innlegging av opplysninger'!$B$5*H1799</f>
        <v>717312.65090909111</v>
      </c>
      <c r="N1799" s="1">
        <f>'Innlegging av opplysninger'!$B$5*I1799</f>
        <v>6938.1506181818168</v>
      </c>
      <c r="O1799" s="1">
        <f>'Innlegging av opplysninger'!$B$5*J1799</f>
        <v>86910.096183272748</v>
      </c>
      <c r="P1799" s="1">
        <f>'Innlegging av opplysninger'!$B$5*K1799</f>
        <v>93250.644618181846</v>
      </c>
      <c r="Q1799" s="1"/>
      <c r="R1799" s="1">
        <f>'Innlegging av opplysninger'!$C$11*SUM(H1799:Q1799)</f>
        <v>296716.02493285533</v>
      </c>
      <c r="S1799" s="1">
        <f>'Innlegging av opplysninger'!$C$13*(((H1799+J1799+M1799+O1799)*Data!H1799)+(J1799+O1799)*(1-Data!H1799)*1.8/12+I1799+N1799+K1799+L1799+P1799+Q1799)</f>
        <v>51783.798791154106</v>
      </c>
      <c r="T1799" s="1">
        <f>'Innlegging av opplysninger'!$C$13*((H1799+J1799+M1799+O1799)*(1-Data!H1799)-(J1799+O1799)*(1-Data!H1799)*1.8/12)</f>
        <v>354248.65638012165</v>
      </c>
      <c r="U1799" s="1">
        <f>Data!I1799</f>
        <v>1.5</v>
      </c>
      <c r="V1799" s="1">
        <f>Data!J1799+Data!K1799</f>
        <v>38638.888888888891</v>
      </c>
      <c r="W1799" s="1">
        <f>Data!L1799</f>
        <v>0</v>
      </c>
      <c r="X1799" s="1">
        <f t="shared" ref="X1799:X1862" si="287">V1799*(11-1/11)*U1799</f>
        <v>632272.72727272729</v>
      </c>
      <c r="Y1799" s="100">
        <f t="shared" ref="Y1799:Y1862" si="288">W1799*(11-1/11)*U1799</f>
        <v>0</v>
      </c>
      <c r="Z1799" s="100">
        <f t="shared" ref="Z1799:Z1862" si="289">(X1799+Y1799)*0.143</f>
        <v>90415</v>
      </c>
      <c r="AA1799" s="100">
        <f>'Innlegging av opplysninger'!$B$4*X1799</f>
        <v>82195.454545454544</v>
      </c>
      <c r="AB1799" s="1"/>
      <c r="AC1799" s="1">
        <f>'Innlegging av opplysninger'!$B$5*X1799</f>
        <v>82827.727272727279</v>
      </c>
      <c r="AD1799" s="1">
        <f>'Innlegging av opplysninger'!$B$5*Y1799</f>
        <v>0</v>
      </c>
      <c r="AE1799" s="1">
        <f>'Innlegging av opplysninger'!$B$5*Z1799</f>
        <v>11844.365</v>
      </c>
      <c r="AF1799" s="1">
        <f>'Innlegging av opplysninger'!$B$5*AA1799</f>
        <v>10767.604545454546</v>
      </c>
      <c r="AG1799" s="1"/>
      <c r="AH1799" s="1">
        <f>'Innlegging av opplysninger'!$C$11*SUM(X1799:AG1799)</f>
        <v>34592.26938818182</v>
      </c>
      <c r="AI1799" s="1">
        <f>'Innlegging av opplysninger'!$C$13*(((X1799+Z1799+AC1799+AE1799)*Data!M1799)+(Z1799+AE1799)*(1-Data!M1799)*1.8/12+Y1799+AD1799+AA1799+AB1799+AF1799+AG1799)</f>
        <v>5631.7021197272725</v>
      </c>
      <c r="AJ1799" s="1">
        <f>'Innlegging av opplysninger'!$C$13*((X1799+Z1799+AC1799+AE1799)*(1-Data!M1799)-(Z1799+AE1799)*(1-Data!M1799)*1.8/12)</f>
        <v>41705.087569363634</v>
      </c>
      <c r="AK1799" s="83">
        <f t="shared" si="284"/>
        <v>331000</v>
      </c>
      <c r="AL1799" s="83">
        <f t="shared" si="285"/>
        <v>57000</v>
      </c>
      <c r="AM1799" s="83">
        <f t="shared" si="286"/>
        <v>396000</v>
      </c>
    </row>
    <row r="1800" spans="1:39">
      <c r="A1800" t="str">
        <f t="shared" si="280"/>
        <v>4619Annet</v>
      </c>
      <c r="B1800" s="6" t="str">
        <f>Data!A1800</f>
        <v>4619</v>
      </c>
      <c r="C1800" s="7" t="str">
        <f>Data!B1800</f>
        <v>Eidfjord kommune</v>
      </c>
      <c r="D1800" s="7" t="str">
        <f>Data!C1800</f>
        <v>Annet</v>
      </c>
      <c r="E1800" s="1">
        <f>Data!D1800</f>
        <v>1.8113999999999999</v>
      </c>
      <c r="F1800" s="1">
        <f>Data!E1800+Data!F1800</f>
        <v>0</v>
      </c>
      <c r="G1800" s="1">
        <f>Data!G1800</f>
        <v>0</v>
      </c>
      <c r="H1800" s="1">
        <f t="shared" si="281"/>
        <v>0</v>
      </c>
      <c r="I1800" s="1">
        <f t="shared" si="282"/>
        <v>0</v>
      </c>
      <c r="J1800" s="1">
        <f t="shared" si="283"/>
        <v>0</v>
      </c>
      <c r="K1800" s="1">
        <f>'Innlegging av opplysninger'!$B$4*H1800</f>
        <v>0</v>
      </c>
      <c r="L1800" s="1"/>
      <c r="M1800" s="1">
        <f>'Innlegging av opplysninger'!$B$5*H1800</f>
        <v>0</v>
      </c>
      <c r="N1800" s="1">
        <f>'Innlegging av opplysninger'!$B$5*I1800</f>
        <v>0</v>
      </c>
      <c r="O1800" s="1">
        <f>'Innlegging av opplysninger'!$B$5*J1800</f>
        <v>0</v>
      </c>
      <c r="P1800" s="1">
        <f>'Innlegging av opplysninger'!$B$5*K1800</f>
        <v>0</v>
      </c>
      <c r="Q1800" s="1"/>
      <c r="R1800" s="1">
        <f>'Innlegging av opplysninger'!$C$11*SUM(H1800:Q1800)</f>
        <v>0</v>
      </c>
      <c r="S1800" s="1">
        <f>'Innlegging av opplysninger'!$C$13*(((H1800+J1800+M1800+O1800)*Data!H1800)+(J1800+O1800)*(1-Data!H1800)*1.8/12+I1800+N1800+K1800+L1800+P1800+Q1800)</f>
        <v>0</v>
      </c>
      <c r="T1800" s="1">
        <f>'Innlegging av opplysninger'!$C$13*((H1800+J1800+M1800+O1800)*(1-Data!H1800)-(J1800+O1800)*(1-Data!H1800)*1.8/12)</f>
        <v>0</v>
      </c>
      <c r="U1800" s="1">
        <f>Data!I1800</f>
        <v>0</v>
      </c>
      <c r="V1800" s="1">
        <f>Data!J1800+Data!K1800</f>
        <v>0</v>
      </c>
      <c r="W1800" s="1">
        <f>Data!L1800</f>
        <v>0</v>
      </c>
      <c r="X1800" s="1">
        <f t="shared" si="287"/>
        <v>0</v>
      </c>
      <c r="Y1800" s="100">
        <f t="shared" si="288"/>
        <v>0</v>
      </c>
      <c r="Z1800" s="100">
        <f t="shared" si="289"/>
        <v>0</v>
      </c>
      <c r="AA1800" s="100">
        <f>'Innlegging av opplysninger'!$B$4*X1800</f>
        <v>0</v>
      </c>
      <c r="AB1800" s="1"/>
      <c r="AC1800" s="1">
        <f>'Innlegging av opplysninger'!$B$5*X1800</f>
        <v>0</v>
      </c>
      <c r="AD1800" s="1">
        <f>'Innlegging av opplysninger'!$B$5*Y1800</f>
        <v>0</v>
      </c>
      <c r="AE1800" s="1">
        <f>'Innlegging av opplysninger'!$B$5*Z1800</f>
        <v>0</v>
      </c>
      <c r="AF1800" s="1">
        <f>'Innlegging av opplysninger'!$B$5*AA1800</f>
        <v>0</v>
      </c>
      <c r="AG1800" s="1"/>
      <c r="AH1800" s="1">
        <f>'Innlegging av opplysninger'!$C$11*SUM(X1800:AG1800)</f>
        <v>0</v>
      </c>
      <c r="AI1800" s="1">
        <f>'Innlegging av opplysninger'!$C$13*(((X1800+Z1800+AC1800+AE1800)*Data!M1800)+(Z1800+AE1800)*(1-Data!M1800)*1.8/12+Y1800+AD1800+AA1800+AB1800+AF1800+AG1800)</f>
        <v>0</v>
      </c>
      <c r="AJ1800" s="1">
        <f>'Innlegging av opplysninger'!$C$13*((X1800+Z1800+AC1800+AE1800)*(1-Data!M1800)-(Z1800+AE1800)*(1-Data!M1800)*1.8/12)</f>
        <v>0</v>
      </c>
      <c r="AK1800" s="83">
        <f t="shared" si="284"/>
        <v>0</v>
      </c>
      <c r="AL1800" s="83">
        <f t="shared" si="285"/>
        <v>0</v>
      </c>
      <c r="AM1800" s="83">
        <f t="shared" si="286"/>
        <v>0</v>
      </c>
    </row>
    <row r="1801" spans="1:39">
      <c r="A1801" t="str">
        <f t="shared" si="280"/>
        <v>4620Alle</v>
      </c>
      <c r="B1801" s="6" t="str">
        <f>Data!A1801</f>
        <v>4620</v>
      </c>
      <c r="C1801" s="7" t="str">
        <f>Data!B1801</f>
        <v>Ulvik herad</v>
      </c>
      <c r="D1801" s="7" t="str">
        <f>Data!C1801</f>
        <v>Alle</v>
      </c>
      <c r="E1801" s="1">
        <f>Data!D1801</f>
        <v>113.90779999999999</v>
      </c>
      <c r="F1801" s="1">
        <f>Data!E1801+Data!F1801</f>
        <v>46686.087124850121</v>
      </c>
      <c r="G1801" s="1">
        <f>Data!G1801</f>
        <v>408.77490391351614</v>
      </c>
      <c r="H1801" s="1">
        <f t="shared" si="281"/>
        <v>58013557.909090929</v>
      </c>
      <c r="I1801" s="1">
        <f t="shared" si="282"/>
        <v>507956.18181818188</v>
      </c>
      <c r="J1801" s="1">
        <f t="shared" si="283"/>
        <v>7022581.6909090923</v>
      </c>
      <c r="K1801" s="1">
        <f>'Innlegging av opplysninger'!$B$4*H1801</f>
        <v>7541762.5281818211</v>
      </c>
      <c r="L1801" s="1"/>
      <c r="M1801" s="1">
        <f>'Innlegging av opplysninger'!$B$5*H1801</f>
        <v>7599776.0860909121</v>
      </c>
      <c r="N1801" s="1">
        <f>'Innlegging av opplysninger'!$B$5*I1801</f>
        <v>66542.259818181832</v>
      </c>
      <c r="O1801" s="1">
        <f>'Innlegging av opplysninger'!$B$5*J1801</f>
        <v>919958.20150909119</v>
      </c>
      <c r="P1801" s="1">
        <f>'Innlegging av opplysninger'!$B$5*K1801</f>
        <v>987970.89119181863</v>
      </c>
      <c r="Q1801" s="1"/>
      <c r="R1801" s="1">
        <f>'Innlegging av opplysninger'!$C$11*SUM(H1801:Q1801)</f>
        <v>3141084.0184471812</v>
      </c>
      <c r="S1801" s="1">
        <f>'Innlegging av opplysninger'!$C$13*(((H1801+J1801+M1801+O1801)*Data!H1801)+(J1801+O1801)*(1-Data!H1801)*1.8/12+I1801+N1801+K1801+L1801+P1801+Q1801)</f>
        <v>623928.26466234634</v>
      </c>
      <c r="T1801" s="1">
        <f>'Innlegging av opplysninger'!$C$13*((H1801+J1801+M1801+O1801)*(1-Data!H1801)-(J1801+O1801)*(1-Data!H1801)*1.8/12)</f>
        <v>3674397.234265375</v>
      </c>
      <c r="U1801" s="1">
        <f>Data!I1801</f>
        <v>18.0047</v>
      </c>
      <c r="V1801" s="1">
        <f>Data!J1801+Data!K1801</f>
        <v>51164.838764322645</v>
      </c>
      <c r="W1801" s="1">
        <f>Data!L1801</f>
        <v>420.76902142218421</v>
      </c>
      <c r="X1801" s="1">
        <f t="shared" si="287"/>
        <v>10049537.154545452</v>
      </c>
      <c r="Y1801" s="100">
        <f t="shared" si="288"/>
        <v>82645.309090909082</v>
      </c>
      <c r="Z1801" s="100">
        <f t="shared" si="289"/>
        <v>1448902.0922999994</v>
      </c>
      <c r="AA1801" s="100">
        <f>'Innlegging av opplysninger'!$B$4*X1801</f>
        <v>1306439.8300909088</v>
      </c>
      <c r="AB1801" s="1"/>
      <c r="AC1801" s="1">
        <f>'Innlegging av opplysninger'!$B$5*X1801</f>
        <v>1316489.3672454543</v>
      </c>
      <c r="AD1801" s="1">
        <f>'Innlegging av opplysninger'!$B$5*Y1801</f>
        <v>10826.535490909091</v>
      </c>
      <c r="AE1801" s="1">
        <f>'Innlegging av opplysninger'!$B$5*Z1801</f>
        <v>189806.17409129994</v>
      </c>
      <c r="AF1801" s="1">
        <f>'Innlegging av opplysninger'!$B$5*AA1801</f>
        <v>171143.61774190905</v>
      </c>
      <c r="AG1801" s="1"/>
      <c r="AH1801" s="1">
        <f>'Innlegging av opplysninger'!$C$11*SUM(X1801:AG1801)</f>
        <v>553880.02306268003</v>
      </c>
      <c r="AI1801" s="1">
        <f>'Innlegging av opplysninger'!$C$13*(((X1801+Z1801+AC1801+AE1801)*Data!M1801)+(Z1801+AE1801)*(1-Data!M1801)*1.8/12+Y1801+AD1801+AA1801+AB1801+AF1801+AG1801)</f>
        <v>145837.00207290298</v>
      </c>
      <c r="AJ1801" s="1">
        <f>'Innlegging av opplysninger'!$C$13*((X1801+Z1801+AC1801+AE1801)*(1-Data!M1801)-(Z1801+AE1801)*(1-Data!M1801)*1.8/12)</f>
        <v>612104.08211813273</v>
      </c>
      <c r="AK1801" s="83">
        <f t="shared" si="284"/>
        <v>3695000</v>
      </c>
      <c r="AL1801" s="83">
        <f t="shared" si="285"/>
        <v>770000</v>
      </c>
      <c r="AM1801" s="83">
        <f t="shared" si="286"/>
        <v>4287000</v>
      </c>
    </row>
    <row r="1802" spans="1:39">
      <c r="A1802" t="str">
        <f t="shared" si="280"/>
        <v>4620Administrasjon</v>
      </c>
      <c r="B1802" s="6" t="str">
        <f>Data!A1802</f>
        <v>4620</v>
      </c>
      <c r="C1802" s="7" t="str">
        <f>Data!B1802</f>
        <v>Ulvik herad</v>
      </c>
      <c r="D1802" s="7" t="str">
        <f>Data!C1802</f>
        <v>Administrasjon</v>
      </c>
      <c r="E1802" s="1">
        <f>Data!D1802</f>
        <v>22.94</v>
      </c>
      <c r="F1802" s="1">
        <f>Data!E1802+Data!F1802</f>
        <v>50736.501017146169</v>
      </c>
      <c r="G1802" s="1">
        <f>Data!G1802</f>
        <v>75.030514385353086</v>
      </c>
      <c r="H1802" s="1">
        <f t="shared" si="281"/>
        <v>12697039.999999996</v>
      </c>
      <c r="I1802" s="1">
        <f t="shared" si="282"/>
        <v>18776.727272727268</v>
      </c>
      <c r="J1802" s="1">
        <f t="shared" si="283"/>
        <v>1525898.0072727266</v>
      </c>
      <c r="K1802" s="1">
        <f>'Innlegging av opplysninger'!$B$4*H1802</f>
        <v>1650615.1999999995</v>
      </c>
      <c r="L1802" s="1"/>
      <c r="M1802" s="1">
        <f>'Innlegging av opplysninger'!$B$5*H1802</f>
        <v>1663312.2399999995</v>
      </c>
      <c r="N1802" s="1">
        <f>'Innlegging av opplysninger'!$B$5*I1802</f>
        <v>2459.7512727272724</v>
      </c>
      <c r="O1802" s="1">
        <f>'Innlegging av opplysninger'!$B$5*J1802</f>
        <v>199892.6389527272</v>
      </c>
      <c r="P1802" s="1">
        <f>'Innlegging av opplysninger'!$B$5*K1802</f>
        <v>216230.59119999994</v>
      </c>
      <c r="Q1802" s="1"/>
      <c r="R1802" s="1">
        <f>'Innlegging av opplysninger'!$C$11*SUM(H1802:Q1802)</f>
        <v>683020.55592689442</v>
      </c>
      <c r="S1802" s="1">
        <f>'Innlegging av opplysninger'!$C$13*(((H1802+J1802+M1802+O1802)*Data!H1802)+(J1802+O1802)*(1-Data!H1802)*1.8/12+I1802+N1802+K1802+L1802+P1802+Q1802)</f>
        <v>172930.82398115957</v>
      </c>
      <c r="T1802" s="1">
        <f>'Innlegging av opplysninger'!$C$13*((H1802+J1802+M1802+O1802)*(1-Data!H1802)-(J1802+O1802)*(1-Data!H1802)*1.8/12)</f>
        <v>761728.88412932737</v>
      </c>
      <c r="U1802" s="1">
        <f>Data!I1802</f>
        <v>2</v>
      </c>
      <c r="V1802" s="1">
        <f>Data!J1802+Data!K1802</f>
        <v>52845.833333333328</v>
      </c>
      <c r="W1802" s="1">
        <f>Data!L1802</f>
        <v>0</v>
      </c>
      <c r="X1802" s="1">
        <f t="shared" si="287"/>
        <v>1152999.9999999998</v>
      </c>
      <c r="Y1802" s="100">
        <f t="shared" si="288"/>
        <v>0</v>
      </c>
      <c r="Z1802" s="100">
        <f t="shared" si="289"/>
        <v>164878.99999999994</v>
      </c>
      <c r="AA1802" s="100">
        <f>'Innlegging av opplysninger'!$B$4*X1802</f>
        <v>149889.99999999997</v>
      </c>
      <c r="AB1802" s="1"/>
      <c r="AC1802" s="1">
        <f>'Innlegging av opplysninger'!$B$5*X1802</f>
        <v>151042.99999999997</v>
      </c>
      <c r="AD1802" s="1">
        <f>'Innlegging av opplysninger'!$B$5*Y1802</f>
        <v>0</v>
      </c>
      <c r="AE1802" s="1">
        <f>'Innlegging av opplysninger'!$B$5*Z1802</f>
        <v>21599.148999999994</v>
      </c>
      <c r="AF1802" s="1">
        <f>'Innlegging av opplysninger'!$B$5*AA1802</f>
        <v>19635.589999999997</v>
      </c>
      <c r="AG1802" s="1"/>
      <c r="AH1802" s="1">
        <f>'Innlegging av opplysninger'!$C$11*SUM(X1802:AG1802)</f>
        <v>63081.776081999989</v>
      </c>
      <c r="AI1802" s="1">
        <f>'Innlegging av opplysninger'!$C$13*(((X1802+Z1802+AC1802+AE1802)*Data!M1802)+(Z1802+AE1802)*(1-Data!M1802)*1.8/12+Y1802+AD1802+AA1802+AB1802+AF1802+AG1802)</f>
        <v>18415.274599133445</v>
      </c>
      <c r="AJ1802" s="1">
        <f>'Innlegging av opplysninger'!$C$13*((X1802+Z1802+AC1802+AE1802)*(1-Data!M1802)-(Z1802+AE1802)*(1-Data!M1802)*1.8/12)</f>
        <v>67907.155828866526</v>
      </c>
      <c r="AK1802" s="83">
        <f t="shared" si="284"/>
        <v>746000</v>
      </c>
      <c r="AL1802" s="83">
        <f t="shared" si="285"/>
        <v>191000</v>
      </c>
      <c r="AM1802" s="83">
        <f t="shared" si="286"/>
        <v>830000</v>
      </c>
    </row>
    <row r="1803" spans="1:39">
      <c r="A1803" t="str">
        <f t="shared" si="280"/>
        <v>4620Undervisning</v>
      </c>
      <c r="B1803" s="6" t="str">
        <f>Data!A1803</f>
        <v>4620</v>
      </c>
      <c r="C1803" s="7" t="str">
        <f>Data!B1803</f>
        <v>Ulvik herad</v>
      </c>
      <c r="D1803" s="7" t="str">
        <f>Data!C1803</f>
        <v>Undervisning</v>
      </c>
      <c r="E1803" s="1">
        <f>Data!D1803</f>
        <v>24.814700000000006</v>
      </c>
      <c r="F1803" s="1">
        <f>Data!E1803+Data!F1803</f>
        <v>48124.191037301811</v>
      </c>
      <c r="G1803" s="1">
        <f>Data!G1803</f>
        <v>0</v>
      </c>
      <c r="H1803" s="1">
        <f t="shared" si="281"/>
        <v>13027498.509090912</v>
      </c>
      <c r="I1803" s="1">
        <f t="shared" si="282"/>
        <v>0</v>
      </c>
      <c r="J1803" s="1">
        <f t="shared" si="283"/>
        <v>1563299.8210909094</v>
      </c>
      <c r="K1803" s="1">
        <f>'Innlegging av opplysninger'!$B$4*H1803</f>
        <v>1693574.8061818185</v>
      </c>
      <c r="L1803" s="1"/>
      <c r="M1803" s="1">
        <f>'Innlegging av opplysninger'!$B$5*H1803</f>
        <v>1706602.3046909096</v>
      </c>
      <c r="N1803" s="1">
        <f>'Innlegging av opplysninger'!$B$5*I1803</f>
        <v>0</v>
      </c>
      <c r="O1803" s="1">
        <f>'Innlegging av opplysninger'!$B$5*J1803</f>
        <v>204792.27656290913</v>
      </c>
      <c r="P1803" s="1">
        <f>'Innlegging av opplysninger'!$B$5*K1803</f>
        <v>221858.29960981823</v>
      </c>
      <c r="Q1803" s="1"/>
      <c r="R1803" s="1">
        <f>'Innlegging av opplysninger'!$C$11*SUM(H1803:Q1803)</f>
        <v>699869.78865463648</v>
      </c>
      <c r="S1803" s="1">
        <f>'Innlegging av opplysninger'!$C$13*(((H1803+J1803+M1803+O1803)*Data!H1803)+(J1803+O1803)*(1-Data!H1803)*1.8/12+I1803+N1803+K1803+L1803+P1803+Q1803)</f>
        <v>119941.77200623944</v>
      </c>
      <c r="T1803" s="1">
        <f>'Innlegging av opplysninger'!$C$13*((H1803+J1803+M1803+O1803)*(1-Data!H1803)-(J1803+O1803)*(1-Data!H1803)*1.8/12)</f>
        <v>837774.78088957898</v>
      </c>
      <c r="U1803" s="1">
        <f>Data!I1803</f>
        <v>6.8672000000000004</v>
      </c>
      <c r="V1803" s="1">
        <f>Data!J1803+Data!K1803</f>
        <v>50649.861418530607</v>
      </c>
      <c r="W1803" s="1">
        <f>Data!L1803</f>
        <v>0</v>
      </c>
      <c r="X1803" s="1">
        <f t="shared" si="287"/>
        <v>3794429.7636363641</v>
      </c>
      <c r="Y1803" s="100">
        <f t="shared" si="288"/>
        <v>0</v>
      </c>
      <c r="Z1803" s="100">
        <f t="shared" si="289"/>
        <v>542603.45620000002</v>
      </c>
      <c r="AA1803" s="100">
        <f>'Innlegging av opplysninger'!$B$4*X1803</f>
        <v>493275.86927272734</v>
      </c>
      <c r="AB1803" s="1"/>
      <c r="AC1803" s="1">
        <f>'Innlegging av opplysninger'!$B$5*X1803</f>
        <v>497070.29903636372</v>
      </c>
      <c r="AD1803" s="1">
        <f>'Innlegging av opplysninger'!$B$5*Y1803</f>
        <v>0</v>
      </c>
      <c r="AE1803" s="1">
        <f>'Innlegging av opplysninger'!$B$5*Z1803</f>
        <v>71081.052762200008</v>
      </c>
      <c r="AF1803" s="1">
        <f>'Innlegging av opplysninger'!$B$5*AA1803</f>
        <v>64619.138874727287</v>
      </c>
      <c r="AG1803" s="1"/>
      <c r="AH1803" s="1">
        <f>'Innlegging av opplysninger'!$C$11*SUM(X1803:AG1803)</f>
        <v>207597.02403173057</v>
      </c>
      <c r="AI1803" s="1">
        <f>'Innlegging av opplysninger'!$C$13*(((X1803+Z1803+AC1803+AE1803)*Data!M1803)+(Z1803+AE1803)*(1-Data!M1803)*1.8/12+Y1803+AD1803+AA1803+AB1803+AF1803+AG1803)</f>
        <v>46535.950180288077</v>
      </c>
      <c r="AJ1803" s="1">
        <f>'Innlegging av opplysninger'!$C$13*((X1803+Z1803+AC1803+AE1803)*(1-Data!M1803)-(Z1803+AE1803)*(1-Data!M1803)*1.8/12)</f>
        <v>237544.18796839583</v>
      </c>
      <c r="AK1803" s="83">
        <f t="shared" si="284"/>
        <v>907000</v>
      </c>
      <c r="AL1803" s="83">
        <f t="shared" si="285"/>
        <v>166000</v>
      </c>
      <c r="AM1803" s="83">
        <f t="shared" si="286"/>
        <v>1075000</v>
      </c>
    </row>
    <row r="1804" spans="1:39">
      <c r="A1804" t="str">
        <f t="shared" si="280"/>
        <v>4620Barnehager</v>
      </c>
      <c r="B1804" s="6" t="str">
        <f>Data!A1804</f>
        <v>4620</v>
      </c>
      <c r="C1804" s="7" t="str">
        <f>Data!B1804</f>
        <v>Ulvik herad</v>
      </c>
      <c r="D1804" s="7" t="str">
        <f>Data!C1804</f>
        <v>Barnehager</v>
      </c>
      <c r="E1804" s="1">
        <f>Data!D1804</f>
        <v>14.15</v>
      </c>
      <c r="F1804" s="1">
        <f>Data!E1804+Data!F1804</f>
        <v>38335.365135453474</v>
      </c>
      <c r="G1804" s="1">
        <f>Data!G1804</f>
        <v>0</v>
      </c>
      <c r="H1804" s="1">
        <f t="shared" si="281"/>
        <v>5917586.3636363633</v>
      </c>
      <c r="I1804" s="1">
        <f t="shared" si="282"/>
        <v>0</v>
      </c>
      <c r="J1804" s="1">
        <f t="shared" si="283"/>
        <v>710110.36363636353</v>
      </c>
      <c r="K1804" s="1">
        <f>'Innlegging av opplysninger'!$B$4*H1804</f>
        <v>769286.22727272729</v>
      </c>
      <c r="L1804" s="1"/>
      <c r="M1804" s="1">
        <f>'Innlegging av opplysninger'!$B$5*H1804</f>
        <v>775203.8136363636</v>
      </c>
      <c r="N1804" s="1">
        <f>'Innlegging av opplysninger'!$B$5*I1804</f>
        <v>0</v>
      </c>
      <c r="O1804" s="1">
        <f>'Innlegging av opplysninger'!$B$5*J1804</f>
        <v>93024.45763636363</v>
      </c>
      <c r="P1804" s="1">
        <f>'Innlegging av opplysninger'!$B$5*K1804</f>
        <v>100776.49577272728</v>
      </c>
      <c r="Q1804" s="1"/>
      <c r="R1804" s="1">
        <f>'Innlegging av opplysninger'!$C$11*SUM(H1804:Q1804)</f>
        <v>317907.53342045448</v>
      </c>
      <c r="S1804" s="1">
        <f>'Innlegging av opplysninger'!$C$13*(((H1804+J1804+M1804+O1804)*Data!H1804)+(J1804+O1804)*(1-Data!H1804)*1.8/12+I1804+N1804+K1804+L1804+P1804+Q1804)</f>
        <v>51507.713204290907</v>
      </c>
      <c r="T1804" s="1">
        <f>'Innlegging av opplysninger'!$C$13*((H1804+J1804+M1804+O1804)*(1-Data!H1804)-(J1804+O1804)*(1-Data!H1804)*1.8/12)</f>
        <v>383523.64831843629</v>
      </c>
      <c r="U1804" s="1">
        <f>Data!I1804</f>
        <v>1.5</v>
      </c>
      <c r="V1804" s="1">
        <f>Data!J1804+Data!K1804</f>
        <v>50558.333333333336</v>
      </c>
      <c r="W1804" s="1">
        <f>Data!L1804</f>
        <v>0</v>
      </c>
      <c r="X1804" s="1">
        <f t="shared" si="287"/>
        <v>827318.18181818188</v>
      </c>
      <c r="Y1804" s="100">
        <f t="shared" si="288"/>
        <v>0</v>
      </c>
      <c r="Z1804" s="100">
        <f t="shared" si="289"/>
        <v>118306.5</v>
      </c>
      <c r="AA1804" s="100">
        <f>'Innlegging av opplysninger'!$B$4*X1804</f>
        <v>107551.36363636365</v>
      </c>
      <c r="AB1804" s="1"/>
      <c r="AC1804" s="1">
        <f>'Innlegging av opplysninger'!$B$5*X1804</f>
        <v>108378.68181818184</v>
      </c>
      <c r="AD1804" s="1">
        <f>'Innlegging av opplysninger'!$B$5*Y1804</f>
        <v>0</v>
      </c>
      <c r="AE1804" s="1">
        <f>'Innlegging av opplysninger'!$B$5*Z1804</f>
        <v>15498.1515</v>
      </c>
      <c r="AF1804" s="1">
        <f>'Innlegging av opplysninger'!$B$5*AA1804</f>
        <v>14089.228636363638</v>
      </c>
      <c r="AG1804" s="1"/>
      <c r="AH1804" s="1">
        <f>'Innlegging av opplysninger'!$C$11*SUM(X1804:AG1804)</f>
        <v>45263.400081545449</v>
      </c>
      <c r="AI1804" s="1">
        <f>'Innlegging av opplysninger'!$C$13*(((X1804+Z1804+AC1804+AE1804)*Data!M1804)+(Z1804+AE1804)*(1-Data!M1804)*1.8/12+Y1804+AD1804+AA1804+AB1804+AF1804+AG1804)</f>
        <v>8588.5385838152743</v>
      </c>
      <c r="AJ1804" s="1">
        <f>'Innlegging av opplysninger'!$C$13*((X1804+Z1804+AC1804+AE1804)*(1-Data!M1804)-(Z1804+AE1804)*(1-Data!M1804)*1.8/12)</f>
        <v>53350.851001457449</v>
      </c>
      <c r="AK1804" s="83">
        <f t="shared" si="284"/>
        <v>363000</v>
      </c>
      <c r="AL1804" s="83">
        <f t="shared" si="285"/>
        <v>60000</v>
      </c>
      <c r="AM1804" s="83">
        <f t="shared" si="286"/>
        <v>437000</v>
      </c>
    </row>
    <row r="1805" spans="1:39">
      <c r="A1805" t="str">
        <f t="shared" si="280"/>
        <v>4620Helse/pleie/omsorg</v>
      </c>
      <c r="B1805" s="6" t="str">
        <f>Data!A1805</f>
        <v>4620</v>
      </c>
      <c r="C1805" s="7" t="str">
        <f>Data!B1805</f>
        <v>Ulvik herad</v>
      </c>
      <c r="D1805" s="7" t="str">
        <f>Data!C1805</f>
        <v>Helse/pleie/omsorg</v>
      </c>
      <c r="E1805" s="1">
        <f>Data!D1805</f>
        <v>42.208100000000002</v>
      </c>
      <c r="F1805" s="1">
        <f>Data!E1805+Data!F1805</f>
        <v>44826.019452822242</v>
      </c>
      <c r="G1805" s="1">
        <f>Data!G1805</f>
        <v>954.80891108578692</v>
      </c>
      <c r="H1805" s="1">
        <f t="shared" si="281"/>
        <v>20640230.309090905</v>
      </c>
      <c r="I1805" s="1">
        <f t="shared" si="282"/>
        <v>439643.67272727279</v>
      </c>
      <c r="J1805" s="1">
        <f t="shared" si="283"/>
        <v>2529584.8778181812</v>
      </c>
      <c r="K1805" s="1">
        <f>'Innlegging av opplysninger'!$B$4*H1805</f>
        <v>2683229.9401818179</v>
      </c>
      <c r="L1805" s="1"/>
      <c r="M1805" s="1">
        <f>'Innlegging av opplysninger'!$B$5*H1805</f>
        <v>2703870.1704909084</v>
      </c>
      <c r="N1805" s="1">
        <f>'Innlegging av opplysninger'!$B$5*I1805</f>
        <v>57593.321127272735</v>
      </c>
      <c r="O1805" s="1">
        <f>'Innlegging av opplysninger'!$B$5*J1805</f>
        <v>331375.61899418174</v>
      </c>
      <c r="P1805" s="1">
        <f>'Innlegging av opplysninger'!$B$5*K1805</f>
        <v>351503.12216381816</v>
      </c>
      <c r="Q1805" s="1"/>
      <c r="R1805" s="1">
        <f>'Innlegging av opplysninger'!$C$11*SUM(H1805:Q1805)</f>
        <v>1130007.1792385855</v>
      </c>
      <c r="S1805" s="1">
        <f>'Innlegging av opplysninger'!$C$13*(((H1805+J1805+M1805+O1805)*Data!H1805)+(J1805+O1805)*(1-Data!H1805)*1.8/12+I1805+N1805+K1805+L1805+P1805+Q1805)</f>
        <v>221282.07391097923</v>
      </c>
      <c r="T1805" s="1">
        <f>'Innlegging av opplysninger'!$C$13*((H1805+J1805+M1805+O1805)*(1-Data!H1805)-(J1805+O1805)*(1-Data!H1805)*1.8/12)</f>
        <v>1325043.5397839274</v>
      </c>
      <c r="U1805" s="1">
        <f>Data!I1805</f>
        <v>7.3875000000000002</v>
      </c>
      <c r="V1805" s="1">
        <f>Data!J1805+Data!K1805</f>
        <v>51564.502312464749</v>
      </c>
      <c r="W1805" s="1">
        <f>Data!L1805</f>
        <v>1025.4917089678511</v>
      </c>
      <c r="X1805" s="1">
        <f t="shared" si="287"/>
        <v>4155630.1181818182</v>
      </c>
      <c r="Y1805" s="100">
        <f t="shared" si="288"/>
        <v>82645.309090909082</v>
      </c>
      <c r="Z1805" s="100">
        <f t="shared" si="289"/>
        <v>606073.3861</v>
      </c>
      <c r="AA1805" s="100">
        <f>'Innlegging av opplysninger'!$B$4*X1805</f>
        <v>540231.91536363633</v>
      </c>
      <c r="AB1805" s="1"/>
      <c r="AC1805" s="1">
        <f>'Innlegging av opplysninger'!$B$5*X1805</f>
        <v>544387.54548181815</v>
      </c>
      <c r="AD1805" s="1">
        <f>'Innlegging av opplysninger'!$B$5*Y1805</f>
        <v>10826.535490909091</v>
      </c>
      <c r="AE1805" s="1">
        <f>'Innlegging av opplysninger'!$B$5*Z1805</f>
        <v>79395.613579099998</v>
      </c>
      <c r="AF1805" s="1">
        <f>'Innlegging av opplysninger'!$B$5*AA1805</f>
        <v>70770.380912636363</v>
      </c>
      <c r="AG1805" s="1"/>
      <c r="AH1805" s="1">
        <f>'Innlegging av opplysninger'!$C$11*SUM(X1805:AG1805)</f>
        <v>231418.5105596314</v>
      </c>
      <c r="AI1805" s="1">
        <f>'Innlegging av opplysninger'!$C$13*(((X1805+Z1805+AC1805+AE1805)*Data!M1805)+(Z1805+AE1805)*(1-Data!M1805)*1.8/12+Y1805+AD1805+AA1805+AB1805+AF1805+AG1805)</f>
        <v>71253.104046425593</v>
      </c>
      <c r="AJ1805" s="1">
        <f>'Innlegging av opplysninger'!$C$13*((X1805+Z1805+AC1805+AE1805)*(1-Data!M1805)-(Z1805+AE1805)*(1-Data!M1805)*1.8/12)</f>
        <v>245424.85777201739</v>
      </c>
      <c r="AK1805" s="83">
        <f t="shared" si="284"/>
        <v>1361000</v>
      </c>
      <c r="AL1805" s="83">
        <f t="shared" si="285"/>
        <v>293000</v>
      </c>
      <c r="AM1805" s="83">
        <f t="shared" si="286"/>
        <v>1570000</v>
      </c>
    </row>
    <row r="1806" spans="1:39">
      <c r="A1806" t="str">
        <f t="shared" si="280"/>
        <v>4620Samferdsel og teknikk</v>
      </c>
      <c r="B1806" s="6" t="str">
        <f>Data!A1806</f>
        <v>4620</v>
      </c>
      <c r="C1806" s="7" t="str">
        <f>Data!B1806</f>
        <v>Ulvik herad</v>
      </c>
      <c r="D1806" s="7" t="str">
        <f>Data!C1806</f>
        <v>Samferdsel og teknikk</v>
      </c>
      <c r="E1806" s="1">
        <f>Data!D1806</f>
        <v>5.4999999999999982</v>
      </c>
      <c r="F1806" s="1">
        <f>Data!E1806+Data!F1806</f>
        <v>0</v>
      </c>
      <c r="G1806" s="1">
        <f>Data!G1806</f>
        <v>0</v>
      </c>
      <c r="H1806" s="1">
        <f t="shared" si="281"/>
        <v>0</v>
      </c>
      <c r="I1806" s="1">
        <f t="shared" si="282"/>
        <v>0</v>
      </c>
      <c r="J1806" s="1">
        <f t="shared" si="283"/>
        <v>0</v>
      </c>
      <c r="K1806" s="1">
        <f>'Innlegging av opplysninger'!$B$4*H1806</f>
        <v>0</v>
      </c>
      <c r="L1806" s="1"/>
      <c r="M1806" s="1">
        <f>'Innlegging av opplysninger'!$B$5*H1806</f>
        <v>0</v>
      </c>
      <c r="N1806" s="1">
        <f>'Innlegging av opplysninger'!$B$5*I1806</f>
        <v>0</v>
      </c>
      <c r="O1806" s="1">
        <f>'Innlegging av opplysninger'!$B$5*J1806</f>
        <v>0</v>
      </c>
      <c r="P1806" s="1">
        <f>'Innlegging av opplysninger'!$B$5*K1806</f>
        <v>0</v>
      </c>
      <c r="Q1806" s="1"/>
      <c r="R1806" s="1">
        <f>'Innlegging av opplysninger'!$C$11*SUM(H1806:Q1806)</f>
        <v>0</v>
      </c>
      <c r="S1806" s="1">
        <f>'Innlegging av opplysninger'!$C$13*(((H1806+J1806+M1806+O1806)*Data!H1806)+(J1806+O1806)*(1-Data!H1806)*1.8/12+I1806+N1806+K1806+L1806+P1806+Q1806)</f>
        <v>0</v>
      </c>
      <c r="T1806" s="1">
        <f>'Innlegging av opplysninger'!$C$13*((H1806+J1806+M1806+O1806)*(1-Data!H1806)-(J1806+O1806)*(1-Data!H1806)*1.8/12)</f>
        <v>0</v>
      </c>
      <c r="U1806" s="1">
        <f>Data!I1806</f>
        <v>0</v>
      </c>
      <c r="V1806" s="1">
        <f>Data!J1806+Data!K1806</f>
        <v>0</v>
      </c>
      <c r="W1806" s="1">
        <f>Data!L1806</f>
        <v>0</v>
      </c>
      <c r="X1806" s="1">
        <f t="shared" si="287"/>
        <v>0</v>
      </c>
      <c r="Y1806" s="100">
        <f t="shared" si="288"/>
        <v>0</v>
      </c>
      <c r="Z1806" s="100">
        <f t="shared" si="289"/>
        <v>0</v>
      </c>
      <c r="AA1806" s="100">
        <f>'Innlegging av opplysninger'!$B$4*X1806</f>
        <v>0</v>
      </c>
      <c r="AB1806" s="1"/>
      <c r="AC1806" s="1">
        <f>'Innlegging av opplysninger'!$B$5*X1806</f>
        <v>0</v>
      </c>
      <c r="AD1806" s="1">
        <f>'Innlegging av opplysninger'!$B$5*Y1806</f>
        <v>0</v>
      </c>
      <c r="AE1806" s="1">
        <f>'Innlegging av opplysninger'!$B$5*Z1806</f>
        <v>0</v>
      </c>
      <c r="AF1806" s="1">
        <f>'Innlegging av opplysninger'!$B$5*AA1806</f>
        <v>0</v>
      </c>
      <c r="AG1806" s="1"/>
      <c r="AH1806" s="1">
        <f>'Innlegging av opplysninger'!$C$11*SUM(X1806:AG1806)</f>
        <v>0</v>
      </c>
      <c r="AI1806" s="1">
        <f>'Innlegging av opplysninger'!$C$13*(((X1806+Z1806+AC1806+AE1806)*Data!M1806)+(Z1806+AE1806)*(1-Data!M1806)*1.8/12+Y1806+AD1806+AA1806+AB1806+AF1806+AG1806)</f>
        <v>0</v>
      </c>
      <c r="AJ1806" s="1">
        <f>'Innlegging av opplysninger'!$C$13*((X1806+Z1806+AC1806+AE1806)*(1-Data!M1806)-(Z1806+AE1806)*(1-Data!M1806)*1.8/12)</f>
        <v>0</v>
      </c>
      <c r="AK1806" s="83">
        <f t="shared" si="284"/>
        <v>0</v>
      </c>
      <c r="AL1806" s="83">
        <f t="shared" si="285"/>
        <v>0</v>
      </c>
      <c r="AM1806" s="83">
        <f t="shared" si="286"/>
        <v>0</v>
      </c>
    </row>
    <row r="1807" spans="1:39">
      <c r="A1807" t="str">
        <f t="shared" si="280"/>
        <v>4620Annet</v>
      </c>
      <c r="B1807" s="6" t="str">
        <f>Data!A1807</f>
        <v>4620</v>
      </c>
      <c r="C1807" s="7" t="str">
        <f>Data!B1807</f>
        <v>Ulvik herad</v>
      </c>
      <c r="D1807" s="7" t="str">
        <f>Data!C1807</f>
        <v>Annet</v>
      </c>
      <c r="E1807" s="1">
        <f>Data!D1807</f>
        <v>4.2949999999999999</v>
      </c>
      <c r="F1807" s="1">
        <f>Data!E1807+Data!F1807</f>
        <v>0</v>
      </c>
      <c r="G1807" s="1">
        <f>Data!G1807</f>
        <v>0</v>
      </c>
      <c r="H1807" s="1">
        <f t="shared" si="281"/>
        <v>0</v>
      </c>
      <c r="I1807" s="1">
        <f t="shared" si="282"/>
        <v>0</v>
      </c>
      <c r="J1807" s="1">
        <f t="shared" si="283"/>
        <v>0</v>
      </c>
      <c r="K1807" s="1">
        <f>'Innlegging av opplysninger'!$B$4*H1807</f>
        <v>0</v>
      </c>
      <c r="L1807" s="1"/>
      <c r="M1807" s="1">
        <f>'Innlegging av opplysninger'!$B$5*H1807</f>
        <v>0</v>
      </c>
      <c r="N1807" s="1">
        <f>'Innlegging av opplysninger'!$B$5*I1807</f>
        <v>0</v>
      </c>
      <c r="O1807" s="1">
        <f>'Innlegging av opplysninger'!$B$5*J1807</f>
        <v>0</v>
      </c>
      <c r="P1807" s="1">
        <f>'Innlegging av opplysninger'!$B$5*K1807</f>
        <v>0</v>
      </c>
      <c r="Q1807" s="1"/>
      <c r="R1807" s="1">
        <f>'Innlegging av opplysninger'!$C$11*SUM(H1807:Q1807)</f>
        <v>0</v>
      </c>
      <c r="S1807" s="1">
        <f>'Innlegging av opplysninger'!$C$13*(((H1807+J1807+M1807+O1807)*Data!H1807)+(J1807+O1807)*(1-Data!H1807)*1.8/12+I1807+N1807+K1807+L1807+P1807+Q1807)</f>
        <v>0</v>
      </c>
      <c r="T1807" s="1">
        <f>'Innlegging av opplysninger'!$C$13*((H1807+J1807+M1807+O1807)*(1-Data!H1807)-(J1807+O1807)*(1-Data!H1807)*1.8/12)</f>
        <v>0</v>
      </c>
      <c r="U1807" s="1">
        <f>Data!I1807</f>
        <v>0</v>
      </c>
      <c r="V1807" s="1">
        <f>Data!J1807+Data!K1807</f>
        <v>0</v>
      </c>
      <c r="W1807" s="1">
        <f>Data!L1807</f>
        <v>0</v>
      </c>
      <c r="X1807" s="1">
        <f t="shared" si="287"/>
        <v>0</v>
      </c>
      <c r="Y1807" s="100">
        <f t="shared" si="288"/>
        <v>0</v>
      </c>
      <c r="Z1807" s="100">
        <f t="shared" si="289"/>
        <v>0</v>
      </c>
      <c r="AA1807" s="100">
        <f>'Innlegging av opplysninger'!$B$4*X1807</f>
        <v>0</v>
      </c>
      <c r="AB1807" s="1"/>
      <c r="AC1807" s="1">
        <f>'Innlegging av opplysninger'!$B$5*X1807</f>
        <v>0</v>
      </c>
      <c r="AD1807" s="1">
        <f>'Innlegging av opplysninger'!$B$5*Y1807</f>
        <v>0</v>
      </c>
      <c r="AE1807" s="1">
        <f>'Innlegging av opplysninger'!$B$5*Z1807</f>
        <v>0</v>
      </c>
      <c r="AF1807" s="1">
        <f>'Innlegging av opplysninger'!$B$5*AA1807</f>
        <v>0</v>
      </c>
      <c r="AG1807" s="1"/>
      <c r="AH1807" s="1">
        <f>'Innlegging av opplysninger'!$C$11*SUM(X1807:AG1807)</f>
        <v>0</v>
      </c>
      <c r="AI1807" s="1">
        <f>'Innlegging av opplysninger'!$C$13*(((X1807+Z1807+AC1807+AE1807)*Data!M1807)+(Z1807+AE1807)*(1-Data!M1807)*1.8/12+Y1807+AD1807+AA1807+AB1807+AF1807+AG1807)</f>
        <v>0</v>
      </c>
      <c r="AJ1807" s="1">
        <f>'Innlegging av opplysninger'!$C$13*((X1807+Z1807+AC1807+AE1807)*(1-Data!M1807)-(Z1807+AE1807)*(1-Data!M1807)*1.8/12)</f>
        <v>0</v>
      </c>
      <c r="AK1807" s="83">
        <f t="shared" si="284"/>
        <v>0</v>
      </c>
      <c r="AL1807" s="83">
        <f t="shared" si="285"/>
        <v>0</v>
      </c>
      <c r="AM1807" s="83">
        <f t="shared" si="286"/>
        <v>0</v>
      </c>
    </row>
    <row r="1808" spans="1:39">
      <c r="A1808" t="str">
        <f t="shared" si="280"/>
        <v>4621Alle</v>
      </c>
      <c r="B1808" s="6" t="str">
        <f>Data!A1808</f>
        <v>4621</v>
      </c>
      <c r="C1808" s="7" t="str">
        <f>Data!B1808</f>
        <v>Voss herad</v>
      </c>
      <c r="D1808" s="7" t="str">
        <f>Data!C1808</f>
        <v>Alle</v>
      </c>
      <c r="E1808" s="1">
        <f>Data!D1808</f>
        <v>1128.463999999999</v>
      </c>
      <c r="F1808" s="1">
        <f>Data!E1808+Data!F1808</f>
        <v>45977.603915912812</v>
      </c>
      <c r="G1808" s="1">
        <f>Data!G1808</f>
        <v>440.64602858398723</v>
      </c>
      <c r="H1808" s="1">
        <f t="shared" si="281"/>
        <v>566008045.36763549</v>
      </c>
      <c r="I1808" s="1">
        <f t="shared" si="282"/>
        <v>5424580.1454545474</v>
      </c>
      <c r="J1808" s="1">
        <f t="shared" si="283"/>
        <v>68571915.061570793</v>
      </c>
      <c r="K1808" s="1">
        <f>'Innlegging av opplysninger'!$B$4*H1808</f>
        <v>73581045.897792622</v>
      </c>
      <c r="L1808" s="1"/>
      <c r="M1808" s="1">
        <f>'Innlegging av opplysninger'!$B$5*H1808</f>
        <v>74147053.943160251</v>
      </c>
      <c r="N1808" s="1">
        <f>'Innlegging av opplysninger'!$B$5*I1808</f>
        <v>710619.99905454577</v>
      </c>
      <c r="O1808" s="1">
        <f>'Innlegging av opplysninger'!$B$5*J1808</f>
        <v>8982920.8730657734</v>
      </c>
      <c r="P1808" s="1">
        <f>'Innlegging av opplysninger'!$B$5*K1808</f>
        <v>9639117.0126108341</v>
      </c>
      <c r="Q1808" s="1"/>
      <c r="R1808" s="1">
        <f>'Innlegging av opplysninger'!$C$11*SUM(H1808:Q1808)</f>
        <v>30668481.335413102</v>
      </c>
      <c r="S1808" s="1">
        <f>'Innlegging av opplysninger'!$C$13*(((H1808+J1808+M1808+O1808)*Data!H1808)+(J1808+O1808)*(1-Data!H1808)*1.8/12+I1808+N1808+K1808+L1808+P1808+Q1808)</f>
        <v>5861124.0202577459</v>
      </c>
      <c r="T1808" s="1">
        <f>'Innlegging av opplysninger'!$C$13*((H1808+J1808+M1808+O1808)*(1-Data!H1808)-(J1808+O1808)*(1-Data!H1808)*1.8/12)</f>
        <v>36106271.491360188</v>
      </c>
      <c r="U1808" s="1">
        <f>Data!I1808</f>
        <v>157.51580000000007</v>
      </c>
      <c r="V1808" s="1">
        <f>Data!J1808+Data!K1808</f>
        <v>46633.806897043563</v>
      </c>
      <c r="W1808" s="1">
        <f>Data!L1808</f>
        <v>520.00758019195519</v>
      </c>
      <c r="X1808" s="1">
        <f t="shared" si="287"/>
        <v>80133397.095636413</v>
      </c>
      <c r="Y1808" s="100">
        <f t="shared" si="288"/>
        <v>893557.20000000007</v>
      </c>
      <c r="Z1808" s="100">
        <f t="shared" si="289"/>
        <v>11586854.464276006</v>
      </c>
      <c r="AA1808" s="100">
        <f>'Innlegging av opplysninger'!$B$4*X1808</f>
        <v>10417341.622432735</v>
      </c>
      <c r="AB1808" s="1"/>
      <c r="AC1808" s="1">
        <f>'Innlegging av opplysninger'!$B$5*X1808</f>
        <v>10497475.01952837</v>
      </c>
      <c r="AD1808" s="1">
        <f>'Innlegging av opplysninger'!$B$5*Y1808</f>
        <v>117055.99320000001</v>
      </c>
      <c r="AE1808" s="1">
        <f>'Innlegging av opplysninger'!$B$5*Z1808</f>
        <v>1517877.934820157</v>
      </c>
      <c r="AF1808" s="1">
        <f>'Innlegging av opplysninger'!$B$5*AA1808</f>
        <v>1364671.7525386882</v>
      </c>
      <c r="AG1808" s="1"/>
      <c r="AH1808" s="1">
        <f>'Innlegging av opplysninger'!$C$11*SUM(X1808:AG1808)</f>
        <v>4428072.7811324298</v>
      </c>
      <c r="AI1808" s="1">
        <f>'Innlegging av opplysninger'!$C$13*(((X1808+Z1808+AC1808+AE1808)*Data!M1808)+(Z1808+AE1808)*(1-Data!M1808)*1.8/12+Y1808+AD1808+AA1808+AB1808+AF1808+AG1808)</f>
        <v>853553.72295424691</v>
      </c>
      <c r="AJ1808" s="1">
        <f>'Innlegging av opplysninger'!$C$13*((X1808+Z1808+AC1808+AE1808)*(1-Data!M1808)-(Z1808+AE1808)*(1-Data!M1808)*1.8/12)</f>
        <v>5205914.2933322359</v>
      </c>
      <c r="AK1808" s="83">
        <f t="shared" si="284"/>
        <v>35097000</v>
      </c>
      <c r="AL1808" s="83">
        <f t="shared" si="285"/>
        <v>6715000</v>
      </c>
      <c r="AM1808" s="83">
        <f t="shared" si="286"/>
        <v>41312000</v>
      </c>
    </row>
    <row r="1809" spans="1:39">
      <c r="A1809" t="str">
        <f t="shared" si="280"/>
        <v>4621Administrasjon</v>
      </c>
      <c r="B1809" s="6" t="str">
        <f>Data!A1809</f>
        <v>4621</v>
      </c>
      <c r="C1809" s="7" t="str">
        <f>Data!B1809</f>
        <v>Voss herad</v>
      </c>
      <c r="D1809" s="7" t="str">
        <f>Data!C1809</f>
        <v>Administrasjon</v>
      </c>
      <c r="E1809" s="1">
        <f>Data!D1809</f>
        <v>66.8</v>
      </c>
      <c r="F1809" s="1">
        <f>Data!E1809+Data!F1809</f>
        <v>52109.976047904194</v>
      </c>
      <c r="G1809" s="1">
        <f>Data!G1809</f>
        <v>2.0432634730538926</v>
      </c>
      <c r="H1809" s="1">
        <f t="shared" si="281"/>
        <v>37973960.727272727</v>
      </c>
      <c r="I1809" s="1">
        <f t="shared" si="282"/>
        <v>1488.9818181818182</v>
      </c>
      <c r="J1809" s="1">
        <f t="shared" si="283"/>
        <v>4557053.965090909</v>
      </c>
      <c r="K1809" s="1">
        <f>'Innlegging av opplysninger'!$B$4*H1809</f>
        <v>4936614.8945454545</v>
      </c>
      <c r="L1809" s="1"/>
      <c r="M1809" s="1">
        <f>'Innlegging av opplysninger'!$B$5*H1809</f>
        <v>4974588.8552727271</v>
      </c>
      <c r="N1809" s="1">
        <f>'Innlegging av opplysninger'!$B$5*I1809</f>
        <v>195.05661818181818</v>
      </c>
      <c r="O1809" s="1">
        <f>'Innlegging av opplysninger'!$B$5*J1809</f>
        <v>596974.06942690909</v>
      </c>
      <c r="P1809" s="1">
        <f>'Innlegging av opplysninger'!$B$5*K1809</f>
        <v>646696.55118545459</v>
      </c>
      <c r="Q1809" s="1"/>
      <c r="R1809" s="1">
        <f>'Innlegging av opplysninger'!$C$11*SUM(H1809:Q1809)</f>
        <v>2040127.7778467603</v>
      </c>
      <c r="S1809" s="1">
        <f>'Innlegging av opplysninger'!$C$13*(((H1809+J1809+M1809+O1809)*Data!H1809)+(J1809+O1809)*(1-Data!H1809)*1.8/12+I1809+N1809+K1809+L1809+P1809+Q1809)</f>
        <v>552928.59644240153</v>
      </c>
      <c r="T1809" s="1">
        <f>'Innlegging av opplysninger'!$C$13*((H1809+J1809+M1809+O1809)*(1-Data!H1809)-(J1809+O1809)*(1-Data!H1809)*1.8/12)</f>
        <v>2238825.2048215866</v>
      </c>
      <c r="U1809" s="1">
        <f>Data!I1809</f>
        <v>16.8</v>
      </c>
      <c r="V1809" s="1">
        <f>Data!J1809+Data!K1809</f>
        <v>53749.127976190481</v>
      </c>
      <c r="W1809" s="1">
        <f>Data!L1809</f>
        <v>0</v>
      </c>
      <c r="X1809" s="1">
        <f t="shared" si="287"/>
        <v>9850749.2727272734</v>
      </c>
      <c r="Y1809" s="100">
        <f t="shared" si="288"/>
        <v>0</v>
      </c>
      <c r="Z1809" s="100">
        <f t="shared" si="289"/>
        <v>1408657.1459999999</v>
      </c>
      <c r="AA1809" s="100">
        <f>'Innlegging av opplysninger'!$B$4*X1809</f>
        <v>1280597.4054545455</v>
      </c>
      <c r="AB1809" s="1"/>
      <c r="AC1809" s="1">
        <f>'Innlegging av opplysninger'!$B$5*X1809</f>
        <v>1290448.1547272729</v>
      </c>
      <c r="AD1809" s="1">
        <f>'Innlegging av opplysninger'!$B$5*Y1809</f>
        <v>0</v>
      </c>
      <c r="AE1809" s="1">
        <f>'Innlegging av opplysninger'!$B$5*Z1809</f>
        <v>184534.08612600001</v>
      </c>
      <c r="AF1809" s="1">
        <f>'Innlegging av opplysninger'!$B$5*AA1809</f>
        <v>167758.26011454547</v>
      </c>
      <c r="AG1809" s="1"/>
      <c r="AH1809" s="1">
        <f>'Innlegging av opplysninger'!$C$11*SUM(X1809:AG1809)</f>
        <v>538944.28435568616</v>
      </c>
      <c r="AI1809" s="1">
        <f>'Innlegging av opplysninger'!$C$13*(((X1809+Z1809+AC1809+AE1809)*Data!M1809)+(Z1809+AE1809)*(1-Data!M1809)*1.8/12+Y1809+AD1809+AA1809+AB1809+AF1809+AG1809)</f>
        <v>137848.0551257628</v>
      </c>
      <c r="AJ1809" s="1">
        <f>'Innlegging av opplysninger'!$C$13*((X1809+Z1809+AC1809+AE1809)*(1-Data!M1809)-(Z1809+AE1809)*(1-Data!M1809)*1.8/12)</f>
        <v>599654.64978201827</v>
      </c>
      <c r="AK1809" s="83">
        <f t="shared" si="284"/>
        <v>2579000</v>
      </c>
      <c r="AL1809" s="83">
        <f t="shared" si="285"/>
        <v>691000</v>
      </c>
      <c r="AM1809" s="83">
        <f t="shared" si="286"/>
        <v>2838000</v>
      </c>
    </row>
    <row r="1810" spans="1:39">
      <c r="A1810" t="str">
        <f t="shared" si="280"/>
        <v>4621Undervisning</v>
      </c>
      <c r="B1810" s="6" t="str">
        <f>Data!A1810</f>
        <v>4621</v>
      </c>
      <c r="C1810" s="7" t="str">
        <f>Data!B1810</f>
        <v>Voss herad</v>
      </c>
      <c r="D1810" s="7" t="str">
        <f>Data!C1810</f>
        <v>Undervisning</v>
      </c>
      <c r="E1810" s="1">
        <f>Data!D1810</f>
        <v>338.32149999999996</v>
      </c>
      <c r="F1810" s="1">
        <f>Data!E1810+Data!F1810</f>
        <v>46824.787716319195</v>
      </c>
      <c r="G1810" s="1">
        <f>Data!G1810</f>
        <v>0</v>
      </c>
      <c r="H1810" s="1">
        <f t="shared" si="281"/>
        <v>172819990.00763652</v>
      </c>
      <c r="I1810" s="1">
        <f t="shared" si="282"/>
        <v>0</v>
      </c>
      <c r="J1810" s="1">
        <f t="shared" si="283"/>
        <v>20738398.800916381</v>
      </c>
      <c r="K1810" s="1">
        <f>'Innlegging av opplysninger'!$B$4*H1810</f>
        <v>22466598.700992748</v>
      </c>
      <c r="L1810" s="1"/>
      <c r="M1810" s="1">
        <f>'Innlegging av opplysninger'!$B$5*H1810</f>
        <v>22639418.691000383</v>
      </c>
      <c r="N1810" s="1">
        <f>'Innlegging av opplysninger'!$B$5*I1810</f>
        <v>0</v>
      </c>
      <c r="O1810" s="1">
        <f>'Innlegging av opplysninger'!$B$5*J1810</f>
        <v>2716730.2429200462</v>
      </c>
      <c r="P1810" s="1">
        <f>'Innlegging av opplysninger'!$B$5*K1810</f>
        <v>2943124.4298300501</v>
      </c>
      <c r="Q1810" s="1"/>
      <c r="R1810" s="1">
        <f>'Innlegging av opplysninger'!$C$11*SUM(H1810:Q1810)</f>
        <v>9284321.91318525</v>
      </c>
      <c r="S1810" s="1">
        <f>'Innlegging av opplysninger'!$C$13*(((H1810+J1810+M1810+O1810)*Data!H1810)+(J1810+O1810)*(1-Data!H1810)*1.8/12+I1810+N1810+K1810+L1810+P1810+Q1810)</f>
        <v>1639733.4856283609</v>
      </c>
      <c r="T1810" s="1">
        <f>'Innlegging av opplysninger'!$C$13*((H1810+J1810+M1810+O1810)*(1-Data!H1810)-(J1810+O1810)*(1-Data!H1810)*1.8/12)</f>
        <v>11065128.079783035</v>
      </c>
      <c r="U1810" s="1">
        <f>Data!I1810</f>
        <v>39.815799999999996</v>
      </c>
      <c r="V1810" s="1">
        <f>Data!J1810+Data!K1810</f>
        <v>45877.64893271013</v>
      </c>
      <c r="W1810" s="1">
        <f>Data!L1810</f>
        <v>0</v>
      </c>
      <c r="X1810" s="1">
        <f t="shared" si="287"/>
        <v>19927148.665909089</v>
      </c>
      <c r="Y1810" s="100">
        <f t="shared" si="288"/>
        <v>0</v>
      </c>
      <c r="Z1810" s="100">
        <f t="shared" si="289"/>
        <v>2849582.2592249997</v>
      </c>
      <c r="AA1810" s="100">
        <f>'Innlegging av opplysninger'!$B$4*X1810</f>
        <v>2590529.3265681816</v>
      </c>
      <c r="AB1810" s="1"/>
      <c r="AC1810" s="1">
        <f>'Innlegging av opplysninger'!$B$5*X1810</f>
        <v>2610456.4752340908</v>
      </c>
      <c r="AD1810" s="1">
        <f>'Innlegging av opplysninger'!$B$5*Y1810</f>
        <v>0</v>
      </c>
      <c r="AE1810" s="1">
        <f>'Innlegging av opplysninger'!$B$5*Z1810</f>
        <v>373295.27595847496</v>
      </c>
      <c r="AF1810" s="1">
        <f>'Innlegging av opplysninger'!$B$5*AA1810</f>
        <v>339359.3417804318</v>
      </c>
      <c r="AG1810" s="1"/>
      <c r="AH1810" s="1">
        <f>'Innlegging av opplysninger'!$C$11*SUM(X1810:AG1810)</f>
        <v>1090234.1110976601</v>
      </c>
      <c r="AI1810" s="1">
        <f>'Innlegging av opplysninger'!$C$13*(((X1810+Z1810+AC1810+AE1810)*Data!M1810)+(Z1810+AE1810)*(1-Data!M1810)*1.8/12+Y1810+AD1810+AA1810+AB1810+AF1810+AG1810)</f>
        <v>190996.40909485373</v>
      </c>
      <c r="AJ1810" s="1">
        <f>'Innlegging av opplysninger'!$C$13*((X1810+Z1810+AC1810+AE1810)*(1-Data!M1810)-(Z1810+AE1810)*(1-Data!M1810)*1.8/12)</f>
        <v>1300902.9008282602</v>
      </c>
      <c r="AK1810" s="83">
        <f t="shared" si="284"/>
        <v>10375000</v>
      </c>
      <c r="AL1810" s="83">
        <f t="shared" si="285"/>
        <v>1831000</v>
      </c>
      <c r="AM1810" s="83">
        <f t="shared" si="286"/>
        <v>12366000</v>
      </c>
    </row>
    <row r="1811" spans="1:39">
      <c r="A1811" t="str">
        <f t="shared" si="280"/>
        <v>4621Barnehager</v>
      </c>
      <c r="B1811" s="6" t="str">
        <f>Data!A1811</f>
        <v>4621</v>
      </c>
      <c r="C1811" s="7" t="str">
        <f>Data!B1811</f>
        <v>Voss herad</v>
      </c>
      <c r="D1811" s="7" t="str">
        <f>Data!C1811</f>
        <v>Barnehager</v>
      </c>
      <c r="E1811" s="1">
        <f>Data!D1811</f>
        <v>140.28780000000003</v>
      </c>
      <c r="F1811" s="1">
        <f>Data!E1811+Data!F1811</f>
        <v>40075.474043359463</v>
      </c>
      <c r="G1811" s="1">
        <f>Data!G1811</f>
        <v>1.0153413197726386</v>
      </c>
      <c r="H1811" s="1">
        <f t="shared" si="281"/>
        <v>61332000.954545505</v>
      </c>
      <c r="I1811" s="1">
        <f t="shared" si="282"/>
        <v>1553.890909090909</v>
      </c>
      <c r="J1811" s="1">
        <f t="shared" si="283"/>
        <v>7360026.5814545508</v>
      </c>
      <c r="K1811" s="1">
        <f>'Innlegging av opplysninger'!$B$4*H1811</f>
        <v>7973160.1240909155</v>
      </c>
      <c r="L1811" s="1"/>
      <c r="M1811" s="1">
        <f>'Innlegging av opplysninger'!$B$5*H1811</f>
        <v>8034492.1250454616</v>
      </c>
      <c r="N1811" s="1">
        <f>'Innlegging av opplysninger'!$B$5*I1811</f>
        <v>203.55970909090908</v>
      </c>
      <c r="O1811" s="1">
        <f>'Innlegging av opplysninger'!$B$5*J1811</f>
        <v>964163.48217054619</v>
      </c>
      <c r="P1811" s="1">
        <f>'Innlegging av opplysninger'!$B$5*K1811</f>
        <v>1044483.97625591</v>
      </c>
      <c r="Q1811" s="1"/>
      <c r="R1811" s="1">
        <f>'Innlegging av opplysninger'!$C$11*SUM(H1811:Q1811)</f>
        <v>3294983.2183788805</v>
      </c>
      <c r="S1811" s="1">
        <f>'Innlegging av opplysninger'!$C$13*(((H1811+J1811+M1811+O1811)*Data!H1811)+(J1811+O1811)*(1-Data!H1811)*1.8/12+I1811+N1811+K1811+L1811+P1811+Q1811)</f>
        <v>538495.42449210596</v>
      </c>
      <c r="T1811" s="1">
        <f>'Innlegging av opplysninger'!$C$13*((H1811+J1811+M1811+O1811)*(1-Data!H1811)-(J1811+O1811)*(1-Data!H1811)*1.8/12)</f>
        <v>3970428.9796053101</v>
      </c>
      <c r="U1811" s="1">
        <f>Data!I1811</f>
        <v>10.5</v>
      </c>
      <c r="V1811" s="1">
        <f>Data!J1811+Data!K1811</f>
        <v>40206.650793650791</v>
      </c>
      <c r="W1811" s="1">
        <f>Data!L1811</f>
        <v>0</v>
      </c>
      <c r="X1811" s="1">
        <f t="shared" si="287"/>
        <v>4605489.0909090899</v>
      </c>
      <c r="Y1811" s="100">
        <f t="shared" si="288"/>
        <v>0</v>
      </c>
      <c r="Z1811" s="100">
        <f t="shared" si="289"/>
        <v>658584.93999999983</v>
      </c>
      <c r="AA1811" s="100">
        <f>'Innlegging av opplysninger'!$B$4*X1811</f>
        <v>598713.58181818167</v>
      </c>
      <c r="AB1811" s="1"/>
      <c r="AC1811" s="1">
        <f>'Innlegging av opplysninger'!$B$5*X1811</f>
        <v>603319.07090909081</v>
      </c>
      <c r="AD1811" s="1">
        <f>'Innlegging av opplysninger'!$B$5*Y1811</f>
        <v>0</v>
      </c>
      <c r="AE1811" s="1">
        <f>'Innlegging av opplysninger'!$B$5*Z1811</f>
        <v>86274.627139999982</v>
      </c>
      <c r="AF1811" s="1">
        <f>'Innlegging av opplysninger'!$B$5*AA1811</f>
        <v>78431.479218181805</v>
      </c>
      <c r="AG1811" s="1"/>
      <c r="AH1811" s="1">
        <f>'Innlegging av opplysninger'!$C$11*SUM(X1811:AG1811)</f>
        <v>251970.88601979264</v>
      </c>
      <c r="AI1811" s="1">
        <f>'Innlegging av opplysninger'!$C$13*(((X1811+Z1811+AC1811+AE1811)*Data!M1811)+(Z1811+AE1811)*(1-Data!M1811)*1.8/12+Y1811+AD1811+AA1811+AB1811+AF1811+AG1811)</f>
        <v>43481.418340279619</v>
      </c>
      <c r="AJ1811" s="1">
        <f>'Innlegging av opplysninger'!$C$13*((X1811+Z1811+AC1811+AE1811)*(1-Data!M1811)-(Z1811+AE1811)*(1-Data!M1811)*1.8/12)</f>
        <v>301320.84673943662</v>
      </c>
      <c r="AK1811" s="83">
        <f t="shared" si="284"/>
        <v>3547000</v>
      </c>
      <c r="AL1811" s="83">
        <f t="shared" si="285"/>
        <v>582000</v>
      </c>
      <c r="AM1811" s="83">
        <f t="shared" si="286"/>
        <v>4272000</v>
      </c>
    </row>
    <row r="1812" spans="1:39">
      <c r="A1812" t="str">
        <f t="shared" si="280"/>
        <v>4621Helse/pleie/omsorg</v>
      </c>
      <c r="B1812" s="6" t="str">
        <f>Data!A1812</f>
        <v>4621</v>
      </c>
      <c r="C1812" s="7" t="str">
        <f>Data!B1812</f>
        <v>Voss herad</v>
      </c>
      <c r="D1812" s="7" t="str">
        <f>Data!C1812</f>
        <v>Helse/pleie/omsorg</v>
      </c>
      <c r="E1812" s="1">
        <f>Data!D1812</f>
        <v>484.90350000000018</v>
      </c>
      <c r="F1812" s="1">
        <f>Data!E1812+Data!F1812</f>
        <v>45624.600216262959</v>
      </c>
      <c r="G1812" s="1">
        <f>Data!G1812</f>
        <v>985.14652915477006</v>
      </c>
      <c r="H1812" s="1">
        <f t="shared" si="281"/>
        <v>241347581.7923637</v>
      </c>
      <c r="I1812" s="1">
        <f t="shared" si="282"/>
        <v>5211283.6363636386</v>
      </c>
      <c r="J1812" s="1">
        <f t="shared" si="283"/>
        <v>29587063.851447277</v>
      </c>
      <c r="K1812" s="1">
        <f>'Innlegging av opplysninger'!$B$4*H1812</f>
        <v>31375185.633007284</v>
      </c>
      <c r="L1812" s="1"/>
      <c r="M1812" s="1">
        <f>'Innlegging av opplysninger'!$B$5*H1812</f>
        <v>31616533.214799646</v>
      </c>
      <c r="N1812" s="1">
        <f>'Innlegging av opplysninger'!$B$5*I1812</f>
        <v>682678.15636363672</v>
      </c>
      <c r="O1812" s="1">
        <f>'Innlegging av opplysninger'!$B$5*J1812</f>
        <v>3875905.3645395935</v>
      </c>
      <c r="P1812" s="1">
        <f>'Innlegging av opplysninger'!$B$5*K1812</f>
        <v>4110149.3179239542</v>
      </c>
      <c r="Q1812" s="1"/>
      <c r="R1812" s="1">
        <f>'Innlegging av opplysninger'!$C$11*SUM(H1812:Q1812)</f>
        <v>13216642.476738732</v>
      </c>
      <c r="S1812" s="1">
        <f>'Innlegging av opplysninger'!$C$13*(((H1812+J1812+M1812+O1812)*Data!H1812)+(J1812+O1812)*(1-Data!H1812)*1.8/12+I1812+N1812+K1812+L1812+P1812+Q1812)</f>
        <v>2598761.2175220307</v>
      </c>
      <c r="T1812" s="1">
        <f>'Innlegging av opplysninger'!$C$13*((H1812+J1812+M1812+O1812)*(1-Data!H1812)-(J1812+O1812)*(1-Data!H1812)*1.8/12)</f>
        <v>15487170.592752025</v>
      </c>
      <c r="U1812" s="1">
        <f>Data!I1812</f>
        <v>74.199999999999989</v>
      </c>
      <c r="V1812" s="1">
        <f>Data!J1812+Data!K1812</f>
        <v>45422.613828279427</v>
      </c>
      <c r="W1812" s="1">
        <f>Data!L1812</f>
        <v>1092.823180592992</v>
      </c>
      <c r="X1812" s="1">
        <f t="shared" si="287"/>
        <v>36767541.229727268</v>
      </c>
      <c r="Y1812" s="100">
        <f t="shared" si="288"/>
        <v>884590.6909090908</v>
      </c>
      <c r="Z1812" s="100">
        <f t="shared" si="289"/>
        <v>5384254.8646509983</v>
      </c>
      <c r="AA1812" s="100">
        <f>'Innlegging av opplysninger'!$B$4*X1812</f>
        <v>4779780.3598645451</v>
      </c>
      <c r="AB1812" s="1"/>
      <c r="AC1812" s="1">
        <f>'Innlegging av opplysninger'!$B$5*X1812</f>
        <v>4816547.9010942727</v>
      </c>
      <c r="AD1812" s="1">
        <f>'Innlegging av opplysninger'!$B$5*Y1812</f>
        <v>115881.3805090909</v>
      </c>
      <c r="AE1812" s="1">
        <f>'Innlegging av opplysninger'!$B$5*Z1812</f>
        <v>705337.38726928085</v>
      </c>
      <c r="AF1812" s="1">
        <f>'Innlegging av opplysninger'!$B$5*AA1812</f>
        <v>626151.2271422554</v>
      </c>
      <c r="AG1812" s="1"/>
      <c r="AH1812" s="1">
        <f>'Innlegging av opplysninger'!$C$11*SUM(X1812:AG1812)</f>
        <v>2055043.2315643383</v>
      </c>
      <c r="AI1812" s="1">
        <f>'Innlegging av opplysninger'!$C$13*(((X1812+Z1812+AC1812+AE1812)*Data!M1812)+(Z1812+AE1812)*(1-Data!M1812)*1.8/12+Y1812+AD1812+AA1812+AB1812+AF1812+AG1812)</f>
        <v>388023.02818762074</v>
      </c>
      <c r="AJ1812" s="1">
        <f>'Innlegging av opplysninger'!$C$13*((X1812+Z1812+AC1812+AE1812)*(1-Data!M1812)-(Z1812+AE1812)*(1-Data!M1812)*1.8/12)</f>
        <v>2424141.3939530528</v>
      </c>
      <c r="AK1812" s="83">
        <f t="shared" si="284"/>
        <v>15272000</v>
      </c>
      <c r="AL1812" s="83">
        <f t="shared" si="285"/>
        <v>2987000</v>
      </c>
      <c r="AM1812" s="83">
        <f t="shared" si="286"/>
        <v>17911000</v>
      </c>
    </row>
    <row r="1813" spans="1:39">
      <c r="A1813" t="str">
        <f t="shared" si="280"/>
        <v>4621Samferdsel og teknikk</v>
      </c>
      <c r="B1813" s="6" t="str">
        <f>Data!A1813</f>
        <v>4621</v>
      </c>
      <c r="C1813" s="7" t="str">
        <f>Data!B1813</f>
        <v>Voss herad</v>
      </c>
      <c r="D1813" s="7" t="str">
        <f>Data!C1813</f>
        <v>Samferdsel og teknikk</v>
      </c>
      <c r="E1813" s="1">
        <f>Data!D1813</f>
        <v>71.137699999999967</v>
      </c>
      <c r="F1813" s="1">
        <f>Data!E1813+Data!F1813</f>
        <v>49525.690707833732</v>
      </c>
      <c r="G1813" s="1">
        <f>Data!G1813</f>
        <v>214.77725594164568</v>
      </c>
      <c r="H1813" s="1">
        <f t="shared" si="281"/>
        <v>38434295.213090852</v>
      </c>
      <c r="I1813" s="1">
        <f t="shared" si="282"/>
        <v>166677.38181818181</v>
      </c>
      <c r="J1813" s="1">
        <f t="shared" si="283"/>
        <v>4632116.7113890843</v>
      </c>
      <c r="K1813" s="1">
        <f>'Innlegging av opplysninger'!$B$4*H1813</f>
        <v>4996458.3777018106</v>
      </c>
      <c r="L1813" s="1"/>
      <c r="M1813" s="1">
        <f>'Innlegging av opplysninger'!$B$5*H1813</f>
        <v>5034892.6729149017</v>
      </c>
      <c r="N1813" s="1">
        <f>'Innlegging av opplysninger'!$B$5*I1813</f>
        <v>21834.737018181819</v>
      </c>
      <c r="O1813" s="1">
        <f>'Innlegging av opplysninger'!$B$5*J1813</f>
        <v>606807.28919197002</v>
      </c>
      <c r="P1813" s="1">
        <f>'Innlegging av opplysninger'!$B$5*K1813</f>
        <v>654536.04747893719</v>
      </c>
      <c r="Q1813" s="1"/>
      <c r="R1813" s="1">
        <f>'Innlegging av opplysninger'!$C$11*SUM(H1813:Q1813)</f>
        <v>2072809.500362949</v>
      </c>
      <c r="S1813" s="1">
        <f>'Innlegging av opplysninger'!$C$13*(((H1813+J1813+M1813+O1813)*Data!H1813)+(J1813+O1813)*(1-Data!H1813)*1.8/12+I1813+N1813+K1813+L1813+P1813+Q1813)</f>
        <v>397048.51868276054</v>
      </c>
      <c r="T1813" s="1">
        <f>'Innlegging av opplysninger'!$C$13*((H1813+J1813+M1813+O1813)*(1-Data!H1813)-(J1813+O1813)*(1-Data!H1813)*1.8/12)</f>
        <v>2439427.6397086428</v>
      </c>
      <c r="U1813" s="1">
        <f>Data!I1813</f>
        <v>11.120000000000001</v>
      </c>
      <c r="V1813" s="1">
        <f>Data!J1813+Data!K1813</f>
        <v>51460.438549160674</v>
      </c>
      <c r="W1813" s="1">
        <f>Data!L1813</f>
        <v>72.809352517985602</v>
      </c>
      <c r="X1813" s="1">
        <f t="shared" si="287"/>
        <v>6242619.0181818185</v>
      </c>
      <c r="Y1813" s="100">
        <f t="shared" si="288"/>
        <v>8832.4363636363614</v>
      </c>
      <c r="Z1813" s="100">
        <f t="shared" si="289"/>
        <v>893957.55799999996</v>
      </c>
      <c r="AA1813" s="100">
        <f>'Innlegging av opplysninger'!$B$4*X1813</f>
        <v>811540.47236363648</v>
      </c>
      <c r="AB1813" s="1"/>
      <c r="AC1813" s="1">
        <f>'Innlegging av opplysninger'!$B$5*X1813</f>
        <v>817783.09138181829</v>
      </c>
      <c r="AD1813" s="1">
        <f>'Innlegging av opplysninger'!$B$5*Y1813</f>
        <v>1157.0491636363633</v>
      </c>
      <c r="AE1813" s="1">
        <f>'Innlegging av opplysninger'!$B$5*Z1813</f>
        <v>117108.44009800001</v>
      </c>
      <c r="AF1813" s="1">
        <f>'Innlegging av opplysninger'!$B$5*AA1813</f>
        <v>106311.80187963639</v>
      </c>
      <c r="AG1813" s="1"/>
      <c r="AH1813" s="1">
        <f>'Innlegging av opplysninger'!$C$11*SUM(X1813:AG1813)</f>
        <v>341973.77496242302</v>
      </c>
      <c r="AI1813" s="1">
        <f>'Innlegging av opplysninger'!$C$13*(((X1813+Z1813+AC1813+AE1813)*Data!M1813)+(Z1813+AE1813)*(1-Data!M1813)*1.8/12+Y1813+AD1813+AA1813+AB1813+AF1813+AG1813)</f>
        <v>68709.903367758132</v>
      </c>
      <c r="AJ1813" s="1">
        <f>'Innlegging av opplysninger'!$C$13*((X1813+Z1813+AC1813+AE1813)*(1-Data!M1813)-(Z1813+AE1813)*(1-Data!M1813)*1.8/12)</f>
        <v>399254.20973871532</v>
      </c>
      <c r="AK1813" s="83">
        <f t="shared" si="284"/>
        <v>2415000</v>
      </c>
      <c r="AL1813" s="83">
        <f t="shared" si="285"/>
        <v>466000</v>
      </c>
      <c r="AM1813" s="83">
        <f t="shared" si="286"/>
        <v>2839000</v>
      </c>
    </row>
    <row r="1814" spans="1:39">
      <c r="A1814" t="str">
        <f t="shared" si="280"/>
        <v>4621Annet</v>
      </c>
      <c r="B1814" s="6" t="str">
        <f>Data!A1814</f>
        <v>4621</v>
      </c>
      <c r="C1814" s="7" t="str">
        <f>Data!B1814</f>
        <v>Voss herad</v>
      </c>
      <c r="D1814" s="7" t="str">
        <f>Data!C1814</f>
        <v>Annet</v>
      </c>
      <c r="E1814" s="1">
        <f>Data!D1814</f>
        <v>27.013500000000004</v>
      </c>
      <c r="F1814" s="1">
        <f>Data!E1814+Data!F1814</f>
        <v>47847.182396456083</v>
      </c>
      <c r="G1814" s="1">
        <f>Data!G1814</f>
        <v>147.87013900457177</v>
      </c>
      <c r="H1814" s="1">
        <f t="shared" si="281"/>
        <v>14100216.672727272</v>
      </c>
      <c r="I1814" s="1">
        <f t="shared" si="282"/>
        <v>43576.254545454547</v>
      </c>
      <c r="J1814" s="1">
        <f t="shared" si="283"/>
        <v>1697255.1512727269</v>
      </c>
      <c r="K1814" s="1">
        <f>'Innlegging av opplysninger'!$B$4*H1814</f>
        <v>1833028.1674545454</v>
      </c>
      <c r="L1814" s="1"/>
      <c r="M1814" s="1">
        <f>'Innlegging av opplysninger'!$B$5*H1814</f>
        <v>1847128.3841272728</v>
      </c>
      <c r="N1814" s="1">
        <f>'Innlegging av opplysninger'!$B$5*I1814</f>
        <v>5708.4893454545463</v>
      </c>
      <c r="O1814" s="1">
        <f>'Innlegging av opplysninger'!$B$5*J1814</f>
        <v>222340.42481672723</v>
      </c>
      <c r="P1814" s="1">
        <f>'Innlegging av opplysninger'!$B$5*K1814</f>
        <v>240126.68993654544</v>
      </c>
      <c r="Q1814" s="1"/>
      <c r="R1814" s="1">
        <f>'Innlegging av opplysninger'!$C$11*SUM(H1814:Q1814)</f>
        <v>759596.44890058797</v>
      </c>
      <c r="S1814" s="1">
        <f>'Innlegging av opplysninger'!$C$13*(((H1814+J1814+M1814+O1814)*Data!H1814)+(J1814+O1814)*(1-Data!H1814)*1.8/12+I1814+N1814+K1814+L1814+P1814+Q1814)</f>
        <v>134011.81079953647</v>
      </c>
      <c r="T1814" s="1">
        <f>'Innlegging av opplysninger'!$C$13*((H1814+J1814+M1814+O1814)*(1-Data!H1814)-(J1814+O1814)*(1-Data!H1814)*1.8/12)</f>
        <v>905435.96138021536</v>
      </c>
      <c r="U1814" s="1">
        <f>Data!I1814</f>
        <v>5.08</v>
      </c>
      <c r="V1814" s="1">
        <f>Data!J1814+Data!K1814</f>
        <v>49439.547244094487</v>
      </c>
      <c r="W1814" s="1">
        <f>Data!L1814</f>
        <v>2.4192913385826769</v>
      </c>
      <c r="X1814" s="1">
        <f t="shared" si="287"/>
        <v>2739849.8181818179</v>
      </c>
      <c r="Y1814" s="100">
        <f t="shared" si="288"/>
        <v>134.07272727272726</v>
      </c>
      <c r="Z1814" s="100">
        <f t="shared" si="289"/>
        <v>391817.69639999996</v>
      </c>
      <c r="AA1814" s="100">
        <f>'Innlegging av opplysninger'!$B$4*X1814</f>
        <v>356180.47636363632</v>
      </c>
      <c r="AB1814" s="1"/>
      <c r="AC1814" s="1">
        <f>'Innlegging av opplysninger'!$B$5*X1814</f>
        <v>358920.32618181815</v>
      </c>
      <c r="AD1814" s="1">
        <f>'Innlegging av opplysninger'!$B$5*Y1814</f>
        <v>17.563527272727271</v>
      </c>
      <c r="AE1814" s="1">
        <f>'Innlegging av opplysninger'!$B$5*Z1814</f>
        <v>51328.118228399995</v>
      </c>
      <c r="AF1814" s="1">
        <f>'Innlegging av opplysninger'!$B$5*AA1814</f>
        <v>46659.642403636361</v>
      </c>
      <c r="AG1814" s="1"/>
      <c r="AH1814" s="1">
        <f>'Innlegging av opplysninger'!$C$11*SUM(X1814:AG1814)</f>
        <v>149906.49313252646</v>
      </c>
      <c r="AI1814" s="1">
        <f>'Innlegging av opplysninger'!$C$13*(((X1814+Z1814+AC1814+AE1814)*Data!M1814)+(Z1814+AE1814)*(1-Data!M1814)*1.8/12+Y1814+AD1814+AA1814+AB1814+AF1814+AG1814)</f>
        <v>24412.108615236062</v>
      </c>
      <c r="AJ1814" s="1">
        <f>'Innlegging av opplysninger'!$C$13*((X1814+Z1814+AC1814+AE1814)*(1-Data!M1814)-(Z1814+AE1814)*(1-Data!M1814)*1.8/12)</f>
        <v>180723.09251348436</v>
      </c>
      <c r="AK1814" s="83">
        <f t="shared" si="284"/>
        <v>910000</v>
      </c>
      <c r="AL1814" s="83">
        <f t="shared" si="285"/>
        <v>158000</v>
      </c>
      <c r="AM1814" s="83">
        <f t="shared" si="286"/>
        <v>1086000</v>
      </c>
    </row>
    <row r="1815" spans="1:39">
      <c r="A1815" t="str">
        <f t="shared" si="280"/>
        <v>4622Alle</v>
      </c>
      <c r="B1815" s="6" t="str">
        <f>Data!A1815</f>
        <v>4622</v>
      </c>
      <c r="C1815" s="7" t="str">
        <f>Data!B1815</f>
        <v>Kvam kommune</v>
      </c>
      <c r="D1815" s="7" t="str">
        <f>Data!C1815</f>
        <v>Alle</v>
      </c>
      <c r="E1815" s="1">
        <f>Data!D1815</f>
        <v>670.34006045477088</v>
      </c>
      <c r="F1815" s="1">
        <f>Data!E1815+Data!F1815</f>
        <v>48057.693754686341</v>
      </c>
      <c r="G1815" s="1">
        <f>Data!G1815</f>
        <v>532.69055672690638</v>
      </c>
      <c r="H1815" s="1">
        <f t="shared" si="281"/>
        <v>351436334.58363605</v>
      </c>
      <c r="I1815" s="1">
        <f t="shared" si="282"/>
        <v>3895459.854545454</v>
      </c>
      <c r="J1815" s="1">
        <f t="shared" si="283"/>
        <v>42639815.332581781</v>
      </c>
      <c r="K1815" s="1">
        <f>'Innlegging av opplysninger'!$B$4*H1815</f>
        <v>45686723.495872684</v>
      </c>
      <c r="L1815" s="1"/>
      <c r="M1815" s="1">
        <f>'Innlegging av opplysninger'!$B$5*H1815</f>
        <v>46038159.830456324</v>
      </c>
      <c r="N1815" s="1">
        <f>'Innlegging av opplysninger'!$B$5*I1815</f>
        <v>510305.24094545451</v>
      </c>
      <c r="O1815" s="1">
        <f>'Innlegging av opplysninger'!$B$5*J1815</f>
        <v>5585815.8085682131</v>
      </c>
      <c r="P1815" s="1">
        <f>'Innlegging av opplysninger'!$B$5*K1815</f>
        <v>5984960.7779593216</v>
      </c>
      <c r="Q1815" s="1"/>
      <c r="R1815" s="1">
        <f>'Innlegging av opplysninger'!$C$11*SUM(H1815:Q1815)</f>
        <v>19067547.84713348</v>
      </c>
      <c r="S1815" s="1">
        <f>'Innlegging av opplysninger'!$C$13*(((H1815+J1815+M1815+O1815)*Data!H1815)+(J1815+O1815)*(1-Data!H1815)*1.8/12+I1815+N1815+K1815+L1815+P1815+Q1815)</f>
        <v>3919536.6664026044</v>
      </c>
      <c r="T1815" s="1">
        <f>'Innlegging av opplysninger'!$C$13*((H1815+J1815+M1815+O1815)*(1-Data!H1815)-(J1815+O1815)*(1-Data!H1815)*1.8/12)</f>
        <v>22172897.22967479</v>
      </c>
      <c r="U1815" s="1">
        <f>Data!I1815</f>
        <v>93.105999999999995</v>
      </c>
      <c r="V1815" s="1">
        <f>Data!J1815+Data!K1815</f>
        <v>51424.678341531893</v>
      </c>
      <c r="W1815" s="1">
        <f>Data!L1815</f>
        <v>555.85483212682323</v>
      </c>
      <c r="X1815" s="1">
        <f t="shared" si="287"/>
        <v>52232139.290909104</v>
      </c>
      <c r="Y1815" s="100">
        <f t="shared" si="288"/>
        <v>564582.76363636367</v>
      </c>
      <c r="Z1815" s="100">
        <f t="shared" si="289"/>
        <v>7549931.2538000019</v>
      </c>
      <c r="AA1815" s="100">
        <f>'Innlegging av opplysninger'!$B$4*X1815</f>
        <v>6790178.1078181835</v>
      </c>
      <c r="AB1815" s="1"/>
      <c r="AC1815" s="1">
        <f>'Innlegging av opplysninger'!$B$5*X1815</f>
        <v>6842410.2471090928</v>
      </c>
      <c r="AD1815" s="1">
        <f>'Innlegging av opplysninger'!$B$5*Y1815</f>
        <v>73960.34203636364</v>
      </c>
      <c r="AE1815" s="1">
        <f>'Innlegging av opplysninger'!$B$5*Z1815</f>
        <v>989040.99424780032</v>
      </c>
      <c r="AF1815" s="1">
        <f>'Innlegging av opplysninger'!$B$5*AA1815</f>
        <v>889513.33212418202</v>
      </c>
      <c r="AG1815" s="1"/>
      <c r="AH1815" s="1">
        <f>'Innlegging av opplysninger'!$C$11*SUM(X1815:AG1815)</f>
        <v>2885406.7406038814</v>
      </c>
      <c r="AI1815" s="1">
        <f>'Innlegging av opplysninger'!$C$13*(((X1815+Z1815+AC1815+AE1815)*Data!M1815)+(Z1815+AE1815)*(1-Data!M1815)*1.8/12+Y1815+AD1815+AA1815+AB1815+AF1815+AG1815)</f>
        <v>703618.19150583469</v>
      </c>
      <c r="AJ1815" s="1">
        <f>'Innlegging av opplysninger'!$C$13*((X1815+Z1815+AC1815+AE1815)*(1-Data!M1815)-(Z1815+AE1815)*(1-Data!M1815)*1.8/12)</f>
        <v>3244833.137741582</v>
      </c>
      <c r="AK1815" s="83">
        <f t="shared" si="284"/>
        <v>21953000</v>
      </c>
      <c r="AL1815" s="83">
        <f t="shared" si="285"/>
        <v>4623000</v>
      </c>
      <c r="AM1815" s="83">
        <f t="shared" si="286"/>
        <v>25418000</v>
      </c>
    </row>
    <row r="1816" spans="1:39">
      <c r="A1816" t="str">
        <f t="shared" si="280"/>
        <v>4622Administrasjon</v>
      </c>
      <c r="B1816" s="6" t="str">
        <f>Data!A1816</f>
        <v>4622</v>
      </c>
      <c r="C1816" s="7" t="str">
        <f>Data!B1816</f>
        <v>Kvam kommune</v>
      </c>
      <c r="D1816" s="7" t="str">
        <f>Data!C1816</f>
        <v>Administrasjon</v>
      </c>
      <c r="E1816" s="1">
        <f>Data!D1816</f>
        <v>41.14</v>
      </c>
      <c r="F1816" s="1">
        <f>Data!E1816+Data!F1816</f>
        <v>55388.991573488871</v>
      </c>
      <c r="G1816" s="1">
        <f>Data!G1816</f>
        <v>2.6344190568789498</v>
      </c>
      <c r="H1816" s="1">
        <f t="shared" si="281"/>
        <v>24858579.418181803</v>
      </c>
      <c r="I1816" s="1">
        <f t="shared" si="282"/>
        <v>1182.3272727272727</v>
      </c>
      <c r="J1816" s="1">
        <f t="shared" si="283"/>
        <v>2983171.4094545436</v>
      </c>
      <c r="K1816" s="1">
        <f>'Innlegging av opplysninger'!$B$4*H1816</f>
        <v>3231615.3243636345</v>
      </c>
      <c r="L1816" s="1"/>
      <c r="M1816" s="1">
        <f>'Innlegging av opplysninger'!$B$5*H1816</f>
        <v>3256473.9037818164</v>
      </c>
      <c r="N1816" s="1">
        <f>'Innlegging av opplysninger'!$B$5*I1816</f>
        <v>154.88487272727272</v>
      </c>
      <c r="O1816" s="1">
        <f>'Innlegging av opplysninger'!$B$5*J1816</f>
        <v>390795.45463854523</v>
      </c>
      <c r="P1816" s="1">
        <f>'Innlegging av opplysninger'!$B$5*K1816</f>
        <v>423341.60749163612</v>
      </c>
      <c r="Q1816" s="1"/>
      <c r="R1816" s="1">
        <f>'Innlegging av opplysninger'!$C$11*SUM(H1816:Q1816)</f>
        <v>1335521.9445421824</v>
      </c>
      <c r="S1816" s="1">
        <f>'Innlegging av opplysninger'!$C$13*(((H1816+J1816+M1816+O1816)*Data!H1816)+(J1816+O1816)*(1-Data!H1816)*1.8/12+I1816+N1816+K1816+L1816+P1816+Q1816)</f>
        <v>413772.14695918612</v>
      </c>
      <c r="T1816" s="1">
        <f>'Innlegging av opplysninger'!$C$13*((H1816+J1816+M1816+O1816)*(1-Data!H1816)-(J1816+O1816)*(1-Data!H1816)*1.8/12)</f>
        <v>1413784.1982038002</v>
      </c>
      <c r="U1816" s="1">
        <f>Data!I1816</f>
        <v>9.468</v>
      </c>
      <c r="V1816" s="1">
        <f>Data!J1816+Data!K1816</f>
        <v>56233.962118011557</v>
      </c>
      <c r="W1816" s="1">
        <f>Data!L1816</f>
        <v>12.120828052386988</v>
      </c>
      <c r="X1816" s="1">
        <f t="shared" si="287"/>
        <v>5808252.581818183</v>
      </c>
      <c r="Y1816" s="100">
        <f t="shared" si="288"/>
        <v>1251.9272727272728</v>
      </c>
      <c r="Z1816" s="100">
        <f t="shared" si="289"/>
        <v>830759.14480000013</v>
      </c>
      <c r="AA1816" s="100">
        <f>'Innlegging av opplysninger'!$B$4*X1816</f>
        <v>755072.83563636383</v>
      </c>
      <c r="AB1816" s="1"/>
      <c r="AC1816" s="1">
        <f>'Innlegging av opplysninger'!$B$5*X1816</f>
        <v>760881.08821818198</v>
      </c>
      <c r="AD1816" s="1">
        <f>'Innlegging av opplysninger'!$B$5*Y1816</f>
        <v>164.00247272727273</v>
      </c>
      <c r="AE1816" s="1">
        <f>'Innlegging av opplysninger'!$B$5*Z1816</f>
        <v>108829.44796880001</v>
      </c>
      <c r="AF1816" s="1">
        <f>'Innlegging av opplysninger'!$B$5*AA1816</f>
        <v>98914.541468363663</v>
      </c>
      <c r="AG1816" s="1"/>
      <c r="AH1816" s="1">
        <f>'Innlegging av opplysninger'!$C$11*SUM(X1816:AG1816)</f>
        <v>317836.77164690319</v>
      </c>
      <c r="AI1816" s="1">
        <f>'Innlegging av opplysninger'!$C$13*(((X1816+Z1816+AC1816+AE1816)*Data!M1816)+(Z1816+AE1816)*(1-Data!M1816)*1.8/12+Y1816+AD1816+AA1816+AB1816+AF1816+AG1816)</f>
        <v>92554.259886993052</v>
      </c>
      <c r="AJ1816" s="1">
        <f>'Innlegging av opplysninger'!$C$13*((X1816+Z1816+AC1816+AE1816)*(1-Data!M1816)-(Z1816+AE1816)*(1-Data!M1816)*1.8/12)</f>
        <v>342380.26973508496</v>
      </c>
      <c r="AK1816" s="83">
        <f t="shared" si="284"/>
        <v>1653000</v>
      </c>
      <c r="AL1816" s="83">
        <f t="shared" si="285"/>
        <v>506000</v>
      </c>
      <c r="AM1816" s="83">
        <f t="shared" si="286"/>
        <v>1756000</v>
      </c>
    </row>
    <row r="1817" spans="1:39">
      <c r="A1817" t="str">
        <f t="shared" si="280"/>
        <v>4622Undervisning</v>
      </c>
      <c r="B1817" s="6" t="str">
        <f>Data!A1817</f>
        <v>4622</v>
      </c>
      <c r="C1817" s="7" t="str">
        <f>Data!B1817</f>
        <v>Kvam kommune</v>
      </c>
      <c r="D1817" s="7" t="str">
        <f>Data!C1817</f>
        <v>Undervisning</v>
      </c>
      <c r="E1817" s="1">
        <f>Data!D1817</f>
        <v>179.815</v>
      </c>
      <c r="F1817" s="1">
        <f>Data!E1817+Data!F1817</f>
        <v>49851.985656554381</v>
      </c>
      <c r="G1817" s="1">
        <f>Data!G1817</f>
        <v>0.66451630842810661</v>
      </c>
      <c r="H1817" s="1">
        <f t="shared" si="281"/>
        <v>97790561.463636279</v>
      </c>
      <c r="I1817" s="1">
        <f t="shared" si="282"/>
        <v>1303.5272727272725</v>
      </c>
      <c r="J1817" s="1">
        <f t="shared" si="283"/>
        <v>11735023.798909081</v>
      </c>
      <c r="K1817" s="1">
        <f>'Innlegging av opplysninger'!$B$4*H1817</f>
        <v>12712772.990272718</v>
      </c>
      <c r="L1817" s="1"/>
      <c r="M1817" s="1">
        <f>'Innlegging av opplysninger'!$B$5*H1817</f>
        <v>12810563.551736353</v>
      </c>
      <c r="N1817" s="1">
        <f>'Innlegging av opplysninger'!$B$5*I1817</f>
        <v>170.76207272727271</v>
      </c>
      <c r="O1817" s="1">
        <f>'Innlegging av opplysninger'!$B$5*J1817</f>
        <v>1537288.1176570896</v>
      </c>
      <c r="P1817" s="1">
        <f>'Innlegging av opplysninger'!$B$5*K1817</f>
        <v>1665373.2617257261</v>
      </c>
      <c r="Q1817" s="1"/>
      <c r="R1817" s="1">
        <f>'Innlegging av opplysninger'!$C$11*SUM(H1817:Q1817)</f>
        <v>5253616.1839847434</v>
      </c>
      <c r="S1817" s="1">
        <f>'Innlegging av opplysninger'!$C$13*(((H1817+J1817+M1817+O1817)*Data!H1817)+(J1817+O1817)*(1-Data!H1817)*1.8/12+I1817+N1817+K1817+L1817+P1817+Q1817)</f>
        <v>1034634.6165477816</v>
      </c>
      <c r="T1817" s="1">
        <f>'Innlegging av opplysninger'!$C$13*((H1817+J1817+M1817+O1817)*(1-Data!H1817)-(J1817+O1817)*(1-Data!H1817)*1.8/12)</f>
        <v>6154524.3720629187</v>
      </c>
      <c r="U1817" s="1">
        <f>Data!I1817</f>
        <v>27.579700000000006</v>
      </c>
      <c r="V1817" s="1">
        <f>Data!J1817+Data!K1817</f>
        <v>52691.105988583382</v>
      </c>
      <c r="W1817" s="1">
        <f>Data!L1817</f>
        <v>0</v>
      </c>
      <c r="X1817" s="1">
        <f t="shared" si="287"/>
        <v>15853144.318181818</v>
      </c>
      <c r="Y1817" s="100">
        <f t="shared" si="288"/>
        <v>0</v>
      </c>
      <c r="Z1817" s="100">
        <f t="shared" si="289"/>
        <v>2266999.6374999997</v>
      </c>
      <c r="AA1817" s="100">
        <f>'Innlegging av opplysninger'!$B$4*X1817</f>
        <v>2060908.7613636365</v>
      </c>
      <c r="AB1817" s="1"/>
      <c r="AC1817" s="1">
        <f>'Innlegging av opplysninger'!$B$5*X1817</f>
        <v>2076761.9056818183</v>
      </c>
      <c r="AD1817" s="1">
        <f>'Innlegging av opplysninger'!$B$5*Y1817</f>
        <v>0</v>
      </c>
      <c r="AE1817" s="1">
        <f>'Innlegging av opplysninger'!$B$5*Z1817</f>
        <v>296976.95251249999</v>
      </c>
      <c r="AF1817" s="1">
        <f>'Innlegging av opplysninger'!$B$5*AA1817</f>
        <v>269979.04773863638</v>
      </c>
      <c r="AG1817" s="1"/>
      <c r="AH1817" s="1">
        <f>'Innlegging av opplysninger'!$C$11*SUM(X1817:AG1817)</f>
        <v>867341.28367317957</v>
      </c>
      <c r="AI1817" s="1">
        <f>'Innlegging av opplysninger'!$C$13*(((X1817+Z1817+AC1817+AE1817)*Data!M1817)+(Z1817+AE1817)*(1-Data!M1817)*1.8/12+Y1817+AD1817+AA1817+AB1817+AF1817+AG1817)</f>
        <v>201477.57990887386</v>
      </c>
      <c r="AJ1817" s="1">
        <f>'Innlegging av opplysninger'!$C$13*((X1817+Z1817+AC1817+AE1817)*(1-Data!M1817)-(Z1817+AE1817)*(1-Data!M1817)*1.8/12)</f>
        <v>985410.49248600332</v>
      </c>
      <c r="AK1817" s="83">
        <f t="shared" si="284"/>
        <v>6121000</v>
      </c>
      <c r="AL1817" s="83">
        <f t="shared" si="285"/>
        <v>1236000</v>
      </c>
      <c r="AM1817" s="83">
        <f t="shared" si="286"/>
        <v>7140000</v>
      </c>
    </row>
    <row r="1818" spans="1:39">
      <c r="A1818" t="str">
        <f t="shared" si="280"/>
        <v>4622Barnehager</v>
      </c>
      <c r="B1818" s="6" t="str">
        <f>Data!A1818</f>
        <v>4622</v>
      </c>
      <c r="C1818" s="7" t="str">
        <f>Data!B1818</f>
        <v>Kvam kommune</v>
      </c>
      <c r="D1818" s="7" t="str">
        <f>Data!C1818</f>
        <v>Barnehager</v>
      </c>
      <c r="E1818" s="1">
        <f>Data!D1818</f>
        <v>110.58559999999996</v>
      </c>
      <c r="F1818" s="1">
        <f>Data!E1818+Data!F1818</f>
        <v>41861.207381431275</v>
      </c>
      <c r="G1818" s="1">
        <f>Data!G1818</f>
        <v>0</v>
      </c>
      <c r="H1818" s="1">
        <f t="shared" si="281"/>
        <v>50500873.472727321</v>
      </c>
      <c r="I1818" s="1">
        <f t="shared" si="282"/>
        <v>0</v>
      </c>
      <c r="J1818" s="1">
        <f t="shared" si="283"/>
        <v>6060104.8167272788</v>
      </c>
      <c r="K1818" s="1">
        <f>'Innlegging av opplysninger'!$B$4*H1818</f>
        <v>6565113.5514545515</v>
      </c>
      <c r="L1818" s="1"/>
      <c r="M1818" s="1">
        <f>'Innlegging av opplysninger'!$B$5*H1818</f>
        <v>6615614.4249272794</v>
      </c>
      <c r="N1818" s="1">
        <f>'Innlegging av opplysninger'!$B$5*I1818</f>
        <v>0</v>
      </c>
      <c r="O1818" s="1">
        <f>'Innlegging av opplysninger'!$B$5*J1818</f>
        <v>793873.73099127354</v>
      </c>
      <c r="P1818" s="1">
        <f>'Innlegging av opplysninger'!$B$5*K1818</f>
        <v>860029.8752405463</v>
      </c>
      <c r="Q1818" s="1"/>
      <c r="R1818" s="1">
        <f>'Innlegging av opplysninger'!$C$11*SUM(H1818:Q1818)</f>
        <v>2713033.1751385937</v>
      </c>
      <c r="S1818" s="1">
        <f>'Innlegging av opplysninger'!$C$13*(((H1818+J1818+M1818+O1818)*Data!H1818)+(J1818+O1818)*(1-Data!H1818)*1.8/12+I1818+N1818+K1818+L1818+P1818+Q1818)</f>
        <v>489940.87732749159</v>
      </c>
      <c r="T1818" s="1">
        <f>'Innlegging av opplysninger'!$C$13*((H1818+J1818+M1818+O1818)*(1-Data!H1818)-(J1818+O1818)*(1-Data!H1818)*1.8/12)</f>
        <v>3222630.8360200576</v>
      </c>
      <c r="U1818" s="1">
        <f>Data!I1818</f>
        <v>10.125300000000001</v>
      </c>
      <c r="V1818" s="1">
        <f>Data!J1818+Data!K1818</f>
        <v>42822.800476693694</v>
      </c>
      <c r="W1818" s="1">
        <f>Data!L1818</f>
        <v>0</v>
      </c>
      <c r="X1818" s="1">
        <f t="shared" si="287"/>
        <v>4730113.1090909094</v>
      </c>
      <c r="Y1818" s="100">
        <f t="shared" si="288"/>
        <v>0</v>
      </c>
      <c r="Z1818" s="100">
        <f t="shared" si="289"/>
        <v>676406.17460000003</v>
      </c>
      <c r="AA1818" s="100">
        <f>'Innlegging av opplysninger'!$B$4*X1818</f>
        <v>614914.70418181829</v>
      </c>
      <c r="AB1818" s="1"/>
      <c r="AC1818" s="1">
        <f>'Innlegging av opplysninger'!$B$5*X1818</f>
        <v>619644.81729090912</v>
      </c>
      <c r="AD1818" s="1">
        <f>'Innlegging av opplysninger'!$B$5*Y1818</f>
        <v>0</v>
      </c>
      <c r="AE1818" s="1">
        <f>'Innlegging av opplysninger'!$B$5*Z1818</f>
        <v>88609.208872600007</v>
      </c>
      <c r="AF1818" s="1">
        <f>'Innlegging av opplysninger'!$B$5*AA1818</f>
        <v>80553.8262478182</v>
      </c>
      <c r="AG1818" s="1"/>
      <c r="AH1818" s="1">
        <f>'Innlegging av opplysninger'!$C$11*SUM(X1818:AG1818)</f>
        <v>258789.18993079409</v>
      </c>
      <c r="AI1818" s="1">
        <f>'Innlegging av opplysninger'!$C$13*(((X1818+Z1818+AC1818+AE1818)*Data!M1818)+(Z1818+AE1818)*(1-Data!M1818)*1.8/12+Y1818+AD1818+AA1818+AB1818+AF1818+AG1818)</f>
        <v>42131.483573427373</v>
      </c>
      <c r="AJ1818" s="1">
        <f>'Innlegging av opplysninger'!$C$13*((X1818+Z1818+AC1818+AE1818)*(1-Data!M1818)-(Z1818+AE1818)*(1-Data!M1818)*1.8/12)</f>
        <v>312001.09212134354</v>
      </c>
      <c r="AK1818" s="83">
        <f t="shared" si="284"/>
        <v>2972000</v>
      </c>
      <c r="AL1818" s="83">
        <f t="shared" si="285"/>
        <v>532000</v>
      </c>
      <c r="AM1818" s="83">
        <f t="shared" si="286"/>
        <v>3535000</v>
      </c>
    </row>
    <row r="1819" spans="1:39">
      <c r="A1819" t="str">
        <f t="shared" si="280"/>
        <v>4622Helse/pleie/omsorg</v>
      </c>
      <c r="B1819" s="6" t="str">
        <f>Data!A1819</f>
        <v>4622</v>
      </c>
      <c r="C1819" s="7" t="str">
        <f>Data!B1819</f>
        <v>Kvam kommune</v>
      </c>
      <c r="D1819" s="7" t="str">
        <f>Data!C1819</f>
        <v>Helse/pleie/omsorg</v>
      </c>
      <c r="E1819" s="1">
        <f>Data!D1819</f>
        <v>306.61376045477033</v>
      </c>
      <c r="F1819" s="1">
        <f>Data!E1819+Data!F1819</f>
        <v>46976.407270403826</v>
      </c>
      <c r="G1819" s="1">
        <f>Data!G1819</f>
        <v>1114.4904243474359</v>
      </c>
      <c r="H1819" s="1">
        <f t="shared" si="281"/>
        <v>157130322.39090905</v>
      </c>
      <c r="I1819" s="1">
        <f t="shared" si="282"/>
        <v>3727833.8181818184</v>
      </c>
      <c r="J1819" s="1">
        <f t="shared" si="283"/>
        <v>19302978.745090902</v>
      </c>
      <c r="K1819" s="1">
        <f>'Innlegging av opplysninger'!$B$4*H1819</f>
        <v>20426941.910818178</v>
      </c>
      <c r="L1819" s="1"/>
      <c r="M1819" s="1">
        <f>'Innlegging av opplysninger'!$B$5*H1819</f>
        <v>20584072.233209085</v>
      </c>
      <c r="N1819" s="1">
        <f>'Innlegging av opplysninger'!$B$5*I1819</f>
        <v>488346.23018181825</v>
      </c>
      <c r="O1819" s="1">
        <f>'Innlegging av opplysninger'!$B$5*J1819</f>
        <v>2528690.2156069083</v>
      </c>
      <c r="P1819" s="1">
        <f>'Innlegging av opplysninger'!$B$5*K1819</f>
        <v>2675929.3903171816</v>
      </c>
      <c r="Q1819" s="1"/>
      <c r="R1819" s="1">
        <f>'Innlegging av opplysninger'!$C$11*SUM(H1819:Q1819)</f>
        <v>8620874.3675039671</v>
      </c>
      <c r="S1819" s="1">
        <f>'Innlegging av opplysninger'!$C$13*(((H1819+J1819+M1819+O1819)*Data!H1819)+(J1819+O1819)*(1-Data!H1819)*1.8/12+I1819+N1819+K1819+L1819+P1819+Q1819)</f>
        <v>1726335.5875446599</v>
      </c>
      <c r="T1819" s="1">
        <f>'Innlegging av opplysninger'!$C$13*((H1819+J1819+M1819+O1819)*(1-Data!H1819)-(J1819+O1819)*(1-Data!H1819)*1.8/12)</f>
        <v>10070650.389039714</v>
      </c>
      <c r="U1819" s="1">
        <f>Data!I1819</f>
        <v>37.243799999999993</v>
      </c>
      <c r="V1819" s="1">
        <f>Data!J1819+Data!K1819</f>
        <v>50301.132917872681</v>
      </c>
      <c r="W1819" s="1">
        <f>Data!L1819</f>
        <v>1381.305881784351</v>
      </c>
      <c r="X1819" s="1">
        <f t="shared" si="287"/>
        <v>20437149.099999994</v>
      </c>
      <c r="Y1819" s="100">
        <f t="shared" si="288"/>
        <v>561219.05454545445</v>
      </c>
      <c r="Z1819" s="100">
        <f t="shared" si="289"/>
        <v>3002766.6460999991</v>
      </c>
      <c r="AA1819" s="100">
        <f>'Innlegging av opplysninger'!$B$4*X1819</f>
        <v>2656829.3829999994</v>
      </c>
      <c r="AB1819" s="1"/>
      <c r="AC1819" s="1">
        <f>'Innlegging av opplysninger'!$B$5*X1819</f>
        <v>2677266.5320999995</v>
      </c>
      <c r="AD1819" s="1">
        <f>'Innlegging av opplysninger'!$B$5*Y1819</f>
        <v>73519.696145454538</v>
      </c>
      <c r="AE1819" s="1">
        <f>'Innlegging av opplysninger'!$B$5*Z1819</f>
        <v>393362.43063909991</v>
      </c>
      <c r="AF1819" s="1">
        <f>'Innlegging av opplysninger'!$B$5*AA1819</f>
        <v>348044.64917299995</v>
      </c>
      <c r="AG1819" s="1"/>
      <c r="AH1819" s="1">
        <f>'Innlegging av opplysninger'!$C$11*SUM(X1819:AG1819)</f>
        <v>1145705.9846847141</v>
      </c>
      <c r="AI1819" s="1">
        <f>'Innlegging av opplysninger'!$C$13*(((X1819+Z1819+AC1819+AE1819)*Data!M1819)+(Z1819+AE1819)*(1-Data!M1819)*1.8/12+Y1819+AD1819+AA1819+AB1819+AF1819+AG1819)</f>
        <v>283689.56456561148</v>
      </c>
      <c r="AJ1819" s="1">
        <f>'Innlegging av opplysninger'!$C$13*((X1819+Z1819+AC1819+AE1819)*(1-Data!M1819)-(Z1819+AE1819)*(1-Data!M1819)*1.8/12)</f>
        <v>1284118.6250029444</v>
      </c>
      <c r="AK1819" s="83">
        <f t="shared" si="284"/>
        <v>9767000</v>
      </c>
      <c r="AL1819" s="83">
        <f t="shared" si="285"/>
        <v>2010000</v>
      </c>
      <c r="AM1819" s="83">
        <f t="shared" si="286"/>
        <v>11355000</v>
      </c>
    </row>
    <row r="1820" spans="1:39">
      <c r="A1820" t="str">
        <f t="shared" si="280"/>
        <v>4622Samferdsel og teknikk</v>
      </c>
      <c r="B1820" s="6" t="str">
        <f>Data!A1820</f>
        <v>4622</v>
      </c>
      <c r="C1820" s="7" t="str">
        <f>Data!B1820</f>
        <v>Kvam kommune</v>
      </c>
      <c r="D1820" s="7" t="str">
        <f>Data!C1820</f>
        <v>Samferdsel og teknikk</v>
      </c>
      <c r="E1820" s="1">
        <f>Data!D1820</f>
        <v>27.385700000000028</v>
      </c>
      <c r="F1820" s="1">
        <f>Data!E1820+Data!F1820</f>
        <v>62192.029970629403</v>
      </c>
      <c r="G1820" s="1">
        <f>Data!G1820</f>
        <v>552.76476409220811</v>
      </c>
      <c r="H1820" s="1">
        <f t="shared" si="281"/>
        <v>18580061.183636371</v>
      </c>
      <c r="I1820" s="1">
        <f t="shared" si="282"/>
        <v>165140.18181818179</v>
      </c>
      <c r="J1820" s="1">
        <f t="shared" si="283"/>
        <v>2249424.1638545464</v>
      </c>
      <c r="K1820" s="1">
        <f>'Innlegging av opplysninger'!$B$4*H1820</f>
        <v>2415407.9538727282</v>
      </c>
      <c r="L1820" s="1"/>
      <c r="M1820" s="1">
        <f>'Innlegging av opplysninger'!$B$5*H1820</f>
        <v>2433988.0150563647</v>
      </c>
      <c r="N1820" s="1">
        <f>'Innlegging av opplysninger'!$B$5*I1820</f>
        <v>21633.363818181817</v>
      </c>
      <c r="O1820" s="1">
        <f>'Innlegging av opplysninger'!$B$5*J1820</f>
        <v>294674.56546494557</v>
      </c>
      <c r="P1820" s="1">
        <f>'Innlegging av opplysninger'!$B$5*K1820</f>
        <v>316418.44195732742</v>
      </c>
      <c r="Q1820" s="1"/>
      <c r="R1820" s="1">
        <f>'Innlegging av opplysninger'!$C$11*SUM(H1820:Q1820)</f>
        <v>1006116.4190401888</v>
      </c>
      <c r="S1820" s="1">
        <f>'Innlegging av opplysninger'!$C$13*(((H1820+J1820+M1820+O1820)*Data!H1820)+(J1820+O1820)*(1-Data!H1820)*1.8/12+I1820+N1820+K1820+L1820+P1820+Q1820)</f>
        <v>231178.58316684928</v>
      </c>
      <c r="T1820" s="1">
        <f>'Innlegging av opplysninger'!$C$13*((H1820+J1820+M1820+O1820)*(1-Data!H1820)-(J1820+O1820)*(1-Data!H1820)*1.8/12)</f>
        <v>1145612.3060460403</v>
      </c>
      <c r="U1820" s="1">
        <f>Data!I1820</f>
        <v>5.0191999999999997</v>
      </c>
      <c r="V1820" s="1">
        <f>Data!J1820+Data!K1820</f>
        <v>61797.805759217939</v>
      </c>
      <c r="W1820" s="1">
        <f>Data!L1820</f>
        <v>38.567899266815431</v>
      </c>
      <c r="X1820" s="1">
        <f t="shared" si="287"/>
        <v>3383733.2363636359</v>
      </c>
      <c r="Y1820" s="100">
        <f t="shared" si="288"/>
        <v>2111.7818181818179</v>
      </c>
      <c r="Z1820" s="100">
        <f t="shared" si="289"/>
        <v>484175.83759999985</v>
      </c>
      <c r="AA1820" s="100">
        <f>'Innlegging av opplysninger'!$B$4*X1820</f>
        <v>439885.32072727266</v>
      </c>
      <c r="AB1820" s="1"/>
      <c r="AC1820" s="1">
        <f>'Innlegging av opplysninger'!$B$5*X1820</f>
        <v>443269.05396363634</v>
      </c>
      <c r="AD1820" s="1">
        <f>'Innlegging av opplysninger'!$B$5*Y1820</f>
        <v>276.64341818181816</v>
      </c>
      <c r="AE1820" s="1">
        <f>'Innlegging av opplysninger'!$B$5*Z1820</f>
        <v>63427.03472559998</v>
      </c>
      <c r="AF1820" s="1">
        <f>'Innlegging av opplysninger'!$B$5*AA1820</f>
        <v>57624.977015272721</v>
      </c>
      <c r="AG1820" s="1"/>
      <c r="AH1820" s="1">
        <f>'Innlegging av opplysninger'!$C$11*SUM(X1820:AG1820)</f>
        <v>185231.14765400765</v>
      </c>
      <c r="AI1820" s="1">
        <f>'Innlegging av opplysninger'!$C$13*(((X1820+Z1820+AC1820+AE1820)*Data!M1820)+(Z1820+AE1820)*(1-Data!M1820)*1.8/12+Y1820+AD1820+AA1820+AB1820+AF1820+AG1820)</f>
        <v>60155.644252817401</v>
      </c>
      <c r="AJ1820" s="1">
        <f>'Innlegging av opplysninger'!$C$13*((X1820+Z1820+AC1820+AE1820)*(1-Data!M1820)-(Z1820+AE1820)*(1-Data!M1820)*1.8/12)</f>
        <v>193318.5578000352</v>
      </c>
      <c r="AK1820" s="83">
        <f t="shared" si="284"/>
        <v>1191000</v>
      </c>
      <c r="AL1820" s="83">
        <f t="shared" si="285"/>
        <v>291000</v>
      </c>
      <c r="AM1820" s="83">
        <f t="shared" si="286"/>
        <v>1339000</v>
      </c>
    </row>
    <row r="1821" spans="1:39">
      <c r="A1821" t="str">
        <f t="shared" si="280"/>
        <v>4622Annet</v>
      </c>
      <c r="B1821" s="6" t="str">
        <f>Data!A1821</f>
        <v>4622</v>
      </c>
      <c r="C1821" s="7" t="str">
        <f>Data!B1821</f>
        <v>Kvam kommune</v>
      </c>
      <c r="D1821" s="7" t="str">
        <f>Data!C1821</f>
        <v>Annet</v>
      </c>
      <c r="E1821" s="1">
        <f>Data!D1821</f>
        <v>4.8</v>
      </c>
      <c r="F1821" s="1">
        <f>Data!E1821+Data!F1821</f>
        <v>0</v>
      </c>
      <c r="G1821" s="1">
        <f>Data!G1821</f>
        <v>0</v>
      </c>
      <c r="H1821" s="1">
        <f t="shared" si="281"/>
        <v>0</v>
      </c>
      <c r="I1821" s="1">
        <f t="shared" si="282"/>
        <v>0</v>
      </c>
      <c r="J1821" s="1">
        <f t="shared" si="283"/>
        <v>0</v>
      </c>
      <c r="K1821" s="1">
        <f>'Innlegging av opplysninger'!$B$4*H1821</f>
        <v>0</v>
      </c>
      <c r="L1821" s="1"/>
      <c r="M1821" s="1">
        <f>'Innlegging av opplysninger'!$B$5*H1821</f>
        <v>0</v>
      </c>
      <c r="N1821" s="1">
        <f>'Innlegging av opplysninger'!$B$5*I1821</f>
        <v>0</v>
      </c>
      <c r="O1821" s="1">
        <f>'Innlegging av opplysninger'!$B$5*J1821</f>
        <v>0</v>
      </c>
      <c r="P1821" s="1">
        <f>'Innlegging av opplysninger'!$B$5*K1821</f>
        <v>0</v>
      </c>
      <c r="Q1821" s="1"/>
      <c r="R1821" s="1">
        <f>'Innlegging av opplysninger'!$C$11*SUM(H1821:Q1821)</f>
        <v>0</v>
      </c>
      <c r="S1821" s="1">
        <f>'Innlegging av opplysninger'!$C$13*(((H1821+J1821+M1821+O1821)*Data!H1821)+(J1821+O1821)*(1-Data!H1821)*1.8/12+I1821+N1821+K1821+L1821+P1821+Q1821)</f>
        <v>0</v>
      </c>
      <c r="T1821" s="1">
        <f>'Innlegging av opplysninger'!$C$13*((H1821+J1821+M1821+O1821)*(1-Data!H1821)-(J1821+O1821)*(1-Data!H1821)*1.8/12)</f>
        <v>0</v>
      </c>
      <c r="U1821" s="1">
        <f>Data!I1821</f>
        <v>0</v>
      </c>
      <c r="V1821" s="1">
        <f>Data!J1821+Data!K1821</f>
        <v>0</v>
      </c>
      <c r="W1821" s="1">
        <f>Data!L1821</f>
        <v>0</v>
      </c>
      <c r="X1821" s="1">
        <f t="shared" si="287"/>
        <v>0</v>
      </c>
      <c r="Y1821" s="100">
        <f t="shared" si="288"/>
        <v>0</v>
      </c>
      <c r="Z1821" s="100">
        <f t="shared" si="289"/>
        <v>0</v>
      </c>
      <c r="AA1821" s="100">
        <f>'Innlegging av opplysninger'!$B$4*X1821</f>
        <v>0</v>
      </c>
      <c r="AB1821" s="1"/>
      <c r="AC1821" s="1">
        <f>'Innlegging av opplysninger'!$B$5*X1821</f>
        <v>0</v>
      </c>
      <c r="AD1821" s="1">
        <f>'Innlegging av opplysninger'!$B$5*Y1821</f>
        <v>0</v>
      </c>
      <c r="AE1821" s="1">
        <f>'Innlegging av opplysninger'!$B$5*Z1821</f>
        <v>0</v>
      </c>
      <c r="AF1821" s="1">
        <f>'Innlegging av opplysninger'!$B$5*AA1821</f>
        <v>0</v>
      </c>
      <c r="AG1821" s="1"/>
      <c r="AH1821" s="1">
        <f>'Innlegging av opplysninger'!$C$11*SUM(X1821:AG1821)</f>
        <v>0</v>
      </c>
      <c r="AI1821" s="1">
        <f>'Innlegging av opplysninger'!$C$13*(((X1821+Z1821+AC1821+AE1821)*Data!M1821)+(Z1821+AE1821)*(1-Data!M1821)*1.8/12+Y1821+AD1821+AA1821+AB1821+AF1821+AG1821)</f>
        <v>0</v>
      </c>
      <c r="AJ1821" s="1">
        <f>'Innlegging av opplysninger'!$C$13*((X1821+Z1821+AC1821+AE1821)*(1-Data!M1821)-(Z1821+AE1821)*(1-Data!M1821)*1.8/12)</f>
        <v>0</v>
      </c>
      <c r="AK1821" s="83">
        <f t="shared" si="284"/>
        <v>0</v>
      </c>
      <c r="AL1821" s="83">
        <f t="shared" si="285"/>
        <v>0</v>
      </c>
      <c r="AM1821" s="83">
        <f t="shared" si="286"/>
        <v>0</v>
      </c>
    </row>
    <row r="1822" spans="1:39">
      <c r="A1822" t="str">
        <f t="shared" si="280"/>
        <v>4623Alle</v>
      </c>
      <c r="B1822" s="6" t="str">
        <f>Data!A1822</f>
        <v>4623</v>
      </c>
      <c r="C1822" s="7" t="str">
        <f>Data!B1822</f>
        <v>Samnanger kommune</v>
      </c>
      <c r="D1822" s="7" t="str">
        <f>Data!C1822</f>
        <v>Alle</v>
      </c>
      <c r="E1822" s="1">
        <f>Data!D1822</f>
        <v>166.82309999999998</v>
      </c>
      <c r="F1822" s="1">
        <f>Data!E1822+Data!F1822</f>
        <v>48786.295807754861</v>
      </c>
      <c r="G1822" s="1">
        <f>Data!G1822</f>
        <v>352.03889629194032</v>
      </c>
      <c r="H1822" s="1">
        <f t="shared" si="281"/>
        <v>88785612.045454577</v>
      </c>
      <c r="I1822" s="1">
        <f t="shared" si="282"/>
        <v>640671.49090909061</v>
      </c>
      <c r="J1822" s="1">
        <f t="shared" si="283"/>
        <v>10731154.024363639</v>
      </c>
      <c r="K1822" s="1">
        <f>'Innlegging av opplysninger'!$B$4*H1822</f>
        <v>11542129.565909095</v>
      </c>
      <c r="L1822" s="1"/>
      <c r="M1822" s="1">
        <f>'Innlegging av opplysninger'!$B$5*H1822</f>
        <v>11630915.177954551</v>
      </c>
      <c r="N1822" s="1">
        <f>'Innlegging av opplysninger'!$B$5*I1822</f>
        <v>83927.965309090869</v>
      </c>
      <c r="O1822" s="1">
        <f>'Innlegging av opplysninger'!$B$5*J1822</f>
        <v>1405781.1771916368</v>
      </c>
      <c r="P1822" s="1">
        <f>'Innlegging av opplysninger'!$B$5*K1822</f>
        <v>1512018.9731340916</v>
      </c>
      <c r="Q1822" s="1"/>
      <c r="R1822" s="1">
        <f>'Innlegging av opplysninger'!$C$11*SUM(H1822:Q1822)</f>
        <v>4800623.9959685784</v>
      </c>
      <c r="S1822" s="1">
        <f>'Innlegging av opplysninger'!$C$13*(((H1822+J1822+M1822+O1822)*Data!H1822)+(J1822+O1822)*(1-Data!H1822)*1.8/12+I1822+N1822+K1822+L1822+P1822+Q1822)</f>
        <v>978294.51099000825</v>
      </c>
      <c r="T1822" s="1">
        <f>'Innlegging av opplysninger'!$C$13*((H1822+J1822+M1822+O1822)*(1-Data!H1822)-(J1822+O1822)*(1-Data!H1822)*1.8/12)</f>
        <v>5590980.4308617311</v>
      </c>
      <c r="U1822" s="1">
        <f>Data!I1822</f>
        <v>23.738800000000001</v>
      </c>
      <c r="V1822" s="1">
        <f>Data!J1822+Data!K1822</f>
        <v>50149.333791093071</v>
      </c>
      <c r="W1822" s="1">
        <f>Data!L1822</f>
        <v>590.67054779517082</v>
      </c>
      <c r="X1822" s="1">
        <f t="shared" si="287"/>
        <v>12987109.145454546</v>
      </c>
      <c r="Y1822" s="100">
        <f t="shared" si="288"/>
        <v>152965.20000000001</v>
      </c>
      <c r="Z1822" s="100">
        <f t="shared" si="289"/>
        <v>1879030.6313999998</v>
      </c>
      <c r="AA1822" s="100">
        <f>'Innlegging av opplysninger'!$B$4*X1822</f>
        <v>1688324.1889090911</v>
      </c>
      <c r="AB1822" s="1"/>
      <c r="AC1822" s="1">
        <f>'Innlegging av opplysninger'!$B$5*X1822</f>
        <v>1701311.2980545457</v>
      </c>
      <c r="AD1822" s="1">
        <f>'Innlegging av opplysninger'!$B$5*Y1822</f>
        <v>20038.441200000001</v>
      </c>
      <c r="AE1822" s="1">
        <f>'Innlegging av opplysninger'!$B$5*Z1822</f>
        <v>246153.01271339998</v>
      </c>
      <c r="AF1822" s="1">
        <f>'Innlegging av opplysninger'!$B$5*AA1822</f>
        <v>221170.46874709093</v>
      </c>
      <c r="AG1822" s="1"/>
      <c r="AH1822" s="1">
        <f>'Innlegging av opplysninger'!$C$11*SUM(X1822:AG1822)</f>
        <v>718051.89068618941</v>
      </c>
      <c r="AI1822" s="1">
        <f>'Innlegging av opplysninger'!$C$13*(((X1822+Z1822+AC1822+AE1822)*Data!M1822)+(Z1822+AE1822)*(1-Data!M1822)*1.8/12+Y1822+AD1822+AA1822+AB1822+AF1822+AG1822)</f>
        <v>131931.09580134763</v>
      </c>
      <c r="AJ1822" s="1">
        <f>'Innlegging av opplysninger'!$C$13*((X1822+Z1822+AC1822+AE1822)*(1-Data!M1822)-(Z1822+AE1822)*(1-Data!M1822)*1.8/12)</f>
        <v>850666.22829554335</v>
      </c>
      <c r="AK1822" s="83">
        <f t="shared" si="284"/>
        <v>5519000</v>
      </c>
      <c r="AL1822" s="83">
        <f t="shared" si="285"/>
        <v>1110000</v>
      </c>
      <c r="AM1822" s="83">
        <f t="shared" si="286"/>
        <v>6442000</v>
      </c>
    </row>
    <row r="1823" spans="1:39">
      <c r="A1823" t="str">
        <f t="shared" si="280"/>
        <v>4623Administrasjon</v>
      </c>
      <c r="B1823" s="6" t="str">
        <f>Data!A1823</f>
        <v>4623</v>
      </c>
      <c r="C1823" s="7" t="str">
        <f>Data!B1823</f>
        <v>Samnanger kommune</v>
      </c>
      <c r="D1823" s="7" t="str">
        <f>Data!C1823</f>
        <v>Administrasjon</v>
      </c>
      <c r="E1823" s="1">
        <f>Data!D1823</f>
        <v>13.6633</v>
      </c>
      <c r="F1823" s="1">
        <f>Data!E1823+Data!F1823</f>
        <v>0</v>
      </c>
      <c r="G1823" s="1">
        <f>Data!G1823</f>
        <v>0</v>
      </c>
      <c r="H1823" s="1">
        <f t="shared" si="281"/>
        <v>0</v>
      </c>
      <c r="I1823" s="1">
        <f t="shared" si="282"/>
        <v>0</v>
      </c>
      <c r="J1823" s="1">
        <f t="shared" si="283"/>
        <v>0</v>
      </c>
      <c r="K1823" s="1">
        <f>'Innlegging av opplysninger'!$B$4*H1823</f>
        <v>0</v>
      </c>
      <c r="L1823" s="1"/>
      <c r="M1823" s="1">
        <f>'Innlegging av opplysninger'!$B$5*H1823</f>
        <v>0</v>
      </c>
      <c r="N1823" s="1">
        <f>'Innlegging av opplysninger'!$B$5*I1823</f>
        <v>0</v>
      </c>
      <c r="O1823" s="1">
        <f>'Innlegging av opplysninger'!$B$5*J1823</f>
        <v>0</v>
      </c>
      <c r="P1823" s="1">
        <f>'Innlegging av opplysninger'!$B$5*K1823</f>
        <v>0</v>
      </c>
      <c r="Q1823" s="1"/>
      <c r="R1823" s="1">
        <f>'Innlegging av opplysninger'!$C$11*SUM(H1823:Q1823)</f>
        <v>0</v>
      </c>
      <c r="S1823" s="1">
        <f>'Innlegging av opplysninger'!$C$13*(((H1823+J1823+M1823+O1823)*Data!H1823)+(J1823+O1823)*(1-Data!H1823)*1.8/12+I1823+N1823+K1823+L1823+P1823+Q1823)</f>
        <v>0</v>
      </c>
      <c r="T1823" s="1">
        <f>'Innlegging av opplysninger'!$C$13*((H1823+J1823+M1823+O1823)*(1-Data!H1823)-(J1823+O1823)*(1-Data!H1823)*1.8/12)</f>
        <v>0</v>
      </c>
      <c r="U1823" s="1">
        <f>Data!I1823</f>
        <v>0</v>
      </c>
      <c r="V1823" s="1">
        <f>Data!J1823+Data!K1823</f>
        <v>0</v>
      </c>
      <c r="W1823" s="1">
        <f>Data!L1823</f>
        <v>0</v>
      </c>
      <c r="X1823" s="1">
        <f t="shared" si="287"/>
        <v>0</v>
      </c>
      <c r="Y1823" s="100">
        <f t="shared" si="288"/>
        <v>0</v>
      </c>
      <c r="Z1823" s="100">
        <f t="shared" si="289"/>
        <v>0</v>
      </c>
      <c r="AA1823" s="100">
        <f>'Innlegging av opplysninger'!$B$4*X1823</f>
        <v>0</v>
      </c>
      <c r="AB1823" s="1"/>
      <c r="AC1823" s="1">
        <f>'Innlegging av opplysninger'!$B$5*X1823</f>
        <v>0</v>
      </c>
      <c r="AD1823" s="1">
        <f>'Innlegging av opplysninger'!$B$5*Y1823</f>
        <v>0</v>
      </c>
      <c r="AE1823" s="1">
        <f>'Innlegging av opplysninger'!$B$5*Z1823</f>
        <v>0</v>
      </c>
      <c r="AF1823" s="1">
        <f>'Innlegging av opplysninger'!$B$5*AA1823</f>
        <v>0</v>
      </c>
      <c r="AG1823" s="1"/>
      <c r="AH1823" s="1">
        <f>'Innlegging av opplysninger'!$C$11*SUM(X1823:AG1823)</f>
        <v>0</v>
      </c>
      <c r="AI1823" s="1">
        <f>'Innlegging av opplysninger'!$C$13*(((X1823+Z1823+AC1823+AE1823)*Data!M1823)+(Z1823+AE1823)*(1-Data!M1823)*1.8/12+Y1823+AD1823+AA1823+AB1823+AF1823+AG1823)</f>
        <v>0</v>
      </c>
      <c r="AJ1823" s="1">
        <f>'Innlegging av opplysninger'!$C$13*((X1823+Z1823+AC1823+AE1823)*(1-Data!M1823)-(Z1823+AE1823)*(1-Data!M1823)*1.8/12)</f>
        <v>0</v>
      </c>
      <c r="AK1823" s="83">
        <f t="shared" si="284"/>
        <v>0</v>
      </c>
      <c r="AL1823" s="83">
        <f t="shared" si="285"/>
        <v>0</v>
      </c>
      <c r="AM1823" s="83">
        <f t="shared" si="286"/>
        <v>0</v>
      </c>
    </row>
    <row r="1824" spans="1:39">
      <c r="A1824" t="str">
        <f t="shared" si="280"/>
        <v>4623Undervisning</v>
      </c>
      <c r="B1824" s="6" t="str">
        <f>Data!A1824</f>
        <v>4623</v>
      </c>
      <c r="C1824" s="7" t="str">
        <f>Data!B1824</f>
        <v>Samnanger kommune</v>
      </c>
      <c r="D1824" s="7" t="str">
        <f>Data!C1824</f>
        <v>Undervisning</v>
      </c>
      <c r="E1824" s="1">
        <f>Data!D1824</f>
        <v>43.876000000000005</v>
      </c>
      <c r="F1824" s="1">
        <f>Data!E1824+Data!F1824</f>
        <v>47841.965881119489</v>
      </c>
      <c r="G1824" s="1">
        <f>Data!G1824</f>
        <v>0</v>
      </c>
      <c r="H1824" s="1">
        <f t="shared" si="281"/>
        <v>22899426.490909077</v>
      </c>
      <c r="I1824" s="1">
        <f t="shared" si="282"/>
        <v>0</v>
      </c>
      <c r="J1824" s="1">
        <f t="shared" si="283"/>
        <v>2747931.178909089</v>
      </c>
      <c r="K1824" s="1">
        <f>'Innlegging av opplysninger'!$B$4*H1824</f>
        <v>2976925.4438181804</v>
      </c>
      <c r="L1824" s="1"/>
      <c r="M1824" s="1">
        <f>'Innlegging av opplysninger'!$B$5*H1824</f>
        <v>2999824.8703090893</v>
      </c>
      <c r="N1824" s="1">
        <f>'Innlegging av opplysninger'!$B$5*I1824</f>
        <v>0</v>
      </c>
      <c r="O1824" s="1">
        <f>'Innlegging av opplysninger'!$B$5*J1824</f>
        <v>359978.98443709069</v>
      </c>
      <c r="P1824" s="1">
        <f>'Innlegging av opplysninger'!$B$5*K1824</f>
        <v>389977.23314018163</v>
      </c>
      <c r="Q1824" s="1"/>
      <c r="R1824" s="1">
        <f>'Innlegging av opplysninger'!$C$11*SUM(H1824:Q1824)</f>
        <v>1230214.4396578628</v>
      </c>
      <c r="S1824" s="1">
        <f>'Innlegging av opplysninger'!$C$13*(((H1824+J1824+M1824+O1824)*Data!H1824)+(J1824+O1824)*(1-Data!H1824)*1.8/12+I1824+N1824+K1824+L1824+P1824+Q1824)</f>
        <v>227589.35233680773</v>
      </c>
      <c r="T1824" s="1">
        <f>'Innlegging av opplysninger'!$C$13*((H1824+J1824+M1824+O1824)*(1-Data!H1824)-(J1824+O1824)*(1-Data!H1824)*1.8/12)</f>
        <v>1455861.9861423729</v>
      </c>
      <c r="U1824" s="1">
        <f>Data!I1824</f>
        <v>8.4779999999999998</v>
      </c>
      <c r="V1824" s="1">
        <f>Data!J1824+Data!K1824</f>
        <v>52452.216029724004</v>
      </c>
      <c r="W1824" s="1">
        <f>Data!L1824</f>
        <v>0</v>
      </c>
      <c r="X1824" s="1">
        <f t="shared" si="287"/>
        <v>4851162.4090909092</v>
      </c>
      <c r="Y1824" s="100">
        <f t="shared" si="288"/>
        <v>0</v>
      </c>
      <c r="Z1824" s="100">
        <f t="shared" si="289"/>
        <v>693716.22450000001</v>
      </c>
      <c r="AA1824" s="100">
        <f>'Innlegging av opplysninger'!$B$4*X1824</f>
        <v>630651.11318181816</v>
      </c>
      <c r="AB1824" s="1"/>
      <c r="AC1824" s="1">
        <f>'Innlegging av opplysninger'!$B$5*X1824</f>
        <v>635502.27559090918</v>
      </c>
      <c r="AD1824" s="1">
        <f>'Innlegging av opplysninger'!$B$5*Y1824</f>
        <v>0</v>
      </c>
      <c r="AE1824" s="1">
        <f>'Innlegging av opplysninger'!$B$5*Z1824</f>
        <v>90876.825409500001</v>
      </c>
      <c r="AF1824" s="1">
        <f>'Innlegging av opplysninger'!$B$5*AA1824</f>
        <v>82615.295826818183</v>
      </c>
      <c r="AG1824" s="1"/>
      <c r="AH1824" s="1">
        <f>'Innlegging av opplysninger'!$C$11*SUM(X1824:AG1824)</f>
        <v>265411.91745679826</v>
      </c>
      <c r="AI1824" s="1">
        <f>'Innlegging av opplysninger'!$C$13*(((X1824+Z1824+AC1824+AE1824)*Data!M1824)+(Z1824+AE1824)*(1-Data!M1824)*1.8/12+Y1824+AD1824+AA1824+AB1824+AF1824+AG1824)</f>
        <v>50265.424325804641</v>
      </c>
      <c r="AJ1824" s="1">
        <f>'Innlegging av opplysninger'!$C$13*((X1824+Z1824+AC1824+AE1824)*(1-Data!M1824)-(Z1824+AE1824)*(1-Data!M1824)*1.8/12)</f>
        <v>312929.83114139299</v>
      </c>
      <c r="AK1824" s="83">
        <f t="shared" si="284"/>
        <v>1496000</v>
      </c>
      <c r="AL1824" s="83">
        <f t="shared" si="285"/>
        <v>278000</v>
      </c>
      <c r="AM1824" s="83">
        <f t="shared" si="286"/>
        <v>1769000</v>
      </c>
    </row>
    <row r="1825" spans="1:39">
      <c r="A1825" t="str">
        <f t="shared" si="280"/>
        <v>4623Barnehager</v>
      </c>
      <c r="B1825" s="6" t="str">
        <f>Data!A1825</f>
        <v>4623</v>
      </c>
      <c r="C1825" s="7" t="str">
        <f>Data!B1825</f>
        <v>Samnanger kommune</v>
      </c>
      <c r="D1825" s="7" t="str">
        <f>Data!C1825</f>
        <v>Barnehager</v>
      </c>
      <c r="E1825" s="1">
        <f>Data!D1825</f>
        <v>26.912800000000004</v>
      </c>
      <c r="F1825" s="1">
        <f>Data!E1825+Data!F1825</f>
        <v>41589.395472910044</v>
      </c>
      <c r="G1825" s="1">
        <f>Data!G1825</f>
        <v>0</v>
      </c>
      <c r="H1825" s="1">
        <f t="shared" si="281"/>
        <v>12210404.536181821</v>
      </c>
      <c r="I1825" s="1">
        <f t="shared" si="282"/>
        <v>0</v>
      </c>
      <c r="J1825" s="1">
        <f t="shared" si="283"/>
        <v>1465248.5443418184</v>
      </c>
      <c r="K1825" s="1">
        <f>'Innlegging av opplysninger'!$B$4*H1825</f>
        <v>1587352.5897036367</v>
      </c>
      <c r="L1825" s="1"/>
      <c r="M1825" s="1">
        <f>'Innlegging av opplysninger'!$B$5*H1825</f>
        <v>1599562.9942398185</v>
      </c>
      <c r="N1825" s="1">
        <f>'Innlegging av opplysninger'!$B$5*I1825</f>
        <v>0</v>
      </c>
      <c r="O1825" s="1">
        <f>'Innlegging av opplysninger'!$B$5*J1825</f>
        <v>191947.55930877823</v>
      </c>
      <c r="P1825" s="1">
        <f>'Innlegging av opplysninger'!$B$5*K1825</f>
        <v>207943.18925117643</v>
      </c>
      <c r="Q1825" s="1"/>
      <c r="R1825" s="1">
        <f>'Innlegging av opplysninger'!$C$11*SUM(H1825:Q1825)</f>
        <v>655973.45769502793</v>
      </c>
      <c r="S1825" s="1">
        <f>'Innlegging av opplysninger'!$C$13*(((H1825+J1825+M1825+O1825)*Data!H1825)+(J1825+O1825)*(1-Data!H1825)*1.8/12+I1825+N1825+K1825+L1825+P1825+Q1825)</f>
        <v>116748.81170371038</v>
      </c>
      <c r="T1825" s="1">
        <f>'Innlegging av opplysninger'!$C$13*((H1825+J1825+M1825+O1825)*(1-Data!H1825)-(J1825+O1825)*(1-Data!H1825)*1.8/12)</f>
        <v>780899.07777369616</v>
      </c>
      <c r="U1825" s="1">
        <f>Data!I1825</f>
        <v>3.0000000000000004</v>
      </c>
      <c r="V1825" s="1">
        <f>Data!J1825+Data!K1825</f>
        <v>39991.277777777774</v>
      </c>
      <c r="W1825" s="1">
        <f>Data!L1825</f>
        <v>0</v>
      </c>
      <c r="X1825" s="1">
        <f t="shared" si="287"/>
        <v>1308805.4545454544</v>
      </c>
      <c r="Y1825" s="100">
        <f t="shared" si="288"/>
        <v>0</v>
      </c>
      <c r="Z1825" s="100">
        <f t="shared" si="289"/>
        <v>187159.17999999996</v>
      </c>
      <c r="AA1825" s="100">
        <f>'Innlegging av opplysninger'!$B$4*X1825</f>
        <v>170144.70909090908</v>
      </c>
      <c r="AB1825" s="1"/>
      <c r="AC1825" s="1">
        <f>'Innlegging av opplysninger'!$B$5*X1825</f>
        <v>171453.51454545453</v>
      </c>
      <c r="AD1825" s="1">
        <f>'Innlegging av opplysninger'!$B$5*Y1825</f>
        <v>0</v>
      </c>
      <c r="AE1825" s="1">
        <f>'Innlegging av opplysninger'!$B$5*Z1825</f>
        <v>24517.852579999995</v>
      </c>
      <c r="AF1825" s="1">
        <f>'Innlegging av opplysninger'!$B$5*AA1825</f>
        <v>22288.956890909089</v>
      </c>
      <c r="AG1825" s="1"/>
      <c r="AH1825" s="1">
        <f>'Innlegging av opplysninger'!$C$11*SUM(X1825:AG1825)</f>
        <v>71606.047370803615</v>
      </c>
      <c r="AI1825" s="1">
        <f>'Innlegging av opplysninger'!$C$13*(((X1825+Z1825+AC1825+AE1825)*Data!M1825)+(Z1825+AE1825)*(1-Data!M1825)*1.8/12+Y1825+AD1825+AA1825+AB1825+AF1825+AG1825)</f>
        <v>11657.631485178545</v>
      </c>
      <c r="AJ1825" s="1">
        <f>'Innlegging av opplysninger'!$C$13*((X1825+Z1825+AC1825+AE1825)*(1-Data!M1825)-(Z1825+AE1825)*(1-Data!M1825)*1.8/12)</f>
        <v>86329.591232763254</v>
      </c>
      <c r="AK1825" s="83">
        <f t="shared" si="284"/>
        <v>728000</v>
      </c>
      <c r="AL1825" s="83">
        <f t="shared" si="285"/>
        <v>128000</v>
      </c>
      <c r="AM1825" s="83">
        <f t="shared" si="286"/>
        <v>867000</v>
      </c>
    </row>
    <row r="1826" spans="1:39">
      <c r="A1826" t="str">
        <f t="shared" si="280"/>
        <v>4623Helse/pleie/omsorg</v>
      </c>
      <c r="B1826" s="6" t="str">
        <f>Data!A1826</f>
        <v>4623</v>
      </c>
      <c r="C1826" s="7" t="str">
        <f>Data!B1826</f>
        <v>Samnanger kommune</v>
      </c>
      <c r="D1826" s="7" t="str">
        <f>Data!C1826</f>
        <v>Helse/pleie/omsorg</v>
      </c>
      <c r="E1826" s="1">
        <f>Data!D1826</f>
        <v>71.117200000000011</v>
      </c>
      <c r="F1826" s="1">
        <f>Data!E1826+Data!F1826</f>
        <v>49079.233200032242</v>
      </c>
      <c r="G1826" s="1">
        <f>Data!G1826</f>
        <v>824.75758325693357</v>
      </c>
      <c r="H1826" s="1">
        <f t="shared" si="281"/>
        <v>38076847.018181816</v>
      </c>
      <c r="I1826" s="1">
        <f t="shared" si="282"/>
        <v>639866.72727272729</v>
      </c>
      <c r="J1826" s="1">
        <f t="shared" si="283"/>
        <v>4646005.6494545452</v>
      </c>
      <c r="K1826" s="1">
        <f>'Innlegging av opplysninger'!$B$4*H1826</f>
        <v>4949990.1123636365</v>
      </c>
      <c r="L1826" s="1"/>
      <c r="M1826" s="1">
        <f>'Innlegging av opplysninger'!$B$5*H1826</f>
        <v>4988066.9593818178</v>
      </c>
      <c r="N1826" s="1">
        <f>'Innlegging av opplysninger'!$B$5*I1826</f>
        <v>83822.541272727278</v>
      </c>
      <c r="O1826" s="1">
        <f>'Innlegging av opplysninger'!$B$5*J1826</f>
        <v>608626.74007854541</v>
      </c>
      <c r="P1826" s="1">
        <f>'Innlegging av opplysninger'!$B$5*K1826</f>
        <v>648448.70471963636</v>
      </c>
      <c r="Q1826" s="1"/>
      <c r="R1826" s="1">
        <f>'Innlegging av opplysninger'!$C$11*SUM(H1826:Q1826)</f>
        <v>2076383.629203567</v>
      </c>
      <c r="S1826" s="1">
        <f>'Innlegging av opplysninger'!$C$13*(((H1826+J1826+M1826+O1826)*Data!H1826)+(J1826+O1826)*(1-Data!H1826)*1.8/12+I1826+N1826+K1826+L1826+P1826+Q1826)</f>
        <v>404188.70074501052</v>
      </c>
      <c r="T1826" s="1">
        <f>'Innlegging av opplysninger'!$C$13*((H1826+J1826+M1826+O1826)*(1-Data!H1826)-(J1826+O1826)*(1-Data!H1826)*1.8/12)</f>
        <v>2437178.370796713</v>
      </c>
      <c r="U1826" s="1">
        <f>Data!I1826</f>
        <v>9.4696000000000016</v>
      </c>
      <c r="V1826" s="1">
        <f>Data!J1826+Data!K1826</f>
        <v>45425.584237982592</v>
      </c>
      <c r="W1826" s="1">
        <f>Data!L1826</f>
        <v>1480.718298555377</v>
      </c>
      <c r="X1826" s="1">
        <f t="shared" si="287"/>
        <v>4692677.5909090908</v>
      </c>
      <c r="Y1826" s="100">
        <f t="shared" si="288"/>
        <v>152965.20000000001</v>
      </c>
      <c r="Z1826" s="100">
        <f t="shared" si="289"/>
        <v>692926.91909999994</v>
      </c>
      <c r="AA1826" s="100">
        <f>'Innlegging av opplysninger'!$B$4*X1826</f>
        <v>610048.08681818179</v>
      </c>
      <c r="AB1826" s="1"/>
      <c r="AC1826" s="1">
        <f>'Innlegging av opplysninger'!$B$5*X1826</f>
        <v>614740.76440909097</v>
      </c>
      <c r="AD1826" s="1">
        <f>'Innlegging av opplysninger'!$B$5*Y1826</f>
        <v>20038.441200000001</v>
      </c>
      <c r="AE1826" s="1">
        <f>'Innlegging av opplysninger'!$B$5*Z1826</f>
        <v>90773.426402099998</v>
      </c>
      <c r="AF1826" s="1">
        <f>'Innlegging av opplysninger'!$B$5*AA1826</f>
        <v>79916.299373181813</v>
      </c>
      <c r="AG1826" s="1"/>
      <c r="AH1826" s="1">
        <f>'Innlegging av opplysninger'!$C$11*SUM(X1826:AG1826)</f>
        <v>264255.29567204253</v>
      </c>
      <c r="AI1826" s="1">
        <f>'Innlegging av opplysninger'!$C$13*(((X1826+Z1826+AC1826+AE1826)*Data!M1826)+(Z1826+AE1826)*(1-Data!M1826)*1.8/12+Y1826+AD1826+AA1826+AB1826+AF1826+AG1826)</f>
        <v>50987.200119267283</v>
      </c>
      <c r="AJ1826" s="1">
        <f>'Innlegging av opplysninger'!$C$13*((X1826+Z1826+AC1826+AE1826)*(1-Data!M1826)-(Z1826+AE1826)*(1-Data!M1826)*1.8/12)</f>
        <v>310625.3097477383</v>
      </c>
      <c r="AK1826" s="83">
        <f t="shared" si="284"/>
        <v>2341000</v>
      </c>
      <c r="AL1826" s="83">
        <f t="shared" si="285"/>
        <v>455000</v>
      </c>
      <c r="AM1826" s="83">
        <f t="shared" si="286"/>
        <v>2748000</v>
      </c>
    </row>
    <row r="1827" spans="1:39">
      <c r="A1827" t="str">
        <f t="shared" si="280"/>
        <v>4623Samferdsel og teknikk</v>
      </c>
      <c r="B1827" s="6" t="str">
        <f>Data!A1827</f>
        <v>4623</v>
      </c>
      <c r="C1827" s="7" t="str">
        <f>Data!B1827</f>
        <v>Samnanger kommune</v>
      </c>
      <c r="D1827" s="7" t="str">
        <f>Data!C1827</f>
        <v>Samferdsel og teknikk</v>
      </c>
      <c r="E1827" s="1">
        <f>Data!D1827</f>
        <v>9.2538000000000018</v>
      </c>
      <c r="F1827" s="1">
        <f>Data!E1827+Data!F1827</f>
        <v>55821.080709186128</v>
      </c>
      <c r="G1827" s="1">
        <f>Data!G1827</f>
        <v>7.971860208779094</v>
      </c>
      <c r="H1827" s="1">
        <f t="shared" si="281"/>
        <v>5635168.5454545449</v>
      </c>
      <c r="I1827" s="1">
        <f t="shared" si="282"/>
        <v>804.76363636363624</v>
      </c>
      <c r="J1827" s="1">
        <f t="shared" si="283"/>
        <v>676316.79709090898</v>
      </c>
      <c r="K1827" s="1">
        <f>'Innlegging av opplysninger'!$B$4*H1827</f>
        <v>732571.91090909089</v>
      </c>
      <c r="L1827" s="1"/>
      <c r="M1827" s="1">
        <f>'Innlegging av opplysninger'!$B$5*H1827</f>
        <v>738207.0794545454</v>
      </c>
      <c r="N1827" s="1">
        <f>'Innlegging av opplysninger'!$B$5*I1827</f>
        <v>105.42403636363635</v>
      </c>
      <c r="O1827" s="1">
        <f>'Innlegging av opplysninger'!$B$5*J1827</f>
        <v>88597.500418909083</v>
      </c>
      <c r="P1827" s="1">
        <f>'Innlegging av opplysninger'!$B$5*K1827</f>
        <v>95966.920329090906</v>
      </c>
      <c r="Q1827" s="1"/>
      <c r="R1827" s="1">
        <f>'Innlegging av opplysninger'!$C$11*SUM(H1827:Q1827)</f>
        <v>302774.07977053308</v>
      </c>
      <c r="S1827" s="1">
        <f>'Innlegging av opplysninger'!$C$13*(((H1827+J1827+M1827+O1827)*Data!H1827)+(J1827+O1827)*(1-Data!H1827)*1.8/12+I1827+N1827+K1827+L1827+P1827+Q1827)</f>
        <v>59473.087868275368</v>
      </c>
      <c r="T1827" s="1">
        <f>'Innlegging av opplysninger'!$C$13*((H1827+J1827+M1827+O1827)*(1-Data!H1827)-(J1827+O1827)*(1-Data!H1827)*1.8/12)</f>
        <v>354849.33708087506</v>
      </c>
      <c r="U1827" s="1">
        <f>Data!I1827</f>
        <v>1.6212</v>
      </c>
      <c r="V1827" s="1">
        <f>Data!J1827+Data!K1827</f>
        <v>78394.068179949012</v>
      </c>
      <c r="W1827" s="1">
        <f>Data!L1827</f>
        <v>0</v>
      </c>
      <c r="X1827" s="1">
        <f t="shared" si="287"/>
        <v>1386463.2363636363</v>
      </c>
      <c r="Y1827" s="100">
        <f t="shared" si="288"/>
        <v>0</v>
      </c>
      <c r="Z1827" s="100">
        <f t="shared" si="289"/>
        <v>198264.24279999998</v>
      </c>
      <c r="AA1827" s="100">
        <f>'Innlegging av opplysninger'!$B$4*X1827</f>
        <v>180240.22072727274</v>
      </c>
      <c r="AB1827" s="1"/>
      <c r="AC1827" s="1">
        <f>'Innlegging av opplysninger'!$B$5*X1827</f>
        <v>181626.68396363637</v>
      </c>
      <c r="AD1827" s="1">
        <f>'Innlegging av opplysninger'!$B$5*Y1827</f>
        <v>0</v>
      </c>
      <c r="AE1827" s="1">
        <f>'Innlegging av opplysninger'!$B$5*Z1827</f>
        <v>25972.615806799997</v>
      </c>
      <c r="AF1827" s="1">
        <f>'Innlegging av opplysninger'!$B$5*AA1827</f>
        <v>23611.46891527273</v>
      </c>
      <c r="AG1827" s="1"/>
      <c r="AH1827" s="1">
        <f>'Innlegging av opplysninger'!$C$11*SUM(X1827:AG1827)</f>
        <v>75854.781805911494</v>
      </c>
      <c r="AI1827" s="1">
        <f>'Innlegging av opplysninger'!$C$13*(((X1827+Z1827+AC1827+AE1827)*Data!M1827)+(Z1827+AE1827)*(1-Data!M1827)*1.8/12+Y1827+AD1827+AA1827+AB1827+AF1827+AG1827)</f>
        <v>12349.335358545404</v>
      </c>
      <c r="AJ1827" s="1">
        <f>'Innlegging av opplysninger'!$C$13*((X1827+Z1827+AC1827+AE1827)*(1-Data!M1827)-(Z1827+AE1827)*(1-Data!M1827)*1.8/12)</f>
        <v>91451.945007438742</v>
      </c>
      <c r="AK1827" s="83">
        <f t="shared" si="284"/>
        <v>379000</v>
      </c>
      <c r="AL1827" s="83">
        <f t="shared" si="285"/>
        <v>72000</v>
      </c>
      <c r="AM1827" s="83">
        <f t="shared" si="286"/>
        <v>446000</v>
      </c>
    </row>
    <row r="1828" spans="1:39">
      <c r="A1828" t="str">
        <f t="shared" si="280"/>
        <v>4623Annet</v>
      </c>
      <c r="B1828" s="6" t="str">
        <f>Data!A1828</f>
        <v>4623</v>
      </c>
      <c r="C1828" s="7" t="str">
        <f>Data!B1828</f>
        <v>Samnanger kommune</v>
      </c>
      <c r="D1828" s="7" t="str">
        <f>Data!C1828</f>
        <v>Annet</v>
      </c>
      <c r="E1828" s="1">
        <f>Data!D1828</f>
        <v>2</v>
      </c>
      <c r="F1828" s="1">
        <f>Data!E1828+Data!F1828</f>
        <v>0</v>
      </c>
      <c r="G1828" s="1">
        <f>Data!G1828</f>
        <v>0</v>
      </c>
      <c r="H1828" s="1">
        <f t="shared" si="281"/>
        <v>0</v>
      </c>
      <c r="I1828" s="1">
        <f t="shared" si="282"/>
        <v>0</v>
      </c>
      <c r="J1828" s="1">
        <f t="shared" si="283"/>
        <v>0</v>
      </c>
      <c r="K1828" s="1">
        <f>'Innlegging av opplysninger'!$B$4*H1828</f>
        <v>0</v>
      </c>
      <c r="L1828" s="1"/>
      <c r="M1828" s="1">
        <f>'Innlegging av opplysninger'!$B$5*H1828</f>
        <v>0</v>
      </c>
      <c r="N1828" s="1">
        <f>'Innlegging av opplysninger'!$B$5*I1828</f>
        <v>0</v>
      </c>
      <c r="O1828" s="1">
        <f>'Innlegging av opplysninger'!$B$5*J1828</f>
        <v>0</v>
      </c>
      <c r="P1828" s="1">
        <f>'Innlegging av opplysninger'!$B$5*K1828</f>
        <v>0</v>
      </c>
      <c r="Q1828" s="1"/>
      <c r="R1828" s="1">
        <f>'Innlegging av opplysninger'!$C$11*SUM(H1828:Q1828)</f>
        <v>0</v>
      </c>
      <c r="S1828" s="1">
        <f>'Innlegging av opplysninger'!$C$13*(((H1828+J1828+M1828+O1828)*Data!H1828)+(J1828+O1828)*(1-Data!H1828)*1.8/12+I1828+N1828+K1828+L1828+P1828+Q1828)</f>
        <v>0</v>
      </c>
      <c r="T1828" s="1">
        <f>'Innlegging av opplysninger'!$C$13*((H1828+J1828+M1828+O1828)*(1-Data!H1828)-(J1828+O1828)*(1-Data!H1828)*1.8/12)</f>
        <v>0</v>
      </c>
      <c r="U1828" s="1">
        <f>Data!I1828</f>
        <v>0</v>
      </c>
      <c r="V1828" s="1">
        <f>Data!J1828+Data!K1828</f>
        <v>0</v>
      </c>
      <c r="W1828" s="1">
        <f>Data!L1828</f>
        <v>0</v>
      </c>
      <c r="X1828" s="1">
        <f t="shared" si="287"/>
        <v>0</v>
      </c>
      <c r="Y1828" s="100">
        <f t="shared" si="288"/>
        <v>0</v>
      </c>
      <c r="Z1828" s="100">
        <f t="shared" si="289"/>
        <v>0</v>
      </c>
      <c r="AA1828" s="100">
        <f>'Innlegging av opplysninger'!$B$4*X1828</f>
        <v>0</v>
      </c>
      <c r="AB1828" s="1"/>
      <c r="AC1828" s="1">
        <f>'Innlegging av opplysninger'!$B$5*X1828</f>
        <v>0</v>
      </c>
      <c r="AD1828" s="1">
        <f>'Innlegging av opplysninger'!$B$5*Y1828</f>
        <v>0</v>
      </c>
      <c r="AE1828" s="1">
        <f>'Innlegging av opplysninger'!$B$5*Z1828</f>
        <v>0</v>
      </c>
      <c r="AF1828" s="1">
        <f>'Innlegging av opplysninger'!$B$5*AA1828</f>
        <v>0</v>
      </c>
      <c r="AG1828" s="1"/>
      <c r="AH1828" s="1">
        <f>'Innlegging av opplysninger'!$C$11*SUM(X1828:AG1828)</f>
        <v>0</v>
      </c>
      <c r="AI1828" s="1">
        <f>'Innlegging av opplysninger'!$C$13*(((X1828+Z1828+AC1828+AE1828)*Data!M1828)+(Z1828+AE1828)*(1-Data!M1828)*1.8/12+Y1828+AD1828+AA1828+AB1828+AF1828+AG1828)</f>
        <v>0</v>
      </c>
      <c r="AJ1828" s="1">
        <f>'Innlegging av opplysninger'!$C$13*((X1828+Z1828+AC1828+AE1828)*(1-Data!M1828)-(Z1828+AE1828)*(1-Data!M1828)*1.8/12)</f>
        <v>0</v>
      </c>
      <c r="AK1828" s="83">
        <f t="shared" si="284"/>
        <v>0</v>
      </c>
      <c r="AL1828" s="83">
        <f t="shared" si="285"/>
        <v>0</v>
      </c>
      <c r="AM1828" s="83">
        <f t="shared" si="286"/>
        <v>0</v>
      </c>
    </row>
    <row r="1829" spans="1:39">
      <c r="A1829" t="str">
        <f t="shared" si="280"/>
        <v>4624Alle</v>
      </c>
      <c r="B1829" s="6" t="str">
        <f>Data!A1829</f>
        <v>4624</v>
      </c>
      <c r="C1829" s="7" t="str">
        <f>Data!B1829</f>
        <v>Bjørnafjorden kommune</v>
      </c>
      <c r="D1829" s="7" t="str">
        <f>Data!C1829</f>
        <v>Alle</v>
      </c>
      <c r="E1829" s="1">
        <f>Data!D1829</f>
        <v>1451.6397999999972</v>
      </c>
      <c r="F1829" s="1">
        <f>Data!E1829+Data!F1829</f>
        <v>48444.208554284734</v>
      </c>
      <c r="G1829" s="1">
        <f>Data!G1829</f>
        <v>582.97862872043095</v>
      </c>
      <c r="H1829" s="1">
        <f t="shared" si="281"/>
        <v>767165904.18436408</v>
      </c>
      <c r="I1829" s="1">
        <f t="shared" si="282"/>
        <v>9232090.6909090802</v>
      </c>
      <c r="J1829" s="1">
        <f t="shared" si="283"/>
        <v>93167759.385032773</v>
      </c>
      <c r="K1829" s="1">
        <f>'Innlegging av opplysninger'!$B$4*H1829</f>
        <v>99731567.543967336</v>
      </c>
      <c r="L1829" s="1"/>
      <c r="M1829" s="1">
        <f>'Innlegging av opplysninger'!$B$5*H1829</f>
        <v>100498733.44815169</v>
      </c>
      <c r="N1829" s="1">
        <f>'Innlegging av opplysninger'!$B$5*I1829</f>
        <v>1209403.8805090894</v>
      </c>
      <c r="O1829" s="1">
        <f>'Innlegging av opplysninger'!$B$5*J1829</f>
        <v>12204976.479439294</v>
      </c>
      <c r="P1829" s="1">
        <f>'Innlegging av opplysninger'!$B$5*K1829</f>
        <v>13064835.348259721</v>
      </c>
      <c r="Q1829" s="1"/>
      <c r="R1829" s="1">
        <f>'Innlegging av opplysninger'!$C$11*SUM(H1829:Q1829)</f>
        <v>41658460.296504058</v>
      </c>
      <c r="S1829" s="1">
        <f>'Innlegging av opplysninger'!$C$13*(((H1829+J1829+M1829+O1829)*Data!H1829)+(J1829+O1829)*(1-Data!H1829)*1.8/12+I1829+N1829+K1829+L1829+P1829+Q1829)</f>
        <v>8509948.2474264819</v>
      </c>
      <c r="T1829" s="1">
        <f>'Innlegging av opplysninger'!$C$13*((H1829+J1829+M1829+O1829)*(1-Data!H1829)-(J1829+O1829)*(1-Data!H1829)*1.8/12)</f>
        <v>48496365.842526436</v>
      </c>
      <c r="U1829" s="1">
        <f>Data!I1829</f>
        <v>172.87609999999998</v>
      </c>
      <c r="V1829" s="1">
        <f>Data!J1829+Data!K1829</f>
        <v>48348.845205130521</v>
      </c>
      <c r="W1829" s="1">
        <f>Data!L1829</f>
        <v>553.29128780670112</v>
      </c>
      <c r="X1829" s="1">
        <f t="shared" si="287"/>
        <v>91182106.893454507</v>
      </c>
      <c r="Y1829" s="100">
        <f t="shared" si="288"/>
        <v>1043463.7090909093</v>
      </c>
      <c r="Z1829" s="100">
        <f t="shared" si="289"/>
        <v>13188256.596163992</v>
      </c>
      <c r="AA1829" s="100">
        <f>'Innlegging av opplysninger'!$B$4*X1829</f>
        <v>11853673.896149086</v>
      </c>
      <c r="AB1829" s="1"/>
      <c r="AC1829" s="1">
        <f>'Innlegging av opplysninger'!$B$5*X1829</f>
        <v>11944856.003042541</v>
      </c>
      <c r="AD1829" s="1">
        <f>'Innlegging av opplysninger'!$B$5*Y1829</f>
        <v>136693.74589090914</v>
      </c>
      <c r="AE1829" s="1">
        <f>'Innlegging av opplysninger'!$B$5*Z1829</f>
        <v>1727661.614097483</v>
      </c>
      <c r="AF1829" s="1">
        <f>'Innlegging av opplysninger'!$B$5*AA1829</f>
        <v>1552831.2803955304</v>
      </c>
      <c r="AG1829" s="1"/>
      <c r="AH1829" s="1">
        <f>'Innlegging av opplysninger'!$C$11*SUM(X1829:AG1829)</f>
        <v>5039922.6620548274</v>
      </c>
      <c r="AI1829" s="1">
        <f>'Innlegging av opplysninger'!$C$13*(((X1829+Z1829+AC1829+AE1829)*Data!M1829)+(Z1829+AE1829)*(1-Data!M1829)*1.8/12+Y1829+AD1829+AA1829+AB1829+AF1829+AG1829)</f>
        <v>1003539.492889122</v>
      </c>
      <c r="AJ1829" s="1">
        <f>'Innlegging av opplysninger'!$C$13*((X1829+Z1829+AC1829+AE1829)*(1-Data!M1829)-(Z1829+AE1829)*(1-Data!M1829)*1.8/12)</f>
        <v>5893196.7815016946</v>
      </c>
      <c r="AK1829" s="83">
        <f t="shared" si="284"/>
        <v>46698000</v>
      </c>
      <c r="AL1829" s="83">
        <f t="shared" si="285"/>
        <v>9513000</v>
      </c>
      <c r="AM1829" s="83">
        <f t="shared" si="286"/>
        <v>54390000</v>
      </c>
    </row>
    <row r="1830" spans="1:39">
      <c r="A1830" t="str">
        <f t="shared" si="280"/>
        <v>4624Administrasjon</v>
      </c>
      <c r="B1830" s="6" t="str">
        <f>Data!A1830</f>
        <v>4624</v>
      </c>
      <c r="C1830" s="7" t="str">
        <f>Data!B1830</f>
        <v>Bjørnafjorden kommune</v>
      </c>
      <c r="D1830" s="7" t="str">
        <f>Data!C1830</f>
        <v>Administrasjon</v>
      </c>
      <c r="E1830" s="1">
        <f>Data!D1830</f>
        <v>67.5</v>
      </c>
      <c r="F1830" s="1">
        <f>Data!E1830+Data!F1830</f>
        <v>58170.449382716062</v>
      </c>
      <c r="G1830" s="1">
        <f>Data!G1830</f>
        <v>3.6610370370370373</v>
      </c>
      <c r="H1830" s="1">
        <f t="shared" si="281"/>
        <v>42834603.63636364</v>
      </c>
      <c r="I1830" s="1">
        <f t="shared" si="282"/>
        <v>2695.8545454545456</v>
      </c>
      <c r="J1830" s="1">
        <f t="shared" si="283"/>
        <v>5140475.9389090911</v>
      </c>
      <c r="K1830" s="1">
        <f>'Innlegging av opplysninger'!$B$4*H1830</f>
        <v>5568498.4727272736</v>
      </c>
      <c r="L1830" s="1"/>
      <c r="M1830" s="1">
        <f>'Innlegging av opplysninger'!$B$5*H1830</f>
        <v>5611333.0763636371</v>
      </c>
      <c r="N1830" s="1">
        <f>'Innlegging av opplysninger'!$B$5*I1830</f>
        <v>353.15694545454551</v>
      </c>
      <c r="O1830" s="1">
        <f>'Innlegging av opplysninger'!$B$5*J1830</f>
        <v>673402.34799709101</v>
      </c>
      <c r="P1830" s="1">
        <f>'Innlegging av opplysninger'!$B$5*K1830</f>
        <v>729473.29992727283</v>
      </c>
      <c r="Q1830" s="1"/>
      <c r="R1830" s="1">
        <f>'Innlegging av opplysninger'!$C$11*SUM(H1830:Q1830)</f>
        <v>2301311.7597835986</v>
      </c>
      <c r="S1830" s="1">
        <f>'Innlegging av opplysninger'!$C$13*(((H1830+J1830+M1830+O1830)*Data!H1830)+(J1830+O1830)*(1-Data!H1830)*1.8/12+I1830+N1830+K1830+L1830+P1830+Q1830)</f>
        <v>685805.7610308025</v>
      </c>
      <c r="T1830" s="1">
        <f>'Innlegging av opplysninger'!$C$13*((H1830+J1830+M1830+O1830)*(1-Data!H1830)-(J1830+O1830)*(1-Data!H1830)*1.8/12)</f>
        <v>2463357.699725701</v>
      </c>
      <c r="U1830" s="1">
        <f>Data!I1830</f>
        <v>10.100000000000001</v>
      </c>
      <c r="V1830" s="1">
        <f>Data!J1830+Data!K1830</f>
        <v>54899.59570957096</v>
      </c>
      <c r="W1830" s="1">
        <f>Data!L1830</f>
        <v>0</v>
      </c>
      <c r="X1830" s="1">
        <f t="shared" si="287"/>
        <v>6048937.2727272734</v>
      </c>
      <c r="Y1830" s="100">
        <f t="shared" si="288"/>
        <v>0</v>
      </c>
      <c r="Z1830" s="100">
        <f t="shared" si="289"/>
        <v>864998.03</v>
      </c>
      <c r="AA1830" s="100">
        <f>'Innlegging av opplysninger'!$B$4*X1830</f>
        <v>786361.84545454558</v>
      </c>
      <c r="AB1830" s="1"/>
      <c r="AC1830" s="1">
        <f>'Innlegging av opplysninger'!$B$5*X1830</f>
        <v>792410.78272727283</v>
      </c>
      <c r="AD1830" s="1">
        <f>'Innlegging av opplysninger'!$B$5*Y1830</f>
        <v>0</v>
      </c>
      <c r="AE1830" s="1">
        <f>'Innlegging av opplysninger'!$B$5*Z1830</f>
        <v>113314.74193</v>
      </c>
      <c r="AF1830" s="1">
        <f>'Innlegging av opplysninger'!$B$5*AA1830</f>
        <v>103013.40175454547</v>
      </c>
      <c r="AG1830" s="1"/>
      <c r="AH1830" s="1">
        <f>'Innlegging av opplysninger'!$C$11*SUM(X1830:AG1830)</f>
        <v>330943.37083455821</v>
      </c>
      <c r="AI1830" s="1">
        <f>'Innlegging av opplysninger'!$C$13*(((X1830+Z1830+AC1830+AE1830)*Data!M1830)+(Z1830+AE1830)*(1-Data!M1830)*1.8/12+Y1830+AD1830+AA1830+AB1830+AF1830+AG1830)</f>
        <v>83490.403790508004</v>
      </c>
      <c r="AJ1830" s="1">
        <f>'Innlegging av opplysninger'!$C$13*((X1830+Z1830+AC1830+AE1830)*(1-Data!M1830)-(Z1830+AE1830)*(1-Data!M1830)*1.8/12)</f>
        <v>369379.4720883611</v>
      </c>
      <c r="AK1830" s="83">
        <f t="shared" si="284"/>
        <v>2632000</v>
      </c>
      <c r="AL1830" s="83">
        <f t="shared" si="285"/>
        <v>769000</v>
      </c>
      <c r="AM1830" s="83">
        <f t="shared" si="286"/>
        <v>2833000</v>
      </c>
    </row>
    <row r="1831" spans="1:39">
      <c r="A1831" t="str">
        <f t="shared" si="280"/>
        <v>4624Undervisning</v>
      </c>
      <c r="B1831" s="6" t="str">
        <f>Data!A1831</f>
        <v>4624</v>
      </c>
      <c r="C1831" s="7" t="str">
        <f>Data!B1831</f>
        <v>Bjørnafjorden kommune</v>
      </c>
      <c r="D1831" s="7" t="str">
        <f>Data!C1831</f>
        <v>Undervisning</v>
      </c>
      <c r="E1831" s="1">
        <f>Data!D1831</f>
        <v>457.85129999999992</v>
      </c>
      <c r="F1831" s="1">
        <f>Data!E1831+Data!F1831</f>
        <v>48187.990071448898</v>
      </c>
      <c r="G1831" s="1">
        <f>Data!G1831</f>
        <v>0</v>
      </c>
      <c r="H1831" s="1">
        <f t="shared" si="281"/>
        <v>240686551.6210905</v>
      </c>
      <c r="I1831" s="1">
        <f t="shared" si="282"/>
        <v>0</v>
      </c>
      <c r="J1831" s="1">
        <f t="shared" si="283"/>
        <v>28882386.19453086</v>
      </c>
      <c r="K1831" s="1">
        <f>'Innlegging av opplysninger'!$B$4*H1831</f>
        <v>31289251.710741766</v>
      </c>
      <c r="L1831" s="1"/>
      <c r="M1831" s="1">
        <f>'Innlegging av opplysninger'!$B$5*H1831</f>
        <v>31529938.262362856</v>
      </c>
      <c r="N1831" s="1">
        <f>'Innlegging av opplysninger'!$B$5*I1831</f>
        <v>0</v>
      </c>
      <c r="O1831" s="1">
        <f>'Innlegging av opplysninger'!$B$5*J1831</f>
        <v>3783592.5914835427</v>
      </c>
      <c r="P1831" s="1">
        <f>'Innlegging av opplysninger'!$B$5*K1831</f>
        <v>4098891.9741071714</v>
      </c>
      <c r="Q1831" s="1"/>
      <c r="R1831" s="1">
        <f>'Innlegging av opplysninger'!$C$11*SUM(H1831:Q1831)</f>
        <v>12930283.269464033</v>
      </c>
      <c r="S1831" s="1">
        <f>'Innlegging av opplysninger'!$C$13*(((H1831+J1831+M1831+O1831)*Data!H1831)+(J1831+O1831)*(1-Data!H1831)*1.8/12+I1831+N1831+K1831+L1831+P1831+Q1831)</f>
        <v>2399351.8608839917</v>
      </c>
      <c r="T1831" s="1">
        <f>'Innlegging av opplysninger'!$C$13*((H1831+J1831+M1831+O1831)*(1-Data!H1831)-(J1831+O1831)*(1-Data!H1831)*1.8/12)</f>
        <v>15294719.981540473</v>
      </c>
      <c r="U1831" s="1">
        <f>Data!I1831</f>
        <v>42.174900000000008</v>
      </c>
      <c r="V1831" s="1">
        <f>Data!J1831+Data!K1831</f>
        <v>49952.881182488461</v>
      </c>
      <c r="W1831" s="1">
        <f>Data!L1831</f>
        <v>0</v>
      </c>
      <c r="X1831" s="1">
        <f t="shared" si="287"/>
        <v>22982812.020909086</v>
      </c>
      <c r="Y1831" s="100">
        <f t="shared" si="288"/>
        <v>0</v>
      </c>
      <c r="Z1831" s="100">
        <f t="shared" si="289"/>
        <v>3286542.1189899989</v>
      </c>
      <c r="AA1831" s="100">
        <f>'Innlegging av opplysninger'!$B$4*X1831</f>
        <v>2987765.5627181814</v>
      </c>
      <c r="AB1831" s="1"/>
      <c r="AC1831" s="1">
        <f>'Innlegging av opplysninger'!$B$5*X1831</f>
        <v>3010748.3747390904</v>
      </c>
      <c r="AD1831" s="1">
        <f>'Innlegging av opplysninger'!$B$5*Y1831</f>
        <v>0</v>
      </c>
      <c r="AE1831" s="1">
        <f>'Innlegging av opplysninger'!$B$5*Z1831</f>
        <v>430537.01758768986</v>
      </c>
      <c r="AF1831" s="1">
        <f>'Innlegging av opplysninger'!$B$5*AA1831</f>
        <v>391397.28871608176</v>
      </c>
      <c r="AG1831" s="1"/>
      <c r="AH1831" s="1">
        <f>'Innlegging av opplysninger'!$C$11*SUM(X1831:AG1831)</f>
        <v>1257412.490579085</v>
      </c>
      <c r="AI1831" s="1">
        <f>'Innlegging av opplysninger'!$C$13*(((X1831+Z1831+AC1831+AE1831)*Data!M1831)+(Z1831+AE1831)*(1-Data!M1831)*1.8/12+Y1831+AD1831+AA1831+AB1831+AF1831+AG1831)</f>
        <v>259220.32774294695</v>
      </c>
      <c r="AJ1831" s="1">
        <f>'Innlegging av opplysninger'!$C$13*((X1831+Z1831+AC1831+AE1831)*(1-Data!M1831)-(Z1831+AE1831)*(1-Data!M1831)*1.8/12)</f>
        <v>1461449.3962073799</v>
      </c>
      <c r="AK1831" s="83">
        <f t="shared" si="284"/>
        <v>14188000</v>
      </c>
      <c r="AL1831" s="83">
        <f t="shared" si="285"/>
        <v>2659000</v>
      </c>
      <c r="AM1831" s="83">
        <f t="shared" si="286"/>
        <v>16756000</v>
      </c>
    </row>
    <row r="1832" spans="1:39">
      <c r="A1832" t="str">
        <f t="shared" si="280"/>
        <v>4624Barnehager</v>
      </c>
      <c r="B1832" s="6" t="str">
        <f>Data!A1832</f>
        <v>4624</v>
      </c>
      <c r="C1832" s="7" t="str">
        <f>Data!B1832</f>
        <v>Bjørnafjorden kommune</v>
      </c>
      <c r="D1832" s="7" t="str">
        <f>Data!C1832</f>
        <v>Barnehager</v>
      </c>
      <c r="E1832" s="1">
        <f>Data!D1832</f>
        <v>90.409699999999972</v>
      </c>
      <c r="F1832" s="1">
        <f>Data!E1832+Data!F1832</f>
        <v>43280.585988007915</v>
      </c>
      <c r="G1832" s="1">
        <f>Data!G1832</f>
        <v>15.315613258311892</v>
      </c>
      <c r="H1832" s="1">
        <f t="shared" si="281"/>
        <v>42687106.854545429</v>
      </c>
      <c r="I1832" s="1">
        <f t="shared" si="282"/>
        <v>15105.600000000002</v>
      </c>
      <c r="J1832" s="1">
        <f t="shared" si="283"/>
        <v>5124265.4945454514</v>
      </c>
      <c r="K1832" s="1">
        <f>'Innlegging av opplysninger'!$B$4*H1832</f>
        <v>5549323.8910909062</v>
      </c>
      <c r="L1832" s="1"/>
      <c r="M1832" s="1">
        <f>'Innlegging av opplysninger'!$B$5*H1832</f>
        <v>5592010.9979454512</v>
      </c>
      <c r="N1832" s="1">
        <f>'Innlegging av opplysninger'!$B$5*I1832</f>
        <v>1978.8336000000004</v>
      </c>
      <c r="O1832" s="1">
        <f>'Innlegging av opplysninger'!$B$5*J1832</f>
        <v>671278.77978545416</v>
      </c>
      <c r="P1832" s="1">
        <f>'Innlegging av opplysninger'!$B$5*K1832</f>
        <v>726961.42973290873</v>
      </c>
      <c r="Q1832" s="1"/>
      <c r="R1832" s="1">
        <f>'Innlegging av opplysninger'!$C$11*SUM(H1832:Q1832)</f>
        <v>2293985.2114873328</v>
      </c>
      <c r="S1832" s="1">
        <f>'Innlegging av opplysninger'!$C$13*(((H1832+J1832+M1832+O1832)*Data!H1832)+(J1832+O1832)*(1-Data!H1832)*1.8/12+I1832+N1832+K1832+L1832+P1832+Q1832)</f>
        <v>393647.05890483438</v>
      </c>
      <c r="T1832" s="1">
        <f>'Innlegging av opplysninger'!$C$13*((H1832+J1832+M1832+O1832)*(1-Data!H1832)-(J1832+O1832)*(1-Data!H1832)*1.8/12)</f>
        <v>2745490.5989199365</v>
      </c>
      <c r="U1832" s="1">
        <f>Data!I1832</f>
        <v>14.274000000000003</v>
      </c>
      <c r="V1832" s="1">
        <f>Data!J1832+Data!K1832</f>
        <v>44403.236654056331</v>
      </c>
      <c r="W1832" s="1">
        <f>Data!L1832</f>
        <v>20.473588342440799</v>
      </c>
      <c r="X1832" s="1">
        <f t="shared" si="287"/>
        <v>6914310.5454545468</v>
      </c>
      <c r="Y1832" s="100">
        <f t="shared" si="288"/>
        <v>3188.0727272727272</v>
      </c>
      <c r="Z1832" s="100">
        <f t="shared" si="289"/>
        <v>989202.30240000004</v>
      </c>
      <c r="AA1832" s="100">
        <f>'Innlegging av opplysninger'!$B$4*X1832</f>
        <v>898860.37090909109</v>
      </c>
      <c r="AB1832" s="1"/>
      <c r="AC1832" s="1">
        <f>'Innlegging av opplysninger'!$B$5*X1832</f>
        <v>905774.6814545457</v>
      </c>
      <c r="AD1832" s="1">
        <f>'Innlegging av opplysninger'!$B$5*Y1832</f>
        <v>417.63752727272725</v>
      </c>
      <c r="AE1832" s="1">
        <f>'Innlegging av opplysninger'!$B$5*Z1832</f>
        <v>129585.50161440001</v>
      </c>
      <c r="AF1832" s="1">
        <f>'Innlegging av opplysninger'!$B$5*AA1832</f>
        <v>117750.70858909094</v>
      </c>
      <c r="AG1832" s="1"/>
      <c r="AH1832" s="1">
        <f>'Innlegging av opplysninger'!$C$11*SUM(X1832:AG1832)</f>
        <v>378445.41318569623</v>
      </c>
      <c r="AI1832" s="1">
        <f>'Innlegging av opplysninger'!$C$13*(((X1832+Z1832+AC1832+AE1832)*Data!M1832)+(Z1832+AE1832)*(1-Data!M1832)*1.8/12+Y1832+AD1832+AA1832+AB1832+AF1832+AG1832)</f>
        <v>61777.817938454144</v>
      </c>
      <c r="AJ1832" s="1">
        <f>'Innlegging av opplysninger'!$C$13*((X1832+Z1832+AC1832+AE1832)*(1-Data!M1832)-(Z1832+AE1832)*(1-Data!M1832)*1.8/12)</f>
        <v>456094.85273670923</v>
      </c>
      <c r="AK1832" s="83">
        <f t="shared" si="284"/>
        <v>2672000</v>
      </c>
      <c r="AL1832" s="83">
        <f t="shared" si="285"/>
        <v>455000</v>
      </c>
      <c r="AM1832" s="83">
        <f t="shared" si="286"/>
        <v>3202000</v>
      </c>
    </row>
    <row r="1833" spans="1:39">
      <c r="A1833" t="str">
        <f t="shared" si="280"/>
        <v>4624Helse/pleie/omsorg</v>
      </c>
      <c r="B1833" s="6" t="str">
        <f>Data!A1833</f>
        <v>4624</v>
      </c>
      <c r="C1833" s="7" t="str">
        <f>Data!B1833</f>
        <v>Bjørnafjorden kommune</v>
      </c>
      <c r="D1833" s="7" t="str">
        <f>Data!C1833</f>
        <v>Helse/pleie/omsorg</v>
      </c>
      <c r="E1833" s="1">
        <f>Data!D1833</f>
        <v>740.31990000000008</v>
      </c>
      <c r="F1833" s="1">
        <f>Data!E1833+Data!F1833</f>
        <v>47943.081927555882</v>
      </c>
      <c r="G1833" s="1">
        <f>Data!G1833</f>
        <v>1115.409716799453</v>
      </c>
      <c r="H1833" s="1">
        <f t="shared" si="281"/>
        <v>387198737.6541816</v>
      </c>
      <c r="I1833" s="1">
        <f t="shared" si="282"/>
        <v>9008291.018181812</v>
      </c>
      <c r="J1833" s="1">
        <f t="shared" si="283"/>
        <v>47544843.440683603</v>
      </c>
      <c r="K1833" s="1">
        <f>'Innlegging av opplysninger'!$B$4*H1833</f>
        <v>50335835.895043612</v>
      </c>
      <c r="L1833" s="1"/>
      <c r="M1833" s="1">
        <f>'Innlegging av opplysninger'!$B$5*H1833</f>
        <v>50723034.632697791</v>
      </c>
      <c r="N1833" s="1">
        <f>'Innlegging av opplysninger'!$B$5*I1833</f>
        <v>1180086.1233818175</v>
      </c>
      <c r="O1833" s="1">
        <f>'Innlegging av opplysninger'!$B$5*J1833</f>
        <v>6228374.4907295527</v>
      </c>
      <c r="P1833" s="1">
        <f>'Innlegging av opplysninger'!$B$5*K1833</f>
        <v>6593994.5022507133</v>
      </c>
      <c r="Q1833" s="1"/>
      <c r="R1833" s="1">
        <f>'Innlegging av opplysninger'!$C$11*SUM(H1833:Q1833)</f>
        <v>21234901.514771719</v>
      </c>
      <c r="S1833" s="1">
        <f>'Innlegging av opplysninger'!$C$13*(((H1833+J1833+M1833+O1833)*Data!H1833)+(J1833+O1833)*(1-Data!H1833)*1.8/12+I1833+N1833+K1833+L1833+P1833+Q1833)</f>
        <v>4413846.613977043</v>
      </c>
      <c r="T1833" s="1">
        <f>'Innlegging av opplysninger'!$C$13*((H1833+J1833+M1833+O1833)*(1-Data!H1833)-(J1833+O1833)*(1-Data!H1833)*1.8/12)</f>
        <v>24644439.669394784</v>
      </c>
      <c r="U1833" s="1">
        <f>Data!I1833</f>
        <v>84.667199999999994</v>
      </c>
      <c r="V1833" s="1">
        <f>Data!J1833+Data!K1833</f>
        <v>46550.410833829417</v>
      </c>
      <c r="W1833" s="1">
        <f>Data!L1833</f>
        <v>1117.5190628720454</v>
      </c>
      <c r="X1833" s="1">
        <f t="shared" si="287"/>
        <v>42995923.027090929</v>
      </c>
      <c r="Y1833" s="100">
        <f t="shared" si="288"/>
        <v>1032187.7454545458</v>
      </c>
      <c r="Z1833" s="100">
        <f t="shared" si="289"/>
        <v>6296019.8404740021</v>
      </c>
      <c r="AA1833" s="100">
        <f>'Innlegging av opplysninger'!$B$4*X1833</f>
        <v>5589469.9935218208</v>
      </c>
      <c r="AB1833" s="1"/>
      <c r="AC1833" s="1">
        <f>'Innlegging av opplysninger'!$B$5*X1833</f>
        <v>5632465.9165489124</v>
      </c>
      <c r="AD1833" s="1">
        <f>'Innlegging av opplysninger'!$B$5*Y1833</f>
        <v>135216.59465454551</v>
      </c>
      <c r="AE1833" s="1">
        <f>'Innlegging av opplysninger'!$B$5*Z1833</f>
        <v>824778.5991020943</v>
      </c>
      <c r="AF1833" s="1">
        <f>'Innlegging av opplysninger'!$B$5*AA1833</f>
        <v>732220.56915135856</v>
      </c>
      <c r="AG1833" s="1"/>
      <c r="AH1833" s="1">
        <f>'Innlegging av opplysninger'!$C$11*SUM(X1833:AG1833)</f>
        <v>2403054.7268679314</v>
      </c>
      <c r="AI1833" s="1">
        <f>'Innlegging av opplysninger'!$C$13*(((X1833+Z1833+AC1833+AE1833)*Data!M1833)+(Z1833+AE1833)*(1-Data!M1833)*1.8/12+Y1833+AD1833+AA1833+AB1833+AF1833+AG1833)</f>
        <v>462900.17871747661</v>
      </c>
      <c r="AJ1833" s="1">
        <f>'Innlegging av opplysninger'!$C$13*((X1833+Z1833+AC1833+AE1833)*(1-Data!M1833)-(Z1833+AE1833)*(1-Data!M1833)*1.8/12)</f>
        <v>2825490.5001544305</v>
      </c>
      <c r="AK1833" s="83">
        <f t="shared" si="284"/>
        <v>23638000</v>
      </c>
      <c r="AL1833" s="83">
        <f t="shared" si="285"/>
        <v>4877000</v>
      </c>
      <c r="AM1833" s="83">
        <f t="shared" si="286"/>
        <v>27470000</v>
      </c>
    </row>
    <row r="1834" spans="1:39">
      <c r="A1834" t="str">
        <f t="shared" si="280"/>
        <v>4624Samferdsel og teknikk</v>
      </c>
      <c r="B1834" s="6" t="str">
        <f>Data!A1834</f>
        <v>4624</v>
      </c>
      <c r="C1834" s="7" t="str">
        <f>Data!B1834</f>
        <v>Bjørnafjorden kommune</v>
      </c>
      <c r="D1834" s="7" t="str">
        <f>Data!C1834</f>
        <v>Samferdsel og teknikk</v>
      </c>
      <c r="E1834" s="1">
        <f>Data!D1834</f>
        <v>59.823500000000031</v>
      </c>
      <c r="F1834" s="1">
        <f>Data!E1834+Data!F1834</f>
        <v>55471.547413084569</v>
      </c>
      <c r="G1834" s="1">
        <f>Data!G1834</f>
        <v>239.76698120303877</v>
      </c>
      <c r="H1834" s="1">
        <f t="shared" si="281"/>
        <v>36201841.272727273</v>
      </c>
      <c r="I1834" s="1">
        <f t="shared" si="282"/>
        <v>156476.72727272724</v>
      </c>
      <c r="J1834" s="1">
        <f t="shared" si="283"/>
        <v>4362998.16</v>
      </c>
      <c r="K1834" s="1">
        <f>'Innlegging av opplysninger'!$B$4*H1834</f>
        <v>4706239.3654545452</v>
      </c>
      <c r="L1834" s="1"/>
      <c r="M1834" s="1">
        <f>'Innlegging av opplysninger'!$B$5*H1834</f>
        <v>4742441.2067272728</v>
      </c>
      <c r="N1834" s="1">
        <f>'Innlegging av opplysninger'!$B$5*I1834</f>
        <v>20498.45127272727</v>
      </c>
      <c r="O1834" s="1">
        <f>'Innlegging av opplysninger'!$B$5*J1834</f>
        <v>571552.75896000001</v>
      </c>
      <c r="P1834" s="1">
        <f>'Innlegging av opplysninger'!$B$5*K1834</f>
        <v>616517.35687454545</v>
      </c>
      <c r="Q1834" s="1"/>
      <c r="R1834" s="1">
        <f>'Innlegging av opplysninger'!$C$11*SUM(H1834:Q1834)</f>
        <v>1952385.4813729855</v>
      </c>
      <c r="S1834" s="1">
        <f>'Innlegging av opplysninger'!$C$13*(((H1834+J1834+M1834+O1834)*Data!H1834)+(J1834+O1834)*(1-Data!H1834)*1.8/12+I1834+N1834+K1834+L1834+P1834+Q1834)</f>
        <v>418681.06403218256</v>
      </c>
      <c r="T1834" s="1">
        <f>'Innlegging av opplysninger'!$C$13*((H1834+J1834+M1834+O1834)*(1-Data!H1834)-(J1834+O1834)*(1-Data!H1834)*1.8/12)</f>
        <v>2253004.3315308504</v>
      </c>
      <c r="U1834" s="1">
        <f>Data!I1834</f>
        <v>13.159999999999998</v>
      </c>
      <c r="V1834" s="1">
        <f>Data!J1834+Data!K1834</f>
        <v>51440.685600303957</v>
      </c>
      <c r="W1834" s="1">
        <f>Data!L1834</f>
        <v>49.063829787234042</v>
      </c>
      <c r="X1834" s="1">
        <f t="shared" si="287"/>
        <v>7385011.8818181809</v>
      </c>
      <c r="Y1834" s="100">
        <f t="shared" si="288"/>
        <v>7043.7818181818166</v>
      </c>
      <c r="Z1834" s="100">
        <f t="shared" si="289"/>
        <v>1057063.9598999999</v>
      </c>
      <c r="AA1834" s="100">
        <f>'Innlegging av opplysninger'!$B$4*X1834</f>
        <v>960051.54463636351</v>
      </c>
      <c r="AB1834" s="1"/>
      <c r="AC1834" s="1">
        <f>'Innlegging av opplysninger'!$B$5*X1834</f>
        <v>967436.55651818169</v>
      </c>
      <c r="AD1834" s="1">
        <f>'Innlegging av opplysninger'!$B$5*Y1834</f>
        <v>922.73541818181798</v>
      </c>
      <c r="AE1834" s="1">
        <f>'Innlegging av opplysninger'!$B$5*Z1834</f>
        <v>138475.37874689998</v>
      </c>
      <c r="AF1834" s="1">
        <f>'Innlegging av opplysninger'!$B$5*AA1834</f>
        <v>125766.75234736362</v>
      </c>
      <c r="AG1834" s="1"/>
      <c r="AH1834" s="1">
        <f>'Innlegging av opplysninger'!$C$11*SUM(X1834:AG1834)</f>
        <v>404387.35846572748</v>
      </c>
      <c r="AI1834" s="1">
        <f>'Innlegging av opplysninger'!$C$13*(((X1834+Z1834+AC1834+AE1834)*Data!M1834)+(Z1834+AE1834)*(1-Data!M1834)*1.8/12+Y1834+AD1834+AA1834+AB1834+AF1834+AG1834)</f>
        <v>75499.764769570887</v>
      </c>
      <c r="AJ1834" s="1">
        <f>'Innlegging av opplysninger'!$C$13*((X1834+Z1834+AC1834+AE1834)*(1-Data!M1834)-(Z1834+AE1834)*(1-Data!M1834)*1.8/12)</f>
        <v>477872.40997300344</v>
      </c>
      <c r="AK1834" s="83">
        <f t="shared" si="284"/>
        <v>2357000</v>
      </c>
      <c r="AL1834" s="83">
        <f t="shared" si="285"/>
        <v>494000</v>
      </c>
      <c r="AM1834" s="83">
        <f t="shared" si="286"/>
        <v>2731000</v>
      </c>
    </row>
    <row r="1835" spans="1:39">
      <c r="A1835" t="str">
        <f t="shared" si="280"/>
        <v>4624Annet</v>
      </c>
      <c r="B1835" s="6" t="str">
        <f>Data!A1835</f>
        <v>4624</v>
      </c>
      <c r="C1835" s="7" t="str">
        <f>Data!B1835</f>
        <v>Bjørnafjorden kommune</v>
      </c>
      <c r="D1835" s="7" t="str">
        <f>Data!C1835</f>
        <v>Annet</v>
      </c>
      <c r="E1835" s="1">
        <f>Data!D1835</f>
        <v>35.735400000000006</v>
      </c>
      <c r="F1835" s="1">
        <f>Data!E1835+Data!F1835</f>
        <v>45036.503159332191</v>
      </c>
      <c r="G1835" s="1">
        <f>Data!G1835</f>
        <v>127.03005982862928</v>
      </c>
      <c r="H1835" s="1">
        <f t="shared" si="281"/>
        <v>17557063.145454541</v>
      </c>
      <c r="I1835" s="1">
        <f t="shared" si="282"/>
        <v>49521.490909090899</v>
      </c>
      <c r="J1835" s="1">
        <f t="shared" si="283"/>
        <v>2112790.1563636358</v>
      </c>
      <c r="K1835" s="1">
        <f>'Innlegging av opplysninger'!$B$4*H1835</f>
        <v>2282418.2089090906</v>
      </c>
      <c r="L1835" s="1"/>
      <c r="M1835" s="1">
        <f>'Innlegging av opplysninger'!$B$5*H1835</f>
        <v>2299975.2720545451</v>
      </c>
      <c r="N1835" s="1">
        <f>'Innlegging av opplysninger'!$B$5*I1835</f>
        <v>6487.3153090909082</v>
      </c>
      <c r="O1835" s="1">
        <f>'Innlegging av opplysninger'!$B$5*J1835</f>
        <v>276775.51048363629</v>
      </c>
      <c r="P1835" s="1">
        <f>'Innlegging av opplysninger'!$B$5*K1835</f>
        <v>298996.7853670909</v>
      </c>
      <c r="Q1835" s="1"/>
      <c r="R1835" s="1">
        <f>'Innlegging av opplysninger'!$C$11*SUM(H1835:Q1835)</f>
        <v>945593.05962432758</v>
      </c>
      <c r="S1835" s="1">
        <f>'Innlegging av opplysninger'!$C$13*(((H1835+J1835+M1835+O1835)*Data!H1835)+(J1835+O1835)*(1-Data!H1835)*1.8/12+I1835+N1835+K1835+L1835+P1835+Q1835)</f>
        <v>198326.96357728782</v>
      </c>
      <c r="T1835" s="1">
        <f>'Innlegging av opplysninger'!$C$13*((H1835+J1835+M1835+O1835)*(1-Data!H1835)-(J1835+O1835)*(1-Data!H1835)*1.8/12)</f>
        <v>1095642.4864349498</v>
      </c>
      <c r="U1835" s="1">
        <f>Data!I1835</f>
        <v>8.5</v>
      </c>
      <c r="V1835" s="1">
        <f>Data!J1835+Data!K1835</f>
        <v>52359.052549019609</v>
      </c>
      <c r="W1835" s="1">
        <f>Data!L1835</f>
        <v>11.26</v>
      </c>
      <c r="X1835" s="1">
        <f t="shared" si="287"/>
        <v>4855112.1454545446</v>
      </c>
      <c r="Y1835" s="100">
        <f t="shared" si="288"/>
        <v>1044.1090909090908</v>
      </c>
      <c r="Z1835" s="100">
        <f t="shared" si="289"/>
        <v>694430.34439999983</v>
      </c>
      <c r="AA1835" s="100">
        <f>'Innlegging av opplysninger'!$B$4*X1835</f>
        <v>631164.57890909084</v>
      </c>
      <c r="AB1835" s="1"/>
      <c r="AC1835" s="1">
        <f>'Innlegging av opplysninger'!$B$5*X1835</f>
        <v>636019.69105454534</v>
      </c>
      <c r="AD1835" s="1">
        <f>'Innlegging av opplysninger'!$B$5*Y1835</f>
        <v>136.77829090909091</v>
      </c>
      <c r="AE1835" s="1">
        <f>'Innlegging av opplysninger'!$B$5*Z1835</f>
        <v>90970.375116399984</v>
      </c>
      <c r="AF1835" s="1">
        <f>'Innlegging av opplysninger'!$B$5*AA1835</f>
        <v>82682.559837090899</v>
      </c>
      <c r="AG1835" s="1"/>
      <c r="AH1835" s="1">
        <f>'Innlegging av opplysninger'!$C$11*SUM(X1835:AG1835)</f>
        <v>265679.30212183262</v>
      </c>
      <c r="AI1835" s="1">
        <f>'Innlegging av opplysninger'!$C$13*(((X1835+Z1835+AC1835+AE1835)*Data!M1835)+(Z1835+AE1835)*(1-Data!M1835)*1.8/12+Y1835+AD1835+AA1835+AB1835+AF1835+AG1835)</f>
        <v>60539.471396048059</v>
      </c>
      <c r="AJ1835" s="1">
        <f>'Innlegging av opplysninger'!$C$13*((X1835+Z1835+AC1835+AE1835)*(1-Data!M1835)-(Z1835+AE1835)*(1-Data!M1835)*1.8/12)</f>
        <v>303021.6788759334</v>
      </c>
      <c r="AK1835" s="83">
        <f t="shared" si="284"/>
        <v>1211000</v>
      </c>
      <c r="AL1835" s="83">
        <f t="shared" si="285"/>
        <v>259000</v>
      </c>
      <c r="AM1835" s="83">
        <f t="shared" si="286"/>
        <v>1399000</v>
      </c>
    </row>
    <row r="1836" spans="1:39">
      <c r="A1836" t="str">
        <f t="shared" si="280"/>
        <v>4625Alle</v>
      </c>
      <c r="B1836" s="6" t="str">
        <f>Data!A1836</f>
        <v>4625</v>
      </c>
      <c r="C1836" s="7" t="str">
        <f>Data!B1836</f>
        <v>Austevoll kommune</v>
      </c>
      <c r="D1836" s="7" t="str">
        <f>Data!C1836</f>
        <v>Alle</v>
      </c>
      <c r="E1836" s="1">
        <f>Data!D1836</f>
        <v>312.99939999999987</v>
      </c>
      <c r="F1836" s="1">
        <f>Data!E1836+Data!F1836</f>
        <v>47771.9256490056</v>
      </c>
      <c r="G1836" s="1">
        <f>Data!G1836</f>
        <v>461.96484721695964</v>
      </c>
      <c r="H1836" s="1">
        <f t="shared" si="281"/>
        <v>163119098.89072752</v>
      </c>
      <c r="I1836" s="1">
        <f t="shared" si="282"/>
        <v>1577396.9454545451</v>
      </c>
      <c r="J1836" s="1">
        <f t="shared" si="283"/>
        <v>19763579.500341848</v>
      </c>
      <c r="K1836" s="1">
        <f>'Innlegging av opplysninger'!$B$4*H1836</f>
        <v>21205482.855794579</v>
      </c>
      <c r="L1836" s="1"/>
      <c r="M1836" s="1">
        <f>'Innlegging av opplysninger'!$B$5*H1836</f>
        <v>21368601.954685304</v>
      </c>
      <c r="N1836" s="1">
        <f>'Innlegging av opplysninger'!$B$5*I1836</f>
        <v>206638.99985454543</v>
      </c>
      <c r="O1836" s="1">
        <f>'Innlegging av opplysninger'!$B$5*J1836</f>
        <v>2589028.9145447821</v>
      </c>
      <c r="P1836" s="1">
        <f>'Innlegging av opplysninger'!$B$5*K1836</f>
        <v>2777918.2541090897</v>
      </c>
      <c r="Q1836" s="1"/>
      <c r="R1836" s="1">
        <f>'Innlegging av opplysninger'!$C$11*SUM(H1836:Q1836)</f>
        <v>8839094.3599894624</v>
      </c>
      <c r="S1836" s="1">
        <f>'Innlegging av opplysninger'!$C$13*(((H1836+J1836+M1836+O1836)*Data!H1836)+(J1836+O1836)*(1-Data!H1836)*1.8/12+I1836+N1836+K1836+L1836+P1836+Q1836)</f>
        <v>1786846.0168644888</v>
      </c>
      <c r="T1836" s="1">
        <f>'Innlegging av opplysninger'!$C$13*((H1836+J1836+M1836+O1836)*(1-Data!H1836)-(J1836+O1836)*(1-Data!H1836)*1.8/12)</f>
        <v>10308756.791542144</v>
      </c>
      <c r="U1836" s="1">
        <f>Data!I1836</f>
        <v>41.995000000000005</v>
      </c>
      <c r="V1836" s="1">
        <f>Data!J1836+Data!K1836</f>
        <v>52244.147160376226</v>
      </c>
      <c r="W1836" s="1">
        <f>Data!L1836</f>
        <v>494.25717347303265</v>
      </c>
      <c r="X1836" s="1">
        <f t="shared" si="287"/>
        <v>23934468.654545452</v>
      </c>
      <c r="Y1836" s="100">
        <f t="shared" si="288"/>
        <v>226432.690909091</v>
      </c>
      <c r="Z1836" s="100">
        <f t="shared" si="289"/>
        <v>3455008.8923999993</v>
      </c>
      <c r="AA1836" s="100">
        <f>'Innlegging av opplysninger'!$B$4*X1836</f>
        <v>3111480.925090909</v>
      </c>
      <c r="AB1836" s="1"/>
      <c r="AC1836" s="1">
        <f>'Innlegging av opplysninger'!$B$5*X1836</f>
        <v>3135415.3937454545</v>
      </c>
      <c r="AD1836" s="1">
        <f>'Innlegging av opplysninger'!$B$5*Y1836</f>
        <v>29662.682509090922</v>
      </c>
      <c r="AE1836" s="1">
        <f>'Innlegging av opplysninger'!$B$5*Z1836</f>
        <v>452606.16490439995</v>
      </c>
      <c r="AF1836" s="1">
        <f>'Innlegging av opplysninger'!$B$5*AA1836</f>
        <v>407604.0011869091</v>
      </c>
      <c r="AG1836" s="1"/>
      <c r="AH1836" s="1">
        <f>'Innlegging av opplysninger'!$C$11*SUM(X1836:AG1836)</f>
        <v>1320601.8174010699</v>
      </c>
      <c r="AI1836" s="1">
        <f>'Innlegging av opplysninger'!$C$13*(((X1836+Z1836+AC1836+AE1836)*Data!M1836)+(Z1836+AE1836)*(1-Data!M1836)*1.8/12+Y1836+AD1836+AA1836+AB1836+AF1836+AG1836)</f>
        <v>331567.2274767193</v>
      </c>
      <c r="AJ1836" s="1">
        <f>'Innlegging av opplysninger'!$C$13*((X1836+Z1836+AC1836+AE1836)*(1-Data!M1836)-(Z1836+AE1836)*(1-Data!M1836)*1.8/12)</f>
        <v>1475572.1015984288</v>
      </c>
      <c r="AK1836" s="83">
        <f t="shared" si="284"/>
        <v>10160000</v>
      </c>
      <c r="AL1836" s="83">
        <f t="shared" si="285"/>
        <v>2118000</v>
      </c>
      <c r="AM1836" s="83">
        <f t="shared" si="286"/>
        <v>11784000</v>
      </c>
    </row>
    <row r="1837" spans="1:39">
      <c r="A1837" t="str">
        <f t="shared" si="280"/>
        <v>4625Administrasjon</v>
      </c>
      <c r="B1837" s="6" t="str">
        <f>Data!A1837</f>
        <v>4625</v>
      </c>
      <c r="C1837" s="7" t="str">
        <f>Data!B1837</f>
        <v>Austevoll kommune</v>
      </c>
      <c r="D1837" s="7" t="str">
        <f>Data!C1837</f>
        <v>Administrasjon</v>
      </c>
      <c r="E1837" s="1">
        <f>Data!D1837</f>
        <v>18.225999999999999</v>
      </c>
      <c r="F1837" s="1">
        <f>Data!E1837+Data!F1837</f>
        <v>55931.056476096426</v>
      </c>
      <c r="G1837" s="1">
        <f>Data!G1837</f>
        <v>0</v>
      </c>
      <c r="H1837" s="1">
        <f t="shared" si="281"/>
        <v>11120721.112727273</v>
      </c>
      <c r="I1837" s="1">
        <f t="shared" si="282"/>
        <v>0</v>
      </c>
      <c r="J1837" s="1">
        <f t="shared" si="283"/>
        <v>1334486.5335272728</v>
      </c>
      <c r="K1837" s="1">
        <f>'Innlegging av opplysninger'!$B$4*H1837</f>
        <v>1445693.7446545456</v>
      </c>
      <c r="L1837" s="1"/>
      <c r="M1837" s="1">
        <f>'Innlegging av opplysninger'!$B$5*H1837</f>
        <v>1456814.4657672727</v>
      </c>
      <c r="N1837" s="1">
        <f>'Innlegging av opplysninger'!$B$5*I1837</f>
        <v>0</v>
      </c>
      <c r="O1837" s="1">
        <f>'Innlegging av opplysninger'!$B$5*J1837</f>
        <v>174817.73589207273</v>
      </c>
      <c r="P1837" s="1">
        <f>'Innlegging av opplysninger'!$B$5*K1837</f>
        <v>189385.88054974549</v>
      </c>
      <c r="Q1837" s="1"/>
      <c r="R1837" s="1">
        <f>'Innlegging av opplysninger'!$C$11*SUM(H1837:Q1837)</f>
        <v>597432.93997849093</v>
      </c>
      <c r="S1837" s="1">
        <f>'Innlegging av opplysninger'!$C$13*(((H1837+J1837+M1837+O1837)*Data!H1837)+(J1837+O1837)*(1-Data!H1837)*1.8/12+I1837+N1837+K1837+L1837+P1837+Q1837)</f>
        <v>178964.46566860311</v>
      </c>
      <c r="T1837" s="1">
        <f>'Innlegging av opplysninger'!$C$13*((H1837+J1837+M1837+O1837)*(1-Data!H1837)-(J1837+O1837)*(1-Data!H1837)*1.8/12)</f>
        <v>638575.34693354229</v>
      </c>
      <c r="U1837" s="1">
        <f>Data!I1837</f>
        <v>4.0999999999999996</v>
      </c>
      <c r="V1837" s="1">
        <f>Data!J1837+Data!K1837</f>
        <v>59802.731707317078</v>
      </c>
      <c r="W1837" s="1">
        <f>Data!L1837</f>
        <v>0</v>
      </c>
      <c r="X1837" s="1">
        <f t="shared" si="287"/>
        <v>2674813.0909090904</v>
      </c>
      <c r="Y1837" s="100">
        <f t="shared" si="288"/>
        <v>0</v>
      </c>
      <c r="Z1837" s="100">
        <f t="shared" si="289"/>
        <v>382498.27199999988</v>
      </c>
      <c r="AA1837" s="100">
        <f>'Innlegging av opplysninger'!$B$4*X1837</f>
        <v>347725.70181818178</v>
      </c>
      <c r="AB1837" s="1"/>
      <c r="AC1837" s="1">
        <f>'Innlegging av opplysninger'!$B$5*X1837</f>
        <v>350400.51490909082</v>
      </c>
      <c r="AD1837" s="1">
        <f>'Innlegging av opplysninger'!$B$5*Y1837</f>
        <v>0</v>
      </c>
      <c r="AE1837" s="1">
        <f>'Innlegging av opplysninger'!$B$5*Z1837</f>
        <v>50107.273631999989</v>
      </c>
      <c r="AF1837" s="1">
        <f>'Innlegging av opplysninger'!$B$5*AA1837</f>
        <v>45552.066938181815</v>
      </c>
      <c r="AG1837" s="1"/>
      <c r="AH1837" s="1">
        <f>'Innlegging av opplysninger'!$C$11*SUM(X1837:AG1837)</f>
        <v>146341.6829678487</v>
      </c>
      <c r="AI1837" s="1">
        <f>'Innlegging av opplysninger'!$C$13*(((X1837+Z1837+AC1837+AE1837)*Data!M1837)+(Z1837+AE1837)*(1-Data!M1837)*1.8/12+Y1837+AD1837+AA1837+AB1837+AF1837+AG1837)</f>
        <v>40620.854130403408</v>
      </c>
      <c r="AJ1837" s="1">
        <f>'Innlegging av opplysninger'!$C$13*((X1837+Z1837+AC1837+AE1837)*(1-Data!M1837)-(Z1837+AE1837)*(1-Data!M1837)*1.8/12)</f>
        <v>159636.18572033694</v>
      </c>
      <c r="AK1837" s="83">
        <f t="shared" si="284"/>
        <v>744000</v>
      </c>
      <c r="AL1837" s="83">
        <f t="shared" si="285"/>
        <v>220000</v>
      </c>
      <c r="AM1837" s="83">
        <f t="shared" si="286"/>
        <v>798000</v>
      </c>
    </row>
    <row r="1838" spans="1:39">
      <c r="A1838" t="str">
        <f t="shared" si="280"/>
        <v>4625Undervisning</v>
      </c>
      <c r="B1838" s="6" t="str">
        <f>Data!A1838</f>
        <v>4625</v>
      </c>
      <c r="C1838" s="7" t="str">
        <f>Data!B1838</f>
        <v>Austevoll kommune</v>
      </c>
      <c r="D1838" s="7" t="str">
        <f>Data!C1838</f>
        <v>Undervisning</v>
      </c>
      <c r="E1838" s="1">
        <f>Data!D1838</f>
        <v>121.68530000000001</v>
      </c>
      <c r="F1838" s="1">
        <f>Data!E1838+Data!F1838</f>
        <v>47143.267748377722</v>
      </c>
      <c r="G1838" s="1">
        <f>Data!G1838</f>
        <v>0</v>
      </c>
      <c r="H1838" s="1">
        <f t="shared" si="281"/>
        <v>62581556.497545466</v>
      </c>
      <c r="I1838" s="1">
        <f t="shared" si="282"/>
        <v>0</v>
      </c>
      <c r="J1838" s="1">
        <f t="shared" si="283"/>
        <v>7509786.7797054555</v>
      </c>
      <c r="K1838" s="1">
        <f>'Innlegging av opplysninger'!$B$4*H1838</f>
        <v>8135602.3446809109</v>
      </c>
      <c r="L1838" s="1"/>
      <c r="M1838" s="1">
        <f>'Innlegging av opplysninger'!$B$5*H1838</f>
        <v>8198183.9011784559</v>
      </c>
      <c r="N1838" s="1">
        <f>'Innlegging av opplysninger'!$B$5*I1838</f>
        <v>0</v>
      </c>
      <c r="O1838" s="1">
        <f>'Innlegging av opplysninger'!$B$5*J1838</f>
        <v>983782.06814141467</v>
      </c>
      <c r="P1838" s="1">
        <f>'Innlegging av opplysninger'!$B$5*K1838</f>
        <v>1065763.9071531994</v>
      </c>
      <c r="Q1838" s="1"/>
      <c r="R1838" s="1">
        <f>'Innlegging av opplysninger'!$C$11*SUM(H1838:Q1838)</f>
        <v>3362037.6689393856</v>
      </c>
      <c r="S1838" s="1">
        <f>'Innlegging av opplysninger'!$C$13*(((H1838+J1838+M1838+O1838)*Data!H1838)+(J1838+O1838)*(1-Data!H1838)*1.8/12+I1838+N1838+K1838+L1838+P1838+Q1838)</f>
        <v>577449.31714728836</v>
      </c>
      <c r="T1838" s="1">
        <f>'Innlegging av opplysninger'!$C$13*((H1838+J1838+M1838+O1838)*(1-Data!H1838)-(J1838+O1838)*(1-Data!H1838)*1.8/12)</f>
        <v>4023233.8087697658</v>
      </c>
      <c r="U1838" s="1">
        <f>Data!I1838</f>
        <v>14.875899999999998</v>
      </c>
      <c r="V1838" s="1">
        <f>Data!J1838+Data!K1838</f>
        <v>51841.153420409311</v>
      </c>
      <c r="W1838" s="1">
        <f>Data!L1838</f>
        <v>0</v>
      </c>
      <c r="X1838" s="1">
        <f t="shared" si="287"/>
        <v>8412914.3363636378</v>
      </c>
      <c r="Y1838" s="100">
        <f t="shared" si="288"/>
        <v>0</v>
      </c>
      <c r="Z1838" s="100">
        <f t="shared" si="289"/>
        <v>1203046.7501000001</v>
      </c>
      <c r="AA1838" s="100">
        <f>'Innlegging av opplysninger'!$B$4*X1838</f>
        <v>1093678.863727273</v>
      </c>
      <c r="AB1838" s="1"/>
      <c r="AC1838" s="1">
        <f>'Innlegging av opplysninger'!$B$5*X1838</f>
        <v>1102091.7780636365</v>
      </c>
      <c r="AD1838" s="1">
        <f>'Innlegging av opplysninger'!$B$5*Y1838</f>
        <v>0</v>
      </c>
      <c r="AE1838" s="1">
        <f>'Innlegging av opplysninger'!$B$5*Z1838</f>
        <v>157599.12426310001</v>
      </c>
      <c r="AF1838" s="1">
        <f>'Innlegging av opplysninger'!$B$5*AA1838</f>
        <v>143271.93114827276</v>
      </c>
      <c r="AG1838" s="1"/>
      <c r="AH1838" s="1">
        <f>'Innlegging av opplysninger'!$C$11*SUM(X1838:AG1838)</f>
        <v>460278.90577930491</v>
      </c>
      <c r="AI1838" s="1">
        <f>'Innlegging av opplysninger'!$C$13*(((X1838+Z1838+AC1838+AE1838)*Data!M1838)+(Z1838+AE1838)*(1-Data!M1838)*1.8/12+Y1838+AD1838+AA1838+AB1838+AF1838+AG1838)</f>
        <v>88512.348447009455</v>
      </c>
      <c r="AJ1838" s="1">
        <f>'Innlegging av opplysninger'!$C$13*((X1838+Z1838+AC1838+AE1838)*(1-Data!M1838)-(Z1838+AE1838)*(1-Data!M1838)*1.8/12)</f>
        <v>541342.9963036183</v>
      </c>
      <c r="AK1838" s="83">
        <f t="shared" si="284"/>
        <v>3822000</v>
      </c>
      <c r="AL1838" s="83">
        <f t="shared" si="285"/>
        <v>666000</v>
      </c>
      <c r="AM1838" s="83">
        <f t="shared" si="286"/>
        <v>4565000</v>
      </c>
    </row>
    <row r="1839" spans="1:39">
      <c r="A1839" t="str">
        <f t="shared" si="280"/>
        <v>4625Barnehager</v>
      </c>
      <c r="B1839" s="6" t="str">
        <f>Data!A1839</f>
        <v>4625</v>
      </c>
      <c r="C1839" s="7" t="str">
        <f>Data!B1839</f>
        <v>Austevoll kommune</v>
      </c>
      <c r="D1839" s="7" t="str">
        <f>Data!C1839</f>
        <v>Barnehager</v>
      </c>
      <c r="E1839" s="1">
        <f>Data!D1839</f>
        <v>2.6</v>
      </c>
      <c r="F1839" s="1">
        <f>Data!E1839+Data!F1839</f>
        <v>0</v>
      </c>
      <c r="G1839" s="1">
        <f>Data!G1839</f>
        <v>0</v>
      </c>
      <c r="H1839" s="1">
        <f t="shared" si="281"/>
        <v>0</v>
      </c>
      <c r="I1839" s="1">
        <f t="shared" si="282"/>
        <v>0</v>
      </c>
      <c r="J1839" s="1">
        <f t="shared" si="283"/>
        <v>0</v>
      </c>
      <c r="K1839" s="1">
        <f>'Innlegging av opplysninger'!$B$4*H1839</f>
        <v>0</v>
      </c>
      <c r="L1839" s="1"/>
      <c r="M1839" s="1">
        <f>'Innlegging av opplysninger'!$B$5*H1839</f>
        <v>0</v>
      </c>
      <c r="N1839" s="1">
        <f>'Innlegging av opplysninger'!$B$5*I1839</f>
        <v>0</v>
      </c>
      <c r="O1839" s="1">
        <f>'Innlegging av opplysninger'!$B$5*J1839</f>
        <v>0</v>
      </c>
      <c r="P1839" s="1">
        <f>'Innlegging av opplysninger'!$B$5*K1839</f>
        <v>0</v>
      </c>
      <c r="Q1839" s="1"/>
      <c r="R1839" s="1">
        <f>'Innlegging av opplysninger'!$C$11*SUM(H1839:Q1839)</f>
        <v>0</v>
      </c>
      <c r="S1839" s="1">
        <f>'Innlegging av opplysninger'!$C$13*(((H1839+J1839+M1839+O1839)*Data!H1839)+(J1839+O1839)*(1-Data!H1839)*1.8/12+I1839+N1839+K1839+L1839+P1839+Q1839)</f>
        <v>0</v>
      </c>
      <c r="T1839" s="1">
        <f>'Innlegging av opplysninger'!$C$13*((H1839+J1839+M1839+O1839)*(1-Data!H1839)-(J1839+O1839)*(1-Data!H1839)*1.8/12)</f>
        <v>0</v>
      </c>
      <c r="U1839" s="1">
        <f>Data!I1839</f>
        <v>0</v>
      </c>
      <c r="V1839" s="1">
        <f>Data!J1839+Data!K1839</f>
        <v>0</v>
      </c>
      <c r="W1839" s="1">
        <f>Data!L1839</f>
        <v>0</v>
      </c>
      <c r="X1839" s="1">
        <f t="shared" si="287"/>
        <v>0</v>
      </c>
      <c r="Y1839" s="100">
        <f t="shared" si="288"/>
        <v>0</v>
      </c>
      <c r="Z1839" s="100">
        <f t="shared" si="289"/>
        <v>0</v>
      </c>
      <c r="AA1839" s="100">
        <f>'Innlegging av opplysninger'!$B$4*X1839</f>
        <v>0</v>
      </c>
      <c r="AB1839" s="1"/>
      <c r="AC1839" s="1">
        <f>'Innlegging av opplysninger'!$B$5*X1839</f>
        <v>0</v>
      </c>
      <c r="AD1839" s="1">
        <f>'Innlegging av opplysninger'!$B$5*Y1839</f>
        <v>0</v>
      </c>
      <c r="AE1839" s="1">
        <f>'Innlegging av opplysninger'!$B$5*Z1839</f>
        <v>0</v>
      </c>
      <c r="AF1839" s="1">
        <f>'Innlegging av opplysninger'!$B$5*AA1839</f>
        <v>0</v>
      </c>
      <c r="AG1839" s="1"/>
      <c r="AH1839" s="1">
        <f>'Innlegging av opplysninger'!$C$11*SUM(X1839:AG1839)</f>
        <v>0</v>
      </c>
      <c r="AI1839" s="1">
        <f>'Innlegging av opplysninger'!$C$13*(((X1839+Z1839+AC1839+AE1839)*Data!M1839)+(Z1839+AE1839)*(1-Data!M1839)*1.8/12+Y1839+AD1839+AA1839+AB1839+AF1839+AG1839)</f>
        <v>0</v>
      </c>
      <c r="AJ1839" s="1">
        <f>'Innlegging av opplysninger'!$C$13*((X1839+Z1839+AC1839+AE1839)*(1-Data!M1839)-(Z1839+AE1839)*(1-Data!M1839)*1.8/12)</f>
        <v>0</v>
      </c>
      <c r="AK1839" s="83">
        <f t="shared" si="284"/>
        <v>0</v>
      </c>
      <c r="AL1839" s="83">
        <f t="shared" si="285"/>
        <v>0</v>
      </c>
      <c r="AM1839" s="83">
        <f t="shared" si="286"/>
        <v>0</v>
      </c>
    </row>
    <row r="1840" spans="1:39">
      <c r="A1840" t="str">
        <f t="shared" si="280"/>
        <v>4625Helse/pleie/omsorg</v>
      </c>
      <c r="B1840" s="6" t="str">
        <f>Data!A1840</f>
        <v>4625</v>
      </c>
      <c r="C1840" s="7" t="str">
        <f>Data!B1840</f>
        <v>Austevoll kommune</v>
      </c>
      <c r="D1840" s="7" t="str">
        <f>Data!C1840</f>
        <v>Helse/pleie/omsorg</v>
      </c>
      <c r="E1840" s="1">
        <f>Data!D1840</f>
        <v>145.82570000000001</v>
      </c>
      <c r="F1840" s="1">
        <f>Data!E1840+Data!F1840</f>
        <v>46739.664394147701</v>
      </c>
      <c r="G1840" s="1">
        <f>Data!G1840</f>
        <v>957.85735984809219</v>
      </c>
      <c r="H1840" s="1">
        <f t="shared" si="281"/>
        <v>74354664.851363614</v>
      </c>
      <c r="I1840" s="1">
        <f t="shared" si="282"/>
        <v>1523784.2181818176</v>
      </c>
      <c r="J1840" s="1">
        <f t="shared" si="283"/>
        <v>9105413.888345452</v>
      </c>
      <c r="K1840" s="1">
        <f>'Innlegging av opplysninger'!$B$4*H1840</f>
        <v>9666106.4306772705</v>
      </c>
      <c r="L1840" s="1"/>
      <c r="M1840" s="1">
        <f>'Innlegging av opplysninger'!$B$5*H1840</f>
        <v>9740461.0955286343</v>
      </c>
      <c r="N1840" s="1">
        <f>'Innlegging av opplysninger'!$B$5*I1840</f>
        <v>199615.7325818181</v>
      </c>
      <c r="O1840" s="1">
        <f>'Innlegging av opplysninger'!$B$5*J1840</f>
        <v>1192809.2193732543</v>
      </c>
      <c r="P1840" s="1">
        <f>'Innlegging av opplysninger'!$B$5*K1840</f>
        <v>1266259.9424187224</v>
      </c>
      <c r="Q1840" s="1"/>
      <c r="R1840" s="1">
        <f>'Innlegging av opplysninger'!$C$11*SUM(H1840:Q1840)</f>
        <v>4067866.3843818819</v>
      </c>
      <c r="S1840" s="1">
        <f>'Innlegging av opplysninger'!$C$13*(((H1840+J1840+M1840+O1840)*Data!H1840)+(J1840+O1840)*(1-Data!H1840)*1.8/12+I1840+N1840+K1840+L1840+P1840+Q1840)</f>
        <v>878853.08812155877</v>
      </c>
      <c r="T1840" s="1">
        <f>'Innlegging av opplysninger'!$C$13*((H1840+J1840+M1840+O1840)*(1-Data!H1840)-(J1840+O1840)*(1-Data!H1840)*1.8/12)</f>
        <v>4687700.9115589112</v>
      </c>
      <c r="U1840" s="1">
        <f>Data!I1840</f>
        <v>20.519099999999995</v>
      </c>
      <c r="V1840" s="1">
        <f>Data!J1840+Data!K1840</f>
        <v>51532.577574065152</v>
      </c>
      <c r="W1840" s="1">
        <f>Data!L1840</f>
        <v>1011.5614232593049</v>
      </c>
      <c r="X1840" s="1">
        <f t="shared" si="287"/>
        <v>11535295.772727273</v>
      </c>
      <c r="Y1840" s="100">
        <f t="shared" si="288"/>
        <v>226432.69090909086</v>
      </c>
      <c r="Z1840" s="100">
        <f t="shared" si="289"/>
        <v>1681927.1703000001</v>
      </c>
      <c r="AA1840" s="100">
        <f>'Innlegging av opplysninger'!$B$4*X1840</f>
        <v>1499588.4504545457</v>
      </c>
      <c r="AB1840" s="1"/>
      <c r="AC1840" s="1">
        <f>'Innlegging av opplysninger'!$B$5*X1840</f>
        <v>1511123.7462272728</v>
      </c>
      <c r="AD1840" s="1">
        <f>'Innlegging av opplysninger'!$B$5*Y1840</f>
        <v>29662.682509090904</v>
      </c>
      <c r="AE1840" s="1">
        <f>'Innlegging av opplysninger'!$B$5*Z1840</f>
        <v>220332.45930930003</v>
      </c>
      <c r="AF1840" s="1">
        <f>'Innlegging av opplysninger'!$B$5*AA1840</f>
        <v>196446.0870095455</v>
      </c>
      <c r="AG1840" s="1"/>
      <c r="AH1840" s="1">
        <f>'Innlegging av opplysninger'!$C$11*SUM(X1840:AG1840)</f>
        <v>642230.74425895268</v>
      </c>
      <c r="AI1840" s="1">
        <f>'Innlegging av opplysninger'!$C$13*(((X1840+Z1840+AC1840+AE1840)*Data!M1840)+(Z1840+AE1840)*(1-Data!M1840)*1.8/12+Y1840+AD1840+AA1840+AB1840+AF1840+AG1840)</f>
        <v>190086.48325585315</v>
      </c>
      <c r="AJ1840" s="1">
        <f>'Innlegging av opplysninger'!$C$13*((X1840+Z1840+AC1840+AE1840)*(1-Data!M1840)-(Z1840+AE1840)*(1-Data!M1840)*1.8/12)</f>
        <v>688755.58783534484</v>
      </c>
      <c r="AK1840" s="83">
        <f t="shared" si="284"/>
        <v>4710000</v>
      </c>
      <c r="AL1840" s="83">
        <f t="shared" si="285"/>
        <v>1069000</v>
      </c>
      <c r="AM1840" s="83">
        <f t="shared" si="286"/>
        <v>5376000</v>
      </c>
    </row>
    <row r="1841" spans="1:39">
      <c r="A1841" t="str">
        <f t="shared" si="280"/>
        <v>4625Samferdsel og teknikk</v>
      </c>
      <c r="B1841" s="6" t="str">
        <f>Data!A1841</f>
        <v>4625</v>
      </c>
      <c r="C1841" s="7" t="str">
        <f>Data!B1841</f>
        <v>Austevoll kommune</v>
      </c>
      <c r="D1841" s="7" t="str">
        <f>Data!C1841</f>
        <v>Samferdsel og teknikk</v>
      </c>
      <c r="E1841" s="1">
        <f>Data!D1841</f>
        <v>20.367399999999989</v>
      </c>
      <c r="F1841" s="1">
        <f>Data!E1841+Data!F1841</f>
        <v>51934.220850476733</v>
      </c>
      <c r="G1841" s="1">
        <f>Data!G1841</f>
        <v>241.29245755471993</v>
      </c>
      <c r="H1841" s="1">
        <f t="shared" si="281"/>
        <v>11539255.088181809</v>
      </c>
      <c r="I1841" s="1">
        <f t="shared" si="282"/>
        <v>53612.727272727272</v>
      </c>
      <c r="J1841" s="1">
        <f t="shared" si="283"/>
        <v>1391144.1378545442</v>
      </c>
      <c r="K1841" s="1">
        <f>'Innlegging av opplysninger'!$B$4*H1841</f>
        <v>1500103.1614636353</v>
      </c>
      <c r="L1841" s="1"/>
      <c r="M1841" s="1">
        <f>'Innlegging av opplysninger'!$B$5*H1841</f>
        <v>1511642.416551817</v>
      </c>
      <c r="N1841" s="1">
        <f>'Innlegging av opplysninger'!$B$5*I1841</f>
        <v>7023.2672727272729</v>
      </c>
      <c r="O1841" s="1">
        <f>'Innlegging av opplysninger'!$B$5*J1841</f>
        <v>182239.88205894531</v>
      </c>
      <c r="P1841" s="1">
        <f>'Innlegging av opplysninger'!$B$5*K1841</f>
        <v>196513.51415173622</v>
      </c>
      <c r="Q1841" s="1"/>
      <c r="R1841" s="1">
        <f>'Innlegging av opplysninger'!$C$11*SUM(H1841:Q1841)</f>
        <v>622498.29940270178</v>
      </c>
      <c r="S1841" s="1">
        <f>'Innlegging av opplysninger'!$C$13*(((H1841+J1841+M1841+O1841)*Data!H1841)+(J1841+O1841)*(1-Data!H1841)*1.8/12+I1841+N1841+K1841+L1841+P1841+Q1841)</f>
        <v>120944.72565978169</v>
      </c>
      <c r="T1841" s="1">
        <f>'Innlegging av opplysninger'!$C$13*((H1841+J1841+M1841+O1841)*(1-Data!H1841)-(J1841+O1841)*(1-Data!H1841)*1.8/12)</f>
        <v>730895.0524702312</v>
      </c>
      <c r="U1841" s="1">
        <f>Data!I1841</f>
        <v>1</v>
      </c>
      <c r="V1841" s="1">
        <f>Data!J1841+Data!K1841</f>
        <v>38358.333333333336</v>
      </c>
      <c r="W1841" s="1">
        <f>Data!L1841</f>
        <v>0</v>
      </c>
      <c r="X1841" s="1">
        <f t="shared" si="287"/>
        <v>418454.54545454547</v>
      </c>
      <c r="Y1841" s="100">
        <f t="shared" si="288"/>
        <v>0</v>
      </c>
      <c r="Z1841" s="100">
        <f t="shared" si="289"/>
        <v>59839</v>
      </c>
      <c r="AA1841" s="100">
        <f>'Innlegging av opplysninger'!$B$4*X1841</f>
        <v>54399.090909090912</v>
      </c>
      <c r="AB1841" s="1"/>
      <c r="AC1841" s="1">
        <f>'Innlegging av opplysninger'!$B$5*X1841</f>
        <v>54817.545454545456</v>
      </c>
      <c r="AD1841" s="1">
        <f>'Innlegging av opplysninger'!$B$5*Y1841</f>
        <v>0</v>
      </c>
      <c r="AE1841" s="1">
        <f>'Innlegging av opplysninger'!$B$5*Z1841</f>
        <v>7838.9090000000006</v>
      </c>
      <c r="AF1841" s="1">
        <f>'Innlegging av opplysninger'!$B$5*AA1841</f>
        <v>7126.2809090909095</v>
      </c>
      <c r="AG1841" s="1"/>
      <c r="AH1841" s="1">
        <f>'Innlegging av opplysninger'!$C$11*SUM(X1841:AG1841)</f>
        <v>22894.06412563636</v>
      </c>
      <c r="AI1841" s="1">
        <f>'Innlegging av opplysninger'!$C$13*(((X1841+Z1841+AC1841+AE1841)*Data!M1841)+(Z1841+AE1841)*(1-Data!M1841)*1.8/12+Y1841+AD1841+AA1841+AB1841+AF1841+AG1841)</f>
        <v>3727.2070247454549</v>
      </c>
      <c r="AJ1841" s="1">
        <f>'Innlegging av opplysninger'!$C$13*((X1841+Z1841+AC1841+AE1841)*(1-Data!M1841)-(Z1841+AE1841)*(1-Data!M1841)*1.8/12)</f>
        <v>27601.512305072727</v>
      </c>
      <c r="AK1841" s="83">
        <f t="shared" si="284"/>
        <v>645000</v>
      </c>
      <c r="AL1841" s="83">
        <f t="shared" si="285"/>
        <v>125000</v>
      </c>
      <c r="AM1841" s="83">
        <f t="shared" si="286"/>
        <v>758000</v>
      </c>
    </row>
    <row r="1842" spans="1:39">
      <c r="A1842" t="str">
        <f t="shared" si="280"/>
        <v>4625Annet</v>
      </c>
      <c r="B1842" s="6" t="str">
        <f>Data!A1842</f>
        <v>4625</v>
      </c>
      <c r="C1842" s="7" t="str">
        <f>Data!B1842</f>
        <v>Austevoll kommune</v>
      </c>
      <c r="D1842" s="7" t="str">
        <f>Data!C1842</f>
        <v>Annet</v>
      </c>
      <c r="E1842" s="1">
        <f>Data!D1842</f>
        <v>4.2949999999999999</v>
      </c>
      <c r="F1842" s="1">
        <f>Data!E1842+Data!F1842</f>
        <v>0</v>
      </c>
      <c r="G1842" s="1">
        <f>Data!G1842</f>
        <v>0</v>
      </c>
      <c r="H1842" s="1">
        <f t="shared" si="281"/>
        <v>0</v>
      </c>
      <c r="I1842" s="1">
        <f t="shared" si="282"/>
        <v>0</v>
      </c>
      <c r="J1842" s="1">
        <f t="shared" si="283"/>
        <v>0</v>
      </c>
      <c r="K1842" s="1">
        <f>'Innlegging av opplysninger'!$B$4*H1842</f>
        <v>0</v>
      </c>
      <c r="L1842" s="1"/>
      <c r="M1842" s="1">
        <f>'Innlegging av opplysninger'!$B$5*H1842</f>
        <v>0</v>
      </c>
      <c r="N1842" s="1">
        <f>'Innlegging av opplysninger'!$B$5*I1842</f>
        <v>0</v>
      </c>
      <c r="O1842" s="1">
        <f>'Innlegging av opplysninger'!$B$5*J1842</f>
        <v>0</v>
      </c>
      <c r="P1842" s="1">
        <f>'Innlegging av opplysninger'!$B$5*K1842</f>
        <v>0</v>
      </c>
      <c r="Q1842" s="1"/>
      <c r="R1842" s="1">
        <f>'Innlegging av opplysninger'!$C$11*SUM(H1842:Q1842)</f>
        <v>0</v>
      </c>
      <c r="S1842" s="1">
        <f>'Innlegging av opplysninger'!$C$13*(((H1842+J1842+M1842+O1842)*Data!H1842)+(J1842+O1842)*(1-Data!H1842)*1.8/12+I1842+N1842+K1842+L1842+P1842+Q1842)</f>
        <v>0</v>
      </c>
      <c r="T1842" s="1">
        <f>'Innlegging av opplysninger'!$C$13*((H1842+J1842+M1842+O1842)*(1-Data!H1842)-(J1842+O1842)*(1-Data!H1842)*1.8/12)</f>
        <v>0</v>
      </c>
      <c r="U1842" s="1">
        <f>Data!I1842</f>
        <v>0</v>
      </c>
      <c r="V1842" s="1">
        <f>Data!J1842+Data!K1842</f>
        <v>0</v>
      </c>
      <c r="W1842" s="1">
        <f>Data!L1842</f>
        <v>0</v>
      </c>
      <c r="X1842" s="1">
        <f t="shared" si="287"/>
        <v>0</v>
      </c>
      <c r="Y1842" s="100">
        <f t="shared" si="288"/>
        <v>0</v>
      </c>
      <c r="Z1842" s="100">
        <f t="shared" si="289"/>
        <v>0</v>
      </c>
      <c r="AA1842" s="100">
        <f>'Innlegging av opplysninger'!$B$4*X1842</f>
        <v>0</v>
      </c>
      <c r="AB1842" s="1"/>
      <c r="AC1842" s="1">
        <f>'Innlegging av opplysninger'!$B$5*X1842</f>
        <v>0</v>
      </c>
      <c r="AD1842" s="1">
        <f>'Innlegging av opplysninger'!$B$5*Y1842</f>
        <v>0</v>
      </c>
      <c r="AE1842" s="1">
        <f>'Innlegging av opplysninger'!$B$5*Z1842</f>
        <v>0</v>
      </c>
      <c r="AF1842" s="1">
        <f>'Innlegging av opplysninger'!$B$5*AA1842</f>
        <v>0</v>
      </c>
      <c r="AG1842" s="1"/>
      <c r="AH1842" s="1">
        <f>'Innlegging av opplysninger'!$C$11*SUM(X1842:AG1842)</f>
        <v>0</v>
      </c>
      <c r="AI1842" s="1">
        <f>'Innlegging av opplysninger'!$C$13*(((X1842+Z1842+AC1842+AE1842)*Data!M1842)+(Z1842+AE1842)*(1-Data!M1842)*1.8/12+Y1842+AD1842+AA1842+AB1842+AF1842+AG1842)</f>
        <v>0</v>
      </c>
      <c r="AJ1842" s="1">
        <f>'Innlegging av opplysninger'!$C$13*((X1842+Z1842+AC1842+AE1842)*(1-Data!M1842)-(Z1842+AE1842)*(1-Data!M1842)*1.8/12)</f>
        <v>0</v>
      </c>
      <c r="AK1842" s="83">
        <f t="shared" si="284"/>
        <v>0</v>
      </c>
      <c r="AL1842" s="83">
        <f t="shared" si="285"/>
        <v>0</v>
      </c>
      <c r="AM1842" s="83">
        <f t="shared" si="286"/>
        <v>0</v>
      </c>
    </row>
    <row r="1843" spans="1:39">
      <c r="A1843" t="str">
        <f t="shared" si="280"/>
        <v>4626Alle</v>
      </c>
      <c r="B1843" s="6" t="str">
        <f>Data!A1843</f>
        <v>4626</v>
      </c>
      <c r="C1843" s="7" t="str">
        <f>Data!B1843</f>
        <v>Øygarden kommune</v>
      </c>
      <c r="D1843" s="7" t="str">
        <f>Data!C1843</f>
        <v>Alle</v>
      </c>
      <c r="E1843" s="1">
        <f>Data!D1843</f>
        <v>2161.4565592592535</v>
      </c>
      <c r="F1843" s="1">
        <f>Data!E1843+Data!F1843</f>
        <v>47571.554319604278</v>
      </c>
      <c r="G1843" s="1">
        <f>Data!G1843</f>
        <v>420.7010203858236</v>
      </c>
      <c r="H1843" s="1">
        <f t="shared" si="281"/>
        <v>1121714706.7447259</v>
      </c>
      <c r="I1843" s="1">
        <f t="shared" si="282"/>
        <v>9919930.6909090839</v>
      </c>
      <c r="J1843" s="1">
        <f t="shared" si="283"/>
        <v>135796156.49227619</v>
      </c>
      <c r="K1843" s="1">
        <f>'Innlegging av opplysninger'!$B$4*H1843</f>
        <v>145822911.87681437</v>
      </c>
      <c r="L1843" s="1"/>
      <c r="M1843" s="1">
        <f>'Innlegging av opplysninger'!$B$5*H1843</f>
        <v>146944626.5835591</v>
      </c>
      <c r="N1843" s="1">
        <f>'Innlegging av opplysninger'!$B$5*I1843</f>
        <v>1299510.9205090899</v>
      </c>
      <c r="O1843" s="1">
        <f>'Innlegging av opplysninger'!$B$5*J1843</f>
        <v>17789296.500488181</v>
      </c>
      <c r="P1843" s="1">
        <f>'Innlegging av opplysninger'!$B$5*K1843</f>
        <v>19102801.455862682</v>
      </c>
      <c r="Q1843" s="1"/>
      <c r="R1843" s="1">
        <f>'Innlegging av opplysninger'!$C$11*SUM(H1843:Q1843)</f>
        <v>60738817.768075503</v>
      </c>
      <c r="S1843" s="1">
        <f>'Innlegging av opplysninger'!$C$13*(((H1843+J1843+M1843+O1843)*Data!H1843)+(J1843+O1843)*(1-Data!H1843)*1.8/12+I1843+N1843+K1843+L1843+P1843+Q1843)</f>
        <v>12041210.742537726</v>
      </c>
      <c r="T1843" s="1">
        <f>'Innlegging av opplysninger'!$C$13*((H1843+J1843+M1843+O1843)*(1-Data!H1843)-(J1843+O1843)*(1-Data!H1843)*1.8/12)</f>
        <v>71075066.203249797</v>
      </c>
      <c r="U1843" s="1">
        <f>Data!I1843</f>
        <v>252.28401481481481</v>
      </c>
      <c r="V1843" s="1">
        <f>Data!J1843+Data!K1843</f>
        <v>49110.466313542936</v>
      </c>
      <c r="W1843" s="1">
        <f>Data!L1843</f>
        <v>396.87294525376478</v>
      </c>
      <c r="X1843" s="1">
        <f t="shared" si="287"/>
        <v>135161297.57463631</v>
      </c>
      <c r="Y1843" s="100">
        <f t="shared" si="288"/>
        <v>1092269.4545454544</v>
      </c>
      <c r="Z1843" s="100">
        <f t="shared" si="289"/>
        <v>19484260.085172992</v>
      </c>
      <c r="AA1843" s="100">
        <f>'Innlegging av opplysninger'!$B$4*X1843</f>
        <v>17570968.68470272</v>
      </c>
      <c r="AB1843" s="1"/>
      <c r="AC1843" s="1">
        <f>'Innlegging av opplysninger'!$B$5*X1843</f>
        <v>17706129.982277356</v>
      </c>
      <c r="AD1843" s="1">
        <f>'Innlegging av opplysninger'!$B$5*Y1843</f>
        <v>143087.29854545451</v>
      </c>
      <c r="AE1843" s="1">
        <f>'Innlegging av opplysninger'!$B$5*Z1843</f>
        <v>2552438.0711576622</v>
      </c>
      <c r="AF1843" s="1">
        <f>'Innlegging av opplysninger'!$B$5*AA1843</f>
        <v>2301796.8976960564</v>
      </c>
      <c r="AG1843" s="1"/>
      <c r="AH1843" s="1">
        <f>'Innlegging av opplysninger'!$C$11*SUM(X1843:AG1843)</f>
        <v>7448465.4258518917</v>
      </c>
      <c r="AI1843" s="1">
        <f>'Innlegging av opplysninger'!$C$13*(((X1843+Z1843+AC1843+AE1843)*Data!M1843)+(Z1843+AE1843)*(1-Data!M1843)*1.8/12+Y1843+AD1843+AA1843+AB1843+AF1843+AG1843)</f>
        <v>1508968.8665959344</v>
      </c>
      <c r="AJ1843" s="1">
        <f>'Innlegging av opplysninger'!$C$13*((X1843+Z1843+AC1843+AE1843)*(1-Data!M1843)-(Z1843+AE1843)*(1-Data!M1843)*1.8/12)</f>
        <v>8683668.0319382343</v>
      </c>
      <c r="AK1843" s="83">
        <f t="shared" si="284"/>
        <v>68187000</v>
      </c>
      <c r="AL1843" s="83">
        <f t="shared" si="285"/>
        <v>13550000</v>
      </c>
      <c r="AM1843" s="83">
        <f t="shared" si="286"/>
        <v>79759000</v>
      </c>
    </row>
    <row r="1844" spans="1:39">
      <c r="A1844" t="str">
        <f t="shared" si="280"/>
        <v>4626Administrasjon</v>
      </c>
      <c r="B1844" s="6" t="str">
        <f>Data!A1844</f>
        <v>4626</v>
      </c>
      <c r="C1844" s="7" t="str">
        <f>Data!B1844</f>
        <v>Øygarden kommune</v>
      </c>
      <c r="D1844" s="7" t="str">
        <f>Data!C1844</f>
        <v>Administrasjon</v>
      </c>
      <c r="E1844" s="1">
        <f>Data!D1844</f>
        <v>98.779999999999973</v>
      </c>
      <c r="F1844" s="1">
        <f>Data!E1844+Data!F1844</f>
        <v>56153.554295741385</v>
      </c>
      <c r="G1844" s="1">
        <f>Data!G1844</f>
        <v>7.1037659445231851</v>
      </c>
      <c r="H1844" s="1">
        <f t="shared" si="281"/>
        <v>60511070.109090894</v>
      </c>
      <c r="I1844" s="1">
        <f t="shared" si="282"/>
        <v>7655.0181818181818</v>
      </c>
      <c r="J1844" s="1">
        <f t="shared" si="283"/>
        <v>7262247.0152727254</v>
      </c>
      <c r="K1844" s="1">
        <f>'Innlegging av opplysninger'!$B$4*H1844</f>
        <v>7866439.1141818166</v>
      </c>
      <c r="L1844" s="1"/>
      <c r="M1844" s="1">
        <f>'Innlegging av opplysninger'!$B$5*H1844</f>
        <v>7926950.1842909073</v>
      </c>
      <c r="N1844" s="1">
        <f>'Innlegging av opplysninger'!$B$5*I1844</f>
        <v>1002.8073818181819</v>
      </c>
      <c r="O1844" s="1">
        <f>'Innlegging av opplysninger'!$B$5*J1844</f>
        <v>951354.35900072707</v>
      </c>
      <c r="P1844" s="1">
        <f>'Innlegging av opplysninger'!$B$5*K1844</f>
        <v>1030503.523957818</v>
      </c>
      <c r="Q1844" s="1"/>
      <c r="R1844" s="1">
        <f>'Innlegging av opplysninger'!$C$11*SUM(H1844:Q1844)</f>
        <v>3251174.4409916238</v>
      </c>
      <c r="S1844" s="1">
        <f>'Innlegging av opplysninger'!$C$13*(((H1844+J1844+M1844+O1844)*Data!H1844)+(J1844+O1844)*(1-Data!H1844)*1.8/12+I1844+N1844+K1844+L1844+P1844+Q1844)</f>
        <v>981025.28808299941</v>
      </c>
      <c r="T1844" s="1">
        <f>'Innlegging av opplysninger'!$C$13*((H1844+J1844+M1844+O1844)*(1-Data!H1844)-(J1844+O1844)*(1-Data!H1844)*1.8/12)</f>
        <v>3467950.262747643</v>
      </c>
      <c r="U1844" s="1">
        <f>Data!I1844</f>
        <v>23.459999999999997</v>
      </c>
      <c r="V1844" s="1">
        <f>Data!J1844+Data!K1844</f>
        <v>56041.812304631989</v>
      </c>
      <c r="W1844" s="1">
        <f>Data!L1844</f>
        <v>0</v>
      </c>
      <c r="X1844" s="1">
        <f t="shared" si="287"/>
        <v>14342628.181818176</v>
      </c>
      <c r="Y1844" s="100">
        <f t="shared" si="288"/>
        <v>0</v>
      </c>
      <c r="Z1844" s="100">
        <f t="shared" si="289"/>
        <v>2050995.8299999989</v>
      </c>
      <c r="AA1844" s="100">
        <f>'Innlegging av opplysninger'!$B$4*X1844</f>
        <v>1864541.6636363629</v>
      </c>
      <c r="AB1844" s="1"/>
      <c r="AC1844" s="1">
        <f>'Innlegging av opplysninger'!$B$5*X1844</f>
        <v>1878884.2918181811</v>
      </c>
      <c r="AD1844" s="1">
        <f>'Innlegging av opplysninger'!$B$5*Y1844</f>
        <v>0</v>
      </c>
      <c r="AE1844" s="1">
        <f>'Innlegging av opplysninger'!$B$5*Z1844</f>
        <v>268680.45372999989</v>
      </c>
      <c r="AF1844" s="1">
        <f>'Innlegging av opplysninger'!$B$5*AA1844</f>
        <v>244254.95793636356</v>
      </c>
      <c r="AG1844" s="1"/>
      <c r="AH1844" s="1">
        <f>'Innlegging av opplysninger'!$C$11*SUM(X1844:AG1844)</f>
        <v>784699.44439968525</v>
      </c>
      <c r="AI1844" s="1">
        <f>'Innlegging av opplysninger'!$C$13*(((X1844+Z1844+AC1844+AE1844)*Data!M1844)+(Z1844+AE1844)*(1-Data!M1844)*1.8/12+Y1844+AD1844+AA1844+AB1844+AF1844+AG1844)</f>
        <v>224445.17924655974</v>
      </c>
      <c r="AJ1844" s="1">
        <f>'Innlegging av opplysninger'!$C$13*((X1844+Z1844+AC1844+AE1844)*(1-Data!M1844)-(Z1844+AE1844)*(1-Data!M1844)*1.8/12)</f>
        <v>849354.06045827246</v>
      </c>
      <c r="AK1844" s="83">
        <f t="shared" si="284"/>
        <v>4036000</v>
      </c>
      <c r="AL1844" s="83">
        <f t="shared" si="285"/>
        <v>1205000</v>
      </c>
      <c r="AM1844" s="83">
        <f t="shared" si="286"/>
        <v>4317000</v>
      </c>
    </row>
    <row r="1845" spans="1:39">
      <c r="A1845" t="str">
        <f t="shared" si="280"/>
        <v>4626Undervisning</v>
      </c>
      <c r="B1845" s="6" t="str">
        <f>Data!A1845</f>
        <v>4626</v>
      </c>
      <c r="C1845" s="7" t="str">
        <f>Data!B1845</f>
        <v>Øygarden kommune</v>
      </c>
      <c r="D1845" s="7" t="str">
        <f>Data!C1845</f>
        <v>Undervisning</v>
      </c>
      <c r="E1845" s="1">
        <f>Data!D1845</f>
        <v>785.43149999999946</v>
      </c>
      <c r="F1845" s="1">
        <f>Data!E1845+Data!F1845</f>
        <v>47845.36116149748</v>
      </c>
      <c r="G1845" s="1">
        <f>Data!G1845</f>
        <v>1.964181472222595</v>
      </c>
      <c r="H1845" s="1">
        <f t="shared" si="281"/>
        <v>409955495.83763647</v>
      </c>
      <c r="I1845" s="1">
        <f t="shared" si="282"/>
        <v>16829.781818181818</v>
      </c>
      <c r="J1845" s="1">
        <f t="shared" si="283"/>
        <v>49196679.074334562</v>
      </c>
      <c r="K1845" s="1">
        <f>'Innlegging av opplysninger'!$B$4*H1845</f>
        <v>53294214.45889274</v>
      </c>
      <c r="L1845" s="1"/>
      <c r="M1845" s="1">
        <f>'Innlegging av opplysninger'!$B$5*H1845</f>
        <v>53704169.954730377</v>
      </c>
      <c r="N1845" s="1">
        <f>'Innlegging av opplysninger'!$B$5*I1845</f>
        <v>2204.7014181818181</v>
      </c>
      <c r="O1845" s="1">
        <f>'Innlegging av opplysninger'!$B$5*J1845</f>
        <v>6444764.9587378278</v>
      </c>
      <c r="P1845" s="1">
        <f>'Innlegging av opplysninger'!$B$5*K1845</f>
        <v>6981542.094114949</v>
      </c>
      <c r="Q1845" s="1"/>
      <c r="R1845" s="1">
        <f>'Innlegging av opplysninger'!$C$11*SUM(H1845:Q1845)</f>
        <v>22024644.232743964</v>
      </c>
      <c r="S1845" s="1">
        <f>'Innlegging av opplysninger'!$C$13*(((H1845+J1845+M1845+O1845)*Data!H1845)+(J1845+O1845)*(1-Data!H1845)*1.8/12+I1845+N1845+K1845+L1845+P1845+Q1845)</f>
        <v>4196407.3154434301</v>
      </c>
      <c r="T1845" s="1">
        <f>'Innlegging av opplysninger'!$C$13*((H1845+J1845+M1845+O1845)*(1-Data!H1845)-(J1845+O1845)*(1-Data!H1845)*1.8/12)</f>
        <v>25942579.529364102</v>
      </c>
      <c r="U1845" s="1">
        <f>Data!I1845</f>
        <v>90.763299999999973</v>
      </c>
      <c r="V1845" s="1">
        <f>Data!J1845+Data!K1845</f>
        <v>48101.206456794782</v>
      </c>
      <c r="W1845" s="1">
        <f>Data!L1845</f>
        <v>0</v>
      </c>
      <c r="X1845" s="1">
        <f t="shared" si="287"/>
        <v>47627173.440000005</v>
      </c>
      <c r="Y1845" s="100">
        <f t="shared" si="288"/>
        <v>0</v>
      </c>
      <c r="Z1845" s="100">
        <f t="shared" si="289"/>
        <v>6810685.8019200005</v>
      </c>
      <c r="AA1845" s="100">
        <f>'Innlegging av opplysninger'!$B$4*X1845</f>
        <v>6191532.5472000008</v>
      </c>
      <c r="AB1845" s="1"/>
      <c r="AC1845" s="1">
        <f>'Innlegging av opplysninger'!$B$5*X1845</f>
        <v>6239159.7206400009</v>
      </c>
      <c r="AD1845" s="1">
        <f>'Innlegging av opplysninger'!$B$5*Y1845</f>
        <v>0</v>
      </c>
      <c r="AE1845" s="1">
        <f>'Innlegging av opplysninger'!$B$5*Z1845</f>
        <v>892199.84005152015</v>
      </c>
      <c r="AF1845" s="1">
        <f>'Innlegging av opplysninger'!$B$5*AA1845</f>
        <v>811090.76368320012</v>
      </c>
      <c r="AG1845" s="1"/>
      <c r="AH1845" s="1">
        <f>'Innlegging av opplysninger'!$C$11*SUM(X1845:AG1845)</f>
        <v>2605730.0003128001</v>
      </c>
      <c r="AI1845" s="1">
        <f>'Innlegging av opplysninger'!$C$13*(((X1845+Z1845+AC1845+AE1845)*Data!M1845)+(Z1845+AE1845)*(1-Data!M1845)*1.8/12+Y1845+AD1845+AA1845+AB1845+AF1845+AG1845)</f>
        <v>464362.84282066254</v>
      </c>
      <c r="AJ1845" s="1">
        <f>'Innlegging av opplysninger'!$C$13*((X1845+Z1845+AC1845+AE1845)*(1-Data!M1845)-(Z1845+AE1845)*(1-Data!M1845)*1.8/12)</f>
        <v>3101372.9470810634</v>
      </c>
      <c r="AK1845" s="83">
        <f t="shared" si="284"/>
        <v>24630000</v>
      </c>
      <c r="AL1845" s="83">
        <f t="shared" si="285"/>
        <v>4661000</v>
      </c>
      <c r="AM1845" s="83">
        <f t="shared" si="286"/>
        <v>29044000</v>
      </c>
    </row>
    <row r="1846" spans="1:39">
      <c r="A1846" t="str">
        <f t="shared" si="280"/>
        <v>4626Barnehager</v>
      </c>
      <c r="B1846" s="6" t="str">
        <f>Data!A1846</f>
        <v>4626</v>
      </c>
      <c r="C1846" s="7" t="str">
        <f>Data!B1846</f>
        <v>Øygarden kommune</v>
      </c>
      <c r="D1846" s="7" t="str">
        <f>Data!C1846</f>
        <v>Barnehager</v>
      </c>
      <c r="E1846" s="1">
        <f>Data!D1846</f>
        <v>308.14820000000014</v>
      </c>
      <c r="F1846" s="1">
        <f>Data!E1846+Data!F1846</f>
        <v>41574.454342315366</v>
      </c>
      <c r="G1846" s="1">
        <f>Data!G1846</f>
        <v>2.7048024294803592</v>
      </c>
      <c r="H1846" s="1">
        <f t="shared" si="281"/>
        <v>139757381.14436367</v>
      </c>
      <c r="I1846" s="1">
        <f t="shared" si="282"/>
        <v>9092.5090909090904</v>
      </c>
      <c r="J1846" s="1">
        <f t="shared" si="283"/>
        <v>16771976.838414548</v>
      </c>
      <c r="K1846" s="1">
        <f>'Innlegging av opplysninger'!$B$4*H1846</f>
        <v>18168459.548767276</v>
      </c>
      <c r="L1846" s="1"/>
      <c r="M1846" s="1">
        <f>'Innlegging av opplysninger'!$B$5*H1846</f>
        <v>18308216.929911643</v>
      </c>
      <c r="N1846" s="1">
        <f>'Innlegging av opplysninger'!$B$5*I1846</f>
        <v>1191.1186909090909</v>
      </c>
      <c r="O1846" s="1">
        <f>'Innlegging av opplysninger'!$B$5*J1846</f>
        <v>2197128.9658323061</v>
      </c>
      <c r="P1846" s="1">
        <f>'Innlegging av opplysninger'!$B$5*K1846</f>
        <v>2380068.2008885131</v>
      </c>
      <c r="Q1846" s="1"/>
      <c r="R1846" s="1">
        <f>'Innlegging av opplysninger'!$C$11*SUM(H1846:Q1846)</f>
        <v>7508553.5797264706</v>
      </c>
      <c r="S1846" s="1">
        <f>'Innlegging av opplysninger'!$C$13*(((H1846+J1846+M1846+O1846)*Data!H1846)+(J1846+O1846)*(1-Data!H1846)*1.8/12+I1846+N1846+K1846+L1846+P1846+Q1846)</f>
        <v>1270133.9545936103</v>
      </c>
      <c r="T1846" s="1">
        <f>'Innlegging av opplysninger'!$C$13*((H1846+J1846+M1846+O1846)*(1-Data!H1846)-(J1846+O1846)*(1-Data!H1846)*1.8/12)</f>
        <v>9004728.8387162965</v>
      </c>
      <c r="U1846" s="1">
        <f>Data!I1846</f>
        <v>17.511199999999999</v>
      </c>
      <c r="V1846" s="1">
        <f>Data!J1846+Data!K1846</f>
        <v>42861.994076172195</v>
      </c>
      <c r="W1846" s="1">
        <f>Data!L1846</f>
        <v>4.8032116588240674</v>
      </c>
      <c r="X1846" s="1">
        <f t="shared" si="287"/>
        <v>8187981.2799999975</v>
      </c>
      <c r="Y1846" s="100">
        <f t="shared" si="288"/>
        <v>917.56363636363642</v>
      </c>
      <c r="Z1846" s="100">
        <f t="shared" si="289"/>
        <v>1171012.5346399995</v>
      </c>
      <c r="AA1846" s="100">
        <f>'Innlegging av opplysninger'!$B$4*X1846</f>
        <v>1064437.5663999997</v>
      </c>
      <c r="AB1846" s="1"/>
      <c r="AC1846" s="1">
        <f>'Innlegging av opplysninger'!$B$5*X1846</f>
        <v>1072625.5476799996</v>
      </c>
      <c r="AD1846" s="1">
        <f>'Innlegging av opplysninger'!$B$5*Y1846</f>
        <v>120.20083636363637</v>
      </c>
      <c r="AE1846" s="1">
        <f>'Innlegging av opplysninger'!$B$5*Z1846</f>
        <v>153402.64203783995</v>
      </c>
      <c r="AF1846" s="1">
        <f>'Innlegging av opplysninger'!$B$5*AA1846</f>
        <v>139441.32119839996</v>
      </c>
      <c r="AG1846" s="1"/>
      <c r="AH1846" s="1">
        <f>'Innlegging av opplysninger'!$C$11*SUM(X1846:AG1846)</f>
        <v>448017.66894430068</v>
      </c>
      <c r="AI1846" s="1">
        <f>'Innlegging av opplysninger'!$C$13*(((X1846+Z1846+AC1846+AE1846)*Data!M1846)+(Z1846+AE1846)*(1-Data!M1846)*1.8/12+Y1846+AD1846+AA1846+AB1846+AF1846+AG1846)</f>
        <v>81060.918940872929</v>
      </c>
      <c r="AJ1846" s="1">
        <f>'Innlegging av opplysninger'!$C$13*((X1846+Z1846+AC1846+AE1846)*(1-Data!M1846)-(Z1846+AE1846)*(1-Data!M1846)*1.8/12)</f>
        <v>532015.89119343308</v>
      </c>
      <c r="AK1846" s="83">
        <f t="shared" si="284"/>
        <v>7957000</v>
      </c>
      <c r="AL1846" s="83">
        <f t="shared" si="285"/>
        <v>1351000</v>
      </c>
      <c r="AM1846" s="83">
        <f t="shared" si="286"/>
        <v>9537000</v>
      </c>
    </row>
    <row r="1847" spans="1:39">
      <c r="A1847" t="str">
        <f t="shared" si="280"/>
        <v>4626Helse/pleie/omsorg</v>
      </c>
      <c r="B1847" s="6" t="str">
        <f>Data!A1847</f>
        <v>4626</v>
      </c>
      <c r="C1847" s="7" t="str">
        <f>Data!B1847</f>
        <v>Øygarden kommune</v>
      </c>
      <c r="D1847" s="7" t="str">
        <f>Data!C1847</f>
        <v>Helse/pleie/omsorg</v>
      </c>
      <c r="E1847" s="1">
        <f>Data!D1847</f>
        <v>852.77729999999883</v>
      </c>
      <c r="F1847" s="1">
        <f>Data!E1847+Data!F1847</f>
        <v>47981.516478276419</v>
      </c>
      <c r="G1847" s="1">
        <f>Data!G1847</f>
        <v>1031.8851123265122</v>
      </c>
      <c r="H1847" s="1">
        <f t="shared" si="281"/>
        <v>446373251.6972729</v>
      </c>
      <c r="I1847" s="1">
        <f t="shared" si="282"/>
        <v>9599653.090909075</v>
      </c>
      <c r="J1847" s="1">
        <f t="shared" si="283"/>
        <v>54716748.574581832</v>
      </c>
      <c r="K1847" s="1">
        <f>'Innlegging av opplysninger'!$B$4*H1847</f>
        <v>58028522.72064548</v>
      </c>
      <c r="L1847" s="1"/>
      <c r="M1847" s="1">
        <f>'Innlegging av opplysninger'!$B$5*H1847</f>
        <v>58474895.972342752</v>
      </c>
      <c r="N1847" s="1">
        <f>'Innlegging av opplysninger'!$B$5*I1847</f>
        <v>1257554.5549090889</v>
      </c>
      <c r="O1847" s="1">
        <f>'Innlegging av opplysninger'!$B$5*J1847</f>
        <v>7167894.0632702205</v>
      </c>
      <c r="P1847" s="1">
        <f>'Innlegging av opplysninger'!$B$5*K1847</f>
        <v>7601736.4764045579</v>
      </c>
      <c r="Q1847" s="1"/>
      <c r="R1847" s="1">
        <f>'Innlegging av opplysninger'!$C$11*SUM(H1847:Q1847)</f>
        <v>24442369.771712758</v>
      </c>
      <c r="S1847" s="1">
        <f>'Innlegging av opplysninger'!$C$13*(((H1847+J1847+M1847+O1847)*Data!H1847)+(J1847+O1847)*(1-Data!H1847)*1.8/12+I1847+N1847+K1847+L1847+P1847+Q1847)</f>
        <v>4947453.0643758783</v>
      </c>
      <c r="T1847" s="1">
        <f>'Innlegging av opplysninger'!$C$13*((H1847+J1847+M1847+O1847)*(1-Data!H1847)-(J1847+O1847)*(1-Data!H1847)*1.8/12)</f>
        <v>28500000.307441585</v>
      </c>
      <c r="U1847" s="1">
        <f>Data!I1847</f>
        <v>100.87909999999998</v>
      </c>
      <c r="V1847" s="1">
        <f>Data!J1847+Data!K1847</f>
        <v>48751.154557039081</v>
      </c>
      <c r="W1847" s="1">
        <f>Data!L1847</f>
        <v>968.57307410553824</v>
      </c>
      <c r="X1847" s="1">
        <f t="shared" si="287"/>
        <v>53650610.134636357</v>
      </c>
      <c r="Y1847" s="100">
        <f t="shared" si="288"/>
        <v>1065913.9636363634</v>
      </c>
      <c r="Z1847" s="100">
        <f t="shared" si="289"/>
        <v>7824462.9460529983</v>
      </c>
      <c r="AA1847" s="100">
        <f>'Innlegging av opplysninger'!$B$4*X1847</f>
        <v>6974579.3175027268</v>
      </c>
      <c r="AB1847" s="1"/>
      <c r="AC1847" s="1">
        <f>'Innlegging av opplysninger'!$B$5*X1847</f>
        <v>7028229.9276373629</v>
      </c>
      <c r="AD1847" s="1">
        <f>'Innlegging av opplysninger'!$B$5*Y1847</f>
        <v>139634.72923636361</v>
      </c>
      <c r="AE1847" s="1">
        <f>'Innlegging av opplysninger'!$B$5*Z1847</f>
        <v>1025004.6459329429</v>
      </c>
      <c r="AF1847" s="1">
        <f>'Innlegging av opplysninger'!$B$5*AA1847</f>
        <v>913669.89059285726</v>
      </c>
      <c r="AG1847" s="1"/>
      <c r="AH1847" s="1">
        <f>'Innlegging av opplysninger'!$C$11*SUM(X1847:AG1847)</f>
        <v>2987640.0110986633</v>
      </c>
      <c r="AI1847" s="1">
        <f>'Innlegging av opplysninger'!$C$13*(((X1847+Z1847+AC1847+AE1847)*Data!M1847)+(Z1847+AE1847)*(1-Data!M1847)*1.8/12+Y1847+AD1847+AA1847+AB1847+AF1847+AG1847)</f>
        <v>613325.35403638578</v>
      </c>
      <c r="AJ1847" s="1">
        <f>'Innlegging av opplysninger'!$C$13*((X1847+Z1847+AC1847+AE1847)*(1-Data!M1847)-(Z1847+AE1847)*(1-Data!M1847)*1.8/12)</f>
        <v>3475024.1348354691</v>
      </c>
      <c r="AK1847" s="83">
        <f t="shared" si="284"/>
        <v>27430000</v>
      </c>
      <c r="AL1847" s="83">
        <f t="shared" si="285"/>
        <v>5561000</v>
      </c>
      <c r="AM1847" s="83">
        <f t="shared" si="286"/>
        <v>31975000</v>
      </c>
    </row>
    <row r="1848" spans="1:39">
      <c r="A1848" t="str">
        <f t="shared" si="280"/>
        <v>4626Samferdsel og teknikk</v>
      </c>
      <c r="B1848" s="6" t="str">
        <f>Data!A1848</f>
        <v>4626</v>
      </c>
      <c r="C1848" s="7" t="str">
        <f>Data!B1848</f>
        <v>Øygarden kommune</v>
      </c>
      <c r="D1848" s="7" t="str">
        <f>Data!C1848</f>
        <v>Samferdsel og teknikk</v>
      </c>
      <c r="E1848" s="1">
        <f>Data!D1848</f>
        <v>87.215959259259321</v>
      </c>
      <c r="F1848" s="1">
        <f>Data!E1848+Data!F1848</f>
        <v>52783.24911440556</v>
      </c>
      <c r="G1848" s="1">
        <f>Data!G1848</f>
        <v>301.33085989316663</v>
      </c>
      <c r="H1848" s="1">
        <f t="shared" si="281"/>
        <v>50220454.956363611</v>
      </c>
      <c r="I1848" s="1">
        <f t="shared" si="282"/>
        <v>286700.29090909089</v>
      </c>
      <c r="J1848" s="1">
        <f t="shared" si="283"/>
        <v>6060858.6296727238</v>
      </c>
      <c r="K1848" s="1">
        <f>'Innlegging av opplysninger'!$B$4*H1848</f>
        <v>6528659.1443272699</v>
      </c>
      <c r="L1848" s="1"/>
      <c r="M1848" s="1">
        <f>'Innlegging av opplysninger'!$B$5*H1848</f>
        <v>6578879.5992836338</v>
      </c>
      <c r="N1848" s="1">
        <f>'Innlegging av opplysninger'!$B$5*I1848</f>
        <v>37557.738109090911</v>
      </c>
      <c r="O1848" s="1">
        <f>'Innlegging av opplysninger'!$B$5*J1848</f>
        <v>793972.48048712686</v>
      </c>
      <c r="P1848" s="1">
        <f>'Innlegging av opplysninger'!$B$5*K1848</f>
        <v>855254.3479068724</v>
      </c>
      <c r="Q1848" s="1"/>
      <c r="R1848" s="1">
        <f>'Innlegging av opplysninger'!$C$11*SUM(H1848:Q1848)</f>
        <v>2711768.8131082579</v>
      </c>
      <c r="S1848" s="1">
        <f>'Innlegging av opplysninger'!$C$13*(((H1848+J1848+M1848+O1848)*Data!H1848)+(J1848+O1848)*(1-Data!H1848)*1.8/12+I1848+N1848+K1848+L1848+P1848+Q1848)</f>
        <v>488487.18526558817</v>
      </c>
      <c r="T1848" s="1">
        <f>'Innlegging av opplysninger'!$C$13*((H1848+J1848+M1848+O1848)*(1-Data!H1848)-(J1848+O1848)*(1-Data!H1848)*1.8/12)</f>
        <v>3222354.3484615013</v>
      </c>
      <c r="U1848" s="1">
        <f>Data!I1848</f>
        <v>15.370414814814817</v>
      </c>
      <c r="V1848" s="1">
        <f>Data!J1848+Data!K1848</f>
        <v>54254.260064790171</v>
      </c>
      <c r="W1848" s="1">
        <f>Data!L1848</f>
        <v>147.04352662112782</v>
      </c>
      <c r="X1848" s="1">
        <f t="shared" si="287"/>
        <v>9097205.2654545438</v>
      </c>
      <c r="Y1848" s="100">
        <f t="shared" si="288"/>
        <v>24655.854545454542</v>
      </c>
      <c r="Z1848" s="100">
        <f t="shared" si="289"/>
        <v>1304426.1401599997</v>
      </c>
      <c r="AA1848" s="100">
        <f>'Innlegging av opplysninger'!$B$4*X1848</f>
        <v>1182636.6845090906</v>
      </c>
      <c r="AB1848" s="1"/>
      <c r="AC1848" s="1">
        <f>'Innlegging av opplysninger'!$B$5*X1848</f>
        <v>1191733.8897745453</v>
      </c>
      <c r="AD1848" s="1">
        <f>'Innlegging av opplysninger'!$B$5*Y1848</f>
        <v>3229.9169454545449</v>
      </c>
      <c r="AE1848" s="1">
        <f>'Innlegging av opplysninger'!$B$5*Z1848</f>
        <v>170879.82436095996</v>
      </c>
      <c r="AF1848" s="1">
        <f>'Innlegging av opplysninger'!$B$5*AA1848</f>
        <v>154925.40567069087</v>
      </c>
      <c r="AG1848" s="1"/>
      <c r="AH1848" s="1">
        <f>'Innlegging av opplysninger'!$C$11*SUM(X1848:AG1848)</f>
        <v>498928.33329398814</v>
      </c>
      <c r="AI1848" s="1">
        <f>'Innlegging av opplysninger'!$C$13*(((X1848+Z1848+AC1848+AE1848)*Data!M1848)+(Z1848+AE1848)*(1-Data!M1848)*1.8/12+Y1848+AD1848+AA1848+AB1848+AF1848+AG1848)</f>
        <v>105586.69110610841</v>
      </c>
      <c r="AJ1848" s="1">
        <f>'Innlegging av opplysninger'!$C$13*((X1848+Z1848+AC1848+AE1848)*(1-Data!M1848)-(Z1848+AE1848)*(1-Data!M1848)*1.8/12)</f>
        <v>577157.34392777004</v>
      </c>
      <c r="AK1848" s="83">
        <f t="shared" si="284"/>
        <v>3211000</v>
      </c>
      <c r="AL1848" s="83">
        <f t="shared" si="285"/>
        <v>594000</v>
      </c>
      <c r="AM1848" s="83">
        <f t="shared" si="286"/>
        <v>3800000</v>
      </c>
    </row>
    <row r="1849" spans="1:39">
      <c r="A1849" t="str">
        <f t="shared" si="280"/>
        <v>4626Annet</v>
      </c>
      <c r="B1849" s="6" t="str">
        <f>Data!A1849</f>
        <v>4626</v>
      </c>
      <c r="C1849" s="7" t="str">
        <f>Data!B1849</f>
        <v>Øygarden kommune</v>
      </c>
      <c r="D1849" s="7" t="str">
        <f>Data!C1849</f>
        <v>Annet</v>
      </c>
      <c r="E1849" s="1">
        <f>Data!D1849</f>
        <v>29.1036</v>
      </c>
      <c r="F1849" s="1">
        <f>Data!E1849+Data!F1849</f>
        <v>46920.765529579388</v>
      </c>
      <c r="G1849" s="1">
        <f>Data!G1849</f>
        <v>0</v>
      </c>
      <c r="H1849" s="1">
        <f t="shared" si="281"/>
        <v>14897052.999999998</v>
      </c>
      <c r="I1849" s="1">
        <f t="shared" si="282"/>
        <v>0</v>
      </c>
      <c r="J1849" s="1">
        <f t="shared" si="283"/>
        <v>1787646.3599999996</v>
      </c>
      <c r="K1849" s="1">
        <f>'Innlegging av opplysninger'!$B$4*H1849</f>
        <v>1936616.89</v>
      </c>
      <c r="L1849" s="1"/>
      <c r="M1849" s="1">
        <f>'Innlegging av opplysninger'!$B$5*H1849</f>
        <v>1951513.9429999997</v>
      </c>
      <c r="N1849" s="1">
        <f>'Innlegging av opplysninger'!$B$5*I1849</f>
        <v>0</v>
      </c>
      <c r="O1849" s="1">
        <f>'Innlegging av opplysninger'!$B$5*J1849</f>
        <v>234181.67315999995</v>
      </c>
      <c r="P1849" s="1">
        <f>'Innlegging av opplysninger'!$B$5*K1849</f>
        <v>253696.81258999999</v>
      </c>
      <c r="Q1849" s="1"/>
      <c r="R1849" s="1">
        <f>'Innlegging av opplysninger'!$C$11*SUM(H1849:Q1849)</f>
        <v>800306.92979249987</v>
      </c>
      <c r="S1849" s="1">
        <f>'Innlegging av opplysninger'!$C$13*(((H1849+J1849+M1849+O1849)*Data!H1849)+(J1849+O1849)*(1-Data!H1849)*1.8/12+I1849+N1849+K1849+L1849+P1849+Q1849)</f>
        <v>157321.23195626616</v>
      </c>
      <c r="T1849" s="1">
        <f>'Innlegging av opplysninger'!$C$13*((H1849+J1849+M1849+O1849)*(1-Data!H1849)-(J1849+O1849)*(1-Data!H1849)*1.8/12)</f>
        <v>937835.61933873349</v>
      </c>
      <c r="U1849" s="1">
        <f>Data!I1849</f>
        <v>4.3</v>
      </c>
      <c r="V1849" s="1">
        <f>Data!J1849+Data!K1849</f>
        <v>48086.612403100778</v>
      </c>
      <c r="W1849" s="1">
        <f>Data!L1849</f>
        <v>16.672093023255815</v>
      </c>
      <c r="X1849" s="1">
        <f t="shared" si="287"/>
        <v>2255699.2727272729</v>
      </c>
      <c r="Y1849" s="100">
        <f t="shared" si="288"/>
        <v>782.07272727272732</v>
      </c>
      <c r="Z1849" s="100">
        <f t="shared" si="289"/>
        <v>322676.83240000001</v>
      </c>
      <c r="AA1849" s="100">
        <f>'Innlegging av opplysninger'!$B$4*X1849</f>
        <v>293240.90545454551</v>
      </c>
      <c r="AB1849" s="1"/>
      <c r="AC1849" s="1">
        <f>'Innlegging av opplysninger'!$B$5*X1849</f>
        <v>295496.60472727276</v>
      </c>
      <c r="AD1849" s="1">
        <f>'Innlegging av opplysninger'!$B$5*Y1849</f>
        <v>102.45152727272729</v>
      </c>
      <c r="AE1849" s="1">
        <f>'Innlegging av opplysninger'!$B$5*Z1849</f>
        <v>42270.665044400004</v>
      </c>
      <c r="AF1849" s="1">
        <f>'Innlegging av opplysninger'!$B$5*AA1849</f>
        <v>38414.558614545465</v>
      </c>
      <c r="AG1849" s="1"/>
      <c r="AH1849" s="1">
        <f>'Innlegging av opplysninger'!$C$11*SUM(X1849:AG1849)</f>
        <v>123449.96780245814</v>
      </c>
      <c r="AI1849" s="1">
        <f>'Innlegging av opplysninger'!$C$13*(((X1849+Z1849+AC1849+AE1849)*Data!M1849)+(Z1849+AE1849)*(1-Data!M1849)*1.8/12+Y1849+AD1849+AA1849+AB1849+AF1849+AG1849)</f>
        <v>20138.669872895414</v>
      </c>
      <c r="AJ1849" s="1">
        <f>'Innlegging av opplysninger'!$C$13*((X1849+Z1849+AC1849+AE1849)*(1-Data!M1849)-(Z1849+AE1849)*(1-Data!M1849)*1.8/12)</f>
        <v>148792.86501467886</v>
      </c>
      <c r="AK1849" s="83">
        <f t="shared" si="284"/>
        <v>924000</v>
      </c>
      <c r="AL1849" s="83">
        <f t="shared" si="285"/>
        <v>177000</v>
      </c>
      <c r="AM1849" s="83">
        <f t="shared" si="286"/>
        <v>1087000</v>
      </c>
    </row>
    <row r="1850" spans="1:39">
      <c r="A1850" t="str">
        <f t="shared" si="280"/>
        <v>4627Alle</v>
      </c>
      <c r="B1850" s="6" t="str">
        <f>Data!A1850</f>
        <v>4627</v>
      </c>
      <c r="C1850" s="7" t="str">
        <f>Data!B1850</f>
        <v>Askøy kommune</v>
      </c>
      <c r="D1850" s="7" t="str">
        <f>Data!C1850</f>
        <v>Alle</v>
      </c>
      <c r="E1850" s="1">
        <f>Data!D1850</f>
        <v>1754.1374000000023</v>
      </c>
      <c r="F1850" s="1">
        <f>Data!E1850+Data!F1850</f>
        <v>47316.883312086451</v>
      </c>
      <c r="G1850" s="1">
        <f>Data!G1850</f>
        <v>279.1454933917949</v>
      </c>
      <c r="H1850" s="1">
        <f t="shared" si="281"/>
        <v>905457978.20909262</v>
      </c>
      <c r="I1850" s="1">
        <f t="shared" si="282"/>
        <v>5341740.5454545561</v>
      </c>
      <c r="J1850" s="1">
        <f t="shared" si="283"/>
        <v>109295966.25054565</v>
      </c>
      <c r="K1850" s="1">
        <f>'Innlegging av opplysninger'!$B$4*H1850</f>
        <v>117709537.16718204</v>
      </c>
      <c r="L1850" s="1"/>
      <c r="M1850" s="1">
        <f>'Innlegging av opplysninger'!$B$5*H1850</f>
        <v>118614995.14539114</v>
      </c>
      <c r="N1850" s="1">
        <f>'Innlegging av opplysninger'!$B$5*I1850</f>
        <v>699768.01145454682</v>
      </c>
      <c r="O1850" s="1">
        <f>'Innlegging av opplysninger'!$B$5*J1850</f>
        <v>14317771.57882148</v>
      </c>
      <c r="P1850" s="1">
        <f>'Innlegging av opplysninger'!$B$5*K1850</f>
        <v>15419949.368900849</v>
      </c>
      <c r="Q1850" s="1"/>
      <c r="R1850" s="1">
        <f>'Innlegging av opplysninger'!$C$11*SUM(H1850:Q1850)</f>
        <v>48900592.838520028</v>
      </c>
      <c r="S1850" s="1">
        <f>'Innlegging av opplysninger'!$C$13*(((H1850+J1850+M1850+O1850)*Data!H1850)+(J1850+O1850)*(1-Data!H1850)*1.8/12+I1850+N1850+K1850+L1850+P1850+Q1850)</f>
        <v>9440101.9577699807</v>
      </c>
      <c r="T1850" s="1">
        <f>'Innlegging av opplysninger'!$C$13*((H1850+J1850+M1850+O1850)*(1-Data!H1850)-(J1850+O1850)*(1-Data!H1850)*1.8/12)</f>
        <v>57476498.768625833</v>
      </c>
      <c r="U1850" s="1">
        <f>Data!I1850</f>
        <v>157.22890000000007</v>
      </c>
      <c r="V1850" s="1">
        <f>Data!J1850+Data!K1850</f>
        <v>50310.797166848242</v>
      </c>
      <c r="W1850" s="1">
        <f>Data!L1850</f>
        <v>359.87512473851791</v>
      </c>
      <c r="X1850" s="1">
        <f t="shared" si="287"/>
        <v>86294305.054545462</v>
      </c>
      <c r="Y1850" s="100">
        <f t="shared" si="288"/>
        <v>617266.58181818156</v>
      </c>
      <c r="Z1850" s="100">
        <f t="shared" si="289"/>
        <v>12428354.743999999</v>
      </c>
      <c r="AA1850" s="100">
        <f>'Innlegging av opplysninger'!$B$4*X1850</f>
        <v>11218259.65709091</v>
      </c>
      <c r="AB1850" s="1"/>
      <c r="AC1850" s="1">
        <f>'Innlegging av opplysninger'!$B$5*X1850</f>
        <v>11304553.962145455</v>
      </c>
      <c r="AD1850" s="1">
        <f>'Innlegging av opplysninger'!$B$5*Y1850</f>
        <v>80861.92221818179</v>
      </c>
      <c r="AE1850" s="1">
        <f>'Innlegging av opplysninger'!$B$5*Z1850</f>
        <v>1628114.4714639999</v>
      </c>
      <c r="AF1850" s="1">
        <f>'Innlegging av opplysninger'!$B$5*AA1850</f>
        <v>1469592.0150789092</v>
      </c>
      <c r="AG1850" s="1"/>
      <c r="AH1850" s="1">
        <f>'Innlegging av opplysninger'!$C$11*SUM(X1850:AG1850)</f>
        <v>4751569.7195177209</v>
      </c>
      <c r="AI1850" s="1">
        <f>'Innlegging av opplysninger'!$C$13*(((X1850+Z1850+AC1850+AE1850)*Data!M1850)+(Z1850+AE1850)*(1-Data!M1850)*1.8/12+Y1850+AD1850+AA1850+AB1850+AF1850+AG1850)</f>
        <v>1053922.7456847944</v>
      </c>
      <c r="AJ1850" s="1">
        <f>'Innlegging av opplysninger'!$C$13*((X1850+Z1850+AC1850+AE1850)*(1-Data!M1850)-(Z1850+AE1850)*(1-Data!M1850)*1.8/12)</f>
        <v>5448225.2915499834</v>
      </c>
      <c r="AK1850" s="83">
        <f t="shared" si="284"/>
        <v>53652000</v>
      </c>
      <c r="AL1850" s="83">
        <f t="shared" si="285"/>
        <v>10494000</v>
      </c>
      <c r="AM1850" s="83">
        <f t="shared" si="286"/>
        <v>62925000</v>
      </c>
    </row>
    <row r="1851" spans="1:39">
      <c r="A1851" t="str">
        <f t="shared" si="280"/>
        <v>4627Administrasjon</v>
      </c>
      <c r="B1851" s="6" t="str">
        <f>Data!A1851</f>
        <v>4627</v>
      </c>
      <c r="C1851" s="7" t="str">
        <f>Data!B1851</f>
        <v>Askøy kommune</v>
      </c>
      <c r="D1851" s="7" t="str">
        <f>Data!C1851</f>
        <v>Administrasjon</v>
      </c>
      <c r="E1851" s="1">
        <f>Data!D1851</f>
        <v>78.324799999999996</v>
      </c>
      <c r="F1851" s="1">
        <f>Data!E1851+Data!F1851</f>
        <v>56702.44494719425</v>
      </c>
      <c r="G1851" s="1">
        <f>Data!G1851</f>
        <v>0.56814699814107417</v>
      </c>
      <c r="H1851" s="1">
        <f t="shared" si="281"/>
        <v>48449538.109090902</v>
      </c>
      <c r="I1851" s="1">
        <f t="shared" si="282"/>
        <v>485.45454545454544</v>
      </c>
      <c r="J1851" s="1">
        <f t="shared" si="283"/>
        <v>5814002.8276363621</v>
      </c>
      <c r="K1851" s="1">
        <f>'Innlegging av opplysninger'!$B$4*H1851</f>
        <v>6298439.9541818174</v>
      </c>
      <c r="L1851" s="1"/>
      <c r="M1851" s="1">
        <f>'Innlegging av opplysninger'!$B$5*H1851</f>
        <v>6346889.4922909085</v>
      </c>
      <c r="N1851" s="1">
        <f>'Innlegging av opplysninger'!$B$5*I1851</f>
        <v>63.594545454545454</v>
      </c>
      <c r="O1851" s="1">
        <f>'Innlegging av opplysninger'!$B$5*J1851</f>
        <v>761634.3704203635</v>
      </c>
      <c r="P1851" s="1">
        <f>'Innlegging av opplysninger'!$B$5*K1851</f>
        <v>825095.63399781811</v>
      </c>
      <c r="Q1851" s="1"/>
      <c r="R1851" s="1">
        <f>'Innlegging av opplysninger'!$C$11*SUM(H1851:Q1851)</f>
        <v>2602853.678594945</v>
      </c>
      <c r="S1851" s="1">
        <f>'Innlegging av opplysninger'!$C$13*(((H1851+J1851+M1851+O1851)*Data!H1851)+(J1851+O1851)*(1-Data!H1851)*1.8/12+I1851+N1851+K1851+L1851+P1851+Q1851)</f>
        <v>769315.24760468688</v>
      </c>
      <c r="T1851" s="1">
        <f>'Innlegging av opplysninger'!$C$13*((H1851+J1851+M1851+O1851)*(1-Data!H1851)-(J1851+O1851)*(1-Data!H1851)*1.8/12)</f>
        <v>2792484.5231041852</v>
      </c>
      <c r="U1851" s="1">
        <f>Data!I1851</f>
        <v>13.077</v>
      </c>
      <c r="V1851" s="1">
        <f>Data!J1851+Data!K1851</f>
        <v>62496.09874843873</v>
      </c>
      <c r="W1851" s="1">
        <f>Data!L1851</f>
        <v>18.391068287833601</v>
      </c>
      <c r="X1851" s="1">
        <f t="shared" si="287"/>
        <v>8915579.8181818165</v>
      </c>
      <c r="Y1851" s="100">
        <f t="shared" si="288"/>
        <v>2623.6363636363635</v>
      </c>
      <c r="Z1851" s="100">
        <f t="shared" si="289"/>
        <v>1275303.0939999998</v>
      </c>
      <c r="AA1851" s="100">
        <f>'Innlegging av opplysninger'!$B$4*X1851</f>
        <v>1159025.3763636362</v>
      </c>
      <c r="AB1851" s="1"/>
      <c r="AC1851" s="1">
        <f>'Innlegging av opplysninger'!$B$5*X1851</f>
        <v>1167940.9561818179</v>
      </c>
      <c r="AD1851" s="1">
        <f>'Innlegging av opplysninger'!$B$5*Y1851</f>
        <v>343.69636363636363</v>
      </c>
      <c r="AE1851" s="1">
        <f>'Innlegging av opplysninger'!$B$5*Z1851</f>
        <v>167064.70531399999</v>
      </c>
      <c r="AF1851" s="1">
        <f>'Innlegging av opplysninger'!$B$5*AA1851</f>
        <v>151832.32430363636</v>
      </c>
      <c r="AG1851" s="1"/>
      <c r="AH1851" s="1">
        <f>'Innlegging av opplysninger'!$C$11*SUM(X1851:AG1851)</f>
        <v>487909.11706874293</v>
      </c>
      <c r="AI1851" s="1">
        <f>'Innlegging av opplysninger'!$C$13*(((X1851+Z1851+AC1851+AE1851)*Data!M1851)+(Z1851+AE1851)*(1-Data!M1851)*1.8/12+Y1851+AD1851+AA1851+AB1851+AF1851+AG1851)</f>
        <v>167817.99154854516</v>
      </c>
      <c r="AJ1851" s="1">
        <f>'Innlegging av opplysninger'!$C$13*((X1851+Z1851+AC1851+AE1851)*(1-Data!M1851)-(Z1851+AE1851)*(1-Data!M1851)*1.8/12)</f>
        <v>499847.11601920816</v>
      </c>
      <c r="AK1851" s="83">
        <f t="shared" si="284"/>
        <v>3091000</v>
      </c>
      <c r="AL1851" s="83">
        <f t="shared" si="285"/>
        <v>937000</v>
      </c>
      <c r="AM1851" s="83">
        <f t="shared" si="286"/>
        <v>3292000</v>
      </c>
    </row>
    <row r="1852" spans="1:39">
      <c r="A1852" t="str">
        <f t="shared" si="280"/>
        <v>4627Undervisning</v>
      </c>
      <c r="B1852" s="6" t="str">
        <f>Data!A1852</f>
        <v>4627</v>
      </c>
      <c r="C1852" s="7" t="str">
        <f>Data!B1852</f>
        <v>Askøy kommune</v>
      </c>
      <c r="D1852" s="7" t="str">
        <f>Data!C1852</f>
        <v>Undervisning</v>
      </c>
      <c r="E1852" s="1">
        <f>Data!D1852</f>
        <v>676.45539999999994</v>
      </c>
      <c r="F1852" s="1">
        <f>Data!E1852+Data!F1852</f>
        <v>46805.763813105834</v>
      </c>
      <c r="G1852" s="1">
        <f>Data!G1852</f>
        <v>0.28556206366302944</v>
      </c>
      <c r="H1852" s="1">
        <f t="shared" si="281"/>
        <v>345403763.80909121</v>
      </c>
      <c r="I1852" s="1">
        <f t="shared" si="282"/>
        <v>2107.3090909090911</v>
      </c>
      <c r="J1852" s="1">
        <f t="shared" si="283"/>
        <v>41448704.534181856</v>
      </c>
      <c r="K1852" s="1">
        <f>'Innlegging av opplysninger'!$B$4*H1852</f>
        <v>44902489.295181856</v>
      </c>
      <c r="L1852" s="1"/>
      <c r="M1852" s="1">
        <f>'Innlegging av opplysninger'!$B$5*H1852</f>
        <v>45247893.058990948</v>
      </c>
      <c r="N1852" s="1">
        <f>'Innlegging av opplysninger'!$B$5*I1852</f>
        <v>276.05749090909092</v>
      </c>
      <c r="O1852" s="1">
        <f>'Innlegging av opplysninger'!$B$5*J1852</f>
        <v>5429780.2939778231</v>
      </c>
      <c r="P1852" s="1">
        <f>'Innlegging av opplysninger'!$B$5*K1852</f>
        <v>5882226.0976688229</v>
      </c>
      <c r="Q1852" s="1"/>
      <c r="R1852" s="1">
        <f>'Innlegging av opplysninger'!$C$11*SUM(H1852:Q1852)</f>
        <v>18556055.137315623</v>
      </c>
      <c r="S1852" s="1">
        <f>'Innlegging av opplysninger'!$C$13*(((H1852+J1852+M1852+O1852)*Data!H1852)+(J1852+O1852)*(1-Data!H1852)*1.8/12+I1852+N1852+K1852+L1852+P1852+Q1852)</f>
        <v>3291017.3302498967</v>
      </c>
      <c r="T1852" s="1">
        <f>'Innlegging av opplysninger'!$C$13*((H1852+J1852+M1852+O1852)*(1-Data!H1852)-(J1852+O1852)*(1-Data!H1852)*1.8/12)</f>
        <v>22101479.173445165</v>
      </c>
      <c r="U1852" s="1">
        <f>Data!I1852</f>
        <v>46.697200000000002</v>
      </c>
      <c r="V1852" s="1">
        <f>Data!J1852+Data!K1852</f>
        <v>49128.598574075804</v>
      </c>
      <c r="W1852" s="1">
        <f>Data!L1852</f>
        <v>0</v>
      </c>
      <c r="X1852" s="1">
        <f t="shared" si="287"/>
        <v>25027287.199999992</v>
      </c>
      <c r="Y1852" s="100">
        <f t="shared" si="288"/>
        <v>0</v>
      </c>
      <c r="Z1852" s="100">
        <f t="shared" si="289"/>
        <v>3578902.0695999986</v>
      </c>
      <c r="AA1852" s="100">
        <f>'Innlegging av opplysninger'!$B$4*X1852</f>
        <v>3253547.3359999992</v>
      </c>
      <c r="AB1852" s="1"/>
      <c r="AC1852" s="1">
        <f>'Innlegging av opplysninger'!$B$5*X1852</f>
        <v>3278574.6231999989</v>
      </c>
      <c r="AD1852" s="1">
        <f>'Innlegging av opplysninger'!$B$5*Y1852</f>
        <v>0</v>
      </c>
      <c r="AE1852" s="1">
        <f>'Innlegging av opplysninger'!$B$5*Z1852</f>
        <v>468836.17111759982</v>
      </c>
      <c r="AF1852" s="1">
        <f>'Innlegging av opplysninger'!$B$5*AA1852</f>
        <v>426214.70101599989</v>
      </c>
      <c r="AG1852" s="1"/>
      <c r="AH1852" s="1">
        <f>'Innlegging av opplysninger'!$C$11*SUM(X1852:AG1852)</f>
        <v>1369267.7598354761</v>
      </c>
      <c r="AI1852" s="1">
        <f>'Innlegging av opplysninger'!$C$13*(((X1852+Z1852+AC1852+AE1852)*Data!M1852)+(Z1852+AE1852)*(1-Data!M1852)*1.8/12+Y1852+AD1852+AA1852+AB1852+AF1852+AG1852)</f>
        <v>276740.35473755753</v>
      </c>
      <c r="AJ1852" s="1">
        <f>'Innlegging av opplysninger'!$C$13*((X1852+Z1852+AC1852+AE1852)*(1-Data!M1852)-(Z1852+AE1852)*(1-Data!M1852)*1.8/12)</f>
        <v>1596994.4745109889</v>
      </c>
      <c r="AK1852" s="83">
        <f t="shared" si="284"/>
        <v>19925000</v>
      </c>
      <c r="AL1852" s="83">
        <f t="shared" si="285"/>
        <v>3568000</v>
      </c>
      <c r="AM1852" s="83">
        <f t="shared" si="286"/>
        <v>23698000</v>
      </c>
    </row>
    <row r="1853" spans="1:39">
      <c r="A1853" t="str">
        <f t="shared" si="280"/>
        <v>4627Barnehager</v>
      </c>
      <c r="B1853" s="6" t="str">
        <f>Data!A1853</f>
        <v>4627</v>
      </c>
      <c r="C1853" s="7" t="str">
        <f>Data!B1853</f>
        <v>Askøy kommune</v>
      </c>
      <c r="D1853" s="7" t="str">
        <f>Data!C1853</f>
        <v>Barnehager</v>
      </c>
      <c r="E1853" s="1">
        <f>Data!D1853</f>
        <v>161.15259999999995</v>
      </c>
      <c r="F1853" s="1">
        <f>Data!E1853+Data!F1853</f>
        <v>42048.085267214679</v>
      </c>
      <c r="G1853" s="1">
        <f>Data!G1853</f>
        <v>6.6103184186913539</v>
      </c>
      <c r="H1853" s="1">
        <f t="shared" si="281"/>
        <v>73921726.536363676</v>
      </c>
      <c r="I1853" s="1">
        <f t="shared" si="282"/>
        <v>11621.127272727272</v>
      </c>
      <c r="J1853" s="1">
        <f t="shared" si="283"/>
        <v>8872001.7196363676</v>
      </c>
      <c r="K1853" s="1">
        <f>'Innlegging av opplysninger'!$B$4*H1853</f>
        <v>9609824.4497272782</v>
      </c>
      <c r="L1853" s="1"/>
      <c r="M1853" s="1">
        <f>'Innlegging av opplysninger'!$B$5*H1853</f>
        <v>9683746.1762636416</v>
      </c>
      <c r="N1853" s="1">
        <f>'Innlegging av opplysninger'!$B$5*I1853</f>
        <v>1522.3676727272727</v>
      </c>
      <c r="O1853" s="1">
        <f>'Innlegging av opplysninger'!$B$5*J1853</f>
        <v>1162232.2252723642</v>
      </c>
      <c r="P1853" s="1">
        <f>'Innlegging av opplysninger'!$B$5*K1853</f>
        <v>1258887.0029142734</v>
      </c>
      <c r="Q1853" s="1"/>
      <c r="R1853" s="1">
        <f>'Innlegging av opplysninger'!$C$11*SUM(H1853:Q1853)</f>
        <v>3971819.3409946761</v>
      </c>
      <c r="S1853" s="1">
        <f>'Innlegging av opplysninger'!$C$13*(((H1853+J1853+M1853+O1853)*Data!H1853)+(J1853+O1853)*(1-Data!H1853)*1.8/12+I1853+N1853+K1853+L1853+P1853+Q1853)</f>
        <v>675109.63436053321</v>
      </c>
      <c r="T1853" s="1">
        <f>'Innlegging av opplysninger'!$C$13*((H1853+J1853+M1853+O1853)*(1-Data!H1853)-(J1853+O1853)*(1-Data!H1853)*1.8/12)</f>
        <v>4760011.5691058654</v>
      </c>
      <c r="U1853" s="1">
        <f>Data!I1853</f>
        <v>14.5677</v>
      </c>
      <c r="V1853" s="1">
        <f>Data!J1853+Data!K1853</f>
        <v>46035.526999228889</v>
      </c>
      <c r="W1853" s="1">
        <f>Data!L1853</f>
        <v>0</v>
      </c>
      <c r="X1853" s="1">
        <f t="shared" si="287"/>
        <v>7315982.6909090905</v>
      </c>
      <c r="Y1853" s="100">
        <f t="shared" si="288"/>
        <v>0</v>
      </c>
      <c r="Z1853" s="100">
        <f t="shared" si="289"/>
        <v>1046185.5247999999</v>
      </c>
      <c r="AA1853" s="100">
        <f>'Innlegging av opplysninger'!$B$4*X1853</f>
        <v>951077.74981818174</v>
      </c>
      <c r="AB1853" s="1"/>
      <c r="AC1853" s="1">
        <f>'Innlegging av opplysninger'!$B$5*X1853</f>
        <v>958393.73250909091</v>
      </c>
      <c r="AD1853" s="1">
        <f>'Innlegging av opplysninger'!$B$5*Y1853</f>
        <v>0</v>
      </c>
      <c r="AE1853" s="1">
        <f>'Innlegging av opplysninger'!$B$5*Z1853</f>
        <v>137050.30374879998</v>
      </c>
      <c r="AF1853" s="1">
        <f>'Innlegging av opplysninger'!$B$5*AA1853</f>
        <v>124591.18522618181</v>
      </c>
      <c r="AG1853" s="1"/>
      <c r="AH1853" s="1">
        <f>'Innlegging av opplysninger'!$C$11*SUM(X1853:AG1853)</f>
        <v>400264.68510643108</v>
      </c>
      <c r="AI1853" s="1">
        <f>'Innlegging av opplysninger'!$C$13*(((X1853+Z1853+AC1853+AE1853)*Data!M1853)+(Z1853+AE1853)*(1-Data!M1853)*1.8/12+Y1853+AD1853+AA1853+AB1853+AF1853+AG1853)</f>
        <v>75392.474145708999</v>
      </c>
      <c r="AJ1853" s="1">
        <f>'Innlegging av opplysninger'!$C$13*((X1853+Z1853+AC1853+AE1853)*(1-Data!M1853)-(Z1853+AE1853)*(1-Data!M1853)*1.8/12)</f>
        <v>472338.14757888095</v>
      </c>
      <c r="AK1853" s="83">
        <f t="shared" si="284"/>
        <v>4372000</v>
      </c>
      <c r="AL1853" s="83">
        <f t="shared" si="285"/>
        <v>751000</v>
      </c>
      <c r="AM1853" s="83">
        <f t="shared" si="286"/>
        <v>5232000</v>
      </c>
    </row>
    <row r="1854" spans="1:39">
      <c r="A1854" t="str">
        <f t="shared" si="280"/>
        <v>4627Helse/pleie/omsorg</v>
      </c>
      <c r="B1854" s="6" t="str">
        <f>Data!A1854</f>
        <v>4627</v>
      </c>
      <c r="C1854" s="7" t="str">
        <f>Data!B1854</f>
        <v>Askøy kommune</v>
      </c>
      <c r="D1854" s="7" t="str">
        <f>Data!C1854</f>
        <v>Helse/pleie/omsorg</v>
      </c>
      <c r="E1854" s="1">
        <f>Data!D1854</f>
        <v>696.66129999999998</v>
      </c>
      <c r="F1854" s="1">
        <f>Data!E1854+Data!F1854</f>
        <v>46933.388575385776</v>
      </c>
      <c r="G1854" s="1">
        <f>Data!G1854</f>
        <v>643.26997925677904</v>
      </c>
      <c r="H1854" s="1">
        <f t="shared" si="281"/>
        <v>356691005.43636435</v>
      </c>
      <c r="I1854" s="1">
        <f t="shared" si="282"/>
        <v>4888814.1818181891</v>
      </c>
      <c r="J1854" s="1">
        <f t="shared" si="283"/>
        <v>43389578.354181901</v>
      </c>
      <c r="K1854" s="1">
        <f>'Innlegging av opplysninger'!$B$4*H1854</f>
        <v>46369830.706727371</v>
      </c>
      <c r="L1854" s="1"/>
      <c r="M1854" s="1">
        <f>'Innlegging av opplysninger'!$B$5*H1854</f>
        <v>46726521.712163731</v>
      </c>
      <c r="N1854" s="1">
        <f>'Innlegging av opplysninger'!$B$5*I1854</f>
        <v>640434.65781818284</v>
      </c>
      <c r="O1854" s="1">
        <f>'Innlegging av opplysninger'!$B$5*J1854</f>
        <v>5684034.7643978288</v>
      </c>
      <c r="P1854" s="1">
        <f>'Innlegging av opplysninger'!$B$5*K1854</f>
        <v>6074447.8225812856</v>
      </c>
      <c r="Q1854" s="1"/>
      <c r="R1854" s="1">
        <f>'Innlegging av opplysninger'!$C$11*SUM(H1854:Q1854)</f>
        <v>19397657.370170008</v>
      </c>
      <c r="S1854" s="1">
        <f>'Innlegging av opplysninger'!$C$13*(((H1854+J1854+M1854+O1854)*Data!H1854)+(J1854+O1854)*(1-Data!H1854)*1.8/12+I1854+N1854+K1854+L1854+P1854+Q1854)</f>
        <v>3699946.7101551965</v>
      </c>
      <c r="T1854" s="1">
        <f>'Innlegging av opplysninger'!$C$13*((H1854+J1854+M1854+O1854)*(1-Data!H1854)-(J1854+O1854)*(1-Data!H1854)*1.8/12)</f>
        <v>22844216.006919548</v>
      </c>
      <c r="U1854" s="1">
        <f>Data!I1854</f>
        <v>69.767299999999992</v>
      </c>
      <c r="V1854" s="1">
        <f>Data!J1854+Data!K1854</f>
        <v>48479.157654565002</v>
      </c>
      <c r="W1854" s="1">
        <f>Data!L1854</f>
        <v>807.5741787341633</v>
      </c>
      <c r="X1854" s="1">
        <f t="shared" si="287"/>
        <v>36897381.118181802</v>
      </c>
      <c r="Y1854" s="100">
        <f t="shared" si="288"/>
        <v>614642.94545454532</v>
      </c>
      <c r="Z1854" s="100">
        <f t="shared" si="289"/>
        <v>5364219.4410999976</v>
      </c>
      <c r="AA1854" s="100">
        <f>'Innlegging av opplysninger'!$B$4*X1854</f>
        <v>4796659.5453636348</v>
      </c>
      <c r="AB1854" s="1"/>
      <c r="AC1854" s="1">
        <f>'Innlegging av opplysninger'!$B$5*X1854</f>
        <v>4833556.926481816</v>
      </c>
      <c r="AD1854" s="1">
        <f>'Innlegging av opplysninger'!$B$5*Y1854</f>
        <v>80518.225854545439</v>
      </c>
      <c r="AE1854" s="1">
        <f>'Innlegging av opplysninger'!$B$5*Z1854</f>
        <v>702712.74678409973</v>
      </c>
      <c r="AF1854" s="1">
        <f>'Innlegging av opplysninger'!$B$5*AA1854</f>
        <v>628362.40044263622</v>
      </c>
      <c r="AG1854" s="1"/>
      <c r="AH1854" s="1">
        <f>'Innlegging av opplysninger'!$C$11*SUM(X1854:AG1854)</f>
        <v>2048886.0272871968</v>
      </c>
      <c r="AI1854" s="1">
        <f>'Innlegging av opplysninger'!$C$13*(((X1854+Z1854+AC1854+AE1854)*Data!M1854)+(Z1854+AE1854)*(1-Data!M1854)*1.8/12+Y1854+AD1854+AA1854+AB1854+AF1854+AG1854)</f>
        <v>417424.07869535947</v>
      </c>
      <c r="AJ1854" s="1">
        <f>'Innlegging av opplysninger'!$C$13*((X1854+Z1854+AC1854+AE1854)*(1-Data!M1854)-(Z1854+AE1854)*(1-Data!M1854)*1.8/12)</f>
        <v>2386314.6954871202</v>
      </c>
      <c r="AK1854" s="83">
        <f t="shared" si="284"/>
        <v>21447000</v>
      </c>
      <c r="AL1854" s="83">
        <f t="shared" si="285"/>
        <v>4117000</v>
      </c>
      <c r="AM1854" s="83">
        <f t="shared" si="286"/>
        <v>25231000</v>
      </c>
    </row>
    <row r="1855" spans="1:39">
      <c r="A1855" t="str">
        <f t="shared" si="280"/>
        <v>4627Samferdsel og teknikk</v>
      </c>
      <c r="B1855" s="6" t="str">
        <f>Data!A1855</f>
        <v>4627</v>
      </c>
      <c r="C1855" s="7" t="str">
        <f>Data!B1855</f>
        <v>Askøy kommune</v>
      </c>
      <c r="D1855" s="7" t="str">
        <f>Data!C1855</f>
        <v>Samferdsel og teknikk</v>
      </c>
      <c r="E1855" s="1">
        <f>Data!D1855</f>
        <v>118.35269999999998</v>
      </c>
      <c r="F1855" s="1">
        <f>Data!E1855+Data!F1855</f>
        <v>53614.920558072059</v>
      </c>
      <c r="G1855" s="1">
        <f>Data!G1855</f>
        <v>339.79207909916715</v>
      </c>
      <c r="H1855" s="1">
        <f t="shared" si="281"/>
        <v>69223315.727272734</v>
      </c>
      <c r="I1855" s="1">
        <f t="shared" si="282"/>
        <v>438712.47272727266</v>
      </c>
      <c r="J1855" s="1">
        <f t="shared" si="283"/>
        <v>8359443.3839999996</v>
      </c>
      <c r="K1855" s="1">
        <f>'Innlegging av opplysninger'!$B$4*H1855</f>
        <v>8999031.0445454549</v>
      </c>
      <c r="L1855" s="1"/>
      <c r="M1855" s="1">
        <f>'Innlegging av opplysninger'!$B$5*H1855</f>
        <v>9068254.3602727279</v>
      </c>
      <c r="N1855" s="1">
        <f>'Innlegging av opplysninger'!$B$5*I1855</f>
        <v>57471.333927272717</v>
      </c>
      <c r="O1855" s="1">
        <f>'Innlegging av opplysninger'!$B$5*J1855</f>
        <v>1095087.0833040001</v>
      </c>
      <c r="P1855" s="1">
        <f>'Innlegging av opplysninger'!$B$5*K1855</f>
        <v>1178873.0668354547</v>
      </c>
      <c r="Q1855" s="1"/>
      <c r="R1855" s="1">
        <f>'Innlegging av opplysninger'!$C$11*SUM(H1855:Q1855)</f>
        <v>3739967.1619696268</v>
      </c>
      <c r="S1855" s="1">
        <f>'Innlegging av opplysninger'!$C$13*(((H1855+J1855+M1855+O1855)*Data!H1855)+(J1855+O1855)*(1-Data!H1855)*1.8/12+I1855+N1855+K1855+L1855+P1855+Q1855)</f>
        <v>893153.90646322654</v>
      </c>
      <c r="T1855" s="1">
        <f>'Innlegging av opplysninger'!$C$13*((H1855+J1855+M1855+O1855)*(1-Data!H1855)-(J1855+O1855)*(1-Data!H1855)*1.8/12)</f>
        <v>4224695.8941267896</v>
      </c>
      <c r="U1855" s="1">
        <f>Data!I1855</f>
        <v>11.1197</v>
      </c>
      <c r="V1855" s="1">
        <f>Data!J1855+Data!K1855</f>
        <v>57201.645503026171</v>
      </c>
      <c r="W1855" s="1">
        <f>Data!L1855</f>
        <v>0</v>
      </c>
      <c r="X1855" s="1">
        <f t="shared" si="287"/>
        <v>6938892.4090909101</v>
      </c>
      <c r="Y1855" s="100">
        <f t="shared" si="288"/>
        <v>0</v>
      </c>
      <c r="Z1855" s="100">
        <f t="shared" si="289"/>
        <v>992261.61450000003</v>
      </c>
      <c r="AA1855" s="100">
        <f>'Innlegging av opplysninger'!$B$4*X1855</f>
        <v>902056.0131818183</v>
      </c>
      <c r="AB1855" s="1"/>
      <c r="AC1855" s="1">
        <f>'Innlegging av opplysninger'!$B$5*X1855</f>
        <v>908994.9055909093</v>
      </c>
      <c r="AD1855" s="1">
        <f>'Innlegging av opplysninger'!$B$5*Y1855</f>
        <v>0</v>
      </c>
      <c r="AE1855" s="1">
        <f>'Innlegging av opplysninger'!$B$5*Z1855</f>
        <v>129986.27149950001</v>
      </c>
      <c r="AF1855" s="1">
        <f>'Innlegging av opplysninger'!$B$5*AA1855</f>
        <v>118169.33772681821</v>
      </c>
      <c r="AG1855" s="1"/>
      <c r="AH1855" s="1">
        <f>'Innlegging av opplysninger'!$C$11*SUM(X1855:AG1855)</f>
        <v>379633.70096041827</v>
      </c>
      <c r="AI1855" s="1">
        <f>'Innlegging av opplysninger'!$C$13*(((X1855+Z1855+AC1855+AE1855)*Data!M1855)+(Z1855+AE1855)*(1-Data!M1855)*1.8/12+Y1855+AD1855+AA1855+AB1855+AF1855+AG1855)</f>
        <v>105702.38991142847</v>
      </c>
      <c r="AJ1855" s="1">
        <f>'Innlegging av opplysninger'!$C$13*((X1855+Z1855+AC1855+AE1855)*(1-Data!M1855)-(Z1855+AE1855)*(1-Data!M1855)*1.8/12)</f>
        <v>413796.35877124924</v>
      </c>
      <c r="AK1855" s="83">
        <f t="shared" si="284"/>
        <v>4120000</v>
      </c>
      <c r="AL1855" s="83">
        <f t="shared" si="285"/>
        <v>999000</v>
      </c>
      <c r="AM1855" s="83">
        <f t="shared" si="286"/>
        <v>4638000</v>
      </c>
    </row>
    <row r="1856" spans="1:39">
      <c r="A1856" t="str">
        <f t="shared" si="280"/>
        <v>4627Annet</v>
      </c>
      <c r="B1856" s="6" t="str">
        <f>Data!A1856</f>
        <v>4627</v>
      </c>
      <c r="C1856" s="7" t="str">
        <f>Data!B1856</f>
        <v>Askøy kommune</v>
      </c>
      <c r="D1856" s="7" t="str">
        <f>Data!C1856</f>
        <v>Annet</v>
      </c>
      <c r="E1856" s="1">
        <f>Data!D1856</f>
        <v>23.190599999999996</v>
      </c>
      <c r="F1856" s="1">
        <f>Data!E1856+Data!F1856</f>
        <v>46518.458089340813</v>
      </c>
      <c r="G1856" s="1">
        <f>Data!G1856</f>
        <v>0</v>
      </c>
      <c r="H1856" s="1">
        <f t="shared" si="281"/>
        <v>11768628.590909092</v>
      </c>
      <c r="I1856" s="1">
        <f t="shared" si="282"/>
        <v>0</v>
      </c>
      <c r="J1856" s="1">
        <f t="shared" si="283"/>
        <v>1412235.4309090909</v>
      </c>
      <c r="K1856" s="1">
        <f>'Innlegging av opplysninger'!$B$4*H1856</f>
        <v>1529921.716818182</v>
      </c>
      <c r="L1856" s="1"/>
      <c r="M1856" s="1">
        <f>'Innlegging av opplysninger'!$B$5*H1856</f>
        <v>1541690.3454090911</v>
      </c>
      <c r="N1856" s="1">
        <f>'Innlegging av opplysninger'!$B$5*I1856</f>
        <v>0</v>
      </c>
      <c r="O1856" s="1">
        <f>'Innlegging av opplysninger'!$B$5*J1856</f>
        <v>185002.84144909092</v>
      </c>
      <c r="P1856" s="1">
        <f>'Innlegging av opplysninger'!$B$5*K1856</f>
        <v>200419.74490318185</v>
      </c>
      <c r="Q1856" s="1"/>
      <c r="R1856" s="1">
        <f>'Innlegging av opplysninger'!$C$11*SUM(H1856:Q1856)</f>
        <v>632240.14947511372</v>
      </c>
      <c r="S1856" s="1">
        <f>'Innlegging av opplysninger'!$C$13*(((H1856+J1856+M1856+O1856)*Data!H1856)+(J1856+O1856)*(1-Data!H1856)*1.8/12+I1856+N1856+K1856+L1856+P1856+Q1856)</f>
        <v>111422.17636257381</v>
      </c>
      <c r="T1856" s="1">
        <f>'Innlegging av opplysninger'!$C$13*((H1856+J1856+M1856+O1856)*(1-Data!H1856)-(J1856+O1856)*(1-Data!H1856)*1.8/12)</f>
        <v>753748.5544981081</v>
      </c>
      <c r="U1856" s="1">
        <f>Data!I1856</f>
        <v>2</v>
      </c>
      <c r="V1856" s="1">
        <f>Data!J1856+Data!K1856</f>
        <v>54962.5</v>
      </c>
      <c r="W1856" s="1">
        <f>Data!L1856</f>
        <v>0</v>
      </c>
      <c r="X1856" s="1">
        <f t="shared" si="287"/>
        <v>1199181.8181818181</v>
      </c>
      <c r="Y1856" s="100">
        <f t="shared" si="288"/>
        <v>0</v>
      </c>
      <c r="Z1856" s="100">
        <f t="shared" si="289"/>
        <v>171482.99999999997</v>
      </c>
      <c r="AA1856" s="100">
        <f>'Innlegging av opplysninger'!$B$4*X1856</f>
        <v>155893.63636363635</v>
      </c>
      <c r="AB1856" s="1"/>
      <c r="AC1856" s="1">
        <f>'Innlegging av opplysninger'!$B$5*X1856</f>
        <v>157092.81818181818</v>
      </c>
      <c r="AD1856" s="1">
        <f>'Innlegging av opplysninger'!$B$5*Y1856</f>
        <v>0</v>
      </c>
      <c r="AE1856" s="1">
        <f>'Innlegging av opplysninger'!$B$5*Z1856</f>
        <v>22464.272999999997</v>
      </c>
      <c r="AF1856" s="1">
        <f>'Innlegging av opplysninger'!$B$5*AA1856</f>
        <v>20422.066363636364</v>
      </c>
      <c r="AG1856" s="1"/>
      <c r="AH1856" s="1">
        <f>'Innlegging av opplysninger'!$C$11*SUM(X1856:AG1856)</f>
        <v>65608.42925945454</v>
      </c>
      <c r="AI1856" s="1">
        <f>'Innlegging av opplysninger'!$C$13*(((X1856+Z1856+AC1856+AE1856)*Data!M1856)+(Z1856+AE1856)*(1-Data!M1856)*1.8/12+Y1856+AD1856+AA1856+AB1856+AF1856+AG1856)</f>
        <v>10749.444508678911</v>
      </c>
      <c r="AJ1856" s="1">
        <f>'Innlegging av opplysninger'!$C$13*((X1856+Z1856+AC1856+AE1856)*(1-Data!M1856)-(Z1856+AE1856)*(1-Data!M1856)*1.8/12)</f>
        <v>79030.511320048347</v>
      </c>
      <c r="AK1856" s="83">
        <f t="shared" si="284"/>
        <v>698000</v>
      </c>
      <c r="AL1856" s="83">
        <f t="shared" si="285"/>
        <v>122000</v>
      </c>
      <c r="AM1856" s="83">
        <f t="shared" si="286"/>
        <v>833000</v>
      </c>
    </row>
    <row r="1857" spans="1:39">
      <c r="A1857" t="str">
        <f t="shared" si="280"/>
        <v>4628Alle</v>
      </c>
      <c r="B1857" s="6" t="str">
        <f>Data!A1857</f>
        <v>4628</v>
      </c>
      <c r="C1857" s="7" t="str">
        <f>Data!B1857</f>
        <v>Vaksdal kommune</v>
      </c>
      <c r="D1857" s="7" t="str">
        <f>Data!C1857</f>
        <v>Alle</v>
      </c>
      <c r="E1857" s="1">
        <f>Data!D1857</f>
        <v>265.29620000000028</v>
      </c>
      <c r="F1857" s="1">
        <f>Data!E1857+Data!F1857</f>
        <v>45875.337623569409</v>
      </c>
      <c r="G1857" s="1">
        <f>Data!G1857</f>
        <v>653.13004860227863</v>
      </c>
      <c r="H1857" s="1">
        <f t="shared" si="281"/>
        <v>132769666.31181826</v>
      </c>
      <c r="I1857" s="1">
        <f t="shared" si="282"/>
        <v>1890250.0363636364</v>
      </c>
      <c r="J1857" s="1">
        <f t="shared" si="283"/>
        <v>16159189.961781828</v>
      </c>
      <c r="K1857" s="1">
        <f>'Innlegging av opplysninger'!$B$4*H1857</f>
        <v>17260056.620536376</v>
      </c>
      <c r="L1857" s="1"/>
      <c r="M1857" s="1">
        <f>'Innlegging av opplysninger'!$B$5*H1857</f>
        <v>17392826.286848191</v>
      </c>
      <c r="N1857" s="1">
        <f>'Innlegging av opplysninger'!$B$5*I1857</f>
        <v>247622.75476363639</v>
      </c>
      <c r="O1857" s="1">
        <f>'Innlegging av opplysninger'!$B$5*J1857</f>
        <v>2116853.8849934195</v>
      </c>
      <c r="P1857" s="1">
        <f>'Innlegging av opplysninger'!$B$5*K1857</f>
        <v>2261067.4172902652</v>
      </c>
      <c r="Q1857" s="1"/>
      <c r="R1857" s="1">
        <f>'Innlegging av opplysninger'!$C$11*SUM(H1857:Q1857)</f>
        <v>7223706.2644270342</v>
      </c>
      <c r="S1857" s="1">
        <f>'Innlegging av opplysninger'!$C$13*(((H1857+J1857+M1857+O1857)*Data!H1857)+(J1857+O1857)*(1-Data!H1857)*1.8/12+I1857+N1857+K1857+L1857+P1857+Q1857)</f>
        <v>1384048.7952632946</v>
      </c>
      <c r="T1857" s="1">
        <f>'Innlegging av opplysninger'!$C$13*((H1857+J1857+M1857+O1857)*(1-Data!H1857)-(J1857+O1857)*(1-Data!H1857)*1.8/12)</f>
        <v>8501022.9350052774</v>
      </c>
      <c r="U1857" s="1">
        <f>Data!I1857</f>
        <v>41.170700000000004</v>
      </c>
      <c r="V1857" s="1">
        <f>Data!J1857+Data!K1857</f>
        <v>50204.610093262112</v>
      </c>
      <c r="W1857" s="1">
        <f>Data!L1857</f>
        <v>392.5335250554399</v>
      </c>
      <c r="X1857" s="1">
        <f t="shared" si="287"/>
        <v>22548642.990181815</v>
      </c>
      <c r="Y1857" s="100">
        <f t="shared" si="288"/>
        <v>176300.50909090906</v>
      </c>
      <c r="Z1857" s="100">
        <f t="shared" si="289"/>
        <v>3249666.9203959992</v>
      </c>
      <c r="AA1857" s="100">
        <f>'Innlegging av opplysninger'!$B$4*X1857</f>
        <v>2931323.5887236362</v>
      </c>
      <c r="AB1857" s="1"/>
      <c r="AC1857" s="1">
        <f>'Innlegging av opplysninger'!$B$5*X1857</f>
        <v>2953872.2317138179</v>
      </c>
      <c r="AD1857" s="1">
        <f>'Innlegging av opplysninger'!$B$5*Y1857</f>
        <v>23095.36669090909</v>
      </c>
      <c r="AE1857" s="1">
        <f>'Innlegging av opplysninger'!$B$5*Z1857</f>
        <v>425706.36657187593</v>
      </c>
      <c r="AF1857" s="1">
        <f>'Innlegging av opplysninger'!$B$5*AA1857</f>
        <v>384003.39012279635</v>
      </c>
      <c r="AG1857" s="1"/>
      <c r="AH1857" s="1">
        <f>'Innlegging av opplysninger'!$C$11*SUM(X1857:AG1857)</f>
        <v>1242319.2318126869</v>
      </c>
      <c r="AI1857" s="1">
        <f>'Innlegging av opplysninger'!$C$13*(((X1857+Z1857+AC1857+AE1857)*Data!M1857)+(Z1857+AE1857)*(1-Data!M1857)*1.8/12+Y1857+AD1857+AA1857+AB1857+AF1857+AG1857)</f>
        <v>306066.81983921159</v>
      </c>
      <c r="AJ1857" s="1">
        <f>'Innlegging av opplysninger'!$C$13*((X1857+Z1857+AC1857+AE1857)*(1-Data!M1857)-(Z1857+AE1857)*(1-Data!M1857)*1.8/12)</f>
        <v>1393948.9710623601</v>
      </c>
      <c r="AK1857" s="83">
        <f t="shared" si="284"/>
        <v>8466000</v>
      </c>
      <c r="AL1857" s="83">
        <f t="shared" si="285"/>
        <v>1690000</v>
      </c>
      <c r="AM1857" s="83">
        <f t="shared" si="286"/>
        <v>9895000</v>
      </c>
    </row>
    <row r="1858" spans="1:39">
      <c r="A1858" t="str">
        <f t="shared" si="280"/>
        <v>4628Administrasjon</v>
      </c>
      <c r="B1858" s="6" t="str">
        <f>Data!A1858</f>
        <v>4628</v>
      </c>
      <c r="C1858" s="7" t="str">
        <f>Data!B1858</f>
        <v>Vaksdal kommune</v>
      </c>
      <c r="D1858" s="7" t="str">
        <f>Data!C1858</f>
        <v>Administrasjon</v>
      </c>
      <c r="E1858" s="1">
        <f>Data!D1858</f>
        <v>14.269500000000001</v>
      </c>
      <c r="F1858" s="1">
        <f>Data!E1858+Data!F1858</f>
        <v>54966.413264888979</v>
      </c>
      <c r="G1858" s="1">
        <f>Data!G1858</f>
        <v>0</v>
      </c>
      <c r="H1858" s="1">
        <f t="shared" si="281"/>
        <v>8556471.6445454527</v>
      </c>
      <c r="I1858" s="1">
        <f t="shared" si="282"/>
        <v>0</v>
      </c>
      <c r="J1858" s="1">
        <f t="shared" si="283"/>
        <v>1026776.5973454543</v>
      </c>
      <c r="K1858" s="1">
        <f>'Innlegging av opplysninger'!$B$4*H1858</f>
        <v>1112341.3137909088</v>
      </c>
      <c r="L1858" s="1"/>
      <c r="M1858" s="1">
        <f>'Innlegging av opplysninger'!$B$5*H1858</f>
        <v>1120897.7854354545</v>
      </c>
      <c r="N1858" s="1">
        <f>'Innlegging av opplysninger'!$B$5*I1858</f>
        <v>0</v>
      </c>
      <c r="O1858" s="1">
        <f>'Innlegging av opplysninger'!$B$5*J1858</f>
        <v>134507.73425225451</v>
      </c>
      <c r="P1858" s="1">
        <f>'Innlegging av opplysninger'!$B$5*K1858</f>
        <v>145716.71210660905</v>
      </c>
      <c r="Q1858" s="1"/>
      <c r="R1858" s="1">
        <f>'Innlegging av opplysninger'!$C$11*SUM(H1858:Q1858)</f>
        <v>459675.04792409315</v>
      </c>
      <c r="S1858" s="1">
        <f>'Innlegging av opplysninger'!$C$13*(((H1858+J1858+M1858+O1858)*Data!H1858)+(J1858+O1858)*(1-Data!H1858)*1.8/12+I1858+N1858+K1858+L1858+P1858+Q1858)</f>
        <v>138672.27414299489</v>
      </c>
      <c r="T1858" s="1">
        <f>'Innlegging av opplysninger'!$C$13*((H1858+J1858+M1858+O1858)*(1-Data!H1858)-(J1858+O1858)*(1-Data!H1858)*1.8/12)</f>
        <v>490356.73880576418</v>
      </c>
      <c r="U1858" s="1">
        <f>Data!I1858</f>
        <v>9.8695000000000004</v>
      </c>
      <c r="V1858" s="1">
        <f>Data!J1858+Data!K1858</f>
        <v>61071.893628518839</v>
      </c>
      <c r="W1858" s="1">
        <f>Data!L1858</f>
        <v>0</v>
      </c>
      <c r="X1858" s="1">
        <f t="shared" si="287"/>
        <v>6575444.2272727275</v>
      </c>
      <c r="Y1858" s="100">
        <f t="shared" si="288"/>
        <v>0</v>
      </c>
      <c r="Z1858" s="100">
        <f t="shared" si="289"/>
        <v>940288.52449999994</v>
      </c>
      <c r="AA1858" s="100">
        <f>'Innlegging av opplysninger'!$B$4*X1858</f>
        <v>854807.74954545463</v>
      </c>
      <c r="AB1858" s="1"/>
      <c r="AC1858" s="1">
        <f>'Innlegging av opplysninger'!$B$5*X1858</f>
        <v>861383.19377272739</v>
      </c>
      <c r="AD1858" s="1">
        <f>'Innlegging av opplysninger'!$B$5*Y1858</f>
        <v>0</v>
      </c>
      <c r="AE1858" s="1">
        <f>'Innlegging av opplysninger'!$B$5*Z1858</f>
        <v>123177.79670949999</v>
      </c>
      <c r="AF1858" s="1">
        <f>'Innlegging av opplysninger'!$B$5*AA1858</f>
        <v>111979.81519045457</v>
      </c>
      <c r="AG1858" s="1"/>
      <c r="AH1858" s="1">
        <f>'Innlegging av opplysninger'!$C$11*SUM(X1858:AG1858)</f>
        <v>359749.08966565289</v>
      </c>
      <c r="AI1858" s="1">
        <f>'Innlegging av opplysninger'!$C$13*(((X1858+Z1858+AC1858+AE1858)*Data!M1858)+(Z1858+AE1858)*(1-Data!M1858)*1.8/12+Y1858+AD1858+AA1858+AB1858+AF1858+AG1858)</f>
        <v>144058.32323355047</v>
      </c>
      <c r="AJ1858" s="1">
        <f>'Innlegging av opplysninger'!$C$13*((X1858+Z1858+AC1858+AE1858)*(1-Data!M1858)-(Z1858+AE1858)*(1-Data!M1858)*1.8/12)</f>
        <v>348229.90472997446</v>
      </c>
      <c r="AK1858" s="83">
        <f t="shared" si="284"/>
        <v>819000</v>
      </c>
      <c r="AL1858" s="83">
        <f t="shared" si="285"/>
        <v>283000</v>
      </c>
      <c r="AM1858" s="83">
        <f t="shared" si="286"/>
        <v>839000</v>
      </c>
    </row>
    <row r="1859" spans="1:39">
      <c r="A1859" t="str">
        <f t="shared" si="280"/>
        <v>4628Undervisning</v>
      </c>
      <c r="B1859" s="6" t="str">
        <f>Data!A1859</f>
        <v>4628</v>
      </c>
      <c r="C1859" s="7" t="str">
        <f>Data!B1859</f>
        <v>Vaksdal kommune</v>
      </c>
      <c r="D1859" s="7" t="str">
        <f>Data!C1859</f>
        <v>Undervisning</v>
      </c>
      <c r="E1859" s="1">
        <f>Data!D1859</f>
        <v>75.37260000000002</v>
      </c>
      <c r="F1859" s="1">
        <f>Data!E1859+Data!F1859</f>
        <v>46509.84897363231</v>
      </c>
      <c r="G1859" s="1">
        <f>Data!G1859</f>
        <v>0</v>
      </c>
      <c r="H1859" s="1">
        <f t="shared" si="281"/>
        <v>38242562.648181811</v>
      </c>
      <c r="I1859" s="1">
        <f t="shared" si="282"/>
        <v>0</v>
      </c>
      <c r="J1859" s="1">
        <f t="shared" si="283"/>
        <v>4589107.5177818174</v>
      </c>
      <c r="K1859" s="1">
        <f>'Innlegging av opplysninger'!$B$4*H1859</f>
        <v>4971533.1442636354</v>
      </c>
      <c r="L1859" s="1"/>
      <c r="M1859" s="1">
        <f>'Innlegging av opplysninger'!$B$5*H1859</f>
        <v>5009775.7069118172</v>
      </c>
      <c r="N1859" s="1">
        <f>'Innlegging av opplysninger'!$B$5*I1859</f>
        <v>0</v>
      </c>
      <c r="O1859" s="1">
        <f>'Innlegging av opplysninger'!$B$5*J1859</f>
        <v>601173.08482941811</v>
      </c>
      <c r="P1859" s="1">
        <f>'Innlegging av opplysninger'!$B$5*K1859</f>
        <v>651270.84189853631</v>
      </c>
      <c r="Q1859" s="1"/>
      <c r="R1859" s="1">
        <f>'Innlegging av opplysninger'!$C$11*SUM(H1859:Q1859)</f>
        <v>2054486.0718669472</v>
      </c>
      <c r="S1859" s="1">
        <f>'Innlegging av opplysninger'!$C$13*(((H1859+J1859+M1859+O1859)*Data!H1859)+(J1859+O1859)*(1-Data!H1859)*1.8/12+I1859+N1859+K1859+L1859+P1859+Q1859)</f>
        <v>355488.639722138</v>
      </c>
      <c r="T1859" s="1">
        <f>'Innlegging av opplysninger'!$C$13*((H1859+J1859+M1859+O1859)*(1-Data!H1859)-(J1859+O1859)*(1-Data!H1859)*1.8/12)</f>
        <v>2455913.3533589477</v>
      </c>
      <c r="U1859" s="1">
        <f>Data!I1859</f>
        <v>7.5907</v>
      </c>
      <c r="V1859" s="1">
        <f>Data!J1859+Data!K1859</f>
        <v>44241.874917113484</v>
      </c>
      <c r="W1859" s="1">
        <f>Data!L1859</f>
        <v>0</v>
      </c>
      <c r="X1859" s="1">
        <f t="shared" si="287"/>
        <v>3663565.0901818178</v>
      </c>
      <c r="Y1859" s="100">
        <f t="shared" si="288"/>
        <v>0</v>
      </c>
      <c r="Z1859" s="100">
        <f t="shared" si="289"/>
        <v>523889.80789599993</v>
      </c>
      <c r="AA1859" s="100">
        <f>'Innlegging av opplysninger'!$B$4*X1859</f>
        <v>476263.46172363631</v>
      </c>
      <c r="AB1859" s="1"/>
      <c r="AC1859" s="1">
        <f>'Innlegging av opplysninger'!$B$5*X1859</f>
        <v>479927.02681381814</v>
      </c>
      <c r="AD1859" s="1">
        <f>'Innlegging av opplysninger'!$B$5*Y1859</f>
        <v>0</v>
      </c>
      <c r="AE1859" s="1">
        <f>'Innlegging av opplysninger'!$B$5*Z1859</f>
        <v>68629.564834375997</v>
      </c>
      <c r="AF1859" s="1">
        <f>'Innlegging av opplysninger'!$B$5*AA1859</f>
        <v>62390.513485796357</v>
      </c>
      <c r="AG1859" s="1"/>
      <c r="AH1859" s="1">
        <f>'Innlegging av opplysninger'!$C$11*SUM(X1859:AG1859)</f>
        <v>200437.28766754689</v>
      </c>
      <c r="AI1859" s="1">
        <f>'Innlegging av opplysninger'!$C$13*(((X1859+Z1859+AC1859+AE1859)*Data!M1859)+(Z1859+AE1859)*(1-Data!M1859)*1.8/12+Y1859+AD1859+AA1859+AB1859+AF1859+AG1859)</f>
        <v>32631.657818187432</v>
      </c>
      <c r="AJ1859" s="1">
        <f>'Innlegging av opplysninger'!$C$13*((X1859+Z1859+AC1859+AE1859)*(1-Data!M1859)-(Z1859+AE1859)*(1-Data!M1859)*1.8/12)</f>
        <v>241650.94635845569</v>
      </c>
      <c r="AK1859" s="83">
        <f t="shared" si="284"/>
        <v>2255000</v>
      </c>
      <c r="AL1859" s="83">
        <f t="shared" si="285"/>
        <v>388000</v>
      </c>
      <c r="AM1859" s="83">
        <f t="shared" si="286"/>
        <v>2698000</v>
      </c>
    </row>
    <row r="1860" spans="1:39">
      <c r="A1860" t="str">
        <f t="shared" si="280"/>
        <v>4628Barnehager</v>
      </c>
      <c r="B1860" s="6" t="str">
        <f>Data!A1860</f>
        <v>4628</v>
      </c>
      <c r="C1860" s="7" t="str">
        <f>Data!B1860</f>
        <v>Vaksdal kommune</v>
      </c>
      <c r="D1860" s="7" t="str">
        <f>Data!C1860</f>
        <v>Barnehager</v>
      </c>
      <c r="E1860" s="1">
        <f>Data!D1860</f>
        <v>33.887700000000002</v>
      </c>
      <c r="F1860" s="1">
        <f>Data!E1860+Data!F1860</f>
        <v>40719.225857267775</v>
      </c>
      <c r="G1860" s="1">
        <f>Data!G1860</f>
        <v>0</v>
      </c>
      <c r="H1860" s="1">
        <f t="shared" si="281"/>
        <v>15053246.291818179</v>
      </c>
      <c r="I1860" s="1">
        <f t="shared" si="282"/>
        <v>0</v>
      </c>
      <c r="J1860" s="1">
        <f t="shared" si="283"/>
        <v>1806389.5550181814</v>
      </c>
      <c r="K1860" s="1">
        <f>'Innlegging av opplysninger'!$B$4*H1860</f>
        <v>1956922.0179363634</v>
      </c>
      <c r="L1860" s="1"/>
      <c r="M1860" s="1">
        <f>'Innlegging av opplysninger'!$B$5*H1860</f>
        <v>1971975.2642281814</v>
      </c>
      <c r="N1860" s="1">
        <f>'Innlegging av opplysninger'!$B$5*I1860</f>
        <v>0</v>
      </c>
      <c r="O1860" s="1">
        <f>'Innlegging av opplysninger'!$B$5*J1860</f>
        <v>236637.03170738177</v>
      </c>
      <c r="P1860" s="1">
        <f>'Innlegging av opplysninger'!$B$5*K1860</f>
        <v>256356.78434966362</v>
      </c>
      <c r="Q1860" s="1"/>
      <c r="R1860" s="1">
        <f>'Innlegging av opplysninger'!$C$11*SUM(H1860:Q1860)</f>
        <v>808698.0239122021</v>
      </c>
      <c r="S1860" s="1">
        <f>'Innlegging av opplysninger'!$C$13*(((H1860+J1860+M1860+O1860)*Data!H1860)+(J1860+O1860)*(1-Data!H1860)*1.8/12+I1860+N1860+K1860+L1860+P1860+Q1860)</f>
        <v>131026.10509533279</v>
      </c>
      <c r="T1860" s="1">
        <f>'Innlegging av opplysninger'!$C$13*((H1860+J1860+M1860+O1860)*(1-Data!H1860)-(J1860+O1860)*(1-Data!H1860)*1.8/12)</f>
        <v>975613.29604768055</v>
      </c>
      <c r="U1860" s="1">
        <f>Data!I1860</f>
        <v>6.1</v>
      </c>
      <c r="V1860" s="1">
        <f>Data!J1860+Data!K1860</f>
        <v>46316.625683060105</v>
      </c>
      <c r="W1860" s="1">
        <f>Data!L1860</f>
        <v>0</v>
      </c>
      <c r="X1860" s="1">
        <f t="shared" si="287"/>
        <v>3082160.9090909082</v>
      </c>
      <c r="Y1860" s="100">
        <f t="shared" si="288"/>
        <v>0</v>
      </c>
      <c r="Z1860" s="100">
        <f t="shared" si="289"/>
        <v>440749.00999999983</v>
      </c>
      <c r="AA1860" s="100">
        <f>'Innlegging av opplysninger'!$B$4*X1860</f>
        <v>400680.9181818181</v>
      </c>
      <c r="AB1860" s="1"/>
      <c r="AC1860" s="1">
        <f>'Innlegging av opplysninger'!$B$5*X1860</f>
        <v>403763.07909090898</v>
      </c>
      <c r="AD1860" s="1">
        <f>'Innlegging av opplysninger'!$B$5*Y1860</f>
        <v>0</v>
      </c>
      <c r="AE1860" s="1">
        <f>'Innlegging av opplysninger'!$B$5*Z1860</f>
        <v>57738.120309999984</v>
      </c>
      <c r="AF1860" s="1">
        <f>'Innlegging av opplysninger'!$B$5*AA1860</f>
        <v>52489.200281818172</v>
      </c>
      <c r="AG1860" s="1"/>
      <c r="AH1860" s="1">
        <f>'Innlegging av opplysninger'!$C$11*SUM(X1860:AG1860)</f>
        <v>168628.08700430722</v>
      </c>
      <c r="AI1860" s="1">
        <f>'Innlegging av opplysninger'!$C$13*(((X1860+Z1860+AC1860+AE1860)*Data!M1860)+(Z1860+AE1860)*(1-Data!M1860)*1.8/12+Y1860+AD1860+AA1860+AB1860+AF1860+AG1860)</f>
        <v>36515.912095805994</v>
      </c>
      <c r="AJ1860" s="1">
        <f>'Innlegging av opplysninger'!$C$13*((X1860+Z1860+AC1860+AE1860)*(1-Data!M1860)-(Z1860+AE1860)*(1-Data!M1860)*1.8/12)</f>
        <v>194238.3122258776</v>
      </c>
      <c r="AK1860" s="83">
        <f t="shared" si="284"/>
        <v>977000</v>
      </c>
      <c r="AL1860" s="83">
        <f t="shared" si="285"/>
        <v>168000</v>
      </c>
      <c r="AM1860" s="83">
        <f t="shared" si="286"/>
        <v>1170000</v>
      </c>
    </row>
    <row r="1861" spans="1:39">
      <c r="A1861" t="str">
        <f t="shared" si="280"/>
        <v>4628Helse/pleie/omsorg</v>
      </c>
      <c r="B1861" s="6" t="str">
        <f>Data!A1861</f>
        <v>4628</v>
      </c>
      <c r="C1861" s="7" t="str">
        <f>Data!B1861</f>
        <v>Vaksdal kommune</v>
      </c>
      <c r="D1861" s="7" t="str">
        <f>Data!C1861</f>
        <v>Helse/pleie/omsorg</v>
      </c>
      <c r="E1861" s="1">
        <f>Data!D1861</f>
        <v>125.9225</v>
      </c>
      <c r="F1861" s="1">
        <f>Data!E1861+Data!F1861</f>
        <v>45655.452646138154</v>
      </c>
      <c r="G1861" s="1">
        <f>Data!G1861</f>
        <v>1318.9337886398382</v>
      </c>
      <c r="H1861" s="1">
        <f t="shared" si="281"/>
        <v>62716895.299999975</v>
      </c>
      <c r="I1861" s="1">
        <f t="shared" si="282"/>
        <v>1811819.3454545455</v>
      </c>
      <c r="J1861" s="1">
        <f t="shared" si="283"/>
        <v>7743445.7574545415</v>
      </c>
      <c r="K1861" s="1">
        <f>'Innlegging av opplysninger'!$B$4*H1861</f>
        <v>8153196.3889999967</v>
      </c>
      <c r="L1861" s="1"/>
      <c r="M1861" s="1">
        <f>'Innlegging av opplysninger'!$B$5*H1861</f>
        <v>8215913.2842999967</v>
      </c>
      <c r="N1861" s="1">
        <f>'Innlegging av opplysninger'!$B$5*I1861</f>
        <v>237348.33425454545</v>
      </c>
      <c r="O1861" s="1">
        <f>'Innlegging av opplysninger'!$B$5*J1861</f>
        <v>1014391.394226545</v>
      </c>
      <c r="P1861" s="1">
        <f>'Innlegging av opplysninger'!$B$5*K1861</f>
        <v>1068068.7269589996</v>
      </c>
      <c r="Q1861" s="1"/>
      <c r="R1861" s="1">
        <f>'Innlegging av opplysninger'!$C$11*SUM(H1861:Q1861)</f>
        <v>3456520.9842026681</v>
      </c>
      <c r="S1861" s="1">
        <f>'Innlegging av opplysninger'!$C$13*(((H1861+J1861+M1861+O1861)*Data!H1861)+(J1861+O1861)*(1-Data!H1861)*1.8/12+I1861+N1861+K1861+L1861+P1861+Q1861)</f>
        <v>677918.15097348078</v>
      </c>
      <c r="T1861" s="1">
        <f>'Innlegging av opplysninger'!$C$13*((H1861+J1861+M1861+O1861)*(1-Data!H1861)-(J1861+O1861)*(1-Data!H1861)*1.8/12)</f>
        <v>4052057.9326722748</v>
      </c>
      <c r="U1861" s="1">
        <f>Data!I1861</f>
        <v>14.8667</v>
      </c>
      <c r="V1861" s="1">
        <f>Data!J1861+Data!K1861</f>
        <v>47848.046865365774</v>
      </c>
      <c r="W1861" s="1">
        <f>Data!L1861</f>
        <v>1041.6131353965575</v>
      </c>
      <c r="X1861" s="1">
        <f t="shared" si="287"/>
        <v>7760100.6363636358</v>
      </c>
      <c r="Y1861" s="100">
        <f t="shared" si="288"/>
        <v>168931.09090909091</v>
      </c>
      <c r="Z1861" s="100">
        <f t="shared" si="289"/>
        <v>1133851.5369999998</v>
      </c>
      <c r="AA1861" s="100">
        <f>'Innlegging av opplysninger'!$B$4*X1861</f>
        <v>1008813.0827272726</v>
      </c>
      <c r="AB1861" s="1"/>
      <c r="AC1861" s="1">
        <f>'Innlegging av opplysninger'!$B$5*X1861</f>
        <v>1016573.1833636364</v>
      </c>
      <c r="AD1861" s="1">
        <f>'Innlegging av opplysninger'!$B$5*Y1861</f>
        <v>22129.97290909091</v>
      </c>
      <c r="AE1861" s="1">
        <f>'Innlegging av opplysninger'!$B$5*Z1861</f>
        <v>148534.55134699997</v>
      </c>
      <c r="AF1861" s="1">
        <f>'Innlegging av opplysninger'!$B$5*AA1861</f>
        <v>132154.51383727271</v>
      </c>
      <c r="AG1861" s="1"/>
      <c r="AH1861" s="1">
        <f>'Innlegging av opplysninger'!$C$11*SUM(X1861:AG1861)</f>
        <v>432861.36560136598</v>
      </c>
      <c r="AI1861" s="1">
        <f>'Innlegging av opplysninger'!$C$13*(((X1861+Z1861+AC1861+AE1861)*Data!M1861)+(Z1861+AE1861)*(1-Data!M1861)*1.8/12+Y1861+AD1861+AA1861+AB1861+AF1861+AG1861)</f>
        <v>79268.101829008418</v>
      </c>
      <c r="AJ1861" s="1">
        <f>'Innlegging av opplysninger'!$C$13*((X1861+Z1861+AC1861+AE1861)*(1-Data!M1861)-(Z1861+AE1861)*(1-Data!M1861)*1.8/12)</f>
        <v>513068.50373075553</v>
      </c>
      <c r="AK1861" s="83">
        <f t="shared" si="284"/>
        <v>3889000</v>
      </c>
      <c r="AL1861" s="83">
        <f t="shared" si="285"/>
        <v>757000</v>
      </c>
      <c r="AM1861" s="83">
        <f t="shared" si="286"/>
        <v>4565000</v>
      </c>
    </row>
    <row r="1862" spans="1:39">
      <c r="A1862" t="str">
        <f t="shared" ref="A1862:A1925" si="290">CONCATENATE(B1862,D1862)</f>
        <v>4628Samferdsel og teknikk</v>
      </c>
      <c r="B1862" s="6" t="str">
        <f>Data!A1862</f>
        <v>4628</v>
      </c>
      <c r="C1862" s="7" t="str">
        <f>Data!B1862</f>
        <v>Vaksdal kommune</v>
      </c>
      <c r="D1862" s="7" t="str">
        <f>Data!C1862</f>
        <v>Samferdsel og teknikk</v>
      </c>
      <c r="E1862" s="1">
        <f>Data!D1862</f>
        <v>11.805999999999994</v>
      </c>
      <c r="F1862" s="1">
        <f>Data!E1862+Data!F1862</f>
        <v>49193.364532158805</v>
      </c>
      <c r="G1862" s="1">
        <f>Data!G1862</f>
        <v>608.96832119261421</v>
      </c>
      <c r="H1862" s="1">
        <f t="shared" ref="H1862:H1925" si="291">F1862*(11-1/11)*E1862</f>
        <v>6335747.5818181802</v>
      </c>
      <c r="I1862" s="1">
        <f t="shared" ref="I1862:I1925" si="292">G1862*(11-1/11)*E1862</f>
        <v>78430.690909090888</v>
      </c>
      <c r="J1862" s="1">
        <f t="shared" ref="J1862:J1925" si="293">(H1862+I1862)*0.12</f>
        <v>769701.39272727247</v>
      </c>
      <c r="K1862" s="1">
        <f>'Innlegging av opplysninger'!$B$4*H1862</f>
        <v>823647.18563636346</v>
      </c>
      <c r="L1862" s="1"/>
      <c r="M1862" s="1">
        <f>'Innlegging av opplysninger'!$B$5*H1862</f>
        <v>829982.9332181816</v>
      </c>
      <c r="N1862" s="1">
        <f>'Innlegging av opplysninger'!$B$5*I1862</f>
        <v>10274.420509090907</v>
      </c>
      <c r="O1862" s="1">
        <f>'Innlegging av opplysninger'!$B$5*J1862</f>
        <v>100830.8824472727</v>
      </c>
      <c r="P1862" s="1">
        <f>'Innlegging av opplysninger'!$B$5*K1862</f>
        <v>107897.78131836362</v>
      </c>
      <c r="Q1862" s="1"/>
      <c r="R1862" s="1">
        <f>'Innlegging av opplysninger'!$C$11*SUM(H1862:Q1862)</f>
        <v>344147.48900618491</v>
      </c>
      <c r="S1862" s="1">
        <f>'Innlegging av opplysninger'!$C$13*(((H1862+J1862+M1862+O1862)*Data!H1862)+(J1862+O1862)*(1-Data!H1862)*1.8/12+I1862+N1862+K1862+L1862+P1862+Q1862)</f>
        <v>64629.197582271227</v>
      </c>
      <c r="T1862" s="1">
        <f>'Innlegging av opplysninger'!$C$13*((H1862+J1862+M1862+O1862)*(1-Data!H1862)-(J1862+O1862)*(1-Data!H1862)*1.8/12)</f>
        <v>406309.47158408718</v>
      </c>
      <c r="U1862" s="1">
        <f>Data!I1862</f>
        <v>1.5576000000000001</v>
      </c>
      <c r="V1862" s="1">
        <f>Data!J1862+Data!K1862</f>
        <v>50774.822376305419</v>
      </c>
      <c r="W1862" s="1">
        <f>Data!L1862</f>
        <v>433.6992809450436</v>
      </c>
      <c r="X1862" s="1">
        <f t="shared" si="287"/>
        <v>862765.78181818163</v>
      </c>
      <c r="Y1862" s="100">
        <f t="shared" si="288"/>
        <v>7369.4181818181805</v>
      </c>
      <c r="Z1862" s="100">
        <f t="shared" si="289"/>
        <v>124429.33359999997</v>
      </c>
      <c r="AA1862" s="100">
        <f>'Innlegging av opplysninger'!$B$4*X1862</f>
        <v>112159.55163636361</v>
      </c>
      <c r="AB1862" s="1"/>
      <c r="AC1862" s="1">
        <f>'Innlegging av opplysninger'!$B$5*X1862</f>
        <v>113022.3174181818</v>
      </c>
      <c r="AD1862" s="1">
        <f>'Innlegging av opplysninger'!$B$5*Y1862</f>
        <v>965.39378181818165</v>
      </c>
      <c r="AE1862" s="1">
        <f>'Innlegging av opplysninger'!$B$5*Z1862</f>
        <v>16300.242701599997</v>
      </c>
      <c r="AF1862" s="1">
        <f>'Innlegging av opplysninger'!$B$5*AA1862</f>
        <v>14692.901264363634</v>
      </c>
      <c r="AG1862" s="1"/>
      <c r="AH1862" s="1">
        <f>'Innlegging av opplysninger'!$C$11*SUM(X1862:AG1862)</f>
        <v>47564.787735288439</v>
      </c>
      <c r="AI1862" s="1">
        <f>'Innlegging av opplysninger'!$C$13*(((X1862+Z1862+AC1862+AE1862)*Data!M1862)+(Z1862+AE1862)*(1-Data!M1862)*1.8/12+Y1862+AD1862+AA1862+AB1862+AF1862+AG1862)</f>
        <v>8127.4284680993869</v>
      </c>
      <c r="AJ1862" s="1">
        <f>'Innlegging av opplysninger'!$C$13*((X1862+Z1862+AC1862+AE1862)*(1-Data!M1862)-(Z1862+AE1862)*(1-Data!M1862)*1.8/12)</f>
        <v>56961.228432821626</v>
      </c>
      <c r="AK1862" s="83">
        <f t="shared" ref="AK1862:AK1925" si="294">ROUND(AH1862+R1862,-3)</f>
        <v>392000</v>
      </c>
      <c r="AL1862" s="83">
        <f t="shared" ref="AL1862:AL1925" si="295">ROUND(AI1862+S1862,-3)</f>
        <v>73000</v>
      </c>
      <c r="AM1862" s="83">
        <f t="shared" ref="AM1862:AM1925" si="296">ROUND(AJ1862+T1862,-3)</f>
        <v>463000</v>
      </c>
    </row>
    <row r="1863" spans="1:39">
      <c r="A1863" t="str">
        <f t="shared" si="290"/>
        <v>4628Annet</v>
      </c>
      <c r="B1863" s="6" t="str">
        <f>Data!A1863</f>
        <v>4628</v>
      </c>
      <c r="C1863" s="7" t="str">
        <f>Data!B1863</f>
        <v>Vaksdal kommune</v>
      </c>
      <c r="D1863" s="7" t="str">
        <f>Data!C1863</f>
        <v>Annet</v>
      </c>
      <c r="E1863" s="1">
        <f>Data!D1863</f>
        <v>4.0379000000000005</v>
      </c>
      <c r="F1863" s="1">
        <f>Data!E1863+Data!F1863</f>
        <v>0</v>
      </c>
      <c r="G1863" s="1">
        <f>Data!G1863</f>
        <v>0</v>
      </c>
      <c r="H1863" s="1">
        <f t="shared" si="291"/>
        <v>0</v>
      </c>
      <c r="I1863" s="1">
        <f t="shared" si="292"/>
        <v>0</v>
      </c>
      <c r="J1863" s="1">
        <f t="shared" si="293"/>
        <v>0</v>
      </c>
      <c r="K1863" s="1">
        <f>'Innlegging av opplysninger'!$B$4*H1863</f>
        <v>0</v>
      </c>
      <c r="L1863" s="1"/>
      <c r="M1863" s="1">
        <f>'Innlegging av opplysninger'!$B$5*H1863</f>
        <v>0</v>
      </c>
      <c r="N1863" s="1">
        <f>'Innlegging av opplysninger'!$B$5*I1863</f>
        <v>0</v>
      </c>
      <c r="O1863" s="1">
        <f>'Innlegging av opplysninger'!$B$5*J1863</f>
        <v>0</v>
      </c>
      <c r="P1863" s="1">
        <f>'Innlegging av opplysninger'!$B$5*K1863</f>
        <v>0</v>
      </c>
      <c r="Q1863" s="1"/>
      <c r="R1863" s="1">
        <f>'Innlegging av opplysninger'!$C$11*SUM(H1863:Q1863)</f>
        <v>0</v>
      </c>
      <c r="S1863" s="1">
        <f>'Innlegging av opplysninger'!$C$13*(((H1863+J1863+M1863+O1863)*Data!H1863)+(J1863+O1863)*(1-Data!H1863)*1.8/12+I1863+N1863+K1863+L1863+P1863+Q1863)</f>
        <v>0</v>
      </c>
      <c r="T1863" s="1">
        <f>'Innlegging av opplysninger'!$C$13*((H1863+J1863+M1863+O1863)*(1-Data!H1863)-(J1863+O1863)*(1-Data!H1863)*1.8/12)</f>
        <v>0</v>
      </c>
      <c r="U1863" s="1">
        <f>Data!I1863</f>
        <v>0</v>
      </c>
      <c r="V1863" s="1">
        <f>Data!J1863+Data!K1863</f>
        <v>0</v>
      </c>
      <c r="W1863" s="1">
        <f>Data!L1863</f>
        <v>0</v>
      </c>
      <c r="X1863" s="1">
        <f t="shared" ref="X1863:X1926" si="297">V1863*(11-1/11)*U1863</f>
        <v>0</v>
      </c>
      <c r="Y1863" s="100">
        <f t="shared" ref="Y1863:Y1926" si="298">W1863*(11-1/11)*U1863</f>
        <v>0</v>
      </c>
      <c r="Z1863" s="100">
        <f t="shared" ref="Z1863:Z1926" si="299">(X1863+Y1863)*0.143</f>
        <v>0</v>
      </c>
      <c r="AA1863" s="100">
        <f>'Innlegging av opplysninger'!$B$4*X1863</f>
        <v>0</v>
      </c>
      <c r="AB1863" s="1"/>
      <c r="AC1863" s="1">
        <f>'Innlegging av opplysninger'!$B$5*X1863</f>
        <v>0</v>
      </c>
      <c r="AD1863" s="1">
        <f>'Innlegging av opplysninger'!$B$5*Y1863</f>
        <v>0</v>
      </c>
      <c r="AE1863" s="1">
        <f>'Innlegging av opplysninger'!$B$5*Z1863</f>
        <v>0</v>
      </c>
      <c r="AF1863" s="1">
        <f>'Innlegging av opplysninger'!$B$5*AA1863</f>
        <v>0</v>
      </c>
      <c r="AG1863" s="1"/>
      <c r="AH1863" s="1">
        <f>'Innlegging av opplysninger'!$C$11*SUM(X1863:AG1863)</f>
        <v>0</v>
      </c>
      <c r="AI1863" s="1">
        <f>'Innlegging av opplysninger'!$C$13*(((X1863+Z1863+AC1863+AE1863)*Data!M1863)+(Z1863+AE1863)*(1-Data!M1863)*1.8/12+Y1863+AD1863+AA1863+AB1863+AF1863+AG1863)</f>
        <v>0</v>
      </c>
      <c r="AJ1863" s="1">
        <f>'Innlegging av opplysninger'!$C$13*((X1863+Z1863+AC1863+AE1863)*(1-Data!M1863)-(Z1863+AE1863)*(1-Data!M1863)*1.8/12)</f>
        <v>0</v>
      </c>
      <c r="AK1863" s="83">
        <f t="shared" si="294"/>
        <v>0</v>
      </c>
      <c r="AL1863" s="83">
        <f t="shared" si="295"/>
        <v>0</v>
      </c>
      <c r="AM1863" s="83">
        <f t="shared" si="296"/>
        <v>0</v>
      </c>
    </row>
    <row r="1864" spans="1:39">
      <c r="A1864" t="str">
        <f t="shared" si="290"/>
        <v>4629Alle</v>
      </c>
      <c r="B1864" s="6" t="str">
        <f>Data!A1864</f>
        <v>4629</v>
      </c>
      <c r="C1864" s="7" t="str">
        <f>Data!B1864</f>
        <v>Modalen kommune</v>
      </c>
      <c r="D1864" s="7" t="str">
        <f>Data!C1864</f>
        <v>Alle</v>
      </c>
      <c r="E1864" s="1">
        <f>Data!D1864</f>
        <v>63.1678</v>
      </c>
      <c r="F1864" s="1">
        <f>Data!E1864+Data!F1864</f>
        <v>49245.639273490589</v>
      </c>
      <c r="G1864" s="1">
        <f>Data!G1864</f>
        <v>364.94938877086111</v>
      </c>
      <c r="H1864" s="1">
        <f t="shared" si="291"/>
        <v>33935331.190909073</v>
      </c>
      <c r="I1864" s="1">
        <f t="shared" si="292"/>
        <v>251487.81818181818</v>
      </c>
      <c r="J1864" s="1">
        <f t="shared" si="293"/>
        <v>4102418.2810909068</v>
      </c>
      <c r="K1864" s="1">
        <f>'Innlegging av opplysninger'!$B$4*H1864</f>
        <v>4411593.0548181795</v>
      </c>
      <c r="L1864" s="1"/>
      <c r="M1864" s="1">
        <f>'Innlegging av opplysninger'!$B$5*H1864</f>
        <v>4445528.3860090887</v>
      </c>
      <c r="N1864" s="1">
        <f>'Innlegging av opplysninger'!$B$5*I1864</f>
        <v>32944.904181818179</v>
      </c>
      <c r="O1864" s="1">
        <f>'Innlegging av opplysninger'!$B$5*J1864</f>
        <v>537416.79482290882</v>
      </c>
      <c r="P1864" s="1">
        <f>'Innlegging av opplysninger'!$B$5*K1864</f>
        <v>577918.69018118153</v>
      </c>
      <c r="Q1864" s="1"/>
      <c r="R1864" s="1">
        <f>'Innlegging av opplysninger'!$C$11*SUM(H1864:Q1864)</f>
        <v>1835196.2865674091</v>
      </c>
      <c r="S1864" s="1">
        <f>'Innlegging av opplysninger'!$C$13*(((H1864+J1864+M1864+O1864)*Data!H1864)+(J1864+O1864)*(1-Data!H1864)*1.8/12+I1864+N1864+K1864+L1864+P1864+Q1864)</f>
        <v>372858.26884076669</v>
      </c>
      <c r="T1864" s="1">
        <f>'Innlegging av opplysninger'!$C$13*((H1864+J1864+M1864+O1864)*(1-Data!H1864)-(J1864+O1864)*(1-Data!H1864)*1.8/12)</f>
        <v>2138462.9654093715</v>
      </c>
      <c r="U1864" s="1">
        <f>Data!I1864</f>
        <v>8.9585000000000008</v>
      </c>
      <c r="V1864" s="1">
        <f>Data!J1864+Data!K1864</f>
        <v>55088.620676824612</v>
      </c>
      <c r="W1864" s="1">
        <f>Data!L1864</f>
        <v>0</v>
      </c>
      <c r="X1864" s="1">
        <f t="shared" si="297"/>
        <v>5383760.8181818174</v>
      </c>
      <c r="Y1864" s="100">
        <f t="shared" si="298"/>
        <v>0</v>
      </c>
      <c r="Z1864" s="100">
        <f t="shared" si="299"/>
        <v>769877.79699999979</v>
      </c>
      <c r="AA1864" s="100">
        <f>'Innlegging av opplysninger'!$B$4*X1864</f>
        <v>699888.90636363626</v>
      </c>
      <c r="AB1864" s="1"/>
      <c r="AC1864" s="1">
        <f>'Innlegging av opplysninger'!$B$5*X1864</f>
        <v>705272.66718181816</v>
      </c>
      <c r="AD1864" s="1">
        <f>'Innlegging av opplysninger'!$B$5*Y1864</f>
        <v>0</v>
      </c>
      <c r="AE1864" s="1">
        <f>'Innlegging av opplysninger'!$B$5*Z1864</f>
        <v>100853.99140699998</v>
      </c>
      <c r="AF1864" s="1">
        <f>'Innlegging av opplysninger'!$B$5*AA1864</f>
        <v>91685.44673363636</v>
      </c>
      <c r="AG1864" s="1"/>
      <c r="AH1864" s="1">
        <f>'Innlegging av opplysninger'!$C$11*SUM(X1864:AG1864)</f>
        <v>294550.90582098044</v>
      </c>
      <c r="AI1864" s="1">
        <f>'Innlegging av opplysninger'!$C$13*(((X1864+Z1864+AC1864+AE1864)*Data!M1864)+(Z1864+AE1864)*(1-Data!M1864)*1.8/12+Y1864+AD1864+AA1864+AB1864+AF1864+AG1864)</f>
        <v>71619.277661424028</v>
      </c>
      <c r="AJ1864" s="1">
        <f>'Innlegging av opplysninger'!$C$13*((X1864+Z1864+AC1864+AE1864)*(1-Data!M1864)-(Z1864+AE1864)*(1-Data!M1864)*1.8/12)</f>
        <v>331450.38293570711</v>
      </c>
      <c r="AK1864" s="83">
        <f t="shared" si="294"/>
        <v>2130000</v>
      </c>
      <c r="AL1864" s="83">
        <f t="shared" si="295"/>
        <v>444000</v>
      </c>
      <c r="AM1864" s="83">
        <f t="shared" si="296"/>
        <v>2470000</v>
      </c>
    </row>
    <row r="1865" spans="1:39">
      <c r="A1865" t="str">
        <f t="shared" si="290"/>
        <v>4629Administrasjon</v>
      </c>
      <c r="B1865" s="6" t="str">
        <f>Data!A1865</f>
        <v>4629</v>
      </c>
      <c r="C1865" s="7" t="str">
        <f>Data!B1865</f>
        <v>Modalen kommune</v>
      </c>
      <c r="D1865" s="7" t="str">
        <f>Data!C1865</f>
        <v>Administrasjon</v>
      </c>
      <c r="E1865" s="1">
        <f>Data!D1865</f>
        <v>8.531600000000001</v>
      </c>
      <c r="F1865" s="1">
        <f>Data!E1865+Data!F1865</f>
        <v>0</v>
      </c>
      <c r="G1865" s="1">
        <f>Data!G1865</f>
        <v>0</v>
      </c>
      <c r="H1865" s="1">
        <f t="shared" si="291"/>
        <v>0</v>
      </c>
      <c r="I1865" s="1">
        <f t="shared" si="292"/>
        <v>0</v>
      </c>
      <c r="J1865" s="1">
        <f t="shared" si="293"/>
        <v>0</v>
      </c>
      <c r="K1865" s="1">
        <f>'Innlegging av opplysninger'!$B$4*H1865</f>
        <v>0</v>
      </c>
      <c r="L1865" s="1"/>
      <c r="M1865" s="1">
        <f>'Innlegging av opplysninger'!$B$5*H1865</f>
        <v>0</v>
      </c>
      <c r="N1865" s="1">
        <f>'Innlegging av opplysninger'!$B$5*I1865</f>
        <v>0</v>
      </c>
      <c r="O1865" s="1">
        <f>'Innlegging av opplysninger'!$B$5*J1865</f>
        <v>0</v>
      </c>
      <c r="P1865" s="1">
        <f>'Innlegging av opplysninger'!$B$5*K1865</f>
        <v>0</v>
      </c>
      <c r="Q1865" s="1"/>
      <c r="R1865" s="1">
        <f>'Innlegging av opplysninger'!$C$11*SUM(H1865:Q1865)</f>
        <v>0</v>
      </c>
      <c r="S1865" s="1">
        <f>'Innlegging av opplysninger'!$C$13*(((H1865+J1865+M1865+O1865)*Data!H1865)+(J1865+O1865)*(1-Data!H1865)*1.8/12+I1865+N1865+K1865+L1865+P1865+Q1865)</f>
        <v>0</v>
      </c>
      <c r="T1865" s="1">
        <f>'Innlegging av opplysninger'!$C$13*((H1865+J1865+M1865+O1865)*(1-Data!H1865)-(J1865+O1865)*(1-Data!H1865)*1.8/12)</f>
        <v>0</v>
      </c>
      <c r="U1865" s="1">
        <f>Data!I1865</f>
        <v>0</v>
      </c>
      <c r="V1865" s="1">
        <f>Data!J1865+Data!K1865</f>
        <v>0</v>
      </c>
      <c r="W1865" s="1">
        <f>Data!L1865</f>
        <v>0</v>
      </c>
      <c r="X1865" s="1">
        <f t="shared" si="297"/>
        <v>0</v>
      </c>
      <c r="Y1865" s="100">
        <f t="shared" si="298"/>
        <v>0</v>
      </c>
      <c r="Z1865" s="100">
        <f t="shared" si="299"/>
        <v>0</v>
      </c>
      <c r="AA1865" s="100">
        <f>'Innlegging av opplysninger'!$B$4*X1865</f>
        <v>0</v>
      </c>
      <c r="AB1865" s="1"/>
      <c r="AC1865" s="1">
        <f>'Innlegging av opplysninger'!$B$5*X1865</f>
        <v>0</v>
      </c>
      <c r="AD1865" s="1">
        <f>'Innlegging av opplysninger'!$B$5*Y1865</f>
        <v>0</v>
      </c>
      <c r="AE1865" s="1">
        <f>'Innlegging av opplysninger'!$B$5*Z1865</f>
        <v>0</v>
      </c>
      <c r="AF1865" s="1">
        <f>'Innlegging av opplysninger'!$B$5*AA1865</f>
        <v>0</v>
      </c>
      <c r="AG1865" s="1"/>
      <c r="AH1865" s="1">
        <f>'Innlegging av opplysninger'!$C$11*SUM(X1865:AG1865)</f>
        <v>0</v>
      </c>
      <c r="AI1865" s="1">
        <f>'Innlegging av opplysninger'!$C$13*(((X1865+Z1865+AC1865+AE1865)*Data!M1865)+(Z1865+AE1865)*(1-Data!M1865)*1.8/12+Y1865+AD1865+AA1865+AB1865+AF1865+AG1865)</f>
        <v>0</v>
      </c>
      <c r="AJ1865" s="1">
        <f>'Innlegging av opplysninger'!$C$13*((X1865+Z1865+AC1865+AE1865)*(1-Data!M1865)-(Z1865+AE1865)*(1-Data!M1865)*1.8/12)</f>
        <v>0</v>
      </c>
      <c r="AK1865" s="83">
        <f t="shared" si="294"/>
        <v>0</v>
      </c>
      <c r="AL1865" s="83">
        <f t="shared" si="295"/>
        <v>0</v>
      </c>
      <c r="AM1865" s="83">
        <f t="shared" si="296"/>
        <v>0</v>
      </c>
    </row>
    <row r="1866" spans="1:39">
      <c r="A1866" t="str">
        <f t="shared" si="290"/>
        <v>4629Undervisning</v>
      </c>
      <c r="B1866" s="6" t="str">
        <f>Data!A1866</f>
        <v>4629</v>
      </c>
      <c r="C1866" s="7" t="str">
        <f>Data!B1866</f>
        <v>Modalen kommune</v>
      </c>
      <c r="D1866" s="7" t="str">
        <f>Data!C1866</f>
        <v>Undervisning</v>
      </c>
      <c r="E1866" s="1">
        <f>Data!D1866</f>
        <v>18.055399999999999</v>
      </c>
      <c r="F1866" s="1">
        <f>Data!E1866+Data!F1866</f>
        <v>48852.864332369638</v>
      </c>
      <c r="G1866" s="1">
        <f>Data!G1866</f>
        <v>4.8268108156008731</v>
      </c>
      <c r="H1866" s="1">
        <f t="shared" si="291"/>
        <v>9622450.9818181824</v>
      </c>
      <c r="I1866" s="1">
        <f t="shared" si="292"/>
        <v>950.72727272727263</v>
      </c>
      <c r="J1866" s="1">
        <f t="shared" si="293"/>
        <v>1154808.205090909</v>
      </c>
      <c r="K1866" s="1">
        <f>'Innlegging av opplysninger'!$B$4*H1866</f>
        <v>1250918.6276363637</v>
      </c>
      <c r="L1866" s="1"/>
      <c r="M1866" s="1">
        <f>'Innlegging av opplysninger'!$B$5*H1866</f>
        <v>1260541.0786181819</v>
      </c>
      <c r="N1866" s="1">
        <f>'Innlegging av opplysninger'!$B$5*I1866</f>
        <v>124.54527272727272</v>
      </c>
      <c r="O1866" s="1">
        <f>'Innlegging av opplysninger'!$B$5*J1866</f>
        <v>151279.87486690909</v>
      </c>
      <c r="P1866" s="1">
        <f>'Innlegging av opplysninger'!$B$5*K1866</f>
        <v>163870.34022036367</v>
      </c>
      <c r="Q1866" s="1"/>
      <c r="R1866" s="1">
        <f>'Innlegging av opplysninger'!$C$11*SUM(H1866:Q1866)</f>
        <v>516987.88647026173</v>
      </c>
      <c r="S1866" s="1">
        <f>'Innlegging av opplysninger'!$C$13*(((H1866+J1866+M1866+O1866)*Data!H1866)+(J1866+O1866)*(1-Data!H1866)*1.8/12+I1866+N1866+K1866+L1866+P1866+Q1866)</f>
        <v>83861.802040217386</v>
      </c>
      <c r="T1866" s="1">
        <f>'Innlegging av opplysninger'!$C$13*((H1866+J1866+M1866+O1866)*(1-Data!H1866)-(J1866+O1866)*(1-Data!H1866)*1.8/12)</f>
        <v>623595.30576119351</v>
      </c>
      <c r="U1866" s="1">
        <f>Data!I1866</f>
        <v>1.35</v>
      </c>
      <c r="V1866" s="1">
        <f>Data!J1866+Data!K1866</f>
        <v>49241.172839506173</v>
      </c>
      <c r="W1866" s="1">
        <f>Data!L1866</f>
        <v>0</v>
      </c>
      <c r="X1866" s="1">
        <f t="shared" si="297"/>
        <v>725188.18181818177</v>
      </c>
      <c r="Y1866" s="100">
        <f t="shared" si="298"/>
        <v>0</v>
      </c>
      <c r="Z1866" s="100">
        <f t="shared" si="299"/>
        <v>103701.90999999999</v>
      </c>
      <c r="AA1866" s="100">
        <f>'Innlegging av opplysninger'!$B$4*X1866</f>
        <v>94274.463636363638</v>
      </c>
      <c r="AB1866" s="1"/>
      <c r="AC1866" s="1">
        <f>'Innlegging av opplysninger'!$B$5*X1866</f>
        <v>94999.65181818181</v>
      </c>
      <c r="AD1866" s="1">
        <f>'Innlegging av opplysninger'!$B$5*Y1866</f>
        <v>0</v>
      </c>
      <c r="AE1866" s="1">
        <f>'Innlegging av opplysninger'!$B$5*Z1866</f>
        <v>13584.950209999999</v>
      </c>
      <c r="AF1866" s="1">
        <f>'Innlegging av opplysninger'!$B$5*AA1866</f>
        <v>12349.954736363637</v>
      </c>
      <c r="AG1866" s="1"/>
      <c r="AH1866" s="1">
        <f>'Innlegging av opplysninger'!$C$11*SUM(X1866:AG1866)</f>
        <v>39675.766264325452</v>
      </c>
      <c r="AI1866" s="1">
        <f>'Innlegging av opplysninger'!$C$13*(((X1866+Z1866+AC1866+AE1866)*Data!M1866)+(Z1866+AE1866)*(1-Data!M1866)*1.8/12+Y1866+AD1866+AA1866+AB1866+AF1866+AG1866)</f>
        <v>6459.3072650198183</v>
      </c>
      <c r="AJ1866" s="1">
        <f>'Innlegging av opplysninger'!$C$13*((X1866+Z1866+AC1866+AE1866)*(1-Data!M1866)-(Z1866+AE1866)*(1-Data!M1866)*1.8/12)</f>
        <v>47833.846570372909</v>
      </c>
      <c r="AK1866" s="83">
        <f t="shared" si="294"/>
        <v>557000</v>
      </c>
      <c r="AL1866" s="83">
        <f t="shared" si="295"/>
        <v>90000</v>
      </c>
      <c r="AM1866" s="83">
        <f t="shared" si="296"/>
        <v>671000</v>
      </c>
    </row>
    <row r="1867" spans="1:39">
      <c r="A1867" t="str">
        <f t="shared" si="290"/>
        <v>4629Barnehager</v>
      </c>
      <c r="B1867" s="6" t="str">
        <f>Data!A1867</f>
        <v>4629</v>
      </c>
      <c r="C1867" s="7" t="str">
        <f>Data!B1867</f>
        <v>Modalen kommune</v>
      </c>
      <c r="D1867" s="7" t="str">
        <f>Data!C1867</f>
        <v>Barnehager</v>
      </c>
      <c r="E1867" s="1">
        <f>Data!D1867</f>
        <v>7.2429999999999994</v>
      </c>
      <c r="F1867" s="1">
        <f>Data!E1867+Data!F1867</f>
        <v>0</v>
      </c>
      <c r="G1867" s="1">
        <f>Data!G1867</f>
        <v>0</v>
      </c>
      <c r="H1867" s="1">
        <f t="shared" si="291"/>
        <v>0</v>
      </c>
      <c r="I1867" s="1">
        <f t="shared" si="292"/>
        <v>0</v>
      </c>
      <c r="J1867" s="1">
        <f t="shared" si="293"/>
        <v>0</v>
      </c>
      <c r="K1867" s="1">
        <f>'Innlegging av opplysninger'!$B$4*H1867</f>
        <v>0</v>
      </c>
      <c r="L1867" s="1"/>
      <c r="M1867" s="1">
        <f>'Innlegging av opplysninger'!$B$5*H1867</f>
        <v>0</v>
      </c>
      <c r="N1867" s="1">
        <f>'Innlegging av opplysninger'!$B$5*I1867</f>
        <v>0</v>
      </c>
      <c r="O1867" s="1">
        <f>'Innlegging av opplysninger'!$B$5*J1867</f>
        <v>0</v>
      </c>
      <c r="P1867" s="1">
        <f>'Innlegging av opplysninger'!$B$5*K1867</f>
        <v>0</v>
      </c>
      <c r="Q1867" s="1"/>
      <c r="R1867" s="1">
        <f>'Innlegging av opplysninger'!$C$11*SUM(H1867:Q1867)</f>
        <v>0</v>
      </c>
      <c r="S1867" s="1">
        <f>'Innlegging av opplysninger'!$C$13*(((H1867+J1867+M1867+O1867)*Data!H1867)+(J1867+O1867)*(1-Data!H1867)*1.8/12+I1867+N1867+K1867+L1867+P1867+Q1867)</f>
        <v>0</v>
      </c>
      <c r="T1867" s="1">
        <f>'Innlegging av opplysninger'!$C$13*((H1867+J1867+M1867+O1867)*(1-Data!H1867)-(J1867+O1867)*(1-Data!H1867)*1.8/12)</f>
        <v>0</v>
      </c>
      <c r="U1867" s="1">
        <f>Data!I1867</f>
        <v>0</v>
      </c>
      <c r="V1867" s="1">
        <f>Data!J1867+Data!K1867</f>
        <v>0</v>
      </c>
      <c r="W1867" s="1">
        <f>Data!L1867</f>
        <v>0</v>
      </c>
      <c r="X1867" s="1">
        <f t="shared" si="297"/>
        <v>0</v>
      </c>
      <c r="Y1867" s="100">
        <f t="shared" si="298"/>
        <v>0</v>
      </c>
      <c r="Z1867" s="100">
        <f t="shared" si="299"/>
        <v>0</v>
      </c>
      <c r="AA1867" s="100">
        <f>'Innlegging av opplysninger'!$B$4*X1867</f>
        <v>0</v>
      </c>
      <c r="AB1867" s="1"/>
      <c r="AC1867" s="1">
        <f>'Innlegging av opplysninger'!$B$5*X1867</f>
        <v>0</v>
      </c>
      <c r="AD1867" s="1">
        <f>'Innlegging av opplysninger'!$B$5*Y1867</f>
        <v>0</v>
      </c>
      <c r="AE1867" s="1">
        <f>'Innlegging av opplysninger'!$B$5*Z1867</f>
        <v>0</v>
      </c>
      <c r="AF1867" s="1">
        <f>'Innlegging av opplysninger'!$B$5*AA1867</f>
        <v>0</v>
      </c>
      <c r="AG1867" s="1"/>
      <c r="AH1867" s="1">
        <f>'Innlegging av opplysninger'!$C$11*SUM(X1867:AG1867)</f>
        <v>0</v>
      </c>
      <c r="AI1867" s="1">
        <f>'Innlegging av opplysninger'!$C$13*(((X1867+Z1867+AC1867+AE1867)*Data!M1867)+(Z1867+AE1867)*(1-Data!M1867)*1.8/12+Y1867+AD1867+AA1867+AB1867+AF1867+AG1867)</f>
        <v>0</v>
      </c>
      <c r="AJ1867" s="1">
        <f>'Innlegging av opplysninger'!$C$13*((X1867+Z1867+AC1867+AE1867)*(1-Data!M1867)-(Z1867+AE1867)*(1-Data!M1867)*1.8/12)</f>
        <v>0</v>
      </c>
      <c r="AK1867" s="83">
        <f t="shared" si="294"/>
        <v>0</v>
      </c>
      <c r="AL1867" s="83">
        <f t="shared" si="295"/>
        <v>0</v>
      </c>
      <c r="AM1867" s="83">
        <f t="shared" si="296"/>
        <v>0</v>
      </c>
    </row>
    <row r="1868" spans="1:39">
      <c r="A1868" t="str">
        <f t="shared" si="290"/>
        <v>4629Helse/pleie/omsorg</v>
      </c>
      <c r="B1868" s="6" t="str">
        <f>Data!A1868</f>
        <v>4629</v>
      </c>
      <c r="C1868" s="7" t="str">
        <f>Data!B1868</f>
        <v>Modalen kommune</v>
      </c>
      <c r="D1868" s="7" t="str">
        <f>Data!C1868</f>
        <v>Helse/pleie/omsorg</v>
      </c>
      <c r="E1868" s="1">
        <f>Data!D1868</f>
        <v>24.148900000000001</v>
      </c>
      <c r="F1868" s="1">
        <f>Data!E1868+Data!F1868</f>
        <v>48407.076098704289</v>
      </c>
      <c r="G1868" s="1">
        <f>Data!G1868</f>
        <v>842.17666229103611</v>
      </c>
      <c r="H1868" s="1">
        <f t="shared" si="291"/>
        <v>12752483.345454544</v>
      </c>
      <c r="I1868" s="1">
        <f t="shared" si="292"/>
        <v>221865.16363636366</v>
      </c>
      <c r="J1868" s="1">
        <f t="shared" si="293"/>
        <v>1556921.821090909</v>
      </c>
      <c r="K1868" s="1">
        <f>'Innlegging av opplysninger'!$B$4*H1868</f>
        <v>1657822.8349090908</v>
      </c>
      <c r="L1868" s="1"/>
      <c r="M1868" s="1">
        <f>'Innlegging av opplysninger'!$B$5*H1868</f>
        <v>1670575.3182545453</v>
      </c>
      <c r="N1868" s="1">
        <f>'Innlegging av opplysninger'!$B$5*I1868</f>
        <v>29064.336436363643</v>
      </c>
      <c r="O1868" s="1">
        <f>'Innlegging av opplysninger'!$B$5*J1868</f>
        <v>203956.75856290909</v>
      </c>
      <c r="P1868" s="1">
        <f>'Innlegging av opplysninger'!$B$5*K1868</f>
        <v>217174.79137309091</v>
      </c>
      <c r="Q1868" s="1"/>
      <c r="R1868" s="1">
        <f>'Innlegging av opplysninger'!$C$11*SUM(H1868:Q1868)</f>
        <v>695774.84604927711</v>
      </c>
      <c r="S1868" s="1">
        <f>'Innlegging av opplysninger'!$C$13*(((H1868+J1868+M1868+O1868)*Data!H1868)+(J1868+O1868)*(1-Data!H1868)*1.8/12+I1868+N1868+K1868+L1868+P1868+Q1868)</f>
        <v>136514.68108604033</v>
      </c>
      <c r="T1868" s="1">
        <f>'Innlegging av opplysninger'!$C$13*((H1868+J1868+M1868+O1868)*(1-Data!H1868)-(J1868+O1868)*(1-Data!H1868)*1.8/12)</f>
        <v>815598.26613928599</v>
      </c>
      <c r="U1868" s="1">
        <f>Data!I1868</f>
        <v>4.45</v>
      </c>
      <c r="V1868" s="1">
        <f>Data!J1868+Data!K1868</f>
        <v>67048.183520599254</v>
      </c>
      <c r="W1868" s="1">
        <f>Data!L1868</f>
        <v>0</v>
      </c>
      <c r="X1868" s="1">
        <f t="shared" si="297"/>
        <v>3254884.5454545454</v>
      </c>
      <c r="Y1868" s="100">
        <f t="shared" si="298"/>
        <v>0</v>
      </c>
      <c r="Z1868" s="100">
        <f t="shared" si="299"/>
        <v>465448.48999999993</v>
      </c>
      <c r="AA1868" s="100">
        <f>'Innlegging av opplysninger'!$B$4*X1868</f>
        <v>423134.99090909091</v>
      </c>
      <c r="AB1868" s="1"/>
      <c r="AC1868" s="1">
        <f>'Innlegging av opplysninger'!$B$5*X1868</f>
        <v>426389.87545454549</v>
      </c>
      <c r="AD1868" s="1">
        <f>'Innlegging av opplysninger'!$B$5*Y1868</f>
        <v>0</v>
      </c>
      <c r="AE1868" s="1">
        <f>'Innlegging av opplysninger'!$B$5*Z1868</f>
        <v>60973.752189999992</v>
      </c>
      <c r="AF1868" s="1">
        <f>'Innlegging av opplysninger'!$B$5*AA1868</f>
        <v>55430.683809090908</v>
      </c>
      <c r="AG1868" s="1"/>
      <c r="AH1868" s="1">
        <f>'Innlegging av opplysninger'!$C$11*SUM(X1868:AG1868)</f>
        <v>178077.96883705637</v>
      </c>
      <c r="AI1868" s="1">
        <f>'Innlegging av opplysninger'!$C$13*(((X1868+Z1868+AC1868+AE1868)*Data!M1868)+(Z1868+AE1868)*(1-Data!M1868)*1.8/12+Y1868+AD1868+AA1868+AB1868+AF1868+AG1868)</f>
        <v>52657.211925218719</v>
      </c>
      <c r="AJ1868" s="1">
        <f>'Innlegging av opplysninger'!$C$13*((X1868+Z1868+AC1868+AE1868)*(1-Data!M1868)-(Z1868+AE1868)*(1-Data!M1868)*1.8/12)</f>
        <v>191028.42964127942</v>
      </c>
      <c r="AK1868" s="83">
        <f t="shared" si="294"/>
        <v>874000</v>
      </c>
      <c r="AL1868" s="83">
        <f t="shared" si="295"/>
        <v>189000</v>
      </c>
      <c r="AM1868" s="83">
        <f t="shared" si="296"/>
        <v>1007000</v>
      </c>
    </row>
    <row r="1869" spans="1:39">
      <c r="A1869" t="str">
        <f t="shared" si="290"/>
        <v>4629Samferdsel og teknikk</v>
      </c>
      <c r="B1869" s="6" t="str">
        <f>Data!A1869</f>
        <v>4629</v>
      </c>
      <c r="C1869" s="7" t="str">
        <f>Data!B1869</f>
        <v>Modalen kommune</v>
      </c>
      <c r="D1869" s="7" t="str">
        <f>Data!C1869</f>
        <v>Samferdsel og teknikk</v>
      </c>
      <c r="E1869" s="1">
        <f>Data!D1869</f>
        <v>2.1961999999999997</v>
      </c>
      <c r="F1869" s="1">
        <f>Data!E1869+Data!F1869</f>
        <v>0</v>
      </c>
      <c r="G1869" s="1">
        <f>Data!G1869</f>
        <v>0</v>
      </c>
      <c r="H1869" s="1">
        <f t="shared" si="291"/>
        <v>0</v>
      </c>
      <c r="I1869" s="1">
        <f t="shared" si="292"/>
        <v>0</v>
      </c>
      <c r="J1869" s="1">
        <f t="shared" si="293"/>
        <v>0</v>
      </c>
      <c r="K1869" s="1">
        <f>'Innlegging av opplysninger'!$B$4*H1869</f>
        <v>0</v>
      </c>
      <c r="L1869" s="1"/>
      <c r="M1869" s="1">
        <f>'Innlegging av opplysninger'!$B$5*H1869</f>
        <v>0</v>
      </c>
      <c r="N1869" s="1">
        <f>'Innlegging av opplysninger'!$B$5*I1869</f>
        <v>0</v>
      </c>
      <c r="O1869" s="1">
        <f>'Innlegging av opplysninger'!$B$5*J1869</f>
        <v>0</v>
      </c>
      <c r="P1869" s="1">
        <f>'Innlegging av opplysninger'!$B$5*K1869</f>
        <v>0</v>
      </c>
      <c r="Q1869" s="1"/>
      <c r="R1869" s="1">
        <f>'Innlegging av opplysninger'!$C$11*SUM(H1869:Q1869)</f>
        <v>0</v>
      </c>
      <c r="S1869" s="1">
        <f>'Innlegging av opplysninger'!$C$13*(((H1869+J1869+M1869+O1869)*Data!H1869)+(J1869+O1869)*(1-Data!H1869)*1.8/12+I1869+N1869+K1869+L1869+P1869+Q1869)</f>
        <v>0</v>
      </c>
      <c r="T1869" s="1">
        <f>'Innlegging av opplysninger'!$C$13*((H1869+J1869+M1869+O1869)*(1-Data!H1869)-(J1869+O1869)*(1-Data!H1869)*1.8/12)</f>
        <v>0</v>
      </c>
      <c r="U1869" s="1">
        <f>Data!I1869</f>
        <v>0</v>
      </c>
      <c r="V1869" s="1">
        <f>Data!J1869+Data!K1869</f>
        <v>0</v>
      </c>
      <c r="W1869" s="1">
        <f>Data!L1869</f>
        <v>0</v>
      </c>
      <c r="X1869" s="1">
        <f t="shared" si="297"/>
        <v>0</v>
      </c>
      <c r="Y1869" s="100">
        <f t="shared" si="298"/>
        <v>0</v>
      </c>
      <c r="Z1869" s="100">
        <f t="shared" si="299"/>
        <v>0</v>
      </c>
      <c r="AA1869" s="100">
        <f>'Innlegging av opplysninger'!$B$4*X1869</f>
        <v>0</v>
      </c>
      <c r="AB1869" s="1"/>
      <c r="AC1869" s="1">
        <f>'Innlegging av opplysninger'!$B$5*X1869</f>
        <v>0</v>
      </c>
      <c r="AD1869" s="1">
        <f>'Innlegging av opplysninger'!$B$5*Y1869</f>
        <v>0</v>
      </c>
      <c r="AE1869" s="1">
        <f>'Innlegging av opplysninger'!$B$5*Z1869</f>
        <v>0</v>
      </c>
      <c r="AF1869" s="1">
        <f>'Innlegging av opplysninger'!$B$5*AA1869</f>
        <v>0</v>
      </c>
      <c r="AG1869" s="1"/>
      <c r="AH1869" s="1">
        <f>'Innlegging av opplysninger'!$C$11*SUM(X1869:AG1869)</f>
        <v>0</v>
      </c>
      <c r="AI1869" s="1">
        <f>'Innlegging av opplysninger'!$C$13*(((X1869+Z1869+AC1869+AE1869)*Data!M1869)+(Z1869+AE1869)*(1-Data!M1869)*1.8/12+Y1869+AD1869+AA1869+AB1869+AF1869+AG1869)</f>
        <v>0</v>
      </c>
      <c r="AJ1869" s="1">
        <f>'Innlegging av opplysninger'!$C$13*((X1869+Z1869+AC1869+AE1869)*(1-Data!M1869)-(Z1869+AE1869)*(1-Data!M1869)*1.8/12)</f>
        <v>0</v>
      </c>
      <c r="AK1869" s="83">
        <f t="shared" si="294"/>
        <v>0</v>
      </c>
      <c r="AL1869" s="83">
        <f t="shared" si="295"/>
        <v>0</v>
      </c>
      <c r="AM1869" s="83">
        <f t="shared" si="296"/>
        <v>0</v>
      </c>
    </row>
    <row r="1870" spans="1:39">
      <c r="A1870" t="str">
        <f t="shared" si="290"/>
        <v>4629Annet</v>
      </c>
      <c r="B1870" s="6" t="str">
        <f>Data!A1870</f>
        <v>4629</v>
      </c>
      <c r="C1870" s="7" t="str">
        <f>Data!B1870</f>
        <v>Modalen kommune</v>
      </c>
      <c r="D1870" s="7" t="str">
        <f>Data!C1870</f>
        <v>Annet</v>
      </c>
      <c r="E1870" s="1">
        <f>Data!D1870</f>
        <v>2.9927000000000001</v>
      </c>
      <c r="F1870" s="1">
        <f>Data!E1870+Data!F1870</f>
        <v>0</v>
      </c>
      <c r="G1870" s="1">
        <f>Data!G1870</f>
        <v>0</v>
      </c>
      <c r="H1870" s="1">
        <f t="shared" si="291"/>
        <v>0</v>
      </c>
      <c r="I1870" s="1">
        <f t="shared" si="292"/>
        <v>0</v>
      </c>
      <c r="J1870" s="1">
        <f t="shared" si="293"/>
        <v>0</v>
      </c>
      <c r="K1870" s="1">
        <f>'Innlegging av opplysninger'!$B$4*H1870</f>
        <v>0</v>
      </c>
      <c r="L1870" s="1"/>
      <c r="M1870" s="1">
        <f>'Innlegging av opplysninger'!$B$5*H1870</f>
        <v>0</v>
      </c>
      <c r="N1870" s="1">
        <f>'Innlegging av opplysninger'!$B$5*I1870</f>
        <v>0</v>
      </c>
      <c r="O1870" s="1">
        <f>'Innlegging av opplysninger'!$B$5*J1870</f>
        <v>0</v>
      </c>
      <c r="P1870" s="1">
        <f>'Innlegging av opplysninger'!$B$5*K1870</f>
        <v>0</v>
      </c>
      <c r="Q1870" s="1"/>
      <c r="R1870" s="1">
        <f>'Innlegging av opplysninger'!$C$11*SUM(H1870:Q1870)</f>
        <v>0</v>
      </c>
      <c r="S1870" s="1">
        <f>'Innlegging av opplysninger'!$C$13*(((H1870+J1870+M1870+O1870)*Data!H1870)+(J1870+O1870)*(1-Data!H1870)*1.8/12+I1870+N1870+K1870+L1870+P1870+Q1870)</f>
        <v>0</v>
      </c>
      <c r="T1870" s="1">
        <f>'Innlegging av opplysninger'!$C$13*((H1870+J1870+M1870+O1870)*(1-Data!H1870)-(J1870+O1870)*(1-Data!H1870)*1.8/12)</f>
        <v>0</v>
      </c>
      <c r="U1870" s="1">
        <f>Data!I1870</f>
        <v>0</v>
      </c>
      <c r="V1870" s="1">
        <f>Data!J1870+Data!K1870</f>
        <v>0</v>
      </c>
      <c r="W1870" s="1">
        <f>Data!L1870</f>
        <v>0</v>
      </c>
      <c r="X1870" s="1">
        <f t="shared" si="297"/>
        <v>0</v>
      </c>
      <c r="Y1870" s="100">
        <f t="shared" si="298"/>
        <v>0</v>
      </c>
      <c r="Z1870" s="100">
        <f t="shared" si="299"/>
        <v>0</v>
      </c>
      <c r="AA1870" s="100">
        <f>'Innlegging av opplysninger'!$B$4*X1870</f>
        <v>0</v>
      </c>
      <c r="AB1870" s="1"/>
      <c r="AC1870" s="1">
        <f>'Innlegging av opplysninger'!$B$5*X1870</f>
        <v>0</v>
      </c>
      <c r="AD1870" s="1">
        <f>'Innlegging av opplysninger'!$B$5*Y1870</f>
        <v>0</v>
      </c>
      <c r="AE1870" s="1">
        <f>'Innlegging av opplysninger'!$B$5*Z1870</f>
        <v>0</v>
      </c>
      <c r="AF1870" s="1">
        <f>'Innlegging av opplysninger'!$B$5*AA1870</f>
        <v>0</v>
      </c>
      <c r="AG1870" s="1"/>
      <c r="AH1870" s="1">
        <f>'Innlegging av opplysninger'!$C$11*SUM(X1870:AG1870)</f>
        <v>0</v>
      </c>
      <c r="AI1870" s="1">
        <f>'Innlegging av opplysninger'!$C$13*(((X1870+Z1870+AC1870+AE1870)*Data!M1870)+(Z1870+AE1870)*(1-Data!M1870)*1.8/12+Y1870+AD1870+AA1870+AB1870+AF1870+AG1870)</f>
        <v>0</v>
      </c>
      <c r="AJ1870" s="1">
        <f>'Innlegging av opplysninger'!$C$13*((X1870+Z1870+AC1870+AE1870)*(1-Data!M1870)-(Z1870+AE1870)*(1-Data!M1870)*1.8/12)</f>
        <v>0</v>
      </c>
      <c r="AK1870" s="83">
        <f t="shared" si="294"/>
        <v>0</v>
      </c>
      <c r="AL1870" s="83">
        <f t="shared" si="295"/>
        <v>0</v>
      </c>
      <c r="AM1870" s="83">
        <f t="shared" si="296"/>
        <v>0</v>
      </c>
    </row>
    <row r="1871" spans="1:39">
      <c r="A1871" t="str">
        <f t="shared" si="290"/>
        <v>4630Alle</v>
      </c>
      <c r="B1871" s="6" t="str">
        <f>Data!A1871</f>
        <v>4630</v>
      </c>
      <c r="C1871" s="7" t="str">
        <f>Data!B1871</f>
        <v>Osterøy kommune</v>
      </c>
      <c r="D1871" s="7" t="str">
        <f>Data!C1871</f>
        <v>Alle</v>
      </c>
      <c r="E1871" s="1">
        <f>Data!D1871</f>
        <v>540.17200000000037</v>
      </c>
      <c r="F1871" s="1">
        <f>Data!E1871+Data!F1871</f>
        <v>47044.703645813992</v>
      </c>
      <c r="G1871" s="1">
        <f>Data!G1871</f>
        <v>523.32323778352065</v>
      </c>
      <c r="H1871" s="1">
        <f t="shared" si="291"/>
        <v>277224345.35745436</v>
      </c>
      <c r="I1871" s="1">
        <f t="shared" si="292"/>
        <v>3083831.5636363649</v>
      </c>
      <c r="J1871" s="1">
        <f t="shared" si="293"/>
        <v>33636981.230530888</v>
      </c>
      <c r="K1871" s="1">
        <f>'Innlegging av opplysninger'!$B$4*H1871</f>
        <v>36039164.896469072</v>
      </c>
      <c r="L1871" s="1"/>
      <c r="M1871" s="1">
        <f>'Innlegging av opplysninger'!$B$5*H1871</f>
        <v>36316389.241826519</v>
      </c>
      <c r="N1871" s="1">
        <f>'Innlegging av opplysninger'!$B$5*I1871</f>
        <v>403981.93483636383</v>
      </c>
      <c r="O1871" s="1">
        <f>'Innlegging av opplysninger'!$B$5*J1871</f>
        <v>4406444.5411995463</v>
      </c>
      <c r="P1871" s="1">
        <f>'Innlegging av opplysninger'!$B$5*K1871</f>
        <v>4721130.6014374485</v>
      </c>
      <c r="Q1871" s="1"/>
      <c r="R1871" s="1">
        <f>'Innlegging av opplysninger'!$C$11*SUM(H1871:Q1871)</f>
        <v>15041626.235960841</v>
      </c>
      <c r="S1871" s="1">
        <f>'Innlegging av opplysninger'!$C$13*(((H1871+J1871+M1871+O1871)*Data!H1871)+(J1871+O1871)*(1-Data!H1871)*1.8/12+I1871+N1871+K1871+L1871+P1871+Q1871)</f>
        <v>2884372.1984314676</v>
      </c>
      <c r="T1871" s="1">
        <f>'Innlegging av opplysninger'!$C$13*((H1871+J1871+M1871+O1871)*(1-Data!H1871)-(J1871+O1871)*(1-Data!H1871)*1.8/12)</f>
        <v>17698905.808672845</v>
      </c>
      <c r="U1871" s="1">
        <f>Data!I1871</f>
        <v>59.463099999999997</v>
      </c>
      <c r="V1871" s="1">
        <f>Data!J1871+Data!K1871</f>
        <v>48908.51997849645</v>
      </c>
      <c r="W1871" s="1">
        <f>Data!L1871</f>
        <v>654.51902103993893</v>
      </c>
      <c r="X1871" s="1">
        <f t="shared" si="297"/>
        <v>31726387.792727254</v>
      </c>
      <c r="Y1871" s="100">
        <f t="shared" si="298"/>
        <v>424578.87272727257</v>
      </c>
      <c r="Z1871" s="100">
        <f t="shared" si="299"/>
        <v>4597588.2331599966</v>
      </c>
      <c r="AA1871" s="100">
        <f>'Innlegging av opplysninger'!$B$4*X1871</f>
        <v>4124430.4130545431</v>
      </c>
      <c r="AB1871" s="1"/>
      <c r="AC1871" s="1">
        <f>'Innlegging av opplysninger'!$B$5*X1871</f>
        <v>4156156.8008472705</v>
      </c>
      <c r="AD1871" s="1">
        <f>'Innlegging av opplysninger'!$B$5*Y1871</f>
        <v>55619.832327272707</v>
      </c>
      <c r="AE1871" s="1">
        <f>'Innlegging av opplysninger'!$B$5*Z1871</f>
        <v>602284.05854395963</v>
      </c>
      <c r="AF1871" s="1">
        <f>'Innlegging av opplysninger'!$B$5*AA1871</f>
        <v>540300.38411014515</v>
      </c>
      <c r="AG1871" s="1"/>
      <c r="AH1871" s="1">
        <f>'Innlegging av opplysninger'!$C$11*SUM(X1871:AG1871)</f>
        <v>1756639.1627249129</v>
      </c>
      <c r="AI1871" s="1">
        <f>'Innlegging av opplysninger'!$C$13*(((X1871+Z1871+AC1871+AE1871)*Data!M1871)+(Z1871+AE1871)*(1-Data!M1871)*1.8/12+Y1871+AD1871+AA1871+AB1871+AF1871+AG1871)</f>
        <v>344640.84640599898</v>
      </c>
      <c r="AJ1871" s="1">
        <f>'Innlegging av opplysninger'!$C$13*((X1871+Z1871+AC1871+AE1871)*(1-Data!M1871)-(Z1871+AE1871)*(1-Data!M1871)*1.8/12)</f>
        <v>2059181.1657438821</v>
      </c>
      <c r="AK1871" s="83">
        <f t="shared" si="294"/>
        <v>16798000</v>
      </c>
      <c r="AL1871" s="83">
        <f t="shared" si="295"/>
        <v>3229000</v>
      </c>
      <c r="AM1871" s="83">
        <f t="shared" si="296"/>
        <v>19758000</v>
      </c>
    </row>
    <row r="1872" spans="1:39">
      <c r="A1872" t="str">
        <f t="shared" si="290"/>
        <v>4630Administrasjon</v>
      </c>
      <c r="B1872" s="6" t="str">
        <f>Data!A1872</f>
        <v>4630</v>
      </c>
      <c r="C1872" s="7" t="str">
        <f>Data!B1872</f>
        <v>Osterøy kommune</v>
      </c>
      <c r="D1872" s="7" t="str">
        <f>Data!C1872</f>
        <v>Administrasjon</v>
      </c>
      <c r="E1872" s="1">
        <f>Data!D1872</f>
        <v>36.581499999999998</v>
      </c>
      <c r="F1872" s="1">
        <f>Data!E1872+Data!F1872</f>
        <v>52489.313154645548</v>
      </c>
      <c r="G1872" s="1">
        <f>Data!G1872</f>
        <v>1.5056791000915764</v>
      </c>
      <c r="H1872" s="1">
        <f t="shared" si="291"/>
        <v>20946957.918181811</v>
      </c>
      <c r="I1872" s="1">
        <f t="shared" si="292"/>
        <v>600.87272727272727</v>
      </c>
      <c r="J1872" s="1">
        <f t="shared" si="293"/>
        <v>2513707.0549090896</v>
      </c>
      <c r="K1872" s="1">
        <f>'Innlegging av opplysninger'!$B$4*H1872</f>
        <v>2723104.5293636355</v>
      </c>
      <c r="L1872" s="1"/>
      <c r="M1872" s="1">
        <f>'Innlegging av opplysninger'!$B$5*H1872</f>
        <v>2744051.4872818175</v>
      </c>
      <c r="N1872" s="1">
        <f>'Innlegging av opplysninger'!$B$5*I1872</f>
        <v>78.714327272727274</v>
      </c>
      <c r="O1872" s="1">
        <f>'Innlegging av opplysninger'!$B$5*J1872</f>
        <v>329295.62419309077</v>
      </c>
      <c r="P1872" s="1">
        <f>'Innlegging av opplysninger'!$B$5*K1872</f>
        <v>356726.69334663625</v>
      </c>
      <c r="Q1872" s="1"/>
      <c r="R1872" s="1">
        <f>'Innlegging av opplysninger'!$C$11*SUM(H1872:Q1872)</f>
        <v>1125351.8699845637</v>
      </c>
      <c r="S1872" s="1">
        <f>'Innlegging av opplysninger'!$C$13*(((H1872+J1872+M1872+O1872)*Data!H1872)+(J1872+O1872)*(1-Data!H1872)*1.8/12+I1872+N1872+K1872+L1872+P1872+Q1872)</f>
        <v>315908.22205608315</v>
      </c>
      <c r="T1872" s="1">
        <f>'Innlegging av opplysninger'!$C$13*((H1872+J1872+M1872+O1872)*(1-Data!H1872)-(J1872+O1872)*(1-Data!H1872)*1.8/12)</f>
        <v>1224046.9684491092</v>
      </c>
      <c r="U1872" s="1">
        <f>Data!I1872</f>
        <v>8.7000000000000011</v>
      </c>
      <c r="V1872" s="1">
        <f>Data!J1872+Data!K1872</f>
        <v>49647.024904214551</v>
      </c>
      <c r="W1872" s="1">
        <f>Data!L1872</f>
        <v>0</v>
      </c>
      <c r="X1872" s="1">
        <f t="shared" si="297"/>
        <v>4711953.9999999991</v>
      </c>
      <c r="Y1872" s="100">
        <f t="shared" si="298"/>
        <v>0</v>
      </c>
      <c r="Z1872" s="100">
        <f t="shared" si="299"/>
        <v>673809.42199999979</v>
      </c>
      <c r="AA1872" s="100">
        <f>'Innlegging av opplysninger'!$B$4*X1872</f>
        <v>612554.0199999999</v>
      </c>
      <c r="AB1872" s="1"/>
      <c r="AC1872" s="1">
        <f>'Innlegging av opplysninger'!$B$5*X1872</f>
        <v>617265.97399999993</v>
      </c>
      <c r="AD1872" s="1">
        <f>'Innlegging av opplysninger'!$B$5*Y1872</f>
        <v>0</v>
      </c>
      <c r="AE1872" s="1">
        <f>'Innlegging av opplysninger'!$B$5*Z1872</f>
        <v>88269.034281999979</v>
      </c>
      <c r="AF1872" s="1">
        <f>'Innlegging av opplysninger'!$B$5*AA1872</f>
        <v>80244.576619999993</v>
      </c>
      <c r="AG1872" s="1"/>
      <c r="AH1872" s="1">
        <f>'Innlegging av opplysninger'!$C$11*SUM(X1872:AG1872)</f>
        <v>257795.6870222759</v>
      </c>
      <c r="AI1872" s="1">
        <f>'Innlegging av opplysninger'!$C$13*(((X1872+Z1872+AC1872+AE1872)*Data!M1872)+(Z1872+AE1872)*(1-Data!M1872)*1.8/12+Y1872+AD1872+AA1872+AB1872+AF1872+AG1872)</f>
        <v>57829.785024067947</v>
      </c>
      <c r="AJ1872" s="1">
        <f>'Innlegging av opplysninger'!$C$13*((X1872+Z1872+AC1872+AE1872)*(1-Data!M1872)-(Z1872+AE1872)*(1-Data!M1872)*1.8/12)</f>
        <v>294943.26037483587</v>
      </c>
      <c r="AK1872" s="83">
        <f t="shared" si="294"/>
        <v>1383000</v>
      </c>
      <c r="AL1872" s="83">
        <f t="shared" si="295"/>
        <v>374000</v>
      </c>
      <c r="AM1872" s="83">
        <f t="shared" si="296"/>
        <v>1519000</v>
      </c>
    </row>
    <row r="1873" spans="1:39">
      <c r="A1873" t="str">
        <f t="shared" si="290"/>
        <v>4630Undervisning</v>
      </c>
      <c r="B1873" s="6" t="str">
        <f>Data!A1873</f>
        <v>4630</v>
      </c>
      <c r="C1873" s="7" t="str">
        <f>Data!B1873</f>
        <v>Osterøy kommune</v>
      </c>
      <c r="D1873" s="7" t="str">
        <f>Data!C1873</f>
        <v>Undervisning</v>
      </c>
      <c r="E1873" s="1">
        <f>Data!D1873</f>
        <v>146.03759999999997</v>
      </c>
      <c r="F1873" s="1">
        <f>Data!E1873+Data!F1873</f>
        <v>46834.231328781083</v>
      </c>
      <c r="G1873" s="1">
        <f>Data!G1873</f>
        <v>0.29622508175976603</v>
      </c>
      <c r="H1873" s="1">
        <f t="shared" si="291"/>
        <v>74613368.084727257</v>
      </c>
      <c r="I1873" s="1">
        <f t="shared" si="292"/>
        <v>471.92727272727268</v>
      </c>
      <c r="J1873" s="1">
        <f t="shared" si="293"/>
        <v>8953660.8014399968</v>
      </c>
      <c r="K1873" s="1">
        <f>'Innlegging av opplysninger'!$B$4*H1873</f>
        <v>9699737.8510145433</v>
      </c>
      <c r="L1873" s="1"/>
      <c r="M1873" s="1">
        <f>'Innlegging av opplysninger'!$B$5*H1873</f>
        <v>9774351.219099272</v>
      </c>
      <c r="N1873" s="1">
        <f>'Innlegging av opplysninger'!$B$5*I1873</f>
        <v>61.822472727272725</v>
      </c>
      <c r="O1873" s="1">
        <f>'Innlegging av opplysninger'!$B$5*J1873</f>
        <v>1172929.5649886397</v>
      </c>
      <c r="P1873" s="1">
        <f>'Innlegging av opplysninger'!$B$5*K1873</f>
        <v>1270665.6584829052</v>
      </c>
      <c r="Q1873" s="1"/>
      <c r="R1873" s="1">
        <f>'Innlegging av opplysninger'!$C$11*SUM(H1873:Q1873)</f>
        <v>4008439.3833209262</v>
      </c>
      <c r="S1873" s="1">
        <f>'Innlegging av opplysninger'!$C$13*(((H1873+J1873+M1873+O1873)*Data!H1873)+(J1873+O1873)*(1-Data!H1873)*1.8/12+I1873+N1873+K1873+L1873+P1873+Q1873)</f>
        <v>685024.25200554938</v>
      </c>
      <c r="T1873" s="1">
        <f>'Innlegging av opplysninger'!$C$13*((H1873+J1873+M1873+O1873)*(1-Data!H1873)-(J1873+O1873)*(1-Data!H1873)*1.8/12)</f>
        <v>4800208.5883283503</v>
      </c>
      <c r="U1873" s="1">
        <f>Data!I1873</f>
        <v>12.575099999999999</v>
      </c>
      <c r="V1873" s="1">
        <f>Data!J1873+Data!K1873</f>
        <v>47340.841159646181</v>
      </c>
      <c r="W1873" s="1">
        <f>Data!L1873</f>
        <v>0</v>
      </c>
      <c r="X1873" s="1">
        <f t="shared" si="297"/>
        <v>6494354.3090909086</v>
      </c>
      <c r="Y1873" s="100">
        <f t="shared" si="298"/>
        <v>0</v>
      </c>
      <c r="Z1873" s="100">
        <f t="shared" si="299"/>
        <v>928692.66619999986</v>
      </c>
      <c r="AA1873" s="100">
        <f>'Innlegging av opplysninger'!$B$4*X1873</f>
        <v>844266.0601818182</v>
      </c>
      <c r="AB1873" s="1"/>
      <c r="AC1873" s="1">
        <f>'Innlegging av opplysninger'!$B$5*X1873</f>
        <v>850760.41449090908</v>
      </c>
      <c r="AD1873" s="1">
        <f>'Innlegging av opplysninger'!$B$5*Y1873</f>
        <v>0</v>
      </c>
      <c r="AE1873" s="1">
        <f>'Innlegging av opplysninger'!$B$5*Z1873</f>
        <v>121658.73927219999</v>
      </c>
      <c r="AF1873" s="1">
        <f>'Innlegging av opplysninger'!$B$5*AA1873</f>
        <v>110598.85388381818</v>
      </c>
      <c r="AG1873" s="1"/>
      <c r="AH1873" s="1">
        <f>'Innlegging av opplysninger'!$C$11*SUM(X1873:AG1873)</f>
        <v>355312.5796385468</v>
      </c>
      <c r="AI1873" s="1">
        <f>'Innlegging av opplysninger'!$C$13*(((X1873+Z1873+AC1873+AE1873)*Data!M1873)+(Z1873+AE1873)*(1-Data!M1873)*1.8/12+Y1873+AD1873+AA1873+AB1873+AF1873+AG1873)</f>
        <v>62575.331270438437</v>
      </c>
      <c r="AJ1873" s="1">
        <f>'Innlegging av opplysninger'!$C$13*((X1873+Z1873+AC1873+AE1873)*(1-Data!M1873)-(Z1873+AE1873)*(1-Data!M1873)*1.8/12)</f>
        <v>423641.88297178352</v>
      </c>
      <c r="AK1873" s="83">
        <f t="shared" si="294"/>
        <v>4364000</v>
      </c>
      <c r="AL1873" s="83">
        <f t="shared" si="295"/>
        <v>748000</v>
      </c>
      <c r="AM1873" s="83">
        <f t="shared" si="296"/>
        <v>5224000</v>
      </c>
    </row>
    <row r="1874" spans="1:39">
      <c r="A1874" t="str">
        <f t="shared" si="290"/>
        <v>4630Barnehager</v>
      </c>
      <c r="B1874" s="6" t="str">
        <f>Data!A1874</f>
        <v>4630</v>
      </c>
      <c r="C1874" s="7" t="str">
        <f>Data!B1874</f>
        <v>Osterøy kommune</v>
      </c>
      <c r="D1874" s="7" t="str">
        <f>Data!C1874</f>
        <v>Barnehager</v>
      </c>
      <c r="E1874" s="1">
        <f>Data!D1874</f>
        <v>89.850399999999965</v>
      </c>
      <c r="F1874" s="1">
        <f>Data!E1874+Data!F1874</f>
        <v>41083.792791499371</v>
      </c>
      <c r="G1874" s="1">
        <f>Data!G1874</f>
        <v>6.9261795161735531</v>
      </c>
      <c r="H1874" s="1">
        <f t="shared" si="291"/>
        <v>40269765.990909092</v>
      </c>
      <c r="I1874" s="1">
        <f t="shared" si="292"/>
        <v>6788.9454545454537</v>
      </c>
      <c r="J1874" s="1">
        <f t="shared" si="293"/>
        <v>4833186.592363636</v>
      </c>
      <c r="K1874" s="1">
        <f>'Innlegging av opplysninger'!$B$4*H1874</f>
        <v>5235069.5788181825</v>
      </c>
      <c r="L1874" s="1"/>
      <c r="M1874" s="1">
        <f>'Innlegging av opplysninger'!$B$5*H1874</f>
        <v>5275339.3448090916</v>
      </c>
      <c r="N1874" s="1">
        <f>'Innlegging av opplysninger'!$B$5*I1874</f>
        <v>889.35185454545444</v>
      </c>
      <c r="O1874" s="1">
        <f>'Innlegging av opplysninger'!$B$5*J1874</f>
        <v>633147.44359963632</v>
      </c>
      <c r="P1874" s="1">
        <f>'Innlegging av opplysninger'!$B$5*K1874</f>
        <v>685794.1148251819</v>
      </c>
      <c r="Q1874" s="1"/>
      <c r="R1874" s="1">
        <f>'Innlegging av opplysninger'!$C$11*SUM(H1874:Q1874)</f>
        <v>2163719.2917800886</v>
      </c>
      <c r="S1874" s="1">
        <f>'Innlegging av opplysninger'!$C$13*(((H1874+J1874+M1874+O1874)*Data!H1874)+(J1874+O1874)*(1-Data!H1874)*1.8/12+I1874+N1874+K1874+L1874+P1874+Q1874)</f>
        <v>359595.41585099697</v>
      </c>
      <c r="T1874" s="1">
        <f>'Innlegging av opplysninger'!$C$13*((H1874+J1874+M1874+O1874)*(1-Data!H1874)-(J1874+O1874)*(1-Data!H1874)*1.8/12)</f>
        <v>2601283.6150059658</v>
      </c>
      <c r="U1874" s="1">
        <f>Data!I1874</f>
        <v>1</v>
      </c>
      <c r="V1874" s="1">
        <f>Data!J1874+Data!K1874</f>
        <v>52525</v>
      </c>
      <c r="W1874" s="1">
        <f>Data!L1874</f>
        <v>0</v>
      </c>
      <c r="X1874" s="1">
        <f t="shared" si="297"/>
        <v>573000</v>
      </c>
      <c r="Y1874" s="100">
        <f t="shared" si="298"/>
        <v>0</v>
      </c>
      <c r="Z1874" s="100">
        <f t="shared" si="299"/>
        <v>81939</v>
      </c>
      <c r="AA1874" s="100">
        <f>'Innlegging av opplysninger'!$B$4*X1874</f>
        <v>74490</v>
      </c>
      <c r="AB1874" s="1"/>
      <c r="AC1874" s="1">
        <f>'Innlegging av opplysninger'!$B$5*X1874</f>
        <v>75063</v>
      </c>
      <c r="AD1874" s="1">
        <f>'Innlegging av opplysninger'!$B$5*Y1874</f>
        <v>0</v>
      </c>
      <c r="AE1874" s="1">
        <f>'Innlegging av opplysninger'!$B$5*Z1874</f>
        <v>10734.009</v>
      </c>
      <c r="AF1874" s="1">
        <f>'Innlegging av opplysninger'!$B$5*AA1874</f>
        <v>9758.19</v>
      </c>
      <c r="AG1874" s="1"/>
      <c r="AH1874" s="1">
        <f>'Innlegging av opplysninger'!$C$11*SUM(X1874:AG1874)</f>
        <v>31349.399561999995</v>
      </c>
      <c r="AI1874" s="1">
        <f>'Innlegging av opplysninger'!$C$13*(((X1874+Z1874+AC1874+AE1874)*Data!M1874)+(Z1874+AE1874)*(1-Data!M1874)*1.8/12+Y1874+AD1874+AA1874+AB1874+AF1874+AG1874)</f>
        <v>5103.7553502000001</v>
      </c>
      <c r="AJ1874" s="1">
        <f>'Innlegging av opplysninger'!$C$13*((X1874+Z1874+AC1874+AE1874)*(1-Data!M1874)-(Z1874+AE1874)*(1-Data!M1874)*1.8/12)</f>
        <v>37795.4229978</v>
      </c>
      <c r="AK1874" s="83">
        <f t="shared" si="294"/>
        <v>2195000</v>
      </c>
      <c r="AL1874" s="83">
        <f t="shared" si="295"/>
        <v>365000</v>
      </c>
      <c r="AM1874" s="83">
        <f t="shared" si="296"/>
        <v>2639000</v>
      </c>
    </row>
    <row r="1875" spans="1:39">
      <c r="A1875" t="str">
        <f t="shared" si="290"/>
        <v>4630Helse/pleie/omsorg</v>
      </c>
      <c r="B1875" s="6" t="str">
        <f>Data!A1875</f>
        <v>4630</v>
      </c>
      <c r="C1875" s="7" t="str">
        <f>Data!B1875</f>
        <v>Osterøy kommune</v>
      </c>
      <c r="D1875" s="7" t="str">
        <f>Data!C1875</f>
        <v>Helse/pleie/omsorg</v>
      </c>
      <c r="E1875" s="1">
        <f>Data!D1875</f>
        <v>252.12570000000002</v>
      </c>
      <c r="F1875" s="1">
        <f>Data!E1875+Data!F1875</f>
        <v>47615.828223117845</v>
      </c>
      <c r="G1875" s="1">
        <f>Data!G1875</f>
        <v>1112.9045948112398</v>
      </c>
      <c r="H1875" s="1">
        <f t="shared" si="291"/>
        <v>130965534.78363647</v>
      </c>
      <c r="I1875" s="1">
        <f t="shared" si="292"/>
        <v>3061002.0000000023</v>
      </c>
      <c r="J1875" s="1">
        <f t="shared" si="293"/>
        <v>16083184.414036375</v>
      </c>
      <c r="K1875" s="1">
        <f>'Innlegging av opplysninger'!$B$4*H1875</f>
        <v>17025519.52187274</v>
      </c>
      <c r="L1875" s="1"/>
      <c r="M1875" s="1">
        <f>'Innlegging av opplysninger'!$B$5*H1875</f>
        <v>17156485.056656379</v>
      </c>
      <c r="N1875" s="1">
        <f>'Innlegging av opplysninger'!$B$5*I1875</f>
        <v>400991.26200000034</v>
      </c>
      <c r="O1875" s="1">
        <f>'Innlegging av opplysninger'!$B$5*J1875</f>
        <v>2106897.1582387653</v>
      </c>
      <c r="P1875" s="1">
        <f>'Innlegging av opplysninger'!$B$5*K1875</f>
        <v>2230343.057365329</v>
      </c>
      <c r="Q1875" s="1"/>
      <c r="R1875" s="1">
        <f>'Innlegging av opplysninger'!$C$11*SUM(H1875:Q1875)</f>
        <v>7183138.3756446298</v>
      </c>
      <c r="S1875" s="1">
        <f>'Innlegging av opplysninger'!$C$13*(((H1875+J1875+M1875+O1875)*Data!H1875)+(J1875+O1875)*(1-Data!H1875)*1.8/12+I1875+N1875+K1875+L1875+P1875+Q1875)</f>
        <v>1419438.5454834451</v>
      </c>
      <c r="T1875" s="1">
        <f>'Innlegging av opplysninger'!$C$13*((H1875+J1875+M1875+O1875)*(1-Data!H1875)-(J1875+O1875)*(1-Data!H1875)*1.8/12)</f>
        <v>8410119.2317144684</v>
      </c>
      <c r="U1875" s="1">
        <f>Data!I1875</f>
        <v>31.888000000000002</v>
      </c>
      <c r="V1875" s="1">
        <f>Data!J1875+Data!K1875</f>
        <v>48962.898875229963</v>
      </c>
      <c r="W1875" s="1">
        <f>Data!L1875</f>
        <v>1220.5133592574011</v>
      </c>
      <c r="X1875" s="1">
        <f t="shared" si="297"/>
        <v>17032679.119999994</v>
      </c>
      <c r="Y1875" s="100">
        <f t="shared" si="298"/>
        <v>424578.8727272728</v>
      </c>
      <c r="Z1875" s="100">
        <f t="shared" si="299"/>
        <v>2496387.8929599985</v>
      </c>
      <c r="AA1875" s="100">
        <f>'Innlegging av opplysninger'!$B$4*X1875</f>
        <v>2214248.2855999991</v>
      </c>
      <c r="AB1875" s="1"/>
      <c r="AC1875" s="1">
        <f>'Innlegging av opplysninger'!$B$5*X1875</f>
        <v>2231280.9647199991</v>
      </c>
      <c r="AD1875" s="1">
        <f>'Innlegging av opplysninger'!$B$5*Y1875</f>
        <v>55619.832327272736</v>
      </c>
      <c r="AE1875" s="1">
        <f>'Innlegging av opplysninger'!$B$5*Z1875</f>
        <v>327026.8139777598</v>
      </c>
      <c r="AF1875" s="1">
        <f>'Innlegging av opplysninger'!$B$5*AA1875</f>
        <v>290066.52541359991</v>
      </c>
      <c r="AG1875" s="1"/>
      <c r="AH1875" s="1">
        <f>'Innlegging av opplysninger'!$C$11*SUM(X1875:AG1875)</f>
        <v>952731.75569358387</v>
      </c>
      <c r="AI1875" s="1">
        <f>'Innlegging av opplysninger'!$C$13*(((X1875+Z1875+AC1875+AE1875)*Data!M1875)+(Z1875+AE1875)*(1-Data!M1875)*1.8/12+Y1875+AD1875+AA1875+AB1875+AF1875+AG1875)</f>
        <v>188814.0535517711</v>
      </c>
      <c r="AJ1875" s="1">
        <f>'Innlegging av opplysninger'!$C$13*((X1875+Z1875+AC1875+AE1875)*(1-Data!M1875)-(Z1875+AE1875)*(1-Data!M1875)*1.8/12)</f>
        <v>1114924.1384499753</v>
      </c>
      <c r="AK1875" s="83">
        <f t="shared" si="294"/>
        <v>8136000</v>
      </c>
      <c r="AL1875" s="83">
        <f t="shared" si="295"/>
        <v>1608000</v>
      </c>
      <c r="AM1875" s="83">
        <f t="shared" si="296"/>
        <v>9525000</v>
      </c>
    </row>
    <row r="1876" spans="1:39">
      <c r="A1876" t="str">
        <f t="shared" si="290"/>
        <v>4630Samferdsel og teknikk</v>
      </c>
      <c r="B1876" s="6" t="str">
        <f>Data!A1876</f>
        <v>4630</v>
      </c>
      <c r="C1876" s="7" t="str">
        <f>Data!B1876</f>
        <v>Osterøy kommune</v>
      </c>
      <c r="D1876" s="7" t="str">
        <f>Data!C1876</f>
        <v>Samferdsel og teknikk</v>
      </c>
      <c r="E1876" s="1">
        <f>Data!D1876</f>
        <v>6.0968000000000044</v>
      </c>
      <c r="F1876" s="1">
        <f>Data!E1876+Data!F1876</f>
        <v>0</v>
      </c>
      <c r="G1876" s="1">
        <f>Data!G1876</f>
        <v>0</v>
      </c>
      <c r="H1876" s="1">
        <f t="shared" si="291"/>
        <v>0</v>
      </c>
      <c r="I1876" s="1">
        <f t="shared" si="292"/>
        <v>0</v>
      </c>
      <c r="J1876" s="1">
        <f t="shared" si="293"/>
        <v>0</v>
      </c>
      <c r="K1876" s="1">
        <f>'Innlegging av opplysninger'!$B$4*H1876</f>
        <v>0</v>
      </c>
      <c r="L1876" s="1"/>
      <c r="M1876" s="1">
        <f>'Innlegging av opplysninger'!$B$5*H1876</f>
        <v>0</v>
      </c>
      <c r="N1876" s="1">
        <f>'Innlegging av opplysninger'!$B$5*I1876</f>
        <v>0</v>
      </c>
      <c r="O1876" s="1">
        <f>'Innlegging av opplysninger'!$B$5*J1876</f>
        <v>0</v>
      </c>
      <c r="P1876" s="1">
        <f>'Innlegging av opplysninger'!$B$5*K1876</f>
        <v>0</v>
      </c>
      <c r="Q1876" s="1"/>
      <c r="R1876" s="1">
        <f>'Innlegging av opplysninger'!$C$11*SUM(H1876:Q1876)</f>
        <v>0</v>
      </c>
      <c r="S1876" s="1">
        <f>'Innlegging av opplysninger'!$C$13*(((H1876+J1876+M1876+O1876)*Data!H1876)+(J1876+O1876)*(1-Data!H1876)*1.8/12+I1876+N1876+K1876+L1876+P1876+Q1876)</f>
        <v>0</v>
      </c>
      <c r="T1876" s="1">
        <f>'Innlegging av opplysninger'!$C$13*((H1876+J1876+M1876+O1876)*(1-Data!H1876)-(J1876+O1876)*(1-Data!H1876)*1.8/12)</f>
        <v>0</v>
      </c>
      <c r="U1876" s="1">
        <f>Data!I1876</f>
        <v>0</v>
      </c>
      <c r="V1876" s="1">
        <f>Data!J1876+Data!K1876</f>
        <v>0</v>
      </c>
      <c r="W1876" s="1">
        <f>Data!L1876</f>
        <v>0</v>
      </c>
      <c r="X1876" s="1">
        <f t="shared" si="297"/>
        <v>0</v>
      </c>
      <c r="Y1876" s="100">
        <f t="shared" si="298"/>
        <v>0</v>
      </c>
      <c r="Z1876" s="100">
        <f t="shared" si="299"/>
        <v>0</v>
      </c>
      <c r="AA1876" s="100">
        <f>'Innlegging av opplysninger'!$B$4*X1876</f>
        <v>0</v>
      </c>
      <c r="AB1876" s="1"/>
      <c r="AC1876" s="1">
        <f>'Innlegging av opplysninger'!$B$5*X1876</f>
        <v>0</v>
      </c>
      <c r="AD1876" s="1">
        <f>'Innlegging av opplysninger'!$B$5*Y1876</f>
        <v>0</v>
      </c>
      <c r="AE1876" s="1">
        <f>'Innlegging av opplysninger'!$B$5*Z1876</f>
        <v>0</v>
      </c>
      <c r="AF1876" s="1">
        <f>'Innlegging av opplysninger'!$B$5*AA1876</f>
        <v>0</v>
      </c>
      <c r="AG1876" s="1"/>
      <c r="AH1876" s="1">
        <f>'Innlegging av opplysninger'!$C$11*SUM(X1876:AG1876)</f>
        <v>0</v>
      </c>
      <c r="AI1876" s="1">
        <f>'Innlegging av opplysninger'!$C$13*(((X1876+Z1876+AC1876+AE1876)*Data!M1876)+(Z1876+AE1876)*(1-Data!M1876)*1.8/12+Y1876+AD1876+AA1876+AB1876+AF1876+AG1876)</f>
        <v>0</v>
      </c>
      <c r="AJ1876" s="1">
        <f>'Innlegging av opplysninger'!$C$13*((X1876+Z1876+AC1876+AE1876)*(1-Data!M1876)-(Z1876+AE1876)*(1-Data!M1876)*1.8/12)</f>
        <v>0</v>
      </c>
      <c r="AK1876" s="83">
        <f t="shared" si="294"/>
        <v>0</v>
      </c>
      <c r="AL1876" s="83">
        <f t="shared" si="295"/>
        <v>0</v>
      </c>
      <c r="AM1876" s="83">
        <f t="shared" si="296"/>
        <v>0</v>
      </c>
    </row>
    <row r="1877" spans="1:39">
      <c r="A1877" t="str">
        <f t="shared" si="290"/>
        <v>4630Annet</v>
      </c>
      <c r="B1877" s="6" t="str">
        <f>Data!A1877</f>
        <v>4630</v>
      </c>
      <c r="C1877" s="7" t="str">
        <f>Data!B1877</f>
        <v>Osterøy kommune</v>
      </c>
      <c r="D1877" s="7" t="str">
        <f>Data!C1877</f>
        <v>Annet</v>
      </c>
      <c r="E1877" s="1">
        <f>Data!D1877</f>
        <v>9.48</v>
      </c>
      <c r="F1877" s="1">
        <f>Data!E1877+Data!F1877</f>
        <v>51160.827180028136</v>
      </c>
      <c r="G1877" s="1">
        <f>Data!G1877</f>
        <v>0</v>
      </c>
      <c r="H1877" s="1">
        <f t="shared" si="291"/>
        <v>5290959.7272727285</v>
      </c>
      <c r="I1877" s="1">
        <f t="shared" si="292"/>
        <v>0</v>
      </c>
      <c r="J1877" s="1">
        <f t="shared" si="293"/>
        <v>634915.16727272735</v>
      </c>
      <c r="K1877" s="1">
        <f>'Innlegging av opplysninger'!$B$4*H1877</f>
        <v>687824.76454545476</v>
      </c>
      <c r="L1877" s="1"/>
      <c r="M1877" s="1">
        <f>'Innlegging av opplysninger'!$B$5*H1877</f>
        <v>693115.7242727275</v>
      </c>
      <c r="N1877" s="1">
        <f>'Innlegging av opplysninger'!$B$5*I1877</f>
        <v>0</v>
      </c>
      <c r="O1877" s="1">
        <f>'Innlegging av opplysninger'!$B$5*J1877</f>
        <v>83173.886912727292</v>
      </c>
      <c r="P1877" s="1">
        <f>'Innlegging av opplysninger'!$B$5*K1877</f>
        <v>90105.044155454583</v>
      </c>
      <c r="Q1877" s="1"/>
      <c r="R1877" s="1">
        <f>'Innlegging av opplysninger'!$C$11*SUM(H1877:Q1877)</f>
        <v>284243.58394840913</v>
      </c>
      <c r="S1877" s="1">
        <f>'Innlegging av opplysninger'!$C$13*(((H1877+J1877+M1877+O1877)*Data!H1877)+(J1877+O1877)*(1-Data!H1877)*1.8/12+I1877+N1877+K1877+L1877+P1877+Q1877)</f>
        <v>56734.032794570194</v>
      </c>
      <c r="T1877" s="1">
        <f>'Innlegging av opplysninger'!$C$13*((H1877+J1877+M1877+O1877)*(1-Data!H1877)-(J1877+O1877)*(1-Data!H1877)*1.8/12)</f>
        <v>332230.87155588443</v>
      </c>
      <c r="U1877" s="1">
        <f>Data!I1877</f>
        <v>2.2999999999999998</v>
      </c>
      <c r="V1877" s="1">
        <f>Data!J1877+Data!K1877</f>
        <v>48330.014492753638</v>
      </c>
      <c r="W1877" s="1">
        <f>Data!L1877</f>
        <v>0</v>
      </c>
      <c r="X1877" s="1">
        <f t="shared" si="297"/>
        <v>1212644.0000000002</v>
      </c>
      <c r="Y1877" s="100">
        <f t="shared" si="298"/>
        <v>0</v>
      </c>
      <c r="Z1877" s="100">
        <f t="shared" si="299"/>
        <v>173408.09200000003</v>
      </c>
      <c r="AA1877" s="100">
        <f>'Innlegging av opplysninger'!$B$4*X1877</f>
        <v>157643.72000000003</v>
      </c>
      <c r="AB1877" s="1"/>
      <c r="AC1877" s="1">
        <f>'Innlegging av opplysninger'!$B$5*X1877</f>
        <v>158856.36400000003</v>
      </c>
      <c r="AD1877" s="1">
        <f>'Innlegging av opplysninger'!$B$5*Y1877</f>
        <v>0</v>
      </c>
      <c r="AE1877" s="1">
        <f>'Innlegging av opplysninger'!$B$5*Z1877</f>
        <v>22716.460052000006</v>
      </c>
      <c r="AF1877" s="1">
        <f>'Innlegging av opplysninger'!$B$5*AA1877</f>
        <v>20651.327320000004</v>
      </c>
      <c r="AG1877" s="1"/>
      <c r="AH1877" s="1">
        <f>'Innlegging av opplysninger'!$C$11*SUM(X1877:AG1877)</f>
        <v>66344.958608136003</v>
      </c>
      <c r="AI1877" s="1">
        <f>'Innlegging av opplysninger'!$C$13*(((X1877+Z1877+AC1877+AE1877)*Data!M1877)+(Z1877+AE1877)*(1-Data!M1877)*1.8/12+Y1877+AD1877+AA1877+AB1877+AF1877+AG1877)</f>
        <v>10801.113966645602</v>
      </c>
      <c r="AJ1877" s="1">
        <f>'Innlegging av opplysninger'!$C$13*((X1877+Z1877+AC1877+AE1877)*(1-Data!M1877)-(Z1877+AE1877)*(1-Data!M1877)*1.8/12)</f>
        <v>79986.724128698406</v>
      </c>
      <c r="AK1877" s="83">
        <f t="shared" si="294"/>
        <v>351000</v>
      </c>
      <c r="AL1877" s="83">
        <f t="shared" si="295"/>
        <v>68000</v>
      </c>
      <c r="AM1877" s="83">
        <f t="shared" si="296"/>
        <v>412000</v>
      </c>
    </row>
    <row r="1878" spans="1:39">
      <c r="A1878" t="str">
        <f t="shared" si="290"/>
        <v>4631Alle</v>
      </c>
      <c r="B1878" s="6" t="str">
        <f>Data!A1878</f>
        <v>4631</v>
      </c>
      <c r="C1878" s="7" t="str">
        <f>Data!B1878</f>
        <v>Alver kommune</v>
      </c>
      <c r="D1878" s="7" t="str">
        <f>Data!C1878</f>
        <v>Alle</v>
      </c>
      <c r="E1878" s="1">
        <f>Data!D1878</f>
        <v>2024.2928999999963</v>
      </c>
      <c r="F1878" s="1">
        <f>Data!E1878+Data!F1878</f>
        <v>46631.883813079607</v>
      </c>
      <c r="G1878" s="1">
        <f>Data!G1878</f>
        <v>513.2148620324582</v>
      </c>
      <c r="H1878" s="1">
        <f t="shared" si="291"/>
        <v>1029780996.179365</v>
      </c>
      <c r="I1878" s="1">
        <f t="shared" si="292"/>
        <v>11333424.015128538</v>
      </c>
      <c r="J1878" s="1">
        <f t="shared" si="293"/>
        <v>124933730.42333922</v>
      </c>
      <c r="K1878" s="1">
        <f>'Innlegging av opplysninger'!$B$4*H1878</f>
        <v>133871529.50331746</v>
      </c>
      <c r="L1878" s="1"/>
      <c r="M1878" s="1">
        <f>'Innlegging av opplysninger'!$B$5*H1878</f>
        <v>134901310.49949682</v>
      </c>
      <c r="N1878" s="1">
        <f>'Innlegging av opplysninger'!$B$5*I1878</f>
        <v>1484678.5459818386</v>
      </c>
      <c r="O1878" s="1">
        <f>'Innlegging av opplysninger'!$B$5*J1878</f>
        <v>16366318.685457438</v>
      </c>
      <c r="P1878" s="1">
        <f>'Innlegging av opplysninger'!$B$5*K1878</f>
        <v>17537170.36493459</v>
      </c>
      <c r="Q1878" s="1"/>
      <c r="R1878" s="1">
        <f>'Innlegging av opplysninger'!$C$11*SUM(H1878:Q1878)</f>
        <v>55867948.012246795</v>
      </c>
      <c r="S1878" s="1">
        <f>'Innlegging av opplysninger'!$C$13*(((H1878+J1878+M1878+O1878)*Data!H1878)+(J1878+O1878)*(1-Data!H1878)*1.8/12+I1878+N1878+K1878+L1878+P1878+Q1878)</f>
        <v>10690427.608505974</v>
      </c>
      <c r="T1878" s="1">
        <f>'Innlegging av opplysninger'!$C$13*((H1878+J1878+M1878+O1878)*(1-Data!H1878)-(J1878+O1878)*(1-Data!H1878)*1.8/12)</f>
        <v>65760448.6187791</v>
      </c>
      <c r="U1878" s="1">
        <f>Data!I1878</f>
        <v>238.16429999999994</v>
      </c>
      <c r="V1878" s="1">
        <f>Data!J1878+Data!K1878</f>
        <v>48956.0422036034</v>
      </c>
      <c r="W1878" s="1">
        <f>Data!L1878</f>
        <v>662.20571261100008</v>
      </c>
      <c r="X1878" s="1">
        <f t="shared" si="297"/>
        <v>127195434.78754535</v>
      </c>
      <c r="Y1878" s="100">
        <f t="shared" si="298"/>
        <v>1720513.7454545449</v>
      </c>
      <c r="Z1878" s="100">
        <f t="shared" si="299"/>
        <v>18434980.640218984</v>
      </c>
      <c r="AA1878" s="100">
        <f>'Innlegging av opplysninger'!$B$4*X1878</f>
        <v>16535406.522380896</v>
      </c>
      <c r="AB1878" s="1"/>
      <c r="AC1878" s="1">
        <f>'Innlegging av opplysninger'!$B$5*X1878</f>
        <v>16662601.957168441</v>
      </c>
      <c r="AD1878" s="1">
        <f>'Innlegging av opplysninger'!$B$5*Y1878</f>
        <v>225387.3006545454</v>
      </c>
      <c r="AE1878" s="1">
        <f>'Innlegging av opplysninger'!$B$5*Z1878</f>
        <v>2414982.4638686869</v>
      </c>
      <c r="AF1878" s="1">
        <f>'Innlegging av opplysninger'!$B$5*AA1878</f>
        <v>2166138.2544318973</v>
      </c>
      <c r="AG1878" s="1"/>
      <c r="AH1878" s="1">
        <f>'Innlegging av opplysninger'!$C$11*SUM(X1878:AG1878)</f>
        <v>7043506.9355254853</v>
      </c>
      <c r="AI1878" s="1">
        <f>'Innlegging av opplysninger'!$C$13*(((X1878+Z1878+AC1878+AE1878)*Data!M1878)+(Z1878+AE1878)*(1-Data!M1878)*1.8/12+Y1878+AD1878+AA1878+AB1878+AF1878+AG1878)</f>
        <v>1498906.4365543632</v>
      </c>
      <c r="AJ1878" s="1">
        <f>'Innlegging av opplysninger'!$C$13*((X1878+Z1878+AC1878+AE1878)*(1-Data!M1878)-(Z1878+AE1878)*(1-Data!M1878)*1.8/12)</f>
        <v>8139576.7383752475</v>
      </c>
      <c r="AK1878" s="83">
        <f t="shared" si="294"/>
        <v>62911000</v>
      </c>
      <c r="AL1878" s="83">
        <f t="shared" si="295"/>
        <v>12189000</v>
      </c>
      <c r="AM1878" s="83">
        <f t="shared" si="296"/>
        <v>73900000</v>
      </c>
    </row>
    <row r="1879" spans="1:39">
      <c r="A1879" t="str">
        <f t="shared" si="290"/>
        <v>4631Administrasjon</v>
      </c>
      <c r="B1879" s="6" t="str">
        <f>Data!A1879</f>
        <v>4631</v>
      </c>
      <c r="C1879" s="7" t="str">
        <f>Data!B1879</f>
        <v>Alver kommune</v>
      </c>
      <c r="D1879" s="7" t="str">
        <f>Data!C1879</f>
        <v>Administrasjon</v>
      </c>
      <c r="E1879" s="1">
        <f>Data!D1879</f>
        <v>73.719999999999985</v>
      </c>
      <c r="F1879" s="1">
        <f>Data!E1879+Data!F1879</f>
        <v>55306.556904503545</v>
      </c>
      <c r="G1879" s="1">
        <f>Data!G1879</f>
        <v>0</v>
      </c>
      <c r="H1879" s="1">
        <f t="shared" si="291"/>
        <v>44478538.63636364</v>
      </c>
      <c r="I1879" s="1">
        <f t="shared" si="292"/>
        <v>0</v>
      </c>
      <c r="J1879" s="1">
        <f t="shared" si="293"/>
        <v>5337424.6363636367</v>
      </c>
      <c r="K1879" s="1">
        <f>'Innlegging av opplysninger'!$B$4*H1879</f>
        <v>5782210.0227272734</v>
      </c>
      <c r="L1879" s="1"/>
      <c r="M1879" s="1">
        <f>'Innlegging av opplysninger'!$B$5*H1879</f>
        <v>5826688.5613636374</v>
      </c>
      <c r="N1879" s="1">
        <f>'Innlegging av opplysninger'!$B$5*I1879</f>
        <v>0</v>
      </c>
      <c r="O1879" s="1">
        <f>'Innlegging av opplysninger'!$B$5*J1879</f>
        <v>699202.62736363639</v>
      </c>
      <c r="P1879" s="1">
        <f>'Innlegging av opplysninger'!$B$5*K1879</f>
        <v>757469.51297727285</v>
      </c>
      <c r="Q1879" s="1"/>
      <c r="R1879" s="1">
        <f>'Innlegging av opplysninger'!$C$11*SUM(H1879:Q1879)</f>
        <v>2389498.2918920456</v>
      </c>
      <c r="S1879" s="1">
        <f>'Innlegging av opplysninger'!$C$13*(((H1879+J1879+M1879+O1879)*Data!H1879)+(J1879+O1879)*(1-Data!H1879)*1.8/12+I1879+N1879+K1879+L1879+P1879+Q1879)</f>
        <v>704179.36384110549</v>
      </c>
      <c r="T1879" s="1">
        <f>'Innlegging av opplysninger'!$C$13*((H1879+J1879+M1879+O1879)*(1-Data!H1879)-(J1879+O1879)*(1-Data!H1879)*1.8/12)</f>
        <v>2565660.4040111676</v>
      </c>
      <c r="U1879" s="1">
        <f>Data!I1879</f>
        <v>16.650000000000002</v>
      </c>
      <c r="V1879" s="1">
        <f>Data!J1879+Data!K1879</f>
        <v>51147.58158158158</v>
      </c>
      <c r="W1879" s="1">
        <f>Data!L1879</f>
        <v>0</v>
      </c>
      <c r="X1879" s="1">
        <f t="shared" si="297"/>
        <v>9290260.7272727266</v>
      </c>
      <c r="Y1879" s="100">
        <f t="shared" si="298"/>
        <v>0</v>
      </c>
      <c r="Z1879" s="100">
        <f t="shared" si="299"/>
        <v>1328507.2839999998</v>
      </c>
      <c r="AA1879" s="100">
        <f>'Innlegging av opplysninger'!$B$4*X1879</f>
        <v>1207733.8945454545</v>
      </c>
      <c r="AB1879" s="1"/>
      <c r="AC1879" s="1">
        <f>'Innlegging av opplysninger'!$B$5*X1879</f>
        <v>1217024.1552727271</v>
      </c>
      <c r="AD1879" s="1">
        <f>'Innlegging av opplysninger'!$B$5*Y1879</f>
        <v>0</v>
      </c>
      <c r="AE1879" s="1">
        <f>'Innlegging av opplysninger'!$B$5*Z1879</f>
        <v>174034.45420399998</v>
      </c>
      <c r="AF1879" s="1">
        <f>'Innlegging av opplysninger'!$B$5*AA1879</f>
        <v>158213.14018545454</v>
      </c>
      <c r="AG1879" s="1"/>
      <c r="AH1879" s="1">
        <f>'Innlegging av opplysninger'!$C$11*SUM(X1879:AG1879)</f>
        <v>508279.39890825382</v>
      </c>
      <c r="AI1879" s="1">
        <f>'Innlegging av opplysninger'!$C$13*(((X1879+Z1879+AC1879+AE1879)*Data!M1879)+(Z1879+AE1879)*(1-Data!M1879)*1.8/12+Y1879+AD1879+AA1879+AB1879+AF1879+AG1879)</f>
        <v>136460.54694725628</v>
      </c>
      <c r="AJ1879" s="1">
        <f>'Innlegging av opplysninger'!$C$13*((X1879+Z1879+AC1879+AE1879)*(1-Data!M1879)-(Z1879+AE1879)*(1-Data!M1879)*1.8/12)</f>
        <v>559079.68313772266</v>
      </c>
      <c r="AK1879" s="83">
        <f t="shared" si="294"/>
        <v>2898000</v>
      </c>
      <c r="AL1879" s="83">
        <f t="shared" si="295"/>
        <v>841000</v>
      </c>
      <c r="AM1879" s="83">
        <f t="shared" si="296"/>
        <v>3125000</v>
      </c>
    </row>
    <row r="1880" spans="1:39">
      <c r="A1880" t="str">
        <f t="shared" si="290"/>
        <v>4631Undervisning</v>
      </c>
      <c r="B1880" s="6" t="str">
        <f>Data!A1880</f>
        <v>4631</v>
      </c>
      <c r="C1880" s="7" t="str">
        <f>Data!B1880</f>
        <v>Alver kommune</v>
      </c>
      <c r="D1880" s="7" t="str">
        <f>Data!C1880</f>
        <v>Undervisning</v>
      </c>
      <c r="E1880" s="1">
        <f>Data!D1880</f>
        <v>654.28710000000024</v>
      </c>
      <c r="F1880" s="1">
        <f>Data!E1880+Data!F1880</f>
        <v>46680.727701965072</v>
      </c>
      <c r="G1880" s="1">
        <f>Data!G1880</f>
        <v>2.4849794532094545</v>
      </c>
      <c r="H1880" s="1">
        <f t="shared" si="291"/>
        <v>333191977.68009162</v>
      </c>
      <c r="I1880" s="1">
        <f t="shared" si="292"/>
        <v>17736.981818181819</v>
      </c>
      <c r="J1880" s="1">
        <f t="shared" si="293"/>
        <v>39985165.759429179</v>
      </c>
      <c r="K1880" s="1">
        <f>'Innlegging av opplysninger'!$B$4*H1880</f>
        <v>43314957.09841191</v>
      </c>
      <c r="L1880" s="1"/>
      <c r="M1880" s="1">
        <f>'Innlegging av opplysninger'!$B$5*H1880</f>
        <v>43648149.076092005</v>
      </c>
      <c r="N1880" s="1">
        <f>'Innlegging av opplysninger'!$B$5*I1880</f>
        <v>2323.5446181818184</v>
      </c>
      <c r="O1880" s="1">
        <f>'Innlegging av opplysninger'!$B$5*J1880</f>
        <v>5238056.7144852225</v>
      </c>
      <c r="P1880" s="1">
        <f>'Innlegging av opplysninger'!$B$5*K1880</f>
        <v>5674259.3798919609</v>
      </c>
      <c r="Q1880" s="1"/>
      <c r="R1880" s="1">
        <f>'Innlegging av opplysninger'!$C$11*SUM(H1880:Q1880)</f>
        <v>17900759.796923853</v>
      </c>
      <c r="S1880" s="1">
        <f>'Innlegging av opplysninger'!$C$13*(((H1880+J1880+M1880+O1880)*Data!H1880)+(J1880+O1880)*(1-Data!H1880)*1.8/12+I1880+N1880+K1880+L1880+P1880+Q1880)</f>
        <v>3149592.7068887223</v>
      </c>
      <c r="T1880" s="1">
        <f>'Innlegging av opplysninger'!$C$13*((H1880+J1880+M1880+O1880)*(1-Data!H1880)-(J1880+O1880)*(1-Data!H1880)*1.8/12)</f>
        <v>21346183.857322868</v>
      </c>
      <c r="U1880" s="1">
        <f>Data!I1880</f>
        <v>63.381100000000011</v>
      </c>
      <c r="V1880" s="1">
        <f>Data!J1880+Data!K1880</f>
        <v>48172.287110431957</v>
      </c>
      <c r="W1880" s="1">
        <f>Data!L1880</f>
        <v>10.157917738884304</v>
      </c>
      <c r="X1880" s="1">
        <f t="shared" si="297"/>
        <v>33307773.235363625</v>
      </c>
      <c r="Y1880" s="100">
        <f t="shared" si="298"/>
        <v>7023.4909090909096</v>
      </c>
      <c r="Z1880" s="100">
        <f t="shared" si="299"/>
        <v>4764015.9318569982</v>
      </c>
      <c r="AA1880" s="100">
        <f>'Innlegging av opplysninger'!$B$4*X1880</f>
        <v>4330010.5205972716</v>
      </c>
      <c r="AB1880" s="1"/>
      <c r="AC1880" s="1">
        <f>'Innlegging av opplysninger'!$B$5*X1880</f>
        <v>4363318.2938326355</v>
      </c>
      <c r="AD1880" s="1">
        <f>'Innlegging av opplysninger'!$B$5*Y1880</f>
        <v>920.07730909090924</v>
      </c>
      <c r="AE1880" s="1">
        <f>'Innlegging av opplysninger'!$B$5*Z1880</f>
        <v>624086.08707326674</v>
      </c>
      <c r="AF1880" s="1">
        <f>'Innlegging av opplysninger'!$B$5*AA1880</f>
        <v>567231.37819824263</v>
      </c>
      <c r="AG1880" s="1"/>
      <c r="AH1880" s="1">
        <f>'Innlegging av opplysninger'!$C$11*SUM(X1880:AG1880)</f>
        <v>1822646.4025753287</v>
      </c>
      <c r="AI1880" s="1">
        <f>'Innlegging av opplysninger'!$C$13*(((X1880+Z1880+AC1880+AE1880)*Data!M1880)+(Z1880+AE1880)*(1-Data!M1880)*1.8/12+Y1880+AD1880+AA1880+AB1880+AF1880+AG1880)</f>
        <v>322174.4334223207</v>
      </c>
      <c r="AJ1880" s="1">
        <f>'Innlegging av opplysninger'!$C$13*((X1880+Z1880+AC1880+AE1880)*(1-Data!M1880)-(Z1880+AE1880)*(1-Data!M1880)*1.8/12)</f>
        <v>2171973.2753649703</v>
      </c>
      <c r="AK1880" s="83">
        <f t="shared" si="294"/>
        <v>19723000</v>
      </c>
      <c r="AL1880" s="83">
        <f t="shared" si="295"/>
        <v>3472000</v>
      </c>
      <c r="AM1880" s="83">
        <f t="shared" si="296"/>
        <v>23518000</v>
      </c>
    </row>
    <row r="1881" spans="1:39">
      <c r="A1881" t="str">
        <f t="shared" si="290"/>
        <v>4631Barnehager</v>
      </c>
      <c r="B1881" s="6" t="str">
        <f>Data!A1881</f>
        <v>4631</v>
      </c>
      <c r="C1881" s="7" t="str">
        <f>Data!B1881</f>
        <v>Alver kommune</v>
      </c>
      <c r="D1881" s="7" t="str">
        <f>Data!C1881</f>
        <v>Barnehager</v>
      </c>
      <c r="E1881" s="1">
        <f>Data!D1881</f>
        <v>144.82829999999996</v>
      </c>
      <c r="F1881" s="1">
        <f>Data!E1881+Data!F1881</f>
        <v>40337.472952454751</v>
      </c>
      <c r="G1881" s="1">
        <f>Data!G1881</f>
        <v>0</v>
      </c>
      <c r="H1881" s="1">
        <f t="shared" si="291"/>
        <v>63730992.370909095</v>
      </c>
      <c r="I1881" s="1">
        <f t="shared" si="292"/>
        <v>0</v>
      </c>
      <c r="J1881" s="1">
        <f t="shared" si="293"/>
        <v>7647719.0845090915</v>
      </c>
      <c r="K1881" s="1">
        <f>'Innlegging av opplysninger'!$B$4*H1881</f>
        <v>8285029.0082181823</v>
      </c>
      <c r="L1881" s="1"/>
      <c r="M1881" s="1">
        <f>'Innlegging av opplysninger'!$B$5*H1881</f>
        <v>8348760.0005890913</v>
      </c>
      <c r="N1881" s="1">
        <f>'Innlegging av opplysninger'!$B$5*I1881</f>
        <v>0</v>
      </c>
      <c r="O1881" s="1">
        <f>'Innlegging av opplysninger'!$B$5*J1881</f>
        <v>1001851.2000706911</v>
      </c>
      <c r="P1881" s="1">
        <f>'Innlegging av opplysninger'!$B$5*K1881</f>
        <v>1085338.800076582</v>
      </c>
      <c r="Q1881" s="1"/>
      <c r="R1881" s="1">
        <f>'Innlegging av opplysninger'!$C$11*SUM(H1881:Q1881)</f>
        <v>3423788.2376461639</v>
      </c>
      <c r="S1881" s="1">
        <f>'Innlegging av opplysninger'!$C$13*(((H1881+J1881+M1881+O1881)*Data!H1881)+(J1881+O1881)*(1-Data!H1881)*1.8/12+I1881+N1881+K1881+L1881+P1881+Q1881)</f>
        <v>560964.72565150529</v>
      </c>
      <c r="T1881" s="1">
        <f>'Innlegging av opplysninger'!$C$13*((H1881+J1881+M1881+O1881)*(1-Data!H1881)-(J1881+O1881)*(1-Data!H1881)*1.8/12)</f>
        <v>4124219.1784958765</v>
      </c>
      <c r="U1881" s="1">
        <f>Data!I1881</f>
        <v>15.043000000000003</v>
      </c>
      <c r="V1881" s="1">
        <f>Data!J1881+Data!K1881</f>
        <v>44949.562365662867</v>
      </c>
      <c r="W1881" s="1">
        <f>Data!L1881</f>
        <v>0</v>
      </c>
      <c r="X1881" s="1">
        <f t="shared" si="297"/>
        <v>7376468.3636363633</v>
      </c>
      <c r="Y1881" s="100">
        <f t="shared" si="298"/>
        <v>0</v>
      </c>
      <c r="Z1881" s="100">
        <f t="shared" si="299"/>
        <v>1054834.9759999998</v>
      </c>
      <c r="AA1881" s="100">
        <f>'Innlegging av opplysninger'!$B$4*X1881</f>
        <v>958940.88727272721</v>
      </c>
      <c r="AB1881" s="1"/>
      <c r="AC1881" s="1">
        <f>'Innlegging av opplysninger'!$B$5*X1881</f>
        <v>966317.35563636362</v>
      </c>
      <c r="AD1881" s="1">
        <f>'Innlegging av opplysninger'!$B$5*Y1881</f>
        <v>0</v>
      </c>
      <c r="AE1881" s="1">
        <f>'Innlegging av opplysninger'!$B$5*Z1881</f>
        <v>138183.38185599999</v>
      </c>
      <c r="AF1881" s="1">
        <f>'Innlegging av opplysninger'!$B$5*AA1881</f>
        <v>125621.25623272728</v>
      </c>
      <c r="AG1881" s="1"/>
      <c r="AH1881" s="1">
        <f>'Innlegging av opplysninger'!$C$11*SUM(X1881:AG1881)</f>
        <v>403573.91638409888</v>
      </c>
      <c r="AI1881" s="1">
        <f>'Innlegging av opplysninger'!$C$13*(((X1881+Z1881+AC1881+AE1881)*Data!M1881)+(Z1881+AE1881)*(1-Data!M1881)*1.8/12+Y1881+AD1881+AA1881+AB1881+AF1881+AG1881)</f>
        <v>68007.677825366613</v>
      </c>
      <c r="AJ1881" s="1">
        <f>'Innlegging av opplysninger'!$C$13*((X1881+Z1881+AC1881+AE1881)*(1-Data!M1881)-(Z1881+AE1881)*(1-Data!M1881)*1.8/12)</f>
        <v>484251.36564761074</v>
      </c>
      <c r="AK1881" s="83">
        <f t="shared" si="294"/>
        <v>3827000</v>
      </c>
      <c r="AL1881" s="83">
        <f t="shared" si="295"/>
        <v>629000</v>
      </c>
      <c r="AM1881" s="83">
        <f t="shared" si="296"/>
        <v>4608000</v>
      </c>
    </row>
    <row r="1882" spans="1:39">
      <c r="A1882" t="str">
        <f t="shared" si="290"/>
        <v>4631Helse/pleie/omsorg</v>
      </c>
      <c r="B1882" s="6" t="str">
        <f>Data!A1882</f>
        <v>4631</v>
      </c>
      <c r="C1882" s="7" t="str">
        <f>Data!B1882</f>
        <v>Alver kommune</v>
      </c>
      <c r="D1882" s="7" t="str">
        <f>Data!C1882</f>
        <v>Helse/pleie/omsorg</v>
      </c>
      <c r="E1882" s="1">
        <f>Data!D1882</f>
        <v>982.62560000000008</v>
      </c>
      <c r="F1882" s="1">
        <f>Data!E1882+Data!F1882</f>
        <v>46377.560374317611</v>
      </c>
      <c r="G1882" s="1">
        <f>Data!G1882</f>
        <v>1030.9790233297226</v>
      </c>
      <c r="H1882" s="1">
        <f t="shared" si="291"/>
        <v>497146670.06563711</v>
      </c>
      <c r="I1882" s="1">
        <f t="shared" si="292"/>
        <v>11051633.251492174</v>
      </c>
      <c r="J1882" s="1">
        <f t="shared" si="293"/>
        <v>60983796.398055516</v>
      </c>
      <c r="K1882" s="1">
        <f>'Innlegging av opplysninger'!$B$4*H1882</f>
        <v>64629067.108532824</v>
      </c>
      <c r="L1882" s="1"/>
      <c r="M1882" s="1">
        <f>'Innlegging av opplysninger'!$B$5*H1882</f>
        <v>65126213.778598465</v>
      </c>
      <c r="N1882" s="1">
        <f>'Innlegging av opplysninger'!$B$5*I1882</f>
        <v>1447763.9559454748</v>
      </c>
      <c r="O1882" s="1">
        <f>'Innlegging av opplysninger'!$B$5*J1882</f>
        <v>7988877.328145273</v>
      </c>
      <c r="P1882" s="1">
        <f>'Innlegging av opplysninger'!$B$5*K1882</f>
        <v>8466407.7912178002</v>
      </c>
      <c r="Q1882" s="1"/>
      <c r="R1882" s="1">
        <f>'Innlegging av opplysninger'!$C$11*SUM(H1882:Q1882)</f>
        <v>27239936.327749733</v>
      </c>
      <c r="S1882" s="1">
        <f>'Innlegging av opplysninger'!$C$13*(((H1882+J1882+M1882+O1882)*Data!H1882)+(J1882+O1882)*(1-Data!H1882)*1.8/12+I1882+N1882+K1882+L1882+P1882+Q1882)</f>
        <v>5359497.5363338664</v>
      </c>
      <c r="T1882" s="1">
        <f>'Innlegging av opplysninger'!$C$13*((H1882+J1882+M1882+O1882)*(1-Data!H1882)-(J1882+O1882)*(1-Data!H1882)*1.8/12)</f>
        <v>31916204.806902613</v>
      </c>
      <c r="U1882" s="1">
        <f>Data!I1882</f>
        <v>121.37759999999997</v>
      </c>
      <c r="V1882" s="1">
        <f>Data!J1882+Data!K1882</f>
        <v>49072.854580801315</v>
      </c>
      <c r="W1882" s="1">
        <f>Data!L1882</f>
        <v>1277.960595694758</v>
      </c>
      <c r="X1882" s="1">
        <f t="shared" si="297"/>
        <v>64978312.518181823</v>
      </c>
      <c r="Y1882" s="100">
        <f t="shared" si="298"/>
        <v>1692172.2545454549</v>
      </c>
      <c r="Z1882" s="100">
        <f t="shared" si="299"/>
        <v>9533879.3224999998</v>
      </c>
      <c r="AA1882" s="100">
        <f>'Innlegging av opplysninger'!$B$4*X1882</f>
        <v>8447180.6273636371</v>
      </c>
      <c r="AB1882" s="1"/>
      <c r="AC1882" s="1">
        <f>'Innlegging av opplysninger'!$B$5*X1882</f>
        <v>8512158.9398818184</v>
      </c>
      <c r="AD1882" s="1">
        <f>'Innlegging av opplysninger'!$B$5*Y1882</f>
        <v>221674.56534545458</v>
      </c>
      <c r="AE1882" s="1">
        <f>'Innlegging av opplysninger'!$B$5*Z1882</f>
        <v>1248938.1912475</v>
      </c>
      <c r="AF1882" s="1">
        <f>'Innlegging av opplysninger'!$B$5*AA1882</f>
        <v>1106580.6621846366</v>
      </c>
      <c r="AG1882" s="1"/>
      <c r="AH1882" s="1">
        <f>'Innlegging av opplysninger'!$C$11*SUM(X1882:AG1882)</f>
        <v>3638154.0890875123</v>
      </c>
      <c r="AI1882" s="1">
        <f>'Innlegging av opplysninger'!$C$13*(((X1882+Z1882+AC1882+AE1882)*Data!M1882)+(Z1882+AE1882)*(1-Data!M1882)*1.8/12+Y1882+AD1882+AA1882+AB1882+AF1882+AG1882)</f>
        <v>834583.39369449369</v>
      </c>
      <c r="AJ1882" s="1">
        <f>'Innlegging av opplysninger'!$C$13*((X1882+Z1882+AC1882+AE1882)*(1-Data!M1882)-(Z1882+AE1882)*(1-Data!M1882)*1.8/12)</f>
        <v>4143943.254530523</v>
      </c>
      <c r="AK1882" s="83">
        <f t="shared" si="294"/>
        <v>30878000</v>
      </c>
      <c r="AL1882" s="83">
        <f t="shared" si="295"/>
        <v>6194000</v>
      </c>
      <c r="AM1882" s="83">
        <f t="shared" si="296"/>
        <v>36060000</v>
      </c>
    </row>
    <row r="1883" spans="1:39">
      <c r="A1883" t="str">
        <f t="shared" si="290"/>
        <v>4631Samferdsel og teknikk</v>
      </c>
      <c r="B1883" s="6" t="str">
        <f>Data!A1883</f>
        <v>4631</v>
      </c>
      <c r="C1883" s="7" t="str">
        <f>Data!B1883</f>
        <v>Alver kommune</v>
      </c>
      <c r="D1883" s="7" t="str">
        <f>Data!C1883</f>
        <v>Samferdsel og teknikk</v>
      </c>
      <c r="E1883" s="1">
        <f>Data!D1883</f>
        <v>81.238700000000009</v>
      </c>
      <c r="F1883" s="1">
        <f>Data!E1883+Data!F1883</f>
        <v>50033.87471119062</v>
      </c>
      <c r="G1883" s="1">
        <f>Data!G1883</f>
        <v>72.166959835644832</v>
      </c>
      <c r="H1883" s="1">
        <f t="shared" si="291"/>
        <v>44342039.318181835</v>
      </c>
      <c r="I1883" s="1">
        <f t="shared" si="292"/>
        <v>63957.272727272728</v>
      </c>
      <c r="J1883" s="1">
        <f t="shared" si="293"/>
        <v>5328719.5909090927</v>
      </c>
      <c r="K1883" s="1">
        <f>'Innlegging av opplysninger'!$B$4*H1883</f>
        <v>5764465.1113636391</v>
      </c>
      <c r="L1883" s="1"/>
      <c r="M1883" s="1">
        <f>'Innlegging av opplysninger'!$B$5*H1883</f>
        <v>5808807.1506818207</v>
      </c>
      <c r="N1883" s="1">
        <f>'Innlegging av opplysninger'!$B$5*I1883</f>
        <v>8378.4027272727271</v>
      </c>
      <c r="O1883" s="1">
        <f>'Innlegging av opplysninger'!$B$5*J1883</f>
        <v>698062.26640909119</v>
      </c>
      <c r="P1883" s="1">
        <f>'Innlegging av opplysninger'!$B$5*K1883</f>
        <v>755144.92958863673</v>
      </c>
      <c r="Q1883" s="1"/>
      <c r="R1883" s="1">
        <f>'Innlegging av opplysninger'!$C$11*SUM(H1883:Q1883)</f>
        <v>2385243.8136183694</v>
      </c>
      <c r="S1883" s="1">
        <f>'Innlegging av opplysninger'!$C$13*(((H1883+J1883+M1883+O1883)*Data!H1883)+(J1883+O1883)*(1-Data!H1883)*1.8/12+I1883+N1883+K1883+L1883+P1883+Q1883)</f>
        <v>440056.40121129202</v>
      </c>
      <c r="T1883" s="1">
        <f>'Innlegging av opplysninger'!$C$13*((H1883+J1883+M1883+O1883)*(1-Data!H1883)-(J1883+O1883)*(1-Data!H1883)*1.8/12)</f>
        <v>2823961.4490033183</v>
      </c>
      <c r="U1883" s="1">
        <f>Data!I1883</f>
        <v>11.8</v>
      </c>
      <c r="V1883" s="1">
        <f>Data!J1883+Data!K1883</f>
        <v>50191.837570621457</v>
      </c>
      <c r="W1883" s="1">
        <f>Data!L1883</f>
        <v>67.334745762711862</v>
      </c>
      <c r="X1883" s="1">
        <f t="shared" si="297"/>
        <v>6461058.3636363614</v>
      </c>
      <c r="Y1883" s="100">
        <f t="shared" si="298"/>
        <v>8667.818181818182</v>
      </c>
      <c r="Z1883" s="100">
        <f t="shared" si="299"/>
        <v>925170.84399999958</v>
      </c>
      <c r="AA1883" s="100">
        <f>'Innlegging av opplysninger'!$B$4*X1883</f>
        <v>839937.58727272705</v>
      </c>
      <c r="AB1883" s="1"/>
      <c r="AC1883" s="1">
        <f>'Innlegging av opplysninger'!$B$5*X1883</f>
        <v>846398.64563636342</v>
      </c>
      <c r="AD1883" s="1">
        <f>'Innlegging av opplysninger'!$B$5*Y1883</f>
        <v>1135.4841818181819</v>
      </c>
      <c r="AE1883" s="1">
        <f>'Innlegging av opplysninger'!$B$5*Z1883</f>
        <v>121197.38056399995</v>
      </c>
      <c r="AF1883" s="1">
        <f>'Innlegging av opplysninger'!$B$5*AA1883</f>
        <v>110031.82393272725</v>
      </c>
      <c r="AG1883" s="1"/>
      <c r="AH1883" s="1">
        <f>'Innlegging av opplysninger'!$C$11*SUM(X1883:AG1883)</f>
        <v>353916.72200142097</v>
      </c>
      <c r="AI1883" s="1">
        <f>'Innlegging av opplysninger'!$C$13*(((X1883+Z1883+AC1883+AE1883)*Data!M1883)+(Z1883+AE1883)*(1-Data!M1883)*1.8/12+Y1883+AD1883+AA1883+AB1883+AF1883+AG1883)</f>
        <v>61309.529282685646</v>
      </c>
      <c r="AJ1883" s="1">
        <f>'Innlegging av opplysninger'!$C$13*((X1883+Z1883+AC1883+AE1883)*(1-Data!M1883)-(Z1883+AE1883)*(1-Data!M1883)*1.8/12)</f>
        <v>422997.5639824167</v>
      </c>
      <c r="AK1883" s="83">
        <f t="shared" si="294"/>
        <v>2739000</v>
      </c>
      <c r="AL1883" s="83">
        <f t="shared" si="295"/>
        <v>501000</v>
      </c>
      <c r="AM1883" s="83">
        <f t="shared" si="296"/>
        <v>3247000</v>
      </c>
    </row>
    <row r="1884" spans="1:39">
      <c r="A1884" t="str">
        <f t="shared" si="290"/>
        <v>4631Annet</v>
      </c>
      <c r="B1884" s="6" t="str">
        <f>Data!A1884</f>
        <v>4631</v>
      </c>
      <c r="C1884" s="7" t="str">
        <f>Data!B1884</f>
        <v>Alver kommune</v>
      </c>
      <c r="D1884" s="7" t="str">
        <f>Data!C1884</f>
        <v>Annet</v>
      </c>
      <c r="E1884" s="1">
        <f>Data!D1884</f>
        <v>87.593199999999939</v>
      </c>
      <c r="F1884" s="1">
        <f>Data!E1884+Data!F1884</f>
        <v>49071.404248084727</v>
      </c>
      <c r="G1884" s="1">
        <f>Data!G1884</f>
        <v>209.40187137814362</v>
      </c>
      <c r="H1884" s="1">
        <f t="shared" si="291"/>
        <v>46890778.108181797</v>
      </c>
      <c r="I1884" s="1">
        <f t="shared" si="292"/>
        <v>200096.50909090904</v>
      </c>
      <c r="J1884" s="1">
        <f t="shared" si="293"/>
        <v>5650904.9540727241</v>
      </c>
      <c r="K1884" s="1">
        <f>'Innlegging av opplysninger'!$B$4*H1884</f>
        <v>6095801.1540636336</v>
      </c>
      <c r="L1884" s="1"/>
      <c r="M1884" s="1">
        <f>'Innlegging av opplysninger'!$B$5*H1884</f>
        <v>6142691.932171816</v>
      </c>
      <c r="N1884" s="1">
        <f>'Innlegging av opplysninger'!$B$5*I1884</f>
        <v>26212.642690909084</v>
      </c>
      <c r="O1884" s="1">
        <f>'Innlegging av opplysninger'!$B$5*J1884</f>
        <v>740268.54898352688</v>
      </c>
      <c r="P1884" s="1">
        <f>'Innlegging av opplysninger'!$B$5*K1884</f>
        <v>798549.95118233608</v>
      </c>
      <c r="Q1884" s="1"/>
      <c r="R1884" s="1">
        <f>'Innlegging av opplysninger'!$C$11*SUM(H1884:Q1884)</f>
        <v>2528721.5444166306</v>
      </c>
      <c r="S1884" s="1">
        <f>'Innlegging av opplysninger'!$C$13*(((H1884+J1884+M1884+O1884)*Data!H1884)+(J1884+O1884)*(1-Data!H1884)*1.8/12+I1884+N1884+K1884+L1884+P1884+Q1884)</f>
        <v>475860.76180697238</v>
      </c>
      <c r="T1884" s="1">
        <f>'Innlegging av opplysninger'!$C$13*((H1884+J1884+M1884+O1884)*(1-Data!H1884)-(J1884+O1884)*(1-Data!H1884)*1.8/12)</f>
        <v>2984495.0358157852</v>
      </c>
      <c r="U1884" s="1">
        <f>Data!I1884</f>
        <v>9.9125999999999994</v>
      </c>
      <c r="V1884" s="1">
        <f>Data!J1884+Data!K1884</f>
        <v>53464.93131132768</v>
      </c>
      <c r="W1884" s="1">
        <f>Data!L1884</f>
        <v>116.98242640679538</v>
      </c>
      <c r="X1884" s="1">
        <f t="shared" si="297"/>
        <v>5781561.5794545449</v>
      </c>
      <c r="Y1884" s="100">
        <f t="shared" si="298"/>
        <v>12650.181818181816</v>
      </c>
      <c r="Z1884" s="100">
        <f t="shared" si="299"/>
        <v>828572.28186199989</v>
      </c>
      <c r="AA1884" s="100">
        <f>'Innlegging av opplysninger'!$B$4*X1884</f>
        <v>751603.00532909087</v>
      </c>
      <c r="AB1884" s="1"/>
      <c r="AC1884" s="1">
        <f>'Innlegging av opplysninger'!$B$5*X1884</f>
        <v>757384.56690854544</v>
      </c>
      <c r="AD1884" s="1">
        <f>'Innlegging av opplysninger'!$B$5*Y1884</f>
        <v>1657.173818181818</v>
      </c>
      <c r="AE1884" s="1">
        <f>'Innlegging av opplysninger'!$B$5*Z1884</f>
        <v>108542.96892392199</v>
      </c>
      <c r="AF1884" s="1">
        <f>'Innlegging av opplysninger'!$B$5*AA1884</f>
        <v>98459.993698110906</v>
      </c>
      <c r="AG1884" s="1"/>
      <c r="AH1884" s="1">
        <f>'Innlegging av opplysninger'!$C$11*SUM(X1884:AG1884)</f>
        <v>316936.40656887798</v>
      </c>
      <c r="AI1884" s="1">
        <f>'Innlegging av opplysninger'!$C$13*(((X1884+Z1884+AC1884+AE1884)*Data!M1884)+(Z1884+AE1884)*(1-Data!M1884)*1.8/12+Y1884+AD1884+AA1884+AB1884+AF1884+AG1884)</f>
        <v>76427.092903349025</v>
      </c>
      <c r="AJ1884" s="1">
        <f>'Innlegging av opplysninger'!$C$13*((X1884+Z1884+AC1884+AE1884)*(1-Data!M1884)-(Z1884+AE1884)*(1-Data!M1884)*1.8/12)</f>
        <v>357275.35819090495</v>
      </c>
      <c r="AK1884" s="83">
        <f t="shared" si="294"/>
        <v>2846000</v>
      </c>
      <c r="AL1884" s="83">
        <f t="shared" si="295"/>
        <v>552000</v>
      </c>
      <c r="AM1884" s="83">
        <f t="shared" si="296"/>
        <v>3342000</v>
      </c>
    </row>
    <row r="1885" spans="1:39">
      <c r="A1885" t="str">
        <f t="shared" si="290"/>
        <v>4632Alle</v>
      </c>
      <c r="B1885" s="6" t="str">
        <f>Data!A1885</f>
        <v>4632</v>
      </c>
      <c r="C1885" s="7" t="str">
        <f>Data!B1885</f>
        <v>Austrheim kommune</v>
      </c>
      <c r="D1885" s="7" t="str">
        <f>Data!C1885</f>
        <v>Alle</v>
      </c>
      <c r="E1885" s="1">
        <f>Data!D1885</f>
        <v>221.65036367549922</v>
      </c>
      <c r="F1885" s="1">
        <f>Data!E1885+Data!F1885</f>
        <v>46615.851377052306</v>
      </c>
      <c r="G1885" s="1">
        <f>Data!G1885</f>
        <v>426.50094695265153</v>
      </c>
      <c r="H1885" s="1">
        <f t="shared" si="291"/>
        <v>112717313.57199997</v>
      </c>
      <c r="I1885" s="1">
        <f t="shared" si="292"/>
        <v>1031280.9818181819</v>
      </c>
      <c r="J1885" s="1">
        <f t="shared" si="293"/>
        <v>13649831.346458178</v>
      </c>
      <c r="K1885" s="1">
        <f>'Innlegging av opplysninger'!$B$4*H1885</f>
        <v>14653250.764359996</v>
      </c>
      <c r="L1885" s="1"/>
      <c r="M1885" s="1">
        <f>'Innlegging av opplysninger'!$B$5*H1885</f>
        <v>14765968.077931996</v>
      </c>
      <c r="N1885" s="1">
        <f>'Innlegging av opplysninger'!$B$5*I1885</f>
        <v>135097.80861818185</v>
      </c>
      <c r="O1885" s="1">
        <f>'Innlegging av opplysninger'!$B$5*J1885</f>
        <v>1788127.9063860213</v>
      </c>
      <c r="P1885" s="1">
        <f>'Innlegging av opplysninger'!$B$5*K1885</f>
        <v>1919575.8501311594</v>
      </c>
      <c r="Q1885" s="1"/>
      <c r="R1885" s="1">
        <f>'Innlegging av opplysninger'!$C$11*SUM(H1885:Q1885)</f>
        <v>6105096.9596927399</v>
      </c>
      <c r="S1885" s="1">
        <f>'Innlegging av opplysninger'!$C$13*(((H1885+J1885+M1885+O1885)*Data!H1885)+(J1885+O1885)*(1-Data!H1885)*1.8/12+I1885+N1885+K1885+L1885+P1885+Q1885)</f>
        <v>1264999.5583686526</v>
      </c>
      <c r="T1885" s="1">
        <f>'Innlegging av opplysninger'!$C$13*((H1885+J1885+M1885+O1885)*(1-Data!H1885)-(J1885+O1885)*(1-Data!H1885)*1.8/12)</f>
        <v>7089343.649631937</v>
      </c>
      <c r="U1885" s="1">
        <f>Data!I1885</f>
        <v>34.866100000000003</v>
      </c>
      <c r="V1885" s="1">
        <f>Data!J1885+Data!K1885</f>
        <v>54787.041743986279</v>
      </c>
      <c r="W1885" s="1">
        <f>Data!L1885</f>
        <v>441.82429351146237</v>
      </c>
      <c r="X1885" s="1">
        <f t="shared" si="297"/>
        <v>20838659.739818186</v>
      </c>
      <c r="Y1885" s="100">
        <f t="shared" si="298"/>
        <v>168051.16363636364</v>
      </c>
      <c r="Z1885" s="100">
        <f t="shared" si="299"/>
        <v>3003959.6591940005</v>
      </c>
      <c r="AA1885" s="100">
        <f>'Innlegging av opplysninger'!$B$4*X1885</f>
        <v>2709025.7661763644</v>
      </c>
      <c r="AB1885" s="1"/>
      <c r="AC1885" s="1">
        <f>'Innlegging av opplysninger'!$B$5*X1885</f>
        <v>2729864.4259161823</v>
      </c>
      <c r="AD1885" s="1">
        <f>'Innlegging av opplysninger'!$B$5*Y1885</f>
        <v>22014.702436363637</v>
      </c>
      <c r="AE1885" s="1">
        <f>'Innlegging av opplysninger'!$B$5*Z1885</f>
        <v>393518.71535441407</v>
      </c>
      <c r="AF1885" s="1">
        <f>'Innlegging av opplysninger'!$B$5*AA1885</f>
        <v>354882.37536910374</v>
      </c>
      <c r="AG1885" s="1"/>
      <c r="AH1885" s="1">
        <f>'Innlegging av opplysninger'!$C$11*SUM(X1885:AG1885)</f>
        <v>1148359.1088202372</v>
      </c>
      <c r="AI1885" s="1">
        <f>'Innlegging av opplysninger'!$C$13*(((X1885+Z1885+AC1885+AE1885)*Data!M1885)+(Z1885+AE1885)*(1-Data!M1885)*1.8/12+Y1885+AD1885+AA1885+AB1885+AF1885+AG1885)</f>
        <v>381391.11797946732</v>
      </c>
      <c r="AJ1885" s="1">
        <f>'Innlegging av opplysninger'!$C$13*((X1885+Z1885+AC1885+AE1885)*(1-Data!M1885)-(Z1885+AE1885)*(1-Data!M1885)*1.8/12)</f>
        <v>1190047.6625113834</v>
      </c>
      <c r="AK1885" s="83">
        <f t="shared" si="294"/>
        <v>7253000</v>
      </c>
      <c r="AL1885" s="83">
        <f t="shared" si="295"/>
        <v>1646000</v>
      </c>
      <c r="AM1885" s="83">
        <f t="shared" si="296"/>
        <v>8279000</v>
      </c>
    </row>
    <row r="1886" spans="1:39">
      <c r="A1886" t="str">
        <f t="shared" si="290"/>
        <v>4632Administrasjon</v>
      </c>
      <c r="B1886" s="6" t="str">
        <f>Data!A1886</f>
        <v>4632</v>
      </c>
      <c r="C1886" s="7" t="str">
        <f>Data!B1886</f>
        <v>Austrheim kommune</v>
      </c>
      <c r="D1886" s="7" t="str">
        <f>Data!C1886</f>
        <v>Administrasjon</v>
      </c>
      <c r="E1886" s="1">
        <f>Data!D1886</f>
        <v>17.830099999999998</v>
      </c>
      <c r="F1886" s="1">
        <f>Data!E1886+Data!F1886</f>
        <v>57362.509744757466</v>
      </c>
      <c r="G1886" s="1">
        <f>Data!G1886</f>
        <v>0</v>
      </c>
      <c r="H1886" s="1">
        <f t="shared" si="291"/>
        <v>11157592.199999997</v>
      </c>
      <c r="I1886" s="1">
        <f t="shared" si="292"/>
        <v>0</v>
      </c>
      <c r="J1886" s="1">
        <f t="shared" si="293"/>
        <v>1338911.0639999995</v>
      </c>
      <c r="K1886" s="1">
        <f>'Innlegging av opplysninger'!$B$4*H1886</f>
        <v>1450486.9859999998</v>
      </c>
      <c r="L1886" s="1"/>
      <c r="M1886" s="1">
        <f>'Innlegging av opplysninger'!$B$5*H1886</f>
        <v>1461644.5781999996</v>
      </c>
      <c r="N1886" s="1">
        <f>'Innlegging av opplysninger'!$B$5*I1886</f>
        <v>0</v>
      </c>
      <c r="O1886" s="1">
        <f>'Innlegging av opplysninger'!$B$5*J1886</f>
        <v>175397.34938399994</v>
      </c>
      <c r="P1886" s="1">
        <f>'Innlegging av opplysninger'!$B$5*K1886</f>
        <v>190013.79516599997</v>
      </c>
      <c r="Q1886" s="1"/>
      <c r="R1886" s="1">
        <f>'Innlegging av opplysninger'!$C$11*SUM(H1886:Q1886)</f>
        <v>599413.74696449982</v>
      </c>
      <c r="S1886" s="1">
        <f>'Innlegging av opplysninger'!$C$13*(((H1886+J1886+M1886+O1886)*Data!H1886)+(J1886+O1886)*(1-Data!H1886)*1.8/12+I1886+N1886+K1886+L1886+P1886+Q1886)</f>
        <v>202669.20231966715</v>
      </c>
      <c r="T1886" s="1">
        <f>'Innlegging av opplysninger'!$C$13*((H1886+J1886+M1886+O1886)*(1-Data!H1886)-(J1886+O1886)*(1-Data!H1886)*1.8/12)</f>
        <v>617581.1882633327</v>
      </c>
      <c r="U1886" s="1">
        <f>Data!I1886</f>
        <v>2</v>
      </c>
      <c r="V1886" s="1">
        <f>Data!J1886+Data!K1886</f>
        <v>49658.333333333328</v>
      </c>
      <c r="W1886" s="1">
        <f>Data!L1886</f>
        <v>0</v>
      </c>
      <c r="X1886" s="1">
        <f t="shared" si="297"/>
        <v>1083454.5454545452</v>
      </c>
      <c r="Y1886" s="100">
        <f t="shared" si="298"/>
        <v>0</v>
      </c>
      <c r="Z1886" s="100">
        <f t="shared" si="299"/>
        <v>154933.99999999994</v>
      </c>
      <c r="AA1886" s="100">
        <f>'Innlegging av opplysninger'!$B$4*X1886</f>
        <v>140849.09090909088</v>
      </c>
      <c r="AB1886" s="1"/>
      <c r="AC1886" s="1">
        <f>'Innlegging av opplysninger'!$B$5*X1886</f>
        <v>141932.54545454541</v>
      </c>
      <c r="AD1886" s="1">
        <f>'Innlegging av opplysninger'!$B$5*Y1886</f>
        <v>0</v>
      </c>
      <c r="AE1886" s="1">
        <f>'Innlegging av opplysninger'!$B$5*Z1886</f>
        <v>20296.353999999992</v>
      </c>
      <c r="AF1886" s="1">
        <f>'Innlegging av opplysninger'!$B$5*AA1886</f>
        <v>18451.230909090908</v>
      </c>
      <c r="AG1886" s="1"/>
      <c r="AH1886" s="1">
        <f>'Innlegging av opplysninger'!$C$11*SUM(X1886:AG1886)</f>
        <v>59276.87513563635</v>
      </c>
      <c r="AI1886" s="1">
        <f>'Innlegging av opplysninger'!$C$13*(((X1886+Z1886+AC1886+AE1886)*Data!M1886)+(Z1886+AE1886)*(1-Data!M1886)*1.8/12+Y1886+AD1886+AA1886+AB1886+AF1886+AG1886)</f>
        <v>9910.5381109516329</v>
      </c>
      <c r="AJ1886" s="1">
        <f>'Innlegging av opplysninger'!$C$13*((X1886+Z1886+AC1886+AE1886)*(1-Data!M1886)-(Z1886+AE1886)*(1-Data!M1886)*1.8/12)</f>
        <v>71205.18575886653</v>
      </c>
      <c r="AK1886" s="83">
        <f t="shared" si="294"/>
        <v>659000</v>
      </c>
      <c r="AL1886" s="83">
        <f t="shared" si="295"/>
        <v>213000</v>
      </c>
      <c r="AM1886" s="83">
        <f t="shared" si="296"/>
        <v>689000</v>
      </c>
    </row>
    <row r="1887" spans="1:39">
      <c r="A1887" t="str">
        <f t="shared" si="290"/>
        <v>4632Undervisning</v>
      </c>
      <c r="B1887" s="6" t="str">
        <f>Data!A1887</f>
        <v>4632</v>
      </c>
      <c r="C1887" s="7" t="str">
        <f>Data!B1887</f>
        <v>Austrheim kommune</v>
      </c>
      <c r="D1887" s="7" t="str">
        <f>Data!C1887</f>
        <v>Undervisning</v>
      </c>
      <c r="E1887" s="1">
        <f>Data!D1887</f>
        <v>61.262299999999989</v>
      </c>
      <c r="F1887" s="1">
        <f>Data!E1887+Data!F1887</f>
        <v>46829.578956933277</v>
      </c>
      <c r="G1887" s="1">
        <f>Data!G1887</f>
        <v>0</v>
      </c>
      <c r="H1887" s="1">
        <f t="shared" si="291"/>
        <v>31296956.89018181</v>
      </c>
      <c r="I1887" s="1">
        <f t="shared" si="292"/>
        <v>0</v>
      </c>
      <c r="J1887" s="1">
        <f t="shared" si="293"/>
        <v>3755634.8268218171</v>
      </c>
      <c r="K1887" s="1">
        <f>'Innlegging av opplysninger'!$B$4*H1887</f>
        <v>4068604.3957236353</v>
      </c>
      <c r="L1887" s="1"/>
      <c r="M1887" s="1">
        <f>'Innlegging av opplysninger'!$B$5*H1887</f>
        <v>4099901.3526138174</v>
      </c>
      <c r="N1887" s="1">
        <f>'Innlegging av opplysninger'!$B$5*I1887</f>
        <v>0</v>
      </c>
      <c r="O1887" s="1">
        <f>'Innlegging av opplysninger'!$B$5*J1887</f>
        <v>491988.16231365805</v>
      </c>
      <c r="P1887" s="1">
        <f>'Innlegging av opplysninger'!$B$5*K1887</f>
        <v>532987.1758397962</v>
      </c>
      <c r="Q1887" s="1"/>
      <c r="R1887" s="1">
        <f>'Innlegging av opplysninger'!$C$11*SUM(H1887:Q1887)</f>
        <v>1681350.766532792</v>
      </c>
      <c r="S1887" s="1">
        <f>'Innlegging av opplysninger'!$C$13*(((H1887+J1887+M1887+O1887)*Data!H1887)+(J1887+O1887)*(1-Data!H1887)*1.8/12+I1887+N1887+K1887+L1887+P1887+Q1887)</f>
        <v>289384.32419380371</v>
      </c>
      <c r="T1887" s="1">
        <f>'Innlegging av opplysninger'!$C$13*((H1887+J1887+M1887+O1887)*(1-Data!H1887)-(J1887+O1887)*(1-Data!H1887)*1.8/12)</f>
        <v>2011411.4615879117</v>
      </c>
      <c r="U1887" s="1">
        <f>Data!I1887</f>
        <v>8.58</v>
      </c>
      <c r="V1887" s="1">
        <f>Data!J1887+Data!K1887</f>
        <v>49259.720413752912</v>
      </c>
      <c r="W1887" s="1">
        <f>Data!L1887</f>
        <v>0</v>
      </c>
      <c r="X1887" s="1">
        <f t="shared" si="297"/>
        <v>4610709.8307272717</v>
      </c>
      <c r="Y1887" s="100">
        <f t="shared" si="298"/>
        <v>0</v>
      </c>
      <c r="Z1887" s="100">
        <f t="shared" si="299"/>
        <v>659331.50579399976</v>
      </c>
      <c r="AA1887" s="100">
        <f>'Innlegging av opplysninger'!$B$4*X1887</f>
        <v>599392.27799454529</v>
      </c>
      <c r="AB1887" s="1"/>
      <c r="AC1887" s="1">
        <f>'Innlegging av opplysninger'!$B$5*X1887</f>
        <v>604002.9878252726</v>
      </c>
      <c r="AD1887" s="1">
        <f>'Innlegging av opplysninger'!$B$5*Y1887</f>
        <v>0</v>
      </c>
      <c r="AE1887" s="1">
        <f>'Innlegging av opplysninger'!$B$5*Z1887</f>
        <v>86372.427259013974</v>
      </c>
      <c r="AF1887" s="1">
        <f>'Innlegging av opplysninger'!$B$5*AA1887</f>
        <v>78520.38841728543</v>
      </c>
      <c r="AG1887" s="1"/>
      <c r="AH1887" s="1">
        <f>'Innlegging av opplysninger'!$C$11*SUM(X1887:AG1887)</f>
        <v>252256.51788466077</v>
      </c>
      <c r="AI1887" s="1">
        <f>'Innlegging av opplysninger'!$C$13*(((X1887+Z1887+AC1887+AE1887)*Data!M1887)+(Z1887+AE1887)*(1-Data!M1887)*1.8/12+Y1887+AD1887+AA1887+AB1887+AF1887+AG1887)</f>
        <v>56219.33868637088</v>
      </c>
      <c r="AJ1887" s="1">
        <f>'Innlegging av opplysninger'!$C$13*((X1887+Z1887+AC1887+AE1887)*(1-Data!M1887)-(Z1887+AE1887)*(1-Data!M1887)*1.8/12)</f>
        <v>288973.79105053336</v>
      </c>
      <c r="AK1887" s="83">
        <f t="shared" si="294"/>
        <v>1934000</v>
      </c>
      <c r="AL1887" s="83">
        <f t="shared" si="295"/>
        <v>346000</v>
      </c>
      <c r="AM1887" s="83">
        <f t="shared" si="296"/>
        <v>2300000</v>
      </c>
    </row>
    <row r="1888" spans="1:39">
      <c r="A1888" t="str">
        <f t="shared" si="290"/>
        <v>4632Barnehager</v>
      </c>
      <c r="B1888" s="6" t="str">
        <f>Data!A1888</f>
        <v>4632</v>
      </c>
      <c r="C1888" s="7" t="str">
        <f>Data!B1888</f>
        <v>Austrheim kommune</v>
      </c>
      <c r="D1888" s="7" t="str">
        <f>Data!C1888</f>
        <v>Barnehager</v>
      </c>
      <c r="E1888" s="1">
        <f>Data!D1888</f>
        <v>37.204200000000007</v>
      </c>
      <c r="F1888" s="1">
        <f>Data!E1888+Data!F1888</f>
        <v>41697.148373033146</v>
      </c>
      <c r="G1888" s="1">
        <f>Data!G1888</f>
        <v>0</v>
      </c>
      <c r="H1888" s="1">
        <f t="shared" si="291"/>
        <v>16923371.42727273</v>
      </c>
      <c r="I1888" s="1">
        <f t="shared" si="292"/>
        <v>0</v>
      </c>
      <c r="J1888" s="1">
        <f t="shared" si="293"/>
        <v>2030804.5712727276</v>
      </c>
      <c r="K1888" s="1">
        <f>'Innlegging av opplysninger'!$B$4*H1888</f>
        <v>2200038.2855454548</v>
      </c>
      <c r="L1888" s="1"/>
      <c r="M1888" s="1">
        <f>'Innlegging av opplysninger'!$B$5*H1888</f>
        <v>2216961.6569727277</v>
      </c>
      <c r="N1888" s="1">
        <f>'Innlegging av opplysninger'!$B$5*I1888</f>
        <v>0</v>
      </c>
      <c r="O1888" s="1">
        <f>'Innlegging av opplysninger'!$B$5*J1888</f>
        <v>266035.39883672731</v>
      </c>
      <c r="P1888" s="1">
        <f>'Innlegging av opplysninger'!$B$5*K1888</f>
        <v>288205.01540645462</v>
      </c>
      <c r="Q1888" s="1"/>
      <c r="R1888" s="1">
        <f>'Innlegging av opplysninger'!$C$11*SUM(H1888:Q1888)</f>
        <v>909165.82150165923</v>
      </c>
      <c r="S1888" s="1">
        <f>'Innlegging av opplysninger'!$C$13*(((H1888+J1888+M1888+O1888)*Data!H1888)+(J1888+O1888)*(1-Data!H1888)*1.8/12+I1888+N1888+K1888+L1888+P1888+Q1888)</f>
        <v>154969.70984121121</v>
      </c>
      <c r="T1888" s="1">
        <f>'Innlegging av opplysninger'!$C$13*((H1888+J1888+M1888+O1888)*(1-Data!H1888)-(J1888+O1888)*(1-Data!H1888)*1.8/12)</f>
        <v>1089151.9406347435</v>
      </c>
      <c r="U1888" s="1">
        <f>Data!I1888</f>
        <v>4.5277000000000003</v>
      </c>
      <c r="V1888" s="1">
        <f>Data!J1888+Data!K1888</f>
        <v>41237.345488143357</v>
      </c>
      <c r="W1888" s="1">
        <f>Data!L1888</f>
        <v>0</v>
      </c>
      <c r="X1888" s="1">
        <f t="shared" si="297"/>
        <v>2036839.9545454548</v>
      </c>
      <c r="Y1888" s="100">
        <f t="shared" si="298"/>
        <v>0</v>
      </c>
      <c r="Z1888" s="100">
        <f t="shared" si="299"/>
        <v>291268.11350000004</v>
      </c>
      <c r="AA1888" s="100">
        <f>'Innlegging av opplysninger'!$B$4*X1888</f>
        <v>264789.19409090915</v>
      </c>
      <c r="AB1888" s="1"/>
      <c r="AC1888" s="1">
        <f>'Innlegging av opplysninger'!$B$5*X1888</f>
        <v>266826.03404545458</v>
      </c>
      <c r="AD1888" s="1">
        <f>'Innlegging av opplysninger'!$B$5*Y1888</f>
        <v>0</v>
      </c>
      <c r="AE1888" s="1">
        <f>'Innlegging av opplysninger'!$B$5*Z1888</f>
        <v>38156.12286850001</v>
      </c>
      <c r="AF1888" s="1">
        <f>'Innlegging av opplysninger'!$B$5*AA1888</f>
        <v>34687.384425909098</v>
      </c>
      <c r="AG1888" s="1"/>
      <c r="AH1888" s="1">
        <f>'Innlegging av opplysninger'!$C$11*SUM(X1888:AG1888)</f>
        <v>111437.53853209667</v>
      </c>
      <c r="AI1888" s="1">
        <f>'Innlegging av opplysninger'!$C$13*(((X1888+Z1888+AC1888+AE1888)*Data!M1888)+(Z1888+AE1888)*(1-Data!M1888)*1.8/12+Y1888+AD1888+AA1888+AB1888+AF1888+AG1888)</f>
        <v>18142.291126548847</v>
      </c>
      <c r="AJ1888" s="1">
        <f>'Innlegging av opplysninger'!$C$13*((X1888+Z1888+AC1888+AE1888)*(1-Data!M1888)-(Z1888+AE1888)*(1-Data!M1888)*1.8/12)</f>
        <v>134351.18265421499</v>
      </c>
      <c r="AK1888" s="83">
        <f t="shared" si="294"/>
        <v>1021000</v>
      </c>
      <c r="AL1888" s="83">
        <f t="shared" si="295"/>
        <v>173000</v>
      </c>
      <c r="AM1888" s="83">
        <f t="shared" si="296"/>
        <v>1224000</v>
      </c>
    </row>
    <row r="1889" spans="1:39">
      <c r="A1889" t="str">
        <f t="shared" si="290"/>
        <v>4632Helse/pleie/omsorg</v>
      </c>
      <c r="B1889" s="6" t="str">
        <f>Data!A1889</f>
        <v>4632</v>
      </c>
      <c r="C1889" s="7" t="str">
        <f>Data!B1889</f>
        <v>Austrheim kommune</v>
      </c>
      <c r="D1889" s="7" t="str">
        <f>Data!C1889</f>
        <v>Helse/pleie/omsorg</v>
      </c>
      <c r="E1889" s="1">
        <f>Data!D1889</f>
        <v>89.972312151953375</v>
      </c>
      <c r="F1889" s="1">
        <f>Data!E1889+Data!F1889</f>
        <v>47165.385533641311</v>
      </c>
      <c r="G1889" s="1">
        <f>Data!G1889</f>
        <v>1043.8410190168813</v>
      </c>
      <c r="H1889" s="1">
        <f t="shared" si="291"/>
        <v>46293586.800000019</v>
      </c>
      <c r="I1889" s="1">
        <f t="shared" si="292"/>
        <v>1024546.7999999993</v>
      </c>
      <c r="J1889" s="1">
        <f t="shared" si="293"/>
        <v>5678176.0320000015</v>
      </c>
      <c r="K1889" s="1">
        <f>'Innlegging av opplysninger'!$B$4*H1889</f>
        <v>6018166.2840000028</v>
      </c>
      <c r="L1889" s="1"/>
      <c r="M1889" s="1">
        <f>'Innlegging av opplysninger'!$B$5*H1889</f>
        <v>6064459.8708000025</v>
      </c>
      <c r="N1889" s="1">
        <f>'Innlegging av opplysninger'!$B$5*I1889</f>
        <v>134215.63079999993</v>
      </c>
      <c r="O1889" s="1">
        <f>'Innlegging av opplysninger'!$B$5*J1889</f>
        <v>743841.06019200024</v>
      </c>
      <c r="P1889" s="1">
        <f>'Innlegging av opplysninger'!$B$5*K1889</f>
        <v>788379.78320400044</v>
      </c>
      <c r="Q1889" s="1"/>
      <c r="R1889" s="1">
        <f>'Innlegging av opplysninger'!$C$11*SUM(H1889:Q1889)</f>
        <v>2536324.1459178491</v>
      </c>
      <c r="S1889" s="1">
        <f>'Innlegging av opplysninger'!$C$13*(((H1889+J1889+M1889+O1889)*Data!H1889)+(J1889+O1889)*(1-Data!H1889)*1.8/12+I1889+N1889+K1889+L1889+P1889+Q1889)</f>
        <v>539772.81870369846</v>
      </c>
      <c r="T1889" s="1">
        <f>'Innlegging av opplysninger'!$C$13*((H1889+J1889+M1889+O1889)*(1-Data!H1889)-(J1889+O1889)*(1-Data!H1889)*1.8/12)</f>
        <v>2930986.5388680948</v>
      </c>
      <c r="U1889" s="1">
        <f>Data!I1889</f>
        <v>14.1584</v>
      </c>
      <c r="V1889" s="1">
        <f>Data!J1889+Data!K1889</f>
        <v>63051.368504444952</v>
      </c>
      <c r="W1889" s="1">
        <f>Data!L1889</f>
        <v>1088.0247768109391</v>
      </c>
      <c r="X1889" s="1">
        <f t="shared" si="297"/>
        <v>9738616.3181818184</v>
      </c>
      <c r="Y1889" s="100">
        <f t="shared" si="298"/>
        <v>168051.16363636364</v>
      </c>
      <c r="Z1889" s="100">
        <f t="shared" si="299"/>
        <v>1416653.4498999999</v>
      </c>
      <c r="AA1889" s="100">
        <f>'Innlegging av opplysninger'!$B$4*X1889</f>
        <v>1266020.1213636363</v>
      </c>
      <c r="AB1889" s="1"/>
      <c r="AC1889" s="1">
        <f>'Innlegging av opplysninger'!$B$5*X1889</f>
        <v>1275758.7376818182</v>
      </c>
      <c r="AD1889" s="1">
        <f>'Innlegging av opplysninger'!$B$5*Y1889</f>
        <v>22014.702436363637</v>
      </c>
      <c r="AE1889" s="1">
        <f>'Innlegging av opplysninger'!$B$5*Z1889</f>
        <v>185581.6019369</v>
      </c>
      <c r="AF1889" s="1">
        <f>'Innlegging av opplysninger'!$B$5*AA1889</f>
        <v>165848.63589863636</v>
      </c>
      <c r="AG1889" s="1"/>
      <c r="AH1889" s="1">
        <f>'Innlegging av opplysninger'!$C$11*SUM(X1889:AG1889)</f>
        <v>541064.69977935031</v>
      </c>
      <c r="AI1889" s="1">
        <f>'Innlegging av opplysninger'!$C$13*(((X1889+Z1889+AC1889+AE1889)*Data!M1889)+(Z1889+AE1889)*(1-Data!M1889)*1.8/12+Y1889+AD1889+AA1889+AB1889+AF1889+AG1889)</f>
        <v>252909.30809516105</v>
      </c>
      <c r="AJ1889" s="1">
        <f>'Innlegging av opplysninger'!$C$13*((X1889+Z1889+AC1889+AE1889)*(1-Data!M1889)-(Z1889+AE1889)*(1-Data!M1889)*1.8/12)</f>
        <v>487495.01791868679</v>
      </c>
      <c r="AK1889" s="83">
        <f t="shared" si="294"/>
        <v>3077000</v>
      </c>
      <c r="AL1889" s="83">
        <f t="shared" si="295"/>
        <v>793000</v>
      </c>
      <c r="AM1889" s="83">
        <f t="shared" si="296"/>
        <v>3418000</v>
      </c>
    </row>
    <row r="1890" spans="1:39">
      <c r="A1890" t="str">
        <f t="shared" si="290"/>
        <v>4632Samferdsel og teknikk</v>
      </c>
      <c r="B1890" s="6" t="str">
        <f>Data!A1890</f>
        <v>4632</v>
      </c>
      <c r="C1890" s="7" t="str">
        <f>Data!B1890</f>
        <v>Austrheim kommune</v>
      </c>
      <c r="D1890" s="7" t="str">
        <f>Data!C1890</f>
        <v>Samferdsel og teknikk</v>
      </c>
      <c r="E1890" s="1">
        <f>Data!D1890</f>
        <v>6.6</v>
      </c>
      <c r="F1890" s="1">
        <f>Data!E1890+Data!F1890</f>
        <v>55610.505050505053</v>
      </c>
      <c r="G1890" s="1">
        <f>Data!G1890</f>
        <v>93.530303030303031</v>
      </c>
      <c r="H1890" s="1">
        <f t="shared" si="291"/>
        <v>4003956.3636363633</v>
      </c>
      <c r="I1890" s="1">
        <f t="shared" si="292"/>
        <v>6734.1818181818171</v>
      </c>
      <c r="J1890" s="1">
        <f t="shared" si="293"/>
        <v>481282.86545454536</v>
      </c>
      <c r="K1890" s="1">
        <f>'Innlegging av opplysninger'!$B$4*H1890</f>
        <v>520514.32727272727</v>
      </c>
      <c r="L1890" s="1"/>
      <c r="M1890" s="1">
        <f>'Innlegging av opplysninger'!$B$5*H1890</f>
        <v>524518.28363636357</v>
      </c>
      <c r="N1890" s="1">
        <f>'Innlegging av opplysninger'!$B$5*I1890</f>
        <v>882.17781818181811</v>
      </c>
      <c r="O1890" s="1">
        <f>'Innlegging av opplysninger'!$B$5*J1890</f>
        <v>63048.055374545445</v>
      </c>
      <c r="P1890" s="1">
        <f>'Innlegging av opplysninger'!$B$5*K1890</f>
        <v>68187.376872727269</v>
      </c>
      <c r="Q1890" s="1"/>
      <c r="R1890" s="1">
        <f>'Innlegging av opplysninger'!$C$11*SUM(H1890:Q1890)</f>
        <v>215426.69801157812</v>
      </c>
      <c r="S1890" s="1">
        <f>'Innlegging av opplysninger'!$C$13*(((H1890+J1890+M1890+O1890)*Data!H1890)+(J1890+O1890)*(1-Data!H1890)*1.8/12+I1890+N1890+K1890+L1890+P1890+Q1890)</f>
        <v>51695.614808196449</v>
      </c>
      <c r="T1890" s="1">
        <f>'Innlegging av opplysninger'!$C$13*((H1890+J1890+M1890+O1890)*(1-Data!H1890)-(J1890+O1890)*(1-Data!H1890)*1.8/12)</f>
        <v>243098.81404975255</v>
      </c>
      <c r="U1890" s="1">
        <f>Data!I1890</f>
        <v>3.6</v>
      </c>
      <c r="V1890" s="1">
        <f>Data!J1890+Data!K1890</f>
        <v>55390.949074074066</v>
      </c>
      <c r="W1890" s="1">
        <f>Data!L1890</f>
        <v>0</v>
      </c>
      <c r="X1890" s="1">
        <f t="shared" si="297"/>
        <v>2175353.6363636358</v>
      </c>
      <c r="Y1890" s="100">
        <f t="shared" si="298"/>
        <v>0</v>
      </c>
      <c r="Z1890" s="100">
        <f t="shared" si="299"/>
        <v>311075.56999999989</v>
      </c>
      <c r="AA1890" s="100">
        <f>'Innlegging av opplysninger'!$B$4*X1890</f>
        <v>282795.97272727266</v>
      </c>
      <c r="AB1890" s="1"/>
      <c r="AC1890" s="1">
        <f>'Innlegging av opplysninger'!$B$5*X1890</f>
        <v>284971.3263636363</v>
      </c>
      <c r="AD1890" s="1">
        <f>'Innlegging av opplysninger'!$B$5*Y1890</f>
        <v>0</v>
      </c>
      <c r="AE1890" s="1">
        <f>'Innlegging av opplysninger'!$B$5*Z1890</f>
        <v>40750.899669999984</v>
      </c>
      <c r="AF1890" s="1">
        <f>'Innlegging av opplysninger'!$B$5*AA1890</f>
        <v>37046.272427272721</v>
      </c>
      <c r="AG1890" s="1"/>
      <c r="AH1890" s="1">
        <f>'Innlegging av opplysninger'!$C$11*SUM(X1890:AG1890)</f>
        <v>119015.75974696905</v>
      </c>
      <c r="AI1890" s="1">
        <f>'Innlegging av opplysninger'!$C$13*(((X1890+Z1890+AC1890+AE1890)*Data!M1890)+(Z1890+AE1890)*(1-Data!M1890)*1.8/12+Y1890+AD1890+AA1890+AB1890+AF1890+AG1890)</f>
        <v>33706.582899117806</v>
      </c>
      <c r="AJ1890" s="1">
        <f>'Innlegging av opplysninger'!$C$13*((X1890+Z1890+AC1890+AE1890)*(1-Data!M1890)-(Z1890+AE1890)*(1-Data!M1890)*1.8/12)</f>
        <v>129157.0883335767</v>
      </c>
      <c r="AK1890" s="83">
        <f t="shared" si="294"/>
        <v>334000</v>
      </c>
      <c r="AL1890" s="83">
        <f t="shared" si="295"/>
        <v>85000</v>
      </c>
      <c r="AM1890" s="83">
        <f t="shared" si="296"/>
        <v>372000</v>
      </c>
    </row>
    <row r="1891" spans="1:39">
      <c r="A1891" t="str">
        <f t="shared" si="290"/>
        <v>4632Annet</v>
      </c>
      <c r="B1891" s="6" t="str">
        <f>Data!A1891</f>
        <v>4632</v>
      </c>
      <c r="C1891" s="7" t="str">
        <f>Data!B1891</f>
        <v>Austrheim kommune</v>
      </c>
      <c r="D1891" s="7" t="str">
        <f>Data!C1891</f>
        <v>Annet</v>
      </c>
      <c r="E1891" s="1">
        <f>Data!D1891</f>
        <v>8.7814515235457069</v>
      </c>
      <c r="F1891" s="1">
        <f>Data!E1891+Data!F1891</f>
        <v>31752.864461229026</v>
      </c>
      <c r="G1891" s="1">
        <f>Data!G1891</f>
        <v>0</v>
      </c>
      <c r="H1891" s="1">
        <f t="shared" si="291"/>
        <v>3041849.8909090906</v>
      </c>
      <c r="I1891" s="1">
        <f t="shared" si="292"/>
        <v>0</v>
      </c>
      <c r="J1891" s="1">
        <f t="shared" si="293"/>
        <v>365021.98690909089</v>
      </c>
      <c r="K1891" s="1">
        <f>'Innlegging av opplysninger'!$B$4*H1891</f>
        <v>395440.48581818177</v>
      </c>
      <c r="L1891" s="1"/>
      <c r="M1891" s="1">
        <f>'Innlegging av opplysninger'!$B$5*H1891</f>
        <v>398482.33570909087</v>
      </c>
      <c r="N1891" s="1">
        <f>'Innlegging av opplysninger'!$B$5*I1891</f>
        <v>0</v>
      </c>
      <c r="O1891" s="1">
        <f>'Innlegging av opplysninger'!$B$5*J1891</f>
        <v>47817.880285090905</v>
      </c>
      <c r="P1891" s="1">
        <f>'Innlegging av opplysninger'!$B$5*K1891</f>
        <v>51802.703642181812</v>
      </c>
      <c r="Q1891" s="1"/>
      <c r="R1891" s="1">
        <f>'Innlegging av opplysninger'!$C$11*SUM(H1891:Q1891)</f>
        <v>163415.78076436365</v>
      </c>
      <c r="S1891" s="1">
        <f>'Innlegging av opplysninger'!$C$13*(((H1891+J1891+M1891+O1891)*Data!H1891)+(J1891+O1891)*(1-Data!H1891)*1.8/12+I1891+N1891+K1891+L1891+P1891+Q1891)</f>
        <v>26476.796816053524</v>
      </c>
      <c r="T1891" s="1">
        <f>'Innlegging av opplysninger'!$C$13*((H1891+J1891+M1891+O1891)*(1-Data!H1891)-(J1891+O1891)*(1-Data!H1891)*1.8/12)</f>
        <v>197144.79791412826</v>
      </c>
      <c r="U1891" s="1">
        <f>Data!I1891</f>
        <v>2</v>
      </c>
      <c r="V1891" s="1">
        <f>Data!J1891+Data!K1891</f>
        <v>54710.583333333328</v>
      </c>
      <c r="W1891" s="1">
        <f>Data!L1891</f>
        <v>0</v>
      </c>
      <c r="X1891" s="1">
        <f t="shared" si="297"/>
        <v>1193685.4545454544</v>
      </c>
      <c r="Y1891" s="100">
        <f t="shared" si="298"/>
        <v>0</v>
      </c>
      <c r="Z1891" s="100">
        <f t="shared" si="299"/>
        <v>170697.01999999996</v>
      </c>
      <c r="AA1891" s="100">
        <f>'Innlegging av opplysninger'!$B$4*X1891</f>
        <v>155179.10909090907</v>
      </c>
      <c r="AB1891" s="1"/>
      <c r="AC1891" s="1">
        <f>'Innlegging av opplysninger'!$B$5*X1891</f>
        <v>156372.79454545453</v>
      </c>
      <c r="AD1891" s="1">
        <f>'Innlegging av opplysninger'!$B$5*Y1891</f>
        <v>0</v>
      </c>
      <c r="AE1891" s="1">
        <f>'Innlegging av opplysninger'!$B$5*Z1891</f>
        <v>22361.309619999996</v>
      </c>
      <c r="AF1891" s="1">
        <f>'Innlegging av opplysninger'!$B$5*AA1891</f>
        <v>20328.463290909091</v>
      </c>
      <c r="AG1891" s="1"/>
      <c r="AH1891" s="1">
        <f>'Innlegging av opplysninger'!$C$11*SUM(X1891:AG1891)</f>
        <v>65307.717741523622</v>
      </c>
      <c r="AI1891" s="1">
        <f>'Innlegging av opplysninger'!$C$13*(((X1891+Z1891+AC1891+AE1891)*Data!M1891)+(Z1891+AE1891)*(1-Data!M1891)*1.8/12+Y1891+AD1891+AA1891+AB1891+AF1891+AG1891)</f>
        <v>10632.248734890545</v>
      </c>
      <c r="AJ1891" s="1">
        <f>'Innlegging av opplysninger'!$C$13*((X1891+Z1891+AC1891+AE1891)*(1-Data!M1891)-(Z1891+AE1891)*(1-Data!M1891)*1.8/12)</f>
        <v>78736.207121931249</v>
      </c>
      <c r="AK1891" s="83">
        <f t="shared" si="294"/>
        <v>229000</v>
      </c>
      <c r="AL1891" s="83">
        <f t="shared" si="295"/>
        <v>37000</v>
      </c>
      <c r="AM1891" s="83">
        <f t="shared" si="296"/>
        <v>276000</v>
      </c>
    </row>
    <row r="1892" spans="1:39">
      <c r="A1892" t="str">
        <f t="shared" si="290"/>
        <v>4633Alle</v>
      </c>
      <c r="B1892" s="6" t="str">
        <f>Data!A1892</f>
        <v>4633</v>
      </c>
      <c r="C1892" s="7" t="str">
        <f>Data!B1892</f>
        <v>Fedje kommune</v>
      </c>
      <c r="D1892" s="7" t="str">
        <f>Data!C1892</f>
        <v>Alle</v>
      </c>
      <c r="E1892" s="1">
        <f>Data!D1892</f>
        <v>57.546200000000006</v>
      </c>
      <c r="F1892" s="1">
        <f>Data!E1892+Data!F1892</f>
        <v>49870.765391546265</v>
      </c>
      <c r="G1892" s="1">
        <f>Data!G1892</f>
        <v>611.77123771856361</v>
      </c>
      <c r="H1892" s="1">
        <f t="shared" si="291"/>
        <v>31307705.884090908</v>
      </c>
      <c r="I1892" s="1">
        <f t="shared" si="292"/>
        <v>384055.74545454554</v>
      </c>
      <c r="J1892" s="1">
        <f t="shared" si="293"/>
        <v>3803011.3955454542</v>
      </c>
      <c r="K1892" s="1">
        <f>'Innlegging av opplysninger'!$B$4*H1892</f>
        <v>4070001.764931818</v>
      </c>
      <c r="L1892" s="1"/>
      <c r="M1892" s="1">
        <f>'Innlegging av opplysninger'!$B$5*H1892</f>
        <v>4101309.4708159091</v>
      </c>
      <c r="N1892" s="1">
        <f>'Innlegging av opplysninger'!$B$5*I1892</f>
        <v>50311.30265454547</v>
      </c>
      <c r="O1892" s="1">
        <f>'Innlegging av opplysninger'!$B$5*J1892</f>
        <v>498194.4928164545</v>
      </c>
      <c r="P1892" s="1">
        <f>'Innlegging av opplysninger'!$B$5*K1892</f>
        <v>533170.23120606819</v>
      </c>
      <c r="Q1892" s="1"/>
      <c r="R1892" s="1">
        <f>'Innlegging av opplysninger'!$C$11*SUM(H1892:Q1892)</f>
        <v>1700414.8909255969</v>
      </c>
      <c r="S1892" s="1">
        <f>'Innlegging av opplysninger'!$C$13*(((H1892+J1892+M1892+O1892)*Data!H1892)+(J1892+O1892)*(1-Data!H1892)*1.8/12+I1892+N1892+K1892+L1892+P1892+Q1892)</f>
        <v>346374.95986697957</v>
      </c>
      <c r="T1892" s="1">
        <f>'Innlegging av opplysninger'!$C$13*((H1892+J1892+M1892+O1892)*(1-Data!H1892)-(J1892+O1892)*(1-Data!H1892)*1.8/12)</f>
        <v>1980508.5750838367</v>
      </c>
      <c r="U1892" s="1">
        <f>Data!I1892</f>
        <v>6.1976000000000004</v>
      </c>
      <c r="V1892" s="1">
        <f>Data!J1892+Data!K1892</f>
        <v>46048.471451314486</v>
      </c>
      <c r="W1892" s="1">
        <f>Data!L1892</f>
        <v>996.03233509745701</v>
      </c>
      <c r="X1892" s="1">
        <f t="shared" si="297"/>
        <v>3113345.5272727273</v>
      </c>
      <c r="Y1892" s="100">
        <f t="shared" si="298"/>
        <v>67341.927272727276</v>
      </c>
      <c r="Z1892" s="100">
        <f t="shared" si="299"/>
        <v>454838.30599999998</v>
      </c>
      <c r="AA1892" s="100">
        <f>'Innlegging av opplysninger'!$B$4*X1892</f>
        <v>404734.91854545457</v>
      </c>
      <c r="AB1892" s="1"/>
      <c r="AC1892" s="1">
        <f>'Innlegging av opplysninger'!$B$5*X1892</f>
        <v>407848.2640727273</v>
      </c>
      <c r="AD1892" s="1">
        <f>'Innlegging av opplysninger'!$B$5*Y1892</f>
        <v>8821.792472727273</v>
      </c>
      <c r="AE1892" s="1">
        <f>'Innlegging av opplysninger'!$B$5*Z1892</f>
        <v>59583.818085999999</v>
      </c>
      <c r="AF1892" s="1">
        <f>'Innlegging av opplysninger'!$B$5*AA1892</f>
        <v>53020.274329454551</v>
      </c>
      <c r="AG1892" s="1"/>
      <c r="AH1892" s="1">
        <f>'Innlegging av opplysninger'!$C$11*SUM(X1892:AG1892)</f>
        <v>173642.32346596909</v>
      </c>
      <c r="AI1892" s="1">
        <f>'Innlegging av opplysninger'!$C$13*(((X1892+Z1892+AC1892+AE1892)*Data!M1892)+(Z1892+AE1892)*(1-Data!M1892)*1.8/12+Y1892+AD1892+AA1892+AB1892+AF1892+AG1892)</f>
        <v>35450.960140300711</v>
      </c>
      <c r="AJ1892" s="1">
        <f>'Innlegging av opplysninger'!$C$13*((X1892+Z1892+AC1892+AE1892)*(1-Data!M1892)-(Z1892+AE1892)*(1-Data!M1892)*1.8/12)</f>
        <v>202164.85091839384</v>
      </c>
      <c r="AK1892" s="83">
        <f t="shared" si="294"/>
        <v>1874000</v>
      </c>
      <c r="AL1892" s="83">
        <f t="shared" si="295"/>
        <v>382000</v>
      </c>
      <c r="AM1892" s="83">
        <f t="shared" si="296"/>
        <v>2183000</v>
      </c>
    </row>
    <row r="1893" spans="1:39">
      <c r="A1893" t="str">
        <f t="shared" si="290"/>
        <v>4633Administrasjon</v>
      </c>
      <c r="B1893" s="6" t="str">
        <f>Data!A1893</f>
        <v>4633</v>
      </c>
      <c r="C1893" s="7" t="str">
        <f>Data!B1893</f>
        <v>Fedje kommune</v>
      </c>
      <c r="D1893" s="7" t="str">
        <f>Data!C1893</f>
        <v>Administrasjon</v>
      </c>
      <c r="E1893" s="1">
        <f>Data!D1893</f>
        <v>6.5122999999999998</v>
      </c>
      <c r="F1893" s="1">
        <f>Data!E1893+Data!F1893</f>
        <v>0</v>
      </c>
      <c r="G1893" s="1">
        <f>Data!G1893</f>
        <v>0</v>
      </c>
      <c r="H1893" s="1">
        <f t="shared" si="291"/>
        <v>0</v>
      </c>
      <c r="I1893" s="1">
        <f t="shared" si="292"/>
        <v>0</v>
      </c>
      <c r="J1893" s="1">
        <f t="shared" si="293"/>
        <v>0</v>
      </c>
      <c r="K1893" s="1">
        <f>'Innlegging av opplysninger'!$B$4*H1893</f>
        <v>0</v>
      </c>
      <c r="L1893" s="1"/>
      <c r="M1893" s="1">
        <f>'Innlegging av opplysninger'!$B$5*H1893</f>
        <v>0</v>
      </c>
      <c r="N1893" s="1">
        <f>'Innlegging av opplysninger'!$B$5*I1893</f>
        <v>0</v>
      </c>
      <c r="O1893" s="1">
        <f>'Innlegging av opplysninger'!$B$5*J1893</f>
        <v>0</v>
      </c>
      <c r="P1893" s="1">
        <f>'Innlegging av opplysninger'!$B$5*K1893</f>
        <v>0</v>
      </c>
      <c r="Q1893" s="1"/>
      <c r="R1893" s="1">
        <f>'Innlegging av opplysninger'!$C$11*SUM(H1893:Q1893)</f>
        <v>0</v>
      </c>
      <c r="S1893" s="1">
        <f>'Innlegging av opplysninger'!$C$13*(((H1893+J1893+M1893+O1893)*Data!H1893)+(J1893+O1893)*(1-Data!H1893)*1.8/12+I1893+N1893+K1893+L1893+P1893+Q1893)</f>
        <v>0</v>
      </c>
      <c r="T1893" s="1">
        <f>'Innlegging av opplysninger'!$C$13*((H1893+J1893+M1893+O1893)*(1-Data!H1893)-(J1893+O1893)*(1-Data!H1893)*1.8/12)</f>
        <v>0</v>
      </c>
      <c r="U1893" s="1">
        <f>Data!I1893</f>
        <v>0</v>
      </c>
      <c r="V1893" s="1">
        <f>Data!J1893+Data!K1893</f>
        <v>0</v>
      </c>
      <c r="W1893" s="1">
        <f>Data!L1893</f>
        <v>0</v>
      </c>
      <c r="X1893" s="1">
        <f t="shared" si="297"/>
        <v>0</v>
      </c>
      <c r="Y1893" s="100">
        <f t="shared" si="298"/>
        <v>0</v>
      </c>
      <c r="Z1893" s="100">
        <f t="shared" si="299"/>
        <v>0</v>
      </c>
      <c r="AA1893" s="100">
        <f>'Innlegging av opplysninger'!$B$4*X1893</f>
        <v>0</v>
      </c>
      <c r="AB1893" s="1"/>
      <c r="AC1893" s="1">
        <f>'Innlegging av opplysninger'!$B$5*X1893</f>
        <v>0</v>
      </c>
      <c r="AD1893" s="1">
        <f>'Innlegging av opplysninger'!$B$5*Y1893</f>
        <v>0</v>
      </c>
      <c r="AE1893" s="1">
        <f>'Innlegging av opplysninger'!$B$5*Z1893</f>
        <v>0</v>
      </c>
      <c r="AF1893" s="1">
        <f>'Innlegging av opplysninger'!$B$5*AA1893</f>
        <v>0</v>
      </c>
      <c r="AG1893" s="1"/>
      <c r="AH1893" s="1">
        <f>'Innlegging av opplysninger'!$C$11*SUM(X1893:AG1893)</f>
        <v>0</v>
      </c>
      <c r="AI1893" s="1">
        <f>'Innlegging av opplysninger'!$C$13*(((X1893+Z1893+AC1893+AE1893)*Data!M1893)+(Z1893+AE1893)*(1-Data!M1893)*1.8/12+Y1893+AD1893+AA1893+AB1893+AF1893+AG1893)</f>
        <v>0</v>
      </c>
      <c r="AJ1893" s="1">
        <f>'Innlegging av opplysninger'!$C$13*((X1893+Z1893+AC1893+AE1893)*(1-Data!M1893)-(Z1893+AE1893)*(1-Data!M1893)*1.8/12)</f>
        <v>0</v>
      </c>
      <c r="AK1893" s="83">
        <f t="shared" si="294"/>
        <v>0</v>
      </c>
      <c r="AL1893" s="83">
        <f t="shared" si="295"/>
        <v>0</v>
      </c>
      <c r="AM1893" s="83">
        <f t="shared" si="296"/>
        <v>0</v>
      </c>
    </row>
    <row r="1894" spans="1:39">
      <c r="A1894" t="str">
        <f t="shared" si="290"/>
        <v>4633Undervisning</v>
      </c>
      <c r="B1894" s="6" t="str">
        <f>Data!A1894</f>
        <v>4633</v>
      </c>
      <c r="C1894" s="7" t="str">
        <f>Data!B1894</f>
        <v>Fedje kommune</v>
      </c>
      <c r="D1894" s="7" t="str">
        <f>Data!C1894</f>
        <v>Undervisning</v>
      </c>
      <c r="E1894" s="1">
        <f>Data!D1894</f>
        <v>18.610100000000003</v>
      </c>
      <c r="F1894" s="1">
        <f>Data!E1894+Data!F1894</f>
        <v>48215.867204725757</v>
      </c>
      <c r="G1894" s="1">
        <f>Data!G1894</f>
        <v>0</v>
      </c>
      <c r="H1894" s="1">
        <f t="shared" si="291"/>
        <v>9788750.2938181832</v>
      </c>
      <c r="I1894" s="1">
        <f t="shared" si="292"/>
        <v>0</v>
      </c>
      <c r="J1894" s="1">
        <f t="shared" si="293"/>
        <v>1174650.0352581819</v>
      </c>
      <c r="K1894" s="1">
        <f>'Innlegging av opplysninger'!$B$4*H1894</f>
        <v>1272537.538196364</v>
      </c>
      <c r="L1894" s="1"/>
      <c r="M1894" s="1">
        <f>'Innlegging av opplysninger'!$B$5*H1894</f>
        <v>1282326.288490182</v>
      </c>
      <c r="N1894" s="1">
        <f>'Innlegging av opplysninger'!$B$5*I1894</f>
        <v>0</v>
      </c>
      <c r="O1894" s="1">
        <f>'Innlegging av opplysninger'!$B$5*J1894</f>
        <v>153879.15461882183</v>
      </c>
      <c r="P1894" s="1">
        <f>'Innlegging av opplysninger'!$B$5*K1894</f>
        <v>166702.41750372367</v>
      </c>
      <c r="Q1894" s="1"/>
      <c r="R1894" s="1">
        <f>'Innlegging av opplysninger'!$C$11*SUM(H1894:Q1894)</f>
        <v>525876.13765964739</v>
      </c>
      <c r="S1894" s="1">
        <f>'Innlegging av opplysninger'!$C$13*(((H1894+J1894+M1894+O1894)*Data!H1894)+(J1894+O1894)*(1-Data!H1894)*1.8/12+I1894+N1894+K1894+L1894+P1894+Q1894)</f>
        <v>90109.066916383366</v>
      </c>
      <c r="T1894" s="1">
        <f>'Innlegging av opplysninger'!$C$13*((H1894+J1894+M1894+O1894)*(1-Data!H1894)-(J1894+O1894)*(1-Data!H1894)*1.8/12)</f>
        <v>629510.91093366046</v>
      </c>
      <c r="U1894" s="1">
        <f>Data!I1894</f>
        <v>1.3915</v>
      </c>
      <c r="V1894" s="1">
        <f>Data!J1894+Data!K1894</f>
        <v>38997.146364834116</v>
      </c>
      <c r="W1894" s="1">
        <f>Data!L1894</f>
        <v>0</v>
      </c>
      <c r="X1894" s="1">
        <f t="shared" si="297"/>
        <v>591976.68181818188</v>
      </c>
      <c r="Y1894" s="100">
        <f t="shared" si="298"/>
        <v>0</v>
      </c>
      <c r="Z1894" s="100">
        <f t="shared" si="299"/>
        <v>84652.665500000003</v>
      </c>
      <c r="AA1894" s="100">
        <f>'Innlegging av opplysninger'!$B$4*X1894</f>
        <v>76956.968636363643</v>
      </c>
      <c r="AB1894" s="1"/>
      <c r="AC1894" s="1">
        <f>'Innlegging av opplysninger'!$B$5*X1894</f>
        <v>77548.945318181824</v>
      </c>
      <c r="AD1894" s="1">
        <f>'Innlegging av opplysninger'!$B$5*Y1894</f>
        <v>0</v>
      </c>
      <c r="AE1894" s="1">
        <f>'Innlegging av opplysninger'!$B$5*Z1894</f>
        <v>11089.499180500001</v>
      </c>
      <c r="AF1894" s="1">
        <f>'Innlegging av opplysninger'!$B$5*AA1894</f>
        <v>10081.362891363638</v>
      </c>
      <c r="AG1894" s="1"/>
      <c r="AH1894" s="1">
        <f>'Innlegging av opplysninger'!$C$11*SUM(X1894:AG1894)</f>
        <v>32387.632687094458</v>
      </c>
      <c r="AI1894" s="1">
        <f>'Innlegging av opplysninger'!$C$13*(((X1894+Z1894+AC1894+AE1894)*Data!M1894)+(Z1894+AE1894)*(1-Data!M1894)*1.8/12+Y1894+AD1894+AA1894+AB1894+AF1894+AG1894)</f>
        <v>5272.782123949718</v>
      </c>
      <c r="AJ1894" s="1">
        <f>'Innlegging av opplysninger'!$C$13*((X1894+Z1894+AC1894+AE1894)*(1-Data!M1894)-(Z1894+AE1894)*(1-Data!M1894)*1.8/12)</f>
        <v>39047.136289969014</v>
      </c>
      <c r="AK1894" s="83">
        <f t="shared" si="294"/>
        <v>558000</v>
      </c>
      <c r="AL1894" s="83">
        <f t="shared" si="295"/>
        <v>95000</v>
      </c>
      <c r="AM1894" s="83">
        <f t="shared" si="296"/>
        <v>669000</v>
      </c>
    </row>
    <row r="1895" spans="1:39">
      <c r="A1895" t="str">
        <f t="shared" si="290"/>
        <v>4633Barnehager</v>
      </c>
      <c r="B1895" s="6" t="str">
        <f>Data!A1895</f>
        <v>4633</v>
      </c>
      <c r="C1895" s="7" t="str">
        <f>Data!B1895</f>
        <v>Fedje kommune</v>
      </c>
      <c r="D1895" s="7" t="str">
        <f>Data!C1895</f>
        <v>Barnehager</v>
      </c>
      <c r="E1895" s="1">
        <f>Data!D1895</f>
        <v>5.12</v>
      </c>
      <c r="F1895" s="1">
        <f>Data!E1895+Data!F1895</f>
        <v>0</v>
      </c>
      <c r="G1895" s="1">
        <f>Data!G1895</f>
        <v>0</v>
      </c>
      <c r="H1895" s="1">
        <f t="shared" si="291"/>
        <v>0</v>
      </c>
      <c r="I1895" s="1">
        <f t="shared" si="292"/>
        <v>0</v>
      </c>
      <c r="J1895" s="1">
        <f t="shared" si="293"/>
        <v>0</v>
      </c>
      <c r="K1895" s="1">
        <f>'Innlegging av opplysninger'!$B$4*H1895</f>
        <v>0</v>
      </c>
      <c r="L1895" s="1"/>
      <c r="M1895" s="1">
        <f>'Innlegging av opplysninger'!$B$5*H1895</f>
        <v>0</v>
      </c>
      <c r="N1895" s="1">
        <f>'Innlegging av opplysninger'!$B$5*I1895</f>
        <v>0</v>
      </c>
      <c r="O1895" s="1">
        <f>'Innlegging av opplysninger'!$B$5*J1895</f>
        <v>0</v>
      </c>
      <c r="P1895" s="1">
        <f>'Innlegging av opplysninger'!$B$5*K1895</f>
        <v>0</v>
      </c>
      <c r="Q1895" s="1"/>
      <c r="R1895" s="1">
        <f>'Innlegging av opplysninger'!$C$11*SUM(H1895:Q1895)</f>
        <v>0</v>
      </c>
      <c r="S1895" s="1">
        <f>'Innlegging av opplysninger'!$C$13*(((H1895+J1895+M1895+O1895)*Data!H1895)+(J1895+O1895)*(1-Data!H1895)*1.8/12+I1895+N1895+K1895+L1895+P1895+Q1895)</f>
        <v>0</v>
      </c>
      <c r="T1895" s="1">
        <f>'Innlegging av opplysninger'!$C$13*((H1895+J1895+M1895+O1895)*(1-Data!H1895)-(J1895+O1895)*(1-Data!H1895)*1.8/12)</f>
        <v>0</v>
      </c>
      <c r="U1895" s="1">
        <f>Data!I1895</f>
        <v>0</v>
      </c>
      <c r="V1895" s="1">
        <f>Data!J1895+Data!K1895</f>
        <v>0</v>
      </c>
      <c r="W1895" s="1">
        <f>Data!L1895</f>
        <v>0</v>
      </c>
      <c r="X1895" s="1">
        <f t="shared" si="297"/>
        <v>0</v>
      </c>
      <c r="Y1895" s="100">
        <f t="shared" si="298"/>
        <v>0</v>
      </c>
      <c r="Z1895" s="100">
        <f t="shared" si="299"/>
        <v>0</v>
      </c>
      <c r="AA1895" s="100">
        <f>'Innlegging av opplysninger'!$B$4*X1895</f>
        <v>0</v>
      </c>
      <c r="AB1895" s="1"/>
      <c r="AC1895" s="1">
        <f>'Innlegging av opplysninger'!$B$5*X1895</f>
        <v>0</v>
      </c>
      <c r="AD1895" s="1">
        <f>'Innlegging av opplysninger'!$B$5*Y1895</f>
        <v>0</v>
      </c>
      <c r="AE1895" s="1">
        <f>'Innlegging av opplysninger'!$B$5*Z1895</f>
        <v>0</v>
      </c>
      <c r="AF1895" s="1">
        <f>'Innlegging av opplysninger'!$B$5*AA1895</f>
        <v>0</v>
      </c>
      <c r="AG1895" s="1"/>
      <c r="AH1895" s="1">
        <f>'Innlegging av opplysninger'!$C$11*SUM(X1895:AG1895)</f>
        <v>0</v>
      </c>
      <c r="AI1895" s="1">
        <f>'Innlegging av opplysninger'!$C$13*(((X1895+Z1895+AC1895+AE1895)*Data!M1895)+(Z1895+AE1895)*(1-Data!M1895)*1.8/12+Y1895+AD1895+AA1895+AB1895+AF1895+AG1895)</f>
        <v>0</v>
      </c>
      <c r="AJ1895" s="1">
        <f>'Innlegging av opplysninger'!$C$13*((X1895+Z1895+AC1895+AE1895)*(1-Data!M1895)-(Z1895+AE1895)*(1-Data!M1895)*1.8/12)</f>
        <v>0</v>
      </c>
      <c r="AK1895" s="83">
        <f t="shared" si="294"/>
        <v>0</v>
      </c>
      <c r="AL1895" s="83">
        <f t="shared" si="295"/>
        <v>0</v>
      </c>
      <c r="AM1895" s="83">
        <f t="shared" si="296"/>
        <v>0</v>
      </c>
    </row>
    <row r="1896" spans="1:39">
      <c r="A1896" t="str">
        <f t="shared" si="290"/>
        <v>4633Helse/pleie/omsorg</v>
      </c>
      <c r="B1896" s="6" t="str">
        <f>Data!A1896</f>
        <v>4633</v>
      </c>
      <c r="C1896" s="7" t="str">
        <f>Data!B1896</f>
        <v>Fedje kommune</v>
      </c>
      <c r="D1896" s="7" t="str">
        <f>Data!C1896</f>
        <v>Helse/pleie/omsorg</v>
      </c>
      <c r="E1896" s="1">
        <f>Data!D1896</f>
        <v>22.200099999999999</v>
      </c>
      <c r="F1896" s="1">
        <f>Data!E1896+Data!F1896</f>
        <v>51074.00429502569</v>
      </c>
      <c r="G1896" s="1">
        <f>Data!G1896</f>
        <v>1585.8086224836827</v>
      </c>
      <c r="H1896" s="1">
        <f t="shared" si="291"/>
        <v>12369250.939090906</v>
      </c>
      <c r="I1896" s="1">
        <f t="shared" si="292"/>
        <v>384055.74545454548</v>
      </c>
      <c r="J1896" s="1">
        <f t="shared" si="293"/>
        <v>1530396.8021454541</v>
      </c>
      <c r="K1896" s="1">
        <f>'Innlegging av opplysninger'!$B$4*H1896</f>
        <v>1608002.6220818178</v>
      </c>
      <c r="L1896" s="1"/>
      <c r="M1896" s="1">
        <f>'Innlegging av opplysninger'!$B$5*H1896</f>
        <v>1620371.8730209088</v>
      </c>
      <c r="N1896" s="1">
        <f>'Innlegging av opplysninger'!$B$5*I1896</f>
        <v>50311.302654545463</v>
      </c>
      <c r="O1896" s="1">
        <f>'Innlegging av opplysninger'!$B$5*J1896</f>
        <v>200481.98108105449</v>
      </c>
      <c r="P1896" s="1">
        <f>'Innlegging av opplysninger'!$B$5*K1896</f>
        <v>210648.34349271815</v>
      </c>
      <c r="Q1896" s="1"/>
      <c r="R1896" s="1">
        <f>'Innlegging av opplysninger'!$C$11*SUM(H1896:Q1896)</f>
        <v>682993.74514283391</v>
      </c>
      <c r="S1896" s="1">
        <f>'Innlegging av opplysninger'!$C$13*(((H1896+J1896+M1896+O1896)*Data!H1896)+(J1896+O1896)*(1-Data!H1896)*1.8/12+I1896+N1896+K1896+L1896+P1896+Q1896)</f>
        <v>141801.14282559394</v>
      </c>
      <c r="T1896" s="1">
        <f>'Innlegging av opplysninger'!$C$13*((H1896+J1896+M1896+O1896)*(1-Data!H1896)-(J1896+O1896)*(1-Data!H1896)*1.8/12)</f>
        <v>792821.87684354733</v>
      </c>
      <c r="U1896" s="1">
        <f>Data!I1896</f>
        <v>3.3931</v>
      </c>
      <c r="V1896" s="1">
        <f>Data!J1896+Data!K1896</f>
        <v>44819.639611761122</v>
      </c>
      <c r="W1896" s="1">
        <f>Data!L1896</f>
        <v>1819.2832513041171</v>
      </c>
      <c r="X1896" s="1">
        <f t="shared" si="297"/>
        <v>1659027.4818181817</v>
      </c>
      <c r="Y1896" s="100">
        <f t="shared" si="298"/>
        <v>67341.927272727262</v>
      </c>
      <c r="Z1896" s="100">
        <f t="shared" si="299"/>
        <v>246870.82549999995</v>
      </c>
      <c r="AA1896" s="100">
        <f>'Innlegging av opplysninger'!$B$4*X1896</f>
        <v>215673.57263636362</v>
      </c>
      <c r="AB1896" s="1"/>
      <c r="AC1896" s="1">
        <f>'Innlegging av opplysninger'!$B$5*X1896</f>
        <v>217332.60011818181</v>
      </c>
      <c r="AD1896" s="1">
        <f>'Innlegging av opplysninger'!$B$5*Y1896</f>
        <v>8821.7924727272712</v>
      </c>
      <c r="AE1896" s="1">
        <f>'Innlegging av opplysninger'!$B$5*Z1896</f>
        <v>32340.078140499994</v>
      </c>
      <c r="AF1896" s="1">
        <f>'Innlegging av opplysninger'!$B$5*AA1896</f>
        <v>28253.238015363637</v>
      </c>
      <c r="AG1896" s="1"/>
      <c r="AH1896" s="1">
        <f>'Innlegging av opplysninger'!$C$11*SUM(X1896:AG1896)</f>
        <v>94075.137607013705</v>
      </c>
      <c r="AI1896" s="1">
        <f>'Innlegging av opplysninger'!$C$13*(((X1896+Z1896+AC1896+AE1896)*Data!M1896)+(Z1896+AE1896)*(1-Data!M1896)*1.8/12+Y1896+AD1896+AA1896+AB1896+AF1896+AG1896)</f>
        <v>18822.552629049351</v>
      </c>
      <c r="AJ1896" s="1">
        <f>'Innlegging av opplysninger'!$C$13*((X1896+Z1896+AC1896+AE1896)*(1-Data!M1896)-(Z1896+AE1896)*(1-Data!M1896)*1.8/12)</f>
        <v>109911.84620160099</v>
      </c>
      <c r="AK1896" s="83">
        <f t="shared" si="294"/>
        <v>777000</v>
      </c>
      <c r="AL1896" s="83">
        <f t="shared" si="295"/>
        <v>161000</v>
      </c>
      <c r="AM1896" s="83">
        <f t="shared" si="296"/>
        <v>903000</v>
      </c>
    </row>
    <row r="1897" spans="1:39">
      <c r="A1897" t="str">
        <f t="shared" si="290"/>
        <v>4633Samferdsel og teknikk</v>
      </c>
      <c r="B1897" s="6" t="str">
        <f>Data!A1897</f>
        <v>4633</v>
      </c>
      <c r="C1897" s="7" t="str">
        <f>Data!B1897</f>
        <v>Fedje kommune</v>
      </c>
      <c r="D1897" s="7" t="str">
        <f>Data!C1897</f>
        <v>Samferdsel og teknikk</v>
      </c>
      <c r="E1897" s="1">
        <f>Data!D1897</f>
        <v>3.4060000000000001</v>
      </c>
      <c r="F1897" s="1">
        <f>Data!E1897+Data!F1897</f>
        <v>0</v>
      </c>
      <c r="G1897" s="1">
        <f>Data!G1897</f>
        <v>0</v>
      </c>
      <c r="H1897" s="1">
        <f t="shared" si="291"/>
        <v>0</v>
      </c>
      <c r="I1897" s="1">
        <f t="shared" si="292"/>
        <v>0</v>
      </c>
      <c r="J1897" s="1">
        <f t="shared" si="293"/>
        <v>0</v>
      </c>
      <c r="K1897" s="1">
        <f>'Innlegging av opplysninger'!$B$4*H1897</f>
        <v>0</v>
      </c>
      <c r="L1897" s="1"/>
      <c r="M1897" s="1">
        <f>'Innlegging av opplysninger'!$B$5*H1897</f>
        <v>0</v>
      </c>
      <c r="N1897" s="1">
        <f>'Innlegging av opplysninger'!$B$5*I1897</f>
        <v>0</v>
      </c>
      <c r="O1897" s="1">
        <f>'Innlegging av opplysninger'!$B$5*J1897</f>
        <v>0</v>
      </c>
      <c r="P1897" s="1">
        <f>'Innlegging av opplysninger'!$B$5*K1897</f>
        <v>0</v>
      </c>
      <c r="Q1897" s="1"/>
      <c r="R1897" s="1">
        <f>'Innlegging av opplysninger'!$C$11*SUM(H1897:Q1897)</f>
        <v>0</v>
      </c>
      <c r="S1897" s="1">
        <f>'Innlegging av opplysninger'!$C$13*(((H1897+J1897+M1897+O1897)*Data!H1897)+(J1897+O1897)*(1-Data!H1897)*1.8/12+I1897+N1897+K1897+L1897+P1897+Q1897)</f>
        <v>0</v>
      </c>
      <c r="T1897" s="1">
        <f>'Innlegging av opplysninger'!$C$13*((H1897+J1897+M1897+O1897)*(1-Data!H1897)-(J1897+O1897)*(1-Data!H1897)*1.8/12)</f>
        <v>0</v>
      </c>
      <c r="U1897" s="1">
        <f>Data!I1897</f>
        <v>0</v>
      </c>
      <c r="V1897" s="1">
        <f>Data!J1897+Data!K1897</f>
        <v>0</v>
      </c>
      <c r="W1897" s="1">
        <f>Data!L1897</f>
        <v>0</v>
      </c>
      <c r="X1897" s="1">
        <f t="shared" si="297"/>
        <v>0</v>
      </c>
      <c r="Y1897" s="100">
        <f t="shared" si="298"/>
        <v>0</v>
      </c>
      <c r="Z1897" s="100">
        <f t="shared" si="299"/>
        <v>0</v>
      </c>
      <c r="AA1897" s="100">
        <f>'Innlegging av opplysninger'!$B$4*X1897</f>
        <v>0</v>
      </c>
      <c r="AB1897" s="1"/>
      <c r="AC1897" s="1">
        <f>'Innlegging av opplysninger'!$B$5*X1897</f>
        <v>0</v>
      </c>
      <c r="AD1897" s="1">
        <f>'Innlegging av opplysninger'!$B$5*Y1897</f>
        <v>0</v>
      </c>
      <c r="AE1897" s="1">
        <f>'Innlegging av opplysninger'!$B$5*Z1897</f>
        <v>0</v>
      </c>
      <c r="AF1897" s="1">
        <f>'Innlegging av opplysninger'!$B$5*AA1897</f>
        <v>0</v>
      </c>
      <c r="AG1897" s="1"/>
      <c r="AH1897" s="1">
        <f>'Innlegging av opplysninger'!$C$11*SUM(X1897:AG1897)</f>
        <v>0</v>
      </c>
      <c r="AI1897" s="1">
        <f>'Innlegging av opplysninger'!$C$13*(((X1897+Z1897+AC1897+AE1897)*Data!M1897)+(Z1897+AE1897)*(1-Data!M1897)*1.8/12+Y1897+AD1897+AA1897+AB1897+AF1897+AG1897)</f>
        <v>0</v>
      </c>
      <c r="AJ1897" s="1">
        <f>'Innlegging av opplysninger'!$C$13*((X1897+Z1897+AC1897+AE1897)*(1-Data!M1897)-(Z1897+AE1897)*(1-Data!M1897)*1.8/12)</f>
        <v>0</v>
      </c>
      <c r="AK1897" s="83">
        <f t="shared" si="294"/>
        <v>0</v>
      </c>
      <c r="AL1897" s="83">
        <f t="shared" si="295"/>
        <v>0</v>
      </c>
      <c r="AM1897" s="83">
        <f t="shared" si="296"/>
        <v>0</v>
      </c>
    </row>
    <row r="1898" spans="1:39">
      <c r="A1898" t="str">
        <f t="shared" si="290"/>
        <v>4633Annet</v>
      </c>
      <c r="B1898" s="6" t="str">
        <f>Data!A1898</f>
        <v>4633</v>
      </c>
      <c r="C1898" s="7" t="str">
        <f>Data!B1898</f>
        <v>Fedje kommune</v>
      </c>
      <c r="D1898" s="7" t="str">
        <f>Data!C1898</f>
        <v>Annet</v>
      </c>
      <c r="E1898" s="1">
        <f>Data!D1898</f>
        <v>1.6976999999999998</v>
      </c>
      <c r="F1898" s="1">
        <f>Data!E1898+Data!F1898</f>
        <v>0</v>
      </c>
      <c r="G1898" s="1">
        <f>Data!G1898</f>
        <v>0</v>
      </c>
      <c r="H1898" s="1">
        <f t="shared" si="291"/>
        <v>0</v>
      </c>
      <c r="I1898" s="1">
        <f t="shared" si="292"/>
        <v>0</v>
      </c>
      <c r="J1898" s="1">
        <f t="shared" si="293"/>
        <v>0</v>
      </c>
      <c r="K1898" s="1">
        <f>'Innlegging av opplysninger'!$B$4*H1898</f>
        <v>0</v>
      </c>
      <c r="L1898" s="1"/>
      <c r="M1898" s="1">
        <f>'Innlegging av opplysninger'!$B$5*H1898</f>
        <v>0</v>
      </c>
      <c r="N1898" s="1">
        <f>'Innlegging av opplysninger'!$B$5*I1898</f>
        <v>0</v>
      </c>
      <c r="O1898" s="1">
        <f>'Innlegging av opplysninger'!$B$5*J1898</f>
        <v>0</v>
      </c>
      <c r="P1898" s="1">
        <f>'Innlegging av opplysninger'!$B$5*K1898</f>
        <v>0</v>
      </c>
      <c r="Q1898" s="1"/>
      <c r="R1898" s="1">
        <f>'Innlegging av opplysninger'!$C$11*SUM(H1898:Q1898)</f>
        <v>0</v>
      </c>
      <c r="S1898" s="1">
        <f>'Innlegging av opplysninger'!$C$13*(((H1898+J1898+M1898+O1898)*Data!H1898)+(J1898+O1898)*(1-Data!H1898)*1.8/12+I1898+N1898+K1898+L1898+P1898+Q1898)</f>
        <v>0</v>
      </c>
      <c r="T1898" s="1">
        <f>'Innlegging av opplysninger'!$C$13*((H1898+J1898+M1898+O1898)*(1-Data!H1898)-(J1898+O1898)*(1-Data!H1898)*1.8/12)</f>
        <v>0</v>
      </c>
      <c r="U1898" s="1">
        <f>Data!I1898</f>
        <v>0</v>
      </c>
      <c r="V1898" s="1">
        <f>Data!J1898+Data!K1898</f>
        <v>0</v>
      </c>
      <c r="W1898" s="1">
        <f>Data!L1898</f>
        <v>0</v>
      </c>
      <c r="X1898" s="1">
        <f t="shared" si="297"/>
        <v>0</v>
      </c>
      <c r="Y1898" s="100">
        <f t="shared" si="298"/>
        <v>0</v>
      </c>
      <c r="Z1898" s="100">
        <f t="shared" si="299"/>
        <v>0</v>
      </c>
      <c r="AA1898" s="100">
        <f>'Innlegging av opplysninger'!$B$4*X1898</f>
        <v>0</v>
      </c>
      <c r="AB1898" s="1"/>
      <c r="AC1898" s="1">
        <f>'Innlegging av opplysninger'!$B$5*X1898</f>
        <v>0</v>
      </c>
      <c r="AD1898" s="1">
        <f>'Innlegging av opplysninger'!$B$5*Y1898</f>
        <v>0</v>
      </c>
      <c r="AE1898" s="1">
        <f>'Innlegging av opplysninger'!$B$5*Z1898</f>
        <v>0</v>
      </c>
      <c r="AF1898" s="1">
        <f>'Innlegging av opplysninger'!$B$5*AA1898</f>
        <v>0</v>
      </c>
      <c r="AG1898" s="1"/>
      <c r="AH1898" s="1">
        <f>'Innlegging av opplysninger'!$C$11*SUM(X1898:AG1898)</f>
        <v>0</v>
      </c>
      <c r="AI1898" s="1">
        <f>'Innlegging av opplysninger'!$C$13*(((X1898+Z1898+AC1898+AE1898)*Data!M1898)+(Z1898+AE1898)*(1-Data!M1898)*1.8/12+Y1898+AD1898+AA1898+AB1898+AF1898+AG1898)</f>
        <v>0</v>
      </c>
      <c r="AJ1898" s="1">
        <f>'Innlegging av opplysninger'!$C$13*((X1898+Z1898+AC1898+AE1898)*(1-Data!M1898)-(Z1898+AE1898)*(1-Data!M1898)*1.8/12)</f>
        <v>0</v>
      </c>
      <c r="AK1898" s="83">
        <f t="shared" si="294"/>
        <v>0</v>
      </c>
      <c r="AL1898" s="83">
        <f t="shared" si="295"/>
        <v>0</v>
      </c>
      <c r="AM1898" s="83">
        <f t="shared" si="296"/>
        <v>0</v>
      </c>
    </row>
    <row r="1899" spans="1:39">
      <c r="A1899" t="str">
        <f t="shared" si="290"/>
        <v>4634Alle</v>
      </c>
      <c r="B1899" s="6" t="str">
        <f>Data!A1899</f>
        <v>4634</v>
      </c>
      <c r="C1899" s="7" t="str">
        <f>Data!B1899</f>
        <v>Masfjorden kommune</v>
      </c>
      <c r="D1899" s="7" t="str">
        <f>Data!C1899</f>
        <v>Alle</v>
      </c>
      <c r="E1899" s="1">
        <f>Data!D1899</f>
        <v>185.95120000000009</v>
      </c>
      <c r="F1899" s="1">
        <f>Data!E1899+Data!F1899</f>
        <v>46378.338540075747</v>
      </c>
      <c r="G1899" s="1">
        <f>Data!G1899</f>
        <v>416.70164000017189</v>
      </c>
      <c r="H1899" s="1">
        <f t="shared" si="291"/>
        <v>94081174.969454587</v>
      </c>
      <c r="I1899" s="1">
        <f t="shared" si="292"/>
        <v>845303.67272727261</v>
      </c>
      <c r="J1899" s="1">
        <f t="shared" si="293"/>
        <v>11391177.437061822</v>
      </c>
      <c r="K1899" s="1">
        <f>'Innlegging av opplysninger'!$B$4*H1899</f>
        <v>12230552.746029098</v>
      </c>
      <c r="L1899" s="1"/>
      <c r="M1899" s="1">
        <f>'Innlegging av opplysninger'!$B$5*H1899</f>
        <v>12324633.920998551</v>
      </c>
      <c r="N1899" s="1">
        <f>'Innlegging av opplysninger'!$B$5*I1899</f>
        <v>110734.78112727271</v>
      </c>
      <c r="O1899" s="1">
        <f>'Innlegging av opplysninger'!$B$5*J1899</f>
        <v>1492244.2442550987</v>
      </c>
      <c r="P1899" s="1">
        <f>'Innlegging av opplysninger'!$B$5*K1899</f>
        <v>1602202.4097298118</v>
      </c>
      <c r="Q1899" s="1"/>
      <c r="R1899" s="1">
        <f>'Innlegging av opplysninger'!$C$11*SUM(H1899:Q1899)</f>
        <v>5094964.9188925726</v>
      </c>
      <c r="S1899" s="1">
        <f>'Innlegging av opplysninger'!$C$13*(((H1899+J1899+M1899+O1899)*Data!H1899)+(J1899+O1899)*(1-Data!H1899)*1.8/12+I1899+N1899+K1899+L1899+P1899+Q1899)</f>
        <v>958632.51944185735</v>
      </c>
      <c r="T1899" s="1">
        <f>'Innlegging av opplysninger'!$C$13*((H1899+J1899+M1899+O1899)*(1-Data!H1899)-(J1899+O1899)*(1-Data!H1899)*1.8/12)</f>
        <v>6013424.7379900841</v>
      </c>
      <c r="U1899" s="1">
        <f>Data!I1899</f>
        <v>36.285699999999999</v>
      </c>
      <c r="V1899" s="1">
        <f>Data!J1899+Data!K1899</f>
        <v>54704.271074188087</v>
      </c>
      <c r="W1899" s="1">
        <f>Data!L1899</f>
        <v>497.29397531258871</v>
      </c>
      <c r="X1899" s="1">
        <f t="shared" si="297"/>
        <v>21654357.479090907</v>
      </c>
      <c r="Y1899" s="100">
        <f t="shared" si="298"/>
        <v>196850.83636363634</v>
      </c>
      <c r="Z1899" s="100">
        <f t="shared" si="299"/>
        <v>3124722.7891099993</v>
      </c>
      <c r="AA1899" s="100">
        <f>'Innlegging av opplysninger'!$B$4*X1899</f>
        <v>2815066.4722818178</v>
      </c>
      <c r="AB1899" s="1"/>
      <c r="AC1899" s="1">
        <f>'Innlegging av opplysninger'!$B$5*X1899</f>
        <v>2836720.8297609091</v>
      </c>
      <c r="AD1899" s="1">
        <f>'Innlegging av opplysninger'!$B$5*Y1899</f>
        <v>25787.459563636359</v>
      </c>
      <c r="AE1899" s="1">
        <f>'Innlegging av opplysninger'!$B$5*Z1899</f>
        <v>409338.68537340994</v>
      </c>
      <c r="AF1899" s="1">
        <f>'Innlegging av opplysninger'!$B$5*AA1899</f>
        <v>368773.70786891814</v>
      </c>
      <c r="AG1899" s="1"/>
      <c r="AH1899" s="1">
        <f>'Innlegging av opplysninger'!$C$11*SUM(X1899:AG1899)</f>
        <v>1194401.4938577027</v>
      </c>
      <c r="AI1899" s="1">
        <f>'Innlegging av opplysninger'!$C$13*(((X1899+Z1899+AC1899+AE1899)*Data!M1899)+(Z1899+AE1899)*(1-Data!M1899)*1.8/12+Y1899+AD1899+AA1899+AB1899+AF1899+AG1899)</f>
        <v>361459.3204542665</v>
      </c>
      <c r="AJ1899" s="1">
        <f>'Innlegging av opplysninger'!$C$13*((X1899+Z1899+AC1899+AE1899)*(1-Data!M1899)-(Z1899+AE1899)*(1-Data!M1899)*1.8/12)</f>
        <v>1272984.8290352214</v>
      </c>
      <c r="AK1899" s="83">
        <f t="shared" si="294"/>
        <v>6289000</v>
      </c>
      <c r="AL1899" s="83">
        <f t="shared" si="295"/>
        <v>1320000</v>
      </c>
      <c r="AM1899" s="83">
        <f t="shared" si="296"/>
        <v>7286000</v>
      </c>
    </row>
    <row r="1900" spans="1:39">
      <c r="A1900" t="str">
        <f t="shared" si="290"/>
        <v>4634Administrasjon</v>
      </c>
      <c r="B1900" s="6" t="str">
        <f>Data!A1900</f>
        <v>4634</v>
      </c>
      <c r="C1900" s="7" t="str">
        <f>Data!B1900</f>
        <v>Masfjorden kommune</v>
      </c>
      <c r="D1900" s="7" t="str">
        <f>Data!C1900</f>
        <v>Administrasjon</v>
      </c>
      <c r="E1900" s="1">
        <f>Data!D1900</f>
        <v>11.059999999999999</v>
      </c>
      <c r="F1900" s="1">
        <f>Data!E1900+Data!F1900</f>
        <v>57540.877335744437</v>
      </c>
      <c r="G1900" s="1">
        <f>Data!G1900</f>
        <v>0</v>
      </c>
      <c r="H1900" s="1">
        <f t="shared" si="291"/>
        <v>6942568.4000000004</v>
      </c>
      <c r="I1900" s="1">
        <f t="shared" si="292"/>
        <v>0</v>
      </c>
      <c r="J1900" s="1">
        <f t="shared" si="293"/>
        <v>833108.20799999998</v>
      </c>
      <c r="K1900" s="1">
        <f>'Innlegging av opplysninger'!$B$4*H1900</f>
        <v>902533.89200000011</v>
      </c>
      <c r="L1900" s="1"/>
      <c r="M1900" s="1">
        <f>'Innlegging av opplysninger'!$B$5*H1900</f>
        <v>909476.4604000001</v>
      </c>
      <c r="N1900" s="1">
        <f>'Innlegging av opplysninger'!$B$5*I1900</f>
        <v>0</v>
      </c>
      <c r="O1900" s="1">
        <f>'Innlegging av opplysninger'!$B$5*J1900</f>
        <v>109137.175248</v>
      </c>
      <c r="P1900" s="1">
        <f>'Innlegging av opplysninger'!$B$5*K1900</f>
        <v>118231.93985200002</v>
      </c>
      <c r="Q1900" s="1"/>
      <c r="R1900" s="1">
        <f>'Innlegging av opplysninger'!$C$11*SUM(H1900:Q1900)</f>
        <v>372972.13086899999</v>
      </c>
      <c r="S1900" s="1">
        <f>'Innlegging av opplysninger'!$C$13*(((H1900+J1900+M1900+O1900)*Data!H1900)+(J1900+O1900)*(1-Data!H1900)*1.8/12+I1900+N1900+K1900+L1900+P1900+Q1900)</f>
        <v>125513.89859864206</v>
      </c>
      <c r="T1900" s="1">
        <f>'Innlegging av opplysninger'!$C$13*((H1900+J1900+M1900+O1900)*(1-Data!H1900)-(J1900+O1900)*(1-Data!H1900)*1.8/12)</f>
        <v>384869.01732735796</v>
      </c>
      <c r="U1900" s="1">
        <f>Data!I1900</f>
        <v>4.17</v>
      </c>
      <c r="V1900" s="1">
        <f>Data!J1900+Data!K1900</f>
        <v>54174.784572342134</v>
      </c>
      <c r="W1900" s="1">
        <f>Data!L1900</f>
        <v>0</v>
      </c>
      <c r="X1900" s="1">
        <f t="shared" si="297"/>
        <v>2464460.2000000002</v>
      </c>
      <c r="Y1900" s="100">
        <f t="shared" si="298"/>
        <v>0</v>
      </c>
      <c r="Z1900" s="100">
        <f t="shared" si="299"/>
        <v>352417.80859999999</v>
      </c>
      <c r="AA1900" s="100">
        <f>'Innlegging av opplysninger'!$B$4*X1900</f>
        <v>320379.82600000006</v>
      </c>
      <c r="AB1900" s="1"/>
      <c r="AC1900" s="1">
        <f>'Innlegging av opplysninger'!$B$5*X1900</f>
        <v>322844.28620000003</v>
      </c>
      <c r="AD1900" s="1">
        <f>'Innlegging av opplysninger'!$B$5*Y1900</f>
        <v>0</v>
      </c>
      <c r="AE1900" s="1">
        <f>'Innlegging av opplysninger'!$B$5*Z1900</f>
        <v>46166.732926600002</v>
      </c>
      <c r="AF1900" s="1">
        <f>'Innlegging av opplysninger'!$B$5*AA1900</f>
        <v>41969.757206000009</v>
      </c>
      <c r="AG1900" s="1"/>
      <c r="AH1900" s="1">
        <f>'Innlegging av opplysninger'!$C$11*SUM(X1900:AG1900)</f>
        <v>134833.06721543882</v>
      </c>
      <c r="AI1900" s="1">
        <f>'Innlegging av opplysninger'!$C$13*(((X1900+Z1900+AC1900+AE1900)*Data!M1900)+(Z1900+AE1900)*(1-Data!M1900)*1.8/12+Y1900+AD1900+AA1900+AB1900+AF1900+AG1900)</f>
        <v>33736.377866662027</v>
      </c>
      <c r="AJ1900" s="1">
        <f>'Innlegging av opplysninger'!$C$13*((X1900+Z1900+AC1900+AE1900)*(1-Data!M1900)-(Z1900+AE1900)*(1-Data!M1900)*1.8/12)</f>
        <v>150772.02990183319</v>
      </c>
      <c r="AK1900" s="83">
        <f t="shared" si="294"/>
        <v>508000</v>
      </c>
      <c r="AL1900" s="83">
        <f t="shared" si="295"/>
        <v>159000</v>
      </c>
      <c r="AM1900" s="83">
        <f t="shared" si="296"/>
        <v>536000</v>
      </c>
    </row>
    <row r="1901" spans="1:39">
      <c r="A1901" t="str">
        <f t="shared" si="290"/>
        <v>4634Undervisning</v>
      </c>
      <c r="B1901" s="6" t="str">
        <f>Data!A1901</f>
        <v>4634</v>
      </c>
      <c r="C1901" s="7" t="str">
        <f>Data!B1901</f>
        <v>Masfjorden kommune</v>
      </c>
      <c r="D1901" s="7" t="str">
        <f>Data!C1901</f>
        <v>Undervisning</v>
      </c>
      <c r="E1901" s="1">
        <f>Data!D1901</f>
        <v>48.320800000000013</v>
      </c>
      <c r="F1901" s="1">
        <f>Data!E1901+Data!F1901</f>
        <v>47365.143295433852</v>
      </c>
      <c r="G1901" s="1">
        <f>Data!G1901</f>
        <v>0</v>
      </c>
      <c r="H1901" s="1">
        <f t="shared" si="291"/>
        <v>24967872.176181823</v>
      </c>
      <c r="I1901" s="1">
        <f t="shared" si="292"/>
        <v>0</v>
      </c>
      <c r="J1901" s="1">
        <f t="shared" si="293"/>
        <v>2996144.6611418189</v>
      </c>
      <c r="K1901" s="1">
        <f>'Innlegging av opplysninger'!$B$4*H1901</f>
        <v>3245823.3829036369</v>
      </c>
      <c r="L1901" s="1"/>
      <c r="M1901" s="1">
        <f>'Innlegging av opplysninger'!$B$5*H1901</f>
        <v>3270791.2550798189</v>
      </c>
      <c r="N1901" s="1">
        <f>'Innlegging av opplysninger'!$B$5*I1901</f>
        <v>0</v>
      </c>
      <c r="O1901" s="1">
        <f>'Innlegging av opplysninger'!$B$5*J1901</f>
        <v>392494.95060957829</v>
      </c>
      <c r="P1901" s="1">
        <f>'Innlegging av opplysninger'!$B$5*K1901</f>
        <v>425202.86316037644</v>
      </c>
      <c r="Q1901" s="1"/>
      <c r="R1901" s="1">
        <f>'Innlegging av opplysninger'!$C$11*SUM(H1901:Q1901)</f>
        <v>1341336.5129849282</v>
      </c>
      <c r="S1901" s="1">
        <f>'Innlegging av opplysninger'!$C$13*(((H1901+J1901+M1901+O1901)*Data!H1901)+(J1901+O1901)*(1-Data!H1901)*1.8/12+I1901+N1901+K1901+L1901+P1901+Q1901)</f>
        <v>227052.2692600805</v>
      </c>
      <c r="T1901" s="1">
        <f>'Innlegging av opplysninger'!$C$13*((H1901+J1901+M1901+O1901)*(1-Data!H1901)-(J1901+O1901)*(1-Data!H1901)*1.8/12)</f>
        <v>1608460.8537719264</v>
      </c>
      <c r="U1901" s="1">
        <f>Data!I1901</f>
        <v>12.804599999999999</v>
      </c>
      <c r="V1901" s="1">
        <f>Data!J1901+Data!K1901</f>
        <v>47926.46945433673</v>
      </c>
      <c r="W1901" s="1">
        <f>Data!L1901</f>
        <v>0</v>
      </c>
      <c r="X1901" s="1">
        <f t="shared" si="297"/>
        <v>6694682.9539090907</v>
      </c>
      <c r="Y1901" s="100">
        <f t="shared" si="298"/>
        <v>0</v>
      </c>
      <c r="Z1901" s="100">
        <f t="shared" si="299"/>
        <v>957339.66240899987</v>
      </c>
      <c r="AA1901" s="100">
        <f>'Innlegging av opplysninger'!$B$4*X1901</f>
        <v>870308.78400818177</v>
      </c>
      <c r="AB1901" s="1"/>
      <c r="AC1901" s="1">
        <f>'Innlegging av opplysninger'!$B$5*X1901</f>
        <v>877003.46696209093</v>
      </c>
      <c r="AD1901" s="1">
        <f>'Innlegging av opplysninger'!$B$5*Y1901</f>
        <v>0</v>
      </c>
      <c r="AE1901" s="1">
        <f>'Innlegging av opplysninger'!$B$5*Z1901</f>
        <v>125411.49577557899</v>
      </c>
      <c r="AF1901" s="1">
        <f>'Innlegging av opplysninger'!$B$5*AA1901</f>
        <v>114010.45070507181</v>
      </c>
      <c r="AG1901" s="1"/>
      <c r="AH1901" s="1">
        <f>'Innlegging av opplysninger'!$C$11*SUM(X1901:AG1901)</f>
        <v>366272.75892322254</v>
      </c>
      <c r="AI1901" s="1">
        <f>'Innlegging av opplysninger'!$C$13*(((X1901+Z1901+AC1901+AE1901)*Data!M1901)+(Z1901+AE1901)*(1-Data!M1901)*1.8/12+Y1901+AD1901+AA1901+AB1901+AF1901+AG1901)</f>
        <v>68443.854500186659</v>
      </c>
      <c r="AJ1901" s="1">
        <f>'Innlegging av opplysninger'!$C$13*((X1901+Z1901+AC1901+AE1901)*(1-Data!M1901)-(Z1901+AE1901)*(1-Data!M1901)*1.8/12)</f>
        <v>432771.49981580203</v>
      </c>
      <c r="AK1901" s="83">
        <f t="shared" si="294"/>
        <v>1708000</v>
      </c>
      <c r="AL1901" s="83">
        <f t="shared" si="295"/>
        <v>295000</v>
      </c>
      <c r="AM1901" s="83">
        <f t="shared" si="296"/>
        <v>2041000</v>
      </c>
    </row>
    <row r="1902" spans="1:39">
      <c r="A1902" t="str">
        <f t="shared" si="290"/>
        <v>4634Barnehager</v>
      </c>
      <c r="B1902" s="6" t="str">
        <f>Data!A1902</f>
        <v>4634</v>
      </c>
      <c r="C1902" s="7" t="str">
        <f>Data!B1902</f>
        <v>Masfjorden kommune</v>
      </c>
      <c r="D1902" s="7" t="str">
        <f>Data!C1902</f>
        <v>Barnehager</v>
      </c>
      <c r="E1902" s="1">
        <f>Data!D1902</f>
        <v>30.452700000000004</v>
      </c>
      <c r="F1902" s="1">
        <f>Data!E1902+Data!F1902</f>
        <v>40461.229681604564</v>
      </c>
      <c r="G1902" s="1">
        <f>Data!G1902</f>
        <v>0</v>
      </c>
      <c r="H1902" s="1">
        <f t="shared" si="291"/>
        <v>13441676.608636357</v>
      </c>
      <c r="I1902" s="1">
        <f t="shared" si="292"/>
        <v>0</v>
      </c>
      <c r="J1902" s="1">
        <f t="shared" si="293"/>
        <v>1613001.1930363628</v>
      </c>
      <c r="K1902" s="1">
        <f>'Innlegging av opplysninger'!$B$4*H1902</f>
        <v>1747417.9591227265</v>
      </c>
      <c r="L1902" s="1"/>
      <c r="M1902" s="1">
        <f>'Innlegging av opplysninger'!$B$5*H1902</f>
        <v>1760859.6357313627</v>
      </c>
      <c r="N1902" s="1">
        <f>'Innlegging av opplysninger'!$B$5*I1902</f>
        <v>0</v>
      </c>
      <c r="O1902" s="1">
        <f>'Innlegging av opplysninger'!$B$5*J1902</f>
        <v>211303.15628776353</v>
      </c>
      <c r="P1902" s="1">
        <f>'Innlegging av opplysninger'!$B$5*K1902</f>
        <v>228911.75264507718</v>
      </c>
      <c r="Q1902" s="1"/>
      <c r="R1902" s="1">
        <f>'Innlegging av opplysninger'!$C$11*SUM(H1902:Q1902)</f>
        <v>722120.47160746658</v>
      </c>
      <c r="S1902" s="1">
        <f>'Innlegging av opplysninger'!$C$13*(((H1902+J1902+M1902+O1902)*Data!H1902)+(J1902+O1902)*(1-Data!H1902)*1.8/12+I1902+N1902+K1902+L1902+P1902+Q1902)</f>
        <v>116998.71893665398</v>
      </c>
      <c r="T1902" s="1">
        <f>'Innlegging av opplysninger'!$C$13*((H1902+J1902+M1902+O1902)*(1-Data!H1902)-(J1902+O1902)*(1-Data!H1902)*1.8/12)</f>
        <v>871166.13694724767</v>
      </c>
      <c r="U1902" s="1">
        <f>Data!I1902</f>
        <v>1</v>
      </c>
      <c r="V1902" s="1">
        <f>Data!J1902+Data!K1902</f>
        <v>53842.166666666664</v>
      </c>
      <c r="W1902" s="1">
        <f>Data!L1902</f>
        <v>0</v>
      </c>
      <c r="X1902" s="1">
        <f t="shared" si="297"/>
        <v>587369.09090909082</v>
      </c>
      <c r="Y1902" s="100">
        <f t="shared" si="298"/>
        <v>0</v>
      </c>
      <c r="Z1902" s="100">
        <f t="shared" si="299"/>
        <v>83993.779999999984</v>
      </c>
      <c r="AA1902" s="100">
        <f>'Innlegging av opplysninger'!$B$4*X1902</f>
        <v>76357.981818181812</v>
      </c>
      <c r="AB1902" s="1"/>
      <c r="AC1902" s="1">
        <f>'Innlegging av opplysninger'!$B$5*X1902</f>
        <v>76945.350909090906</v>
      </c>
      <c r="AD1902" s="1">
        <f>'Innlegging av opplysninger'!$B$5*Y1902</f>
        <v>0</v>
      </c>
      <c r="AE1902" s="1">
        <f>'Innlegging av opplysninger'!$B$5*Z1902</f>
        <v>11003.185179999999</v>
      </c>
      <c r="AF1902" s="1">
        <f>'Innlegging av opplysninger'!$B$5*AA1902</f>
        <v>10002.895618181818</v>
      </c>
      <c r="AG1902" s="1"/>
      <c r="AH1902" s="1">
        <f>'Innlegging av opplysninger'!$C$11*SUM(X1902:AG1902)</f>
        <v>32135.546808512725</v>
      </c>
      <c r="AI1902" s="1">
        <f>'Innlegging av opplysninger'!$C$13*(((X1902+Z1902+AC1902+AE1902)*Data!M1902)+(Z1902+AE1902)*(1-Data!M1902)*1.8/12+Y1902+AD1902+AA1902+AB1902+AF1902+AG1902)</f>
        <v>5231.7419550949089</v>
      </c>
      <c r="AJ1902" s="1">
        <f>'Innlegging av opplysninger'!$C$13*((X1902+Z1902+AC1902+AE1902)*(1-Data!M1902)-(Z1902+AE1902)*(1-Data!M1902)*1.8/12)</f>
        <v>38743.216835501458</v>
      </c>
      <c r="AK1902" s="83">
        <f t="shared" si="294"/>
        <v>754000</v>
      </c>
      <c r="AL1902" s="83">
        <f t="shared" si="295"/>
        <v>122000</v>
      </c>
      <c r="AM1902" s="83">
        <f t="shared" si="296"/>
        <v>910000</v>
      </c>
    </row>
    <row r="1903" spans="1:39">
      <c r="A1903" t="str">
        <f t="shared" si="290"/>
        <v>4634Helse/pleie/omsorg</v>
      </c>
      <c r="B1903" s="6" t="str">
        <f>Data!A1903</f>
        <v>4634</v>
      </c>
      <c r="C1903" s="7" t="str">
        <f>Data!B1903</f>
        <v>Masfjorden kommune</v>
      </c>
      <c r="D1903" s="7" t="str">
        <f>Data!C1903</f>
        <v>Helse/pleie/omsorg</v>
      </c>
      <c r="E1903" s="1">
        <f>Data!D1903</f>
        <v>85.020199999999974</v>
      </c>
      <c r="F1903" s="1">
        <f>Data!E1903+Data!F1903</f>
        <v>43523.098573829149</v>
      </c>
      <c r="G1903" s="1">
        <f>Data!G1903</f>
        <v>880.73987123060203</v>
      </c>
      <c r="H1903" s="1">
        <f t="shared" si="291"/>
        <v>40367373.222181827</v>
      </c>
      <c r="I1903" s="1">
        <f t="shared" si="292"/>
        <v>816880.14545454551</v>
      </c>
      <c r="J1903" s="1">
        <f t="shared" si="293"/>
        <v>4942110.4041163651</v>
      </c>
      <c r="K1903" s="1">
        <f>'Innlegging av opplysninger'!$B$4*H1903</f>
        <v>5247758.5188836381</v>
      </c>
      <c r="L1903" s="1"/>
      <c r="M1903" s="1">
        <f>'Innlegging av opplysninger'!$B$5*H1903</f>
        <v>5288125.8921058197</v>
      </c>
      <c r="N1903" s="1">
        <f>'Innlegging av opplysninger'!$B$5*I1903</f>
        <v>107011.29905454547</v>
      </c>
      <c r="O1903" s="1">
        <f>'Innlegging av opplysninger'!$B$5*J1903</f>
        <v>647416.46293924388</v>
      </c>
      <c r="P1903" s="1">
        <f>'Innlegging av opplysninger'!$B$5*K1903</f>
        <v>687456.36597375665</v>
      </c>
      <c r="Q1903" s="1"/>
      <c r="R1903" s="1">
        <f>'Innlegging av opplysninger'!$C$11*SUM(H1903:Q1903)</f>
        <v>2207957.0278069703</v>
      </c>
      <c r="S1903" s="1">
        <f>'Innlegging av opplysninger'!$C$13*(((H1903+J1903+M1903+O1903)*Data!H1903)+(J1903+O1903)*(1-Data!H1903)*1.8/12+I1903+N1903+K1903+L1903+P1903+Q1903)</f>
        <v>407708.12175322184</v>
      </c>
      <c r="T1903" s="1">
        <f>'Innlegging av opplysninger'!$C$13*((H1903+J1903+M1903+O1903)*(1-Data!H1903)-(J1903+O1903)*(1-Data!H1903)*1.8/12)</f>
        <v>2613706.7584036845</v>
      </c>
      <c r="U1903" s="1">
        <f>Data!I1903</f>
        <v>17.066099999999999</v>
      </c>
      <c r="V1903" s="1">
        <f>Data!J1903+Data!K1903</f>
        <v>59288.495285488003</v>
      </c>
      <c r="W1903" s="1">
        <f>Data!L1903</f>
        <v>1020.9825326231535</v>
      </c>
      <c r="X1903" s="1">
        <f t="shared" si="297"/>
        <v>11038073.338818181</v>
      </c>
      <c r="Y1903" s="100">
        <f t="shared" si="298"/>
        <v>190082.07272727269</v>
      </c>
      <c r="Z1903" s="100">
        <f t="shared" si="299"/>
        <v>1605626.2238509997</v>
      </c>
      <c r="AA1903" s="100">
        <f>'Innlegging av opplysninger'!$B$4*X1903</f>
        <v>1434949.5340463636</v>
      </c>
      <c r="AB1903" s="1"/>
      <c r="AC1903" s="1">
        <f>'Innlegging av opplysninger'!$B$5*X1903</f>
        <v>1445987.6073851818</v>
      </c>
      <c r="AD1903" s="1">
        <f>'Innlegging av opplysninger'!$B$5*Y1903</f>
        <v>24900.751527272725</v>
      </c>
      <c r="AE1903" s="1">
        <f>'Innlegging av opplysninger'!$B$5*Z1903</f>
        <v>210337.03532448097</v>
      </c>
      <c r="AF1903" s="1">
        <f>'Innlegging av opplysninger'!$B$5*AA1903</f>
        <v>187978.38896007364</v>
      </c>
      <c r="AG1903" s="1"/>
      <c r="AH1903" s="1">
        <f>'Innlegging av opplysninger'!$C$11*SUM(X1903:AG1903)</f>
        <v>613241.52820031333</v>
      </c>
      <c r="AI1903" s="1">
        <f>'Innlegging av opplysninger'!$C$13*(((X1903+Z1903+AC1903+AE1903)*Data!M1903)+(Z1903+AE1903)*(1-Data!M1903)*1.8/12+Y1903+AD1903+AA1903+AB1903+AF1903+AG1903)</f>
        <v>245993.13578786416</v>
      </c>
      <c r="AJ1903" s="1">
        <f>'Innlegging av opplysninger'!$C$13*((X1903+Z1903+AC1903+AE1903)*(1-Data!M1903)-(Z1903+AE1903)*(1-Data!M1903)*1.8/12)</f>
        <v>593179.48174940655</v>
      </c>
      <c r="AK1903" s="83">
        <f t="shared" si="294"/>
        <v>2821000</v>
      </c>
      <c r="AL1903" s="83">
        <f t="shared" si="295"/>
        <v>654000</v>
      </c>
      <c r="AM1903" s="83">
        <f t="shared" si="296"/>
        <v>3207000</v>
      </c>
    </row>
    <row r="1904" spans="1:39">
      <c r="A1904" t="str">
        <f t="shared" si="290"/>
        <v>4634Samferdsel og teknikk</v>
      </c>
      <c r="B1904" s="6" t="str">
        <f>Data!A1904</f>
        <v>4634</v>
      </c>
      <c r="C1904" s="7" t="str">
        <f>Data!B1904</f>
        <v>Masfjorden kommune</v>
      </c>
      <c r="D1904" s="7" t="str">
        <f>Data!C1904</f>
        <v>Samferdsel og teknikk</v>
      </c>
      <c r="E1904" s="1">
        <f>Data!D1904</f>
        <v>7.9519999999999973</v>
      </c>
      <c r="F1904" s="1">
        <f>Data!E1904+Data!F1904</f>
        <v>0</v>
      </c>
      <c r="G1904" s="1">
        <f>Data!G1904</f>
        <v>0</v>
      </c>
      <c r="H1904" s="1">
        <f t="shared" si="291"/>
        <v>0</v>
      </c>
      <c r="I1904" s="1">
        <f t="shared" si="292"/>
        <v>0</v>
      </c>
      <c r="J1904" s="1">
        <f t="shared" si="293"/>
        <v>0</v>
      </c>
      <c r="K1904" s="1">
        <f>'Innlegging av opplysninger'!$B$4*H1904</f>
        <v>0</v>
      </c>
      <c r="L1904" s="1"/>
      <c r="M1904" s="1">
        <f>'Innlegging av opplysninger'!$B$5*H1904</f>
        <v>0</v>
      </c>
      <c r="N1904" s="1">
        <f>'Innlegging av opplysninger'!$B$5*I1904</f>
        <v>0</v>
      </c>
      <c r="O1904" s="1">
        <f>'Innlegging av opplysninger'!$B$5*J1904</f>
        <v>0</v>
      </c>
      <c r="P1904" s="1">
        <f>'Innlegging av opplysninger'!$B$5*K1904</f>
        <v>0</v>
      </c>
      <c r="Q1904" s="1"/>
      <c r="R1904" s="1">
        <f>'Innlegging av opplysninger'!$C$11*SUM(H1904:Q1904)</f>
        <v>0</v>
      </c>
      <c r="S1904" s="1">
        <f>'Innlegging av opplysninger'!$C$13*(((H1904+J1904+M1904+O1904)*Data!H1904)+(J1904+O1904)*(1-Data!H1904)*1.8/12+I1904+N1904+K1904+L1904+P1904+Q1904)</f>
        <v>0</v>
      </c>
      <c r="T1904" s="1">
        <f>'Innlegging av opplysninger'!$C$13*((H1904+J1904+M1904+O1904)*(1-Data!H1904)-(J1904+O1904)*(1-Data!H1904)*1.8/12)</f>
        <v>0</v>
      </c>
      <c r="U1904" s="1">
        <f>Data!I1904</f>
        <v>0</v>
      </c>
      <c r="V1904" s="1">
        <f>Data!J1904+Data!K1904</f>
        <v>0</v>
      </c>
      <c r="W1904" s="1">
        <f>Data!L1904</f>
        <v>0</v>
      </c>
      <c r="X1904" s="1">
        <f t="shared" si="297"/>
        <v>0</v>
      </c>
      <c r="Y1904" s="100">
        <f t="shared" si="298"/>
        <v>0</v>
      </c>
      <c r="Z1904" s="100">
        <f t="shared" si="299"/>
        <v>0</v>
      </c>
      <c r="AA1904" s="100">
        <f>'Innlegging av opplysninger'!$B$4*X1904</f>
        <v>0</v>
      </c>
      <c r="AB1904" s="1"/>
      <c r="AC1904" s="1">
        <f>'Innlegging av opplysninger'!$B$5*X1904</f>
        <v>0</v>
      </c>
      <c r="AD1904" s="1">
        <f>'Innlegging av opplysninger'!$B$5*Y1904</f>
        <v>0</v>
      </c>
      <c r="AE1904" s="1">
        <f>'Innlegging av opplysninger'!$B$5*Z1904</f>
        <v>0</v>
      </c>
      <c r="AF1904" s="1">
        <f>'Innlegging av opplysninger'!$B$5*AA1904</f>
        <v>0</v>
      </c>
      <c r="AG1904" s="1"/>
      <c r="AH1904" s="1">
        <f>'Innlegging av opplysninger'!$C$11*SUM(X1904:AG1904)</f>
        <v>0</v>
      </c>
      <c r="AI1904" s="1">
        <f>'Innlegging av opplysninger'!$C$13*(((X1904+Z1904+AC1904+AE1904)*Data!M1904)+(Z1904+AE1904)*(1-Data!M1904)*1.8/12+Y1904+AD1904+AA1904+AB1904+AF1904+AG1904)</f>
        <v>0</v>
      </c>
      <c r="AJ1904" s="1">
        <f>'Innlegging av opplysninger'!$C$13*((X1904+Z1904+AC1904+AE1904)*(1-Data!M1904)-(Z1904+AE1904)*(1-Data!M1904)*1.8/12)</f>
        <v>0</v>
      </c>
      <c r="AK1904" s="83">
        <f t="shared" si="294"/>
        <v>0</v>
      </c>
      <c r="AL1904" s="83">
        <f t="shared" si="295"/>
        <v>0</v>
      </c>
      <c r="AM1904" s="83">
        <f t="shared" si="296"/>
        <v>0</v>
      </c>
    </row>
    <row r="1905" spans="1:39">
      <c r="A1905" t="str">
        <f t="shared" si="290"/>
        <v>4634Annet</v>
      </c>
      <c r="B1905" s="6" t="str">
        <f>Data!A1905</f>
        <v>4634</v>
      </c>
      <c r="C1905" s="7" t="str">
        <f>Data!B1905</f>
        <v>Masfjorden kommune</v>
      </c>
      <c r="D1905" s="7" t="str">
        <f>Data!C1905</f>
        <v>Annet</v>
      </c>
      <c r="E1905" s="1">
        <f>Data!D1905</f>
        <v>3.1455000000000002</v>
      </c>
      <c r="F1905" s="1">
        <f>Data!E1905+Data!F1905</f>
        <v>0</v>
      </c>
      <c r="G1905" s="1">
        <f>Data!G1905</f>
        <v>0</v>
      </c>
      <c r="H1905" s="1">
        <f t="shared" si="291"/>
        <v>0</v>
      </c>
      <c r="I1905" s="1">
        <f t="shared" si="292"/>
        <v>0</v>
      </c>
      <c r="J1905" s="1">
        <f t="shared" si="293"/>
        <v>0</v>
      </c>
      <c r="K1905" s="1">
        <f>'Innlegging av opplysninger'!$B$4*H1905</f>
        <v>0</v>
      </c>
      <c r="L1905" s="1"/>
      <c r="M1905" s="1">
        <f>'Innlegging av opplysninger'!$B$5*H1905</f>
        <v>0</v>
      </c>
      <c r="N1905" s="1">
        <f>'Innlegging av opplysninger'!$B$5*I1905</f>
        <v>0</v>
      </c>
      <c r="O1905" s="1">
        <f>'Innlegging av opplysninger'!$B$5*J1905</f>
        <v>0</v>
      </c>
      <c r="P1905" s="1">
        <f>'Innlegging av opplysninger'!$B$5*K1905</f>
        <v>0</v>
      </c>
      <c r="Q1905" s="1"/>
      <c r="R1905" s="1">
        <f>'Innlegging av opplysninger'!$C$11*SUM(H1905:Q1905)</f>
        <v>0</v>
      </c>
      <c r="S1905" s="1">
        <f>'Innlegging av opplysninger'!$C$13*(((H1905+J1905+M1905+O1905)*Data!H1905)+(J1905+O1905)*(1-Data!H1905)*1.8/12+I1905+N1905+K1905+L1905+P1905+Q1905)</f>
        <v>0</v>
      </c>
      <c r="T1905" s="1">
        <f>'Innlegging av opplysninger'!$C$13*((H1905+J1905+M1905+O1905)*(1-Data!H1905)-(J1905+O1905)*(1-Data!H1905)*1.8/12)</f>
        <v>0</v>
      </c>
      <c r="U1905" s="1">
        <f>Data!I1905</f>
        <v>0</v>
      </c>
      <c r="V1905" s="1">
        <f>Data!J1905+Data!K1905</f>
        <v>0</v>
      </c>
      <c r="W1905" s="1">
        <f>Data!L1905</f>
        <v>0</v>
      </c>
      <c r="X1905" s="1">
        <f t="shared" si="297"/>
        <v>0</v>
      </c>
      <c r="Y1905" s="100">
        <f t="shared" si="298"/>
        <v>0</v>
      </c>
      <c r="Z1905" s="100">
        <f t="shared" si="299"/>
        <v>0</v>
      </c>
      <c r="AA1905" s="100">
        <f>'Innlegging av opplysninger'!$B$4*X1905</f>
        <v>0</v>
      </c>
      <c r="AB1905" s="1"/>
      <c r="AC1905" s="1">
        <f>'Innlegging av opplysninger'!$B$5*X1905</f>
        <v>0</v>
      </c>
      <c r="AD1905" s="1">
        <f>'Innlegging av opplysninger'!$B$5*Y1905</f>
        <v>0</v>
      </c>
      <c r="AE1905" s="1">
        <f>'Innlegging av opplysninger'!$B$5*Z1905</f>
        <v>0</v>
      </c>
      <c r="AF1905" s="1">
        <f>'Innlegging av opplysninger'!$B$5*AA1905</f>
        <v>0</v>
      </c>
      <c r="AG1905" s="1"/>
      <c r="AH1905" s="1">
        <f>'Innlegging av opplysninger'!$C$11*SUM(X1905:AG1905)</f>
        <v>0</v>
      </c>
      <c r="AI1905" s="1">
        <f>'Innlegging av opplysninger'!$C$13*(((X1905+Z1905+AC1905+AE1905)*Data!M1905)+(Z1905+AE1905)*(1-Data!M1905)*1.8/12+Y1905+AD1905+AA1905+AB1905+AF1905+AG1905)</f>
        <v>0</v>
      </c>
      <c r="AJ1905" s="1">
        <f>'Innlegging av opplysninger'!$C$13*((X1905+Z1905+AC1905+AE1905)*(1-Data!M1905)-(Z1905+AE1905)*(1-Data!M1905)*1.8/12)</f>
        <v>0</v>
      </c>
      <c r="AK1905" s="83">
        <f t="shared" si="294"/>
        <v>0</v>
      </c>
      <c r="AL1905" s="83">
        <f t="shared" si="295"/>
        <v>0</v>
      </c>
      <c r="AM1905" s="83">
        <f t="shared" si="296"/>
        <v>0</v>
      </c>
    </row>
    <row r="1906" spans="1:39">
      <c r="A1906" t="str">
        <f t="shared" si="290"/>
        <v>4635Alle</v>
      </c>
      <c r="B1906" s="6" t="str">
        <f>Data!A1906</f>
        <v>4635</v>
      </c>
      <c r="C1906" s="7" t="str">
        <f>Data!B1906</f>
        <v>Gulen kommune</v>
      </c>
      <c r="D1906" s="7" t="str">
        <f>Data!C1906</f>
        <v>Alle</v>
      </c>
      <c r="E1906" s="1">
        <f>Data!D1906</f>
        <v>232.95450000000002</v>
      </c>
      <c r="F1906" s="1">
        <f>Data!E1906+Data!F1906</f>
        <v>46288.046113439865</v>
      </c>
      <c r="G1906" s="1">
        <f>Data!G1906</f>
        <v>462.49546585277358</v>
      </c>
      <c r="H1906" s="1">
        <f t="shared" si="291"/>
        <v>117632821.50909084</v>
      </c>
      <c r="I1906" s="1">
        <f t="shared" si="292"/>
        <v>1175349.8181818174</v>
      </c>
      <c r="J1906" s="1">
        <f t="shared" si="293"/>
        <v>14256980.559272718</v>
      </c>
      <c r="K1906" s="1">
        <f>'Innlegging av opplysninger'!$B$4*H1906</f>
        <v>15292266.796181809</v>
      </c>
      <c r="L1906" s="1"/>
      <c r="M1906" s="1">
        <f>'Innlegging av opplysninger'!$B$5*H1906</f>
        <v>15409899.6176909</v>
      </c>
      <c r="N1906" s="1">
        <f>'Innlegging av opplysninger'!$B$5*I1906</f>
        <v>153970.82618181809</v>
      </c>
      <c r="O1906" s="1">
        <f>'Innlegging av opplysninger'!$B$5*J1906</f>
        <v>1867664.4532647261</v>
      </c>
      <c r="P1906" s="1">
        <f>'Innlegging av opplysninger'!$B$5*K1906</f>
        <v>2003286.9502998171</v>
      </c>
      <c r="Q1906" s="1"/>
      <c r="R1906" s="1">
        <f>'Innlegging av opplysninger'!$C$11*SUM(H1906:Q1906)</f>
        <v>6376105.140146249</v>
      </c>
      <c r="S1906" s="1">
        <f>'Innlegging av opplysninger'!$C$13*(((H1906+J1906+M1906+O1906)*Data!H1906)+(J1906+O1906)*(1-Data!H1906)*1.8/12+I1906+N1906+K1906+L1906+P1906+Q1906)</f>
        <v>1375413.1065434879</v>
      </c>
      <c r="T1906" s="1">
        <f>'Innlegging av opplysninger'!$C$13*((H1906+J1906+M1906+O1906)*(1-Data!H1906)-(J1906+O1906)*(1-Data!H1906)*1.8/12)</f>
        <v>7349783.4010250624</v>
      </c>
      <c r="U1906" s="1">
        <f>Data!I1906</f>
        <v>38.266400000000012</v>
      </c>
      <c r="V1906" s="1">
        <f>Data!J1906+Data!K1906</f>
        <v>49208.541701510097</v>
      </c>
      <c r="W1906" s="1">
        <f>Data!L1906</f>
        <v>458.96844228879627</v>
      </c>
      <c r="X1906" s="1">
        <f t="shared" si="297"/>
        <v>20542186.256363634</v>
      </c>
      <c r="Y1906" s="100">
        <f t="shared" si="298"/>
        <v>191597.12727272723</v>
      </c>
      <c r="Z1906" s="100">
        <f t="shared" si="299"/>
        <v>2964931.0238599996</v>
      </c>
      <c r="AA1906" s="100">
        <f>'Innlegging av opplysninger'!$B$4*X1906</f>
        <v>2670484.2133272723</v>
      </c>
      <c r="AB1906" s="1"/>
      <c r="AC1906" s="1">
        <f>'Innlegging av opplysninger'!$B$5*X1906</f>
        <v>2691026.3995836363</v>
      </c>
      <c r="AD1906" s="1">
        <f>'Innlegging av opplysninger'!$B$5*Y1906</f>
        <v>25099.223672727268</v>
      </c>
      <c r="AE1906" s="1">
        <f>'Innlegging av opplysninger'!$B$5*Z1906</f>
        <v>388405.96412565996</v>
      </c>
      <c r="AF1906" s="1">
        <f>'Innlegging av opplysninger'!$B$5*AA1906</f>
        <v>349833.43194587267</v>
      </c>
      <c r="AG1906" s="1"/>
      <c r="AH1906" s="1">
        <f>'Innlegging av opplysninger'!$C$11*SUM(X1906:AG1906)</f>
        <v>1133295.4183257583</v>
      </c>
      <c r="AI1906" s="1">
        <f>'Innlegging av opplysninger'!$C$13*(((X1906+Z1906+AC1906+AE1906)*Data!M1906)+(Z1906+AE1906)*(1-Data!M1906)*1.8/12+Y1906+AD1906+AA1906+AB1906+AF1906+AG1906)</f>
        <v>299561.00140469987</v>
      </c>
      <c r="AJ1906" s="1">
        <f>'Innlegging av opplysninger'!$C$13*((X1906+Z1906+AC1906+AE1906)*(1-Data!M1906)-(Z1906+AE1906)*(1-Data!M1906)*1.8/12)</f>
        <v>1251264.3078831797</v>
      </c>
      <c r="AK1906" s="83">
        <f t="shared" si="294"/>
        <v>7509000</v>
      </c>
      <c r="AL1906" s="83">
        <f t="shared" si="295"/>
        <v>1675000</v>
      </c>
      <c r="AM1906" s="83">
        <f t="shared" si="296"/>
        <v>8601000</v>
      </c>
    </row>
    <row r="1907" spans="1:39">
      <c r="A1907" t="str">
        <f t="shared" si="290"/>
        <v>4635Administrasjon</v>
      </c>
      <c r="B1907" s="6" t="str">
        <f>Data!A1907</f>
        <v>4635</v>
      </c>
      <c r="C1907" s="7" t="str">
        <f>Data!B1907</f>
        <v>Gulen kommune</v>
      </c>
      <c r="D1907" s="7" t="str">
        <f>Data!C1907</f>
        <v>Administrasjon</v>
      </c>
      <c r="E1907" s="1">
        <f>Data!D1907</f>
        <v>19.27</v>
      </c>
      <c r="F1907" s="1">
        <f>Data!E1907+Data!F1907</f>
        <v>58522.617194257036</v>
      </c>
      <c r="G1907" s="1">
        <f>Data!G1907</f>
        <v>0</v>
      </c>
      <c r="H1907" s="1">
        <f t="shared" si="291"/>
        <v>12302518.181818178</v>
      </c>
      <c r="I1907" s="1">
        <f t="shared" si="292"/>
        <v>0</v>
      </c>
      <c r="J1907" s="1">
        <f t="shared" si="293"/>
        <v>1476302.1818181812</v>
      </c>
      <c r="K1907" s="1">
        <f>'Innlegging av opplysninger'!$B$4*H1907</f>
        <v>1599327.3636363633</v>
      </c>
      <c r="L1907" s="1"/>
      <c r="M1907" s="1">
        <f>'Innlegging av opplysninger'!$B$5*H1907</f>
        <v>1611629.8818181814</v>
      </c>
      <c r="N1907" s="1">
        <f>'Innlegging av opplysninger'!$B$5*I1907</f>
        <v>0</v>
      </c>
      <c r="O1907" s="1">
        <f>'Innlegging av opplysninger'!$B$5*J1907</f>
        <v>193395.58581818175</v>
      </c>
      <c r="P1907" s="1">
        <f>'Innlegging av opplysninger'!$B$5*K1907</f>
        <v>209511.8846363636</v>
      </c>
      <c r="Q1907" s="1"/>
      <c r="R1907" s="1">
        <f>'Innlegging av opplysninger'!$C$11*SUM(H1907:Q1907)</f>
        <v>660922.03302272724</v>
      </c>
      <c r="S1907" s="1">
        <f>'Innlegging av opplysninger'!$C$13*(((H1907+J1907+M1907+O1907)*Data!H1907)+(J1907+O1907)*(1-Data!H1907)*1.8/12+I1907+N1907+K1907+L1907+P1907+Q1907)</f>
        <v>253702.57171357088</v>
      </c>
      <c r="T1907" s="1">
        <f>'Innlegging av opplysninger'!$C$13*((H1907+J1907+M1907+O1907)*(1-Data!H1907)-(J1907+O1907)*(1-Data!H1907)*1.8/12)</f>
        <v>650717.0524227923</v>
      </c>
      <c r="U1907" s="1">
        <f>Data!I1907</f>
        <v>2.5</v>
      </c>
      <c r="V1907" s="1">
        <f>Data!J1907+Data!K1907</f>
        <v>64694.166666666672</v>
      </c>
      <c r="W1907" s="1">
        <f>Data!L1907</f>
        <v>0</v>
      </c>
      <c r="X1907" s="1">
        <f t="shared" si="297"/>
        <v>1764386.3636363635</v>
      </c>
      <c r="Y1907" s="100">
        <f t="shared" si="298"/>
        <v>0</v>
      </c>
      <c r="Z1907" s="100">
        <f t="shared" si="299"/>
        <v>252307.24999999997</v>
      </c>
      <c r="AA1907" s="100">
        <f>'Innlegging av opplysninger'!$B$4*X1907</f>
        <v>229370.22727272726</v>
      </c>
      <c r="AB1907" s="1"/>
      <c r="AC1907" s="1">
        <f>'Innlegging av opplysninger'!$B$5*X1907</f>
        <v>231134.61363636362</v>
      </c>
      <c r="AD1907" s="1">
        <f>'Innlegging av opplysninger'!$B$5*Y1907</f>
        <v>0</v>
      </c>
      <c r="AE1907" s="1">
        <f>'Innlegging av opplysninger'!$B$5*Z1907</f>
        <v>33052.249749999995</v>
      </c>
      <c r="AF1907" s="1">
        <f>'Innlegging av opplysninger'!$B$5*AA1907</f>
        <v>30047.499772727271</v>
      </c>
      <c r="AG1907" s="1"/>
      <c r="AH1907" s="1">
        <f>'Innlegging av opplysninger'!$C$11*SUM(X1907:AG1907)</f>
        <v>96531.331754590909</v>
      </c>
      <c r="AI1907" s="1">
        <f>'Innlegging av opplysninger'!$C$13*(((X1907+Z1907+AC1907+AE1907)*Data!M1907)+(Z1907+AE1907)*(1-Data!M1907)*1.8/12+Y1907+AD1907+AA1907+AB1907+AF1907+AG1907)</f>
        <v>38330.297026965265</v>
      </c>
      <c r="AJ1907" s="1">
        <f>'Innlegging av opplysninger'!$C$13*((X1907+Z1907+AC1907+AE1907)*(1-Data!M1907)-(Z1907+AE1907)*(1-Data!M1907)*1.8/12)</f>
        <v>93765.209584580167</v>
      </c>
      <c r="AK1907" s="83">
        <f t="shared" si="294"/>
        <v>757000</v>
      </c>
      <c r="AL1907" s="83">
        <f t="shared" si="295"/>
        <v>292000</v>
      </c>
      <c r="AM1907" s="83">
        <f t="shared" si="296"/>
        <v>744000</v>
      </c>
    </row>
    <row r="1908" spans="1:39">
      <c r="A1908" t="str">
        <f t="shared" si="290"/>
        <v>4635Undervisning</v>
      </c>
      <c r="B1908" s="6" t="str">
        <f>Data!A1908</f>
        <v>4635</v>
      </c>
      <c r="C1908" s="7" t="str">
        <f>Data!B1908</f>
        <v>Gulen kommune</v>
      </c>
      <c r="D1908" s="7" t="str">
        <f>Data!C1908</f>
        <v>Undervisning</v>
      </c>
      <c r="E1908" s="1">
        <f>Data!D1908</f>
        <v>55.60770000000003</v>
      </c>
      <c r="F1908" s="1">
        <f>Data!E1908+Data!F1908</f>
        <v>47873.949096378106</v>
      </c>
      <c r="G1908" s="1">
        <f>Data!G1908</f>
        <v>0</v>
      </c>
      <c r="H1908" s="1">
        <f t="shared" si="291"/>
        <v>29041747.627272721</v>
      </c>
      <c r="I1908" s="1">
        <f t="shared" si="292"/>
        <v>0</v>
      </c>
      <c r="J1908" s="1">
        <f t="shared" si="293"/>
        <v>3485009.7152727265</v>
      </c>
      <c r="K1908" s="1">
        <f>'Innlegging av opplysninger'!$B$4*H1908</f>
        <v>3775427.1915454539</v>
      </c>
      <c r="L1908" s="1"/>
      <c r="M1908" s="1">
        <f>'Innlegging av opplysninger'!$B$5*H1908</f>
        <v>3804468.9391727266</v>
      </c>
      <c r="N1908" s="1">
        <f>'Innlegging av opplysninger'!$B$5*I1908</f>
        <v>0</v>
      </c>
      <c r="O1908" s="1">
        <f>'Innlegging av opplysninger'!$B$5*J1908</f>
        <v>456536.27270072716</v>
      </c>
      <c r="P1908" s="1">
        <f>'Innlegging av opplysninger'!$B$5*K1908</f>
        <v>494580.96209245449</v>
      </c>
      <c r="Q1908" s="1"/>
      <c r="R1908" s="1">
        <f>'Innlegging av opplysninger'!$C$11*SUM(H1908:Q1908)</f>
        <v>1560195.286906159</v>
      </c>
      <c r="S1908" s="1">
        <f>'Innlegging av opplysninger'!$C$13*(((H1908+J1908+M1908+O1908)*Data!H1908)+(J1908+O1908)*(1-Data!H1908)*1.8/12+I1908+N1908+K1908+L1908+P1908+Q1908)</f>
        <v>310959.85669638234</v>
      </c>
      <c r="T1908" s="1">
        <f>'Innlegging av opplysninger'!$C$13*((H1908+J1908+M1908+O1908)*(1-Data!H1908)-(J1908+O1908)*(1-Data!H1908)*1.8/12)</f>
        <v>1824044.220122572</v>
      </c>
      <c r="U1908" s="1">
        <f>Data!I1908</f>
        <v>13.007100000000001</v>
      </c>
      <c r="V1908" s="1">
        <f>Data!J1908+Data!K1908</f>
        <v>45773.427038566115</v>
      </c>
      <c r="W1908" s="1">
        <f>Data!L1908</f>
        <v>0</v>
      </c>
      <c r="X1908" s="1">
        <f t="shared" si="297"/>
        <v>6495049.5581818176</v>
      </c>
      <c r="Y1908" s="100">
        <f t="shared" si="298"/>
        <v>0</v>
      </c>
      <c r="Z1908" s="100">
        <f t="shared" si="299"/>
        <v>928792.08681999985</v>
      </c>
      <c r="AA1908" s="100">
        <f>'Innlegging av opplysninger'!$B$4*X1908</f>
        <v>844356.44256363634</v>
      </c>
      <c r="AB1908" s="1"/>
      <c r="AC1908" s="1">
        <f>'Innlegging av opplysninger'!$B$5*X1908</f>
        <v>850851.49212181813</v>
      </c>
      <c r="AD1908" s="1">
        <f>'Innlegging av opplysninger'!$B$5*Y1908</f>
        <v>0</v>
      </c>
      <c r="AE1908" s="1">
        <f>'Innlegging av opplysninger'!$B$5*Z1908</f>
        <v>121671.76337341999</v>
      </c>
      <c r="AF1908" s="1">
        <f>'Innlegging av opplysninger'!$B$5*AA1908</f>
        <v>110610.69397583636</v>
      </c>
      <c r="AG1908" s="1"/>
      <c r="AH1908" s="1">
        <f>'Innlegging av opplysninger'!$C$11*SUM(X1908:AG1908)</f>
        <v>355350.617407388</v>
      </c>
      <c r="AI1908" s="1">
        <f>'Innlegging av opplysninger'!$C$13*(((X1908+Z1908+AC1908+AE1908)*Data!M1908)+(Z1908+AE1908)*(1-Data!M1908)*1.8/12+Y1908+AD1908+AA1908+AB1908+AF1908+AG1908)</f>
        <v>57851.909131561253</v>
      </c>
      <c r="AJ1908" s="1">
        <f>'Innlegging av opplysninger'!$C$13*((X1908+Z1908+AC1908+AE1908)*(1-Data!M1908)-(Z1908+AE1908)*(1-Data!M1908)*1.8/12)</f>
        <v>428417.35679433821</v>
      </c>
      <c r="AK1908" s="83">
        <f t="shared" si="294"/>
        <v>1916000</v>
      </c>
      <c r="AL1908" s="83">
        <f t="shared" si="295"/>
        <v>369000</v>
      </c>
      <c r="AM1908" s="83">
        <f t="shared" si="296"/>
        <v>2252000</v>
      </c>
    </row>
    <row r="1909" spans="1:39">
      <c r="A1909" t="str">
        <f t="shared" si="290"/>
        <v>4635Barnehager</v>
      </c>
      <c r="B1909" s="6" t="str">
        <f>Data!A1909</f>
        <v>4635</v>
      </c>
      <c r="C1909" s="7" t="str">
        <f>Data!B1909</f>
        <v>Gulen kommune</v>
      </c>
      <c r="D1909" s="7" t="str">
        <f>Data!C1909</f>
        <v>Barnehager</v>
      </c>
      <c r="E1909" s="1">
        <f>Data!D1909</f>
        <v>35.327300000000001</v>
      </c>
      <c r="F1909" s="1">
        <f>Data!E1909+Data!F1909</f>
        <v>39220.769324762048</v>
      </c>
      <c r="G1909" s="1">
        <f>Data!G1909</f>
        <v>0</v>
      </c>
      <c r="H1909" s="1">
        <f t="shared" si="291"/>
        <v>15115242.372727267</v>
      </c>
      <c r="I1909" s="1">
        <f t="shared" si="292"/>
        <v>0</v>
      </c>
      <c r="J1909" s="1">
        <f t="shared" si="293"/>
        <v>1813829.0847272719</v>
      </c>
      <c r="K1909" s="1">
        <f>'Innlegging av opplysninger'!$B$4*H1909</f>
        <v>1964981.5084545449</v>
      </c>
      <c r="L1909" s="1"/>
      <c r="M1909" s="1">
        <f>'Innlegging av opplysninger'!$B$5*H1909</f>
        <v>1980096.7508272722</v>
      </c>
      <c r="N1909" s="1">
        <f>'Innlegging av opplysninger'!$B$5*I1909</f>
        <v>0</v>
      </c>
      <c r="O1909" s="1">
        <f>'Innlegging av opplysninger'!$B$5*J1909</f>
        <v>237611.61009927263</v>
      </c>
      <c r="P1909" s="1">
        <f>'Innlegging av opplysninger'!$B$5*K1909</f>
        <v>257412.57760754539</v>
      </c>
      <c r="Q1909" s="1"/>
      <c r="R1909" s="1">
        <f>'Innlegging av opplysninger'!$C$11*SUM(H1909:Q1909)</f>
        <v>812028.60836884065</v>
      </c>
      <c r="S1909" s="1">
        <f>'Innlegging av opplysninger'!$C$13*(((H1909+J1909+M1909+O1909)*Data!H1909)+(J1909+O1909)*(1-Data!H1909)*1.8/12+I1909+N1909+K1909+L1909+P1909+Q1909)</f>
        <v>131565.72989487572</v>
      </c>
      <c r="T1909" s="1">
        <f>'Innlegging av opplysninger'!$C$13*((H1909+J1909+M1909+O1909)*(1-Data!H1909)-(J1909+O1909)*(1-Data!H1909)*1.8/12)</f>
        <v>979631.31313616922</v>
      </c>
      <c r="U1909" s="1">
        <f>Data!I1909</f>
        <v>1.4996</v>
      </c>
      <c r="V1909" s="1">
        <f>Data!J1909+Data!K1909</f>
        <v>36624.663243531606</v>
      </c>
      <c r="W1909" s="1">
        <f>Data!L1909</f>
        <v>0</v>
      </c>
      <c r="X1909" s="1">
        <f t="shared" si="297"/>
        <v>599152.85454545438</v>
      </c>
      <c r="Y1909" s="100">
        <f t="shared" si="298"/>
        <v>0</v>
      </c>
      <c r="Z1909" s="100">
        <f t="shared" si="299"/>
        <v>85678.858199999973</v>
      </c>
      <c r="AA1909" s="100">
        <f>'Innlegging av opplysninger'!$B$4*X1909</f>
        <v>77889.871090909073</v>
      </c>
      <c r="AB1909" s="1"/>
      <c r="AC1909" s="1">
        <f>'Innlegging av opplysninger'!$B$5*X1909</f>
        <v>78489.023945454523</v>
      </c>
      <c r="AD1909" s="1">
        <f>'Innlegging av opplysninger'!$B$5*Y1909</f>
        <v>0</v>
      </c>
      <c r="AE1909" s="1">
        <f>'Innlegging av opplysninger'!$B$5*Z1909</f>
        <v>11223.930424199996</v>
      </c>
      <c r="AF1909" s="1">
        <f>'Innlegging av opplysninger'!$B$5*AA1909</f>
        <v>10203.573112909089</v>
      </c>
      <c r="AG1909" s="1"/>
      <c r="AH1909" s="1">
        <f>'Innlegging av opplysninger'!$C$11*SUM(X1909:AG1909)</f>
        <v>32780.248230119229</v>
      </c>
      <c r="AI1909" s="1">
        <f>'Innlegging av opplysninger'!$C$13*(((X1909+Z1909+AC1909+AE1909)*Data!M1909)+(Z1909+AE1909)*(1-Data!M1909)*1.8/12+Y1909+AD1909+AA1909+AB1909+AF1909+AG1909)</f>
        <v>5336.700849867304</v>
      </c>
      <c r="AJ1909" s="1">
        <f>'Innlegging av opplysninger'!$C$13*((X1909+Z1909+AC1909+AE1909)*(1-Data!M1909)-(Z1909+AE1909)*(1-Data!M1909)*1.8/12)</f>
        <v>39520.480938716901</v>
      </c>
      <c r="AK1909" s="83">
        <f t="shared" si="294"/>
        <v>845000</v>
      </c>
      <c r="AL1909" s="83">
        <f t="shared" si="295"/>
        <v>137000</v>
      </c>
      <c r="AM1909" s="83">
        <f t="shared" si="296"/>
        <v>1019000</v>
      </c>
    </row>
    <row r="1910" spans="1:39">
      <c r="A1910" t="str">
        <f t="shared" si="290"/>
        <v>4635Helse/pleie/omsorg</v>
      </c>
      <c r="B1910" s="6" t="str">
        <f>Data!A1910</f>
        <v>4635</v>
      </c>
      <c r="C1910" s="7" t="str">
        <f>Data!B1910</f>
        <v>Gulen kommune</v>
      </c>
      <c r="D1910" s="7" t="str">
        <f>Data!C1910</f>
        <v>Helse/pleie/omsorg</v>
      </c>
      <c r="E1910" s="1">
        <f>Data!D1910</f>
        <v>105.59949999999999</v>
      </c>
      <c r="F1910" s="1">
        <f>Data!E1910+Data!F1910</f>
        <v>45145.004553367529</v>
      </c>
      <c r="G1910" s="1">
        <f>Data!G1910</f>
        <v>1020.2737702356549</v>
      </c>
      <c r="H1910" s="1">
        <f t="shared" si="291"/>
        <v>52006799</v>
      </c>
      <c r="I1910" s="1">
        <f t="shared" si="292"/>
        <v>1175349.8181818184</v>
      </c>
      <c r="J1910" s="1">
        <f t="shared" si="293"/>
        <v>6381857.8581818184</v>
      </c>
      <c r="K1910" s="1">
        <f>'Innlegging av opplysninger'!$B$4*H1910</f>
        <v>6760883.8700000001</v>
      </c>
      <c r="L1910" s="1"/>
      <c r="M1910" s="1">
        <f>'Innlegging av opplysninger'!$B$5*H1910</f>
        <v>6812890.6690000007</v>
      </c>
      <c r="N1910" s="1">
        <f>'Innlegging av opplysninger'!$B$5*I1910</f>
        <v>153970.82618181821</v>
      </c>
      <c r="O1910" s="1">
        <f>'Innlegging av opplysninger'!$B$5*J1910</f>
        <v>836023.37942181819</v>
      </c>
      <c r="P1910" s="1">
        <f>'Innlegging av opplysninger'!$B$5*K1910</f>
        <v>885675.78697000002</v>
      </c>
      <c r="Q1910" s="1"/>
      <c r="R1910" s="1">
        <f>'Innlegging av opplysninger'!$C$11*SUM(H1910:Q1910)</f>
        <v>2850511.1459016162</v>
      </c>
      <c r="S1910" s="1">
        <f>'Innlegging av opplysninger'!$C$13*(((H1910+J1910+M1910+O1910)*Data!H1910)+(J1910+O1910)*(1-Data!H1910)*1.8/12+I1910+N1910+K1910+L1910+P1910+Q1910)</f>
        <v>584984.1557846294</v>
      </c>
      <c r="T1910" s="1">
        <f>'Innlegging av opplysninger'!$C$13*((H1910+J1910+M1910+O1910)*(1-Data!H1910)-(J1910+O1910)*(1-Data!H1910)*1.8/12)</f>
        <v>3315715.3070281087</v>
      </c>
      <c r="U1910" s="1">
        <f>Data!I1910</f>
        <v>18.892700000000005</v>
      </c>
      <c r="V1910" s="1">
        <f>Data!J1910+Data!K1910</f>
        <v>51890.122904613942</v>
      </c>
      <c r="W1910" s="1">
        <f>Data!L1910</f>
        <v>929.6220233211767</v>
      </c>
      <c r="X1910" s="1">
        <f t="shared" si="297"/>
        <v>10694667.545454545</v>
      </c>
      <c r="Y1910" s="100">
        <f t="shared" si="298"/>
        <v>191597.12727272723</v>
      </c>
      <c r="Z1910" s="100">
        <f t="shared" si="299"/>
        <v>1556735.8481999997</v>
      </c>
      <c r="AA1910" s="100">
        <f>'Innlegging av opplysninger'!$B$4*X1910</f>
        <v>1390306.780909091</v>
      </c>
      <c r="AB1910" s="1"/>
      <c r="AC1910" s="1">
        <f>'Innlegging av opplysninger'!$B$5*X1910</f>
        <v>1401001.4484545453</v>
      </c>
      <c r="AD1910" s="1">
        <f>'Innlegging av opplysninger'!$B$5*Y1910</f>
        <v>25099.223672727268</v>
      </c>
      <c r="AE1910" s="1">
        <f>'Innlegging av opplysninger'!$B$5*Z1910</f>
        <v>203932.39611419998</v>
      </c>
      <c r="AF1910" s="1">
        <f>'Innlegging av opplysninger'!$B$5*AA1910</f>
        <v>182130.18829909092</v>
      </c>
      <c r="AG1910" s="1"/>
      <c r="AH1910" s="1">
        <f>'Innlegging av opplysninger'!$C$11*SUM(X1910:AG1910)</f>
        <v>594527.88121832325</v>
      </c>
      <c r="AI1910" s="1">
        <f>'Innlegging av opplysninger'!$C$13*(((X1910+Z1910+AC1910+AE1910)*Data!M1910)+(Z1910+AE1910)*(1-Data!M1910)*1.8/12+Y1910+AD1910+AA1910+AB1910+AF1910+AG1910)</f>
        <v>189287.41609242602</v>
      </c>
      <c r="AJ1910" s="1">
        <f>'Innlegging av opplysninger'!$C$13*((X1910+Z1910+AC1910+AE1910)*(1-Data!M1910)-(Z1910+AE1910)*(1-Data!M1910)*1.8/12)</f>
        <v>624277.05294317403</v>
      </c>
      <c r="AK1910" s="83">
        <f t="shared" si="294"/>
        <v>3445000</v>
      </c>
      <c r="AL1910" s="83">
        <f t="shared" si="295"/>
        <v>774000</v>
      </c>
      <c r="AM1910" s="83">
        <f t="shared" si="296"/>
        <v>3940000</v>
      </c>
    </row>
    <row r="1911" spans="1:39">
      <c r="A1911" t="str">
        <f t="shared" si="290"/>
        <v>4635Samferdsel og teknikk</v>
      </c>
      <c r="B1911" s="6" t="str">
        <f>Data!A1911</f>
        <v>4635</v>
      </c>
      <c r="C1911" s="7" t="str">
        <f>Data!B1911</f>
        <v>Gulen kommune</v>
      </c>
      <c r="D1911" s="7" t="str">
        <f>Data!C1911</f>
        <v>Samferdsel og teknikk</v>
      </c>
      <c r="E1911" s="1">
        <f>Data!D1911</f>
        <v>7</v>
      </c>
      <c r="F1911" s="1">
        <f>Data!E1911+Data!F1911</f>
        <v>0</v>
      </c>
      <c r="G1911" s="1">
        <f>Data!G1911</f>
        <v>0</v>
      </c>
      <c r="H1911" s="1">
        <f t="shared" si="291"/>
        <v>0</v>
      </c>
      <c r="I1911" s="1">
        <f t="shared" si="292"/>
        <v>0</v>
      </c>
      <c r="J1911" s="1">
        <f t="shared" si="293"/>
        <v>0</v>
      </c>
      <c r="K1911" s="1">
        <f>'Innlegging av opplysninger'!$B$4*H1911</f>
        <v>0</v>
      </c>
      <c r="L1911" s="1"/>
      <c r="M1911" s="1">
        <f>'Innlegging av opplysninger'!$B$5*H1911</f>
        <v>0</v>
      </c>
      <c r="N1911" s="1">
        <f>'Innlegging av opplysninger'!$B$5*I1911</f>
        <v>0</v>
      </c>
      <c r="O1911" s="1">
        <f>'Innlegging av opplysninger'!$B$5*J1911</f>
        <v>0</v>
      </c>
      <c r="P1911" s="1">
        <f>'Innlegging av opplysninger'!$B$5*K1911</f>
        <v>0</v>
      </c>
      <c r="Q1911" s="1"/>
      <c r="R1911" s="1">
        <f>'Innlegging av opplysninger'!$C$11*SUM(H1911:Q1911)</f>
        <v>0</v>
      </c>
      <c r="S1911" s="1">
        <f>'Innlegging av opplysninger'!$C$13*(((H1911+J1911+M1911+O1911)*Data!H1911)+(J1911+O1911)*(1-Data!H1911)*1.8/12+I1911+N1911+K1911+L1911+P1911+Q1911)</f>
        <v>0</v>
      </c>
      <c r="T1911" s="1">
        <f>'Innlegging av opplysninger'!$C$13*((H1911+J1911+M1911+O1911)*(1-Data!H1911)-(J1911+O1911)*(1-Data!H1911)*1.8/12)</f>
        <v>0</v>
      </c>
      <c r="U1911" s="1">
        <f>Data!I1911</f>
        <v>0</v>
      </c>
      <c r="V1911" s="1">
        <f>Data!J1911+Data!K1911</f>
        <v>0</v>
      </c>
      <c r="W1911" s="1">
        <f>Data!L1911</f>
        <v>0</v>
      </c>
      <c r="X1911" s="1">
        <f t="shared" si="297"/>
        <v>0</v>
      </c>
      <c r="Y1911" s="100">
        <f t="shared" si="298"/>
        <v>0</v>
      </c>
      <c r="Z1911" s="100">
        <f t="shared" si="299"/>
        <v>0</v>
      </c>
      <c r="AA1911" s="100">
        <f>'Innlegging av opplysninger'!$B$4*X1911</f>
        <v>0</v>
      </c>
      <c r="AB1911" s="1"/>
      <c r="AC1911" s="1">
        <f>'Innlegging av opplysninger'!$B$5*X1911</f>
        <v>0</v>
      </c>
      <c r="AD1911" s="1">
        <f>'Innlegging av opplysninger'!$B$5*Y1911</f>
        <v>0</v>
      </c>
      <c r="AE1911" s="1">
        <f>'Innlegging av opplysninger'!$B$5*Z1911</f>
        <v>0</v>
      </c>
      <c r="AF1911" s="1">
        <f>'Innlegging av opplysninger'!$B$5*AA1911</f>
        <v>0</v>
      </c>
      <c r="AG1911" s="1"/>
      <c r="AH1911" s="1">
        <f>'Innlegging av opplysninger'!$C$11*SUM(X1911:AG1911)</f>
        <v>0</v>
      </c>
      <c r="AI1911" s="1">
        <f>'Innlegging av opplysninger'!$C$13*(((X1911+Z1911+AC1911+AE1911)*Data!M1911)+(Z1911+AE1911)*(1-Data!M1911)*1.8/12+Y1911+AD1911+AA1911+AB1911+AF1911+AG1911)</f>
        <v>0</v>
      </c>
      <c r="AJ1911" s="1">
        <f>'Innlegging av opplysninger'!$C$13*((X1911+Z1911+AC1911+AE1911)*(1-Data!M1911)-(Z1911+AE1911)*(1-Data!M1911)*1.8/12)</f>
        <v>0</v>
      </c>
      <c r="AK1911" s="83">
        <f t="shared" si="294"/>
        <v>0</v>
      </c>
      <c r="AL1911" s="83">
        <f t="shared" si="295"/>
        <v>0</v>
      </c>
      <c r="AM1911" s="83">
        <f t="shared" si="296"/>
        <v>0</v>
      </c>
    </row>
    <row r="1912" spans="1:39">
      <c r="A1912" t="str">
        <f t="shared" si="290"/>
        <v>4635Annet</v>
      </c>
      <c r="B1912" s="6" t="str">
        <f>Data!A1912</f>
        <v>4635</v>
      </c>
      <c r="C1912" s="7" t="str">
        <f>Data!B1912</f>
        <v>Gulen kommune</v>
      </c>
      <c r="D1912" s="7" t="str">
        <f>Data!C1912</f>
        <v>Annet</v>
      </c>
      <c r="E1912" s="1">
        <f>Data!D1912</f>
        <v>10.15</v>
      </c>
      <c r="F1912" s="1">
        <f>Data!E1912+Data!F1912</f>
        <v>49741.204926108374</v>
      </c>
      <c r="G1912" s="1">
        <f>Data!G1912</f>
        <v>0</v>
      </c>
      <c r="H1912" s="1">
        <f t="shared" si="291"/>
        <v>5507707.9636363629</v>
      </c>
      <c r="I1912" s="1">
        <f t="shared" si="292"/>
        <v>0</v>
      </c>
      <c r="J1912" s="1">
        <f t="shared" si="293"/>
        <v>660924.95563636348</v>
      </c>
      <c r="K1912" s="1">
        <f>'Innlegging av opplysninger'!$B$4*H1912</f>
        <v>716002.03527272725</v>
      </c>
      <c r="L1912" s="1"/>
      <c r="M1912" s="1">
        <f>'Innlegging av opplysninger'!$B$5*H1912</f>
        <v>721509.74323636352</v>
      </c>
      <c r="N1912" s="1">
        <f>'Innlegging av opplysninger'!$B$5*I1912</f>
        <v>0</v>
      </c>
      <c r="O1912" s="1">
        <f>'Innlegging av opplysninger'!$B$5*J1912</f>
        <v>86581.169188363623</v>
      </c>
      <c r="P1912" s="1">
        <f>'Innlegging av opplysninger'!$B$5*K1912</f>
        <v>93796.26662072727</v>
      </c>
      <c r="Q1912" s="1"/>
      <c r="R1912" s="1">
        <f>'Innlegging av opplysninger'!$C$11*SUM(H1912:Q1912)</f>
        <v>295887.8410764545</v>
      </c>
      <c r="S1912" s="1">
        <f>'Innlegging av opplysninger'!$C$13*(((H1912+J1912+M1912+O1912)*Data!H1912)+(J1912+O1912)*(1-Data!H1912)*1.8/12+I1912+N1912+K1912+L1912+P1912+Q1912)</f>
        <v>60637.913948034322</v>
      </c>
      <c r="T1912" s="1">
        <f>'Innlegging av opplysninger'!$C$13*((H1912+J1912+M1912+O1912)*(1-Data!H1912)-(J1912+O1912)*(1-Data!H1912)*1.8/12)</f>
        <v>344261.23699869291</v>
      </c>
      <c r="U1912" s="1">
        <f>Data!I1912</f>
        <v>0.46699999999999997</v>
      </c>
      <c r="V1912" s="1">
        <f>Data!J1912+Data!K1912</f>
        <v>38186.639543183439</v>
      </c>
      <c r="W1912" s="1">
        <f>Data!L1912</f>
        <v>0</v>
      </c>
      <c r="X1912" s="1">
        <f t="shared" si="297"/>
        <v>194543.57090909086</v>
      </c>
      <c r="Y1912" s="100">
        <f t="shared" si="298"/>
        <v>0</v>
      </c>
      <c r="Z1912" s="100">
        <f t="shared" si="299"/>
        <v>27819.730639999991</v>
      </c>
      <c r="AA1912" s="100">
        <f>'Innlegging av opplysninger'!$B$4*X1912</f>
        <v>25290.664218181813</v>
      </c>
      <c r="AB1912" s="1"/>
      <c r="AC1912" s="1">
        <f>'Innlegging av opplysninger'!$B$5*X1912</f>
        <v>25485.207789090906</v>
      </c>
      <c r="AD1912" s="1">
        <f>'Innlegging av opplysninger'!$B$5*Y1912</f>
        <v>0</v>
      </c>
      <c r="AE1912" s="1">
        <f>'Innlegging av opplysninger'!$B$5*Z1912</f>
        <v>3644.3847138399988</v>
      </c>
      <c r="AF1912" s="1">
        <f>'Innlegging av opplysninger'!$B$5*AA1912</f>
        <v>3313.0770125818176</v>
      </c>
      <c r="AG1912" s="1"/>
      <c r="AH1912" s="1">
        <f>'Innlegging av opplysninger'!$C$11*SUM(X1912:AG1912)</f>
        <v>10643.672140745843</v>
      </c>
      <c r="AI1912" s="1">
        <f>'Innlegging av opplysninger'!$C$13*(((X1912+Z1912+AC1912+AE1912)*Data!M1912)+(Z1912+AE1912)*(1-Data!M1912)*1.8/12+Y1912+AD1912+AA1912+AB1912+AF1912+AG1912)</f>
        <v>1732.8146437596606</v>
      </c>
      <c r="AJ1912" s="1">
        <f>'Innlegging av opplysninger'!$C$13*((X1912+Z1912+AC1912+AE1912)*(1-Data!M1912)-(Z1912+AE1912)*(1-Data!M1912)*1.8/12)</f>
        <v>12832.21039094518</v>
      </c>
      <c r="AK1912" s="83">
        <f t="shared" si="294"/>
        <v>307000</v>
      </c>
      <c r="AL1912" s="83">
        <f t="shared" si="295"/>
        <v>62000</v>
      </c>
      <c r="AM1912" s="83">
        <f t="shared" si="296"/>
        <v>357000</v>
      </c>
    </row>
    <row r="1913" spans="1:39">
      <c r="A1913" t="str">
        <f t="shared" si="290"/>
        <v>4636Alle</v>
      </c>
      <c r="B1913" s="6" t="str">
        <f>Data!A1913</f>
        <v>4636</v>
      </c>
      <c r="C1913" s="7" t="str">
        <f>Data!B1913</f>
        <v>Solund kommune</v>
      </c>
      <c r="D1913" s="7" t="str">
        <f>Data!C1913</f>
        <v>Alle</v>
      </c>
      <c r="E1913" s="1">
        <f>Data!D1913</f>
        <v>85.910060330967937</v>
      </c>
      <c r="F1913" s="1">
        <f>Data!E1913+Data!F1913</f>
        <v>45418.6686146094</v>
      </c>
      <c r="G1913" s="1">
        <f>Data!G1913</f>
        <v>295.14145261122667</v>
      </c>
      <c r="H1913" s="1">
        <f t="shared" si="291"/>
        <v>42566406.118181817</v>
      </c>
      <c r="I1913" s="1">
        <f t="shared" si="292"/>
        <v>276606.76363636361</v>
      </c>
      <c r="J1913" s="1">
        <f t="shared" si="293"/>
        <v>5141161.5458181817</v>
      </c>
      <c r="K1913" s="1">
        <f>'Innlegging av opplysninger'!$B$4*H1913</f>
        <v>5533632.7953636367</v>
      </c>
      <c r="L1913" s="1"/>
      <c r="M1913" s="1">
        <f>'Innlegging av opplysninger'!$B$5*H1913</f>
        <v>5576199.2014818182</v>
      </c>
      <c r="N1913" s="1">
        <f>'Innlegging av opplysninger'!$B$5*I1913</f>
        <v>36235.486036363633</v>
      </c>
      <c r="O1913" s="1">
        <f>'Innlegging av opplysninger'!$B$5*J1913</f>
        <v>673492.16250218183</v>
      </c>
      <c r="P1913" s="1">
        <f>'Innlegging av opplysninger'!$B$5*K1913</f>
        <v>724905.89619263646</v>
      </c>
      <c r="Q1913" s="1"/>
      <c r="R1913" s="1">
        <f>'Innlegging av opplysninger'!$C$11*SUM(H1913:Q1913)</f>
        <v>2300088.3188300938</v>
      </c>
      <c r="S1913" s="1">
        <f>'Innlegging av opplysninger'!$C$13*(((H1913+J1913+M1913+O1913)*Data!H1913)+(J1913+O1913)*(1-Data!H1913)*1.8/12+I1913+N1913+K1913+L1913+P1913+Q1913)</f>
        <v>428206.70676200709</v>
      </c>
      <c r="T1913" s="1">
        <f>'Innlegging av opplysninger'!$C$13*((H1913+J1913+M1913+O1913)*(1-Data!H1913)-(J1913+O1913)*(1-Data!H1913)*1.8/12)</f>
        <v>2719282.5716370689</v>
      </c>
      <c r="U1913" s="1">
        <f>Data!I1913</f>
        <v>19.703597349672275</v>
      </c>
      <c r="V1913" s="1">
        <f>Data!J1913+Data!K1913</f>
        <v>54536.277568854173</v>
      </c>
      <c r="W1913" s="1">
        <f>Data!L1913</f>
        <v>349.05250436993902</v>
      </c>
      <c r="X1913" s="1">
        <f t="shared" si="297"/>
        <v>11722482.045454543</v>
      </c>
      <c r="Y1913" s="100">
        <f t="shared" si="298"/>
        <v>75028.254545454547</v>
      </c>
      <c r="Z1913" s="100">
        <f t="shared" si="299"/>
        <v>1687043.9728999995</v>
      </c>
      <c r="AA1913" s="100">
        <f>'Innlegging av opplysninger'!$B$4*X1913</f>
        <v>1523922.6659090905</v>
      </c>
      <c r="AB1913" s="1"/>
      <c r="AC1913" s="1">
        <f>'Innlegging av opplysninger'!$B$5*X1913</f>
        <v>1535645.1479545452</v>
      </c>
      <c r="AD1913" s="1">
        <f>'Innlegging av opplysninger'!$B$5*Y1913</f>
        <v>9828.7013454545468</v>
      </c>
      <c r="AE1913" s="1">
        <f>'Innlegging av opplysninger'!$B$5*Z1913</f>
        <v>221002.76044989994</v>
      </c>
      <c r="AF1913" s="1">
        <f>'Innlegging av opplysninger'!$B$5*AA1913</f>
        <v>199633.86923409087</v>
      </c>
      <c r="AG1913" s="1"/>
      <c r="AH1913" s="1">
        <f>'Innlegging av opplysninger'!$C$11*SUM(X1913:AG1913)</f>
        <v>645034.32187613705</v>
      </c>
      <c r="AI1913" s="1">
        <f>'Innlegging av opplysninger'!$C$13*(((X1913+Z1913+AC1913+AE1913)*Data!M1913)+(Z1913+AE1913)*(1-Data!M1913)*1.8/12+Y1913+AD1913+AA1913+AB1913+AF1913+AG1913)</f>
        <v>183422.23594771491</v>
      </c>
      <c r="AJ1913" s="1">
        <f>'Innlegging av opplysninger'!$C$13*((X1913+Z1913+AC1913+AE1913)*(1-Data!M1913)-(Z1913+AE1913)*(1-Data!M1913)*1.8/12)</f>
        <v>699256.30977752514</v>
      </c>
      <c r="AK1913" s="83">
        <f t="shared" si="294"/>
        <v>2945000</v>
      </c>
      <c r="AL1913" s="83">
        <f t="shared" si="295"/>
        <v>612000</v>
      </c>
      <c r="AM1913" s="83">
        <f t="shared" si="296"/>
        <v>3419000</v>
      </c>
    </row>
    <row r="1914" spans="1:39">
      <c r="A1914" t="str">
        <f t="shared" si="290"/>
        <v>4636Administrasjon</v>
      </c>
      <c r="B1914" s="6" t="str">
        <f>Data!A1914</f>
        <v>4636</v>
      </c>
      <c r="C1914" s="7" t="str">
        <f>Data!B1914</f>
        <v>Solund kommune</v>
      </c>
      <c r="D1914" s="7" t="str">
        <f>Data!C1914</f>
        <v>Administrasjon</v>
      </c>
      <c r="E1914" s="1">
        <f>Data!D1914</f>
        <v>10.3385</v>
      </c>
      <c r="F1914" s="1">
        <f>Data!E1914+Data!F1914</f>
        <v>46581.78966968129</v>
      </c>
      <c r="G1914" s="1">
        <f>Data!G1914</f>
        <v>0</v>
      </c>
      <c r="H1914" s="1">
        <f t="shared" si="291"/>
        <v>5253663.627272727</v>
      </c>
      <c r="I1914" s="1">
        <f t="shared" si="292"/>
        <v>0</v>
      </c>
      <c r="J1914" s="1">
        <f t="shared" si="293"/>
        <v>630439.63527272723</v>
      </c>
      <c r="K1914" s="1">
        <f>'Innlegging av opplysninger'!$B$4*H1914</f>
        <v>682976.27154545451</v>
      </c>
      <c r="L1914" s="1"/>
      <c r="M1914" s="1">
        <f>'Innlegging av opplysninger'!$B$5*H1914</f>
        <v>688229.93517272722</v>
      </c>
      <c r="N1914" s="1">
        <f>'Innlegging av opplysninger'!$B$5*I1914</f>
        <v>0</v>
      </c>
      <c r="O1914" s="1">
        <f>'Innlegging av opplysninger'!$B$5*J1914</f>
        <v>82587.592220727267</v>
      </c>
      <c r="P1914" s="1">
        <f>'Innlegging av opplysninger'!$B$5*K1914</f>
        <v>89469.891572454551</v>
      </c>
      <c r="Q1914" s="1"/>
      <c r="R1914" s="1">
        <f>'Innlegging av opplysninger'!$C$11*SUM(H1914:Q1914)</f>
        <v>282239.94421615911</v>
      </c>
      <c r="S1914" s="1">
        <f>'Innlegging av opplysninger'!$C$13*(((H1914+J1914+M1914+O1914)*Data!H1914)+(J1914+O1914)*(1-Data!H1914)*1.8/12+I1914+N1914+K1914+L1914+P1914+Q1914)</f>
        <v>52453.701792682034</v>
      </c>
      <c r="T1914" s="1">
        <f>'Innlegging av opplysninger'!$C$13*((H1914+J1914+M1914+O1914)*(1-Data!H1914)-(J1914+O1914)*(1-Data!H1914)*1.8/12)</f>
        <v>333769.3797662725</v>
      </c>
      <c r="U1914" s="1">
        <f>Data!I1914</f>
        <v>3.9</v>
      </c>
      <c r="V1914" s="1">
        <f>Data!J1914+Data!K1914</f>
        <v>64694.871794871804</v>
      </c>
      <c r="W1914" s="1">
        <f>Data!L1914</f>
        <v>0</v>
      </c>
      <c r="X1914" s="1">
        <f t="shared" si="297"/>
        <v>2752472.7272727271</v>
      </c>
      <c r="Y1914" s="100">
        <f t="shared" si="298"/>
        <v>0</v>
      </c>
      <c r="Z1914" s="100">
        <f t="shared" si="299"/>
        <v>393603.59999999992</v>
      </c>
      <c r="AA1914" s="100">
        <f>'Innlegging av opplysninger'!$B$4*X1914</f>
        <v>357821.45454545453</v>
      </c>
      <c r="AB1914" s="1"/>
      <c r="AC1914" s="1">
        <f>'Innlegging av opplysninger'!$B$5*X1914</f>
        <v>360573.92727272725</v>
      </c>
      <c r="AD1914" s="1">
        <f>'Innlegging av opplysninger'!$B$5*Y1914</f>
        <v>0</v>
      </c>
      <c r="AE1914" s="1">
        <f>'Innlegging av opplysninger'!$B$5*Z1914</f>
        <v>51562.071599999988</v>
      </c>
      <c r="AF1914" s="1">
        <f>'Innlegging av opplysninger'!$B$5*AA1914</f>
        <v>46874.610545454547</v>
      </c>
      <c r="AG1914" s="1"/>
      <c r="AH1914" s="1">
        <f>'Innlegging av opplysninger'!$C$11*SUM(X1914:AG1914)</f>
        <v>150590.51886698182</v>
      </c>
      <c r="AI1914" s="1">
        <f>'Innlegging av opplysninger'!$C$13*(((X1914+Z1914+AC1914+AE1914)*Data!M1914)+(Z1914+AE1914)*(1-Data!M1914)*1.8/12+Y1914+AD1914+AA1914+AB1914+AF1914+AG1914)</f>
        <v>59372.226633946899</v>
      </c>
      <c r="AJ1914" s="1">
        <f>'Innlegging av opplysninger'!$C$13*((X1914+Z1914+AC1914+AE1914)*(1-Data!M1914)-(Z1914+AE1914)*(1-Data!M1914)*1.8/12)</f>
        <v>146699.00971034399</v>
      </c>
      <c r="AK1914" s="83">
        <f t="shared" si="294"/>
        <v>433000</v>
      </c>
      <c r="AL1914" s="83">
        <f t="shared" si="295"/>
        <v>112000</v>
      </c>
      <c r="AM1914" s="83">
        <f t="shared" si="296"/>
        <v>480000</v>
      </c>
    </row>
    <row r="1915" spans="1:39">
      <c r="A1915" t="str">
        <f t="shared" si="290"/>
        <v>4636Undervisning</v>
      </c>
      <c r="B1915" s="6" t="str">
        <f>Data!A1915</f>
        <v>4636</v>
      </c>
      <c r="C1915" s="7" t="str">
        <f>Data!B1915</f>
        <v>Solund kommune</v>
      </c>
      <c r="D1915" s="7" t="str">
        <f>Data!C1915</f>
        <v>Undervisning</v>
      </c>
      <c r="E1915" s="1">
        <f>Data!D1915</f>
        <v>20.380099999999999</v>
      </c>
      <c r="F1915" s="1">
        <f>Data!E1915+Data!F1915</f>
        <v>45929.230393046812</v>
      </c>
      <c r="G1915" s="1">
        <f>Data!G1915</f>
        <v>0</v>
      </c>
      <c r="H1915" s="1">
        <f t="shared" si="291"/>
        <v>10211370.636363635</v>
      </c>
      <c r="I1915" s="1">
        <f t="shared" si="292"/>
        <v>0</v>
      </c>
      <c r="J1915" s="1">
        <f t="shared" si="293"/>
        <v>1225364.4763636361</v>
      </c>
      <c r="K1915" s="1">
        <f>'Innlegging av opplysninger'!$B$4*H1915</f>
        <v>1327478.1827272726</v>
      </c>
      <c r="L1915" s="1"/>
      <c r="M1915" s="1">
        <f>'Innlegging av opplysninger'!$B$5*H1915</f>
        <v>1337689.5533636361</v>
      </c>
      <c r="N1915" s="1">
        <f>'Innlegging av opplysninger'!$B$5*I1915</f>
        <v>0</v>
      </c>
      <c r="O1915" s="1">
        <f>'Innlegging av opplysninger'!$B$5*J1915</f>
        <v>160522.74640363632</v>
      </c>
      <c r="P1915" s="1">
        <f>'Innlegging av opplysninger'!$B$5*K1915</f>
        <v>173899.64193727271</v>
      </c>
      <c r="Q1915" s="1"/>
      <c r="R1915" s="1">
        <f>'Innlegging av opplysninger'!$C$11*SUM(H1915:Q1915)</f>
        <v>548580.35901204532</v>
      </c>
      <c r="S1915" s="1">
        <f>'Innlegging av opplysninger'!$C$13*(((H1915+J1915+M1915+O1915)*Data!H1915)+(J1915+O1915)*(1-Data!H1915)*1.8/12+I1915+N1915+K1915+L1915+P1915+Q1915)</f>
        <v>102484.29863698471</v>
      </c>
      <c r="T1915" s="1">
        <f>'Innlegging av opplysninger'!$C$13*((H1915+J1915+M1915+O1915)*(1-Data!H1915)-(J1915+O1915)*(1-Data!H1915)*1.8/12)</f>
        <v>648204.61369528796</v>
      </c>
      <c r="U1915" s="1">
        <f>Data!I1915</f>
        <v>4.8472</v>
      </c>
      <c r="V1915" s="1">
        <f>Data!J1915+Data!K1915</f>
        <v>49788.830321285153</v>
      </c>
      <c r="W1915" s="1">
        <f>Data!L1915</f>
        <v>0</v>
      </c>
      <c r="X1915" s="1">
        <f t="shared" si="297"/>
        <v>2632760.9272727277</v>
      </c>
      <c r="Y1915" s="100">
        <f t="shared" si="298"/>
        <v>0</v>
      </c>
      <c r="Z1915" s="100">
        <f t="shared" si="299"/>
        <v>376484.8126</v>
      </c>
      <c r="AA1915" s="100">
        <f>'Innlegging av opplysninger'!$B$4*X1915</f>
        <v>342258.9205454546</v>
      </c>
      <c r="AB1915" s="1"/>
      <c r="AC1915" s="1">
        <f>'Innlegging av opplysninger'!$B$5*X1915</f>
        <v>344891.68147272733</v>
      </c>
      <c r="AD1915" s="1">
        <f>'Innlegging av opplysninger'!$B$5*Y1915</f>
        <v>0</v>
      </c>
      <c r="AE1915" s="1">
        <f>'Innlegging av opplysninger'!$B$5*Z1915</f>
        <v>49319.510450600006</v>
      </c>
      <c r="AF1915" s="1">
        <f>'Innlegging av opplysninger'!$B$5*AA1915</f>
        <v>44835.918591454552</v>
      </c>
      <c r="AG1915" s="1"/>
      <c r="AH1915" s="1">
        <f>'Innlegging av opplysninger'!$C$11*SUM(X1915:AG1915)</f>
        <v>144040.96729545266</v>
      </c>
      <c r="AI1915" s="1">
        <f>'Innlegging av opplysninger'!$C$13*(((X1915+Z1915+AC1915+AE1915)*Data!M1915)+(Z1915+AE1915)*(1-Data!M1915)*1.8/12+Y1915+AD1915+AA1915+AB1915+AF1915+AG1915)</f>
        <v>26683.473969924868</v>
      </c>
      <c r="AJ1915" s="1">
        <f>'Innlegging av opplysninger'!$C$13*((X1915+Z1915+AC1915+AE1915)*(1-Data!M1915)-(Z1915+AE1915)*(1-Data!M1915)*1.8/12)</f>
        <v>170425.21811858926</v>
      </c>
      <c r="AK1915" s="83">
        <f t="shared" si="294"/>
        <v>693000</v>
      </c>
      <c r="AL1915" s="83">
        <f t="shared" si="295"/>
        <v>129000</v>
      </c>
      <c r="AM1915" s="83">
        <f t="shared" si="296"/>
        <v>819000</v>
      </c>
    </row>
    <row r="1916" spans="1:39">
      <c r="A1916" t="str">
        <f t="shared" si="290"/>
        <v>4636Barnehager</v>
      </c>
      <c r="B1916" s="6" t="str">
        <f>Data!A1916</f>
        <v>4636</v>
      </c>
      <c r="C1916" s="7" t="str">
        <f>Data!B1916</f>
        <v>Solund kommune</v>
      </c>
      <c r="D1916" s="7" t="str">
        <f>Data!C1916</f>
        <v>Barnehager</v>
      </c>
      <c r="E1916" s="1">
        <f>Data!D1916</f>
        <v>10.0298</v>
      </c>
      <c r="F1916" s="1">
        <f>Data!E1916+Data!F1916</f>
        <v>38318.923607649202</v>
      </c>
      <c r="G1916" s="1">
        <f>Data!G1916</f>
        <v>0</v>
      </c>
      <c r="H1916" s="1">
        <f t="shared" si="291"/>
        <v>4192703.3454545448</v>
      </c>
      <c r="I1916" s="1">
        <f t="shared" si="292"/>
        <v>0</v>
      </c>
      <c r="J1916" s="1">
        <f t="shared" si="293"/>
        <v>503124.40145454532</v>
      </c>
      <c r="K1916" s="1">
        <f>'Innlegging av opplysninger'!$B$4*H1916</f>
        <v>545051.43490909087</v>
      </c>
      <c r="L1916" s="1"/>
      <c r="M1916" s="1">
        <f>'Innlegging av opplysninger'!$B$5*H1916</f>
        <v>549244.1382545454</v>
      </c>
      <c r="N1916" s="1">
        <f>'Innlegging av opplysninger'!$B$5*I1916</f>
        <v>0</v>
      </c>
      <c r="O1916" s="1">
        <f>'Innlegging av opplysninger'!$B$5*J1916</f>
        <v>65909.296590545433</v>
      </c>
      <c r="P1916" s="1">
        <f>'Innlegging av opplysninger'!$B$5*K1916</f>
        <v>71401.737973090902</v>
      </c>
      <c r="Q1916" s="1"/>
      <c r="R1916" s="1">
        <f>'Innlegging av opplysninger'!$C$11*SUM(H1916:Q1916)</f>
        <v>225242.5054761818</v>
      </c>
      <c r="S1916" s="1">
        <f>'Innlegging av opplysninger'!$C$13*(((H1916+J1916+M1916+O1916)*Data!H1916)+(J1916+O1916)*(1-Data!H1916)*1.8/12+I1916+N1916+K1916+L1916+P1916+Q1916)</f>
        <v>38328.645505272434</v>
      </c>
      <c r="T1916" s="1">
        <f>'Innlegging av opplysninger'!$C$13*((H1916+J1916+M1916+O1916)*(1-Data!H1916)-(J1916+O1916)*(1-Data!H1916)*1.8/12)</f>
        <v>269897.94093581842</v>
      </c>
      <c r="U1916" s="1">
        <f>Data!I1916</f>
        <v>1.9000000000000001</v>
      </c>
      <c r="V1916" s="1">
        <f>Data!J1916+Data!K1916</f>
        <v>40856.189473684208</v>
      </c>
      <c r="W1916" s="1">
        <f>Data!L1916</f>
        <v>0</v>
      </c>
      <c r="X1916" s="1">
        <f t="shared" si="297"/>
        <v>846837.38181818172</v>
      </c>
      <c r="Y1916" s="100">
        <f t="shared" si="298"/>
        <v>0</v>
      </c>
      <c r="Z1916" s="100">
        <f t="shared" si="299"/>
        <v>121097.74559999998</v>
      </c>
      <c r="AA1916" s="100">
        <f>'Innlegging av opplysninger'!$B$4*X1916</f>
        <v>110088.85963636363</v>
      </c>
      <c r="AB1916" s="1"/>
      <c r="AC1916" s="1">
        <f>'Innlegging av opplysninger'!$B$5*X1916</f>
        <v>110935.6970181818</v>
      </c>
      <c r="AD1916" s="1">
        <f>'Innlegging av opplysninger'!$B$5*Y1916</f>
        <v>0</v>
      </c>
      <c r="AE1916" s="1">
        <f>'Innlegging av opplysninger'!$B$5*Z1916</f>
        <v>15863.804673599998</v>
      </c>
      <c r="AF1916" s="1">
        <f>'Innlegging av opplysninger'!$B$5*AA1916</f>
        <v>14421.640612363637</v>
      </c>
      <c r="AG1916" s="1"/>
      <c r="AH1916" s="1">
        <f>'Innlegging av opplysninger'!$C$11*SUM(X1916:AG1916)</f>
        <v>46331.314915630253</v>
      </c>
      <c r="AI1916" s="1">
        <f>'Innlegging av opplysninger'!$C$13*(((X1916+Z1916+AC1916+AE1916)*Data!M1916)+(Z1916+AE1916)*(1-Data!M1916)*1.8/12+Y1916+AD1916+AA1916+AB1916+AF1916+AG1916)</f>
        <v>7542.846105067897</v>
      </c>
      <c r="AJ1916" s="1">
        <f>'Innlegging av opplysninger'!$C$13*((X1916+Z1916+AC1916+AE1916)*(1-Data!M1916)-(Z1916+AE1916)*(1-Data!M1916)*1.8/12)</f>
        <v>55857.90062158402</v>
      </c>
      <c r="AK1916" s="83">
        <f t="shared" si="294"/>
        <v>272000</v>
      </c>
      <c r="AL1916" s="83">
        <f t="shared" si="295"/>
        <v>46000</v>
      </c>
      <c r="AM1916" s="83">
        <f t="shared" si="296"/>
        <v>326000</v>
      </c>
    </row>
    <row r="1917" spans="1:39">
      <c r="A1917" t="str">
        <f t="shared" si="290"/>
        <v>4636Helse/pleie/omsorg</v>
      </c>
      <c r="B1917" s="6" t="str">
        <f>Data!A1917</f>
        <v>4636</v>
      </c>
      <c r="C1917" s="7" t="str">
        <f>Data!B1917</f>
        <v>Solund kommune</v>
      </c>
      <c r="D1917" s="7" t="str">
        <f>Data!C1917</f>
        <v>Helse/pleie/omsorg</v>
      </c>
      <c r="E1917" s="1">
        <f>Data!D1917</f>
        <v>30.420400000000004</v>
      </c>
      <c r="F1917" s="1">
        <f>Data!E1917+Data!F1917</f>
        <v>45486.982090965277</v>
      </c>
      <c r="G1917" s="1">
        <f>Data!G1917</f>
        <v>816.12996541794314</v>
      </c>
      <c r="H1917" s="1">
        <f t="shared" si="291"/>
        <v>15095260.254545456</v>
      </c>
      <c r="I1917" s="1">
        <f t="shared" si="292"/>
        <v>270839.99999999994</v>
      </c>
      <c r="J1917" s="1">
        <f t="shared" si="293"/>
        <v>1843932.0305454547</v>
      </c>
      <c r="K1917" s="1">
        <f>'Innlegging av opplysninger'!$B$4*H1917</f>
        <v>1962383.8330909093</v>
      </c>
      <c r="L1917" s="1"/>
      <c r="M1917" s="1">
        <f>'Innlegging av opplysninger'!$B$5*H1917</f>
        <v>1977479.0933454549</v>
      </c>
      <c r="N1917" s="1">
        <f>'Innlegging av opplysninger'!$B$5*I1917</f>
        <v>35480.039999999994</v>
      </c>
      <c r="O1917" s="1">
        <f>'Innlegging av opplysninger'!$B$5*J1917</f>
        <v>241555.09600145457</v>
      </c>
      <c r="P1917" s="1">
        <f>'Innlegging av opplysninger'!$B$5*K1917</f>
        <v>257072.28213490912</v>
      </c>
      <c r="Q1917" s="1"/>
      <c r="R1917" s="1">
        <f>'Innlegging av opplysninger'!$C$11*SUM(H1917:Q1917)</f>
        <v>823992.09992721828</v>
      </c>
      <c r="S1917" s="1">
        <f>'Innlegging av opplysninger'!$C$13*(((H1917+J1917+M1917+O1917)*Data!H1917)+(J1917+O1917)*(1-Data!H1917)*1.8/12+I1917+N1917+K1917+L1917+P1917+Q1917)</f>
        <v>156357.93135727217</v>
      </c>
      <c r="T1917" s="1">
        <f>'Innlegging av opplysninger'!$C$13*((H1917+J1917+M1917+O1917)*(1-Data!H1917)-(J1917+O1917)*(1-Data!H1917)*1.8/12)</f>
        <v>971210.205385237</v>
      </c>
      <c r="U1917" s="1">
        <f>Data!I1917</f>
        <v>6.2313999999999989</v>
      </c>
      <c r="V1917" s="1">
        <f>Data!J1917+Data!K1917</f>
        <v>56737.937836334269</v>
      </c>
      <c r="W1917" s="1">
        <f>Data!L1917</f>
        <v>1103.6990082485479</v>
      </c>
      <c r="X1917" s="1">
        <f t="shared" si="297"/>
        <v>3856983.1181818177</v>
      </c>
      <c r="Y1917" s="100">
        <f t="shared" si="298"/>
        <v>75028.254545454547</v>
      </c>
      <c r="Z1917" s="100">
        <f t="shared" si="299"/>
        <v>562277.62629999989</v>
      </c>
      <c r="AA1917" s="100">
        <f>'Innlegging av opplysninger'!$B$4*X1917</f>
        <v>501407.80536363629</v>
      </c>
      <c r="AB1917" s="1"/>
      <c r="AC1917" s="1">
        <f>'Innlegging av opplysninger'!$B$5*X1917</f>
        <v>505264.78848181816</v>
      </c>
      <c r="AD1917" s="1">
        <f>'Innlegging av opplysninger'!$B$5*Y1917</f>
        <v>9828.7013454545468</v>
      </c>
      <c r="AE1917" s="1">
        <f>'Innlegging av opplysninger'!$B$5*Z1917</f>
        <v>73658.369045299987</v>
      </c>
      <c r="AF1917" s="1">
        <f>'Innlegging av opplysninger'!$B$5*AA1917</f>
        <v>65684.422502636357</v>
      </c>
      <c r="AG1917" s="1"/>
      <c r="AH1917" s="1">
        <f>'Innlegging av opplysninger'!$C$11*SUM(X1917:AG1917)</f>
        <v>214705.05725911248</v>
      </c>
      <c r="AI1917" s="1">
        <f>'Innlegging av opplysninger'!$C$13*(((X1917+Z1917+AC1917+AE1917)*Data!M1917)+(Z1917+AE1917)*(1-Data!M1917)*1.8/12+Y1917+AD1917+AA1917+AB1917+AF1917+AG1917)</f>
        <v>75299.635194924165</v>
      </c>
      <c r="AJ1917" s="1">
        <f>'Innlegging av opplysninger'!$C$13*((X1917+Z1917+AC1917+AE1917)*(1-Data!M1917)-(Z1917+AE1917)*(1-Data!M1917)*1.8/12)</f>
        <v>218507.28526491401</v>
      </c>
      <c r="AK1917" s="83">
        <f t="shared" si="294"/>
        <v>1039000</v>
      </c>
      <c r="AL1917" s="83">
        <f t="shared" si="295"/>
        <v>232000</v>
      </c>
      <c r="AM1917" s="83">
        <f t="shared" si="296"/>
        <v>1190000</v>
      </c>
    </row>
    <row r="1918" spans="1:39">
      <c r="A1918" t="str">
        <f t="shared" si="290"/>
        <v>4636Samferdsel og teknikk</v>
      </c>
      <c r="B1918" s="6" t="str">
        <f>Data!A1918</f>
        <v>4636</v>
      </c>
      <c r="C1918" s="7" t="str">
        <f>Data!B1918</f>
        <v>Solund kommune</v>
      </c>
      <c r="D1918" s="7" t="str">
        <f>Data!C1918</f>
        <v>Samferdsel og teknikk</v>
      </c>
      <c r="E1918" s="1">
        <f>Data!D1918</f>
        <v>11.241260330967949</v>
      </c>
      <c r="F1918" s="1">
        <f>Data!E1918+Data!F1918</f>
        <v>48656.651825169749</v>
      </c>
      <c r="G1918" s="1">
        <f>Data!G1918</f>
        <v>47.024976242542216</v>
      </c>
      <c r="H1918" s="1">
        <f t="shared" si="291"/>
        <v>5966859.1636363631</v>
      </c>
      <c r="I1918" s="1">
        <f t="shared" si="292"/>
        <v>5766.7636363636366</v>
      </c>
      <c r="J1918" s="1">
        <f t="shared" si="293"/>
        <v>716715.11127272714</v>
      </c>
      <c r="K1918" s="1">
        <f>'Innlegging av opplysninger'!$B$4*H1918</f>
        <v>775691.69127272721</v>
      </c>
      <c r="L1918" s="1"/>
      <c r="M1918" s="1">
        <f>'Innlegging av opplysninger'!$B$5*H1918</f>
        <v>781658.55043636356</v>
      </c>
      <c r="N1918" s="1">
        <f>'Innlegging av opplysninger'!$B$5*I1918</f>
        <v>755.44603636363638</v>
      </c>
      <c r="O1918" s="1">
        <f>'Innlegging av opplysninger'!$B$5*J1918</f>
        <v>93889.679576727256</v>
      </c>
      <c r="P1918" s="1">
        <f>'Innlegging av opplysninger'!$B$5*K1918</f>
        <v>101615.61155672726</v>
      </c>
      <c r="Q1918" s="1"/>
      <c r="R1918" s="1">
        <f>'Innlegging av opplysninger'!$C$11*SUM(H1918:Q1918)</f>
        <v>320832.1766621258</v>
      </c>
      <c r="S1918" s="1">
        <f>'Innlegging av opplysninger'!$C$13*(((H1918+J1918+M1918+O1918)*Data!H1918)+(J1918+O1918)*(1-Data!H1918)*1.8/12+I1918+N1918+K1918+L1918+P1918+Q1918)</f>
        <v>62500.133498692565</v>
      </c>
      <c r="T1918" s="1">
        <f>'Innlegging av opplysninger'!$C$13*((H1918+J1918+M1918+O1918)*(1-Data!H1918)-(J1918+O1918)*(1-Data!H1918)*1.8/12)</f>
        <v>376533.37140737427</v>
      </c>
      <c r="U1918" s="1">
        <f>Data!I1918</f>
        <v>2.2249973496722717</v>
      </c>
      <c r="V1918" s="1">
        <f>Data!J1918+Data!K1918</f>
        <v>55612.726917731314</v>
      </c>
      <c r="W1918" s="1">
        <f>Data!L1918</f>
        <v>0</v>
      </c>
      <c r="X1918" s="1">
        <f t="shared" si="297"/>
        <v>1349870.9454545451</v>
      </c>
      <c r="Y1918" s="100">
        <f t="shared" si="298"/>
        <v>0</v>
      </c>
      <c r="Z1918" s="100">
        <f t="shared" si="299"/>
        <v>193031.54519999993</v>
      </c>
      <c r="AA1918" s="100">
        <f>'Innlegging av opplysninger'!$B$4*X1918</f>
        <v>175483.22290909087</v>
      </c>
      <c r="AB1918" s="1"/>
      <c r="AC1918" s="1">
        <f>'Innlegging av opplysninger'!$B$5*X1918</f>
        <v>176833.09385454541</v>
      </c>
      <c r="AD1918" s="1">
        <f>'Innlegging av opplysninger'!$B$5*Y1918</f>
        <v>0</v>
      </c>
      <c r="AE1918" s="1">
        <f>'Innlegging av opplysninger'!$B$5*Z1918</f>
        <v>25287.132421199993</v>
      </c>
      <c r="AF1918" s="1">
        <f>'Innlegging av opplysninger'!$B$5*AA1918</f>
        <v>22988.302201090904</v>
      </c>
      <c r="AG1918" s="1"/>
      <c r="AH1918" s="1">
        <f>'Innlegging av opplysninger'!$C$11*SUM(X1918:AG1918)</f>
        <v>73852.78119753793</v>
      </c>
      <c r="AI1918" s="1">
        <f>'Innlegging av opplysninger'!$C$13*(((X1918+Z1918+AC1918+AE1918)*Data!M1918)+(Z1918+AE1918)*(1-Data!M1918)*1.8/12+Y1918+AD1918+AA1918+AB1918+AF1918+AG1918)</f>
        <v>12023.404991174812</v>
      </c>
      <c r="AJ1918" s="1">
        <f>'Innlegging av opplysninger'!$C$13*((X1918+Z1918+AC1918+AE1918)*(1-Data!M1918)-(Z1918+AE1918)*(1-Data!M1918)*1.8/12)</f>
        <v>89038.295594929732</v>
      </c>
      <c r="AK1918" s="83">
        <f t="shared" si="294"/>
        <v>395000</v>
      </c>
      <c r="AL1918" s="83">
        <f t="shared" si="295"/>
        <v>75000</v>
      </c>
      <c r="AM1918" s="83">
        <f t="shared" si="296"/>
        <v>466000</v>
      </c>
    </row>
    <row r="1919" spans="1:39">
      <c r="A1919" t="str">
        <f t="shared" si="290"/>
        <v>4636Annet</v>
      </c>
      <c r="B1919" s="6" t="str">
        <f>Data!A1919</f>
        <v>4636</v>
      </c>
      <c r="C1919" s="7" t="str">
        <f>Data!B1919</f>
        <v>Solund kommune</v>
      </c>
      <c r="D1919" s="7" t="str">
        <f>Data!C1919</f>
        <v>Annet</v>
      </c>
      <c r="E1919" s="1">
        <f>Data!D1919</f>
        <v>3.5</v>
      </c>
      <c r="F1919" s="1">
        <f>Data!E1919+Data!F1919</f>
        <v>0</v>
      </c>
      <c r="G1919" s="1">
        <f>Data!G1919</f>
        <v>0</v>
      </c>
      <c r="H1919" s="1">
        <f t="shared" si="291"/>
        <v>0</v>
      </c>
      <c r="I1919" s="1">
        <f t="shared" si="292"/>
        <v>0</v>
      </c>
      <c r="J1919" s="1">
        <f t="shared" si="293"/>
        <v>0</v>
      </c>
      <c r="K1919" s="1">
        <f>'Innlegging av opplysninger'!$B$4*H1919</f>
        <v>0</v>
      </c>
      <c r="L1919" s="1"/>
      <c r="M1919" s="1">
        <f>'Innlegging av opplysninger'!$B$5*H1919</f>
        <v>0</v>
      </c>
      <c r="N1919" s="1">
        <f>'Innlegging av opplysninger'!$B$5*I1919</f>
        <v>0</v>
      </c>
      <c r="O1919" s="1">
        <f>'Innlegging av opplysninger'!$B$5*J1919</f>
        <v>0</v>
      </c>
      <c r="P1919" s="1">
        <f>'Innlegging av opplysninger'!$B$5*K1919</f>
        <v>0</v>
      </c>
      <c r="Q1919" s="1"/>
      <c r="R1919" s="1">
        <f>'Innlegging av opplysninger'!$C$11*SUM(H1919:Q1919)</f>
        <v>0</v>
      </c>
      <c r="S1919" s="1">
        <f>'Innlegging av opplysninger'!$C$13*(((H1919+J1919+M1919+O1919)*Data!H1919)+(J1919+O1919)*(1-Data!H1919)*1.8/12+I1919+N1919+K1919+L1919+P1919+Q1919)</f>
        <v>0</v>
      </c>
      <c r="T1919" s="1">
        <f>'Innlegging av opplysninger'!$C$13*((H1919+J1919+M1919+O1919)*(1-Data!H1919)-(J1919+O1919)*(1-Data!H1919)*1.8/12)</f>
        <v>0</v>
      </c>
      <c r="U1919" s="1">
        <f>Data!I1919</f>
        <v>0</v>
      </c>
      <c r="V1919" s="1">
        <f>Data!J1919+Data!K1919</f>
        <v>0</v>
      </c>
      <c r="W1919" s="1">
        <f>Data!L1919</f>
        <v>0</v>
      </c>
      <c r="X1919" s="1">
        <f t="shared" si="297"/>
        <v>0</v>
      </c>
      <c r="Y1919" s="100">
        <f t="shared" si="298"/>
        <v>0</v>
      </c>
      <c r="Z1919" s="100">
        <f t="shared" si="299"/>
        <v>0</v>
      </c>
      <c r="AA1919" s="100">
        <f>'Innlegging av opplysninger'!$B$4*X1919</f>
        <v>0</v>
      </c>
      <c r="AB1919" s="1"/>
      <c r="AC1919" s="1">
        <f>'Innlegging av opplysninger'!$B$5*X1919</f>
        <v>0</v>
      </c>
      <c r="AD1919" s="1">
        <f>'Innlegging av opplysninger'!$B$5*Y1919</f>
        <v>0</v>
      </c>
      <c r="AE1919" s="1">
        <f>'Innlegging av opplysninger'!$B$5*Z1919</f>
        <v>0</v>
      </c>
      <c r="AF1919" s="1">
        <f>'Innlegging av opplysninger'!$B$5*AA1919</f>
        <v>0</v>
      </c>
      <c r="AG1919" s="1"/>
      <c r="AH1919" s="1">
        <f>'Innlegging av opplysninger'!$C$11*SUM(X1919:AG1919)</f>
        <v>0</v>
      </c>
      <c r="AI1919" s="1">
        <f>'Innlegging av opplysninger'!$C$13*(((X1919+Z1919+AC1919+AE1919)*Data!M1919)+(Z1919+AE1919)*(1-Data!M1919)*1.8/12+Y1919+AD1919+AA1919+AB1919+AF1919+AG1919)</f>
        <v>0</v>
      </c>
      <c r="AJ1919" s="1">
        <f>'Innlegging av opplysninger'!$C$13*((X1919+Z1919+AC1919+AE1919)*(1-Data!M1919)-(Z1919+AE1919)*(1-Data!M1919)*1.8/12)</f>
        <v>0</v>
      </c>
      <c r="AK1919" s="83">
        <f t="shared" si="294"/>
        <v>0</v>
      </c>
      <c r="AL1919" s="83">
        <f t="shared" si="295"/>
        <v>0</v>
      </c>
      <c r="AM1919" s="83">
        <f t="shared" si="296"/>
        <v>0</v>
      </c>
    </row>
    <row r="1920" spans="1:39">
      <c r="A1920" t="str">
        <f t="shared" si="290"/>
        <v>4637Alle</v>
      </c>
      <c r="B1920" s="6" t="str">
        <f>Data!A1920</f>
        <v>4637</v>
      </c>
      <c r="C1920" s="7" t="str">
        <f>Data!B1920</f>
        <v>Hyllestad kommune</v>
      </c>
      <c r="D1920" s="7" t="str">
        <f>Data!C1920</f>
        <v>Alle</v>
      </c>
      <c r="E1920" s="1">
        <f>Data!D1920</f>
        <v>112.1764</v>
      </c>
      <c r="F1920" s="1">
        <f>Data!E1920+Data!F1920</f>
        <v>47691.511056098563</v>
      </c>
      <c r="G1920" s="1">
        <f>Data!G1920</f>
        <v>411.26457971551946</v>
      </c>
      <c r="H1920" s="1">
        <f t="shared" si="291"/>
        <v>58362131.136363655</v>
      </c>
      <c r="I1920" s="1">
        <f t="shared" si="292"/>
        <v>503281.96363636357</v>
      </c>
      <c r="J1920" s="1">
        <f t="shared" si="293"/>
        <v>7063849.5720000016</v>
      </c>
      <c r="K1920" s="1">
        <f>'Innlegging av opplysninger'!$B$4*H1920</f>
        <v>7587077.0477272756</v>
      </c>
      <c r="L1920" s="1"/>
      <c r="M1920" s="1">
        <f>'Innlegging av opplysninger'!$B$5*H1920</f>
        <v>7645439.178863639</v>
      </c>
      <c r="N1920" s="1">
        <f>'Innlegging av opplysninger'!$B$5*I1920</f>
        <v>65929.937236363636</v>
      </c>
      <c r="O1920" s="1">
        <f>'Innlegging av opplysninger'!$B$5*J1920</f>
        <v>925364.29393200029</v>
      </c>
      <c r="P1920" s="1">
        <f>'Innlegging av opplysninger'!$B$5*K1920</f>
        <v>993907.09325227316</v>
      </c>
      <c r="Q1920" s="1"/>
      <c r="R1920" s="1">
        <f>'Innlegging av opplysninger'!$C$11*SUM(H1920:Q1920)</f>
        <v>3159585.2484744401</v>
      </c>
      <c r="S1920" s="1">
        <f>'Innlegging av opplysninger'!$C$13*(((H1920+J1920+M1920+O1920)*Data!H1920)+(J1920+O1920)*(1-Data!H1920)*1.8/12+I1920+N1920+K1920+L1920+P1920+Q1920)</f>
        <v>695103.88345842401</v>
      </c>
      <c r="T1920" s="1">
        <f>'Innlegging av opplysninger'!$C$13*((H1920+J1920+M1920+O1920)*(1-Data!H1920)-(J1920+O1920)*(1-Data!H1920)*1.8/12)</f>
        <v>3628539.088138178</v>
      </c>
      <c r="U1920" s="1">
        <f>Data!I1920</f>
        <v>16.071199999999997</v>
      </c>
      <c r="V1920" s="1">
        <f>Data!J1920+Data!K1920</f>
        <v>43883.541469626827</v>
      </c>
      <c r="W1920" s="1">
        <f>Data!L1920</f>
        <v>773.94345164020126</v>
      </c>
      <c r="X1920" s="1">
        <f t="shared" si="297"/>
        <v>7693758.2363636345</v>
      </c>
      <c r="Y1920" s="100">
        <f t="shared" si="298"/>
        <v>135689.45454545453</v>
      </c>
      <c r="Z1920" s="100">
        <f t="shared" si="299"/>
        <v>1119611.0197999997</v>
      </c>
      <c r="AA1920" s="100">
        <f>'Innlegging av opplysninger'!$B$4*X1920</f>
        <v>1000188.5707272725</v>
      </c>
      <c r="AB1920" s="1"/>
      <c r="AC1920" s="1">
        <f>'Innlegging av opplysninger'!$B$5*X1920</f>
        <v>1007882.3289636362</v>
      </c>
      <c r="AD1920" s="1">
        <f>'Innlegging av opplysninger'!$B$5*Y1920</f>
        <v>17775.318545454546</v>
      </c>
      <c r="AE1920" s="1">
        <f>'Innlegging av opplysninger'!$B$5*Z1920</f>
        <v>146669.04359379996</v>
      </c>
      <c r="AF1920" s="1">
        <f>'Innlegging av opplysninger'!$B$5*AA1920</f>
        <v>131024.70276527271</v>
      </c>
      <c r="AG1920" s="1"/>
      <c r="AH1920" s="1">
        <f>'Innlegging av opplysninger'!$C$11*SUM(X1920:AG1920)</f>
        <v>427598.74966157187</v>
      </c>
      <c r="AI1920" s="1">
        <f>'Innlegging av opplysninger'!$C$13*(((X1920+Z1920+AC1920+AE1920)*Data!M1920)+(Z1920+AE1920)*(1-Data!M1920)*1.8/12+Y1920+AD1920+AA1920+AB1920+AF1920+AG1920)</f>
        <v>80954.128167862349</v>
      </c>
      <c r="AJ1920" s="1">
        <f>'Innlegging av opplysninger'!$C$13*((X1920+Z1920+AC1920+AE1920)*(1-Data!M1920)-(Z1920+AE1920)*(1-Data!M1920)*1.8/12)</f>
        <v>504181.00294797291</v>
      </c>
      <c r="AK1920" s="83">
        <f t="shared" si="294"/>
        <v>3587000</v>
      </c>
      <c r="AL1920" s="83">
        <f t="shared" si="295"/>
        <v>776000</v>
      </c>
      <c r="AM1920" s="83">
        <f t="shared" si="296"/>
        <v>4133000</v>
      </c>
    </row>
    <row r="1921" spans="1:39">
      <c r="A1921" t="str">
        <f t="shared" si="290"/>
        <v>4637Administrasjon</v>
      </c>
      <c r="B1921" s="6" t="str">
        <f>Data!A1921</f>
        <v>4637</v>
      </c>
      <c r="C1921" s="7" t="str">
        <f>Data!B1921</f>
        <v>Hyllestad kommune</v>
      </c>
      <c r="D1921" s="7" t="str">
        <f>Data!C1921</f>
        <v>Administrasjon</v>
      </c>
      <c r="E1921" s="1">
        <f>Data!D1921</f>
        <v>12.5877</v>
      </c>
      <c r="F1921" s="1">
        <f>Data!E1921+Data!F1921</f>
        <v>57150.375896046666</v>
      </c>
      <c r="G1921" s="1">
        <f>Data!G1921</f>
        <v>0</v>
      </c>
      <c r="H1921" s="1">
        <f t="shared" si="291"/>
        <v>7847910.3999999994</v>
      </c>
      <c r="I1921" s="1">
        <f t="shared" si="292"/>
        <v>0</v>
      </c>
      <c r="J1921" s="1">
        <f t="shared" si="293"/>
        <v>941749.24799999991</v>
      </c>
      <c r="K1921" s="1">
        <f>'Innlegging av opplysninger'!$B$4*H1921</f>
        <v>1020228.352</v>
      </c>
      <c r="L1921" s="1"/>
      <c r="M1921" s="1">
        <f>'Innlegging av opplysninger'!$B$5*H1921</f>
        <v>1028076.2624</v>
      </c>
      <c r="N1921" s="1">
        <f>'Innlegging av opplysninger'!$B$5*I1921</f>
        <v>0</v>
      </c>
      <c r="O1921" s="1">
        <f>'Innlegging av opplysninger'!$B$5*J1921</f>
        <v>123369.15148799999</v>
      </c>
      <c r="P1921" s="1">
        <f>'Innlegging av opplysninger'!$B$5*K1921</f>
        <v>133649.914112</v>
      </c>
      <c r="Q1921" s="1"/>
      <c r="R1921" s="1">
        <f>'Innlegging av opplysninger'!$C$11*SUM(H1921:Q1921)</f>
        <v>421609.36646399996</v>
      </c>
      <c r="S1921" s="1">
        <f>'Innlegging av opplysninger'!$C$13*(((H1921+J1921+M1921+O1921)*Data!H1921)+(J1921+O1921)*(1-Data!H1921)*1.8/12+I1921+N1921+K1921+L1921+P1921+Q1921)</f>
        <v>150542.15603433948</v>
      </c>
      <c r="T1921" s="1">
        <f>'Innlegging av opplysninger'!$C$13*((H1921+J1921+M1921+O1921)*(1-Data!H1921)-(J1921+O1921)*(1-Data!H1921)*1.8/12)</f>
        <v>426396.97702166048</v>
      </c>
      <c r="U1921" s="1">
        <f>Data!I1921</f>
        <v>0.6</v>
      </c>
      <c r="V1921" s="1">
        <f>Data!J1921+Data!K1921</f>
        <v>46491.666666666672</v>
      </c>
      <c r="W1921" s="1">
        <f>Data!L1921</f>
        <v>0</v>
      </c>
      <c r="X1921" s="1">
        <f t="shared" si="297"/>
        <v>304309.09090909088</v>
      </c>
      <c r="Y1921" s="100">
        <f t="shared" si="298"/>
        <v>0</v>
      </c>
      <c r="Z1921" s="100">
        <f t="shared" si="299"/>
        <v>43516.19999999999</v>
      </c>
      <c r="AA1921" s="100">
        <f>'Innlegging av opplysninger'!$B$4*X1921</f>
        <v>39560.181818181816</v>
      </c>
      <c r="AB1921" s="1"/>
      <c r="AC1921" s="1">
        <f>'Innlegging av opplysninger'!$B$5*X1921</f>
        <v>39864.490909090906</v>
      </c>
      <c r="AD1921" s="1">
        <f>'Innlegging av opplysninger'!$B$5*Y1921</f>
        <v>0</v>
      </c>
      <c r="AE1921" s="1">
        <f>'Innlegging av opplysninger'!$B$5*Z1921</f>
        <v>5700.6221999999989</v>
      </c>
      <c r="AF1921" s="1">
        <f>'Innlegging av opplysninger'!$B$5*AA1921</f>
        <v>5182.3838181818182</v>
      </c>
      <c r="AG1921" s="1"/>
      <c r="AH1921" s="1">
        <f>'Innlegging av opplysninger'!$C$11*SUM(X1921:AG1921)</f>
        <v>16649.052846872724</v>
      </c>
      <c r="AI1921" s="1">
        <f>'Innlegging av opplysninger'!$C$13*(((X1921+Z1921+AC1921+AE1921)*Data!M1921)+(Z1921+AE1921)*(1-Data!M1921)*1.8/12+Y1921+AD1921+AA1921+AB1921+AF1921+AG1921)</f>
        <v>2710.504626250909</v>
      </c>
      <c r="AJ1921" s="1">
        <f>'Innlegging av opplysninger'!$C$13*((X1921+Z1921+AC1921+AE1921)*(1-Data!M1921)-(Z1921+AE1921)*(1-Data!M1921)*1.8/12)</f>
        <v>20072.409795785454</v>
      </c>
      <c r="AK1921" s="83">
        <f t="shared" si="294"/>
        <v>438000</v>
      </c>
      <c r="AL1921" s="83">
        <f t="shared" si="295"/>
        <v>153000</v>
      </c>
      <c r="AM1921" s="83">
        <f t="shared" si="296"/>
        <v>446000</v>
      </c>
    </row>
    <row r="1922" spans="1:39">
      <c r="A1922" t="str">
        <f t="shared" si="290"/>
        <v>4637Undervisning</v>
      </c>
      <c r="B1922" s="6" t="str">
        <f>Data!A1922</f>
        <v>4637</v>
      </c>
      <c r="C1922" s="7" t="str">
        <f>Data!B1922</f>
        <v>Hyllestad kommune</v>
      </c>
      <c r="D1922" s="7" t="str">
        <f>Data!C1922</f>
        <v>Undervisning</v>
      </c>
      <c r="E1922" s="1">
        <f>Data!D1922</f>
        <v>32.212000000000003</v>
      </c>
      <c r="F1922" s="1">
        <f>Data!E1922+Data!F1922</f>
        <v>47687.433177076862</v>
      </c>
      <c r="G1922" s="1">
        <f>Data!G1922</f>
        <v>0</v>
      </c>
      <c r="H1922" s="1">
        <f t="shared" si="291"/>
        <v>16757537.427272726</v>
      </c>
      <c r="I1922" s="1">
        <f t="shared" si="292"/>
        <v>0</v>
      </c>
      <c r="J1922" s="1">
        <f t="shared" si="293"/>
        <v>2010904.491272727</v>
      </c>
      <c r="K1922" s="1">
        <f>'Innlegging av opplysninger'!$B$4*H1922</f>
        <v>2178479.8655454544</v>
      </c>
      <c r="L1922" s="1"/>
      <c r="M1922" s="1">
        <f>'Innlegging av opplysninger'!$B$5*H1922</f>
        <v>2195237.4029727271</v>
      </c>
      <c r="N1922" s="1">
        <f>'Innlegging av opplysninger'!$B$5*I1922</f>
        <v>0</v>
      </c>
      <c r="O1922" s="1">
        <f>'Innlegging av opplysninger'!$B$5*J1922</f>
        <v>263428.48835672723</v>
      </c>
      <c r="P1922" s="1">
        <f>'Innlegging av opplysninger'!$B$5*K1922</f>
        <v>285380.86238645454</v>
      </c>
      <c r="Q1922" s="1"/>
      <c r="R1922" s="1">
        <f>'Innlegging av opplysninger'!$C$11*SUM(H1922:Q1922)</f>
        <v>900256.80443665909</v>
      </c>
      <c r="S1922" s="1">
        <f>'Innlegging av opplysninger'!$C$13*(((H1922+J1922+M1922+O1922)*Data!H1922)+(J1922+O1922)*(1-Data!H1922)*1.8/12+I1922+N1922+K1922+L1922+P1922+Q1922)</f>
        <v>154587.03795051444</v>
      </c>
      <c r="T1922" s="1">
        <f>'Innlegging av opplysninger'!$C$13*((H1922+J1922+M1922+O1922)*(1-Data!H1922)-(J1922+O1922)*(1-Data!H1922)*1.8/12)</f>
        <v>1077343.32601544</v>
      </c>
      <c r="U1922" s="1">
        <f>Data!I1922</f>
        <v>1.8</v>
      </c>
      <c r="V1922" s="1">
        <f>Data!J1922+Data!K1922</f>
        <v>47885.740740740737</v>
      </c>
      <c r="W1922" s="1">
        <f>Data!L1922</f>
        <v>0</v>
      </c>
      <c r="X1922" s="1">
        <f t="shared" si="297"/>
        <v>940301.818181818</v>
      </c>
      <c r="Y1922" s="100">
        <f t="shared" si="298"/>
        <v>0</v>
      </c>
      <c r="Z1922" s="100">
        <f t="shared" si="299"/>
        <v>134463.15999999997</v>
      </c>
      <c r="AA1922" s="100">
        <f>'Innlegging av opplysninger'!$B$4*X1922</f>
        <v>122239.23636363634</v>
      </c>
      <c r="AB1922" s="1"/>
      <c r="AC1922" s="1">
        <f>'Innlegging av opplysninger'!$B$5*X1922</f>
        <v>123179.53818181816</v>
      </c>
      <c r="AD1922" s="1">
        <f>'Innlegging av opplysninger'!$B$5*Y1922</f>
        <v>0</v>
      </c>
      <c r="AE1922" s="1">
        <f>'Innlegging av opplysninger'!$B$5*Z1922</f>
        <v>17614.673959999996</v>
      </c>
      <c r="AF1922" s="1">
        <f>'Innlegging av opplysninger'!$B$5*AA1922</f>
        <v>16013.339963636361</v>
      </c>
      <c r="AG1922" s="1"/>
      <c r="AH1922" s="1">
        <f>'Innlegging av opplysninger'!$C$11*SUM(X1922:AG1922)</f>
        <v>51444.847132734532</v>
      </c>
      <c r="AI1922" s="1">
        <f>'Innlegging av opplysninger'!$C$13*(((X1922+Z1922+AC1922+AE1922)*Data!M1922)+(Z1922+AE1922)*(1-Data!M1922)*1.8/12+Y1922+AD1922+AA1922+AB1922+AF1922+AG1922)</f>
        <v>8375.3410739061801</v>
      </c>
      <c r="AJ1922" s="1">
        <f>'Innlegging av opplysninger'!$C$13*((X1922+Z1922+AC1922+AE1922)*(1-Data!M1922)-(Z1922+AE1922)*(1-Data!M1922)*1.8/12)</f>
        <v>62022.870791941074</v>
      </c>
      <c r="AK1922" s="83">
        <f t="shared" si="294"/>
        <v>952000</v>
      </c>
      <c r="AL1922" s="83">
        <f t="shared" si="295"/>
        <v>163000</v>
      </c>
      <c r="AM1922" s="83">
        <f t="shared" si="296"/>
        <v>1139000</v>
      </c>
    </row>
    <row r="1923" spans="1:39">
      <c r="A1923" t="str">
        <f t="shared" si="290"/>
        <v>4637Barnehager</v>
      </c>
      <c r="B1923" s="6" t="str">
        <f>Data!A1923</f>
        <v>4637</v>
      </c>
      <c r="C1923" s="7" t="str">
        <f>Data!B1923</f>
        <v>Hyllestad kommune</v>
      </c>
      <c r="D1923" s="7" t="str">
        <f>Data!C1923</f>
        <v>Barnehager</v>
      </c>
      <c r="E1923" s="1">
        <f>Data!D1923</f>
        <v>12.7</v>
      </c>
      <c r="F1923" s="1">
        <f>Data!E1923+Data!F1923</f>
        <v>42039.022309711276</v>
      </c>
      <c r="G1923" s="1">
        <f>Data!G1923</f>
        <v>0</v>
      </c>
      <c r="H1923" s="1">
        <f t="shared" si="291"/>
        <v>5824315.4545454523</v>
      </c>
      <c r="I1923" s="1">
        <f t="shared" si="292"/>
        <v>0</v>
      </c>
      <c r="J1923" s="1">
        <f t="shared" si="293"/>
        <v>698917.85454545426</v>
      </c>
      <c r="K1923" s="1">
        <f>'Innlegging av opplysninger'!$B$4*H1923</f>
        <v>757161.0090909088</v>
      </c>
      <c r="L1923" s="1"/>
      <c r="M1923" s="1">
        <f>'Innlegging av opplysninger'!$B$5*H1923</f>
        <v>762985.32454545423</v>
      </c>
      <c r="N1923" s="1">
        <f>'Innlegging av opplysninger'!$B$5*I1923</f>
        <v>0</v>
      </c>
      <c r="O1923" s="1">
        <f>'Innlegging av opplysninger'!$B$5*J1923</f>
        <v>91558.238945454519</v>
      </c>
      <c r="P1923" s="1">
        <f>'Innlegging av opplysninger'!$B$5*K1923</f>
        <v>99188.092190909054</v>
      </c>
      <c r="Q1923" s="1"/>
      <c r="R1923" s="1">
        <f>'Innlegging av opplysninger'!$C$11*SUM(H1923:Q1923)</f>
        <v>312896.78700681805</v>
      </c>
      <c r="S1923" s="1">
        <f>'Innlegging av opplysninger'!$C$13*(((H1923+J1923+M1923+O1923)*Data!H1923)+(J1923+O1923)*(1-Data!H1923)*1.8/12+I1923+N1923+K1923+L1923+P1923+Q1923)</f>
        <v>50695.866795883616</v>
      </c>
      <c r="T1923" s="1">
        <f>'Innlegging av opplysninger'!$C$13*((H1923+J1923+M1923+O1923)*(1-Data!H1923)-(J1923+O1923)*(1-Data!H1923)*1.8/12)</f>
        <v>377478.68384502531</v>
      </c>
      <c r="U1923" s="1">
        <f>Data!I1923</f>
        <v>3.3</v>
      </c>
      <c r="V1923" s="1">
        <f>Data!J1923+Data!K1923</f>
        <v>47362.67676767677</v>
      </c>
      <c r="W1923" s="1">
        <f>Data!L1923</f>
        <v>0</v>
      </c>
      <c r="X1923" s="1">
        <f t="shared" si="297"/>
        <v>1705056.3636363635</v>
      </c>
      <c r="Y1923" s="100">
        <f t="shared" si="298"/>
        <v>0</v>
      </c>
      <c r="Z1923" s="100">
        <f t="shared" si="299"/>
        <v>243823.05999999997</v>
      </c>
      <c r="AA1923" s="100">
        <f>'Innlegging av opplysninger'!$B$4*X1923</f>
        <v>221657.32727272727</v>
      </c>
      <c r="AB1923" s="1"/>
      <c r="AC1923" s="1">
        <f>'Innlegging av opplysninger'!$B$5*X1923</f>
        <v>223362.38363636364</v>
      </c>
      <c r="AD1923" s="1">
        <f>'Innlegging av opplysninger'!$B$5*Y1923</f>
        <v>0</v>
      </c>
      <c r="AE1923" s="1">
        <f>'Innlegging av opplysninger'!$B$5*Z1923</f>
        <v>31940.820859999996</v>
      </c>
      <c r="AF1923" s="1">
        <f>'Innlegging av opplysninger'!$B$5*AA1923</f>
        <v>29037.109872727273</v>
      </c>
      <c r="AG1923" s="1"/>
      <c r="AH1923" s="1">
        <f>'Innlegging av opplysninger'!$C$11*SUM(X1923:AG1923)</f>
        <v>93285.328480570912</v>
      </c>
      <c r="AI1923" s="1">
        <f>'Innlegging av opplysninger'!$C$13*(((X1923+Z1923+AC1923+AE1923)*Data!M1923)+(Z1923+AE1923)*(1-Data!M1923)*1.8/12+Y1923+AD1923+AA1923+AB1923+AF1923+AG1923)</f>
        <v>19452.800877914178</v>
      </c>
      <c r="AJ1923" s="1">
        <f>'Innlegging av opplysninger'!$C$13*((X1923+Z1923+AC1923+AE1923)*(1-Data!M1923)-(Z1923+AE1923)*(1-Data!M1923)*1.8/12)</f>
        <v>108200.80651655125</v>
      </c>
      <c r="AK1923" s="83">
        <f t="shared" si="294"/>
        <v>406000</v>
      </c>
      <c r="AL1923" s="83">
        <f t="shared" si="295"/>
        <v>70000</v>
      </c>
      <c r="AM1923" s="83">
        <f t="shared" si="296"/>
        <v>486000</v>
      </c>
    </row>
    <row r="1924" spans="1:39">
      <c r="A1924" t="str">
        <f t="shared" si="290"/>
        <v>4637Helse/pleie/omsorg</v>
      </c>
      <c r="B1924" s="6" t="str">
        <f>Data!A1924</f>
        <v>4637</v>
      </c>
      <c r="C1924" s="7" t="str">
        <f>Data!B1924</f>
        <v>Hyllestad kommune</v>
      </c>
      <c r="D1924" s="7" t="str">
        <f>Data!C1924</f>
        <v>Helse/pleie/omsorg</v>
      </c>
      <c r="E1924" s="1">
        <f>Data!D1924</f>
        <v>49.103300000000004</v>
      </c>
      <c r="F1924" s="1">
        <f>Data!E1924+Data!F1924</f>
        <v>46876.943199336907</v>
      </c>
      <c r="G1924" s="1">
        <f>Data!G1924</f>
        <v>939.5331881971274</v>
      </c>
      <c r="H1924" s="1">
        <f t="shared" si="291"/>
        <v>25110682.963636365</v>
      </c>
      <c r="I1924" s="1">
        <f t="shared" si="292"/>
        <v>503281.96363636374</v>
      </c>
      <c r="J1924" s="1">
        <f t="shared" si="293"/>
        <v>3073675.7912727273</v>
      </c>
      <c r="K1924" s="1">
        <f>'Innlegging av opplysninger'!$B$4*H1924</f>
        <v>3264388.7852727277</v>
      </c>
      <c r="L1924" s="1"/>
      <c r="M1924" s="1">
        <f>'Innlegging av opplysninger'!$B$5*H1924</f>
        <v>3289499.468236364</v>
      </c>
      <c r="N1924" s="1">
        <f>'Innlegging av opplysninger'!$B$5*I1924</f>
        <v>65929.93723636365</v>
      </c>
      <c r="O1924" s="1">
        <f>'Innlegging av opplysninger'!$B$5*J1924</f>
        <v>402651.52865672729</v>
      </c>
      <c r="P1924" s="1">
        <f>'Innlegging av opplysninger'!$B$5*K1924</f>
        <v>427634.93087072734</v>
      </c>
      <c r="Q1924" s="1"/>
      <c r="R1924" s="1">
        <f>'Innlegging av opplysninger'!$C$11*SUM(H1924:Q1924)</f>
        <v>1373234.3240150979</v>
      </c>
      <c r="S1924" s="1">
        <f>'Innlegging av opplysninger'!$C$13*(((H1924+J1924+M1924+O1924)*Data!H1924)+(J1924+O1924)*(1-Data!H1924)*1.8/12+I1924+N1924+K1924+L1924+P1924+Q1924)</f>
        <v>314715.42506200436</v>
      </c>
      <c r="T1924" s="1">
        <f>'Innlegging av opplysninger'!$C$13*((H1924+J1924+M1924+O1924)*(1-Data!H1924)-(J1924+O1924)*(1-Data!H1924)*1.8/12)</f>
        <v>1564447.3341165504</v>
      </c>
      <c r="U1924" s="1">
        <f>Data!I1924</f>
        <v>9.8712</v>
      </c>
      <c r="V1924" s="1">
        <f>Data!J1924+Data!K1924</f>
        <v>42053.938562012052</v>
      </c>
      <c r="W1924" s="1">
        <f>Data!L1924</f>
        <v>1260.0494367452793</v>
      </c>
      <c r="X1924" s="1">
        <f t="shared" si="297"/>
        <v>4528612.7818181813</v>
      </c>
      <c r="Y1924" s="100">
        <f t="shared" si="298"/>
        <v>135689.45454545456</v>
      </c>
      <c r="Z1924" s="100">
        <f t="shared" si="299"/>
        <v>666995.21979999985</v>
      </c>
      <c r="AA1924" s="100">
        <f>'Innlegging av opplysninger'!$B$4*X1924</f>
        <v>588719.6616363636</v>
      </c>
      <c r="AB1924" s="1"/>
      <c r="AC1924" s="1">
        <f>'Innlegging av opplysninger'!$B$5*X1924</f>
        <v>593248.27441818174</v>
      </c>
      <c r="AD1924" s="1">
        <f>'Innlegging av opplysninger'!$B$5*Y1924</f>
        <v>17775.318545454549</v>
      </c>
      <c r="AE1924" s="1">
        <f>'Innlegging av opplysninger'!$B$5*Z1924</f>
        <v>87376.373793799983</v>
      </c>
      <c r="AF1924" s="1">
        <f>'Innlegging av opplysninger'!$B$5*AA1924</f>
        <v>77122.275674363627</v>
      </c>
      <c r="AG1924" s="1"/>
      <c r="AH1924" s="1">
        <f>'Innlegging av opplysninger'!$C$11*SUM(X1924:AG1924)</f>
        <v>254430.49568880835</v>
      </c>
      <c r="AI1924" s="1">
        <f>'Innlegging av opplysninger'!$C$13*(((X1924+Z1924+AC1924+AE1924)*Data!M1924)+(Z1924+AE1924)*(1-Data!M1924)*1.8/12+Y1924+AD1924+AA1924+AB1924+AF1924+AG1924)</f>
        <v>48488.047370916727</v>
      </c>
      <c r="AJ1924" s="1">
        <f>'Innlegging av opplysninger'!$C$13*((X1924+Z1924+AC1924+AE1924)*(1-Data!M1924)-(Z1924+AE1924)*(1-Data!M1924)*1.8/12)</f>
        <v>299679.99936113687</v>
      </c>
      <c r="AK1924" s="83">
        <f t="shared" si="294"/>
        <v>1628000</v>
      </c>
      <c r="AL1924" s="83">
        <f t="shared" si="295"/>
        <v>363000</v>
      </c>
      <c r="AM1924" s="83">
        <f t="shared" si="296"/>
        <v>1864000</v>
      </c>
    </row>
    <row r="1925" spans="1:39">
      <c r="A1925" t="str">
        <f t="shared" si="290"/>
        <v>4637Samferdsel og teknikk</v>
      </c>
      <c r="B1925" s="6" t="str">
        <f>Data!A1925</f>
        <v>4637</v>
      </c>
      <c r="C1925" s="7" t="str">
        <f>Data!B1925</f>
        <v>Hyllestad kommune</v>
      </c>
      <c r="D1925" s="7" t="str">
        <f>Data!C1925</f>
        <v>Samferdsel og teknikk</v>
      </c>
      <c r="E1925" s="1">
        <f>Data!D1925</f>
        <v>4.9933999999999994</v>
      </c>
      <c r="F1925" s="1">
        <f>Data!E1925+Data!F1925</f>
        <v>0</v>
      </c>
      <c r="G1925" s="1">
        <f>Data!G1925</f>
        <v>0</v>
      </c>
      <c r="H1925" s="1">
        <f t="shared" si="291"/>
        <v>0</v>
      </c>
      <c r="I1925" s="1">
        <f t="shared" si="292"/>
        <v>0</v>
      </c>
      <c r="J1925" s="1">
        <f t="shared" si="293"/>
        <v>0</v>
      </c>
      <c r="K1925" s="1">
        <f>'Innlegging av opplysninger'!$B$4*H1925</f>
        <v>0</v>
      </c>
      <c r="L1925" s="1"/>
      <c r="M1925" s="1">
        <f>'Innlegging av opplysninger'!$B$5*H1925</f>
        <v>0</v>
      </c>
      <c r="N1925" s="1">
        <f>'Innlegging av opplysninger'!$B$5*I1925</f>
        <v>0</v>
      </c>
      <c r="O1925" s="1">
        <f>'Innlegging av opplysninger'!$B$5*J1925</f>
        <v>0</v>
      </c>
      <c r="P1925" s="1">
        <f>'Innlegging av opplysninger'!$B$5*K1925</f>
        <v>0</v>
      </c>
      <c r="Q1925" s="1"/>
      <c r="R1925" s="1">
        <f>'Innlegging av opplysninger'!$C$11*SUM(H1925:Q1925)</f>
        <v>0</v>
      </c>
      <c r="S1925" s="1">
        <f>'Innlegging av opplysninger'!$C$13*(((H1925+J1925+M1925+O1925)*Data!H1925)+(J1925+O1925)*(1-Data!H1925)*1.8/12+I1925+N1925+K1925+L1925+P1925+Q1925)</f>
        <v>0</v>
      </c>
      <c r="T1925" s="1">
        <f>'Innlegging av opplysninger'!$C$13*((H1925+J1925+M1925+O1925)*(1-Data!H1925)-(J1925+O1925)*(1-Data!H1925)*1.8/12)</f>
        <v>0</v>
      </c>
      <c r="U1925" s="1">
        <f>Data!I1925</f>
        <v>0</v>
      </c>
      <c r="V1925" s="1">
        <f>Data!J1925+Data!K1925</f>
        <v>0</v>
      </c>
      <c r="W1925" s="1">
        <f>Data!L1925</f>
        <v>0</v>
      </c>
      <c r="X1925" s="1">
        <f t="shared" si="297"/>
        <v>0</v>
      </c>
      <c r="Y1925" s="100">
        <f t="shared" si="298"/>
        <v>0</v>
      </c>
      <c r="Z1925" s="100">
        <f t="shared" si="299"/>
        <v>0</v>
      </c>
      <c r="AA1925" s="100">
        <f>'Innlegging av opplysninger'!$B$4*X1925</f>
        <v>0</v>
      </c>
      <c r="AB1925" s="1"/>
      <c r="AC1925" s="1">
        <f>'Innlegging av opplysninger'!$B$5*X1925</f>
        <v>0</v>
      </c>
      <c r="AD1925" s="1">
        <f>'Innlegging av opplysninger'!$B$5*Y1925</f>
        <v>0</v>
      </c>
      <c r="AE1925" s="1">
        <f>'Innlegging av opplysninger'!$B$5*Z1925</f>
        <v>0</v>
      </c>
      <c r="AF1925" s="1">
        <f>'Innlegging av opplysninger'!$B$5*AA1925</f>
        <v>0</v>
      </c>
      <c r="AG1925" s="1"/>
      <c r="AH1925" s="1">
        <f>'Innlegging av opplysninger'!$C$11*SUM(X1925:AG1925)</f>
        <v>0</v>
      </c>
      <c r="AI1925" s="1">
        <f>'Innlegging av opplysninger'!$C$13*(((X1925+Z1925+AC1925+AE1925)*Data!M1925)+(Z1925+AE1925)*(1-Data!M1925)*1.8/12+Y1925+AD1925+AA1925+AB1925+AF1925+AG1925)</f>
        <v>0</v>
      </c>
      <c r="AJ1925" s="1">
        <f>'Innlegging av opplysninger'!$C$13*((X1925+Z1925+AC1925+AE1925)*(1-Data!M1925)-(Z1925+AE1925)*(1-Data!M1925)*1.8/12)</f>
        <v>0</v>
      </c>
      <c r="AK1925" s="83">
        <f t="shared" si="294"/>
        <v>0</v>
      </c>
      <c r="AL1925" s="83">
        <f t="shared" si="295"/>
        <v>0</v>
      </c>
      <c r="AM1925" s="83">
        <f t="shared" si="296"/>
        <v>0</v>
      </c>
    </row>
    <row r="1926" spans="1:39">
      <c r="A1926" t="str">
        <f t="shared" ref="A1926:A1989" si="300">CONCATENATE(B1926,D1926)</f>
        <v>4637Annet</v>
      </c>
      <c r="B1926" s="6" t="str">
        <f>Data!A1926</f>
        <v>4637</v>
      </c>
      <c r="C1926" s="7" t="str">
        <f>Data!B1926</f>
        <v>Hyllestad kommune</v>
      </c>
      <c r="D1926" s="7" t="str">
        <f>Data!C1926</f>
        <v>Annet</v>
      </c>
      <c r="E1926" s="1">
        <f>Data!D1926</f>
        <v>0.58000000000000007</v>
      </c>
      <c r="F1926" s="1">
        <f>Data!E1926+Data!F1926</f>
        <v>0</v>
      </c>
      <c r="G1926" s="1">
        <f>Data!G1926</f>
        <v>0</v>
      </c>
      <c r="H1926" s="1">
        <f t="shared" ref="H1926:H1989" si="301">F1926*(11-1/11)*E1926</f>
        <v>0</v>
      </c>
      <c r="I1926" s="1">
        <f t="shared" ref="I1926:I1989" si="302">G1926*(11-1/11)*E1926</f>
        <v>0</v>
      </c>
      <c r="J1926" s="1">
        <f t="shared" ref="J1926:J1989" si="303">(H1926+I1926)*0.12</f>
        <v>0</v>
      </c>
      <c r="K1926" s="1">
        <f>'Innlegging av opplysninger'!$B$4*H1926</f>
        <v>0</v>
      </c>
      <c r="L1926" s="1"/>
      <c r="M1926" s="1">
        <f>'Innlegging av opplysninger'!$B$5*H1926</f>
        <v>0</v>
      </c>
      <c r="N1926" s="1">
        <f>'Innlegging av opplysninger'!$B$5*I1926</f>
        <v>0</v>
      </c>
      <c r="O1926" s="1">
        <f>'Innlegging av opplysninger'!$B$5*J1926</f>
        <v>0</v>
      </c>
      <c r="P1926" s="1">
        <f>'Innlegging av opplysninger'!$B$5*K1926</f>
        <v>0</v>
      </c>
      <c r="Q1926" s="1"/>
      <c r="R1926" s="1">
        <f>'Innlegging av opplysninger'!$C$11*SUM(H1926:Q1926)</f>
        <v>0</v>
      </c>
      <c r="S1926" s="1">
        <f>'Innlegging av opplysninger'!$C$13*(((H1926+J1926+M1926+O1926)*Data!H1926)+(J1926+O1926)*(1-Data!H1926)*1.8/12+I1926+N1926+K1926+L1926+P1926+Q1926)</f>
        <v>0</v>
      </c>
      <c r="T1926" s="1">
        <f>'Innlegging av opplysninger'!$C$13*((H1926+J1926+M1926+O1926)*(1-Data!H1926)-(J1926+O1926)*(1-Data!H1926)*1.8/12)</f>
        <v>0</v>
      </c>
      <c r="U1926" s="1">
        <f>Data!I1926</f>
        <v>0</v>
      </c>
      <c r="V1926" s="1">
        <f>Data!J1926+Data!K1926</f>
        <v>0</v>
      </c>
      <c r="W1926" s="1">
        <f>Data!L1926</f>
        <v>0</v>
      </c>
      <c r="X1926" s="1">
        <f t="shared" si="297"/>
        <v>0</v>
      </c>
      <c r="Y1926" s="100">
        <f t="shared" si="298"/>
        <v>0</v>
      </c>
      <c r="Z1926" s="100">
        <f t="shared" si="299"/>
        <v>0</v>
      </c>
      <c r="AA1926" s="100">
        <f>'Innlegging av opplysninger'!$B$4*X1926</f>
        <v>0</v>
      </c>
      <c r="AB1926" s="1"/>
      <c r="AC1926" s="1">
        <f>'Innlegging av opplysninger'!$B$5*X1926</f>
        <v>0</v>
      </c>
      <c r="AD1926" s="1">
        <f>'Innlegging av opplysninger'!$B$5*Y1926</f>
        <v>0</v>
      </c>
      <c r="AE1926" s="1">
        <f>'Innlegging av opplysninger'!$B$5*Z1926</f>
        <v>0</v>
      </c>
      <c r="AF1926" s="1">
        <f>'Innlegging av opplysninger'!$B$5*AA1926</f>
        <v>0</v>
      </c>
      <c r="AG1926" s="1"/>
      <c r="AH1926" s="1">
        <f>'Innlegging av opplysninger'!$C$11*SUM(X1926:AG1926)</f>
        <v>0</v>
      </c>
      <c r="AI1926" s="1">
        <f>'Innlegging av opplysninger'!$C$13*(((X1926+Z1926+AC1926+AE1926)*Data!M1926)+(Z1926+AE1926)*(1-Data!M1926)*1.8/12+Y1926+AD1926+AA1926+AB1926+AF1926+AG1926)</f>
        <v>0</v>
      </c>
      <c r="AJ1926" s="1">
        <f>'Innlegging av opplysninger'!$C$13*((X1926+Z1926+AC1926+AE1926)*(1-Data!M1926)-(Z1926+AE1926)*(1-Data!M1926)*1.8/12)</f>
        <v>0</v>
      </c>
      <c r="AK1926" s="83">
        <f t="shared" ref="AK1926:AK1989" si="304">ROUND(AH1926+R1926,-3)</f>
        <v>0</v>
      </c>
      <c r="AL1926" s="83">
        <f t="shared" ref="AL1926:AL1989" si="305">ROUND(AI1926+S1926,-3)</f>
        <v>0</v>
      </c>
      <c r="AM1926" s="83">
        <f t="shared" ref="AM1926:AM1989" si="306">ROUND(AJ1926+T1926,-3)</f>
        <v>0</v>
      </c>
    </row>
    <row r="1927" spans="1:39">
      <c r="A1927" t="str">
        <f t="shared" si="300"/>
        <v>4638Alle</v>
      </c>
      <c r="B1927" s="6" t="str">
        <f>Data!A1927</f>
        <v>4638</v>
      </c>
      <c r="C1927" s="7" t="str">
        <f>Data!B1927</f>
        <v>Høyanger kommune</v>
      </c>
      <c r="D1927" s="7" t="str">
        <f>Data!C1927</f>
        <v>Alle</v>
      </c>
      <c r="E1927" s="1">
        <f>Data!D1927</f>
        <v>362.08540000000011</v>
      </c>
      <c r="F1927" s="1">
        <f>Data!E1927+Data!F1927</f>
        <v>46345.631751054658</v>
      </c>
      <c r="G1927" s="1">
        <f>Data!G1927</f>
        <v>446.72527530797998</v>
      </c>
      <c r="H1927" s="1">
        <f t="shared" si="301"/>
        <v>183066290.29999998</v>
      </c>
      <c r="I1927" s="1">
        <f t="shared" si="302"/>
        <v>1764574.9090909101</v>
      </c>
      <c r="J1927" s="1">
        <f t="shared" si="303"/>
        <v>22179703.825090908</v>
      </c>
      <c r="K1927" s="1">
        <f>'Innlegging av opplysninger'!$B$4*H1927</f>
        <v>23798617.739</v>
      </c>
      <c r="L1927" s="1"/>
      <c r="M1927" s="1">
        <f>'Innlegging av opplysninger'!$B$5*H1927</f>
        <v>23981684.029299997</v>
      </c>
      <c r="N1927" s="1">
        <f>'Innlegging av opplysninger'!$B$5*I1927</f>
        <v>231159.31309090924</v>
      </c>
      <c r="O1927" s="1">
        <f>'Innlegging av opplysninger'!$B$5*J1927</f>
        <v>2905541.201086909</v>
      </c>
      <c r="P1927" s="1">
        <f>'Innlegging av opplysninger'!$B$5*K1927</f>
        <v>3117618.9238090003</v>
      </c>
      <c r="Q1927" s="1"/>
      <c r="R1927" s="1">
        <f>'Innlegging av opplysninger'!$C$11*SUM(H1927:Q1927)</f>
        <v>9919717.2291378081</v>
      </c>
      <c r="S1927" s="1">
        <f>'Innlegging av opplysninger'!$C$13*(((H1927+J1927+M1927+O1927)*Data!H1927)+(J1927+O1927)*(1-Data!H1927)*1.8/12+I1927+N1927+K1927+L1927+P1927+Q1927)</f>
        <v>1991158.4267790134</v>
      </c>
      <c r="T1927" s="1">
        <f>'Innlegging av opplysninger'!$C$13*((H1927+J1927+M1927+O1927)*(1-Data!H1927)-(J1927+O1927)*(1-Data!H1927)*1.8/12)</f>
        <v>11583191.465725353</v>
      </c>
      <c r="U1927" s="1">
        <f>Data!I1927</f>
        <v>48.111499999999992</v>
      </c>
      <c r="V1927" s="1">
        <f>Data!J1927+Data!K1927</f>
        <v>49367.139855682479</v>
      </c>
      <c r="W1927" s="1">
        <f>Data!L1927</f>
        <v>465.09088263720741</v>
      </c>
      <c r="X1927" s="1">
        <f t="shared" ref="X1927:X1990" si="307">V1927*(11-1/11)*U1927</f>
        <v>25910477.990909096</v>
      </c>
      <c r="Y1927" s="100">
        <f t="shared" ref="Y1927:Y1990" si="308">W1927*(11-1/11)*U1927</f>
        <v>244104.2181818182</v>
      </c>
      <c r="Z1927" s="100">
        <f t="shared" ref="Z1927:Z1990" si="309">(X1927+Y1927)*0.143</f>
        <v>3740105.2559000007</v>
      </c>
      <c r="AA1927" s="100">
        <f>'Innlegging av opplysninger'!$B$4*X1927</f>
        <v>3368362.1388181825</v>
      </c>
      <c r="AB1927" s="1"/>
      <c r="AC1927" s="1">
        <f>'Innlegging av opplysninger'!$B$5*X1927</f>
        <v>3394272.6168090915</v>
      </c>
      <c r="AD1927" s="1">
        <f>'Innlegging av opplysninger'!$B$5*Y1927</f>
        <v>31977.652581818187</v>
      </c>
      <c r="AE1927" s="1">
        <f>'Innlegging av opplysninger'!$B$5*Z1927</f>
        <v>489953.78852290008</v>
      </c>
      <c r="AF1927" s="1">
        <f>'Innlegging av opplysninger'!$B$5*AA1927</f>
        <v>441255.44018518191</v>
      </c>
      <c r="AG1927" s="1"/>
      <c r="AH1927" s="1">
        <f>'Innlegging av opplysninger'!$C$11*SUM(X1927:AG1927)</f>
        <v>1429579.3458725072</v>
      </c>
      <c r="AI1927" s="1">
        <f>'Innlegging av opplysninger'!$C$13*(((X1927+Z1927+AC1927+AE1927)*Data!M1927)+(Z1927+AE1927)*(1-Data!M1927)*1.8/12+Y1927+AD1927+AA1927+AB1927+AF1927+AG1927)</f>
        <v>309925.21718798333</v>
      </c>
      <c r="AJ1927" s="1">
        <f>'Innlegging av opplysninger'!$C$13*((X1927+Z1927+AC1927+AE1927)*(1-Data!M1927)-(Z1927+AE1927)*(1-Data!M1927)*1.8/12)</f>
        <v>1646341.256111237</v>
      </c>
      <c r="AK1927" s="83">
        <f t="shared" si="304"/>
        <v>11349000</v>
      </c>
      <c r="AL1927" s="83">
        <f t="shared" si="305"/>
        <v>2301000</v>
      </c>
      <c r="AM1927" s="83">
        <f t="shared" si="306"/>
        <v>13230000</v>
      </c>
    </row>
    <row r="1928" spans="1:39">
      <c r="A1928" t="str">
        <f t="shared" si="300"/>
        <v>4638Administrasjon</v>
      </c>
      <c r="B1928" s="6" t="str">
        <f>Data!A1928</f>
        <v>4638</v>
      </c>
      <c r="C1928" s="7" t="str">
        <f>Data!B1928</f>
        <v>Høyanger kommune</v>
      </c>
      <c r="D1928" s="7" t="str">
        <f>Data!C1928</f>
        <v>Administrasjon</v>
      </c>
      <c r="E1928" s="1">
        <f>Data!D1928</f>
        <v>55.817099999999996</v>
      </c>
      <c r="F1928" s="1">
        <f>Data!E1928+Data!F1928</f>
        <v>46871.150836093853</v>
      </c>
      <c r="G1928" s="1">
        <f>Data!G1928</f>
        <v>50.252162867651677</v>
      </c>
      <c r="H1928" s="1">
        <f t="shared" si="301"/>
        <v>28540491.418181822</v>
      </c>
      <c r="I1928" s="1">
        <f t="shared" si="302"/>
        <v>30599.236363636363</v>
      </c>
      <c r="J1928" s="1">
        <f t="shared" si="303"/>
        <v>3428530.8785454552</v>
      </c>
      <c r="K1928" s="1">
        <f>'Innlegging av opplysninger'!$B$4*H1928</f>
        <v>3710263.8843636368</v>
      </c>
      <c r="L1928" s="1"/>
      <c r="M1928" s="1">
        <f>'Innlegging av opplysninger'!$B$5*H1928</f>
        <v>3738804.3757818188</v>
      </c>
      <c r="N1928" s="1">
        <f>'Innlegging av opplysninger'!$B$5*I1928</f>
        <v>4008.4999636363636</v>
      </c>
      <c r="O1928" s="1">
        <f>'Innlegging av opplysninger'!$B$5*J1928</f>
        <v>449137.54508945462</v>
      </c>
      <c r="P1928" s="1">
        <f>'Innlegging av opplysninger'!$B$5*K1928</f>
        <v>486044.56885163643</v>
      </c>
      <c r="Q1928" s="1"/>
      <c r="R1928" s="1">
        <f>'Innlegging av opplysninger'!$C$11*SUM(H1928:Q1928)</f>
        <v>1534739.4554713618</v>
      </c>
      <c r="S1928" s="1">
        <f>'Innlegging av opplysninger'!$C$13*(((H1928+J1928+M1928+O1928)*Data!H1928)+(J1928+O1928)*(1-Data!H1928)*1.8/12+I1928+N1928+K1928+L1928+P1928+Q1928)</f>
        <v>353468.05731472216</v>
      </c>
      <c r="T1928" s="1">
        <f>'Innlegging av opplysninger'!$C$13*((H1928+J1928+M1928+O1928)*(1-Data!H1928)-(J1928+O1928)*(1-Data!H1928)*1.8/12)</f>
        <v>1746701.7238566147</v>
      </c>
      <c r="U1928" s="1">
        <f>Data!I1928</f>
        <v>9.1303000000000001</v>
      </c>
      <c r="V1928" s="1">
        <f>Data!J1928+Data!K1928</f>
        <v>50863.748452953354</v>
      </c>
      <c r="W1928" s="1">
        <f>Data!L1928</f>
        <v>0</v>
      </c>
      <c r="X1928" s="1">
        <f t="shared" si="307"/>
        <v>5066195.8090909086</v>
      </c>
      <c r="Y1928" s="100">
        <f t="shared" si="308"/>
        <v>0</v>
      </c>
      <c r="Z1928" s="100">
        <f t="shared" si="309"/>
        <v>724466.00069999986</v>
      </c>
      <c r="AA1928" s="100">
        <f>'Innlegging av opplysninger'!$B$4*X1928</f>
        <v>658605.45518181811</v>
      </c>
      <c r="AB1928" s="1"/>
      <c r="AC1928" s="1">
        <f>'Innlegging av opplysninger'!$B$5*X1928</f>
        <v>663671.65099090908</v>
      </c>
      <c r="AD1928" s="1">
        <f>'Innlegging av opplysninger'!$B$5*Y1928</f>
        <v>0</v>
      </c>
      <c r="AE1928" s="1">
        <f>'Innlegging av opplysninger'!$B$5*Z1928</f>
        <v>94905.046091699987</v>
      </c>
      <c r="AF1928" s="1">
        <f>'Innlegging av opplysninger'!$B$5*AA1928</f>
        <v>86277.314628818174</v>
      </c>
      <c r="AG1928" s="1"/>
      <c r="AH1928" s="1">
        <f>'Innlegging av opplysninger'!$C$11*SUM(X1928:AG1928)</f>
        <v>277176.60851399781</v>
      </c>
      <c r="AI1928" s="1">
        <f>'Innlegging av opplysninger'!$C$13*(((X1928+Z1928+AC1928+AE1928)*Data!M1928)+(Z1928+AE1928)*(1-Data!M1928)*1.8/12+Y1928+AD1928+AA1928+AB1928+AF1928+AG1928)</f>
        <v>76484.825480067986</v>
      </c>
      <c r="AJ1928" s="1">
        <f>'Innlegging av opplysninger'!$C$13*((X1928+Z1928+AC1928+AE1928)*(1-Data!M1928)-(Z1928+AE1928)*(1-Data!M1928)*1.8/12)</f>
        <v>302809.480907508</v>
      </c>
      <c r="AK1928" s="83">
        <f t="shared" si="304"/>
        <v>1812000</v>
      </c>
      <c r="AL1928" s="83">
        <f t="shared" si="305"/>
        <v>430000</v>
      </c>
      <c r="AM1928" s="83">
        <f t="shared" si="306"/>
        <v>2050000</v>
      </c>
    </row>
    <row r="1929" spans="1:39">
      <c r="A1929" t="str">
        <f t="shared" si="300"/>
        <v>4638Undervisning</v>
      </c>
      <c r="B1929" s="6" t="str">
        <f>Data!A1929</f>
        <v>4638</v>
      </c>
      <c r="C1929" s="7" t="str">
        <f>Data!B1929</f>
        <v>Høyanger kommune</v>
      </c>
      <c r="D1929" s="7" t="str">
        <f>Data!C1929</f>
        <v>Undervisning</v>
      </c>
      <c r="E1929" s="1">
        <f>Data!D1929</f>
        <v>78.084600000000009</v>
      </c>
      <c r="F1929" s="1">
        <f>Data!E1929+Data!F1929</f>
        <v>47964.314613039343</v>
      </c>
      <c r="G1929" s="1">
        <f>Data!G1929</f>
        <v>0</v>
      </c>
      <c r="H1929" s="1">
        <f t="shared" si="301"/>
        <v>40857538.045454532</v>
      </c>
      <c r="I1929" s="1">
        <f t="shared" si="302"/>
        <v>0</v>
      </c>
      <c r="J1929" s="1">
        <f t="shared" si="303"/>
        <v>4902904.5654545436</v>
      </c>
      <c r="K1929" s="1">
        <f>'Innlegging av opplysninger'!$B$4*H1929</f>
        <v>5311479.9459090894</v>
      </c>
      <c r="L1929" s="1"/>
      <c r="M1929" s="1">
        <f>'Innlegging av opplysninger'!$B$5*H1929</f>
        <v>5352337.4839545442</v>
      </c>
      <c r="N1929" s="1">
        <f>'Innlegging av opplysninger'!$B$5*I1929</f>
        <v>0</v>
      </c>
      <c r="O1929" s="1">
        <f>'Innlegging av opplysninger'!$B$5*J1929</f>
        <v>642280.49807454518</v>
      </c>
      <c r="P1929" s="1">
        <f>'Innlegging av opplysninger'!$B$5*K1929</f>
        <v>695803.87291409075</v>
      </c>
      <c r="Q1929" s="1"/>
      <c r="R1929" s="1">
        <f>'Innlegging av opplysninger'!$C$11*SUM(H1929:Q1929)</f>
        <v>2194969.0876469309</v>
      </c>
      <c r="S1929" s="1">
        <f>'Innlegging av opplysninger'!$C$13*(((H1929+J1929+M1929+O1929)*Data!H1929)+(J1929+O1929)*(1-Data!H1929)*1.8/12+I1929+N1929+K1929+L1929+P1929+Q1929)</f>
        <v>390899.72060292866</v>
      </c>
      <c r="T1929" s="1">
        <f>'Innlegging av opplysninger'!$C$13*((H1929+J1929+M1929+O1929)*(1-Data!H1929)-(J1929+O1929)*(1-Data!H1929)*1.8/12)</f>
        <v>2612742.188808661</v>
      </c>
      <c r="U1929" s="1">
        <f>Data!I1929</f>
        <v>13.5</v>
      </c>
      <c r="V1929" s="1">
        <f>Data!J1929+Data!K1929</f>
        <v>54771.916790123461</v>
      </c>
      <c r="W1929" s="1">
        <f>Data!L1929</f>
        <v>0</v>
      </c>
      <c r="X1929" s="1">
        <f t="shared" si="307"/>
        <v>8066409.5636363635</v>
      </c>
      <c r="Y1929" s="100">
        <f t="shared" si="308"/>
        <v>0</v>
      </c>
      <c r="Z1929" s="100">
        <f t="shared" si="309"/>
        <v>1153496.5676</v>
      </c>
      <c r="AA1929" s="100">
        <f>'Innlegging av opplysninger'!$B$4*X1929</f>
        <v>1048633.2432727274</v>
      </c>
      <c r="AB1929" s="1"/>
      <c r="AC1929" s="1">
        <f>'Innlegging av opplysninger'!$B$5*X1929</f>
        <v>1056699.6528363638</v>
      </c>
      <c r="AD1929" s="1">
        <f>'Innlegging av opplysninger'!$B$5*Y1929</f>
        <v>0</v>
      </c>
      <c r="AE1929" s="1">
        <f>'Innlegging av opplysninger'!$B$5*Z1929</f>
        <v>151108.05035559999</v>
      </c>
      <c r="AF1929" s="1">
        <f>'Innlegging av opplysninger'!$B$5*AA1929</f>
        <v>137370.95486872728</v>
      </c>
      <c r="AG1929" s="1"/>
      <c r="AH1929" s="1">
        <f>'Innlegging av opplysninger'!$C$11*SUM(X1929:AG1929)</f>
        <v>441321.28523765167</v>
      </c>
      <c r="AI1929" s="1">
        <f>'Innlegging av opplysninger'!$C$13*(((X1929+Z1929+AC1929+AE1929)*Data!M1929)+(Z1929+AE1929)*(1-Data!M1929)*1.8/12+Y1929+AD1929+AA1929+AB1929+AF1929+AG1929)</f>
        <v>97755.1260461497</v>
      </c>
      <c r="AJ1929" s="1">
        <f>'Innlegging av opplysninger'!$C$13*((X1929+Z1929+AC1929+AE1929)*(1-Data!M1929)-(Z1929+AE1929)*(1-Data!M1929)*1.8/12)</f>
        <v>506158.21164747892</v>
      </c>
      <c r="AK1929" s="83">
        <f t="shared" si="304"/>
        <v>2636000</v>
      </c>
      <c r="AL1929" s="83">
        <f t="shared" si="305"/>
        <v>489000</v>
      </c>
      <c r="AM1929" s="83">
        <f t="shared" si="306"/>
        <v>3119000</v>
      </c>
    </row>
    <row r="1930" spans="1:39">
      <c r="A1930" t="str">
        <f t="shared" si="300"/>
        <v>4638Barnehager</v>
      </c>
      <c r="B1930" s="6" t="str">
        <f>Data!A1930</f>
        <v>4638</v>
      </c>
      <c r="C1930" s="7" t="str">
        <f>Data!B1930</f>
        <v>Høyanger kommune</v>
      </c>
      <c r="D1930" s="7" t="str">
        <f>Data!C1930</f>
        <v>Barnehager</v>
      </c>
      <c r="E1930" s="1">
        <f>Data!D1930</f>
        <v>44.136799999999994</v>
      </c>
      <c r="F1930" s="1">
        <f>Data!E1930+Data!F1930</f>
        <v>41833.877720330136</v>
      </c>
      <c r="G1930" s="1">
        <f>Data!G1930</f>
        <v>0</v>
      </c>
      <c r="H1930" s="1">
        <f t="shared" si="301"/>
        <v>20142692.663636364</v>
      </c>
      <c r="I1930" s="1">
        <f t="shared" si="302"/>
        <v>0</v>
      </c>
      <c r="J1930" s="1">
        <f t="shared" si="303"/>
        <v>2417123.1196363638</v>
      </c>
      <c r="K1930" s="1">
        <f>'Innlegging av opplysninger'!$B$4*H1930</f>
        <v>2618550.0462727272</v>
      </c>
      <c r="L1930" s="1"/>
      <c r="M1930" s="1">
        <f>'Innlegging av opplysninger'!$B$5*H1930</f>
        <v>2638692.7389363637</v>
      </c>
      <c r="N1930" s="1">
        <f>'Innlegging av opplysninger'!$B$5*I1930</f>
        <v>0</v>
      </c>
      <c r="O1930" s="1">
        <f>'Innlegging av opplysninger'!$B$5*J1930</f>
        <v>316643.12867236364</v>
      </c>
      <c r="P1930" s="1">
        <f>'Innlegging av opplysninger'!$B$5*K1930</f>
        <v>343030.05606172729</v>
      </c>
      <c r="Q1930" s="1"/>
      <c r="R1930" s="1">
        <f>'Innlegging av opplysninger'!$C$11*SUM(H1930:Q1930)</f>
        <v>1082115.8066222046</v>
      </c>
      <c r="S1930" s="1">
        <f>'Innlegging av opplysninger'!$C$13*(((H1930+J1930+M1930+O1930)*Data!H1930)+(J1930+O1930)*(1-Data!H1930)*1.8/12+I1930+N1930+K1930+L1930+P1930+Q1930)</f>
        <v>175325.5420581997</v>
      </c>
      <c r="T1930" s="1">
        <f>'Innlegging av opplysninger'!$C$13*((H1930+J1930+M1930+O1930)*(1-Data!H1930)-(J1930+O1930)*(1-Data!H1930)*1.8/12)</f>
        <v>1305464.5091090277</v>
      </c>
      <c r="U1930" s="1">
        <f>Data!I1930</f>
        <v>3.3</v>
      </c>
      <c r="V1930" s="1">
        <f>Data!J1930+Data!K1930</f>
        <v>41327.777777777788</v>
      </c>
      <c r="W1930" s="1">
        <f>Data!L1930</f>
        <v>0</v>
      </c>
      <c r="X1930" s="1">
        <f t="shared" si="307"/>
        <v>1487800.0000000002</v>
      </c>
      <c r="Y1930" s="100">
        <f t="shared" si="308"/>
        <v>0</v>
      </c>
      <c r="Z1930" s="100">
        <f t="shared" si="309"/>
        <v>212755.40000000002</v>
      </c>
      <c r="AA1930" s="100">
        <f>'Innlegging av opplysninger'!$B$4*X1930</f>
        <v>193414.00000000003</v>
      </c>
      <c r="AB1930" s="1"/>
      <c r="AC1930" s="1">
        <f>'Innlegging av opplysninger'!$B$5*X1930</f>
        <v>194901.80000000005</v>
      </c>
      <c r="AD1930" s="1">
        <f>'Innlegging av opplysninger'!$B$5*Y1930</f>
        <v>0</v>
      </c>
      <c r="AE1930" s="1">
        <f>'Innlegging av opplysninger'!$B$5*Z1930</f>
        <v>27870.957400000003</v>
      </c>
      <c r="AF1930" s="1">
        <f>'Innlegging av opplysninger'!$B$5*AA1930</f>
        <v>25337.234000000004</v>
      </c>
      <c r="AG1930" s="1"/>
      <c r="AH1930" s="1">
        <f>'Innlegging av opplysninger'!$C$11*SUM(X1930:AG1930)</f>
        <v>81399.016873200017</v>
      </c>
      <c r="AI1930" s="1">
        <f>'Innlegging av opplysninger'!$C$13*(((X1930+Z1930+AC1930+AE1930)*Data!M1930)+(Z1930+AE1930)*(1-Data!M1930)*1.8/12+Y1930+AD1930+AA1930+AB1930+AF1930+AG1930)</f>
        <v>13251.949755720001</v>
      </c>
      <c r="AJ1930" s="1">
        <f>'Innlegging av opplysninger'!$C$13*((X1930+Z1930+AC1930+AE1930)*(1-Data!M1930)-(Z1930+AE1930)*(1-Data!M1930)*1.8/12)</f>
        <v>98136.178597080012</v>
      </c>
      <c r="AK1930" s="83">
        <f t="shared" si="304"/>
        <v>1164000</v>
      </c>
      <c r="AL1930" s="83">
        <f t="shared" si="305"/>
        <v>189000</v>
      </c>
      <c r="AM1930" s="83">
        <f t="shared" si="306"/>
        <v>1404000</v>
      </c>
    </row>
    <row r="1931" spans="1:39">
      <c r="A1931" t="str">
        <f t="shared" si="300"/>
        <v>4638Helse/pleie/omsorg</v>
      </c>
      <c r="B1931" s="6" t="str">
        <f>Data!A1931</f>
        <v>4638</v>
      </c>
      <c r="C1931" s="7" t="str">
        <f>Data!B1931</f>
        <v>Høyanger kommune</v>
      </c>
      <c r="D1931" s="7" t="str">
        <f>Data!C1931</f>
        <v>Helse/pleie/omsorg</v>
      </c>
      <c r="E1931" s="1">
        <f>Data!D1931</f>
        <v>169.28929999999994</v>
      </c>
      <c r="F1931" s="1">
        <f>Data!E1931+Data!F1931</f>
        <v>46423.012120868407</v>
      </c>
      <c r="G1931" s="1">
        <f>Data!G1931</f>
        <v>903.14485321872144</v>
      </c>
      <c r="H1931" s="1">
        <f t="shared" si="301"/>
        <v>85733664.281818077</v>
      </c>
      <c r="I1931" s="1">
        <f t="shared" si="302"/>
        <v>1667921.0181818185</v>
      </c>
      <c r="J1931" s="1">
        <f t="shared" si="303"/>
        <v>10488190.235999987</v>
      </c>
      <c r="K1931" s="1">
        <f>'Innlegging av opplysninger'!$B$4*H1931</f>
        <v>11145376.356636351</v>
      </c>
      <c r="L1931" s="1"/>
      <c r="M1931" s="1">
        <f>'Innlegging av opplysninger'!$B$5*H1931</f>
        <v>11231110.020918168</v>
      </c>
      <c r="N1931" s="1">
        <f>'Innlegging av opplysninger'!$B$5*I1931</f>
        <v>218497.65338181824</v>
      </c>
      <c r="O1931" s="1">
        <f>'Innlegging av opplysninger'!$B$5*J1931</f>
        <v>1373952.9209159983</v>
      </c>
      <c r="P1931" s="1">
        <f>'Innlegging av opplysninger'!$B$5*K1931</f>
        <v>1460044.3027193621</v>
      </c>
      <c r="Q1931" s="1"/>
      <c r="R1931" s="1">
        <f>'Innlegging av opplysninger'!$C$11*SUM(H1931:Q1931)</f>
        <v>4686112.7580417199</v>
      </c>
      <c r="S1931" s="1">
        <f>'Innlegging av opplysninger'!$C$13*(((H1931+J1931+M1931+O1931)*Data!H1931)+(J1931+O1931)*(1-Data!H1931)*1.8/12+I1931+N1931+K1931+L1931+P1931+Q1931)</f>
        <v>981683.55351868062</v>
      </c>
      <c r="T1931" s="1">
        <f>'Innlegging av opplysninger'!$C$13*((H1931+J1931+M1931+O1931)*(1-Data!H1931)-(J1931+O1931)*(1-Data!H1931)*1.8/12)</f>
        <v>5430891.7995910402</v>
      </c>
      <c r="U1931" s="1">
        <f>Data!I1931</f>
        <v>18.202500000000001</v>
      </c>
      <c r="V1931" s="1">
        <f>Data!J1931+Data!K1931</f>
        <v>45279.920615300092</v>
      </c>
      <c r="W1931" s="1">
        <f>Data!L1931</f>
        <v>1229.2937783271529</v>
      </c>
      <c r="X1931" s="1">
        <f t="shared" si="307"/>
        <v>8991357.3272727262</v>
      </c>
      <c r="Y1931" s="100">
        <f t="shared" si="308"/>
        <v>244104.21818181817</v>
      </c>
      <c r="Z1931" s="100">
        <f t="shared" si="309"/>
        <v>1320671.0009999999</v>
      </c>
      <c r="AA1931" s="100">
        <f>'Innlegging av opplysninger'!$B$4*X1931</f>
        <v>1168876.4525454545</v>
      </c>
      <c r="AB1931" s="1"/>
      <c r="AC1931" s="1">
        <f>'Innlegging av opplysninger'!$B$5*X1931</f>
        <v>1177867.8098727271</v>
      </c>
      <c r="AD1931" s="1">
        <f>'Innlegging av opplysninger'!$B$5*Y1931</f>
        <v>31977.65258181818</v>
      </c>
      <c r="AE1931" s="1">
        <f>'Innlegging av opplysninger'!$B$5*Z1931</f>
        <v>173007.90113099999</v>
      </c>
      <c r="AF1931" s="1">
        <f>'Innlegging av opplysninger'!$B$5*AA1931</f>
        <v>153122.81528345455</v>
      </c>
      <c r="AG1931" s="1"/>
      <c r="AH1931" s="1">
        <f>'Innlegging av opplysninger'!$C$11*SUM(X1931:AG1931)</f>
        <v>503917.43675902206</v>
      </c>
      <c r="AI1931" s="1">
        <f>'Innlegging av opplysninger'!$C$13*(((X1931+Z1931+AC1931+AE1931)*Data!M1931)+(Z1931+AE1931)*(1-Data!M1931)*1.8/12+Y1931+AD1931+AA1931+AB1931+AF1931+AG1931)</f>
        <v>94750.914643434153</v>
      </c>
      <c r="AJ1931" s="1">
        <f>'Innlegging av opplysninger'!$C$13*((X1931+Z1931+AC1931+AE1931)*(1-Data!M1931)-(Z1931+AE1931)*(1-Data!M1931)*1.8/12)</f>
        <v>594820.31460575387</v>
      </c>
      <c r="AK1931" s="83">
        <f t="shared" si="304"/>
        <v>5190000</v>
      </c>
      <c r="AL1931" s="83">
        <f t="shared" si="305"/>
        <v>1076000</v>
      </c>
      <c r="AM1931" s="83">
        <f t="shared" si="306"/>
        <v>6026000</v>
      </c>
    </row>
    <row r="1932" spans="1:39">
      <c r="A1932" t="str">
        <f t="shared" si="300"/>
        <v>4638Samferdsel og teknikk</v>
      </c>
      <c r="B1932" s="6" t="str">
        <f>Data!A1932</f>
        <v>4638</v>
      </c>
      <c r="C1932" s="7" t="str">
        <f>Data!B1932</f>
        <v>Høyanger kommune</v>
      </c>
      <c r="D1932" s="7" t="str">
        <f>Data!C1932</f>
        <v>Samferdsel og teknikk</v>
      </c>
      <c r="E1932" s="1">
        <f>Data!D1932</f>
        <v>4.5</v>
      </c>
      <c r="F1932" s="1">
        <f>Data!E1932+Data!F1932</f>
        <v>0</v>
      </c>
      <c r="G1932" s="1">
        <f>Data!G1932</f>
        <v>0</v>
      </c>
      <c r="H1932" s="1">
        <f t="shared" si="301"/>
        <v>0</v>
      </c>
      <c r="I1932" s="1">
        <f t="shared" si="302"/>
        <v>0</v>
      </c>
      <c r="J1932" s="1">
        <f t="shared" si="303"/>
        <v>0</v>
      </c>
      <c r="K1932" s="1">
        <f>'Innlegging av opplysninger'!$B$4*H1932</f>
        <v>0</v>
      </c>
      <c r="L1932" s="1"/>
      <c r="M1932" s="1">
        <f>'Innlegging av opplysninger'!$B$5*H1932</f>
        <v>0</v>
      </c>
      <c r="N1932" s="1">
        <f>'Innlegging av opplysninger'!$B$5*I1932</f>
        <v>0</v>
      </c>
      <c r="O1932" s="1">
        <f>'Innlegging av opplysninger'!$B$5*J1932</f>
        <v>0</v>
      </c>
      <c r="P1932" s="1">
        <f>'Innlegging av opplysninger'!$B$5*K1932</f>
        <v>0</v>
      </c>
      <c r="Q1932" s="1"/>
      <c r="R1932" s="1">
        <f>'Innlegging av opplysninger'!$C$11*SUM(H1932:Q1932)</f>
        <v>0</v>
      </c>
      <c r="S1932" s="1">
        <f>'Innlegging av opplysninger'!$C$13*(((H1932+J1932+M1932+O1932)*Data!H1932)+(J1932+O1932)*(1-Data!H1932)*1.8/12+I1932+N1932+K1932+L1932+P1932+Q1932)</f>
        <v>0</v>
      </c>
      <c r="T1932" s="1">
        <f>'Innlegging av opplysninger'!$C$13*((H1932+J1932+M1932+O1932)*(1-Data!H1932)-(J1932+O1932)*(1-Data!H1932)*1.8/12)</f>
        <v>0</v>
      </c>
      <c r="U1932" s="1">
        <f>Data!I1932</f>
        <v>0</v>
      </c>
      <c r="V1932" s="1">
        <f>Data!J1932+Data!K1932</f>
        <v>0</v>
      </c>
      <c r="W1932" s="1">
        <f>Data!L1932</f>
        <v>0</v>
      </c>
      <c r="X1932" s="1">
        <f t="shared" si="307"/>
        <v>0</v>
      </c>
      <c r="Y1932" s="100">
        <f t="shared" si="308"/>
        <v>0</v>
      </c>
      <c r="Z1932" s="100">
        <f t="shared" si="309"/>
        <v>0</v>
      </c>
      <c r="AA1932" s="100">
        <f>'Innlegging av opplysninger'!$B$4*X1932</f>
        <v>0</v>
      </c>
      <c r="AB1932" s="1"/>
      <c r="AC1932" s="1">
        <f>'Innlegging av opplysninger'!$B$5*X1932</f>
        <v>0</v>
      </c>
      <c r="AD1932" s="1">
        <f>'Innlegging av opplysninger'!$B$5*Y1932</f>
        <v>0</v>
      </c>
      <c r="AE1932" s="1">
        <f>'Innlegging av opplysninger'!$B$5*Z1932</f>
        <v>0</v>
      </c>
      <c r="AF1932" s="1">
        <f>'Innlegging av opplysninger'!$B$5*AA1932</f>
        <v>0</v>
      </c>
      <c r="AG1932" s="1"/>
      <c r="AH1932" s="1">
        <f>'Innlegging av opplysninger'!$C$11*SUM(X1932:AG1932)</f>
        <v>0</v>
      </c>
      <c r="AI1932" s="1">
        <f>'Innlegging av opplysninger'!$C$13*(((X1932+Z1932+AC1932+AE1932)*Data!M1932)+(Z1932+AE1932)*(1-Data!M1932)*1.8/12+Y1932+AD1932+AA1932+AB1932+AF1932+AG1932)</f>
        <v>0</v>
      </c>
      <c r="AJ1932" s="1">
        <f>'Innlegging av opplysninger'!$C$13*((X1932+Z1932+AC1932+AE1932)*(1-Data!M1932)-(Z1932+AE1932)*(1-Data!M1932)*1.8/12)</f>
        <v>0</v>
      </c>
      <c r="AK1932" s="83">
        <f t="shared" si="304"/>
        <v>0</v>
      </c>
      <c r="AL1932" s="83">
        <f t="shared" si="305"/>
        <v>0</v>
      </c>
      <c r="AM1932" s="83">
        <f t="shared" si="306"/>
        <v>0</v>
      </c>
    </row>
    <row r="1933" spans="1:39">
      <c r="A1933" t="str">
        <f t="shared" si="300"/>
        <v>4638Annet</v>
      </c>
      <c r="B1933" s="6" t="str">
        <f>Data!A1933</f>
        <v>4638</v>
      </c>
      <c r="C1933" s="7" t="str">
        <f>Data!B1933</f>
        <v>Høyanger kommune</v>
      </c>
      <c r="D1933" s="7" t="str">
        <f>Data!C1933</f>
        <v>Annet</v>
      </c>
      <c r="E1933" s="1">
        <f>Data!D1933</f>
        <v>10.2576</v>
      </c>
      <c r="F1933" s="1">
        <f>Data!E1933+Data!F1933</f>
        <v>48795.971117350389</v>
      </c>
      <c r="G1933" s="1">
        <f>Data!G1933</f>
        <v>520.6666276711901</v>
      </c>
      <c r="H1933" s="1">
        <f t="shared" si="301"/>
        <v>5460322.4000000004</v>
      </c>
      <c r="I1933" s="1">
        <f t="shared" si="302"/>
        <v>58263.163636363628</v>
      </c>
      <c r="J1933" s="1">
        <f t="shared" si="303"/>
        <v>662230.26763636374</v>
      </c>
      <c r="K1933" s="1">
        <f>'Innlegging av opplysninger'!$B$4*H1933</f>
        <v>709841.91200000013</v>
      </c>
      <c r="L1933" s="1"/>
      <c r="M1933" s="1">
        <f>'Innlegging av opplysninger'!$B$5*H1933</f>
        <v>715302.23440000007</v>
      </c>
      <c r="N1933" s="1">
        <f>'Innlegging av opplysninger'!$B$5*I1933</f>
        <v>7632.4744363636355</v>
      </c>
      <c r="O1933" s="1">
        <f>'Innlegging av opplysninger'!$B$5*J1933</f>
        <v>86752.165060363652</v>
      </c>
      <c r="P1933" s="1">
        <f>'Innlegging av opplysninger'!$B$5*K1933</f>
        <v>92989.290472000022</v>
      </c>
      <c r="Q1933" s="1"/>
      <c r="R1933" s="1">
        <f>'Innlegging av opplysninger'!$C$11*SUM(H1933:Q1933)</f>
        <v>296146.68849037529</v>
      </c>
      <c r="S1933" s="1">
        <f>'Innlegging av opplysninger'!$C$13*(((H1933+J1933+M1933+O1933)*Data!H1933)+(J1933+O1933)*(1-Data!H1933)*1.8/12+I1933+N1933+K1933+L1933+P1933+Q1933)</f>
        <v>69031.953705168271</v>
      </c>
      <c r="T1933" s="1">
        <f>'Innlegging av opplysninger'!$C$13*((H1933+J1933+M1933+O1933)*(1-Data!H1933)-(J1933+O1933)*(1-Data!H1933)*1.8/12)</f>
        <v>336221.40949218738</v>
      </c>
      <c r="U1933" s="1">
        <f>Data!I1933</f>
        <v>2.4787000000000003</v>
      </c>
      <c r="V1933" s="1">
        <f>Data!J1933+Data!K1933</f>
        <v>46939.042643321089</v>
      </c>
      <c r="W1933" s="1">
        <f>Data!L1933</f>
        <v>0</v>
      </c>
      <c r="X1933" s="1">
        <f t="shared" si="307"/>
        <v>1269248.7818181817</v>
      </c>
      <c r="Y1933" s="100">
        <f t="shared" si="308"/>
        <v>0</v>
      </c>
      <c r="Z1933" s="100">
        <f t="shared" si="309"/>
        <v>181502.57579999996</v>
      </c>
      <c r="AA1933" s="100">
        <f>'Innlegging av opplysninger'!$B$4*X1933</f>
        <v>165002.34163636362</v>
      </c>
      <c r="AB1933" s="1"/>
      <c r="AC1933" s="1">
        <f>'Innlegging av opplysninger'!$B$5*X1933</f>
        <v>166271.59041818182</v>
      </c>
      <c r="AD1933" s="1">
        <f>'Innlegging av opplysninger'!$B$5*Y1933</f>
        <v>0</v>
      </c>
      <c r="AE1933" s="1">
        <f>'Innlegging av opplysninger'!$B$5*Z1933</f>
        <v>23776.837429799994</v>
      </c>
      <c r="AF1933" s="1">
        <f>'Innlegging av opplysninger'!$B$5*AA1933</f>
        <v>21615.306754363635</v>
      </c>
      <c r="AG1933" s="1"/>
      <c r="AH1933" s="1">
        <f>'Innlegging av opplysninger'!$C$11*SUM(X1933:AG1933)</f>
        <v>69441.862486561862</v>
      </c>
      <c r="AI1933" s="1">
        <f>'Innlegging av opplysninger'!$C$13*(((X1933+Z1933+AC1933+AE1933)*Data!M1933)+(Z1933+AE1933)*(1-Data!M1933)*1.8/12+Y1933+AD1933+AA1933+AB1933+AF1933+AG1933)</f>
        <v>11305.297139510258</v>
      </c>
      <c r="AJ1933" s="1">
        <f>'Innlegging av opplysninger'!$C$13*((X1933+Z1933+AC1933+AE1933)*(1-Data!M1933)-(Z1933+AE1933)*(1-Data!M1933)*1.8/12)</f>
        <v>83720.409421048069</v>
      </c>
      <c r="AK1933" s="83">
        <f t="shared" si="304"/>
        <v>366000</v>
      </c>
      <c r="AL1933" s="83">
        <f t="shared" si="305"/>
        <v>80000</v>
      </c>
      <c r="AM1933" s="83">
        <f t="shared" si="306"/>
        <v>420000</v>
      </c>
    </row>
    <row r="1934" spans="1:39">
      <c r="A1934" t="str">
        <f t="shared" si="300"/>
        <v>4639Alle</v>
      </c>
      <c r="B1934" s="6" t="str">
        <f>Data!A1934</f>
        <v>4639</v>
      </c>
      <c r="C1934" s="7" t="str">
        <f>Data!B1934</f>
        <v>Vik kommune</v>
      </c>
      <c r="D1934" s="7" t="str">
        <f>Data!C1934</f>
        <v>Alle</v>
      </c>
      <c r="E1934" s="1">
        <f>Data!D1934</f>
        <v>224.80249999999998</v>
      </c>
      <c r="F1934" s="1">
        <f>Data!E1934+Data!F1934</f>
        <v>47302.174235903411</v>
      </c>
      <c r="G1934" s="1">
        <f>Data!G1934</f>
        <v>347.75516286518155</v>
      </c>
      <c r="H1934" s="1">
        <f t="shared" si="301"/>
        <v>116003422.07636373</v>
      </c>
      <c r="I1934" s="1">
        <f t="shared" si="302"/>
        <v>852831.59999999951</v>
      </c>
      <c r="J1934" s="1">
        <f t="shared" si="303"/>
        <v>14022750.441163646</v>
      </c>
      <c r="K1934" s="1">
        <f>'Innlegging av opplysninger'!$B$4*H1934</f>
        <v>15080444.869927285</v>
      </c>
      <c r="L1934" s="1"/>
      <c r="M1934" s="1">
        <f>'Innlegging av opplysninger'!$B$5*H1934</f>
        <v>15196448.292003648</v>
      </c>
      <c r="N1934" s="1">
        <f>'Innlegging av opplysninger'!$B$5*I1934</f>
        <v>111720.93959999994</v>
      </c>
      <c r="O1934" s="1">
        <f>'Innlegging av opplysninger'!$B$5*J1934</f>
        <v>1836980.3077924377</v>
      </c>
      <c r="P1934" s="1">
        <f>'Innlegging av opplysninger'!$B$5*K1934</f>
        <v>1975538.2779604744</v>
      </c>
      <c r="Q1934" s="1"/>
      <c r="R1934" s="1">
        <f>'Innlegging av opplysninger'!$C$11*SUM(H1934:Q1934)</f>
        <v>6273045.1985828262</v>
      </c>
      <c r="S1934" s="1">
        <f>'Innlegging av opplysninger'!$C$13*(((H1934+J1934+M1934+O1934)*Data!H1934)+(J1934+O1934)*(1-Data!H1934)*1.8/12+I1934+N1934+K1934+L1934+P1934+Q1934)</f>
        <v>1268616.0291709872</v>
      </c>
      <c r="T1934" s="1">
        <f>'Innlegging av opplysninger'!$C$13*((H1934+J1934+M1934+O1934)*(1-Data!H1934)-(J1934+O1934)*(1-Data!H1934)*1.8/12)</f>
        <v>7315551.0846791966</v>
      </c>
      <c r="U1934" s="1">
        <f>Data!I1934</f>
        <v>44.476500000000001</v>
      </c>
      <c r="V1934" s="1">
        <f>Data!J1934+Data!K1934</f>
        <v>49040.254216646244</v>
      </c>
      <c r="W1934" s="1">
        <f>Data!L1934</f>
        <v>352.96684766112446</v>
      </c>
      <c r="X1934" s="1">
        <f t="shared" si="307"/>
        <v>23794242.181818184</v>
      </c>
      <c r="Y1934" s="100">
        <f t="shared" si="308"/>
        <v>171258.87272727274</v>
      </c>
      <c r="Z1934" s="100">
        <f t="shared" si="309"/>
        <v>3427066.6507999999</v>
      </c>
      <c r="AA1934" s="100">
        <f>'Innlegging av opplysninger'!$B$4*X1934</f>
        <v>3093251.4836363639</v>
      </c>
      <c r="AB1934" s="1"/>
      <c r="AC1934" s="1">
        <f>'Innlegging av opplysninger'!$B$5*X1934</f>
        <v>3117045.7258181823</v>
      </c>
      <c r="AD1934" s="1">
        <f>'Innlegging av opplysninger'!$B$5*Y1934</f>
        <v>22434.91232727273</v>
      </c>
      <c r="AE1934" s="1">
        <f>'Innlegging av opplysninger'!$B$5*Z1934</f>
        <v>448945.73125479999</v>
      </c>
      <c r="AF1934" s="1">
        <f>'Innlegging av opplysninger'!$B$5*AA1934</f>
        <v>405215.94435636367</v>
      </c>
      <c r="AG1934" s="1"/>
      <c r="AH1934" s="1">
        <f>'Innlegging av opplysninger'!$C$11*SUM(X1934:AG1934)</f>
        <v>1310219.5371040609</v>
      </c>
      <c r="AI1934" s="1">
        <f>'Innlegging av opplysninger'!$C$13*(((X1934+Z1934+AC1934+AE1934)*Data!M1934)+(Z1934+AE1934)*(1-Data!M1934)*1.8/12+Y1934+AD1934+AA1934+AB1934+AF1934+AG1934)</f>
        <v>268421.71287538164</v>
      </c>
      <c r="AJ1934" s="1">
        <f>'Innlegging av opplysninger'!$C$13*((X1934+Z1934+AC1934+AE1934)*(1-Data!M1934)-(Z1934+AE1934)*(1-Data!M1934)*1.8/12)</f>
        <v>1524510.2852670173</v>
      </c>
      <c r="AK1934" s="83">
        <f t="shared" si="304"/>
        <v>7583000</v>
      </c>
      <c r="AL1934" s="83">
        <f t="shared" si="305"/>
        <v>1537000</v>
      </c>
      <c r="AM1934" s="83">
        <f t="shared" si="306"/>
        <v>8840000</v>
      </c>
    </row>
    <row r="1935" spans="1:39">
      <c r="A1935" t="str">
        <f t="shared" si="300"/>
        <v>4639Administrasjon</v>
      </c>
      <c r="B1935" s="6" t="str">
        <f>Data!A1935</f>
        <v>4639</v>
      </c>
      <c r="C1935" s="7" t="str">
        <f>Data!B1935</f>
        <v>Vik kommune</v>
      </c>
      <c r="D1935" s="7" t="str">
        <f>Data!C1935</f>
        <v>Administrasjon</v>
      </c>
      <c r="E1935" s="1">
        <f>Data!D1935</f>
        <v>34.657999999999994</v>
      </c>
      <c r="F1935" s="1">
        <f>Data!E1935+Data!F1935</f>
        <v>49824.151432088802</v>
      </c>
      <c r="G1935" s="1">
        <f>Data!G1935</f>
        <v>0</v>
      </c>
      <c r="H1935" s="1">
        <f t="shared" si="301"/>
        <v>18837877.530909091</v>
      </c>
      <c r="I1935" s="1">
        <f t="shared" si="302"/>
        <v>0</v>
      </c>
      <c r="J1935" s="1">
        <f t="shared" si="303"/>
        <v>2260545.3037090907</v>
      </c>
      <c r="K1935" s="1">
        <f>'Innlegging av opplysninger'!$B$4*H1935</f>
        <v>2448924.0790181821</v>
      </c>
      <c r="L1935" s="1"/>
      <c r="M1935" s="1">
        <f>'Innlegging av opplysninger'!$B$5*H1935</f>
        <v>2467761.9565490913</v>
      </c>
      <c r="N1935" s="1">
        <f>'Innlegging av opplysninger'!$B$5*I1935</f>
        <v>0</v>
      </c>
      <c r="O1935" s="1">
        <f>'Innlegging av opplysninger'!$B$5*J1935</f>
        <v>296131.43478589092</v>
      </c>
      <c r="P1935" s="1">
        <f>'Innlegging av opplysninger'!$B$5*K1935</f>
        <v>320809.0543513819</v>
      </c>
      <c r="Q1935" s="1"/>
      <c r="R1935" s="1">
        <f>'Innlegging av opplysninger'!$C$11*SUM(H1935:Q1935)</f>
        <v>1012017.8756542638</v>
      </c>
      <c r="S1935" s="1">
        <f>'Innlegging av opplysninger'!$C$13*(((H1935+J1935+M1935+O1935)*Data!H1935)+(J1935+O1935)*(1-Data!H1935)*1.8/12+I1935+N1935+K1935+L1935+P1935+Q1935)</f>
        <v>246541.5512723655</v>
      </c>
      <c r="T1935" s="1">
        <f>'Innlegging av opplysninger'!$C$13*((H1935+J1935+M1935+O1935)*(1-Data!H1935)-(J1935+O1935)*(1-Data!H1935)*1.8/12)</f>
        <v>1138325.0154124163</v>
      </c>
      <c r="U1935" s="1">
        <f>Data!I1935</f>
        <v>6.5554000000000006</v>
      </c>
      <c r="V1935" s="1">
        <f>Data!J1935+Data!K1935</f>
        <v>51247.948002155987</v>
      </c>
      <c r="W1935" s="1">
        <f>Data!L1935</f>
        <v>0</v>
      </c>
      <c r="X1935" s="1">
        <f t="shared" si="307"/>
        <v>3664917.8000000003</v>
      </c>
      <c r="Y1935" s="100">
        <f t="shared" si="308"/>
        <v>0</v>
      </c>
      <c r="Z1935" s="100">
        <f t="shared" si="309"/>
        <v>524083.24540000001</v>
      </c>
      <c r="AA1935" s="100">
        <f>'Innlegging av opplysninger'!$B$4*X1935</f>
        <v>476439.31400000007</v>
      </c>
      <c r="AB1935" s="1"/>
      <c r="AC1935" s="1">
        <f>'Innlegging av opplysninger'!$B$5*X1935</f>
        <v>480104.23180000007</v>
      </c>
      <c r="AD1935" s="1">
        <f>'Innlegging av opplysninger'!$B$5*Y1935</f>
        <v>0</v>
      </c>
      <c r="AE1935" s="1">
        <f>'Innlegging av opplysninger'!$B$5*Z1935</f>
        <v>68654.905147400001</v>
      </c>
      <c r="AF1935" s="1">
        <f>'Innlegging av opplysninger'!$B$5*AA1935</f>
        <v>62413.550134000012</v>
      </c>
      <c r="AG1935" s="1"/>
      <c r="AH1935" s="1">
        <f>'Innlegging av opplysninger'!$C$11*SUM(X1935:AG1935)</f>
        <v>200511.29576629322</v>
      </c>
      <c r="AI1935" s="1">
        <f>'Innlegging av opplysninger'!$C$13*(((X1935+Z1935+AC1935+AE1935)*Data!M1935)+(Z1935+AE1935)*(1-Data!M1935)*1.8/12+Y1935+AD1935+AA1935+AB1935+AF1935+AG1935)</f>
        <v>41696.798667087722</v>
      </c>
      <c r="AJ1935" s="1">
        <f>'Innlegging av opplysninger'!$C$13*((X1935+Z1935+AC1935+AE1935)*(1-Data!M1935)-(Z1935+AE1935)*(1-Data!M1935)*1.8/12)</f>
        <v>232687.07974994506</v>
      </c>
      <c r="AK1935" s="83">
        <f t="shared" si="304"/>
        <v>1213000</v>
      </c>
      <c r="AL1935" s="83">
        <f t="shared" si="305"/>
        <v>288000</v>
      </c>
      <c r="AM1935" s="83">
        <f t="shared" si="306"/>
        <v>1371000</v>
      </c>
    </row>
    <row r="1936" spans="1:39">
      <c r="A1936" t="str">
        <f t="shared" si="300"/>
        <v>4639Undervisning</v>
      </c>
      <c r="B1936" s="6" t="str">
        <f>Data!A1936</f>
        <v>4639</v>
      </c>
      <c r="C1936" s="7" t="str">
        <f>Data!B1936</f>
        <v>Vik kommune</v>
      </c>
      <c r="D1936" s="7" t="str">
        <f>Data!C1936</f>
        <v>Undervisning</v>
      </c>
      <c r="E1936" s="1">
        <f>Data!D1936</f>
        <v>43.245400000000011</v>
      </c>
      <c r="F1936" s="1">
        <f>Data!E1936+Data!F1936</f>
        <v>49093.236390459992</v>
      </c>
      <c r="G1936" s="1">
        <f>Data!G1936</f>
        <v>0</v>
      </c>
      <c r="H1936" s="1">
        <f t="shared" si="301"/>
        <v>23160617.945454534</v>
      </c>
      <c r="I1936" s="1">
        <f t="shared" si="302"/>
        <v>0</v>
      </c>
      <c r="J1936" s="1">
        <f t="shared" si="303"/>
        <v>2779274.153454544</v>
      </c>
      <c r="K1936" s="1">
        <f>'Innlegging av opplysninger'!$B$4*H1936</f>
        <v>3010880.3329090895</v>
      </c>
      <c r="L1936" s="1"/>
      <c r="M1936" s="1">
        <f>'Innlegging av opplysninger'!$B$5*H1936</f>
        <v>3034040.9508545441</v>
      </c>
      <c r="N1936" s="1">
        <f>'Innlegging av opplysninger'!$B$5*I1936</f>
        <v>0</v>
      </c>
      <c r="O1936" s="1">
        <f>'Innlegging av opplysninger'!$B$5*J1936</f>
        <v>364084.9141025453</v>
      </c>
      <c r="P1936" s="1">
        <f>'Innlegging av opplysninger'!$B$5*K1936</f>
        <v>394425.32361109072</v>
      </c>
      <c r="Q1936" s="1"/>
      <c r="R1936" s="1">
        <f>'Innlegging av opplysninger'!$C$11*SUM(H1936:Q1936)</f>
        <v>1244246.2975746812</v>
      </c>
      <c r="S1936" s="1">
        <f>'Innlegging av opplysninger'!$C$13*(((H1936+J1936+M1936+O1936)*Data!H1936)+(J1936+O1936)*(1-Data!H1936)*1.8/12+I1936+N1936+K1936+L1936+P1936+Q1936)</f>
        <v>223446.59606979828</v>
      </c>
      <c r="T1936" s="1">
        <f>'Innlegging av opplysninger'!$C$13*((H1936+J1936+M1936+O1936)*(1-Data!H1936)-(J1936+O1936)*(1-Data!H1936)*1.8/12)</f>
        <v>1479206.2321902916</v>
      </c>
      <c r="U1936" s="1">
        <f>Data!I1936</f>
        <v>9.3545999999999996</v>
      </c>
      <c r="V1936" s="1">
        <f>Data!J1936+Data!K1936</f>
        <v>51566.249403145695</v>
      </c>
      <c r="W1936" s="1">
        <f>Data!L1936</f>
        <v>0</v>
      </c>
      <c r="X1936" s="1">
        <f t="shared" si="307"/>
        <v>5262345.1272727279</v>
      </c>
      <c r="Y1936" s="100">
        <f t="shared" si="308"/>
        <v>0</v>
      </c>
      <c r="Z1936" s="100">
        <f t="shared" si="309"/>
        <v>752515.35320000001</v>
      </c>
      <c r="AA1936" s="100">
        <f>'Innlegging av opplysninger'!$B$4*X1936</f>
        <v>684104.8665454546</v>
      </c>
      <c r="AB1936" s="1"/>
      <c r="AC1936" s="1">
        <f>'Innlegging av opplysninger'!$B$5*X1936</f>
        <v>689367.21167272737</v>
      </c>
      <c r="AD1936" s="1">
        <f>'Innlegging av opplysninger'!$B$5*Y1936</f>
        <v>0</v>
      </c>
      <c r="AE1936" s="1">
        <f>'Innlegging av opplysninger'!$B$5*Z1936</f>
        <v>98579.511269200011</v>
      </c>
      <c r="AF1936" s="1">
        <f>'Innlegging av opplysninger'!$B$5*AA1936</f>
        <v>89617.73751745456</v>
      </c>
      <c r="AG1936" s="1"/>
      <c r="AH1936" s="1">
        <f>'Innlegging av opplysninger'!$C$11*SUM(X1936:AG1936)</f>
        <v>287908.13268414739</v>
      </c>
      <c r="AI1936" s="1">
        <f>'Innlegging av opplysninger'!$C$13*(((X1936+Z1936+AC1936+AE1936)*Data!M1936)+(Z1936+AE1936)*(1-Data!M1936)*1.8/12+Y1936+AD1936+AA1936+AB1936+AF1936+AG1936)</f>
        <v>46872.115354131034</v>
      </c>
      <c r="AJ1936" s="1">
        <f>'Innlegging av opplysninger'!$C$13*((X1936+Z1936+AC1936+AE1936)*(1-Data!M1936)-(Z1936+AE1936)*(1-Data!M1936)*1.8/12)</f>
        <v>347107.43463470222</v>
      </c>
      <c r="AK1936" s="83">
        <f t="shared" si="304"/>
        <v>1532000</v>
      </c>
      <c r="AL1936" s="83">
        <f t="shared" si="305"/>
        <v>270000</v>
      </c>
      <c r="AM1936" s="83">
        <f t="shared" si="306"/>
        <v>1826000</v>
      </c>
    </row>
    <row r="1937" spans="1:39">
      <c r="A1937" t="str">
        <f t="shared" si="300"/>
        <v>4639Barnehager</v>
      </c>
      <c r="B1937" s="6" t="str">
        <f>Data!A1937</f>
        <v>4639</v>
      </c>
      <c r="C1937" s="7" t="str">
        <f>Data!B1937</f>
        <v>Vik kommune</v>
      </c>
      <c r="D1937" s="7" t="str">
        <f>Data!C1937</f>
        <v>Barnehager</v>
      </c>
      <c r="E1937" s="1">
        <f>Data!D1937</f>
        <v>29.654500000000009</v>
      </c>
      <c r="F1937" s="1">
        <f>Data!E1937+Data!F1937</f>
        <v>42764.724184637511</v>
      </c>
      <c r="G1937" s="1">
        <f>Data!G1937</f>
        <v>0</v>
      </c>
      <c r="H1937" s="1">
        <f t="shared" si="301"/>
        <v>13834543.781818181</v>
      </c>
      <c r="I1937" s="1">
        <f t="shared" si="302"/>
        <v>0</v>
      </c>
      <c r="J1937" s="1">
        <f t="shared" si="303"/>
        <v>1660145.2538181816</v>
      </c>
      <c r="K1937" s="1">
        <f>'Innlegging av opplysninger'!$B$4*H1937</f>
        <v>1798490.6916363637</v>
      </c>
      <c r="L1937" s="1"/>
      <c r="M1937" s="1">
        <f>'Innlegging av opplysninger'!$B$5*H1937</f>
        <v>1812325.2354181819</v>
      </c>
      <c r="N1937" s="1">
        <f>'Innlegging av opplysninger'!$B$5*I1937</f>
        <v>0</v>
      </c>
      <c r="O1937" s="1">
        <f>'Innlegging av opplysninger'!$B$5*J1937</f>
        <v>217479.02825018179</v>
      </c>
      <c r="P1937" s="1">
        <f>'Innlegging av opplysninger'!$B$5*K1937</f>
        <v>235602.28060436365</v>
      </c>
      <c r="Q1937" s="1"/>
      <c r="R1937" s="1">
        <f>'Innlegging av opplysninger'!$C$11*SUM(H1937:Q1937)</f>
        <v>743226.27831872716</v>
      </c>
      <c r="S1937" s="1">
        <f>'Innlegging av opplysninger'!$C$13*(((H1937+J1937+M1937+O1937)*Data!H1937)+(J1937+O1937)*(1-Data!H1937)*1.8/12+I1937+N1937+K1937+L1937+P1937+Q1937)</f>
        <v>125234.98547740014</v>
      </c>
      <c r="T1937" s="1">
        <f>'Innlegging av opplysninger'!$C$13*((H1937+J1937+M1937+O1937)*(1-Data!H1937)-(J1937+O1937)*(1-Data!H1937)*1.8/12)</f>
        <v>891811.5006429631</v>
      </c>
      <c r="U1937" s="1">
        <f>Data!I1937</f>
        <v>4.8277000000000001</v>
      </c>
      <c r="V1937" s="1">
        <f>Data!J1937+Data!K1937</f>
        <v>44994.552789112829</v>
      </c>
      <c r="W1937" s="1">
        <f>Data!L1937</f>
        <v>0</v>
      </c>
      <c r="X1937" s="1">
        <f t="shared" si="307"/>
        <v>2369674.9363636365</v>
      </c>
      <c r="Y1937" s="100">
        <f t="shared" si="308"/>
        <v>0</v>
      </c>
      <c r="Z1937" s="100">
        <f t="shared" si="309"/>
        <v>338863.5159</v>
      </c>
      <c r="AA1937" s="100">
        <f>'Innlegging av opplysninger'!$B$4*X1937</f>
        <v>308057.74172727275</v>
      </c>
      <c r="AB1937" s="1"/>
      <c r="AC1937" s="1">
        <f>'Innlegging av opplysninger'!$B$5*X1937</f>
        <v>310427.4166636364</v>
      </c>
      <c r="AD1937" s="1">
        <f>'Innlegging av opplysninger'!$B$5*Y1937</f>
        <v>0</v>
      </c>
      <c r="AE1937" s="1">
        <f>'Innlegging av opplysninger'!$B$5*Z1937</f>
        <v>44391.120582900003</v>
      </c>
      <c r="AF1937" s="1">
        <f>'Innlegging av opplysninger'!$B$5*AA1937</f>
        <v>40355.564166272728</v>
      </c>
      <c r="AG1937" s="1"/>
      <c r="AH1937" s="1">
        <f>'Innlegging av opplysninger'!$C$11*SUM(X1937:AG1937)</f>
        <v>129647.2712253413</v>
      </c>
      <c r="AI1937" s="1">
        <f>'Innlegging av opplysninger'!$C$13*(((X1937+Z1937+AC1937+AE1937)*Data!M1937)+(Z1937+AE1937)*(1-Data!M1937)*1.8/12+Y1937+AD1937+AA1937+AB1937+AF1937+AG1937)</f>
        <v>21106.878071030984</v>
      </c>
      <c r="AJ1937" s="1">
        <f>'Innlegging av opplysninger'!$C$13*((X1937+Z1937+AC1937+AE1937)*(1-Data!M1937)-(Z1937+AE1937)*(1-Data!M1937)*1.8/12)</f>
        <v>156305.17728996236</v>
      </c>
      <c r="AK1937" s="83">
        <f t="shared" si="304"/>
        <v>873000</v>
      </c>
      <c r="AL1937" s="83">
        <f t="shared" si="305"/>
        <v>146000</v>
      </c>
      <c r="AM1937" s="83">
        <f t="shared" si="306"/>
        <v>1048000</v>
      </c>
    </row>
    <row r="1938" spans="1:39">
      <c r="A1938" t="str">
        <f t="shared" si="300"/>
        <v>4639Helse/pleie/omsorg</v>
      </c>
      <c r="B1938" s="6" t="str">
        <f>Data!A1938</f>
        <v>4639</v>
      </c>
      <c r="C1938" s="7" t="str">
        <f>Data!B1938</f>
        <v>Vik kommune</v>
      </c>
      <c r="D1938" s="7" t="str">
        <f>Data!C1938</f>
        <v>Helse/pleie/omsorg</v>
      </c>
      <c r="E1938" s="1">
        <f>Data!D1938</f>
        <v>109.55179999999997</v>
      </c>
      <c r="F1938" s="1">
        <f>Data!E1938+Data!F1938</f>
        <v>46766.085206572003</v>
      </c>
      <c r="G1938" s="1">
        <f>Data!G1938</f>
        <v>713.60059807324023</v>
      </c>
      <c r="H1938" s="1">
        <f t="shared" si="301"/>
        <v>55890641.599999994</v>
      </c>
      <c r="I1938" s="1">
        <f t="shared" si="302"/>
        <v>852831.59999999974</v>
      </c>
      <c r="J1938" s="1">
        <f t="shared" si="303"/>
        <v>6809216.7839999991</v>
      </c>
      <c r="K1938" s="1">
        <f>'Innlegging av opplysninger'!$B$4*H1938</f>
        <v>7265783.4079999998</v>
      </c>
      <c r="L1938" s="1"/>
      <c r="M1938" s="1">
        <f>'Innlegging av opplysninger'!$B$5*H1938</f>
        <v>7321674.0495999996</v>
      </c>
      <c r="N1938" s="1">
        <f>'Innlegging av opplysninger'!$B$5*I1938</f>
        <v>111720.93959999997</v>
      </c>
      <c r="O1938" s="1">
        <f>'Innlegging av opplysninger'!$B$5*J1938</f>
        <v>892007.39870399993</v>
      </c>
      <c r="P1938" s="1">
        <f>'Innlegging av opplysninger'!$B$5*K1938</f>
        <v>951817.62644799997</v>
      </c>
      <c r="Q1938" s="1"/>
      <c r="R1938" s="1">
        <f>'Innlegging av opplysninger'!$C$11*SUM(H1938:Q1938)</f>
        <v>3043636.3494413765</v>
      </c>
      <c r="S1938" s="1">
        <f>'Innlegging av opplysninger'!$C$13*(((H1938+J1938+M1938+O1938)*Data!H1938)+(J1938+O1938)*(1-Data!H1938)*1.8/12+I1938+N1938+K1938+L1938+P1938+Q1938)</f>
        <v>636138.99848841829</v>
      </c>
      <c r="T1938" s="1">
        <f>'Innlegging av opplysninger'!$C$13*((H1938+J1938+M1938+O1938)*(1-Data!H1938)-(J1938+O1938)*(1-Data!H1938)*1.8/12)</f>
        <v>3528837.0586418859</v>
      </c>
      <c r="U1938" s="1">
        <f>Data!I1938</f>
        <v>21.538799999999998</v>
      </c>
      <c r="V1938" s="1">
        <f>Data!J1938+Data!K1938</f>
        <v>47589.3378074297</v>
      </c>
      <c r="W1938" s="1">
        <f>Data!L1938</f>
        <v>728.85815365758549</v>
      </c>
      <c r="X1938" s="1">
        <f t="shared" si="307"/>
        <v>11182006.136363637</v>
      </c>
      <c r="Y1938" s="100">
        <f t="shared" si="308"/>
        <v>171258.87272727271</v>
      </c>
      <c r="Z1938" s="100">
        <f t="shared" si="309"/>
        <v>1623516.8962999999</v>
      </c>
      <c r="AA1938" s="100">
        <f>'Innlegging av opplysninger'!$B$4*X1938</f>
        <v>1453660.7977272728</v>
      </c>
      <c r="AB1938" s="1"/>
      <c r="AC1938" s="1">
        <f>'Innlegging av opplysninger'!$B$5*X1938</f>
        <v>1464842.8038636365</v>
      </c>
      <c r="AD1938" s="1">
        <f>'Innlegging av opplysninger'!$B$5*Y1938</f>
        <v>22434.912327272727</v>
      </c>
      <c r="AE1938" s="1">
        <f>'Innlegging av opplysninger'!$B$5*Z1938</f>
        <v>212680.71341530001</v>
      </c>
      <c r="AF1938" s="1">
        <f>'Innlegging av opplysninger'!$B$5*AA1938</f>
        <v>190429.56450227275</v>
      </c>
      <c r="AG1938" s="1"/>
      <c r="AH1938" s="1">
        <f>'Innlegging av opplysninger'!$C$11*SUM(X1938:AG1938)</f>
        <v>620191.5664946133</v>
      </c>
      <c r="AI1938" s="1">
        <f>'Innlegging av opplysninger'!$C$13*(((X1938+Z1938+AC1938+AE1938)*Data!M1938)+(Z1938+AE1938)*(1-Data!M1938)*1.8/12+Y1938+AD1938+AA1938+AB1938+AF1938+AG1938)</f>
        <v>143805.93623217492</v>
      </c>
      <c r="AJ1938" s="1">
        <f>'Innlegging av opplysninger'!$C$13*((X1938+Z1938+AC1938+AE1938)*(1-Data!M1938)-(Z1938+AE1938)*(1-Data!M1938)*1.8/12)</f>
        <v>704877.2600236116</v>
      </c>
      <c r="AK1938" s="83">
        <f t="shared" si="304"/>
        <v>3664000</v>
      </c>
      <c r="AL1938" s="83">
        <f t="shared" si="305"/>
        <v>780000</v>
      </c>
      <c r="AM1938" s="83">
        <f t="shared" si="306"/>
        <v>4234000</v>
      </c>
    </row>
    <row r="1939" spans="1:39">
      <c r="A1939" t="str">
        <f t="shared" si="300"/>
        <v>4639Samferdsel og teknikk</v>
      </c>
      <c r="B1939" s="6" t="str">
        <f>Data!A1939</f>
        <v>4639</v>
      </c>
      <c r="C1939" s="7" t="str">
        <f>Data!B1939</f>
        <v>Vik kommune</v>
      </c>
      <c r="D1939" s="7" t="str">
        <f>Data!C1939</f>
        <v>Samferdsel og teknikk</v>
      </c>
      <c r="E1939" s="1">
        <f>Data!D1939</f>
        <v>3.19</v>
      </c>
      <c r="F1939" s="1">
        <f>Data!E1939+Data!F1939</f>
        <v>0</v>
      </c>
      <c r="G1939" s="1">
        <f>Data!G1939</f>
        <v>0</v>
      </c>
      <c r="H1939" s="1">
        <f t="shared" si="301"/>
        <v>0</v>
      </c>
      <c r="I1939" s="1">
        <f t="shared" si="302"/>
        <v>0</v>
      </c>
      <c r="J1939" s="1">
        <f t="shared" si="303"/>
        <v>0</v>
      </c>
      <c r="K1939" s="1">
        <f>'Innlegging av opplysninger'!$B$4*H1939</f>
        <v>0</v>
      </c>
      <c r="L1939" s="1"/>
      <c r="M1939" s="1">
        <f>'Innlegging av opplysninger'!$B$5*H1939</f>
        <v>0</v>
      </c>
      <c r="N1939" s="1">
        <f>'Innlegging av opplysninger'!$B$5*I1939</f>
        <v>0</v>
      </c>
      <c r="O1939" s="1">
        <f>'Innlegging av opplysninger'!$B$5*J1939</f>
        <v>0</v>
      </c>
      <c r="P1939" s="1">
        <f>'Innlegging av opplysninger'!$B$5*K1939</f>
        <v>0</v>
      </c>
      <c r="Q1939" s="1"/>
      <c r="R1939" s="1">
        <f>'Innlegging av opplysninger'!$C$11*SUM(H1939:Q1939)</f>
        <v>0</v>
      </c>
      <c r="S1939" s="1">
        <f>'Innlegging av opplysninger'!$C$13*(((H1939+J1939+M1939+O1939)*Data!H1939)+(J1939+O1939)*(1-Data!H1939)*1.8/12+I1939+N1939+K1939+L1939+P1939+Q1939)</f>
        <v>0</v>
      </c>
      <c r="T1939" s="1">
        <f>'Innlegging av opplysninger'!$C$13*((H1939+J1939+M1939+O1939)*(1-Data!H1939)-(J1939+O1939)*(1-Data!H1939)*1.8/12)</f>
        <v>0</v>
      </c>
      <c r="U1939" s="1">
        <f>Data!I1939</f>
        <v>0</v>
      </c>
      <c r="V1939" s="1">
        <f>Data!J1939+Data!K1939</f>
        <v>0</v>
      </c>
      <c r="W1939" s="1">
        <f>Data!L1939</f>
        <v>0</v>
      </c>
      <c r="X1939" s="1">
        <f t="shared" si="307"/>
        <v>0</v>
      </c>
      <c r="Y1939" s="100">
        <f t="shared" si="308"/>
        <v>0</v>
      </c>
      <c r="Z1939" s="100">
        <f t="shared" si="309"/>
        <v>0</v>
      </c>
      <c r="AA1939" s="100">
        <f>'Innlegging av opplysninger'!$B$4*X1939</f>
        <v>0</v>
      </c>
      <c r="AB1939" s="1"/>
      <c r="AC1939" s="1">
        <f>'Innlegging av opplysninger'!$B$5*X1939</f>
        <v>0</v>
      </c>
      <c r="AD1939" s="1">
        <f>'Innlegging av opplysninger'!$B$5*Y1939</f>
        <v>0</v>
      </c>
      <c r="AE1939" s="1">
        <f>'Innlegging av opplysninger'!$B$5*Z1939</f>
        <v>0</v>
      </c>
      <c r="AF1939" s="1">
        <f>'Innlegging av opplysninger'!$B$5*AA1939</f>
        <v>0</v>
      </c>
      <c r="AG1939" s="1"/>
      <c r="AH1939" s="1">
        <f>'Innlegging av opplysninger'!$C$11*SUM(X1939:AG1939)</f>
        <v>0</v>
      </c>
      <c r="AI1939" s="1">
        <f>'Innlegging av opplysninger'!$C$13*(((X1939+Z1939+AC1939+AE1939)*Data!M1939)+(Z1939+AE1939)*(1-Data!M1939)*1.8/12+Y1939+AD1939+AA1939+AB1939+AF1939+AG1939)</f>
        <v>0</v>
      </c>
      <c r="AJ1939" s="1">
        <f>'Innlegging av opplysninger'!$C$13*((X1939+Z1939+AC1939+AE1939)*(1-Data!M1939)-(Z1939+AE1939)*(1-Data!M1939)*1.8/12)</f>
        <v>0</v>
      </c>
      <c r="AK1939" s="83">
        <f t="shared" si="304"/>
        <v>0</v>
      </c>
      <c r="AL1939" s="83">
        <f t="shared" si="305"/>
        <v>0</v>
      </c>
      <c r="AM1939" s="83">
        <f t="shared" si="306"/>
        <v>0</v>
      </c>
    </row>
    <row r="1940" spans="1:39">
      <c r="A1940" t="str">
        <f t="shared" si="300"/>
        <v>4639Annet</v>
      </c>
      <c r="B1940" s="6" t="str">
        <f>Data!A1940</f>
        <v>4639</v>
      </c>
      <c r="C1940" s="7" t="str">
        <f>Data!B1940</f>
        <v>Vik kommune</v>
      </c>
      <c r="D1940" s="7" t="str">
        <f>Data!C1940</f>
        <v>Annet</v>
      </c>
      <c r="E1940" s="1">
        <f>Data!D1940</f>
        <v>4.5028000000000006</v>
      </c>
      <c r="F1940" s="1">
        <f>Data!E1940+Data!F1940</f>
        <v>0</v>
      </c>
      <c r="G1940" s="1">
        <f>Data!G1940</f>
        <v>0</v>
      </c>
      <c r="H1940" s="1">
        <f t="shared" si="301"/>
        <v>0</v>
      </c>
      <c r="I1940" s="1">
        <f t="shared" si="302"/>
        <v>0</v>
      </c>
      <c r="J1940" s="1">
        <f t="shared" si="303"/>
        <v>0</v>
      </c>
      <c r="K1940" s="1">
        <f>'Innlegging av opplysninger'!$B$4*H1940</f>
        <v>0</v>
      </c>
      <c r="L1940" s="1"/>
      <c r="M1940" s="1">
        <f>'Innlegging av opplysninger'!$B$5*H1940</f>
        <v>0</v>
      </c>
      <c r="N1940" s="1">
        <f>'Innlegging av opplysninger'!$B$5*I1940</f>
        <v>0</v>
      </c>
      <c r="O1940" s="1">
        <f>'Innlegging av opplysninger'!$B$5*J1940</f>
        <v>0</v>
      </c>
      <c r="P1940" s="1">
        <f>'Innlegging av opplysninger'!$B$5*K1940</f>
        <v>0</v>
      </c>
      <c r="Q1940" s="1"/>
      <c r="R1940" s="1">
        <f>'Innlegging av opplysninger'!$C$11*SUM(H1940:Q1940)</f>
        <v>0</v>
      </c>
      <c r="S1940" s="1">
        <f>'Innlegging av opplysninger'!$C$13*(((H1940+J1940+M1940+O1940)*Data!H1940)+(J1940+O1940)*(1-Data!H1940)*1.8/12+I1940+N1940+K1940+L1940+P1940+Q1940)</f>
        <v>0</v>
      </c>
      <c r="T1940" s="1">
        <f>'Innlegging av opplysninger'!$C$13*((H1940+J1940+M1940+O1940)*(1-Data!H1940)-(J1940+O1940)*(1-Data!H1940)*1.8/12)</f>
        <v>0</v>
      </c>
      <c r="U1940" s="1">
        <f>Data!I1940</f>
        <v>0</v>
      </c>
      <c r="V1940" s="1">
        <f>Data!J1940+Data!K1940</f>
        <v>0</v>
      </c>
      <c r="W1940" s="1">
        <f>Data!L1940</f>
        <v>0</v>
      </c>
      <c r="X1940" s="1">
        <f t="shared" si="307"/>
        <v>0</v>
      </c>
      <c r="Y1940" s="100">
        <f t="shared" si="308"/>
        <v>0</v>
      </c>
      <c r="Z1940" s="100">
        <f t="shared" si="309"/>
        <v>0</v>
      </c>
      <c r="AA1940" s="100">
        <f>'Innlegging av opplysninger'!$B$4*X1940</f>
        <v>0</v>
      </c>
      <c r="AB1940" s="1"/>
      <c r="AC1940" s="1">
        <f>'Innlegging av opplysninger'!$B$5*X1940</f>
        <v>0</v>
      </c>
      <c r="AD1940" s="1">
        <f>'Innlegging av opplysninger'!$B$5*Y1940</f>
        <v>0</v>
      </c>
      <c r="AE1940" s="1">
        <f>'Innlegging av opplysninger'!$B$5*Z1940</f>
        <v>0</v>
      </c>
      <c r="AF1940" s="1">
        <f>'Innlegging av opplysninger'!$B$5*AA1940</f>
        <v>0</v>
      </c>
      <c r="AG1940" s="1"/>
      <c r="AH1940" s="1">
        <f>'Innlegging av opplysninger'!$C$11*SUM(X1940:AG1940)</f>
        <v>0</v>
      </c>
      <c r="AI1940" s="1">
        <f>'Innlegging av opplysninger'!$C$13*(((X1940+Z1940+AC1940+AE1940)*Data!M1940)+(Z1940+AE1940)*(1-Data!M1940)*1.8/12+Y1940+AD1940+AA1940+AB1940+AF1940+AG1940)</f>
        <v>0</v>
      </c>
      <c r="AJ1940" s="1">
        <f>'Innlegging av opplysninger'!$C$13*((X1940+Z1940+AC1940+AE1940)*(1-Data!M1940)-(Z1940+AE1940)*(1-Data!M1940)*1.8/12)</f>
        <v>0</v>
      </c>
      <c r="AK1940" s="83">
        <f t="shared" si="304"/>
        <v>0</v>
      </c>
      <c r="AL1940" s="83">
        <f t="shared" si="305"/>
        <v>0</v>
      </c>
      <c r="AM1940" s="83">
        <f t="shared" si="306"/>
        <v>0</v>
      </c>
    </row>
    <row r="1941" spans="1:39">
      <c r="A1941" t="str">
        <f t="shared" si="300"/>
        <v>4640Alle</v>
      </c>
      <c r="B1941" s="6" t="str">
        <f>Data!A1941</f>
        <v>4640</v>
      </c>
      <c r="C1941" s="7" t="str">
        <f>Data!B1941</f>
        <v>Sogndal kommune</v>
      </c>
      <c r="D1941" s="7" t="str">
        <f>Data!C1941</f>
        <v>Alle</v>
      </c>
      <c r="E1941" s="1">
        <f>Data!D1941</f>
        <v>1012.0739</v>
      </c>
      <c r="F1941" s="1">
        <f>Data!E1941+Data!F1941</f>
        <v>45185.316967762919</v>
      </c>
      <c r="G1941" s="1">
        <f>Data!G1941</f>
        <v>417.4747713580993</v>
      </c>
      <c r="H1941" s="1">
        <f t="shared" si="301"/>
        <v>498882326.90509081</v>
      </c>
      <c r="I1941" s="1">
        <f t="shared" si="302"/>
        <v>4609258.0363636343</v>
      </c>
      <c r="J1941" s="1">
        <f t="shared" si="303"/>
        <v>60418990.192974538</v>
      </c>
      <c r="K1941" s="1">
        <f>'Innlegging av opplysninger'!$B$4*H1941</f>
        <v>64854702.497661807</v>
      </c>
      <c r="L1941" s="1"/>
      <c r="M1941" s="1">
        <f>'Innlegging av opplysninger'!$B$5*H1941</f>
        <v>65353584.824566901</v>
      </c>
      <c r="N1941" s="1">
        <f>'Innlegging av opplysninger'!$B$5*I1941</f>
        <v>603812.80276363611</v>
      </c>
      <c r="O1941" s="1">
        <f>'Innlegging av opplysninger'!$B$5*J1941</f>
        <v>7914887.7152796648</v>
      </c>
      <c r="P1941" s="1">
        <f>'Innlegging av opplysninger'!$B$5*K1941</f>
        <v>8495966.0271936972</v>
      </c>
      <c r="Q1941" s="1"/>
      <c r="R1941" s="1">
        <f>'Innlegging av opplysninger'!$C$11*SUM(H1941:Q1941)</f>
        <v>27023074.102071993</v>
      </c>
      <c r="S1941" s="1">
        <f>'Innlegging av opplysninger'!$C$13*(((H1941+J1941+M1941+O1941)*Data!H1941)+(J1941+O1941)*(1-Data!H1941)*1.8/12+I1941+N1941+K1941+L1941+P1941+Q1941)</f>
        <v>5009205.9634140795</v>
      </c>
      <c r="T1941" s="1">
        <f>'Innlegging av opplysninger'!$C$13*((H1941+J1941+M1941+O1941)*(1-Data!H1941)-(J1941+O1941)*(1-Data!H1941)*1.8/12)</f>
        <v>31969737.544684444</v>
      </c>
      <c r="U1941" s="1">
        <f>Data!I1941</f>
        <v>130.99619999999996</v>
      </c>
      <c r="V1941" s="1">
        <f>Data!J1941+Data!K1941</f>
        <v>47693.974408926893</v>
      </c>
      <c r="W1941" s="1">
        <f>Data!L1941</f>
        <v>533.45211540487446</v>
      </c>
      <c r="X1941" s="1">
        <f t="shared" si="307"/>
        <v>68157048.114181817</v>
      </c>
      <c r="Y1941" s="100">
        <f t="shared" si="308"/>
        <v>762329.45454545435</v>
      </c>
      <c r="Z1941" s="100">
        <f t="shared" si="309"/>
        <v>9855470.9923279993</v>
      </c>
      <c r="AA1941" s="100">
        <f>'Innlegging av opplysninger'!$B$4*X1941</f>
        <v>8860416.2548436373</v>
      </c>
      <c r="AB1941" s="1"/>
      <c r="AC1941" s="1">
        <f>'Innlegging av opplysninger'!$B$5*X1941</f>
        <v>8928573.3029578179</v>
      </c>
      <c r="AD1941" s="1">
        <f>'Innlegging av opplysninger'!$B$5*Y1941</f>
        <v>99865.158545454527</v>
      </c>
      <c r="AE1941" s="1">
        <f>'Innlegging av opplysninger'!$B$5*Z1941</f>
        <v>1291066.699994968</v>
      </c>
      <c r="AF1941" s="1">
        <f>'Innlegging av opplysninger'!$B$5*AA1941</f>
        <v>1160714.5293845166</v>
      </c>
      <c r="AG1941" s="1"/>
      <c r="AH1941" s="1">
        <f>'Innlegging av opplysninger'!$C$11*SUM(X1941:AG1941)</f>
        <v>3766388.4112577033</v>
      </c>
      <c r="AI1941" s="1">
        <f>'Innlegging av opplysninger'!$C$13*(((X1941+Z1941+AC1941+AE1941)*Data!M1941)+(Z1941+AE1941)*(1-Data!M1941)*1.8/12+Y1941+AD1941+AA1941+AB1941+AF1941+AG1941)</f>
        <v>692835.35372303869</v>
      </c>
      <c r="AJ1941" s="1">
        <f>'Innlegging av opplysninger'!$C$13*((X1941+Z1941+AC1941+AE1941)*(1-Data!M1941)-(Z1941+AE1941)*(1-Data!M1941)*1.8/12)</f>
        <v>4461169.8406296084</v>
      </c>
      <c r="AK1941" s="83">
        <f t="shared" si="304"/>
        <v>30789000</v>
      </c>
      <c r="AL1941" s="83">
        <f t="shared" si="305"/>
        <v>5702000</v>
      </c>
      <c r="AM1941" s="83">
        <f t="shared" si="306"/>
        <v>36431000</v>
      </c>
    </row>
    <row r="1942" spans="1:39">
      <c r="A1942" t="str">
        <f t="shared" si="300"/>
        <v>4640Administrasjon</v>
      </c>
      <c r="B1942" s="6" t="str">
        <f>Data!A1942</f>
        <v>4640</v>
      </c>
      <c r="C1942" s="7" t="str">
        <f>Data!B1942</f>
        <v>Sogndal kommune</v>
      </c>
      <c r="D1942" s="7" t="str">
        <f>Data!C1942</f>
        <v>Administrasjon</v>
      </c>
      <c r="E1942" s="1">
        <f>Data!D1942</f>
        <v>46.02</v>
      </c>
      <c r="F1942" s="1">
        <f>Data!E1942+Data!F1942</f>
        <v>59075.528755613501</v>
      </c>
      <c r="G1942" s="1">
        <f>Data!G1942</f>
        <v>0</v>
      </c>
      <c r="H1942" s="1">
        <f t="shared" si="301"/>
        <v>29658063.636363637</v>
      </c>
      <c r="I1942" s="1">
        <f t="shared" si="302"/>
        <v>0</v>
      </c>
      <c r="J1942" s="1">
        <f t="shared" si="303"/>
        <v>3558967.6363636362</v>
      </c>
      <c r="K1942" s="1">
        <f>'Innlegging av opplysninger'!$B$4*H1942</f>
        <v>3855548.2727272729</v>
      </c>
      <c r="L1942" s="1"/>
      <c r="M1942" s="1">
        <f>'Innlegging av opplysninger'!$B$5*H1942</f>
        <v>3885206.3363636364</v>
      </c>
      <c r="N1942" s="1">
        <f>'Innlegging av opplysninger'!$B$5*I1942</f>
        <v>0</v>
      </c>
      <c r="O1942" s="1">
        <f>'Innlegging av opplysninger'!$B$5*J1942</f>
        <v>466224.76036363636</v>
      </c>
      <c r="P1942" s="1">
        <f>'Innlegging av opplysninger'!$B$5*K1942</f>
        <v>505076.8237272728</v>
      </c>
      <c r="Q1942" s="1"/>
      <c r="R1942" s="1">
        <f>'Innlegging av opplysninger'!$C$11*SUM(H1942:Q1942)</f>
        <v>1593305.3237045456</v>
      </c>
      <c r="S1942" s="1">
        <f>'Innlegging av opplysninger'!$C$13*(((H1942+J1942+M1942+O1942)*Data!H1942)+(J1942+O1942)*(1-Data!H1942)*1.8/12+I1942+N1942+K1942+L1942+P1942+Q1942)</f>
        <v>470977.26415640727</v>
      </c>
      <c r="T1942" s="1">
        <f>'Innlegging av opplysninger'!$C$13*((H1942+J1942+M1942+O1942)*(1-Data!H1942)-(J1942+O1942)*(1-Data!H1942)*1.8/12)</f>
        <v>1709335.2840708653</v>
      </c>
      <c r="U1942" s="1">
        <f>Data!I1942</f>
        <v>8.4738000000000007</v>
      </c>
      <c r="V1942" s="1">
        <f>Data!J1942+Data!K1942</f>
        <v>52890.871470493359</v>
      </c>
      <c r="W1942" s="1">
        <f>Data!L1942</f>
        <v>0</v>
      </c>
      <c r="X1942" s="1">
        <f t="shared" si="307"/>
        <v>4889309.0909090899</v>
      </c>
      <c r="Y1942" s="100">
        <f t="shared" si="308"/>
        <v>0</v>
      </c>
      <c r="Z1942" s="100">
        <f t="shared" si="309"/>
        <v>699171.19999999984</v>
      </c>
      <c r="AA1942" s="100">
        <f>'Innlegging av opplysninger'!$B$4*X1942</f>
        <v>635610.18181818177</v>
      </c>
      <c r="AB1942" s="1"/>
      <c r="AC1942" s="1">
        <f>'Innlegging av opplysninger'!$B$5*X1942</f>
        <v>640499.49090909085</v>
      </c>
      <c r="AD1942" s="1">
        <f>'Innlegging av opplysninger'!$B$5*Y1942</f>
        <v>0</v>
      </c>
      <c r="AE1942" s="1">
        <f>'Innlegging av opplysninger'!$B$5*Z1942</f>
        <v>91591.427199999976</v>
      </c>
      <c r="AF1942" s="1">
        <f>'Innlegging av opplysninger'!$B$5*AA1942</f>
        <v>83264.933818181817</v>
      </c>
      <c r="AG1942" s="1"/>
      <c r="AH1942" s="1">
        <f>'Innlegging av opplysninger'!$C$11*SUM(X1942:AG1942)</f>
        <v>267498.96033687267</v>
      </c>
      <c r="AI1942" s="1">
        <f>'Innlegging av opplysninger'!$C$13*(((X1942+Z1942+AC1942+AE1942)*Data!M1942)+(Z1942+AE1942)*(1-Data!M1942)*1.8/12+Y1942+AD1942+AA1942+AB1942+AF1942+AG1942)</f>
        <v>62202.871932608708</v>
      </c>
      <c r="AJ1942" s="1">
        <f>'Innlegging av opplysninger'!$C$13*((X1942+Z1942+AC1942+AE1942)*(1-Data!M1942)-(Z1942+AE1942)*(1-Data!M1942)*1.8/12)</f>
        <v>303848.33694942755</v>
      </c>
      <c r="AK1942" s="83">
        <f t="shared" si="304"/>
        <v>1861000</v>
      </c>
      <c r="AL1942" s="83">
        <f t="shared" si="305"/>
        <v>533000</v>
      </c>
      <c r="AM1942" s="83">
        <f t="shared" si="306"/>
        <v>2013000</v>
      </c>
    </row>
    <row r="1943" spans="1:39">
      <c r="A1943" t="str">
        <f t="shared" si="300"/>
        <v>4640Undervisning</v>
      </c>
      <c r="B1943" s="6" t="str">
        <f>Data!A1943</f>
        <v>4640</v>
      </c>
      <c r="C1943" s="7" t="str">
        <f>Data!B1943</f>
        <v>Sogndal kommune</v>
      </c>
      <c r="D1943" s="7" t="str">
        <f>Data!C1943</f>
        <v>Undervisning</v>
      </c>
      <c r="E1943" s="1">
        <f>Data!D1943</f>
        <v>244.29940000000016</v>
      </c>
      <c r="F1943" s="1">
        <f>Data!E1943+Data!F1943</f>
        <v>46696.957828863531</v>
      </c>
      <c r="G1943" s="1">
        <f>Data!G1943</f>
        <v>0</v>
      </c>
      <c r="H1943" s="1">
        <f t="shared" si="301"/>
        <v>124451332.13909094</v>
      </c>
      <c r="I1943" s="1">
        <f t="shared" si="302"/>
        <v>0</v>
      </c>
      <c r="J1943" s="1">
        <f t="shared" si="303"/>
        <v>14934159.856690912</v>
      </c>
      <c r="K1943" s="1">
        <f>'Innlegging av opplysninger'!$B$4*H1943</f>
        <v>16178673.178081824</v>
      </c>
      <c r="L1943" s="1"/>
      <c r="M1943" s="1">
        <f>'Innlegging av opplysninger'!$B$5*H1943</f>
        <v>16303124.510220913</v>
      </c>
      <c r="N1943" s="1">
        <f>'Innlegging av opplysninger'!$B$5*I1943</f>
        <v>0</v>
      </c>
      <c r="O1943" s="1">
        <f>'Innlegging av opplysninger'!$B$5*J1943</f>
        <v>1956374.9412265094</v>
      </c>
      <c r="P1943" s="1">
        <f>'Innlegging av opplysninger'!$B$5*K1943</f>
        <v>2119406.1863287189</v>
      </c>
      <c r="Q1943" s="1"/>
      <c r="R1943" s="1">
        <f>'Innlegging av opplysninger'!$C$11*SUM(H1943:Q1943)</f>
        <v>6685836.6908423118</v>
      </c>
      <c r="S1943" s="1">
        <f>'Innlegging av opplysninger'!$C$13*(((H1943+J1943+M1943+O1943)*Data!H1943)+(J1943+O1943)*(1-Data!H1943)*1.8/12+I1943+N1943+K1943+L1943+P1943+Q1943)</f>
        <v>1131035.1132874547</v>
      </c>
      <c r="T1943" s="1">
        <f>'Innlegging av opplysninger'!$C$13*((H1943+J1943+M1943+O1943)*(1-Data!H1943)-(J1943+O1943)*(1-Data!H1943)*1.8/12)</f>
        <v>8018004.5689178137</v>
      </c>
      <c r="U1943" s="1">
        <f>Data!I1943</f>
        <v>37.519500000000008</v>
      </c>
      <c r="V1943" s="1">
        <f>Data!J1943+Data!K1943</f>
        <v>51222.759909735818</v>
      </c>
      <c r="W1943" s="1">
        <f>Data!L1943</f>
        <v>0</v>
      </c>
      <c r="X1943" s="1">
        <f t="shared" si="307"/>
        <v>20965661.895636361</v>
      </c>
      <c r="Y1943" s="100">
        <f t="shared" si="308"/>
        <v>0</v>
      </c>
      <c r="Z1943" s="100">
        <f t="shared" si="309"/>
        <v>2998089.6510759993</v>
      </c>
      <c r="AA1943" s="100">
        <f>'Innlegging av opplysninger'!$B$4*X1943</f>
        <v>2725536.046432727</v>
      </c>
      <c r="AB1943" s="1"/>
      <c r="AC1943" s="1">
        <f>'Innlegging av opplysninger'!$B$5*X1943</f>
        <v>2746501.7083283635</v>
      </c>
      <c r="AD1943" s="1">
        <f>'Innlegging av opplysninger'!$B$5*Y1943</f>
        <v>0</v>
      </c>
      <c r="AE1943" s="1">
        <f>'Innlegging av opplysninger'!$B$5*Z1943</f>
        <v>392749.74429095595</v>
      </c>
      <c r="AF1943" s="1">
        <f>'Innlegging av opplysninger'!$B$5*AA1943</f>
        <v>357045.22208268725</v>
      </c>
      <c r="AG1943" s="1"/>
      <c r="AH1943" s="1">
        <f>'Innlegging av opplysninger'!$C$11*SUM(X1943:AG1943)</f>
        <v>1147052.2021781895</v>
      </c>
      <c r="AI1943" s="1">
        <f>'Innlegging av opplysninger'!$C$13*(((X1943+Z1943+AC1943+AE1943)*Data!M1943)+(Z1943+AE1943)*(1-Data!M1943)*1.8/12+Y1943+AD1943+AA1943+AB1943+AF1943+AG1943)</f>
        <v>199330.1945017922</v>
      </c>
      <c r="AJ1943" s="1">
        <f>'Innlegging av opplysninger'!$C$13*((X1943+Z1943+AC1943+AE1943)*(1-Data!M1943)-(Z1943+AE1943)*(1-Data!M1943)*1.8/12)</f>
        <v>1370320.1874262565</v>
      </c>
      <c r="AK1943" s="83">
        <f t="shared" si="304"/>
        <v>7833000</v>
      </c>
      <c r="AL1943" s="83">
        <f t="shared" si="305"/>
        <v>1330000</v>
      </c>
      <c r="AM1943" s="83">
        <f t="shared" si="306"/>
        <v>9388000</v>
      </c>
    </row>
    <row r="1944" spans="1:39">
      <c r="A1944" t="str">
        <f t="shared" si="300"/>
        <v>4640Barnehager</v>
      </c>
      <c r="B1944" s="6" t="str">
        <f>Data!A1944</f>
        <v>4640</v>
      </c>
      <c r="C1944" s="7" t="str">
        <f>Data!B1944</f>
        <v>Sogndal kommune</v>
      </c>
      <c r="D1944" s="7" t="str">
        <f>Data!C1944</f>
        <v>Barnehager</v>
      </c>
      <c r="E1944" s="1">
        <f>Data!D1944</f>
        <v>165.93700000000001</v>
      </c>
      <c r="F1944" s="1">
        <f>Data!E1944+Data!F1944</f>
        <v>38855.453083599998</v>
      </c>
      <c r="G1944" s="1">
        <f>Data!G1944</f>
        <v>0</v>
      </c>
      <c r="H1944" s="1">
        <f t="shared" si="301"/>
        <v>70336988.927272722</v>
      </c>
      <c r="I1944" s="1">
        <f t="shared" si="302"/>
        <v>0</v>
      </c>
      <c r="J1944" s="1">
        <f t="shared" si="303"/>
        <v>8440438.6712727267</v>
      </c>
      <c r="K1944" s="1">
        <f>'Innlegging av opplysninger'!$B$4*H1944</f>
        <v>9143808.5605454538</v>
      </c>
      <c r="L1944" s="1"/>
      <c r="M1944" s="1">
        <f>'Innlegging av opplysninger'!$B$5*H1944</f>
        <v>9214145.5494727269</v>
      </c>
      <c r="N1944" s="1">
        <f>'Innlegging av opplysninger'!$B$5*I1944</f>
        <v>0</v>
      </c>
      <c r="O1944" s="1">
        <f>'Innlegging av opplysninger'!$B$5*J1944</f>
        <v>1105697.4659367274</v>
      </c>
      <c r="P1944" s="1">
        <f>'Innlegging av opplysninger'!$B$5*K1944</f>
        <v>1197838.9214314546</v>
      </c>
      <c r="Q1944" s="1"/>
      <c r="R1944" s="1">
        <f>'Innlegging av opplysninger'!$C$11*SUM(H1944:Q1944)</f>
        <v>3778678.887645408</v>
      </c>
      <c r="S1944" s="1">
        <f>'Innlegging av opplysninger'!$C$13*(((H1944+J1944+M1944+O1944)*Data!H1944)+(J1944+O1944)*(1-Data!H1944)*1.8/12+I1944+N1944+K1944+L1944+P1944+Q1944)</f>
        <v>621752.13287172385</v>
      </c>
      <c r="T1944" s="1">
        <f>'Innlegging av opplysninger'!$C$13*((H1944+J1944+M1944+O1944)*(1-Data!H1944)-(J1944+O1944)*(1-Data!H1944)*1.8/12)</f>
        <v>4549071.6081167301</v>
      </c>
      <c r="U1944" s="1">
        <f>Data!I1944</f>
        <v>6.9015000000000004</v>
      </c>
      <c r="V1944" s="1">
        <f>Data!J1944+Data!K1944</f>
        <v>46788.048491873742</v>
      </c>
      <c r="W1944" s="1">
        <f>Data!L1944</f>
        <v>0</v>
      </c>
      <c r="X1944" s="1">
        <f t="shared" si="307"/>
        <v>3522629.6363636358</v>
      </c>
      <c r="Y1944" s="100">
        <f t="shared" si="308"/>
        <v>0</v>
      </c>
      <c r="Z1944" s="100">
        <f t="shared" si="309"/>
        <v>503736.03799999988</v>
      </c>
      <c r="AA1944" s="100">
        <f>'Innlegging av opplysninger'!$B$4*X1944</f>
        <v>457941.85272727266</v>
      </c>
      <c r="AB1944" s="1"/>
      <c r="AC1944" s="1">
        <f>'Innlegging av opplysninger'!$B$5*X1944</f>
        <v>461464.48236363631</v>
      </c>
      <c r="AD1944" s="1">
        <f>'Innlegging av opplysninger'!$B$5*Y1944</f>
        <v>0</v>
      </c>
      <c r="AE1944" s="1">
        <f>'Innlegging av opplysninger'!$B$5*Z1944</f>
        <v>65989.420977999995</v>
      </c>
      <c r="AF1944" s="1">
        <f>'Innlegging av opplysninger'!$B$5*AA1944</f>
        <v>59990.382707272722</v>
      </c>
      <c r="AG1944" s="1"/>
      <c r="AH1944" s="1">
        <f>'Innlegging av opplysninger'!$C$11*SUM(X1944:AG1944)</f>
        <v>192726.56889931308</v>
      </c>
      <c r="AI1944" s="1">
        <f>'Innlegging av opplysninger'!$C$13*(((X1944+Z1944+AC1944+AE1944)*Data!M1944)+(Z1944+AE1944)*(1-Data!M1944)*1.8/12+Y1944+AD1944+AA1944+AB1944+AF1944+AG1944)</f>
        <v>36917.8646035524</v>
      </c>
      <c r="AJ1944" s="1">
        <f>'Innlegging av opplysninger'!$C$13*((X1944+Z1944+AC1944+AE1944)*(1-Data!M1944)-(Z1944+AE1944)*(1-Data!M1944)*1.8/12)</f>
        <v>226813.22967971809</v>
      </c>
      <c r="AK1944" s="83">
        <f t="shared" si="304"/>
        <v>3971000</v>
      </c>
      <c r="AL1944" s="83">
        <f t="shared" si="305"/>
        <v>659000</v>
      </c>
      <c r="AM1944" s="83">
        <f t="shared" si="306"/>
        <v>4776000</v>
      </c>
    </row>
    <row r="1945" spans="1:39">
      <c r="A1945" t="str">
        <f t="shared" si="300"/>
        <v>4640Helse/pleie/omsorg</v>
      </c>
      <c r="B1945" s="6" t="str">
        <f>Data!A1945</f>
        <v>4640</v>
      </c>
      <c r="C1945" s="7" t="str">
        <f>Data!B1945</f>
        <v>Sogndal kommune</v>
      </c>
      <c r="D1945" s="7" t="str">
        <f>Data!C1945</f>
        <v>Helse/pleie/omsorg</v>
      </c>
      <c r="E1945" s="1">
        <f>Data!D1945</f>
        <v>453.12190000000032</v>
      </c>
      <c r="F1945" s="1">
        <f>Data!E1945+Data!F1945</f>
        <v>44608.414733908627</v>
      </c>
      <c r="G1945" s="1">
        <f>Data!G1945</f>
        <v>912.83740644625561</v>
      </c>
      <c r="H1945" s="1">
        <f t="shared" si="301"/>
        <v>220505996.07509109</v>
      </c>
      <c r="I1945" s="1">
        <f t="shared" si="302"/>
        <v>4512290.3999999985</v>
      </c>
      <c r="J1945" s="1">
        <f t="shared" si="303"/>
        <v>27002194.37701093</v>
      </c>
      <c r="K1945" s="1">
        <f>'Innlegging av opplysninger'!$B$4*H1945</f>
        <v>28665779.489761844</v>
      </c>
      <c r="L1945" s="1"/>
      <c r="M1945" s="1">
        <f>'Innlegging av opplysninger'!$B$5*H1945</f>
        <v>28886285.485836934</v>
      </c>
      <c r="N1945" s="1">
        <f>'Innlegging av opplysninger'!$B$5*I1945</f>
        <v>591110.0423999998</v>
      </c>
      <c r="O1945" s="1">
        <f>'Innlegging av opplysninger'!$B$5*J1945</f>
        <v>3537287.4633884318</v>
      </c>
      <c r="P1945" s="1">
        <f>'Innlegging av opplysninger'!$B$5*K1945</f>
        <v>3755217.1131588016</v>
      </c>
      <c r="Q1945" s="1"/>
      <c r="R1945" s="1">
        <f>'Innlegging av opplysninger'!$C$11*SUM(H1945:Q1945)</f>
        <v>12063334.096972626</v>
      </c>
      <c r="S1945" s="1">
        <f>'Innlegging av opplysninger'!$C$13*(((H1945+J1945+M1945+O1945)*Data!H1945)+(J1945+O1945)*(1-Data!H1945)*1.8/12+I1945+N1945+K1945+L1945+P1945+Q1945)</f>
        <v>2257550.3632047009</v>
      </c>
      <c r="T1945" s="1">
        <f>'Innlegging av opplysninger'!$C$13*((H1945+J1945+M1945+O1945)*(1-Data!H1945)-(J1945+O1945)*(1-Data!H1945)*1.8/12)</f>
        <v>14250169.980021</v>
      </c>
      <c r="U1945" s="1">
        <f>Data!I1945</f>
        <v>65.18980000000002</v>
      </c>
      <c r="V1945" s="1">
        <f>Data!J1945+Data!K1945</f>
        <v>45231.144775716428</v>
      </c>
      <c r="W1945" s="1">
        <f>Data!L1945</f>
        <v>1070.5228425305797</v>
      </c>
      <c r="X1945" s="1">
        <f t="shared" si="307"/>
        <v>32166646.70945454</v>
      </c>
      <c r="Y1945" s="100">
        <f t="shared" si="308"/>
        <v>761314.58181818179</v>
      </c>
      <c r="Z1945" s="100">
        <f t="shared" si="309"/>
        <v>4708698.4646519991</v>
      </c>
      <c r="AA1945" s="100">
        <f>'Innlegging av opplysninger'!$B$4*X1945</f>
        <v>4181664.0722290901</v>
      </c>
      <c r="AB1945" s="1"/>
      <c r="AC1945" s="1">
        <f>'Innlegging av opplysninger'!$B$5*X1945</f>
        <v>4213830.7189385453</v>
      </c>
      <c r="AD1945" s="1">
        <f>'Innlegging av opplysninger'!$B$5*Y1945</f>
        <v>99732.210218181819</v>
      </c>
      <c r="AE1945" s="1">
        <f>'Innlegging av opplysninger'!$B$5*Z1945</f>
        <v>616839.49886941188</v>
      </c>
      <c r="AF1945" s="1">
        <f>'Innlegging av opplysninger'!$B$5*AA1945</f>
        <v>547797.99346201087</v>
      </c>
      <c r="AG1945" s="1"/>
      <c r="AH1945" s="1">
        <f>'Innlegging av opplysninger'!$C$11*SUM(X1945:AG1945)</f>
        <v>1797267.9214863945</v>
      </c>
      <c r="AI1945" s="1">
        <f>'Innlegging av opplysninger'!$C$13*(((X1945+Z1945+AC1945+AE1945)*Data!M1945)+(Z1945+AE1945)*(1-Data!M1945)*1.8/12+Y1945+AD1945+AA1945+AB1945+AF1945+AG1945)</f>
        <v>332245.65671729518</v>
      </c>
      <c r="AJ1945" s="1">
        <f>'Innlegging av opplysninger'!$C$13*((X1945+Z1945+AC1945+AE1945)*(1-Data!M1945)-(Z1945+AE1945)*(1-Data!M1945)*1.8/12)</f>
        <v>2127173.6042640866</v>
      </c>
      <c r="AK1945" s="83">
        <f t="shared" si="304"/>
        <v>13861000</v>
      </c>
      <c r="AL1945" s="83">
        <f t="shared" si="305"/>
        <v>2590000</v>
      </c>
      <c r="AM1945" s="83">
        <f t="shared" si="306"/>
        <v>16377000</v>
      </c>
    </row>
    <row r="1946" spans="1:39">
      <c r="A1946" t="str">
        <f t="shared" si="300"/>
        <v>4640Samferdsel og teknikk</v>
      </c>
      <c r="B1946" s="6" t="str">
        <f>Data!A1946</f>
        <v>4640</v>
      </c>
      <c r="C1946" s="7" t="str">
        <f>Data!B1946</f>
        <v>Sogndal kommune</v>
      </c>
      <c r="D1946" s="7" t="str">
        <f>Data!C1946</f>
        <v>Samferdsel og teknikk</v>
      </c>
      <c r="E1946" s="1">
        <f>Data!D1946</f>
        <v>41.019500000000001</v>
      </c>
      <c r="F1946" s="1">
        <f>Data!E1946+Data!F1946</f>
        <v>48459.297204175251</v>
      </c>
      <c r="G1946" s="1">
        <f>Data!G1946</f>
        <v>171.41018296176208</v>
      </c>
      <c r="H1946" s="1">
        <f t="shared" si="301"/>
        <v>21684830.636363633</v>
      </c>
      <c r="I1946" s="1">
        <f t="shared" si="302"/>
        <v>76703.563636363629</v>
      </c>
      <c r="J1946" s="1">
        <f t="shared" si="303"/>
        <v>2611384.1039999994</v>
      </c>
      <c r="K1946" s="1">
        <f>'Innlegging av opplysninger'!$B$4*H1946</f>
        <v>2819027.9827272724</v>
      </c>
      <c r="L1946" s="1"/>
      <c r="M1946" s="1">
        <f>'Innlegging av opplysninger'!$B$5*H1946</f>
        <v>2840712.8133636359</v>
      </c>
      <c r="N1946" s="1">
        <f>'Innlegging av opplysninger'!$B$5*I1946</f>
        <v>10048.166836363636</v>
      </c>
      <c r="O1946" s="1">
        <f>'Innlegging av opplysninger'!$B$5*J1946</f>
        <v>342091.3176239999</v>
      </c>
      <c r="P1946" s="1">
        <f>'Innlegging av opplysninger'!$B$5*K1946</f>
        <v>369292.66573727271</v>
      </c>
      <c r="Q1946" s="1"/>
      <c r="R1946" s="1">
        <f>'Innlegging av opplysninger'!$C$11*SUM(H1946:Q1946)</f>
        <v>1168655.4675109643</v>
      </c>
      <c r="S1946" s="1">
        <f>'Innlegging av opplysninger'!$C$13*(((H1946+J1946+M1946+O1946)*Data!H1946)+(J1946+O1946)*(1-Data!H1946)*1.8/12+I1946+N1946+K1946+L1946+P1946+Q1946)</f>
        <v>216610.32994127658</v>
      </c>
      <c r="T1946" s="1">
        <f>'Innlegging av opplysninger'!$C$13*((H1946+J1946+M1946+O1946)*(1-Data!H1946)-(J1946+O1946)*(1-Data!H1946)*1.8/12)</f>
        <v>1382602.4150737275</v>
      </c>
      <c r="U1946" s="1">
        <f>Data!I1946</f>
        <v>5.6</v>
      </c>
      <c r="V1946" s="1">
        <f>Data!J1946+Data!K1946</f>
        <v>47049.107142857145</v>
      </c>
      <c r="W1946" s="1">
        <f>Data!L1946</f>
        <v>0</v>
      </c>
      <c r="X1946" s="1">
        <f t="shared" si="307"/>
        <v>2874272.7272727271</v>
      </c>
      <c r="Y1946" s="100">
        <f t="shared" si="308"/>
        <v>0</v>
      </c>
      <c r="Z1946" s="100">
        <f t="shared" si="309"/>
        <v>411020.99999999994</v>
      </c>
      <c r="AA1946" s="100">
        <f>'Innlegging av opplysninger'!$B$4*X1946</f>
        <v>373655.45454545453</v>
      </c>
      <c r="AB1946" s="1"/>
      <c r="AC1946" s="1">
        <f>'Innlegging av opplysninger'!$B$5*X1946</f>
        <v>376529.72727272724</v>
      </c>
      <c r="AD1946" s="1">
        <f>'Innlegging av opplysninger'!$B$5*Y1946</f>
        <v>0</v>
      </c>
      <c r="AE1946" s="1">
        <f>'Innlegging av opplysninger'!$B$5*Z1946</f>
        <v>53843.750999999997</v>
      </c>
      <c r="AF1946" s="1">
        <f>'Innlegging av opplysninger'!$B$5*AA1946</f>
        <v>48948.864545454548</v>
      </c>
      <c r="AG1946" s="1"/>
      <c r="AH1946" s="1">
        <f>'Innlegging av opplysninger'!$C$11*SUM(X1946:AG1946)</f>
        <v>157254.31793618182</v>
      </c>
      <c r="AI1946" s="1">
        <f>'Innlegging av opplysninger'!$C$13*(((X1946+Z1946+AC1946+AE1946)*Data!M1946)+(Z1946+AE1946)*(1-Data!M1946)*1.8/12+Y1946+AD1946+AA1946+AB1946+AF1946+AG1946)</f>
        <v>28367.997012533451</v>
      </c>
      <c r="AJ1946" s="1">
        <f>'Innlegging av opplysninger'!$C$13*((X1946+Z1946+AC1946+AE1946)*(1-Data!M1946)-(Z1946+AE1946)*(1-Data!M1946)*1.8/12)</f>
        <v>186822.12226855746</v>
      </c>
      <c r="AK1946" s="83">
        <f t="shared" si="304"/>
        <v>1326000</v>
      </c>
      <c r="AL1946" s="83">
        <f t="shared" si="305"/>
        <v>245000</v>
      </c>
      <c r="AM1946" s="83">
        <f t="shared" si="306"/>
        <v>1569000</v>
      </c>
    </row>
    <row r="1947" spans="1:39">
      <c r="A1947" t="str">
        <f t="shared" si="300"/>
        <v>4640Annet</v>
      </c>
      <c r="B1947" s="6" t="str">
        <f>Data!A1947</f>
        <v>4640</v>
      </c>
      <c r="C1947" s="7" t="str">
        <f>Data!B1947</f>
        <v>Sogndal kommune</v>
      </c>
      <c r="D1947" s="7" t="str">
        <f>Data!C1947</f>
        <v>Annet</v>
      </c>
      <c r="E1947" s="1">
        <f>Data!D1947</f>
        <v>61.676099999999984</v>
      </c>
      <c r="F1947" s="1">
        <f>Data!E1947+Data!F1947</f>
        <v>47924.597264310374</v>
      </c>
      <c r="G1947" s="1">
        <f>Data!G1947</f>
        <v>30.117663081809656</v>
      </c>
      <c r="H1947" s="1">
        <f t="shared" si="301"/>
        <v>32245115.490909077</v>
      </c>
      <c r="I1947" s="1">
        <f t="shared" si="302"/>
        <v>20264.072727272727</v>
      </c>
      <c r="J1947" s="1">
        <f t="shared" si="303"/>
        <v>3871845.5476363618</v>
      </c>
      <c r="K1947" s="1">
        <f>'Innlegging av opplysninger'!$B$4*H1947</f>
        <v>4191865.0138181802</v>
      </c>
      <c r="L1947" s="1"/>
      <c r="M1947" s="1">
        <f>'Innlegging av opplysninger'!$B$5*H1947</f>
        <v>4224110.1293090889</v>
      </c>
      <c r="N1947" s="1">
        <f>'Innlegging av opplysninger'!$B$5*I1947</f>
        <v>2654.5935272727274</v>
      </c>
      <c r="O1947" s="1">
        <f>'Innlegging av opplysninger'!$B$5*J1947</f>
        <v>507211.76674036344</v>
      </c>
      <c r="P1947" s="1">
        <f>'Innlegging av opplysninger'!$B$5*K1947</f>
        <v>549134.3168101816</v>
      </c>
      <c r="Q1947" s="1"/>
      <c r="R1947" s="1">
        <f>'Innlegging av opplysninger'!$C$11*SUM(H1947:Q1947)</f>
        <v>1733263.6353961567</v>
      </c>
      <c r="S1947" s="1">
        <f>'Innlegging av opplysninger'!$C$13*(((H1947+J1947+M1947+O1947)*Data!H1947)+(J1947+O1947)*(1-Data!H1947)*1.8/12+I1947+N1947+K1947+L1947+P1947+Q1947)</f>
        <v>311084.7782953796</v>
      </c>
      <c r="T1947" s="1">
        <f>'Innlegging av opplysninger'!$C$13*((H1947+J1947+M1947+O1947)*(1-Data!H1947)-(J1947+O1947)*(1-Data!H1947)*1.8/12)</f>
        <v>2060749.670141466</v>
      </c>
      <c r="U1947" s="1">
        <f>Data!I1947</f>
        <v>7.3116000000000003</v>
      </c>
      <c r="V1947" s="1">
        <f>Data!J1947+Data!K1947</f>
        <v>46870.507823185071</v>
      </c>
      <c r="W1947" s="1">
        <f>Data!L1947</f>
        <v>12.723617265714754</v>
      </c>
      <c r="X1947" s="1">
        <f t="shared" si="307"/>
        <v>3738528.0545454542</v>
      </c>
      <c r="Y1947" s="100">
        <f t="shared" si="308"/>
        <v>1014.8727272727273</v>
      </c>
      <c r="Z1947" s="100">
        <f t="shared" si="309"/>
        <v>534754.63859999983</v>
      </c>
      <c r="AA1947" s="100">
        <f>'Innlegging av opplysninger'!$B$4*X1947</f>
        <v>486008.64709090907</v>
      </c>
      <c r="AB1947" s="1"/>
      <c r="AC1947" s="1">
        <f>'Innlegging av opplysninger'!$B$5*X1947</f>
        <v>489747.17514545453</v>
      </c>
      <c r="AD1947" s="1">
        <f>'Innlegging av opplysninger'!$B$5*Y1947</f>
        <v>132.94832727272728</v>
      </c>
      <c r="AE1947" s="1">
        <f>'Innlegging av opplysninger'!$B$5*Z1947</f>
        <v>70052.857656599983</v>
      </c>
      <c r="AF1947" s="1">
        <f>'Innlegging av opplysninger'!$B$5*AA1947</f>
        <v>63667.13276890909</v>
      </c>
      <c r="AG1947" s="1"/>
      <c r="AH1947" s="1">
        <f>'Innlegging av opplysninger'!$C$11*SUM(X1947:AG1947)</f>
        <v>204588.44042075117</v>
      </c>
      <c r="AI1947" s="1">
        <f>'Innlegging av opplysninger'!$C$13*(((X1947+Z1947+AC1947+AE1947)*Data!M1947)+(Z1947+AE1947)*(1-Data!M1947)*1.8/12+Y1947+AD1947+AA1947+AB1947+AF1947+AG1947)</f>
        <v>33722.400092509197</v>
      </c>
      <c r="AJ1947" s="1">
        <f>'Innlegging av opplysninger'!$C$13*((X1947+Z1947+AC1947+AE1947)*(1-Data!M1947)-(Z1947+AE1947)*(1-Data!M1947)*1.8/12)</f>
        <v>246240.72890430814</v>
      </c>
      <c r="AK1947" s="83">
        <f t="shared" si="304"/>
        <v>1938000</v>
      </c>
      <c r="AL1947" s="83">
        <f t="shared" si="305"/>
        <v>345000</v>
      </c>
      <c r="AM1947" s="83">
        <f t="shared" si="306"/>
        <v>2307000</v>
      </c>
    </row>
    <row r="1948" spans="1:39">
      <c r="A1948" t="str">
        <f t="shared" si="300"/>
        <v>4641Alle</v>
      </c>
      <c r="B1948" s="6" t="str">
        <f>Data!A1948</f>
        <v>4641</v>
      </c>
      <c r="C1948" s="7" t="str">
        <f>Data!B1948</f>
        <v>Aurland kommune</v>
      </c>
      <c r="D1948" s="7" t="str">
        <f>Data!C1948</f>
        <v>Alle</v>
      </c>
      <c r="E1948" s="1">
        <f>Data!D1948</f>
        <v>176.83770000000004</v>
      </c>
      <c r="F1948" s="1">
        <f>Data!E1948+Data!F1948</f>
        <v>45880.579985725133</v>
      </c>
      <c r="G1948" s="1">
        <f>Data!G1948</f>
        <v>438.32452016736215</v>
      </c>
      <c r="H1948" s="1">
        <f t="shared" si="301"/>
        <v>88509995.338272735</v>
      </c>
      <c r="I1948" s="1">
        <f t="shared" si="302"/>
        <v>845588.72727272671</v>
      </c>
      <c r="J1948" s="1">
        <f t="shared" si="303"/>
        <v>10722670.087865455</v>
      </c>
      <c r="K1948" s="1">
        <f>'Innlegging av opplysninger'!$B$4*H1948</f>
        <v>11506299.393975455</v>
      </c>
      <c r="L1948" s="1"/>
      <c r="M1948" s="1">
        <f>'Innlegging av opplysninger'!$B$5*H1948</f>
        <v>11594809.389313729</v>
      </c>
      <c r="N1948" s="1">
        <f>'Innlegging av opplysninger'!$B$5*I1948</f>
        <v>110772.1232727272</v>
      </c>
      <c r="O1948" s="1">
        <f>'Innlegging av opplysninger'!$B$5*J1948</f>
        <v>1404669.7815103747</v>
      </c>
      <c r="P1948" s="1">
        <f>'Innlegging av opplysninger'!$B$5*K1948</f>
        <v>1507325.2206107846</v>
      </c>
      <c r="Q1948" s="1"/>
      <c r="R1948" s="1">
        <f>'Innlegging av opplysninger'!$C$11*SUM(H1948:Q1948)</f>
        <v>4795680.9423595713</v>
      </c>
      <c r="S1948" s="1">
        <f>'Innlegging av opplysninger'!$C$13*(((H1948+J1948+M1948+O1948)*Data!H1948)+(J1948+O1948)*(1-Data!H1948)*1.8/12+I1948+N1948+K1948+L1948+P1948+Q1948)</f>
        <v>921894.24355551868</v>
      </c>
      <c r="T1948" s="1">
        <f>'Innlegging av opplysninger'!$C$13*((H1948+J1948+M1948+O1948)*(1-Data!H1948)-(J1948+O1948)*(1-Data!H1948)*1.8/12)</f>
        <v>5640616.5196733689</v>
      </c>
      <c r="U1948" s="1">
        <f>Data!I1948</f>
        <v>25.901900000000008</v>
      </c>
      <c r="V1948" s="1">
        <f>Data!J1948+Data!K1948</f>
        <v>48699.989837296336</v>
      </c>
      <c r="W1948" s="1">
        <f>Data!L1948</f>
        <v>462.80504518973498</v>
      </c>
      <c r="X1948" s="1">
        <f t="shared" si="307"/>
        <v>13760970.182909084</v>
      </c>
      <c r="Y1948" s="100">
        <f t="shared" si="308"/>
        <v>130773.05454545454</v>
      </c>
      <c r="Z1948" s="100">
        <f t="shared" si="309"/>
        <v>1986519.282955999</v>
      </c>
      <c r="AA1948" s="100">
        <f>'Innlegging av opplysninger'!$B$4*X1948</f>
        <v>1788926.1237781812</v>
      </c>
      <c r="AB1948" s="1"/>
      <c r="AC1948" s="1">
        <f>'Innlegging av opplysninger'!$B$5*X1948</f>
        <v>1802687.0939610901</v>
      </c>
      <c r="AD1948" s="1">
        <f>'Innlegging av opplysninger'!$B$5*Y1948</f>
        <v>17131.270145454546</v>
      </c>
      <c r="AE1948" s="1">
        <f>'Innlegging av opplysninger'!$B$5*Z1948</f>
        <v>260234.02606723589</v>
      </c>
      <c r="AF1948" s="1">
        <f>'Innlegging av opplysninger'!$B$5*AA1948</f>
        <v>234349.32221494173</v>
      </c>
      <c r="AG1948" s="1"/>
      <c r="AH1948" s="1">
        <f>'Innlegging av opplysninger'!$C$11*SUM(X1948:AG1948)</f>
        <v>759300.43354994257</v>
      </c>
      <c r="AI1948" s="1">
        <f>'Innlegging av opplysninger'!$C$13*(((X1948+Z1948+AC1948+AE1948)*Data!M1948)+(Z1948+AE1948)*(1-Data!M1948)*1.8/12+Y1948+AD1948+AA1948+AB1948+AF1948+AG1948)</f>
        <v>137546.97787994839</v>
      </c>
      <c r="AJ1948" s="1">
        <f>'Innlegging av opplysninger'!$C$13*((X1948+Z1948+AC1948+AE1948)*(1-Data!M1948)-(Z1948+AE1948)*(1-Data!M1948)*1.8/12)</f>
        <v>901495.72066207859</v>
      </c>
      <c r="AK1948" s="83">
        <f t="shared" si="304"/>
        <v>5555000</v>
      </c>
      <c r="AL1948" s="83">
        <f t="shared" si="305"/>
        <v>1059000</v>
      </c>
      <c r="AM1948" s="83">
        <f t="shared" si="306"/>
        <v>6542000</v>
      </c>
    </row>
    <row r="1949" spans="1:39">
      <c r="A1949" t="str">
        <f t="shared" si="300"/>
        <v>4641Administrasjon</v>
      </c>
      <c r="B1949" s="6" t="str">
        <f>Data!A1949</f>
        <v>4641</v>
      </c>
      <c r="C1949" s="7" t="str">
        <f>Data!B1949</f>
        <v>Aurland kommune</v>
      </c>
      <c r="D1949" s="7" t="str">
        <f>Data!C1949</f>
        <v>Administrasjon</v>
      </c>
      <c r="E1949" s="1">
        <f>Data!D1949</f>
        <v>18.75</v>
      </c>
      <c r="F1949" s="1">
        <f>Data!E1949+Data!F1949</f>
        <v>53773.559555555548</v>
      </c>
      <c r="G1949" s="1">
        <f>Data!G1949</f>
        <v>0</v>
      </c>
      <c r="H1949" s="1">
        <f t="shared" si="301"/>
        <v>10999137.18181818</v>
      </c>
      <c r="I1949" s="1">
        <f t="shared" si="302"/>
        <v>0</v>
      </c>
      <c r="J1949" s="1">
        <f t="shared" si="303"/>
        <v>1319896.4618181814</v>
      </c>
      <c r="K1949" s="1">
        <f>'Innlegging av opplysninger'!$B$4*H1949</f>
        <v>1429887.8336363635</v>
      </c>
      <c r="L1949" s="1"/>
      <c r="M1949" s="1">
        <f>'Innlegging av opplysninger'!$B$5*H1949</f>
        <v>1440886.9708181815</v>
      </c>
      <c r="N1949" s="1">
        <f>'Innlegging av opplysninger'!$B$5*I1949</f>
        <v>0</v>
      </c>
      <c r="O1949" s="1">
        <f>'Innlegging av opplysninger'!$B$5*J1949</f>
        <v>172906.43649818178</v>
      </c>
      <c r="P1949" s="1">
        <f>'Innlegging av opplysninger'!$B$5*K1949</f>
        <v>187315.30620636363</v>
      </c>
      <c r="Q1949" s="1"/>
      <c r="R1949" s="1">
        <f>'Innlegging av opplysninger'!$C$11*SUM(H1949:Q1949)</f>
        <v>590901.14725022716</v>
      </c>
      <c r="S1949" s="1">
        <f>'Innlegging av opplysninger'!$C$13*(((H1949+J1949+M1949+O1949)*Data!H1949)+(J1949+O1949)*(1-Data!H1949)*1.8/12+I1949+N1949+K1949+L1949+P1949+Q1949)</f>
        <v>143912.42919575126</v>
      </c>
      <c r="T1949" s="1">
        <f>'Innlegging av opplysninger'!$C$13*((H1949+J1949+M1949+O1949)*(1-Data!H1949)-(J1949+O1949)*(1-Data!H1949)*1.8/12)</f>
        <v>664689.14072561206</v>
      </c>
      <c r="U1949" s="1">
        <f>Data!I1949</f>
        <v>1.5</v>
      </c>
      <c r="V1949" s="1">
        <f>Data!J1949+Data!K1949</f>
        <v>46170.472222222219</v>
      </c>
      <c r="W1949" s="1">
        <f>Data!L1949</f>
        <v>0</v>
      </c>
      <c r="X1949" s="1">
        <f t="shared" si="307"/>
        <v>755516.81818181812</v>
      </c>
      <c r="Y1949" s="100">
        <f t="shared" si="308"/>
        <v>0</v>
      </c>
      <c r="Z1949" s="100">
        <f t="shared" si="309"/>
        <v>108038.90499999998</v>
      </c>
      <c r="AA1949" s="100">
        <f>'Innlegging av opplysninger'!$B$4*X1949</f>
        <v>98217.186363636356</v>
      </c>
      <c r="AB1949" s="1"/>
      <c r="AC1949" s="1">
        <f>'Innlegging av opplysninger'!$B$5*X1949</f>
        <v>98972.703181818171</v>
      </c>
      <c r="AD1949" s="1">
        <f>'Innlegging av opplysninger'!$B$5*Y1949</f>
        <v>0</v>
      </c>
      <c r="AE1949" s="1">
        <f>'Innlegging av opplysninger'!$B$5*Z1949</f>
        <v>14153.096554999998</v>
      </c>
      <c r="AF1949" s="1">
        <f>'Innlegging av opplysninger'!$B$5*AA1949</f>
        <v>12866.451413636363</v>
      </c>
      <c r="AG1949" s="1"/>
      <c r="AH1949" s="1">
        <f>'Innlegging av opplysninger'!$C$11*SUM(X1949:AG1949)</f>
        <v>41335.07610644454</v>
      </c>
      <c r="AI1949" s="1">
        <f>'Innlegging av opplysninger'!$C$13*(((X1949+Z1949+AC1949+AE1949)*Data!M1949)+(Z1949+AE1949)*(1-Data!M1949)*1.8/12+Y1949+AD1949+AA1949+AB1949+AF1949+AG1949)</f>
        <v>6729.4467765471809</v>
      </c>
      <c r="AJ1949" s="1">
        <f>'Innlegging av opplysninger'!$C$13*((X1949+Z1949+AC1949+AE1949)*(1-Data!M1949)-(Z1949+AE1949)*(1-Data!M1949)*1.8/12)</f>
        <v>49834.341579640088</v>
      </c>
      <c r="AK1949" s="83">
        <f t="shared" si="304"/>
        <v>632000</v>
      </c>
      <c r="AL1949" s="83">
        <f t="shared" si="305"/>
        <v>151000</v>
      </c>
      <c r="AM1949" s="83">
        <f t="shared" si="306"/>
        <v>715000</v>
      </c>
    </row>
    <row r="1950" spans="1:39">
      <c r="A1950" t="str">
        <f t="shared" si="300"/>
        <v>4641Undervisning</v>
      </c>
      <c r="B1950" s="6" t="str">
        <f>Data!A1950</f>
        <v>4641</v>
      </c>
      <c r="C1950" s="7" t="str">
        <f>Data!B1950</f>
        <v>Aurland kommune</v>
      </c>
      <c r="D1950" s="7" t="str">
        <f>Data!C1950</f>
        <v>Undervisning</v>
      </c>
      <c r="E1950" s="1">
        <f>Data!D1950</f>
        <v>29.272299999999998</v>
      </c>
      <c r="F1950" s="1">
        <f>Data!E1950+Data!F1950</f>
        <v>45311.415951827046</v>
      </c>
      <c r="G1950" s="1">
        <f>Data!G1950</f>
        <v>0</v>
      </c>
      <c r="H1950" s="1">
        <f t="shared" si="301"/>
        <v>14469483.939999999</v>
      </c>
      <c r="I1950" s="1">
        <f t="shared" si="302"/>
        <v>0</v>
      </c>
      <c r="J1950" s="1">
        <f t="shared" si="303"/>
        <v>1736338.0728</v>
      </c>
      <c r="K1950" s="1">
        <f>'Innlegging av opplysninger'!$B$4*H1950</f>
        <v>1881032.9121999999</v>
      </c>
      <c r="L1950" s="1"/>
      <c r="M1950" s="1">
        <f>'Innlegging av opplysninger'!$B$5*H1950</f>
        <v>1895502.3961400001</v>
      </c>
      <c r="N1950" s="1">
        <f>'Innlegging av opplysninger'!$B$5*I1950</f>
        <v>0</v>
      </c>
      <c r="O1950" s="1">
        <f>'Innlegging av opplysninger'!$B$5*J1950</f>
        <v>227460.28753679999</v>
      </c>
      <c r="P1950" s="1">
        <f>'Innlegging av opplysninger'!$B$5*K1950</f>
        <v>246415.3114982</v>
      </c>
      <c r="Q1950" s="1"/>
      <c r="R1950" s="1">
        <f>'Innlegging av opplysninger'!$C$11*SUM(H1950:Q1950)</f>
        <v>777336.85096664983</v>
      </c>
      <c r="S1950" s="1">
        <f>'Innlegging av opplysninger'!$C$13*(((H1950+J1950+M1950+O1950)*Data!H1950)+(J1950+O1950)*(1-Data!H1950)*1.8/12+I1950+N1950+K1950+L1950+P1950+Q1950)</f>
        <v>135606.63789019888</v>
      </c>
      <c r="T1950" s="1">
        <f>'Innlegging av opplysninger'!$C$13*((H1950+J1950+M1950+O1950)*(1-Data!H1950)-(J1950+O1950)*(1-Data!H1950)*1.8/12)</f>
        <v>928117.47395890113</v>
      </c>
      <c r="U1950" s="1">
        <f>Data!I1950</f>
        <v>9.6199999999999992</v>
      </c>
      <c r="V1950" s="1">
        <f>Data!J1950+Data!K1950</f>
        <v>54252.164067914069</v>
      </c>
      <c r="W1950" s="1">
        <f>Data!L1950</f>
        <v>0</v>
      </c>
      <c r="X1950" s="1">
        <f t="shared" si="307"/>
        <v>5693518.0181818176</v>
      </c>
      <c r="Y1950" s="100">
        <f t="shared" si="308"/>
        <v>0</v>
      </c>
      <c r="Z1950" s="100">
        <f t="shared" si="309"/>
        <v>814173.0765999998</v>
      </c>
      <c r="AA1950" s="100">
        <f>'Innlegging av opplysninger'!$B$4*X1950</f>
        <v>740157.34236363636</v>
      </c>
      <c r="AB1950" s="1"/>
      <c r="AC1950" s="1">
        <f>'Innlegging av opplysninger'!$B$5*X1950</f>
        <v>745850.86038181814</v>
      </c>
      <c r="AD1950" s="1">
        <f>'Innlegging av opplysninger'!$B$5*Y1950</f>
        <v>0</v>
      </c>
      <c r="AE1950" s="1">
        <f>'Innlegging av opplysninger'!$B$5*Z1950</f>
        <v>106656.67303459998</v>
      </c>
      <c r="AF1950" s="1">
        <f>'Innlegging av opplysninger'!$B$5*AA1950</f>
        <v>96960.611849636363</v>
      </c>
      <c r="AG1950" s="1"/>
      <c r="AH1950" s="1">
        <f>'Innlegging av opplysninger'!$C$11*SUM(X1950:AG1950)</f>
        <v>311498.03013163735</v>
      </c>
      <c r="AI1950" s="1">
        <f>'Innlegging av opplysninger'!$C$13*(((X1950+Z1950+AC1950+AE1950)*Data!M1950)+(Z1950+AE1950)*(1-Data!M1950)*1.8/12+Y1950+AD1950+AA1950+AB1950+AF1950+AG1950)</f>
        <v>56108.542416803328</v>
      </c>
      <c r="AJ1950" s="1">
        <f>'Innlegging av opplysninger'!$C$13*((X1950+Z1950+AC1950+AE1950)*(1-Data!M1950)-(Z1950+AE1950)*(1-Data!M1950)*1.8/12)</f>
        <v>370151.91986859508</v>
      </c>
      <c r="AK1950" s="83">
        <f t="shared" si="304"/>
        <v>1089000</v>
      </c>
      <c r="AL1950" s="83">
        <f t="shared" si="305"/>
        <v>192000</v>
      </c>
      <c r="AM1950" s="83">
        <f t="shared" si="306"/>
        <v>1298000</v>
      </c>
    </row>
    <row r="1951" spans="1:39">
      <c r="A1951" t="str">
        <f t="shared" si="300"/>
        <v>4641Barnehager</v>
      </c>
      <c r="B1951" s="6" t="str">
        <f>Data!A1951</f>
        <v>4641</v>
      </c>
      <c r="C1951" s="7" t="str">
        <f>Data!B1951</f>
        <v>Aurland kommune</v>
      </c>
      <c r="D1951" s="7" t="str">
        <f>Data!C1951</f>
        <v>Barnehager</v>
      </c>
      <c r="E1951" s="1">
        <f>Data!D1951</f>
        <v>22.182400000000005</v>
      </c>
      <c r="F1951" s="1">
        <f>Data!E1951+Data!F1951</f>
        <v>40486.386579750921</v>
      </c>
      <c r="G1951" s="1">
        <f>Data!G1951</f>
        <v>0</v>
      </c>
      <c r="H1951" s="1">
        <f t="shared" si="301"/>
        <v>9797293.3272727299</v>
      </c>
      <c r="I1951" s="1">
        <f t="shared" si="302"/>
        <v>0</v>
      </c>
      <c r="J1951" s="1">
        <f t="shared" si="303"/>
        <v>1175675.1992727276</v>
      </c>
      <c r="K1951" s="1">
        <f>'Innlegging av opplysninger'!$B$4*H1951</f>
        <v>1273648.1325454549</v>
      </c>
      <c r="L1951" s="1"/>
      <c r="M1951" s="1">
        <f>'Innlegging av opplysninger'!$B$5*H1951</f>
        <v>1283445.4258727278</v>
      </c>
      <c r="N1951" s="1">
        <f>'Innlegging av opplysninger'!$B$5*I1951</f>
        <v>0</v>
      </c>
      <c r="O1951" s="1">
        <f>'Innlegging av opplysninger'!$B$5*J1951</f>
        <v>154013.45110472731</v>
      </c>
      <c r="P1951" s="1">
        <f>'Innlegging av opplysninger'!$B$5*K1951</f>
        <v>166847.9053634546</v>
      </c>
      <c r="Q1951" s="1"/>
      <c r="R1951" s="1">
        <f>'Innlegging av opplysninger'!$C$11*SUM(H1951:Q1951)</f>
        <v>526335.09077440924</v>
      </c>
      <c r="S1951" s="1">
        <f>'Innlegging av opplysninger'!$C$13*(((H1951+J1951+M1951+O1951)*Data!H1951)+(J1951+O1951)*(1-Data!H1951)*1.8/12+I1951+N1951+K1951+L1951+P1951+Q1951)</f>
        <v>85277.365444207433</v>
      </c>
      <c r="T1951" s="1">
        <f>'Innlegging av opplysninger'!$C$13*((H1951+J1951+M1951+O1951)*(1-Data!H1951)-(J1951+O1951)*(1-Data!H1951)*1.8/12)</f>
        <v>634970.65351024724</v>
      </c>
      <c r="U1951" s="1">
        <f>Data!I1951</f>
        <v>1.9</v>
      </c>
      <c r="V1951" s="1">
        <f>Data!J1951+Data!K1951</f>
        <v>41641.026315789473</v>
      </c>
      <c r="W1951" s="1">
        <f>Data!L1951</f>
        <v>0</v>
      </c>
      <c r="X1951" s="1">
        <f t="shared" si="307"/>
        <v>863104.90909090894</v>
      </c>
      <c r="Y1951" s="100">
        <f t="shared" si="308"/>
        <v>0</v>
      </c>
      <c r="Z1951" s="100">
        <f t="shared" si="309"/>
        <v>123424.00199999996</v>
      </c>
      <c r="AA1951" s="100">
        <f>'Innlegging av opplysninger'!$B$4*X1951</f>
        <v>112203.63818181817</v>
      </c>
      <c r="AB1951" s="1"/>
      <c r="AC1951" s="1">
        <f>'Innlegging av opplysninger'!$B$5*X1951</f>
        <v>113066.74309090908</v>
      </c>
      <c r="AD1951" s="1">
        <f>'Innlegging av opplysninger'!$B$5*Y1951</f>
        <v>0</v>
      </c>
      <c r="AE1951" s="1">
        <f>'Innlegging av opplysninger'!$B$5*Z1951</f>
        <v>16168.544261999996</v>
      </c>
      <c r="AF1951" s="1">
        <f>'Innlegging av opplysninger'!$B$5*AA1951</f>
        <v>14698.676601818181</v>
      </c>
      <c r="AG1951" s="1"/>
      <c r="AH1951" s="1">
        <f>'Innlegging av opplysninger'!$C$11*SUM(X1951:AG1951)</f>
        <v>47221.327502643246</v>
      </c>
      <c r="AI1951" s="1">
        <f>'Innlegging av opplysninger'!$C$13*(((X1951+Z1951+AC1951+AE1951)*Data!M1951)+(Z1951+AE1951)*(1-Data!M1951)*1.8/12+Y1951+AD1951+AA1951+AB1951+AF1951+AG1951)</f>
        <v>7687.7422295926899</v>
      </c>
      <c r="AJ1951" s="1">
        <f>'Innlegging av opplysninger'!$C$13*((X1951+Z1951+AC1951+AE1951)*(1-Data!M1951)-(Z1951+AE1951)*(1-Data!M1951)*1.8/12)</f>
        <v>56930.916458234926</v>
      </c>
      <c r="AK1951" s="83">
        <f t="shared" si="304"/>
        <v>574000</v>
      </c>
      <c r="AL1951" s="83">
        <f t="shared" si="305"/>
        <v>93000</v>
      </c>
      <c r="AM1951" s="83">
        <f t="shared" si="306"/>
        <v>692000</v>
      </c>
    </row>
    <row r="1952" spans="1:39">
      <c r="A1952" t="str">
        <f t="shared" si="300"/>
        <v>4641Helse/pleie/omsorg</v>
      </c>
      <c r="B1952" s="6" t="str">
        <f>Data!A1952</f>
        <v>4641</v>
      </c>
      <c r="C1952" s="7" t="str">
        <f>Data!B1952</f>
        <v>Aurland kommune</v>
      </c>
      <c r="D1952" s="7" t="str">
        <f>Data!C1952</f>
        <v>Helse/pleie/omsorg</v>
      </c>
      <c r="E1952" s="1">
        <f>Data!D1952</f>
        <v>86.839599999999976</v>
      </c>
      <c r="F1952" s="1">
        <f>Data!E1952+Data!F1952</f>
        <v>45829.570399525895</v>
      </c>
      <c r="G1952" s="1">
        <f>Data!G1952</f>
        <v>876.25944845439176</v>
      </c>
      <c r="H1952" s="1">
        <f t="shared" si="301"/>
        <v>43416235.218181826</v>
      </c>
      <c r="I1952" s="1">
        <f t="shared" si="302"/>
        <v>830116.58181818156</v>
      </c>
      <c r="J1952" s="1">
        <f t="shared" si="303"/>
        <v>5309562.216</v>
      </c>
      <c r="K1952" s="1">
        <f>'Innlegging av opplysninger'!$B$4*H1952</f>
        <v>5644110.5783636374</v>
      </c>
      <c r="L1952" s="1"/>
      <c r="M1952" s="1">
        <f>'Innlegging av opplysninger'!$B$5*H1952</f>
        <v>5687526.8135818196</v>
      </c>
      <c r="N1952" s="1">
        <f>'Innlegging av opplysninger'!$B$5*I1952</f>
        <v>108745.2722181818</v>
      </c>
      <c r="O1952" s="1">
        <f>'Innlegging av opplysninger'!$B$5*J1952</f>
        <v>695552.65029600007</v>
      </c>
      <c r="P1952" s="1">
        <f>'Innlegging av opplysninger'!$B$5*K1952</f>
        <v>739378.48576563655</v>
      </c>
      <c r="Q1952" s="1"/>
      <c r="R1952" s="1">
        <f>'Innlegging av opplysninger'!$C$11*SUM(H1952:Q1952)</f>
        <v>2372386.6570165604</v>
      </c>
      <c r="S1952" s="1">
        <f>'Innlegging av opplysninger'!$C$13*(((H1952+J1952+M1952+O1952)*Data!H1952)+(J1952+O1952)*(1-Data!H1952)*1.8/12+I1952+N1952+K1952+L1952+P1952+Q1952)</f>
        <v>470615.06190311094</v>
      </c>
      <c r="T1952" s="1">
        <f>'Innlegging av opplysninger'!$C$13*((H1952+J1952+M1952+O1952)*(1-Data!H1952)-(J1952+O1952)*(1-Data!H1952)*1.8/12)</f>
        <v>2775808.7845406034</v>
      </c>
      <c r="U1952" s="1">
        <f>Data!I1952</f>
        <v>10.527000000000003</v>
      </c>
      <c r="V1952" s="1">
        <f>Data!J1952+Data!K1952</f>
        <v>45108.359678287568</v>
      </c>
      <c r="W1952" s="1">
        <f>Data!L1952</f>
        <v>1105.1230170038946</v>
      </c>
      <c r="X1952" s="1">
        <f t="shared" si="307"/>
        <v>5180244.0254545454</v>
      </c>
      <c r="Y1952" s="100">
        <f t="shared" si="308"/>
        <v>126912.32727272729</v>
      </c>
      <c r="Z1952" s="100">
        <f t="shared" si="309"/>
        <v>758923.35843999987</v>
      </c>
      <c r="AA1952" s="100">
        <f>'Innlegging av opplysninger'!$B$4*X1952</f>
        <v>673431.72330909094</v>
      </c>
      <c r="AB1952" s="1"/>
      <c r="AC1952" s="1">
        <f>'Innlegging av opplysninger'!$B$5*X1952</f>
        <v>678611.96733454545</v>
      </c>
      <c r="AD1952" s="1">
        <f>'Innlegging av opplysninger'!$B$5*Y1952</f>
        <v>16625.514872727275</v>
      </c>
      <c r="AE1952" s="1">
        <f>'Innlegging av opplysninger'!$B$5*Z1952</f>
        <v>99418.959955639992</v>
      </c>
      <c r="AF1952" s="1">
        <f>'Innlegging av opplysninger'!$B$5*AA1952</f>
        <v>88219.555753490917</v>
      </c>
      <c r="AG1952" s="1"/>
      <c r="AH1952" s="1">
        <f>'Innlegging av opplysninger'!$C$11*SUM(X1952:AG1952)</f>
        <v>289650.72243092512</v>
      </c>
      <c r="AI1952" s="1">
        <f>'Innlegging av opplysninger'!$C$13*(((X1952+Z1952+AC1952+AE1952)*Data!M1952)+(Z1952+AE1952)*(1-Data!M1952)*1.8/12+Y1952+AD1952+AA1952+AB1952+AF1952+AG1952)</f>
        <v>55487.155863518499</v>
      </c>
      <c r="AJ1952" s="1">
        <f>'Innlegging av opplysninger'!$C$13*((X1952+Z1952+AC1952+AE1952)*(1-Data!M1952)-(Z1952+AE1952)*(1-Data!M1952)*1.8/12)</f>
        <v>340876.99062090542</v>
      </c>
      <c r="AK1952" s="83">
        <f t="shared" si="304"/>
        <v>2662000</v>
      </c>
      <c r="AL1952" s="83">
        <f t="shared" si="305"/>
        <v>526000</v>
      </c>
      <c r="AM1952" s="83">
        <f t="shared" si="306"/>
        <v>3117000</v>
      </c>
    </row>
    <row r="1953" spans="1:39">
      <c r="A1953" t="str">
        <f t="shared" si="300"/>
        <v>4641Samferdsel og teknikk</v>
      </c>
      <c r="B1953" s="6" t="str">
        <f>Data!A1953</f>
        <v>4641</v>
      </c>
      <c r="C1953" s="7" t="str">
        <f>Data!B1953</f>
        <v>Aurland kommune</v>
      </c>
      <c r="D1953" s="7" t="str">
        <f>Data!C1953</f>
        <v>Samferdsel og teknikk</v>
      </c>
      <c r="E1953" s="1">
        <f>Data!D1953</f>
        <v>14.249399999999998</v>
      </c>
      <c r="F1953" s="1">
        <f>Data!E1953+Data!F1953</f>
        <v>46305.223249750881</v>
      </c>
      <c r="G1953" s="1">
        <f>Data!G1953</f>
        <v>99.532611899448426</v>
      </c>
      <c r="H1953" s="1">
        <f t="shared" si="301"/>
        <v>7198054.3437272729</v>
      </c>
      <c r="I1953" s="1">
        <f t="shared" si="302"/>
        <v>15472.145454545456</v>
      </c>
      <c r="J1953" s="1">
        <f t="shared" si="303"/>
        <v>865623.17870181822</v>
      </c>
      <c r="K1953" s="1">
        <f>'Innlegging av opplysninger'!$B$4*H1953</f>
        <v>935747.0646845455</v>
      </c>
      <c r="L1953" s="1"/>
      <c r="M1953" s="1">
        <f>'Innlegging av opplysninger'!$B$5*H1953</f>
        <v>942945.11902827281</v>
      </c>
      <c r="N1953" s="1">
        <f>'Innlegging av opplysninger'!$B$5*I1953</f>
        <v>2026.8510545454549</v>
      </c>
      <c r="O1953" s="1">
        <f>'Innlegging av opplysninger'!$B$5*J1953</f>
        <v>113396.63640993819</v>
      </c>
      <c r="P1953" s="1">
        <f>'Innlegging av opplysninger'!$B$5*K1953</f>
        <v>122582.86547367547</v>
      </c>
      <c r="Q1953" s="1"/>
      <c r="R1953" s="1">
        <f>'Innlegging av opplysninger'!$C$11*SUM(H1953:Q1953)</f>
        <v>387442.23177231528</v>
      </c>
      <c r="S1953" s="1">
        <f>'Innlegging av opplysninger'!$C$13*(((H1953+J1953+M1953+O1953)*Data!H1953)+(J1953+O1953)*(1-Data!H1953)*1.8/12+I1953+N1953+K1953+L1953+P1953+Q1953)</f>
        <v>63579.458744571915</v>
      </c>
      <c r="T1953" s="1">
        <f>'Innlegging av opplysninger'!$C$13*((H1953+J1953+M1953+O1953)*(1-Data!H1953)-(J1953+O1953)*(1-Data!H1953)*1.8/12)</f>
        <v>466604.64789122797</v>
      </c>
      <c r="U1953" s="1">
        <f>Data!I1953</f>
        <v>1.8549</v>
      </c>
      <c r="V1953" s="1">
        <f>Data!J1953+Data!K1953</f>
        <v>52888.97214584794</v>
      </c>
      <c r="W1953" s="1">
        <f>Data!L1953</f>
        <v>190.79195643970024</v>
      </c>
      <c r="X1953" s="1">
        <f t="shared" si="307"/>
        <v>1070222.7756363635</v>
      </c>
      <c r="Y1953" s="100">
        <f t="shared" si="308"/>
        <v>3860.7272727272721</v>
      </c>
      <c r="Z1953" s="100">
        <f t="shared" si="309"/>
        <v>153593.94091599996</v>
      </c>
      <c r="AA1953" s="100">
        <f>'Innlegging av opplysninger'!$B$4*X1953</f>
        <v>139128.96083272726</v>
      </c>
      <c r="AB1953" s="1"/>
      <c r="AC1953" s="1">
        <f>'Innlegging av opplysninger'!$B$5*X1953</f>
        <v>140199.18360836362</v>
      </c>
      <c r="AD1953" s="1">
        <f>'Innlegging av opplysninger'!$B$5*Y1953</f>
        <v>505.75527272727265</v>
      </c>
      <c r="AE1953" s="1">
        <f>'Innlegging av opplysninger'!$B$5*Z1953</f>
        <v>20120.806259995996</v>
      </c>
      <c r="AF1953" s="1">
        <f>'Innlegging av opplysninger'!$B$5*AA1953</f>
        <v>18225.893869087271</v>
      </c>
      <c r="AG1953" s="1"/>
      <c r="AH1953" s="1">
        <f>'Innlegging av opplysninger'!$C$11*SUM(X1953:AG1953)</f>
        <v>58742.605659383698</v>
      </c>
      <c r="AI1953" s="1">
        <f>'Innlegging av opplysninger'!$C$13*(((X1953+Z1953+AC1953+AE1953)*Data!M1953)+(Z1953+AE1953)*(1-Data!M1953)*1.8/12+Y1953+AD1953+AA1953+AB1953+AF1953+AG1953)</f>
        <v>9764.4845648307601</v>
      </c>
      <c r="AJ1953" s="1">
        <f>'Innlegging av opplysninger'!$C$13*((X1953+Z1953+AC1953+AE1953)*(1-Data!M1953)-(Z1953+AE1953)*(1-Data!M1953)*1.8/12)</f>
        <v>70620.133705904824</v>
      </c>
      <c r="AK1953" s="83">
        <f t="shared" si="304"/>
        <v>446000</v>
      </c>
      <c r="AL1953" s="83">
        <f t="shared" si="305"/>
        <v>73000</v>
      </c>
      <c r="AM1953" s="83">
        <f t="shared" si="306"/>
        <v>537000</v>
      </c>
    </row>
    <row r="1954" spans="1:39">
      <c r="A1954" t="str">
        <f t="shared" si="300"/>
        <v>4641Annet</v>
      </c>
      <c r="B1954" s="6" t="str">
        <f>Data!A1954</f>
        <v>4641</v>
      </c>
      <c r="C1954" s="7" t="str">
        <f>Data!B1954</f>
        <v>Aurland kommune</v>
      </c>
      <c r="D1954" s="7" t="str">
        <f>Data!C1954</f>
        <v>Annet</v>
      </c>
      <c r="E1954" s="1">
        <f>Data!D1954</f>
        <v>5.5439999999999996</v>
      </c>
      <c r="F1954" s="1">
        <f>Data!E1954+Data!F1954</f>
        <v>0</v>
      </c>
      <c r="G1954" s="1">
        <f>Data!G1954</f>
        <v>0</v>
      </c>
      <c r="H1954" s="1">
        <f t="shared" si="301"/>
        <v>0</v>
      </c>
      <c r="I1954" s="1">
        <f t="shared" si="302"/>
        <v>0</v>
      </c>
      <c r="J1954" s="1">
        <f t="shared" si="303"/>
        <v>0</v>
      </c>
      <c r="K1954" s="1">
        <f>'Innlegging av opplysninger'!$B$4*H1954</f>
        <v>0</v>
      </c>
      <c r="L1954" s="1"/>
      <c r="M1954" s="1">
        <f>'Innlegging av opplysninger'!$B$5*H1954</f>
        <v>0</v>
      </c>
      <c r="N1954" s="1">
        <f>'Innlegging av opplysninger'!$B$5*I1954</f>
        <v>0</v>
      </c>
      <c r="O1954" s="1">
        <f>'Innlegging av opplysninger'!$B$5*J1954</f>
        <v>0</v>
      </c>
      <c r="P1954" s="1">
        <f>'Innlegging av opplysninger'!$B$5*K1954</f>
        <v>0</v>
      </c>
      <c r="Q1954" s="1"/>
      <c r="R1954" s="1">
        <f>'Innlegging av opplysninger'!$C$11*SUM(H1954:Q1954)</f>
        <v>0</v>
      </c>
      <c r="S1954" s="1">
        <f>'Innlegging av opplysninger'!$C$13*(((H1954+J1954+M1954+O1954)*Data!H1954)+(J1954+O1954)*(1-Data!H1954)*1.8/12+I1954+N1954+K1954+L1954+P1954+Q1954)</f>
        <v>0</v>
      </c>
      <c r="T1954" s="1">
        <f>'Innlegging av opplysninger'!$C$13*((H1954+J1954+M1954+O1954)*(1-Data!H1954)-(J1954+O1954)*(1-Data!H1954)*1.8/12)</f>
        <v>0</v>
      </c>
      <c r="U1954" s="1">
        <f>Data!I1954</f>
        <v>0</v>
      </c>
      <c r="V1954" s="1">
        <f>Data!J1954+Data!K1954</f>
        <v>0</v>
      </c>
      <c r="W1954" s="1">
        <f>Data!L1954</f>
        <v>0</v>
      </c>
      <c r="X1954" s="1">
        <f t="shared" si="307"/>
        <v>0</v>
      </c>
      <c r="Y1954" s="100">
        <f t="shared" si="308"/>
        <v>0</v>
      </c>
      <c r="Z1954" s="100">
        <f t="shared" si="309"/>
        <v>0</v>
      </c>
      <c r="AA1954" s="100">
        <f>'Innlegging av opplysninger'!$B$4*X1954</f>
        <v>0</v>
      </c>
      <c r="AB1954" s="1"/>
      <c r="AC1954" s="1">
        <f>'Innlegging av opplysninger'!$B$5*X1954</f>
        <v>0</v>
      </c>
      <c r="AD1954" s="1">
        <f>'Innlegging av opplysninger'!$B$5*Y1954</f>
        <v>0</v>
      </c>
      <c r="AE1954" s="1">
        <f>'Innlegging av opplysninger'!$B$5*Z1954</f>
        <v>0</v>
      </c>
      <c r="AF1954" s="1">
        <f>'Innlegging av opplysninger'!$B$5*AA1954</f>
        <v>0</v>
      </c>
      <c r="AG1954" s="1"/>
      <c r="AH1954" s="1">
        <f>'Innlegging av opplysninger'!$C$11*SUM(X1954:AG1954)</f>
        <v>0</v>
      </c>
      <c r="AI1954" s="1">
        <f>'Innlegging av opplysninger'!$C$13*(((X1954+Z1954+AC1954+AE1954)*Data!M1954)+(Z1954+AE1954)*(1-Data!M1954)*1.8/12+Y1954+AD1954+AA1954+AB1954+AF1954+AG1954)</f>
        <v>0</v>
      </c>
      <c r="AJ1954" s="1">
        <f>'Innlegging av opplysninger'!$C$13*((X1954+Z1954+AC1954+AE1954)*(1-Data!M1954)-(Z1954+AE1954)*(1-Data!M1954)*1.8/12)</f>
        <v>0</v>
      </c>
      <c r="AK1954" s="83">
        <f t="shared" si="304"/>
        <v>0</v>
      </c>
      <c r="AL1954" s="83">
        <f t="shared" si="305"/>
        <v>0</v>
      </c>
      <c r="AM1954" s="83">
        <f t="shared" si="306"/>
        <v>0</v>
      </c>
    </row>
    <row r="1955" spans="1:39">
      <c r="A1955" t="str">
        <f t="shared" si="300"/>
        <v>4642Alle</v>
      </c>
      <c r="B1955" s="6" t="str">
        <f>Data!A1955</f>
        <v>4642</v>
      </c>
      <c r="C1955" s="7" t="str">
        <f>Data!B1955</f>
        <v>Lærdal kommune</v>
      </c>
      <c r="D1955" s="7" t="str">
        <f>Data!C1955</f>
        <v>Alle</v>
      </c>
      <c r="E1955" s="1">
        <f>Data!D1955</f>
        <v>201.05969999999996</v>
      </c>
      <c r="F1955" s="1">
        <f>Data!E1955+Data!F1955</f>
        <v>46565.949317623898</v>
      </c>
      <c r="G1955" s="1">
        <f>Data!G1955</f>
        <v>450.3902572221088</v>
      </c>
      <c r="H1955" s="1">
        <f t="shared" si="301"/>
        <v>102136754.18199997</v>
      </c>
      <c r="I1955" s="1">
        <f t="shared" si="302"/>
        <v>987876.32727272727</v>
      </c>
      <c r="J1955" s="1">
        <f t="shared" si="303"/>
        <v>12374955.661112722</v>
      </c>
      <c r="K1955" s="1">
        <f>'Innlegging av opplysninger'!$B$4*H1955</f>
        <v>13277778.043659996</v>
      </c>
      <c r="L1955" s="1"/>
      <c r="M1955" s="1">
        <f>'Innlegging av opplysninger'!$B$5*H1955</f>
        <v>13379914.797841996</v>
      </c>
      <c r="N1955" s="1">
        <f>'Innlegging av opplysninger'!$B$5*I1955</f>
        <v>129411.79887272728</v>
      </c>
      <c r="O1955" s="1">
        <f>'Innlegging av opplysninger'!$B$5*J1955</f>
        <v>1621119.1916057665</v>
      </c>
      <c r="P1955" s="1">
        <f>'Innlegging av opplysninger'!$B$5*K1955</f>
        <v>1739388.9237194597</v>
      </c>
      <c r="Q1955" s="1"/>
      <c r="R1955" s="1">
        <f>'Innlegging av opplysninger'!$C$11*SUM(H1955:Q1955)</f>
        <v>5534593.5591912456</v>
      </c>
      <c r="S1955" s="1">
        <f>'Innlegging av opplysninger'!$C$13*(((H1955+J1955+M1955+O1955)*Data!H1955)+(J1955+O1955)*(1-Data!H1955)*1.8/12+I1955+N1955+K1955+L1955+P1955+Q1955)</f>
        <v>1057694.0045034816</v>
      </c>
      <c r="T1955" s="1">
        <f>'Innlegging av opplysninger'!$C$13*((H1955+J1955+M1955+O1955)*(1-Data!H1955)-(J1955+O1955)*(1-Data!H1955)*1.8/12)</f>
        <v>6515960.3396529565</v>
      </c>
      <c r="U1955" s="1">
        <f>Data!I1955</f>
        <v>25.22130000000001</v>
      </c>
      <c r="V1955" s="1">
        <f>Data!J1955+Data!K1955</f>
        <v>53707.114947815237</v>
      </c>
      <c r="W1955" s="1">
        <f>Data!L1955</f>
        <v>381.84272817023691</v>
      </c>
      <c r="X1955" s="1">
        <f t="shared" si="307"/>
        <v>14777053.726181814</v>
      </c>
      <c r="Y1955" s="100">
        <f t="shared" si="308"/>
        <v>105060.76363636364</v>
      </c>
      <c r="Z1955" s="100">
        <f t="shared" si="309"/>
        <v>2128142.3720439994</v>
      </c>
      <c r="AA1955" s="100">
        <f>'Innlegging av opplysninger'!$B$4*X1955</f>
        <v>1921016.9844036358</v>
      </c>
      <c r="AB1955" s="1"/>
      <c r="AC1955" s="1">
        <f>'Innlegging av opplysninger'!$B$5*X1955</f>
        <v>1935794.0381298177</v>
      </c>
      <c r="AD1955" s="1">
        <f>'Innlegging av opplysninger'!$B$5*Y1955</f>
        <v>13762.960036363638</v>
      </c>
      <c r="AE1955" s="1">
        <f>'Innlegging av opplysninger'!$B$5*Z1955</f>
        <v>278786.65073776391</v>
      </c>
      <c r="AF1955" s="1">
        <f>'Innlegging av opplysninger'!$B$5*AA1955</f>
        <v>251653.22495687631</v>
      </c>
      <c r="AG1955" s="1"/>
      <c r="AH1955" s="1">
        <f>'Innlegging av opplysninger'!$C$11*SUM(X1955:AG1955)</f>
        <v>813628.2873648121</v>
      </c>
      <c r="AI1955" s="1">
        <f>'Innlegging av opplysninger'!$C$13*(((X1955+Z1955+AC1955+AE1955)*Data!M1955)+(Z1955+AE1955)*(1-Data!M1955)*1.8/12+Y1955+AD1955+AA1955+AB1955+AF1955+AG1955)</f>
        <v>203355.11229410392</v>
      </c>
      <c r="AJ1955" s="1">
        <f>'Innlegging av opplysninger'!$C$13*((X1955+Z1955+AC1955+AE1955)*(1-Data!M1955)-(Z1955+AE1955)*(1-Data!M1955)*1.8/12)</f>
        <v>910030.96515248076</v>
      </c>
      <c r="AK1955" s="83">
        <f t="shared" si="304"/>
        <v>6348000</v>
      </c>
      <c r="AL1955" s="83">
        <f t="shared" si="305"/>
        <v>1261000</v>
      </c>
      <c r="AM1955" s="83">
        <f t="shared" si="306"/>
        <v>7426000</v>
      </c>
    </row>
    <row r="1956" spans="1:39">
      <c r="A1956" t="str">
        <f t="shared" si="300"/>
        <v>4642Administrasjon</v>
      </c>
      <c r="B1956" s="6" t="str">
        <f>Data!A1956</f>
        <v>4642</v>
      </c>
      <c r="C1956" s="7" t="str">
        <f>Data!B1956</f>
        <v>Lærdal kommune</v>
      </c>
      <c r="D1956" s="7" t="str">
        <f>Data!C1956</f>
        <v>Administrasjon</v>
      </c>
      <c r="E1956" s="1">
        <f>Data!D1956</f>
        <v>13.1</v>
      </c>
      <c r="F1956" s="1">
        <f>Data!E1956+Data!F1956</f>
        <v>52895.609160305343</v>
      </c>
      <c r="G1956" s="1">
        <f>Data!G1956</f>
        <v>0</v>
      </c>
      <c r="H1956" s="1">
        <f t="shared" si="301"/>
        <v>7559263.418181818</v>
      </c>
      <c r="I1956" s="1">
        <f t="shared" si="302"/>
        <v>0</v>
      </c>
      <c r="J1956" s="1">
        <f t="shared" si="303"/>
        <v>907111.61018181813</v>
      </c>
      <c r="K1956" s="1">
        <f>'Innlegging av opplysninger'!$B$4*H1956</f>
        <v>982704.24436363636</v>
      </c>
      <c r="L1956" s="1"/>
      <c r="M1956" s="1">
        <f>'Innlegging av opplysninger'!$B$5*H1956</f>
        <v>990263.50778181816</v>
      </c>
      <c r="N1956" s="1">
        <f>'Innlegging av opplysninger'!$B$5*I1956</f>
        <v>0</v>
      </c>
      <c r="O1956" s="1">
        <f>'Innlegging av opplysninger'!$B$5*J1956</f>
        <v>118831.62093381818</v>
      </c>
      <c r="P1956" s="1">
        <f>'Innlegging av opplysninger'!$B$5*K1956</f>
        <v>128734.25601163637</v>
      </c>
      <c r="Q1956" s="1"/>
      <c r="R1956" s="1">
        <f>'Innlegging av opplysninger'!$C$11*SUM(H1956:Q1956)</f>
        <v>406102.52898327267</v>
      </c>
      <c r="S1956" s="1">
        <f>'Innlegging av opplysninger'!$C$13*(((H1956+J1956+M1956+O1956)*Data!H1956)+(J1956+O1956)*(1-Data!H1956)*1.8/12+I1956+N1956+K1956+L1956+P1956+Q1956)</f>
        <v>107609.68556902341</v>
      </c>
      <c r="T1956" s="1">
        <f>'Innlegging av opplysninger'!$C$13*((H1956+J1956+M1956+O1956)*(1-Data!H1956)-(J1956+O1956)*(1-Data!H1956)*1.8/12)</f>
        <v>448109.56461861287</v>
      </c>
      <c r="U1956" s="1">
        <f>Data!I1956</f>
        <v>1</v>
      </c>
      <c r="V1956" s="1">
        <f>Data!J1956+Data!K1956</f>
        <v>42125</v>
      </c>
      <c r="W1956" s="1">
        <f>Data!L1956</f>
        <v>0</v>
      </c>
      <c r="X1956" s="1">
        <f t="shared" si="307"/>
        <v>459545.45454545453</v>
      </c>
      <c r="Y1956" s="100">
        <f t="shared" si="308"/>
        <v>0</v>
      </c>
      <c r="Z1956" s="100">
        <f t="shared" si="309"/>
        <v>65714.999999999985</v>
      </c>
      <c r="AA1956" s="100">
        <f>'Innlegging av opplysninger'!$B$4*X1956</f>
        <v>59740.909090909088</v>
      </c>
      <c r="AB1956" s="1"/>
      <c r="AC1956" s="1">
        <f>'Innlegging av opplysninger'!$B$5*X1956</f>
        <v>60200.454545454544</v>
      </c>
      <c r="AD1956" s="1">
        <f>'Innlegging av opplysninger'!$B$5*Y1956</f>
        <v>0</v>
      </c>
      <c r="AE1956" s="1">
        <f>'Innlegging av opplysninger'!$B$5*Z1956</f>
        <v>8608.6649999999991</v>
      </c>
      <c r="AF1956" s="1">
        <f>'Innlegging av opplysninger'!$B$5*AA1956</f>
        <v>7826.0590909090906</v>
      </c>
      <c r="AG1956" s="1"/>
      <c r="AH1956" s="1">
        <f>'Innlegging av opplysninger'!$C$11*SUM(X1956:AG1956)</f>
        <v>25142.188606363634</v>
      </c>
      <c r="AI1956" s="1">
        <f>'Innlegging av opplysninger'!$C$13*(((X1956+Z1956+AC1956+AE1956)*Data!M1956)+(Z1956+AE1956)*(1-Data!M1956)*1.8/12+Y1956+AD1956+AA1956+AB1956+AF1956+AG1956)</f>
        <v>4093.2069324545459</v>
      </c>
      <c r="AJ1956" s="1">
        <f>'Innlegging av opplysninger'!$C$13*((X1956+Z1956+AC1956+AE1956)*(1-Data!M1956)-(Z1956+AE1956)*(1-Data!M1956)*1.8/12)</f>
        <v>30311.893265727271</v>
      </c>
      <c r="AK1956" s="83">
        <f t="shared" si="304"/>
        <v>431000</v>
      </c>
      <c r="AL1956" s="83">
        <f t="shared" si="305"/>
        <v>112000</v>
      </c>
      <c r="AM1956" s="83">
        <f t="shared" si="306"/>
        <v>478000</v>
      </c>
    </row>
    <row r="1957" spans="1:39">
      <c r="A1957" t="str">
        <f t="shared" si="300"/>
        <v>4642Undervisning</v>
      </c>
      <c r="B1957" s="6" t="str">
        <f>Data!A1957</f>
        <v>4642</v>
      </c>
      <c r="C1957" s="7" t="str">
        <f>Data!B1957</f>
        <v>Lærdal kommune</v>
      </c>
      <c r="D1957" s="7" t="str">
        <f>Data!C1957</f>
        <v>Undervisning</v>
      </c>
      <c r="E1957" s="1">
        <f>Data!D1957</f>
        <v>39.468000000000011</v>
      </c>
      <c r="F1957" s="1">
        <f>Data!E1957+Data!F1957</f>
        <v>46214.677924732256</v>
      </c>
      <c r="G1957" s="1">
        <f>Data!G1957</f>
        <v>0</v>
      </c>
      <c r="H1957" s="1">
        <f t="shared" si="301"/>
        <v>19898191.727272723</v>
      </c>
      <c r="I1957" s="1">
        <f t="shared" si="302"/>
        <v>0</v>
      </c>
      <c r="J1957" s="1">
        <f t="shared" si="303"/>
        <v>2387783.0072727269</v>
      </c>
      <c r="K1957" s="1">
        <f>'Innlegging av opplysninger'!$B$4*H1957</f>
        <v>2586764.9245454539</v>
      </c>
      <c r="L1957" s="1"/>
      <c r="M1957" s="1">
        <f>'Innlegging av opplysninger'!$B$5*H1957</f>
        <v>2606663.116272727</v>
      </c>
      <c r="N1957" s="1">
        <f>'Innlegging av opplysninger'!$B$5*I1957</f>
        <v>0</v>
      </c>
      <c r="O1957" s="1">
        <f>'Innlegging av opplysninger'!$B$5*J1957</f>
        <v>312799.57395272725</v>
      </c>
      <c r="P1957" s="1">
        <f>'Innlegging av opplysninger'!$B$5*K1957</f>
        <v>338866.20511545445</v>
      </c>
      <c r="Q1957" s="1"/>
      <c r="R1957" s="1">
        <f>'Innlegging av opplysninger'!$C$11*SUM(H1957:Q1957)</f>
        <v>1068980.6050684089</v>
      </c>
      <c r="S1957" s="1">
        <f>'Innlegging av opplysninger'!$C$13*(((H1957+J1957+M1957+O1957)*Data!H1957)+(J1957+O1957)*(1-Data!H1957)*1.8/12+I1957+N1957+K1957+L1957+P1957+Q1957)</f>
        <v>176436.2543458603</v>
      </c>
      <c r="T1957" s="1">
        <f>'Innlegging av opplysninger'!$C$13*((H1957+J1957+M1957+O1957)*(1-Data!H1957)-(J1957+O1957)*(1-Data!H1957)*1.8/12)</f>
        <v>1286379.310484594</v>
      </c>
      <c r="U1957" s="1">
        <f>Data!I1957</f>
        <v>8.9878999999999998</v>
      </c>
      <c r="V1957" s="1">
        <f>Data!J1957+Data!K1957</f>
        <v>50114.145673627878</v>
      </c>
      <c r="W1957" s="1">
        <f>Data!L1957</f>
        <v>0</v>
      </c>
      <c r="X1957" s="1">
        <f t="shared" si="307"/>
        <v>4913682.8716363637</v>
      </c>
      <c r="Y1957" s="100">
        <f t="shared" si="308"/>
        <v>0</v>
      </c>
      <c r="Z1957" s="100">
        <f t="shared" si="309"/>
        <v>702656.65064399992</v>
      </c>
      <c r="AA1957" s="100">
        <f>'Innlegging av opplysninger'!$B$4*X1957</f>
        <v>638778.77331272734</v>
      </c>
      <c r="AB1957" s="1"/>
      <c r="AC1957" s="1">
        <f>'Innlegging av opplysninger'!$B$5*X1957</f>
        <v>643692.45618436369</v>
      </c>
      <c r="AD1957" s="1">
        <f>'Innlegging av opplysninger'!$B$5*Y1957</f>
        <v>0</v>
      </c>
      <c r="AE1957" s="1">
        <f>'Innlegging av opplysninger'!$B$5*Z1957</f>
        <v>92048.021234363987</v>
      </c>
      <c r="AF1957" s="1">
        <f>'Innlegging av opplysninger'!$B$5*AA1957</f>
        <v>83680.019303967289</v>
      </c>
      <c r="AG1957" s="1"/>
      <c r="AH1957" s="1">
        <f>'Innlegging av opplysninger'!$C$11*SUM(X1957:AG1957)</f>
        <v>268832.47410799988</v>
      </c>
      <c r="AI1957" s="1">
        <f>'Innlegging av opplysninger'!$C$13*(((X1957+Z1957+AC1957+AE1957)*Data!M1957)+(Z1957+AE1957)*(1-Data!M1957)*1.8/12+Y1957+AD1957+AA1957+AB1957+AF1957+AG1957)</f>
        <v>48350.095689252812</v>
      </c>
      <c r="AJ1957" s="1">
        <f>'Innlegging av opplysninger'!$C$13*((X1957+Z1957+AC1957+AE1957)*(1-Data!M1957)-(Z1957+AE1957)*(1-Data!M1957)*1.8/12)</f>
        <v>319525.92151116807</v>
      </c>
      <c r="AK1957" s="83">
        <f t="shared" si="304"/>
        <v>1338000</v>
      </c>
      <c r="AL1957" s="83">
        <f t="shared" si="305"/>
        <v>225000</v>
      </c>
      <c r="AM1957" s="83">
        <f t="shared" si="306"/>
        <v>1606000</v>
      </c>
    </row>
    <row r="1958" spans="1:39">
      <c r="A1958" t="str">
        <f t="shared" si="300"/>
        <v>4642Barnehager</v>
      </c>
      <c r="B1958" s="6" t="str">
        <f>Data!A1958</f>
        <v>4642</v>
      </c>
      <c r="C1958" s="7" t="str">
        <f>Data!B1958</f>
        <v>Lærdal kommune</v>
      </c>
      <c r="D1958" s="7" t="str">
        <f>Data!C1958</f>
        <v>Barnehager</v>
      </c>
      <c r="E1958" s="1">
        <f>Data!D1958</f>
        <v>33.449100000000001</v>
      </c>
      <c r="F1958" s="1">
        <f>Data!E1958+Data!F1958</f>
        <v>38303.005636424707</v>
      </c>
      <c r="G1958" s="1">
        <f>Data!G1958</f>
        <v>0</v>
      </c>
      <c r="H1958" s="1">
        <f t="shared" si="301"/>
        <v>13976738.900000004</v>
      </c>
      <c r="I1958" s="1">
        <f t="shared" si="302"/>
        <v>0</v>
      </c>
      <c r="J1958" s="1">
        <f t="shared" si="303"/>
        <v>1677208.6680000005</v>
      </c>
      <c r="K1958" s="1">
        <f>'Innlegging av opplysninger'!$B$4*H1958</f>
        <v>1816976.0570000005</v>
      </c>
      <c r="L1958" s="1"/>
      <c r="M1958" s="1">
        <f>'Innlegging av opplysninger'!$B$5*H1958</f>
        <v>1830952.7959000007</v>
      </c>
      <c r="N1958" s="1">
        <f>'Innlegging av opplysninger'!$B$5*I1958</f>
        <v>0</v>
      </c>
      <c r="O1958" s="1">
        <f>'Innlegging av opplysninger'!$B$5*J1958</f>
        <v>219714.33550800008</v>
      </c>
      <c r="P1958" s="1">
        <f>'Innlegging av opplysninger'!$B$5*K1958</f>
        <v>238023.86346700008</v>
      </c>
      <c r="Q1958" s="1"/>
      <c r="R1958" s="1">
        <f>'Innlegging av opplysninger'!$C$11*SUM(H1958:Q1958)</f>
        <v>750865.35555525019</v>
      </c>
      <c r="S1958" s="1">
        <f>'Innlegging av opplysninger'!$C$13*(((H1958+J1958+M1958+O1958)*Data!H1958)+(J1958+O1958)*(1-Data!H1958)*1.8/12+I1958+N1958+K1958+L1958+P1958+Q1958)</f>
        <v>121655.99529164642</v>
      </c>
      <c r="T1958" s="1">
        <f>'Innlegging av opplysninger'!$C$13*((H1958+J1958+M1958+O1958)*(1-Data!H1958)-(J1958+O1958)*(1-Data!H1958)*1.8/12)</f>
        <v>905843.96494185389</v>
      </c>
      <c r="U1958" s="1">
        <f>Data!I1958</f>
        <v>1.1677</v>
      </c>
      <c r="V1958" s="1">
        <f>Data!J1958+Data!K1958</f>
        <v>42514.65202249436</v>
      </c>
      <c r="W1958" s="1">
        <f>Data!L1958</f>
        <v>0</v>
      </c>
      <c r="X1958" s="1">
        <f t="shared" si="307"/>
        <v>541574.82727272715</v>
      </c>
      <c r="Y1958" s="100">
        <f t="shared" si="308"/>
        <v>0</v>
      </c>
      <c r="Z1958" s="100">
        <f t="shared" si="309"/>
        <v>77445.200299999982</v>
      </c>
      <c r="AA1958" s="100">
        <f>'Innlegging av opplysninger'!$B$4*X1958</f>
        <v>70404.727545454531</v>
      </c>
      <c r="AB1958" s="1"/>
      <c r="AC1958" s="1">
        <f>'Innlegging av opplysninger'!$B$5*X1958</f>
        <v>70946.302372727267</v>
      </c>
      <c r="AD1958" s="1">
        <f>'Innlegging av opplysninger'!$B$5*Y1958</f>
        <v>0</v>
      </c>
      <c r="AE1958" s="1">
        <f>'Innlegging av opplysninger'!$B$5*Z1958</f>
        <v>10145.321239299998</v>
      </c>
      <c r="AF1958" s="1">
        <f>'Innlegging av opplysninger'!$B$5*AA1958</f>
        <v>9223.0193084545444</v>
      </c>
      <c r="AG1958" s="1"/>
      <c r="AH1958" s="1">
        <f>'Innlegging av opplysninger'!$C$11*SUM(X1958:AG1958)</f>
        <v>29630.097125469216</v>
      </c>
      <c r="AI1958" s="1">
        <f>'Innlegging av opplysninger'!$C$13*(((X1958+Z1958+AC1958+AE1958)*Data!M1958)+(Z1958+AE1958)*(1-Data!M1958)*1.8/12+Y1958+AD1958+AA1958+AB1958+AF1958+AG1958)</f>
        <v>4823.8489044098114</v>
      </c>
      <c r="AJ1958" s="1">
        <f>'Innlegging av opplysninger'!$C$13*((X1958+Z1958+AC1958+AE1958)*(1-Data!M1958)-(Z1958+AE1958)*(1-Data!M1958)*1.8/12)</f>
        <v>35722.59979360069</v>
      </c>
      <c r="AK1958" s="83">
        <f t="shared" si="304"/>
        <v>780000</v>
      </c>
      <c r="AL1958" s="83">
        <f t="shared" si="305"/>
        <v>126000</v>
      </c>
      <c r="AM1958" s="83">
        <f t="shared" si="306"/>
        <v>942000</v>
      </c>
    </row>
    <row r="1959" spans="1:39">
      <c r="A1959" t="str">
        <f t="shared" si="300"/>
        <v>4642Helse/pleie/omsorg</v>
      </c>
      <c r="B1959" s="6" t="str">
        <f>Data!A1959</f>
        <v>4642</v>
      </c>
      <c r="C1959" s="7" t="str">
        <f>Data!B1959</f>
        <v>Lærdal kommune</v>
      </c>
      <c r="D1959" s="7" t="str">
        <f>Data!C1959</f>
        <v>Helse/pleie/omsorg</v>
      </c>
      <c r="E1959" s="1">
        <f>Data!D1959</f>
        <v>100.16199999999994</v>
      </c>
      <c r="F1959" s="1">
        <f>Data!E1959+Data!F1959</f>
        <v>47988.317617126959</v>
      </c>
      <c r="G1959" s="1">
        <f>Data!G1959</f>
        <v>897.22709211078109</v>
      </c>
      <c r="H1959" s="1">
        <f t="shared" si="301"/>
        <v>52435700.390909091</v>
      </c>
      <c r="I1959" s="1">
        <f t="shared" si="302"/>
        <v>980378.83636363619</v>
      </c>
      <c r="J1959" s="1">
        <f t="shared" si="303"/>
        <v>6409929.5072727269</v>
      </c>
      <c r="K1959" s="1">
        <f>'Innlegging av opplysninger'!$B$4*H1959</f>
        <v>6816641.0508181816</v>
      </c>
      <c r="L1959" s="1"/>
      <c r="M1959" s="1">
        <f>'Innlegging av opplysninger'!$B$5*H1959</f>
        <v>6869076.7512090914</v>
      </c>
      <c r="N1959" s="1">
        <f>'Innlegging av opplysninger'!$B$5*I1959</f>
        <v>128429.62756363634</v>
      </c>
      <c r="O1959" s="1">
        <f>'Innlegging av opplysninger'!$B$5*J1959</f>
        <v>839700.76545272721</v>
      </c>
      <c r="P1959" s="1">
        <f>'Innlegging av opplysninger'!$B$5*K1959</f>
        <v>892979.97765718179</v>
      </c>
      <c r="Q1959" s="1"/>
      <c r="R1959" s="1">
        <f>'Innlegging av opplysninger'!$C$11*SUM(H1959:Q1959)</f>
        <v>2864167.8024753584</v>
      </c>
      <c r="S1959" s="1">
        <f>'Innlegging av opplysninger'!$C$13*(((H1959+J1959+M1959+O1959)*Data!H1959)+(J1959+O1959)*(1-Data!H1959)*1.8/12+I1959+N1959+K1959+L1959+P1959+Q1959)</f>
        <v>577695.12404421298</v>
      </c>
      <c r="T1959" s="1">
        <f>'Innlegging av opplysninger'!$C$13*((H1959+J1959+M1959+O1959)*(1-Data!H1959)-(J1959+O1959)*(1-Data!H1959)*1.8/12)</f>
        <v>3341692.3951325929</v>
      </c>
      <c r="U1959" s="1">
        <f>Data!I1959</f>
        <v>12.034000000000001</v>
      </c>
      <c r="V1959" s="1">
        <f>Data!J1959+Data!K1959</f>
        <v>57181.810010525733</v>
      </c>
      <c r="W1959" s="1">
        <f>Data!L1959</f>
        <v>800.28003988698686</v>
      </c>
      <c r="X1959" s="1">
        <f t="shared" si="307"/>
        <v>7506828.0181818176</v>
      </c>
      <c r="Y1959" s="100">
        <f t="shared" si="308"/>
        <v>105060.76363636363</v>
      </c>
      <c r="Z1959" s="100">
        <f t="shared" si="309"/>
        <v>1088500.0957999998</v>
      </c>
      <c r="AA1959" s="100">
        <f>'Innlegging av opplysninger'!$B$4*X1959</f>
        <v>975887.64236363629</v>
      </c>
      <c r="AB1959" s="1"/>
      <c r="AC1959" s="1">
        <f>'Innlegging av opplysninger'!$B$5*X1959</f>
        <v>983394.47038181813</v>
      </c>
      <c r="AD1959" s="1">
        <f>'Innlegging av opplysninger'!$B$5*Y1959</f>
        <v>13762.960036363636</v>
      </c>
      <c r="AE1959" s="1">
        <f>'Innlegging av opplysninger'!$B$5*Z1959</f>
        <v>142593.51254979998</v>
      </c>
      <c r="AF1959" s="1">
        <f>'Innlegging av opplysninger'!$B$5*AA1959</f>
        <v>127841.28114963636</v>
      </c>
      <c r="AG1959" s="1"/>
      <c r="AH1959" s="1">
        <f>'Innlegging av opplysninger'!$C$11*SUM(X1959:AG1959)</f>
        <v>415867.01227577857</v>
      </c>
      <c r="AI1959" s="1">
        <f>'Innlegging av opplysninger'!$C$13*(((X1959+Z1959+AC1959+AE1959)*Data!M1959)+(Z1959+AE1959)*(1-Data!M1959)*1.8/12+Y1959+AD1959+AA1959+AB1959+AF1959+AG1959)</f>
        <v>133388.04507978354</v>
      </c>
      <c r="AJ1959" s="1">
        <f>'Innlegging av opplysninger'!$C$13*((X1959+Z1959+AC1959+AE1959)*(1-Data!M1959)-(Z1959+AE1959)*(1-Data!M1959)*1.8/12)</f>
        <v>435693.12961338711</v>
      </c>
      <c r="AK1959" s="83">
        <f t="shared" si="304"/>
        <v>3280000</v>
      </c>
      <c r="AL1959" s="83">
        <f t="shared" si="305"/>
        <v>711000</v>
      </c>
      <c r="AM1959" s="83">
        <f t="shared" si="306"/>
        <v>3777000</v>
      </c>
    </row>
    <row r="1960" spans="1:39">
      <c r="A1960" t="str">
        <f t="shared" si="300"/>
        <v>4642Samferdsel og teknikk</v>
      </c>
      <c r="B1960" s="6" t="str">
        <f>Data!A1960</f>
        <v>4642</v>
      </c>
      <c r="C1960" s="7" t="str">
        <f>Data!B1960</f>
        <v>Lærdal kommune</v>
      </c>
      <c r="D1960" s="7" t="str">
        <f>Data!C1960</f>
        <v>Samferdsel og teknikk</v>
      </c>
      <c r="E1960" s="1">
        <f>Data!D1960</f>
        <v>8.3056000000000001</v>
      </c>
      <c r="F1960" s="1">
        <f>Data!E1960+Data!F1960</f>
        <v>0</v>
      </c>
      <c r="G1960" s="1">
        <f>Data!G1960</f>
        <v>0</v>
      </c>
      <c r="H1960" s="1">
        <f t="shared" si="301"/>
        <v>0</v>
      </c>
      <c r="I1960" s="1">
        <f t="shared" si="302"/>
        <v>0</v>
      </c>
      <c r="J1960" s="1">
        <f t="shared" si="303"/>
        <v>0</v>
      </c>
      <c r="K1960" s="1">
        <f>'Innlegging av opplysninger'!$B$4*H1960</f>
        <v>0</v>
      </c>
      <c r="L1960" s="1"/>
      <c r="M1960" s="1">
        <f>'Innlegging av opplysninger'!$B$5*H1960</f>
        <v>0</v>
      </c>
      <c r="N1960" s="1">
        <f>'Innlegging av opplysninger'!$B$5*I1960</f>
        <v>0</v>
      </c>
      <c r="O1960" s="1">
        <f>'Innlegging av opplysninger'!$B$5*J1960</f>
        <v>0</v>
      </c>
      <c r="P1960" s="1">
        <f>'Innlegging av opplysninger'!$B$5*K1960</f>
        <v>0</v>
      </c>
      <c r="Q1960" s="1"/>
      <c r="R1960" s="1">
        <f>'Innlegging av opplysninger'!$C$11*SUM(H1960:Q1960)</f>
        <v>0</v>
      </c>
      <c r="S1960" s="1">
        <f>'Innlegging av opplysninger'!$C$13*(((H1960+J1960+M1960+O1960)*Data!H1960)+(J1960+O1960)*(1-Data!H1960)*1.8/12+I1960+N1960+K1960+L1960+P1960+Q1960)</f>
        <v>0</v>
      </c>
      <c r="T1960" s="1">
        <f>'Innlegging av opplysninger'!$C$13*((H1960+J1960+M1960+O1960)*(1-Data!H1960)-(J1960+O1960)*(1-Data!H1960)*1.8/12)</f>
        <v>0</v>
      </c>
      <c r="U1960" s="1">
        <f>Data!I1960</f>
        <v>0</v>
      </c>
      <c r="V1960" s="1">
        <f>Data!J1960+Data!K1960</f>
        <v>0</v>
      </c>
      <c r="W1960" s="1">
        <f>Data!L1960</f>
        <v>0</v>
      </c>
      <c r="X1960" s="1">
        <f t="shared" si="307"/>
        <v>0</v>
      </c>
      <c r="Y1960" s="100">
        <f t="shared" si="308"/>
        <v>0</v>
      </c>
      <c r="Z1960" s="100">
        <f t="shared" si="309"/>
        <v>0</v>
      </c>
      <c r="AA1960" s="100">
        <f>'Innlegging av opplysninger'!$B$4*X1960</f>
        <v>0</v>
      </c>
      <c r="AB1960" s="1"/>
      <c r="AC1960" s="1">
        <f>'Innlegging av opplysninger'!$B$5*X1960</f>
        <v>0</v>
      </c>
      <c r="AD1960" s="1">
        <f>'Innlegging av opplysninger'!$B$5*Y1960</f>
        <v>0</v>
      </c>
      <c r="AE1960" s="1">
        <f>'Innlegging av opplysninger'!$B$5*Z1960</f>
        <v>0</v>
      </c>
      <c r="AF1960" s="1">
        <f>'Innlegging av opplysninger'!$B$5*AA1960</f>
        <v>0</v>
      </c>
      <c r="AG1960" s="1"/>
      <c r="AH1960" s="1">
        <f>'Innlegging av opplysninger'!$C$11*SUM(X1960:AG1960)</f>
        <v>0</v>
      </c>
      <c r="AI1960" s="1">
        <f>'Innlegging av opplysninger'!$C$13*(((X1960+Z1960+AC1960+AE1960)*Data!M1960)+(Z1960+AE1960)*(1-Data!M1960)*1.8/12+Y1960+AD1960+AA1960+AB1960+AF1960+AG1960)</f>
        <v>0</v>
      </c>
      <c r="AJ1960" s="1">
        <f>'Innlegging av opplysninger'!$C$13*((X1960+Z1960+AC1960+AE1960)*(1-Data!M1960)-(Z1960+AE1960)*(1-Data!M1960)*1.8/12)</f>
        <v>0</v>
      </c>
      <c r="AK1960" s="83">
        <f t="shared" si="304"/>
        <v>0</v>
      </c>
      <c r="AL1960" s="83">
        <f t="shared" si="305"/>
        <v>0</v>
      </c>
      <c r="AM1960" s="83">
        <f t="shared" si="306"/>
        <v>0</v>
      </c>
    </row>
    <row r="1961" spans="1:39">
      <c r="A1961" t="str">
        <f t="shared" si="300"/>
        <v>4642Annet</v>
      </c>
      <c r="B1961" s="6" t="str">
        <f>Data!A1961</f>
        <v>4642</v>
      </c>
      <c r="C1961" s="7" t="str">
        <f>Data!B1961</f>
        <v>Lærdal kommune</v>
      </c>
      <c r="D1961" s="7" t="str">
        <f>Data!C1961</f>
        <v>Annet</v>
      </c>
      <c r="E1961" s="1">
        <f>Data!D1961</f>
        <v>6.5749999999999993</v>
      </c>
      <c r="F1961" s="1">
        <f>Data!E1961+Data!F1961</f>
        <v>0</v>
      </c>
      <c r="G1961" s="1">
        <f>Data!G1961</f>
        <v>0</v>
      </c>
      <c r="H1961" s="1">
        <f t="shared" si="301"/>
        <v>0</v>
      </c>
      <c r="I1961" s="1">
        <f t="shared" si="302"/>
        <v>0</v>
      </c>
      <c r="J1961" s="1">
        <f t="shared" si="303"/>
        <v>0</v>
      </c>
      <c r="K1961" s="1">
        <f>'Innlegging av opplysninger'!$B$4*H1961</f>
        <v>0</v>
      </c>
      <c r="L1961" s="1"/>
      <c r="M1961" s="1">
        <f>'Innlegging av opplysninger'!$B$5*H1961</f>
        <v>0</v>
      </c>
      <c r="N1961" s="1">
        <f>'Innlegging av opplysninger'!$B$5*I1961</f>
        <v>0</v>
      </c>
      <c r="O1961" s="1">
        <f>'Innlegging av opplysninger'!$B$5*J1961</f>
        <v>0</v>
      </c>
      <c r="P1961" s="1">
        <f>'Innlegging av opplysninger'!$B$5*K1961</f>
        <v>0</v>
      </c>
      <c r="Q1961" s="1"/>
      <c r="R1961" s="1">
        <f>'Innlegging av opplysninger'!$C$11*SUM(H1961:Q1961)</f>
        <v>0</v>
      </c>
      <c r="S1961" s="1">
        <f>'Innlegging av opplysninger'!$C$13*(((H1961+J1961+M1961+O1961)*Data!H1961)+(J1961+O1961)*(1-Data!H1961)*1.8/12+I1961+N1961+K1961+L1961+P1961+Q1961)</f>
        <v>0</v>
      </c>
      <c r="T1961" s="1">
        <f>'Innlegging av opplysninger'!$C$13*((H1961+J1961+M1961+O1961)*(1-Data!H1961)-(J1961+O1961)*(1-Data!H1961)*1.8/12)</f>
        <v>0</v>
      </c>
      <c r="U1961" s="1">
        <f>Data!I1961</f>
        <v>0</v>
      </c>
      <c r="V1961" s="1">
        <f>Data!J1961+Data!K1961</f>
        <v>0</v>
      </c>
      <c r="W1961" s="1">
        <f>Data!L1961</f>
        <v>0</v>
      </c>
      <c r="X1961" s="1">
        <f t="shared" si="307"/>
        <v>0</v>
      </c>
      <c r="Y1961" s="100">
        <f t="shared" si="308"/>
        <v>0</v>
      </c>
      <c r="Z1961" s="100">
        <f t="shared" si="309"/>
        <v>0</v>
      </c>
      <c r="AA1961" s="100">
        <f>'Innlegging av opplysninger'!$B$4*X1961</f>
        <v>0</v>
      </c>
      <c r="AB1961" s="1"/>
      <c r="AC1961" s="1">
        <f>'Innlegging av opplysninger'!$B$5*X1961</f>
        <v>0</v>
      </c>
      <c r="AD1961" s="1">
        <f>'Innlegging av opplysninger'!$B$5*Y1961</f>
        <v>0</v>
      </c>
      <c r="AE1961" s="1">
        <f>'Innlegging av opplysninger'!$B$5*Z1961</f>
        <v>0</v>
      </c>
      <c r="AF1961" s="1">
        <f>'Innlegging av opplysninger'!$B$5*AA1961</f>
        <v>0</v>
      </c>
      <c r="AG1961" s="1"/>
      <c r="AH1961" s="1">
        <f>'Innlegging av opplysninger'!$C$11*SUM(X1961:AG1961)</f>
        <v>0</v>
      </c>
      <c r="AI1961" s="1">
        <f>'Innlegging av opplysninger'!$C$13*(((X1961+Z1961+AC1961+AE1961)*Data!M1961)+(Z1961+AE1961)*(1-Data!M1961)*1.8/12+Y1961+AD1961+AA1961+AB1961+AF1961+AG1961)</f>
        <v>0</v>
      </c>
      <c r="AJ1961" s="1">
        <f>'Innlegging av opplysninger'!$C$13*((X1961+Z1961+AC1961+AE1961)*(1-Data!M1961)-(Z1961+AE1961)*(1-Data!M1961)*1.8/12)</f>
        <v>0</v>
      </c>
      <c r="AK1961" s="83">
        <f t="shared" si="304"/>
        <v>0</v>
      </c>
      <c r="AL1961" s="83">
        <f t="shared" si="305"/>
        <v>0</v>
      </c>
      <c r="AM1961" s="83">
        <f t="shared" si="306"/>
        <v>0</v>
      </c>
    </row>
    <row r="1962" spans="1:39">
      <c r="A1962" t="str">
        <f t="shared" si="300"/>
        <v>4643Alle</v>
      </c>
      <c r="B1962" s="6" t="str">
        <f>Data!A1962</f>
        <v>4643</v>
      </c>
      <c r="C1962" s="7" t="str">
        <f>Data!B1962</f>
        <v>Årdal kommune</v>
      </c>
      <c r="D1962" s="7" t="str">
        <f>Data!C1962</f>
        <v>Alle</v>
      </c>
      <c r="E1962" s="1">
        <f>Data!D1962</f>
        <v>463.0540000000002</v>
      </c>
      <c r="F1962" s="1">
        <f>Data!E1962+Data!F1962</f>
        <v>47153.137562429743</v>
      </c>
      <c r="G1962" s="1">
        <f>Data!G1962</f>
        <v>572.78274240153382</v>
      </c>
      <c r="H1962" s="1">
        <f t="shared" si="301"/>
        <v>238193988.66363654</v>
      </c>
      <c r="I1962" s="1">
        <f t="shared" si="302"/>
        <v>2893410.981818181</v>
      </c>
      <c r="J1962" s="1">
        <f t="shared" si="303"/>
        <v>28930487.957454562</v>
      </c>
      <c r="K1962" s="1">
        <f>'Innlegging av opplysninger'!$B$4*H1962</f>
        <v>30965218.526272751</v>
      </c>
      <c r="L1962" s="1"/>
      <c r="M1962" s="1">
        <f>'Innlegging av opplysninger'!$B$5*H1962</f>
        <v>31203412.514936388</v>
      </c>
      <c r="N1962" s="1">
        <f>'Innlegging av opplysninger'!$B$5*I1962</f>
        <v>379036.8386181817</v>
      </c>
      <c r="O1962" s="1">
        <f>'Innlegging av opplysninger'!$B$5*J1962</f>
        <v>3789893.9224265479</v>
      </c>
      <c r="P1962" s="1">
        <f>'Innlegging av opplysninger'!$B$5*K1962</f>
        <v>4056443.6269417307</v>
      </c>
      <c r="Q1962" s="1"/>
      <c r="R1962" s="1">
        <f>'Innlegging av opplysninger'!$C$11*SUM(H1962:Q1962)</f>
        <v>12935651.935219985</v>
      </c>
      <c r="S1962" s="1">
        <f>'Innlegging av opplysninger'!$C$13*(((H1962+J1962+M1962+O1962)*Data!H1962)+(J1962+O1962)*(1-Data!H1962)*1.8/12+I1962+N1962+K1962+L1962+P1962+Q1962)</f>
        <v>2528584.6662607435</v>
      </c>
      <c r="T1962" s="1">
        <f>'Innlegging av opplysninger'!$C$13*((H1962+J1962+M1962+O1962)*(1-Data!H1962)-(J1962+O1962)*(1-Data!H1962)*1.8/12)</f>
        <v>15172833.771408707</v>
      </c>
      <c r="U1962" s="1">
        <f>Data!I1962</f>
        <v>49.335100000000004</v>
      </c>
      <c r="V1962" s="1">
        <f>Data!J1962+Data!K1962</f>
        <v>49270.991106399568</v>
      </c>
      <c r="W1962" s="1">
        <f>Data!L1962</f>
        <v>692.52844323818124</v>
      </c>
      <c r="X1962" s="1">
        <f t="shared" si="307"/>
        <v>26517701.163636364</v>
      </c>
      <c r="Y1962" s="100">
        <f t="shared" si="308"/>
        <v>372719.5636363636</v>
      </c>
      <c r="Z1962" s="100">
        <f t="shared" si="309"/>
        <v>3845330.1639999994</v>
      </c>
      <c r="AA1962" s="100">
        <f>'Innlegging av opplysninger'!$B$4*X1962</f>
        <v>3447301.1512727276</v>
      </c>
      <c r="AB1962" s="1"/>
      <c r="AC1962" s="1">
        <f>'Innlegging av opplysninger'!$B$5*X1962</f>
        <v>3473818.8524363637</v>
      </c>
      <c r="AD1962" s="1">
        <f>'Innlegging av opplysninger'!$B$5*Y1962</f>
        <v>48826.262836363632</v>
      </c>
      <c r="AE1962" s="1">
        <f>'Innlegging av opplysninger'!$B$5*Z1962</f>
        <v>503738.25148399995</v>
      </c>
      <c r="AF1962" s="1">
        <f>'Innlegging av opplysninger'!$B$5*AA1962</f>
        <v>451596.45081672736</v>
      </c>
      <c r="AG1962" s="1"/>
      <c r="AH1962" s="1">
        <f>'Innlegging av opplysninger'!$C$11*SUM(X1962:AG1962)</f>
        <v>1469119.2106845186</v>
      </c>
      <c r="AI1962" s="1">
        <f>'Innlegging av opplysninger'!$C$13*(((X1962+Z1962+AC1962+AE1962)*Data!M1962)+(Z1962+AE1962)*(1-Data!M1962)*1.8/12+Y1962+AD1962+AA1962+AB1962+AF1962+AG1962)</f>
        <v>321249.82697696448</v>
      </c>
      <c r="AJ1962" s="1">
        <f>'Innlegging av opplysninger'!$C$13*((X1962+Z1962+AC1962+AE1962)*(1-Data!M1962)-(Z1962+AE1962)*(1-Data!M1962)*1.8/12)</f>
        <v>1689123.8297492184</v>
      </c>
      <c r="AK1962" s="83">
        <f t="shared" si="304"/>
        <v>14405000</v>
      </c>
      <c r="AL1962" s="83">
        <f t="shared" si="305"/>
        <v>2850000</v>
      </c>
      <c r="AM1962" s="83">
        <f t="shared" si="306"/>
        <v>16862000</v>
      </c>
    </row>
    <row r="1963" spans="1:39">
      <c r="A1963" t="str">
        <f t="shared" si="300"/>
        <v>4643Administrasjon</v>
      </c>
      <c r="B1963" s="6" t="str">
        <f>Data!A1963</f>
        <v>4643</v>
      </c>
      <c r="C1963" s="7" t="str">
        <f>Data!B1963</f>
        <v>Årdal kommune</v>
      </c>
      <c r="D1963" s="7" t="str">
        <f>Data!C1963</f>
        <v>Administrasjon</v>
      </c>
      <c r="E1963" s="1">
        <f>Data!D1963</f>
        <v>19.809999999999999</v>
      </c>
      <c r="F1963" s="1">
        <f>Data!E1963+Data!F1963</f>
        <v>58546.580010095917</v>
      </c>
      <c r="G1963" s="1">
        <f>Data!G1963</f>
        <v>0</v>
      </c>
      <c r="H1963" s="1">
        <f t="shared" si="301"/>
        <v>12652448.181818182</v>
      </c>
      <c r="I1963" s="1">
        <f t="shared" si="302"/>
        <v>0</v>
      </c>
      <c r="J1963" s="1">
        <f t="shared" si="303"/>
        <v>1518293.7818181817</v>
      </c>
      <c r="K1963" s="1">
        <f>'Innlegging av opplysninger'!$B$4*H1963</f>
        <v>1644818.2636363637</v>
      </c>
      <c r="L1963" s="1"/>
      <c r="M1963" s="1">
        <f>'Innlegging av opplysninger'!$B$5*H1963</f>
        <v>1657470.7118181819</v>
      </c>
      <c r="N1963" s="1">
        <f>'Innlegging av opplysninger'!$B$5*I1963</f>
        <v>0</v>
      </c>
      <c r="O1963" s="1">
        <f>'Innlegging av opplysninger'!$B$5*J1963</f>
        <v>198896.48541818181</v>
      </c>
      <c r="P1963" s="1">
        <f>'Innlegging av opplysninger'!$B$5*K1963</f>
        <v>215471.19253636364</v>
      </c>
      <c r="Q1963" s="1"/>
      <c r="R1963" s="1">
        <f>'Innlegging av opplysninger'!$C$11*SUM(H1963:Q1963)</f>
        <v>679721.14744772727</v>
      </c>
      <c r="S1963" s="1">
        <f>'Innlegging av opplysninger'!$C$13*(((H1963+J1963+M1963+O1963)*Data!H1963)+(J1963+O1963)*(1-Data!H1963)*1.8/12+I1963+N1963+K1963+L1963+P1963+Q1963)</f>
        <v>199965.89354692367</v>
      </c>
      <c r="T1963" s="1">
        <f>'Innlegging av opplysninger'!$C$13*((H1963+J1963+M1963+O1963)*(1-Data!H1963)-(J1963+O1963)*(1-Data!H1963)*1.8/12)</f>
        <v>730178.83453943999</v>
      </c>
      <c r="U1963" s="1">
        <f>Data!I1963</f>
        <v>4.7334000000000005</v>
      </c>
      <c r="V1963" s="1">
        <f>Data!J1963+Data!K1963</f>
        <v>62219.85887522711</v>
      </c>
      <c r="W1963" s="1">
        <f>Data!L1963</f>
        <v>0</v>
      </c>
      <c r="X1963" s="1">
        <f t="shared" si="307"/>
        <v>3212852.5090909093</v>
      </c>
      <c r="Y1963" s="100">
        <f t="shared" si="308"/>
        <v>0</v>
      </c>
      <c r="Z1963" s="100">
        <f t="shared" si="309"/>
        <v>459437.90879999998</v>
      </c>
      <c r="AA1963" s="100">
        <f>'Innlegging av opplysninger'!$B$4*X1963</f>
        <v>417670.82618181821</v>
      </c>
      <c r="AB1963" s="1"/>
      <c r="AC1963" s="1">
        <f>'Innlegging av opplysninger'!$B$5*X1963</f>
        <v>420883.67869090912</v>
      </c>
      <c r="AD1963" s="1">
        <f>'Innlegging av opplysninger'!$B$5*Y1963</f>
        <v>0</v>
      </c>
      <c r="AE1963" s="1">
        <f>'Innlegging av opplysninger'!$B$5*Z1963</f>
        <v>60186.366052799996</v>
      </c>
      <c r="AF1963" s="1">
        <f>'Innlegging av opplysninger'!$B$5*AA1963</f>
        <v>54714.87822981819</v>
      </c>
      <c r="AG1963" s="1"/>
      <c r="AH1963" s="1">
        <f>'Innlegging av opplysninger'!$C$11*SUM(X1963:AG1963)</f>
        <v>175778.35434775767</v>
      </c>
      <c r="AI1963" s="1">
        <f>'Innlegging av opplysninger'!$C$13*(((X1963+Z1963+AC1963+AE1963)*Data!M1963)+(Z1963+AE1963)*(1-Data!M1963)*1.8/12+Y1963+AD1963+AA1963+AB1963+AF1963+AG1963)</f>
        <v>73823.162259586374</v>
      </c>
      <c r="AJ1963" s="1">
        <f>'Innlegging av opplysninger'!$C$13*((X1963+Z1963+AC1963+AE1963)*(1-Data!M1963)-(Z1963+AE1963)*(1-Data!M1963)*1.8/12)</f>
        <v>166715.63842681886</v>
      </c>
      <c r="AK1963" s="83">
        <f t="shared" si="304"/>
        <v>855000</v>
      </c>
      <c r="AL1963" s="83">
        <f t="shared" si="305"/>
        <v>274000</v>
      </c>
      <c r="AM1963" s="83">
        <f t="shared" si="306"/>
        <v>897000</v>
      </c>
    </row>
    <row r="1964" spans="1:39">
      <c r="A1964" t="str">
        <f t="shared" si="300"/>
        <v>4643Undervisning</v>
      </c>
      <c r="B1964" s="6" t="str">
        <f>Data!A1964</f>
        <v>4643</v>
      </c>
      <c r="C1964" s="7" t="str">
        <f>Data!B1964</f>
        <v>Årdal kommune</v>
      </c>
      <c r="D1964" s="7" t="str">
        <f>Data!C1964</f>
        <v>Undervisning</v>
      </c>
      <c r="E1964" s="1">
        <f>Data!D1964</f>
        <v>94.323800000000034</v>
      </c>
      <c r="F1964" s="1">
        <f>Data!E1964+Data!F1964</f>
        <v>48647.924542904351</v>
      </c>
      <c r="G1964" s="1">
        <f>Data!G1964</f>
        <v>0</v>
      </c>
      <c r="H1964" s="1">
        <f t="shared" si="301"/>
        <v>50058077.509090938</v>
      </c>
      <c r="I1964" s="1">
        <f t="shared" si="302"/>
        <v>0</v>
      </c>
      <c r="J1964" s="1">
        <f t="shared" si="303"/>
        <v>6006969.301090912</v>
      </c>
      <c r="K1964" s="1">
        <f>'Innlegging av opplysninger'!$B$4*H1964</f>
        <v>6507550.0761818225</v>
      </c>
      <c r="L1964" s="1"/>
      <c r="M1964" s="1">
        <f>'Innlegging av opplysninger'!$B$5*H1964</f>
        <v>6557608.1536909128</v>
      </c>
      <c r="N1964" s="1">
        <f>'Innlegging av opplysninger'!$B$5*I1964</f>
        <v>0</v>
      </c>
      <c r="O1964" s="1">
        <f>'Innlegging av opplysninger'!$B$5*J1964</f>
        <v>786912.97844290955</v>
      </c>
      <c r="P1964" s="1">
        <f>'Innlegging av opplysninger'!$B$5*K1964</f>
        <v>852489.05997981876</v>
      </c>
      <c r="Q1964" s="1"/>
      <c r="R1964" s="1">
        <f>'Innlegging av opplysninger'!$C$11*SUM(H1964:Q1964)</f>
        <v>2689245.0689821383</v>
      </c>
      <c r="S1964" s="1">
        <f>'Innlegging av opplysninger'!$C$13*(((H1964+J1964+M1964+O1964)*Data!H1964)+(J1964+O1964)*(1-Data!H1964)*1.8/12+I1964+N1964+K1964+L1964+P1964+Q1964)</f>
        <v>465380.70560066728</v>
      </c>
      <c r="T1964" s="1">
        <f>'Innlegging av opplysninger'!$C$13*((H1964+J1964+M1964+O1964)*(1-Data!H1964)-(J1964+O1964)*(1-Data!H1964)*1.8/12)</f>
        <v>3214638.8624801524</v>
      </c>
      <c r="U1964" s="1">
        <f>Data!I1964</f>
        <v>14.900000000000002</v>
      </c>
      <c r="V1964" s="1">
        <f>Data!J1964+Data!K1964</f>
        <v>52222.68456375839</v>
      </c>
      <c r="W1964" s="1">
        <f>Data!L1964</f>
        <v>0</v>
      </c>
      <c r="X1964" s="1">
        <f t="shared" si="307"/>
        <v>8488560</v>
      </c>
      <c r="Y1964" s="100">
        <f t="shared" si="308"/>
        <v>0</v>
      </c>
      <c r="Z1964" s="100">
        <f t="shared" si="309"/>
        <v>1213864.0799999998</v>
      </c>
      <c r="AA1964" s="100">
        <f>'Innlegging av opplysninger'!$B$4*X1964</f>
        <v>1103512.8</v>
      </c>
      <c r="AB1964" s="1"/>
      <c r="AC1964" s="1">
        <f>'Innlegging av opplysninger'!$B$5*X1964</f>
        <v>1112001.3600000001</v>
      </c>
      <c r="AD1964" s="1">
        <f>'Innlegging av opplysninger'!$B$5*Y1964</f>
        <v>0</v>
      </c>
      <c r="AE1964" s="1">
        <f>'Innlegging av opplysninger'!$B$5*Z1964</f>
        <v>159016.19447999998</v>
      </c>
      <c r="AF1964" s="1">
        <f>'Innlegging av opplysninger'!$B$5*AA1964</f>
        <v>144560.17680000002</v>
      </c>
      <c r="AG1964" s="1"/>
      <c r="AH1964" s="1">
        <f>'Innlegging av opplysninger'!$C$11*SUM(X1964:AG1964)</f>
        <v>464417.55522863998</v>
      </c>
      <c r="AI1964" s="1">
        <f>'Innlegging av opplysninger'!$C$13*(((X1964+Z1964+AC1964+AE1964)*Data!M1964)+(Z1964+AE1964)*(1-Data!M1964)*1.8/12+Y1964+AD1964+AA1964+AB1964+AF1964+AG1964)</f>
        <v>92369.028931345631</v>
      </c>
      <c r="AJ1964" s="1">
        <f>'Innlegging av opplysninger'!$C$13*((X1964+Z1964+AC1964+AE1964)*(1-Data!M1964)-(Z1964+AE1964)*(1-Data!M1964)*1.8/12)</f>
        <v>543149.73085521429</v>
      </c>
      <c r="AK1964" s="83">
        <f t="shared" si="304"/>
        <v>3154000</v>
      </c>
      <c r="AL1964" s="83">
        <f t="shared" si="305"/>
        <v>558000</v>
      </c>
      <c r="AM1964" s="83">
        <f t="shared" si="306"/>
        <v>3758000</v>
      </c>
    </row>
    <row r="1965" spans="1:39">
      <c r="A1965" t="str">
        <f t="shared" si="300"/>
        <v>4643Barnehager</v>
      </c>
      <c r="B1965" s="6" t="str">
        <f>Data!A1965</f>
        <v>4643</v>
      </c>
      <c r="C1965" s="7" t="str">
        <f>Data!B1965</f>
        <v>Årdal kommune</v>
      </c>
      <c r="D1965" s="7" t="str">
        <f>Data!C1965</f>
        <v>Barnehager</v>
      </c>
      <c r="E1965" s="1">
        <f>Data!D1965</f>
        <v>72.890899999999988</v>
      </c>
      <c r="F1965" s="1">
        <f>Data!E1965+Data!F1965</f>
        <v>41173.663241913615</v>
      </c>
      <c r="G1965" s="1">
        <f>Data!G1965</f>
        <v>0</v>
      </c>
      <c r="H1965" s="1">
        <f t="shared" si="301"/>
        <v>32740204.036363639</v>
      </c>
      <c r="I1965" s="1">
        <f t="shared" si="302"/>
        <v>0</v>
      </c>
      <c r="J1965" s="1">
        <f t="shared" si="303"/>
        <v>3928824.4843636365</v>
      </c>
      <c r="K1965" s="1">
        <f>'Innlegging av opplysninger'!$B$4*H1965</f>
        <v>4256226.5247272728</v>
      </c>
      <c r="L1965" s="1"/>
      <c r="M1965" s="1">
        <f>'Innlegging av opplysninger'!$B$5*H1965</f>
        <v>4288966.7287636371</v>
      </c>
      <c r="N1965" s="1">
        <f>'Innlegging av opplysninger'!$B$5*I1965</f>
        <v>0</v>
      </c>
      <c r="O1965" s="1">
        <f>'Innlegging av opplysninger'!$B$5*J1965</f>
        <v>514676.00745163643</v>
      </c>
      <c r="P1965" s="1">
        <f>'Innlegging av opplysninger'!$B$5*K1965</f>
        <v>557565.6747392728</v>
      </c>
      <c r="Q1965" s="1"/>
      <c r="R1965" s="1">
        <f>'Innlegging av opplysninger'!$C$11*SUM(H1965:Q1965)</f>
        <v>1758885.6113435456</v>
      </c>
      <c r="S1965" s="1">
        <f>'Innlegging av opplysninger'!$C$13*(((H1965+J1965+M1965+O1965)*Data!H1965)+(J1965+O1965)*(1-Data!H1965)*1.8/12+I1965+N1965+K1965+L1965+P1965+Q1965)</f>
        <v>290586.40529599768</v>
      </c>
      <c r="T1965" s="1">
        <f>'Innlegging av opplysninger'!$C$13*((H1965+J1965+M1965+O1965)*(1-Data!H1965)-(J1965+O1965)*(1-Data!H1965)*1.8/12)</f>
        <v>2116309.6944372752</v>
      </c>
      <c r="U1965" s="1">
        <f>Data!I1965</f>
        <v>2.5</v>
      </c>
      <c r="V1965" s="1">
        <f>Data!J1965+Data!K1965</f>
        <v>42246.666666666664</v>
      </c>
      <c r="W1965" s="1">
        <f>Data!L1965</f>
        <v>0</v>
      </c>
      <c r="X1965" s="1">
        <f t="shared" si="307"/>
        <v>1152181.8181818181</v>
      </c>
      <c r="Y1965" s="100">
        <f t="shared" si="308"/>
        <v>0</v>
      </c>
      <c r="Z1965" s="100">
        <f t="shared" si="309"/>
        <v>164761.99999999997</v>
      </c>
      <c r="AA1965" s="100">
        <f>'Innlegging av opplysninger'!$B$4*X1965</f>
        <v>149783.63636363635</v>
      </c>
      <c r="AB1965" s="1"/>
      <c r="AC1965" s="1">
        <f>'Innlegging av opplysninger'!$B$5*X1965</f>
        <v>150935.81818181818</v>
      </c>
      <c r="AD1965" s="1">
        <f>'Innlegging av opplysninger'!$B$5*Y1965</f>
        <v>0</v>
      </c>
      <c r="AE1965" s="1">
        <f>'Innlegging av opplysninger'!$B$5*Z1965</f>
        <v>21583.821999999996</v>
      </c>
      <c r="AF1965" s="1">
        <f>'Innlegging av opplysninger'!$B$5*AA1965</f>
        <v>19621.656363636364</v>
      </c>
      <c r="AG1965" s="1"/>
      <c r="AH1965" s="1">
        <f>'Innlegging av opplysninger'!$C$11*SUM(X1965:AG1965)</f>
        <v>63037.012541454533</v>
      </c>
      <c r="AI1965" s="1">
        <f>'Innlegging av opplysninger'!$C$13*(((X1965+Z1965+AC1965+AE1965)*Data!M1965)+(Z1965+AE1965)*(1-Data!M1965)*1.8/12+Y1965+AD1965+AA1965+AB1965+AF1965+AG1965)</f>
        <v>10262.57263341818</v>
      </c>
      <c r="AJ1965" s="1">
        <f>'Innlegging av opplysninger'!$C$13*((X1965+Z1965+AC1965+AE1965)*(1-Data!M1965)-(Z1965+AE1965)*(1-Data!M1965)*1.8/12)</f>
        <v>75998.602423309072</v>
      </c>
      <c r="AK1965" s="83">
        <f t="shared" si="304"/>
        <v>1822000</v>
      </c>
      <c r="AL1965" s="83">
        <f t="shared" si="305"/>
        <v>301000</v>
      </c>
      <c r="AM1965" s="83">
        <f t="shared" si="306"/>
        <v>2192000</v>
      </c>
    </row>
    <row r="1966" spans="1:39">
      <c r="A1966" t="str">
        <f t="shared" si="300"/>
        <v>4643Helse/pleie/omsorg</v>
      </c>
      <c r="B1966" s="6" t="str">
        <f>Data!A1966</f>
        <v>4643</v>
      </c>
      <c r="C1966" s="7" t="str">
        <f>Data!B1966</f>
        <v>Årdal kommune</v>
      </c>
      <c r="D1966" s="7" t="str">
        <f>Data!C1966</f>
        <v>Helse/pleie/omsorg</v>
      </c>
      <c r="E1966" s="1">
        <f>Data!D1966</f>
        <v>239.29060000000015</v>
      </c>
      <c r="F1966" s="1">
        <f>Data!E1966+Data!F1966</f>
        <v>47641.691876599631</v>
      </c>
      <c r="G1966" s="1">
        <f>Data!G1966</f>
        <v>1108.1488366028577</v>
      </c>
      <c r="H1966" s="1">
        <f t="shared" si="301"/>
        <v>124365916.73636355</v>
      </c>
      <c r="I1966" s="1">
        <f t="shared" si="302"/>
        <v>2892759.272727272</v>
      </c>
      <c r="J1966" s="1">
        <f t="shared" si="303"/>
        <v>15271041.121090896</v>
      </c>
      <c r="K1966" s="1">
        <f>'Innlegging av opplysninger'!$B$4*H1966</f>
        <v>16167569.175727261</v>
      </c>
      <c r="L1966" s="1"/>
      <c r="M1966" s="1">
        <f>'Innlegging av opplysninger'!$B$5*H1966</f>
        <v>16291935.092463626</v>
      </c>
      <c r="N1966" s="1">
        <f>'Innlegging av opplysninger'!$B$5*I1966</f>
        <v>378951.46472727263</v>
      </c>
      <c r="O1966" s="1">
        <f>'Innlegging av opplysninger'!$B$5*J1966</f>
        <v>2000506.3868629076</v>
      </c>
      <c r="P1966" s="1">
        <f>'Innlegging av opplysninger'!$B$5*K1966</f>
        <v>2117951.5620202711</v>
      </c>
      <c r="Q1966" s="1"/>
      <c r="R1966" s="1">
        <f>'Innlegging av opplysninger'!$C$11*SUM(H1966:Q1966)</f>
        <v>6820491.9708553543</v>
      </c>
      <c r="S1966" s="1">
        <f>'Innlegging av opplysninger'!$C$13*(((H1966+J1966+M1966+O1966)*Data!H1966)+(J1966+O1966)*(1-Data!H1966)*1.8/12+I1966+N1966+K1966+L1966+P1966+Q1966)</f>
        <v>1375453.3757591157</v>
      </c>
      <c r="T1966" s="1">
        <f>'Innlegging av opplysninger'!$C$13*((H1966+J1966+M1966+O1966)*(1-Data!H1966)-(J1966+O1966)*(1-Data!H1966)*1.8/12)</f>
        <v>7957851.4264640016</v>
      </c>
      <c r="U1966" s="1">
        <f>Data!I1966</f>
        <v>24.401699999999998</v>
      </c>
      <c r="V1966" s="1">
        <f>Data!J1966+Data!K1966</f>
        <v>46615.186373626966</v>
      </c>
      <c r="W1966" s="1">
        <f>Data!L1966</f>
        <v>1400.1467110898011</v>
      </c>
      <c r="X1966" s="1">
        <f t="shared" si="307"/>
        <v>12408979.563636361</v>
      </c>
      <c r="Y1966" s="100">
        <f t="shared" si="308"/>
        <v>372719.5636363636</v>
      </c>
      <c r="Z1966" s="100">
        <f t="shared" si="309"/>
        <v>1827782.9751999995</v>
      </c>
      <c r="AA1966" s="100">
        <f>'Innlegging av opplysninger'!$B$4*X1966</f>
        <v>1613167.343272727</v>
      </c>
      <c r="AB1966" s="1"/>
      <c r="AC1966" s="1">
        <f>'Innlegging av opplysninger'!$B$5*X1966</f>
        <v>1625576.3228363632</v>
      </c>
      <c r="AD1966" s="1">
        <f>'Innlegging av opplysninger'!$B$5*Y1966</f>
        <v>48826.262836363632</v>
      </c>
      <c r="AE1966" s="1">
        <f>'Innlegging av opplysninger'!$B$5*Z1966</f>
        <v>239439.56975119995</v>
      </c>
      <c r="AF1966" s="1">
        <f>'Innlegging av opplysninger'!$B$5*AA1966</f>
        <v>211324.92196872726</v>
      </c>
      <c r="AG1966" s="1"/>
      <c r="AH1966" s="1">
        <f>'Innlegging av opplysninger'!$C$11*SUM(X1966:AG1966)</f>
        <v>697217.02787924802</v>
      </c>
      <c r="AI1966" s="1">
        <f>'Innlegging av opplysninger'!$C$13*(((X1966+Z1966+AC1966+AE1966)*Data!M1966)+(Z1966+AE1966)*(1-Data!M1966)*1.8/12+Y1966+AD1966+AA1966+AB1966+AF1966+AG1966)</f>
        <v>133522.19645700624</v>
      </c>
      <c r="AJ1966" s="1">
        <f>'Innlegging av opplysninger'!$C$13*((X1966+Z1966+AC1966+AE1966)*(1-Data!M1966)-(Z1966+AE1966)*(1-Data!M1966)*1.8/12)</f>
        <v>820564.26274617529</v>
      </c>
      <c r="AK1966" s="83">
        <f t="shared" si="304"/>
        <v>7518000</v>
      </c>
      <c r="AL1966" s="83">
        <f t="shared" si="305"/>
        <v>1509000</v>
      </c>
      <c r="AM1966" s="83">
        <f t="shared" si="306"/>
        <v>8778000</v>
      </c>
    </row>
    <row r="1967" spans="1:39">
      <c r="A1967" t="str">
        <f t="shared" si="300"/>
        <v>4643Samferdsel og teknikk</v>
      </c>
      <c r="B1967" s="6" t="str">
        <f>Data!A1967</f>
        <v>4643</v>
      </c>
      <c r="C1967" s="7" t="str">
        <f>Data!B1967</f>
        <v>Årdal kommune</v>
      </c>
      <c r="D1967" s="7" t="str">
        <f>Data!C1967</f>
        <v>Samferdsel og teknikk</v>
      </c>
      <c r="E1967" s="1">
        <f>Data!D1967</f>
        <v>24.431000000000001</v>
      </c>
      <c r="F1967" s="1">
        <f>Data!E1967+Data!F1967</f>
        <v>45569.919296522181</v>
      </c>
      <c r="G1967" s="1">
        <f>Data!G1967</f>
        <v>2.4452539805984199</v>
      </c>
      <c r="H1967" s="1">
        <f t="shared" si="301"/>
        <v>12145294.890909091</v>
      </c>
      <c r="I1967" s="1">
        <f t="shared" si="302"/>
        <v>651.70909090909083</v>
      </c>
      <c r="J1967" s="1">
        <f t="shared" si="303"/>
        <v>1457513.5919999999</v>
      </c>
      <c r="K1967" s="1">
        <f>'Innlegging av opplysninger'!$B$4*H1967</f>
        <v>1578888.3358181817</v>
      </c>
      <c r="L1967" s="1"/>
      <c r="M1967" s="1">
        <f>'Innlegging av opplysninger'!$B$5*H1967</f>
        <v>1591033.630709091</v>
      </c>
      <c r="N1967" s="1">
        <f>'Innlegging av opplysninger'!$B$5*I1967</f>
        <v>85.373890909090903</v>
      </c>
      <c r="O1967" s="1">
        <f>'Innlegging av opplysninger'!$B$5*J1967</f>
        <v>190934.28055200001</v>
      </c>
      <c r="P1967" s="1">
        <f>'Innlegging av opplysninger'!$B$5*K1967</f>
        <v>206834.37199218181</v>
      </c>
      <c r="Q1967" s="1"/>
      <c r="R1967" s="1">
        <f>'Innlegging av opplysninger'!$C$11*SUM(H1967:Q1967)</f>
        <v>652506.97502856969</v>
      </c>
      <c r="S1967" s="1">
        <f>'Innlegging av opplysninger'!$C$13*(((H1967+J1967+M1967+O1967)*Data!H1967)+(J1967+O1967)*(1-Data!H1967)*1.8/12+I1967+N1967+K1967+L1967+P1967+Q1967)</f>
        <v>142894.12427732907</v>
      </c>
      <c r="T1967" s="1">
        <f>'Innlegging av opplysninger'!$C$13*((H1967+J1967+M1967+O1967)*(1-Data!H1967)-(J1967+O1967)*(1-Data!H1967)*1.8/12)</f>
        <v>750010.15734071378</v>
      </c>
      <c r="U1967" s="1">
        <f>Data!I1967</f>
        <v>1.8</v>
      </c>
      <c r="V1967" s="1">
        <f>Data!J1967+Data!K1967</f>
        <v>43946.296296296299</v>
      </c>
      <c r="W1967" s="1">
        <f>Data!L1967</f>
        <v>0</v>
      </c>
      <c r="X1967" s="1">
        <f t="shared" si="307"/>
        <v>862945.45454545459</v>
      </c>
      <c r="Y1967" s="100">
        <f t="shared" si="308"/>
        <v>0</v>
      </c>
      <c r="Z1967" s="100">
        <f t="shared" si="309"/>
        <v>123401.2</v>
      </c>
      <c r="AA1967" s="100">
        <f>'Innlegging av opplysninger'!$B$4*X1967</f>
        <v>112182.9090909091</v>
      </c>
      <c r="AB1967" s="1"/>
      <c r="AC1967" s="1">
        <f>'Innlegging av opplysninger'!$B$5*X1967</f>
        <v>113045.85454545455</v>
      </c>
      <c r="AD1967" s="1">
        <f>'Innlegging av opplysninger'!$B$5*Y1967</f>
        <v>0</v>
      </c>
      <c r="AE1967" s="1">
        <f>'Innlegging av opplysninger'!$B$5*Z1967</f>
        <v>16165.557200000001</v>
      </c>
      <c r="AF1967" s="1">
        <f>'Innlegging av opplysninger'!$B$5*AA1967</f>
        <v>14695.961090909093</v>
      </c>
      <c r="AG1967" s="1"/>
      <c r="AH1967" s="1">
        <f>'Innlegging av opplysninger'!$C$11*SUM(X1967:AG1967)</f>
        <v>47212.603585963632</v>
      </c>
      <c r="AI1967" s="1">
        <f>'Innlegging av opplysninger'!$C$13*(((X1967+Z1967+AC1967+AE1967)*Data!M1967)+(Z1967+AE1967)*(1-Data!M1967)*1.8/12+Y1967+AD1967+AA1967+AB1967+AF1967+AG1967)</f>
        <v>7686.321955614545</v>
      </c>
      <c r="AJ1967" s="1">
        <f>'Innlegging av opplysninger'!$C$13*((X1967+Z1967+AC1967+AE1967)*(1-Data!M1967)-(Z1967+AE1967)*(1-Data!M1967)*1.8/12)</f>
        <v>56920.398740967263</v>
      </c>
      <c r="AK1967" s="83">
        <f t="shared" si="304"/>
        <v>700000</v>
      </c>
      <c r="AL1967" s="83">
        <f t="shared" si="305"/>
        <v>151000</v>
      </c>
      <c r="AM1967" s="83">
        <f t="shared" si="306"/>
        <v>807000</v>
      </c>
    </row>
    <row r="1968" spans="1:39">
      <c r="A1968" t="str">
        <f t="shared" si="300"/>
        <v>4643Annet</v>
      </c>
      <c r="B1968" s="6" t="str">
        <f>Data!A1968</f>
        <v>4643</v>
      </c>
      <c r="C1968" s="7" t="str">
        <f>Data!B1968</f>
        <v>Årdal kommune</v>
      </c>
      <c r="D1968" s="7" t="str">
        <f>Data!C1968</f>
        <v>Annet</v>
      </c>
      <c r="E1968" s="1">
        <f>Data!D1968</f>
        <v>12.307699999999999</v>
      </c>
      <c r="F1968" s="1">
        <f>Data!E1968+Data!F1968</f>
        <v>46415.740010995833</v>
      </c>
      <c r="G1968" s="1">
        <f>Data!G1968</f>
        <v>0</v>
      </c>
      <c r="H1968" s="1">
        <f t="shared" si="301"/>
        <v>6232047.3090909086</v>
      </c>
      <c r="I1968" s="1">
        <f t="shared" si="302"/>
        <v>0</v>
      </c>
      <c r="J1968" s="1">
        <f t="shared" si="303"/>
        <v>747845.67709090898</v>
      </c>
      <c r="K1968" s="1">
        <f>'Innlegging av opplysninger'!$B$4*H1968</f>
        <v>810166.15018181817</v>
      </c>
      <c r="L1968" s="1"/>
      <c r="M1968" s="1">
        <f>'Innlegging av opplysninger'!$B$5*H1968</f>
        <v>816398.19749090902</v>
      </c>
      <c r="N1968" s="1">
        <f>'Innlegging av opplysninger'!$B$5*I1968</f>
        <v>0</v>
      </c>
      <c r="O1968" s="1">
        <f>'Innlegging av opplysninger'!$B$5*J1968</f>
        <v>97967.783698909087</v>
      </c>
      <c r="P1968" s="1">
        <f>'Innlegging av opplysninger'!$B$5*K1968</f>
        <v>106131.76567381818</v>
      </c>
      <c r="Q1968" s="1"/>
      <c r="R1968" s="1">
        <f>'Innlegging av opplysninger'!$C$11*SUM(H1968:Q1968)</f>
        <v>334801.16156263632</v>
      </c>
      <c r="S1968" s="1">
        <f>'Innlegging av opplysninger'!$C$13*(((H1968+J1968+M1968+O1968)*Data!H1968)+(J1968+O1968)*(1-Data!H1968)*1.8/12+I1968+N1968+K1968+L1968+P1968+Q1968)</f>
        <v>54244.836618653666</v>
      </c>
      <c r="T1968" s="1">
        <f>'Innlegging av opplysninger'!$C$13*((H1968+J1968+M1968+O1968)*(1-Data!H1968)-(J1968+O1968)*(1-Data!H1968)*1.8/12)</f>
        <v>403904.12130916445</v>
      </c>
      <c r="U1968" s="1">
        <f>Data!I1968</f>
        <v>1</v>
      </c>
      <c r="V1968" s="1">
        <f>Data!J1968+Data!K1968</f>
        <v>35950</v>
      </c>
      <c r="W1968" s="1">
        <f>Data!L1968</f>
        <v>0</v>
      </c>
      <c r="X1968" s="1">
        <f t="shared" si="307"/>
        <v>392181.81818181818</v>
      </c>
      <c r="Y1968" s="100">
        <f t="shared" si="308"/>
        <v>0</v>
      </c>
      <c r="Z1968" s="100">
        <f t="shared" si="309"/>
        <v>56081.999999999993</v>
      </c>
      <c r="AA1968" s="100">
        <f>'Innlegging av opplysninger'!$B$4*X1968</f>
        <v>50983.636363636368</v>
      </c>
      <c r="AB1968" s="1"/>
      <c r="AC1968" s="1">
        <f>'Innlegging av opplysninger'!$B$5*X1968</f>
        <v>51375.818181818184</v>
      </c>
      <c r="AD1968" s="1">
        <f>'Innlegging av opplysninger'!$B$5*Y1968</f>
        <v>0</v>
      </c>
      <c r="AE1968" s="1">
        <f>'Innlegging av opplysninger'!$B$5*Z1968</f>
        <v>7346.7419999999993</v>
      </c>
      <c r="AF1968" s="1">
        <f>'Innlegging av opplysninger'!$B$5*AA1968</f>
        <v>6678.8563636363642</v>
      </c>
      <c r="AG1968" s="1"/>
      <c r="AH1968" s="1">
        <f>'Innlegging av opplysninger'!$C$11*SUM(X1968:AG1968)</f>
        <v>21456.657101454541</v>
      </c>
      <c r="AI1968" s="1">
        <f>'Innlegging av opplysninger'!$C$13*(((X1968+Z1968+AC1968+AE1968)*Data!M1968)+(Z1968+AE1968)*(1-Data!M1968)*1.8/12+Y1968+AD1968+AA1968+AB1968+AF1968+AG1968)</f>
        <v>3493.1938094181824</v>
      </c>
      <c r="AJ1968" s="1">
        <f>'Innlegging av opplysninger'!$C$13*((X1968+Z1968+AC1968+AE1968)*(1-Data!M1968)-(Z1968+AE1968)*(1-Data!M1968)*1.8/12)</f>
        <v>25868.54748730909</v>
      </c>
      <c r="AK1968" s="83">
        <f t="shared" si="304"/>
        <v>356000</v>
      </c>
      <c r="AL1968" s="83">
        <f t="shared" si="305"/>
        <v>58000</v>
      </c>
      <c r="AM1968" s="83">
        <f t="shared" si="306"/>
        <v>430000</v>
      </c>
    </row>
    <row r="1969" spans="1:39">
      <c r="A1969" t="str">
        <f t="shared" si="300"/>
        <v>4644Alle</v>
      </c>
      <c r="B1969" s="6" t="str">
        <f>Data!A1969</f>
        <v>4644</v>
      </c>
      <c r="C1969" s="7" t="str">
        <f>Data!B1969</f>
        <v>Luster kommune</v>
      </c>
      <c r="D1969" s="7" t="str">
        <f>Data!C1969</f>
        <v>Alle</v>
      </c>
      <c r="E1969" s="1">
        <f>Data!D1969</f>
        <v>475.24430000000041</v>
      </c>
      <c r="F1969" s="1">
        <f>Data!E1969+Data!F1969</f>
        <v>46307.0440833623</v>
      </c>
      <c r="G1969" s="1">
        <f>Data!G1969</f>
        <v>425.0236141706481</v>
      </c>
      <c r="H1969" s="1">
        <f t="shared" si="301"/>
        <v>240078095.45963645</v>
      </c>
      <c r="I1969" s="1">
        <f t="shared" si="302"/>
        <v>2203527.818181817</v>
      </c>
      <c r="J1969" s="1">
        <f t="shared" si="303"/>
        <v>29073794.793338191</v>
      </c>
      <c r="K1969" s="1">
        <f>'Innlegging av opplysninger'!$B$4*H1969</f>
        <v>31210152.409752738</v>
      </c>
      <c r="L1969" s="1"/>
      <c r="M1969" s="1">
        <f>'Innlegging av opplysninger'!$B$5*H1969</f>
        <v>31450230.505212378</v>
      </c>
      <c r="N1969" s="1">
        <f>'Innlegging av opplysninger'!$B$5*I1969</f>
        <v>288662.14418181806</v>
      </c>
      <c r="O1969" s="1">
        <f>'Innlegging av opplysninger'!$B$5*J1969</f>
        <v>3808667.1179273031</v>
      </c>
      <c r="P1969" s="1">
        <f>'Innlegging av opplysninger'!$B$5*K1969</f>
        <v>4088529.9656776087</v>
      </c>
      <c r="Q1969" s="1"/>
      <c r="R1969" s="1">
        <f>'Innlegging av opplysninger'!$C$11*SUM(H1969:Q1969)</f>
        <v>13003663.088128516</v>
      </c>
      <c r="S1969" s="1">
        <f>'Innlegging av opplysninger'!$C$13*(((H1969+J1969+M1969+O1969)*Data!H1969)+(J1969+O1969)*(1-Data!H1969)*1.8/12+I1969+N1969+K1969+L1969+P1969+Q1969)</f>
        <v>2433246.1404895601</v>
      </c>
      <c r="T1969" s="1">
        <f>'Innlegging av opplysninger'!$C$13*((H1969+J1969+M1969+O1969)*(1-Data!H1969)-(J1969+O1969)*(1-Data!H1969)*1.8/12)</f>
        <v>15361240.190633669</v>
      </c>
      <c r="U1969" s="1">
        <f>Data!I1969</f>
        <v>65.842999999999975</v>
      </c>
      <c r="V1969" s="1">
        <f>Data!J1969+Data!K1969</f>
        <v>47014.399349462627</v>
      </c>
      <c r="W1969" s="1">
        <f>Data!L1969</f>
        <v>564.15108667588072</v>
      </c>
      <c r="X1969" s="1">
        <f t="shared" si="307"/>
        <v>33769844.687636361</v>
      </c>
      <c r="Y1969" s="100">
        <f t="shared" si="308"/>
        <v>405222.54545454547</v>
      </c>
      <c r="Z1969" s="100">
        <f t="shared" si="309"/>
        <v>4887034.6143319998</v>
      </c>
      <c r="AA1969" s="100">
        <f>'Innlegging av opplysninger'!$B$4*X1969</f>
        <v>4390079.809392727</v>
      </c>
      <c r="AB1969" s="1"/>
      <c r="AC1969" s="1">
        <f>'Innlegging av opplysninger'!$B$5*X1969</f>
        <v>4423849.654080363</v>
      </c>
      <c r="AD1969" s="1">
        <f>'Innlegging av opplysninger'!$B$5*Y1969</f>
        <v>53084.153454545456</v>
      </c>
      <c r="AE1969" s="1">
        <f>'Innlegging av opplysninger'!$B$5*Z1969</f>
        <v>640201.53447749198</v>
      </c>
      <c r="AF1969" s="1">
        <f>'Innlegging av opplysninger'!$B$5*AA1969</f>
        <v>575100.45503044722</v>
      </c>
      <c r="AG1969" s="1"/>
      <c r="AH1969" s="1">
        <f>'Innlegging av opplysninger'!$C$11*SUM(X1969:AG1969)</f>
        <v>1867487.8632466223</v>
      </c>
      <c r="AI1969" s="1">
        <f>'Innlegging av opplysninger'!$C$13*(((X1969+Z1969+AC1969+AE1969)*Data!M1969)+(Z1969+AE1969)*(1-Data!M1969)*1.8/12+Y1969+AD1969+AA1969+AB1969+AF1969+AG1969)</f>
        <v>383626.65839840611</v>
      </c>
      <c r="AJ1969" s="1">
        <f>'Innlegging av opplysninger'!$C$13*((X1969+Z1969+AC1969+AE1969)*(1-Data!M1969)-(Z1969+AE1969)*(1-Data!M1969)*1.8/12)</f>
        <v>2171883.0492022345</v>
      </c>
      <c r="AK1969" s="83">
        <f t="shared" si="304"/>
        <v>14871000</v>
      </c>
      <c r="AL1969" s="83">
        <f t="shared" si="305"/>
        <v>2817000</v>
      </c>
      <c r="AM1969" s="83">
        <f t="shared" si="306"/>
        <v>17533000</v>
      </c>
    </row>
    <row r="1970" spans="1:39">
      <c r="A1970" t="str">
        <f t="shared" si="300"/>
        <v>4644Administrasjon</v>
      </c>
      <c r="B1970" s="6" t="str">
        <f>Data!A1970</f>
        <v>4644</v>
      </c>
      <c r="C1970" s="7" t="str">
        <f>Data!B1970</f>
        <v>Luster kommune</v>
      </c>
      <c r="D1970" s="7" t="str">
        <f>Data!C1970</f>
        <v>Administrasjon</v>
      </c>
      <c r="E1970" s="1">
        <f>Data!D1970</f>
        <v>25.000799999999998</v>
      </c>
      <c r="F1970" s="1">
        <f>Data!E1970+Data!F1970</f>
        <v>51131.088671829159</v>
      </c>
      <c r="G1970" s="1">
        <f>Data!G1970</f>
        <v>0</v>
      </c>
      <c r="H1970" s="1">
        <f t="shared" si="301"/>
        <v>13945288.599999996</v>
      </c>
      <c r="I1970" s="1">
        <f t="shared" si="302"/>
        <v>0</v>
      </c>
      <c r="J1970" s="1">
        <f t="shared" si="303"/>
        <v>1673434.6319999995</v>
      </c>
      <c r="K1970" s="1">
        <f>'Innlegging av opplysninger'!$B$4*H1970</f>
        <v>1812887.5179999995</v>
      </c>
      <c r="L1970" s="1"/>
      <c r="M1970" s="1">
        <f>'Innlegging av opplysninger'!$B$5*H1970</f>
        <v>1826832.8065999995</v>
      </c>
      <c r="N1970" s="1">
        <f>'Innlegging av opplysninger'!$B$5*I1970</f>
        <v>0</v>
      </c>
      <c r="O1970" s="1">
        <f>'Innlegging av opplysninger'!$B$5*J1970</f>
        <v>219219.93679199993</v>
      </c>
      <c r="P1970" s="1">
        <f>'Innlegging av opplysninger'!$B$5*K1970</f>
        <v>237488.26485799995</v>
      </c>
      <c r="Q1970" s="1"/>
      <c r="R1970" s="1">
        <f>'Innlegging av opplysninger'!$C$11*SUM(H1970:Q1970)</f>
        <v>749175.76681349985</v>
      </c>
      <c r="S1970" s="1">
        <f>'Innlegging av opplysninger'!$C$13*(((H1970+J1970+M1970+O1970)*Data!H1970)+(J1970+O1970)*(1-Data!H1970)*1.8/12+I1970+N1970+K1970+L1970+P1970+Q1970)</f>
        <v>152700.72190778263</v>
      </c>
      <c r="T1970" s="1">
        <f>'Innlegging av opplysninger'!$C$13*((H1970+J1970+M1970+O1970)*(1-Data!H1970)-(J1970+O1970)*(1-Data!H1970)*1.8/12)</f>
        <v>872487.16952121712</v>
      </c>
      <c r="U1970" s="1">
        <f>Data!I1970</f>
        <v>5</v>
      </c>
      <c r="V1970" s="1">
        <f>Data!J1970+Data!K1970</f>
        <v>65566.676666666681</v>
      </c>
      <c r="W1970" s="1">
        <f>Data!L1970</f>
        <v>0</v>
      </c>
      <c r="X1970" s="1">
        <f t="shared" si="307"/>
        <v>3576364.1818181821</v>
      </c>
      <c r="Y1970" s="100">
        <f t="shared" si="308"/>
        <v>0</v>
      </c>
      <c r="Z1970" s="100">
        <f t="shared" si="309"/>
        <v>511420.07799999998</v>
      </c>
      <c r="AA1970" s="100">
        <f>'Innlegging av opplysninger'!$B$4*X1970</f>
        <v>464927.34363636369</v>
      </c>
      <c r="AB1970" s="1"/>
      <c r="AC1970" s="1">
        <f>'Innlegging av opplysninger'!$B$5*X1970</f>
        <v>468503.70781818189</v>
      </c>
      <c r="AD1970" s="1">
        <f>'Innlegging av opplysninger'!$B$5*Y1970</f>
        <v>0</v>
      </c>
      <c r="AE1970" s="1">
        <f>'Innlegging av opplysninger'!$B$5*Z1970</f>
        <v>66996.030218</v>
      </c>
      <c r="AF1970" s="1">
        <f>'Innlegging av opplysninger'!$B$5*AA1970</f>
        <v>60905.482016363647</v>
      </c>
      <c r="AG1970" s="1"/>
      <c r="AH1970" s="1">
        <f>'Innlegging av opplysninger'!$C$11*SUM(X1970:AG1970)</f>
        <v>195666.43929326945</v>
      </c>
      <c r="AI1970" s="1">
        <f>'Innlegging av opplysninger'!$C$13*(((X1970+Z1970+AC1970+AE1970)*Data!M1970)+(Z1970+AE1970)*(1-Data!M1970)*1.8/12+Y1970+AD1970+AA1970+AB1970+AF1970+AG1970)</f>
        <v>70106.403168890392</v>
      </c>
      <c r="AJ1970" s="1">
        <f>'Innlegging av opplysninger'!$C$13*((X1970+Z1970+AC1970+AE1970)*(1-Data!M1970)-(Z1970+AE1970)*(1-Data!M1970)*1.8/12)</f>
        <v>197647.67165347835</v>
      </c>
      <c r="AK1970" s="83">
        <f t="shared" si="304"/>
        <v>945000</v>
      </c>
      <c r="AL1970" s="83">
        <f t="shared" si="305"/>
        <v>223000</v>
      </c>
      <c r="AM1970" s="83">
        <f t="shared" si="306"/>
        <v>1070000</v>
      </c>
    </row>
    <row r="1971" spans="1:39">
      <c r="A1971" t="str">
        <f t="shared" si="300"/>
        <v>4644Undervisning</v>
      </c>
      <c r="B1971" s="6" t="str">
        <f>Data!A1971</f>
        <v>4644</v>
      </c>
      <c r="C1971" s="7" t="str">
        <f>Data!B1971</f>
        <v>Luster kommune</v>
      </c>
      <c r="D1971" s="7" t="str">
        <f>Data!C1971</f>
        <v>Undervisning</v>
      </c>
      <c r="E1971" s="1">
        <f>Data!D1971</f>
        <v>127.39859999999992</v>
      </c>
      <c r="F1971" s="1">
        <f>Data!E1971+Data!F1971</f>
        <v>48811.004836526226</v>
      </c>
      <c r="G1971" s="1">
        <f>Data!G1971</f>
        <v>0</v>
      </c>
      <c r="H1971" s="1">
        <f t="shared" si="301"/>
        <v>67837676.517454535</v>
      </c>
      <c r="I1971" s="1">
        <f t="shared" si="302"/>
        <v>0</v>
      </c>
      <c r="J1971" s="1">
        <f t="shared" si="303"/>
        <v>8140521.1820945442</v>
      </c>
      <c r="K1971" s="1">
        <f>'Innlegging av opplysninger'!$B$4*H1971</f>
        <v>8818897.9472690895</v>
      </c>
      <c r="L1971" s="1"/>
      <c r="M1971" s="1">
        <f>'Innlegging av opplysninger'!$B$5*H1971</f>
        <v>8886735.6237865444</v>
      </c>
      <c r="N1971" s="1">
        <f>'Innlegging av opplysninger'!$B$5*I1971</f>
        <v>0</v>
      </c>
      <c r="O1971" s="1">
        <f>'Innlegging av opplysninger'!$B$5*J1971</f>
        <v>1066408.2748543853</v>
      </c>
      <c r="P1971" s="1">
        <f>'Innlegging av opplysninger'!$B$5*K1971</f>
        <v>1155275.6310922508</v>
      </c>
      <c r="Q1971" s="1"/>
      <c r="R1971" s="1">
        <f>'Innlegging av opplysninger'!$C$11*SUM(H1971:Q1971)</f>
        <v>3644409.576708951</v>
      </c>
      <c r="S1971" s="1">
        <f>'Innlegging av opplysninger'!$C$13*(((H1971+J1971+M1971+O1971)*Data!H1971)+(J1971+O1971)*(1-Data!H1971)*1.8/12+I1971+N1971+K1971+L1971+P1971+Q1971)</f>
        <v>677749.93889778841</v>
      </c>
      <c r="T1971" s="1">
        <f>'Innlegging av opplysninger'!$C$13*((H1971+J1971+M1971+O1971)*(1-Data!H1971)-(J1971+O1971)*(1-Data!H1971)*1.8/12)</f>
        <v>4309336.8502828823</v>
      </c>
      <c r="U1971" s="1">
        <f>Data!I1971</f>
        <v>11.006300000000001</v>
      </c>
      <c r="V1971" s="1">
        <f>Data!J1971+Data!K1971</f>
        <v>50122.071995130056</v>
      </c>
      <c r="W1971" s="1">
        <f>Data!L1971</f>
        <v>0</v>
      </c>
      <c r="X1971" s="1">
        <f t="shared" si="307"/>
        <v>6018093.3927272717</v>
      </c>
      <c r="Y1971" s="100">
        <f t="shared" si="308"/>
        <v>0</v>
      </c>
      <c r="Z1971" s="100">
        <f t="shared" si="309"/>
        <v>860587.3551599998</v>
      </c>
      <c r="AA1971" s="100">
        <f>'Innlegging av opplysninger'!$B$4*X1971</f>
        <v>782352.1410545453</v>
      </c>
      <c r="AB1971" s="1"/>
      <c r="AC1971" s="1">
        <f>'Innlegging av opplysninger'!$B$5*X1971</f>
        <v>788370.23444727261</v>
      </c>
      <c r="AD1971" s="1">
        <f>'Innlegging av opplysninger'!$B$5*Y1971</f>
        <v>0</v>
      </c>
      <c r="AE1971" s="1">
        <f>'Innlegging av opplysninger'!$B$5*Z1971</f>
        <v>112736.94352595998</v>
      </c>
      <c r="AF1971" s="1">
        <f>'Innlegging av opplysninger'!$B$5*AA1971</f>
        <v>102488.13047814544</v>
      </c>
      <c r="AG1971" s="1"/>
      <c r="AH1971" s="1">
        <f>'Innlegging av opplysninger'!$C$11*SUM(X1971:AG1971)</f>
        <v>329255.8715009414</v>
      </c>
      <c r="AI1971" s="1">
        <f>'Innlegging av opplysninger'!$C$13*(((X1971+Z1971+AC1971+AE1971)*Data!M1971)+(Z1971+AE1971)*(1-Data!M1971)*1.8/12+Y1971+AD1971+AA1971+AB1971+AF1971+AG1971)</f>
        <v>71234.052156702761</v>
      </c>
      <c r="AJ1971" s="1">
        <f>'Innlegging av opplysninger'!$C$13*((X1971+Z1971+AC1971+AE1971)*(1-Data!M1971)-(Z1971+AE1971)*(1-Data!M1971)*1.8/12)</f>
        <v>379326.61410774331</v>
      </c>
      <c r="AK1971" s="83">
        <f t="shared" si="304"/>
        <v>3974000</v>
      </c>
      <c r="AL1971" s="83">
        <f t="shared" si="305"/>
        <v>749000</v>
      </c>
      <c r="AM1971" s="83">
        <f t="shared" si="306"/>
        <v>4689000</v>
      </c>
    </row>
    <row r="1972" spans="1:39">
      <c r="A1972" t="str">
        <f t="shared" si="300"/>
        <v>4644Barnehager</v>
      </c>
      <c r="B1972" s="6" t="str">
        <f>Data!A1972</f>
        <v>4644</v>
      </c>
      <c r="C1972" s="7" t="str">
        <f>Data!B1972</f>
        <v>Luster kommune</v>
      </c>
      <c r="D1972" s="7" t="str">
        <f>Data!C1972</f>
        <v>Barnehager</v>
      </c>
      <c r="E1972" s="1">
        <f>Data!D1972</f>
        <v>82.373699999999999</v>
      </c>
      <c r="F1972" s="1">
        <f>Data!E1972+Data!F1972</f>
        <v>40340.618446785797</v>
      </c>
      <c r="G1972" s="1">
        <f>Data!G1972</f>
        <v>0</v>
      </c>
      <c r="H1972" s="1">
        <f t="shared" si="301"/>
        <v>36250974.564545445</v>
      </c>
      <c r="I1972" s="1">
        <f t="shared" si="302"/>
        <v>0</v>
      </c>
      <c r="J1972" s="1">
        <f t="shared" si="303"/>
        <v>4350116.9477454536</v>
      </c>
      <c r="K1972" s="1">
        <f>'Innlegging av opplysninger'!$B$4*H1972</f>
        <v>4712626.6933909077</v>
      </c>
      <c r="L1972" s="1"/>
      <c r="M1972" s="1">
        <f>'Innlegging av opplysninger'!$B$5*H1972</f>
        <v>4748877.6679554535</v>
      </c>
      <c r="N1972" s="1">
        <f>'Innlegging av opplysninger'!$B$5*I1972</f>
        <v>0</v>
      </c>
      <c r="O1972" s="1">
        <f>'Innlegging av opplysninger'!$B$5*J1972</f>
        <v>569865.32015465444</v>
      </c>
      <c r="P1972" s="1">
        <f>'Innlegging av opplysninger'!$B$5*K1972</f>
        <v>617354.09683420893</v>
      </c>
      <c r="Q1972" s="1"/>
      <c r="R1972" s="1">
        <f>'Innlegging av opplysninger'!$C$11*SUM(H1972:Q1972)</f>
        <v>1947492.9810437923</v>
      </c>
      <c r="S1972" s="1">
        <f>'Innlegging av opplysninger'!$C$13*(((H1972+J1972+M1972+O1972)*Data!H1972)+(J1972+O1972)*(1-Data!H1972)*1.8/12+I1972+N1972+K1972+L1972+P1972+Q1972)</f>
        <v>315534.86278132693</v>
      </c>
      <c r="T1972" s="1">
        <f>'Innlegging av opplysninger'!$C$13*((H1972+J1972+M1972+O1972)*(1-Data!H1972)-(J1972+O1972)*(1-Data!H1972)*1.8/12)</f>
        <v>2349455.5323312311</v>
      </c>
      <c r="U1972" s="1">
        <f>Data!I1972</f>
        <v>6.2</v>
      </c>
      <c r="V1972" s="1">
        <f>Data!J1972+Data!K1972</f>
        <v>40401.911290322576</v>
      </c>
      <c r="W1972" s="1">
        <f>Data!L1972</f>
        <v>0</v>
      </c>
      <c r="X1972" s="1">
        <f t="shared" si="307"/>
        <v>2732638.3636363633</v>
      </c>
      <c r="Y1972" s="100">
        <f t="shared" si="308"/>
        <v>0</v>
      </c>
      <c r="Z1972" s="100">
        <f t="shared" si="309"/>
        <v>390767.28599999991</v>
      </c>
      <c r="AA1972" s="100">
        <f>'Innlegging av opplysninger'!$B$4*X1972</f>
        <v>355242.98727272724</v>
      </c>
      <c r="AB1972" s="1"/>
      <c r="AC1972" s="1">
        <f>'Innlegging av opplysninger'!$B$5*X1972</f>
        <v>357975.62563636363</v>
      </c>
      <c r="AD1972" s="1">
        <f>'Innlegging av opplysninger'!$B$5*Y1972</f>
        <v>0</v>
      </c>
      <c r="AE1972" s="1">
        <f>'Innlegging av opplysninger'!$B$5*Z1972</f>
        <v>51190.514465999993</v>
      </c>
      <c r="AF1972" s="1">
        <f>'Innlegging av opplysninger'!$B$5*AA1972</f>
        <v>46536.83133272727</v>
      </c>
      <c r="AG1972" s="1"/>
      <c r="AH1972" s="1">
        <f>'Innlegging av opplysninger'!$C$11*SUM(X1972:AG1972)</f>
        <v>149505.36111707889</v>
      </c>
      <c r="AI1972" s="1">
        <f>'Innlegging av opplysninger'!$C$13*(((X1972+Z1972+AC1972+AE1972)*Data!M1972)+(Z1972+AE1972)*(1-Data!M1972)*1.8/12+Y1972+AD1972+AA1972+AB1972+AF1972+AG1972)</f>
        <v>24339.821411118435</v>
      </c>
      <c r="AJ1972" s="1">
        <f>'Innlegging av opplysninger'!$C$13*((X1972+Z1972+AC1972+AE1972)*(1-Data!M1972)-(Z1972+AE1972)*(1-Data!M1972)*1.8/12)</f>
        <v>180246.462222779</v>
      </c>
      <c r="AK1972" s="83">
        <f t="shared" si="304"/>
        <v>2097000</v>
      </c>
      <c r="AL1972" s="83">
        <f t="shared" si="305"/>
        <v>340000</v>
      </c>
      <c r="AM1972" s="83">
        <f t="shared" si="306"/>
        <v>2530000</v>
      </c>
    </row>
    <row r="1973" spans="1:39">
      <c r="A1973" t="str">
        <f t="shared" si="300"/>
        <v>4644Helse/pleie/omsorg</v>
      </c>
      <c r="B1973" s="6" t="str">
        <f>Data!A1973</f>
        <v>4644</v>
      </c>
      <c r="C1973" s="7" t="str">
        <f>Data!B1973</f>
        <v>Luster kommune</v>
      </c>
      <c r="D1973" s="7" t="str">
        <f>Data!C1973</f>
        <v>Helse/pleie/omsorg</v>
      </c>
      <c r="E1973" s="1">
        <f>Data!D1973</f>
        <v>196.001</v>
      </c>
      <c r="F1973" s="1">
        <f>Data!E1973+Data!F1973</f>
        <v>47148.779184119805</v>
      </c>
      <c r="G1973" s="1">
        <f>Data!G1973</f>
        <v>1003.9412043816101</v>
      </c>
      <c r="H1973" s="1">
        <f t="shared" si="301"/>
        <v>100813176.75127271</v>
      </c>
      <c r="I1973" s="1">
        <f t="shared" si="302"/>
        <v>2146619.7818181813</v>
      </c>
      <c r="J1973" s="1">
        <f t="shared" si="303"/>
        <v>12355175.583970906</v>
      </c>
      <c r="K1973" s="1">
        <f>'Innlegging av opplysninger'!$B$4*H1973</f>
        <v>13105712.977665452</v>
      </c>
      <c r="L1973" s="1"/>
      <c r="M1973" s="1">
        <f>'Innlegging av opplysninger'!$B$5*H1973</f>
        <v>13206526.154416725</v>
      </c>
      <c r="N1973" s="1">
        <f>'Innlegging av opplysninger'!$B$5*I1973</f>
        <v>281207.19141818176</v>
      </c>
      <c r="O1973" s="1">
        <f>'Innlegging av opplysninger'!$B$5*J1973</f>
        <v>1618528.0015001888</v>
      </c>
      <c r="P1973" s="1">
        <f>'Innlegging av opplysninger'!$B$5*K1973</f>
        <v>1716848.4000741744</v>
      </c>
      <c r="Q1973" s="1"/>
      <c r="R1973" s="1">
        <f>'Innlegging av opplysninger'!$C$11*SUM(H1973:Q1973)</f>
        <v>5519264.2040011873</v>
      </c>
      <c r="S1973" s="1">
        <f>'Innlegging av opplysninger'!$C$13*(((H1973+J1973+M1973+O1973)*Data!H1973)+(J1973+O1973)*(1-Data!H1973)*1.8/12+I1973+N1973+K1973+L1973+P1973+Q1973)</f>
        <v>1091950.0460720945</v>
      </c>
      <c r="T1973" s="1">
        <f>'Innlegging av opplysninger'!$C$13*((H1973+J1973+M1973+O1973)*(1-Data!H1973)-(J1973+O1973)*(1-Data!H1973)*1.8/12)</f>
        <v>6460727.2857190035</v>
      </c>
      <c r="U1973" s="1">
        <f>Data!I1973</f>
        <v>31.883599999999998</v>
      </c>
      <c r="V1973" s="1">
        <f>Data!J1973+Data!K1973</f>
        <v>44778.636677372269</v>
      </c>
      <c r="W1973" s="1">
        <f>Data!L1973</f>
        <v>1165.031552271387</v>
      </c>
      <c r="X1973" s="1">
        <f t="shared" si="307"/>
        <v>15574954.258545449</v>
      </c>
      <c r="Y1973" s="100">
        <f t="shared" si="308"/>
        <v>405222.5454545453</v>
      </c>
      <c r="Z1973" s="100">
        <f t="shared" si="309"/>
        <v>2285165.2829719991</v>
      </c>
      <c r="AA1973" s="100">
        <f>'Innlegging av opplysninger'!$B$4*X1973</f>
        <v>2024744.0536109083</v>
      </c>
      <c r="AB1973" s="1"/>
      <c r="AC1973" s="1">
        <f>'Innlegging av opplysninger'!$B$5*X1973</f>
        <v>2040319.0078694539</v>
      </c>
      <c r="AD1973" s="1">
        <f>'Innlegging av opplysninger'!$B$5*Y1973</f>
        <v>53084.153454545434</v>
      </c>
      <c r="AE1973" s="1">
        <f>'Innlegging av opplysninger'!$B$5*Z1973</f>
        <v>299356.6520693319</v>
      </c>
      <c r="AF1973" s="1">
        <f>'Innlegging av opplysninger'!$B$5*AA1973</f>
        <v>265241.47102302901</v>
      </c>
      <c r="AG1973" s="1"/>
      <c r="AH1973" s="1">
        <f>'Innlegging av opplysninger'!$C$11*SUM(X1973:AG1973)</f>
        <v>872027.32214997197</v>
      </c>
      <c r="AI1973" s="1">
        <f>'Innlegging av opplysninger'!$C$13*(((X1973+Z1973+AC1973+AE1973)*Data!M1973)+(Z1973+AE1973)*(1-Data!M1973)*1.8/12+Y1973+AD1973+AA1973+AB1973+AF1973+AG1973)</f>
        <v>163070.46671755984</v>
      </c>
      <c r="AJ1973" s="1">
        <f>'Innlegging av opplysninger'!$C$13*((X1973+Z1973+AC1973+AE1973)*(1-Data!M1973)-(Z1973+AE1973)*(1-Data!M1973)*1.8/12)</f>
        <v>1030230.0793824015</v>
      </c>
      <c r="AK1973" s="83">
        <f t="shared" si="304"/>
        <v>6391000</v>
      </c>
      <c r="AL1973" s="83">
        <f t="shared" si="305"/>
        <v>1255000</v>
      </c>
      <c r="AM1973" s="83">
        <f t="shared" si="306"/>
        <v>7491000</v>
      </c>
    </row>
    <row r="1974" spans="1:39">
      <c r="A1974" t="str">
        <f t="shared" si="300"/>
        <v>4644Samferdsel og teknikk</v>
      </c>
      <c r="B1974" s="6" t="str">
        <f>Data!A1974</f>
        <v>4644</v>
      </c>
      <c r="C1974" s="7" t="str">
        <f>Data!B1974</f>
        <v>Luster kommune</v>
      </c>
      <c r="D1974" s="7" t="str">
        <f>Data!C1974</f>
        <v>Samferdsel og teknikk</v>
      </c>
      <c r="E1974" s="1">
        <f>Data!D1974</f>
        <v>29.181600000000003</v>
      </c>
      <c r="F1974" s="1">
        <f>Data!E1974+Data!F1974</f>
        <v>43887.97325483639</v>
      </c>
      <c r="G1974" s="1">
        <f>Data!G1974</f>
        <v>178.76230227266498</v>
      </c>
      <c r="H1974" s="1">
        <f t="shared" si="301"/>
        <v>13971504.876363641</v>
      </c>
      <c r="I1974" s="1">
        <f t="shared" si="302"/>
        <v>56908.036363636369</v>
      </c>
      <c r="J1974" s="1">
        <f t="shared" si="303"/>
        <v>1683409.5495272733</v>
      </c>
      <c r="K1974" s="1">
        <f>'Innlegging av opplysninger'!$B$4*H1974</f>
        <v>1816295.6339272733</v>
      </c>
      <c r="L1974" s="1"/>
      <c r="M1974" s="1">
        <f>'Innlegging av opplysninger'!$B$5*H1974</f>
        <v>1830267.1388036369</v>
      </c>
      <c r="N1974" s="1">
        <f>'Innlegging av opplysninger'!$B$5*I1974</f>
        <v>7454.9527636363646</v>
      </c>
      <c r="O1974" s="1">
        <f>'Innlegging av opplysninger'!$B$5*J1974</f>
        <v>220526.6509880728</v>
      </c>
      <c r="P1974" s="1">
        <f>'Innlegging av opplysninger'!$B$5*K1974</f>
        <v>237934.72804447281</v>
      </c>
      <c r="Q1974" s="1"/>
      <c r="R1974" s="1">
        <f>'Innlegging av opplysninger'!$C$11*SUM(H1974:Q1974)</f>
        <v>753323.4595377025</v>
      </c>
      <c r="S1974" s="1">
        <f>'Innlegging av opplysninger'!$C$13*(((H1974+J1974+M1974+O1974)*Data!H1974)+(J1974+O1974)*(1-Data!H1974)*1.8/12+I1974+N1974+K1974+L1974+P1974+Q1974)</f>
        <v>132114.89550309649</v>
      </c>
      <c r="T1974" s="1">
        <f>'Innlegging av opplysninger'!$C$13*((H1974+J1974+M1974+O1974)*(1-Data!H1974)-(J1974+O1974)*(1-Data!H1974)*1.8/12)</f>
        <v>898748.78596954886</v>
      </c>
      <c r="U1974" s="1">
        <f>Data!I1974</f>
        <v>7.2999999999999989</v>
      </c>
      <c r="V1974" s="1">
        <f>Data!J1974+Data!K1974</f>
        <v>43227.397260273989</v>
      </c>
      <c r="W1974" s="1">
        <f>Data!L1974</f>
        <v>0</v>
      </c>
      <c r="X1974" s="1">
        <f t="shared" si="307"/>
        <v>3442472.727272728</v>
      </c>
      <c r="Y1974" s="100">
        <f t="shared" si="308"/>
        <v>0</v>
      </c>
      <c r="Z1974" s="100">
        <f t="shared" si="309"/>
        <v>492273.60000000003</v>
      </c>
      <c r="AA1974" s="100">
        <f>'Innlegging av opplysninger'!$B$4*X1974</f>
        <v>447521.45454545465</v>
      </c>
      <c r="AB1974" s="1"/>
      <c r="AC1974" s="1">
        <f>'Innlegging av opplysninger'!$B$5*X1974</f>
        <v>450963.92727272736</v>
      </c>
      <c r="AD1974" s="1">
        <f>'Innlegging av opplysninger'!$B$5*Y1974</f>
        <v>0</v>
      </c>
      <c r="AE1974" s="1">
        <f>'Innlegging av opplysninger'!$B$5*Z1974</f>
        <v>64487.841600000007</v>
      </c>
      <c r="AF1974" s="1">
        <f>'Innlegging av opplysninger'!$B$5*AA1974</f>
        <v>58625.310545454558</v>
      </c>
      <c r="AG1974" s="1"/>
      <c r="AH1974" s="1">
        <f>'Innlegging av opplysninger'!$C$11*SUM(X1974:AG1974)</f>
        <v>188341.1047269819</v>
      </c>
      <c r="AI1974" s="1">
        <f>'Innlegging av opplysninger'!$C$13*(((X1974+Z1974+AC1974+AE1974)*Data!M1974)+(Z1974+AE1974)*(1-Data!M1974)*1.8/12+Y1974+AD1974+AA1974+AB1974+AF1974+AG1974)</f>
        <v>32529.535683031638</v>
      </c>
      <c r="AJ1974" s="1">
        <f>'Innlegging av opplysninger'!$C$13*((X1974+Z1974+AC1974+AE1974)*(1-Data!M1974)-(Z1974+AE1974)*(1-Data!M1974)*1.8/12)</f>
        <v>225200.39710125935</v>
      </c>
      <c r="AK1974" s="83">
        <f t="shared" si="304"/>
        <v>942000</v>
      </c>
      <c r="AL1974" s="83">
        <f t="shared" si="305"/>
        <v>165000</v>
      </c>
      <c r="AM1974" s="83">
        <f t="shared" si="306"/>
        <v>1124000</v>
      </c>
    </row>
    <row r="1975" spans="1:39">
      <c r="A1975" t="str">
        <f t="shared" si="300"/>
        <v>4644Annet</v>
      </c>
      <c r="B1975" s="6" t="str">
        <f>Data!A1975</f>
        <v>4644</v>
      </c>
      <c r="C1975" s="7" t="str">
        <f>Data!B1975</f>
        <v>Luster kommune</v>
      </c>
      <c r="D1975" s="7" t="str">
        <f>Data!C1975</f>
        <v>Annet</v>
      </c>
      <c r="E1975" s="1">
        <f>Data!D1975</f>
        <v>15.288599999999999</v>
      </c>
      <c r="F1975" s="1">
        <f>Data!E1975+Data!F1975</f>
        <v>43526.012655399005</v>
      </c>
      <c r="G1975" s="1">
        <f>Data!G1975</f>
        <v>0</v>
      </c>
      <c r="H1975" s="1">
        <f t="shared" si="301"/>
        <v>7259474.1499999976</v>
      </c>
      <c r="I1975" s="1">
        <f t="shared" si="302"/>
        <v>0</v>
      </c>
      <c r="J1975" s="1">
        <f t="shared" si="303"/>
        <v>871136.8979999997</v>
      </c>
      <c r="K1975" s="1">
        <f>'Innlegging av opplysninger'!$B$4*H1975</f>
        <v>943731.6394999997</v>
      </c>
      <c r="L1975" s="1"/>
      <c r="M1975" s="1">
        <f>'Innlegging av opplysninger'!$B$5*H1975</f>
        <v>950991.11364999972</v>
      </c>
      <c r="N1975" s="1">
        <f>'Innlegging av opplysninger'!$B$5*I1975</f>
        <v>0</v>
      </c>
      <c r="O1975" s="1">
        <f>'Innlegging av opplysninger'!$B$5*J1975</f>
        <v>114118.93363799996</v>
      </c>
      <c r="P1975" s="1">
        <f>'Innlegging av opplysninger'!$B$5*K1975</f>
        <v>123628.84477449997</v>
      </c>
      <c r="Q1975" s="1"/>
      <c r="R1975" s="1">
        <f>'Innlegging av opplysninger'!$C$11*SUM(H1975:Q1975)</f>
        <v>389997.10002337495</v>
      </c>
      <c r="S1975" s="1">
        <f>'Innlegging av opplysninger'!$C$13*(((H1975+J1975+M1975+O1975)*Data!H1975)+(J1975+O1975)*(1-Data!H1975)*1.8/12+I1975+N1975+K1975+L1975+P1975+Q1975)</f>
        <v>63187.740669050378</v>
      </c>
      <c r="T1975" s="1">
        <f>'Innlegging av opplysninger'!$C$13*((H1975+J1975+M1975+O1975)*(1-Data!H1975)-(J1975+O1975)*(1-Data!H1975)*1.8/12)</f>
        <v>470492.50146819948</v>
      </c>
      <c r="U1975" s="1">
        <f>Data!I1975</f>
        <v>4.4531000000000001</v>
      </c>
      <c r="V1975" s="1">
        <f>Data!J1975+Data!K1975</f>
        <v>49925.032374450755</v>
      </c>
      <c r="W1975" s="1">
        <f>Data!L1975</f>
        <v>0</v>
      </c>
      <c r="X1975" s="1">
        <f t="shared" si="307"/>
        <v>2425321.7636363632</v>
      </c>
      <c r="Y1975" s="100">
        <f t="shared" si="308"/>
        <v>0</v>
      </c>
      <c r="Z1975" s="100">
        <f t="shared" si="309"/>
        <v>346821.01219999988</v>
      </c>
      <c r="AA1975" s="100">
        <f>'Innlegging av opplysninger'!$B$4*X1975</f>
        <v>315291.82927272725</v>
      </c>
      <c r="AB1975" s="1"/>
      <c r="AC1975" s="1">
        <f>'Innlegging av opplysninger'!$B$5*X1975</f>
        <v>317717.15103636362</v>
      </c>
      <c r="AD1975" s="1">
        <f>'Innlegging av opplysninger'!$B$5*Y1975</f>
        <v>0</v>
      </c>
      <c r="AE1975" s="1">
        <f>'Innlegging av opplysninger'!$B$5*Z1975</f>
        <v>45433.552598199989</v>
      </c>
      <c r="AF1975" s="1">
        <f>'Innlegging av opplysninger'!$B$5*AA1975</f>
        <v>41303.229634727271</v>
      </c>
      <c r="AG1975" s="1"/>
      <c r="AH1975" s="1">
        <f>'Innlegging av opplysninger'!$C$11*SUM(X1975:AG1975)</f>
        <v>132691.76445837846</v>
      </c>
      <c r="AI1975" s="1">
        <f>'Innlegging av opplysninger'!$C$13*(((X1975+Z1975+AC1975+AE1975)*Data!M1975)+(Z1975+AE1975)*(1-Data!M1975)*1.8/12+Y1975+AD1975+AA1975+AB1975+AF1975+AG1975)</f>
        <v>22270.409711528864</v>
      </c>
      <c r="AJ1975" s="1">
        <f>'Innlegging av opplysninger'!$C$13*((X1975+Z1975+AC1975+AE1975)*(1-Data!M1975)-(Z1975+AE1975)*(1-Data!M1975)*1.8/12)</f>
        <v>159307.79428414692</v>
      </c>
      <c r="AK1975" s="83">
        <f t="shared" si="304"/>
        <v>523000</v>
      </c>
      <c r="AL1975" s="83">
        <f t="shared" si="305"/>
        <v>85000</v>
      </c>
      <c r="AM1975" s="83">
        <f t="shared" si="306"/>
        <v>630000</v>
      </c>
    </row>
    <row r="1976" spans="1:39">
      <c r="A1976" t="str">
        <f t="shared" si="300"/>
        <v>4645Alle</v>
      </c>
      <c r="B1976" s="6" t="str">
        <f>Data!A1976</f>
        <v>4645</v>
      </c>
      <c r="C1976" s="7" t="str">
        <f>Data!B1976</f>
        <v>Askvoll kommune</v>
      </c>
      <c r="D1976" s="7" t="str">
        <f>Data!C1976</f>
        <v>Alle</v>
      </c>
      <c r="E1976" s="1">
        <f>Data!D1976</f>
        <v>234.85030000000046</v>
      </c>
      <c r="F1976" s="1">
        <f>Data!E1976+Data!F1976</f>
        <v>48152.013974433801</v>
      </c>
      <c r="G1976" s="1">
        <f>Data!G1976</f>
        <v>394.5906392284781</v>
      </c>
      <c r="H1976" s="1">
        <f t="shared" si="301"/>
        <v>123365617.390909</v>
      </c>
      <c r="I1976" s="1">
        <f t="shared" si="302"/>
        <v>1010942.5090909094</v>
      </c>
      <c r="J1976" s="1">
        <f t="shared" si="303"/>
        <v>14925187.18799999</v>
      </c>
      <c r="K1976" s="1">
        <f>'Innlegging av opplysninger'!$B$4*H1976</f>
        <v>16037530.26081817</v>
      </c>
      <c r="L1976" s="1"/>
      <c r="M1976" s="1">
        <f>'Innlegging av opplysninger'!$B$5*H1976</f>
        <v>16160895.878209081</v>
      </c>
      <c r="N1976" s="1">
        <f>'Innlegging av opplysninger'!$B$5*I1976</f>
        <v>132433.46869090913</v>
      </c>
      <c r="O1976" s="1">
        <f>'Innlegging av opplysninger'!$B$5*J1976</f>
        <v>1955199.5216279987</v>
      </c>
      <c r="P1976" s="1">
        <f>'Innlegging av opplysninger'!$B$5*K1976</f>
        <v>2100916.4641671805</v>
      </c>
      <c r="Q1976" s="1"/>
      <c r="R1976" s="1">
        <f>'Innlegging av opplysninger'!$C$11*SUM(H1976:Q1976)</f>
        <v>6676171.4618975036</v>
      </c>
      <c r="S1976" s="1">
        <f>'Innlegging av opplysninger'!$C$13*(((H1976+J1976+M1976+O1976)*Data!H1976)+(J1976+O1976)*(1-Data!H1976)*1.8/12+I1976+N1976+K1976+L1976+P1976+Q1976)</f>
        <v>1283259.0741590916</v>
      </c>
      <c r="T1976" s="1">
        <f>'Innlegging av opplysninger'!$C$13*((H1976+J1976+M1976+O1976)*(1-Data!H1976)-(J1976+O1976)*(1-Data!H1976)*1.8/12)</f>
        <v>7852554.505279595</v>
      </c>
      <c r="U1976" s="1">
        <f>Data!I1976</f>
        <v>42.3489</v>
      </c>
      <c r="V1976" s="1">
        <f>Data!J1976+Data!K1976</f>
        <v>49515.641669559307</v>
      </c>
      <c r="W1976" s="1">
        <f>Data!L1976</f>
        <v>749.68440738720471</v>
      </c>
      <c r="X1976" s="1">
        <f t="shared" si="307"/>
        <v>22875632.263636362</v>
      </c>
      <c r="Y1976" s="100">
        <f t="shared" si="308"/>
        <v>346345.1999999999</v>
      </c>
      <c r="Z1976" s="100">
        <f t="shared" si="309"/>
        <v>3320742.7772999993</v>
      </c>
      <c r="AA1976" s="100">
        <f>'Innlegging av opplysninger'!$B$4*X1976</f>
        <v>2973832.1942727272</v>
      </c>
      <c r="AB1976" s="1"/>
      <c r="AC1976" s="1">
        <f>'Innlegging av opplysninger'!$B$5*X1976</f>
        <v>2996707.8265363635</v>
      </c>
      <c r="AD1976" s="1">
        <f>'Innlegging av opplysninger'!$B$5*Y1976</f>
        <v>45371.221199999985</v>
      </c>
      <c r="AE1976" s="1">
        <f>'Innlegging av opplysninger'!$B$5*Z1976</f>
        <v>435017.3038262999</v>
      </c>
      <c r="AF1976" s="1">
        <f>'Innlegging av opplysninger'!$B$5*AA1976</f>
        <v>389572.01744972728</v>
      </c>
      <c r="AG1976" s="1"/>
      <c r="AH1976" s="1">
        <f>'Innlegging av opplysninger'!$C$11*SUM(X1976:AG1976)</f>
        <v>1268562.3905604163</v>
      </c>
      <c r="AI1976" s="1">
        <f>'Innlegging av opplysninger'!$C$13*(((X1976+Z1976+AC1976+AE1976)*Data!M1976)+(Z1976+AE1976)*(1-Data!M1976)*1.8/12+Y1976+AD1976+AA1976+AB1976+AF1976+AG1976)</f>
        <v>264672.17981361365</v>
      </c>
      <c r="AJ1976" s="1">
        <f>'Innlegging av opplysninger'!$C$13*((X1976+Z1976+AC1976+AE1976)*(1-Data!M1976)-(Z1976+AE1976)*(1-Data!M1976)*1.8/12)</f>
        <v>1471255.3020059031</v>
      </c>
      <c r="AK1976" s="83">
        <f t="shared" si="304"/>
        <v>7945000</v>
      </c>
      <c r="AL1976" s="83">
        <f t="shared" si="305"/>
        <v>1548000</v>
      </c>
      <c r="AM1976" s="83">
        <f t="shared" si="306"/>
        <v>9324000</v>
      </c>
    </row>
    <row r="1977" spans="1:39">
      <c r="A1977" t="str">
        <f t="shared" si="300"/>
        <v>4645Administrasjon</v>
      </c>
      <c r="B1977" s="6" t="str">
        <f>Data!A1977</f>
        <v>4645</v>
      </c>
      <c r="C1977" s="7" t="str">
        <f>Data!B1977</f>
        <v>Askvoll kommune</v>
      </c>
      <c r="D1977" s="7" t="str">
        <f>Data!C1977</f>
        <v>Administrasjon</v>
      </c>
      <c r="E1977" s="1">
        <f>Data!D1977</f>
        <v>9.5500000000000007</v>
      </c>
      <c r="F1977" s="1">
        <f>Data!E1977+Data!F1977</f>
        <v>61821.204188481672</v>
      </c>
      <c r="G1977" s="1">
        <f>Data!G1977</f>
        <v>0</v>
      </c>
      <c r="H1977" s="1">
        <f t="shared" si="301"/>
        <v>6440645.4545454541</v>
      </c>
      <c r="I1977" s="1">
        <f t="shared" si="302"/>
        <v>0</v>
      </c>
      <c r="J1977" s="1">
        <f t="shared" si="303"/>
        <v>772877.45454545447</v>
      </c>
      <c r="K1977" s="1">
        <f>'Innlegging av opplysninger'!$B$4*H1977</f>
        <v>837283.90909090906</v>
      </c>
      <c r="L1977" s="1"/>
      <c r="M1977" s="1">
        <f>'Innlegging av opplysninger'!$B$5*H1977</f>
        <v>843724.55454545456</v>
      </c>
      <c r="N1977" s="1">
        <f>'Innlegging av opplysninger'!$B$5*I1977</f>
        <v>0</v>
      </c>
      <c r="O1977" s="1">
        <f>'Innlegging av opplysninger'!$B$5*J1977</f>
        <v>101246.94654545454</v>
      </c>
      <c r="P1977" s="1">
        <f>'Innlegging av opplysninger'!$B$5*K1977</f>
        <v>109684.19209090908</v>
      </c>
      <c r="Q1977" s="1"/>
      <c r="R1977" s="1">
        <f>'Innlegging av opplysninger'!$C$11*SUM(H1977:Q1977)</f>
        <v>346007.57543181814</v>
      </c>
      <c r="S1977" s="1">
        <f>'Innlegging av opplysninger'!$C$13*(((H1977+J1977+M1977+O1977)*Data!H1977)+(J1977+O1977)*(1-Data!H1977)*1.8/12+I1977+N1977+K1977+L1977+P1977+Q1977)</f>
        <v>112069.43650145455</v>
      </c>
      <c r="T1977" s="1">
        <f>'Innlegging av opplysninger'!$C$13*((H1977+J1977+M1977+O1977)*(1-Data!H1977)-(J1977+O1977)*(1-Data!H1977)*1.8/12)</f>
        <v>361414.61408945447</v>
      </c>
      <c r="U1977" s="1">
        <f>Data!I1977</f>
        <v>3.38</v>
      </c>
      <c r="V1977" s="1">
        <f>Data!J1977+Data!K1977</f>
        <v>61973.958579881662</v>
      </c>
      <c r="W1977" s="1">
        <f>Data!L1977</f>
        <v>0</v>
      </c>
      <c r="X1977" s="1">
        <f t="shared" si="307"/>
        <v>2285148.8727272726</v>
      </c>
      <c r="Y1977" s="100">
        <f t="shared" si="308"/>
        <v>0</v>
      </c>
      <c r="Z1977" s="100">
        <f t="shared" si="309"/>
        <v>326776.28879999992</v>
      </c>
      <c r="AA1977" s="100">
        <f>'Innlegging av opplysninger'!$B$4*X1977</f>
        <v>297069.35345454543</v>
      </c>
      <c r="AB1977" s="1"/>
      <c r="AC1977" s="1">
        <f>'Innlegging av opplysninger'!$B$5*X1977</f>
        <v>299354.50232727273</v>
      </c>
      <c r="AD1977" s="1">
        <f>'Innlegging av opplysninger'!$B$5*Y1977</f>
        <v>0</v>
      </c>
      <c r="AE1977" s="1">
        <f>'Innlegging av opplysninger'!$B$5*Z1977</f>
        <v>42807.693832799989</v>
      </c>
      <c r="AF1977" s="1">
        <f>'Innlegging av opplysninger'!$B$5*AA1977</f>
        <v>38916.085302545456</v>
      </c>
      <c r="AG1977" s="1"/>
      <c r="AH1977" s="1">
        <f>'Innlegging av opplysninger'!$C$11*SUM(X1977:AG1977)</f>
        <v>125022.76626488855</v>
      </c>
      <c r="AI1977" s="1">
        <f>'Innlegging av opplysninger'!$C$13*(((X1977+Z1977+AC1977+AE1977)*Data!M1977)+(Z1977+AE1977)*(1-Data!M1977)*1.8/12+Y1977+AD1977+AA1977+AB1977+AF1977+AG1977)</f>
        <v>48231.705200569653</v>
      </c>
      <c r="AJ1977" s="1">
        <f>'Innlegging av opplysninger'!$C$13*((X1977+Z1977+AC1977+AE1977)*(1-Data!M1977)-(Z1977+AE1977)*(1-Data!M1977)*1.8/12)</f>
        <v>122852.08021454101</v>
      </c>
      <c r="AK1977" s="83">
        <f t="shared" si="304"/>
        <v>471000</v>
      </c>
      <c r="AL1977" s="83">
        <f t="shared" si="305"/>
        <v>160000</v>
      </c>
      <c r="AM1977" s="83">
        <f t="shared" si="306"/>
        <v>484000</v>
      </c>
    </row>
    <row r="1978" spans="1:39">
      <c r="A1978" t="str">
        <f t="shared" si="300"/>
        <v>4645Undervisning</v>
      </c>
      <c r="B1978" s="6" t="str">
        <f>Data!A1978</f>
        <v>4645</v>
      </c>
      <c r="C1978" s="7" t="str">
        <f>Data!B1978</f>
        <v>Askvoll kommune</v>
      </c>
      <c r="D1978" s="7" t="str">
        <f>Data!C1978</f>
        <v>Undervisning</v>
      </c>
      <c r="E1978" s="1">
        <f>Data!D1978</f>
        <v>81.789599999999965</v>
      </c>
      <c r="F1978" s="1">
        <f>Data!E1978+Data!F1978</f>
        <v>49075.161511977101</v>
      </c>
      <c r="G1978" s="1">
        <f>Data!G1978</f>
        <v>9.2432289679861537</v>
      </c>
      <c r="H1978" s="1">
        <f t="shared" si="301"/>
        <v>43787321.781818181</v>
      </c>
      <c r="I1978" s="1">
        <f t="shared" si="302"/>
        <v>8247.2727272727279</v>
      </c>
      <c r="J1978" s="1">
        <f t="shared" si="303"/>
        <v>5255468.2865454545</v>
      </c>
      <c r="K1978" s="1">
        <f>'Innlegging av opplysninger'!$B$4*H1978</f>
        <v>5692351.8316363636</v>
      </c>
      <c r="L1978" s="1"/>
      <c r="M1978" s="1">
        <f>'Innlegging av opplysninger'!$B$5*H1978</f>
        <v>5736139.1534181824</v>
      </c>
      <c r="N1978" s="1">
        <f>'Innlegging av opplysninger'!$B$5*I1978</f>
        <v>1080.3927272727274</v>
      </c>
      <c r="O1978" s="1">
        <f>'Innlegging av opplysninger'!$B$5*J1978</f>
        <v>688466.34553745459</v>
      </c>
      <c r="P1978" s="1">
        <f>'Innlegging av opplysninger'!$B$5*K1978</f>
        <v>745698.08994436369</v>
      </c>
      <c r="Q1978" s="1"/>
      <c r="R1978" s="1">
        <f>'Innlegging av opplysninger'!$C$11*SUM(H1978:Q1978)</f>
        <v>2352761.3798654727</v>
      </c>
      <c r="S1978" s="1">
        <f>'Innlegging av opplysninger'!$C$13*(((H1978+J1978+M1978+O1978)*Data!H1978)+(J1978+O1978)*(1-Data!H1978)*1.8/12+I1978+N1978+K1978+L1978+P1978+Q1978)</f>
        <v>444666.9678258432</v>
      </c>
      <c r="T1978" s="1">
        <f>'Innlegging av opplysninger'!$C$13*((H1978+J1978+M1978+O1978)*(1-Data!H1978)-(J1978+O1978)*(1-Data!H1978)*1.8/12)</f>
        <v>2774901.2362005934</v>
      </c>
      <c r="U1978" s="1">
        <f>Data!I1978</f>
        <v>5.1854999999999993</v>
      </c>
      <c r="V1978" s="1">
        <f>Data!J1978+Data!K1978</f>
        <v>44689.470799987153</v>
      </c>
      <c r="W1978" s="1">
        <f>Data!L1978</f>
        <v>0</v>
      </c>
      <c r="X1978" s="1">
        <f t="shared" si="307"/>
        <v>2528042.7363636363</v>
      </c>
      <c r="Y1978" s="100">
        <f t="shared" si="308"/>
        <v>0</v>
      </c>
      <c r="Z1978" s="100">
        <f t="shared" si="309"/>
        <v>361510.11129999999</v>
      </c>
      <c r="AA1978" s="100">
        <f>'Innlegging av opplysninger'!$B$4*X1978</f>
        <v>328645.55572727276</v>
      </c>
      <c r="AB1978" s="1"/>
      <c r="AC1978" s="1">
        <f>'Innlegging av opplysninger'!$B$5*X1978</f>
        <v>331173.59846363636</v>
      </c>
      <c r="AD1978" s="1">
        <f>'Innlegging av opplysninger'!$B$5*Y1978</f>
        <v>0</v>
      </c>
      <c r="AE1978" s="1">
        <f>'Innlegging av opplysninger'!$B$5*Z1978</f>
        <v>47357.824580300003</v>
      </c>
      <c r="AF1978" s="1">
        <f>'Innlegging av opplysninger'!$B$5*AA1978</f>
        <v>43052.567800272736</v>
      </c>
      <c r="AG1978" s="1"/>
      <c r="AH1978" s="1">
        <f>'Innlegging av opplysninger'!$C$11*SUM(X1978:AG1978)</f>
        <v>138311.73098093449</v>
      </c>
      <c r="AI1978" s="1">
        <f>'Innlegging av opplysninger'!$C$13*(((X1978+Z1978+AC1978+AE1978)*Data!M1978)+(Z1978+AE1978)*(1-Data!M1978)*1.8/12+Y1978+AD1978+AA1978+AB1978+AF1978+AG1978)</f>
        <v>22517.472323298705</v>
      </c>
      <c r="AJ1978" s="1">
        <f>'Innlegging av opplysninger'!$C$13*((X1978+Z1978+AC1978+AE1978)*(1-Data!M1978)-(Z1978+AE1978)*(1-Data!M1978)*1.8/12)</f>
        <v>166751.21217692742</v>
      </c>
      <c r="AK1978" s="83">
        <f t="shared" si="304"/>
        <v>2491000</v>
      </c>
      <c r="AL1978" s="83">
        <f t="shared" si="305"/>
        <v>467000</v>
      </c>
      <c r="AM1978" s="83">
        <f t="shared" si="306"/>
        <v>2942000</v>
      </c>
    </row>
    <row r="1979" spans="1:39">
      <c r="A1979" t="str">
        <f t="shared" si="300"/>
        <v>4645Barnehager</v>
      </c>
      <c r="B1979" s="6" t="str">
        <f>Data!A1979</f>
        <v>4645</v>
      </c>
      <c r="C1979" s="7" t="str">
        <f>Data!B1979</f>
        <v>Askvoll kommune</v>
      </c>
      <c r="D1979" s="7" t="str">
        <f>Data!C1979</f>
        <v>Barnehager</v>
      </c>
      <c r="E1979" s="1">
        <f>Data!D1979</f>
        <v>38.816800000000001</v>
      </c>
      <c r="F1979" s="1">
        <f>Data!E1979+Data!F1979</f>
        <v>41629.001467577604</v>
      </c>
      <c r="G1979" s="1">
        <f>Data!G1979</f>
        <v>0</v>
      </c>
      <c r="H1979" s="1">
        <f t="shared" si="301"/>
        <v>17628050.445454542</v>
      </c>
      <c r="I1979" s="1">
        <f t="shared" si="302"/>
        <v>0</v>
      </c>
      <c r="J1979" s="1">
        <f t="shared" si="303"/>
        <v>2115366.0534545449</v>
      </c>
      <c r="K1979" s="1">
        <f>'Innlegging av opplysninger'!$B$4*H1979</f>
        <v>2291646.5579090905</v>
      </c>
      <c r="L1979" s="1"/>
      <c r="M1979" s="1">
        <f>'Innlegging av opplysninger'!$B$5*H1979</f>
        <v>2309274.6083545452</v>
      </c>
      <c r="N1979" s="1">
        <f>'Innlegging av opplysninger'!$B$5*I1979</f>
        <v>0</v>
      </c>
      <c r="O1979" s="1">
        <f>'Innlegging av opplysninger'!$B$5*J1979</f>
        <v>277112.9530025454</v>
      </c>
      <c r="P1979" s="1">
        <f>'Innlegging av opplysninger'!$B$5*K1979</f>
        <v>300205.6990860909</v>
      </c>
      <c r="Q1979" s="1"/>
      <c r="R1979" s="1">
        <f>'Innlegging av opplysninger'!$C$11*SUM(H1979:Q1979)</f>
        <v>947022.94005593169</v>
      </c>
      <c r="S1979" s="1">
        <f>'Innlegging av opplysninger'!$C$13*(((H1979+J1979+M1979+O1979)*Data!H1979)+(J1979+O1979)*(1-Data!H1979)*1.8/12+I1979+N1979+K1979+L1979+P1979+Q1979)</f>
        <v>155272.27128476201</v>
      </c>
      <c r="T1979" s="1">
        <f>'Innlegging av opplysninger'!$C$13*((H1979+J1979+M1979+O1979)*(1-Data!H1979)-(J1979+O1979)*(1-Data!H1979)*1.8/12)</f>
        <v>1140653.8572128287</v>
      </c>
      <c r="U1979" s="1">
        <f>Data!I1979</f>
        <v>2.0499999999999998</v>
      </c>
      <c r="V1979" s="1">
        <f>Data!J1979+Data!K1979</f>
        <v>47033.08943089431</v>
      </c>
      <c r="W1979" s="1">
        <f>Data!L1979</f>
        <v>0</v>
      </c>
      <c r="X1979" s="1">
        <f t="shared" si="307"/>
        <v>1051830.9090909089</v>
      </c>
      <c r="Y1979" s="100">
        <f t="shared" si="308"/>
        <v>0</v>
      </c>
      <c r="Z1979" s="100">
        <f t="shared" si="309"/>
        <v>150411.81999999998</v>
      </c>
      <c r="AA1979" s="100">
        <f>'Innlegging av opplysninger'!$B$4*X1979</f>
        <v>136738.01818181816</v>
      </c>
      <c r="AB1979" s="1"/>
      <c r="AC1979" s="1">
        <f>'Innlegging av opplysninger'!$B$5*X1979</f>
        <v>137789.84909090909</v>
      </c>
      <c r="AD1979" s="1">
        <f>'Innlegging av opplysninger'!$B$5*Y1979</f>
        <v>0</v>
      </c>
      <c r="AE1979" s="1">
        <f>'Innlegging av opplysninger'!$B$5*Z1979</f>
        <v>19703.948419999997</v>
      </c>
      <c r="AF1979" s="1">
        <f>'Innlegging av opplysninger'!$B$5*AA1979</f>
        <v>17912.68038181818</v>
      </c>
      <c r="AG1979" s="1"/>
      <c r="AH1979" s="1">
        <f>'Innlegging av opplysninger'!$C$11*SUM(X1979:AG1979)</f>
        <v>57546.714556287268</v>
      </c>
      <c r="AI1979" s="1">
        <f>'Innlegging av opplysninger'!$C$13*(((X1979+Z1979+AC1979+AE1979)*Data!M1979)+(Z1979+AE1979)*(1-Data!M1979)*1.8/12+Y1979+AD1979+AA1979+AB1979+AF1979+AG1979)</f>
        <v>9997.2838594625446</v>
      </c>
      <c r="AJ1979" s="1">
        <f>'Innlegging av opplysninger'!$C$13*((X1979+Z1979+AC1979+AE1979)*(1-Data!M1979)-(Z1979+AE1979)*(1-Data!M1979)*1.8/12)</f>
        <v>68750.85184914108</v>
      </c>
      <c r="AK1979" s="83">
        <f t="shared" si="304"/>
        <v>1005000</v>
      </c>
      <c r="AL1979" s="83">
        <f t="shared" si="305"/>
        <v>165000</v>
      </c>
      <c r="AM1979" s="83">
        <f t="shared" si="306"/>
        <v>1209000</v>
      </c>
    </row>
    <row r="1980" spans="1:39">
      <c r="A1980" t="str">
        <f t="shared" si="300"/>
        <v>4645Helse/pleie/omsorg</v>
      </c>
      <c r="B1980" s="6" t="str">
        <f>Data!A1980</f>
        <v>4645</v>
      </c>
      <c r="C1980" s="7" t="str">
        <f>Data!B1980</f>
        <v>Askvoll kommune</v>
      </c>
      <c r="D1980" s="7" t="str">
        <f>Data!C1980</f>
        <v>Helse/pleie/omsorg</v>
      </c>
      <c r="E1980" s="1">
        <f>Data!D1980</f>
        <v>91.121799999999993</v>
      </c>
      <c r="F1980" s="1">
        <f>Data!E1980+Data!F1980</f>
        <v>47528.337044483334</v>
      </c>
      <c r="G1980" s="1">
        <f>Data!G1980</f>
        <v>972.0704595387715</v>
      </c>
      <c r="H1980" s="1">
        <f t="shared" si="301"/>
        <v>47245828.609090917</v>
      </c>
      <c r="I1980" s="1">
        <f t="shared" si="302"/>
        <v>966292.47272727289</v>
      </c>
      <c r="J1980" s="1">
        <f t="shared" si="303"/>
        <v>5785454.5298181828</v>
      </c>
      <c r="K1980" s="1">
        <f>'Innlegging av opplysninger'!$B$4*H1980</f>
        <v>6141957.7191818198</v>
      </c>
      <c r="L1980" s="1"/>
      <c r="M1980" s="1">
        <f>'Innlegging av opplysninger'!$B$5*H1980</f>
        <v>6189203.5477909101</v>
      </c>
      <c r="N1980" s="1">
        <f>'Innlegging av opplysninger'!$B$5*I1980</f>
        <v>126584.31392727276</v>
      </c>
      <c r="O1980" s="1">
        <f>'Innlegging av opplysninger'!$B$5*J1980</f>
        <v>757894.54340618197</v>
      </c>
      <c r="P1980" s="1">
        <f>'Innlegging av opplysninger'!$B$5*K1980</f>
        <v>804596.46121281839</v>
      </c>
      <c r="Q1980" s="1"/>
      <c r="R1980" s="1">
        <f>'Innlegging av opplysninger'!$C$11*SUM(H1980:Q1980)</f>
        <v>2584676.863491904</v>
      </c>
      <c r="S1980" s="1">
        <f>'Innlegging av opplysninger'!$C$13*(((H1980+J1980+M1980+O1980)*Data!H1980)+(J1980+O1980)*(1-Data!H1980)*1.8/12+I1980+N1980+K1980+L1980+P1980+Q1980)</f>
        <v>490312.88581088884</v>
      </c>
      <c r="T1980" s="1">
        <f>'Innlegging av opplysninger'!$C$13*((H1980+J1980+M1980+O1980)*(1-Data!H1980)-(J1980+O1980)*(1-Data!H1980)*1.8/12)</f>
        <v>3046613.3484411901</v>
      </c>
      <c r="U1980" s="1">
        <f>Data!I1980</f>
        <v>27.177300000000002</v>
      </c>
      <c r="V1980" s="1">
        <f>Data!J1980+Data!K1980</f>
        <v>48301.973246054593</v>
      </c>
      <c r="W1980" s="1">
        <f>Data!L1980</f>
        <v>1114.1033141629225</v>
      </c>
      <c r="X1980" s="1">
        <f t="shared" si="307"/>
        <v>14320551.463636359</v>
      </c>
      <c r="Y1980" s="100">
        <f t="shared" si="308"/>
        <v>330308.94545454544</v>
      </c>
      <c r="Z1980" s="100">
        <f t="shared" si="309"/>
        <v>2095073.0384999991</v>
      </c>
      <c r="AA1980" s="100">
        <f>'Innlegging av opplysninger'!$B$4*X1980</f>
        <v>1861671.6902727268</v>
      </c>
      <c r="AB1980" s="1"/>
      <c r="AC1980" s="1">
        <f>'Innlegging av opplysninger'!$B$5*X1980</f>
        <v>1875992.2417363632</v>
      </c>
      <c r="AD1980" s="1">
        <f>'Innlegging av opplysninger'!$B$5*Y1980</f>
        <v>43270.471854545453</v>
      </c>
      <c r="AE1980" s="1">
        <f>'Innlegging av opplysninger'!$B$5*Z1980</f>
        <v>274454.56804349989</v>
      </c>
      <c r="AF1980" s="1">
        <f>'Innlegging av opplysninger'!$B$5*AA1980</f>
        <v>243878.99142572723</v>
      </c>
      <c r="AG1980" s="1"/>
      <c r="AH1980" s="1">
        <f>'Innlegging av opplysninger'!$C$11*SUM(X1980:AG1980)</f>
        <v>799717.6536151031</v>
      </c>
      <c r="AI1980" s="1">
        <f>'Innlegging av opplysninger'!$C$13*(((X1980+Z1980+AC1980+AE1980)*Data!M1980)+(Z1980+AE1980)*(1-Data!M1980)*1.8/12+Y1980+AD1980+AA1980+AB1980+AF1980+AG1980)</f>
        <v>155034.80468890615</v>
      </c>
      <c r="AJ1980" s="1">
        <f>'Innlegging av opplysninger'!$C$13*((X1980+Z1980+AC1980+AE1980)*(1-Data!M1980)-(Z1980+AE1980)*(1-Data!M1980)*1.8/12)</f>
        <v>939315.66867912957</v>
      </c>
      <c r="AK1980" s="83">
        <f t="shared" si="304"/>
        <v>3384000</v>
      </c>
      <c r="AL1980" s="83">
        <f t="shared" si="305"/>
        <v>645000</v>
      </c>
      <c r="AM1980" s="83">
        <f t="shared" si="306"/>
        <v>3986000</v>
      </c>
    </row>
    <row r="1981" spans="1:39">
      <c r="A1981" t="str">
        <f t="shared" si="300"/>
        <v>4645Samferdsel og teknikk</v>
      </c>
      <c r="B1981" s="6" t="str">
        <f>Data!A1981</f>
        <v>4645</v>
      </c>
      <c r="C1981" s="7" t="str">
        <f>Data!B1981</f>
        <v>Askvoll kommune</v>
      </c>
      <c r="D1981" s="7" t="str">
        <f>Data!C1981</f>
        <v>Samferdsel og teknikk</v>
      </c>
      <c r="E1981" s="1">
        <f>Data!D1981</f>
        <v>8.0655000000000001</v>
      </c>
      <c r="F1981" s="1">
        <f>Data!E1981+Data!F1981</f>
        <v>56348.51786415391</v>
      </c>
      <c r="G1981" s="1">
        <f>Data!G1981</f>
        <v>413.72760523216169</v>
      </c>
      <c r="H1981" s="1">
        <f t="shared" si="301"/>
        <v>4957952.4090909092</v>
      </c>
      <c r="I1981" s="1">
        <f t="shared" si="302"/>
        <v>36402.763636363634</v>
      </c>
      <c r="J1981" s="1">
        <f t="shared" si="303"/>
        <v>599322.6207272727</v>
      </c>
      <c r="K1981" s="1">
        <f>'Innlegging av opplysninger'!$B$4*H1981</f>
        <v>644533.81318181823</v>
      </c>
      <c r="L1981" s="1"/>
      <c r="M1981" s="1">
        <f>'Innlegging av opplysninger'!$B$5*H1981</f>
        <v>649491.76559090917</v>
      </c>
      <c r="N1981" s="1">
        <f>'Innlegging av opplysninger'!$B$5*I1981</f>
        <v>4768.7620363636361</v>
      </c>
      <c r="O1981" s="1">
        <f>'Innlegging av opplysninger'!$B$5*J1981</f>
        <v>78511.263315272721</v>
      </c>
      <c r="P1981" s="1">
        <f>'Innlegging av opplysninger'!$B$5*K1981</f>
        <v>84433.929526818189</v>
      </c>
      <c r="Q1981" s="1"/>
      <c r="R1981" s="1">
        <f>'Innlegging av opplysninger'!$C$11*SUM(H1981:Q1981)</f>
        <v>268105.8584300176</v>
      </c>
      <c r="S1981" s="1">
        <f>'Innlegging av opplysninger'!$C$13*(((H1981+J1981+M1981+O1981)*Data!H1981)+(J1981+O1981)*(1-Data!H1981)*1.8/12+I1981+N1981+K1981+L1981+P1981+Q1981)</f>
        <v>46085.837307929563</v>
      </c>
      <c r="T1981" s="1">
        <f>'Innlegging av opplysninger'!$C$13*((H1981+J1981+M1981+O1981)*(1-Data!H1981)-(J1981+O1981)*(1-Data!H1981)*1.8/12)</f>
        <v>320795.86370156828</v>
      </c>
      <c r="U1981" s="1">
        <f>Data!I1981</f>
        <v>2.4760999999999997</v>
      </c>
      <c r="V1981" s="1">
        <f>Data!J1981+Data!K1981</f>
        <v>59736.581384704448</v>
      </c>
      <c r="W1981" s="1">
        <f>Data!L1981</f>
        <v>593.67149953555997</v>
      </c>
      <c r="X1981" s="1">
        <f t="shared" si="307"/>
        <v>1613604.5363636361</v>
      </c>
      <c r="Y1981" s="100">
        <f t="shared" si="308"/>
        <v>16036.254545454542</v>
      </c>
      <c r="Z1981" s="100">
        <f t="shared" si="309"/>
        <v>233038.63309999995</v>
      </c>
      <c r="AA1981" s="100">
        <f>'Innlegging av opplysninger'!$B$4*X1981</f>
        <v>209768.58972727272</v>
      </c>
      <c r="AB1981" s="1"/>
      <c r="AC1981" s="1">
        <f>'Innlegging av opplysninger'!$B$5*X1981</f>
        <v>211382.19426363634</v>
      </c>
      <c r="AD1981" s="1">
        <f>'Innlegging av opplysninger'!$B$5*Y1981</f>
        <v>2100.7493454545452</v>
      </c>
      <c r="AE1981" s="1">
        <f>'Innlegging av opplysninger'!$B$5*Z1981</f>
        <v>30528.060936099995</v>
      </c>
      <c r="AF1981" s="1">
        <f>'Innlegging av opplysninger'!$B$5*AA1981</f>
        <v>27479.685254272728</v>
      </c>
      <c r="AG1981" s="1"/>
      <c r="AH1981" s="1">
        <f>'Innlegging av opplysninger'!$C$11*SUM(X1981:AG1981)</f>
        <v>89069.670734361396</v>
      </c>
      <c r="AI1981" s="1">
        <f>'Innlegging av opplysninger'!$C$13*(((X1981+Z1981+AC1981+AE1981)*Data!M1981)+(Z1981+AE1981)*(1-Data!M1981)*1.8/12+Y1981+AD1981+AA1981+AB1981+AF1981+AG1981)</f>
        <v>19260.415371992305</v>
      </c>
      <c r="AJ1981" s="1">
        <f>'Innlegging av opplysninger'!$C$13*((X1981+Z1981+AC1981+AE1981)*(1-Data!M1981)-(Z1981+AE1981)*(1-Data!M1981)*1.8/12)</f>
        <v>102624.3972118707</v>
      </c>
      <c r="AK1981" s="83">
        <f t="shared" si="304"/>
        <v>357000</v>
      </c>
      <c r="AL1981" s="83">
        <f t="shared" si="305"/>
        <v>65000</v>
      </c>
      <c r="AM1981" s="83">
        <f t="shared" si="306"/>
        <v>423000</v>
      </c>
    </row>
    <row r="1982" spans="1:39">
      <c r="A1982" t="str">
        <f t="shared" si="300"/>
        <v>4645Annet</v>
      </c>
      <c r="B1982" s="6" t="str">
        <f>Data!A1982</f>
        <v>4645</v>
      </c>
      <c r="C1982" s="7" t="str">
        <f>Data!B1982</f>
        <v>Askvoll kommune</v>
      </c>
      <c r="D1982" s="7" t="str">
        <f>Data!C1982</f>
        <v>Annet</v>
      </c>
      <c r="E1982" s="1">
        <f>Data!D1982</f>
        <v>5.5066000000000006</v>
      </c>
      <c r="F1982" s="1">
        <f>Data!E1982+Data!F1982</f>
        <v>0</v>
      </c>
      <c r="G1982" s="1">
        <f>Data!G1982</f>
        <v>0</v>
      </c>
      <c r="H1982" s="1">
        <f t="shared" si="301"/>
        <v>0</v>
      </c>
      <c r="I1982" s="1">
        <f t="shared" si="302"/>
        <v>0</v>
      </c>
      <c r="J1982" s="1">
        <f t="shared" si="303"/>
        <v>0</v>
      </c>
      <c r="K1982" s="1">
        <f>'Innlegging av opplysninger'!$B$4*H1982</f>
        <v>0</v>
      </c>
      <c r="L1982" s="1"/>
      <c r="M1982" s="1">
        <f>'Innlegging av opplysninger'!$B$5*H1982</f>
        <v>0</v>
      </c>
      <c r="N1982" s="1">
        <f>'Innlegging av opplysninger'!$B$5*I1982</f>
        <v>0</v>
      </c>
      <c r="O1982" s="1">
        <f>'Innlegging av opplysninger'!$B$5*J1982</f>
        <v>0</v>
      </c>
      <c r="P1982" s="1">
        <f>'Innlegging av opplysninger'!$B$5*K1982</f>
        <v>0</v>
      </c>
      <c r="Q1982" s="1"/>
      <c r="R1982" s="1">
        <f>'Innlegging av opplysninger'!$C$11*SUM(H1982:Q1982)</f>
        <v>0</v>
      </c>
      <c r="S1982" s="1">
        <f>'Innlegging av opplysninger'!$C$13*(((H1982+J1982+M1982+O1982)*Data!H1982)+(J1982+O1982)*(1-Data!H1982)*1.8/12+I1982+N1982+K1982+L1982+P1982+Q1982)</f>
        <v>0</v>
      </c>
      <c r="T1982" s="1">
        <f>'Innlegging av opplysninger'!$C$13*((H1982+J1982+M1982+O1982)*(1-Data!H1982)-(J1982+O1982)*(1-Data!H1982)*1.8/12)</f>
        <v>0</v>
      </c>
      <c r="U1982" s="1">
        <f>Data!I1982</f>
        <v>0</v>
      </c>
      <c r="V1982" s="1">
        <f>Data!J1982+Data!K1982</f>
        <v>0</v>
      </c>
      <c r="W1982" s="1">
        <f>Data!L1982</f>
        <v>0</v>
      </c>
      <c r="X1982" s="1">
        <f t="shared" si="307"/>
        <v>0</v>
      </c>
      <c r="Y1982" s="100">
        <f t="shared" si="308"/>
        <v>0</v>
      </c>
      <c r="Z1982" s="100">
        <f t="shared" si="309"/>
        <v>0</v>
      </c>
      <c r="AA1982" s="100">
        <f>'Innlegging av opplysninger'!$B$4*X1982</f>
        <v>0</v>
      </c>
      <c r="AB1982" s="1"/>
      <c r="AC1982" s="1">
        <f>'Innlegging av opplysninger'!$B$5*X1982</f>
        <v>0</v>
      </c>
      <c r="AD1982" s="1">
        <f>'Innlegging av opplysninger'!$B$5*Y1982</f>
        <v>0</v>
      </c>
      <c r="AE1982" s="1">
        <f>'Innlegging av opplysninger'!$B$5*Z1982</f>
        <v>0</v>
      </c>
      <c r="AF1982" s="1">
        <f>'Innlegging av opplysninger'!$B$5*AA1982</f>
        <v>0</v>
      </c>
      <c r="AG1982" s="1"/>
      <c r="AH1982" s="1">
        <f>'Innlegging av opplysninger'!$C$11*SUM(X1982:AG1982)</f>
        <v>0</v>
      </c>
      <c r="AI1982" s="1">
        <f>'Innlegging av opplysninger'!$C$13*(((X1982+Z1982+AC1982+AE1982)*Data!M1982)+(Z1982+AE1982)*(1-Data!M1982)*1.8/12+Y1982+AD1982+AA1982+AB1982+AF1982+AG1982)</f>
        <v>0</v>
      </c>
      <c r="AJ1982" s="1">
        <f>'Innlegging av opplysninger'!$C$13*((X1982+Z1982+AC1982+AE1982)*(1-Data!M1982)-(Z1982+AE1982)*(1-Data!M1982)*1.8/12)</f>
        <v>0</v>
      </c>
      <c r="AK1982" s="83">
        <f t="shared" si="304"/>
        <v>0</v>
      </c>
      <c r="AL1982" s="83">
        <f t="shared" si="305"/>
        <v>0</v>
      </c>
      <c r="AM1982" s="83">
        <f t="shared" si="306"/>
        <v>0</v>
      </c>
    </row>
    <row r="1983" spans="1:39">
      <c r="A1983" t="str">
        <f t="shared" si="300"/>
        <v>4646Alle</v>
      </c>
      <c r="B1983" s="6" t="str">
        <f>Data!A1983</f>
        <v>4646</v>
      </c>
      <c r="C1983" s="7" t="str">
        <f>Data!B1983</f>
        <v>Fjaler kommune</v>
      </c>
      <c r="D1983" s="7" t="str">
        <f>Data!C1983</f>
        <v>Alle</v>
      </c>
      <c r="E1983" s="1">
        <f>Data!D1983</f>
        <v>253.43890000000013</v>
      </c>
      <c r="F1983" s="1">
        <f>Data!E1983+Data!F1983</f>
        <v>46207.598750954669</v>
      </c>
      <c r="G1983" s="1">
        <f>Data!G1983</f>
        <v>283.81673058082214</v>
      </c>
      <c r="H1983" s="1">
        <f t="shared" si="301"/>
        <v>127754214.53545451</v>
      </c>
      <c r="I1983" s="1">
        <f t="shared" si="302"/>
        <v>784693.09090909048</v>
      </c>
      <c r="J1983" s="1">
        <f t="shared" si="303"/>
        <v>15424668.915163632</v>
      </c>
      <c r="K1983" s="1">
        <f>'Innlegging av opplysninger'!$B$4*H1983</f>
        <v>16608047.889609087</v>
      </c>
      <c r="L1983" s="1"/>
      <c r="M1983" s="1">
        <f>'Innlegging av opplysninger'!$B$5*H1983</f>
        <v>16735802.104144542</v>
      </c>
      <c r="N1983" s="1">
        <f>'Innlegging av opplysninger'!$B$5*I1983</f>
        <v>102794.79490909085</v>
      </c>
      <c r="O1983" s="1">
        <f>'Innlegging av opplysninger'!$B$5*J1983</f>
        <v>2020631.6278864359</v>
      </c>
      <c r="P1983" s="1">
        <f>'Innlegging av opplysninger'!$B$5*K1983</f>
        <v>2175654.2735387906</v>
      </c>
      <c r="Q1983" s="1"/>
      <c r="R1983" s="1">
        <f>'Innlegging av opplysninger'!$C$11*SUM(H1983:Q1983)</f>
        <v>6901047.2748013781</v>
      </c>
      <c r="S1983" s="1">
        <f>'Innlegging av opplysninger'!$C$13*(((H1983+J1983+M1983+O1983)*Data!H1983)+(J1983+O1983)*(1-Data!H1983)*1.8/12+I1983+N1983+K1983+L1983+P1983+Q1983)</f>
        <v>1262413.8132795403</v>
      </c>
      <c r="T1983" s="1">
        <f>'Innlegging av opplysninger'!$C$13*((H1983+J1983+M1983+O1983)*(1-Data!H1983)-(J1983+O1983)*(1-Data!H1983)*1.8/12)</f>
        <v>8181124.562764449</v>
      </c>
      <c r="U1983" s="1">
        <f>Data!I1983</f>
        <v>36.913499999999992</v>
      </c>
      <c r="V1983" s="1">
        <f>Data!J1983+Data!K1983</f>
        <v>47725.953377490623</v>
      </c>
      <c r="W1983" s="1">
        <f>Data!L1983</f>
        <v>555.17981226380607</v>
      </c>
      <c r="X1983" s="1">
        <f t="shared" si="307"/>
        <v>19218894.327272724</v>
      </c>
      <c r="Y1983" s="100">
        <f t="shared" si="308"/>
        <v>223566.87272727271</v>
      </c>
      <c r="Z1983" s="100">
        <f t="shared" si="309"/>
        <v>2780271.9515999993</v>
      </c>
      <c r="AA1983" s="100">
        <f>'Innlegging av opplysninger'!$B$4*X1983</f>
        <v>2498456.2625454543</v>
      </c>
      <c r="AB1983" s="1"/>
      <c r="AC1983" s="1">
        <f>'Innlegging av opplysninger'!$B$5*X1983</f>
        <v>2517675.156872727</v>
      </c>
      <c r="AD1983" s="1">
        <f>'Innlegging av opplysninger'!$B$5*Y1983</f>
        <v>29287.260327272725</v>
      </c>
      <c r="AE1983" s="1">
        <f>'Innlegging av opplysninger'!$B$5*Z1983</f>
        <v>364215.6256595999</v>
      </c>
      <c r="AF1983" s="1">
        <f>'Innlegging av opplysninger'!$B$5*AA1983</f>
        <v>327297.77039345453</v>
      </c>
      <c r="AG1983" s="1"/>
      <c r="AH1983" s="1">
        <f>'Innlegging av opplysninger'!$C$11*SUM(X1983:AG1983)</f>
        <v>1062467.2786411431</v>
      </c>
      <c r="AI1983" s="1">
        <f>'Innlegging av opplysninger'!$C$13*(((X1983+Z1983+AC1983+AE1983)*Data!M1983)+(Z1983+AE1983)*(1-Data!M1983)*1.8/12+Y1983+AD1983+AA1983+AB1983+AF1983+AG1983)</f>
        <v>225368.95180464027</v>
      </c>
      <c r="AJ1983" s="1">
        <f>'Innlegging av opplysninger'!$C$13*((X1983+Z1983+AC1983+AE1983)*(1-Data!M1983)-(Z1983+AE1983)*(1-Data!M1983)*1.8/12)</f>
        <v>1228533.640020082</v>
      </c>
      <c r="AK1983" s="83">
        <f t="shared" si="304"/>
        <v>7964000</v>
      </c>
      <c r="AL1983" s="83">
        <f t="shared" si="305"/>
        <v>1488000</v>
      </c>
      <c r="AM1983" s="83">
        <f t="shared" si="306"/>
        <v>9410000</v>
      </c>
    </row>
    <row r="1984" spans="1:39">
      <c r="A1984" t="str">
        <f t="shared" si="300"/>
        <v>4646Administrasjon</v>
      </c>
      <c r="B1984" s="6" t="str">
        <f>Data!A1984</f>
        <v>4646</v>
      </c>
      <c r="C1984" s="7" t="str">
        <f>Data!B1984</f>
        <v>Fjaler kommune</v>
      </c>
      <c r="D1984" s="7" t="str">
        <f>Data!C1984</f>
        <v>Administrasjon</v>
      </c>
      <c r="E1984" s="1">
        <f>Data!D1984</f>
        <v>12.209199999999999</v>
      </c>
      <c r="F1984" s="1">
        <f>Data!E1984+Data!F1984</f>
        <v>53475.185925367769</v>
      </c>
      <c r="G1984" s="1">
        <f>Data!G1984</f>
        <v>0</v>
      </c>
      <c r="H1984" s="1">
        <f t="shared" si="301"/>
        <v>7122428.0727272741</v>
      </c>
      <c r="I1984" s="1">
        <f t="shared" si="302"/>
        <v>0</v>
      </c>
      <c r="J1984" s="1">
        <f t="shared" si="303"/>
        <v>854691.36872727284</v>
      </c>
      <c r="K1984" s="1">
        <f>'Innlegging av opplysninger'!$B$4*H1984</f>
        <v>925915.6494545457</v>
      </c>
      <c r="L1984" s="1"/>
      <c r="M1984" s="1">
        <f>'Innlegging av opplysninger'!$B$5*H1984</f>
        <v>933038.07752727298</v>
      </c>
      <c r="N1984" s="1">
        <f>'Innlegging av opplysninger'!$B$5*I1984</f>
        <v>0</v>
      </c>
      <c r="O1984" s="1">
        <f>'Innlegging av opplysninger'!$B$5*J1984</f>
        <v>111964.56930327274</v>
      </c>
      <c r="P1984" s="1">
        <f>'Innlegging av opplysninger'!$B$5*K1984</f>
        <v>121294.95007854549</v>
      </c>
      <c r="Q1984" s="1"/>
      <c r="R1984" s="1">
        <f>'Innlegging av opplysninger'!$C$11*SUM(H1984:Q1984)</f>
        <v>382634.64213709091</v>
      </c>
      <c r="S1984" s="1">
        <f>'Innlegging av opplysninger'!$C$13*(((H1984+J1984+M1984+O1984)*Data!H1984)+(J1984+O1984)*(1-Data!H1984)*1.8/12+I1984+N1984+K1984+L1984+P1984+Q1984)</f>
        <v>94782.899029682638</v>
      </c>
      <c r="T1984" s="1">
        <f>'Innlegging av opplysninger'!$C$13*((H1984+J1984+M1984+O1984)*(1-Data!H1984)-(J1984+O1984)*(1-Data!H1984)*1.8/12)</f>
        <v>428822.40073686285</v>
      </c>
      <c r="U1984" s="1">
        <f>Data!I1984</f>
        <v>2.6</v>
      </c>
      <c r="V1984" s="1">
        <f>Data!J1984+Data!K1984</f>
        <v>64405.128205128203</v>
      </c>
      <c r="W1984" s="1">
        <f>Data!L1984</f>
        <v>0</v>
      </c>
      <c r="X1984" s="1">
        <f t="shared" si="307"/>
        <v>1826763.6363636362</v>
      </c>
      <c r="Y1984" s="100">
        <f t="shared" si="308"/>
        <v>0</v>
      </c>
      <c r="Z1984" s="100">
        <f t="shared" si="309"/>
        <v>261227.19999999995</v>
      </c>
      <c r="AA1984" s="100">
        <f>'Innlegging av opplysninger'!$B$4*X1984</f>
        <v>237479.27272727271</v>
      </c>
      <c r="AB1984" s="1"/>
      <c r="AC1984" s="1">
        <f>'Innlegging av opplysninger'!$B$5*X1984</f>
        <v>239306.03636363635</v>
      </c>
      <c r="AD1984" s="1">
        <f>'Innlegging av opplysninger'!$B$5*Y1984</f>
        <v>0</v>
      </c>
      <c r="AE1984" s="1">
        <f>'Innlegging av opplysninger'!$B$5*Z1984</f>
        <v>34220.763199999994</v>
      </c>
      <c r="AF1984" s="1">
        <f>'Innlegging av opplysninger'!$B$5*AA1984</f>
        <v>31109.784727272727</v>
      </c>
      <c r="AG1984" s="1"/>
      <c r="AH1984" s="1">
        <f>'Innlegging av opplysninger'!$C$11*SUM(X1984:AG1984)</f>
        <v>99944.05434850906</v>
      </c>
      <c r="AI1984" s="1">
        <f>'Innlegging av opplysninger'!$C$13*(((X1984+Z1984+AC1984+AE1984)*Data!M1984)+(Z1984+AE1984)*(1-Data!M1984)*1.8/12+Y1984+AD1984+AA1984+AB1984+AF1984+AG1984)</f>
        <v>48120.380027147992</v>
      </c>
      <c r="AJ1984" s="1">
        <f>'Innlegging av opplysninger'!$C$13*((X1984+Z1984+AC1984+AE1984)*(1-Data!M1984)-(Z1984+AE1984)*(1-Data!M1984)*1.8/12)</f>
        <v>88645.168028706525</v>
      </c>
      <c r="AK1984" s="83">
        <f t="shared" si="304"/>
        <v>483000</v>
      </c>
      <c r="AL1984" s="83">
        <f t="shared" si="305"/>
        <v>143000</v>
      </c>
      <c r="AM1984" s="83">
        <f t="shared" si="306"/>
        <v>517000</v>
      </c>
    </row>
    <row r="1985" spans="1:39">
      <c r="A1985" t="str">
        <f t="shared" si="300"/>
        <v>4646Undervisning</v>
      </c>
      <c r="B1985" s="6" t="str">
        <f>Data!A1985</f>
        <v>4646</v>
      </c>
      <c r="C1985" s="7" t="str">
        <f>Data!B1985</f>
        <v>Fjaler kommune</v>
      </c>
      <c r="D1985" s="7" t="str">
        <f>Data!C1985</f>
        <v>Undervisning</v>
      </c>
      <c r="E1985" s="1">
        <f>Data!D1985</f>
        <v>80.876499999999979</v>
      </c>
      <c r="F1985" s="1">
        <f>Data!E1985+Data!F1985</f>
        <v>47867.378666856283</v>
      </c>
      <c r="G1985" s="1">
        <f>Data!G1985</f>
        <v>0</v>
      </c>
      <c r="H1985" s="1">
        <f t="shared" si="301"/>
        <v>42232866.008181833</v>
      </c>
      <c r="I1985" s="1">
        <f t="shared" si="302"/>
        <v>0</v>
      </c>
      <c r="J1985" s="1">
        <f t="shared" si="303"/>
        <v>5067943.9209818197</v>
      </c>
      <c r="K1985" s="1">
        <f>'Innlegging av opplysninger'!$B$4*H1985</f>
        <v>5490272.5810636384</v>
      </c>
      <c r="L1985" s="1"/>
      <c r="M1985" s="1">
        <f>'Innlegging av opplysninger'!$B$5*H1985</f>
        <v>5532505.4470718205</v>
      </c>
      <c r="N1985" s="1">
        <f>'Innlegging av opplysninger'!$B$5*I1985</f>
        <v>0</v>
      </c>
      <c r="O1985" s="1">
        <f>'Innlegging av opplysninger'!$B$5*J1985</f>
        <v>663900.65364861838</v>
      </c>
      <c r="P1985" s="1">
        <f>'Innlegging av opplysninger'!$B$5*K1985</f>
        <v>719225.70811933663</v>
      </c>
      <c r="Q1985" s="1"/>
      <c r="R1985" s="1">
        <f>'Innlegging av opplysninger'!$C$11*SUM(H1985:Q1985)</f>
        <v>2268855.1441245484</v>
      </c>
      <c r="S1985" s="1">
        <f>'Innlegging av opplysninger'!$C$13*(((H1985+J1985+M1985+O1985)*Data!H1985)+(J1985+O1985)*(1-Data!H1985)*1.8/12+I1985+N1985+K1985+L1985+P1985+Q1985)</f>
        <v>405662.55138716515</v>
      </c>
      <c r="T1985" s="1">
        <f>'Innlegging av opplysninger'!$C$13*((H1985+J1985+M1985+O1985)*(1-Data!H1985)-(J1985+O1985)*(1-Data!H1985)*1.8/12)</f>
        <v>2699086.5932043213</v>
      </c>
      <c r="U1985" s="1">
        <f>Data!I1985</f>
        <v>9.059099999999999</v>
      </c>
      <c r="V1985" s="1">
        <f>Data!J1985+Data!K1985</f>
        <v>48989.983736427093</v>
      </c>
      <c r="W1985" s="1">
        <f>Data!L1985</f>
        <v>0</v>
      </c>
      <c r="X1985" s="1">
        <f t="shared" si="307"/>
        <v>4841510.8545454536</v>
      </c>
      <c r="Y1985" s="100">
        <f t="shared" si="308"/>
        <v>0</v>
      </c>
      <c r="Z1985" s="100">
        <f t="shared" si="309"/>
        <v>692336.0521999998</v>
      </c>
      <c r="AA1985" s="100">
        <f>'Innlegging av opplysninger'!$B$4*X1985</f>
        <v>629396.41109090904</v>
      </c>
      <c r="AB1985" s="1"/>
      <c r="AC1985" s="1">
        <f>'Innlegging av opplysninger'!$B$5*X1985</f>
        <v>634237.92194545444</v>
      </c>
      <c r="AD1985" s="1">
        <f>'Innlegging av opplysninger'!$B$5*Y1985</f>
        <v>0</v>
      </c>
      <c r="AE1985" s="1">
        <f>'Innlegging av opplysninger'!$B$5*Z1985</f>
        <v>90696.022838199977</v>
      </c>
      <c r="AF1985" s="1">
        <f>'Innlegging av opplysninger'!$B$5*AA1985</f>
        <v>82450.929852909088</v>
      </c>
      <c r="AG1985" s="1"/>
      <c r="AH1985" s="1">
        <f>'Innlegging av opplysninger'!$C$11*SUM(X1985:AG1985)</f>
        <v>264883.87131397118</v>
      </c>
      <c r="AI1985" s="1">
        <f>'Innlegging av opplysninger'!$C$13*(((X1985+Z1985+AC1985+AE1985)*Data!M1985)+(Z1985+AE1985)*(1-Data!M1985)*1.8/12+Y1985+AD1985+AA1985+AB1985+AF1985+AG1985)</f>
        <v>50579.897980120491</v>
      </c>
      <c r="AJ1985" s="1">
        <f>'Innlegging av opplysninger'!$C$13*((X1985+Z1985+AC1985+AE1985)*(1-Data!M1985)-(Z1985+AE1985)*(1-Data!M1985)*1.8/12)</f>
        <v>311892.76802847162</v>
      </c>
      <c r="AK1985" s="83">
        <f t="shared" si="304"/>
        <v>2534000</v>
      </c>
      <c r="AL1985" s="83">
        <f t="shared" si="305"/>
        <v>456000</v>
      </c>
      <c r="AM1985" s="83">
        <f t="shared" si="306"/>
        <v>3011000</v>
      </c>
    </row>
    <row r="1986" spans="1:39">
      <c r="A1986" t="str">
        <f t="shared" si="300"/>
        <v>4646Barnehager</v>
      </c>
      <c r="B1986" s="6" t="str">
        <f>Data!A1986</f>
        <v>4646</v>
      </c>
      <c r="C1986" s="7" t="str">
        <f>Data!B1986</f>
        <v>Fjaler kommune</v>
      </c>
      <c r="D1986" s="7" t="str">
        <f>Data!C1986</f>
        <v>Barnehager</v>
      </c>
      <c r="E1986" s="1">
        <f>Data!D1986</f>
        <v>30.710100000000004</v>
      </c>
      <c r="F1986" s="1">
        <f>Data!E1986+Data!F1986</f>
        <v>40075.294799864969</v>
      </c>
      <c r="G1986" s="1">
        <f>Data!G1986</f>
        <v>0</v>
      </c>
      <c r="H1986" s="1">
        <f t="shared" si="301"/>
        <v>13425996.118181817</v>
      </c>
      <c r="I1986" s="1">
        <f t="shared" si="302"/>
        <v>0</v>
      </c>
      <c r="J1986" s="1">
        <f t="shared" si="303"/>
        <v>1611119.5341818179</v>
      </c>
      <c r="K1986" s="1">
        <f>'Innlegging av opplysninger'!$B$4*H1986</f>
        <v>1745379.4953636364</v>
      </c>
      <c r="L1986" s="1"/>
      <c r="M1986" s="1">
        <f>'Innlegging av opplysninger'!$B$5*H1986</f>
        <v>1758805.491481818</v>
      </c>
      <c r="N1986" s="1">
        <f>'Innlegging av opplysninger'!$B$5*I1986</f>
        <v>0</v>
      </c>
      <c r="O1986" s="1">
        <f>'Innlegging av opplysninger'!$B$5*J1986</f>
        <v>211056.65897781815</v>
      </c>
      <c r="P1986" s="1">
        <f>'Innlegging av opplysninger'!$B$5*K1986</f>
        <v>228644.71389263638</v>
      </c>
      <c r="Q1986" s="1"/>
      <c r="R1986" s="1">
        <f>'Innlegging av opplysninger'!$C$11*SUM(H1986:Q1986)</f>
        <v>721278.0764590227</v>
      </c>
      <c r="S1986" s="1">
        <f>'Innlegging av opplysninger'!$C$13*(((H1986+J1986+M1986+O1986)*Data!H1986)+(J1986+O1986)*(1-Data!H1986)*1.8/12+I1986+N1986+K1986+L1986+P1986+Q1986)</f>
        <v>117335.58787889499</v>
      </c>
      <c r="T1986" s="1">
        <f>'Innlegging av opplysninger'!$C$13*((H1986+J1986+M1986+O1986)*(1-Data!H1986)-(J1986+O1986)*(1-Data!H1986)*1.8/12)</f>
        <v>869676.51674924127</v>
      </c>
      <c r="U1986" s="1">
        <f>Data!I1986</f>
        <v>4.2282000000000002</v>
      </c>
      <c r="V1986" s="1">
        <f>Data!J1986+Data!K1986</f>
        <v>39715.983949040565</v>
      </c>
      <c r="W1986" s="1">
        <f>Data!L1986</f>
        <v>0</v>
      </c>
      <c r="X1986" s="1">
        <f t="shared" si="307"/>
        <v>1831932.2545454544</v>
      </c>
      <c r="Y1986" s="100">
        <f t="shared" si="308"/>
        <v>0</v>
      </c>
      <c r="Z1986" s="100">
        <f t="shared" si="309"/>
        <v>261966.31239999997</v>
      </c>
      <c r="AA1986" s="100">
        <f>'Innlegging av opplysninger'!$B$4*X1986</f>
        <v>238151.19309090907</v>
      </c>
      <c r="AB1986" s="1"/>
      <c r="AC1986" s="1">
        <f>'Innlegging av opplysninger'!$B$5*X1986</f>
        <v>239983.12534545452</v>
      </c>
      <c r="AD1986" s="1">
        <f>'Innlegging av opplysninger'!$B$5*Y1986</f>
        <v>0</v>
      </c>
      <c r="AE1986" s="1">
        <f>'Innlegging av opplysninger'!$B$5*Z1986</f>
        <v>34317.586924399999</v>
      </c>
      <c r="AF1986" s="1">
        <f>'Innlegging av opplysninger'!$B$5*AA1986</f>
        <v>31197.806294909089</v>
      </c>
      <c r="AG1986" s="1"/>
      <c r="AH1986" s="1">
        <f>'Innlegging av opplysninger'!$C$11*SUM(X1986:AG1986)</f>
        <v>100226.83458684283</v>
      </c>
      <c r="AI1986" s="1">
        <f>'Innlegging av opplysninger'!$C$13*(((X1986+Z1986+AC1986+AE1986)*Data!M1986)+(Z1986+AE1986)*(1-Data!M1986)*1.8/12+Y1986+AD1986+AA1986+AB1986+AF1986+AG1986)</f>
        <v>16317.162382792863</v>
      </c>
      <c r="AJ1986" s="1">
        <f>'Innlegging av opplysninger'!$C$13*((X1986+Z1986+AC1986+AE1986)*(1-Data!M1986)-(Z1986+AE1986)*(1-Data!M1986)*1.8/12)</f>
        <v>120835.34810446574</v>
      </c>
      <c r="AK1986" s="83">
        <f t="shared" si="304"/>
        <v>822000</v>
      </c>
      <c r="AL1986" s="83">
        <f t="shared" si="305"/>
        <v>134000</v>
      </c>
      <c r="AM1986" s="83">
        <f t="shared" si="306"/>
        <v>991000</v>
      </c>
    </row>
    <row r="1987" spans="1:39">
      <c r="A1987" t="str">
        <f t="shared" si="300"/>
        <v>4646Helse/pleie/omsorg</v>
      </c>
      <c r="B1987" s="6" t="str">
        <f>Data!A1987</f>
        <v>4646</v>
      </c>
      <c r="C1987" s="7" t="str">
        <f>Data!B1987</f>
        <v>Fjaler kommune</v>
      </c>
      <c r="D1987" s="7" t="str">
        <f>Data!C1987</f>
        <v>Helse/pleie/omsorg</v>
      </c>
      <c r="E1987" s="1">
        <f>Data!D1987</f>
        <v>116.17050000000002</v>
      </c>
      <c r="F1987" s="1">
        <f>Data!E1987+Data!F1987</f>
        <v>45472.652530834726</v>
      </c>
      <c r="G1987" s="1">
        <f>Data!G1987</f>
        <v>619.17784635514192</v>
      </c>
      <c r="H1987" s="1">
        <f t="shared" si="301"/>
        <v>57628153.972727306</v>
      </c>
      <c r="I1987" s="1">
        <f t="shared" si="302"/>
        <v>784693.09090909106</v>
      </c>
      <c r="J1987" s="1">
        <f t="shared" si="303"/>
        <v>7009541.6476363679</v>
      </c>
      <c r="K1987" s="1">
        <f>'Innlegging av opplysninger'!$B$4*H1987</f>
        <v>7491660.0164545504</v>
      </c>
      <c r="L1987" s="1"/>
      <c r="M1987" s="1">
        <f>'Innlegging av opplysninger'!$B$5*H1987</f>
        <v>7549288.1704272777</v>
      </c>
      <c r="N1987" s="1">
        <f>'Innlegging av opplysninger'!$B$5*I1987</f>
        <v>102794.79490909094</v>
      </c>
      <c r="O1987" s="1">
        <f>'Innlegging av opplysninger'!$B$5*J1987</f>
        <v>918249.95584036421</v>
      </c>
      <c r="P1987" s="1">
        <f>'Innlegging av opplysninger'!$B$5*K1987</f>
        <v>981407.46215554618</v>
      </c>
      <c r="Q1987" s="1"/>
      <c r="R1987" s="1">
        <f>'Innlegging av opplysninger'!$C$11*SUM(H1987:Q1987)</f>
        <v>3133699.9862202648</v>
      </c>
      <c r="S1987" s="1">
        <f>'Innlegging av opplysninger'!$C$13*(((H1987+J1987+M1987+O1987)*Data!H1987)+(J1987+O1987)*(1-Data!H1987)*1.8/12+I1987+N1987+K1987+L1987+P1987+Q1987)</f>
        <v>569741.11333445529</v>
      </c>
      <c r="T1987" s="1">
        <f>'Innlegging av opplysninger'!$C$13*((H1987+J1987+M1987+O1987)*(1-Data!H1987)-(J1987+O1987)*(1-Data!H1987)*1.8/12)</f>
        <v>3718479.9204406426</v>
      </c>
      <c r="U1987" s="1">
        <f>Data!I1987</f>
        <v>21.014700000000005</v>
      </c>
      <c r="V1987" s="1">
        <f>Data!J1987+Data!K1987</f>
        <v>46662.36765216729</v>
      </c>
      <c r="W1987" s="1">
        <f>Data!L1987</f>
        <v>975.20449970734751</v>
      </c>
      <c r="X1987" s="1">
        <f t="shared" si="307"/>
        <v>10697407.172727274</v>
      </c>
      <c r="Y1987" s="100">
        <f t="shared" si="308"/>
        <v>223566.87272727271</v>
      </c>
      <c r="Z1987" s="100">
        <f t="shared" si="309"/>
        <v>1561699.2885</v>
      </c>
      <c r="AA1987" s="100">
        <f>'Innlegging av opplysninger'!$B$4*X1987</f>
        <v>1390662.9324545457</v>
      </c>
      <c r="AB1987" s="1"/>
      <c r="AC1987" s="1">
        <f>'Innlegging av opplysninger'!$B$5*X1987</f>
        <v>1401360.3396272729</v>
      </c>
      <c r="AD1987" s="1">
        <f>'Innlegging av opplysninger'!$B$5*Y1987</f>
        <v>29287.260327272725</v>
      </c>
      <c r="AE1987" s="1">
        <f>'Innlegging av opplysninger'!$B$5*Z1987</f>
        <v>204582.60679350002</v>
      </c>
      <c r="AF1987" s="1">
        <f>'Innlegging av opplysninger'!$B$5*AA1987</f>
        <v>182176.84415154549</v>
      </c>
      <c r="AG1987" s="1"/>
      <c r="AH1987" s="1">
        <f>'Innlegging av opplysninger'!$C$11*SUM(X1987:AG1987)</f>
        <v>596248.24605772994</v>
      </c>
      <c r="AI1987" s="1">
        <f>'Innlegging av opplysninger'!$C$13*(((X1987+Z1987+AC1987+AE1987)*Data!M1987)+(Z1987+AE1987)*(1-Data!M1987)*1.8/12+Y1987+AD1987+AA1987+AB1987+AF1987+AG1987)</f>
        <v>110113.81592243697</v>
      </c>
      <c r="AJ1987" s="1">
        <f>'Innlegging av opplysninger'!$C$13*((X1987+Z1987+AC1987+AE1987)*(1-Data!M1987)-(Z1987+AE1987)*(1-Data!M1987)*1.8/12)</f>
        <v>705804.83657761454</v>
      </c>
      <c r="AK1987" s="83">
        <f t="shared" si="304"/>
        <v>3730000</v>
      </c>
      <c r="AL1987" s="83">
        <f t="shared" si="305"/>
        <v>680000</v>
      </c>
      <c r="AM1987" s="83">
        <f t="shared" si="306"/>
        <v>4424000</v>
      </c>
    </row>
    <row r="1988" spans="1:39">
      <c r="A1988" t="str">
        <f t="shared" si="300"/>
        <v>4646Samferdsel og teknikk</v>
      </c>
      <c r="B1988" s="6" t="str">
        <f>Data!A1988</f>
        <v>4646</v>
      </c>
      <c r="C1988" s="7" t="str">
        <f>Data!B1988</f>
        <v>Fjaler kommune</v>
      </c>
      <c r="D1988" s="7" t="str">
        <f>Data!C1988</f>
        <v>Samferdsel og teknikk</v>
      </c>
      <c r="E1988" s="1">
        <f>Data!D1988</f>
        <v>10.6357</v>
      </c>
      <c r="F1988" s="1">
        <f>Data!E1988+Data!F1988</f>
        <v>48781.977287186855</v>
      </c>
      <c r="G1988" s="1">
        <f>Data!G1988</f>
        <v>0</v>
      </c>
      <c r="H1988" s="1">
        <f t="shared" si="301"/>
        <v>5659968.8272727262</v>
      </c>
      <c r="I1988" s="1">
        <f t="shared" si="302"/>
        <v>0</v>
      </c>
      <c r="J1988" s="1">
        <f t="shared" si="303"/>
        <v>679196.25927272707</v>
      </c>
      <c r="K1988" s="1">
        <f>'Innlegging av opplysninger'!$B$4*H1988</f>
        <v>735795.94754545449</v>
      </c>
      <c r="L1988" s="1"/>
      <c r="M1988" s="1">
        <f>'Innlegging av opplysninger'!$B$5*H1988</f>
        <v>741455.91637272714</v>
      </c>
      <c r="N1988" s="1">
        <f>'Innlegging av opplysninger'!$B$5*I1988</f>
        <v>0</v>
      </c>
      <c r="O1988" s="1">
        <f>'Innlegging av opplysninger'!$B$5*J1988</f>
        <v>88974.709964727255</v>
      </c>
      <c r="P1988" s="1">
        <f>'Innlegging av opplysninger'!$B$5*K1988</f>
        <v>96389.269128454544</v>
      </c>
      <c r="Q1988" s="1"/>
      <c r="R1988" s="1">
        <f>'Innlegging av opplysninger'!$C$11*SUM(H1988:Q1988)</f>
        <v>304067.67532315908</v>
      </c>
      <c r="S1988" s="1">
        <f>'Innlegging av opplysninger'!$C$13*(((H1988+J1988+M1988+O1988)*Data!H1988)+(J1988+O1988)*(1-Data!H1988)*1.8/12+I1988+N1988+K1988+L1988+P1988+Q1988)</f>
        <v>49265.364827095415</v>
      </c>
      <c r="T1988" s="1">
        <f>'Innlegging av opplysninger'!$C$13*((H1988+J1988+M1988+O1988)*(1-Data!H1988)-(J1988+O1988)*(1-Data!H1988)*1.8/12)</f>
        <v>366827.24350985902</v>
      </c>
      <c r="U1988" s="1">
        <f>Data!I1988</f>
        <v>1.15E-2</v>
      </c>
      <c r="V1988" s="1">
        <f>Data!J1988+Data!K1988</f>
        <v>169626.44927536231</v>
      </c>
      <c r="W1988" s="1">
        <f>Data!L1988</f>
        <v>0</v>
      </c>
      <c r="X1988" s="1">
        <f t="shared" si="307"/>
        <v>21280.409090909088</v>
      </c>
      <c r="Y1988" s="100">
        <f t="shared" si="308"/>
        <v>0</v>
      </c>
      <c r="Z1988" s="100">
        <f t="shared" si="309"/>
        <v>3043.0984999999991</v>
      </c>
      <c r="AA1988" s="100">
        <f>'Innlegging av opplysninger'!$B$4*X1988</f>
        <v>2766.4531818181817</v>
      </c>
      <c r="AB1988" s="1"/>
      <c r="AC1988" s="1">
        <f>'Innlegging av opplysninger'!$B$5*X1988</f>
        <v>2787.7335909090907</v>
      </c>
      <c r="AD1988" s="1">
        <f>'Innlegging av opplysninger'!$B$5*Y1988</f>
        <v>0</v>
      </c>
      <c r="AE1988" s="1">
        <f>'Innlegging av opplysninger'!$B$5*Z1988</f>
        <v>398.64590349999992</v>
      </c>
      <c r="AF1988" s="1">
        <f>'Innlegging av opplysninger'!$B$5*AA1988</f>
        <v>362.40536681818185</v>
      </c>
      <c r="AG1988" s="1"/>
      <c r="AH1988" s="1">
        <f>'Innlegging av opplysninger'!$C$11*SUM(X1988:AG1988)</f>
        <v>1164.2723340902726</v>
      </c>
      <c r="AI1988" s="1">
        <f>'Innlegging av opplysninger'!$C$13*(((X1988+Z1988+AC1988+AE1988)*Data!M1988)+(Z1988+AE1988)*(1-Data!M1988)*1.8/12+Y1988+AD1988+AA1988+AB1988+AF1988+AG1988)</f>
        <v>189.5462508763909</v>
      </c>
      <c r="AJ1988" s="1">
        <f>'Innlegging av opplysninger'!$C$13*((X1988+Z1988+AC1988+AE1988)*(1-Data!M1988)-(Z1988+AE1988)*(1-Data!M1988)*1.8/12)</f>
        <v>1403.6685220892452</v>
      </c>
      <c r="AK1988" s="83">
        <f t="shared" si="304"/>
        <v>305000</v>
      </c>
      <c r="AL1988" s="83">
        <f t="shared" si="305"/>
        <v>49000</v>
      </c>
      <c r="AM1988" s="83">
        <f t="shared" si="306"/>
        <v>368000</v>
      </c>
    </row>
    <row r="1989" spans="1:39">
      <c r="A1989" t="str">
        <f t="shared" si="300"/>
        <v>4646Annet</v>
      </c>
      <c r="B1989" s="6" t="str">
        <f>Data!A1989</f>
        <v>4646</v>
      </c>
      <c r="C1989" s="7" t="str">
        <f>Data!B1989</f>
        <v>Fjaler kommune</v>
      </c>
      <c r="D1989" s="7" t="str">
        <f>Data!C1989</f>
        <v>Annet</v>
      </c>
      <c r="E1989" s="1">
        <f>Data!D1989</f>
        <v>2.8369</v>
      </c>
      <c r="F1989" s="1">
        <f>Data!E1989+Data!F1989</f>
        <v>0</v>
      </c>
      <c r="G1989" s="1">
        <f>Data!G1989</f>
        <v>0</v>
      </c>
      <c r="H1989" s="1">
        <f t="shared" si="301"/>
        <v>0</v>
      </c>
      <c r="I1989" s="1">
        <f t="shared" si="302"/>
        <v>0</v>
      </c>
      <c r="J1989" s="1">
        <f t="shared" si="303"/>
        <v>0</v>
      </c>
      <c r="K1989" s="1">
        <f>'Innlegging av opplysninger'!$B$4*H1989</f>
        <v>0</v>
      </c>
      <c r="L1989" s="1"/>
      <c r="M1989" s="1">
        <f>'Innlegging av opplysninger'!$B$5*H1989</f>
        <v>0</v>
      </c>
      <c r="N1989" s="1">
        <f>'Innlegging av opplysninger'!$B$5*I1989</f>
        <v>0</v>
      </c>
      <c r="O1989" s="1">
        <f>'Innlegging av opplysninger'!$B$5*J1989</f>
        <v>0</v>
      </c>
      <c r="P1989" s="1">
        <f>'Innlegging av opplysninger'!$B$5*K1989</f>
        <v>0</v>
      </c>
      <c r="Q1989" s="1"/>
      <c r="R1989" s="1">
        <f>'Innlegging av opplysninger'!$C$11*SUM(H1989:Q1989)</f>
        <v>0</v>
      </c>
      <c r="S1989" s="1">
        <f>'Innlegging av opplysninger'!$C$13*(((H1989+J1989+M1989+O1989)*Data!H1989)+(J1989+O1989)*(1-Data!H1989)*1.8/12+I1989+N1989+K1989+L1989+P1989+Q1989)</f>
        <v>0</v>
      </c>
      <c r="T1989" s="1">
        <f>'Innlegging av opplysninger'!$C$13*((H1989+J1989+M1989+O1989)*(1-Data!H1989)-(J1989+O1989)*(1-Data!H1989)*1.8/12)</f>
        <v>0</v>
      </c>
      <c r="U1989" s="1">
        <f>Data!I1989</f>
        <v>0</v>
      </c>
      <c r="V1989" s="1">
        <f>Data!J1989+Data!K1989</f>
        <v>0</v>
      </c>
      <c r="W1989" s="1">
        <f>Data!L1989</f>
        <v>0</v>
      </c>
      <c r="X1989" s="1">
        <f t="shared" si="307"/>
        <v>0</v>
      </c>
      <c r="Y1989" s="100">
        <f t="shared" si="308"/>
        <v>0</v>
      </c>
      <c r="Z1989" s="100">
        <f t="shared" si="309"/>
        <v>0</v>
      </c>
      <c r="AA1989" s="100">
        <f>'Innlegging av opplysninger'!$B$4*X1989</f>
        <v>0</v>
      </c>
      <c r="AB1989" s="1"/>
      <c r="AC1989" s="1">
        <f>'Innlegging av opplysninger'!$B$5*X1989</f>
        <v>0</v>
      </c>
      <c r="AD1989" s="1">
        <f>'Innlegging av opplysninger'!$B$5*Y1989</f>
        <v>0</v>
      </c>
      <c r="AE1989" s="1">
        <f>'Innlegging av opplysninger'!$B$5*Z1989</f>
        <v>0</v>
      </c>
      <c r="AF1989" s="1">
        <f>'Innlegging av opplysninger'!$B$5*AA1989</f>
        <v>0</v>
      </c>
      <c r="AG1989" s="1"/>
      <c r="AH1989" s="1">
        <f>'Innlegging av opplysninger'!$C$11*SUM(X1989:AG1989)</f>
        <v>0</v>
      </c>
      <c r="AI1989" s="1">
        <f>'Innlegging av opplysninger'!$C$13*(((X1989+Z1989+AC1989+AE1989)*Data!M1989)+(Z1989+AE1989)*(1-Data!M1989)*1.8/12+Y1989+AD1989+AA1989+AB1989+AF1989+AG1989)</f>
        <v>0</v>
      </c>
      <c r="AJ1989" s="1">
        <f>'Innlegging av opplysninger'!$C$13*((X1989+Z1989+AC1989+AE1989)*(1-Data!M1989)-(Z1989+AE1989)*(1-Data!M1989)*1.8/12)</f>
        <v>0</v>
      </c>
      <c r="AK1989" s="83">
        <f t="shared" si="304"/>
        <v>0</v>
      </c>
      <c r="AL1989" s="83">
        <f t="shared" si="305"/>
        <v>0</v>
      </c>
      <c r="AM1989" s="83">
        <f t="shared" si="306"/>
        <v>0</v>
      </c>
    </row>
    <row r="1990" spans="1:39">
      <c r="A1990" t="str">
        <f t="shared" ref="A1990:A2053" si="310">CONCATENATE(B1990,D1990)</f>
        <v>4647Alle</v>
      </c>
      <c r="B1990" s="6" t="str">
        <f>Data!A1990</f>
        <v>4647</v>
      </c>
      <c r="C1990" s="7" t="str">
        <f>Data!B1990</f>
        <v>Sunnfjord kommune</v>
      </c>
      <c r="D1990" s="7" t="str">
        <f>Data!C1990</f>
        <v>Alle</v>
      </c>
      <c r="E1990" s="1">
        <f>Data!D1990</f>
        <v>1537.4645000000019</v>
      </c>
      <c r="F1990" s="1">
        <f>Data!E1990+Data!F1990</f>
        <v>48008.326773962326</v>
      </c>
      <c r="G1990" s="1">
        <f>Data!G1990</f>
        <v>358.08232970582389</v>
      </c>
      <c r="H1990" s="1">
        <f t="shared" ref="H1990:H2053" si="311">F1990*(11-1/11)*E1990</f>
        <v>805211979.48400021</v>
      </c>
      <c r="I1990" s="1">
        <f t="shared" ref="I1990:I2053" si="312">G1990*(11-1/11)*E1990</f>
        <v>6005878.5818181848</v>
      </c>
      <c r="J1990" s="1">
        <f t="shared" ref="J1990:J2053" si="313">(H1990+I1990)*0.12</f>
        <v>97346142.967898205</v>
      </c>
      <c r="K1990" s="1">
        <f>'Innlegging av opplysninger'!$B$4*H1990</f>
        <v>104677557.33292003</v>
      </c>
      <c r="L1990" s="1"/>
      <c r="M1990" s="1">
        <f>'Innlegging av opplysninger'!$B$5*H1990</f>
        <v>105482769.31240404</v>
      </c>
      <c r="N1990" s="1">
        <f>'Innlegging av opplysninger'!$B$5*I1990</f>
        <v>786770.09421818226</v>
      </c>
      <c r="O1990" s="1">
        <f>'Innlegging av opplysninger'!$B$5*J1990</f>
        <v>12752344.728794666</v>
      </c>
      <c r="P1990" s="1">
        <f>'Innlegging av opplysninger'!$B$5*K1990</f>
        <v>13712760.010612525</v>
      </c>
      <c r="Q1990" s="1"/>
      <c r="R1990" s="1">
        <f>'Innlegging av opplysninger'!$C$11*SUM(H1990:Q1990)</f>
        <v>43547095.695481315</v>
      </c>
      <c r="S1990" s="1">
        <f>'Innlegging av opplysninger'!$C$13*(((H1990+J1990+M1990+O1990)*Data!H1990)+(J1990+O1990)*(1-Data!H1990)*1.8/12+I1990+N1990+K1990+L1990+P1990+Q1990)</f>
        <v>8805640.8874239866</v>
      </c>
      <c r="T1990" s="1">
        <f>'Innlegging av opplysninger'!$C$13*((H1990+J1990+M1990+O1990)*(1-Data!H1990)-(J1990+O1990)*(1-Data!H1990)*1.8/12)</f>
        <v>50785121.643234648</v>
      </c>
      <c r="U1990" s="1">
        <f>Data!I1990</f>
        <v>232.3184</v>
      </c>
      <c r="V1990" s="1">
        <f>Data!J1990+Data!K1990</f>
        <v>49075.608798097768</v>
      </c>
      <c r="W1990" s="1">
        <f>Data!L1990</f>
        <v>491.91519053161494</v>
      </c>
      <c r="X1990" s="1">
        <f t="shared" si="307"/>
        <v>124376366.3454545</v>
      </c>
      <c r="Y1990" s="100">
        <f t="shared" si="308"/>
        <v>1246701.2727272718</v>
      </c>
      <c r="Z1990" s="100">
        <f t="shared" si="309"/>
        <v>17964098.669399992</v>
      </c>
      <c r="AA1990" s="100">
        <f>'Innlegging av opplysninger'!$B$4*X1990</f>
        <v>16168927.624909086</v>
      </c>
      <c r="AB1990" s="1"/>
      <c r="AC1990" s="1">
        <f>'Innlegging av opplysninger'!$B$5*X1990</f>
        <v>16293303.99125454</v>
      </c>
      <c r="AD1990" s="1">
        <f>'Innlegging av opplysninger'!$B$5*Y1990</f>
        <v>163317.8667272726</v>
      </c>
      <c r="AE1990" s="1">
        <f>'Innlegging av opplysninger'!$B$5*Z1990</f>
        <v>2353296.9256913988</v>
      </c>
      <c r="AF1990" s="1">
        <f>'Innlegging av opplysninger'!$B$5*AA1990</f>
        <v>2118129.5188630903</v>
      </c>
      <c r="AG1990" s="1"/>
      <c r="AH1990" s="1">
        <f>'Innlegging av opplysninger'!$C$11*SUM(X1990:AG1990)</f>
        <v>6865997.4041710291</v>
      </c>
      <c r="AI1990" s="1">
        <f>'Innlegging av opplysninger'!$C$13*(((X1990+Z1990+AC1990+AE1990)*Data!M1990)+(Z1990+AE1990)*(1-Data!M1990)*1.8/12+Y1990+AD1990+AA1990+AB1990+AF1990+AG1990)</f>
        <v>1380337.6064230243</v>
      </c>
      <c r="AJ1990" s="1">
        <f>'Innlegging av opplysninger'!$C$13*((X1990+Z1990+AC1990+AE1990)*(1-Data!M1990)-(Z1990+AE1990)*(1-Data!M1990)*1.8/12)</f>
        <v>8015237.7887583859</v>
      </c>
      <c r="AK1990" s="83">
        <f t="shared" ref="AK1990:AK2053" si="314">ROUND(AH1990+R1990,-3)</f>
        <v>50413000</v>
      </c>
      <c r="AL1990" s="83">
        <f t="shared" ref="AL1990:AL2053" si="315">ROUND(AI1990+S1990,-3)</f>
        <v>10186000</v>
      </c>
      <c r="AM1990" s="83">
        <f t="shared" ref="AM1990:AM2053" si="316">ROUND(AJ1990+T1990,-3)</f>
        <v>58800000</v>
      </c>
    </row>
    <row r="1991" spans="1:39">
      <c r="A1991" t="str">
        <f t="shared" si="310"/>
        <v>4647Administrasjon</v>
      </c>
      <c r="B1991" s="6" t="str">
        <f>Data!A1991</f>
        <v>4647</v>
      </c>
      <c r="C1991" s="7" t="str">
        <f>Data!B1991</f>
        <v>Sunnfjord kommune</v>
      </c>
      <c r="D1991" s="7" t="str">
        <f>Data!C1991</f>
        <v>Administrasjon</v>
      </c>
      <c r="E1991" s="1">
        <f>Data!D1991</f>
        <v>56.580799999999989</v>
      </c>
      <c r="F1991" s="1">
        <f>Data!E1991+Data!F1991</f>
        <v>60033.642036403413</v>
      </c>
      <c r="G1991" s="1">
        <f>Data!G1991</f>
        <v>0</v>
      </c>
      <c r="H1991" s="1">
        <f t="shared" si="311"/>
        <v>37055470.836363636</v>
      </c>
      <c r="I1991" s="1">
        <f t="shared" si="312"/>
        <v>0</v>
      </c>
      <c r="J1991" s="1">
        <f t="shared" si="313"/>
        <v>4446656.5003636358</v>
      </c>
      <c r="K1991" s="1">
        <f>'Innlegging av opplysninger'!$B$4*H1991</f>
        <v>4817211.2087272732</v>
      </c>
      <c r="L1991" s="1"/>
      <c r="M1991" s="1">
        <f>'Innlegging av opplysninger'!$B$5*H1991</f>
        <v>4854266.6795636369</v>
      </c>
      <c r="N1991" s="1">
        <f>'Innlegging av opplysninger'!$B$5*I1991</f>
        <v>0</v>
      </c>
      <c r="O1991" s="1">
        <f>'Innlegging av opplysninger'!$B$5*J1991</f>
        <v>582512.00154763635</v>
      </c>
      <c r="P1991" s="1">
        <f>'Innlegging av opplysninger'!$B$5*K1991</f>
        <v>631054.66834327276</v>
      </c>
      <c r="Q1991" s="1"/>
      <c r="R1991" s="1">
        <f>'Innlegging av opplysninger'!$C$11*SUM(H1991:Q1991)</f>
        <v>1990712.5320065452</v>
      </c>
      <c r="S1991" s="1">
        <f>'Innlegging av opplysninger'!$C$13*(((H1991+J1991+M1991+O1991)*Data!H1991)+(J1991+O1991)*(1-Data!H1991)*1.8/12+I1991+N1991+K1991+L1991+P1991+Q1991)</f>
        <v>663179.61356858327</v>
      </c>
      <c r="T1991" s="1">
        <f>'Innlegging av opplysninger'!$C$13*((H1991+J1991+M1991+O1991)*(1-Data!H1991)-(J1991+O1991)*(1-Data!H1991)*1.8/12)</f>
        <v>2060953.3249666889</v>
      </c>
      <c r="U1991" s="1">
        <f>Data!I1991</f>
        <v>15.2866</v>
      </c>
      <c r="V1991" s="1">
        <f>Data!J1991+Data!K1991</f>
        <v>55271.800029655598</v>
      </c>
      <c r="W1991" s="1">
        <f>Data!L1991</f>
        <v>0</v>
      </c>
      <c r="X1991" s="1">
        <f t="shared" ref="X1991:X2054" si="317">V1991*(11-1/11)*U1991</f>
        <v>9217286.1636363622</v>
      </c>
      <c r="Y1991" s="100">
        <f t="shared" ref="Y1991:Y2054" si="318">W1991*(11-1/11)*U1991</f>
        <v>0</v>
      </c>
      <c r="Z1991" s="100">
        <f t="shared" ref="Z1991:Z2054" si="319">(X1991+Y1991)*0.143</f>
        <v>1318071.9213999996</v>
      </c>
      <c r="AA1991" s="100">
        <f>'Innlegging av opplysninger'!$B$4*X1991</f>
        <v>1198247.2012727272</v>
      </c>
      <c r="AB1991" s="1"/>
      <c r="AC1991" s="1">
        <f>'Innlegging av opplysninger'!$B$5*X1991</f>
        <v>1207464.4874363635</v>
      </c>
      <c r="AD1991" s="1">
        <f>'Innlegging av opplysninger'!$B$5*Y1991</f>
        <v>0</v>
      </c>
      <c r="AE1991" s="1">
        <f>'Innlegging av opplysninger'!$B$5*Z1991</f>
        <v>172667.42170339997</v>
      </c>
      <c r="AF1991" s="1">
        <f>'Innlegging av opplysninger'!$B$5*AA1991</f>
        <v>156970.38336672727</v>
      </c>
      <c r="AG1991" s="1"/>
      <c r="AH1991" s="1">
        <f>'Innlegging av opplysninger'!$C$11*SUM(X1991:AG1991)</f>
        <v>504286.88799499202</v>
      </c>
      <c r="AI1991" s="1">
        <f>'Innlegging av opplysninger'!$C$13*(((X1991+Z1991+AC1991+AE1991)*Data!M1991)+(Z1991+AE1991)*(1-Data!M1991)*1.8/12+Y1991+AD1991+AA1991+AB1991+AF1991+AG1991)</f>
        <v>138334.32929151304</v>
      </c>
      <c r="AJ1991" s="1">
        <f>'Innlegging av opplysninger'!$C$13*((X1991+Z1991+AC1991+AE1991)*(1-Data!M1991)-(Z1991+AE1991)*(1-Data!M1991)*1.8/12)</f>
        <v>551742.4648068971</v>
      </c>
      <c r="AK1991" s="83">
        <f t="shared" si="314"/>
        <v>2495000</v>
      </c>
      <c r="AL1991" s="83">
        <f t="shared" si="315"/>
        <v>802000</v>
      </c>
      <c r="AM1991" s="83">
        <f t="shared" si="316"/>
        <v>2613000</v>
      </c>
    </row>
    <row r="1992" spans="1:39">
      <c r="A1992" t="str">
        <f t="shared" si="310"/>
        <v>4647Undervisning</v>
      </c>
      <c r="B1992" s="6" t="str">
        <f>Data!A1992</f>
        <v>4647</v>
      </c>
      <c r="C1992" s="7" t="str">
        <f>Data!B1992</f>
        <v>Sunnfjord kommune</v>
      </c>
      <c r="D1992" s="7" t="str">
        <f>Data!C1992</f>
        <v>Undervisning</v>
      </c>
      <c r="E1992" s="1">
        <f>Data!D1992</f>
        <v>489.49939999999964</v>
      </c>
      <c r="F1992" s="1">
        <f>Data!E1992+Data!F1992</f>
        <v>48453.968871054829</v>
      </c>
      <c r="G1992" s="1">
        <f>Data!G1992</f>
        <v>1.2777135171156502</v>
      </c>
      <c r="H1992" s="1">
        <f t="shared" si="311"/>
        <v>258743876.61818177</v>
      </c>
      <c r="I1992" s="1">
        <f t="shared" si="312"/>
        <v>6822.9818181818182</v>
      </c>
      <c r="J1992" s="1">
        <f t="shared" si="313"/>
        <v>31050083.951999992</v>
      </c>
      <c r="K1992" s="1">
        <f>'Innlegging av opplysninger'!$B$4*H1992</f>
        <v>33636703.960363634</v>
      </c>
      <c r="L1992" s="1"/>
      <c r="M1992" s="1">
        <f>'Innlegging av opplysninger'!$B$5*H1992</f>
        <v>33895447.836981811</v>
      </c>
      <c r="N1992" s="1">
        <f>'Innlegging av opplysninger'!$B$5*I1992</f>
        <v>893.8106181818182</v>
      </c>
      <c r="O1992" s="1">
        <f>'Innlegging av opplysninger'!$B$5*J1992</f>
        <v>4067560.9977119993</v>
      </c>
      <c r="P1992" s="1">
        <f>'Innlegging av opplysninger'!$B$5*K1992</f>
        <v>4406408.2188076358</v>
      </c>
      <c r="Q1992" s="1"/>
      <c r="R1992" s="1">
        <f>'Innlegging av opplysninger'!$C$11*SUM(H1992:Q1992)</f>
        <v>13900696.338306362</v>
      </c>
      <c r="S1992" s="1">
        <f>'Innlegging av opplysninger'!$C$13*(((H1992+J1992+M1992+O1992)*Data!H1992)+(J1992+O1992)*(1-Data!H1992)*1.8/12+I1992+N1992+K1992+L1992+P1992+Q1992)</f>
        <v>2698865.9223572533</v>
      </c>
      <c r="T1992" s="1">
        <f>'Innlegging av opplysninger'!$C$13*((H1992+J1992+M1992+O1992)*(1-Data!H1992)-(J1992+O1992)*(1-Data!H1992)*1.8/12)</f>
        <v>16323139.593219873</v>
      </c>
      <c r="U1992" s="1">
        <f>Data!I1992</f>
        <v>54.641599999999997</v>
      </c>
      <c r="V1992" s="1">
        <f>Data!J1992+Data!K1992</f>
        <v>49194.586160849372</v>
      </c>
      <c r="W1992" s="1">
        <f>Data!L1992</f>
        <v>3.0980059149073234</v>
      </c>
      <c r="X1992" s="1">
        <f t="shared" si="317"/>
        <v>29324409.809090909</v>
      </c>
      <c r="Y1992" s="100">
        <f t="shared" si="318"/>
        <v>1846.6909090909091</v>
      </c>
      <c r="Z1992" s="100">
        <f t="shared" si="319"/>
        <v>4193654.6794999996</v>
      </c>
      <c r="AA1992" s="100">
        <f>'Innlegging av opplysninger'!$B$4*X1992</f>
        <v>3812173.2751818183</v>
      </c>
      <c r="AB1992" s="1"/>
      <c r="AC1992" s="1">
        <f>'Innlegging av opplysninger'!$B$5*X1992</f>
        <v>3841497.6849909094</v>
      </c>
      <c r="AD1992" s="1">
        <f>'Innlegging av opplysninger'!$B$5*Y1992</f>
        <v>241.9165090909091</v>
      </c>
      <c r="AE1992" s="1">
        <f>'Innlegging av opplysninger'!$B$5*Z1992</f>
        <v>549368.76301450003</v>
      </c>
      <c r="AF1992" s="1">
        <f>'Innlegging av opplysninger'!$B$5*AA1992</f>
        <v>499394.69904881821</v>
      </c>
      <c r="AG1992" s="1"/>
      <c r="AH1992" s="1">
        <f>'Innlegging av opplysninger'!$C$11*SUM(X1992:AG1992)</f>
        <v>1604458.3256933151</v>
      </c>
      <c r="AI1992" s="1">
        <f>'Innlegging av opplysninger'!$C$13*(((X1992+Z1992+AC1992+AE1992)*Data!M1992)+(Z1992+AE1992)*(1-Data!M1992)*1.8/12+Y1992+AD1992+AA1992+AB1992+AF1992+AG1992)</f>
        <v>299059.91055193997</v>
      </c>
      <c r="AJ1992" s="1">
        <f>'Innlegging av opplysninger'!$C$13*((X1992+Z1992+AC1992+AE1992)*(1-Data!M1992)-(Z1992+AE1992)*(1-Data!M1992)*1.8/12)</f>
        <v>1896514.6403968071</v>
      </c>
      <c r="AK1992" s="83">
        <f t="shared" si="314"/>
        <v>15505000</v>
      </c>
      <c r="AL1992" s="83">
        <f t="shared" si="315"/>
        <v>2998000</v>
      </c>
      <c r="AM1992" s="83">
        <f t="shared" si="316"/>
        <v>18220000</v>
      </c>
    </row>
    <row r="1993" spans="1:39">
      <c r="A1993" t="str">
        <f t="shared" si="310"/>
        <v>4647Barnehager</v>
      </c>
      <c r="B1993" s="6" t="str">
        <f>Data!A1993</f>
        <v>4647</v>
      </c>
      <c r="C1993" s="7" t="str">
        <f>Data!B1993</f>
        <v>Sunnfjord kommune</v>
      </c>
      <c r="D1993" s="7" t="str">
        <f>Data!C1993</f>
        <v>Barnehager</v>
      </c>
      <c r="E1993" s="1">
        <f>Data!D1993</f>
        <v>243.46290000000016</v>
      </c>
      <c r="F1993" s="1">
        <f>Data!E1993+Data!F1993</f>
        <v>42086.021367800444</v>
      </c>
      <c r="G1993" s="1">
        <f>Data!G1993</f>
        <v>0</v>
      </c>
      <c r="H1993" s="1">
        <f t="shared" si="311"/>
        <v>111778743.40000002</v>
      </c>
      <c r="I1993" s="1">
        <f t="shared" si="312"/>
        <v>0</v>
      </c>
      <c r="J1993" s="1">
        <f t="shared" si="313"/>
        <v>13413449.208000002</v>
      </c>
      <c r="K1993" s="1">
        <f>'Innlegging av opplysninger'!$B$4*H1993</f>
        <v>14531236.642000003</v>
      </c>
      <c r="L1993" s="1"/>
      <c r="M1993" s="1">
        <f>'Innlegging av opplysninger'!$B$5*H1993</f>
        <v>14643015.385400003</v>
      </c>
      <c r="N1993" s="1">
        <f>'Innlegging av opplysninger'!$B$5*I1993</f>
        <v>0</v>
      </c>
      <c r="O1993" s="1">
        <f>'Innlegging av opplysninger'!$B$5*J1993</f>
        <v>1757161.8462480004</v>
      </c>
      <c r="P1993" s="1">
        <f>'Innlegging av opplysninger'!$B$5*K1993</f>
        <v>1903592.0001020005</v>
      </c>
      <c r="Q1993" s="1"/>
      <c r="R1993" s="1">
        <f>'Innlegging av opplysninger'!$C$11*SUM(H1993:Q1993)</f>
        <v>6005033.5423065014</v>
      </c>
      <c r="S1993" s="1">
        <f>'Innlegging av opplysninger'!$C$13*(((H1993+J1993+M1993+O1993)*Data!H1993)+(J1993+O1993)*(1-Data!H1993)*1.8/12+I1993+N1993+K1993+L1993+P1993+Q1993)</f>
        <v>1099194.6369809187</v>
      </c>
      <c r="T1993" s="1">
        <f>'Innlegging av opplysninger'!$C$13*((H1993+J1993+M1993+O1993)*(1-Data!H1993)-(J1993+O1993)*(1-Data!H1993)*1.8/12)</f>
        <v>7118219.6840700824</v>
      </c>
      <c r="U1993" s="1">
        <f>Data!I1993</f>
        <v>23.632300000000001</v>
      </c>
      <c r="V1993" s="1">
        <f>Data!J1993+Data!K1993</f>
        <v>42506.251049058556</v>
      </c>
      <c r="W1993" s="1">
        <f>Data!L1993</f>
        <v>0</v>
      </c>
      <c r="X1993" s="1">
        <f t="shared" si="317"/>
        <v>10958405.199999997</v>
      </c>
      <c r="Y1993" s="100">
        <f t="shared" si="318"/>
        <v>0</v>
      </c>
      <c r="Z1993" s="100">
        <f t="shared" si="319"/>
        <v>1567051.9435999994</v>
      </c>
      <c r="AA1993" s="100">
        <f>'Innlegging av opplysninger'!$B$4*X1993</f>
        <v>1424592.6759999997</v>
      </c>
      <c r="AB1993" s="1"/>
      <c r="AC1993" s="1">
        <f>'Innlegging av opplysninger'!$B$5*X1993</f>
        <v>1435551.0811999997</v>
      </c>
      <c r="AD1993" s="1">
        <f>'Innlegging av opplysninger'!$B$5*Y1993</f>
        <v>0</v>
      </c>
      <c r="AE1993" s="1">
        <f>'Innlegging av opplysninger'!$B$5*Z1993</f>
        <v>205283.80461159995</v>
      </c>
      <c r="AF1993" s="1">
        <f>'Innlegging av opplysninger'!$B$5*AA1993</f>
        <v>186621.64055599997</v>
      </c>
      <c r="AG1993" s="1"/>
      <c r="AH1993" s="1">
        <f>'Innlegging av opplysninger'!$C$11*SUM(X1993:AG1993)</f>
        <v>599545.24114676856</v>
      </c>
      <c r="AI1993" s="1">
        <f>'Innlegging av opplysninger'!$C$13*(((X1993+Z1993+AC1993+AE1993)*Data!M1993)+(Z1993+AE1993)*(1-Data!M1993)*1.8/12+Y1993+AD1993+AA1993+AB1993+AF1993+AG1993)</f>
        <v>116050.90609241118</v>
      </c>
      <c r="AJ1993" s="1">
        <f>'Innlegging av opplysninger'!$C$13*((X1993+Z1993+AC1993+AE1993)*(1-Data!M1993)-(Z1993+AE1993)*(1-Data!M1993)*1.8/12)</f>
        <v>704379.42389790365</v>
      </c>
      <c r="AK1993" s="83">
        <f t="shared" si="314"/>
        <v>6605000</v>
      </c>
      <c r="AL1993" s="83">
        <f t="shared" si="315"/>
        <v>1215000</v>
      </c>
      <c r="AM1993" s="83">
        <f t="shared" si="316"/>
        <v>7823000</v>
      </c>
    </row>
    <row r="1994" spans="1:39">
      <c r="A1994" t="str">
        <f t="shared" si="310"/>
        <v>4647Helse/pleie/omsorg</v>
      </c>
      <c r="B1994" s="6" t="str">
        <f>Data!A1994</f>
        <v>4647</v>
      </c>
      <c r="C1994" s="7" t="str">
        <f>Data!B1994</f>
        <v>Sunnfjord kommune</v>
      </c>
      <c r="D1994" s="7" t="str">
        <f>Data!C1994</f>
        <v>Helse/pleie/omsorg</v>
      </c>
      <c r="E1994" s="1">
        <f>Data!D1994</f>
        <v>637.35589999999866</v>
      </c>
      <c r="F1994" s="1">
        <f>Data!E1994+Data!F1994</f>
        <v>47641.44630705288</v>
      </c>
      <c r="G1994" s="1">
        <f>Data!G1994</f>
        <v>832.54972614202143</v>
      </c>
      <c r="H1994" s="1">
        <f t="shared" si="311"/>
        <v>331249711.50909054</v>
      </c>
      <c r="I1994" s="1">
        <f t="shared" si="312"/>
        <v>5788696.1454545511</v>
      </c>
      <c r="J1994" s="1">
        <f t="shared" si="313"/>
        <v>40444608.91854541</v>
      </c>
      <c r="K1994" s="1">
        <f>'Innlegging av opplysninger'!$B$4*H1994</f>
        <v>43062462.496181771</v>
      </c>
      <c r="L1994" s="1"/>
      <c r="M1994" s="1">
        <f>'Innlegging av opplysninger'!$B$5*H1994</f>
        <v>43393712.207690865</v>
      </c>
      <c r="N1994" s="1">
        <f>'Innlegging av opplysninger'!$B$5*I1994</f>
        <v>758319.19505454623</v>
      </c>
      <c r="O1994" s="1">
        <f>'Innlegging av opplysninger'!$B$5*J1994</f>
        <v>5298243.768329449</v>
      </c>
      <c r="P1994" s="1">
        <f>'Innlegging av opplysninger'!$B$5*K1994</f>
        <v>5641182.5869998122</v>
      </c>
      <c r="Q1994" s="1"/>
      <c r="R1994" s="1">
        <f>'Innlegging av opplysninger'!$C$11*SUM(H1994:Q1994)</f>
        <v>18074203.599439181</v>
      </c>
      <c r="S1994" s="1">
        <f>'Innlegging av opplysninger'!$C$13*(((H1994+J1994+M1994+O1994)*Data!H1994)+(J1994+O1994)*(1-Data!H1994)*1.8/12+I1994+N1994+K1994+L1994+P1994+Q1994)</f>
        <v>3690872.5701785125</v>
      </c>
      <c r="T1994" s="1">
        <f>'Innlegging av opplysninger'!$C$13*((H1994+J1994+M1994+O1994)*(1-Data!H1994)-(J1994+O1994)*(1-Data!H1994)*1.8/12)</f>
        <v>21042248.14484353</v>
      </c>
      <c r="U1994" s="1">
        <f>Data!I1994</f>
        <v>108.89319999999995</v>
      </c>
      <c r="V1994" s="1">
        <f>Data!J1994+Data!K1994</f>
        <v>48403.707064965187</v>
      </c>
      <c r="W1994" s="1">
        <f>Data!L1994</f>
        <v>1009.2421749016474</v>
      </c>
      <c r="X1994" s="1">
        <f t="shared" si="317"/>
        <v>57500013.31818179</v>
      </c>
      <c r="Y1994" s="100">
        <f t="shared" si="318"/>
        <v>1198904.8363636367</v>
      </c>
      <c r="Z1994" s="100">
        <f t="shared" si="319"/>
        <v>8393945.2960999962</v>
      </c>
      <c r="AA1994" s="100">
        <f>'Innlegging av opplysninger'!$B$4*X1994</f>
        <v>7475001.7313636327</v>
      </c>
      <c r="AB1994" s="1"/>
      <c r="AC1994" s="1">
        <f>'Innlegging av opplysninger'!$B$5*X1994</f>
        <v>7532501.7446818147</v>
      </c>
      <c r="AD1994" s="1">
        <f>'Innlegging av opplysninger'!$B$5*Y1994</f>
        <v>157056.53356363642</v>
      </c>
      <c r="AE1994" s="1">
        <f>'Innlegging av opplysninger'!$B$5*Z1994</f>
        <v>1099606.8337890995</v>
      </c>
      <c r="AF1994" s="1">
        <f>'Innlegging av opplysninger'!$B$5*AA1994</f>
        <v>979225.22680863598</v>
      </c>
      <c r="AG1994" s="1"/>
      <c r="AH1994" s="1">
        <f>'Innlegging av opplysninger'!$C$11*SUM(X1994:AG1994)</f>
        <v>3204777.7097923853</v>
      </c>
      <c r="AI1994" s="1">
        <f>'Innlegging av opplysninger'!$C$13*(((X1994+Z1994+AC1994+AE1994)*Data!M1994)+(Z1994+AE1994)*(1-Data!M1994)*1.8/12+Y1994+AD1994+AA1994+AB1994+AF1994+AG1994)</f>
        <v>643421.98984459753</v>
      </c>
      <c r="AJ1994" s="1">
        <f>'Innlegging av opplysninger'!$C$13*((X1994+Z1994+AC1994+AE1994)*(1-Data!M1994)-(Z1994+AE1994)*(1-Data!M1994)*1.8/12)</f>
        <v>3742063.2972397185</v>
      </c>
      <c r="AK1994" s="83">
        <f t="shared" si="314"/>
        <v>21279000</v>
      </c>
      <c r="AL1994" s="83">
        <f t="shared" si="315"/>
        <v>4334000</v>
      </c>
      <c r="AM1994" s="83">
        <f t="shared" si="316"/>
        <v>24784000</v>
      </c>
    </row>
    <row r="1995" spans="1:39">
      <c r="A1995" t="str">
        <f t="shared" si="310"/>
        <v>4647Samferdsel og teknikk</v>
      </c>
      <c r="B1995" s="6" t="str">
        <f>Data!A1995</f>
        <v>4647</v>
      </c>
      <c r="C1995" s="7" t="str">
        <f>Data!B1995</f>
        <v>Sunnfjord kommune</v>
      </c>
      <c r="D1995" s="7" t="str">
        <f>Data!C1995</f>
        <v>Samferdsel og teknikk</v>
      </c>
      <c r="E1995" s="1">
        <f>Data!D1995</f>
        <v>62.876200000000061</v>
      </c>
      <c r="F1995" s="1">
        <f>Data!E1995+Data!F1995</f>
        <v>57134.427510462279</v>
      </c>
      <c r="G1995" s="1">
        <f>Data!G1995</f>
        <v>234.47902385958409</v>
      </c>
      <c r="H1995" s="1">
        <f t="shared" si="311"/>
        <v>39189771.17490907</v>
      </c>
      <c r="I1995" s="1">
        <f t="shared" si="312"/>
        <v>160834.36363636356</v>
      </c>
      <c r="J1995" s="1">
        <f t="shared" si="313"/>
        <v>4722072.6646254519</v>
      </c>
      <c r="K1995" s="1">
        <f>'Innlegging av opplysninger'!$B$4*H1995</f>
        <v>5094670.2527381796</v>
      </c>
      <c r="L1995" s="1"/>
      <c r="M1995" s="1">
        <f>'Innlegging av opplysninger'!$B$5*H1995</f>
        <v>5133860.0239130883</v>
      </c>
      <c r="N1995" s="1">
        <f>'Innlegging av opplysninger'!$B$5*I1995</f>
        <v>21069.301636363627</v>
      </c>
      <c r="O1995" s="1">
        <f>'Innlegging av opplysninger'!$B$5*J1995</f>
        <v>618591.51906593423</v>
      </c>
      <c r="P1995" s="1">
        <f>'Innlegging av opplysninger'!$B$5*K1995</f>
        <v>667401.8031087016</v>
      </c>
      <c r="Q1995" s="1"/>
      <c r="R1995" s="1">
        <f>'Innlegging av opplysninger'!$C$11*SUM(H1995:Q1995)</f>
        <v>2113114.3019380593</v>
      </c>
      <c r="S1995" s="1">
        <f>'Innlegging av opplysninger'!$C$13*(((H1995+J1995+M1995+O1995)*Data!H1995)+(J1995+O1995)*(1-Data!H1995)*1.8/12+I1995+N1995+K1995+L1995+P1995+Q1995)</f>
        <v>360910.03780714114</v>
      </c>
      <c r="T1995" s="1">
        <f>'Innlegging av opplysninger'!$C$13*((H1995+J1995+M1995+O1995)*(1-Data!H1995)-(J1995+O1995)*(1-Data!H1995)*1.8/12)</f>
        <v>2530720.0595817822</v>
      </c>
      <c r="U1995" s="1">
        <f>Data!I1995</f>
        <v>15.617799999999999</v>
      </c>
      <c r="V1995" s="1">
        <f>Data!J1995+Data!K1995</f>
        <v>54264.898918755098</v>
      </c>
      <c r="W1995" s="1">
        <f>Data!L1995</f>
        <v>25.773156270409405</v>
      </c>
      <c r="X1995" s="1">
        <f t="shared" si="317"/>
        <v>9245436.418181818</v>
      </c>
      <c r="Y1995" s="100">
        <f t="shared" si="318"/>
        <v>4391.1272727272726</v>
      </c>
      <c r="Z1995" s="100">
        <f t="shared" si="319"/>
        <v>1322725.3389999999</v>
      </c>
      <c r="AA1995" s="100">
        <f>'Innlegging av opplysninger'!$B$4*X1995</f>
        <v>1201906.7343636365</v>
      </c>
      <c r="AB1995" s="1"/>
      <c r="AC1995" s="1">
        <f>'Innlegging av opplysninger'!$B$5*X1995</f>
        <v>1211152.1707818182</v>
      </c>
      <c r="AD1995" s="1">
        <f>'Innlegging av opplysninger'!$B$5*Y1995</f>
        <v>575.23767272727275</v>
      </c>
      <c r="AE1995" s="1">
        <f>'Innlegging av opplysninger'!$B$5*Z1995</f>
        <v>173277.019409</v>
      </c>
      <c r="AF1995" s="1">
        <f>'Innlegging av opplysninger'!$B$5*AA1995</f>
        <v>157449.78220163638</v>
      </c>
      <c r="AG1995" s="1"/>
      <c r="AH1995" s="1">
        <f>'Innlegging av opplysninger'!$C$11*SUM(X1995:AG1995)</f>
        <v>506042.72549756785</v>
      </c>
      <c r="AI1995" s="1">
        <f>'Innlegging av opplysninger'!$C$13*(((X1995+Z1995+AC1995+AE1995)*Data!M1995)+(Z1995+AE1995)*(1-Data!M1995)*1.8/12+Y1995+AD1995+AA1995+AB1995+AF1995+AG1995)</f>
        <v>93199.869767991564</v>
      </c>
      <c r="AJ1995" s="1">
        <f>'Innlegging av opplysninger'!$C$13*((X1995+Z1995+AC1995+AE1995)*(1-Data!M1995)-(Z1995+AE1995)*(1-Data!M1995)*1.8/12)</f>
        <v>599279.64933394338</v>
      </c>
      <c r="AK1995" s="83">
        <f t="shared" si="314"/>
        <v>2619000</v>
      </c>
      <c r="AL1995" s="83">
        <f t="shared" si="315"/>
        <v>454000</v>
      </c>
      <c r="AM1995" s="83">
        <f t="shared" si="316"/>
        <v>3130000</v>
      </c>
    </row>
    <row r="1996" spans="1:39">
      <c r="A1996" t="str">
        <f t="shared" si="310"/>
        <v>4647Annet</v>
      </c>
      <c r="B1996" s="6" t="str">
        <f>Data!A1996</f>
        <v>4647</v>
      </c>
      <c r="C1996" s="7" t="str">
        <f>Data!B1996</f>
        <v>Sunnfjord kommune</v>
      </c>
      <c r="D1996" s="7" t="str">
        <f>Data!C1996</f>
        <v>Annet</v>
      </c>
      <c r="E1996" s="1">
        <f>Data!D1996</f>
        <v>47.689300000000003</v>
      </c>
      <c r="F1996" s="1">
        <f>Data!E1996+Data!F1996</f>
        <v>52272.114394633587</v>
      </c>
      <c r="G1996" s="1">
        <f>Data!G1996</f>
        <v>95.195358287917813</v>
      </c>
      <c r="H1996" s="1">
        <f t="shared" si="311"/>
        <v>27194405.945454542</v>
      </c>
      <c r="I1996" s="1">
        <f t="shared" si="312"/>
        <v>49525.090909090897</v>
      </c>
      <c r="J1996" s="1">
        <f t="shared" si="313"/>
        <v>3269271.7243636358</v>
      </c>
      <c r="K1996" s="1">
        <f>'Innlegging av opplysninger'!$B$4*H1996</f>
        <v>3535272.7729090904</v>
      </c>
      <c r="L1996" s="1"/>
      <c r="M1996" s="1">
        <f>'Innlegging av opplysninger'!$B$5*H1996</f>
        <v>3562467.1788545451</v>
      </c>
      <c r="N1996" s="1">
        <f>'Innlegging av opplysninger'!$B$5*I1996</f>
        <v>6487.786909090908</v>
      </c>
      <c r="O1996" s="1">
        <f>'Innlegging av opplysninger'!$B$5*J1996</f>
        <v>428274.59589163633</v>
      </c>
      <c r="P1996" s="1">
        <f>'Innlegging av opplysninger'!$B$5*K1996</f>
        <v>463120.73325109086</v>
      </c>
      <c r="Q1996" s="1"/>
      <c r="R1996" s="1">
        <f>'Innlegging av opplysninger'!$C$11*SUM(H1996:Q1996)</f>
        <v>1463335.3814846235</v>
      </c>
      <c r="S1996" s="1">
        <f>'Innlegging av opplysninger'!$C$13*(((H1996+J1996+M1996+O1996)*Data!H1996)+(J1996+O1996)*(1-Data!H1996)*1.8/12+I1996+N1996+K1996+L1996+P1996+Q1996)</f>
        <v>292384.84257806552</v>
      </c>
      <c r="T1996" s="1">
        <f>'Innlegging av opplysninger'!$C$13*((H1996+J1996+M1996+O1996)*(1-Data!H1996)-(J1996+O1996)*(1-Data!H1996)*1.8/12)</f>
        <v>1710074.1005061562</v>
      </c>
      <c r="U1996" s="1">
        <f>Data!I1996</f>
        <v>14.246900000000002</v>
      </c>
      <c r="V1996" s="1">
        <f>Data!J1996+Data!K1996</f>
        <v>52314.871890259172</v>
      </c>
      <c r="W1996" s="1">
        <f>Data!L1996</f>
        <v>267.39431034119701</v>
      </c>
      <c r="X1996" s="1">
        <f t="shared" si="317"/>
        <v>8130815.4363636365</v>
      </c>
      <c r="Y1996" s="100">
        <f t="shared" si="318"/>
        <v>41558.618181818179</v>
      </c>
      <c r="Z1996" s="100">
        <f t="shared" si="319"/>
        <v>1168649.4897999999</v>
      </c>
      <c r="AA1996" s="100">
        <f>'Innlegging av opplysninger'!$B$4*X1996</f>
        <v>1057006.0067272729</v>
      </c>
      <c r="AB1996" s="1"/>
      <c r="AC1996" s="1">
        <f>'Innlegging av opplysninger'!$B$5*X1996</f>
        <v>1065136.8221636363</v>
      </c>
      <c r="AD1996" s="1">
        <f>'Innlegging av opplysninger'!$B$5*Y1996</f>
        <v>5444.1789818181815</v>
      </c>
      <c r="AE1996" s="1">
        <f>'Innlegging av opplysninger'!$B$5*Z1996</f>
        <v>153093.08316379998</v>
      </c>
      <c r="AF1996" s="1">
        <f>'Innlegging av opplysninger'!$B$5*AA1996</f>
        <v>138467.78688127274</v>
      </c>
      <c r="AG1996" s="1"/>
      <c r="AH1996" s="1">
        <f>'Innlegging av opplysninger'!$C$11*SUM(X1996:AG1996)</f>
        <v>446886.51404600369</v>
      </c>
      <c r="AI1996" s="1">
        <f>'Innlegging av opplysninger'!$C$13*(((X1996+Z1996+AC1996+AE1996)*Data!M1996)+(Z1996+AE1996)*(1-Data!M1996)*1.8/12+Y1996+AD1996+AA1996+AB1996+AF1996+AG1996)</f>
        <v>90198.991874344676</v>
      </c>
      <c r="AJ1996" s="1">
        <f>'Innlegging av opplysninger'!$C$13*((X1996+Z1996+AC1996+AE1996)*(1-Data!M1996)-(Z1996+AE1996)*(1-Data!M1996)*1.8/12)</f>
        <v>521329.92208334437</v>
      </c>
      <c r="AK1996" s="83">
        <f t="shared" si="314"/>
        <v>1910000</v>
      </c>
      <c r="AL1996" s="83">
        <f t="shared" si="315"/>
        <v>383000</v>
      </c>
      <c r="AM1996" s="83">
        <f t="shared" si="316"/>
        <v>2231000</v>
      </c>
    </row>
    <row r="1997" spans="1:39">
      <c r="A1997" t="str">
        <f t="shared" si="310"/>
        <v>4648Alle</v>
      </c>
      <c r="B1997" s="6" t="str">
        <f>Data!A1997</f>
        <v>4648</v>
      </c>
      <c r="C1997" s="7" t="str">
        <f>Data!B1997</f>
        <v>Bremanger kommune</v>
      </c>
      <c r="D1997" s="7" t="str">
        <f>Data!C1997</f>
        <v>Alle</v>
      </c>
      <c r="E1997" s="1">
        <f>Data!D1997</f>
        <v>318.52290000000005</v>
      </c>
      <c r="F1997" s="1">
        <f>Data!E1997+Data!F1997</f>
        <v>46803.168029676985</v>
      </c>
      <c r="G1997" s="1">
        <f>Data!G1997</f>
        <v>601.82062263027228</v>
      </c>
      <c r="H1997" s="1">
        <f t="shared" si="311"/>
        <v>162631427.01818183</v>
      </c>
      <c r="I1997" s="1">
        <f t="shared" si="312"/>
        <v>2091203.4545454544</v>
      </c>
      <c r="J1997" s="1">
        <f t="shared" si="313"/>
        <v>19766715.656727277</v>
      </c>
      <c r="K1997" s="1">
        <f>'Innlegging av opplysninger'!$B$4*H1997</f>
        <v>21142085.512363639</v>
      </c>
      <c r="L1997" s="1"/>
      <c r="M1997" s="1">
        <f>'Innlegging av opplysninger'!$B$5*H1997</f>
        <v>21304716.939381819</v>
      </c>
      <c r="N1997" s="1">
        <f>'Innlegging av opplysninger'!$B$5*I1997</f>
        <v>273947.6525454545</v>
      </c>
      <c r="O1997" s="1">
        <f>'Innlegging av opplysninger'!$B$5*J1997</f>
        <v>2589439.7510312735</v>
      </c>
      <c r="P1997" s="1">
        <f>'Innlegging av opplysninger'!$B$5*K1997</f>
        <v>2769613.2021196368</v>
      </c>
      <c r="Q1997" s="1"/>
      <c r="R1997" s="1">
        <f>'Innlegging av opplysninger'!$C$11*SUM(H1997:Q1997)</f>
        <v>8837627.6691020634</v>
      </c>
      <c r="S1997" s="1">
        <f>'Innlegging av opplysninger'!$C$13*(((H1997+J1997+M1997+O1997)*Data!H1997)+(J1997+O1997)*(1-Data!H1997)*1.8/12+I1997+N1997+K1997+L1997+P1997+Q1997)</f>
        <v>1711203.1940156927</v>
      </c>
      <c r="T1997" s="1">
        <f>'Innlegging av opplysninger'!$C$13*((H1997+J1997+M1997+O1997)*(1-Data!H1997)-(J1997+O1997)*(1-Data!H1997)*1.8/12)</f>
        <v>10382392.56370292</v>
      </c>
      <c r="U1997" s="1">
        <f>Data!I1997</f>
        <v>63.325899999999997</v>
      </c>
      <c r="V1997" s="1">
        <f>Data!J1997+Data!K1997</f>
        <v>47755.756583535847</v>
      </c>
      <c r="W1997" s="1">
        <f>Data!L1997</f>
        <v>883.47446876115089</v>
      </c>
      <c r="X1997" s="1">
        <f t="shared" si="317"/>
        <v>32991013.809090901</v>
      </c>
      <c r="Y1997" s="100">
        <f t="shared" si="318"/>
        <v>610328.90030532831</v>
      </c>
      <c r="Z1997" s="100">
        <f t="shared" si="319"/>
        <v>4804992.0074436599</v>
      </c>
      <c r="AA1997" s="100">
        <f>'Innlegging av opplysninger'!$B$4*X1997</f>
        <v>4288831.7951818174</v>
      </c>
      <c r="AB1997" s="1"/>
      <c r="AC1997" s="1">
        <f>'Innlegging av opplysninger'!$B$5*X1997</f>
        <v>4321822.8089909079</v>
      </c>
      <c r="AD1997" s="1">
        <f>'Innlegging av opplysninger'!$B$5*Y1997</f>
        <v>79953.085939998011</v>
      </c>
      <c r="AE1997" s="1">
        <f>'Innlegging av opplysninger'!$B$5*Z1997</f>
        <v>629453.95297511946</v>
      </c>
      <c r="AF1997" s="1">
        <f>'Innlegging av opplysninger'!$B$5*AA1997</f>
        <v>561836.96516881813</v>
      </c>
      <c r="AG1997" s="1"/>
      <c r="AH1997" s="1">
        <f>'Innlegging av opplysninger'!$C$11*SUM(X1997:AG1997)</f>
        <v>1834952.8663536687</v>
      </c>
      <c r="AI1997" s="1">
        <f>'Innlegging av opplysninger'!$C$13*(((X1997+Z1997+AC1997+AE1997)*Data!M1997)+(Z1997+AE1997)*(1-Data!M1997)*1.8/12+Y1997+AD1997+AA1997+AB1997+AF1997+AG1997)</f>
        <v>348209.1751493279</v>
      </c>
      <c r="AJ1997" s="1">
        <f>'Innlegging av opplysninger'!$C$13*((X1997+Z1997+AC1997+AE1997)*(1-Data!M1997)-(Z1997+AE1997)*(1-Data!M1997)*1.8/12)</f>
        <v>2162778.9577556928</v>
      </c>
      <c r="AK1997" s="83">
        <f t="shared" si="314"/>
        <v>10673000</v>
      </c>
      <c r="AL1997" s="83">
        <f t="shared" si="315"/>
        <v>2059000</v>
      </c>
      <c r="AM1997" s="83">
        <f t="shared" si="316"/>
        <v>12545000</v>
      </c>
    </row>
    <row r="1998" spans="1:39">
      <c r="A1998" t="str">
        <f t="shared" si="310"/>
        <v>4648Administrasjon</v>
      </c>
      <c r="B1998" s="6" t="str">
        <f>Data!A1998</f>
        <v>4648</v>
      </c>
      <c r="C1998" s="7" t="str">
        <f>Data!B1998</f>
        <v>Bremanger kommune</v>
      </c>
      <c r="D1998" s="7" t="str">
        <f>Data!C1998</f>
        <v>Administrasjon</v>
      </c>
      <c r="E1998" s="1">
        <f>Data!D1998</f>
        <v>18.000000000000004</v>
      </c>
      <c r="F1998" s="1">
        <f>Data!E1998+Data!F1998</f>
        <v>57201.701851851838</v>
      </c>
      <c r="G1998" s="1">
        <f>Data!G1998</f>
        <v>0</v>
      </c>
      <c r="H1998" s="1">
        <f t="shared" si="311"/>
        <v>11232334.181818182</v>
      </c>
      <c r="I1998" s="1">
        <f t="shared" si="312"/>
        <v>0</v>
      </c>
      <c r="J1998" s="1">
        <f t="shared" si="313"/>
        <v>1347880.1018181818</v>
      </c>
      <c r="K1998" s="1">
        <f>'Innlegging av opplysninger'!$B$4*H1998</f>
        <v>1460203.4436363636</v>
      </c>
      <c r="L1998" s="1"/>
      <c r="M1998" s="1">
        <f>'Innlegging av opplysninger'!$B$5*H1998</f>
        <v>1471435.7778181818</v>
      </c>
      <c r="N1998" s="1">
        <f>'Innlegging av opplysninger'!$B$5*I1998</f>
        <v>0</v>
      </c>
      <c r="O1998" s="1">
        <f>'Innlegging av opplysninger'!$B$5*J1998</f>
        <v>176572.29333818183</v>
      </c>
      <c r="P1998" s="1">
        <f>'Innlegging av opplysninger'!$B$5*K1998</f>
        <v>191286.65111636365</v>
      </c>
      <c r="Q1998" s="1"/>
      <c r="R1998" s="1">
        <f>'Innlegging av opplysninger'!$C$11*SUM(H1998:Q1998)</f>
        <v>603429.07308272726</v>
      </c>
      <c r="S1998" s="1">
        <f>'Innlegging av opplysninger'!$C$13*(((H1998+J1998+M1998+O1998)*Data!H1998)+(J1998+O1998)*(1-Data!H1998)*1.8/12+I1998+N1998+K1998+L1998+P1998+Q1998)</f>
        <v>169392.30494182691</v>
      </c>
      <c r="T1998" s="1">
        <f>'Innlegging av opplysninger'!$C$13*((H1998+J1998+M1998+O1998)*(1-Data!H1998)-(J1998+O1998)*(1-Data!H1998)*1.8/12)</f>
        <v>656352.74243453657</v>
      </c>
      <c r="U1998" s="1">
        <f>Data!I1998</f>
        <v>2.16</v>
      </c>
      <c r="V1998" s="1">
        <f>Data!J1998+Data!K1998</f>
        <v>55305.253858024691</v>
      </c>
      <c r="W1998" s="1">
        <f>Data!L1998</f>
        <v>0</v>
      </c>
      <c r="X1998" s="1">
        <f t="shared" si="317"/>
        <v>1303192.8909090909</v>
      </c>
      <c r="Y1998" s="100">
        <f t="shared" si="318"/>
        <v>0</v>
      </c>
      <c r="Z1998" s="100">
        <f t="shared" si="319"/>
        <v>186356.58339999997</v>
      </c>
      <c r="AA1998" s="100">
        <f>'Innlegging av opplysninger'!$B$4*X1998</f>
        <v>169415.07581818182</v>
      </c>
      <c r="AB1998" s="1"/>
      <c r="AC1998" s="1">
        <f>'Innlegging av opplysninger'!$B$5*X1998</f>
        <v>170718.26870909092</v>
      </c>
      <c r="AD1998" s="1">
        <f>'Innlegging av opplysninger'!$B$5*Y1998</f>
        <v>0</v>
      </c>
      <c r="AE1998" s="1">
        <f>'Innlegging av opplysninger'!$B$5*Z1998</f>
        <v>24412.712425399997</v>
      </c>
      <c r="AF1998" s="1">
        <f>'Innlegging av opplysninger'!$B$5*AA1998</f>
        <v>22193.374932181821</v>
      </c>
      <c r="AG1998" s="1"/>
      <c r="AH1998" s="1">
        <f>'Innlegging av opplysninger'!$C$11*SUM(X1998:AG1998)</f>
        <v>71298.978435369921</v>
      </c>
      <c r="AI1998" s="1">
        <f>'Innlegging av opplysninger'!$C$13*(((X1998+Z1998+AC1998+AE1998)*Data!M1998)+(Z1998+AE1998)*(1-Data!M1998)*1.8/12+Y1998+AD1998+AA1998+AB1998+AF1998+AG1998)</f>
        <v>12416.976491279029</v>
      </c>
      <c r="AJ1998" s="1">
        <f>'Innlegging av opplysninger'!$C$13*((X1998+Z1998+AC1998+AE1998)*(1-Data!M1998)-(Z1998+AE1998)*(1-Data!M1998)*1.8/12)</f>
        <v>85150.04663080613</v>
      </c>
      <c r="AK1998" s="83">
        <f t="shared" si="314"/>
        <v>675000</v>
      </c>
      <c r="AL1998" s="83">
        <f t="shared" si="315"/>
        <v>182000</v>
      </c>
      <c r="AM1998" s="83">
        <f t="shared" si="316"/>
        <v>742000</v>
      </c>
    </row>
    <row r="1999" spans="1:39">
      <c r="A1999" t="str">
        <f t="shared" si="310"/>
        <v>4648Undervisning</v>
      </c>
      <c r="B1999" s="6" t="str">
        <f>Data!A1999</f>
        <v>4648</v>
      </c>
      <c r="C1999" s="7" t="str">
        <f>Data!B1999</f>
        <v>Bremanger kommune</v>
      </c>
      <c r="D1999" s="7" t="str">
        <f>Data!C1999</f>
        <v>Undervisning</v>
      </c>
      <c r="E1999" s="1">
        <f>Data!D1999</f>
        <v>70.328900000000019</v>
      </c>
      <c r="F1999" s="1">
        <f>Data!E1999+Data!F1999</f>
        <v>50490.908680499764</v>
      </c>
      <c r="G1999" s="1">
        <f>Data!G1999</f>
        <v>0</v>
      </c>
      <c r="H1999" s="1">
        <f t="shared" si="311"/>
        <v>38737855.281818189</v>
      </c>
      <c r="I1999" s="1">
        <f t="shared" si="312"/>
        <v>0</v>
      </c>
      <c r="J1999" s="1">
        <f t="shared" si="313"/>
        <v>4648542.6338181822</v>
      </c>
      <c r="K1999" s="1">
        <f>'Innlegging av opplysninger'!$B$4*H1999</f>
        <v>5035921.186636365</v>
      </c>
      <c r="L1999" s="1"/>
      <c r="M1999" s="1">
        <f>'Innlegging av opplysninger'!$B$5*H1999</f>
        <v>5074659.0419181827</v>
      </c>
      <c r="N1999" s="1">
        <f>'Innlegging av opplysninger'!$B$5*I1999</f>
        <v>0</v>
      </c>
      <c r="O1999" s="1">
        <f>'Innlegging av opplysninger'!$B$5*J1999</f>
        <v>608959.08503018192</v>
      </c>
      <c r="P1999" s="1">
        <f>'Innlegging av opplysninger'!$B$5*K1999</f>
        <v>659705.67544936389</v>
      </c>
      <c r="Q1999" s="1"/>
      <c r="R1999" s="1">
        <f>'Innlegging av opplysninger'!$C$11*SUM(H1999:Q1999)</f>
        <v>2081094.4303774775</v>
      </c>
      <c r="S1999" s="1">
        <f>'Innlegging av opplysninger'!$C$13*(((H1999+J1999+M1999+O1999)*Data!H1999)+(J1999+O1999)*(1-Data!H1999)*1.8/12+I1999+N1999+K1999+L1999+P1999+Q1999)</f>
        <v>390426.47969376377</v>
      </c>
      <c r="T1999" s="1">
        <f>'Innlegging av opplysninger'!$C$13*((H1999+J1999+M1999+O1999)*(1-Data!H1999)-(J1999+O1999)*(1-Data!H1999)*1.8/12)</f>
        <v>2457386.9513491001</v>
      </c>
      <c r="U1999" s="1">
        <f>Data!I1999</f>
        <v>7.5449000000000002</v>
      </c>
      <c r="V1999" s="1">
        <f>Data!J1999+Data!K1999</f>
        <v>51619.806204632718</v>
      </c>
      <c r="W1999" s="1">
        <f>Data!L1999</f>
        <v>0</v>
      </c>
      <c r="X1999" s="1">
        <f t="shared" si="317"/>
        <v>4248723.0090909097</v>
      </c>
      <c r="Y1999" s="100">
        <f t="shared" si="318"/>
        <v>0</v>
      </c>
      <c r="Z1999" s="100">
        <f t="shared" si="319"/>
        <v>607567.39030000009</v>
      </c>
      <c r="AA1999" s="100">
        <f>'Innlegging av opplysninger'!$B$4*X1999</f>
        <v>552333.9911818183</v>
      </c>
      <c r="AB1999" s="1"/>
      <c r="AC1999" s="1">
        <f>'Innlegging av opplysninger'!$B$5*X1999</f>
        <v>556582.71419090917</v>
      </c>
      <c r="AD1999" s="1">
        <f>'Innlegging av opplysninger'!$B$5*Y1999</f>
        <v>0</v>
      </c>
      <c r="AE1999" s="1">
        <f>'Innlegging av opplysninger'!$B$5*Z1999</f>
        <v>79591.328129300018</v>
      </c>
      <c r="AF1999" s="1">
        <f>'Innlegging av opplysninger'!$B$5*AA1999</f>
        <v>72355.752844818198</v>
      </c>
      <c r="AG1999" s="1"/>
      <c r="AH1999" s="1">
        <f>'Innlegging av opplysninger'!$C$11*SUM(X1999:AG1999)</f>
        <v>232451.85905803472</v>
      </c>
      <c r="AI1999" s="1">
        <f>'Innlegging av opplysninger'!$C$13*(((X1999+Z1999+AC1999+AE1999)*Data!M1999)+(Z1999+AE1999)*(1-Data!M1999)*1.8/12+Y1999+AD1999+AA1999+AB1999+AF1999+AG1999)</f>
        <v>43442.380338121096</v>
      </c>
      <c r="AJ1999" s="1">
        <f>'Innlegging av opplysninger'!$C$13*((X1999+Z1999+AC1999+AE1999)*(1-Data!M1999)-(Z1999+AE1999)*(1-Data!M1999)*1.8/12)</f>
        <v>274649.63732024218</v>
      </c>
      <c r="AK1999" s="83">
        <f t="shared" si="314"/>
        <v>2314000</v>
      </c>
      <c r="AL1999" s="83">
        <f t="shared" si="315"/>
        <v>434000</v>
      </c>
      <c r="AM1999" s="83">
        <f t="shared" si="316"/>
        <v>2732000</v>
      </c>
    </row>
    <row r="2000" spans="1:39">
      <c r="A2000" t="str">
        <f t="shared" si="310"/>
        <v>4648Barnehager</v>
      </c>
      <c r="B2000" s="6" t="str">
        <f>Data!A2000</f>
        <v>4648</v>
      </c>
      <c r="C2000" s="7" t="str">
        <f>Data!B2000</f>
        <v>Bremanger kommune</v>
      </c>
      <c r="D2000" s="7" t="str">
        <f>Data!C2000</f>
        <v>Barnehager</v>
      </c>
      <c r="E2000" s="1">
        <f>Data!D2000</f>
        <v>43.244599999999998</v>
      </c>
      <c r="F2000" s="1">
        <f>Data!E2000+Data!F2000</f>
        <v>40432.349723048283</v>
      </c>
      <c r="G2000" s="1">
        <f>Data!G2000</f>
        <v>0</v>
      </c>
      <c r="H2000" s="1">
        <f t="shared" si="311"/>
        <v>19074335.900000002</v>
      </c>
      <c r="I2000" s="1">
        <f t="shared" si="312"/>
        <v>0</v>
      </c>
      <c r="J2000" s="1">
        <f t="shared" si="313"/>
        <v>2288920.3080000002</v>
      </c>
      <c r="K2000" s="1">
        <f>'Innlegging av opplysninger'!$B$4*H2000</f>
        <v>2479663.6670000004</v>
      </c>
      <c r="L2000" s="1"/>
      <c r="M2000" s="1">
        <f>'Innlegging av opplysninger'!$B$5*H2000</f>
        <v>2498738.0029000002</v>
      </c>
      <c r="N2000" s="1">
        <f>'Innlegging av opplysninger'!$B$5*I2000</f>
        <v>0</v>
      </c>
      <c r="O2000" s="1">
        <f>'Innlegging av opplysninger'!$B$5*J2000</f>
        <v>299848.56034800003</v>
      </c>
      <c r="P2000" s="1">
        <f>'Innlegging av opplysninger'!$B$5*K2000</f>
        <v>324835.94037700008</v>
      </c>
      <c r="Q2000" s="1"/>
      <c r="R2000" s="1">
        <f>'Innlegging av opplysninger'!$C$11*SUM(H2000:Q2000)</f>
        <v>1024721.0103877502</v>
      </c>
      <c r="S2000" s="1">
        <f>'Innlegging av opplysninger'!$C$13*(((H2000+J2000+M2000+O2000)*Data!H2000)+(J2000+O2000)*(1-Data!H2000)*1.8/12+I2000+N2000+K2000+L2000+P2000+Q2000)</f>
        <v>166026.37675671841</v>
      </c>
      <c r="T2000" s="1">
        <f>'Innlegging av opplysninger'!$C$13*((H2000+J2000+M2000+O2000)*(1-Data!H2000)-(J2000+O2000)*(1-Data!H2000)*1.8/12)</f>
        <v>1236223.4269317817</v>
      </c>
      <c r="U2000" s="1">
        <f>Data!I2000</f>
        <v>5.5400000000000009</v>
      </c>
      <c r="V2000" s="1">
        <f>Data!J2000+Data!K2000</f>
        <v>45554.621540312866</v>
      </c>
      <c r="W2000" s="1">
        <f>Data!L2000</f>
        <v>0</v>
      </c>
      <c r="X2000" s="1">
        <f t="shared" si="317"/>
        <v>2753155.6727272724</v>
      </c>
      <c r="Y2000" s="100">
        <f t="shared" si="318"/>
        <v>0</v>
      </c>
      <c r="Z2000" s="100">
        <f t="shared" si="319"/>
        <v>393701.26119999989</v>
      </c>
      <c r="AA2000" s="100">
        <f>'Innlegging av opplysninger'!$B$4*X2000</f>
        <v>357910.23745454539</v>
      </c>
      <c r="AB2000" s="1"/>
      <c r="AC2000" s="1">
        <f>'Innlegging av opplysninger'!$B$5*X2000</f>
        <v>360663.39312727272</v>
      </c>
      <c r="AD2000" s="1">
        <f>'Innlegging av opplysninger'!$B$5*Y2000</f>
        <v>0</v>
      </c>
      <c r="AE2000" s="1">
        <f>'Innlegging av opplysninger'!$B$5*Z2000</f>
        <v>51574.865217199986</v>
      </c>
      <c r="AF2000" s="1">
        <f>'Innlegging av opplysninger'!$B$5*AA2000</f>
        <v>46886.241106545451</v>
      </c>
      <c r="AG2000" s="1"/>
      <c r="AH2000" s="1">
        <f>'Innlegging av opplysninger'!$C$11*SUM(X2000:AG2000)</f>
        <v>150627.88349164778</v>
      </c>
      <c r="AI2000" s="1">
        <f>'Innlegging av opplysninger'!$C$13*(((X2000+Z2000+AC2000+AE2000)*Data!M2000)+(Z2000+AE2000)*(1-Data!M2000)*1.8/12+Y2000+AD2000+AA2000+AB2000+AF2000+AG2000)</f>
        <v>24522.570671230882</v>
      </c>
      <c r="AJ2000" s="1">
        <f>'Innlegging av opplysninger'!$C$13*((X2000+Z2000+AC2000+AE2000)*(1-Data!M2000)-(Z2000+AE2000)*(1-Data!M2000)*1.8/12)</f>
        <v>181599.79621207659</v>
      </c>
      <c r="AK2000" s="83">
        <f t="shared" si="314"/>
        <v>1175000</v>
      </c>
      <c r="AL2000" s="83">
        <f t="shared" si="315"/>
        <v>191000</v>
      </c>
      <c r="AM2000" s="83">
        <f t="shared" si="316"/>
        <v>1418000</v>
      </c>
    </row>
    <row r="2001" spans="1:39">
      <c r="A2001" t="str">
        <f t="shared" si="310"/>
        <v>4648Helse/pleie/omsorg</v>
      </c>
      <c r="B2001" s="6" t="str">
        <f>Data!A2001</f>
        <v>4648</v>
      </c>
      <c r="C2001" s="7" t="str">
        <f>Data!B2001</f>
        <v>Bremanger kommune</v>
      </c>
      <c r="D2001" s="7" t="str">
        <f>Data!C2001</f>
        <v>Helse/pleie/omsorg</v>
      </c>
      <c r="E2001" s="1">
        <f>Data!D2001</f>
        <v>152.23790000000002</v>
      </c>
      <c r="F2001" s="1">
        <f>Data!E2001+Data!F2001</f>
        <v>46233.393255993848</v>
      </c>
      <c r="G2001" s="1">
        <f>Data!G2001</f>
        <v>1216.0127011736236</v>
      </c>
      <c r="H2001" s="1">
        <f t="shared" si="311"/>
        <v>76783360.354545444</v>
      </c>
      <c r="I2001" s="1">
        <f t="shared" si="312"/>
        <v>2019526.0363636364</v>
      </c>
      <c r="J2001" s="1">
        <f t="shared" si="313"/>
        <v>9456346.3669090886</v>
      </c>
      <c r="K2001" s="1">
        <f>'Innlegging av opplysninger'!$B$4*H2001</f>
        <v>9981836.8460909072</v>
      </c>
      <c r="L2001" s="1"/>
      <c r="M2001" s="1">
        <f>'Innlegging av opplysninger'!$B$5*H2001</f>
        <v>10058620.206445454</v>
      </c>
      <c r="N2001" s="1">
        <f>'Innlegging av opplysninger'!$B$5*I2001</f>
        <v>264557.91076363635</v>
      </c>
      <c r="O2001" s="1">
        <f>'Innlegging av opplysninger'!$B$5*J2001</f>
        <v>1238781.3740650907</v>
      </c>
      <c r="P2001" s="1">
        <f>'Innlegging av opplysninger'!$B$5*K2001</f>
        <v>1307620.626837909</v>
      </c>
      <c r="Q2001" s="1"/>
      <c r="R2001" s="1">
        <f>'Innlegging av opplysninger'!$C$11*SUM(H2001:Q2001)</f>
        <v>4222204.6894368045</v>
      </c>
      <c r="S2001" s="1">
        <f>'Innlegging av opplysninger'!$C$13*(((H2001+J2001+M2001+O2001)*Data!H2001)+(J2001+O2001)*(1-Data!H2001)*1.8/12+I2001+N2001+K2001+L2001+P2001+Q2001)</f>
        <v>832770.2898390661</v>
      </c>
      <c r="T2001" s="1">
        <f>'Innlegging av opplysninger'!$C$13*((H2001+J2001+M2001+O2001)*(1-Data!H2001)-(J2001+O2001)*(1-Data!H2001)*1.8/12)</f>
        <v>4944983.4957060339</v>
      </c>
      <c r="U2001" s="1">
        <f>Data!I2001</f>
        <v>35.101000000000006</v>
      </c>
      <c r="V2001" s="1">
        <f>Data!J2001+Data!K2001</f>
        <v>47009.402533641012</v>
      </c>
      <c r="W2001" s="1">
        <f>Data!L2001</f>
        <v>1593.8809681012435</v>
      </c>
      <c r="X2001" s="1">
        <f t="shared" si="317"/>
        <v>18000840.418181818</v>
      </c>
      <c r="Y2001" s="100">
        <f t="shared" si="318"/>
        <v>610328.90030532831</v>
      </c>
      <c r="Z2001" s="100">
        <f t="shared" si="319"/>
        <v>2661397.2125436617</v>
      </c>
      <c r="AA2001" s="100">
        <f>'Innlegging av opplysninger'!$B$4*X2001</f>
        <v>2340109.2543636365</v>
      </c>
      <c r="AB2001" s="1"/>
      <c r="AC2001" s="1">
        <f>'Innlegging av opplysninger'!$B$5*X2001</f>
        <v>2358110.0947818183</v>
      </c>
      <c r="AD2001" s="1">
        <f>'Innlegging av opplysninger'!$B$5*Y2001</f>
        <v>79953.085939998011</v>
      </c>
      <c r="AE2001" s="1">
        <f>'Innlegging av opplysninger'!$B$5*Z2001</f>
        <v>348643.03484321968</v>
      </c>
      <c r="AF2001" s="1">
        <f>'Innlegging av opplysninger'!$B$5*AA2001</f>
        <v>306554.31232163642</v>
      </c>
      <c r="AG2001" s="1"/>
      <c r="AH2001" s="1">
        <f>'Innlegging av opplysninger'!$C$11*SUM(X2001:AG2001)</f>
        <v>1014825.5799046826</v>
      </c>
      <c r="AI2001" s="1">
        <f>'Innlegging av opplysninger'!$C$13*(((X2001+Z2001+AC2001+AE2001)*Data!M2001)+(Z2001+AE2001)*(1-Data!M2001)*1.8/12+Y2001+AD2001+AA2001+AB2001+AF2001+AG2001)</f>
        <v>197940.81437146442</v>
      </c>
      <c r="AJ2001" s="1">
        <f>'Innlegging av opplysninger'!$C$13*((X2001+Z2001+AC2001+AE2001)*(1-Data!M2001)-(Z2001+AE2001)*(1-Data!M2001)*1.8/12)</f>
        <v>1190767.8739191538</v>
      </c>
      <c r="AK2001" s="83">
        <f t="shared" si="314"/>
        <v>5237000</v>
      </c>
      <c r="AL2001" s="83">
        <f t="shared" si="315"/>
        <v>1031000</v>
      </c>
      <c r="AM2001" s="83">
        <f t="shared" si="316"/>
        <v>6136000</v>
      </c>
    </row>
    <row r="2002" spans="1:39">
      <c r="A2002" t="str">
        <f t="shared" si="310"/>
        <v>4648Samferdsel og teknikk</v>
      </c>
      <c r="B2002" s="6" t="str">
        <f>Data!A2002</f>
        <v>4648</v>
      </c>
      <c r="C2002" s="7" t="str">
        <f>Data!B2002</f>
        <v>Bremanger kommune</v>
      </c>
      <c r="D2002" s="7" t="str">
        <f>Data!C2002</f>
        <v>Samferdsel og teknikk</v>
      </c>
      <c r="E2002" s="1">
        <f>Data!D2002</f>
        <v>31.161500000000014</v>
      </c>
      <c r="F2002" s="1">
        <f>Data!E2002+Data!F2002</f>
        <v>44195.672624873609</v>
      </c>
      <c r="G2002" s="1">
        <f>Data!G2002</f>
        <v>210.85088971968599</v>
      </c>
      <c r="H2002" s="1">
        <f t="shared" si="311"/>
        <v>15024037.663636358</v>
      </c>
      <c r="I2002" s="1">
        <f t="shared" si="312"/>
        <v>71677.418181818153</v>
      </c>
      <c r="J2002" s="1">
        <f t="shared" si="313"/>
        <v>1811485.8098181812</v>
      </c>
      <c r="K2002" s="1">
        <f>'Innlegging av opplysninger'!$B$4*H2002</f>
        <v>1953124.8962727266</v>
      </c>
      <c r="L2002" s="1"/>
      <c r="M2002" s="1">
        <f>'Innlegging av opplysninger'!$B$5*H2002</f>
        <v>1968148.9339363631</v>
      </c>
      <c r="N2002" s="1">
        <f>'Innlegging av opplysninger'!$B$5*I2002</f>
        <v>9389.7417818181784</v>
      </c>
      <c r="O2002" s="1">
        <f>'Innlegging av opplysninger'!$B$5*J2002</f>
        <v>237304.64108618174</v>
      </c>
      <c r="P2002" s="1">
        <f>'Innlegging av opplysninger'!$B$5*K2002</f>
        <v>255859.36141172721</v>
      </c>
      <c r="Q2002" s="1"/>
      <c r="R2002" s="1">
        <f>'Innlegging av opplysninger'!$C$11*SUM(H2002:Q2002)</f>
        <v>810579.08171275677</v>
      </c>
      <c r="S2002" s="1">
        <f>'Innlegging av opplysninger'!$C$13*(((H2002+J2002+M2002+O2002)*Data!H2002)+(J2002+O2002)*(1-Data!H2002)*1.8/12+I2002+N2002+K2002+L2002+P2002+Q2002)</f>
        <v>137002.58698938286</v>
      </c>
      <c r="T2002" s="1">
        <f>'Innlegging av opplysninger'!$C$13*((H2002+J2002+M2002+O2002)*(1-Data!H2002)-(J2002+O2002)*(1-Data!H2002)*1.8/12)</f>
        <v>972210.89324912603</v>
      </c>
      <c r="U2002" s="1">
        <f>Data!I2002</f>
        <v>9.68</v>
      </c>
      <c r="V2002" s="1">
        <f>Data!J2002+Data!K2002</f>
        <v>45226.205234159781</v>
      </c>
      <c r="W2002" s="1">
        <f>Data!L2002</f>
        <v>0</v>
      </c>
      <c r="X2002" s="1">
        <f t="shared" si="317"/>
        <v>4775887.2727272725</v>
      </c>
      <c r="Y2002" s="100">
        <f t="shared" si="318"/>
        <v>0</v>
      </c>
      <c r="Z2002" s="100">
        <f t="shared" si="319"/>
        <v>682951.87999999989</v>
      </c>
      <c r="AA2002" s="100">
        <f>'Innlegging av opplysninger'!$B$4*X2002</f>
        <v>620865.34545454546</v>
      </c>
      <c r="AB2002" s="1"/>
      <c r="AC2002" s="1">
        <f>'Innlegging av opplysninger'!$B$5*X2002</f>
        <v>625641.23272727267</v>
      </c>
      <c r="AD2002" s="1">
        <f>'Innlegging av opplysninger'!$B$5*Y2002</f>
        <v>0</v>
      </c>
      <c r="AE2002" s="1">
        <f>'Innlegging av opplysninger'!$B$5*Z2002</f>
        <v>89466.696279999989</v>
      </c>
      <c r="AF2002" s="1">
        <f>'Innlegging av opplysninger'!$B$5*AA2002</f>
        <v>81333.360254545463</v>
      </c>
      <c r="AG2002" s="1"/>
      <c r="AH2002" s="1">
        <f>'Innlegging av opplysninger'!$C$11*SUM(X2002:AG2002)</f>
        <v>261293.53992285815</v>
      </c>
      <c r="AI2002" s="1">
        <f>'Innlegging av opplysninger'!$C$13*(((X2002+Z2002+AC2002+AE2002)*Data!M2002)+(Z2002+AE2002)*(1-Data!M2002)*1.8/12+Y2002+AD2002+AA2002+AB2002+AF2002+AG2002)</f>
        <v>48000.975012658906</v>
      </c>
      <c r="AJ2002" s="1">
        <f>'Innlegging av opplysninger'!$C$13*((X2002+Z2002+AC2002+AE2002)*(1-Data!M2002)-(Z2002+AE2002)*(1-Data!M2002)*1.8/12)</f>
        <v>309558.60593441006</v>
      </c>
      <c r="AK2002" s="83">
        <f t="shared" si="314"/>
        <v>1072000</v>
      </c>
      <c r="AL2002" s="83">
        <f t="shared" si="315"/>
        <v>185000</v>
      </c>
      <c r="AM2002" s="83">
        <f t="shared" si="316"/>
        <v>1282000</v>
      </c>
    </row>
    <row r="2003" spans="1:39">
      <c r="A2003" t="str">
        <f t="shared" si="310"/>
        <v>4648Annet</v>
      </c>
      <c r="B2003" s="6" t="str">
        <f>Data!A2003</f>
        <v>4648</v>
      </c>
      <c r="C2003" s="7" t="str">
        <f>Data!B2003</f>
        <v>Bremanger kommune</v>
      </c>
      <c r="D2003" s="7" t="str">
        <f>Data!C2003</f>
        <v>Annet</v>
      </c>
      <c r="E2003" s="1">
        <f>Data!D2003</f>
        <v>3.5499999999999994</v>
      </c>
      <c r="F2003" s="1">
        <f>Data!E2003+Data!F2003</f>
        <v>0</v>
      </c>
      <c r="G2003" s="1">
        <f>Data!G2003</f>
        <v>0</v>
      </c>
      <c r="H2003" s="1">
        <f t="shared" si="311"/>
        <v>0</v>
      </c>
      <c r="I2003" s="1">
        <f t="shared" si="312"/>
        <v>0</v>
      </c>
      <c r="J2003" s="1">
        <f t="shared" si="313"/>
        <v>0</v>
      </c>
      <c r="K2003" s="1">
        <f>'Innlegging av opplysninger'!$B$4*H2003</f>
        <v>0</v>
      </c>
      <c r="L2003" s="1"/>
      <c r="M2003" s="1">
        <f>'Innlegging av opplysninger'!$B$5*H2003</f>
        <v>0</v>
      </c>
      <c r="N2003" s="1">
        <f>'Innlegging av opplysninger'!$B$5*I2003</f>
        <v>0</v>
      </c>
      <c r="O2003" s="1">
        <f>'Innlegging av opplysninger'!$B$5*J2003</f>
        <v>0</v>
      </c>
      <c r="P2003" s="1">
        <f>'Innlegging av opplysninger'!$B$5*K2003</f>
        <v>0</v>
      </c>
      <c r="Q2003" s="1"/>
      <c r="R2003" s="1">
        <f>'Innlegging av opplysninger'!$C$11*SUM(H2003:Q2003)</f>
        <v>0</v>
      </c>
      <c r="S2003" s="1">
        <f>'Innlegging av opplysninger'!$C$13*(((H2003+J2003+M2003+O2003)*Data!H2003)+(J2003+O2003)*(1-Data!H2003)*1.8/12+I2003+N2003+K2003+L2003+P2003+Q2003)</f>
        <v>0</v>
      </c>
      <c r="T2003" s="1">
        <f>'Innlegging av opplysninger'!$C$13*((H2003+J2003+M2003+O2003)*(1-Data!H2003)-(J2003+O2003)*(1-Data!H2003)*1.8/12)</f>
        <v>0</v>
      </c>
      <c r="U2003" s="1">
        <f>Data!I2003</f>
        <v>0</v>
      </c>
      <c r="V2003" s="1">
        <f>Data!J2003+Data!K2003</f>
        <v>0</v>
      </c>
      <c r="W2003" s="1">
        <f>Data!L2003</f>
        <v>0</v>
      </c>
      <c r="X2003" s="1">
        <f t="shared" si="317"/>
        <v>0</v>
      </c>
      <c r="Y2003" s="100">
        <f t="shared" si="318"/>
        <v>0</v>
      </c>
      <c r="Z2003" s="100">
        <f t="shared" si="319"/>
        <v>0</v>
      </c>
      <c r="AA2003" s="100">
        <f>'Innlegging av opplysninger'!$B$4*X2003</f>
        <v>0</v>
      </c>
      <c r="AB2003" s="1"/>
      <c r="AC2003" s="1">
        <f>'Innlegging av opplysninger'!$B$5*X2003</f>
        <v>0</v>
      </c>
      <c r="AD2003" s="1">
        <f>'Innlegging av opplysninger'!$B$5*Y2003</f>
        <v>0</v>
      </c>
      <c r="AE2003" s="1">
        <f>'Innlegging av opplysninger'!$B$5*Z2003</f>
        <v>0</v>
      </c>
      <c r="AF2003" s="1">
        <f>'Innlegging av opplysninger'!$B$5*AA2003</f>
        <v>0</v>
      </c>
      <c r="AG2003" s="1"/>
      <c r="AH2003" s="1">
        <f>'Innlegging av opplysninger'!$C$11*SUM(X2003:AG2003)</f>
        <v>0</v>
      </c>
      <c r="AI2003" s="1">
        <f>'Innlegging av opplysninger'!$C$13*(((X2003+Z2003+AC2003+AE2003)*Data!M2003)+(Z2003+AE2003)*(1-Data!M2003)*1.8/12+Y2003+AD2003+AA2003+AB2003+AF2003+AG2003)</f>
        <v>0</v>
      </c>
      <c r="AJ2003" s="1">
        <f>'Innlegging av opplysninger'!$C$13*((X2003+Z2003+AC2003+AE2003)*(1-Data!M2003)-(Z2003+AE2003)*(1-Data!M2003)*1.8/12)</f>
        <v>0</v>
      </c>
      <c r="AK2003" s="83">
        <f t="shared" si="314"/>
        <v>0</v>
      </c>
      <c r="AL2003" s="83">
        <f t="shared" si="315"/>
        <v>0</v>
      </c>
      <c r="AM2003" s="83">
        <f t="shared" si="316"/>
        <v>0</v>
      </c>
    </row>
    <row r="2004" spans="1:39">
      <c r="A2004" t="str">
        <f t="shared" si="310"/>
        <v>4649Alle</v>
      </c>
      <c r="B2004" s="6" t="str">
        <f>Data!A2004</f>
        <v>4649</v>
      </c>
      <c r="C2004" s="7" t="str">
        <f>Data!B2004</f>
        <v>Stad kommune</v>
      </c>
      <c r="D2004" s="7" t="str">
        <f>Data!C2004</f>
        <v>Alle</v>
      </c>
      <c r="E2004" s="1">
        <f>Data!D2004</f>
        <v>720.73409999999967</v>
      </c>
      <c r="F2004" s="1">
        <f>Data!E2004+Data!F2004</f>
        <v>47510.173562540884</v>
      </c>
      <c r="G2004" s="1">
        <f>Data!G2004</f>
        <v>502.60144483242857</v>
      </c>
      <c r="H2004" s="1">
        <f t="shared" si="311"/>
        <v>373551296.54663652</v>
      </c>
      <c r="I2004" s="1">
        <f t="shared" si="312"/>
        <v>3951730.9090909078</v>
      </c>
      <c r="J2004" s="1">
        <f t="shared" si="313"/>
        <v>45300363.294687293</v>
      </c>
      <c r="K2004" s="1">
        <f>'Innlegging av opplysninger'!$B$4*H2004</f>
        <v>48561668.551062748</v>
      </c>
      <c r="L2004" s="1"/>
      <c r="M2004" s="1">
        <f>'Innlegging av opplysninger'!$B$5*H2004</f>
        <v>48935219.847609386</v>
      </c>
      <c r="N2004" s="1">
        <f>'Innlegging av opplysninger'!$B$5*I2004</f>
        <v>517676.74909090897</v>
      </c>
      <c r="O2004" s="1">
        <f>'Innlegging av opplysninger'!$B$5*J2004</f>
        <v>5934347.5916040353</v>
      </c>
      <c r="P2004" s="1">
        <f>'Innlegging av opplysninger'!$B$5*K2004</f>
        <v>6361578.5801892206</v>
      </c>
      <c r="Q2004" s="1"/>
      <c r="R2004" s="1">
        <f>'Innlegging av opplysninger'!$C$11*SUM(H2004:Q2004)</f>
        <v>20258327.518658902</v>
      </c>
      <c r="S2004" s="1">
        <f>'Innlegging av opplysninger'!$C$13*(((H2004+J2004+M2004+O2004)*Data!H2004)+(J2004+O2004)*(1-Data!H2004)*1.8/12+I2004+N2004+K2004+L2004+P2004+Q2004)</f>
        <v>3829639.678199375</v>
      </c>
      <c r="T2004" s="1">
        <f>'Innlegging av opplysninger'!$C$13*((H2004+J2004+M2004+O2004)*(1-Data!H2004)-(J2004+O2004)*(1-Data!H2004)*1.8/12)</f>
        <v>23892282.189439114</v>
      </c>
      <c r="U2004" s="1">
        <f>Data!I2004</f>
        <v>88.580500000000015</v>
      </c>
      <c r="V2004" s="1">
        <f>Data!J2004+Data!K2004</f>
        <v>48663.840637706191</v>
      </c>
      <c r="W2004" s="1">
        <f>Data!L2004</f>
        <v>596.66303531815697</v>
      </c>
      <c r="X2004" s="1">
        <f t="shared" si="317"/>
        <v>47025461.843000002</v>
      </c>
      <c r="Y2004" s="100">
        <f t="shared" si="318"/>
        <v>576575.0181818183</v>
      </c>
      <c r="Z2004" s="100">
        <f t="shared" si="319"/>
        <v>6807091.2711489992</v>
      </c>
      <c r="AA2004" s="100">
        <f>'Innlegging av opplysninger'!$B$4*X2004</f>
        <v>6113310.0395900002</v>
      </c>
      <c r="AB2004" s="1"/>
      <c r="AC2004" s="1">
        <f>'Innlegging av opplysninger'!$B$5*X2004</f>
        <v>6160335.5014330009</v>
      </c>
      <c r="AD2004" s="1">
        <f>'Innlegging av opplysninger'!$B$5*Y2004</f>
        <v>75531.327381818206</v>
      </c>
      <c r="AE2004" s="1">
        <f>'Innlegging av opplysninger'!$B$5*Z2004</f>
        <v>891728.95652051899</v>
      </c>
      <c r="AF2004" s="1">
        <f>'Innlegging av opplysninger'!$B$5*AA2004</f>
        <v>800843.61518629</v>
      </c>
      <c r="AG2004" s="1"/>
      <c r="AH2004" s="1">
        <f>'Innlegging av opplysninger'!$C$11*SUM(X2004:AG2004)</f>
        <v>2601133.3477528128</v>
      </c>
      <c r="AI2004" s="1">
        <f>'Innlegging av opplysninger'!$C$13*(((X2004+Z2004+AC2004+AE2004)*Data!M2004)+(Z2004+AE2004)*(1-Data!M2004)*1.8/12+Y2004+AD2004+AA2004+AB2004+AF2004+AG2004)</f>
        <v>530879.82190752216</v>
      </c>
      <c r="AJ2004" s="1">
        <f>'Innlegging av opplysninger'!$C$13*((X2004+Z2004+AC2004+AE2004)*(1-Data!M2004)-(Z2004+AE2004)*(1-Data!M2004)*1.8/12)</f>
        <v>3028565.8118594852</v>
      </c>
      <c r="AK2004" s="83">
        <f t="shared" si="314"/>
        <v>22859000</v>
      </c>
      <c r="AL2004" s="83">
        <f t="shared" si="315"/>
        <v>4361000</v>
      </c>
      <c r="AM2004" s="83">
        <f t="shared" si="316"/>
        <v>26921000</v>
      </c>
    </row>
    <row r="2005" spans="1:39">
      <c r="A2005" t="str">
        <f t="shared" si="310"/>
        <v>4649Administrasjon</v>
      </c>
      <c r="B2005" s="6" t="str">
        <f>Data!A2005</f>
        <v>4649</v>
      </c>
      <c r="C2005" s="7" t="str">
        <f>Data!B2005</f>
        <v>Stad kommune</v>
      </c>
      <c r="D2005" s="7" t="str">
        <f>Data!C2005</f>
        <v>Administrasjon</v>
      </c>
      <c r="E2005" s="1">
        <f>Data!D2005</f>
        <v>32.231499999999997</v>
      </c>
      <c r="F2005" s="1">
        <f>Data!E2005+Data!F2005</f>
        <v>54130.580164849103</v>
      </c>
      <c r="G2005" s="1">
        <f>Data!G2005</f>
        <v>0</v>
      </c>
      <c r="H2005" s="1">
        <f t="shared" si="311"/>
        <v>19033197.759090912</v>
      </c>
      <c r="I2005" s="1">
        <f t="shared" si="312"/>
        <v>0</v>
      </c>
      <c r="J2005" s="1">
        <f t="shared" si="313"/>
        <v>2283983.7310909093</v>
      </c>
      <c r="K2005" s="1">
        <f>'Innlegging av opplysninger'!$B$4*H2005</f>
        <v>2474315.7086818186</v>
      </c>
      <c r="L2005" s="1"/>
      <c r="M2005" s="1">
        <f>'Innlegging av opplysninger'!$B$5*H2005</f>
        <v>2493348.9064409095</v>
      </c>
      <c r="N2005" s="1">
        <f>'Innlegging av opplysninger'!$B$5*I2005</f>
        <v>0</v>
      </c>
      <c r="O2005" s="1">
        <f>'Innlegging av opplysninger'!$B$5*J2005</f>
        <v>299201.86877290916</v>
      </c>
      <c r="P2005" s="1">
        <f>'Innlegging av opplysninger'!$B$5*K2005</f>
        <v>324135.35783731827</v>
      </c>
      <c r="Q2005" s="1"/>
      <c r="R2005" s="1">
        <f>'Innlegging av opplysninger'!$C$11*SUM(H2005:Q2005)</f>
        <v>1022510.9666127616</v>
      </c>
      <c r="S2005" s="1">
        <f>'Innlegging av opplysninger'!$C$13*(((H2005+J2005+M2005+O2005)*Data!H2005)+(J2005+O2005)*(1-Data!H2005)*1.8/12+I2005+N2005+K2005+L2005+P2005+Q2005)</f>
        <v>278646.70829152566</v>
      </c>
      <c r="T2005" s="1">
        <f>'Innlegging av opplysninger'!$C$13*((H2005+J2005+M2005+O2005)*(1-Data!H2005)-(J2005+O2005)*(1-Data!H2005)*1.8/12)</f>
        <v>1120578.8249680428</v>
      </c>
      <c r="U2005" s="1">
        <f>Data!I2005</f>
        <v>10.599999999999998</v>
      </c>
      <c r="V2005" s="1">
        <f>Data!J2005+Data!K2005</f>
        <v>57228.517295597492</v>
      </c>
      <c r="W2005" s="1">
        <f>Data!L2005</f>
        <v>0</v>
      </c>
      <c r="X2005" s="1">
        <f t="shared" si="317"/>
        <v>6617697.6363636348</v>
      </c>
      <c r="Y2005" s="100">
        <f t="shared" si="318"/>
        <v>0</v>
      </c>
      <c r="Z2005" s="100">
        <f t="shared" si="319"/>
        <v>946330.76199999976</v>
      </c>
      <c r="AA2005" s="100">
        <f>'Innlegging av opplysninger'!$B$4*X2005</f>
        <v>860300.69272727252</v>
      </c>
      <c r="AB2005" s="1"/>
      <c r="AC2005" s="1">
        <f>'Innlegging av opplysninger'!$B$5*X2005</f>
        <v>866918.39036363619</v>
      </c>
      <c r="AD2005" s="1">
        <f>'Innlegging av opplysninger'!$B$5*Y2005</f>
        <v>0</v>
      </c>
      <c r="AE2005" s="1">
        <f>'Innlegging av opplysninger'!$B$5*Z2005</f>
        <v>123969.32982199997</v>
      </c>
      <c r="AF2005" s="1">
        <f>'Innlegging av opplysninger'!$B$5*AA2005</f>
        <v>112699.3907472727</v>
      </c>
      <c r="AG2005" s="1"/>
      <c r="AH2005" s="1">
        <f>'Innlegging av opplysninger'!$C$11*SUM(X2005:AG2005)</f>
        <v>362060.81567690504</v>
      </c>
      <c r="AI2005" s="1">
        <f>'Innlegging av opplysninger'!$C$13*(((X2005+Z2005+AC2005+AE2005)*Data!M2005)+(Z2005+AE2005)*(1-Data!M2005)*1.8/12+Y2005+AD2005+AA2005+AB2005+AF2005+AG2005)</f>
        <v>115653.25013307139</v>
      </c>
      <c r="AJ2005" s="1">
        <f>'Innlegging av opplysninger'!$C$13*((X2005+Z2005+AC2005+AE2005)*(1-Data!M2005)-(Z2005+AE2005)*(1-Data!M2005)*1.8/12)</f>
        <v>379798.39237216697</v>
      </c>
      <c r="AK2005" s="83">
        <f t="shared" si="314"/>
        <v>1385000</v>
      </c>
      <c r="AL2005" s="83">
        <f t="shared" si="315"/>
        <v>394000</v>
      </c>
      <c r="AM2005" s="83">
        <f t="shared" si="316"/>
        <v>1500000</v>
      </c>
    </row>
    <row r="2006" spans="1:39">
      <c r="A2006" t="str">
        <f t="shared" si="310"/>
        <v>4649Undervisning</v>
      </c>
      <c r="B2006" s="6" t="str">
        <f>Data!A2006</f>
        <v>4649</v>
      </c>
      <c r="C2006" s="7" t="str">
        <f>Data!B2006</f>
        <v>Stad kommune</v>
      </c>
      <c r="D2006" s="7" t="str">
        <f>Data!C2006</f>
        <v>Undervisning</v>
      </c>
      <c r="E2006" s="1">
        <f>Data!D2006</f>
        <v>177.09619999999993</v>
      </c>
      <c r="F2006" s="1">
        <f>Data!E2006+Data!F2006</f>
        <v>49373.015374788767</v>
      </c>
      <c r="G2006" s="1">
        <f>Data!G2006</f>
        <v>0</v>
      </c>
      <c r="H2006" s="1">
        <f t="shared" si="311"/>
        <v>95386618.968181774</v>
      </c>
      <c r="I2006" s="1">
        <f t="shared" si="312"/>
        <v>0</v>
      </c>
      <c r="J2006" s="1">
        <f t="shared" si="313"/>
        <v>11446394.276181813</v>
      </c>
      <c r="K2006" s="1">
        <f>'Innlegging av opplysninger'!$B$4*H2006</f>
        <v>12400260.46586363</v>
      </c>
      <c r="L2006" s="1"/>
      <c r="M2006" s="1">
        <f>'Innlegging av opplysninger'!$B$5*H2006</f>
        <v>12495647.084831813</v>
      </c>
      <c r="N2006" s="1">
        <f>'Innlegging av opplysninger'!$B$5*I2006</f>
        <v>0</v>
      </c>
      <c r="O2006" s="1">
        <f>'Innlegging av opplysninger'!$B$5*J2006</f>
        <v>1499477.6501798176</v>
      </c>
      <c r="P2006" s="1">
        <f>'Innlegging av opplysninger'!$B$5*K2006</f>
        <v>1624434.1210281355</v>
      </c>
      <c r="Q2006" s="1"/>
      <c r="R2006" s="1">
        <f>'Innlegging av opplysninger'!$C$11*SUM(H2006:Q2006)</f>
        <v>5124407.6375181451</v>
      </c>
      <c r="S2006" s="1">
        <f>'Innlegging av opplysninger'!$C$13*(((H2006+J2006+M2006+O2006)*Data!H2006)+(J2006+O2006)*(1-Data!H2006)*1.8/12+I2006+N2006+K2006+L2006+P2006+Q2006)</f>
        <v>918508.50212188542</v>
      </c>
      <c r="T2006" s="1">
        <f>'Innlegging av opplysninger'!$C$13*((H2006+J2006+M2006+O2006)*(1-Data!H2006)-(J2006+O2006)*(1-Data!H2006)*1.8/12)</f>
        <v>6093838.791323998</v>
      </c>
      <c r="U2006" s="1">
        <f>Data!I2006</f>
        <v>20.884600000000002</v>
      </c>
      <c r="V2006" s="1">
        <f>Data!J2006+Data!K2006</f>
        <v>51405.263806824179</v>
      </c>
      <c r="W2006" s="1">
        <f>Data!L2006</f>
        <v>0</v>
      </c>
      <c r="X2006" s="1">
        <f t="shared" si="317"/>
        <v>11711764.063636366</v>
      </c>
      <c r="Y2006" s="100">
        <f t="shared" si="318"/>
        <v>0</v>
      </c>
      <c r="Z2006" s="100">
        <f t="shared" si="319"/>
        <v>1674782.2611000002</v>
      </c>
      <c r="AA2006" s="100">
        <f>'Innlegging av opplysninger'!$B$4*X2006</f>
        <v>1522529.3282727278</v>
      </c>
      <c r="AB2006" s="1"/>
      <c r="AC2006" s="1">
        <f>'Innlegging av opplysninger'!$B$5*X2006</f>
        <v>1534241.0923363641</v>
      </c>
      <c r="AD2006" s="1">
        <f>'Innlegging av opplysninger'!$B$5*Y2006</f>
        <v>0</v>
      </c>
      <c r="AE2006" s="1">
        <f>'Innlegging av opplysninger'!$B$5*Z2006</f>
        <v>219396.47620410004</v>
      </c>
      <c r="AF2006" s="1">
        <f>'Innlegging av opplysninger'!$B$5*AA2006</f>
        <v>199451.34200372736</v>
      </c>
      <c r="AG2006" s="1"/>
      <c r="AH2006" s="1">
        <f>'Innlegging av opplysninger'!$C$11*SUM(X2006:AG2006)</f>
        <v>640762.25341502484</v>
      </c>
      <c r="AI2006" s="1">
        <f>'Innlegging av opplysninger'!$C$13*(((X2006+Z2006+AC2006+AE2006)*Data!M2006)+(Z2006+AE2006)*(1-Data!M2006)*1.8/12+Y2006+AD2006+AA2006+AB2006+AF2006+AG2006)</f>
        <v>123696.42610506312</v>
      </c>
      <c r="AJ2006" s="1">
        <f>'Innlegging av opplysninger'!$C$13*((X2006+Z2006+AC2006+AE2006)*(1-Data!M2006)-(Z2006+AE2006)*(1-Data!M2006)*1.8/12)</f>
        <v>753136.13119970763</v>
      </c>
      <c r="AK2006" s="83">
        <f t="shared" si="314"/>
        <v>5765000</v>
      </c>
      <c r="AL2006" s="83">
        <f t="shared" si="315"/>
        <v>1042000</v>
      </c>
      <c r="AM2006" s="83">
        <f t="shared" si="316"/>
        <v>6847000</v>
      </c>
    </row>
    <row r="2007" spans="1:39">
      <c r="A2007" t="str">
        <f t="shared" si="310"/>
        <v>4649Barnehager</v>
      </c>
      <c r="B2007" s="6" t="str">
        <f>Data!A2007</f>
        <v>4649</v>
      </c>
      <c r="C2007" s="7" t="str">
        <f>Data!B2007</f>
        <v>Stad kommune</v>
      </c>
      <c r="D2007" s="7" t="str">
        <f>Data!C2007</f>
        <v>Barnehager</v>
      </c>
      <c r="E2007" s="1">
        <f>Data!D2007</f>
        <v>103.25549999999998</v>
      </c>
      <c r="F2007" s="1">
        <f>Data!E2007+Data!F2007</f>
        <v>41059.477856708181</v>
      </c>
      <c r="G2007" s="1">
        <f>Data!G2007</f>
        <v>0</v>
      </c>
      <c r="H2007" s="1">
        <f t="shared" si="311"/>
        <v>46250366.354545429</v>
      </c>
      <c r="I2007" s="1">
        <f t="shared" si="312"/>
        <v>0</v>
      </c>
      <c r="J2007" s="1">
        <f t="shared" si="313"/>
        <v>5550043.9625454517</v>
      </c>
      <c r="K2007" s="1">
        <f>'Innlegging av opplysninger'!$B$4*H2007</f>
        <v>6012547.6260909056</v>
      </c>
      <c r="L2007" s="1"/>
      <c r="M2007" s="1">
        <f>'Innlegging av opplysninger'!$B$5*H2007</f>
        <v>6058797.9924454512</v>
      </c>
      <c r="N2007" s="1">
        <f>'Innlegging av opplysninger'!$B$5*I2007</f>
        <v>0</v>
      </c>
      <c r="O2007" s="1">
        <f>'Innlegging av opplysninger'!$B$5*J2007</f>
        <v>727055.75909345422</v>
      </c>
      <c r="P2007" s="1">
        <f>'Innlegging av opplysninger'!$B$5*K2007</f>
        <v>787643.73901790869</v>
      </c>
      <c r="Q2007" s="1"/>
      <c r="R2007" s="1">
        <f>'Innlegging av opplysninger'!$C$11*SUM(H2007:Q2007)</f>
        <v>2484685.3064820673</v>
      </c>
      <c r="S2007" s="1">
        <f>'Innlegging av opplysninger'!$C$13*(((H2007+J2007+M2007+O2007)*Data!H2007)+(J2007+O2007)*(1-Data!H2007)*1.8/12+I2007+N2007+K2007+L2007+P2007+Q2007)</f>
        <v>411230.29057656543</v>
      </c>
      <c r="T2007" s="1">
        <f>'Innlegging av opplysninger'!$C$13*((H2007+J2007+M2007+O2007)*(1-Data!H2007)-(J2007+O2007)*(1-Data!H2007)*1.8/12)</f>
        <v>2988865.3919778415</v>
      </c>
      <c r="U2007" s="1">
        <f>Data!I2007</f>
        <v>8.4</v>
      </c>
      <c r="V2007" s="1">
        <f>Data!J2007+Data!K2007</f>
        <v>40824.166666666664</v>
      </c>
      <c r="W2007" s="1">
        <f>Data!L2007</f>
        <v>0</v>
      </c>
      <c r="X2007" s="1">
        <f t="shared" si="317"/>
        <v>3740978.1818181816</v>
      </c>
      <c r="Y2007" s="100">
        <f t="shared" si="318"/>
        <v>0</v>
      </c>
      <c r="Z2007" s="100">
        <f t="shared" si="319"/>
        <v>534959.87999999989</v>
      </c>
      <c r="AA2007" s="100">
        <f>'Innlegging av opplysninger'!$B$4*X2007</f>
        <v>486327.16363636364</v>
      </c>
      <c r="AB2007" s="1"/>
      <c r="AC2007" s="1">
        <f>'Innlegging av opplysninger'!$B$5*X2007</f>
        <v>490068.14181818184</v>
      </c>
      <c r="AD2007" s="1">
        <f>'Innlegging av opplysninger'!$B$5*Y2007</f>
        <v>0</v>
      </c>
      <c r="AE2007" s="1">
        <f>'Innlegging av opplysninger'!$B$5*Z2007</f>
        <v>70079.744279999984</v>
      </c>
      <c r="AF2007" s="1">
        <f>'Innlegging av opplysninger'!$B$5*AA2007</f>
        <v>63708.85843636364</v>
      </c>
      <c r="AG2007" s="1"/>
      <c r="AH2007" s="1">
        <f>'Innlegging av opplysninger'!$C$11*SUM(X2007:AG2007)</f>
        <v>204672.63485958547</v>
      </c>
      <c r="AI2007" s="1">
        <f>'Innlegging av opplysninger'!$C$13*(((X2007+Z2007+AC2007+AE2007)*Data!M2007)+(Z2007+AE2007)*(1-Data!M2007)*1.8/12+Y2007+AD2007+AA2007+AB2007+AF2007+AG2007)</f>
        <v>33321.18221716582</v>
      </c>
      <c r="AJ2007" s="1">
        <f>'Innlegging av opplysninger'!$C$13*((X2007+Z2007+AC2007+AE2007)*(1-Data!M2007)-(Z2007+AE2007)*(1-Data!M2007)*1.8/12)</f>
        <v>246757.16022226689</v>
      </c>
      <c r="AK2007" s="83">
        <f t="shared" si="314"/>
        <v>2689000</v>
      </c>
      <c r="AL2007" s="83">
        <f t="shared" si="315"/>
        <v>445000</v>
      </c>
      <c r="AM2007" s="83">
        <f t="shared" si="316"/>
        <v>3236000</v>
      </c>
    </row>
    <row r="2008" spans="1:39">
      <c r="A2008" t="str">
        <f t="shared" si="310"/>
        <v>4649Helse/pleie/omsorg</v>
      </c>
      <c r="B2008" s="6" t="str">
        <f>Data!A2008</f>
        <v>4649</v>
      </c>
      <c r="C2008" s="7" t="str">
        <f>Data!B2008</f>
        <v>Stad kommune</v>
      </c>
      <c r="D2008" s="7" t="str">
        <f>Data!C2008</f>
        <v>Helse/pleie/omsorg</v>
      </c>
      <c r="E2008" s="1">
        <f>Data!D2008</f>
        <v>338.01559999999967</v>
      </c>
      <c r="F2008" s="1">
        <f>Data!E2008+Data!F2008</f>
        <v>46307.915957971614</v>
      </c>
      <c r="G2008" s="1">
        <f>Data!G2008</f>
        <v>1023.6385835446658</v>
      </c>
      <c r="H2008" s="1">
        <f t="shared" si="311"/>
        <v>170757796.33399999</v>
      </c>
      <c r="I2008" s="1">
        <f t="shared" si="312"/>
        <v>3774608.836363636</v>
      </c>
      <c r="J2008" s="1">
        <f t="shared" si="313"/>
        <v>20943888.620443635</v>
      </c>
      <c r="K2008" s="1">
        <f>'Innlegging av opplysninger'!$B$4*H2008</f>
        <v>22198513.523419999</v>
      </c>
      <c r="L2008" s="1"/>
      <c r="M2008" s="1">
        <f>'Innlegging av opplysninger'!$B$5*H2008</f>
        <v>22369271.319754001</v>
      </c>
      <c r="N2008" s="1">
        <f>'Innlegging av opplysninger'!$B$5*I2008</f>
        <v>494473.75756363635</v>
      </c>
      <c r="O2008" s="1">
        <f>'Innlegging av opplysninger'!$B$5*J2008</f>
        <v>2743649.4092781162</v>
      </c>
      <c r="P2008" s="1">
        <f>'Innlegging av opplysninger'!$B$5*K2008</f>
        <v>2908005.2715680199</v>
      </c>
      <c r="Q2008" s="1"/>
      <c r="R2008" s="1">
        <f>'Innlegging av opplysninger'!$C$11*SUM(H2008:Q2008)</f>
        <v>9355227.8687508609</v>
      </c>
      <c r="S2008" s="1">
        <f>'Innlegging av opplysninger'!$C$13*(((H2008+J2008+M2008+O2008)*Data!H2008)+(J2008+O2008)*(1-Data!H2008)*1.8/12+I2008+N2008+K2008+L2008+P2008+Q2008)</f>
        <v>1788698.0615585654</v>
      </c>
      <c r="T2008" s="1">
        <f>'Innlegging av opplysninger'!$C$13*((H2008+J2008+M2008+O2008)*(1-Data!H2008)-(J2008+O2008)*(1-Data!H2008)*1.8/12)</f>
        <v>11013192.706205769</v>
      </c>
      <c r="U2008" s="1">
        <f>Data!I2008</f>
        <v>40.099699999999991</v>
      </c>
      <c r="V2008" s="1">
        <f>Data!J2008+Data!K2008</f>
        <v>45907.965245791544</v>
      </c>
      <c r="W2008" s="1">
        <f>Data!L2008</f>
        <v>1262.4932356102422</v>
      </c>
      <c r="X2008" s="1">
        <f t="shared" si="317"/>
        <v>20082497.825090908</v>
      </c>
      <c r="Y2008" s="100">
        <f t="shared" si="318"/>
        <v>552279.27272727294</v>
      </c>
      <c r="Z2008" s="100">
        <f t="shared" si="319"/>
        <v>2950773.1249879994</v>
      </c>
      <c r="AA2008" s="100">
        <f>'Innlegging av opplysninger'!$B$4*X2008</f>
        <v>2610724.7172618182</v>
      </c>
      <c r="AB2008" s="1"/>
      <c r="AC2008" s="1">
        <f>'Innlegging av opplysninger'!$B$5*X2008</f>
        <v>2630807.215086909</v>
      </c>
      <c r="AD2008" s="1">
        <f>'Innlegging av opplysninger'!$B$5*Y2008</f>
        <v>72348.584727272755</v>
      </c>
      <c r="AE2008" s="1">
        <f>'Innlegging av opplysninger'!$B$5*Z2008</f>
        <v>386551.27937342797</v>
      </c>
      <c r="AF2008" s="1">
        <f>'Innlegging av opplysninger'!$B$5*AA2008</f>
        <v>342004.93796129822</v>
      </c>
      <c r="AG2008" s="1"/>
      <c r="AH2008" s="1">
        <f>'Innlegging av opplysninger'!$C$11*SUM(X2008:AG2008)</f>
        <v>1125863.5043742424</v>
      </c>
      <c r="AI2008" s="1">
        <f>'Innlegging av opplysninger'!$C$13*(((X2008+Z2008+AC2008+AE2008)*Data!M2008)+(Z2008+AE2008)*(1-Data!M2008)*1.8/12+Y2008+AD2008+AA2008+AB2008+AF2008+AG2008)</f>
        <v>213207.14152903258</v>
      </c>
      <c r="AJ2008" s="1">
        <f>'Innlegging av opplysninger'!$C$13*((X2008+Z2008+AC2008+AE2008)*(1-Data!M2008)-(Z2008+AE2008)*(1-Data!M2008)*1.8/12)</f>
        <v>1327448.1802462467</v>
      </c>
      <c r="AK2008" s="83">
        <f t="shared" si="314"/>
        <v>10481000</v>
      </c>
      <c r="AL2008" s="83">
        <f t="shared" si="315"/>
        <v>2002000</v>
      </c>
      <c r="AM2008" s="83">
        <f t="shared" si="316"/>
        <v>12341000</v>
      </c>
    </row>
    <row r="2009" spans="1:39">
      <c r="A2009" t="str">
        <f t="shared" si="310"/>
        <v>4649Samferdsel og teknikk</v>
      </c>
      <c r="B2009" s="6" t="str">
        <f>Data!A2009</f>
        <v>4649</v>
      </c>
      <c r="C2009" s="7" t="str">
        <f>Data!B2009</f>
        <v>Stad kommune</v>
      </c>
      <c r="D2009" s="7" t="str">
        <f>Data!C2009</f>
        <v>Samferdsel og teknikk</v>
      </c>
      <c r="E2009" s="1">
        <f>Data!D2009</f>
        <v>34.337100000000007</v>
      </c>
      <c r="F2009" s="1">
        <f>Data!E2009+Data!F2009</f>
        <v>52380.76559222144</v>
      </c>
      <c r="G2009" s="1">
        <f>Data!G2009</f>
        <v>20.537552676259786</v>
      </c>
      <c r="H2009" s="1">
        <f t="shared" si="311"/>
        <v>19621130.031454548</v>
      </c>
      <c r="I2009" s="1">
        <f t="shared" si="312"/>
        <v>7693.090909090909</v>
      </c>
      <c r="J2009" s="1">
        <f t="shared" si="313"/>
        <v>2355458.7746836366</v>
      </c>
      <c r="K2009" s="1">
        <f>'Innlegging av opplysninger'!$B$4*H2009</f>
        <v>2550746.9040890913</v>
      </c>
      <c r="L2009" s="1"/>
      <c r="M2009" s="1">
        <f>'Innlegging av opplysninger'!$B$5*H2009</f>
        <v>2570368.0341205457</v>
      </c>
      <c r="N2009" s="1">
        <f>'Innlegging av opplysninger'!$B$5*I2009</f>
        <v>1007.7949090909091</v>
      </c>
      <c r="O2009" s="1">
        <f>'Innlegging av opplysninger'!$B$5*J2009</f>
        <v>308565.09948355641</v>
      </c>
      <c r="P2009" s="1">
        <f>'Innlegging av opplysninger'!$B$5*K2009</f>
        <v>334147.844435671</v>
      </c>
      <c r="Q2009" s="1"/>
      <c r="R2009" s="1">
        <f>'Innlegging av opplysninger'!$C$11*SUM(H2009:Q2009)</f>
        <v>1054466.4678152387</v>
      </c>
      <c r="S2009" s="1">
        <f>'Innlegging av opplysninger'!$C$13*(((H2009+J2009+M2009+O2009)*Data!H2009)+(J2009+O2009)*(1-Data!H2009)*1.8/12+I2009+N2009+K2009+L2009+P2009+Q2009)</f>
        <v>178870.0384954719</v>
      </c>
      <c r="T2009" s="1">
        <f>'Innlegging av opplysninger'!$C$13*((H2009+J2009+M2009+O2009)*(1-Data!H2009)-(J2009+O2009)*(1-Data!H2009)*1.8/12)</f>
        <v>1264084.0753569598</v>
      </c>
      <c r="U2009" s="1">
        <f>Data!I2009</f>
        <v>5.0618999999999996</v>
      </c>
      <c r="V2009" s="1">
        <f>Data!J2009+Data!K2009</f>
        <v>53551.42387245896</v>
      </c>
      <c r="W2009" s="1">
        <f>Data!L2009</f>
        <v>63.92066220193999</v>
      </c>
      <c r="X2009" s="1">
        <f t="shared" si="317"/>
        <v>2957148.5727272723</v>
      </c>
      <c r="Y2009" s="100">
        <f t="shared" si="318"/>
        <v>3529.7454545454543</v>
      </c>
      <c r="Z2009" s="100">
        <f t="shared" si="319"/>
        <v>423376.99949999992</v>
      </c>
      <c r="AA2009" s="100">
        <f>'Innlegging av opplysninger'!$B$4*X2009</f>
        <v>384429.31445454538</v>
      </c>
      <c r="AB2009" s="1"/>
      <c r="AC2009" s="1">
        <f>'Innlegging av opplysninger'!$B$5*X2009</f>
        <v>387386.46302727266</v>
      </c>
      <c r="AD2009" s="1">
        <f>'Innlegging av opplysninger'!$B$5*Y2009</f>
        <v>462.39665454545451</v>
      </c>
      <c r="AE2009" s="1">
        <f>'Innlegging av opplysninger'!$B$5*Z2009</f>
        <v>55462.386934499991</v>
      </c>
      <c r="AF2009" s="1">
        <f>'Innlegging av opplysninger'!$B$5*AA2009</f>
        <v>50360.240193545447</v>
      </c>
      <c r="AG2009" s="1"/>
      <c r="AH2009" s="1">
        <f>'Innlegging av opplysninger'!$C$11*SUM(X2009:AG2009)</f>
        <v>161961.93251995664</v>
      </c>
      <c r="AI2009" s="1">
        <f>'Innlegging av opplysninger'!$C$13*(((X2009+Z2009+AC2009+AE2009)*Data!M2009)+(Z2009+AE2009)*(1-Data!M2009)*1.8/12+Y2009+AD2009+AA2009+AB2009+AF2009+AG2009)</f>
        <v>26551.595445562551</v>
      </c>
      <c r="AJ2009" s="1">
        <f>'Innlegging av opplysninger'!$C$13*((X2009+Z2009+AC2009+AE2009)*(1-Data!M2009)-(Z2009+AE2009)*(1-Data!M2009)*1.8/12)</f>
        <v>195080.52273964125</v>
      </c>
      <c r="AK2009" s="83">
        <f t="shared" si="314"/>
        <v>1216000</v>
      </c>
      <c r="AL2009" s="83">
        <f t="shared" si="315"/>
        <v>205000</v>
      </c>
      <c r="AM2009" s="83">
        <f t="shared" si="316"/>
        <v>1459000</v>
      </c>
    </row>
    <row r="2010" spans="1:39">
      <c r="A2010" t="str">
        <f t="shared" si="310"/>
        <v>4649Annet</v>
      </c>
      <c r="B2010" s="6" t="str">
        <f>Data!A2010</f>
        <v>4649</v>
      </c>
      <c r="C2010" s="7" t="str">
        <f>Data!B2010</f>
        <v>Stad kommune</v>
      </c>
      <c r="D2010" s="7" t="str">
        <f>Data!C2010</f>
        <v>Annet</v>
      </c>
      <c r="E2010" s="1">
        <f>Data!D2010</f>
        <v>35.798200000000008</v>
      </c>
      <c r="F2010" s="1">
        <f>Data!E2010+Data!F2010</f>
        <v>57620.229064822604</v>
      </c>
      <c r="G2010" s="1">
        <f>Data!G2010</f>
        <v>433.84834991703491</v>
      </c>
      <c r="H2010" s="1">
        <f t="shared" si="311"/>
        <v>22502187.099363629</v>
      </c>
      <c r="I2010" s="1">
        <f t="shared" si="312"/>
        <v>169428.98181818181</v>
      </c>
      <c r="J2010" s="1">
        <f t="shared" si="313"/>
        <v>2720593.9297418171</v>
      </c>
      <c r="K2010" s="1">
        <f>'Innlegging av opplysninger'!$B$4*H2010</f>
        <v>2925284.3229172719</v>
      </c>
      <c r="L2010" s="1"/>
      <c r="M2010" s="1">
        <f>'Innlegging av opplysninger'!$B$5*H2010</f>
        <v>2947786.5100166355</v>
      </c>
      <c r="N2010" s="1">
        <f>'Innlegging av opplysninger'!$B$5*I2010</f>
        <v>22195.196618181817</v>
      </c>
      <c r="O2010" s="1">
        <f>'Innlegging av opplysninger'!$B$5*J2010</f>
        <v>356397.80479617807</v>
      </c>
      <c r="P2010" s="1">
        <f>'Innlegging av opplysninger'!$B$5*K2010</f>
        <v>383212.24630216265</v>
      </c>
      <c r="Q2010" s="1"/>
      <c r="R2010" s="1">
        <f>'Innlegging av opplysninger'!$C$11*SUM(H2010:Q2010)</f>
        <v>1217029.2714798141</v>
      </c>
      <c r="S2010" s="1">
        <f>'Innlegging av opplysninger'!$C$13*(((H2010+J2010+M2010+O2010)*Data!H2010)+(J2010+O2010)*(1-Data!H2010)*1.8/12+I2010+N2010+K2010+L2010+P2010+Q2010)</f>
        <v>253541.31682286042</v>
      </c>
      <c r="T2010" s="1">
        <f>'Innlegging av opplysninger'!$C$13*((H2010+J2010+M2010+O2010)*(1-Data!H2010)-(J2010+O2010)*(1-Data!H2010)*1.8/12)</f>
        <v>1411867.1599389906</v>
      </c>
      <c r="U2010" s="1">
        <f>Data!I2010</f>
        <v>3.5343</v>
      </c>
      <c r="V2010" s="1">
        <f>Data!J2010+Data!K2010</f>
        <v>49677.756078525694</v>
      </c>
      <c r="W2010" s="1">
        <f>Data!L2010</f>
        <v>538.59321506380331</v>
      </c>
      <c r="X2010" s="1">
        <f t="shared" si="317"/>
        <v>1915375.5633636366</v>
      </c>
      <c r="Y2010" s="100">
        <f t="shared" si="318"/>
        <v>20766</v>
      </c>
      <c r="Z2010" s="100">
        <f t="shared" si="319"/>
        <v>276868.24356100004</v>
      </c>
      <c r="AA2010" s="100">
        <f>'Innlegging av opplysninger'!$B$4*X2010</f>
        <v>248998.82323727277</v>
      </c>
      <c r="AB2010" s="1"/>
      <c r="AC2010" s="1">
        <f>'Innlegging av opplysninger'!$B$5*X2010</f>
        <v>250914.1988006364</v>
      </c>
      <c r="AD2010" s="1">
        <f>'Innlegging av opplysninger'!$B$5*Y2010</f>
        <v>2720.346</v>
      </c>
      <c r="AE2010" s="1">
        <f>'Innlegging av opplysninger'!$B$5*Z2010</f>
        <v>36269.739906491006</v>
      </c>
      <c r="AF2010" s="1">
        <f>'Innlegging av opplysninger'!$B$5*AA2010</f>
        <v>32618.845844082734</v>
      </c>
      <c r="AG2010" s="1"/>
      <c r="AH2010" s="1">
        <f>'Innlegging av opplysninger'!$C$11*SUM(X2010:AG2010)</f>
        <v>105812.20690709852</v>
      </c>
      <c r="AI2010" s="1">
        <f>'Innlegging av opplysninger'!$C$13*(((X2010+Z2010+AC2010+AE2010)*Data!M2010)+(Z2010+AE2010)*(1-Data!M2010)*1.8/12+Y2010+AD2010+AA2010+AB2010+AF2010+AG2010)</f>
        <v>18351.013939237648</v>
      </c>
      <c r="AJ2010" s="1">
        <f>'Innlegging av opplysninger'!$C$13*((X2010+Z2010+AC2010+AE2010)*(1-Data!M2010)-(Z2010+AE2010)*(1-Data!M2010)*1.8/12)</f>
        <v>126444.63761784455</v>
      </c>
      <c r="AK2010" s="83">
        <f t="shared" si="314"/>
        <v>1323000</v>
      </c>
      <c r="AL2010" s="83">
        <f t="shared" si="315"/>
        <v>272000</v>
      </c>
      <c r="AM2010" s="83">
        <f t="shared" si="316"/>
        <v>1538000</v>
      </c>
    </row>
    <row r="2011" spans="1:39">
      <c r="A2011" t="str">
        <f t="shared" si="310"/>
        <v>4650Alle</v>
      </c>
      <c r="B2011" s="6" t="str">
        <f>Data!A2011</f>
        <v>4650</v>
      </c>
      <c r="C2011" s="7" t="str">
        <f>Data!B2011</f>
        <v>Gloppen kommune</v>
      </c>
      <c r="D2011" s="7" t="str">
        <f>Data!C2011</f>
        <v>Alle</v>
      </c>
      <c r="E2011" s="1">
        <f>Data!D2011</f>
        <v>419.77789999999993</v>
      </c>
      <c r="F2011" s="1">
        <f>Data!E2011+Data!F2011</f>
        <v>47870.234596279079</v>
      </c>
      <c r="G2011" s="1">
        <f>Data!G2011</f>
        <v>484.93925001768787</v>
      </c>
      <c r="H2011" s="1">
        <f t="shared" si="311"/>
        <v>219216726.01454592</v>
      </c>
      <c r="I2011" s="1">
        <f t="shared" si="312"/>
        <v>2220728.5090909083</v>
      </c>
      <c r="J2011" s="1">
        <f t="shared" si="313"/>
        <v>26572494.542836417</v>
      </c>
      <c r="K2011" s="1">
        <f>'Innlegging av opplysninger'!$B$4*H2011</f>
        <v>28498174.381890971</v>
      </c>
      <c r="L2011" s="1"/>
      <c r="M2011" s="1">
        <f>'Innlegging av opplysninger'!$B$5*H2011</f>
        <v>28717391.107905515</v>
      </c>
      <c r="N2011" s="1">
        <f>'Innlegging av opplysninger'!$B$5*I2011</f>
        <v>290915.43469090899</v>
      </c>
      <c r="O2011" s="1">
        <f>'Innlegging av opplysninger'!$B$5*J2011</f>
        <v>3480996.7851115707</v>
      </c>
      <c r="P2011" s="1">
        <f>'Innlegging av opplysninger'!$B$5*K2011</f>
        <v>3733260.8440277176</v>
      </c>
      <c r="Q2011" s="1"/>
      <c r="R2011" s="1">
        <f>'Innlegging av opplysninger'!$C$11*SUM(H2011:Q2011)</f>
        <v>11883766.129563794</v>
      </c>
      <c r="S2011" s="1">
        <f>'Innlegging av opplysninger'!$C$13*(((H2011+J2011+M2011+O2011)*Data!H2011)+(J2011+O2011)*(1-Data!H2011)*1.8/12+I2011+N2011+K2011+L2011+P2011+Q2011)</f>
        <v>2204886.6338004502</v>
      </c>
      <c r="T2011" s="1">
        <f>'Innlegging av opplysninger'!$C$13*((H2011+J2011+M2011+O2011)*(1-Data!H2011)-(J2011+O2011)*(1-Data!H2011)*1.8/12)</f>
        <v>14057109.122444743</v>
      </c>
      <c r="U2011" s="1">
        <f>Data!I2011</f>
        <v>80.966109869646189</v>
      </c>
      <c r="V2011" s="1">
        <f>Data!J2011+Data!K2011</f>
        <v>48750.052936507469</v>
      </c>
      <c r="W2011" s="1">
        <f>Data!L2011</f>
        <v>633.04931016841954</v>
      </c>
      <c r="X2011" s="1">
        <f t="shared" si="317"/>
        <v>43059296.096818164</v>
      </c>
      <c r="Y2011" s="100">
        <f t="shared" si="318"/>
        <v>559151.34545454523</v>
      </c>
      <c r="Z2011" s="100">
        <f t="shared" si="319"/>
        <v>6237437.9842449967</v>
      </c>
      <c r="AA2011" s="100">
        <f>'Innlegging av opplysninger'!$B$4*X2011</f>
        <v>5597708.4925863612</v>
      </c>
      <c r="AB2011" s="1"/>
      <c r="AC2011" s="1">
        <f>'Innlegging av opplysninger'!$B$5*X2011</f>
        <v>5640767.7886831798</v>
      </c>
      <c r="AD2011" s="1">
        <f>'Innlegging av opplysninger'!$B$5*Y2011</f>
        <v>73248.826254545434</v>
      </c>
      <c r="AE2011" s="1">
        <f>'Innlegging av opplysninger'!$B$5*Z2011</f>
        <v>817104.37593609456</v>
      </c>
      <c r="AF2011" s="1">
        <f>'Innlegging av opplysninger'!$B$5*AA2011</f>
        <v>733299.81252881337</v>
      </c>
      <c r="AG2011" s="1"/>
      <c r="AH2011" s="1">
        <f>'Innlegging av opplysninger'!$C$11*SUM(X2011:AG2011)</f>
        <v>2383284.5594552541</v>
      </c>
      <c r="AI2011" s="1">
        <f>'Innlegging av opplysninger'!$C$13*(((X2011+Z2011+AC2011+AE2011)*Data!M2011)+(Z2011+AE2011)*(1-Data!M2011)*1.8/12+Y2011+AD2011+AA2011+AB2011+AF2011+AG2011)</f>
        <v>446582.17514145677</v>
      </c>
      <c r="AJ2011" s="1">
        <f>'Innlegging av opplysninger'!$C$13*((X2011+Z2011+AC2011+AE2011)*(1-Data!M2011)-(Z2011+AE2011)*(1-Data!M2011)*1.8/12)</f>
        <v>2814754.5904288916</v>
      </c>
      <c r="AK2011" s="83">
        <f t="shared" si="314"/>
        <v>14267000</v>
      </c>
      <c r="AL2011" s="83">
        <f t="shared" si="315"/>
        <v>2651000</v>
      </c>
      <c r="AM2011" s="83">
        <f t="shared" si="316"/>
        <v>16872000</v>
      </c>
    </row>
    <row r="2012" spans="1:39">
      <c r="A2012" t="str">
        <f t="shared" si="310"/>
        <v>4650Administrasjon</v>
      </c>
      <c r="B2012" s="6" t="str">
        <f>Data!A2012</f>
        <v>4650</v>
      </c>
      <c r="C2012" s="7" t="str">
        <f>Data!B2012</f>
        <v>Gloppen kommune</v>
      </c>
      <c r="D2012" s="7" t="str">
        <f>Data!C2012</f>
        <v>Administrasjon</v>
      </c>
      <c r="E2012" s="1">
        <f>Data!D2012</f>
        <v>20.89</v>
      </c>
      <c r="F2012" s="1">
        <f>Data!E2012+Data!F2012</f>
        <v>53821.282431785534</v>
      </c>
      <c r="G2012" s="1">
        <f>Data!G2012</f>
        <v>0</v>
      </c>
      <c r="H2012" s="1">
        <f t="shared" si="311"/>
        <v>12265380.981818179</v>
      </c>
      <c r="I2012" s="1">
        <f t="shared" si="312"/>
        <v>0</v>
      </c>
      <c r="J2012" s="1">
        <f t="shared" si="313"/>
        <v>1471845.7178181815</v>
      </c>
      <c r="K2012" s="1">
        <f>'Innlegging av opplysninger'!$B$4*H2012</f>
        <v>1594499.5276363632</v>
      </c>
      <c r="L2012" s="1"/>
      <c r="M2012" s="1">
        <f>'Innlegging av opplysninger'!$B$5*H2012</f>
        <v>1606764.9086181815</v>
      </c>
      <c r="N2012" s="1">
        <f>'Innlegging av opplysninger'!$B$5*I2012</f>
        <v>0</v>
      </c>
      <c r="O2012" s="1">
        <f>'Innlegging av opplysninger'!$B$5*J2012</f>
        <v>192811.7890341818</v>
      </c>
      <c r="P2012" s="1">
        <f>'Innlegging av opplysninger'!$B$5*K2012</f>
        <v>208879.43812036357</v>
      </c>
      <c r="Q2012" s="1"/>
      <c r="R2012" s="1">
        <f>'Innlegging av opplysninger'!$C$11*SUM(H2012:Q2012)</f>
        <v>658926.92979572713</v>
      </c>
      <c r="S2012" s="1">
        <f>'Innlegging av opplysninger'!$C$13*(((H2012+J2012+M2012+O2012)*Data!H2012)+(J2012+O2012)*(1-Data!H2012)*1.8/12+I2012+N2012+K2012+L2012+P2012+Q2012)</f>
        <v>185701.26813486367</v>
      </c>
      <c r="T2012" s="1">
        <f>'Innlegging av opplysninger'!$C$13*((H2012+J2012+M2012+O2012)*(1-Data!H2012)-(J2012+O2012)*(1-Data!H2012)*1.8/12)</f>
        <v>715988.21474349988</v>
      </c>
      <c r="U2012" s="1">
        <f>Data!I2012</f>
        <v>4.8</v>
      </c>
      <c r="V2012" s="1">
        <f>Data!J2012+Data!K2012</f>
        <v>55607.986111111109</v>
      </c>
      <c r="W2012" s="1">
        <f>Data!L2012</f>
        <v>0</v>
      </c>
      <c r="X2012" s="1">
        <f t="shared" si="317"/>
        <v>2911836.3636363633</v>
      </c>
      <c r="Y2012" s="100">
        <f t="shared" si="318"/>
        <v>0</v>
      </c>
      <c r="Z2012" s="100">
        <f t="shared" si="319"/>
        <v>416392.59999999992</v>
      </c>
      <c r="AA2012" s="100">
        <f>'Innlegging av opplysninger'!$B$4*X2012</f>
        <v>378538.72727272724</v>
      </c>
      <c r="AB2012" s="1"/>
      <c r="AC2012" s="1">
        <f>'Innlegging av opplysninger'!$B$5*X2012</f>
        <v>381450.5636363636</v>
      </c>
      <c r="AD2012" s="1">
        <f>'Innlegging av opplysninger'!$B$5*Y2012</f>
        <v>0</v>
      </c>
      <c r="AE2012" s="1">
        <f>'Innlegging av opplysninger'!$B$5*Z2012</f>
        <v>54547.430599999992</v>
      </c>
      <c r="AF2012" s="1">
        <f>'Innlegging av opplysninger'!$B$5*AA2012</f>
        <v>49588.57327272727</v>
      </c>
      <c r="AG2012" s="1"/>
      <c r="AH2012" s="1">
        <f>'Innlegging av opplysninger'!$C$11*SUM(X2012:AG2012)</f>
        <v>159309.46181989089</v>
      </c>
      <c r="AI2012" s="1">
        <f>'Innlegging av opplysninger'!$C$13*(((X2012+Z2012+AC2012+AE2012)*Data!M2012)+(Z2012+AE2012)*(1-Data!M2012)*1.8/12+Y2012+AD2012+AA2012+AB2012+AF2012+AG2012)</f>
        <v>46760.072630146911</v>
      </c>
      <c r="AJ2012" s="1">
        <f>'Innlegging av opplysninger'!$C$13*((X2012+Z2012+AC2012+AE2012)*(1-Data!M2012)-(Z2012+AE2012)*(1-Data!M2012)*1.8/12)</f>
        <v>171242.34880759852</v>
      </c>
      <c r="AK2012" s="83">
        <f t="shared" si="314"/>
        <v>818000</v>
      </c>
      <c r="AL2012" s="83">
        <f t="shared" si="315"/>
        <v>232000</v>
      </c>
      <c r="AM2012" s="83">
        <f t="shared" si="316"/>
        <v>887000</v>
      </c>
    </row>
    <row r="2013" spans="1:39">
      <c r="A2013" t="str">
        <f t="shared" si="310"/>
        <v>4650Undervisning</v>
      </c>
      <c r="B2013" s="6" t="str">
        <f>Data!A2013</f>
        <v>4650</v>
      </c>
      <c r="C2013" s="7" t="str">
        <f>Data!B2013</f>
        <v>Gloppen kommune</v>
      </c>
      <c r="D2013" s="7" t="str">
        <f>Data!C2013</f>
        <v>Undervisning</v>
      </c>
      <c r="E2013" s="1">
        <f>Data!D2013</f>
        <v>126.05399999999995</v>
      </c>
      <c r="F2013" s="1">
        <f>Data!E2013+Data!F2013</f>
        <v>48394.907186602562</v>
      </c>
      <c r="G2013" s="1">
        <f>Data!G2013</f>
        <v>3.9533850571977105</v>
      </c>
      <c r="H2013" s="1">
        <f t="shared" si="311"/>
        <v>66549508.696363591</v>
      </c>
      <c r="I2013" s="1">
        <f t="shared" si="312"/>
        <v>5436.4363636363623</v>
      </c>
      <c r="J2013" s="1">
        <f t="shared" si="313"/>
        <v>7986593.4159272667</v>
      </c>
      <c r="K2013" s="1">
        <f>'Innlegging av opplysninger'!$B$4*H2013</f>
        <v>8651436.1305272672</v>
      </c>
      <c r="L2013" s="1"/>
      <c r="M2013" s="1">
        <f>'Innlegging av opplysninger'!$B$5*H2013</f>
        <v>8717985.6392236315</v>
      </c>
      <c r="N2013" s="1">
        <f>'Innlegging av opplysninger'!$B$5*I2013</f>
        <v>712.17316363636348</v>
      </c>
      <c r="O2013" s="1">
        <f>'Innlegging av opplysninger'!$B$5*J2013</f>
        <v>1046243.737486472</v>
      </c>
      <c r="P2013" s="1">
        <f>'Innlegging av opplysninger'!$B$5*K2013</f>
        <v>1133338.1330990721</v>
      </c>
      <c r="Q2013" s="1"/>
      <c r="R2013" s="1">
        <f>'Innlegging av opplysninger'!$C$11*SUM(H2013:Q2013)</f>
        <v>3575467.6657618741</v>
      </c>
      <c r="S2013" s="1">
        <f>'Innlegging av opplysninger'!$C$13*(((H2013+J2013+M2013+O2013)*Data!H2013)+(J2013+O2013)*(1-Data!H2013)*1.8/12+I2013+N2013+K2013+L2013+P2013+Q2013)</f>
        <v>633756.56389485858</v>
      </c>
      <c r="T2013" s="1">
        <f>'Innlegging av opplysninger'!$C$13*((H2013+J2013+M2013+O2013)*(1-Data!H2013)-(J2013+O2013)*(1-Data!H2013)*1.8/12)</f>
        <v>4258988.6629371792</v>
      </c>
      <c r="U2013" s="1">
        <f>Data!I2013</f>
        <v>23.025800000000004</v>
      </c>
      <c r="V2013" s="1">
        <f>Data!J2013+Data!K2013</f>
        <v>51506.881092803145</v>
      </c>
      <c r="W2013" s="1">
        <f>Data!L2013</f>
        <v>0</v>
      </c>
      <c r="X2013" s="1">
        <f t="shared" si="317"/>
        <v>12938041.556363637</v>
      </c>
      <c r="Y2013" s="100">
        <f t="shared" si="318"/>
        <v>0</v>
      </c>
      <c r="Z2013" s="100">
        <f t="shared" si="319"/>
        <v>1850139.9425599999</v>
      </c>
      <c r="AA2013" s="100">
        <f>'Innlegging av opplysninger'!$B$4*X2013</f>
        <v>1681945.4023272728</v>
      </c>
      <c r="AB2013" s="1"/>
      <c r="AC2013" s="1">
        <f>'Innlegging av opplysninger'!$B$5*X2013</f>
        <v>1694883.4438836365</v>
      </c>
      <c r="AD2013" s="1">
        <f>'Innlegging av opplysninger'!$B$5*Y2013</f>
        <v>0</v>
      </c>
      <c r="AE2013" s="1">
        <f>'Innlegging av opplysninger'!$B$5*Z2013</f>
        <v>242368.33247535999</v>
      </c>
      <c r="AF2013" s="1">
        <f>'Innlegging av opplysninger'!$B$5*AA2013</f>
        <v>220334.84770487275</v>
      </c>
      <c r="AG2013" s="1"/>
      <c r="AH2013" s="1">
        <f>'Innlegging av opplysninger'!$C$11*SUM(X2013:AG2013)</f>
        <v>707853.11396196159</v>
      </c>
      <c r="AI2013" s="1">
        <f>'Innlegging av opplysninger'!$C$13*(((X2013+Z2013+AC2013+AE2013)*Data!M2013)+(Z2013+AE2013)*(1-Data!M2013)*1.8/12+Y2013+AD2013+AA2013+AB2013+AF2013+AG2013)</f>
        <v>123834.11947315573</v>
      </c>
      <c r="AJ2013" s="1">
        <f>'Innlegging av opplysninger'!$C$13*((X2013+Z2013+AC2013+AE2013)*(1-Data!M2013)-(Z2013+AE2013)*(1-Data!M2013)*1.8/12)</f>
        <v>844806.98384321283</v>
      </c>
      <c r="AK2013" s="83">
        <f t="shared" si="314"/>
        <v>4283000</v>
      </c>
      <c r="AL2013" s="83">
        <f t="shared" si="315"/>
        <v>758000</v>
      </c>
      <c r="AM2013" s="83">
        <f t="shared" si="316"/>
        <v>5104000</v>
      </c>
    </row>
    <row r="2014" spans="1:39">
      <c r="A2014" t="str">
        <f t="shared" si="310"/>
        <v>4650Barnehager</v>
      </c>
      <c r="B2014" s="6" t="str">
        <f>Data!A2014</f>
        <v>4650</v>
      </c>
      <c r="C2014" s="7" t="str">
        <f>Data!B2014</f>
        <v>Gloppen kommune</v>
      </c>
      <c r="D2014" s="7" t="str">
        <f>Data!C2014</f>
        <v>Barnehager</v>
      </c>
      <c r="E2014" s="1">
        <f>Data!D2014</f>
        <v>53.242299999999993</v>
      </c>
      <c r="F2014" s="1">
        <f>Data!E2014+Data!F2014</f>
        <v>41853.315048999262</v>
      </c>
      <c r="G2014" s="1">
        <f>Data!G2014</f>
        <v>0</v>
      </c>
      <c r="H2014" s="1">
        <f t="shared" si="311"/>
        <v>24309455.518181812</v>
      </c>
      <c r="I2014" s="1">
        <f t="shared" si="312"/>
        <v>0</v>
      </c>
      <c r="J2014" s="1">
        <f t="shared" si="313"/>
        <v>2917134.6621818175</v>
      </c>
      <c r="K2014" s="1">
        <f>'Innlegging av opplysninger'!$B$4*H2014</f>
        <v>3160229.2173636355</v>
      </c>
      <c r="L2014" s="1"/>
      <c r="M2014" s="1">
        <f>'Innlegging av opplysninger'!$B$5*H2014</f>
        <v>3184538.6728818174</v>
      </c>
      <c r="N2014" s="1">
        <f>'Innlegging av opplysninger'!$B$5*I2014</f>
        <v>0</v>
      </c>
      <c r="O2014" s="1">
        <f>'Innlegging av opplysninger'!$B$5*J2014</f>
        <v>382144.64074581809</v>
      </c>
      <c r="P2014" s="1">
        <f>'Innlegging av opplysninger'!$B$5*K2014</f>
        <v>413990.02747463627</v>
      </c>
      <c r="Q2014" s="1"/>
      <c r="R2014" s="1">
        <f>'Innlegging av opplysninger'!$C$11*SUM(H2014:Q2014)</f>
        <v>1305964.7240755225</v>
      </c>
      <c r="S2014" s="1">
        <f>'Innlegging av opplysninger'!$C$13*(((H2014+J2014+M2014+O2014)*Data!H2014)+(J2014+O2014)*(1-Data!H2014)*1.8/12+I2014+N2014+K2014+L2014+P2014+Q2014)</f>
        <v>222995.41729036751</v>
      </c>
      <c r="T2014" s="1">
        <f>'Innlegging av opplysninger'!$C$13*((H2014+J2014+M2014+O2014)*(1-Data!H2014)-(J2014+O2014)*(1-Data!H2014)*1.8/12)</f>
        <v>1564114.2051287682</v>
      </c>
      <c r="U2014" s="1">
        <f>Data!I2014</f>
        <v>3.5999999999999996</v>
      </c>
      <c r="V2014" s="1">
        <f>Data!J2014+Data!K2014</f>
        <v>41934.444444444445</v>
      </c>
      <c r="W2014" s="1">
        <f>Data!L2014</f>
        <v>0</v>
      </c>
      <c r="X2014" s="1">
        <f t="shared" si="317"/>
        <v>1646879.9999999998</v>
      </c>
      <c r="Y2014" s="100">
        <f t="shared" si="318"/>
        <v>0</v>
      </c>
      <c r="Z2014" s="100">
        <f t="shared" si="319"/>
        <v>235503.83999999994</v>
      </c>
      <c r="AA2014" s="100">
        <f>'Innlegging av opplysninger'!$B$4*X2014</f>
        <v>214094.39999999997</v>
      </c>
      <c r="AB2014" s="1"/>
      <c r="AC2014" s="1">
        <f>'Innlegging av opplysninger'!$B$5*X2014</f>
        <v>215741.27999999997</v>
      </c>
      <c r="AD2014" s="1">
        <f>'Innlegging av opplysninger'!$B$5*Y2014</f>
        <v>0</v>
      </c>
      <c r="AE2014" s="1">
        <f>'Innlegging av opplysninger'!$B$5*Z2014</f>
        <v>30851.003039999992</v>
      </c>
      <c r="AF2014" s="1">
        <f>'Innlegging av opplysninger'!$B$5*AA2014</f>
        <v>28046.366399999995</v>
      </c>
      <c r="AG2014" s="1"/>
      <c r="AH2014" s="1">
        <f>'Innlegging av opplysninger'!$C$11*SUM(X2014:AG2014)</f>
        <v>90102.441798719985</v>
      </c>
      <c r="AI2014" s="1">
        <f>'Innlegging av opplysninger'!$C$13*(((X2014+Z2014+AC2014+AE2014)*Data!M2014)+(Z2014+AE2014)*(1-Data!M2014)*1.8/12+Y2014+AD2014+AA2014+AB2014+AF2014+AG2014)</f>
        <v>14668.887628511997</v>
      </c>
      <c r="AJ2014" s="1">
        <f>'Innlegging av opplysninger'!$C$13*((X2014+Z2014+AC2014+AE2014)*(1-Data!M2014)-(Z2014+AE2014)*(1-Data!M2014)*1.8/12)</f>
        <v>108629.19062236797</v>
      </c>
      <c r="AK2014" s="83">
        <f t="shared" si="314"/>
        <v>1396000</v>
      </c>
      <c r="AL2014" s="83">
        <f t="shared" si="315"/>
        <v>238000</v>
      </c>
      <c r="AM2014" s="83">
        <f t="shared" si="316"/>
        <v>1673000</v>
      </c>
    </row>
    <row r="2015" spans="1:39">
      <c r="A2015" t="str">
        <f t="shared" si="310"/>
        <v>4650Helse/pleie/omsorg</v>
      </c>
      <c r="B2015" s="6" t="str">
        <f>Data!A2015</f>
        <v>4650</v>
      </c>
      <c r="C2015" s="7" t="str">
        <f>Data!B2015</f>
        <v>Gloppen kommune</v>
      </c>
      <c r="D2015" s="7" t="str">
        <f>Data!C2015</f>
        <v>Helse/pleie/omsorg</v>
      </c>
      <c r="E2015" s="1">
        <f>Data!D2015</f>
        <v>193.41869999999997</v>
      </c>
      <c r="F2015" s="1">
        <f>Data!E2015+Data!F2015</f>
        <v>47141.260544266544</v>
      </c>
      <c r="G2015" s="1">
        <f>Data!G2015</f>
        <v>1045.9443683573518</v>
      </c>
      <c r="H2015" s="1">
        <f t="shared" si="311"/>
        <v>99469105.427272648</v>
      </c>
      <c r="I2015" s="1">
        <f t="shared" si="312"/>
        <v>2206965.8181818188</v>
      </c>
      <c r="J2015" s="1">
        <f t="shared" si="313"/>
        <v>12201128.549454534</v>
      </c>
      <c r="K2015" s="1">
        <f>'Innlegging av opplysninger'!$B$4*H2015</f>
        <v>12930983.705545444</v>
      </c>
      <c r="L2015" s="1"/>
      <c r="M2015" s="1">
        <f>'Innlegging av opplysninger'!$B$5*H2015</f>
        <v>13030452.810972717</v>
      </c>
      <c r="N2015" s="1">
        <f>'Innlegging av opplysninger'!$B$5*I2015</f>
        <v>289112.52218181826</v>
      </c>
      <c r="O2015" s="1">
        <f>'Innlegging av opplysninger'!$B$5*J2015</f>
        <v>1598347.839978544</v>
      </c>
      <c r="P2015" s="1">
        <f>'Innlegging av opplysninger'!$B$5*K2015</f>
        <v>1693958.8654264533</v>
      </c>
      <c r="Q2015" s="1"/>
      <c r="R2015" s="1">
        <f>'Innlegging av opplysninger'!$C$11*SUM(H2015:Q2015)</f>
        <v>5449962.1104825297</v>
      </c>
      <c r="S2015" s="1">
        <f>'Innlegging av opplysninger'!$C$13*(((H2015+J2015+M2015+O2015)*Data!H2015)+(J2015+O2015)*(1-Data!H2015)*1.8/12+I2015+N2015+K2015+L2015+P2015+Q2015)</f>
        <v>1010315.2262267709</v>
      </c>
      <c r="T2015" s="1">
        <f>'Innlegging av opplysninger'!$C$13*((H2015+J2015+M2015+O2015)*(1-Data!H2015)-(J2015+O2015)*(1-Data!H2015)*1.8/12)</f>
        <v>6447527.6618019557</v>
      </c>
      <c r="U2015" s="1">
        <f>Data!I2015</f>
        <v>41.707109869646182</v>
      </c>
      <c r="V2015" s="1">
        <f>Data!J2015+Data!K2015</f>
        <v>46426.164641795949</v>
      </c>
      <c r="W2015" s="1">
        <f>Data!L2015</f>
        <v>1228.9401054208035</v>
      </c>
      <c r="X2015" s="1">
        <f t="shared" si="317"/>
        <v>21123285.267727267</v>
      </c>
      <c r="Y2015" s="100">
        <f t="shared" si="318"/>
        <v>559151.34545454558</v>
      </c>
      <c r="Z2015" s="100">
        <f t="shared" si="319"/>
        <v>3100588.4356849985</v>
      </c>
      <c r="AA2015" s="100">
        <f>'Innlegging av opplysninger'!$B$4*X2015</f>
        <v>2746027.0848045447</v>
      </c>
      <c r="AB2015" s="1"/>
      <c r="AC2015" s="1">
        <f>'Innlegging av opplysninger'!$B$5*X2015</f>
        <v>2767150.3700722721</v>
      </c>
      <c r="AD2015" s="1">
        <f>'Innlegging av opplysninger'!$B$5*Y2015</f>
        <v>73248.826254545478</v>
      </c>
      <c r="AE2015" s="1">
        <f>'Innlegging av opplysninger'!$B$5*Z2015</f>
        <v>406177.08507473482</v>
      </c>
      <c r="AF2015" s="1">
        <f>'Innlegging av opplysninger'!$B$5*AA2015</f>
        <v>359729.54810939537</v>
      </c>
      <c r="AG2015" s="1"/>
      <c r="AH2015" s="1">
        <f>'Innlegging av opplysninger'!$C$11*SUM(X2015:AG2015)</f>
        <v>1183143.6026009275</v>
      </c>
      <c r="AI2015" s="1">
        <f>'Innlegging av opplysninger'!$C$13*(((X2015+Z2015+AC2015+AE2015)*Data!M2015)+(Z2015+AE2015)*(1-Data!M2015)*1.8/12+Y2015+AD2015+AA2015+AB2015+AF2015+AG2015)</f>
        <v>221736.92490232352</v>
      </c>
      <c r="AJ2015" s="1">
        <f>'Innlegging av opplysninger'!$C$13*((X2015+Z2015+AC2015+AE2015)*(1-Data!M2015)-(Z2015+AE2015)*(1-Data!M2015)*1.8/12)</f>
        <v>1397301.6891831562</v>
      </c>
      <c r="AK2015" s="83">
        <f t="shared" si="314"/>
        <v>6633000</v>
      </c>
      <c r="AL2015" s="83">
        <f t="shared" si="315"/>
        <v>1232000</v>
      </c>
      <c r="AM2015" s="83">
        <f t="shared" si="316"/>
        <v>7845000</v>
      </c>
    </row>
    <row r="2016" spans="1:39">
      <c r="A2016" t="str">
        <f t="shared" si="310"/>
        <v>4650Samferdsel og teknikk</v>
      </c>
      <c r="B2016" s="6" t="str">
        <f>Data!A2016</f>
        <v>4650</v>
      </c>
      <c r="C2016" s="7" t="str">
        <f>Data!B2016</f>
        <v>Gloppen kommune</v>
      </c>
      <c r="D2016" s="7" t="str">
        <f>Data!C2016</f>
        <v>Samferdsel og teknikk</v>
      </c>
      <c r="E2016" s="1">
        <f>Data!D2016</f>
        <v>15.116600000000004</v>
      </c>
      <c r="F2016" s="1">
        <f>Data!E2016+Data!F2016</f>
        <v>63876.290854645427</v>
      </c>
      <c r="G2016" s="1">
        <f>Data!G2016</f>
        <v>43.504491750790507</v>
      </c>
      <c r="H2016" s="1">
        <f t="shared" si="311"/>
        <v>10533734.6</v>
      </c>
      <c r="I2016" s="1">
        <f t="shared" si="312"/>
        <v>7174.2545454545443</v>
      </c>
      <c r="J2016" s="1">
        <f t="shared" si="313"/>
        <v>1264909.0625454544</v>
      </c>
      <c r="K2016" s="1">
        <f>'Innlegging av opplysninger'!$B$4*H2016</f>
        <v>1369385.4979999999</v>
      </c>
      <c r="L2016" s="1"/>
      <c r="M2016" s="1">
        <f>'Innlegging av opplysninger'!$B$5*H2016</f>
        <v>1379919.2326</v>
      </c>
      <c r="N2016" s="1">
        <f>'Innlegging av opplysninger'!$B$5*I2016</f>
        <v>939.82734545454537</v>
      </c>
      <c r="O2016" s="1">
        <f>'Innlegging av opplysninger'!$B$5*J2016</f>
        <v>165703.08719345453</v>
      </c>
      <c r="P2016" s="1">
        <f>'Innlegging av opplysninger'!$B$5*K2016</f>
        <v>179389.50023800001</v>
      </c>
      <c r="Q2016" s="1"/>
      <c r="R2016" s="1">
        <f>'Innlegging av opplysninger'!$C$11*SUM(H2016:Q2016)</f>
        <v>566243.89237377699</v>
      </c>
      <c r="S2016" s="1">
        <f>'Innlegging av opplysninger'!$C$13*(((H2016+J2016+M2016+O2016)*Data!H2016)+(J2016+O2016)*(1-Data!H2016)*1.8/12+I2016+N2016+K2016+L2016+P2016+Q2016)</f>
        <v>92117.006934666759</v>
      </c>
      <c r="T2016" s="1">
        <f>'Innlegging av opplysninger'!$C$13*((H2016+J2016+M2016+O2016)*(1-Data!H2016)-(J2016+O2016)*(1-Data!H2016)*1.8/12)</f>
        <v>682743.05631365965</v>
      </c>
      <c r="U2016" s="1">
        <f>Data!I2016</f>
        <v>5.8831999999999995</v>
      </c>
      <c r="V2016" s="1">
        <f>Data!J2016+Data!K2016</f>
        <v>52627.654451092385</v>
      </c>
      <c r="W2016" s="1">
        <f>Data!L2016</f>
        <v>0</v>
      </c>
      <c r="X2016" s="1">
        <f t="shared" si="317"/>
        <v>3377662</v>
      </c>
      <c r="Y2016" s="100">
        <f t="shared" si="318"/>
        <v>0</v>
      </c>
      <c r="Z2016" s="100">
        <f t="shared" si="319"/>
        <v>483005.66599999997</v>
      </c>
      <c r="AA2016" s="100">
        <f>'Innlegging av opplysninger'!$B$4*X2016</f>
        <v>439096.06</v>
      </c>
      <c r="AB2016" s="1"/>
      <c r="AC2016" s="1">
        <f>'Innlegging av opplysninger'!$B$5*X2016</f>
        <v>442473.72200000001</v>
      </c>
      <c r="AD2016" s="1">
        <f>'Innlegging av opplysninger'!$B$5*Y2016</f>
        <v>0</v>
      </c>
      <c r="AE2016" s="1">
        <f>'Innlegging av opplysninger'!$B$5*Z2016</f>
        <v>63273.742246000002</v>
      </c>
      <c r="AF2016" s="1">
        <f>'Innlegging av opplysninger'!$B$5*AA2016</f>
        <v>57521.583859999999</v>
      </c>
      <c r="AG2016" s="1"/>
      <c r="AH2016" s="1">
        <f>'Innlegging av opplysninger'!$C$11*SUM(X2016:AG2016)</f>
        <v>184795.24541602799</v>
      </c>
      <c r="AI2016" s="1">
        <f>'Innlegging av opplysninger'!$C$13*(((X2016+Z2016+AC2016+AE2016)*Data!M2016)+(Z2016+AE2016)*(1-Data!M2016)*1.8/12+Y2016+AD2016+AA2016+AB2016+AF2016+AG2016)</f>
        <v>30085.096865038799</v>
      </c>
      <c r="AJ2016" s="1">
        <f>'Innlegging av opplysninger'!$C$13*((X2016+Z2016+AC2016+AE2016)*(1-Data!M2016)-(Z2016+AE2016)*(1-Data!M2016)*1.8/12)</f>
        <v>222792.6073884732</v>
      </c>
      <c r="AK2016" s="83">
        <f t="shared" si="314"/>
        <v>751000</v>
      </c>
      <c r="AL2016" s="83">
        <f t="shared" si="315"/>
        <v>122000</v>
      </c>
      <c r="AM2016" s="83">
        <f t="shared" si="316"/>
        <v>906000</v>
      </c>
    </row>
    <row r="2017" spans="1:39">
      <c r="A2017" t="str">
        <f t="shared" si="310"/>
        <v>4650Annet</v>
      </c>
      <c r="B2017" s="6" t="str">
        <f>Data!A2017</f>
        <v>4650</v>
      </c>
      <c r="C2017" s="7" t="str">
        <f>Data!B2017</f>
        <v>Gloppen kommune</v>
      </c>
      <c r="D2017" s="7" t="str">
        <f>Data!C2017</f>
        <v>Annet</v>
      </c>
      <c r="E2017" s="1">
        <f>Data!D2017</f>
        <v>11.056299999999997</v>
      </c>
      <c r="F2017" s="1">
        <f>Data!E2017+Data!F2017</f>
        <v>50487.767682980164</v>
      </c>
      <c r="G2017" s="1">
        <f>Data!G2017</f>
        <v>9.55111565351881</v>
      </c>
      <c r="H2017" s="1">
        <f t="shared" si="311"/>
        <v>6089540.790909091</v>
      </c>
      <c r="I2017" s="1">
        <f t="shared" si="312"/>
        <v>1151.9999999999998</v>
      </c>
      <c r="J2017" s="1">
        <f t="shared" si="313"/>
        <v>730883.13490909094</v>
      </c>
      <c r="K2017" s="1">
        <f>'Innlegging av opplysninger'!$B$4*H2017</f>
        <v>791640.30281818181</v>
      </c>
      <c r="L2017" s="1"/>
      <c r="M2017" s="1">
        <f>'Innlegging av opplysninger'!$B$5*H2017</f>
        <v>797729.84360909101</v>
      </c>
      <c r="N2017" s="1">
        <f>'Innlegging av opplysninger'!$B$5*I2017</f>
        <v>150.91199999999998</v>
      </c>
      <c r="O2017" s="1">
        <f>'Innlegging av opplysninger'!$B$5*J2017</f>
        <v>95745.69067309091</v>
      </c>
      <c r="P2017" s="1">
        <f>'Innlegging av opplysninger'!$B$5*K2017</f>
        <v>103704.87966918183</v>
      </c>
      <c r="Q2017" s="1"/>
      <c r="R2017" s="1">
        <f>'Innlegging av opplysninger'!$C$11*SUM(H2017:Q2017)</f>
        <v>327200.80707433366</v>
      </c>
      <c r="S2017" s="1">
        <f>'Innlegging av opplysninger'!$C$13*(((H2017+J2017+M2017+O2017)*Data!H2017)+(J2017+O2017)*(1-Data!H2017)*1.8/12+I2017+N2017+K2017+L2017+P2017+Q2017)</f>
        <v>59873.594314142974</v>
      </c>
      <c r="T2017" s="1">
        <f>'Innlegging av opplysninger'!$C$13*((H2017+J2017+M2017+O2017)*(1-Data!H2017)-(J2017+O2017)*(1-Data!H2017)*1.8/12)</f>
        <v>387874.8785244188</v>
      </c>
      <c r="U2017" s="1">
        <f>Data!I2017</f>
        <v>1.95</v>
      </c>
      <c r="V2017" s="1">
        <f>Data!J2017+Data!K2017</f>
        <v>49903.846153846156</v>
      </c>
      <c r="W2017" s="1">
        <f>Data!L2017</f>
        <v>0</v>
      </c>
      <c r="X2017" s="1">
        <f t="shared" si="317"/>
        <v>1061590.9090909089</v>
      </c>
      <c r="Y2017" s="100">
        <f t="shared" si="318"/>
        <v>0</v>
      </c>
      <c r="Z2017" s="100">
        <f t="shared" si="319"/>
        <v>151807.49999999997</v>
      </c>
      <c r="AA2017" s="100">
        <f>'Innlegging av opplysninger'!$B$4*X2017</f>
        <v>138006.81818181818</v>
      </c>
      <c r="AB2017" s="1"/>
      <c r="AC2017" s="1">
        <f>'Innlegging av opplysninger'!$B$5*X2017</f>
        <v>139068.40909090909</v>
      </c>
      <c r="AD2017" s="1">
        <f>'Innlegging av opplysninger'!$B$5*Y2017</f>
        <v>0</v>
      </c>
      <c r="AE2017" s="1">
        <f>'Innlegging av opplysninger'!$B$5*Z2017</f>
        <v>19886.782499999998</v>
      </c>
      <c r="AF2017" s="1">
        <f>'Innlegging av opplysninger'!$B$5*AA2017</f>
        <v>18078.893181818181</v>
      </c>
      <c r="AG2017" s="1"/>
      <c r="AH2017" s="1">
        <f>'Innlegging av opplysninger'!$C$11*SUM(X2017:AG2017)</f>
        <v>58080.693857727259</v>
      </c>
      <c r="AI2017" s="1">
        <f>'Innlegging av opplysninger'!$C$13*(((X2017+Z2017+AC2017+AE2017)*Data!M2017)+(Z2017+AE2017)*(1-Data!M2017)*1.8/12+Y2017+AD2017+AA2017+AB2017+AF2017+AG2017)</f>
        <v>9455.67239440909</v>
      </c>
      <c r="AJ2017" s="1">
        <f>'Innlegging av opplysninger'!$C$13*((X2017+Z2017+AC2017+AE2017)*(1-Data!M2017)-(Z2017+AE2017)*(1-Data!M2017)*1.8/12)</f>
        <v>70023.171831954533</v>
      </c>
      <c r="AK2017" s="83">
        <f t="shared" si="314"/>
        <v>385000</v>
      </c>
      <c r="AL2017" s="83">
        <f t="shared" si="315"/>
        <v>69000</v>
      </c>
      <c r="AM2017" s="83">
        <f t="shared" si="316"/>
        <v>458000</v>
      </c>
    </row>
    <row r="2018" spans="1:39">
      <c r="A2018" t="str">
        <f t="shared" si="310"/>
        <v>4651Alle</v>
      </c>
      <c r="B2018" s="6" t="str">
        <f>Data!A2018</f>
        <v>4651</v>
      </c>
      <c r="C2018" s="7" t="str">
        <f>Data!B2018</f>
        <v>Stryn kommune</v>
      </c>
      <c r="D2018" s="7" t="str">
        <f>Data!C2018</f>
        <v>Alle</v>
      </c>
      <c r="E2018" s="1">
        <f>Data!D2018</f>
        <v>512.48721687315617</v>
      </c>
      <c r="F2018" s="1">
        <f>Data!E2018+Data!F2018</f>
        <v>46672.831363330304</v>
      </c>
      <c r="G2018" s="1">
        <f>Data!G2018</f>
        <v>394.92196748800762</v>
      </c>
      <c r="H2018" s="1">
        <f t="shared" si="311"/>
        <v>260937048.5343633</v>
      </c>
      <c r="I2018" s="1">
        <f t="shared" si="312"/>
        <v>2207917.7454545461</v>
      </c>
      <c r="J2018" s="1">
        <f t="shared" si="313"/>
        <v>31577395.953578141</v>
      </c>
      <c r="K2018" s="1">
        <f>'Innlegging av opplysninger'!$B$4*H2018</f>
        <v>33921816.309467234</v>
      </c>
      <c r="L2018" s="1"/>
      <c r="M2018" s="1">
        <f>'Innlegging av opplysninger'!$B$5*H2018</f>
        <v>34182753.358001597</v>
      </c>
      <c r="N2018" s="1">
        <f>'Innlegging av opplysninger'!$B$5*I2018</f>
        <v>289237.22465454554</v>
      </c>
      <c r="O2018" s="1">
        <f>'Innlegging av opplysninger'!$B$5*J2018</f>
        <v>4136638.8699187366</v>
      </c>
      <c r="P2018" s="1">
        <f>'Innlegging av opplysninger'!$B$5*K2018</f>
        <v>4443757.9365402078</v>
      </c>
      <c r="Q2018" s="1"/>
      <c r="R2018" s="1">
        <f>'Innlegging av opplysninger'!$C$11*SUM(H2018:Q2018)</f>
        <v>14124469.505415177</v>
      </c>
      <c r="S2018" s="1">
        <f>'Innlegging av opplysninger'!$C$13*(((H2018+J2018+M2018+O2018)*Data!H2018)+(J2018+O2018)*(1-Data!H2018)*1.8/12+I2018+N2018+K2018+L2018+P2018+Q2018)</f>
        <v>2522215.5447955695</v>
      </c>
      <c r="T2018" s="1">
        <f>'Innlegging av opplysninger'!$C$13*((H2018+J2018+M2018+O2018)*(1-Data!H2018)-(J2018+O2018)*(1-Data!H2018)*1.8/12)</f>
        <v>16806005.883667301</v>
      </c>
      <c r="U2018" s="1">
        <f>Data!I2018</f>
        <v>68.930999999999983</v>
      </c>
      <c r="V2018" s="1">
        <f>Data!J2018+Data!K2018</f>
        <v>48230.136392431115</v>
      </c>
      <c r="W2018" s="1">
        <f>Data!L2018</f>
        <v>622.94584439511982</v>
      </c>
      <c r="X2018" s="1">
        <f t="shared" si="317"/>
        <v>36267834.890909106</v>
      </c>
      <c r="Y2018" s="100">
        <f t="shared" si="318"/>
        <v>468439.4181818181</v>
      </c>
      <c r="Z2018" s="100">
        <f t="shared" si="319"/>
        <v>5253287.2262000022</v>
      </c>
      <c r="AA2018" s="100">
        <f>'Innlegging av opplysninger'!$B$4*X2018</f>
        <v>4714818.5358181838</v>
      </c>
      <c r="AB2018" s="1"/>
      <c r="AC2018" s="1">
        <f>'Innlegging av opplysninger'!$B$5*X2018</f>
        <v>4751086.3707090933</v>
      </c>
      <c r="AD2018" s="1">
        <f>'Innlegging av opplysninger'!$B$5*Y2018</f>
        <v>61365.563781818171</v>
      </c>
      <c r="AE2018" s="1">
        <f>'Innlegging av opplysninger'!$B$5*Z2018</f>
        <v>688180.62663220032</v>
      </c>
      <c r="AF2018" s="1">
        <f>'Innlegging av opplysninger'!$B$5*AA2018</f>
        <v>617641.22819218214</v>
      </c>
      <c r="AG2018" s="1"/>
      <c r="AH2018" s="1">
        <f>'Innlegging av opplysninger'!$C$11*SUM(X2018:AG2018)</f>
        <v>2007260.8466961272</v>
      </c>
      <c r="AI2018" s="1">
        <f>'Innlegging av opplysninger'!$C$13*(((X2018+Z2018+AC2018+AE2018)*Data!M2018)+(Z2018+AE2018)*(1-Data!M2018)*1.8/12+Y2018+AD2018+AA2018+AB2018+AF2018+AG2018)</f>
        <v>411016.04394315538</v>
      </c>
      <c r="AJ2018" s="1">
        <f>'Innlegging av opplysninger'!$C$13*((X2018+Z2018+AC2018+AE2018)*(1-Data!M2018)-(Z2018+AE2018)*(1-Data!M2018)*1.8/12)</f>
        <v>2335761.956798913</v>
      </c>
      <c r="AK2018" s="83">
        <f t="shared" si="314"/>
        <v>16132000</v>
      </c>
      <c r="AL2018" s="83">
        <f t="shared" si="315"/>
        <v>2933000</v>
      </c>
      <c r="AM2018" s="83">
        <f t="shared" si="316"/>
        <v>19142000</v>
      </c>
    </row>
    <row r="2019" spans="1:39">
      <c r="A2019" t="str">
        <f t="shared" si="310"/>
        <v>4651Administrasjon</v>
      </c>
      <c r="B2019" s="6" t="str">
        <f>Data!A2019</f>
        <v>4651</v>
      </c>
      <c r="C2019" s="7" t="str">
        <f>Data!B2019</f>
        <v>Stryn kommune</v>
      </c>
      <c r="D2019" s="7" t="str">
        <f>Data!C2019</f>
        <v>Administrasjon</v>
      </c>
      <c r="E2019" s="1">
        <f>Data!D2019</f>
        <v>65.202069990766361</v>
      </c>
      <c r="F2019" s="1">
        <f>Data!E2019+Data!F2019</f>
        <v>45487.739352753968</v>
      </c>
      <c r="G2019" s="1">
        <f>Data!G2019</f>
        <v>190.0462669629172</v>
      </c>
      <c r="H2019" s="1">
        <f t="shared" si="311"/>
        <v>32355215.618181832</v>
      </c>
      <c r="I2019" s="1">
        <f t="shared" si="312"/>
        <v>135179.01818181813</v>
      </c>
      <c r="J2019" s="1">
        <f t="shared" si="313"/>
        <v>3898847.3563636378</v>
      </c>
      <c r="K2019" s="1">
        <f>'Innlegging av opplysninger'!$B$4*H2019</f>
        <v>4206178.030363638</v>
      </c>
      <c r="L2019" s="1"/>
      <c r="M2019" s="1">
        <f>'Innlegging av opplysninger'!$B$5*H2019</f>
        <v>4238533.2459818199</v>
      </c>
      <c r="N2019" s="1">
        <f>'Innlegging av opplysninger'!$B$5*I2019</f>
        <v>17708.451381818177</v>
      </c>
      <c r="O2019" s="1">
        <f>'Innlegging av opplysninger'!$B$5*J2019</f>
        <v>510749.00368363661</v>
      </c>
      <c r="P2019" s="1">
        <f>'Innlegging av opplysninger'!$B$5*K2019</f>
        <v>551009.32197763654</v>
      </c>
      <c r="Q2019" s="1"/>
      <c r="R2019" s="1">
        <f>'Innlegging av opplysninger'!$C$11*SUM(H2019:Q2019)</f>
        <v>1744709.9617524019</v>
      </c>
      <c r="S2019" s="1">
        <f>'Innlegging av opplysninger'!$C$13*(((H2019+J2019+M2019+O2019)*Data!H2019)+(J2019+O2019)*(1-Data!H2019)*1.8/12+I2019+N2019+K2019+L2019+P2019+Q2019)</f>
        <v>349171.49416041304</v>
      </c>
      <c r="T2019" s="1">
        <f>'Innlegging av opplysninger'!$C$13*((H2019+J2019+M2019+O2019)*(1-Data!H2019)-(J2019+O2019)*(1-Data!H2019)*1.8/12)</f>
        <v>2038326.3482376104</v>
      </c>
      <c r="U2019" s="1">
        <f>Data!I2019</f>
        <v>14.110499999999998</v>
      </c>
      <c r="V2019" s="1">
        <f>Data!J2019+Data!K2019</f>
        <v>54142.334549921463</v>
      </c>
      <c r="W2019" s="1">
        <f>Data!L2019</f>
        <v>82.504517912193066</v>
      </c>
      <c r="X2019" s="1">
        <f t="shared" si="317"/>
        <v>8334277.2181818178</v>
      </c>
      <c r="Y2019" s="100">
        <f t="shared" si="318"/>
        <v>12700.145454545454</v>
      </c>
      <c r="Z2019" s="100">
        <f t="shared" si="319"/>
        <v>1193617.7629999998</v>
      </c>
      <c r="AA2019" s="100">
        <f>'Innlegging av opplysninger'!$B$4*X2019</f>
        <v>1083456.0383636362</v>
      </c>
      <c r="AB2019" s="1"/>
      <c r="AC2019" s="1">
        <f>'Innlegging av opplysninger'!$B$5*X2019</f>
        <v>1091790.3155818181</v>
      </c>
      <c r="AD2019" s="1">
        <f>'Innlegging av opplysninger'!$B$5*Y2019</f>
        <v>1663.7190545454546</v>
      </c>
      <c r="AE2019" s="1">
        <f>'Innlegging av opplysninger'!$B$5*Z2019</f>
        <v>156363.92695299999</v>
      </c>
      <c r="AF2019" s="1">
        <f>'Innlegging av opplysninger'!$B$5*AA2019</f>
        <v>141932.74102563635</v>
      </c>
      <c r="AG2019" s="1"/>
      <c r="AH2019" s="1">
        <f>'Innlegging av opplysninger'!$C$11*SUM(X2019:AG2019)</f>
        <v>456600.47096936987</v>
      </c>
      <c r="AI2019" s="1">
        <f>'Innlegging av opplysninger'!$C$13*(((X2019+Z2019+AC2019+AE2019)*Data!M2019)+(Z2019+AE2019)*(1-Data!M2019)*1.8/12+Y2019+AD2019+AA2019+AB2019+AF2019+AG2019)</f>
        <v>130372.08560761475</v>
      </c>
      <c r="AJ2019" s="1">
        <f>'Innlegging av opplysninger'!$C$13*((X2019+Z2019+AC2019+AE2019)*(1-Data!M2019)-(Z2019+AE2019)*(1-Data!M2019)*1.8/12)</f>
        <v>494449.6115083652</v>
      </c>
      <c r="AK2019" s="83">
        <f t="shared" si="314"/>
        <v>2201000</v>
      </c>
      <c r="AL2019" s="83">
        <f t="shared" si="315"/>
        <v>480000</v>
      </c>
      <c r="AM2019" s="83">
        <f t="shared" si="316"/>
        <v>2533000</v>
      </c>
    </row>
    <row r="2020" spans="1:39">
      <c r="A2020" t="str">
        <f t="shared" si="310"/>
        <v>4651Undervisning</v>
      </c>
      <c r="B2020" s="6" t="str">
        <f>Data!A2020</f>
        <v>4651</v>
      </c>
      <c r="C2020" s="7" t="str">
        <f>Data!B2020</f>
        <v>Stryn kommune</v>
      </c>
      <c r="D2020" s="7" t="str">
        <f>Data!C2020</f>
        <v>Undervisning</v>
      </c>
      <c r="E2020" s="1">
        <f>Data!D2020</f>
        <v>144.40299999999996</v>
      </c>
      <c r="F2020" s="1">
        <f>Data!E2020+Data!F2020</f>
        <v>50364.005638733252</v>
      </c>
      <c r="G2020" s="1">
        <f>Data!G2020</f>
        <v>6.6510391058357525</v>
      </c>
      <c r="H2020" s="1">
        <f t="shared" si="311"/>
        <v>79338692.795454502</v>
      </c>
      <c r="I2020" s="1">
        <f t="shared" si="312"/>
        <v>10477.418181818179</v>
      </c>
      <c r="J2020" s="1">
        <f t="shared" si="313"/>
        <v>9521900.4256363586</v>
      </c>
      <c r="K2020" s="1">
        <f>'Innlegging av opplysninger'!$B$4*H2020</f>
        <v>10314030.063409086</v>
      </c>
      <c r="L2020" s="1"/>
      <c r="M2020" s="1">
        <f>'Innlegging av opplysninger'!$B$5*H2020</f>
        <v>10393368.75620454</v>
      </c>
      <c r="N2020" s="1">
        <f>'Innlegging av opplysninger'!$B$5*I2020</f>
        <v>1372.5417818181816</v>
      </c>
      <c r="O2020" s="1">
        <f>'Innlegging av opplysninger'!$B$5*J2020</f>
        <v>1247368.955758363</v>
      </c>
      <c r="P2020" s="1">
        <f>'Innlegging av opplysninger'!$B$5*K2020</f>
        <v>1351137.9383065903</v>
      </c>
      <c r="Q2020" s="1"/>
      <c r="R2020" s="1">
        <f>'Innlegging av opplysninger'!$C$11*SUM(H2020:Q2020)</f>
        <v>4262777.257999857</v>
      </c>
      <c r="S2020" s="1">
        <f>'Innlegging av opplysninger'!$C$13*(((H2020+J2020+M2020+O2020)*Data!H2020)+(J2020+O2020)*(1-Data!H2020)*1.8/12+I2020+N2020+K2020+L2020+P2020+Q2020)</f>
        <v>720899.08958222507</v>
      </c>
      <c r="T2020" s="1">
        <f>'Innlegging av opplysninger'!$C$13*((H2020+J2020+M2020+O2020)*(1-Data!H2020)-(J2020+O2020)*(1-Data!H2020)*1.8/12)</f>
        <v>5112375.0529438946</v>
      </c>
      <c r="U2020" s="1">
        <f>Data!I2020</f>
        <v>10.45</v>
      </c>
      <c r="V2020" s="1">
        <f>Data!J2020+Data!K2020</f>
        <v>48449.632376395537</v>
      </c>
      <c r="W2020" s="1">
        <f>Data!L2020</f>
        <v>0</v>
      </c>
      <c r="X2020" s="1">
        <f t="shared" si="317"/>
        <v>5523258.0909090899</v>
      </c>
      <c r="Y2020" s="100">
        <f t="shared" si="318"/>
        <v>0</v>
      </c>
      <c r="Z2020" s="100">
        <f t="shared" si="319"/>
        <v>789825.90699999977</v>
      </c>
      <c r="AA2020" s="100">
        <f>'Innlegging av opplysninger'!$B$4*X2020</f>
        <v>718023.55181818176</v>
      </c>
      <c r="AB2020" s="1"/>
      <c r="AC2020" s="1">
        <f>'Innlegging av opplysninger'!$B$5*X2020</f>
        <v>723546.80990909075</v>
      </c>
      <c r="AD2020" s="1">
        <f>'Innlegging av opplysninger'!$B$5*Y2020</f>
        <v>0</v>
      </c>
      <c r="AE2020" s="1">
        <f>'Innlegging av opplysninger'!$B$5*Z2020</f>
        <v>103467.19381699998</v>
      </c>
      <c r="AF2020" s="1">
        <f>'Innlegging av opplysninger'!$B$5*AA2020</f>
        <v>94061.085288181814</v>
      </c>
      <c r="AG2020" s="1"/>
      <c r="AH2020" s="1">
        <f>'Innlegging av opplysninger'!$C$11*SUM(X2020:AG2020)</f>
        <v>302182.94027217862</v>
      </c>
      <c r="AI2020" s="1">
        <f>'Innlegging av opplysninger'!$C$13*(((X2020+Z2020+AC2020+AE2020)*Data!M2020)+(Z2020+AE2020)*(1-Data!M2020)*1.8/12+Y2020+AD2020+AA2020+AB2020+AF2020+AG2020)</f>
        <v>50897.750831422411</v>
      </c>
      <c r="AJ2020" s="1">
        <f>'Innlegging av opplysninger'!$C$13*((X2020+Z2020+AC2020+AE2020)*(1-Data!M2020)-(Z2020+AE2020)*(1-Data!M2020)*1.8/12)</f>
        <v>362615.74638313783</v>
      </c>
      <c r="AK2020" s="83">
        <f t="shared" si="314"/>
        <v>4565000</v>
      </c>
      <c r="AL2020" s="83">
        <f t="shared" si="315"/>
        <v>772000</v>
      </c>
      <c r="AM2020" s="83">
        <f t="shared" si="316"/>
        <v>5475000</v>
      </c>
    </row>
    <row r="2021" spans="1:39">
      <c r="A2021" t="str">
        <f t="shared" si="310"/>
        <v>4651Barnehager</v>
      </c>
      <c r="B2021" s="6" t="str">
        <f>Data!A2021</f>
        <v>4651</v>
      </c>
      <c r="C2021" s="7" t="str">
        <f>Data!B2021</f>
        <v>Stryn kommune</v>
      </c>
      <c r="D2021" s="7" t="str">
        <f>Data!C2021</f>
        <v>Barnehager</v>
      </c>
      <c r="E2021" s="1">
        <f>Data!D2021</f>
        <v>82.629999999999981</v>
      </c>
      <c r="F2021" s="1">
        <f>Data!E2021+Data!F2021</f>
        <v>42756.276327201587</v>
      </c>
      <c r="G2021" s="1">
        <f>Data!G2021</f>
        <v>0.91649521965387903</v>
      </c>
      <c r="H2021" s="1">
        <f t="shared" si="311"/>
        <v>38541284.86818181</v>
      </c>
      <c r="I2021" s="1">
        <f t="shared" si="312"/>
        <v>826.14545454545453</v>
      </c>
      <c r="J2021" s="1">
        <f t="shared" si="313"/>
        <v>4625053.3216363629</v>
      </c>
      <c r="K2021" s="1">
        <f>'Innlegging av opplysninger'!$B$4*H2021</f>
        <v>5010367.0328636356</v>
      </c>
      <c r="L2021" s="1"/>
      <c r="M2021" s="1">
        <f>'Innlegging av opplysninger'!$B$5*H2021</f>
        <v>5048908.3177318173</v>
      </c>
      <c r="N2021" s="1">
        <f>'Innlegging av opplysninger'!$B$5*I2021</f>
        <v>108.22505454545455</v>
      </c>
      <c r="O2021" s="1">
        <f>'Innlegging av opplysninger'!$B$5*J2021</f>
        <v>605881.98513436352</v>
      </c>
      <c r="P2021" s="1">
        <f>'Innlegging av opplysninger'!$B$5*K2021</f>
        <v>656358.08130513632</v>
      </c>
      <c r="Q2021" s="1"/>
      <c r="R2021" s="1">
        <f>'Innlegging av opplysninger'!$C$11*SUM(H2021:Q2021)</f>
        <v>2070573.9431397647</v>
      </c>
      <c r="S2021" s="1">
        <f>'Innlegging av opplysninger'!$C$13*(((H2021+J2021+M2021+O2021)*Data!H2021)+(J2021+O2021)*(1-Data!H2021)*1.8/12+I2021+N2021+K2021+L2021+P2021+Q2021)</f>
        <v>340118.8094678123</v>
      </c>
      <c r="T2021" s="1">
        <f>'Innlegging av opplysninger'!$C$13*((H2021+J2021+M2021+O2021)*(1-Data!H2021)-(J2021+O2021)*(1-Data!H2021)*1.8/12)</f>
        <v>2493298.165355023</v>
      </c>
      <c r="U2021" s="1">
        <f>Data!I2021</f>
        <v>8.6845999999999997</v>
      </c>
      <c r="V2021" s="1">
        <f>Data!J2021+Data!K2021</f>
        <v>44320.602368944266</v>
      </c>
      <c r="W2021" s="1">
        <f>Data!L2021</f>
        <v>150.45022223245743</v>
      </c>
      <c r="X2021" s="1">
        <f t="shared" si="317"/>
        <v>4198982.2181818178</v>
      </c>
      <c r="Y2021" s="100">
        <f t="shared" si="318"/>
        <v>14253.818181818178</v>
      </c>
      <c r="Z2021" s="100">
        <f t="shared" si="319"/>
        <v>602492.75319999992</v>
      </c>
      <c r="AA2021" s="100">
        <f>'Innlegging av opplysninger'!$B$4*X2021</f>
        <v>545867.68836363638</v>
      </c>
      <c r="AB2021" s="1"/>
      <c r="AC2021" s="1">
        <f>'Innlegging av opplysninger'!$B$5*X2021</f>
        <v>550066.67058181821</v>
      </c>
      <c r="AD2021" s="1">
        <f>'Innlegging av opplysninger'!$B$5*Y2021</f>
        <v>1867.2501818181815</v>
      </c>
      <c r="AE2021" s="1">
        <f>'Innlegging av opplysninger'!$B$5*Z2021</f>
        <v>78926.550669199991</v>
      </c>
      <c r="AF2021" s="1">
        <f>'Innlegging av opplysninger'!$B$5*AA2021</f>
        <v>71508.667175636365</v>
      </c>
      <c r="AG2021" s="1"/>
      <c r="AH2021" s="1">
        <f>'Innlegging av opplysninger'!$C$11*SUM(X2021:AG2021)</f>
        <v>230430.69342835835</v>
      </c>
      <c r="AI2021" s="1">
        <f>'Innlegging av opplysninger'!$C$13*(((X2021+Z2021+AC2021+AE2021)*Data!M2021)+(Z2021+AE2021)*(1-Data!M2021)*1.8/12+Y2021+AD2021+AA2021+AB2021+AF2021+AG2021)</f>
        <v>38256.936613131031</v>
      </c>
      <c r="AJ2021" s="1">
        <f>'Innlegging av opplysninger'!$C$13*((X2021+Z2021+AC2021+AE2021)*(1-Data!M2021)-(Z2021+AE2021)*(1-Data!M2021)*1.8/12)</f>
        <v>277069.2754467277</v>
      </c>
      <c r="AK2021" s="83">
        <f t="shared" si="314"/>
        <v>2301000</v>
      </c>
      <c r="AL2021" s="83">
        <f t="shared" si="315"/>
        <v>378000</v>
      </c>
      <c r="AM2021" s="83">
        <f t="shared" si="316"/>
        <v>2770000</v>
      </c>
    </row>
    <row r="2022" spans="1:39">
      <c r="A2022" t="str">
        <f t="shared" si="310"/>
        <v>4651Helse/pleie/omsorg</v>
      </c>
      <c r="B2022" s="6" t="str">
        <f>Data!A2022</f>
        <v>4651</v>
      </c>
      <c r="C2022" s="7" t="str">
        <f>Data!B2022</f>
        <v>Stryn kommune</v>
      </c>
      <c r="D2022" s="7" t="str">
        <f>Data!C2022</f>
        <v>Helse/pleie/omsorg</v>
      </c>
      <c r="E2022" s="1">
        <f>Data!D2022</f>
        <v>191.46694688238932</v>
      </c>
      <c r="F2022" s="1">
        <f>Data!E2022+Data!F2022</f>
        <v>46053.56695386381</v>
      </c>
      <c r="G2022" s="1">
        <f>Data!G2022</f>
        <v>950.88172117683507</v>
      </c>
      <c r="H2022" s="1">
        <f t="shared" si="311"/>
        <v>96193482.084000021</v>
      </c>
      <c r="I2022" s="1">
        <f t="shared" si="312"/>
        <v>1986135.4909090907</v>
      </c>
      <c r="J2022" s="1">
        <f t="shared" si="313"/>
        <v>11781554.108989092</v>
      </c>
      <c r="K2022" s="1">
        <f>'Innlegging av opplysninger'!$B$4*H2022</f>
        <v>12505152.670920003</v>
      </c>
      <c r="L2022" s="1"/>
      <c r="M2022" s="1">
        <f>'Innlegging av opplysninger'!$B$5*H2022</f>
        <v>12601346.153004004</v>
      </c>
      <c r="N2022" s="1">
        <f>'Innlegging av opplysninger'!$B$5*I2022</f>
        <v>260183.7493090909</v>
      </c>
      <c r="O2022" s="1">
        <f>'Innlegging av opplysninger'!$B$5*J2022</f>
        <v>1543383.5882775711</v>
      </c>
      <c r="P2022" s="1">
        <f>'Innlegging av opplysninger'!$B$5*K2022</f>
        <v>1638174.9998905205</v>
      </c>
      <c r="Q2022" s="1"/>
      <c r="R2022" s="1">
        <f>'Innlegging av opplysninger'!$C$11*SUM(H2022:Q2022)</f>
        <v>5263357.6881213756</v>
      </c>
      <c r="S2022" s="1">
        <f>'Innlegging av opplysninger'!$C$13*(((H2022+J2022+M2022+O2022)*Data!H2022)+(J2022+O2022)*(1-Data!H2022)*1.8/12+I2022+N2022+K2022+L2022+P2022+Q2022)</f>
        <v>977326.13555141329</v>
      </c>
      <c r="T2022" s="1">
        <f>'Innlegging av opplysninger'!$C$13*((H2022+J2022+M2022+O2022)*(1-Data!H2022)-(J2022+O2022)*(1-Data!H2022)*1.8/12)</f>
        <v>6225163.3324041553</v>
      </c>
      <c r="U2022" s="1">
        <f>Data!I2022</f>
        <v>32.388999999999996</v>
      </c>
      <c r="V2022" s="1">
        <f>Data!J2022+Data!K2022</f>
        <v>46708.078540039314</v>
      </c>
      <c r="W2022" s="1">
        <f>Data!L2022</f>
        <v>1242.9636605020225</v>
      </c>
      <c r="X2022" s="1">
        <f t="shared" si="317"/>
        <v>16503577.699999996</v>
      </c>
      <c r="Y2022" s="100">
        <f t="shared" si="318"/>
        <v>439182</v>
      </c>
      <c r="Z2022" s="100">
        <f t="shared" si="319"/>
        <v>2422814.637099999</v>
      </c>
      <c r="AA2022" s="100">
        <f>'Innlegging av opplysninger'!$B$4*X2022</f>
        <v>2145465.1009999993</v>
      </c>
      <c r="AB2022" s="1"/>
      <c r="AC2022" s="1">
        <f>'Innlegging av opplysninger'!$B$5*X2022</f>
        <v>2161968.6786999996</v>
      </c>
      <c r="AD2022" s="1">
        <f>'Innlegging av opplysninger'!$B$5*Y2022</f>
        <v>57532.842000000004</v>
      </c>
      <c r="AE2022" s="1">
        <f>'Innlegging av opplysninger'!$B$5*Z2022</f>
        <v>317388.7174600999</v>
      </c>
      <c r="AF2022" s="1">
        <f>'Innlegging av opplysninger'!$B$5*AA2022</f>
        <v>281055.92823099991</v>
      </c>
      <c r="AG2022" s="1"/>
      <c r="AH2022" s="1">
        <f>'Innlegging av opplysninger'!$C$11*SUM(X2022:AG2022)</f>
        <v>924501.45297066157</v>
      </c>
      <c r="AI2022" s="1">
        <f>'Innlegging av opplysninger'!$C$13*(((X2022+Z2022+AC2022+AE2022)*Data!M2022)+(Z2022+AE2022)*(1-Data!M2022)*1.8/12+Y2022+AD2022+AA2022+AB2022+AF2022+AG2022)</f>
        <v>173490.39897159158</v>
      </c>
      <c r="AJ2022" s="1">
        <f>'Innlegging av opplysninger'!$C$13*((X2022+Z2022+AC2022+AE2022)*(1-Data!M2022)-(Z2022+AE2022)*(1-Data!M2022)*1.8/12)</f>
        <v>1091616.8524619453</v>
      </c>
      <c r="AK2022" s="83">
        <f t="shared" si="314"/>
        <v>6188000</v>
      </c>
      <c r="AL2022" s="83">
        <f t="shared" si="315"/>
        <v>1151000</v>
      </c>
      <c r="AM2022" s="83">
        <f t="shared" si="316"/>
        <v>7317000</v>
      </c>
    </row>
    <row r="2023" spans="1:39">
      <c r="A2023" t="str">
        <f t="shared" si="310"/>
        <v>4651Samferdsel og teknikk</v>
      </c>
      <c r="B2023" s="6" t="str">
        <f>Data!A2023</f>
        <v>4651</v>
      </c>
      <c r="C2023" s="7" t="str">
        <f>Data!B2023</f>
        <v>Stryn kommune</v>
      </c>
      <c r="D2023" s="7" t="str">
        <f>Data!C2023</f>
        <v>Samferdsel og teknikk</v>
      </c>
      <c r="E2023" s="1">
        <f>Data!D2023</f>
        <v>16.492899999999999</v>
      </c>
      <c r="F2023" s="1">
        <f>Data!E2023+Data!F2023</f>
        <v>46974.191901767837</v>
      </c>
      <c r="G2023" s="1">
        <f>Data!G2023</f>
        <v>292.10993821583833</v>
      </c>
      <c r="H2023" s="1">
        <f t="shared" si="311"/>
        <v>8451716.1776363626</v>
      </c>
      <c r="I2023" s="1">
        <f t="shared" si="312"/>
        <v>52557.163636363628</v>
      </c>
      <c r="J2023" s="1">
        <f t="shared" si="313"/>
        <v>1020512.8009527272</v>
      </c>
      <c r="K2023" s="1">
        <f>'Innlegging av opplysninger'!$B$4*H2023</f>
        <v>1098723.1030927273</v>
      </c>
      <c r="L2023" s="1"/>
      <c r="M2023" s="1">
        <f>'Innlegging av opplysninger'!$B$5*H2023</f>
        <v>1107174.8192703635</v>
      </c>
      <c r="N2023" s="1">
        <f>'Innlegging av opplysninger'!$B$5*I2023</f>
        <v>6884.9884363636356</v>
      </c>
      <c r="O2023" s="1">
        <f>'Innlegging av opplysninger'!$B$5*J2023</f>
        <v>133687.17692480728</v>
      </c>
      <c r="P2023" s="1">
        <f>'Innlegging av opplysninger'!$B$5*K2023</f>
        <v>143932.72650514726</v>
      </c>
      <c r="Q2023" s="1"/>
      <c r="R2023" s="1">
        <f>'Innlegging av opplysninger'!$C$11*SUM(H2023:Q2023)</f>
        <v>456577.18034528481</v>
      </c>
      <c r="S2023" s="1">
        <f>'Innlegging av opplysninger'!$C$13*(((H2023+J2023+M2023+O2023)*Data!H2023)+(J2023+O2023)*(1-Data!H2023)*1.8/12+I2023+N2023+K2023+L2023+P2023+Q2023)</f>
        <v>79196.658273284105</v>
      </c>
      <c r="T2023" s="1">
        <f>'Innlegging av opplysninger'!$C$13*((H2023+J2023+M2023+O2023)*(1-Data!H2023)-(J2023+O2023)*(1-Data!H2023)*1.8/12)</f>
        <v>545593.16746236873</v>
      </c>
      <c r="U2023" s="1">
        <f>Data!I2023</f>
        <v>2.2968999999999999</v>
      </c>
      <c r="V2023" s="1">
        <f>Data!J2023+Data!K2023</f>
        <v>42328.922678392621</v>
      </c>
      <c r="W2023" s="1">
        <f>Data!L2023</f>
        <v>91.928251121076244</v>
      </c>
      <c r="X2023" s="1">
        <f t="shared" si="317"/>
        <v>1060639.6636363636</v>
      </c>
      <c r="Y2023" s="100">
        <f t="shared" si="318"/>
        <v>2303.4545454545455</v>
      </c>
      <c r="Z2023" s="100">
        <f t="shared" si="319"/>
        <v>152000.86589999998</v>
      </c>
      <c r="AA2023" s="100">
        <f>'Innlegging av opplysninger'!$B$4*X2023</f>
        <v>137883.15627272727</v>
      </c>
      <c r="AB2023" s="1"/>
      <c r="AC2023" s="1">
        <f>'Innlegging av opplysninger'!$B$5*X2023</f>
        <v>138943.79593636363</v>
      </c>
      <c r="AD2023" s="1">
        <f>'Innlegging av opplysninger'!$B$5*Y2023</f>
        <v>301.7525454545455</v>
      </c>
      <c r="AE2023" s="1">
        <f>'Innlegging av opplysninger'!$B$5*Z2023</f>
        <v>19912.113432899998</v>
      </c>
      <c r="AF2023" s="1">
        <f>'Innlegging av opplysninger'!$B$5*AA2023</f>
        <v>18062.693471727274</v>
      </c>
      <c r="AG2023" s="1"/>
      <c r="AH2023" s="1">
        <f>'Innlegging av opplysninger'!$C$11*SUM(X2023:AG2023)</f>
        <v>58141.804838157652</v>
      </c>
      <c r="AI2023" s="1">
        <f>'Innlegging av opplysninger'!$C$13*(((X2023+Z2023+AC2023+AE2023)*Data!M2023)+(Z2023+AE2023)*(1-Data!M2023)*1.8/12+Y2023+AD2023+AA2023+AB2023+AF2023+AG2023)</f>
        <v>9585.5761942355293</v>
      </c>
      <c r="AJ2023" s="1">
        <f>'Innlegging av opplysninger'!$C$13*((X2023+Z2023+AC2023+AE2023)*(1-Data!M2023)-(Z2023+AE2023)*(1-Data!M2023)*1.8/12)</f>
        <v>69976.893584296005</v>
      </c>
      <c r="AK2023" s="83">
        <f t="shared" si="314"/>
        <v>515000</v>
      </c>
      <c r="AL2023" s="83">
        <f t="shared" si="315"/>
        <v>89000</v>
      </c>
      <c r="AM2023" s="83">
        <f t="shared" si="316"/>
        <v>616000</v>
      </c>
    </row>
    <row r="2024" spans="1:39">
      <c r="A2024" t="str">
        <f t="shared" si="310"/>
        <v>4651Annet</v>
      </c>
      <c r="B2024" s="6" t="str">
        <f>Data!A2024</f>
        <v>4651</v>
      </c>
      <c r="C2024" s="7" t="str">
        <f>Data!B2024</f>
        <v>Stryn kommune</v>
      </c>
      <c r="D2024" s="7" t="str">
        <f>Data!C2024</f>
        <v>Annet</v>
      </c>
      <c r="E2024" s="1">
        <f>Data!D2024</f>
        <v>12.292299999999997</v>
      </c>
      <c r="F2024" s="1">
        <f>Data!E2024+Data!F2024</f>
        <v>45165.962228386888</v>
      </c>
      <c r="G2024" s="1">
        <f>Data!G2024</f>
        <v>169.59641401527784</v>
      </c>
      <c r="H2024" s="1">
        <f t="shared" si="311"/>
        <v>6056656.9909090912</v>
      </c>
      <c r="I2024" s="1">
        <f t="shared" si="312"/>
        <v>22742.509090909083</v>
      </c>
      <c r="J2024" s="1">
        <f t="shared" si="313"/>
        <v>729527.94</v>
      </c>
      <c r="K2024" s="1">
        <f>'Innlegging av opplysninger'!$B$4*H2024</f>
        <v>787365.40881818184</v>
      </c>
      <c r="L2024" s="1"/>
      <c r="M2024" s="1">
        <f>'Innlegging av opplysninger'!$B$5*H2024</f>
        <v>793422.06580909097</v>
      </c>
      <c r="N2024" s="1">
        <f>'Innlegging av opplysninger'!$B$5*I2024</f>
        <v>2979.2686909090899</v>
      </c>
      <c r="O2024" s="1">
        <f>'Innlegging av opplysninger'!$B$5*J2024</f>
        <v>95568.160139999993</v>
      </c>
      <c r="P2024" s="1">
        <f>'Innlegging av opplysninger'!$B$5*K2024</f>
        <v>103144.86855518182</v>
      </c>
      <c r="Q2024" s="1"/>
      <c r="R2024" s="1">
        <f>'Innlegging av opplysninger'!$C$11*SUM(H2024:Q2024)</f>
        <v>326473.47405650781</v>
      </c>
      <c r="S2024" s="1">
        <f>'Innlegging av opplysninger'!$C$13*(((H2024+J2024+M2024+O2024)*Data!H2024)+(J2024+O2024)*(1-Data!H2024)*1.8/12+I2024+N2024+K2024+L2024+P2024+Q2024)</f>
        <v>55475.973157676752</v>
      </c>
      <c r="T2024" s="1">
        <f>'Innlegging av opplysninger'!$C$13*((H2024+J2024+M2024+O2024)*(1-Data!H2024)-(J2024+O2024)*(1-Data!H2024)*1.8/12)</f>
        <v>391277.20186701819</v>
      </c>
      <c r="U2024" s="1">
        <f>Data!I2024</f>
        <v>1</v>
      </c>
      <c r="V2024" s="1">
        <f>Data!J2024+Data!K2024</f>
        <v>59317.5</v>
      </c>
      <c r="W2024" s="1">
        <f>Data!L2024</f>
        <v>0</v>
      </c>
      <c r="X2024" s="1">
        <f t="shared" si="317"/>
        <v>647100</v>
      </c>
      <c r="Y2024" s="100">
        <f t="shared" si="318"/>
        <v>0</v>
      </c>
      <c r="Z2024" s="100">
        <f t="shared" si="319"/>
        <v>92535.299999999988</v>
      </c>
      <c r="AA2024" s="100">
        <f>'Innlegging av opplysninger'!$B$4*X2024</f>
        <v>84123</v>
      </c>
      <c r="AB2024" s="1"/>
      <c r="AC2024" s="1">
        <f>'Innlegging av opplysninger'!$B$5*X2024</f>
        <v>84770.1</v>
      </c>
      <c r="AD2024" s="1">
        <f>'Innlegging av opplysninger'!$B$5*Y2024</f>
        <v>0</v>
      </c>
      <c r="AE2024" s="1">
        <f>'Innlegging av opplysninger'!$B$5*Z2024</f>
        <v>12122.124299999999</v>
      </c>
      <c r="AF2024" s="1">
        <f>'Innlegging av opplysninger'!$B$5*AA2024</f>
        <v>11020.113000000001</v>
      </c>
      <c r="AG2024" s="1"/>
      <c r="AH2024" s="1">
        <f>'Innlegging av opplysninger'!$C$11*SUM(X2024:AG2024)</f>
        <v>35403.4842174</v>
      </c>
      <c r="AI2024" s="1">
        <f>'Innlegging av opplysninger'!$C$13*(((X2024+Z2024+AC2024+AE2024)*Data!M2024)+(Z2024+AE2024)*(1-Data!M2024)*1.8/12+Y2024+AD2024+AA2024+AB2024+AF2024+AG2024)</f>
        <v>8339.1114116061817</v>
      </c>
      <c r="AJ2024" s="1">
        <f>'Innlegging av opplysninger'!$C$13*((X2024+Z2024+AC2024+AE2024)*(1-Data!M2024)-(Z2024+AE2024)*(1-Data!M2024)*1.8/12)</f>
        <v>40107.76172799382</v>
      </c>
      <c r="AK2024" s="83">
        <f t="shared" si="314"/>
        <v>362000</v>
      </c>
      <c r="AL2024" s="83">
        <f t="shared" si="315"/>
        <v>64000</v>
      </c>
      <c r="AM2024" s="83">
        <f t="shared" si="316"/>
        <v>431000</v>
      </c>
    </row>
    <row r="2025" spans="1:39">
      <c r="A2025" t="str">
        <f t="shared" si="310"/>
        <v>5000Alle</v>
      </c>
      <c r="B2025" s="6" t="str">
        <f>Data!A2025</f>
        <v>5000</v>
      </c>
      <c r="C2025" s="7" t="str">
        <f>Data!B2025</f>
        <v>Trøndelag fylkeskommune</v>
      </c>
      <c r="D2025" s="7" t="str">
        <f>Data!C2025</f>
        <v>Alle</v>
      </c>
      <c r="E2025" s="1">
        <f>Data!D2025</f>
        <v>3269.1750999999949</v>
      </c>
      <c r="F2025" s="1">
        <f>Data!E2025+Data!F2025</f>
        <v>54457.047431221225</v>
      </c>
      <c r="G2025" s="1">
        <f>Data!G2025</f>
        <v>1.1163458329289262</v>
      </c>
      <c r="H2025" s="1">
        <f t="shared" si="311"/>
        <v>1942141347.072732</v>
      </c>
      <c r="I2025" s="1">
        <f t="shared" si="312"/>
        <v>39813.054545454543</v>
      </c>
      <c r="J2025" s="1">
        <f t="shared" si="313"/>
        <v>233061739.21527329</v>
      </c>
      <c r="K2025" s="1">
        <f>'Innlegging av opplysninger'!$B$4*H2025</f>
        <v>252478375.11945516</v>
      </c>
      <c r="L2025" s="1"/>
      <c r="M2025" s="1">
        <f>'Innlegging av opplysninger'!$B$5*H2025</f>
        <v>254420516.46652791</v>
      </c>
      <c r="N2025" s="1">
        <f>'Innlegging av opplysninger'!$B$5*I2025</f>
        <v>5215.5101454545456</v>
      </c>
      <c r="O2025" s="1">
        <f>'Innlegging av opplysninger'!$B$5*J2025</f>
        <v>30531087.837200802</v>
      </c>
      <c r="P2025" s="1">
        <f>'Innlegging av opplysninger'!$B$5*K2025</f>
        <v>33074667.140648626</v>
      </c>
      <c r="Q2025" s="1"/>
      <c r="R2025" s="1">
        <f>'Innlegging av opplysninger'!$C$11*SUM(H2025:Q2025)</f>
        <v>104338604.9338281</v>
      </c>
      <c r="S2025" s="1">
        <f>'Innlegging av opplysninger'!$C$13*(((H2025+J2025+M2025+O2025)*Data!H2025)+(J2025+O2025)*(1-Data!H2025)*1.8/12+I2025+N2025+K2025+L2025+P2025+Q2025)</f>
        <v>24544012.934224319</v>
      </c>
      <c r="T2025" s="1">
        <f>'Innlegging av opplysninger'!$C$13*((H2025+J2025+M2025+O2025)*(1-Data!H2025)-(J2025+O2025)*(1-Data!H2025)*1.8/12)</f>
        <v>118235130.65943517</v>
      </c>
      <c r="U2025" s="1">
        <f>Data!I2025</f>
        <v>604.50898204445173</v>
      </c>
      <c r="V2025" s="1">
        <f>Data!J2025+Data!K2025</f>
        <v>55346.59089378608</v>
      </c>
      <c r="W2025" s="1">
        <f>Data!L2025</f>
        <v>0</v>
      </c>
      <c r="X2025" s="1">
        <f t="shared" si="317"/>
        <v>364991032.59090918</v>
      </c>
      <c r="Y2025" s="100">
        <f t="shared" si="318"/>
        <v>0</v>
      </c>
      <c r="Z2025" s="100">
        <f t="shared" si="319"/>
        <v>52193717.660500012</v>
      </c>
      <c r="AA2025" s="100">
        <f>'Innlegging av opplysninger'!$B$4*X2025</f>
        <v>47448834.236818194</v>
      </c>
      <c r="AB2025" s="1"/>
      <c r="AC2025" s="1">
        <f>'Innlegging av opplysninger'!$B$5*X2025</f>
        <v>47813825.269409105</v>
      </c>
      <c r="AD2025" s="1">
        <f>'Innlegging av opplysninger'!$B$5*Y2025</f>
        <v>0</v>
      </c>
      <c r="AE2025" s="1">
        <f>'Innlegging av opplysninger'!$B$5*Z2025</f>
        <v>6837377.0135255018</v>
      </c>
      <c r="AF2025" s="1">
        <f>'Innlegging av opplysninger'!$B$5*AA2025</f>
        <v>6215797.2850231836</v>
      </c>
      <c r="AG2025" s="1"/>
      <c r="AH2025" s="1">
        <f>'Innlegging av opplysninger'!$C$11*SUM(X2025:AG2025)</f>
        <v>19969022.194135036</v>
      </c>
      <c r="AI2025" s="1">
        <f>'Innlegging av opplysninger'!$C$13*(((X2025+Z2025+AC2025+AE2025)*Data!M2025)+(Z2025+AE2025)*(1-Data!M2025)*1.8/12+Y2025+AD2025+AA2025+AB2025+AF2025+AG2025)</f>
        <v>4897628.4150104644</v>
      </c>
      <c r="AJ2025" s="1">
        <f>'Innlegging av opplysninger'!$C$13*((X2025+Z2025+AC2025+AE2025)*(1-Data!M2025)-(Z2025+AE2025)*(1-Data!M2025)*1.8/12)</f>
        <v>22428401.955911163</v>
      </c>
      <c r="AK2025" s="83">
        <f t="shared" si="314"/>
        <v>124308000</v>
      </c>
      <c r="AL2025" s="83">
        <f t="shared" si="315"/>
        <v>29442000</v>
      </c>
      <c r="AM2025" s="83">
        <f t="shared" si="316"/>
        <v>140664000</v>
      </c>
    </row>
    <row r="2026" spans="1:39">
      <c r="A2026" t="str">
        <f t="shared" si="310"/>
        <v>5000Administrasjon</v>
      </c>
      <c r="B2026" s="6" t="str">
        <f>Data!A2026</f>
        <v>5000</v>
      </c>
      <c r="C2026" s="7" t="str">
        <f>Data!B2026</f>
        <v>Trøndelag fylkeskommune</v>
      </c>
      <c r="D2026" s="7" t="str">
        <f>Data!C2026</f>
        <v>Administrasjon</v>
      </c>
      <c r="E2026" s="1">
        <f>Data!D2026</f>
        <v>176.6533</v>
      </c>
      <c r="F2026" s="1">
        <f>Data!E2026+Data!F2026</f>
        <v>59205.072190367653</v>
      </c>
      <c r="G2026" s="1">
        <f>Data!G2026</f>
        <v>0</v>
      </c>
      <c r="H2026" s="1">
        <f t="shared" si="311"/>
        <v>114095687.77272736</v>
      </c>
      <c r="I2026" s="1">
        <f t="shared" si="312"/>
        <v>0</v>
      </c>
      <c r="J2026" s="1">
        <f t="shared" si="313"/>
        <v>13691482.532727282</v>
      </c>
      <c r="K2026" s="1">
        <f>'Innlegging av opplysninger'!$B$4*H2026</f>
        <v>14832439.410454556</v>
      </c>
      <c r="L2026" s="1"/>
      <c r="M2026" s="1">
        <f>'Innlegging av opplysninger'!$B$5*H2026</f>
        <v>14946535.098227285</v>
      </c>
      <c r="N2026" s="1">
        <f>'Innlegging av opplysninger'!$B$5*I2026</f>
        <v>0</v>
      </c>
      <c r="O2026" s="1">
        <f>'Innlegging av opplysninger'!$B$5*J2026</f>
        <v>1793584.2117872741</v>
      </c>
      <c r="P2026" s="1">
        <f>'Innlegging av opplysninger'!$B$5*K2026</f>
        <v>1943049.5627695469</v>
      </c>
      <c r="Q2026" s="1"/>
      <c r="R2026" s="1">
        <f>'Innlegging av opplysninger'!$C$11*SUM(H2026:Q2026)</f>
        <v>6129505.5863703452</v>
      </c>
      <c r="S2026" s="1">
        <f>'Innlegging av opplysninger'!$C$13*(((H2026+J2026+M2026+O2026)*Data!H2026)+(J2026+O2026)*(1-Data!H2026)*1.8/12+I2026+N2026+K2026+L2026+P2026+Q2026)</f>
        <v>1867772.7316979505</v>
      </c>
      <c r="T2026" s="1">
        <f>'Innlegging av opplysninger'!$C$13*((H2026+J2026+M2026+O2026)*(1-Data!H2026)-(J2026+O2026)*(1-Data!H2026)*1.8/12)</f>
        <v>6519971.7549141012</v>
      </c>
      <c r="U2026" s="1">
        <f>Data!I2026</f>
        <v>46.769999999999996</v>
      </c>
      <c r="V2026" s="1">
        <f>Data!J2026+Data!K2026</f>
        <v>61293.061791746848</v>
      </c>
      <c r="W2026" s="1">
        <f>Data!L2026</f>
        <v>0</v>
      </c>
      <c r="X2026" s="1">
        <f t="shared" si="317"/>
        <v>31272834.545454543</v>
      </c>
      <c r="Y2026" s="100">
        <f t="shared" si="318"/>
        <v>0</v>
      </c>
      <c r="Z2026" s="100">
        <f t="shared" si="319"/>
        <v>4472015.3399999989</v>
      </c>
      <c r="AA2026" s="100">
        <f>'Innlegging av opplysninger'!$B$4*X2026</f>
        <v>4065468.4909090907</v>
      </c>
      <c r="AB2026" s="1"/>
      <c r="AC2026" s="1">
        <f>'Innlegging av opplysninger'!$B$5*X2026</f>
        <v>4096741.3254545452</v>
      </c>
      <c r="AD2026" s="1">
        <f>'Innlegging av opplysninger'!$B$5*Y2026</f>
        <v>0</v>
      </c>
      <c r="AE2026" s="1">
        <f>'Innlegging av opplysninger'!$B$5*Z2026</f>
        <v>585834.00953999988</v>
      </c>
      <c r="AF2026" s="1">
        <f>'Innlegging av opplysninger'!$B$5*AA2026</f>
        <v>532576.37230909092</v>
      </c>
      <c r="AG2026" s="1"/>
      <c r="AH2026" s="1">
        <f>'Innlegging av opplysninger'!$C$11*SUM(X2026:AG2026)</f>
        <v>1710967.8631793563</v>
      </c>
      <c r="AI2026" s="1">
        <f>'Innlegging av opplysninger'!$C$13*(((X2026+Z2026+AC2026+AE2026)*Data!M2026)+(Z2026+AE2026)*(1-Data!M2026)*1.8/12+Y2026+AD2026+AA2026+AB2026+AF2026+AG2026)</f>
        <v>564780.29859056941</v>
      </c>
      <c r="AJ2026" s="1">
        <f>'Innlegging av opplysninger'!$C$13*((X2026+Z2026+AC2026+AE2026)*(1-Data!M2026)-(Z2026+AE2026)*(1-Data!M2026)*1.8/12)</f>
        <v>1776544.1457601287</v>
      </c>
      <c r="AK2026" s="83">
        <f t="shared" si="314"/>
        <v>7840000</v>
      </c>
      <c r="AL2026" s="83">
        <f t="shared" si="315"/>
        <v>2433000</v>
      </c>
      <c r="AM2026" s="83">
        <f t="shared" si="316"/>
        <v>8297000</v>
      </c>
    </row>
    <row r="2027" spans="1:39">
      <c r="A2027" t="str">
        <f t="shared" si="310"/>
        <v>5000Undervisning</v>
      </c>
      <c r="B2027" s="6" t="str">
        <f>Data!A2027</f>
        <v>5000</v>
      </c>
      <c r="C2027" s="7" t="str">
        <f>Data!B2027</f>
        <v>Trøndelag fylkeskommune</v>
      </c>
      <c r="D2027" s="7" t="str">
        <f>Data!C2027</f>
        <v>Undervisning</v>
      </c>
      <c r="E2027" s="1">
        <f>Data!D2027</f>
        <v>2488.825199999997</v>
      </c>
      <c r="F2027" s="1">
        <f>Data!E2027+Data!F2027</f>
        <v>53439.851577362868</v>
      </c>
      <c r="G2027" s="1">
        <f>Data!G2027</f>
        <v>0.43253338964906063</v>
      </c>
      <c r="H2027" s="1">
        <f t="shared" si="311"/>
        <v>1450935810.4363668</v>
      </c>
      <c r="I2027" s="1">
        <f t="shared" si="312"/>
        <v>11743.636363636362</v>
      </c>
      <c r="J2027" s="1">
        <f t="shared" si="313"/>
        <v>174113706.48872766</v>
      </c>
      <c r="K2027" s="1">
        <f>'Innlegging av opplysninger'!$B$4*H2027</f>
        <v>188621655.35672769</v>
      </c>
      <c r="L2027" s="1"/>
      <c r="M2027" s="1">
        <f>'Innlegging av opplysninger'!$B$5*H2027</f>
        <v>190072591.16716406</v>
      </c>
      <c r="N2027" s="1">
        <f>'Innlegging av opplysninger'!$B$5*I2027</f>
        <v>1538.4163636363635</v>
      </c>
      <c r="O2027" s="1">
        <f>'Innlegging av opplysninger'!$B$5*J2027</f>
        <v>22808895.550023325</v>
      </c>
      <c r="P2027" s="1">
        <f>'Innlegging av opplysninger'!$B$5*K2027</f>
        <v>24709436.85173133</v>
      </c>
      <c r="Q2027" s="1"/>
      <c r="R2027" s="1">
        <f>'Innlegging av opplysninger'!$C$11*SUM(H2027:Q2027)</f>
        <v>77948464.360331789</v>
      </c>
      <c r="S2027" s="1">
        <f>'Innlegging av opplysninger'!$C$13*(((H2027+J2027+M2027+O2027)*Data!H2027)+(J2027+O2027)*(1-Data!H2027)*1.8/12+I2027+N2027+K2027+L2027+P2027+Q2027)</f>
        <v>16761681.344298501</v>
      </c>
      <c r="T2027" s="1">
        <f>'Innlegging av opplysninger'!$C$13*((H2027+J2027+M2027+O2027)*(1-Data!H2027)-(J2027+O2027)*(1-Data!H2027)*1.8/12)</f>
        <v>89904638.306681827</v>
      </c>
      <c r="U2027" s="1">
        <f>Data!I2027</f>
        <v>464.78898204445215</v>
      </c>
      <c r="V2027" s="1">
        <f>Data!J2027+Data!K2027</f>
        <v>54178.441802560461</v>
      </c>
      <c r="W2027" s="1">
        <f>Data!L2027</f>
        <v>0</v>
      </c>
      <c r="X2027" s="1">
        <f t="shared" si="317"/>
        <v>274707739.79090911</v>
      </c>
      <c r="Y2027" s="100">
        <f t="shared" si="318"/>
        <v>0</v>
      </c>
      <c r="Z2027" s="100">
        <f t="shared" si="319"/>
        <v>39283206.790100001</v>
      </c>
      <c r="AA2027" s="100">
        <f>'Innlegging av opplysninger'!$B$4*X2027</f>
        <v>35712006.172818184</v>
      </c>
      <c r="AB2027" s="1"/>
      <c r="AC2027" s="1">
        <f>'Innlegging av opplysninger'!$B$5*X2027</f>
        <v>35986713.912609093</v>
      </c>
      <c r="AD2027" s="1">
        <f>'Innlegging av opplysninger'!$B$5*Y2027</f>
        <v>0</v>
      </c>
      <c r="AE2027" s="1">
        <f>'Innlegging av opplysninger'!$B$5*Z2027</f>
        <v>5146100.0895031001</v>
      </c>
      <c r="AF2027" s="1">
        <f>'Innlegging av opplysninger'!$B$5*AA2027</f>
        <v>4678272.8086391827</v>
      </c>
      <c r="AG2027" s="1"/>
      <c r="AH2027" s="1">
        <f>'Innlegging av opplysninger'!$C$11*SUM(X2027:AG2027)</f>
        <v>15029533.503453989</v>
      </c>
      <c r="AI2027" s="1">
        <f>'Innlegging av opplysninger'!$C$13*(((X2027+Z2027+AC2027+AE2027)*Data!M2027)+(Z2027+AE2027)*(1-Data!M2027)*1.8/12+Y2027+AD2027+AA2027+AB2027+AF2027+AG2027)</f>
        <v>3341815.8109676223</v>
      </c>
      <c r="AJ2027" s="1">
        <f>'Innlegging av opplysninger'!$C$13*((X2027+Z2027+AC2027+AE2027)*(1-Data!M2027)-(Z2027+AE2027)*(1-Data!M2027)*1.8/12)</f>
        <v>17224914.246390469</v>
      </c>
      <c r="AK2027" s="83">
        <f t="shared" si="314"/>
        <v>92978000</v>
      </c>
      <c r="AL2027" s="83">
        <f t="shared" si="315"/>
        <v>20103000</v>
      </c>
      <c r="AM2027" s="83">
        <f t="shared" si="316"/>
        <v>107130000</v>
      </c>
    </row>
    <row r="2028" spans="1:39">
      <c r="A2028" t="str">
        <f t="shared" si="310"/>
        <v>5000Helse/pleie/omsorg</v>
      </c>
      <c r="B2028" s="6" t="str">
        <f>Data!A2028</f>
        <v>5000</v>
      </c>
      <c r="C2028" s="7" t="str">
        <f>Data!B2028</f>
        <v>Trøndelag fylkeskommune</v>
      </c>
      <c r="D2028" s="7" t="str">
        <f>Data!C2028</f>
        <v>Helse/pleie/omsorg</v>
      </c>
      <c r="E2028" s="1">
        <f>Data!D2028</f>
        <v>301.17329999999998</v>
      </c>
      <c r="F2028" s="1">
        <f>Data!E2028+Data!F2028</f>
        <v>53825.301955164439</v>
      </c>
      <c r="G2028" s="1">
        <f>Data!G2028</f>
        <v>0</v>
      </c>
      <c r="H2028" s="1">
        <f t="shared" si="311"/>
        <v>176844477.96363625</v>
      </c>
      <c r="I2028" s="1">
        <f t="shared" si="312"/>
        <v>0</v>
      </c>
      <c r="J2028" s="1">
        <f t="shared" si="313"/>
        <v>21221337.355636351</v>
      </c>
      <c r="K2028" s="1">
        <f>'Innlegging av opplysninger'!$B$4*H2028</f>
        <v>22989782.135272712</v>
      </c>
      <c r="L2028" s="1"/>
      <c r="M2028" s="1">
        <f>'Innlegging av opplysninger'!$B$5*H2028</f>
        <v>23166626.613236349</v>
      </c>
      <c r="N2028" s="1">
        <f>'Innlegging av opplysninger'!$B$5*I2028</f>
        <v>0</v>
      </c>
      <c r="O2028" s="1">
        <f>'Innlegging av opplysninger'!$B$5*J2028</f>
        <v>2779995.1935883621</v>
      </c>
      <c r="P2028" s="1">
        <f>'Innlegging av opplysninger'!$B$5*K2028</f>
        <v>3011661.4597207252</v>
      </c>
      <c r="Q2028" s="1"/>
      <c r="R2028" s="1">
        <f>'Innlegging av opplysninger'!$C$11*SUM(H2028:Q2028)</f>
        <v>9500527.4674014486</v>
      </c>
      <c r="S2028" s="1">
        <f>'Innlegging av opplysninger'!$C$13*(((H2028+J2028+M2028+O2028)*Data!H2028)+(J2028+O2028)*(1-Data!H2028)*1.8/12+I2028+N2028+K2028+L2028+P2028+Q2028)</f>
        <v>2834736.5839111018</v>
      </c>
      <c r="T2028" s="1">
        <f>'Innlegging av opplysninger'!$C$13*((H2028+J2028+M2028+O2028)*(1-Data!H2028)-(J2028+O2028)*(1-Data!H2028)*1.8/12)</f>
        <v>10165985.213585617</v>
      </c>
      <c r="U2028" s="1">
        <f>Data!I2028</f>
        <v>39.150000000000006</v>
      </c>
      <c r="V2028" s="1">
        <f>Data!J2028+Data!K2028</f>
        <v>50980.847169008077</v>
      </c>
      <c r="W2028" s="1">
        <f>Data!L2028</f>
        <v>0</v>
      </c>
      <c r="X2028" s="1">
        <f t="shared" si="317"/>
        <v>21773456.36363636</v>
      </c>
      <c r="Y2028" s="100">
        <f t="shared" si="318"/>
        <v>0</v>
      </c>
      <c r="Z2028" s="100">
        <f t="shared" si="319"/>
        <v>3113604.2599999993</v>
      </c>
      <c r="AA2028" s="100">
        <f>'Innlegging av opplysninger'!$B$4*X2028</f>
        <v>2830549.3272727267</v>
      </c>
      <c r="AB2028" s="1"/>
      <c r="AC2028" s="1">
        <f>'Innlegging av opplysninger'!$B$5*X2028</f>
        <v>2852322.7836363632</v>
      </c>
      <c r="AD2028" s="1">
        <f>'Innlegging av opplysninger'!$B$5*Y2028</f>
        <v>0</v>
      </c>
      <c r="AE2028" s="1">
        <f>'Innlegging av opplysninger'!$B$5*Z2028</f>
        <v>407882.15805999993</v>
      </c>
      <c r="AF2028" s="1">
        <f>'Innlegging av opplysninger'!$B$5*AA2028</f>
        <v>370801.9618727272</v>
      </c>
      <c r="AG2028" s="1"/>
      <c r="AH2028" s="1">
        <f>'Innlegging av opplysninger'!$C$11*SUM(X2028:AG2028)</f>
        <v>1191247.4404701705</v>
      </c>
      <c r="AI2028" s="1">
        <f>'Innlegging av opplysninger'!$C$13*(((X2028+Z2028+AC2028+AE2028)*Data!M2028)+(Z2028+AE2028)*(1-Data!M2028)*1.8/12+Y2028+AD2028+AA2028+AB2028+AF2028+AG2028)</f>
        <v>338152.67473513854</v>
      </c>
      <c r="AJ2028" s="1">
        <f>'Innlegging av opplysninger'!$C$13*((X2028+Z2028+AC2028+AE2028)*(1-Data!M2028)-(Z2028+AE2028)*(1-Data!M2028)*1.8/12)</f>
        <v>1291975.4016977265</v>
      </c>
      <c r="AK2028" s="83">
        <f t="shared" si="314"/>
        <v>10692000</v>
      </c>
      <c r="AL2028" s="83">
        <f t="shared" si="315"/>
        <v>3173000</v>
      </c>
      <c r="AM2028" s="83">
        <f t="shared" si="316"/>
        <v>11458000</v>
      </c>
    </row>
    <row r="2029" spans="1:39">
      <c r="A2029" t="str">
        <f t="shared" si="310"/>
        <v>5000Samferdsel og teknikk</v>
      </c>
      <c r="B2029" s="6" t="str">
        <f>Data!A2029</f>
        <v>5000</v>
      </c>
      <c r="C2029" s="7" t="str">
        <f>Data!B2029</f>
        <v>Trøndelag fylkeskommune</v>
      </c>
      <c r="D2029" s="7" t="str">
        <f>Data!C2029</f>
        <v>Samferdsel og teknikk</v>
      </c>
      <c r="E2029" s="1">
        <f>Data!D2029</f>
        <v>241.92330000000001</v>
      </c>
      <c r="F2029" s="1">
        <f>Data!E2029+Data!F2029</f>
        <v>60801.207789824351</v>
      </c>
      <c r="G2029" s="1">
        <f>Data!G2029</f>
        <v>0</v>
      </c>
      <c r="H2029" s="1">
        <f t="shared" si="311"/>
        <v>160464314.53636378</v>
      </c>
      <c r="I2029" s="1">
        <f t="shared" si="312"/>
        <v>0</v>
      </c>
      <c r="J2029" s="1">
        <f t="shared" si="313"/>
        <v>19255717.744363654</v>
      </c>
      <c r="K2029" s="1">
        <f>'Innlegging av opplysninger'!$B$4*H2029</f>
        <v>20860360.889727291</v>
      </c>
      <c r="L2029" s="1"/>
      <c r="M2029" s="1">
        <f>'Innlegging av opplysninger'!$B$5*H2029</f>
        <v>21020825.204263657</v>
      </c>
      <c r="N2029" s="1">
        <f>'Innlegging av opplysninger'!$B$5*I2029</f>
        <v>0</v>
      </c>
      <c r="O2029" s="1">
        <f>'Innlegging av opplysninger'!$B$5*J2029</f>
        <v>2522499.024511639</v>
      </c>
      <c r="P2029" s="1">
        <f>'Innlegging av opplysninger'!$B$5*K2029</f>
        <v>2732707.2765542753</v>
      </c>
      <c r="Q2029" s="1"/>
      <c r="R2029" s="1">
        <f>'Innlegging av opplysninger'!$C$11*SUM(H2029:Q2029)</f>
        <v>8620544.1376798041</v>
      </c>
      <c r="S2029" s="1">
        <f>'Innlegging av opplysninger'!$C$13*(((H2029+J2029+M2029+O2029)*Data!H2029)+(J2029+O2029)*(1-Data!H2029)*1.8/12+I2029+N2029+K2029+L2029+P2029+Q2029)</f>
        <v>2496823.701828354</v>
      </c>
      <c r="T2029" s="1">
        <f>'Innlegging av opplysninger'!$C$13*((H2029+J2029+M2029+O2029)*(1-Data!H2029)-(J2029+O2029)*(1-Data!H2029)*1.8/12)</f>
        <v>9299710.381312428</v>
      </c>
      <c r="U2029" s="1">
        <f>Data!I2029</f>
        <v>33.9</v>
      </c>
      <c r="V2029" s="1">
        <f>Data!J2029+Data!K2029</f>
        <v>64314.410226155363</v>
      </c>
      <c r="W2029" s="1">
        <f>Data!L2029</f>
        <v>0</v>
      </c>
      <c r="X2029" s="1">
        <f t="shared" si="317"/>
        <v>23784638.25454545</v>
      </c>
      <c r="Y2029" s="100">
        <f t="shared" si="318"/>
        <v>0</v>
      </c>
      <c r="Z2029" s="100">
        <f t="shared" si="319"/>
        <v>3401203.2703999989</v>
      </c>
      <c r="AA2029" s="100">
        <f>'Innlegging av opplysninger'!$B$4*X2029</f>
        <v>3092002.9730909085</v>
      </c>
      <c r="AB2029" s="1"/>
      <c r="AC2029" s="1">
        <f>'Innlegging av opplysninger'!$B$5*X2029</f>
        <v>3115787.6113454541</v>
      </c>
      <c r="AD2029" s="1">
        <f>'Innlegging av opplysninger'!$B$5*Y2029</f>
        <v>0</v>
      </c>
      <c r="AE2029" s="1">
        <f>'Innlegging av opplysninger'!$B$5*Z2029</f>
        <v>445557.62842239987</v>
      </c>
      <c r="AF2029" s="1">
        <f>'Innlegging av opplysninger'!$B$5*AA2029</f>
        <v>405052.38947490905</v>
      </c>
      <c r="AG2029" s="1"/>
      <c r="AH2029" s="1">
        <f>'Innlegging av opplysninger'!$C$11*SUM(X2029:AG2029)</f>
        <v>1301281.2008366066</v>
      </c>
      <c r="AI2029" s="1">
        <f>'Innlegging av opplysninger'!$C$13*(((X2029+Z2029+AC2029+AE2029)*Data!M2029)+(Z2029+AE2029)*(1-Data!M2029)*1.8/12+Y2029+AD2029+AA2029+AB2029+AF2029+AG2029)</f>
        <v>445754.61728519271</v>
      </c>
      <c r="AJ2029" s="1">
        <f>'Innlegging av opplysninger'!$C$13*((X2029+Z2029+AC2029+AE2029)*(1-Data!M2029)-(Z2029+AE2029)*(1-Data!M2029)*1.8/12)</f>
        <v>1334945.9733333215</v>
      </c>
      <c r="AK2029" s="83">
        <f t="shared" si="314"/>
        <v>9922000</v>
      </c>
      <c r="AL2029" s="83">
        <f t="shared" si="315"/>
        <v>2943000</v>
      </c>
      <c r="AM2029" s="83">
        <f t="shared" si="316"/>
        <v>10635000</v>
      </c>
    </row>
    <row r="2030" spans="1:39">
      <c r="A2030" t="str">
        <f t="shared" si="310"/>
        <v>5000Annet</v>
      </c>
      <c r="B2030" s="6" t="str">
        <f>Data!A2030</f>
        <v>5000</v>
      </c>
      <c r="C2030" s="7" t="str">
        <f>Data!B2030</f>
        <v>Trøndelag fylkeskommune</v>
      </c>
      <c r="D2030" s="7" t="str">
        <f>Data!C2030</f>
        <v>Annet</v>
      </c>
      <c r="E2030" s="1">
        <f>Data!D2030</f>
        <v>60.599999999999994</v>
      </c>
      <c r="F2030" s="1">
        <f>Data!E2030+Data!F2030</f>
        <v>60205.11826182621</v>
      </c>
      <c r="G2030" s="1">
        <f>Data!G2030</f>
        <v>42.45924092409242</v>
      </c>
      <c r="H2030" s="1">
        <f t="shared" si="311"/>
        <v>39801056.363636374</v>
      </c>
      <c r="I2030" s="1">
        <f t="shared" si="312"/>
        <v>28069.418181818182</v>
      </c>
      <c r="J2030" s="1">
        <f t="shared" si="313"/>
        <v>4779495.0938181831</v>
      </c>
      <c r="K2030" s="1">
        <f>'Innlegging av opplysninger'!$B$4*H2030</f>
        <v>5174137.327272729</v>
      </c>
      <c r="L2030" s="1"/>
      <c r="M2030" s="1">
        <f>'Innlegging av opplysninger'!$B$5*H2030</f>
        <v>5213938.3836363656</v>
      </c>
      <c r="N2030" s="1">
        <f>'Innlegging av opplysninger'!$B$5*I2030</f>
        <v>3677.0937818181819</v>
      </c>
      <c r="O2030" s="1">
        <f>'Innlegging av opplysninger'!$B$5*J2030</f>
        <v>626113.85729018203</v>
      </c>
      <c r="P2030" s="1">
        <f>'Innlegging av opplysninger'!$B$5*K2030</f>
        <v>677811.98987272754</v>
      </c>
      <c r="Q2030" s="1"/>
      <c r="R2030" s="1">
        <f>'Innlegging av opplysninger'!$C$11*SUM(H2030:Q2030)</f>
        <v>2139563.3820446273</v>
      </c>
      <c r="S2030" s="1">
        <f>'Innlegging av opplysninger'!$C$13*(((H2030+J2030+M2030+O2030)*Data!H2030)+(J2030+O2030)*(1-Data!H2030)*1.8/12+I2030+N2030+K2030+L2030+P2030+Q2030)</f>
        <v>583002.50907751103</v>
      </c>
      <c r="T2030" s="1">
        <f>'Innlegging av opplysninger'!$C$13*((H2030+J2030+M2030+O2030)*(1-Data!H2030)-(J2030+O2030)*(1-Data!H2030)*1.8/12)</f>
        <v>2344821.0663519786</v>
      </c>
      <c r="U2030" s="1">
        <f>Data!I2030</f>
        <v>19.899999999999999</v>
      </c>
      <c r="V2030" s="1">
        <f>Data!J2030+Data!K2030</f>
        <v>61966.499162479056</v>
      </c>
      <c r="W2030" s="1">
        <f>Data!L2030</f>
        <v>0</v>
      </c>
      <c r="X2030" s="1">
        <f t="shared" si="317"/>
        <v>13452363.636363633</v>
      </c>
      <c r="Y2030" s="100">
        <f t="shared" si="318"/>
        <v>0</v>
      </c>
      <c r="Z2030" s="100">
        <f t="shared" si="319"/>
        <v>1923687.9999999993</v>
      </c>
      <c r="AA2030" s="100">
        <f>'Innlegging av opplysninger'!$B$4*X2030</f>
        <v>1748807.2727272722</v>
      </c>
      <c r="AB2030" s="1"/>
      <c r="AC2030" s="1">
        <f>'Innlegging av opplysninger'!$B$5*X2030</f>
        <v>1762259.636363636</v>
      </c>
      <c r="AD2030" s="1">
        <f>'Innlegging av opplysninger'!$B$5*Y2030</f>
        <v>0</v>
      </c>
      <c r="AE2030" s="1">
        <f>'Innlegging av opplysninger'!$B$5*Z2030</f>
        <v>252003.12799999991</v>
      </c>
      <c r="AF2030" s="1">
        <f>'Innlegging av opplysninger'!$B$5*AA2030</f>
        <v>229093.75272727266</v>
      </c>
      <c r="AG2030" s="1"/>
      <c r="AH2030" s="1">
        <f>'Innlegging av opplysninger'!$C$11*SUM(X2030:AG2030)</f>
        <v>735992.18619490892</v>
      </c>
      <c r="AI2030" s="1">
        <f>'Innlegging av opplysninger'!$C$13*(((X2030+Z2030+AC2030+AE2030)*Data!M2030)+(Z2030+AE2030)*(1-Data!M2030)*1.8/12+Y2030+AD2030+AA2030+AB2030+AF2030+AG2030)</f>
        <v>207125.01343194098</v>
      </c>
      <c r="AJ2030" s="1">
        <f>'Innlegging av opplysninger'!$C$13*((X2030+Z2030+AC2030+AE2030)*(1-Data!M2030)-(Z2030+AE2030)*(1-Data!M2030)*1.8/12)</f>
        <v>800022.1887295132</v>
      </c>
      <c r="AK2030" s="83">
        <f t="shared" si="314"/>
        <v>2876000</v>
      </c>
      <c r="AL2030" s="83">
        <f t="shared" si="315"/>
        <v>790000</v>
      </c>
      <c r="AM2030" s="83">
        <f t="shared" si="316"/>
        <v>3145000</v>
      </c>
    </row>
    <row r="2031" spans="1:39">
      <c r="A2031" t="str">
        <f t="shared" si="310"/>
        <v>5001Alle</v>
      </c>
      <c r="B2031" s="6" t="str">
        <f>Data!A2031</f>
        <v>5001</v>
      </c>
      <c r="C2031" s="7" t="str">
        <f>Data!B2031</f>
        <v>Trondheim kommune</v>
      </c>
      <c r="D2031" s="7" t="str">
        <f>Data!C2031</f>
        <v>Alle</v>
      </c>
      <c r="E2031" s="1">
        <f>Data!D2031</f>
        <v>10278.984399999958</v>
      </c>
      <c r="F2031" s="1">
        <f>Data!E2031+Data!F2031</f>
        <v>48553.5264071044</v>
      </c>
      <c r="G2031" s="1">
        <f>Data!G2031</f>
        <v>416.35129244869916</v>
      </c>
      <c r="H2031" s="1">
        <f t="shared" si="311"/>
        <v>5444519350.9484949</v>
      </c>
      <c r="I2031" s="1">
        <f t="shared" si="312"/>
        <v>46687292.072727248</v>
      </c>
      <c r="J2031" s="1">
        <f t="shared" si="313"/>
        <v>658944797.16254663</v>
      </c>
      <c r="K2031" s="1">
        <f>'Innlegging av opplysninger'!$B$4*H2031</f>
        <v>707787515.62330437</v>
      </c>
      <c r="L2031" s="1"/>
      <c r="M2031" s="1">
        <f>'Innlegging av opplysninger'!$B$5*H2031</f>
        <v>713232034.97425282</v>
      </c>
      <c r="N2031" s="1">
        <f>'Innlegging av opplysninger'!$B$5*I2031</f>
        <v>6116035.2615272701</v>
      </c>
      <c r="O2031" s="1">
        <f>'Innlegging av opplysninger'!$B$5*J2031</f>
        <v>86321768.428293616</v>
      </c>
      <c r="P2031" s="1">
        <f>'Innlegging av opplysninger'!$B$5*K2031</f>
        <v>92720164.546652883</v>
      </c>
      <c r="Q2031" s="1"/>
      <c r="R2031" s="1">
        <f>'Innlegging av opplysninger'!$C$11*SUM(H2031:Q2031)</f>
        <v>294740500.44267637</v>
      </c>
      <c r="S2031" s="1">
        <f>'Innlegging av opplysninger'!$C$13*(((H2031+J2031+M2031+O2031)*Data!H2031)+(J2031+O2031)*(1-Data!H2031)*1.8/12+I2031+N2031+K2031+L2031+P2031+Q2031)</f>
        <v>59462256.147071093</v>
      </c>
      <c r="T2031" s="1">
        <f>'Innlegging av opplysninger'!$C$13*((H2031+J2031+M2031+O2031)*(1-Data!H2031)-(J2031+O2031)*(1-Data!H2031)*1.8/12)</f>
        <v>343866849.72185451</v>
      </c>
      <c r="U2031" s="1">
        <f>Data!I2031</f>
        <v>1173.2743999999989</v>
      </c>
      <c r="V2031" s="1">
        <f>Data!J2031+Data!K2031</f>
        <v>51822.214846444753</v>
      </c>
      <c r="W2031" s="1">
        <f>Data!L2031</f>
        <v>378.39715074325341</v>
      </c>
      <c r="X2031" s="1">
        <f t="shared" si="317"/>
        <v>663291033.06145632</v>
      </c>
      <c r="Y2031" s="100">
        <f t="shared" si="318"/>
        <v>4843240.2545454511</v>
      </c>
      <c r="Z2031" s="100">
        <f t="shared" si="319"/>
        <v>95543201.084188253</v>
      </c>
      <c r="AA2031" s="100">
        <f>'Innlegging av opplysninger'!$B$4*X2031</f>
        <v>86227834.297989324</v>
      </c>
      <c r="AB2031" s="1"/>
      <c r="AC2031" s="1">
        <f>'Innlegging av opplysninger'!$B$5*X2031</f>
        <v>86891125.331050783</v>
      </c>
      <c r="AD2031" s="1">
        <f>'Innlegging av opplysninger'!$B$5*Y2031</f>
        <v>634464.47334545408</v>
      </c>
      <c r="AE2031" s="1">
        <f>'Innlegging av opplysninger'!$B$5*Z2031</f>
        <v>12516159.342028661</v>
      </c>
      <c r="AF2031" s="1">
        <f>'Innlegging av opplysninger'!$B$5*AA2031</f>
        <v>11295846.293036602</v>
      </c>
      <c r="AG2031" s="1"/>
      <c r="AH2031" s="1">
        <f>'Innlegging av opplysninger'!$C$11*SUM(X2031:AG2031)</f>
        <v>36527230.357230343</v>
      </c>
      <c r="AI2031" s="1">
        <f>'Innlegging av opplysninger'!$C$13*(((X2031+Z2031+AC2031+AE2031)*Data!M2031)+(Z2031+AE2031)*(1-Data!M2031)*1.8/12+Y2031+AD2031+AA2031+AB2031+AF2031+AG2031)</f>
        <v>8737812.2118732687</v>
      </c>
      <c r="AJ2031" s="1">
        <f>'Innlegging av opplysninger'!$C$13*((X2031+Z2031+AC2031+AE2031)*(1-Data!M2031)-(Z2031+AE2031)*(1-Data!M2031)*1.8/12)</f>
        <v>41246818.803284049</v>
      </c>
      <c r="AK2031" s="83">
        <f t="shared" si="314"/>
        <v>331268000</v>
      </c>
      <c r="AL2031" s="83">
        <f t="shared" si="315"/>
        <v>68200000</v>
      </c>
      <c r="AM2031" s="83">
        <f t="shared" si="316"/>
        <v>385114000</v>
      </c>
    </row>
    <row r="2032" spans="1:39">
      <c r="A2032" t="str">
        <f t="shared" si="310"/>
        <v>5001Administrasjon</v>
      </c>
      <c r="B2032" s="6" t="str">
        <f>Data!A2032</f>
        <v>5001</v>
      </c>
      <c r="C2032" s="7" t="str">
        <f>Data!B2032</f>
        <v>Trondheim kommune</v>
      </c>
      <c r="D2032" s="7" t="str">
        <f>Data!C2032</f>
        <v>Administrasjon</v>
      </c>
      <c r="E2032" s="1">
        <f>Data!D2032</f>
        <v>507.15259999999995</v>
      </c>
      <c r="F2032" s="1">
        <f>Data!E2032+Data!F2032</f>
        <v>60054.862301816705</v>
      </c>
      <c r="G2032" s="1">
        <f>Data!G2032</f>
        <v>4.1669903693681158</v>
      </c>
      <c r="H2032" s="1">
        <f t="shared" si="311"/>
        <v>332257958.82554531</v>
      </c>
      <c r="I2032" s="1">
        <f t="shared" si="312"/>
        <v>23054.181818181816</v>
      </c>
      <c r="J2032" s="1">
        <f t="shared" si="313"/>
        <v>39873721.560883619</v>
      </c>
      <c r="K2032" s="1">
        <f>'Innlegging av opplysninger'!$B$4*H2032</f>
        <v>43193534.647320889</v>
      </c>
      <c r="L2032" s="1"/>
      <c r="M2032" s="1">
        <f>'Innlegging av opplysninger'!$B$5*H2032</f>
        <v>43525792.60614644</v>
      </c>
      <c r="N2032" s="1">
        <f>'Innlegging av opplysninger'!$B$5*I2032</f>
        <v>3020.0978181818182</v>
      </c>
      <c r="O2032" s="1">
        <f>'Innlegging av opplysninger'!$B$5*J2032</f>
        <v>5223457.5244757542</v>
      </c>
      <c r="P2032" s="1">
        <f>'Innlegging av opplysninger'!$B$5*K2032</f>
        <v>5658353.0387990363</v>
      </c>
      <c r="Q2032" s="1"/>
      <c r="R2032" s="1">
        <f>'Innlegging av opplysninger'!$C$11*SUM(H2032:Q2032)</f>
        <v>17850837.914346684</v>
      </c>
      <c r="S2032" s="1">
        <f>'Innlegging av opplysninger'!$C$13*(((H2032+J2032+M2032+O2032)*Data!H2032)+(J2032+O2032)*(1-Data!H2032)*1.8/12+I2032+N2032+K2032+L2032+P2032+Q2032)</f>
        <v>5672519.6383945765</v>
      </c>
      <c r="T2032" s="1">
        <f>'Innlegging av opplysninger'!$C$13*((H2032+J2032+M2032+O2032)*(1-Data!H2032)-(J2032+O2032)*(1-Data!H2032)*1.8/12)</f>
        <v>18754942.770711411</v>
      </c>
      <c r="U2032" s="1">
        <f>Data!I2032</f>
        <v>126.19999999999997</v>
      </c>
      <c r="V2032" s="1">
        <f>Data!J2032+Data!K2032</f>
        <v>65263.893911780258</v>
      </c>
      <c r="W2032" s="1">
        <f>Data!L2032</f>
        <v>1.2664025356576865</v>
      </c>
      <c r="X2032" s="1">
        <f t="shared" si="317"/>
        <v>89850582.672727272</v>
      </c>
      <c r="Y2032" s="100">
        <f t="shared" si="318"/>
        <v>1743.4909090909089</v>
      </c>
      <c r="Z2032" s="100">
        <f t="shared" si="319"/>
        <v>12848882.641399998</v>
      </c>
      <c r="AA2032" s="100">
        <f>'Innlegging av opplysninger'!$B$4*X2032</f>
        <v>11680575.747454546</v>
      </c>
      <c r="AB2032" s="1"/>
      <c r="AC2032" s="1">
        <f>'Innlegging av opplysninger'!$B$5*X2032</f>
        <v>11770426.330127273</v>
      </c>
      <c r="AD2032" s="1">
        <f>'Innlegging av opplysninger'!$B$5*Y2032</f>
        <v>228.39730909090906</v>
      </c>
      <c r="AE2032" s="1">
        <f>'Innlegging av opplysninger'!$B$5*Z2032</f>
        <v>1683203.6260233999</v>
      </c>
      <c r="AF2032" s="1">
        <f>'Innlegging av opplysninger'!$B$5*AA2032</f>
        <v>1530155.4229165455</v>
      </c>
      <c r="AG2032" s="1"/>
      <c r="AH2032" s="1">
        <f>'Innlegging av opplysninger'!$C$11*SUM(X2032:AG2032)</f>
        <v>4915900.3364969529</v>
      </c>
      <c r="AI2032" s="1">
        <f>'Innlegging av opplysninger'!$C$13*(((X2032+Z2032+AC2032+AE2032)*Data!M2032)+(Z2032+AE2032)*(1-Data!M2032)*1.8/12+Y2032+AD2032+AA2032+AB2032+AF2032+AG2032)</f>
        <v>1934914.9507700442</v>
      </c>
      <c r="AJ2032" s="1">
        <f>'Innlegging av opplysninger'!$C$13*((X2032+Z2032+AC2032+AE2032)*(1-Data!M2032)-(Z2032+AE2032)*(1-Data!M2032)*1.8/12)</f>
        <v>4792106.5623310497</v>
      </c>
      <c r="AK2032" s="83">
        <f t="shared" si="314"/>
        <v>22767000</v>
      </c>
      <c r="AL2032" s="83">
        <f t="shared" si="315"/>
        <v>7607000</v>
      </c>
      <c r="AM2032" s="83">
        <f t="shared" si="316"/>
        <v>23547000</v>
      </c>
    </row>
    <row r="2033" spans="1:39">
      <c r="A2033" t="str">
        <f t="shared" si="310"/>
        <v>5001Undervisning</v>
      </c>
      <c r="B2033" s="6" t="str">
        <f>Data!A2033</f>
        <v>5001</v>
      </c>
      <c r="C2033" s="7" t="str">
        <f>Data!B2033</f>
        <v>Trondheim kommune</v>
      </c>
      <c r="D2033" s="7" t="str">
        <f>Data!C2033</f>
        <v>Undervisning</v>
      </c>
      <c r="E2033" s="1">
        <f>Data!D2033</f>
        <v>2842.6639000000082</v>
      </c>
      <c r="F2033" s="1">
        <f>Data!E2033+Data!F2033</f>
        <v>49745.119051733316</v>
      </c>
      <c r="G2033" s="1">
        <f>Data!G2033</f>
        <v>0.46106048625727308</v>
      </c>
      <c r="H2033" s="1">
        <f t="shared" si="311"/>
        <v>1542639863.2316172</v>
      </c>
      <c r="I2033" s="1">
        <f t="shared" si="312"/>
        <v>14297.890909090907</v>
      </c>
      <c r="J2033" s="1">
        <f t="shared" si="313"/>
        <v>185118499.33470315</v>
      </c>
      <c r="K2033" s="1">
        <f>'Innlegging av opplysninger'!$B$4*H2033</f>
        <v>200543182.22011024</v>
      </c>
      <c r="L2033" s="1"/>
      <c r="M2033" s="1">
        <f>'Innlegging av opplysninger'!$B$5*H2033</f>
        <v>202085822.08334187</v>
      </c>
      <c r="N2033" s="1">
        <f>'Innlegging av opplysninger'!$B$5*I2033</f>
        <v>1873.0237090909091</v>
      </c>
      <c r="O2033" s="1">
        <f>'Innlegging av opplysninger'!$B$5*J2033</f>
        <v>24250523.412846114</v>
      </c>
      <c r="P2033" s="1">
        <f>'Innlegging av opplysninger'!$B$5*K2033</f>
        <v>26271156.870834444</v>
      </c>
      <c r="Q2033" s="1"/>
      <c r="R2033" s="1">
        <f>'Innlegging av opplysninger'!$C$11*SUM(H2033:Q2033)</f>
        <v>82875158.286586717</v>
      </c>
      <c r="S2033" s="1">
        <f>'Innlegging av opplysninger'!$C$13*(((H2033+J2033+M2033+O2033)*Data!H2033)+(J2033+O2033)*(1-Data!H2033)*1.8/12+I2033+N2033+K2033+L2033+P2033+Q2033)</f>
        <v>15417572.099500403</v>
      </c>
      <c r="T2033" s="1">
        <f>'Innlegging av opplysninger'!$C$13*((H2033+J2033+M2033+O2033)*(1-Data!H2033)-(J2033+O2033)*(1-Data!H2033)*1.8/12)</f>
        <v>97990539.240039289</v>
      </c>
      <c r="U2033" s="1">
        <f>Data!I2033</f>
        <v>315.21720000000028</v>
      </c>
      <c r="V2033" s="1">
        <f>Data!J2033+Data!K2033</f>
        <v>52138.962133622976</v>
      </c>
      <c r="W2033" s="1">
        <f>Data!L2033</f>
        <v>0</v>
      </c>
      <c r="X2033" s="1">
        <f t="shared" si="317"/>
        <v>179291974.41454554</v>
      </c>
      <c r="Y2033" s="100">
        <f t="shared" si="318"/>
        <v>0</v>
      </c>
      <c r="Z2033" s="100">
        <f t="shared" si="319"/>
        <v>25638752.34128001</v>
      </c>
      <c r="AA2033" s="100">
        <f>'Innlegging av opplysninger'!$B$4*X2033</f>
        <v>23307956.673890922</v>
      </c>
      <c r="AB2033" s="1"/>
      <c r="AC2033" s="1">
        <f>'Innlegging av opplysninger'!$B$5*X2033</f>
        <v>23487248.648305465</v>
      </c>
      <c r="AD2033" s="1">
        <f>'Innlegging av opplysninger'!$B$5*Y2033</f>
        <v>0</v>
      </c>
      <c r="AE2033" s="1">
        <f>'Innlegging av opplysninger'!$B$5*Z2033</f>
        <v>3358676.5567076816</v>
      </c>
      <c r="AF2033" s="1">
        <f>'Innlegging av opplysninger'!$B$5*AA2033</f>
        <v>3053342.3242797111</v>
      </c>
      <c r="AG2033" s="1"/>
      <c r="AH2033" s="1">
        <f>'Innlegging av opplysninger'!$C$11*SUM(X2033:AG2033)</f>
        <v>9809242.1364423558</v>
      </c>
      <c r="AI2033" s="1">
        <f>'Innlegging av opplysninger'!$C$13*(((X2033+Z2033+AC2033+AE2033)*Data!M2033)+(Z2033+AE2033)*(1-Data!M2033)*1.8/12+Y2033+AD2033+AA2033+AB2033+AF2033+AG2033)</f>
        <v>2092182.5778065217</v>
      </c>
      <c r="AJ2033" s="1">
        <f>'Innlegging av opplysninger'!$C$13*((X2033+Z2033+AC2033+AE2033)*(1-Data!M2033)-(Z2033+AE2033)*(1-Data!M2033)*1.8/12)</f>
        <v>11330990.872061962</v>
      </c>
      <c r="AK2033" s="83">
        <f t="shared" si="314"/>
        <v>92684000</v>
      </c>
      <c r="AL2033" s="83">
        <f t="shared" si="315"/>
        <v>17510000</v>
      </c>
      <c r="AM2033" s="83">
        <f t="shared" si="316"/>
        <v>109322000</v>
      </c>
    </row>
    <row r="2034" spans="1:39">
      <c r="A2034" t="str">
        <f t="shared" si="310"/>
        <v>5001Barnehager</v>
      </c>
      <c r="B2034" s="6" t="str">
        <f>Data!A2034</f>
        <v>5001</v>
      </c>
      <c r="C2034" s="7" t="str">
        <f>Data!B2034</f>
        <v>Trondheim kommune</v>
      </c>
      <c r="D2034" s="7" t="str">
        <f>Data!C2034</f>
        <v>Barnehager</v>
      </c>
      <c r="E2034" s="1">
        <f>Data!D2034</f>
        <v>1564.1641999999965</v>
      </c>
      <c r="F2034" s="1">
        <f>Data!E2034+Data!F2034</f>
        <v>42759.825051189488</v>
      </c>
      <c r="G2034" s="1">
        <f>Data!G2034</f>
        <v>0</v>
      </c>
      <c r="H2034" s="1">
        <f t="shared" si="311"/>
        <v>729636955.01818478</v>
      </c>
      <c r="I2034" s="1">
        <f t="shared" si="312"/>
        <v>0</v>
      </c>
      <c r="J2034" s="1">
        <f t="shared" si="313"/>
        <v>87556434.602182165</v>
      </c>
      <c r="K2034" s="1">
        <f>'Innlegging av opplysninger'!$B$4*H2034</f>
        <v>94852804.15236403</v>
      </c>
      <c r="L2034" s="1"/>
      <c r="M2034" s="1">
        <f>'Innlegging av opplysninger'!$B$5*H2034</f>
        <v>95582441.107382208</v>
      </c>
      <c r="N2034" s="1">
        <f>'Innlegging av opplysninger'!$B$5*I2034</f>
        <v>0</v>
      </c>
      <c r="O2034" s="1">
        <f>'Innlegging av opplysninger'!$B$5*J2034</f>
        <v>11469892.932885865</v>
      </c>
      <c r="P2034" s="1">
        <f>'Innlegging av opplysninger'!$B$5*K2034</f>
        <v>12425717.343959689</v>
      </c>
      <c r="Q2034" s="1"/>
      <c r="R2034" s="1">
        <f>'Innlegging av opplysninger'!$C$11*SUM(H2034:Q2034)</f>
        <v>39197921.315964431</v>
      </c>
      <c r="S2034" s="1">
        <f>'Innlegging av opplysninger'!$C$13*(((H2034+J2034+M2034+O2034)*Data!H2034)+(J2034+O2034)*(1-Data!H2034)*1.8/12+I2034+N2034+K2034+L2034+P2034+Q2034)</f>
        <v>6831120.4757163636</v>
      </c>
      <c r="T2034" s="1">
        <f>'Innlegging av opplysninger'!$C$13*((H2034+J2034+M2034+O2034)*(1-Data!H2034)-(J2034+O2034)*(1-Data!H2034)*1.8/12)</f>
        <v>46808140.272445485</v>
      </c>
      <c r="U2034" s="1">
        <f>Data!I2034</f>
        <v>125.35959999999994</v>
      </c>
      <c r="V2034" s="1">
        <f>Data!J2034+Data!K2034</f>
        <v>45283.087533782833</v>
      </c>
      <c r="W2034" s="1">
        <f>Data!L2034</f>
        <v>0</v>
      </c>
      <c r="X2034" s="1">
        <f t="shared" si="317"/>
        <v>61927306.254545443</v>
      </c>
      <c r="Y2034" s="100">
        <f t="shared" si="318"/>
        <v>0</v>
      </c>
      <c r="Z2034" s="100">
        <f t="shared" si="319"/>
        <v>8855604.7943999972</v>
      </c>
      <c r="AA2034" s="100">
        <f>'Innlegging av opplysninger'!$B$4*X2034</f>
        <v>8050549.8130909074</v>
      </c>
      <c r="AB2034" s="1"/>
      <c r="AC2034" s="1">
        <f>'Innlegging av opplysninger'!$B$5*X2034</f>
        <v>8112477.1193454536</v>
      </c>
      <c r="AD2034" s="1">
        <f>'Innlegging av opplysninger'!$B$5*Y2034</f>
        <v>0</v>
      </c>
      <c r="AE2034" s="1">
        <f>'Innlegging av opplysninger'!$B$5*Z2034</f>
        <v>1160084.2280663997</v>
      </c>
      <c r="AF2034" s="1">
        <f>'Innlegging av opplysninger'!$B$5*AA2034</f>
        <v>1054622.0255149088</v>
      </c>
      <c r="AG2034" s="1"/>
      <c r="AH2034" s="1">
        <f>'Innlegging av opplysninger'!$C$11*SUM(X2034:AG2034)</f>
        <v>3388104.4809285984</v>
      </c>
      <c r="AI2034" s="1">
        <f>'Innlegging av opplysninger'!$C$13*(((X2034+Z2034+AC2034+AE2034)*Data!M2034)+(Z2034+AE2034)*(1-Data!M2034)*1.8/12+Y2034+AD2034+AA2034+AB2034+AF2034+AG2034)</f>
        <v>645263.45515911398</v>
      </c>
      <c r="AJ2034" s="1">
        <f>'Innlegging av opplysninger'!$C$13*((X2034+Z2034+AC2034+AE2034)*(1-Data!M2034)-(Z2034+AE2034)*(1-Data!M2034)*1.8/12)</f>
        <v>3991090.045058968</v>
      </c>
      <c r="AK2034" s="83">
        <f t="shared" si="314"/>
        <v>42586000</v>
      </c>
      <c r="AL2034" s="83">
        <f t="shared" si="315"/>
        <v>7476000</v>
      </c>
      <c r="AM2034" s="83">
        <f t="shared" si="316"/>
        <v>50799000</v>
      </c>
    </row>
    <row r="2035" spans="1:39">
      <c r="A2035" t="str">
        <f t="shared" si="310"/>
        <v>5001Helse/pleie/omsorg</v>
      </c>
      <c r="B2035" s="6" t="str">
        <f>Data!A2035</f>
        <v>5001</v>
      </c>
      <c r="C2035" s="7" t="str">
        <f>Data!B2035</f>
        <v>Trondheim kommune</v>
      </c>
      <c r="D2035" s="7" t="str">
        <f>Data!C2035</f>
        <v>Helse/pleie/omsorg</v>
      </c>
      <c r="E2035" s="1">
        <f>Data!D2035</f>
        <v>4529.4455000000153</v>
      </c>
      <c r="F2035" s="1">
        <f>Data!E2035+Data!F2035</f>
        <v>47998.595401663326</v>
      </c>
      <c r="G2035" s="1">
        <f>Data!G2035</f>
        <v>933.62767914968776</v>
      </c>
      <c r="H2035" s="1">
        <f t="shared" si="311"/>
        <v>2371712966.7096586</v>
      </c>
      <c r="I2035" s="1">
        <f t="shared" si="312"/>
        <v>46132534.800000116</v>
      </c>
      <c r="J2035" s="1">
        <f t="shared" si="313"/>
        <v>290141460.18115902</v>
      </c>
      <c r="K2035" s="1">
        <f>'Innlegging av opplysninger'!$B$4*H2035</f>
        <v>308322685.67225564</v>
      </c>
      <c r="L2035" s="1"/>
      <c r="M2035" s="1">
        <f>'Innlegging av opplysninger'!$B$5*H2035</f>
        <v>310694398.63896531</v>
      </c>
      <c r="N2035" s="1">
        <f>'Innlegging av opplysninger'!$B$5*I2035</f>
        <v>6043362.0588000156</v>
      </c>
      <c r="O2035" s="1">
        <f>'Innlegging av opplysninger'!$B$5*J2035</f>
        <v>38008531.283731833</v>
      </c>
      <c r="P2035" s="1">
        <f>'Innlegging av opplysninger'!$B$5*K2035</f>
        <v>40390271.82306549</v>
      </c>
      <c r="Q2035" s="1"/>
      <c r="R2035" s="1">
        <f>'Innlegging av opplysninger'!$C$11*SUM(H2035:Q2035)</f>
        <v>129634956.02437016</v>
      </c>
      <c r="S2035" s="1">
        <f>'Innlegging av opplysninger'!$C$13*(((H2035+J2035+M2035+O2035)*Data!H2035)+(J2035+O2035)*(1-Data!H2035)*1.8/12+I2035+N2035+K2035+L2035+P2035+Q2035)</f>
        <v>25867881.033583414</v>
      </c>
      <c r="T2035" s="1">
        <f>'Innlegging av opplysninger'!$C$13*((H2035+J2035+M2035+O2035)*(1-Data!H2035)-(J2035+O2035)*(1-Data!H2035)*1.8/12)</f>
        <v>151527321.94713363</v>
      </c>
      <c r="U2035" s="1">
        <f>Data!I2035</f>
        <v>473.75760000000014</v>
      </c>
      <c r="V2035" s="1">
        <f>Data!J2035+Data!K2035</f>
        <v>49986.162197644167</v>
      </c>
      <c r="W2035" s="1">
        <f>Data!L2035</f>
        <v>920.01846513913404</v>
      </c>
      <c r="X2035" s="1">
        <f t="shared" si="317"/>
        <v>258341718.93781781</v>
      </c>
      <c r="Y2035" s="100">
        <f t="shared" si="318"/>
        <v>4754898.9818181805</v>
      </c>
      <c r="Z2035" s="100">
        <f t="shared" si="319"/>
        <v>37622816.362507939</v>
      </c>
      <c r="AA2035" s="100">
        <f>'Innlegging av opplysninger'!$B$4*X2035</f>
        <v>33584423.46191632</v>
      </c>
      <c r="AB2035" s="1"/>
      <c r="AC2035" s="1">
        <f>'Innlegging av opplysninger'!$B$5*X2035</f>
        <v>33842765.180854134</v>
      </c>
      <c r="AD2035" s="1">
        <f>'Innlegging av opplysninger'!$B$5*Y2035</f>
        <v>622891.76661818172</v>
      </c>
      <c r="AE2035" s="1">
        <f>'Innlegging av opplysninger'!$B$5*Z2035</f>
        <v>4928588.9434885401</v>
      </c>
      <c r="AF2035" s="1">
        <f>'Innlegging av opplysninger'!$B$5*AA2035</f>
        <v>4399559.4735110383</v>
      </c>
      <c r="AG2035" s="1"/>
      <c r="AH2035" s="1">
        <f>'Innlegging av opplysninger'!$C$11*SUM(X2035:AG2035)</f>
        <v>14367711.198124222</v>
      </c>
      <c r="AI2035" s="1">
        <f>'Innlegging av opplysninger'!$C$13*(((X2035+Z2035+AC2035+AE2035)*Data!M2035)+(Z2035+AE2035)*(1-Data!M2035)*1.8/12+Y2035+AD2035+AA2035+AB2035+AF2035+AG2035)</f>
        <v>3120824.4611002784</v>
      </c>
      <c r="AJ2035" s="1">
        <f>'Innlegging av opplysninger'!$C$13*((X2035+Z2035+AC2035+AE2035)*(1-Data!M2035)-(Z2035+AE2035)*(1-Data!M2035)*1.8/12)</f>
        <v>16540254.020543393</v>
      </c>
      <c r="AK2035" s="83">
        <f t="shared" si="314"/>
        <v>144003000</v>
      </c>
      <c r="AL2035" s="83">
        <f t="shared" si="315"/>
        <v>28989000</v>
      </c>
      <c r="AM2035" s="83">
        <f t="shared" si="316"/>
        <v>168068000</v>
      </c>
    </row>
    <row r="2036" spans="1:39">
      <c r="A2036" t="str">
        <f t="shared" si="310"/>
        <v>5001Samferdsel og teknikk</v>
      </c>
      <c r="B2036" s="6" t="str">
        <f>Data!A2036</f>
        <v>5001</v>
      </c>
      <c r="C2036" s="7" t="str">
        <f>Data!B2036</f>
        <v>Trondheim kommune</v>
      </c>
      <c r="D2036" s="7" t="str">
        <f>Data!C2036</f>
        <v>Samferdsel og teknikk</v>
      </c>
      <c r="E2036" s="1">
        <f>Data!D2036</f>
        <v>550.37249999999995</v>
      </c>
      <c r="F2036" s="1">
        <f>Data!E2036+Data!F2036</f>
        <v>51748.985029835669</v>
      </c>
      <c r="G2036" s="1">
        <f>Data!G2036</f>
        <v>77.805631640389038</v>
      </c>
      <c r="H2036" s="1">
        <f t="shared" si="311"/>
        <v>310704199.23636252</v>
      </c>
      <c r="I2036" s="1">
        <f t="shared" si="312"/>
        <v>467149.96363636374</v>
      </c>
      <c r="J2036" s="1">
        <f t="shared" si="313"/>
        <v>37340561.903999858</v>
      </c>
      <c r="K2036" s="1">
        <f>'Innlegging av opplysninger'!$B$4*H2036</f>
        <v>40391545.90072713</v>
      </c>
      <c r="L2036" s="1"/>
      <c r="M2036" s="1">
        <f>'Innlegging av opplysninger'!$B$5*H2036</f>
        <v>40702250.099963494</v>
      </c>
      <c r="N2036" s="1">
        <f>'Innlegging av opplysninger'!$B$5*I2036</f>
        <v>61196.645236363649</v>
      </c>
      <c r="O2036" s="1">
        <f>'Innlegging av opplysninger'!$B$5*J2036</f>
        <v>4891613.609423982</v>
      </c>
      <c r="P2036" s="1">
        <f>'Innlegging av opplysninger'!$B$5*K2036</f>
        <v>5291292.5129952542</v>
      </c>
      <c r="Q2036" s="1"/>
      <c r="R2036" s="1">
        <f>'Innlegging av opplysninger'!$C$11*SUM(H2036:Q2036)</f>
        <v>16714292.775149109</v>
      </c>
      <c r="S2036" s="1">
        <f>'Innlegging av opplysninger'!$C$13*(((H2036+J2036+M2036+O2036)*Data!H2036)+(J2036+O2036)*(1-Data!H2036)*1.8/12+I2036+N2036+K2036+L2036+P2036+Q2036)</f>
        <v>4001581.4929605871</v>
      </c>
      <c r="T2036" s="1">
        <f>'Innlegging av opplysninger'!$C$13*((H2036+J2036+M2036+O2036)*(1-Data!H2036)-(J2036+O2036)*(1-Data!H2036)*1.8/12)</f>
        <v>18870608.620401349</v>
      </c>
      <c r="U2036" s="1">
        <f>Data!I2036</f>
        <v>89.7</v>
      </c>
      <c r="V2036" s="1">
        <f>Data!J2036+Data!K2036</f>
        <v>51471.21347082869</v>
      </c>
      <c r="W2036" s="1">
        <f>Data!L2036</f>
        <v>88.199108138238557</v>
      </c>
      <c r="X2036" s="1">
        <f t="shared" si="317"/>
        <v>50366921.981818184</v>
      </c>
      <c r="Y2036" s="100">
        <f t="shared" si="318"/>
        <v>86306.83636363635</v>
      </c>
      <c r="Z2036" s="100">
        <f t="shared" si="319"/>
        <v>7214811.7209999999</v>
      </c>
      <c r="AA2036" s="100">
        <f>'Innlegging av opplysninger'!$B$4*X2036</f>
        <v>6547699.8576363642</v>
      </c>
      <c r="AB2036" s="1"/>
      <c r="AC2036" s="1">
        <f>'Innlegging av opplysninger'!$B$5*X2036</f>
        <v>6598066.7796181822</v>
      </c>
      <c r="AD2036" s="1">
        <f>'Innlegging av opplysninger'!$B$5*Y2036</f>
        <v>11306.195563636362</v>
      </c>
      <c r="AE2036" s="1">
        <f>'Innlegging av opplysninger'!$B$5*Z2036</f>
        <v>945140.33545100002</v>
      </c>
      <c r="AF2036" s="1">
        <f>'Innlegging av opplysninger'!$B$5*AA2036</f>
        <v>857748.68135036377</v>
      </c>
      <c r="AG2036" s="1"/>
      <c r="AH2036" s="1">
        <f>'Innlegging av opplysninger'!$C$11*SUM(X2036:AG2036)</f>
        <v>2759864.0907744518</v>
      </c>
      <c r="AI2036" s="1">
        <f>'Innlegging av opplysninger'!$C$13*(((X2036+Z2036+AC2036+AE2036)*Data!M2036)+(Z2036+AE2036)*(1-Data!M2036)*1.8/12+Y2036+AD2036+AA2036+AB2036+AF2036+AG2036)</f>
        <v>685455.53341547528</v>
      </c>
      <c r="AJ2036" s="1">
        <f>'Innlegging av opplysninger'!$C$13*((X2036+Z2036+AC2036+AE2036)*(1-Data!M2036)-(Z2036+AE2036)*(1-Data!M2036)*1.8/12)</f>
        <v>3091200.5908021955</v>
      </c>
      <c r="AK2036" s="83">
        <f t="shared" si="314"/>
        <v>19474000</v>
      </c>
      <c r="AL2036" s="83">
        <f t="shared" si="315"/>
        <v>4687000</v>
      </c>
      <c r="AM2036" s="83">
        <f t="shared" si="316"/>
        <v>21962000</v>
      </c>
    </row>
    <row r="2037" spans="1:39">
      <c r="A2037" t="str">
        <f t="shared" si="310"/>
        <v>5001Annet</v>
      </c>
      <c r="B2037" s="6" t="str">
        <f>Data!A2037</f>
        <v>5001</v>
      </c>
      <c r="C2037" s="7" t="str">
        <f>Data!B2037</f>
        <v>Trondheim kommune</v>
      </c>
      <c r="D2037" s="7" t="str">
        <f>Data!C2037</f>
        <v>Annet</v>
      </c>
      <c r="E2037" s="1">
        <f>Data!D2037</f>
        <v>285.18570000000005</v>
      </c>
      <c r="F2037" s="1">
        <f>Data!E2037+Data!F2037</f>
        <v>50646.575406831449</v>
      </c>
      <c r="G2037" s="1">
        <f>Data!G2037</f>
        <v>16.153439671063449</v>
      </c>
      <c r="H2037" s="1">
        <f t="shared" si="311"/>
        <v>157567407.92727286</v>
      </c>
      <c r="I2037" s="1">
        <f t="shared" si="312"/>
        <v>50255.236363636359</v>
      </c>
      <c r="J2037" s="1">
        <f t="shared" si="313"/>
        <v>18914119.57963638</v>
      </c>
      <c r="K2037" s="1">
        <f>'Innlegging av opplysninger'!$B$4*H2037</f>
        <v>20483763.030545473</v>
      </c>
      <c r="L2037" s="1"/>
      <c r="M2037" s="1">
        <f>'Innlegging av opplysninger'!$B$5*H2037</f>
        <v>20641330.438472744</v>
      </c>
      <c r="N2037" s="1">
        <f>'Innlegging av opplysninger'!$B$5*I2037</f>
        <v>6583.4359636363633</v>
      </c>
      <c r="O2037" s="1">
        <f>'Innlegging av opplysninger'!$B$5*J2037</f>
        <v>2477749.664932366</v>
      </c>
      <c r="P2037" s="1">
        <f>'Innlegging av opplysninger'!$B$5*K2037</f>
        <v>2683372.957001457</v>
      </c>
      <c r="Q2037" s="1"/>
      <c r="R2037" s="1">
        <f>'Innlegging av opplysninger'!$C$11*SUM(H2037:Q2037)</f>
        <v>8467334.1262671649</v>
      </c>
      <c r="S2037" s="1">
        <f>'Innlegging av opplysninger'!$C$13*(((H2037+J2037+M2037+O2037)*Data!H2037)+(J2037+O2037)*(1-Data!H2037)*1.8/12+I2037+N2037+K2037+L2037+P2037+Q2037)</f>
        <v>1668853.6390248737</v>
      </c>
      <c r="T2037" s="1">
        <f>'Innlegging av opplysninger'!$C$13*((H2037+J2037+M2037+O2037)*(1-Data!H2037)-(J2037+O2037)*(1-Data!H2037)*1.8/12)</f>
        <v>9918024.6390249319</v>
      </c>
      <c r="U2037" s="1">
        <f>Data!I2037</f>
        <v>43.04</v>
      </c>
      <c r="V2037" s="1">
        <f>Data!J2037+Data!K2037</f>
        <v>50077.024628252788</v>
      </c>
      <c r="W2037" s="1">
        <f>Data!L2037</f>
        <v>0.61965613382899631</v>
      </c>
      <c r="X2037" s="1">
        <f t="shared" si="317"/>
        <v>23512528.799999997</v>
      </c>
      <c r="Y2037" s="100">
        <f t="shared" si="318"/>
        <v>290.94545454545454</v>
      </c>
      <c r="Z2037" s="100">
        <f t="shared" si="319"/>
        <v>3362333.2235999992</v>
      </c>
      <c r="AA2037" s="100">
        <f>'Innlegging av opplysninger'!$B$4*X2037</f>
        <v>3056628.7439999999</v>
      </c>
      <c r="AB2037" s="1"/>
      <c r="AC2037" s="1">
        <f>'Innlegging av opplysninger'!$B$5*X2037</f>
        <v>3080141.2727999999</v>
      </c>
      <c r="AD2037" s="1">
        <f>'Innlegging av opplysninger'!$B$5*Y2037</f>
        <v>38.113854545454544</v>
      </c>
      <c r="AE2037" s="1">
        <f>'Innlegging av opplysninger'!$B$5*Z2037</f>
        <v>440465.65229159989</v>
      </c>
      <c r="AF2037" s="1">
        <f>'Innlegging av opplysninger'!$B$5*AA2037</f>
        <v>400418.36546400003</v>
      </c>
      <c r="AG2037" s="1"/>
      <c r="AH2037" s="1">
        <f>'Innlegging av opplysninger'!$C$11*SUM(X2037:AG2037)</f>
        <v>1286408.1144636581</v>
      </c>
      <c r="AI2037" s="1">
        <f>'Innlegging av opplysninger'!$C$13*(((X2037+Z2037+AC2037+AE2037)*Data!M2037)+(Z2037+AE2037)*(1-Data!M2037)*1.8/12+Y2037+AD2037+AA2037+AB2037+AF2037+AG2037)</f>
        <v>258272.43081667562</v>
      </c>
      <c r="AJ2037" s="1">
        <f>'Innlegging av opplysninger'!$C$13*((X2037+Z2037+AC2037+AE2037)*(1-Data!M2037)-(Z2037+AE2037)*(1-Data!M2037)*1.8/12)</f>
        <v>1502075.5152914883</v>
      </c>
      <c r="AK2037" s="83">
        <f t="shared" si="314"/>
        <v>9754000</v>
      </c>
      <c r="AL2037" s="83">
        <f t="shared" si="315"/>
        <v>1927000</v>
      </c>
      <c r="AM2037" s="83">
        <f t="shared" si="316"/>
        <v>11420000</v>
      </c>
    </row>
    <row r="2038" spans="1:39">
      <c r="A2038" t="str">
        <f t="shared" si="310"/>
        <v>5006Alle</v>
      </c>
      <c r="B2038" s="6" t="str">
        <f>Data!A2038</f>
        <v>5006</v>
      </c>
      <c r="C2038" s="7" t="str">
        <f>Data!B2038</f>
        <v>Steinkjer kommune</v>
      </c>
      <c r="D2038" s="7" t="str">
        <f>Data!C2038</f>
        <v>Alle</v>
      </c>
      <c r="E2038" s="1">
        <f>Data!D2038</f>
        <v>1526.728512421854</v>
      </c>
      <c r="F2038" s="1">
        <f>Data!E2038+Data!F2038</f>
        <v>46285.882313201175</v>
      </c>
      <c r="G2038" s="1">
        <f>Data!G2038</f>
        <v>495.49245582634023</v>
      </c>
      <c r="H2038" s="1">
        <f t="shared" si="311"/>
        <v>770901559.09272683</v>
      </c>
      <c r="I2038" s="1">
        <f t="shared" si="312"/>
        <v>8252535.9272727221</v>
      </c>
      <c r="J2038" s="1">
        <f t="shared" si="313"/>
        <v>93498491.402399942</v>
      </c>
      <c r="K2038" s="1">
        <f>'Innlegging av opplysninger'!$B$4*H2038</f>
        <v>100217202.68205449</v>
      </c>
      <c r="L2038" s="1"/>
      <c r="M2038" s="1">
        <f>'Innlegging av opplysninger'!$B$5*H2038</f>
        <v>100988104.24114722</v>
      </c>
      <c r="N2038" s="1">
        <f>'Innlegging av opplysninger'!$B$5*I2038</f>
        <v>1081082.2064727265</v>
      </c>
      <c r="O2038" s="1">
        <f>'Innlegging av opplysninger'!$B$5*J2038</f>
        <v>12248302.373714393</v>
      </c>
      <c r="P2038" s="1">
        <f>'Innlegging av opplysninger'!$B$5*K2038</f>
        <v>13128453.551349139</v>
      </c>
      <c r="Q2038" s="1"/>
      <c r="R2038" s="1">
        <f>'Innlegging av opplysninger'!$C$11*SUM(H2038:Q2038)</f>
        <v>41811997.796131216</v>
      </c>
      <c r="S2038" s="1">
        <f>'Innlegging av opplysninger'!$C$13*(((H2038+J2038+M2038+O2038)*Data!H2038)+(J2038+O2038)*(1-Data!H2038)*1.8/12+I2038+N2038+K2038+L2038+P2038+Q2038)</f>
        <v>8120550.0280248635</v>
      </c>
      <c r="T2038" s="1">
        <f>'Innlegging av opplysninger'!$C$13*((H2038+J2038+M2038+O2038)*(1-Data!H2038)-(J2038+O2038)*(1-Data!H2038)*1.8/12)</f>
        <v>49095868.008786283</v>
      </c>
      <c r="U2038" s="1">
        <f>Data!I2038</f>
        <v>218.66324680830147</v>
      </c>
      <c r="V2038" s="1">
        <f>Data!J2038+Data!K2038</f>
        <v>48787.642186268742</v>
      </c>
      <c r="W2038" s="1">
        <f>Data!L2038</f>
        <v>567.84842360296477</v>
      </c>
      <c r="X2038" s="1">
        <f t="shared" si="317"/>
        <v>116378882.66804926</v>
      </c>
      <c r="Y2038" s="100">
        <f t="shared" si="318"/>
        <v>1354555.4181818182</v>
      </c>
      <c r="Z2038" s="100">
        <f t="shared" si="319"/>
        <v>16835881.646331042</v>
      </c>
      <c r="AA2038" s="100">
        <f>'Innlegging av opplysninger'!$B$4*X2038</f>
        <v>15129254.746846404</v>
      </c>
      <c r="AB2038" s="1"/>
      <c r="AC2038" s="1">
        <f>'Innlegging av opplysninger'!$B$5*X2038</f>
        <v>15245633.629514454</v>
      </c>
      <c r="AD2038" s="1">
        <f>'Innlegging av opplysninger'!$B$5*Y2038</f>
        <v>177446.7597818182</v>
      </c>
      <c r="AE2038" s="1">
        <f>'Innlegging av opplysninger'!$B$5*Z2038</f>
        <v>2205500.4956693668</v>
      </c>
      <c r="AF2038" s="1">
        <f>'Innlegging av opplysninger'!$B$5*AA2038</f>
        <v>1981932.3718368791</v>
      </c>
      <c r="AG2038" s="1"/>
      <c r="AH2038" s="1">
        <f>'Innlegging av opplysninger'!$C$11*SUM(X2038:AG2038)</f>
        <v>6433745.3339760192</v>
      </c>
      <c r="AI2038" s="1">
        <f>'Innlegging av opplysninger'!$C$13*(((X2038+Z2038+AC2038+AE2038)*Data!M2038)+(Z2038+AE2038)*(1-Data!M2038)*1.8/12+Y2038+AD2038+AA2038+AB2038+AF2038+AG2038)</f>
        <v>1285621.9934738232</v>
      </c>
      <c r="AJ2038" s="1">
        <f>'Innlegging av opplysninger'!$C$13*((X2038+Z2038+AC2038+AE2038)*(1-Data!M2038)-(Z2038+AE2038)*(1-Data!M2038)*1.8/12)</f>
        <v>7518450.5688091498</v>
      </c>
      <c r="AK2038" s="83">
        <f t="shared" si="314"/>
        <v>48246000</v>
      </c>
      <c r="AL2038" s="83">
        <f t="shared" si="315"/>
        <v>9406000</v>
      </c>
      <c r="AM2038" s="83">
        <f t="shared" si="316"/>
        <v>56614000</v>
      </c>
    </row>
    <row r="2039" spans="1:39">
      <c r="A2039" t="str">
        <f t="shared" si="310"/>
        <v>5006Administrasjon</v>
      </c>
      <c r="B2039" s="6" t="str">
        <f>Data!A2039</f>
        <v>5006</v>
      </c>
      <c r="C2039" s="7" t="str">
        <f>Data!B2039</f>
        <v>Steinkjer kommune</v>
      </c>
      <c r="D2039" s="7" t="str">
        <f>Data!C2039</f>
        <v>Administrasjon</v>
      </c>
      <c r="E2039" s="1">
        <f>Data!D2039</f>
        <v>50</v>
      </c>
      <c r="F2039" s="1">
        <f>Data!E2039+Data!F2039</f>
        <v>59824.30000000001</v>
      </c>
      <c r="G2039" s="1">
        <f>Data!G2039</f>
        <v>0</v>
      </c>
      <c r="H2039" s="1">
        <f t="shared" si="311"/>
        <v>32631436.363636363</v>
      </c>
      <c r="I2039" s="1">
        <f t="shared" si="312"/>
        <v>0</v>
      </c>
      <c r="J2039" s="1">
        <f t="shared" si="313"/>
        <v>3915772.3636363633</v>
      </c>
      <c r="K2039" s="1">
        <f>'Innlegging av opplysninger'!$B$4*H2039</f>
        <v>4242086.7272727275</v>
      </c>
      <c r="L2039" s="1"/>
      <c r="M2039" s="1">
        <f>'Innlegging av opplysninger'!$B$5*H2039</f>
        <v>4274718.163636364</v>
      </c>
      <c r="N2039" s="1">
        <f>'Innlegging av opplysninger'!$B$5*I2039</f>
        <v>0</v>
      </c>
      <c r="O2039" s="1">
        <f>'Innlegging av opplysninger'!$B$5*J2039</f>
        <v>512966.17963636364</v>
      </c>
      <c r="P2039" s="1">
        <f>'Innlegging av opplysninger'!$B$5*K2039</f>
        <v>555713.36127272737</v>
      </c>
      <c r="Q2039" s="1"/>
      <c r="R2039" s="1">
        <f>'Innlegging av opplysninger'!$C$11*SUM(H2039:Q2039)</f>
        <v>1753042.3400454547</v>
      </c>
      <c r="S2039" s="1">
        <f>'Innlegging av opplysninger'!$C$13*(((H2039+J2039+M2039+O2039)*Data!H2039)+(J2039+O2039)*(1-Data!H2039)*1.8/12+I2039+N2039+K2039+L2039+P2039+Q2039)</f>
        <v>602999.88853160711</v>
      </c>
      <c r="T2039" s="1">
        <f>'Innlegging av opplysninger'!$C$13*((H2039+J2039+M2039+O2039)*(1-Data!H2039)-(J2039+O2039)*(1-Data!H2039)*1.8/12)</f>
        <v>1795900.1557411205</v>
      </c>
      <c r="U2039" s="1">
        <f>Data!I2039</f>
        <v>15.899999999999999</v>
      </c>
      <c r="V2039" s="1">
        <f>Data!J2039+Data!K2039</f>
        <v>51339.779874213833</v>
      </c>
      <c r="W2039" s="1">
        <f>Data!L2039</f>
        <v>0</v>
      </c>
      <c r="X2039" s="1">
        <f t="shared" si="317"/>
        <v>8905118.1818181798</v>
      </c>
      <c r="Y2039" s="100">
        <f t="shared" si="318"/>
        <v>0</v>
      </c>
      <c r="Z2039" s="100">
        <f t="shared" si="319"/>
        <v>1273431.8999999997</v>
      </c>
      <c r="AA2039" s="100">
        <f>'Innlegging av opplysninger'!$B$4*X2039</f>
        <v>1157665.3636363633</v>
      </c>
      <c r="AB2039" s="1"/>
      <c r="AC2039" s="1">
        <f>'Innlegging av opplysninger'!$B$5*X2039</f>
        <v>1166570.4818181817</v>
      </c>
      <c r="AD2039" s="1">
        <f>'Innlegging av opplysninger'!$B$5*Y2039</f>
        <v>0</v>
      </c>
      <c r="AE2039" s="1">
        <f>'Innlegging av opplysninger'!$B$5*Z2039</f>
        <v>166819.57889999996</v>
      </c>
      <c r="AF2039" s="1">
        <f>'Innlegging av opplysninger'!$B$5*AA2039</f>
        <v>151654.16263636359</v>
      </c>
      <c r="AG2039" s="1"/>
      <c r="AH2039" s="1">
        <f>'Innlegging av opplysninger'!$C$11*SUM(X2039:AG2039)</f>
        <v>487207.86741474539</v>
      </c>
      <c r="AI2039" s="1">
        <f>'Innlegging av opplysninger'!$C$13*(((X2039+Z2039+AC2039+AE2039)*Data!M2039)+(Z2039+AE2039)*(1-Data!M2039)*1.8/12+Y2039+AD2039+AA2039+AB2039+AF2039+AG2039)</f>
        <v>114698.28292194761</v>
      </c>
      <c r="AJ2039" s="1">
        <f>'Innlegging av opplysninger'!$C$13*((X2039+Z2039+AC2039+AE2039)*(1-Data!M2039)-(Z2039+AE2039)*(1-Data!M2039)*1.8/12)</f>
        <v>552007.21985612495</v>
      </c>
      <c r="AK2039" s="83">
        <f t="shared" si="314"/>
        <v>2240000</v>
      </c>
      <c r="AL2039" s="83">
        <f t="shared" si="315"/>
        <v>718000</v>
      </c>
      <c r="AM2039" s="83">
        <f t="shared" si="316"/>
        <v>2348000</v>
      </c>
    </row>
    <row r="2040" spans="1:39">
      <c r="A2040" t="str">
        <f t="shared" si="310"/>
        <v>5006Undervisning</v>
      </c>
      <c r="B2040" s="6" t="str">
        <f>Data!A2040</f>
        <v>5006</v>
      </c>
      <c r="C2040" s="7" t="str">
        <f>Data!B2040</f>
        <v>Steinkjer kommune</v>
      </c>
      <c r="D2040" s="7" t="str">
        <f>Data!C2040</f>
        <v>Undervisning</v>
      </c>
      <c r="E2040" s="1">
        <f>Data!D2040</f>
        <v>457.54656125208385</v>
      </c>
      <c r="F2040" s="1">
        <f>Data!E2040+Data!F2040</f>
        <v>47278.788817258348</v>
      </c>
      <c r="G2040" s="1">
        <f>Data!G2040</f>
        <v>2.0631124347581378</v>
      </c>
      <c r="H2040" s="1">
        <f t="shared" si="311"/>
        <v>235988151.74727309</v>
      </c>
      <c r="I2040" s="1">
        <f t="shared" si="312"/>
        <v>10297.854545454547</v>
      </c>
      <c r="J2040" s="1">
        <f t="shared" si="313"/>
        <v>28319813.952218223</v>
      </c>
      <c r="K2040" s="1">
        <f>'Innlegging av opplysninger'!$B$4*H2040</f>
        <v>30678459.727145504</v>
      </c>
      <c r="L2040" s="1"/>
      <c r="M2040" s="1">
        <f>'Innlegging av opplysninger'!$B$5*H2040</f>
        <v>30914447.878892776</v>
      </c>
      <c r="N2040" s="1">
        <f>'Innlegging av opplysninger'!$B$5*I2040</f>
        <v>1349.0189454545457</v>
      </c>
      <c r="O2040" s="1">
        <f>'Innlegging av opplysninger'!$B$5*J2040</f>
        <v>3709895.6277405876</v>
      </c>
      <c r="P2040" s="1">
        <f>'Innlegging av opplysninger'!$B$5*K2040</f>
        <v>4018878.224256061</v>
      </c>
      <c r="Q2040" s="1"/>
      <c r="R2040" s="1">
        <f>'Innlegging av opplysninger'!$C$11*SUM(H2040:Q2040)</f>
        <v>12678369.17317865</v>
      </c>
      <c r="S2040" s="1">
        <f>'Innlegging av opplysninger'!$C$13*(((H2040+J2040+M2040+O2040)*Data!H2040)+(J2040+O2040)*(1-Data!H2040)*1.8/12+I2040+N2040+K2040+L2040+P2040+Q2040)</f>
        <v>2206038.8170825392</v>
      </c>
      <c r="T2040" s="1">
        <f>'Innlegging av opplysninger'!$C$13*((H2040+J2040+M2040+O2040)*(1-Data!H2040)-(J2040+O2040)*(1-Data!H2040)*1.8/12)</f>
        <v>15143308.472530348</v>
      </c>
      <c r="U2040" s="1">
        <f>Data!I2040</f>
        <v>38.961399999999998</v>
      </c>
      <c r="V2040" s="1">
        <f>Data!J2040+Data!K2040</f>
        <v>52037.565474418276</v>
      </c>
      <c r="W2040" s="1">
        <f>Data!L2040</f>
        <v>0</v>
      </c>
      <c r="X2040" s="1">
        <f t="shared" si="317"/>
        <v>22117706.219727274</v>
      </c>
      <c r="Y2040" s="100">
        <f t="shared" si="318"/>
        <v>0</v>
      </c>
      <c r="Z2040" s="100">
        <f t="shared" si="319"/>
        <v>3162831.9894209998</v>
      </c>
      <c r="AA2040" s="100">
        <f>'Innlegging av opplysninger'!$B$4*X2040</f>
        <v>2875301.8085645456</v>
      </c>
      <c r="AB2040" s="1"/>
      <c r="AC2040" s="1">
        <f>'Innlegging av opplysninger'!$B$5*X2040</f>
        <v>2897419.5147842732</v>
      </c>
      <c r="AD2040" s="1">
        <f>'Innlegging av opplysninger'!$B$5*Y2040</f>
        <v>0</v>
      </c>
      <c r="AE2040" s="1">
        <f>'Innlegging av opplysninger'!$B$5*Z2040</f>
        <v>414330.990614151</v>
      </c>
      <c r="AF2040" s="1">
        <f>'Innlegging av opplysninger'!$B$5*AA2040</f>
        <v>376664.53692195547</v>
      </c>
      <c r="AG2040" s="1"/>
      <c r="AH2040" s="1">
        <f>'Innlegging av opplysninger'!$C$11*SUM(X2040:AG2040)</f>
        <v>1210081.6922812613</v>
      </c>
      <c r="AI2040" s="1">
        <f>'Innlegging av opplysninger'!$C$13*(((X2040+Z2040+AC2040+AE2040)*Data!M2040)+(Z2040+AE2040)*(1-Data!M2040)*1.8/12+Y2040+AD2040+AA2040+AB2040+AF2040+AG2040)</f>
        <v>218736.2315873309</v>
      </c>
      <c r="AJ2040" s="1">
        <f>'Innlegging av opplysninger'!$C$13*((X2040+Z2040+AC2040+AE2040)*(1-Data!M2040)-(Z2040+AE2040)*(1-Data!M2040)*1.8/12)</f>
        <v>1437165.0315343954</v>
      </c>
      <c r="AK2040" s="83">
        <f t="shared" si="314"/>
        <v>13888000</v>
      </c>
      <c r="AL2040" s="83">
        <f t="shared" si="315"/>
        <v>2425000</v>
      </c>
      <c r="AM2040" s="83">
        <f t="shared" si="316"/>
        <v>16580000</v>
      </c>
    </row>
    <row r="2041" spans="1:39">
      <c r="A2041" t="str">
        <f t="shared" si="310"/>
        <v>5006Barnehager</v>
      </c>
      <c r="B2041" s="6" t="str">
        <f>Data!A2041</f>
        <v>5006</v>
      </c>
      <c r="C2041" s="7" t="str">
        <f>Data!B2041</f>
        <v>Steinkjer kommune</v>
      </c>
      <c r="D2041" s="7" t="str">
        <f>Data!C2041</f>
        <v>Barnehager</v>
      </c>
      <c r="E2041" s="1">
        <f>Data!D2041</f>
        <v>150.73782674798517</v>
      </c>
      <c r="F2041" s="1">
        <f>Data!E2041+Data!F2041</f>
        <v>41435.422629134329</v>
      </c>
      <c r="G2041" s="1">
        <f>Data!G2041</f>
        <v>0</v>
      </c>
      <c r="H2041" s="1">
        <f t="shared" si="311"/>
        <v>68136933.3545454</v>
      </c>
      <c r="I2041" s="1">
        <f t="shared" si="312"/>
        <v>0</v>
      </c>
      <c r="J2041" s="1">
        <f t="shared" si="313"/>
        <v>8176432.002545448</v>
      </c>
      <c r="K2041" s="1">
        <f>'Innlegging av opplysninger'!$B$4*H2041</f>
        <v>8857801.3360909019</v>
      </c>
      <c r="L2041" s="1"/>
      <c r="M2041" s="1">
        <f>'Innlegging av opplysninger'!$B$5*H2041</f>
        <v>8925938.2694454473</v>
      </c>
      <c r="N2041" s="1">
        <f>'Innlegging av opplysninger'!$B$5*I2041</f>
        <v>0</v>
      </c>
      <c r="O2041" s="1">
        <f>'Innlegging av opplysninger'!$B$5*J2041</f>
        <v>1071112.5923334537</v>
      </c>
      <c r="P2041" s="1">
        <f>'Innlegging av opplysninger'!$B$5*K2041</f>
        <v>1160371.9750279081</v>
      </c>
      <c r="Q2041" s="1"/>
      <c r="R2041" s="1">
        <f>'Innlegging av opplysninger'!$C$11*SUM(H2041:Q2041)</f>
        <v>3660486.402139565</v>
      </c>
      <c r="S2041" s="1">
        <f>'Innlegging av opplysninger'!$C$13*(((H2041+J2041+M2041+O2041)*Data!H2041)+(J2041+O2041)*(1-Data!H2041)*1.8/12+I2041+N2041+K2041+L2041+P2041+Q2041)</f>
        <v>621028.65057157166</v>
      </c>
      <c r="T2041" s="1">
        <f>'Innlegging av opplysninger'!$C$13*((H2041+J2041+M2041+O2041)*(1-Data!H2041)-(J2041+O2041)*(1-Data!H2041)*1.8/12)</f>
        <v>4388058.0049878331</v>
      </c>
      <c r="U2041" s="1">
        <f>Data!I2041</f>
        <v>17.996922510421495</v>
      </c>
      <c r="V2041" s="1">
        <f>Data!J2041+Data!K2041</f>
        <v>44616.836700712527</v>
      </c>
      <c r="W2041" s="1">
        <f>Data!L2041</f>
        <v>0</v>
      </c>
      <c r="X2041" s="1">
        <f t="shared" si="317"/>
        <v>8759626.3937765788</v>
      </c>
      <c r="Y2041" s="100">
        <f t="shared" si="318"/>
        <v>0</v>
      </c>
      <c r="Z2041" s="100">
        <f t="shared" si="319"/>
        <v>1252626.5743100506</v>
      </c>
      <c r="AA2041" s="100">
        <f>'Innlegging av opplysninger'!$B$4*X2041</f>
        <v>1138751.4311909552</v>
      </c>
      <c r="AB2041" s="1"/>
      <c r="AC2041" s="1">
        <f>'Innlegging av opplysninger'!$B$5*X2041</f>
        <v>1147511.0575847318</v>
      </c>
      <c r="AD2041" s="1">
        <f>'Innlegging av opplysninger'!$B$5*Y2041</f>
        <v>0</v>
      </c>
      <c r="AE2041" s="1">
        <f>'Innlegging av opplysninger'!$B$5*Z2041</f>
        <v>164094.08123461663</v>
      </c>
      <c r="AF2041" s="1">
        <f>'Innlegging av opplysninger'!$B$5*AA2041</f>
        <v>149176.43748601514</v>
      </c>
      <c r="AG2041" s="1"/>
      <c r="AH2041" s="1">
        <f>'Innlegging av opplysninger'!$C$11*SUM(X2041:AG2041)</f>
        <v>479247.86707215203</v>
      </c>
      <c r="AI2041" s="1">
        <f>'Innlegging av opplysninger'!$C$13*(((X2041+Z2041+AC2041+AE2041)*Data!M2041)+(Z2041+AE2041)*(1-Data!M2041)*1.8/12+Y2041+AD2041+AA2041+AB2041+AF2041+AG2041)</f>
        <v>78022.670284450855</v>
      </c>
      <c r="AJ2041" s="1">
        <f>'Innlegging av opplysninger'!$C$13*((X2041+Z2041+AC2041+AE2041)*(1-Data!M2041)-(Z2041+AE2041)*(1-Data!M2041)*1.8/12)</f>
        <v>577790.2004458626</v>
      </c>
      <c r="AK2041" s="83">
        <f t="shared" si="314"/>
        <v>4140000</v>
      </c>
      <c r="AL2041" s="83">
        <f t="shared" si="315"/>
        <v>699000</v>
      </c>
      <c r="AM2041" s="83">
        <f t="shared" si="316"/>
        <v>4966000</v>
      </c>
    </row>
    <row r="2042" spans="1:39">
      <c r="A2042" t="str">
        <f t="shared" si="310"/>
        <v>5006Helse/pleie/omsorg</v>
      </c>
      <c r="B2042" s="6" t="str">
        <f>Data!A2042</f>
        <v>5006</v>
      </c>
      <c r="C2042" s="7" t="str">
        <f>Data!B2042</f>
        <v>Steinkjer kommune</v>
      </c>
      <c r="D2042" s="7" t="str">
        <f>Data!C2042</f>
        <v>Helse/pleie/omsorg</v>
      </c>
      <c r="E2042" s="1">
        <f>Data!D2042</f>
        <v>693.51452442178811</v>
      </c>
      <c r="F2042" s="1">
        <f>Data!E2042+Data!F2042</f>
        <v>46176.354744263925</v>
      </c>
      <c r="G2042" s="1">
        <f>Data!G2042</f>
        <v>1016.6268552022406</v>
      </c>
      <c r="H2042" s="1">
        <f t="shared" si="311"/>
        <v>349352429.45454514</v>
      </c>
      <c r="I2042" s="1">
        <f t="shared" si="312"/>
        <v>7691405.3454545438</v>
      </c>
      <c r="J2042" s="1">
        <f t="shared" si="313"/>
        <v>42845260.175999962</v>
      </c>
      <c r="K2042" s="1">
        <f>'Innlegging av opplysninger'!$B$4*H2042</f>
        <v>45415815.829090871</v>
      </c>
      <c r="L2042" s="1"/>
      <c r="M2042" s="1">
        <f>'Innlegging av opplysninger'!$B$5*H2042</f>
        <v>45765168.258545414</v>
      </c>
      <c r="N2042" s="1">
        <f>'Innlegging av opplysninger'!$B$5*I2042</f>
        <v>1007574.1002545453</v>
      </c>
      <c r="O2042" s="1">
        <f>'Innlegging av opplysninger'!$B$5*J2042</f>
        <v>5612729.0830559954</v>
      </c>
      <c r="P2042" s="1">
        <f>'Innlegging av opplysninger'!$B$5*K2042</f>
        <v>5949471.8736109044</v>
      </c>
      <c r="Q2042" s="1"/>
      <c r="R2042" s="1">
        <f>'Innlegging av opplysninger'!$C$11*SUM(H2042:Q2042)</f>
        <v>19138314.456581179</v>
      </c>
      <c r="S2042" s="1">
        <f>'Innlegging av opplysninger'!$C$13*(((H2042+J2042+M2042+O2042)*Data!H2042)+(J2042+O2042)*(1-Data!H2042)*1.8/12+I2042+N2042+K2042+L2042+P2042+Q2042)</f>
        <v>3874775.54122575</v>
      </c>
      <c r="T2042" s="1">
        <f>'Innlegging av opplysninger'!$C$13*((H2042+J2042+M2042+O2042)*(1-Data!H2042)-(J2042+O2042)*(1-Data!H2042)*1.8/12)</f>
        <v>22314496.873043228</v>
      </c>
      <c r="U2042" s="1">
        <f>Data!I2042</f>
        <v>104.99492429788006</v>
      </c>
      <c r="V2042" s="1">
        <f>Data!J2042+Data!K2042</f>
        <v>47518.887778280317</v>
      </c>
      <c r="W2042" s="1">
        <f>Data!L2042</f>
        <v>1110.3591033529028</v>
      </c>
      <c r="X2042" s="1">
        <f t="shared" si="317"/>
        <v>54428094.818181813</v>
      </c>
      <c r="Y2042" s="100">
        <f t="shared" si="318"/>
        <v>1271804.4000000001</v>
      </c>
      <c r="Z2042" s="100">
        <f t="shared" si="319"/>
        <v>7965085.5881999983</v>
      </c>
      <c r="AA2042" s="100">
        <f>'Innlegging av opplysninger'!$B$4*X2042</f>
        <v>7075652.3263636362</v>
      </c>
      <c r="AB2042" s="1"/>
      <c r="AC2042" s="1">
        <f>'Innlegging av opplysninger'!$B$5*X2042</f>
        <v>7130080.4211818175</v>
      </c>
      <c r="AD2042" s="1">
        <f>'Innlegging av opplysninger'!$B$5*Y2042</f>
        <v>166606.37640000004</v>
      </c>
      <c r="AE2042" s="1">
        <f>'Innlegging av opplysninger'!$B$5*Z2042</f>
        <v>1043426.2120541998</v>
      </c>
      <c r="AF2042" s="1">
        <f>'Innlegging av opplysninger'!$B$5*AA2042</f>
        <v>926910.45475363638</v>
      </c>
      <c r="AG2042" s="1"/>
      <c r="AH2042" s="1">
        <f>'Innlegging av opplysninger'!$C$11*SUM(X2042:AG2042)</f>
        <v>3040291.102691133</v>
      </c>
      <c r="AI2042" s="1">
        <f>'Innlegging av opplysninger'!$C$13*(((X2042+Z2042+AC2042+AE2042)*Data!M2042)+(Z2042+AE2042)*(1-Data!M2042)*1.8/12+Y2042+AD2042+AA2042+AB2042+AF2042+AG2042)</f>
        <v>598509.50052698632</v>
      </c>
      <c r="AJ2042" s="1">
        <f>'Innlegging av opplysninger'!$C$13*((X2042+Z2042+AC2042+AE2042)*(1-Data!M2042)-(Z2042+AE2042)*(1-Data!M2042)*1.8/12)</f>
        <v>3561888.8505240385</v>
      </c>
      <c r="AK2042" s="83">
        <f t="shared" si="314"/>
        <v>22179000</v>
      </c>
      <c r="AL2042" s="83">
        <f t="shared" si="315"/>
        <v>4473000</v>
      </c>
      <c r="AM2042" s="83">
        <f t="shared" si="316"/>
        <v>25876000</v>
      </c>
    </row>
    <row r="2043" spans="1:39">
      <c r="A2043" t="str">
        <f t="shared" si="310"/>
        <v>5006Samferdsel og teknikk</v>
      </c>
      <c r="B2043" s="6" t="str">
        <f>Data!A2043</f>
        <v>5006</v>
      </c>
      <c r="C2043" s="7" t="str">
        <f>Data!B2043</f>
        <v>Steinkjer kommune</v>
      </c>
      <c r="D2043" s="7" t="str">
        <f>Data!C2043</f>
        <v>Samferdsel og teknikk</v>
      </c>
      <c r="E2043" s="1">
        <f>Data!D2043</f>
        <v>111.95029999999996</v>
      </c>
      <c r="F2043" s="1">
        <f>Data!E2043+Data!F2043</f>
        <v>42945.249112031561</v>
      </c>
      <c r="G2043" s="1">
        <f>Data!G2043</f>
        <v>129.90469878151291</v>
      </c>
      <c r="H2043" s="1">
        <f t="shared" si="311"/>
        <v>52448002.054545432</v>
      </c>
      <c r="I2043" s="1">
        <f t="shared" si="312"/>
        <v>158649.49090909088</v>
      </c>
      <c r="J2043" s="1">
        <f t="shared" si="313"/>
        <v>6312798.1854545427</v>
      </c>
      <c r="K2043" s="1">
        <f>'Innlegging av opplysninger'!$B$4*H2043</f>
        <v>6818240.2670909064</v>
      </c>
      <c r="L2043" s="1"/>
      <c r="M2043" s="1">
        <f>'Innlegging av opplysninger'!$B$5*H2043</f>
        <v>6870688.2691454515</v>
      </c>
      <c r="N2043" s="1">
        <f>'Innlegging av opplysninger'!$B$5*I2043</f>
        <v>20783.083309090907</v>
      </c>
      <c r="O2043" s="1">
        <f>'Innlegging av opplysninger'!$B$5*J2043</f>
        <v>826976.56229454512</v>
      </c>
      <c r="P2043" s="1">
        <f>'Innlegging av opplysninger'!$B$5*K2043</f>
        <v>893189.47498890874</v>
      </c>
      <c r="Q2043" s="1"/>
      <c r="R2043" s="1">
        <f>'Innlegging av opplysninger'!$C$11*SUM(H2043:Q2043)</f>
        <v>2825274.4407340423</v>
      </c>
      <c r="S2043" s="1">
        <f>'Innlegging av opplysninger'!$C$13*(((H2043+J2043+M2043+O2043)*Data!H2043)+(J2043+O2043)*(1-Data!H2043)*1.8/12+I2043+N2043+K2043+L2043+P2043+Q2043)</f>
        <v>500122.31171100546</v>
      </c>
      <c r="T2043" s="1">
        <f>'Innlegging av opplysninger'!$C$13*((H2043+J2043+M2043+O2043)*(1-Data!H2043)-(J2043+O2043)*(1-Data!H2043)*1.8/12)</f>
        <v>3366042.7124513686</v>
      </c>
      <c r="U2043" s="1">
        <f>Data!I2043</f>
        <v>26.79</v>
      </c>
      <c r="V2043" s="1">
        <f>Data!J2043+Data!K2043</f>
        <v>48263.260047281328</v>
      </c>
      <c r="W2043" s="1">
        <f>Data!L2043</f>
        <v>113.57969391564016</v>
      </c>
      <c r="X2043" s="1">
        <f t="shared" si="317"/>
        <v>14105157.127272725</v>
      </c>
      <c r="Y2043" s="100">
        <f t="shared" si="318"/>
        <v>33194.181818181816</v>
      </c>
      <c r="Z2043" s="100">
        <f t="shared" si="319"/>
        <v>2021784.2371999994</v>
      </c>
      <c r="AA2043" s="100">
        <f>'Innlegging av opplysninger'!$B$4*X2043</f>
        <v>1833670.4265454544</v>
      </c>
      <c r="AB2043" s="1"/>
      <c r="AC2043" s="1">
        <f>'Innlegging av opplysninger'!$B$5*X2043</f>
        <v>1847775.583672727</v>
      </c>
      <c r="AD2043" s="1">
        <f>'Innlegging av opplysninger'!$B$5*Y2043</f>
        <v>4348.4378181818183</v>
      </c>
      <c r="AE2043" s="1">
        <f>'Innlegging av opplysninger'!$B$5*Z2043</f>
        <v>264853.7350731999</v>
      </c>
      <c r="AF2043" s="1">
        <f>'Innlegging av opplysninger'!$B$5*AA2043</f>
        <v>240210.82587745454</v>
      </c>
      <c r="AG2043" s="1"/>
      <c r="AH2043" s="1">
        <f>'Innlegging av opplysninger'!$C$11*SUM(X2043:AG2043)</f>
        <v>773337.79310056113</v>
      </c>
      <c r="AI2043" s="1">
        <f>'Innlegging av opplysninger'!$C$13*(((X2043+Z2043+AC2043+AE2043)*Data!M2043)+(Z2043+AE2043)*(1-Data!M2043)*1.8/12+Y2043+AD2043+AA2043+AB2043+AF2043+AG2043)</f>
        <v>151288.66116328808</v>
      </c>
      <c r="AJ2043" s="1">
        <f>'Innlegging av opplysninger'!$C$13*((X2043+Z2043+AC2043+AE2043)*(1-Data!M2043)-(Z2043+AE2043)*(1-Data!M2043)*1.8/12)</f>
        <v>906963.05571116402</v>
      </c>
      <c r="AK2043" s="83">
        <f t="shared" si="314"/>
        <v>3599000</v>
      </c>
      <c r="AL2043" s="83">
        <f t="shared" si="315"/>
        <v>651000</v>
      </c>
      <c r="AM2043" s="83">
        <f t="shared" si="316"/>
        <v>4273000</v>
      </c>
    </row>
    <row r="2044" spans="1:39">
      <c r="A2044" t="str">
        <f t="shared" si="310"/>
        <v>5006Annet</v>
      </c>
      <c r="B2044" s="6" t="str">
        <f>Data!A2044</f>
        <v>5006</v>
      </c>
      <c r="C2044" s="7" t="str">
        <f>Data!B2044</f>
        <v>Steinkjer kommune</v>
      </c>
      <c r="D2044" s="7" t="str">
        <f>Data!C2044</f>
        <v>Annet</v>
      </c>
      <c r="E2044" s="1">
        <f>Data!D2044</f>
        <v>62.979299999999995</v>
      </c>
      <c r="F2044" s="1">
        <f>Data!E2044+Data!F2044</f>
        <v>47077.725975042595</v>
      </c>
      <c r="G2044" s="1">
        <f>Data!G2044</f>
        <v>570.82454076180568</v>
      </c>
      <c r="H2044" s="1">
        <f t="shared" si="311"/>
        <v>32344606.118181814</v>
      </c>
      <c r="I2044" s="1">
        <f t="shared" si="312"/>
        <v>392183.23636363621</v>
      </c>
      <c r="J2044" s="1">
        <f t="shared" si="313"/>
        <v>3928414.7225454538</v>
      </c>
      <c r="K2044" s="1">
        <f>'Innlegging av opplysninger'!$B$4*H2044</f>
        <v>4204798.7953636358</v>
      </c>
      <c r="L2044" s="1"/>
      <c r="M2044" s="1">
        <f>'Innlegging av opplysninger'!$B$5*H2044</f>
        <v>4237143.4014818175</v>
      </c>
      <c r="N2044" s="1">
        <f>'Innlegging av opplysninger'!$B$5*I2044</f>
        <v>51376.003963636344</v>
      </c>
      <c r="O2044" s="1">
        <f>'Innlegging av opplysninger'!$B$5*J2044</f>
        <v>514622.32865345449</v>
      </c>
      <c r="P2044" s="1">
        <f>'Innlegging av opplysninger'!$B$5*K2044</f>
        <v>550828.64219263627</v>
      </c>
      <c r="Q2044" s="1"/>
      <c r="R2044" s="1">
        <f>'Innlegging av opplysninger'!$C$11*SUM(H2044:Q2044)</f>
        <v>1756510.9834523511</v>
      </c>
      <c r="S2044" s="1">
        <f>'Innlegging av opplysninger'!$C$13*(((H2044+J2044+M2044+O2044)*Data!H2044)+(J2044+O2044)*(1-Data!H2044)*1.8/12+I2044+N2044+K2044+L2044+P2044+Q2044)</f>
        <v>315459.05966297683</v>
      </c>
      <c r="T2044" s="1">
        <f>'Innlegging av opplysninger'!$C$13*((H2044+J2044+M2044+O2044)*(1-Data!H2044)-(J2044+O2044)*(1-Data!H2044)*1.8/12)</f>
        <v>2088187.5492718189</v>
      </c>
      <c r="U2044" s="1">
        <f>Data!I2044</f>
        <v>14.02</v>
      </c>
      <c r="V2044" s="1">
        <f>Data!J2044+Data!K2044</f>
        <v>52719.317165953405</v>
      </c>
      <c r="W2044" s="1">
        <f>Data!L2044</f>
        <v>324.0164051355207</v>
      </c>
      <c r="X2044" s="1">
        <f t="shared" si="317"/>
        <v>8063179.9272727268</v>
      </c>
      <c r="Y2044" s="100">
        <f t="shared" si="318"/>
        <v>49556.836363636357</v>
      </c>
      <c r="Z2044" s="100">
        <f t="shared" si="319"/>
        <v>1160121.3571999997</v>
      </c>
      <c r="AA2044" s="100">
        <f>'Innlegging av opplysninger'!$B$4*X2044</f>
        <v>1048213.3905454546</v>
      </c>
      <c r="AB2044" s="1"/>
      <c r="AC2044" s="1">
        <f>'Innlegging av opplysninger'!$B$5*X2044</f>
        <v>1056276.5704727273</v>
      </c>
      <c r="AD2044" s="1">
        <f>'Innlegging av opplysninger'!$B$5*Y2044</f>
        <v>6491.9455636363627</v>
      </c>
      <c r="AE2044" s="1">
        <f>'Innlegging av opplysninger'!$B$5*Z2044</f>
        <v>151975.89779319998</v>
      </c>
      <c r="AF2044" s="1">
        <f>'Innlegging av opplysninger'!$B$5*AA2044</f>
        <v>137315.95416145455</v>
      </c>
      <c r="AG2044" s="1"/>
      <c r="AH2044" s="1">
        <f>'Innlegging av opplysninger'!$C$11*SUM(X2044:AG2044)</f>
        <v>443579.01141616766</v>
      </c>
      <c r="AI2044" s="1">
        <f>'Innlegging av opplysninger'!$C$13*(((X2044+Z2044+AC2044+AE2044)*Data!M2044)+(Z2044+AE2044)*(1-Data!M2044)*1.8/12+Y2044+AD2044+AA2044+AB2044+AF2044+AG2044)</f>
        <v>124288.66117654766</v>
      </c>
      <c r="AJ2044" s="1">
        <f>'Innlegging av opplysninger'!$C$13*((X2044+Z2044+AC2044+AE2044)*(1-Data!M2044)-(Z2044+AE2044)*(1-Data!M2044)*1.8/12)</f>
        <v>482714.1965508397</v>
      </c>
      <c r="AK2044" s="83">
        <f t="shared" si="314"/>
        <v>2200000</v>
      </c>
      <c r="AL2044" s="83">
        <f t="shared" si="315"/>
        <v>440000</v>
      </c>
      <c r="AM2044" s="83">
        <f t="shared" si="316"/>
        <v>2571000</v>
      </c>
    </row>
    <row r="2045" spans="1:39">
      <c r="A2045" t="str">
        <f t="shared" si="310"/>
        <v>5007Alle</v>
      </c>
      <c r="B2045" s="6" t="str">
        <f>Data!A2045</f>
        <v>5007</v>
      </c>
      <c r="C2045" s="7" t="str">
        <f>Data!B2045</f>
        <v>Namsos kommune</v>
      </c>
      <c r="D2045" s="7" t="str">
        <f>Data!C2045</f>
        <v>Alle</v>
      </c>
      <c r="E2045" s="1">
        <f>Data!D2045</f>
        <v>1122.605100000002</v>
      </c>
      <c r="F2045" s="1">
        <f>Data!E2045+Data!F2045</f>
        <v>47097.906079484252</v>
      </c>
      <c r="G2045" s="1">
        <f>Data!G2045</f>
        <v>551.86901431322485</v>
      </c>
      <c r="H2045" s="1">
        <f t="shared" si="311"/>
        <v>576789267.97254682</v>
      </c>
      <c r="I2045" s="1">
        <f t="shared" si="312"/>
        <v>6758519.6727272766</v>
      </c>
      <c r="J2045" s="1">
        <f t="shared" si="313"/>
        <v>70025734.517432883</v>
      </c>
      <c r="K2045" s="1">
        <f>'Innlegging av opplysninger'!$B$4*H2045</f>
        <v>74982604.836431086</v>
      </c>
      <c r="L2045" s="1"/>
      <c r="M2045" s="1">
        <f>'Innlegging av opplysninger'!$B$5*H2045</f>
        <v>75559394.10440363</v>
      </c>
      <c r="N2045" s="1">
        <f>'Innlegging av opplysninger'!$B$5*I2045</f>
        <v>885366.07712727331</v>
      </c>
      <c r="O2045" s="1">
        <f>'Innlegging av opplysninger'!$B$5*J2045</f>
        <v>9173371.2217837088</v>
      </c>
      <c r="P2045" s="1">
        <f>'Innlegging av opplysninger'!$B$5*K2045</f>
        <v>9822721.2335724719</v>
      </c>
      <c r="Q2045" s="1"/>
      <c r="R2045" s="1">
        <f>'Innlegging av opplysninger'!$C$11*SUM(H2045:Q2045)</f>
        <v>31311885.226168957</v>
      </c>
      <c r="S2045" s="1">
        <f>'Innlegging av opplysninger'!$C$13*(((H2045+J2045+M2045+O2045)*Data!H2045)+(J2045+O2045)*(1-Data!H2045)*1.8/12+I2045+N2045+K2045+L2045+P2045+Q2045)</f>
        <v>6185317.8003504602</v>
      </c>
      <c r="T2045" s="1">
        <f>'Innlegging av opplysninger'!$C$13*((H2045+J2045+M2045+O2045)*(1-Data!H2045)-(J2045+O2045)*(1-Data!H2045)*1.8/12)</f>
        <v>36662525.140722848</v>
      </c>
      <c r="U2045" s="1">
        <f>Data!I2045</f>
        <v>158.45119999999994</v>
      </c>
      <c r="V2045" s="1">
        <f>Data!J2045+Data!K2045</f>
        <v>49676.029629206598</v>
      </c>
      <c r="W2045" s="1">
        <f>Data!L2045</f>
        <v>497.49355006462582</v>
      </c>
      <c r="X2045" s="1">
        <f t="shared" si="317"/>
        <v>85867925.519818231</v>
      </c>
      <c r="Y2045" s="100">
        <f t="shared" si="318"/>
        <v>859946.72727272729</v>
      </c>
      <c r="Z2045" s="100">
        <f t="shared" si="319"/>
        <v>12402085.731334006</v>
      </c>
      <c r="AA2045" s="100">
        <f>'Innlegging av opplysninger'!$B$4*X2045</f>
        <v>11162830.317576371</v>
      </c>
      <c r="AB2045" s="1"/>
      <c r="AC2045" s="1">
        <f>'Innlegging av opplysninger'!$B$5*X2045</f>
        <v>11248698.24309619</v>
      </c>
      <c r="AD2045" s="1">
        <f>'Innlegging av opplysninger'!$B$5*Y2045</f>
        <v>112653.02127272727</v>
      </c>
      <c r="AE2045" s="1">
        <f>'Innlegging av opplysninger'!$B$5*Z2045</f>
        <v>1624673.2308047549</v>
      </c>
      <c r="AF2045" s="1">
        <f>'Innlegging av opplysninger'!$B$5*AA2045</f>
        <v>1462330.7716025047</v>
      </c>
      <c r="AG2045" s="1"/>
      <c r="AH2045" s="1">
        <f>'Innlegging av opplysninger'!$C$11*SUM(X2045:AG2045)</f>
        <v>4740163.4553855462</v>
      </c>
      <c r="AI2045" s="1">
        <f>'Innlegging av opplysninger'!$C$13*(((X2045+Z2045+AC2045+AE2045)*Data!M2045)+(Z2045+AE2045)*(1-Data!M2045)*1.8/12+Y2045+AD2045+AA2045+AB2045+AF2045+AG2045)</f>
        <v>1013028.5515462129</v>
      </c>
      <c r="AJ2045" s="1">
        <f>'Innlegging av opplysninger'!$C$13*((X2045+Z2045+AC2045+AE2045)*(1-Data!M2045)-(Z2045+AE2045)*(1-Data!M2045)*1.8/12)</f>
        <v>5473510.913718218</v>
      </c>
      <c r="AK2045" s="83">
        <f t="shared" si="314"/>
        <v>36052000</v>
      </c>
      <c r="AL2045" s="83">
        <f t="shared" si="315"/>
        <v>7198000</v>
      </c>
      <c r="AM2045" s="83">
        <f t="shared" si="316"/>
        <v>42136000</v>
      </c>
    </row>
    <row r="2046" spans="1:39">
      <c r="A2046" t="str">
        <f t="shared" si="310"/>
        <v>5007Administrasjon</v>
      </c>
      <c r="B2046" s="6" t="str">
        <f>Data!A2046</f>
        <v>5007</v>
      </c>
      <c r="C2046" s="7" t="str">
        <f>Data!B2046</f>
        <v>Namsos kommune</v>
      </c>
      <c r="D2046" s="7" t="str">
        <f>Data!C2046</f>
        <v>Administrasjon</v>
      </c>
      <c r="E2046" s="1">
        <f>Data!D2046</f>
        <v>118.87169999999998</v>
      </c>
      <c r="F2046" s="1">
        <f>Data!E2046+Data!F2046</f>
        <v>45485.77804893849</v>
      </c>
      <c r="G2046" s="1">
        <f>Data!G2046</f>
        <v>21.813686520845589</v>
      </c>
      <c r="H2046" s="1">
        <f t="shared" si="311"/>
        <v>58985146.5</v>
      </c>
      <c r="I2046" s="1">
        <f t="shared" si="312"/>
        <v>28287.599999999999</v>
      </c>
      <c r="J2046" s="1">
        <f t="shared" si="313"/>
        <v>7081612.0920000002</v>
      </c>
      <c r="K2046" s="1">
        <f>'Innlegging av opplysninger'!$B$4*H2046</f>
        <v>7668069.0449999999</v>
      </c>
      <c r="L2046" s="1"/>
      <c r="M2046" s="1">
        <f>'Innlegging av opplysninger'!$B$5*H2046</f>
        <v>7727054.1915000007</v>
      </c>
      <c r="N2046" s="1">
        <f>'Innlegging av opplysninger'!$B$5*I2046</f>
        <v>3705.6756</v>
      </c>
      <c r="O2046" s="1">
        <f>'Innlegging av opplysninger'!$B$5*J2046</f>
        <v>927691.18405200006</v>
      </c>
      <c r="P2046" s="1">
        <f>'Innlegging av opplysninger'!$B$5*K2046</f>
        <v>1004517.0448950001</v>
      </c>
      <c r="Q2046" s="1"/>
      <c r="R2046" s="1">
        <f>'Innlegging av opplysninger'!$C$11*SUM(H2046:Q2046)</f>
        <v>3170191.1666557859</v>
      </c>
      <c r="S2046" s="1">
        <f>'Innlegging av opplysninger'!$C$13*(((H2046+J2046+M2046+O2046)*Data!H2046)+(J2046+O2046)*(1-Data!H2046)*1.8/12+I2046+N2046+K2046+L2046+P2046+Q2046)</f>
        <v>730505.88788066828</v>
      </c>
      <c r="T2046" s="1">
        <f>'Innlegging av opplysninger'!$C$13*((H2046+J2046+M2046+O2046)*(1-Data!H2046)-(J2046+O2046)*(1-Data!H2046)*1.8/12)</f>
        <v>3607650.4454377759</v>
      </c>
      <c r="U2046" s="1">
        <f>Data!I2046</f>
        <v>30.532500000000002</v>
      </c>
      <c r="V2046" s="1">
        <f>Data!J2046+Data!K2046</f>
        <v>50749.411555992243</v>
      </c>
      <c r="W2046" s="1">
        <f>Data!L2046</f>
        <v>33.571767788422171</v>
      </c>
      <c r="X2046" s="1">
        <f t="shared" si="317"/>
        <v>16903706.27272727</v>
      </c>
      <c r="Y2046" s="100">
        <f t="shared" si="318"/>
        <v>11182.145454545454</v>
      </c>
      <c r="Z2046" s="100">
        <f t="shared" si="319"/>
        <v>2418829.0437999992</v>
      </c>
      <c r="AA2046" s="100">
        <f>'Innlegging av opplysninger'!$B$4*X2046</f>
        <v>2197481.815454545</v>
      </c>
      <c r="AB2046" s="1"/>
      <c r="AC2046" s="1">
        <f>'Innlegging av opplysninger'!$B$5*X2046</f>
        <v>2214385.5217272723</v>
      </c>
      <c r="AD2046" s="1">
        <f>'Innlegging av opplysninger'!$B$5*Y2046</f>
        <v>1464.8610545454546</v>
      </c>
      <c r="AE2046" s="1">
        <f>'Innlegging av opplysninger'!$B$5*Z2046</f>
        <v>316866.60473779991</v>
      </c>
      <c r="AF2046" s="1">
        <f>'Innlegging av opplysninger'!$B$5*AA2046</f>
        <v>287870.11782454542</v>
      </c>
      <c r="AG2046" s="1"/>
      <c r="AH2046" s="1">
        <f>'Innlegging av opplysninger'!$C$11*SUM(X2046:AG2046)</f>
        <v>925367.8825456599</v>
      </c>
      <c r="AI2046" s="1">
        <f>'Innlegging av opplysninger'!$C$13*(((X2046+Z2046+AC2046+AE2046)*Data!M2046)+(Z2046+AE2046)*(1-Data!M2046)*1.8/12+Y2046+AD2046+AA2046+AB2046+AF2046+AG2046)</f>
        <v>220552.17635364074</v>
      </c>
      <c r="AJ2046" s="1">
        <f>'Innlegging av opplysninger'!$C$13*((X2046+Z2046+AC2046+AE2046)*(1-Data!M2046)-(Z2046+AE2046)*(1-Data!M2046)*1.8/12)</f>
        <v>1045740.7155509464</v>
      </c>
      <c r="AK2046" s="83">
        <f t="shared" si="314"/>
        <v>4096000</v>
      </c>
      <c r="AL2046" s="83">
        <f t="shared" si="315"/>
        <v>951000</v>
      </c>
      <c r="AM2046" s="83">
        <f t="shared" si="316"/>
        <v>4653000</v>
      </c>
    </row>
    <row r="2047" spans="1:39">
      <c r="A2047" t="str">
        <f t="shared" si="310"/>
        <v>5007Undervisning</v>
      </c>
      <c r="B2047" s="6" t="str">
        <f>Data!A2047</f>
        <v>5007</v>
      </c>
      <c r="C2047" s="7" t="str">
        <f>Data!B2047</f>
        <v>Namsos kommune</v>
      </c>
      <c r="D2047" s="7" t="str">
        <f>Data!C2047</f>
        <v>Undervisning</v>
      </c>
      <c r="E2047" s="1">
        <f>Data!D2047</f>
        <v>277.43849999999998</v>
      </c>
      <c r="F2047" s="1">
        <f>Data!E2047+Data!F2047</f>
        <v>48442.75177447738</v>
      </c>
      <c r="G2047" s="1">
        <f>Data!G2047</f>
        <v>0</v>
      </c>
      <c r="H2047" s="1">
        <f t="shared" si="311"/>
        <v>146616920.5983637</v>
      </c>
      <c r="I2047" s="1">
        <f t="shared" si="312"/>
        <v>0</v>
      </c>
      <c r="J2047" s="1">
        <f t="shared" si="313"/>
        <v>17594030.471803643</v>
      </c>
      <c r="K2047" s="1">
        <f>'Innlegging av opplysninger'!$B$4*H2047</f>
        <v>19060199.677787282</v>
      </c>
      <c r="L2047" s="1"/>
      <c r="M2047" s="1">
        <f>'Innlegging av opplysninger'!$B$5*H2047</f>
        <v>19206816.598385647</v>
      </c>
      <c r="N2047" s="1">
        <f>'Innlegging av opplysninger'!$B$5*I2047</f>
        <v>0</v>
      </c>
      <c r="O2047" s="1">
        <f>'Innlegging av opplysninger'!$B$5*J2047</f>
        <v>2304817.9918062771</v>
      </c>
      <c r="P2047" s="1">
        <f>'Innlegging av opplysninger'!$B$5*K2047</f>
        <v>2496886.1577901342</v>
      </c>
      <c r="Q2047" s="1"/>
      <c r="R2047" s="1">
        <f>'Innlegging av opplysninger'!$C$11*SUM(H2047:Q2047)</f>
        <v>7876627.5168455914</v>
      </c>
      <c r="S2047" s="1">
        <f>'Innlegging av opplysninger'!$C$13*(((H2047+J2047+M2047+O2047)*Data!H2047)+(J2047+O2047)*(1-Data!H2047)*1.8/12+I2047+N2047+K2047+L2047+P2047+Q2047)</f>
        <v>1411686.0737762186</v>
      </c>
      <c r="T2047" s="1">
        <f>'Innlegging av opplysninger'!$C$13*((H2047+J2047+M2047+O2047)*(1-Data!H2047)-(J2047+O2047)*(1-Data!H2047)*1.8/12)</f>
        <v>9366856.8440124895</v>
      </c>
      <c r="U2047" s="1">
        <f>Data!I2047</f>
        <v>40.849800000000002</v>
      </c>
      <c r="V2047" s="1">
        <f>Data!J2047+Data!K2047</f>
        <v>50200.223942344892</v>
      </c>
      <c r="W2047" s="1">
        <f>Data!L2047</f>
        <v>0</v>
      </c>
      <c r="X2047" s="1">
        <f t="shared" si="317"/>
        <v>22370935.723636366</v>
      </c>
      <c r="Y2047" s="100">
        <f t="shared" si="318"/>
        <v>0</v>
      </c>
      <c r="Z2047" s="100">
        <f t="shared" si="319"/>
        <v>3199043.8084800001</v>
      </c>
      <c r="AA2047" s="100">
        <f>'Innlegging av opplysninger'!$B$4*X2047</f>
        <v>2908221.6440727278</v>
      </c>
      <c r="AB2047" s="1"/>
      <c r="AC2047" s="1">
        <f>'Innlegging av opplysninger'!$B$5*X2047</f>
        <v>2930592.5797963641</v>
      </c>
      <c r="AD2047" s="1">
        <f>'Innlegging av opplysninger'!$B$5*Y2047</f>
        <v>0</v>
      </c>
      <c r="AE2047" s="1">
        <f>'Innlegging av opplysninger'!$B$5*Z2047</f>
        <v>419074.73891088006</v>
      </c>
      <c r="AF2047" s="1">
        <f>'Innlegging av opplysninger'!$B$5*AA2047</f>
        <v>380977.03537352732</v>
      </c>
      <c r="AG2047" s="1"/>
      <c r="AH2047" s="1">
        <f>'Innlegging av opplysninger'!$C$11*SUM(X2047:AG2047)</f>
        <v>1223936.1301502548</v>
      </c>
      <c r="AI2047" s="1">
        <f>'Innlegging av opplysninger'!$C$13*(((X2047+Z2047+AC2047+AE2047)*Data!M2047)+(Z2047+AE2047)*(1-Data!M2047)*1.8/12+Y2047+AD2047+AA2047+AB2047+AF2047+AG2047)</f>
        <v>237257.03835873122</v>
      </c>
      <c r="AJ2047" s="1">
        <f>'Innlegging av opplysninger'!$C$13*((X2047+Z2047+AC2047+AE2047)*(1-Data!M2047)-(Z2047+AE2047)*(1-Data!M2047)*1.8/12)</f>
        <v>1437602.9292153018</v>
      </c>
      <c r="AK2047" s="83">
        <f t="shared" si="314"/>
        <v>9101000</v>
      </c>
      <c r="AL2047" s="83">
        <f t="shared" si="315"/>
        <v>1649000</v>
      </c>
      <c r="AM2047" s="83">
        <f t="shared" si="316"/>
        <v>10804000</v>
      </c>
    </row>
    <row r="2048" spans="1:39">
      <c r="A2048" t="str">
        <f t="shared" si="310"/>
        <v>5007Barnehager</v>
      </c>
      <c r="B2048" s="6" t="str">
        <f>Data!A2048</f>
        <v>5007</v>
      </c>
      <c r="C2048" s="7" t="str">
        <f>Data!B2048</f>
        <v>Namsos kommune</v>
      </c>
      <c r="D2048" s="7" t="str">
        <f>Data!C2048</f>
        <v>Barnehager</v>
      </c>
      <c r="E2048" s="1">
        <f>Data!D2048</f>
        <v>99.672399999999982</v>
      </c>
      <c r="F2048" s="1">
        <f>Data!E2048+Data!F2048</f>
        <v>42756.049894454249</v>
      </c>
      <c r="G2048" s="1">
        <f>Data!G2048</f>
        <v>0</v>
      </c>
      <c r="H2048" s="1">
        <f t="shared" si="311"/>
        <v>46490161.172727279</v>
      </c>
      <c r="I2048" s="1">
        <f t="shared" si="312"/>
        <v>0</v>
      </c>
      <c r="J2048" s="1">
        <f t="shared" si="313"/>
        <v>5578819.3407272734</v>
      </c>
      <c r="K2048" s="1">
        <f>'Innlegging av opplysninger'!$B$4*H2048</f>
        <v>6043720.9524545465</v>
      </c>
      <c r="L2048" s="1"/>
      <c r="M2048" s="1">
        <f>'Innlegging av opplysninger'!$B$5*H2048</f>
        <v>6090211.1136272736</v>
      </c>
      <c r="N2048" s="1">
        <f>'Innlegging av opplysninger'!$B$5*I2048</f>
        <v>0</v>
      </c>
      <c r="O2048" s="1">
        <f>'Innlegging av opplysninger'!$B$5*J2048</f>
        <v>730825.33363527281</v>
      </c>
      <c r="P2048" s="1">
        <f>'Innlegging av opplysninger'!$B$5*K2048</f>
        <v>791727.44477154559</v>
      </c>
      <c r="Q2048" s="1"/>
      <c r="R2048" s="1">
        <f>'Innlegging av opplysninger'!$C$11*SUM(H2048:Q2048)</f>
        <v>2497567.6836018413</v>
      </c>
      <c r="S2048" s="1">
        <f>'Innlegging av opplysninger'!$C$13*(((H2048+J2048+M2048+O2048)*Data!H2048)+(J2048+O2048)*(1-Data!H2048)*1.8/12+I2048+N2048+K2048+L2048+P2048+Q2048)</f>
        <v>409046.47357630829</v>
      </c>
      <c r="T2048" s="1">
        <f>'Innlegging av opplysninger'!$C$13*((H2048+J2048+M2048+O2048)*(1-Data!H2048)-(J2048+O2048)*(1-Data!H2048)*1.8/12)</f>
        <v>3008677.7250367375</v>
      </c>
      <c r="U2048" s="1">
        <f>Data!I2048</f>
        <v>4.0430999999999999</v>
      </c>
      <c r="V2048" s="1">
        <f>Data!J2048+Data!K2048</f>
        <v>41933.788635782774</v>
      </c>
      <c r="W2048" s="1">
        <f>Data!L2048</f>
        <v>0</v>
      </c>
      <c r="X2048" s="1">
        <f t="shared" si="317"/>
        <v>1849554.5545454544</v>
      </c>
      <c r="Y2048" s="100">
        <f t="shared" si="318"/>
        <v>0</v>
      </c>
      <c r="Z2048" s="100">
        <f t="shared" si="319"/>
        <v>264486.30129999999</v>
      </c>
      <c r="AA2048" s="100">
        <f>'Innlegging av opplysninger'!$B$4*X2048</f>
        <v>240442.09209090908</v>
      </c>
      <c r="AB2048" s="1"/>
      <c r="AC2048" s="1">
        <f>'Innlegging av opplysninger'!$B$5*X2048</f>
        <v>242291.64664545454</v>
      </c>
      <c r="AD2048" s="1">
        <f>'Innlegging av opplysninger'!$B$5*Y2048</f>
        <v>0</v>
      </c>
      <c r="AE2048" s="1">
        <f>'Innlegging av opplysninger'!$B$5*Z2048</f>
        <v>34647.705470300003</v>
      </c>
      <c r="AF2048" s="1">
        <f>'Innlegging av opplysninger'!$B$5*AA2048</f>
        <v>31497.914063909091</v>
      </c>
      <c r="AG2048" s="1"/>
      <c r="AH2048" s="1">
        <f>'Innlegging av opplysninger'!$C$11*SUM(X2048:AG2048)</f>
        <v>101190.96813640902</v>
      </c>
      <c r="AI2048" s="1">
        <f>'Innlegging av opplysninger'!$C$13*(((X2048+Z2048+AC2048+AE2048)*Data!M2048)+(Z2048+AE2048)*(1-Data!M2048)*1.8/12+Y2048+AD2048+AA2048+AB2048+AF2048+AG2048)</f>
        <v>16474.125572858884</v>
      </c>
      <c r="AJ2048" s="1">
        <f>'Innlegging av opplysninger'!$C$13*((X2048+Z2048+AC2048+AE2048)*(1-Data!M2048)-(Z2048+AE2048)*(1-Data!M2048)*1.8/12)</f>
        <v>121997.72556117453</v>
      </c>
      <c r="AK2048" s="83">
        <f t="shared" si="314"/>
        <v>2599000</v>
      </c>
      <c r="AL2048" s="83">
        <f t="shared" si="315"/>
        <v>426000</v>
      </c>
      <c r="AM2048" s="83">
        <f t="shared" si="316"/>
        <v>3131000</v>
      </c>
    </row>
    <row r="2049" spans="1:39">
      <c r="A2049" t="str">
        <f t="shared" si="310"/>
        <v>5007Helse/pleie/omsorg</v>
      </c>
      <c r="B2049" s="6" t="str">
        <f>Data!A2049</f>
        <v>5007</v>
      </c>
      <c r="C2049" s="7" t="str">
        <f>Data!B2049</f>
        <v>Namsos kommune</v>
      </c>
      <c r="D2049" s="7" t="str">
        <f>Data!C2049</f>
        <v>Helse/pleie/omsorg</v>
      </c>
      <c r="E2049" s="1">
        <f>Data!D2049</f>
        <v>544.86419999999976</v>
      </c>
      <c r="F2049" s="1">
        <f>Data!E2049+Data!F2049</f>
        <v>47005.947632318283</v>
      </c>
      <c r="G2049" s="1">
        <f>Data!G2049</f>
        <v>1097.5855268156736</v>
      </c>
      <c r="H2049" s="1">
        <f t="shared" si="311"/>
        <v>279402087.83918166</v>
      </c>
      <c r="I2049" s="1">
        <f t="shared" si="312"/>
        <v>6524018.8363636388</v>
      </c>
      <c r="J2049" s="1">
        <f t="shared" si="313"/>
        <v>34311132.80106543</v>
      </c>
      <c r="K2049" s="1">
        <f>'Innlegging av opplysninger'!$B$4*H2049</f>
        <v>36322271.419093616</v>
      </c>
      <c r="L2049" s="1"/>
      <c r="M2049" s="1">
        <f>'Innlegging av opplysninger'!$B$5*H2049</f>
        <v>36601673.506932802</v>
      </c>
      <c r="N2049" s="1">
        <f>'Innlegging av opplysninger'!$B$5*I2049</f>
        <v>854646.46756363672</v>
      </c>
      <c r="O2049" s="1">
        <f>'Innlegging av opplysninger'!$B$5*J2049</f>
        <v>4494758.3969395719</v>
      </c>
      <c r="P2049" s="1">
        <f>'Innlegging av opplysninger'!$B$5*K2049</f>
        <v>4758217.5559012638</v>
      </c>
      <c r="Q2049" s="1"/>
      <c r="R2049" s="1">
        <f>'Innlegging av opplysninger'!$C$11*SUM(H2049:Q2049)</f>
        <v>15324214.65927558</v>
      </c>
      <c r="S2049" s="1">
        <f>'Innlegging av opplysninger'!$C$13*(((H2049+J2049+M2049+O2049)*Data!H2049)+(J2049+O2049)*(1-Data!H2049)*1.8/12+I2049+N2049+K2049+L2049+P2049+Q2049)</f>
        <v>3174803.4634427587</v>
      </c>
      <c r="T2049" s="1">
        <f>'Innlegging av opplysninger'!$C$13*((H2049+J2049+M2049+O2049)*(1-Data!H2049)-(J2049+O2049)*(1-Data!H2049)*1.8/12)</f>
        <v>17795174.491355404</v>
      </c>
      <c r="U2049" s="1">
        <f>Data!I2049</f>
        <v>62.792700000000004</v>
      </c>
      <c r="V2049" s="1">
        <f>Data!J2049+Data!K2049</f>
        <v>50047.542776734663</v>
      </c>
      <c r="W2049" s="1">
        <f>Data!L2049</f>
        <v>1205.2195557763876</v>
      </c>
      <c r="X2049" s="1">
        <f t="shared" si="317"/>
        <v>34283130.97436364</v>
      </c>
      <c r="Y2049" s="100">
        <f t="shared" si="318"/>
        <v>825588.98181818146</v>
      </c>
      <c r="Z2049" s="100">
        <f t="shared" si="319"/>
        <v>5020546.9537340002</v>
      </c>
      <c r="AA2049" s="100">
        <f>'Innlegging av opplysninger'!$B$4*X2049</f>
        <v>4456807.0266672736</v>
      </c>
      <c r="AB2049" s="1"/>
      <c r="AC2049" s="1">
        <f>'Innlegging av opplysninger'!$B$5*X2049</f>
        <v>4491090.1576416371</v>
      </c>
      <c r="AD2049" s="1">
        <f>'Innlegging av opplysninger'!$B$5*Y2049</f>
        <v>108152.15661818178</v>
      </c>
      <c r="AE2049" s="1">
        <f>'Innlegging av opplysninger'!$B$5*Z2049</f>
        <v>657691.65093915409</v>
      </c>
      <c r="AF2049" s="1">
        <f>'Innlegging av opplysninger'!$B$5*AA2049</f>
        <v>583841.72049341281</v>
      </c>
      <c r="AG2049" s="1"/>
      <c r="AH2049" s="1">
        <f>'Innlegging av opplysninger'!$C$11*SUM(X2049:AG2049)</f>
        <v>1916220.2856464684</v>
      </c>
      <c r="AI2049" s="1">
        <f>'Innlegging av opplysninger'!$C$13*(((X2049+Z2049+AC2049+AE2049)*Data!M2049)+(Z2049+AE2049)*(1-Data!M2049)*1.8/12+Y2049+AD2049+AA2049+AB2049+AF2049+AG2049)</f>
        <v>444203.81462333357</v>
      </c>
      <c r="AJ2049" s="1">
        <f>'Innlegging av opplysninger'!$C$13*((X2049+Z2049+AC2049+AE2049)*(1-Data!M2049)-(Z2049+AE2049)*(1-Data!M2049)*1.8/12)</f>
        <v>2177992.3657349912</v>
      </c>
      <c r="AK2049" s="83">
        <f t="shared" si="314"/>
        <v>17240000</v>
      </c>
      <c r="AL2049" s="83">
        <f t="shared" si="315"/>
        <v>3619000</v>
      </c>
      <c r="AM2049" s="83">
        <f t="shared" si="316"/>
        <v>19973000</v>
      </c>
    </row>
    <row r="2050" spans="1:39">
      <c r="A2050" t="str">
        <f t="shared" si="310"/>
        <v>5007Samferdsel og teknikk</v>
      </c>
      <c r="B2050" s="6" t="str">
        <f>Data!A2050</f>
        <v>5007</v>
      </c>
      <c r="C2050" s="7" t="str">
        <f>Data!B2050</f>
        <v>Namsos kommune</v>
      </c>
      <c r="D2050" s="7" t="str">
        <f>Data!C2050</f>
        <v>Samferdsel og teknikk</v>
      </c>
      <c r="E2050" s="1">
        <f>Data!D2050</f>
        <v>55.516800000000075</v>
      </c>
      <c r="F2050" s="1">
        <f>Data!E2050+Data!F2050</f>
        <v>52814.071308895072</v>
      </c>
      <c r="G2050" s="1">
        <f>Data!G2050</f>
        <v>274.15467029799947</v>
      </c>
      <c r="H2050" s="1">
        <f t="shared" si="311"/>
        <v>31986198.916818216</v>
      </c>
      <c r="I2050" s="1">
        <f t="shared" si="312"/>
        <v>166038.43636363631</v>
      </c>
      <c r="J2050" s="1">
        <f t="shared" si="313"/>
        <v>3858268.4823818225</v>
      </c>
      <c r="K2050" s="1">
        <f>'Innlegging av opplysninger'!$B$4*H2050</f>
        <v>4158205.8591863681</v>
      </c>
      <c r="L2050" s="1"/>
      <c r="M2050" s="1">
        <f>'Innlegging av opplysninger'!$B$5*H2050</f>
        <v>4190192.0581031865</v>
      </c>
      <c r="N2050" s="1">
        <f>'Innlegging av opplysninger'!$B$5*I2050</f>
        <v>21751.035163636359</v>
      </c>
      <c r="O2050" s="1">
        <f>'Innlegging av opplysninger'!$B$5*J2050</f>
        <v>505433.17119201878</v>
      </c>
      <c r="P2050" s="1">
        <f>'Innlegging av opplysninger'!$B$5*K2050</f>
        <v>544724.96755341429</v>
      </c>
      <c r="Q2050" s="1"/>
      <c r="R2050" s="1">
        <f>'Innlegging av opplysninger'!$C$11*SUM(H2050:Q2050)</f>
        <v>1726370.8912169673</v>
      </c>
      <c r="S2050" s="1">
        <f>'Innlegging av opplysninger'!$C$13*(((H2050+J2050+M2050+O2050)*Data!H2050)+(J2050+O2050)*(1-Data!H2050)*1.8/12+I2050+N2050+K2050+L2050+P2050+Q2050)</f>
        <v>319152.09654419549</v>
      </c>
      <c r="T2050" s="1">
        <f>'Innlegging av opplysninger'!$C$13*((H2050+J2050+M2050+O2050)*(1-Data!H2050)-(J2050+O2050)*(1-Data!H2050)*1.8/12)</f>
        <v>2043250.1756474439</v>
      </c>
      <c r="U2050" s="1">
        <f>Data!I2050</f>
        <v>11.983099999999999</v>
      </c>
      <c r="V2050" s="1">
        <f>Data!J2050+Data!K2050</f>
        <v>46774.235061600644</v>
      </c>
      <c r="W2050" s="1">
        <f>Data!L2050</f>
        <v>70.247264898064785</v>
      </c>
      <c r="X2050" s="1">
        <f t="shared" si="317"/>
        <v>6114549.1218181811</v>
      </c>
      <c r="Y2050" s="100">
        <f t="shared" si="318"/>
        <v>9183.0545454545463</v>
      </c>
      <c r="Z2050" s="100">
        <f t="shared" si="319"/>
        <v>875693.70121999981</v>
      </c>
      <c r="AA2050" s="100">
        <f>'Innlegging av opplysninger'!$B$4*X2050</f>
        <v>794891.38583636354</v>
      </c>
      <c r="AB2050" s="1"/>
      <c r="AC2050" s="1">
        <f>'Innlegging av opplysninger'!$B$5*X2050</f>
        <v>801005.93495818181</v>
      </c>
      <c r="AD2050" s="1">
        <f>'Innlegging av opplysninger'!$B$5*Y2050</f>
        <v>1202.9801454545457</v>
      </c>
      <c r="AE2050" s="1">
        <f>'Innlegging av opplysninger'!$B$5*Z2050</f>
        <v>114715.87485981997</v>
      </c>
      <c r="AF2050" s="1">
        <f>'Innlegging av opplysninger'!$B$5*AA2050</f>
        <v>104130.77154456363</v>
      </c>
      <c r="AG2050" s="1"/>
      <c r="AH2050" s="1">
        <f>'Innlegging av opplysninger'!$C$11*SUM(X2050:AG2050)</f>
        <v>334984.16734726471</v>
      </c>
      <c r="AI2050" s="1">
        <f>'Innlegging av opplysninger'!$C$13*(((X2050+Z2050+AC2050+AE2050)*Data!M2050)+(Z2050+AE2050)*(1-Data!M2050)*1.8/12+Y2050+AD2050+AA2050+AB2050+AF2050+AG2050)</f>
        <v>55014.420681158081</v>
      </c>
      <c r="AJ2050" s="1">
        <f>'Innlegging av opplysninger'!$C$13*((X2050+Z2050+AC2050+AE2050)*(1-Data!M2050)-(Z2050+AE2050)*(1-Data!M2050)*1.8/12)</f>
        <v>403384.96621509892</v>
      </c>
      <c r="AK2050" s="83">
        <f t="shared" si="314"/>
        <v>2061000</v>
      </c>
      <c r="AL2050" s="83">
        <f t="shared" si="315"/>
        <v>374000</v>
      </c>
      <c r="AM2050" s="83">
        <f t="shared" si="316"/>
        <v>2447000</v>
      </c>
    </row>
    <row r="2051" spans="1:39">
      <c r="A2051" t="str">
        <f t="shared" si="310"/>
        <v>5007Annet</v>
      </c>
      <c r="B2051" s="6" t="str">
        <f>Data!A2051</f>
        <v>5007</v>
      </c>
      <c r="C2051" s="7" t="str">
        <f>Data!B2051</f>
        <v>Namsos kommune</v>
      </c>
      <c r="D2051" s="7" t="str">
        <f>Data!C2051</f>
        <v>Annet</v>
      </c>
      <c r="E2051" s="1">
        <f>Data!D2051</f>
        <v>26.241500000000002</v>
      </c>
      <c r="F2051" s="1">
        <f>Data!E2051+Data!F2051</f>
        <v>46490.064211268407</v>
      </c>
      <c r="G2051" s="1">
        <f>Data!G2051</f>
        <v>140.33839528990339</v>
      </c>
      <c r="H2051" s="1">
        <f t="shared" si="311"/>
        <v>13308752.945454545</v>
      </c>
      <c r="I2051" s="1">
        <f t="shared" si="312"/>
        <v>40174.800000000003</v>
      </c>
      <c r="J2051" s="1">
        <f t="shared" si="313"/>
        <v>1601871.3294545454</v>
      </c>
      <c r="K2051" s="1">
        <f>'Innlegging av opplysninger'!$B$4*H2051</f>
        <v>1730137.882909091</v>
      </c>
      <c r="L2051" s="1"/>
      <c r="M2051" s="1">
        <f>'Innlegging av opplysninger'!$B$5*H2051</f>
        <v>1743446.6358545455</v>
      </c>
      <c r="N2051" s="1">
        <f>'Innlegging av opplysninger'!$B$5*I2051</f>
        <v>5262.8988000000008</v>
      </c>
      <c r="O2051" s="1">
        <f>'Innlegging av opplysninger'!$B$5*J2051</f>
        <v>209845.14415854544</v>
      </c>
      <c r="P2051" s="1">
        <f>'Innlegging av opplysninger'!$B$5*K2051</f>
        <v>226648.06266109092</v>
      </c>
      <c r="Q2051" s="1"/>
      <c r="R2051" s="1">
        <f>'Innlegging av opplysninger'!$C$11*SUM(H2051:Q2051)</f>
        <v>716913.30857310991</v>
      </c>
      <c r="S2051" s="1">
        <f>'Innlegging av opplysninger'!$C$13*(((H2051+J2051+M2051+O2051)*Data!H2051)+(J2051+O2051)*(1-Data!H2051)*1.8/12+I2051+N2051+K2051+L2051+P2051+Q2051)</f>
        <v>140090.30171184562</v>
      </c>
      <c r="T2051" s="1">
        <f>'Innlegging av opplysninger'!$C$13*((H2051+J2051+M2051+O2051)*(1-Data!H2051)-(J2051+O2051)*(1-Data!H2051)*1.8/12)</f>
        <v>840948.96265135729</v>
      </c>
      <c r="U2051" s="1">
        <f>Data!I2051</f>
        <v>8.25</v>
      </c>
      <c r="V2051" s="1">
        <f>Data!J2051+Data!K2051</f>
        <v>48289.43191919192</v>
      </c>
      <c r="W2051" s="1">
        <f>Data!L2051</f>
        <v>155.47272727272727</v>
      </c>
      <c r="X2051" s="1">
        <f t="shared" si="317"/>
        <v>4346048.8727272721</v>
      </c>
      <c r="Y2051" s="100">
        <f t="shared" si="318"/>
        <v>13992.545454545454</v>
      </c>
      <c r="Z2051" s="100">
        <f t="shared" si="319"/>
        <v>623485.92279999994</v>
      </c>
      <c r="AA2051" s="100">
        <f>'Innlegging av opplysninger'!$B$4*X2051</f>
        <v>564986.35345454537</v>
      </c>
      <c r="AB2051" s="1"/>
      <c r="AC2051" s="1">
        <f>'Innlegging av opplysninger'!$B$5*X2051</f>
        <v>569332.40232727269</v>
      </c>
      <c r="AD2051" s="1">
        <f>'Innlegging av opplysninger'!$B$5*Y2051</f>
        <v>1833.0234545454546</v>
      </c>
      <c r="AE2051" s="1">
        <f>'Innlegging av opplysninger'!$B$5*Z2051</f>
        <v>81676.655886799999</v>
      </c>
      <c r="AF2051" s="1">
        <f>'Innlegging av opplysninger'!$B$5*AA2051</f>
        <v>74013.212302545449</v>
      </c>
      <c r="AG2051" s="1"/>
      <c r="AH2051" s="1">
        <f>'Innlegging av opplysninger'!$C$11*SUM(X2051:AG2051)</f>
        <v>238464.02155948599</v>
      </c>
      <c r="AI2051" s="1">
        <f>'Innlegging av opplysninger'!$C$13*(((X2051+Z2051+AC2051+AE2051)*Data!M2051)+(Z2051+AE2051)*(1-Data!M2051)*1.8/12+Y2051+AD2051+AA2051+AB2051+AF2051+AG2051)</f>
        <v>39551.175116398488</v>
      </c>
      <c r="AJ2051" s="1">
        <f>'Innlegging av opplysninger'!$C$13*((X2051+Z2051+AC2051+AE2051)*(1-Data!M2051)-(Z2051+AE2051)*(1-Data!M2051)*1.8/12)</f>
        <v>286768.01228079287</v>
      </c>
      <c r="AK2051" s="83">
        <f t="shared" si="314"/>
        <v>955000</v>
      </c>
      <c r="AL2051" s="83">
        <f t="shared" si="315"/>
        <v>180000</v>
      </c>
      <c r="AM2051" s="83">
        <f t="shared" si="316"/>
        <v>1128000</v>
      </c>
    </row>
    <row r="2052" spans="1:39">
      <c r="A2052" t="str">
        <f t="shared" si="310"/>
        <v>5014Alle</v>
      </c>
      <c r="B2052" s="6" t="str">
        <f>Data!A2052</f>
        <v>5014</v>
      </c>
      <c r="C2052" s="7" t="str">
        <f>Data!B2052</f>
        <v>Frøya kommune</v>
      </c>
      <c r="D2052" s="7" t="str">
        <f>Data!C2052</f>
        <v>Alle</v>
      </c>
      <c r="E2052" s="1">
        <f>Data!D2052</f>
        <v>436.72617125634059</v>
      </c>
      <c r="F2052" s="1">
        <f>Data!E2052+Data!F2052</f>
        <v>48512.014613628642</v>
      </c>
      <c r="G2052" s="1">
        <f>Data!G2052</f>
        <v>403.45386101575849</v>
      </c>
      <c r="H2052" s="1">
        <f t="shared" si="311"/>
        <v>231125088.02336377</v>
      </c>
      <c r="I2052" s="1">
        <f t="shared" si="312"/>
        <v>1922169.3818181816</v>
      </c>
      <c r="J2052" s="1">
        <f t="shared" si="313"/>
        <v>27965670.888621833</v>
      </c>
      <c r="K2052" s="1">
        <f>'Innlegging av opplysninger'!$B$4*H2052</f>
        <v>30046261.44303729</v>
      </c>
      <c r="L2052" s="1"/>
      <c r="M2052" s="1">
        <f>'Innlegging av opplysninger'!$B$5*H2052</f>
        <v>30277386.531060655</v>
      </c>
      <c r="N2052" s="1">
        <f>'Innlegging av opplysninger'!$B$5*I2052</f>
        <v>251804.18901818179</v>
      </c>
      <c r="O2052" s="1">
        <f>'Innlegging av opplysninger'!$B$5*J2052</f>
        <v>3663502.8864094601</v>
      </c>
      <c r="P2052" s="1">
        <f>'Innlegging av opplysninger'!$B$5*K2052</f>
        <v>3936060.2490378851</v>
      </c>
      <c r="Q2052" s="1"/>
      <c r="R2052" s="1">
        <f>'Innlegging av opplysninger'!$C$11*SUM(H2052:Q2052)</f>
        <v>12509141.856509954</v>
      </c>
      <c r="S2052" s="1">
        <f>'Innlegging av opplysninger'!$C$13*(((H2052+J2052+M2052+O2052)*Data!H2052)+(J2052+O2052)*(1-Data!H2052)*1.8/12+I2052+N2052+K2052+L2052+P2052+Q2052)</f>
        <v>2451123.5890159989</v>
      </c>
      <c r="T2052" s="1">
        <f>'Innlegging av opplysninger'!$C$13*((H2052+J2052+M2052+O2052)*(1-Data!H2052)-(J2052+O2052)*(1-Data!H2052)*1.8/12)</f>
        <v>14666649.477787098</v>
      </c>
      <c r="U2052" s="1">
        <f>Data!I2052</f>
        <v>42.615088642659295</v>
      </c>
      <c r="V2052" s="1">
        <f>Data!J2052+Data!K2052</f>
        <v>49787.736621282624</v>
      </c>
      <c r="W2052" s="1">
        <f>Data!L2052</f>
        <v>401.33471520189812</v>
      </c>
      <c r="X2052" s="1">
        <f t="shared" si="317"/>
        <v>23145914.284727272</v>
      </c>
      <c r="Y2052" s="100">
        <f t="shared" si="318"/>
        <v>186577.24869496701</v>
      </c>
      <c r="Z2052" s="100">
        <f t="shared" si="319"/>
        <v>3336546.2892793799</v>
      </c>
      <c r="AA2052" s="100">
        <f>'Innlegging av opplysninger'!$B$4*X2052</f>
        <v>3008968.8570145452</v>
      </c>
      <c r="AB2052" s="1"/>
      <c r="AC2052" s="1">
        <f>'Innlegging av opplysninger'!$B$5*X2052</f>
        <v>3032114.7712992728</v>
      </c>
      <c r="AD2052" s="1">
        <f>'Innlegging av opplysninger'!$B$5*Y2052</f>
        <v>24441.619579040678</v>
      </c>
      <c r="AE2052" s="1">
        <f>'Innlegging av opplysninger'!$B$5*Z2052</f>
        <v>437087.56389559881</v>
      </c>
      <c r="AF2052" s="1">
        <f>'Innlegging av opplysninger'!$B$5*AA2052</f>
        <v>394174.92026890547</v>
      </c>
      <c r="AG2052" s="1"/>
      <c r="AH2052" s="1">
        <f>'Innlegging av opplysninger'!$C$11*SUM(X2052:AG2052)</f>
        <v>1275501.3710808412</v>
      </c>
      <c r="AI2052" s="1">
        <f>'Innlegging av opplysninger'!$C$13*(((X2052+Z2052+AC2052+AE2052)*Data!M2052)+(Z2052+AE2052)*(1-Data!M2052)*1.8/12+Y2052+AD2052+AA2052+AB2052+AF2052+AG2052)</f>
        <v>272081.57690310554</v>
      </c>
      <c r="AJ2052" s="1">
        <f>'Innlegging av opplysninger'!$C$13*((X2052+Z2052+AC2052+AE2052)*(1-Data!M2052)-(Z2052+AE2052)*(1-Data!M2052)*1.8/12)</f>
        <v>1473341.3519443613</v>
      </c>
      <c r="AK2052" s="83">
        <f t="shared" si="314"/>
        <v>13785000</v>
      </c>
      <c r="AL2052" s="83">
        <f t="shared" si="315"/>
        <v>2723000</v>
      </c>
      <c r="AM2052" s="83">
        <f t="shared" si="316"/>
        <v>16140000</v>
      </c>
    </row>
    <row r="2053" spans="1:39">
      <c r="A2053" t="str">
        <f t="shared" si="310"/>
        <v>5014Administrasjon</v>
      </c>
      <c r="B2053" s="6" t="str">
        <f>Data!A2053</f>
        <v>5014</v>
      </c>
      <c r="C2053" s="7" t="str">
        <f>Data!B2053</f>
        <v>Frøya kommune</v>
      </c>
      <c r="D2053" s="7" t="str">
        <f>Data!C2053</f>
        <v>Administrasjon</v>
      </c>
      <c r="E2053" s="1">
        <f>Data!D2053</f>
        <v>35.489668424666469</v>
      </c>
      <c r="F2053" s="1">
        <f>Data!E2053+Data!F2053</f>
        <v>51497.609054294124</v>
      </c>
      <c r="G2053" s="1">
        <f>Data!G2053</f>
        <v>0</v>
      </c>
      <c r="H2053" s="1">
        <f t="shared" si="311"/>
        <v>19937815.309090909</v>
      </c>
      <c r="I2053" s="1">
        <f t="shared" si="312"/>
        <v>0</v>
      </c>
      <c r="J2053" s="1">
        <f t="shared" si="313"/>
        <v>2392537.837090909</v>
      </c>
      <c r="K2053" s="1">
        <f>'Innlegging av opplysninger'!$B$4*H2053</f>
        <v>2591915.9901818181</v>
      </c>
      <c r="L2053" s="1"/>
      <c r="M2053" s="1">
        <f>'Innlegging av opplysninger'!$B$5*H2053</f>
        <v>2611853.8054909091</v>
      </c>
      <c r="N2053" s="1">
        <f>'Innlegging av opplysninger'!$B$5*I2053</f>
        <v>0</v>
      </c>
      <c r="O2053" s="1">
        <f>'Innlegging av opplysninger'!$B$5*J2053</f>
        <v>313422.4566589091</v>
      </c>
      <c r="P2053" s="1">
        <f>'Innlegging av opplysninger'!$B$5*K2053</f>
        <v>339540.99471381819</v>
      </c>
      <c r="Q2053" s="1"/>
      <c r="R2053" s="1">
        <f>'Innlegging av opplysninger'!$C$11*SUM(H2053:Q2053)</f>
        <v>1071109.2829426362</v>
      </c>
      <c r="S2053" s="1">
        <f>'Innlegging av opplysninger'!$C$13*(((H2053+J2053+M2053+O2053)*Data!H2053)+(J2053+O2053)*(1-Data!H2053)*1.8/12+I2053+N2053+K2053+L2053+P2053+Q2053)</f>
        <v>289345.350045058</v>
      </c>
      <c r="T2053" s="1">
        <f>'Innlegging av opplysninger'!$C$13*((H2053+J2053+M2053+O2053)*(1-Data!H2053)-(J2053+O2053)*(1-Data!H2053)*1.8/12)</f>
        <v>1176383.14240276</v>
      </c>
      <c r="U2053" s="1">
        <f>Data!I2053</f>
        <v>10.5</v>
      </c>
      <c r="V2053" s="1">
        <f>Data!J2053+Data!K2053</f>
        <v>47329.615079365074</v>
      </c>
      <c r="W2053" s="1">
        <f>Data!L2053</f>
        <v>0</v>
      </c>
      <c r="X2053" s="1">
        <f t="shared" si="317"/>
        <v>5421392.2727272715</v>
      </c>
      <c r="Y2053" s="100">
        <f t="shared" si="318"/>
        <v>0</v>
      </c>
      <c r="Z2053" s="100">
        <f t="shared" si="319"/>
        <v>775259.09499999974</v>
      </c>
      <c r="AA2053" s="100">
        <f>'Innlegging av opplysninger'!$B$4*X2053</f>
        <v>704780.99545454537</v>
      </c>
      <c r="AB2053" s="1"/>
      <c r="AC2053" s="1">
        <f>'Innlegging av opplysninger'!$B$5*X2053</f>
        <v>710202.38772727258</v>
      </c>
      <c r="AD2053" s="1">
        <f>'Innlegging av opplysninger'!$B$5*Y2053</f>
        <v>0</v>
      </c>
      <c r="AE2053" s="1">
        <f>'Innlegging av opplysninger'!$B$5*Z2053</f>
        <v>101558.94144499997</v>
      </c>
      <c r="AF2053" s="1">
        <f>'Innlegging av opplysninger'!$B$5*AA2053</f>
        <v>92326.310404545453</v>
      </c>
      <c r="AG2053" s="1"/>
      <c r="AH2053" s="1">
        <f>'Innlegging av opplysninger'!$C$11*SUM(X2053:AG2053)</f>
        <v>296609.76010482811</v>
      </c>
      <c r="AI2053" s="1">
        <f>'Innlegging av opplysninger'!$C$13*(((X2053+Z2053+AC2053+AE2053)*Data!M2053)+(Z2053+AE2053)*(1-Data!M2053)*1.8/12+Y2053+AD2053+AA2053+AB2053+AF2053+AG2053)</f>
        <v>67848.236784343346</v>
      </c>
      <c r="AJ2053" s="1">
        <f>'Innlegging av opplysninger'!$C$13*((X2053+Z2053+AC2053+AE2053)*(1-Data!M2053)-(Z2053+AE2053)*(1-Data!M2053)*1.8/12)</f>
        <v>338038.8033591056</v>
      </c>
      <c r="AK2053" s="83">
        <f t="shared" si="314"/>
        <v>1368000</v>
      </c>
      <c r="AL2053" s="83">
        <f t="shared" si="315"/>
        <v>357000</v>
      </c>
      <c r="AM2053" s="83">
        <f t="shared" si="316"/>
        <v>1514000</v>
      </c>
    </row>
    <row r="2054" spans="1:39">
      <c r="A2054" t="str">
        <f t="shared" ref="A2054:A2117" si="320">CONCATENATE(B2054,D2054)</f>
        <v>5014Undervisning</v>
      </c>
      <c r="B2054" s="6" t="str">
        <f>Data!A2054</f>
        <v>5014</v>
      </c>
      <c r="C2054" s="7" t="str">
        <f>Data!B2054</f>
        <v>Frøya kommune</v>
      </c>
      <c r="D2054" s="7" t="str">
        <f>Data!C2054</f>
        <v>Undervisning</v>
      </c>
      <c r="E2054" s="1">
        <f>Data!D2054</f>
        <v>120.35720000000001</v>
      </c>
      <c r="F2054" s="1">
        <f>Data!E2054+Data!F2054</f>
        <v>47003.737906207498</v>
      </c>
      <c r="G2054" s="1">
        <f>Data!G2054</f>
        <v>2.1431206442157178</v>
      </c>
      <c r="H2054" s="1">
        <f t="shared" ref="H2054:H2117" si="321">F2054*(11-1/11)*E2054</f>
        <v>61715326.733727239</v>
      </c>
      <c r="I2054" s="1">
        <f t="shared" ref="I2054:I2117" si="322">G2054*(11-1/11)*E2054</f>
        <v>2813.8909090909087</v>
      </c>
      <c r="J2054" s="1">
        <f t="shared" ref="J2054:J2117" si="323">(H2054+I2054)*0.12</f>
        <v>7406176.8749563592</v>
      </c>
      <c r="K2054" s="1">
        <f>'Innlegging av opplysninger'!$B$4*H2054</f>
        <v>8022992.4753845418</v>
      </c>
      <c r="L2054" s="1"/>
      <c r="M2054" s="1">
        <f>'Innlegging av opplysninger'!$B$5*H2054</f>
        <v>8084707.8021182688</v>
      </c>
      <c r="N2054" s="1">
        <f>'Innlegging av opplysninger'!$B$5*I2054</f>
        <v>368.61970909090905</v>
      </c>
      <c r="O2054" s="1">
        <f>'Innlegging av opplysninger'!$B$5*J2054</f>
        <v>970209.1706192831</v>
      </c>
      <c r="P2054" s="1">
        <f>'Innlegging av opplysninger'!$B$5*K2054</f>
        <v>1051012.0142753751</v>
      </c>
      <c r="Q2054" s="1"/>
      <c r="R2054" s="1">
        <f>'Innlegging av opplysninger'!$C$11*SUM(H2054:Q2054)</f>
        <v>3315637.0881045717</v>
      </c>
      <c r="S2054" s="1">
        <f>'Innlegging av opplysninger'!$C$13*(((H2054+J2054+M2054+O2054)*Data!H2054)+(J2054+O2054)*(1-Data!H2054)*1.8/12+I2054+N2054+K2054+L2054+P2054+Q2054)</f>
        <v>575406.84730717982</v>
      </c>
      <c r="T2054" s="1">
        <f>'Innlegging av opplysninger'!$C$13*((H2054+J2054+M2054+O2054)*(1-Data!H2054)-(J2054+O2054)*(1-Data!H2054)*1.8/12)</f>
        <v>3961780.7469411814</v>
      </c>
      <c r="U2054" s="1">
        <f>Data!I2054</f>
        <v>9.1595000000000013</v>
      </c>
      <c r="V2054" s="1">
        <f>Data!J2054+Data!K2054</f>
        <v>47153.884855432414</v>
      </c>
      <c r="W2054" s="1">
        <f>Data!L2054</f>
        <v>0</v>
      </c>
      <c r="X2054" s="1">
        <f t="shared" si="317"/>
        <v>4711701.9090909073</v>
      </c>
      <c r="Y2054" s="100">
        <f t="shared" si="318"/>
        <v>0</v>
      </c>
      <c r="Z2054" s="100">
        <f t="shared" si="319"/>
        <v>673773.37299999967</v>
      </c>
      <c r="AA2054" s="100">
        <f>'Innlegging av opplysninger'!$B$4*X2054</f>
        <v>612521.24818181794</v>
      </c>
      <c r="AB2054" s="1"/>
      <c r="AC2054" s="1">
        <f>'Innlegging av opplysninger'!$B$5*X2054</f>
        <v>617232.95009090891</v>
      </c>
      <c r="AD2054" s="1">
        <f>'Innlegging av opplysninger'!$B$5*Y2054</f>
        <v>0</v>
      </c>
      <c r="AE2054" s="1">
        <f>'Innlegging av opplysninger'!$B$5*Z2054</f>
        <v>88264.311862999966</v>
      </c>
      <c r="AF2054" s="1">
        <f>'Innlegging av opplysninger'!$B$5*AA2054</f>
        <v>80240.283511818154</v>
      </c>
      <c r="AG2054" s="1"/>
      <c r="AH2054" s="1">
        <f>'Innlegging av opplysninger'!$C$11*SUM(X2054:AG2054)</f>
        <v>257781.89487806114</v>
      </c>
      <c r="AI2054" s="1">
        <f>'Innlegging av opplysninger'!$C$13*(((X2054+Z2054+AC2054+AE2054)*Data!M2054)+(Z2054+AE2054)*(1-Data!M2054)*1.8/12+Y2054+AD2054+AA2054+AB2054+AF2054+AG2054)</f>
        <v>54938.825197232109</v>
      </c>
      <c r="AJ2054" s="1">
        <f>'Innlegging av opplysninger'!$C$13*((X2054+Z2054+AC2054+AE2054)*(1-Data!M2054)-(Z2054+AE2054)*(1-Data!M2054)*1.8/12)</f>
        <v>297815.34674116736</v>
      </c>
      <c r="AK2054" s="83">
        <f t="shared" ref="AK2054:AK2117" si="324">ROUND(AH2054+R2054,-3)</f>
        <v>3573000</v>
      </c>
      <c r="AL2054" s="83">
        <f t="shared" ref="AL2054:AL2117" si="325">ROUND(AI2054+S2054,-3)</f>
        <v>630000</v>
      </c>
      <c r="AM2054" s="83">
        <f t="shared" ref="AM2054:AM2117" si="326">ROUND(AJ2054+T2054,-3)</f>
        <v>4260000</v>
      </c>
    </row>
    <row r="2055" spans="1:39">
      <c r="A2055" t="str">
        <f t="shared" si="320"/>
        <v>5014Barnehager</v>
      </c>
      <c r="B2055" s="6" t="str">
        <f>Data!A2055</f>
        <v>5014</v>
      </c>
      <c r="C2055" s="7" t="str">
        <f>Data!B2055</f>
        <v>Frøya kommune</v>
      </c>
      <c r="D2055" s="7" t="str">
        <f>Data!C2055</f>
        <v>Barnehager</v>
      </c>
      <c r="E2055" s="1">
        <f>Data!D2055</f>
        <v>48.229299999999988</v>
      </c>
      <c r="F2055" s="1">
        <f>Data!E2055+Data!F2055</f>
        <v>39841.616040456742</v>
      </c>
      <c r="G2055" s="1">
        <f>Data!G2055</f>
        <v>0</v>
      </c>
      <c r="H2055" s="1">
        <f t="shared" si="321"/>
        <v>20962180.936363634</v>
      </c>
      <c r="I2055" s="1">
        <f t="shared" si="322"/>
        <v>0</v>
      </c>
      <c r="J2055" s="1">
        <f t="shared" si="323"/>
        <v>2515461.7123636361</v>
      </c>
      <c r="K2055" s="1">
        <f>'Innlegging av opplysninger'!$B$4*H2055</f>
        <v>2725083.5217272723</v>
      </c>
      <c r="L2055" s="1"/>
      <c r="M2055" s="1">
        <f>'Innlegging av opplysninger'!$B$5*H2055</f>
        <v>2746045.7026636363</v>
      </c>
      <c r="N2055" s="1">
        <f>'Innlegging av opplysninger'!$B$5*I2055</f>
        <v>0</v>
      </c>
      <c r="O2055" s="1">
        <f>'Innlegging av opplysninger'!$B$5*J2055</f>
        <v>329525.48431963637</v>
      </c>
      <c r="P2055" s="1">
        <f>'Innlegging av opplysninger'!$B$5*K2055</f>
        <v>356985.94134627271</v>
      </c>
      <c r="Q2055" s="1"/>
      <c r="R2055" s="1">
        <f>'Innlegging av opplysninger'!$C$11*SUM(H2055:Q2055)</f>
        <v>1126140.7653537951</v>
      </c>
      <c r="S2055" s="1">
        <f>'Innlegging av opplysninger'!$C$13*(((H2055+J2055+M2055+O2055)*Data!H2055)+(J2055+O2055)*(1-Data!H2055)*1.8/12+I2055+N2055+K2055+L2055+P2055+Q2055)</f>
        <v>184772.84782006295</v>
      </c>
      <c r="T2055" s="1">
        <f>'Innlegging av opplysninger'!$C$13*((H2055+J2055+M2055+O2055)*(1-Data!H2055)-(J2055+O2055)*(1-Data!H2055)*1.8/12)</f>
        <v>1356261.8837167092</v>
      </c>
      <c r="U2055" s="1">
        <f>Data!I2055</f>
        <v>1</v>
      </c>
      <c r="V2055" s="1">
        <f>Data!J2055+Data!K2055</f>
        <v>56938.916666666664</v>
      </c>
      <c r="W2055" s="1">
        <f>Data!L2055</f>
        <v>0</v>
      </c>
      <c r="X2055" s="1">
        <f t="shared" ref="X2055:X2118" si="327">V2055*(11-1/11)*U2055</f>
        <v>621151.81818181812</v>
      </c>
      <c r="Y2055" s="100">
        <f t="shared" ref="Y2055:Y2118" si="328">W2055*(11-1/11)*U2055</f>
        <v>0</v>
      </c>
      <c r="Z2055" s="100">
        <f t="shared" ref="Z2055:Z2118" si="329">(X2055+Y2055)*0.143</f>
        <v>88824.709999999977</v>
      </c>
      <c r="AA2055" s="100">
        <f>'Innlegging av opplysninger'!$B$4*X2055</f>
        <v>80749.736363636359</v>
      </c>
      <c r="AB2055" s="1"/>
      <c r="AC2055" s="1">
        <f>'Innlegging av opplysninger'!$B$5*X2055</f>
        <v>81370.888181818184</v>
      </c>
      <c r="AD2055" s="1">
        <f>'Innlegging av opplysninger'!$B$5*Y2055</f>
        <v>0</v>
      </c>
      <c r="AE2055" s="1">
        <f>'Innlegging av opplysninger'!$B$5*Z2055</f>
        <v>11636.037009999998</v>
      </c>
      <c r="AF2055" s="1">
        <f>'Innlegging av opplysninger'!$B$5*AA2055</f>
        <v>10578.215463636363</v>
      </c>
      <c r="AG2055" s="1"/>
      <c r="AH2055" s="1">
        <f>'Innlegging av opplysninger'!$C$11*SUM(X2055:AG2055)</f>
        <v>33983.833397634538</v>
      </c>
      <c r="AI2055" s="1">
        <f>'Innlegging av opplysninger'!$C$13*(((X2055+Z2055+AC2055+AE2055)*Data!M2055)+(Z2055+AE2055)*(1-Data!M2055)*1.8/12+Y2055+AD2055+AA2055+AB2055+AF2055+AG2055)</f>
        <v>6396.4313424534521</v>
      </c>
      <c r="AJ2055" s="1">
        <f>'Innlegging av opplysninger'!$C$13*((X2055+Z2055+AC2055+AE2055)*(1-Data!M2055)-(Z2055+AE2055)*(1-Data!M2055)*1.8/12)</f>
        <v>40107.761727993813</v>
      </c>
      <c r="AK2055" s="83">
        <f t="shared" si="324"/>
        <v>1160000</v>
      </c>
      <c r="AL2055" s="83">
        <f t="shared" si="325"/>
        <v>191000</v>
      </c>
      <c r="AM2055" s="83">
        <f t="shared" si="326"/>
        <v>1396000</v>
      </c>
    </row>
    <row r="2056" spans="1:39">
      <c r="A2056" t="str">
        <f t="shared" si="320"/>
        <v>5014Helse/pleie/omsorg</v>
      </c>
      <c r="B2056" s="6" t="str">
        <f>Data!A2056</f>
        <v>5014</v>
      </c>
      <c r="C2056" s="7" t="str">
        <f>Data!B2056</f>
        <v>Frøya kommune</v>
      </c>
      <c r="D2056" s="7" t="str">
        <f>Data!C2056</f>
        <v>Helse/pleie/omsorg</v>
      </c>
      <c r="E2056" s="1">
        <f>Data!D2056</f>
        <v>198.0524579088472</v>
      </c>
      <c r="F2056" s="1">
        <f>Data!E2056+Data!F2056</f>
        <v>49403.977856142781</v>
      </c>
      <c r="G2056" s="1">
        <f>Data!G2056</f>
        <v>886.2560548518145</v>
      </c>
      <c r="H2056" s="1">
        <f t="shared" si="321"/>
        <v>106740864.48963641</v>
      </c>
      <c r="I2056" s="1">
        <f t="shared" si="322"/>
        <v>1914820.2545454542</v>
      </c>
      <c r="J2056" s="1">
        <f t="shared" si="323"/>
        <v>13038682.169301823</v>
      </c>
      <c r="K2056" s="1">
        <f>'Innlegging av opplysninger'!$B$4*H2056</f>
        <v>13876312.383652734</v>
      </c>
      <c r="L2056" s="1"/>
      <c r="M2056" s="1">
        <f>'Innlegging av opplysninger'!$B$5*H2056</f>
        <v>13983053.248142369</v>
      </c>
      <c r="N2056" s="1">
        <f>'Innlegging av opplysninger'!$B$5*I2056</f>
        <v>250841.4533454545</v>
      </c>
      <c r="O2056" s="1">
        <f>'Innlegging av opplysninger'!$B$5*J2056</f>
        <v>1708067.3641785388</v>
      </c>
      <c r="P2056" s="1">
        <f>'Innlegging av opplysninger'!$B$5*K2056</f>
        <v>1817796.9222585082</v>
      </c>
      <c r="Q2056" s="1"/>
      <c r="R2056" s="1">
        <f>'Innlegging av opplysninger'!$C$11*SUM(H2056:Q2056)</f>
        <v>5826556.6548323277</v>
      </c>
      <c r="S2056" s="1">
        <f>'Innlegging av opplysninger'!$C$13*(((H2056+J2056+M2056+O2056)*Data!H2056)+(J2056+O2056)*(1-Data!H2056)*1.8/12+I2056+N2056+K2056+L2056+P2056+Q2056)</f>
        <v>1191592.1802878643</v>
      </c>
      <c r="T2056" s="1">
        <f>'Innlegging av opplysninger'!$C$13*((H2056+J2056+M2056+O2056)*(1-Data!H2056)-(J2056+O2056)*(1-Data!H2056)*1.8/12)</f>
        <v>6781590.6105353218</v>
      </c>
      <c r="U2056" s="1">
        <f>Data!I2056</f>
        <v>13.995700000000001</v>
      </c>
      <c r="V2056" s="1">
        <f>Data!J2056+Data!K2056</f>
        <v>53085.149962726638</v>
      </c>
      <c r="W2056" s="1">
        <f>Data!L2056</f>
        <v>1140.2962669752355</v>
      </c>
      <c r="X2056" s="1">
        <f t="shared" si="327"/>
        <v>8105059.9999999981</v>
      </c>
      <c r="Y2056" s="100">
        <f t="shared" si="328"/>
        <v>174100.84869496696</v>
      </c>
      <c r="Z2056" s="100">
        <f t="shared" si="329"/>
        <v>1183920.0013633799</v>
      </c>
      <c r="AA2056" s="100">
        <f>'Innlegging av opplysninger'!$B$4*X2056</f>
        <v>1053657.7999999998</v>
      </c>
      <c r="AB2056" s="1"/>
      <c r="AC2056" s="1">
        <f>'Innlegging av opplysninger'!$B$5*X2056</f>
        <v>1061762.8599999999</v>
      </c>
      <c r="AD2056" s="1">
        <f>'Innlegging av opplysninger'!$B$5*Y2056</f>
        <v>22807.211179040674</v>
      </c>
      <c r="AE2056" s="1">
        <f>'Innlegging av opplysninger'!$B$5*Z2056</f>
        <v>155093.52017860278</v>
      </c>
      <c r="AF2056" s="1">
        <f>'Innlegging av opplysninger'!$B$5*AA2056</f>
        <v>138029.17179999998</v>
      </c>
      <c r="AG2056" s="1"/>
      <c r="AH2056" s="1">
        <f>'Innlegging av opplysninger'!$C$11*SUM(X2056:AG2056)</f>
        <v>451988.39370220748</v>
      </c>
      <c r="AI2056" s="1">
        <f>'Innlegging av opplysninger'!$C$13*(((X2056+Z2056+AC2056+AE2056)*Data!M2056)+(Z2056+AE2056)*(1-Data!M2056)*1.8/12+Y2056+AD2056+AA2056+AB2056+AF2056+AG2056)</f>
        <v>103969.18874654965</v>
      </c>
      <c r="AJ2056" s="1">
        <f>'Innlegging av opplysninger'!$C$13*((X2056+Z2056+AC2056+AE2056)*(1-Data!M2056)-(Z2056+AE2056)*(1-Data!M2056)*1.8/12)</f>
        <v>514541.24474068161</v>
      </c>
      <c r="AK2056" s="83">
        <f t="shared" si="324"/>
        <v>6279000</v>
      </c>
      <c r="AL2056" s="83">
        <f t="shared" si="325"/>
        <v>1296000</v>
      </c>
      <c r="AM2056" s="83">
        <f t="shared" si="326"/>
        <v>7296000</v>
      </c>
    </row>
    <row r="2057" spans="1:39">
      <c r="A2057" t="str">
        <f t="shared" si="320"/>
        <v>5014Samferdsel og teknikk</v>
      </c>
      <c r="B2057" s="6" t="str">
        <f>Data!A2057</f>
        <v>5014</v>
      </c>
      <c r="C2057" s="7" t="str">
        <f>Data!B2057</f>
        <v>Frøya kommune</v>
      </c>
      <c r="D2057" s="7" t="str">
        <f>Data!C2057</f>
        <v>Samferdsel og teknikk</v>
      </c>
      <c r="E2057" s="1">
        <f>Data!D2057</f>
        <v>19.393644922826969</v>
      </c>
      <c r="F2057" s="1">
        <f>Data!E2057+Data!F2057</f>
        <v>62470.114599619686</v>
      </c>
      <c r="G2057" s="1">
        <f>Data!G2057</f>
        <v>0</v>
      </c>
      <c r="H2057" s="1">
        <f t="shared" si="321"/>
        <v>13216616.954545453</v>
      </c>
      <c r="I2057" s="1">
        <f t="shared" si="322"/>
        <v>0</v>
      </c>
      <c r="J2057" s="1">
        <f t="shared" si="323"/>
        <v>1585994.0345454544</v>
      </c>
      <c r="K2057" s="1">
        <f>'Innlegging av opplysninger'!$B$4*H2057</f>
        <v>1718160.2040909089</v>
      </c>
      <c r="L2057" s="1"/>
      <c r="M2057" s="1">
        <f>'Innlegging av opplysninger'!$B$5*H2057</f>
        <v>1731376.8210454544</v>
      </c>
      <c r="N2057" s="1">
        <f>'Innlegging av opplysninger'!$B$5*I2057</f>
        <v>0</v>
      </c>
      <c r="O2057" s="1">
        <f>'Innlegging av opplysninger'!$B$5*J2057</f>
        <v>207765.21852545455</v>
      </c>
      <c r="P2057" s="1">
        <f>'Innlegging av opplysninger'!$B$5*K2057</f>
        <v>225078.98673590907</v>
      </c>
      <c r="Q2057" s="1"/>
      <c r="R2057" s="1">
        <f>'Innlegging av opplysninger'!$C$11*SUM(H2057:Q2057)</f>
        <v>710029.70434056816</v>
      </c>
      <c r="S2057" s="1">
        <f>'Innlegging av opplysninger'!$C$13*(((H2057+J2057+M2057+O2057)*Data!H2057)+(J2057+O2057)*(1-Data!H2057)*1.8/12+I2057+N2057+K2057+L2057+P2057+Q2057)</f>
        <v>118052.99206150036</v>
      </c>
      <c r="T2057" s="1">
        <f>'Innlegging av opplysninger'!$C$13*((H2057+J2057+M2057+O2057)*(1-Data!H2057)-(J2057+O2057)*(1-Data!H2057)*1.8/12)</f>
        <v>853566.6033519085</v>
      </c>
      <c r="U2057" s="1">
        <f>Data!I2057</f>
        <v>6.5598886426592795</v>
      </c>
      <c r="V2057" s="1">
        <f>Data!J2057+Data!K2057</f>
        <v>48755.59025297904</v>
      </c>
      <c r="W2057" s="1">
        <f>Data!L2057</f>
        <v>174.34289853072468</v>
      </c>
      <c r="X2057" s="1">
        <f t="shared" si="327"/>
        <v>3489068.1029090909</v>
      </c>
      <c r="Y2057" s="100">
        <f t="shared" si="328"/>
        <v>12476.4</v>
      </c>
      <c r="Z2057" s="100">
        <f t="shared" si="329"/>
        <v>500720.86391599994</v>
      </c>
      <c r="AA2057" s="100">
        <f>'Innlegging av opplysninger'!$B$4*X2057</f>
        <v>453578.85337818181</v>
      </c>
      <c r="AB2057" s="1"/>
      <c r="AC2057" s="1">
        <f>'Innlegging av opplysninger'!$B$5*X2057</f>
        <v>457067.92148109095</v>
      </c>
      <c r="AD2057" s="1">
        <f>'Innlegging av opplysninger'!$B$5*Y2057</f>
        <v>1634.4084</v>
      </c>
      <c r="AE2057" s="1">
        <f>'Innlegging av opplysninger'!$B$5*Z2057</f>
        <v>65594.433172995996</v>
      </c>
      <c r="AF2057" s="1">
        <f>'Innlegging av opplysninger'!$B$5*AA2057</f>
        <v>59418.829792541823</v>
      </c>
      <c r="AG2057" s="1"/>
      <c r="AH2057" s="1">
        <f>'Innlegging av opplysninger'!$C$11*SUM(X2057:AG2057)</f>
        <v>191503.27289589625</v>
      </c>
      <c r="AI2057" s="1">
        <f>'Innlegging av opplysninger'!$C$13*(((X2057+Z2057+AC2057+AE2057)*Data!M2057)+(Z2057+AE2057)*(1-Data!M2057)*1.8/12+Y2057+AD2057+AA2057+AB2057+AF2057+AG2057)</f>
        <v>31826.900878971795</v>
      </c>
      <c r="AJ2057" s="1">
        <f>'Innlegging av opplysninger'!$C$13*((X2057+Z2057+AC2057+AE2057)*(1-Data!M2057)-(Z2057+AE2057)*(1-Data!M2057)*1.8/12)</f>
        <v>230230.20939962307</v>
      </c>
      <c r="AK2057" s="83">
        <f t="shared" si="324"/>
        <v>902000</v>
      </c>
      <c r="AL2057" s="83">
        <f t="shared" si="325"/>
        <v>150000</v>
      </c>
      <c r="AM2057" s="83">
        <f t="shared" si="326"/>
        <v>1084000</v>
      </c>
    </row>
    <row r="2058" spans="1:39">
      <c r="A2058" t="str">
        <f t="shared" si="320"/>
        <v>5014Annet</v>
      </c>
      <c r="B2058" s="6" t="str">
        <f>Data!A2058</f>
        <v>5014</v>
      </c>
      <c r="C2058" s="7" t="str">
        <f>Data!B2058</f>
        <v>Frøya kommune</v>
      </c>
      <c r="D2058" s="7" t="str">
        <f>Data!C2058</f>
        <v>Annet</v>
      </c>
      <c r="E2058" s="1">
        <f>Data!D2058</f>
        <v>15.203900000000001</v>
      </c>
      <c r="F2058" s="1">
        <f>Data!E2058+Data!F2058</f>
        <v>51563.041719558794</v>
      </c>
      <c r="G2058" s="1">
        <f>Data!G2058</f>
        <v>27.3436420918317</v>
      </c>
      <c r="H2058" s="1">
        <f t="shared" si="321"/>
        <v>8552283.5999999978</v>
      </c>
      <c r="I2058" s="1">
        <f t="shared" si="322"/>
        <v>4535.2363636363634</v>
      </c>
      <c r="J2058" s="1">
        <f t="shared" si="323"/>
        <v>1026818.2603636361</v>
      </c>
      <c r="K2058" s="1">
        <f>'Innlegging av opplysninger'!$B$4*H2058</f>
        <v>1111796.8679999998</v>
      </c>
      <c r="L2058" s="1"/>
      <c r="M2058" s="1">
        <f>'Innlegging av opplysninger'!$B$5*H2058</f>
        <v>1120349.1515999998</v>
      </c>
      <c r="N2058" s="1">
        <f>'Innlegging av opplysninger'!$B$5*I2058</f>
        <v>594.11596363636363</v>
      </c>
      <c r="O2058" s="1">
        <f>'Innlegging av opplysninger'!$B$5*J2058</f>
        <v>134513.19210763634</v>
      </c>
      <c r="P2058" s="1">
        <f>'Innlegging av opplysninger'!$B$5*K2058</f>
        <v>145645.38970799997</v>
      </c>
      <c r="Q2058" s="1"/>
      <c r="R2058" s="1">
        <f>'Innlegging av opplysninger'!$C$11*SUM(H2058:Q2058)</f>
        <v>459668.36093604862</v>
      </c>
      <c r="S2058" s="1">
        <f>'Innlegging av opplysninger'!$C$13*(((H2058+J2058+M2058+O2058)*Data!H2058)+(J2058+O2058)*(1-Data!H2058)*1.8/12+I2058+N2058+K2058+L2058+P2058+Q2058)</f>
        <v>91950.041860423749</v>
      </c>
      <c r="T2058" s="1">
        <f>'Innlegging av opplysninger'!$C$13*((H2058+J2058+M2058+O2058)*(1-Data!H2058)-(J2058+O2058)*(1-Data!H2058)*1.8/12)</f>
        <v>537069.82047311647</v>
      </c>
      <c r="U2058" s="1">
        <f>Data!I2058</f>
        <v>1.4</v>
      </c>
      <c r="V2058" s="1">
        <f>Data!J2058+Data!K2058</f>
        <v>52219.892857142862</v>
      </c>
      <c r="W2058" s="1">
        <f>Data!L2058</f>
        <v>0</v>
      </c>
      <c r="X2058" s="1">
        <f t="shared" si="327"/>
        <v>797540.18181818188</v>
      </c>
      <c r="Y2058" s="100">
        <f t="shared" si="328"/>
        <v>0</v>
      </c>
      <c r="Z2058" s="100">
        <f t="shared" si="329"/>
        <v>114048.246</v>
      </c>
      <c r="AA2058" s="100">
        <f>'Innlegging av opplysninger'!$B$4*X2058</f>
        <v>103680.22363636365</v>
      </c>
      <c r="AB2058" s="1"/>
      <c r="AC2058" s="1">
        <f>'Innlegging av opplysninger'!$B$5*X2058</f>
        <v>104477.76381818183</v>
      </c>
      <c r="AD2058" s="1">
        <f>'Innlegging av opplysninger'!$B$5*Y2058</f>
        <v>0</v>
      </c>
      <c r="AE2058" s="1">
        <f>'Innlegging av opplysninger'!$B$5*Z2058</f>
        <v>14940.320226</v>
      </c>
      <c r="AF2058" s="1">
        <f>'Innlegging av opplysninger'!$B$5*AA2058</f>
        <v>13582.109296363638</v>
      </c>
      <c r="AG2058" s="1"/>
      <c r="AH2058" s="1">
        <f>'Innlegging av opplysninger'!$C$11*SUM(X2058:AG2058)</f>
        <v>43634.216102213453</v>
      </c>
      <c r="AI2058" s="1">
        <f>'Innlegging av opplysninger'!$C$13*(((X2058+Z2058+AC2058+AE2058)*Data!M2058)+(Z2058+AE2058)*(1-Data!M2058)*1.8/12+Y2058+AD2058+AA2058+AB2058+AF2058+AG2058)</f>
        <v>7103.7521290646191</v>
      </c>
      <c r="AJ2058" s="1">
        <f>'Innlegging av opplysninger'!$C$13*((X2058+Z2058+AC2058+AE2058)*(1-Data!M2058)-(Z2058+AE2058)*(1-Data!M2058)*1.8/12)</f>
        <v>52606.227800280118</v>
      </c>
      <c r="AK2058" s="83">
        <f t="shared" si="324"/>
        <v>503000</v>
      </c>
      <c r="AL2058" s="83">
        <f t="shared" si="325"/>
        <v>99000</v>
      </c>
      <c r="AM2058" s="83">
        <f t="shared" si="326"/>
        <v>590000</v>
      </c>
    </row>
    <row r="2059" spans="1:39">
      <c r="A2059" t="str">
        <f t="shared" si="320"/>
        <v>5020Alle</v>
      </c>
      <c r="B2059" s="6" t="str">
        <f>Data!A2059</f>
        <v>5020</v>
      </c>
      <c r="C2059" s="7" t="str">
        <f>Data!B2059</f>
        <v>Osen kommune</v>
      </c>
      <c r="D2059" s="7" t="str">
        <f>Data!C2059</f>
        <v>Alle</v>
      </c>
      <c r="E2059" s="1">
        <f>Data!D2059</f>
        <v>66.645999999999987</v>
      </c>
      <c r="F2059" s="1">
        <f>Data!E2059+Data!F2059</f>
        <v>45891.899126229138</v>
      </c>
      <c r="G2059" s="1">
        <f>Data!G2059</f>
        <v>600.62689433724472</v>
      </c>
      <c r="H2059" s="1">
        <f t="shared" si="321"/>
        <v>33365580.099999998</v>
      </c>
      <c r="I2059" s="1">
        <f t="shared" si="322"/>
        <v>436684.14545454551</v>
      </c>
      <c r="J2059" s="1">
        <f t="shared" si="323"/>
        <v>4056271.7094545448</v>
      </c>
      <c r="K2059" s="1">
        <f>'Innlegging av opplysninger'!$B$4*H2059</f>
        <v>4337525.4129999997</v>
      </c>
      <c r="L2059" s="1"/>
      <c r="M2059" s="1">
        <f>'Innlegging av opplysninger'!$B$5*H2059</f>
        <v>4370890.9930999996</v>
      </c>
      <c r="N2059" s="1">
        <f>'Innlegging av opplysninger'!$B$5*I2059</f>
        <v>57205.62305454546</v>
      </c>
      <c r="O2059" s="1">
        <f>'Innlegging av opplysninger'!$B$5*J2059</f>
        <v>531371.59393854544</v>
      </c>
      <c r="P2059" s="1">
        <f>'Innlegging av opplysninger'!$B$5*K2059</f>
        <v>568215.829103</v>
      </c>
      <c r="Q2059" s="1"/>
      <c r="R2059" s="1">
        <f>'Innlegging av opplysninger'!$C$11*SUM(H2059:Q2059)</f>
        <v>1813502.325469997</v>
      </c>
      <c r="S2059" s="1">
        <f>'Innlegging av opplysninger'!$C$13*(((H2059+J2059+M2059+O2059)*Data!H2059)+(J2059+O2059)*(1-Data!H2059)*1.8/12+I2059+N2059+K2059+L2059+P2059+Q2059)</f>
        <v>366370.41697284981</v>
      </c>
      <c r="T2059" s="1">
        <f>'Innlegging av opplysninger'!$C$13*((H2059+J2059+M2059+O2059)*(1-Data!H2059)-(J2059+O2059)*(1-Data!H2059)*1.8/12)</f>
        <v>2115264.3441966195</v>
      </c>
      <c r="U2059" s="1">
        <f>Data!I2059</f>
        <v>19.164499999999997</v>
      </c>
      <c r="V2059" s="1">
        <f>Data!J2059+Data!K2059</f>
        <v>48047.985380956117</v>
      </c>
      <c r="W2059" s="1">
        <f>Data!L2059</f>
        <v>680.98411124735856</v>
      </c>
      <c r="X2059" s="1">
        <f t="shared" si="327"/>
        <v>10045261.263636364</v>
      </c>
      <c r="Y2059" s="100">
        <f t="shared" si="328"/>
        <v>142371.49090909091</v>
      </c>
      <c r="Z2059" s="100">
        <f t="shared" si="329"/>
        <v>1456831.4838999999</v>
      </c>
      <c r="AA2059" s="100">
        <f>'Innlegging av opplysninger'!$B$4*X2059</f>
        <v>1305883.9642727273</v>
      </c>
      <c r="AB2059" s="1"/>
      <c r="AC2059" s="1">
        <f>'Innlegging av opplysninger'!$B$5*X2059</f>
        <v>1315929.2255363637</v>
      </c>
      <c r="AD2059" s="1">
        <f>'Innlegging av opplysninger'!$B$5*Y2059</f>
        <v>18650.665309090909</v>
      </c>
      <c r="AE2059" s="1">
        <f>'Innlegging av opplysninger'!$B$5*Z2059</f>
        <v>190844.92439089998</v>
      </c>
      <c r="AF2059" s="1">
        <f>'Innlegging av opplysninger'!$B$5*AA2059</f>
        <v>171070.79931972729</v>
      </c>
      <c r="AG2059" s="1"/>
      <c r="AH2059" s="1">
        <f>'Innlegging av opplysninger'!$C$11*SUM(X2059:AG2059)</f>
        <v>556580.06505642191</v>
      </c>
      <c r="AI2059" s="1">
        <f>'Innlegging av opplysninger'!$C$13*(((X2059+Z2059+AC2059+AE2059)*Data!M2059)+(Z2059+AE2059)*(1-Data!M2059)*1.8/12+Y2059+AD2059+AA2059+AB2059+AF2059+AG2059)</f>
        <v>109578.86295526406</v>
      </c>
      <c r="AJ2059" s="1">
        <f>'Innlegging av opplysninger'!$C$13*((X2059+Z2059+AC2059+AE2059)*(1-Data!M2059)-(Z2059+AE2059)*(1-Data!M2059)*1.8/12)</f>
        <v>652057.01554299763</v>
      </c>
      <c r="AK2059" s="83">
        <f t="shared" si="324"/>
        <v>2370000</v>
      </c>
      <c r="AL2059" s="83">
        <f t="shared" si="325"/>
        <v>476000</v>
      </c>
      <c r="AM2059" s="83">
        <f t="shared" si="326"/>
        <v>2767000</v>
      </c>
    </row>
    <row r="2060" spans="1:39">
      <c r="A2060" t="str">
        <f t="shared" si="320"/>
        <v>5020Administrasjon</v>
      </c>
      <c r="B2060" s="6" t="str">
        <f>Data!A2060</f>
        <v>5020</v>
      </c>
      <c r="C2060" s="7" t="str">
        <f>Data!B2060</f>
        <v>Osen kommune</v>
      </c>
      <c r="D2060" s="7" t="str">
        <f>Data!C2060</f>
        <v>Administrasjon</v>
      </c>
      <c r="E2060" s="1">
        <f>Data!D2060</f>
        <v>10.127000000000001</v>
      </c>
      <c r="F2060" s="1">
        <f>Data!E2060+Data!F2060</f>
        <v>53932.456140350871</v>
      </c>
      <c r="G2060" s="1">
        <f>Data!G2060</f>
        <v>0</v>
      </c>
      <c r="H2060" s="1">
        <f t="shared" si="321"/>
        <v>5958261.6363636358</v>
      </c>
      <c r="I2060" s="1">
        <f t="shared" si="322"/>
        <v>0</v>
      </c>
      <c r="J2060" s="1">
        <f t="shared" si="323"/>
        <v>714991.39636363625</v>
      </c>
      <c r="K2060" s="1">
        <f>'Innlegging av opplysninger'!$B$4*H2060</f>
        <v>774574.0127272727</v>
      </c>
      <c r="L2060" s="1"/>
      <c r="M2060" s="1">
        <f>'Innlegging av opplysninger'!$B$5*H2060</f>
        <v>780532.27436363627</v>
      </c>
      <c r="N2060" s="1">
        <f>'Innlegging av opplysninger'!$B$5*I2060</f>
        <v>0</v>
      </c>
      <c r="O2060" s="1">
        <f>'Innlegging av opplysninger'!$B$5*J2060</f>
        <v>93663.872923636358</v>
      </c>
      <c r="P2060" s="1">
        <f>'Innlegging av opplysninger'!$B$5*K2060</f>
        <v>101469.19566727272</v>
      </c>
      <c r="Q2060" s="1"/>
      <c r="R2060" s="1">
        <f>'Innlegging av opplysninger'!$C$11*SUM(H2060:Q2060)</f>
        <v>320092.71075954544</v>
      </c>
      <c r="S2060" s="1">
        <f>'Innlegging av opplysninger'!$C$13*(((H2060+J2060+M2060+O2060)*Data!H2060)+(J2060+O2060)*(1-Data!H2060)*1.8/12+I2060+N2060+K2060+L2060+P2060+Q2060)</f>
        <v>97014.398477000723</v>
      </c>
      <c r="T2060" s="1">
        <f>'Innlegging av opplysninger'!$C$13*((H2060+J2060+M2060+O2060)*(1-Data!H2060)-(J2060+O2060)*(1-Data!H2060)*1.8/12)</f>
        <v>341007.20572027197</v>
      </c>
      <c r="U2060" s="1">
        <f>Data!I2060</f>
        <v>2</v>
      </c>
      <c r="V2060" s="1">
        <f>Data!J2060+Data!K2060</f>
        <v>51908.333333333328</v>
      </c>
      <c r="W2060" s="1">
        <f>Data!L2060</f>
        <v>0</v>
      </c>
      <c r="X2060" s="1">
        <f t="shared" si="327"/>
        <v>1132545.4545454544</v>
      </c>
      <c r="Y2060" s="100">
        <f t="shared" si="328"/>
        <v>0</v>
      </c>
      <c r="Z2060" s="100">
        <f t="shared" si="329"/>
        <v>161953.99999999997</v>
      </c>
      <c r="AA2060" s="100">
        <f>'Innlegging av opplysninger'!$B$4*X2060</f>
        <v>147230.90909090906</v>
      </c>
      <c r="AB2060" s="1"/>
      <c r="AC2060" s="1">
        <f>'Innlegging av opplysninger'!$B$5*X2060</f>
        <v>148363.45454545453</v>
      </c>
      <c r="AD2060" s="1">
        <f>'Innlegging av opplysninger'!$B$5*Y2060</f>
        <v>0</v>
      </c>
      <c r="AE2060" s="1">
        <f>'Innlegging av opplysninger'!$B$5*Z2060</f>
        <v>21215.973999999998</v>
      </c>
      <c r="AF2060" s="1">
        <f>'Innlegging av opplysninger'!$B$5*AA2060</f>
        <v>19287.249090909088</v>
      </c>
      <c r="AG2060" s="1"/>
      <c r="AH2060" s="1">
        <f>'Innlegging av opplysninger'!$C$11*SUM(X2060:AG2060)</f>
        <v>61962.687568363617</v>
      </c>
      <c r="AI2060" s="1">
        <f>'Innlegging av opplysninger'!$C$13*(((X2060+Z2060+AC2060+AE2060)*Data!M2060)+(Z2060+AE2060)*(1-Data!M2060)*1.8/12+Y2060+AD2060+AA2060+AB2060+AF2060+AG2060)</f>
        <v>11475.121232115267</v>
      </c>
      <c r="AJ2060" s="1">
        <f>'Innlegging av opplysninger'!$C$13*((X2060+Z2060+AC2060+AE2060)*(1-Data!M2060)-(Z2060+AE2060)*(1-Data!M2060)*1.8/12)</f>
        <v>73315.924914066534</v>
      </c>
      <c r="AK2060" s="83">
        <f t="shared" si="324"/>
        <v>382000</v>
      </c>
      <c r="AL2060" s="83">
        <f t="shared" si="325"/>
        <v>108000</v>
      </c>
      <c r="AM2060" s="83">
        <f t="shared" si="326"/>
        <v>414000</v>
      </c>
    </row>
    <row r="2061" spans="1:39">
      <c r="A2061" t="str">
        <f t="shared" si="320"/>
        <v>5020Undervisning</v>
      </c>
      <c r="B2061" s="6" t="str">
        <f>Data!A2061</f>
        <v>5020</v>
      </c>
      <c r="C2061" s="7" t="str">
        <f>Data!B2061</f>
        <v>Osen kommune</v>
      </c>
      <c r="D2061" s="7" t="str">
        <f>Data!C2061</f>
        <v>Undervisning</v>
      </c>
      <c r="E2061" s="1">
        <f>Data!D2061</f>
        <v>17.264299999999999</v>
      </c>
      <c r="F2061" s="1">
        <f>Data!E2061+Data!F2061</f>
        <v>47425.777423160325</v>
      </c>
      <c r="G2061" s="1">
        <f>Data!G2061</f>
        <v>0</v>
      </c>
      <c r="H2061" s="1">
        <f t="shared" si="321"/>
        <v>8932067.4454545453</v>
      </c>
      <c r="I2061" s="1">
        <f t="shared" si="322"/>
        <v>0</v>
      </c>
      <c r="J2061" s="1">
        <f t="shared" si="323"/>
        <v>1071848.0934545454</v>
      </c>
      <c r="K2061" s="1">
        <f>'Innlegging av opplysninger'!$B$4*H2061</f>
        <v>1161168.767909091</v>
      </c>
      <c r="L2061" s="1"/>
      <c r="M2061" s="1">
        <f>'Innlegging av opplysninger'!$B$5*H2061</f>
        <v>1170100.8353545454</v>
      </c>
      <c r="N2061" s="1">
        <f>'Innlegging av opplysninger'!$B$5*I2061</f>
        <v>0</v>
      </c>
      <c r="O2061" s="1">
        <f>'Innlegging av opplysninger'!$B$5*J2061</f>
        <v>140412.10024254545</v>
      </c>
      <c r="P2061" s="1">
        <f>'Innlegging av opplysninger'!$B$5*K2061</f>
        <v>152113.10859609093</v>
      </c>
      <c r="Q2061" s="1"/>
      <c r="R2061" s="1">
        <f>'Innlegging av opplysninger'!$C$11*SUM(H2061:Q2061)</f>
        <v>479852.99333843181</v>
      </c>
      <c r="S2061" s="1">
        <f>'Innlegging av opplysninger'!$C$13*(((H2061+J2061+M2061+O2061)*Data!H2061)+(J2061+O2061)*(1-Data!H2061)*1.8/12+I2061+N2061+K2061+L2061+P2061+Q2061)</f>
        <v>80858.267181863121</v>
      </c>
      <c r="T2061" s="1">
        <f>'Innlegging av opplysninger'!$C$13*((H2061+J2061+M2061+O2061)*(1-Data!H2061)-(J2061+O2061)*(1-Data!H2061)*1.8/12)</f>
        <v>575782.67107072787</v>
      </c>
      <c r="U2061" s="1">
        <f>Data!I2061</f>
        <v>6.3949999999999996</v>
      </c>
      <c r="V2061" s="1">
        <f>Data!J2061+Data!K2061</f>
        <v>49528.896273130056</v>
      </c>
      <c r="W2061" s="1">
        <f>Data!L2061</f>
        <v>0</v>
      </c>
      <c r="X2061" s="1">
        <f t="shared" si="327"/>
        <v>3455315.9090909092</v>
      </c>
      <c r="Y2061" s="100">
        <f t="shared" si="328"/>
        <v>0</v>
      </c>
      <c r="Z2061" s="100">
        <f t="shared" si="329"/>
        <v>494110.17499999999</v>
      </c>
      <c r="AA2061" s="100">
        <f>'Innlegging av opplysninger'!$B$4*X2061</f>
        <v>449191.06818181823</v>
      </c>
      <c r="AB2061" s="1"/>
      <c r="AC2061" s="1">
        <f>'Innlegging av opplysninger'!$B$5*X2061</f>
        <v>452646.38409090909</v>
      </c>
      <c r="AD2061" s="1">
        <f>'Innlegging av opplysninger'!$B$5*Y2061</f>
        <v>0</v>
      </c>
      <c r="AE2061" s="1">
        <f>'Innlegging av opplysninger'!$B$5*Z2061</f>
        <v>64728.432925000001</v>
      </c>
      <c r="AF2061" s="1">
        <f>'Innlegging av opplysninger'!$B$5*AA2061</f>
        <v>58844.029931818193</v>
      </c>
      <c r="AG2061" s="1"/>
      <c r="AH2061" s="1">
        <f>'Innlegging av opplysninger'!$C$11*SUM(X2061:AG2061)</f>
        <v>189043.76797037726</v>
      </c>
      <c r="AI2061" s="1">
        <f>'Innlegging av opplysninger'!$C$13*(((X2061+Z2061+AC2061+AE2061)*Data!M2061)+(Z2061+AE2061)*(1-Data!M2061)*1.8/12+Y2061+AD2061+AA2061+AB2061+AF2061+AG2061)</f>
        <v>39656.262098895</v>
      </c>
      <c r="AJ2061" s="1">
        <f>'Innlegging av opplysninger'!$C$13*((X2061+Z2061+AC2061+AE2061)*(1-Data!M2061)-(Z2061+AE2061)*(1-Data!M2061)*1.8/12)</f>
        <v>219035.20986056858</v>
      </c>
      <c r="AK2061" s="83">
        <f t="shared" si="324"/>
        <v>669000</v>
      </c>
      <c r="AL2061" s="83">
        <f t="shared" si="325"/>
        <v>121000</v>
      </c>
      <c r="AM2061" s="83">
        <f t="shared" si="326"/>
        <v>795000</v>
      </c>
    </row>
    <row r="2062" spans="1:39">
      <c r="A2062" t="str">
        <f t="shared" si="320"/>
        <v>5020Barnehager</v>
      </c>
      <c r="B2062" s="6" t="str">
        <f>Data!A2062</f>
        <v>5020</v>
      </c>
      <c r="C2062" s="7" t="str">
        <f>Data!B2062</f>
        <v>Osen kommune</v>
      </c>
      <c r="D2062" s="7" t="str">
        <f>Data!C2062</f>
        <v>Barnehager</v>
      </c>
      <c r="E2062" s="1">
        <f>Data!D2062</f>
        <v>12.084999999999999</v>
      </c>
      <c r="F2062" s="1">
        <f>Data!E2062+Data!F2062</f>
        <v>42011.9680733692</v>
      </c>
      <c r="G2062" s="1">
        <f>Data!G2062</f>
        <v>4.9325610260653709</v>
      </c>
      <c r="H2062" s="1">
        <f t="shared" si="321"/>
        <v>5538705.1000000006</v>
      </c>
      <c r="I2062" s="1">
        <f t="shared" si="322"/>
        <v>650.29090909090917</v>
      </c>
      <c r="J2062" s="1">
        <f t="shared" si="323"/>
        <v>664722.64690909092</v>
      </c>
      <c r="K2062" s="1">
        <f>'Innlegging av opplysninger'!$B$4*H2062</f>
        <v>720031.66300000006</v>
      </c>
      <c r="L2062" s="1"/>
      <c r="M2062" s="1">
        <f>'Innlegging av opplysninger'!$B$5*H2062</f>
        <v>725570.36810000008</v>
      </c>
      <c r="N2062" s="1">
        <f>'Innlegging av opplysninger'!$B$5*I2062</f>
        <v>85.188109090909109</v>
      </c>
      <c r="O2062" s="1">
        <f>'Innlegging av opplysninger'!$B$5*J2062</f>
        <v>87078.666745090915</v>
      </c>
      <c r="P2062" s="1">
        <f>'Innlegging av opplysninger'!$B$5*K2062</f>
        <v>94324.147853000017</v>
      </c>
      <c r="Q2062" s="1"/>
      <c r="R2062" s="1">
        <f>'Innlegging av opplysninger'!$C$11*SUM(H2062:Q2062)</f>
        <v>297584.38672176382</v>
      </c>
      <c r="S2062" s="1">
        <f>'Innlegging av opplysninger'!$C$13*(((H2062+J2062+M2062+O2062)*Data!H2062)+(J2062+O2062)*(1-Data!H2062)*1.8/12+I2062+N2062+K2062+L2062+P2062+Q2062)</f>
        <v>49729.917500464369</v>
      </c>
      <c r="T2062" s="1">
        <f>'Innlegging av opplysninger'!$C$13*((H2062+J2062+M2062+O2062)*(1-Data!H2062)-(J2062+O2062)*(1-Data!H2062)*1.8/12)</f>
        <v>357490.82222405454</v>
      </c>
      <c r="U2062" s="1">
        <f>Data!I2062</f>
        <v>1.5817000000000001</v>
      </c>
      <c r="V2062" s="1">
        <f>Data!J2062+Data!K2062</f>
        <v>41653.25177551579</v>
      </c>
      <c r="W2062" s="1">
        <f>Data!L2062</f>
        <v>0</v>
      </c>
      <c r="X2062" s="1">
        <f t="shared" si="327"/>
        <v>718723.07272727264</v>
      </c>
      <c r="Y2062" s="100">
        <f t="shared" si="328"/>
        <v>0</v>
      </c>
      <c r="Z2062" s="100">
        <f t="shared" si="329"/>
        <v>102777.39939999998</v>
      </c>
      <c r="AA2062" s="100">
        <f>'Innlegging av opplysninger'!$B$4*X2062</f>
        <v>93433.999454545439</v>
      </c>
      <c r="AB2062" s="1"/>
      <c r="AC2062" s="1">
        <f>'Innlegging av opplysninger'!$B$5*X2062</f>
        <v>94152.722527272723</v>
      </c>
      <c r="AD2062" s="1">
        <f>'Innlegging av opplysninger'!$B$5*Y2062</f>
        <v>0</v>
      </c>
      <c r="AE2062" s="1">
        <f>'Innlegging av opplysninger'!$B$5*Z2062</f>
        <v>13463.839321399997</v>
      </c>
      <c r="AF2062" s="1">
        <f>'Innlegging av opplysninger'!$B$5*AA2062</f>
        <v>12239.853928545454</v>
      </c>
      <c r="AG2062" s="1"/>
      <c r="AH2062" s="1">
        <f>'Innlegging av opplysninger'!$C$11*SUM(X2062:AG2062)</f>
        <v>39322.05371964338</v>
      </c>
      <c r="AI2062" s="1">
        <f>'Innlegging av opplysninger'!$C$13*(((X2062+Z2062+AC2062+AE2062)*Data!M2062)+(Z2062+AE2062)*(1-Data!M2062)*1.8/12+Y2062+AD2062+AA2062+AB2062+AF2062+AG2062)</f>
        <v>6401.7220379476457</v>
      </c>
      <c r="AJ2062" s="1">
        <f>'Innlegging av opplysninger'!$C$13*((X2062+Z2062+AC2062+AE2062)*(1-Data!M2062)-(Z2062+AE2062)*(1-Data!M2062)*1.8/12)</f>
        <v>47407.404104722234</v>
      </c>
      <c r="AK2062" s="83">
        <f t="shared" si="324"/>
        <v>337000</v>
      </c>
      <c r="AL2062" s="83">
        <f t="shared" si="325"/>
        <v>56000</v>
      </c>
      <c r="AM2062" s="83">
        <f t="shared" si="326"/>
        <v>405000</v>
      </c>
    </row>
    <row r="2063" spans="1:39">
      <c r="A2063" t="str">
        <f t="shared" si="320"/>
        <v>5020Helse/pleie/omsorg</v>
      </c>
      <c r="B2063" s="6" t="str">
        <f>Data!A2063</f>
        <v>5020</v>
      </c>
      <c r="C2063" s="7" t="str">
        <f>Data!B2063</f>
        <v>Osen kommune</v>
      </c>
      <c r="D2063" s="7" t="str">
        <f>Data!C2063</f>
        <v>Helse/pleie/omsorg</v>
      </c>
      <c r="E2063" s="1">
        <f>Data!D2063</f>
        <v>24.019700000000004</v>
      </c>
      <c r="F2063" s="1">
        <f>Data!E2063+Data!F2063</f>
        <v>43976.435696532426</v>
      </c>
      <c r="G2063" s="1">
        <f>Data!G2063</f>
        <v>1664.0411828624003</v>
      </c>
      <c r="H2063" s="1">
        <f t="shared" si="321"/>
        <v>11523281.372727273</v>
      </c>
      <c r="I2063" s="1">
        <f t="shared" si="322"/>
        <v>436033.85454545455</v>
      </c>
      <c r="J2063" s="1">
        <f t="shared" si="323"/>
        <v>1435117.8272727274</v>
      </c>
      <c r="K2063" s="1">
        <f>'Innlegging av opplysninger'!$B$4*H2063</f>
        <v>1498026.5784545455</v>
      </c>
      <c r="L2063" s="1"/>
      <c r="M2063" s="1">
        <f>'Innlegging av opplysninger'!$B$5*H2063</f>
        <v>1509549.8598272728</v>
      </c>
      <c r="N2063" s="1">
        <f>'Innlegging av opplysninger'!$B$5*I2063</f>
        <v>57120.434945454552</v>
      </c>
      <c r="O2063" s="1">
        <f>'Innlegging av opplysninger'!$B$5*J2063</f>
        <v>188000.43537272728</v>
      </c>
      <c r="P2063" s="1">
        <f>'Innlegging av opplysninger'!$B$5*K2063</f>
        <v>196241.48177754547</v>
      </c>
      <c r="Q2063" s="1"/>
      <c r="R2063" s="1">
        <f>'Innlegging av opplysninger'!$C$11*SUM(H2063:Q2063)</f>
        <v>640048.13010707404</v>
      </c>
      <c r="S2063" s="1">
        <f>'Innlegging av opplysninger'!$C$13*(((H2063+J2063+M2063+O2063)*Data!H2063)+(J2063+O2063)*(1-Data!H2063)*1.8/12+I2063+N2063+K2063+L2063+P2063+Q2063)</f>
        <v>126406.28463423056</v>
      </c>
      <c r="T2063" s="1">
        <f>'Innlegging av opplysninger'!$C$13*((H2063+J2063+M2063+O2063)*(1-Data!H2063)-(J2063+O2063)*(1-Data!H2063)*1.8/12)</f>
        <v>749449.05130176549</v>
      </c>
      <c r="U2063" s="1">
        <f>Data!I2063</f>
        <v>7.4078000000000008</v>
      </c>
      <c r="V2063" s="1">
        <f>Data!J2063+Data!K2063</f>
        <v>46711.332536875547</v>
      </c>
      <c r="W2063" s="1">
        <f>Data!L2063</f>
        <v>1761.7538270471664</v>
      </c>
      <c r="X2063" s="1">
        <f t="shared" si="327"/>
        <v>3774853.1909090914</v>
      </c>
      <c r="Y2063" s="100">
        <f t="shared" si="328"/>
        <v>142371.49090909091</v>
      </c>
      <c r="Z2063" s="100">
        <f t="shared" si="329"/>
        <v>560163.12950000004</v>
      </c>
      <c r="AA2063" s="100">
        <f>'Innlegging av opplysninger'!$B$4*X2063</f>
        <v>490730.91481818189</v>
      </c>
      <c r="AB2063" s="1"/>
      <c r="AC2063" s="1">
        <f>'Innlegging av opplysninger'!$B$5*X2063</f>
        <v>494505.76800909097</v>
      </c>
      <c r="AD2063" s="1">
        <f>'Innlegging av opplysninger'!$B$5*Y2063</f>
        <v>18650.665309090909</v>
      </c>
      <c r="AE2063" s="1">
        <f>'Innlegging av opplysninger'!$B$5*Z2063</f>
        <v>73381.369964500002</v>
      </c>
      <c r="AF2063" s="1">
        <f>'Innlegging av opplysninger'!$B$5*AA2063</f>
        <v>64285.749841181831</v>
      </c>
      <c r="AG2063" s="1"/>
      <c r="AH2063" s="1">
        <f>'Innlegging av opplysninger'!$C$11*SUM(X2063:AG2063)</f>
        <v>213519.80661188863</v>
      </c>
      <c r="AI2063" s="1">
        <f>'Innlegging av opplysninger'!$C$13*(((X2063+Z2063+AC2063+AE2063)*Data!M2063)+(Z2063+AE2063)*(1-Data!M2063)*1.8/12+Y2063+AD2063+AA2063+AB2063+AF2063+AG2063)</f>
        <v>42175.665781455464</v>
      </c>
      <c r="AJ2063" s="1">
        <f>'Innlegging av opplysninger'!$C$13*((X2063+Z2063+AC2063+AE2063)*(1-Data!M2063)-(Z2063+AE2063)*(1-Data!M2063)*1.8/12)</f>
        <v>250009.33274007635</v>
      </c>
      <c r="AK2063" s="83">
        <f t="shared" si="324"/>
        <v>854000</v>
      </c>
      <c r="AL2063" s="83">
        <f t="shared" si="325"/>
        <v>169000</v>
      </c>
      <c r="AM2063" s="83">
        <f t="shared" si="326"/>
        <v>999000</v>
      </c>
    </row>
    <row r="2064" spans="1:39">
      <c r="A2064" t="str">
        <f t="shared" si="320"/>
        <v>5020Samferdsel og teknikk</v>
      </c>
      <c r="B2064" s="6" t="str">
        <f>Data!A2064</f>
        <v>5020</v>
      </c>
      <c r="C2064" s="7" t="str">
        <f>Data!B2064</f>
        <v>Osen kommune</v>
      </c>
      <c r="D2064" s="7" t="str">
        <f>Data!C2064</f>
        <v>Samferdsel og teknikk</v>
      </c>
      <c r="E2064" s="1">
        <f>Data!D2064</f>
        <v>3</v>
      </c>
      <c r="F2064" s="1">
        <f>Data!E2064+Data!F2064</f>
        <v>0</v>
      </c>
      <c r="G2064" s="1">
        <f>Data!G2064</f>
        <v>0</v>
      </c>
      <c r="H2064" s="1">
        <f t="shared" si="321"/>
        <v>0</v>
      </c>
      <c r="I2064" s="1">
        <f t="shared" si="322"/>
        <v>0</v>
      </c>
      <c r="J2064" s="1">
        <f t="shared" si="323"/>
        <v>0</v>
      </c>
      <c r="K2064" s="1">
        <f>'Innlegging av opplysninger'!$B$4*H2064</f>
        <v>0</v>
      </c>
      <c r="L2064" s="1"/>
      <c r="M2064" s="1">
        <f>'Innlegging av opplysninger'!$B$5*H2064</f>
        <v>0</v>
      </c>
      <c r="N2064" s="1">
        <f>'Innlegging av opplysninger'!$B$5*I2064</f>
        <v>0</v>
      </c>
      <c r="O2064" s="1">
        <f>'Innlegging av opplysninger'!$B$5*J2064</f>
        <v>0</v>
      </c>
      <c r="P2064" s="1">
        <f>'Innlegging av opplysninger'!$B$5*K2064</f>
        <v>0</v>
      </c>
      <c r="Q2064" s="1"/>
      <c r="R2064" s="1">
        <f>'Innlegging av opplysninger'!$C$11*SUM(H2064:Q2064)</f>
        <v>0</v>
      </c>
      <c r="S2064" s="1">
        <f>'Innlegging av opplysninger'!$C$13*(((H2064+J2064+M2064+O2064)*Data!H2064)+(J2064+O2064)*(1-Data!H2064)*1.8/12+I2064+N2064+K2064+L2064+P2064+Q2064)</f>
        <v>0</v>
      </c>
      <c r="T2064" s="1">
        <f>'Innlegging av opplysninger'!$C$13*((H2064+J2064+M2064+O2064)*(1-Data!H2064)-(J2064+O2064)*(1-Data!H2064)*1.8/12)</f>
        <v>0</v>
      </c>
      <c r="U2064" s="1">
        <f>Data!I2064</f>
        <v>0</v>
      </c>
      <c r="V2064" s="1">
        <f>Data!J2064+Data!K2064</f>
        <v>0</v>
      </c>
      <c r="W2064" s="1">
        <f>Data!L2064</f>
        <v>0</v>
      </c>
      <c r="X2064" s="1">
        <f t="shared" si="327"/>
        <v>0</v>
      </c>
      <c r="Y2064" s="100">
        <f t="shared" si="328"/>
        <v>0</v>
      </c>
      <c r="Z2064" s="100">
        <f t="shared" si="329"/>
        <v>0</v>
      </c>
      <c r="AA2064" s="100">
        <f>'Innlegging av opplysninger'!$B$4*X2064</f>
        <v>0</v>
      </c>
      <c r="AB2064" s="1"/>
      <c r="AC2064" s="1">
        <f>'Innlegging av opplysninger'!$B$5*X2064</f>
        <v>0</v>
      </c>
      <c r="AD2064" s="1">
        <f>'Innlegging av opplysninger'!$B$5*Y2064</f>
        <v>0</v>
      </c>
      <c r="AE2064" s="1">
        <f>'Innlegging av opplysninger'!$B$5*Z2064</f>
        <v>0</v>
      </c>
      <c r="AF2064" s="1">
        <f>'Innlegging av opplysninger'!$B$5*AA2064</f>
        <v>0</v>
      </c>
      <c r="AG2064" s="1"/>
      <c r="AH2064" s="1">
        <f>'Innlegging av opplysninger'!$C$11*SUM(X2064:AG2064)</f>
        <v>0</v>
      </c>
      <c r="AI2064" s="1">
        <f>'Innlegging av opplysninger'!$C$13*(((X2064+Z2064+AC2064+AE2064)*Data!M2064)+(Z2064+AE2064)*(1-Data!M2064)*1.8/12+Y2064+AD2064+AA2064+AB2064+AF2064+AG2064)</f>
        <v>0</v>
      </c>
      <c r="AJ2064" s="1">
        <f>'Innlegging av opplysninger'!$C$13*((X2064+Z2064+AC2064+AE2064)*(1-Data!M2064)-(Z2064+AE2064)*(1-Data!M2064)*1.8/12)</f>
        <v>0</v>
      </c>
      <c r="AK2064" s="83">
        <f t="shared" si="324"/>
        <v>0</v>
      </c>
      <c r="AL2064" s="83">
        <f t="shared" si="325"/>
        <v>0</v>
      </c>
      <c r="AM2064" s="83">
        <f t="shared" si="326"/>
        <v>0</v>
      </c>
    </row>
    <row r="2065" spans="1:39">
      <c r="A2065" t="str">
        <f t="shared" si="320"/>
        <v>5020Annet</v>
      </c>
      <c r="B2065" s="6" t="str">
        <f>Data!A2065</f>
        <v>5020</v>
      </c>
      <c r="C2065" s="7" t="str">
        <f>Data!B2065</f>
        <v>Osen kommune</v>
      </c>
      <c r="D2065" s="7" t="str">
        <f>Data!C2065</f>
        <v>Annet</v>
      </c>
      <c r="E2065" s="1">
        <f>Data!D2065</f>
        <v>0.15</v>
      </c>
      <c r="F2065" s="1">
        <f>Data!E2065+Data!F2065</f>
        <v>0</v>
      </c>
      <c r="G2065" s="1">
        <f>Data!G2065</f>
        <v>0</v>
      </c>
      <c r="H2065" s="1">
        <f t="shared" si="321"/>
        <v>0</v>
      </c>
      <c r="I2065" s="1">
        <f t="shared" si="322"/>
        <v>0</v>
      </c>
      <c r="J2065" s="1">
        <f t="shared" si="323"/>
        <v>0</v>
      </c>
      <c r="K2065" s="1">
        <f>'Innlegging av opplysninger'!$B$4*H2065</f>
        <v>0</v>
      </c>
      <c r="L2065" s="1"/>
      <c r="M2065" s="1">
        <f>'Innlegging av opplysninger'!$B$5*H2065</f>
        <v>0</v>
      </c>
      <c r="N2065" s="1">
        <f>'Innlegging av opplysninger'!$B$5*I2065</f>
        <v>0</v>
      </c>
      <c r="O2065" s="1">
        <f>'Innlegging av opplysninger'!$B$5*J2065</f>
        <v>0</v>
      </c>
      <c r="P2065" s="1">
        <f>'Innlegging av opplysninger'!$B$5*K2065</f>
        <v>0</v>
      </c>
      <c r="Q2065" s="1"/>
      <c r="R2065" s="1">
        <f>'Innlegging av opplysninger'!$C$11*SUM(H2065:Q2065)</f>
        <v>0</v>
      </c>
      <c r="S2065" s="1">
        <f>'Innlegging av opplysninger'!$C$13*(((H2065+J2065+M2065+O2065)*Data!H2065)+(J2065+O2065)*(1-Data!H2065)*1.8/12+I2065+N2065+K2065+L2065+P2065+Q2065)</f>
        <v>0</v>
      </c>
      <c r="T2065" s="1">
        <f>'Innlegging av opplysninger'!$C$13*((H2065+J2065+M2065+O2065)*(1-Data!H2065)-(J2065+O2065)*(1-Data!H2065)*1.8/12)</f>
        <v>0</v>
      </c>
      <c r="U2065" s="1">
        <f>Data!I2065</f>
        <v>0</v>
      </c>
      <c r="V2065" s="1">
        <f>Data!J2065+Data!K2065</f>
        <v>0</v>
      </c>
      <c r="W2065" s="1">
        <f>Data!L2065</f>
        <v>0</v>
      </c>
      <c r="X2065" s="1">
        <f t="shared" si="327"/>
        <v>0</v>
      </c>
      <c r="Y2065" s="100">
        <f t="shared" si="328"/>
        <v>0</v>
      </c>
      <c r="Z2065" s="100">
        <f t="shared" si="329"/>
        <v>0</v>
      </c>
      <c r="AA2065" s="100">
        <f>'Innlegging av opplysninger'!$B$4*X2065</f>
        <v>0</v>
      </c>
      <c r="AB2065" s="1"/>
      <c r="AC2065" s="1">
        <f>'Innlegging av opplysninger'!$B$5*X2065</f>
        <v>0</v>
      </c>
      <c r="AD2065" s="1">
        <f>'Innlegging av opplysninger'!$B$5*Y2065</f>
        <v>0</v>
      </c>
      <c r="AE2065" s="1">
        <f>'Innlegging av opplysninger'!$B$5*Z2065</f>
        <v>0</v>
      </c>
      <c r="AF2065" s="1">
        <f>'Innlegging av opplysninger'!$B$5*AA2065</f>
        <v>0</v>
      </c>
      <c r="AG2065" s="1"/>
      <c r="AH2065" s="1">
        <f>'Innlegging av opplysninger'!$C$11*SUM(X2065:AG2065)</f>
        <v>0</v>
      </c>
      <c r="AI2065" s="1">
        <f>'Innlegging av opplysninger'!$C$13*(((X2065+Z2065+AC2065+AE2065)*Data!M2065)+(Z2065+AE2065)*(1-Data!M2065)*1.8/12+Y2065+AD2065+AA2065+AB2065+AF2065+AG2065)</f>
        <v>0</v>
      </c>
      <c r="AJ2065" s="1">
        <f>'Innlegging av opplysninger'!$C$13*((X2065+Z2065+AC2065+AE2065)*(1-Data!M2065)-(Z2065+AE2065)*(1-Data!M2065)*1.8/12)</f>
        <v>0</v>
      </c>
      <c r="AK2065" s="83">
        <f t="shared" si="324"/>
        <v>0</v>
      </c>
      <c r="AL2065" s="83">
        <f t="shared" si="325"/>
        <v>0</v>
      </c>
      <c r="AM2065" s="83">
        <f t="shared" si="326"/>
        <v>0</v>
      </c>
    </row>
    <row r="2066" spans="1:39">
      <c r="A2066" t="str">
        <f t="shared" si="320"/>
        <v>5021Alle</v>
      </c>
      <c r="B2066" s="6" t="str">
        <f>Data!A2066</f>
        <v>5021</v>
      </c>
      <c r="C2066" s="7" t="str">
        <f>Data!B2066</f>
        <v>Oppdal kommune</v>
      </c>
      <c r="D2066" s="7" t="str">
        <f>Data!C2066</f>
        <v>Alle</v>
      </c>
      <c r="E2066" s="1">
        <f>Data!D2066</f>
        <v>494.13380000000012</v>
      </c>
      <c r="F2066" s="1">
        <f>Data!E2066+Data!F2066</f>
        <v>47181.49321408492</v>
      </c>
      <c r="G2066" s="1">
        <f>Data!G2066</f>
        <v>448.3512158043024</v>
      </c>
      <c r="H2066" s="1">
        <f t="shared" si="321"/>
        <v>254334223.98054543</v>
      </c>
      <c r="I2066" s="1">
        <f t="shared" si="322"/>
        <v>2416859.8909090916</v>
      </c>
      <c r="J2066" s="1">
        <f t="shared" si="323"/>
        <v>30810130.064574543</v>
      </c>
      <c r="K2066" s="1">
        <f>'Innlegging av opplysninger'!$B$4*H2066</f>
        <v>33063449.117470909</v>
      </c>
      <c r="L2066" s="1"/>
      <c r="M2066" s="1">
        <f>'Innlegging av opplysninger'!$B$5*H2066</f>
        <v>33317783.341451451</v>
      </c>
      <c r="N2066" s="1">
        <f>'Innlegging av opplysninger'!$B$5*I2066</f>
        <v>316608.64570909098</v>
      </c>
      <c r="O2066" s="1">
        <f>'Innlegging av opplysninger'!$B$5*J2066</f>
        <v>4036127.0384592651</v>
      </c>
      <c r="P2066" s="1">
        <f>'Innlegging av opplysninger'!$B$5*K2066</f>
        <v>4331311.8343886891</v>
      </c>
      <c r="Q2066" s="1"/>
      <c r="R2066" s="1">
        <f>'Innlegging av opplysninger'!$C$11*SUM(H2066:Q2066)</f>
        <v>13779806.768713322</v>
      </c>
      <c r="S2066" s="1">
        <f>'Innlegging av opplysninger'!$C$13*(((H2066+J2066+M2066+O2066)*Data!H2066)+(J2066+O2066)*(1-Data!H2066)*1.8/12+I2066+N2066+K2066+L2066+P2066+Q2066)</f>
        <v>2597549.4158519641</v>
      </c>
      <c r="T2066" s="1">
        <f>'Innlegging av opplysninger'!$C$13*((H2066+J2066+M2066+O2066)*(1-Data!H2066)-(J2066+O2066)*(1-Data!H2066)*1.8/12)</f>
        <v>16259028.267650478</v>
      </c>
      <c r="U2066" s="1">
        <f>Data!I2066</f>
        <v>75.353300000000019</v>
      </c>
      <c r="V2066" s="1">
        <f>Data!J2066+Data!K2066</f>
        <v>51499.896487612343</v>
      </c>
      <c r="W2066" s="1">
        <f>Data!L2066</f>
        <v>572.81791242055726</v>
      </c>
      <c r="X2066" s="1">
        <f t="shared" si="327"/>
        <v>42334768.909090906</v>
      </c>
      <c r="Y2066" s="100">
        <f t="shared" si="328"/>
        <v>470876.94545454526</v>
      </c>
      <c r="Z2066" s="100">
        <f t="shared" si="329"/>
        <v>6121207.3571999995</v>
      </c>
      <c r="AA2066" s="100">
        <f>'Innlegging av opplysninger'!$B$4*X2066</f>
        <v>5503519.958181818</v>
      </c>
      <c r="AB2066" s="1"/>
      <c r="AC2066" s="1">
        <f>'Innlegging av opplysninger'!$B$5*X2066</f>
        <v>5545854.7270909091</v>
      </c>
      <c r="AD2066" s="1">
        <f>'Innlegging av opplysninger'!$B$5*Y2066</f>
        <v>61684.879854545434</v>
      </c>
      <c r="AE2066" s="1">
        <f>'Innlegging av opplysninger'!$B$5*Z2066</f>
        <v>801878.16379319993</v>
      </c>
      <c r="AF2066" s="1">
        <f>'Innlegging av opplysninger'!$B$5*AA2066</f>
        <v>720961.11452181824</v>
      </c>
      <c r="AG2066" s="1"/>
      <c r="AH2066" s="1">
        <f>'Innlegging av opplysninger'!$C$11*SUM(X2066:AG2066)</f>
        <v>2339308.5780971339</v>
      </c>
      <c r="AI2066" s="1">
        <f>'Innlegging av opplysninger'!$C$13*(((X2066+Z2066+AC2066+AE2066)*Data!M2066)+(Z2066+AE2066)*(1-Data!M2066)*1.8/12+Y2066+AD2066+AA2066+AB2066+AF2066+AG2066)</f>
        <v>529410.7577758407</v>
      </c>
      <c r="AJ2066" s="1">
        <f>'Innlegging av opplysninger'!$C$13*((X2066+Z2066+AC2066+AE2066)*(1-Data!M2066)-(Z2066+AE2066)*(1-Data!M2066)*1.8/12)</f>
        <v>2671748.3490939215</v>
      </c>
      <c r="AK2066" s="83">
        <f t="shared" si="324"/>
        <v>16119000</v>
      </c>
      <c r="AL2066" s="83">
        <f t="shared" si="325"/>
        <v>3127000</v>
      </c>
      <c r="AM2066" s="83">
        <f t="shared" si="326"/>
        <v>18931000</v>
      </c>
    </row>
    <row r="2067" spans="1:39">
      <c r="A2067" t="str">
        <f t="shared" si="320"/>
        <v>5021Administrasjon</v>
      </c>
      <c r="B2067" s="6" t="str">
        <f>Data!A2067</f>
        <v>5021</v>
      </c>
      <c r="C2067" s="7" t="str">
        <f>Data!B2067</f>
        <v>Oppdal kommune</v>
      </c>
      <c r="D2067" s="7" t="str">
        <f>Data!C2067</f>
        <v>Administrasjon</v>
      </c>
      <c r="E2067" s="1">
        <f>Data!D2067</f>
        <v>22.998000000000001</v>
      </c>
      <c r="F2067" s="1">
        <f>Data!E2067+Data!F2067</f>
        <v>46960.014711424177</v>
      </c>
      <c r="G2067" s="1">
        <f>Data!G2067</f>
        <v>13.442908078963386</v>
      </c>
      <c r="H2067" s="1">
        <f t="shared" si="321"/>
        <v>11781670.018181818</v>
      </c>
      <c r="I2067" s="1">
        <f t="shared" si="322"/>
        <v>3372.6545454545444</v>
      </c>
      <c r="J2067" s="1">
        <f t="shared" si="323"/>
        <v>1414205.1207272725</v>
      </c>
      <c r="K2067" s="1">
        <f>'Innlegging av opplysninger'!$B$4*H2067</f>
        <v>1531617.1023636363</v>
      </c>
      <c r="L2067" s="1"/>
      <c r="M2067" s="1">
        <f>'Innlegging av opplysninger'!$B$5*H2067</f>
        <v>1543398.7723818182</v>
      </c>
      <c r="N2067" s="1">
        <f>'Innlegging av opplysninger'!$B$5*I2067</f>
        <v>441.81774545454533</v>
      </c>
      <c r="O2067" s="1">
        <f>'Innlegging av opplysninger'!$B$5*J2067</f>
        <v>185260.8708152727</v>
      </c>
      <c r="P2067" s="1">
        <f>'Innlegging av opplysninger'!$B$5*K2067</f>
        <v>200641.84040963635</v>
      </c>
      <c r="Q2067" s="1"/>
      <c r="R2067" s="1">
        <f>'Innlegging av opplysninger'!$C$11*SUM(H2067:Q2067)</f>
        <v>633103.11149247375</v>
      </c>
      <c r="S2067" s="1">
        <f>'Innlegging av opplysninger'!$C$13*(((H2067+J2067+M2067+O2067)*Data!H2067)+(J2067+O2067)*(1-Data!H2067)*1.8/12+I2067+N2067+K2067+L2067+P2067+Q2067)</f>
        <v>138200.87174886625</v>
      </c>
      <c r="T2067" s="1">
        <f>'Innlegging av opplysninger'!$C$13*((H2067+J2067+M2067+O2067)*(1-Data!H2067)-(J2067+O2067)*(1-Data!H2067)*1.8/12)</f>
        <v>728150.7545039925</v>
      </c>
      <c r="U2067" s="1">
        <f>Data!I2067</f>
        <v>10.95</v>
      </c>
      <c r="V2067" s="1">
        <f>Data!J2067+Data!K2067</f>
        <v>61591.860730593617</v>
      </c>
      <c r="W2067" s="1">
        <f>Data!L2067</f>
        <v>0</v>
      </c>
      <c r="X2067" s="1">
        <f t="shared" si="327"/>
        <v>7357427.7272727266</v>
      </c>
      <c r="Y2067" s="100">
        <f t="shared" si="328"/>
        <v>0</v>
      </c>
      <c r="Z2067" s="100">
        <f t="shared" si="329"/>
        <v>1052112.1649999998</v>
      </c>
      <c r="AA2067" s="100">
        <f>'Innlegging av opplysninger'!$B$4*X2067</f>
        <v>956465.60454545449</v>
      </c>
      <c r="AB2067" s="1"/>
      <c r="AC2067" s="1">
        <f>'Innlegging av opplysninger'!$B$5*X2067</f>
        <v>963823.03227272723</v>
      </c>
      <c r="AD2067" s="1">
        <f>'Innlegging av opplysninger'!$B$5*Y2067</f>
        <v>0</v>
      </c>
      <c r="AE2067" s="1">
        <f>'Innlegging av opplysninger'!$B$5*Z2067</f>
        <v>137826.69361499997</v>
      </c>
      <c r="AF2067" s="1">
        <f>'Innlegging av opplysninger'!$B$5*AA2067</f>
        <v>125296.99419545455</v>
      </c>
      <c r="AG2067" s="1"/>
      <c r="AH2067" s="1">
        <f>'Innlegging av opplysninger'!$C$11*SUM(X2067:AG2067)</f>
        <v>402532.18424225174</v>
      </c>
      <c r="AI2067" s="1">
        <f>'Innlegging av opplysninger'!$C$13*(((X2067+Z2067+AC2067+AE2067)*Data!M2067)+(Z2067+AE2067)*(1-Data!M2067)*1.8/12+Y2067+AD2067+AA2067+AB2067+AF2067+AG2067)</f>
        <v>134089.02656573153</v>
      </c>
      <c r="AJ2067" s="1">
        <f>'Innlegging av opplysninger'!$C$13*((X2067+Z2067+AC2067+AE2067)*(1-Data!M2067)-(Z2067+AE2067)*(1-Data!M2067)*1.8/12)</f>
        <v>416744.48871313926</v>
      </c>
      <c r="AK2067" s="83">
        <f t="shared" si="324"/>
        <v>1036000</v>
      </c>
      <c r="AL2067" s="83">
        <f t="shared" si="325"/>
        <v>272000</v>
      </c>
      <c r="AM2067" s="83">
        <f t="shared" si="326"/>
        <v>1145000</v>
      </c>
    </row>
    <row r="2068" spans="1:39">
      <c r="A2068" t="str">
        <f t="shared" si="320"/>
        <v>5021Undervisning</v>
      </c>
      <c r="B2068" s="6" t="str">
        <f>Data!A2068</f>
        <v>5021</v>
      </c>
      <c r="C2068" s="7" t="str">
        <f>Data!B2068</f>
        <v>Oppdal kommune</v>
      </c>
      <c r="D2068" s="7" t="str">
        <f>Data!C2068</f>
        <v>Undervisning</v>
      </c>
      <c r="E2068" s="1">
        <f>Data!D2068</f>
        <v>134.94130000000001</v>
      </c>
      <c r="F2068" s="1">
        <f>Data!E2068+Data!F2068</f>
        <v>49408.355401138615</v>
      </c>
      <c r="G2068" s="1">
        <f>Data!G2068</f>
        <v>0</v>
      </c>
      <c r="H2068" s="1">
        <f t="shared" si="321"/>
        <v>72733393.185727268</v>
      </c>
      <c r="I2068" s="1">
        <f t="shared" si="322"/>
        <v>0</v>
      </c>
      <c r="J2068" s="1">
        <f t="shared" si="323"/>
        <v>8728007.1822872721</v>
      </c>
      <c r="K2068" s="1">
        <f>'Innlegging av opplysninger'!$B$4*H2068</f>
        <v>9455341.114144545</v>
      </c>
      <c r="L2068" s="1"/>
      <c r="M2068" s="1">
        <f>'Innlegging av opplysninger'!$B$5*H2068</f>
        <v>9528074.5073302723</v>
      </c>
      <c r="N2068" s="1">
        <f>'Innlegging av opplysninger'!$B$5*I2068</f>
        <v>0</v>
      </c>
      <c r="O2068" s="1">
        <f>'Innlegging av opplysninger'!$B$5*J2068</f>
        <v>1143368.9408796327</v>
      </c>
      <c r="P2068" s="1">
        <f>'Innlegging av opplysninger'!$B$5*K2068</f>
        <v>1238649.6859529354</v>
      </c>
      <c r="Q2068" s="1"/>
      <c r="R2068" s="1">
        <f>'Innlegging av opplysninger'!$C$11*SUM(H2068:Q2068)</f>
        <v>3907419.7154202331</v>
      </c>
      <c r="S2068" s="1">
        <f>'Innlegging av opplysninger'!$C$13*(((H2068+J2068+M2068+O2068)*Data!H2068)+(J2068+O2068)*(1-Data!H2068)*1.8/12+I2068+N2068+K2068+L2068+P2068+Q2068)</f>
        <v>713939.21036593278</v>
      </c>
      <c r="T2068" s="1">
        <f>'Innlegging av opplysninger'!$C$13*((H2068+J2068+M2068+O2068)*(1-Data!H2068)-(J2068+O2068)*(1-Data!H2068)*1.8/12)</f>
        <v>4633056.1896828059</v>
      </c>
      <c r="U2068" s="1">
        <f>Data!I2068</f>
        <v>16.539000000000001</v>
      </c>
      <c r="V2068" s="1">
        <f>Data!J2068+Data!K2068</f>
        <v>50141.240552633164</v>
      </c>
      <c r="W2068" s="1">
        <f>Data!L2068</f>
        <v>5.7796722897394037</v>
      </c>
      <c r="X2068" s="1">
        <f t="shared" si="327"/>
        <v>9046756.1181818172</v>
      </c>
      <c r="Y2068" s="100">
        <f t="shared" si="328"/>
        <v>1042.8</v>
      </c>
      <c r="Z2068" s="100">
        <f t="shared" si="329"/>
        <v>1293835.2452999998</v>
      </c>
      <c r="AA2068" s="100">
        <f>'Innlegging av opplysninger'!$B$4*X2068</f>
        <v>1176078.2953636362</v>
      </c>
      <c r="AB2068" s="1"/>
      <c r="AC2068" s="1">
        <f>'Innlegging av opplysninger'!$B$5*X2068</f>
        <v>1185125.0514818181</v>
      </c>
      <c r="AD2068" s="1">
        <f>'Innlegging av opplysninger'!$B$5*Y2068</f>
        <v>136.60679999999999</v>
      </c>
      <c r="AE2068" s="1">
        <f>'Innlegging av opplysninger'!$B$5*Z2068</f>
        <v>169492.41713429999</v>
      </c>
      <c r="AF2068" s="1">
        <f>'Innlegging av opplysninger'!$B$5*AA2068</f>
        <v>154066.25669263635</v>
      </c>
      <c r="AG2068" s="1"/>
      <c r="AH2068" s="1">
        <f>'Innlegging av opplysninger'!$C$11*SUM(X2068:AG2068)</f>
        <v>495008.24605625996</v>
      </c>
      <c r="AI2068" s="1">
        <f>'Innlegging av opplysninger'!$C$13*(((X2068+Z2068+AC2068+AE2068)*Data!M2068)+(Z2068+AE2068)*(1-Data!M2068)*1.8/12+Y2068+AD2068+AA2068+AB2068+AF2068+AG2068)</f>
        <v>90715.050894137094</v>
      </c>
      <c r="AJ2068" s="1">
        <f>'Innlegging av opplysninger'!$C$13*((X2068+Z2068+AC2068+AE2068)*(1-Data!M2068)-(Z2068+AE2068)*(1-Data!M2068)*1.8/12)</f>
        <v>586664.65423548175</v>
      </c>
      <c r="AK2068" s="83">
        <f t="shared" si="324"/>
        <v>4402000</v>
      </c>
      <c r="AL2068" s="83">
        <f t="shared" si="325"/>
        <v>805000</v>
      </c>
      <c r="AM2068" s="83">
        <f t="shared" si="326"/>
        <v>5220000</v>
      </c>
    </row>
    <row r="2069" spans="1:39">
      <c r="A2069" t="str">
        <f t="shared" si="320"/>
        <v>5021Barnehager</v>
      </c>
      <c r="B2069" s="6" t="str">
        <f>Data!A2069</f>
        <v>5021</v>
      </c>
      <c r="C2069" s="7" t="str">
        <f>Data!B2069</f>
        <v>Oppdal kommune</v>
      </c>
      <c r="D2069" s="7" t="str">
        <f>Data!C2069</f>
        <v>Barnehager</v>
      </c>
      <c r="E2069" s="1">
        <f>Data!D2069</f>
        <v>53.326399999999971</v>
      </c>
      <c r="F2069" s="1">
        <f>Data!E2069+Data!F2069</f>
        <v>40973.557750007523</v>
      </c>
      <c r="G2069" s="1">
        <f>Data!G2069</f>
        <v>0</v>
      </c>
      <c r="H2069" s="1">
        <f t="shared" si="321"/>
        <v>23836061.781818181</v>
      </c>
      <c r="I2069" s="1">
        <f t="shared" si="322"/>
        <v>0</v>
      </c>
      <c r="J2069" s="1">
        <f t="shared" si="323"/>
        <v>2860327.4138181815</v>
      </c>
      <c r="K2069" s="1">
        <f>'Innlegging av opplysninger'!$B$4*H2069</f>
        <v>3098688.0316363638</v>
      </c>
      <c r="L2069" s="1"/>
      <c r="M2069" s="1">
        <f>'Innlegging av opplysninger'!$B$5*H2069</f>
        <v>3122524.0934181819</v>
      </c>
      <c r="N2069" s="1">
        <f>'Innlegging av opplysninger'!$B$5*I2069</f>
        <v>0</v>
      </c>
      <c r="O2069" s="1">
        <f>'Innlegging av opplysninger'!$B$5*J2069</f>
        <v>374702.89121018181</v>
      </c>
      <c r="P2069" s="1">
        <f>'Innlegging av opplysninger'!$B$5*K2069</f>
        <v>405928.13214436366</v>
      </c>
      <c r="Q2069" s="1"/>
      <c r="R2069" s="1">
        <f>'Innlegging av opplysninger'!$C$11*SUM(H2069:Q2069)</f>
        <v>1280532.8290737271</v>
      </c>
      <c r="S2069" s="1">
        <f>'Innlegging av opplysninger'!$C$13*(((H2069+J2069+M2069+O2069)*Data!H2069)+(J2069+O2069)*(1-Data!H2069)*1.8/12+I2069+N2069+K2069+L2069+P2069+Q2069)</f>
        <v>223115.8406196663</v>
      </c>
      <c r="T2069" s="1">
        <f>'Innlegging av opplysninger'!$C$13*((H2069+J2069+M2069+O2069)*(1-Data!H2069)-(J2069+O2069)*(1-Data!H2069)*1.8/12)</f>
        <v>1529192.2412706972</v>
      </c>
      <c r="U2069" s="1">
        <f>Data!I2069</f>
        <v>4.3422999999999998</v>
      </c>
      <c r="V2069" s="1">
        <f>Data!J2069+Data!K2069</f>
        <v>49714.623010846786</v>
      </c>
      <c r="W2069" s="1">
        <f>Data!L2069</f>
        <v>0</v>
      </c>
      <c r="X2069" s="1">
        <f t="shared" si="327"/>
        <v>2355008.8090909091</v>
      </c>
      <c r="Y2069" s="100">
        <f t="shared" si="328"/>
        <v>0</v>
      </c>
      <c r="Z2069" s="100">
        <f t="shared" si="329"/>
        <v>336766.2597</v>
      </c>
      <c r="AA2069" s="100">
        <f>'Innlegging av opplysninger'!$B$4*X2069</f>
        <v>306151.14518181817</v>
      </c>
      <c r="AB2069" s="1"/>
      <c r="AC2069" s="1">
        <f>'Innlegging av opplysninger'!$B$5*X2069</f>
        <v>308506.15399090911</v>
      </c>
      <c r="AD2069" s="1">
        <f>'Innlegging av opplysninger'!$B$5*Y2069</f>
        <v>0</v>
      </c>
      <c r="AE2069" s="1">
        <f>'Innlegging av opplysninger'!$B$5*Z2069</f>
        <v>44116.380020700002</v>
      </c>
      <c r="AF2069" s="1">
        <f>'Innlegging av opplysninger'!$B$5*AA2069</f>
        <v>40105.800018818183</v>
      </c>
      <c r="AG2069" s="1"/>
      <c r="AH2069" s="1">
        <f>'Innlegging av opplysninger'!$C$11*SUM(X2069:AG2069)</f>
        <v>128844.87282411984</v>
      </c>
      <c r="AI2069" s="1">
        <f>'Innlegging av opplysninger'!$C$13*(((X2069+Z2069+AC2069+AE2069)*Data!M2069)+(Z2069+AE2069)*(1-Data!M2069)*1.8/12+Y2069+AD2069+AA2069+AB2069+AF2069+AG2069)</f>
        <v>21261.435382928732</v>
      </c>
      <c r="AJ2069" s="1">
        <f>'Innlegging av opplysninger'!$C$13*((X2069+Z2069+AC2069+AE2069)*(1-Data!M2069)-(Z2069+AE2069)*(1-Data!M2069)*1.8/12)</f>
        <v>155052.60111323529</v>
      </c>
      <c r="AK2069" s="83">
        <f t="shared" si="324"/>
        <v>1409000</v>
      </c>
      <c r="AL2069" s="83">
        <f t="shared" si="325"/>
        <v>244000</v>
      </c>
      <c r="AM2069" s="83">
        <f t="shared" si="326"/>
        <v>1684000</v>
      </c>
    </row>
    <row r="2070" spans="1:39">
      <c r="A2070" t="str">
        <f t="shared" si="320"/>
        <v>5021Helse/pleie/omsorg</v>
      </c>
      <c r="B2070" s="6" t="str">
        <f>Data!A2070</f>
        <v>5021</v>
      </c>
      <c r="C2070" s="7" t="str">
        <f>Data!B2070</f>
        <v>Oppdal kommune</v>
      </c>
      <c r="D2070" s="7" t="str">
        <f>Data!C2070</f>
        <v>Helse/pleie/omsorg</v>
      </c>
      <c r="E2070" s="1">
        <f>Data!D2070</f>
        <v>243.18549999999965</v>
      </c>
      <c r="F2070" s="1">
        <f>Data!E2070+Data!F2070</f>
        <v>46482.706019444813</v>
      </c>
      <c r="G2070" s="1">
        <f>Data!G2070</f>
        <v>885.63195585263213</v>
      </c>
      <c r="H2070" s="1">
        <f t="shared" si="321"/>
        <v>123315492.05118196</v>
      </c>
      <c r="I2070" s="1">
        <f t="shared" si="322"/>
        <v>2349521.9999999995</v>
      </c>
      <c r="J2070" s="1">
        <f t="shared" si="323"/>
        <v>15079801.686141834</v>
      </c>
      <c r="K2070" s="1">
        <f>'Innlegging av opplysninger'!$B$4*H2070</f>
        <v>16031013.966653654</v>
      </c>
      <c r="L2070" s="1"/>
      <c r="M2070" s="1">
        <f>'Innlegging av opplysninger'!$B$5*H2070</f>
        <v>16154329.458704837</v>
      </c>
      <c r="N2070" s="1">
        <f>'Innlegging av opplysninger'!$B$5*I2070</f>
        <v>307787.38199999993</v>
      </c>
      <c r="O2070" s="1">
        <f>'Innlegging av opplysninger'!$B$5*J2070</f>
        <v>1975454.0208845802</v>
      </c>
      <c r="P2070" s="1">
        <f>'Innlegging av opplysninger'!$B$5*K2070</f>
        <v>2100062.8296316289</v>
      </c>
      <c r="Q2070" s="1"/>
      <c r="R2070" s="1">
        <f>'Innlegging av opplysninger'!$C$11*SUM(H2070:Q2070)</f>
        <v>6737911.6090175416</v>
      </c>
      <c r="S2070" s="1">
        <f>'Innlegging av opplysninger'!$C$13*(((H2070+J2070+M2070+O2070)*Data!H2070)+(J2070+O2070)*(1-Data!H2070)*1.8/12+I2070+N2070+K2070+L2070+P2070+Q2070)</f>
        <v>1290629.2232100491</v>
      </c>
      <c r="T2070" s="1">
        <f>'Innlegging av opplysninger'!$C$13*((H2070+J2070+M2070+O2070)*(1-Data!H2070)-(J2070+O2070)*(1-Data!H2070)*1.8/12)</f>
        <v>7929670.8733402723</v>
      </c>
      <c r="U2070" s="1">
        <f>Data!I2070</f>
        <v>32.082000000000008</v>
      </c>
      <c r="V2070" s="1">
        <f>Data!J2070+Data!K2070</f>
        <v>48970.025819254814</v>
      </c>
      <c r="W2070" s="1">
        <f>Data!L2070</f>
        <v>1329.8385387444666</v>
      </c>
      <c r="X2070" s="1">
        <f t="shared" si="327"/>
        <v>17138796.745454546</v>
      </c>
      <c r="Y2070" s="100">
        <f t="shared" si="328"/>
        <v>465424.14545454527</v>
      </c>
      <c r="Z2070" s="100">
        <f t="shared" si="329"/>
        <v>2517403.5873999996</v>
      </c>
      <c r="AA2070" s="100">
        <f>'Innlegging av opplysninger'!$B$4*X2070</f>
        <v>2228043.5769090909</v>
      </c>
      <c r="AB2070" s="1"/>
      <c r="AC2070" s="1">
        <f>'Innlegging av opplysninger'!$B$5*X2070</f>
        <v>2245182.3736545458</v>
      </c>
      <c r="AD2070" s="1">
        <f>'Innlegging av opplysninger'!$B$5*Y2070</f>
        <v>60970.563054545433</v>
      </c>
      <c r="AE2070" s="1">
        <f>'Innlegging av opplysninger'!$B$5*Z2070</f>
        <v>329779.86994939996</v>
      </c>
      <c r="AF2070" s="1">
        <f>'Innlegging av opplysninger'!$B$5*AA2070</f>
        <v>291873.70857509092</v>
      </c>
      <c r="AG2070" s="1"/>
      <c r="AH2070" s="1">
        <f>'Innlegging av opplysninger'!$C$11*SUM(X2070:AG2070)</f>
        <v>960544.03367716714</v>
      </c>
      <c r="AI2070" s="1">
        <f>'Innlegging av opplysninger'!$C$13*(((X2070+Z2070+AC2070+AE2070)*Data!M2070)+(Z2070+AE2070)*(1-Data!M2070)*1.8/12+Y2070+AD2070+AA2070+AB2070+AF2070+AG2070)</f>
        <v>208221.35935621639</v>
      </c>
      <c r="AJ2070" s="1">
        <f>'Innlegging av opplysninger'!$C$13*((X2070+Z2070+AC2070+AE2070)*(1-Data!M2070)-(Z2070+AE2070)*(1-Data!M2070)*1.8/12)</f>
        <v>1106207.3183072752</v>
      </c>
      <c r="AK2070" s="83">
        <f t="shared" si="324"/>
        <v>7698000</v>
      </c>
      <c r="AL2070" s="83">
        <f t="shared" si="325"/>
        <v>1499000</v>
      </c>
      <c r="AM2070" s="83">
        <f t="shared" si="326"/>
        <v>9036000</v>
      </c>
    </row>
    <row r="2071" spans="1:39">
      <c r="A2071" t="str">
        <f t="shared" si="320"/>
        <v>5021Samferdsel og teknikk</v>
      </c>
      <c r="B2071" s="6" t="str">
        <f>Data!A2071</f>
        <v>5021</v>
      </c>
      <c r="C2071" s="7" t="str">
        <f>Data!B2071</f>
        <v>Oppdal kommune</v>
      </c>
      <c r="D2071" s="7" t="str">
        <f>Data!C2071</f>
        <v>Samferdsel og teknikk</v>
      </c>
      <c r="E2071" s="1">
        <f>Data!D2071</f>
        <v>18.779400000000003</v>
      </c>
      <c r="F2071" s="1">
        <f>Data!E2071+Data!F2071</f>
        <v>58460.039546879365</v>
      </c>
      <c r="G2071" s="1">
        <f>Data!G2071</f>
        <v>138.89474637102356</v>
      </c>
      <c r="H2071" s="1">
        <f t="shared" si="321"/>
        <v>11976485.090909088</v>
      </c>
      <c r="I2071" s="1">
        <f t="shared" si="322"/>
        <v>28454.836363636365</v>
      </c>
      <c r="J2071" s="1">
        <f t="shared" si="323"/>
        <v>1440592.7912727268</v>
      </c>
      <c r="K2071" s="1">
        <f>'Innlegging av opplysninger'!$B$4*H2071</f>
        <v>1556943.0618181815</v>
      </c>
      <c r="L2071" s="1"/>
      <c r="M2071" s="1">
        <f>'Innlegging av opplysninger'!$B$5*H2071</f>
        <v>1568919.5469090906</v>
      </c>
      <c r="N2071" s="1">
        <f>'Innlegging av opplysninger'!$B$5*I2071</f>
        <v>3727.583563636364</v>
      </c>
      <c r="O2071" s="1">
        <f>'Innlegging av opplysninger'!$B$5*J2071</f>
        <v>188717.65565672723</v>
      </c>
      <c r="P2071" s="1">
        <f>'Innlegging av opplysninger'!$B$5*K2071</f>
        <v>203959.5410981818</v>
      </c>
      <c r="Q2071" s="1"/>
      <c r="R2071" s="1">
        <f>'Innlegging av opplysninger'!$C$11*SUM(H2071:Q2071)</f>
        <v>644776.40408846829</v>
      </c>
      <c r="S2071" s="1">
        <f>'Innlegging av opplysninger'!$C$13*(((H2071+J2071+M2071+O2071)*Data!H2071)+(J2071+O2071)*(1-Data!H2071)*1.8/12+I2071+N2071+K2071+L2071+P2071+Q2071)</f>
        <v>127486.57325525036</v>
      </c>
      <c r="T2071" s="1">
        <f>'Innlegging av opplysninger'!$C$13*((H2071+J2071+M2071+O2071)*(1-Data!H2071)-(J2071+O2071)*(1-Data!H2071)*1.8/12)</f>
        <v>754839.03233949561</v>
      </c>
      <c r="U2071" s="1">
        <f>Data!I2071</f>
        <v>4.8499999999999996</v>
      </c>
      <c r="V2071" s="1">
        <f>Data!J2071+Data!K2071</f>
        <v>59562.109621993135</v>
      </c>
      <c r="W2071" s="1">
        <f>Data!L2071</f>
        <v>29.61237113402062</v>
      </c>
      <c r="X2071" s="1">
        <f t="shared" si="327"/>
        <v>3151377.0727272728</v>
      </c>
      <c r="Y2071" s="100">
        <f t="shared" si="328"/>
        <v>1566.7636363636364</v>
      </c>
      <c r="Z2071" s="100">
        <f t="shared" si="329"/>
        <v>450870.96859999996</v>
      </c>
      <c r="AA2071" s="100">
        <f>'Innlegging av opplysninger'!$B$4*X2071</f>
        <v>409679.01945454546</v>
      </c>
      <c r="AB2071" s="1"/>
      <c r="AC2071" s="1">
        <f>'Innlegging av opplysninger'!$B$5*X2071</f>
        <v>412830.39652727277</v>
      </c>
      <c r="AD2071" s="1">
        <f>'Innlegging av opplysninger'!$B$5*Y2071</f>
        <v>205.24603636363636</v>
      </c>
      <c r="AE2071" s="1">
        <f>'Innlegging av opplysninger'!$B$5*Z2071</f>
        <v>59064.096886599997</v>
      </c>
      <c r="AF2071" s="1">
        <f>'Innlegging av opplysninger'!$B$5*AA2071</f>
        <v>53667.951548545454</v>
      </c>
      <c r="AG2071" s="1"/>
      <c r="AH2071" s="1">
        <f>'Innlegging av opplysninger'!$C$11*SUM(X2071:AG2071)</f>
        <v>172491.93758584463</v>
      </c>
      <c r="AI2071" s="1">
        <f>'Innlegging av opplysninger'!$C$13*(((X2071+Z2071+AC2071+AE2071)*Data!M2071)+(Z2071+AE2071)*(1-Data!M2071)*1.8/12+Y2071+AD2071+AA2071+AB2071+AF2071+AG2071)</f>
        <v>45622.472756287621</v>
      </c>
      <c r="AJ2071" s="1">
        <f>'Innlegging av opplysninger'!$C$13*((X2071+Z2071+AC2071+AE2071)*(1-Data!M2071)-(Z2071+AE2071)*(1-Data!M2071)*1.8/12)</f>
        <v>190419.12604539446</v>
      </c>
      <c r="AK2071" s="83">
        <f t="shared" si="324"/>
        <v>817000</v>
      </c>
      <c r="AL2071" s="83">
        <f t="shared" si="325"/>
        <v>173000</v>
      </c>
      <c r="AM2071" s="83">
        <f t="shared" si="326"/>
        <v>945000</v>
      </c>
    </row>
    <row r="2072" spans="1:39">
      <c r="A2072" t="str">
        <f t="shared" si="320"/>
        <v>5021Annet</v>
      </c>
      <c r="B2072" s="6" t="str">
        <f>Data!A2072</f>
        <v>5021</v>
      </c>
      <c r="C2072" s="7" t="str">
        <f>Data!B2072</f>
        <v>Oppdal kommune</v>
      </c>
      <c r="D2072" s="7" t="str">
        <f>Data!C2072</f>
        <v>Annet</v>
      </c>
      <c r="E2072" s="1">
        <f>Data!D2072</f>
        <v>20.903199999999995</v>
      </c>
      <c r="F2072" s="1">
        <f>Data!E2072+Data!F2072</f>
        <v>46883.70695236457</v>
      </c>
      <c r="G2072" s="1">
        <f>Data!G2072</f>
        <v>155.72352558459954</v>
      </c>
      <c r="H2072" s="1">
        <f t="shared" si="321"/>
        <v>10691121.852727273</v>
      </c>
      <c r="I2072" s="1">
        <f t="shared" si="322"/>
        <v>35510.400000000001</v>
      </c>
      <c r="J2072" s="1">
        <f t="shared" si="323"/>
        <v>1287195.8703272729</v>
      </c>
      <c r="K2072" s="1">
        <f>'Innlegging av opplysninger'!$B$4*H2072</f>
        <v>1389845.8408545456</v>
      </c>
      <c r="L2072" s="1"/>
      <c r="M2072" s="1">
        <f>'Innlegging av opplysninger'!$B$5*H2072</f>
        <v>1400536.962707273</v>
      </c>
      <c r="N2072" s="1">
        <f>'Innlegging av opplysninger'!$B$5*I2072</f>
        <v>4651.8624</v>
      </c>
      <c r="O2072" s="1">
        <f>'Innlegging av opplysninger'!$B$5*J2072</f>
        <v>168622.65901287275</v>
      </c>
      <c r="P2072" s="1">
        <f>'Innlegging av opplysninger'!$B$5*K2072</f>
        <v>182069.80515194547</v>
      </c>
      <c r="Q2072" s="1"/>
      <c r="R2072" s="1">
        <f>'Innlegging av opplysninger'!$C$11*SUM(H2072:Q2072)</f>
        <v>576063.09962088498</v>
      </c>
      <c r="S2072" s="1">
        <f>'Innlegging av opplysninger'!$C$13*(((H2072+J2072+M2072+O2072)*Data!H2072)+(J2072+O2072)*(1-Data!H2072)*1.8/12+I2072+N2072+K2072+L2072+P2072+Q2072)</f>
        <v>104110.86565194353</v>
      </c>
      <c r="T2072" s="1">
        <f>'Innlegging av opplysninger'!$C$13*((H2072+J2072+M2072+O2072)*(1-Data!H2072)-(J2072+O2072)*(1-Data!H2072)*1.8/12)</f>
        <v>684186.00751347805</v>
      </c>
      <c r="U2072" s="1">
        <f>Data!I2072</f>
        <v>6.59</v>
      </c>
      <c r="V2072" s="1">
        <f>Data!J2072+Data!K2072</f>
        <v>45699.831562974199</v>
      </c>
      <c r="W2072" s="1">
        <f>Data!L2072</f>
        <v>39.549317147192717</v>
      </c>
      <c r="X2072" s="1">
        <f t="shared" si="327"/>
        <v>3285402.4363636356</v>
      </c>
      <c r="Y2072" s="100">
        <f t="shared" si="328"/>
        <v>2843.2363636363634</v>
      </c>
      <c r="Z2072" s="100">
        <f t="shared" si="329"/>
        <v>470219.13119999983</v>
      </c>
      <c r="AA2072" s="100">
        <f>'Innlegging av opplysninger'!$B$4*X2072</f>
        <v>427102.31672727264</v>
      </c>
      <c r="AB2072" s="1"/>
      <c r="AC2072" s="1">
        <f>'Innlegging av opplysninger'!$B$5*X2072</f>
        <v>430387.71916363627</v>
      </c>
      <c r="AD2072" s="1">
        <f>'Innlegging av opplysninger'!$B$5*Y2072</f>
        <v>372.46396363636364</v>
      </c>
      <c r="AE2072" s="1">
        <f>'Innlegging av opplysninger'!$B$5*Z2072</f>
        <v>61598.706187199983</v>
      </c>
      <c r="AF2072" s="1">
        <f>'Innlegging av opplysninger'!$B$5*AA2072</f>
        <v>55950.403491272722</v>
      </c>
      <c r="AG2072" s="1"/>
      <c r="AH2072" s="1">
        <f>'Innlegging av opplysninger'!$C$11*SUM(X2072:AG2072)</f>
        <v>179887.303711491</v>
      </c>
      <c r="AI2072" s="1">
        <f>'Innlegging av opplysninger'!$C$13*(((X2072+Z2072+AC2072+AE2072)*Data!M2072)+(Z2072+AE2072)*(1-Data!M2072)*1.8/12+Y2072+AD2072+AA2072+AB2072+AF2072+AG2072)</f>
        <v>29434.137000002698</v>
      </c>
      <c r="AJ2072" s="1">
        <f>'Innlegging av opplysninger'!$C$13*((X2072+Z2072+AC2072+AE2072)*(1-Data!M2072)-(Z2072+AE2072)*(1-Data!M2072)*1.8/12)</f>
        <v>216727.43649993237</v>
      </c>
      <c r="AK2072" s="83">
        <f t="shared" si="324"/>
        <v>756000</v>
      </c>
      <c r="AL2072" s="83">
        <f t="shared" si="325"/>
        <v>134000</v>
      </c>
      <c r="AM2072" s="83">
        <f t="shared" si="326"/>
        <v>901000</v>
      </c>
    </row>
    <row r="2073" spans="1:39">
      <c r="A2073" t="str">
        <f t="shared" si="320"/>
        <v>5022Alle</v>
      </c>
      <c r="B2073" s="6" t="str">
        <f>Data!A2073</f>
        <v>5022</v>
      </c>
      <c r="C2073" s="7" t="str">
        <f>Data!B2073</f>
        <v>Rennebu kommune</v>
      </c>
      <c r="D2073" s="7" t="str">
        <f>Data!C2073</f>
        <v>Alle</v>
      </c>
      <c r="E2073" s="1">
        <f>Data!D2073</f>
        <v>224.16200000000006</v>
      </c>
      <c r="F2073" s="1">
        <f>Data!E2073+Data!F2073</f>
        <v>46780.417049574302</v>
      </c>
      <c r="G2073" s="1">
        <f>Data!G2073</f>
        <v>451.66330600190935</v>
      </c>
      <c r="H2073" s="1">
        <f t="shared" si="321"/>
        <v>114397001.96363647</v>
      </c>
      <c r="I2073" s="1">
        <f t="shared" si="322"/>
        <v>1104499.0909090913</v>
      </c>
      <c r="J2073" s="1">
        <f t="shared" si="323"/>
        <v>13860180.126545468</v>
      </c>
      <c r="K2073" s="1">
        <f>'Innlegging av opplysninger'!$B$4*H2073</f>
        <v>14871610.255272742</v>
      </c>
      <c r="L2073" s="1"/>
      <c r="M2073" s="1">
        <f>'Innlegging av opplysninger'!$B$5*H2073</f>
        <v>14986007.257236378</v>
      </c>
      <c r="N2073" s="1">
        <f>'Innlegging av opplysninger'!$B$5*I2073</f>
        <v>144689.38090909098</v>
      </c>
      <c r="O2073" s="1">
        <f>'Innlegging av opplysninger'!$B$5*J2073</f>
        <v>1815683.5965774565</v>
      </c>
      <c r="P2073" s="1">
        <f>'Innlegging av opplysninger'!$B$5*K2073</f>
        <v>1948180.9434407293</v>
      </c>
      <c r="Q2073" s="1"/>
      <c r="R2073" s="1">
        <f>'Innlegging av opplysninger'!$C$11*SUM(H2073:Q2073)</f>
        <v>6198858.3993520439</v>
      </c>
      <c r="S2073" s="1">
        <f>'Innlegging av opplysninger'!$C$13*(((H2073+J2073+M2073+O2073)*Data!H2073)+(J2073+O2073)*(1-Data!H2073)*1.8/12+I2073+N2073+K2073+L2073+P2073+Q2073)</f>
        <v>1161236.6497775277</v>
      </c>
      <c r="T2073" s="1">
        <f>'Innlegging av opplysninger'!$C$13*((H2073+J2073+M2073+O2073)*(1-Data!H2073)-(J2073+O2073)*(1-Data!H2073)*1.8/12)</f>
        <v>7321411.6861779001</v>
      </c>
      <c r="U2073" s="1">
        <f>Data!I2073</f>
        <v>40.772299999999987</v>
      </c>
      <c r="V2073" s="1">
        <f>Data!J2073+Data!K2073</f>
        <v>48045.419234790956</v>
      </c>
      <c r="W2073" s="1">
        <f>Data!L2073</f>
        <v>473.91047353227572</v>
      </c>
      <c r="X2073" s="1">
        <f t="shared" si="327"/>
        <v>21370060.872727271</v>
      </c>
      <c r="Y2073" s="100">
        <f t="shared" si="328"/>
        <v>210790.03636363635</v>
      </c>
      <c r="Z2073" s="100">
        <f t="shared" si="329"/>
        <v>3086061.6799999992</v>
      </c>
      <c r="AA2073" s="100">
        <f>'Innlegging av opplysninger'!$B$4*X2073</f>
        <v>2778107.9134545452</v>
      </c>
      <c r="AB2073" s="1"/>
      <c r="AC2073" s="1">
        <f>'Innlegging av opplysninger'!$B$5*X2073</f>
        <v>2799477.9743272727</v>
      </c>
      <c r="AD2073" s="1">
        <f>'Innlegging av opplysninger'!$B$5*Y2073</f>
        <v>27613.494763636361</v>
      </c>
      <c r="AE2073" s="1">
        <f>'Innlegging av opplysninger'!$B$5*Z2073</f>
        <v>404274.08007999993</v>
      </c>
      <c r="AF2073" s="1">
        <f>'Innlegging av opplysninger'!$B$5*AA2073</f>
        <v>363932.13666254544</v>
      </c>
      <c r="AG2073" s="1"/>
      <c r="AH2073" s="1">
        <f>'Innlegging av opplysninger'!$C$11*SUM(X2073:AG2073)</f>
        <v>1179532.0911583984</v>
      </c>
      <c r="AI2073" s="1">
        <f>'Innlegging av opplysninger'!$C$13*(((X2073+Z2073+AC2073+AE2073)*Data!M2073)+(Z2073+AE2073)*(1-Data!M2073)*1.8/12+Y2073+AD2073+AA2073+AB2073+AF2073+AG2073)</f>
        <v>249575.58590112758</v>
      </c>
      <c r="AJ2073" s="1">
        <f>'Innlegging av opplysninger'!$C$13*((X2073+Z2073+AC2073+AE2073)*(1-Data!M2073)-(Z2073+AE2073)*(1-Data!M2073)*1.8/12)</f>
        <v>1364520.9598945754</v>
      </c>
      <c r="AK2073" s="83">
        <f t="shared" si="324"/>
        <v>7378000</v>
      </c>
      <c r="AL2073" s="83">
        <f t="shared" si="325"/>
        <v>1411000</v>
      </c>
      <c r="AM2073" s="83">
        <f t="shared" si="326"/>
        <v>8686000</v>
      </c>
    </row>
    <row r="2074" spans="1:39">
      <c r="A2074" t="str">
        <f t="shared" si="320"/>
        <v>5022Administrasjon</v>
      </c>
      <c r="B2074" s="6" t="str">
        <f>Data!A2074</f>
        <v>5022</v>
      </c>
      <c r="C2074" s="7" t="str">
        <f>Data!B2074</f>
        <v>Rennebu kommune</v>
      </c>
      <c r="D2074" s="7" t="str">
        <f>Data!C2074</f>
        <v>Administrasjon</v>
      </c>
      <c r="E2074" s="1">
        <f>Data!D2074</f>
        <v>19.8231</v>
      </c>
      <c r="F2074" s="1">
        <f>Data!E2074+Data!F2074</f>
        <v>53508.518386797907</v>
      </c>
      <c r="G2074" s="1">
        <f>Data!G2074</f>
        <v>11.671736509425871</v>
      </c>
      <c r="H2074" s="1">
        <f t="shared" si="321"/>
        <v>11571324.118181819</v>
      </c>
      <c r="I2074" s="1">
        <f t="shared" si="322"/>
        <v>2524.0363636363636</v>
      </c>
      <c r="J2074" s="1">
        <f t="shared" si="323"/>
        <v>1388861.7785454546</v>
      </c>
      <c r="K2074" s="1">
        <f>'Innlegging av opplysninger'!$B$4*H2074</f>
        <v>1504272.1353636365</v>
      </c>
      <c r="L2074" s="1"/>
      <c r="M2074" s="1">
        <f>'Innlegging av opplysninger'!$B$5*H2074</f>
        <v>1515843.4594818184</v>
      </c>
      <c r="N2074" s="1">
        <f>'Innlegging av opplysninger'!$B$5*I2074</f>
        <v>330.64876363636364</v>
      </c>
      <c r="O2074" s="1">
        <f>'Innlegging av opplysninger'!$B$5*J2074</f>
        <v>181940.89298945456</v>
      </c>
      <c r="P2074" s="1">
        <f>'Innlegging av opplysninger'!$B$5*K2074</f>
        <v>197059.6497326364</v>
      </c>
      <c r="Q2074" s="1"/>
      <c r="R2074" s="1">
        <f>'Innlegging av opplysninger'!$C$11*SUM(H2074:Q2074)</f>
        <v>621761.95533803955</v>
      </c>
      <c r="S2074" s="1">
        <f>'Innlegging av opplysninger'!$C$13*(((H2074+J2074+M2074+O2074)*Data!H2074)+(J2074+O2074)*(1-Data!H2074)*1.8/12+I2074+N2074+K2074+L2074+P2074+Q2074)</f>
        <v>153339.97432979726</v>
      </c>
      <c r="T2074" s="1">
        <f>'Innlegging av opplysninger'!$C$13*((H2074+J2074+M2074+O2074)*(1-Data!H2074)-(J2074+O2074)*(1-Data!H2074)*1.8/12)</f>
        <v>697492.17508015141</v>
      </c>
      <c r="U2074" s="1">
        <f>Data!I2074</f>
        <v>8.4</v>
      </c>
      <c r="V2074" s="1">
        <f>Data!J2074+Data!K2074</f>
        <v>57359.68253968253</v>
      </c>
      <c r="W2074" s="1">
        <f>Data!L2074</f>
        <v>0</v>
      </c>
      <c r="X2074" s="1">
        <f t="shared" si="327"/>
        <v>5256232.7272727266</v>
      </c>
      <c r="Y2074" s="100">
        <f t="shared" si="328"/>
        <v>0</v>
      </c>
      <c r="Z2074" s="100">
        <f t="shared" si="329"/>
        <v>751641.2799999998</v>
      </c>
      <c r="AA2074" s="100">
        <f>'Innlegging av opplysninger'!$B$4*X2074</f>
        <v>683310.25454545452</v>
      </c>
      <c r="AB2074" s="1"/>
      <c r="AC2074" s="1">
        <f>'Innlegging av opplysninger'!$B$5*X2074</f>
        <v>688566.48727272719</v>
      </c>
      <c r="AD2074" s="1">
        <f>'Innlegging av opplysninger'!$B$5*Y2074</f>
        <v>0</v>
      </c>
      <c r="AE2074" s="1">
        <f>'Innlegging av opplysninger'!$B$5*Z2074</f>
        <v>98465.007679999981</v>
      </c>
      <c r="AF2074" s="1">
        <f>'Innlegging av opplysninger'!$B$5*AA2074</f>
        <v>89513.643345454548</v>
      </c>
      <c r="AG2074" s="1"/>
      <c r="AH2074" s="1">
        <f>'Innlegging av opplysninger'!$C$11*SUM(X2074:AG2074)</f>
        <v>287573.71720442176</v>
      </c>
      <c r="AI2074" s="1">
        <f>'Innlegging av opplysninger'!$C$13*(((X2074+Z2074+AC2074+AE2074)*Data!M2074)+(Z2074+AE2074)*(1-Data!M2074)*1.8/12+Y2074+AD2074+AA2074+AB2074+AF2074+AG2074)</f>
        <v>85407.740052619614</v>
      </c>
      <c r="AJ2074" s="1">
        <f>'Innlegging av opplysninger'!$C$13*((X2074+Z2074+AC2074+AE2074)*(1-Data!M2074)-(Z2074+AE2074)*(1-Data!M2074)*1.8/12)</f>
        <v>308114.18875343114</v>
      </c>
      <c r="AK2074" s="83">
        <f t="shared" si="324"/>
        <v>909000</v>
      </c>
      <c r="AL2074" s="83">
        <f t="shared" si="325"/>
        <v>239000</v>
      </c>
      <c r="AM2074" s="83">
        <f t="shared" si="326"/>
        <v>1006000</v>
      </c>
    </row>
    <row r="2075" spans="1:39">
      <c r="A2075" t="str">
        <f t="shared" si="320"/>
        <v>5022Undervisning</v>
      </c>
      <c r="B2075" s="6" t="str">
        <f>Data!A2075</f>
        <v>5022</v>
      </c>
      <c r="C2075" s="7" t="str">
        <f>Data!B2075</f>
        <v>Rennebu kommune</v>
      </c>
      <c r="D2075" s="7" t="str">
        <f>Data!C2075</f>
        <v>Undervisning</v>
      </c>
      <c r="E2075" s="1">
        <f>Data!D2075</f>
        <v>50.80169999999999</v>
      </c>
      <c r="F2075" s="1">
        <f>Data!E2075+Data!F2075</f>
        <v>49620.632954540226</v>
      </c>
      <c r="G2075" s="1">
        <f>Data!G2075</f>
        <v>0</v>
      </c>
      <c r="H2075" s="1">
        <f t="shared" si="321"/>
        <v>27499772.827272713</v>
      </c>
      <c r="I2075" s="1">
        <f t="shared" si="322"/>
        <v>0</v>
      </c>
      <c r="J2075" s="1">
        <f t="shared" si="323"/>
        <v>3299972.7392727253</v>
      </c>
      <c r="K2075" s="1">
        <f>'Innlegging av opplysninger'!$B$4*H2075</f>
        <v>3574970.467545453</v>
      </c>
      <c r="L2075" s="1"/>
      <c r="M2075" s="1">
        <f>'Innlegging av opplysninger'!$B$5*H2075</f>
        <v>3602470.2403727258</v>
      </c>
      <c r="N2075" s="1">
        <f>'Innlegging av opplysninger'!$B$5*I2075</f>
        <v>0</v>
      </c>
      <c r="O2075" s="1">
        <f>'Innlegging av opplysninger'!$B$5*J2075</f>
        <v>432296.42884472705</v>
      </c>
      <c r="P2075" s="1">
        <f>'Innlegging av opplysninger'!$B$5*K2075</f>
        <v>468321.13124845439</v>
      </c>
      <c r="Q2075" s="1"/>
      <c r="R2075" s="1">
        <f>'Innlegging av opplysninger'!$C$11*SUM(H2075:Q2075)</f>
        <v>1477356.5457131581</v>
      </c>
      <c r="S2075" s="1">
        <f>'Innlegging av opplysninger'!$C$13*(((H2075+J2075+M2075+O2075)*Data!H2075)+(J2075+O2075)*(1-Data!H2075)*1.8/12+I2075+N2075+K2075+L2075+P2075+Q2075)</f>
        <v>267658.56137982837</v>
      </c>
      <c r="T2075" s="1">
        <f>'Innlegging av opplysninger'!$C$13*((H2075+J2075+M2075+O2075)*(1-Data!H2075)-(J2075+O2075)*(1-Data!H2075)*1.8/12)</f>
        <v>1753987.2380171253</v>
      </c>
      <c r="U2075" s="1">
        <f>Data!I2075</f>
        <v>3.4</v>
      </c>
      <c r="V2075" s="1">
        <f>Data!J2075+Data!K2075</f>
        <v>44161.27450980393</v>
      </c>
      <c r="W2075" s="1">
        <f>Data!L2075</f>
        <v>0</v>
      </c>
      <c r="X2075" s="1">
        <f t="shared" si="327"/>
        <v>1637981.8181818184</v>
      </c>
      <c r="Y2075" s="100">
        <f t="shared" si="328"/>
        <v>0</v>
      </c>
      <c r="Z2075" s="100">
        <f t="shared" si="329"/>
        <v>234231.4</v>
      </c>
      <c r="AA2075" s="100">
        <f>'Innlegging av opplysninger'!$B$4*X2075</f>
        <v>212937.63636363638</v>
      </c>
      <c r="AB2075" s="1"/>
      <c r="AC2075" s="1">
        <f>'Innlegging av opplysninger'!$B$5*X2075</f>
        <v>214575.61818181822</v>
      </c>
      <c r="AD2075" s="1">
        <f>'Innlegging av opplysninger'!$B$5*Y2075</f>
        <v>0</v>
      </c>
      <c r="AE2075" s="1">
        <f>'Innlegging av opplysninger'!$B$5*Z2075</f>
        <v>30684.313399999999</v>
      </c>
      <c r="AF2075" s="1">
        <f>'Innlegging av opplysninger'!$B$5*AA2075</f>
        <v>27894.830363636367</v>
      </c>
      <c r="AG2075" s="1"/>
      <c r="AH2075" s="1">
        <f>'Innlegging av opplysninger'!$C$11*SUM(X2075:AG2075)</f>
        <v>89615.613426654556</v>
      </c>
      <c r="AI2075" s="1">
        <f>'Innlegging av opplysninger'!$C$13*(((X2075+Z2075+AC2075+AE2075)*Data!M2075)+(Z2075+AE2075)*(1-Data!M2075)*1.8/12+Y2075+AD2075+AA2075+AB2075+AF2075+AG2075)</f>
        <v>14589.630834338182</v>
      </c>
      <c r="AJ2075" s="1">
        <f>'Innlegging av opplysninger'!$C$13*((X2075+Z2075+AC2075+AE2075)*(1-Data!M2075)-(Z2075+AE2075)*(1-Data!M2075)*1.8/12)</f>
        <v>108042.26122318908</v>
      </c>
      <c r="AK2075" s="83">
        <f t="shared" si="324"/>
        <v>1567000</v>
      </c>
      <c r="AL2075" s="83">
        <f t="shared" si="325"/>
        <v>282000</v>
      </c>
      <c r="AM2075" s="83">
        <f t="shared" si="326"/>
        <v>1862000</v>
      </c>
    </row>
    <row r="2076" spans="1:39">
      <c r="A2076" t="str">
        <f t="shared" si="320"/>
        <v>5022Barnehager</v>
      </c>
      <c r="B2076" s="6" t="str">
        <f>Data!A2076</f>
        <v>5022</v>
      </c>
      <c r="C2076" s="7" t="str">
        <f>Data!B2076</f>
        <v>Rennebu kommune</v>
      </c>
      <c r="D2076" s="7" t="str">
        <f>Data!C2076</f>
        <v>Barnehager</v>
      </c>
      <c r="E2076" s="1">
        <f>Data!D2076</f>
        <v>24.572900000000004</v>
      </c>
      <c r="F2076" s="1">
        <f>Data!E2076+Data!F2076</f>
        <v>42683.465389378805</v>
      </c>
      <c r="G2076" s="1">
        <f>Data!G2076</f>
        <v>0</v>
      </c>
      <c r="H2076" s="1">
        <f t="shared" si="321"/>
        <v>11442071.199999999</v>
      </c>
      <c r="I2076" s="1">
        <f t="shared" si="322"/>
        <v>0</v>
      </c>
      <c r="J2076" s="1">
        <f t="shared" si="323"/>
        <v>1373048.5439999998</v>
      </c>
      <c r="K2076" s="1">
        <f>'Innlegging av opplysninger'!$B$4*H2076</f>
        <v>1487469.2560000001</v>
      </c>
      <c r="L2076" s="1"/>
      <c r="M2076" s="1">
        <f>'Innlegging av opplysninger'!$B$5*H2076</f>
        <v>1498911.3271999999</v>
      </c>
      <c r="N2076" s="1">
        <f>'Innlegging av opplysninger'!$B$5*I2076</f>
        <v>0</v>
      </c>
      <c r="O2076" s="1">
        <f>'Innlegging av opplysninger'!$B$5*J2076</f>
        <v>179869.35926399997</v>
      </c>
      <c r="P2076" s="1">
        <f>'Innlegging av opplysninger'!$B$5*K2076</f>
        <v>194858.47253600002</v>
      </c>
      <c r="Q2076" s="1"/>
      <c r="R2076" s="1">
        <f>'Innlegging av opplysninger'!$C$11*SUM(H2076:Q2076)</f>
        <v>614696.6700419999</v>
      </c>
      <c r="S2076" s="1">
        <f>'Innlegging av opplysninger'!$C$13*(((H2076+J2076+M2076+O2076)*Data!H2076)+(J2076+O2076)*(1-Data!H2076)*1.8/12+I2076+N2076+K2076+L2076+P2076+Q2076)</f>
        <v>101896.23551139665</v>
      </c>
      <c r="T2076" s="1">
        <f>'Innlegging av opplysninger'!$C$13*((H2076+J2076+M2076+O2076)*(1-Data!H2076)-(J2076+O2076)*(1-Data!H2076)*1.8/12)</f>
        <v>739267.62875660323</v>
      </c>
      <c r="U2076" s="1">
        <f>Data!I2076</f>
        <v>5.5107999999999997</v>
      </c>
      <c r="V2076" s="1">
        <f>Data!J2076+Data!K2076</f>
        <v>44417.828627422525</v>
      </c>
      <c r="W2076" s="1">
        <f>Data!L2076</f>
        <v>0</v>
      </c>
      <c r="X2076" s="1">
        <f t="shared" si="327"/>
        <v>2670302.9454545453</v>
      </c>
      <c r="Y2076" s="100">
        <f t="shared" si="328"/>
        <v>0</v>
      </c>
      <c r="Z2076" s="100">
        <f t="shared" si="329"/>
        <v>381853.32119999995</v>
      </c>
      <c r="AA2076" s="100">
        <f>'Innlegging av opplysninger'!$B$4*X2076</f>
        <v>347139.3829090909</v>
      </c>
      <c r="AB2076" s="1"/>
      <c r="AC2076" s="1">
        <f>'Innlegging av opplysninger'!$B$5*X2076</f>
        <v>349809.68585454545</v>
      </c>
      <c r="AD2076" s="1">
        <f>'Innlegging av opplysninger'!$B$5*Y2076</f>
        <v>0</v>
      </c>
      <c r="AE2076" s="1">
        <f>'Innlegging av opplysninger'!$B$5*Z2076</f>
        <v>50022.785077199995</v>
      </c>
      <c r="AF2076" s="1">
        <f>'Innlegging av opplysninger'!$B$5*AA2076</f>
        <v>45475.259161090908</v>
      </c>
      <c r="AG2076" s="1"/>
      <c r="AH2076" s="1">
        <f>'Innlegging av opplysninger'!$C$11*SUM(X2076:AG2076)</f>
        <v>146094.92842694593</v>
      </c>
      <c r="AI2076" s="1">
        <f>'Innlegging av opplysninger'!$C$13*(((X2076+Z2076+AC2076+AE2076)*Data!M2076)+(Z2076+AE2076)*(1-Data!M2076)*1.8/12+Y2076+AD2076+AA2076+AB2076+AF2076+AG2076)</f>
        <v>25411.902948254155</v>
      </c>
      <c r="AJ2076" s="1">
        <f>'Innlegging av opplysninger'!$C$13*((X2076+Z2076+AC2076+AE2076)*(1-Data!M2076)-(Z2076+AE2076)*(1-Data!M2076)*1.8/12)</f>
        <v>174507.47279388239</v>
      </c>
      <c r="AK2076" s="83">
        <f t="shared" si="324"/>
        <v>761000</v>
      </c>
      <c r="AL2076" s="83">
        <f t="shared" si="325"/>
        <v>127000</v>
      </c>
      <c r="AM2076" s="83">
        <f t="shared" si="326"/>
        <v>914000</v>
      </c>
    </row>
    <row r="2077" spans="1:39">
      <c r="A2077" t="str">
        <f t="shared" si="320"/>
        <v>5022Helse/pleie/omsorg</v>
      </c>
      <c r="B2077" s="6" t="str">
        <f>Data!A2077</f>
        <v>5022</v>
      </c>
      <c r="C2077" s="7" t="str">
        <f>Data!B2077</f>
        <v>Rennebu kommune</v>
      </c>
      <c r="D2077" s="7" t="str">
        <f>Data!C2077</f>
        <v>Helse/pleie/omsorg</v>
      </c>
      <c r="E2077" s="1">
        <f>Data!D2077</f>
        <v>101.84119999999996</v>
      </c>
      <c r="F2077" s="1">
        <f>Data!E2077+Data!F2077</f>
        <v>44574.755591712077</v>
      </c>
      <c r="G2077" s="1">
        <f>Data!G2077</f>
        <v>991.88128183878473</v>
      </c>
      <c r="H2077" s="1">
        <f t="shared" si="321"/>
        <v>49522326.536363624</v>
      </c>
      <c r="I2077" s="1">
        <f t="shared" si="322"/>
        <v>1101975.0545454544</v>
      </c>
      <c r="J2077" s="1">
        <f t="shared" si="323"/>
        <v>6074916.1909090895</v>
      </c>
      <c r="K2077" s="1">
        <f>'Innlegging av opplysninger'!$B$4*H2077</f>
        <v>6437902.4497272717</v>
      </c>
      <c r="L2077" s="1"/>
      <c r="M2077" s="1">
        <f>'Innlegging av opplysninger'!$B$5*H2077</f>
        <v>6487424.7762636347</v>
      </c>
      <c r="N2077" s="1">
        <f>'Innlegging av opplysninger'!$B$5*I2077</f>
        <v>144358.73214545453</v>
      </c>
      <c r="O2077" s="1">
        <f>'Innlegging av opplysninger'!$B$5*J2077</f>
        <v>795814.02100909071</v>
      </c>
      <c r="P2077" s="1">
        <f>'Innlegging av opplysninger'!$B$5*K2077</f>
        <v>843365.22091427259</v>
      </c>
      <c r="Q2077" s="1"/>
      <c r="R2077" s="1">
        <f>'Innlegging av opplysninger'!$C$11*SUM(H2077:Q2077)</f>
        <v>2713507.1533113597</v>
      </c>
      <c r="S2077" s="1">
        <f>'Innlegging av opplysninger'!$C$13*(((H2077+J2077+M2077+O2077)*Data!H2077)+(J2077+O2077)*(1-Data!H2077)*1.8/12+I2077+N2077+K2077+L2077+P2077+Q2077)</f>
        <v>505677.43549174501</v>
      </c>
      <c r="T2077" s="1">
        <f>'Innlegging av opplysninger'!$C$13*((H2077+J2077+M2077+O2077)*(1-Data!H2077)-(J2077+O2077)*(1-Data!H2077)*1.8/12)</f>
        <v>3207542.8795659048</v>
      </c>
      <c r="U2077" s="1">
        <f>Data!I2077</f>
        <v>20.627700000000008</v>
      </c>
      <c r="V2077" s="1">
        <f>Data!J2077+Data!K2077</f>
        <v>45569.289434433624</v>
      </c>
      <c r="W2077" s="1">
        <f>Data!L2077</f>
        <v>936.72198063768599</v>
      </c>
      <c r="X2077" s="1">
        <f t="shared" si="327"/>
        <v>10254432.345454546</v>
      </c>
      <c r="Y2077" s="100">
        <f t="shared" si="328"/>
        <v>210790.03636363638</v>
      </c>
      <c r="Z2077" s="100">
        <f t="shared" si="329"/>
        <v>1496526.8006</v>
      </c>
      <c r="AA2077" s="100">
        <f>'Innlegging av opplysninger'!$B$4*X2077</f>
        <v>1333076.2049090909</v>
      </c>
      <c r="AB2077" s="1"/>
      <c r="AC2077" s="1">
        <f>'Innlegging av opplysninger'!$B$5*X2077</f>
        <v>1343330.6372545455</v>
      </c>
      <c r="AD2077" s="1">
        <f>'Innlegging av opplysninger'!$B$5*Y2077</f>
        <v>27613.494763636365</v>
      </c>
      <c r="AE2077" s="1">
        <f>'Innlegging av opplysninger'!$B$5*Z2077</f>
        <v>196045.01087860001</v>
      </c>
      <c r="AF2077" s="1">
        <f>'Innlegging av opplysninger'!$B$5*AA2077</f>
        <v>174632.98284309093</v>
      </c>
      <c r="AG2077" s="1"/>
      <c r="AH2077" s="1">
        <f>'Innlegging av opplysninger'!$C$11*SUM(X2077:AG2077)</f>
        <v>571385.00549655152</v>
      </c>
      <c r="AI2077" s="1">
        <f>'Innlegging av opplysninger'!$C$13*(((X2077+Z2077+AC2077+AE2077)*Data!M2077)+(Z2077+AE2077)*(1-Data!M2077)*1.8/12+Y2077+AD2077+AA2077+AB2077+AF2077+AG2077)</f>
        <v>107037.1425260965</v>
      </c>
      <c r="AJ2077" s="1">
        <f>'Innlegging av opplysninger'!$C$13*((X2077+Z2077+AC2077+AE2077)*(1-Data!M2077)-(Z2077+AE2077)*(1-Data!M2077)*1.8/12)</f>
        <v>674858.12815339502</v>
      </c>
      <c r="AK2077" s="83">
        <f t="shared" si="324"/>
        <v>3285000</v>
      </c>
      <c r="AL2077" s="83">
        <f t="shared" si="325"/>
        <v>613000</v>
      </c>
      <c r="AM2077" s="83">
        <f t="shared" si="326"/>
        <v>3882000</v>
      </c>
    </row>
    <row r="2078" spans="1:39">
      <c r="A2078" t="str">
        <f t="shared" si="320"/>
        <v>5022Samferdsel og teknikk</v>
      </c>
      <c r="B2078" s="6" t="str">
        <f>Data!A2078</f>
        <v>5022</v>
      </c>
      <c r="C2078" s="7" t="str">
        <f>Data!B2078</f>
        <v>Rennebu kommune</v>
      </c>
      <c r="D2078" s="7" t="str">
        <f>Data!C2078</f>
        <v>Samferdsel og teknikk</v>
      </c>
      <c r="E2078" s="1">
        <f>Data!D2078</f>
        <v>13.278499999999999</v>
      </c>
      <c r="F2078" s="1">
        <f>Data!E2078+Data!F2078</f>
        <v>44569.564521595064</v>
      </c>
      <c r="G2078" s="1">
        <f>Data!G2078</f>
        <v>0</v>
      </c>
      <c r="H2078" s="1">
        <f t="shared" si="321"/>
        <v>6456185.0454545449</v>
      </c>
      <c r="I2078" s="1">
        <f t="shared" si="322"/>
        <v>0</v>
      </c>
      <c r="J2078" s="1">
        <f t="shared" si="323"/>
        <v>774742.20545454533</v>
      </c>
      <c r="K2078" s="1">
        <f>'Innlegging av opplysninger'!$B$4*H2078</f>
        <v>839304.05590909091</v>
      </c>
      <c r="L2078" s="1"/>
      <c r="M2078" s="1">
        <f>'Innlegging av opplysninger'!$B$5*H2078</f>
        <v>845760.24095454544</v>
      </c>
      <c r="N2078" s="1">
        <f>'Innlegging av opplysninger'!$B$5*I2078</f>
        <v>0</v>
      </c>
      <c r="O2078" s="1">
        <f>'Innlegging av opplysninger'!$B$5*J2078</f>
        <v>101491.22891454544</v>
      </c>
      <c r="P2078" s="1">
        <f>'Innlegging av opplysninger'!$B$5*K2078</f>
        <v>109948.83132409092</v>
      </c>
      <c r="Q2078" s="1"/>
      <c r="R2078" s="1">
        <f>'Innlegging av opplysninger'!$C$11*SUM(H2078:Q2078)</f>
        <v>346842.40110443177</v>
      </c>
      <c r="S2078" s="1">
        <f>'Innlegging av opplysninger'!$C$13*(((H2078+J2078+M2078+O2078)*Data!H2078)+(J2078+O2078)*(1-Data!H2078)*1.8/12+I2078+N2078+K2078+L2078+P2078+Q2078)</f>
        <v>57181.955989760725</v>
      </c>
      <c r="T2078" s="1">
        <f>'Innlegging av opplysninger'!$C$13*((H2078+J2078+M2078+O2078)*(1-Data!H2078)-(J2078+O2078)*(1-Data!H2078)*1.8/12)</f>
        <v>417444.48762683017</v>
      </c>
      <c r="U2078" s="1">
        <f>Data!I2078</f>
        <v>1.8338000000000001</v>
      </c>
      <c r="V2078" s="1">
        <f>Data!J2078+Data!K2078</f>
        <v>44662.365034354894</v>
      </c>
      <c r="W2078" s="1">
        <f>Data!L2078</f>
        <v>0</v>
      </c>
      <c r="X2078" s="1">
        <f t="shared" si="327"/>
        <v>893474.67272727273</v>
      </c>
      <c r="Y2078" s="100">
        <f t="shared" si="328"/>
        <v>0</v>
      </c>
      <c r="Z2078" s="100">
        <f t="shared" si="329"/>
        <v>127766.87819999999</v>
      </c>
      <c r="AA2078" s="100">
        <f>'Innlegging av opplysninger'!$B$4*X2078</f>
        <v>116151.70745454545</v>
      </c>
      <c r="AB2078" s="1"/>
      <c r="AC2078" s="1">
        <f>'Innlegging av opplysninger'!$B$5*X2078</f>
        <v>117045.18212727274</v>
      </c>
      <c r="AD2078" s="1">
        <f>'Innlegging av opplysninger'!$B$5*Y2078</f>
        <v>0</v>
      </c>
      <c r="AE2078" s="1">
        <f>'Innlegging av opplysninger'!$B$5*Z2078</f>
        <v>16737.461044200001</v>
      </c>
      <c r="AF2078" s="1">
        <f>'Innlegging av opplysninger'!$B$5*AA2078</f>
        <v>15215.873676545454</v>
      </c>
      <c r="AG2078" s="1"/>
      <c r="AH2078" s="1">
        <f>'Innlegging av opplysninger'!$C$11*SUM(X2078:AG2078)</f>
        <v>48882.887458733778</v>
      </c>
      <c r="AI2078" s="1">
        <f>'Innlegging av opplysninger'!$C$13*(((X2078+Z2078+AC2078+AE2078)*Data!M2078)+(Z2078+AE2078)*(1-Data!M2078)*1.8/12+Y2078+AD2078+AA2078+AB2078+AF2078+AG2078)</f>
        <v>7958.2480649214867</v>
      </c>
      <c r="AJ2078" s="1">
        <f>'Innlegging av opplysninger'!$C$13*((X2078+Z2078+AC2078+AE2078)*(1-Data!M2078)-(Z2078+AE2078)*(1-Data!M2078)*1.8/12)</f>
        <v>58934.124247030006</v>
      </c>
      <c r="AK2078" s="83">
        <f t="shared" si="324"/>
        <v>396000</v>
      </c>
      <c r="AL2078" s="83">
        <f t="shared" si="325"/>
        <v>65000</v>
      </c>
      <c r="AM2078" s="83">
        <f t="shared" si="326"/>
        <v>476000</v>
      </c>
    </row>
    <row r="2079" spans="1:39">
      <c r="A2079" t="str">
        <f t="shared" si="320"/>
        <v>5022Annet</v>
      </c>
      <c r="B2079" s="6" t="str">
        <f>Data!A2079</f>
        <v>5022</v>
      </c>
      <c r="C2079" s="7" t="str">
        <f>Data!B2079</f>
        <v>Rennebu kommune</v>
      </c>
      <c r="D2079" s="7" t="str">
        <f>Data!C2079</f>
        <v>Annet</v>
      </c>
      <c r="E2079" s="1">
        <f>Data!D2079</f>
        <v>13.844599999999998</v>
      </c>
      <c r="F2079" s="1">
        <f>Data!E2079+Data!F2079</f>
        <v>52342.035041339826</v>
      </c>
      <c r="G2079" s="1">
        <f>Data!G2079</f>
        <v>0</v>
      </c>
      <c r="H2079" s="1">
        <f t="shared" si="321"/>
        <v>7905322.2363636354</v>
      </c>
      <c r="I2079" s="1">
        <f t="shared" si="322"/>
        <v>0</v>
      </c>
      <c r="J2079" s="1">
        <f t="shared" si="323"/>
        <v>948638.66836363624</v>
      </c>
      <c r="K2079" s="1">
        <f>'Innlegging av opplysninger'!$B$4*H2079</f>
        <v>1027691.8907272726</v>
      </c>
      <c r="L2079" s="1"/>
      <c r="M2079" s="1">
        <f>'Innlegging av opplysninger'!$B$5*H2079</f>
        <v>1035597.2129636363</v>
      </c>
      <c r="N2079" s="1">
        <f>'Innlegging av opplysninger'!$B$5*I2079</f>
        <v>0</v>
      </c>
      <c r="O2079" s="1">
        <f>'Innlegging av opplysninger'!$B$5*J2079</f>
        <v>124271.66555563635</v>
      </c>
      <c r="P2079" s="1">
        <f>'Innlegging av opplysninger'!$B$5*K2079</f>
        <v>134627.63768527273</v>
      </c>
      <c r="Q2079" s="1"/>
      <c r="R2079" s="1">
        <f>'Innlegging av opplysninger'!$C$11*SUM(H2079:Q2079)</f>
        <v>424693.67384304537</v>
      </c>
      <c r="S2079" s="1">
        <f>'Innlegging av opplysninger'!$C$13*(((H2079+J2079+M2079+O2079)*Data!H2079)+(J2079+O2079)*(1-Data!H2079)*1.8/12+I2079+N2079+K2079+L2079+P2079+Q2079)</f>
        <v>75412.596344728125</v>
      </c>
      <c r="T2079" s="1">
        <f>'Innlegging av opplysninger'!$C$13*((H2079+J2079+M2079+O2079)*(1-Data!H2079)-(J2079+O2079)*(1-Data!H2079)*1.8/12)</f>
        <v>505747.16786154441</v>
      </c>
      <c r="U2079" s="1">
        <f>Data!I2079</f>
        <v>1</v>
      </c>
      <c r="V2079" s="1">
        <f>Data!J2079+Data!K2079</f>
        <v>60283.333333333336</v>
      </c>
      <c r="W2079" s="1">
        <f>Data!L2079</f>
        <v>0</v>
      </c>
      <c r="X2079" s="1">
        <f t="shared" si="327"/>
        <v>657636.36363636365</v>
      </c>
      <c r="Y2079" s="100">
        <f t="shared" si="328"/>
        <v>0</v>
      </c>
      <c r="Z2079" s="100">
        <f t="shared" si="329"/>
        <v>94042</v>
      </c>
      <c r="AA2079" s="100">
        <f>'Innlegging av opplysninger'!$B$4*X2079</f>
        <v>85492.727272727279</v>
      </c>
      <c r="AB2079" s="1"/>
      <c r="AC2079" s="1">
        <f>'Innlegging av opplysninger'!$B$5*X2079</f>
        <v>86150.363636363647</v>
      </c>
      <c r="AD2079" s="1">
        <f>'Innlegging av opplysninger'!$B$5*Y2079</f>
        <v>0</v>
      </c>
      <c r="AE2079" s="1">
        <f>'Innlegging av opplysninger'!$B$5*Z2079</f>
        <v>12319.502</v>
      </c>
      <c r="AF2079" s="1">
        <f>'Innlegging av opplysninger'!$B$5*AA2079</f>
        <v>11199.547272727274</v>
      </c>
      <c r="AG2079" s="1"/>
      <c r="AH2079" s="1">
        <f>'Innlegging av opplysninger'!$C$11*SUM(X2079:AG2079)</f>
        <v>35979.93914509091</v>
      </c>
      <c r="AI2079" s="1">
        <f>'Innlegging av opplysninger'!$C$13*(((X2079+Z2079+AC2079+AE2079)*Data!M2079)+(Z2079+AE2079)*(1-Data!M2079)*1.8/12+Y2079+AD2079+AA2079+AB2079+AF2079+AG2079)</f>
        <v>9127.9444705516398</v>
      </c>
      <c r="AJ2079" s="1">
        <f>'Innlegging av opplysninger'!$C$13*((X2079+Z2079+AC2079+AE2079)*(1-Data!M2079)-(Z2079+AE2079)*(1-Data!M2079)*1.8/12)</f>
        <v>40107.761727993813</v>
      </c>
      <c r="AK2079" s="83">
        <f t="shared" si="324"/>
        <v>461000</v>
      </c>
      <c r="AL2079" s="83">
        <f t="shared" si="325"/>
        <v>85000</v>
      </c>
      <c r="AM2079" s="83">
        <f t="shared" si="326"/>
        <v>546000</v>
      </c>
    </row>
    <row r="2080" spans="1:39">
      <c r="A2080" t="str">
        <f t="shared" si="320"/>
        <v>5025Alle</v>
      </c>
      <c r="B2080" s="6" t="str">
        <f>Data!A2080</f>
        <v>5025</v>
      </c>
      <c r="C2080" s="7" t="str">
        <f>Data!B2080</f>
        <v>Røros kommune</v>
      </c>
      <c r="D2080" s="7" t="str">
        <f>Data!C2080</f>
        <v>Alle</v>
      </c>
      <c r="E2080" s="1">
        <f>Data!D2080</f>
        <v>421.77549999999979</v>
      </c>
      <c r="F2080" s="1">
        <f>Data!E2080+Data!F2080</f>
        <v>46885.75197492505</v>
      </c>
      <c r="G2080" s="1">
        <f>Data!G2080</f>
        <v>486.285500224646</v>
      </c>
      <c r="H2080" s="1">
        <f t="shared" si="321"/>
        <v>215730125.25927263</v>
      </c>
      <c r="I2080" s="1">
        <f t="shared" si="322"/>
        <v>2237490.6545454552</v>
      </c>
      <c r="J2080" s="1">
        <f t="shared" si="323"/>
        <v>26156113.909658171</v>
      </c>
      <c r="K2080" s="1">
        <f>'Innlegging av opplysninger'!$B$4*H2080</f>
        <v>28044916.283705443</v>
      </c>
      <c r="L2080" s="1"/>
      <c r="M2080" s="1">
        <f>'Innlegging av opplysninger'!$B$5*H2080</f>
        <v>28260646.408964716</v>
      </c>
      <c r="N2080" s="1">
        <f>'Innlegging av opplysninger'!$B$5*I2080</f>
        <v>293111.27574545465</v>
      </c>
      <c r="O2080" s="1">
        <f>'Innlegging av opplysninger'!$B$5*J2080</f>
        <v>3426450.9221652206</v>
      </c>
      <c r="P2080" s="1">
        <f>'Innlegging av opplysninger'!$B$5*K2080</f>
        <v>3673884.0331654134</v>
      </c>
      <c r="Q2080" s="1"/>
      <c r="R2080" s="1">
        <f>'Innlegging av opplysninger'!$C$11*SUM(H2080:Q2080)</f>
        <v>11697264.072394451</v>
      </c>
      <c r="S2080" s="1">
        <f>'Innlegging av opplysninger'!$C$13*(((H2080+J2080+M2080+O2080)*Data!H2080)+(J2080+O2080)*(1-Data!H2080)*1.8/12+I2080+N2080+K2080+L2080+P2080+Q2080)</f>
        <v>2386939.0696936445</v>
      </c>
      <c r="T2080" s="1">
        <f>'Innlegging av opplysninger'!$C$13*((H2080+J2080+M2080+O2080)*(1-Data!H2080)-(J2080+O2080)*(1-Data!H2080)*1.8/12)</f>
        <v>13619843.345161924</v>
      </c>
      <c r="U2080" s="1">
        <f>Data!I2080</f>
        <v>59.304800000000007</v>
      </c>
      <c r="V2080" s="1">
        <f>Data!J2080+Data!K2080</f>
        <v>47150.315225327453</v>
      </c>
      <c r="W2080" s="1">
        <f>Data!L2080</f>
        <v>642.96768558362896</v>
      </c>
      <c r="X2080" s="1">
        <f t="shared" si="327"/>
        <v>30504436.520454541</v>
      </c>
      <c r="Y2080" s="100">
        <f t="shared" si="328"/>
        <v>415975.30909090908</v>
      </c>
      <c r="Z2080" s="100">
        <f t="shared" si="329"/>
        <v>4421618.8916249992</v>
      </c>
      <c r="AA2080" s="100">
        <f>'Innlegging av opplysninger'!$B$4*X2080</f>
        <v>3965576.7476590904</v>
      </c>
      <c r="AB2080" s="1"/>
      <c r="AC2080" s="1">
        <f>'Innlegging av opplysninger'!$B$5*X2080</f>
        <v>3996081.1841795449</v>
      </c>
      <c r="AD2080" s="1">
        <f>'Innlegging av opplysninger'!$B$5*Y2080</f>
        <v>54492.765490909092</v>
      </c>
      <c r="AE2080" s="1">
        <f>'Innlegging av opplysninger'!$B$5*Z2080</f>
        <v>579232.07480287494</v>
      </c>
      <c r="AF2080" s="1">
        <f>'Innlegging av opplysninger'!$B$5*AA2080</f>
        <v>519490.55394334084</v>
      </c>
      <c r="AG2080" s="1"/>
      <c r="AH2080" s="1">
        <f>'Innlegging av opplysninger'!$C$11*SUM(X2080:AG2080)</f>
        <v>1689362.3537953559</v>
      </c>
      <c r="AI2080" s="1">
        <f>'Innlegging av opplysninger'!$C$13*(((X2080+Z2080+AC2080+AE2080)*Data!M2080)+(Z2080+AE2080)*(1-Data!M2080)*1.8/12+Y2080+AD2080+AA2080+AB2080+AF2080+AG2080)</f>
        <v>310824.66090616718</v>
      </c>
      <c r="AJ2080" s="1">
        <f>'Innlegging av opplysninger'!$C$13*((X2080+Z2080+AC2080+AE2080)*(1-Data!M2080)-(Z2080+AE2080)*(1-Data!M2080)*1.8/12)</f>
        <v>2000934.349550636</v>
      </c>
      <c r="AK2080" s="83">
        <f t="shared" si="324"/>
        <v>13387000</v>
      </c>
      <c r="AL2080" s="83">
        <f t="shared" si="325"/>
        <v>2698000</v>
      </c>
      <c r="AM2080" s="83">
        <f t="shared" si="326"/>
        <v>15621000</v>
      </c>
    </row>
    <row r="2081" spans="1:39">
      <c r="A2081" t="str">
        <f t="shared" si="320"/>
        <v>5025Administrasjon</v>
      </c>
      <c r="B2081" s="6" t="str">
        <f>Data!A2081</f>
        <v>5025</v>
      </c>
      <c r="C2081" s="7" t="str">
        <f>Data!B2081</f>
        <v>Røros kommune</v>
      </c>
      <c r="D2081" s="7" t="str">
        <f>Data!C2081</f>
        <v>Administrasjon</v>
      </c>
      <c r="E2081" s="1">
        <f>Data!D2081</f>
        <v>37.619999999999997</v>
      </c>
      <c r="F2081" s="1">
        <f>Data!E2081+Data!F2081</f>
        <v>51531.853623958908</v>
      </c>
      <c r="G2081" s="1">
        <f>Data!G2081</f>
        <v>0</v>
      </c>
      <c r="H2081" s="1">
        <f t="shared" si="321"/>
        <v>21148672.727272734</v>
      </c>
      <c r="I2081" s="1">
        <f t="shared" si="322"/>
        <v>0</v>
      </c>
      <c r="J2081" s="1">
        <f t="shared" si="323"/>
        <v>2537840.727272728</v>
      </c>
      <c r="K2081" s="1">
        <f>'Innlegging av opplysninger'!$B$4*H2081</f>
        <v>2749327.4545454555</v>
      </c>
      <c r="L2081" s="1"/>
      <c r="M2081" s="1">
        <f>'Innlegging av opplysninger'!$B$5*H2081</f>
        <v>2770476.1272727284</v>
      </c>
      <c r="N2081" s="1">
        <f>'Innlegging av opplysninger'!$B$5*I2081</f>
        <v>0</v>
      </c>
      <c r="O2081" s="1">
        <f>'Innlegging av opplysninger'!$B$5*J2081</f>
        <v>332457.13527272741</v>
      </c>
      <c r="P2081" s="1">
        <f>'Innlegging av opplysninger'!$B$5*K2081</f>
        <v>360161.89654545469</v>
      </c>
      <c r="Q2081" s="1"/>
      <c r="R2081" s="1">
        <f>'Innlegging av opplysninger'!$C$11*SUM(H2081:Q2081)</f>
        <v>1136159.5705909093</v>
      </c>
      <c r="S2081" s="1">
        <f>'Innlegging av opplysninger'!$C$13*(((H2081+J2081+M2081+O2081)*Data!H2081)+(J2081+O2081)*(1-Data!H2081)*1.8/12+I2081+N2081+K2081+L2081+P2081+Q2081)</f>
        <v>275033.74485032732</v>
      </c>
      <c r="T2081" s="1">
        <f>'Innlegging av opplysninger'!$C$13*((H2081+J2081+M2081+O2081)*(1-Data!H2081)-(J2081+O2081)*(1-Data!H2081)*1.8/12)</f>
        <v>1279710.9306951275</v>
      </c>
      <c r="U2081" s="1">
        <f>Data!I2081</f>
        <v>5.1100000000000003</v>
      </c>
      <c r="V2081" s="1">
        <f>Data!J2081+Data!K2081</f>
        <v>47030.088062622308</v>
      </c>
      <c r="W2081" s="1">
        <f>Data!L2081</f>
        <v>0</v>
      </c>
      <c r="X2081" s="1">
        <f t="shared" si="327"/>
        <v>2621713.6363636362</v>
      </c>
      <c r="Y2081" s="100">
        <f t="shared" si="328"/>
        <v>0</v>
      </c>
      <c r="Z2081" s="100">
        <f t="shared" si="329"/>
        <v>374905.04999999993</v>
      </c>
      <c r="AA2081" s="100">
        <f>'Innlegging av opplysninger'!$B$4*X2081</f>
        <v>340822.77272727271</v>
      </c>
      <c r="AB2081" s="1"/>
      <c r="AC2081" s="1">
        <f>'Innlegging av opplysninger'!$B$5*X2081</f>
        <v>343444.48636363639</v>
      </c>
      <c r="AD2081" s="1">
        <f>'Innlegging av opplysninger'!$B$5*Y2081</f>
        <v>0</v>
      </c>
      <c r="AE2081" s="1">
        <f>'Innlegging av opplysninger'!$B$5*Z2081</f>
        <v>49112.561549999991</v>
      </c>
      <c r="AF2081" s="1">
        <f>'Innlegging av opplysninger'!$B$5*AA2081</f>
        <v>44647.783227272725</v>
      </c>
      <c r="AG2081" s="1"/>
      <c r="AH2081" s="1">
        <f>'Innlegging av opplysninger'!$C$11*SUM(X2081:AG2081)</f>
        <v>143436.5590288091</v>
      </c>
      <c r="AI2081" s="1">
        <f>'Innlegging av opplysninger'!$C$13*(((X2081+Z2081+AC2081+AE2081)*Data!M2081)+(Z2081+AE2081)*(1-Data!M2081)*1.8/12+Y2081+AD2081+AA2081+AB2081+AF2081+AG2081)</f>
        <v>23351.806279726363</v>
      </c>
      <c r="AJ2081" s="1">
        <f>'Innlegging av opplysninger'!$C$13*((X2081+Z2081+AC2081+AE2081)*(1-Data!M2081)-(Z2081+AE2081)*(1-Data!M2081)*1.8/12)</f>
        <v>172929.80081232818</v>
      </c>
      <c r="AK2081" s="83">
        <f t="shared" si="324"/>
        <v>1280000</v>
      </c>
      <c r="AL2081" s="83">
        <f t="shared" si="325"/>
        <v>298000</v>
      </c>
      <c r="AM2081" s="83">
        <f t="shared" si="326"/>
        <v>1453000</v>
      </c>
    </row>
    <row r="2082" spans="1:39">
      <c r="A2082" t="str">
        <f t="shared" si="320"/>
        <v>5025Undervisning</v>
      </c>
      <c r="B2082" s="6" t="str">
        <f>Data!A2082</f>
        <v>5025</v>
      </c>
      <c r="C2082" s="7" t="str">
        <f>Data!B2082</f>
        <v>Røros kommune</v>
      </c>
      <c r="D2082" s="7" t="str">
        <f>Data!C2082</f>
        <v>Undervisning</v>
      </c>
      <c r="E2082" s="1">
        <f>Data!D2082</f>
        <v>99.442799999999949</v>
      </c>
      <c r="F2082" s="1">
        <f>Data!E2082+Data!F2082</f>
        <v>47084.774555489857</v>
      </c>
      <c r="G2082" s="1">
        <f>Data!G2082</f>
        <v>0</v>
      </c>
      <c r="H2082" s="1">
        <f t="shared" si="321"/>
        <v>51079001.663636334</v>
      </c>
      <c r="I2082" s="1">
        <f t="shared" si="322"/>
        <v>0</v>
      </c>
      <c r="J2082" s="1">
        <f t="shared" si="323"/>
        <v>6129480.1996363597</v>
      </c>
      <c r="K2082" s="1">
        <f>'Innlegging av opplysninger'!$B$4*H2082</f>
        <v>6640270.2162727239</v>
      </c>
      <c r="L2082" s="1"/>
      <c r="M2082" s="1">
        <f>'Innlegging av opplysninger'!$B$5*H2082</f>
        <v>6691349.2179363603</v>
      </c>
      <c r="N2082" s="1">
        <f>'Innlegging av opplysninger'!$B$5*I2082</f>
        <v>0</v>
      </c>
      <c r="O2082" s="1">
        <f>'Innlegging av opplysninger'!$B$5*J2082</f>
        <v>802961.90615236317</v>
      </c>
      <c r="P2082" s="1">
        <f>'Innlegging av opplysninger'!$B$5*K2082</f>
        <v>869875.3983317269</v>
      </c>
      <c r="Q2082" s="1"/>
      <c r="R2082" s="1">
        <f>'Innlegging av opplysninger'!$C$11*SUM(H2082:Q2082)</f>
        <v>2744091.666874704</v>
      </c>
      <c r="S2082" s="1">
        <f>'Innlegging av opplysninger'!$C$13*(((H2082+J2082+M2082+O2082)*Data!H2082)+(J2082+O2082)*(1-Data!H2082)*1.8/12+I2082+N2082+K2082+L2082+P2082+Q2082)</f>
        <v>490062.23179831426</v>
      </c>
      <c r="T2082" s="1">
        <f>'Innlegging av opplysninger'!$C$13*((H2082+J2082+M2082+O2082)*(1-Data!H2082)-(J2082+O2082)*(1-Data!H2082)*1.8/12)</f>
        <v>3265010.5755039109</v>
      </c>
      <c r="U2082" s="1">
        <f>Data!I2082</f>
        <v>17.975000000000001</v>
      </c>
      <c r="V2082" s="1">
        <f>Data!J2082+Data!K2082</f>
        <v>51160.707000463604</v>
      </c>
      <c r="W2082" s="1">
        <f>Data!L2082</f>
        <v>0</v>
      </c>
      <c r="X2082" s="1">
        <f t="shared" si="327"/>
        <v>10032149.545454545</v>
      </c>
      <c r="Y2082" s="100">
        <f t="shared" si="328"/>
        <v>0</v>
      </c>
      <c r="Z2082" s="100">
        <f t="shared" si="329"/>
        <v>1434597.3849999998</v>
      </c>
      <c r="AA2082" s="100">
        <f>'Innlegging av opplysninger'!$B$4*X2082</f>
        <v>1304179.4409090909</v>
      </c>
      <c r="AB2082" s="1"/>
      <c r="AC2082" s="1">
        <f>'Innlegging av opplysninger'!$B$5*X2082</f>
        <v>1314211.5904545453</v>
      </c>
      <c r="AD2082" s="1">
        <f>'Innlegging av opplysninger'!$B$5*Y2082</f>
        <v>0</v>
      </c>
      <c r="AE2082" s="1">
        <f>'Innlegging av opplysninger'!$B$5*Z2082</f>
        <v>187932.25743499998</v>
      </c>
      <c r="AF2082" s="1">
        <f>'Innlegging av opplysninger'!$B$5*AA2082</f>
        <v>170847.50675909093</v>
      </c>
      <c r="AG2082" s="1"/>
      <c r="AH2082" s="1">
        <f>'Innlegging av opplysninger'!$C$11*SUM(X2082:AG2082)</f>
        <v>548868.87358846632</v>
      </c>
      <c r="AI2082" s="1">
        <f>'Innlegging av opplysninger'!$C$13*(((X2082+Z2082+AC2082+AE2082)*Data!M2082)+(Z2082+AE2082)*(1-Data!M2082)*1.8/12+Y2082+AD2082+AA2082+AB2082+AF2082+AG2082)</f>
        <v>101764.56094312062</v>
      </c>
      <c r="AJ2082" s="1">
        <f>'Innlegging av opplysninger'!$C$13*((X2082+Z2082+AC2082+AE2082)*(1-Data!M2082)-(Z2082+AE2082)*(1-Data!M2082)*1.8/12)</f>
        <v>649319.16080951737</v>
      </c>
      <c r="AK2082" s="83">
        <f t="shared" si="324"/>
        <v>3293000</v>
      </c>
      <c r="AL2082" s="83">
        <f t="shared" si="325"/>
        <v>592000</v>
      </c>
      <c r="AM2082" s="83">
        <f t="shared" si="326"/>
        <v>3914000</v>
      </c>
    </row>
    <row r="2083" spans="1:39">
      <c r="A2083" t="str">
        <f t="shared" si="320"/>
        <v>5025Barnehager</v>
      </c>
      <c r="B2083" s="6" t="str">
        <f>Data!A2083</f>
        <v>5025</v>
      </c>
      <c r="C2083" s="7" t="str">
        <f>Data!B2083</f>
        <v>Røros kommune</v>
      </c>
      <c r="D2083" s="7" t="str">
        <f>Data!C2083</f>
        <v>Barnehager</v>
      </c>
      <c r="E2083" s="1">
        <f>Data!D2083</f>
        <v>58.049199999999992</v>
      </c>
      <c r="F2083" s="1">
        <f>Data!E2083+Data!F2083</f>
        <v>39260.188971883632</v>
      </c>
      <c r="G2083" s="1">
        <f>Data!G2083</f>
        <v>0</v>
      </c>
      <c r="H2083" s="1">
        <f t="shared" si="321"/>
        <v>24862064.309090909</v>
      </c>
      <c r="I2083" s="1">
        <f t="shared" si="322"/>
        <v>0</v>
      </c>
      <c r="J2083" s="1">
        <f t="shared" si="323"/>
        <v>2983447.7170909089</v>
      </c>
      <c r="K2083" s="1">
        <f>'Innlegging av opplysninger'!$B$4*H2083</f>
        <v>3232068.3601818183</v>
      </c>
      <c r="L2083" s="1"/>
      <c r="M2083" s="1">
        <f>'Innlegging av opplysninger'!$B$5*H2083</f>
        <v>3256930.4244909091</v>
      </c>
      <c r="N2083" s="1">
        <f>'Innlegging av opplysninger'!$B$5*I2083</f>
        <v>0</v>
      </c>
      <c r="O2083" s="1">
        <f>'Innlegging av opplysninger'!$B$5*J2083</f>
        <v>390831.65093890909</v>
      </c>
      <c r="P2083" s="1">
        <f>'Innlegging av opplysninger'!$B$5*K2083</f>
        <v>423400.95518381818</v>
      </c>
      <c r="Q2083" s="1"/>
      <c r="R2083" s="1">
        <f>'Innlegging av opplysninger'!$C$11*SUM(H2083:Q2083)</f>
        <v>1335652.2498451362</v>
      </c>
      <c r="S2083" s="1">
        <f>'Innlegging av opplysninger'!$C$13*(((H2083+J2083+M2083+O2083)*Data!H2083)+(J2083+O2083)*(1-Data!H2083)*1.8/12+I2083+N2083+K2083+L2083+P2083+Q2083)</f>
        <v>220300.56372211111</v>
      </c>
      <c r="T2083" s="1">
        <f>'Innlegging av opplysninger'!$C$13*((H2083+J2083+M2083+O2083)*(1-Data!H2083)-(J2083+O2083)*(1-Data!H2083)*1.8/12)</f>
        <v>1607434.0939607071</v>
      </c>
      <c r="U2083" s="1">
        <f>Data!I2083</f>
        <v>1.8</v>
      </c>
      <c r="V2083" s="1">
        <f>Data!J2083+Data!K2083</f>
        <v>36847.037037037036</v>
      </c>
      <c r="W2083" s="1">
        <f>Data!L2083</f>
        <v>0</v>
      </c>
      <c r="X2083" s="1">
        <f t="shared" si="327"/>
        <v>723541.81818181812</v>
      </c>
      <c r="Y2083" s="100">
        <f t="shared" si="328"/>
        <v>0</v>
      </c>
      <c r="Z2083" s="100">
        <f t="shared" si="329"/>
        <v>103466.47999999998</v>
      </c>
      <c r="AA2083" s="100">
        <f>'Innlegging av opplysninger'!$B$4*X2083</f>
        <v>94060.436363636356</v>
      </c>
      <c r="AB2083" s="1"/>
      <c r="AC2083" s="1">
        <f>'Innlegging av opplysninger'!$B$5*X2083</f>
        <v>94783.97818181818</v>
      </c>
      <c r="AD2083" s="1">
        <f>'Innlegging av opplysninger'!$B$5*Y2083</f>
        <v>0</v>
      </c>
      <c r="AE2083" s="1">
        <f>'Innlegging av opplysninger'!$B$5*Z2083</f>
        <v>13554.108879999998</v>
      </c>
      <c r="AF2083" s="1">
        <f>'Innlegging av opplysninger'!$B$5*AA2083</f>
        <v>12321.917163636363</v>
      </c>
      <c r="AG2083" s="1"/>
      <c r="AH2083" s="1">
        <f>'Innlegging av opplysninger'!$C$11*SUM(X2083:AG2083)</f>
        <v>39585.692073294544</v>
      </c>
      <c r="AI2083" s="1">
        <f>'Innlegging av opplysninger'!$C$13*(((X2083+Z2083+AC2083+AE2083)*Data!M2083)+(Z2083+AE2083)*(1-Data!M2083)*1.8/12+Y2083+AD2083+AA2083+AB2083+AF2083+AG2083)</f>
        <v>6444.6429766821811</v>
      </c>
      <c r="AJ2083" s="1">
        <f>'Innlegging av opplysninger'!$C$13*((X2083+Z2083+AC2083+AE2083)*(1-Data!M2083)-(Z2083+AE2083)*(1-Data!M2083)*1.8/12)</f>
        <v>47725.251439405081</v>
      </c>
      <c r="AK2083" s="83">
        <f t="shared" si="324"/>
        <v>1375000</v>
      </c>
      <c r="AL2083" s="83">
        <f t="shared" si="325"/>
        <v>227000</v>
      </c>
      <c r="AM2083" s="83">
        <f t="shared" si="326"/>
        <v>1655000</v>
      </c>
    </row>
    <row r="2084" spans="1:39">
      <c r="A2084" t="str">
        <f t="shared" si="320"/>
        <v>5025Helse/pleie/omsorg</v>
      </c>
      <c r="B2084" s="6" t="str">
        <f>Data!A2084</f>
        <v>5025</v>
      </c>
      <c r="C2084" s="7" t="str">
        <f>Data!B2084</f>
        <v>Røros kommune</v>
      </c>
      <c r="D2084" s="7" t="str">
        <f>Data!C2084</f>
        <v>Helse/pleie/omsorg</v>
      </c>
      <c r="E2084" s="1">
        <f>Data!D2084</f>
        <v>174.12889999999985</v>
      </c>
      <c r="F2084" s="1">
        <f>Data!E2084+Data!F2084</f>
        <v>47414.852223075352</v>
      </c>
      <c r="G2084" s="1">
        <f>Data!G2084</f>
        <v>1035.3967664184418</v>
      </c>
      <c r="H2084" s="1">
        <f t="shared" si="321"/>
        <v>90068684.304727182</v>
      </c>
      <c r="I2084" s="1">
        <f t="shared" si="322"/>
        <v>1966827.2727272729</v>
      </c>
      <c r="J2084" s="1">
        <f t="shared" si="323"/>
        <v>11044261.389294533</v>
      </c>
      <c r="K2084" s="1">
        <f>'Innlegging av opplysninger'!$B$4*H2084</f>
        <v>11708928.959614534</v>
      </c>
      <c r="L2084" s="1"/>
      <c r="M2084" s="1">
        <f>'Innlegging av opplysninger'!$B$5*H2084</f>
        <v>11798997.643919261</v>
      </c>
      <c r="N2084" s="1">
        <f>'Innlegging av opplysninger'!$B$5*I2084</f>
        <v>257654.37272727277</v>
      </c>
      <c r="O2084" s="1">
        <f>'Innlegging av opplysninger'!$B$5*J2084</f>
        <v>1446798.241997584</v>
      </c>
      <c r="P2084" s="1">
        <f>'Innlegging av opplysninger'!$B$5*K2084</f>
        <v>1533869.6937095041</v>
      </c>
      <c r="Q2084" s="1"/>
      <c r="R2084" s="1">
        <f>'Innlegging av opplysninger'!$C$11*SUM(H2084:Q2084)</f>
        <v>4933388.8313912507</v>
      </c>
      <c r="S2084" s="1">
        <f>'Innlegging av opplysninger'!$C$13*(((H2084+J2084+M2084+O2084)*Data!H2084)+(J2084+O2084)*(1-Data!H2084)*1.8/12+I2084+N2084+K2084+L2084+P2084+Q2084)</f>
        <v>1103800.7455469605</v>
      </c>
      <c r="T2084" s="1">
        <f>'Innlegging av opplysninger'!$C$13*((H2084+J2084+M2084+O2084)*(1-Data!H2084)-(J2084+O2084)*(1-Data!H2084)*1.8/12)</f>
        <v>5647152.3921463313</v>
      </c>
      <c r="U2084" s="1">
        <f>Data!I2084</f>
        <v>27.609800000000003</v>
      </c>
      <c r="V2084" s="1">
        <f>Data!J2084+Data!K2084</f>
        <v>45374.887638024651</v>
      </c>
      <c r="W2084" s="1">
        <f>Data!L2084</f>
        <v>1354.2963005889214</v>
      </c>
      <c r="X2084" s="1">
        <f t="shared" si="327"/>
        <v>13666817.156818179</v>
      </c>
      <c r="Y2084" s="100">
        <f t="shared" si="328"/>
        <v>407911.090909091</v>
      </c>
      <c r="Z2084" s="100">
        <f t="shared" si="329"/>
        <v>2012686.1394249997</v>
      </c>
      <c r="AA2084" s="100">
        <f>'Innlegging av opplysninger'!$B$4*X2084</f>
        <v>1776686.2303863633</v>
      </c>
      <c r="AB2084" s="1"/>
      <c r="AC2084" s="1">
        <f>'Innlegging av opplysninger'!$B$5*X2084</f>
        <v>1790353.0475431816</v>
      </c>
      <c r="AD2084" s="1">
        <f>'Innlegging av opplysninger'!$B$5*Y2084</f>
        <v>53436.352909090921</v>
      </c>
      <c r="AE2084" s="1">
        <f>'Innlegging av opplysninger'!$B$5*Z2084</f>
        <v>263661.88426467497</v>
      </c>
      <c r="AF2084" s="1">
        <f>'Innlegging av opplysninger'!$B$5*AA2084</f>
        <v>232745.89618061361</v>
      </c>
      <c r="AG2084" s="1"/>
      <c r="AH2084" s="1">
        <f>'Innlegging av opplysninger'!$C$11*SUM(X2084:AG2084)</f>
        <v>767763.31634057558</v>
      </c>
      <c r="AI2084" s="1">
        <f>'Innlegging av opplysninger'!$C$13*(((X2084+Z2084+AC2084+AE2084)*Data!M2084)+(Z2084+AE2084)*(1-Data!M2084)*1.8/12+Y2084+AD2084+AA2084+AB2084+AF2084+AG2084)</f>
        <v>147943.46076952133</v>
      </c>
      <c r="AJ2084" s="1">
        <f>'Innlegging av opplysninger'!$C$13*((X2084+Z2084+AC2084+AE2084)*(1-Data!M2084)-(Z2084+AE2084)*(1-Data!M2084)*1.8/12)</f>
        <v>902680.02474916074</v>
      </c>
      <c r="AK2084" s="83">
        <f t="shared" si="324"/>
        <v>5701000</v>
      </c>
      <c r="AL2084" s="83">
        <f t="shared" si="325"/>
        <v>1252000</v>
      </c>
      <c r="AM2084" s="83">
        <f t="shared" si="326"/>
        <v>6550000</v>
      </c>
    </row>
    <row r="2085" spans="1:39">
      <c r="A2085" t="str">
        <f t="shared" si="320"/>
        <v>5025Samferdsel og teknikk</v>
      </c>
      <c r="B2085" s="6" t="str">
        <f>Data!A2085</f>
        <v>5025</v>
      </c>
      <c r="C2085" s="7" t="str">
        <f>Data!B2085</f>
        <v>Røros kommune</v>
      </c>
      <c r="D2085" s="7" t="str">
        <f>Data!C2085</f>
        <v>Samferdsel og teknikk</v>
      </c>
      <c r="E2085" s="1">
        <f>Data!D2085</f>
        <v>32.981099999999984</v>
      </c>
      <c r="F2085" s="1">
        <f>Data!E2085+Data!F2085</f>
        <v>53450.935283136925</v>
      </c>
      <c r="G2085" s="1">
        <f>Data!G2085</f>
        <v>641.81970886356146</v>
      </c>
      <c r="H2085" s="1">
        <f t="shared" si="321"/>
        <v>19231316.090909086</v>
      </c>
      <c r="I2085" s="1">
        <f t="shared" si="322"/>
        <v>230922.76363636358</v>
      </c>
      <c r="J2085" s="1">
        <f t="shared" si="323"/>
        <v>2335468.6625454538</v>
      </c>
      <c r="K2085" s="1">
        <f>'Innlegging av opplysninger'!$B$4*H2085</f>
        <v>2500071.0918181813</v>
      </c>
      <c r="L2085" s="1"/>
      <c r="M2085" s="1">
        <f>'Innlegging av opplysninger'!$B$5*H2085</f>
        <v>2519302.4079090902</v>
      </c>
      <c r="N2085" s="1">
        <f>'Innlegging av opplysninger'!$B$5*I2085</f>
        <v>30250.88203636363</v>
      </c>
      <c r="O2085" s="1">
        <f>'Innlegging av opplysninger'!$B$5*J2085</f>
        <v>305946.39479345444</v>
      </c>
      <c r="P2085" s="1">
        <f>'Innlegging av opplysninger'!$B$5*K2085</f>
        <v>327509.31302818179</v>
      </c>
      <c r="Q2085" s="1"/>
      <c r="R2085" s="1">
        <f>'Innlegging av opplysninger'!$C$11*SUM(H2085:Q2085)</f>
        <v>1044269.9290536945</v>
      </c>
      <c r="S2085" s="1">
        <f>'Innlegging av opplysninger'!$C$13*(((H2085+J2085+M2085+O2085)*Data!H2085)+(J2085+O2085)*(1-Data!H2085)*1.8/12+I2085+N2085+K2085+L2085+P2085+Q2085)</f>
        <v>205954.89580667333</v>
      </c>
      <c r="T2085" s="1">
        <f>'Innlegging av opplysninger'!$C$13*((H2085+J2085+M2085+O2085)*(1-Data!H2085)-(J2085+O2085)*(1-Data!H2085)*1.8/12)</f>
        <v>1223046.059740488</v>
      </c>
      <c r="U2085" s="1">
        <f>Data!I2085</f>
        <v>3.11</v>
      </c>
      <c r="V2085" s="1">
        <f>Data!J2085+Data!K2085</f>
        <v>52541.607717041799</v>
      </c>
      <c r="W2085" s="1">
        <f>Data!L2085</f>
        <v>237.6913183279743</v>
      </c>
      <c r="X2085" s="1">
        <f t="shared" si="327"/>
        <v>1782593.4545454541</v>
      </c>
      <c r="Y2085" s="100">
        <f t="shared" si="328"/>
        <v>8064.2181818181816</v>
      </c>
      <c r="Z2085" s="100">
        <f t="shared" si="329"/>
        <v>256064.04719999994</v>
      </c>
      <c r="AA2085" s="100">
        <f>'Innlegging av opplysninger'!$B$4*X2085</f>
        <v>231737.14909090905</v>
      </c>
      <c r="AB2085" s="1"/>
      <c r="AC2085" s="1">
        <f>'Innlegging av opplysninger'!$B$5*X2085</f>
        <v>233519.7425454545</v>
      </c>
      <c r="AD2085" s="1">
        <f>'Innlegging av opplysninger'!$B$5*Y2085</f>
        <v>1056.4125818181819</v>
      </c>
      <c r="AE2085" s="1">
        <f>'Innlegging av opplysninger'!$B$5*Z2085</f>
        <v>33544.390183199997</v>
      </c>
      <c r="AF2085" s="1">
        <f>'Innlegging av opplysninger'!$B$5*AA2085</f>
        <v>30357.566530909087</v>
      </c>
      <c r="AG2085" s="1"/>
      <c r="AH2085" s="1">
        <f>'Innlegging av opplysninger'!$C$11*SUM(X2085:AG2085)</f>
        <v>97923.605272663379</v>
      </c>
      <c r="AI2085" s="1">
        <f>'Innlegging av opplysninger'!$C$13*(((X2085+Z2085+AC2085+AE2085)*Data!M2085)+(Z2085+AE2085)*(1-Data!M2085)*1.8/12+Y2085+AD2085+AA2085+AB2085+AF2085+AG2085)</f>
        <v>16362.143823632592</v>
      </c>
      <c r="AJ2085" s="1">
        <f>'Innlegging av opplysninger'!$C$13*((X2085+Z2085+AC2085+AE2085)*(1-Data!M2085)-(Z2085+AE2085)*(1-Data!M2085)*1.8/12)</f>
        <v>117638.57918106468</v>
      </c>
      <c r="AK2085" s="83">
        <f t="shared" si="324"/>
        <v>1142000</v>
      </c>
      <c r="AL2085" s="83">
        <f t="shared" si="325"/>
        <v>222000</v>
      </c>
      <c r="AM2085" s="83">
        <f t="shared" si="326"/>
        <v>1341000</v>
      </c>
    </row>
    <row r="2086" spans="1:39">
      <c r="A2086" t="str">
        <f t="shared" si="320"/>
        <v>5025Annet</v>
      </c>
      <c r="B2086" s="6" t="str">
        <f>Data!A2086</f>
        <v>5025</v>
      </c>
      <c r="C2086" s="7" t="str">
        <f>Data!B2086</f>
        <v>Røros kommune</v>
      </c>
      <c r="D2086" s="7" t="str">
        <f>Data!C2086</f>
        <v>Annet</v>
      </c>
      <c r="E2086" s="1">
        <f>Data!D2086</f>
        <v>19.5535</v>
      </c>
      <c r="F2086" s="1">
        <f>Data!E2086+Data!F2086</f>
        <v>43787.66282251259</v>
      </c>
      <c r="G2086" s="1">
        <f>Data!G2086</f>
        <v>186.30373078988413</v>
      </c>
      <c r="H2086" s="1">
        <f t="shared" si="321"/>
        <v>9340386.1636363622</v>
      </c>
      <c r="I2086" s="1">
        <f t="shared" si="322"/>
        <v>39740.618181818172</v>
      </c>
      <c r="J2086" s="1">
        <f t="shared" si="323"/>
        <v>1125615.2138181818</v>
      </c>
      <c r="K2086" s="1">
        <f>'Innlegging av opplysninger'!$B$4*H2086</f>
        <v>1214250.2012727272</v>
      </c>
      <c r="L2086" s="1"/>
      <c r="M2086" s="1">
        <f>'Innlegging av opplysninger'!$B$5*H2086</f>
        <v>1223590.5874363636</v>
      </c>
      <c r="N2086" s="1">
        <f>'Innlegging av opplysninger'!$B$5*I2086</f>
        <v>5206.0209818181811</v>
      </c>
      <c r="O2086" s="1">
        <f>'Innlegging av opplysninger'!$B$5*J2086</f>
        <v>147455.59301018182</v>
      </c>
      <c r="P2086" s="1">
        <f>'Innlegging av opplysninger'!$B$5*K2086</f>
        <v>159066.77636672728</v>
      </c>
      <c r="Q2086" s="1"/>
      <c r="R2086" s="1">
        <f>'Innlegging av opplysninger'!$C$11*SUM(H2086:Q2086)</f>
        <v>503701.82463875884</v>
      </c>
      <c r="S2086" s="1">
        <f>'Innlegging av opplysninger'!$C$13*(((H2086+J2086+M2086+O2086)*Data!H2086)+(J2086+O2086)*(1-Data!H2086)*1.8/12+I2086+N2086+K2086+L2086+P2086+Q2086)</f>
        <v>91865.308148967844</v>
      </c>
      <c r="T2086" s="1">
        <f>'Innlegging av opplysninger'!$C$13*((H2086+J2086+M2086+O2086)*(1-Data!H2086)-(J2086+O2086)*(1-Data!H2086)*1.8/12)</f>
        <v>597410.87293564936</v>
      </c>
      <c r="U2086" s="1">
        <f>Data!I2086</f>
        <v>3.7</v>
      </c>
      <c r="V2086" s="1">
        <f>Data!J2086+Data!K2086</f>
        <v>41562.68018018017</v>
      </c>
      <c r="W2086" s="1">
        <f>Data!L2086</f>
        <v>0</v>
      </c>
      <c r="X2086" s="1">
        <f t="shared" si="327"/>
        <v>1677620.9090909087</v>
      </c>
      <c r="Y2086" s="100">
        <f t="shared" si="328"/>
        <v>0</v>
      </c>
      <c r="Z2086" s="100">
        <f t="shared" si="329"/>
        <v>239899.78999999992</v>
      </c>
      <c r="AA2086" s="100">
        <f>'Innlegging av opplysninger'!$B$4*X2086</f>
        <v>218090.71818181814</v>
      </c>
      <c r="AB2086" s="1"/>
      <c r="AC2086" s="1">
        <f>'Innlegging av opplysninger'!$B$5*X2086</f>
        <v>219768.33909090905</v>
      </c>
      <c r="AD2086" s="1">
        <f>'Innlegging av opplysninger'!$B$5*Y2086</f>
        <v>0</v>
      </c>
      <c r="AE2086" s="1">
        <f>'Innlegging av opplysninger'!$B$5*Z2086</f>
        <v>31426.872489999991</v>
      </c>
      <c r="AF2086" s="1">
        <f>'Innlegging av opplysninger'!$B$5*AA2086</f>
        <v>28569.884081818178</v>
      </c>
      <c r="AG2086" s="1"/>
      <c r="AH2086" s="1">
        <f>'Innlegging av opplysninger'!$C$11*SUM(X2086:AG2086)</f>
        <v>91784.307491547253</v>
      </c>
      <c r="AI2086" s="1">
        <f>'Innlegging av opplysninger'!$C$13*(((X2086+Z2086+AC2086+AE2086)*Data!M2086)+(Z2086+AE2086)*(1-Data!M2086)*1.8/12+Y2086+AD2086+AA2086+AB2086+AF2086+AG2086)</f>
        <v>14942.699285131088</v>
      </c>
      <c r="AJ2086" s="1">
        <f>'Innlegging av opplysninger'!$C$13*((X2086+Z2086+AC2086+AE2086)*(1-Data!M2086)-(Z2086+AE2086)*(1-Data!M2086)*1.8/12)</f>
        <v>110656.87938751253</v>
      </c>
      <c r="AK2086" s="83">
        <f t="shared" si="324"/>
        <v>595000</v>
      </c>
      <c r="AL2086" s="83">
        <f t="shared" si="325"/>
        <v>107000</v>
      </c>
      <c r="AM2086" s="83">
        <f t="shared" si="326"/>
        <v>708000</v>
      </c>
    </row>
    <row r="2087" spans="1:39">
      <c r="A2087" t="str">
        <f t="shared" si="320"/>
        <v>5026Alle</v>
      </c>
      <c r="B2087" s="6" t="str">
        <f>Data!A2087</f>
        <v>5026</v>
      </c>
      <c r="C2087" s="7" t="str">
        <f>Data!B2087</f>
        <v>Holtålen kommune</v>
      </c>
      <c r="D2087" s="7" t="str">
        <f>Data!C2087</f>
        <v>Alle</v>
      </c>
      <c r="E2087" s="1">
        <f>Data!D2087</f>
        <v>178.17019999999997</v>
      </c>
      <c r="F2087" s="1">
        <f>Data!E2087+Data!F2087</f>
        <v>47553.860746634389</v>
      </c>
      <c r="G2087" s="1">
        <f>Data!G2087</f>
        <v>437.97857329676913</v>
      </c>
      <c r="H2087" s="1">
        <f t="shared" si="321"/>
        <v>92429245.963636324</v>
      </c>
      <c r="I2087" s="1">
        <f t="shared" si="322"/>
        <v>851287.96363636362</v>
      </c>
      <c r="J2087" s="1">
        <f t="shared" si="323"/>
        <v>11193664.071272723</v>
      </c>
      <c r="K2087" s="1">
        <f>'Innlegging av opplysninger'!$B$4*H2087</f>
        <v>12015801.975272723</v>
      </c>
      <c r="L2087" s="1"/>
      <c r="M2087" s="1">
        <f>'Innlegging av opplysninger'!$B$5*H2087</f>
        <v>12108231.221236359</v>
      </c>
      <c r="N2087" s="1">
        <f>'Innlegging av opplysninger'!$B$5*I2087</f>
        <v>111518.72323636364</v>
      </c>
      <c r="O2087" s="1">
        <f>'Innlegging av opplysninger'!$B$5*J2087</f>
        <v>1466369.9933367269</v>
      </c>
      <c r="P2087" s="1">
        <f>'Innlegging av opplysninger'!$B$5*K2087</f>
        <v>1574070.0587607268</v>
      </c>
      <c r="Q2087" s="1"/>
      <c r="R2087" s="1">
        <f>'Innlegging av opplysninger'!$C$11*SUM(H2087:Q2087)</f>
        <v>5006507.2188747553</v>
      </c>
      <c r="S2087" s="1">
        <f>'Innlegging av opplysninger'!$C$13*(((H2087+J2087+M2087+O2087)*Data!H2087)+(J2087+O2087)*(1-Data!H2087)*1.8/12+I2087+N2087+K2087+L2087+P2087+Q2087)</f>
        <v>971064.63273152243</v>
      </c>
      <c r="T2087" s="1">
        <f>'Innlegging av opplysninger'!$C$13*((H2087+J2087+M2087+O2087)*(1-Data!H2087)-(J2087+O2087)*(1-Data!H2087)*1.8/12)</f>
        <v>5879945.2457286688</v>
      </c>
      <c r="U2087" s="1">
        <f>Data!I2087</f>
        <v>15.869599999999997</v>
      </c>
      <c r="V2087" s="1">
        <f>Data!J2087+Data!K2087</f>
        <v>49403.46469560251</v>
      </c>
      <c r="W2087" s="1">
        <f>Data!L2087</f>
        <v>807.71538034985133</v>
      </c>
      <c r="X2087" s="1">
        <f t="shared" si="327"/>
        <v>8552871.5272727273</v>
      </c>
      <c r="Y2087" s="100">
        <f t="shared" si="328"/>
        <v>139834.03636363632</v>
      </c>
      <c r="Z2087" s="100">
        <f t="shared" si="329"/>
        <v>1243056.8955999999</v>
      </c>
      <c r="AA2087" s="100">
        <f>'Innlegging av opplysninger'!$B$4*X2087</f>
        <v>1111873.2985454546</v>
      </c>
      <c r="AB2087" s="1"/>
      <c r="AC2087" s="1">
        <f>'Innlegging av opplysninger'!$B$5*X2087</f>
        <v>1120426.1700727274</v>
      </c>
      <c r="AD2087" s="1">
        <f>'Innlegging av opplysninger'!$B$5*Y2087</f>
        <v>18318.258763636357</v>
      </c>
      <c r="AE2087" s="1">
        <f>'Innlegging av opplysninger'!$B$5*Z2087</f>
        <v>162840.4533236</v>
      </c>
      <c r="AF2087" s="1">
        <f>'Innlegging av opplysninger'!$B$5*AA2087</f>
        <v>145655.40210945456</v>
      </c>
      <c r="AG2087" s="1"/>
      <c r="AH2087" s="1">
        <f>'Innlegging av opplysninger'!$C$11*SUM(X2087:AG2087)</f>
        <v>474805.28959794698</v>
      </c>
      <c r="AI2087" s="1">
        <f>'Innlegging av opplysninger'!$C$13*(((X2087+Z2087+AC2087+AE2087)*Data!M2087)+(Z2087+AE2087)*(1-Data!M2087)*1.8/12+Y2087+AD2087+AA2087+AB2087+AF2087+AG2087)</f>
        <v>107845.24718429703</v>
      </c>
      <c r="AJ2087" s="1">
        <f>'Innlegging av opplysninger'!$C$13*((X2087+Z2087+AC2087+AE2087)*(1-Data!M2087)-(Z2087+AE2087)*(1-Data!M2087)*1.8/12)</f>
        <v>541888.30700236722</v>
      </c>
      <c r="AK2087" s="83">
        <f t="shared" si="324"/>
        <v>5481000</v>
      </c>
      <c r="AL2087" s="83">
        <f t="shared" si="325"/>
        <v>1079000</v>
      </c>
      <c r="AM2087" s="83">
        <f t="shared" si="326"/>
        <v>6422000</v>
      </c>
    </row>
    <row r="2088" spans="1:39">
      <c r="A2088" t="str">
        <f t="shared" si="320"/>
        <v>5026Administrasjon</v>
      </c>
      <c r="B2088" s="6" t="str">
        <f>Data!A2088</f>
        <v>5026</v>
      </c>
      <c r="C2088" s="7" t="str">
        <f>Data!B2088</f>
        <v>Holtålen kommune</v>
      </c>
      <c r="D2088" s="7" t="str">
        <f>Data!C2088</f>
        <v>Administrasjon</v>
      </c>
      <c r="E2088" s="1">
        <f>Data!D2088</f>
        <v>10.15</v>
      </c>
      <c r="F2088" s="1">
        <f>Data!E2088+Data!F2088</f>
        <v>50329.310344827587</v>
      </c>
      <c r="G2088" s="1">
        <f>Data!G2088</f>
        <v>0</v>
      </c>
      <c r="H2088" s="1">
        <f t="shared" si="321"/>
        <v>5572827.2727272725</v>
      </c>
      <c r="I2088" s="1">
        <f t="shared" si="322"/>
        <v>0</v>
      </c>
      <c r="J2088" s="1">
        <f t="shared" si="323"/>
        <v>668739.27272727271</v>
      </c>
      <c r="K2088" s="1">
        <f>'Innlegging av opplysninger'!$B$4*H2088</f>
        <v>724467.54545454541</v>
      </c>
      <c r="L2088" s="1"/>
      <c r="M2088" s="1">
        <f>'Innlegging av opplysninger'!$B$5*H2088</f>
        <v>730040.37272727268</v>
      </c>
      <c r="N2088" s="1">
        <f>'Innlegging av opplysninger'!$B$5*I2088</f>
        <v>0</v>
      </c>
      <c r="O2088" s="1">
        <f>'Innlegging av opplysninger'!$B$5*J2088</f>
        <v>87604.844727272735</v>
      </c>
      <c r="P2088" s="1">
        <f>'Innlegging av opplysninger'!$B$5*K2088</f>
        <v>94905.24845454545</v>
      </c>
      <c r="Q2088" s="1"/>
      <c r="R2088" s="1">
        <f>'Innlegging av opplysninger'!$C$11*SUM(H2088:Q2088)</f>
        <v>299386.2131590909</v>
      </c>
      <c r="S2088" s="1">
        <f>'Innlegging av opplysninger'!$C$13*(((H2088+J2088+M2088+O2088)*Data!H2088)+(J2088+O2088)*(1-Data!H2088)*1.8/12+I2088+N2088+K2088+L2088+P2088+Q2088)</f>
        <v>68445.860484087258</v>
      </c>
      <c r="T2088" s="1">
        <f>'Innlegging av opplysninger'!$C$13*((H2088+J2088+M2088+O2088)*(1-Data!H2088)-(J2088+O2088)*(1-Data!H2088)*1.8/12)</f>
        <v>341240.53647045814</v>
      </c>
      <c r="U2088" s="1">
        <f>Data!I2088</f>
        <v>2.4500000000000002</v>
      </c>
      <c r="V2088" s="1">
        <f>Data!J2088+Data!K2088</f>
        <v>67999.795918367337</v>
      </c>
      <c r="W2088" s="1">
        <f>Data!L2088</f>
        <v>0</v>
      </c>
      <c r="X2088" s="1">
        <f t="shared" si="327"/>
        <v>1817449.0909090908</v>
      </c>
      <c r="Y2088" s="100">
        <f t="shared" si="328"/>
        <v>0</v>
      </c>
      <c r="Z2088" s="100">
        <f t="shared" si="329"/>
        <v>259895.21999999997</v>
      </c>
      <c r="AA2088" s="100">
        <f>'Innlegging av opplysninger'!$B$4*X2088</f>
        <v>236268.38181818181</v>
      </c>
      <c r="AB2088" s="1"/>
      <c r="AC2088" s="1">
        <f>'Innlegging av opplysninger'!$B$5*X2088</f>
        <v>238085.8309090909</v>
      </c>
      <c r="AD2088" s="1">
        <f>'Innlegging av opplysninger'!$B$5*Y2088</f>
        <v>0</v>
      </c>
      <c r="AE2088" s="1">
        <f>'Innlegging av opplysninger'!$B$5*Z2088</f>
        <v>34046.273819999995</v>
      </c>
      <c r="AF2088" s="1">
        <f>'Innlegging av opplysninger'!$B$5*AA2088</f>
        <v>30951.158018181817</v>
      </c>
      <c r="AG2088" s="1"/>
      <c r="AH2088" s="1">
        <f>'Innlegging av opplysninger'!$C$11*SUM(X2088:AG2088)</f>
        <v>99434.446308032711</v>
      </c>
      <c r="AI2088" s="1">
        <f>'Innlegging av opplysninger'!$C$13*(((X2088+Z2088+AC2088+AE2088)*Data!M2088)+(Z2088+AE2088)*(1-Data!M2088)*1.8/12+Y2088+AD2088+AA2088+AB2088+AF2088+AG2088)</f>
        <v>36044.578540747621</v>
      </c>
      <c r="AJ2088" s="1">
        <f>'Innlegging av opplysninger'!$C$13*((X2088+Z2088+AC2088+AE2088)*(1-Data!M2088)-(Z2088+AE2088)*(1-Data!M2088)*1.8/12)</f>
        <v>100023.61114392871</v>
      </c>
      <c r="AK2088" s="83">
        <f t="shared" si="324"/>
        <v>399000</v>
      </c>
      <c r="AL2088" s="83">
        <f t="shared" si="325"/>
        <v>104000</v>
      </c>
      <c r="AM2088" s="83">
        <f t="shared" si="326"/>
        <v>441000</v>
      </c>
    </row>
    <row r="2089" spans="1:39">
      <c r="A2089" t="str">
        <f t="shared" si="320"/>
        <v>5026Undervisning</v>
      </c>
      <c r="B2089" s="6" t="str">
        <f>Data!A2089</f>
        <v>5026</v>
      </c>
      <c r="C2089" s="7" t="str">
        <f>Data!B2089</f>
        <v>Holtålen kommune</v>
      </c>
      <c r="D2089" s="7" t="str">
        <f>Data!C2089</f>
        <v>Undervisning</v>
      </c>
      <c r="E2089" s="1">
        <f>Data!D2089</f>
        <v>43.145200000000003</v>
      </c>
      <c r="F2089" s="1">
        <f>Data!E2089+Data!F2089</f>
        <v>48644.178475628025</v>
      </c>
      <c r="G2089" s="1">
        <f>Data!G2089</f>
        <v>0</v>
      </c>
      <c r="H2089" s="1">
        <f t="shared" si="321"/>
        <v>22895594.281818178</v>
      </c>
      <c r="I2089" s="1">
        <f t="shared" si="322"/>
        <v>0</v>
      </c>
      <c r="J2089" s="1">
        <f t="shared" si="323"/>
        <v>2747471.3138181814</v>
      </c>
      <c r="K2089" s="1">
        <f>'Innlegging av opplysninger'!$B$4*H2089</f>
        <v>2976427.256636363</v>
      </c>
      <c r="L2089" s="1"/>
      <c r="M2089" s="1">
        <f>'Innlegging av opplysninger'!$B$5*H2089</f>
        <v>2999322.8509181812</v>
      </c>
      <c r="N2089" s="1">
        <f>'Innlegging av opplysninger'!$B$5*I2089</f>
        <v>0</v>
      </c>
      <c r="O2089" s="1">
        <f>'Innlegging av opplysninger'!$B$5*J2089</f>
        <v>359918.74211018177</v>
      </c>
      <c r="P2089" s="1">
        <f>'Innlegging av opplysninger'!$B$5*K2089</f>
        <v>389911.97061936359</v>
      </c>
      <c r="Q2089" s="1"/>
      <c r="R2089" s="1">
        <f>'Innlegging av opplysninger'!$C$11*SUM(H2089:Q2089)</f>
        <v>1230008.5638049769</v>
      </c>
      <c r="S2089" s="1">
        <f>'Innlegging av opplysninger'!$C$13*(((H2089+J2089+M2089+O2089)*Data!H2089)+(J2089+O2089)*(1-Data!H2089)*1.8/12+I2089+N2089+K2089+L2089+P2089+Q2089)</f>
        <v>213959.62794210628</v>
      </c>
      <c r="T2089" s="1">
        <f>'Innlegging av opplysninger'!$C$13*((H2089+J2089+M2089+O2089)*(1-Data!H2089)-(J2089+O2089)*(1-Data!H2089)*1.8/12)</f>
        <v>1469209.9856857571</v>
      </c>
      <c r="U2089" s="1">
        <f>Data!I2089</f>
        <v>1.25</v>
      </c>
      <c r="V2089" s="1">
        <f>Data!J2089+Data!K2089</f>
        <v>45385.2</v>
      </c>
      <c r="W2089" s="1">
        <f>Data!L2089</f>
        <v>0</v>
      </c>
      <c r="X2089" s="1">
        <f t="shared" si="327"/>
        <v>618889.09090909082</v>
      </c>
      <c r="Y2089" s="100">
        <f t="shared" si="328"/>
        <v>0</v>
      </c>
      <c r="Z2089" s="100">
        <f t="shared" si="329"/>
        <v>88501.139999999985</v>
      </c>
      <c r="AA2089" s="100">
        <f>'Innlegging av opplysninger'!$B$4*X2089</f>
        <v>80455.581818181803</v>
      </c>
      <c r="AB2089" s="1"/>
      <c r="AC2089" s="1">
        <f>'Innlegging av opplysninger'!$B$5*X2089</f>
        <v>81074.470909090902</v>
      </c>
      <c r="AD2089" s="1">
        <f>'Innlegging av opplysninger'!$B$5*Y2089</f>
        <v>0</v>
      </c>
      <c r="AE2089" s="1">
        <f>'Innlegging av opplysninger'!$B$5*Z2089</f>
        <v>11593.649339999998</v>
      </c>
      <c r="AF2089" s="1">
        <f>'Innlegging av opplysninger'!$B$5*AA2089</f>
        <v>10539.681218181817</v>
      </c>
      <c r="AG2089" s="1"/>
      <c r="AH2089" s="1">
        <f>'Innlegging av opplysninger'!$C$11*SUM(X2089:AG2089)</f>
        <v>33860.037339392722</v>
      </c>
      <c r="AI2089" s="1">
        <f>'Innlegging av opplysninger'!$C$13*(((X2089+Z2089+AC2089+AE2089)*Data!M2089)+(Z2089+AE2089)*(1-Data!M2089)*1.8/12+Y2089+AD2089+AA2089+AB2089+AF2089+AG2089)</f>
        <v>5512.493034742909</v>
      </c>
      <c r="AJ2089" s="1">
        <f>'Innlegging av opplysninger'!$C$13*((X2089+Z2089+AC2089+AE2089)*(1-Data!M2089)-(Z2089+AE2089)*(1-Data!M2089)*1.8/12)</f>
        <v>40822.294903373448</v>
      </c>
      <c r="AK2089" s="83">
        <f t="shared" si="324"/>
        <v>1264000</v>
      </c>
      <c r="AL2089" s="83">
        <f t="shared" si="325"/>
        <v>219000</v>
      </c>
      <c r="AM2089" s="83">
        <f t="shared" si="326"/>
        <v>1510000</v>
      </c>
    </row>
    <row r="2090" spans="1:39">
      <c r="A2090" t="str">
        <f t="shared" si="320"/>
        <v>5026Barnehager</v>
      </c>
      <c r="B2090" s="6" t="str">
        <f>Data!A2090</f>
        <v>5026</v>
      </c>
      <c r="C2090" s="7" t="str">
        <f>Data!B2090</f>
        <v>Holtålen kommune</v>
      </c>
      <c r="D2090" s="7" t="str">
        <f>Data!C2090</f>
        <v>Barnehager</v>
      </c>
      <c r="E2090" s="1">
        <f>Data!D2090</f>
        <v>31.018400000000007</v>
      </c>
      <c r="F2090" s="1">
        <f>Data!E2090+Data!F2090</f>
        <v>40561.530575400393</v>
      </c>
      <c r="G2090" s="1">
        <f>Data!G2090</f>
        <v>0</v>
      </c>
      <c r="H2090" s="1">
        <f t="shared" si="321"/>
        <v>13725313.963636361</v>
      </c>
      <c r="I2090" s="1">
        <f t="shared" si="322"/>
        <v>0</v>
      </c>
      <c r="J2090" s="1">
        <f t="shared" si="323"/>
        <v>1647037.6756363632</v>
      </c>
      <c r="K2090" s="1">
        <f>'Innlegging av opplysninger'!$B$4*H2090</f>
        <v>1784290.815272727</v>
      </c>
      <c r="L2090" s="1"/>
      <c r="M2090" s="1">
        <f>'Innlegging av opplysninger'!$B$5*H2090</f>
        <v>1798016.1292363633</v>
      </c>
      <c r="N2090" s="1">
        <f>'Innlegging av opplysninger'!$B$5*I2090</f>
        <v>0</v>
      </c>
      <c r="O2090" s="1">
        <f>'Innlegging av opplysninger'!$B$5*J2090</f>
        <v>215761.93550836359</v>
      </c>
      <c r="P2090" s="1">
        <f>'Innlegging av opplysninger'!$B$5*K2090</f>
        <v>233742.09680072725</v>
      </c>
      <c r="Q2090" s="1"/>
      <c r="R2090" s="1">
        <f>'Innlegging av opplysninger'!$C$11*SUM(H2090:Q2090)</f>
        <v>737358.17941145424</v>
      </c>
      <c r="S2090" s="1">
        <f>'Innlegging av opplysninger'!$C$13*(((H2090+J2090+M2090+O2090)*Data!H2090)+(J2090+O2090)*(1-Data!H2090)*1.8/12+I2090+N2090+K2090+L2090+P2090+Q2090)</f>
        <v>121302.16606539577</v>
      </c>
      <c r="T2090" s="1">
        <f>'Innlegging av opplysninger'!$C$13*((H2090+J2090+M2090+O2090)*(1-Data!H2090)-(J2090+O2090)*(1-Data!H2090)*1.8/12)</f>
        <v>887714.28997133125</v>
      </c>
      <c r="U2090" s="1">
        <f>Data!I2090</f>
        <v>0.25</v>
      </c>
      <c r="V2090" s="1">
        <f>Data!J2090+Data!K2090</f>
        <v>36200</v>
      </c>
      <c r="W2090" s="1">
        <f>Data!L2090</f>
        <v>0</v>
      </c>
      <c r="X2090" s="1">
        <f t="shared" si="327"/>
        <v>98727.272727272721</v>
      </c>
      <c r="Y2090" s="100">
        <f t="shared" si="328"/>
        <v>0</v>
      </c>
      <c r="Z2090" s="100">
        <f t="shared" si="329"/>
        <v>14117.999999999998</v>
      </c>
      <c r="AA2090" s="100">
        <f>'Innlegging av opplysninger'!$B$4*X2090</f>
        <v>12834.545454545454</v>
      </c>
      <c r="AB2090" s="1"/>
      <c r="AC2090" s="1">
        <f>'Innlegging av opplysninger'!$B$5*X2090</f>
        <v>12933.272727272726</v>
      </c>
      <c r="AD2090" s="1">
        <f>'Innlegging av opplysninger'!$B$5*Y2090</f>
        <v>0</v>
      </c>
      <c r="AE2090" s="1">
        <f>'Innlegging av opplysninger'!$B$5*Z2090</f>
        <v>1849.4579999999999</v>
      </c>
      <c r="AF2090" s="1">
        <f>'Innlegging av opplysninger'!$B$5*AA2090</f>
        <v>1681.3254545454545</v>
      </c>
      <c r="AG2090" s="1"/>
      <c r="AH2090" s="1">
        <f>'Innlegging av opplysninger'!$C$11*SUM(X2090:AG2090)</f>
        <v>5401.4672258181818</v>
      </c>
      <c r="AI2090" s="1">
        <f>'Innlegging av opplysninger'!$C$13*(((X2090+Z2090+AC2090+AE2090)*Data!M2090)+(Z2090+AE2090)*(1-Data!M2090)*1.8/12+Y2090+AD2090+AA2090+AB2090+AF2090+AG2090)</f>
        <v>879.37145967272727</v>
      </c>
      <c r="AJ2090" s="1">
        <f>'Innlegging av opplysninger'!$C$13*((X2090+Z2090+AC2090+AE2090)*(1-Data!M2090)-(Z2090+AE2090)*(1-Data!M2090)*1.8/12)</f>
        <v>6512.1100072363624</v>
      </c>
      <c r="AK2090" s="83">
        <f t="shared" si="324"/>
        <v>743000</v>
      </c>
      <c r="AL2090" s="83">
        <f t="shared" si="325"/>
        <v>122000</v>
      </c>
      <c r="AM2090" s="83">
        <f t="shared" si="326"/>
        <v>894000</v>
      </c>
    </row>
    <row r="2091" spans="1:39">
      <c r="A2091" t="str">
        <f t="shared" si="320"/>
        <v>5026Helse/pleie/omsorg</v>
      </c>
      <c r="B2091" s="6" t="str">
        <f>Data!A2091</f>
        <v>5026</v>
      </c>
      <c r="C2091" s="7" t="str">
        <f>Data!B2091</f>
        <v>Holtålen kommune</v>
      </c>
      <c r="D2091" s="7" t="str">
        <f>Data!C2091</f>
        <v>Helse/pleie/omsorg</v>
      </c>
      <c r="E2091" s="1">
        <f>Data!D2091</f>
        <v>74.856699999999961</v>
      </c>
      <c r="F2091" s="1">
        <f>Data!E2091+Data!F2091</f>
        <v>49094.389246386774</v>
      </c>
      <c r="G2091" s="1">
        <f>Data!G2091</f>
        <v>1042.4548504008333</v>
      </c>
      <c r="H2091" s="1">
        <f t="shared" si="321"/>
        <v>40091388.736363627</v>
      </c>
      <c r="I2091" s="1">
        <f t="shared" si="322"/>
        <v>851287.96363636374</v>
      </c>
      <c r="J2091" s="1">
        <f t="shared" si="323"/>
        <v>4913121.203999998</v>
      </c>
      <c r="K2091" s="1">
        <f>'Innlegging av opplysninger'!$B$4*H2091</f>
        <v>5211880.5357272718</v>
      </c>
      <c r="L2091" s="1"/>
      <c r="M2091" s="1">
        <f>'Innlegging av opplysninger'!$B$5*H2091</f>
        <v>5251971.9244636353</v>
      </c>
      <c r="N2091" s="1">
        <f>'Innlegging av opplysninger'!$B$5*I2091</f>
        <v>111518.72323636366</v>
      </c>
      <c r="O2091" s="1">
        <f>'Innlegging av opplysninger'!$B$5*J2091</f>
        <v>643618.87772399979</v>
      </c>
      <c r="P2091" s="1">
        <f>'Innlegging av opplysninger'!$B$5*K2091</f>
        <v>682756.3501802726</v>
      </c>
      <c r="Q2091" s="1"/>
      <c r="R2091" s="1">
        <f>'Innlegging av opplysninger'!$C$11*SUM(H2091:Q2091)</f>
        <v>2194786.6839825981</v>
      </c>
      <c r="S2091" s="1">
        <f>'Innlegging av opplysninger'!$C$13*(((H2091+J2091+M2091+O2091)*Data!H2091)+(J2091+O2091)*(1-Data!H2091)*1.8/12+I2091+N2091+K2091+L2091+P2091+Q2091)</f>
        <v>464157.41564725601</v>
      </c>
      <c r="T2091" s="1">
        <f>'Innlegging av opplysninger'!$C$13*((H2091+J2091+M2091+O2091)*(1-Data!H2091)-(J2091+O2091)*(1-Data!H2091)*1.8/12)</f>
        <v>2539234.8887499836</v>
      </c>
      <c r="U2091" s="1">
        <f>Data!I2091</f>
        <v>9.4458000000000002</v>
      </c>
      <c r="V2091" s="1">
        <f>Data!J2091+Data!K2091</f>
        <v>45045.599984472821</v>
      </c>
      <c r="W2091" s="1">
        <f>Data!L2091</f>
        <v>1357.0179338965463</v>
      </c>
      <c r="X2091" s="1">
        <f t="shared" si="327"/>
        <v>4641727.9454545463</v>
      </c>
      <c r="Y2091" s="100">
        <f t="shared" si="328"/>
        <v>139834.03636363632</v>
      </c>
      <c r="Z2091" s="100">
        <f t="shared" si="329"/>
        <v>683763.36340000003</v>
      </c>
      <c r="AA2091" s="100">
        <f>'Innlegging av opplysninger'!$B$4*X2091</f>
        <v>603424.63290909107</v>
      </c>
      <c r="AB2091" s="1"/>
      <c r="AC2091" s="1">
        <f>'Innlegging av opplysninger'!$B$5*X2091</f>
        <v>608066.36085454561</v>
      </c>
      <c r="AD2091" s="1">
        <f>'Innlegging av opplysninger'!$B$5*Y2091</f>
        <v>18318.258763636357</v>
      </c>
      <c r="AE2091" s="1">
        <f>'Innlegging av opplysninger'!$B$5*Z2091</f>
        <v>89573.000605400011</v>
      </c>
      <c r="AF2091" s="1">
        <f>'Innlegging av opplysninger'!$B$5*AA2091</f>
        <v>79048.626911090934</v>
      </c>
      <c r="AG2091" s="1"/>
      <c r="AH2091" s="1">
        <f>'Innlegging av opplysninger'!$C$11*SUM(X2091:AG2091)</f>
        <v>260822.73655995395</v>
      </c>
      <c r="AI2091" s="1">
        <f>'Innlegging av opplysninger'!$C$13*(((X2091+Z2091+AC2091+AE2091)*Data!M2091)+(Z2091+AE2091)*(1-Data!M2091)*1.8/12+Y2091+AD2091+AA2091+AB2091+AF2091+AG2091)</f>
        <v>49744.552496509757</v>
      </c>
      <c r="AJ2091" s="1">
        <f>'Innlegging av opplysninger'!$C$13*((X2091+Z2091+AC2091+AE2091)*(1-Data!M2091)-(Z2091+AE2091)*(1-Data!M2091)*1.8/12)</f>
        <v>307170.77121711144</v>
      </c>
      <c r="AK2091" s="83">
        <f t="shared" si="324"/>
        <v>2456000</v>
      </c>
      <c r="AL2091" s="83">
        <f t="shared" si="325"/>
        <v>514000</v>
      </c>
      <c r="AM2091" s="83">
        <f t="shared" si="326"/>
        <v>2846000</v>
      </c>
    </row>
    <row r="2092" spans="1:39">
      <c r="A2092" t="str">
        <f t="shared" si="320"/>
        <v>5026Samferdsel og teknikk</v>
      </c>
      <c r="B2092" s="6" t="str">
        <f>Data!A2092</f>
        <v>5026</v>
      </c>
      <c r="C2092" s="7" t="str">
        <f>Data!B2092</f>
        <v>Holtålen kommune</v>
      </c>
      <c r="D2092" s="7" t="str">
        <f>Data!C2092</f>
        <v>Samferdsel og teknikk</v>
      </c>
      <c r="E2092" s="1">
        <f>Data!D2092</f>
        <v>8.5729000000000006</v>
      </c>
      <c r="F2092" s="1">
        <f>Data!E2092+Data!F2092</f>
        <v>47810.787870304484</v>
      </c>
      <c r="G2092" s="1">
        <f>Data!G2092</f>
        <v>0</v>
      </c>
      <c r="H2092" s="1">
        <f t="shared" si="321"/>
        <v>4471386.581818182</v>
      </c>
      <c r="I2092" s="1">
        <f t="shared" si="322"/>
        <v>0</v>
      </c>
      <c r="J2092" s="1">
        <f t="shared" si="323"/>
        <v>536566.38981818187</v>
      </c>
      <c r="K2092" s="1">
        <f>'Innlegging av opplysninger'!$B$4*H2092</f>
        <v>581280.25563636364</v>
      </c>
      <c r="L2092" s="1"/>
      <c r="M2092" s="1">
        <f>'Innlegging av opplysninger'!$B$5*H2092</f>
        <v>585751.64221818186</v>
      </c>
      <c r="N2092" s="1">
        <f>'Innlegging av opplysninger'!$B$5*I2092</f>
        <v>0</v>
      </c>
      <c r="O2092" s="1">
        <f>'Innlegging av opplysninger'!$B$5*J2092</f>
        <v>70290.197066181834</v>
      </c>
      <c r="P2092" s="1">
        <f>'Innlegging av opplysninger'!$B$5*K2092</f>
        <v>76147.713488363646</v>
      </c>
      <c r="Q2092" s="1"/>
      <c r="R2092" s="1">
        <f>'Innlegging av opplysninger'!$C$11*SUM(H2092:Q2092)</f>
        <v>240214.0656417273</v>
      </c>
      <c r="S2092" s="1">
        <f>'Innlegging av opplysninger'!$C$13*(((H2092+J2092+M2092+O2092)*Data!H2092)+(J2092+O2092)*(1-Data!H2092)*1.8/12+I2092+N2092+K2092+L2092+P2092+Q2092)</f>
        <v>47007.890931660222</v>
      </c>
      <c r="T2092" s="1">
        <f>'Innlegging av opplysninger'!$C$13*((H2092+J2092+M2092+O2092)*(1-Data!H2092)-(J2092+O2092)*(1-Data!H2092)*1.8/12)</f>
        <v>281706.09363070346</v>
      </c>
      <c r="U2092" s="1">
        <f>Data!I2092</f>
        <v>1.65</v>
      </c>
      <c r="V2092" s="1">
        <f>Data!J2092+Data!K2092</f>
        <v>55247.979797979795</v>
      </c>
      <c r="W2092" s="1">
        <f>Data!L2092</f>
        <v>0</v>
      </c>
      <c r="X2092" s="1">
        <f t="shared" si="327"/>
        <v>994463.63636363612</v>
      </c>
      <c r="Y2092" s="100">
        <f t="shared" si="328"/>
        <v>0</v>
      </c>
      <c r="Z2092" s="100">
        <f t="shared" si="329"/>
        <v>142208.29999999996</v>
      </c>
      <c r="AA2092" s="100">
        <f>'Innlegging av opplysninger'!$B$4*X2092</f>
        <v>129280.27272727271</v>
      </c>
      <c r="AB2092" s="1"/>
      <c r="AC2092" s="1">
        <f>'Innlegging av opplysninger'!$B$5*X2092</f>
        <v>130274.73636363633</v>
      </c>
      <c r="AD2092" s="1">
        <f>'Innlegging av opplysninger'!$B$5*Y2092</f>
        <v>0</v>
      </c>
      <c r="AE2092" s="1">
        <f>'Innlegging av opplysninger'!$B$5*Z2092</f>
        <v>18629.287299999996</v>
      </c>
      <c r="AF2092" s="1">
        <f>'Innlegging av opplysninger'!$B$5*AA2092</f>
        <v>16935.715727272724</v>
      </c>
      <c r="AG2092" s="1"/>
      <c r="AH2092" s="1">
        <f>'Innlegging av opplysninger'!$C$11*SUM(X2092:AG2092)</f>
        <v>54408.094042309072</v>
      </c>
      <c r="AI2092" s="1">
        <f>'Innlegging av opplysninger'!$C$13*(((X2092+Z2092+AC2092+AE2092)*Data!M2092)+(Z2092+AE2092)*(1-Data!M2092)*1.8/12+Y2092+AD2092+AA2092+AB2092+AF2092+AG2092)</f>
        <v>12224.033748037087</v>
      </c>
      <c r="AJ2092" s="1">
        <f>'Innlegging av opplysninger'!$C$13*((X2092+Z2092+AC2092+AE2092)*(1-Data!M2092)-(Z2092+AE2092)*(1-Data!M2092)*1.8/12)</f>
        <v>62229.147573017428</v>
      </c>
      <c r="AK2092" s="83">
        <f t="shared" si="324"/>
        <v>295000</v>
      </c>
      <c r="AL2092" s="83">
        <f t="shared" si="325"/>
        <v>59000</v>
      </c>
      <c r="AM2092" s="83">
        <f t="shared" si="326"/>
        <v>344000</v>
      </c>
    </row>
    <row r="2093" spans="1:39">
      <c r="A2093" t="str">
        <f t="shared" si="320"/>
        <v>5026Annet</v>
      </c>
      <c r="B2093" s="6" t="str">
        <f>Data!A2093</f>
        <v>5026</v>
      </c>
      <c r="C2093" s="7" t="str">
        <f>Data!B2093</f>
        <v>Holtålen kommune</v>
      </c>
      <c r="D2093" s="7" t="str">
        <f>Data!C2093</f>
        <v>Annet</v>
      </c>
      <c r="E2093" s="1">
        <f>Data!D2093</f>
        <v>10.427</v>
      </c>
      <c r="F2093" s="1">
        <f>Data!E2093+Data!F2093</f>
        <v>49870.597487292602</v>
      </c>
      <c r="G2093" s="1">
        <f>Data!G2093</f>
        <v>0</v>
      </c>
      <c r="H2093" s="1">
        <f t="shared" si="321"/>
        <v>5672735.127272726</v>
      </c>
      <c r="I2093" s="1">
        <f t="shared" si="322"/>
        <v>0</v>
      </c>
      <c r="J2093" s="1">
        <f t="shared" si="323"/>
        <v>680728.21527272707</v>
      </c>
      <c r="K2093" s="1">
        <f>'Innlegging av opplysninger'!$B$4*H2093</f>
        <v>737455.56654545444</v>
      </c>
      <c r="L2093" s="1"/>
      <c r="M2093" s="1">
        <f>'Innlegging av opplysninger'!$B$5*H2093</f>
        <v>743128.3016727271</v>
      </c>
      <c r="N2093" s="1">
        <f>'Innlegging av opplysninger'!$B$5*I2093</f>
        <v>0</v>
      </c>
      <c r="O2093" s="1">
        <f>'Innlegging av opplysninger'!$B$5*J2093</f>
        <v>89175.396200727249</v>
      </c>
      <c r="P2093" s="1">
        <f>'Innlegging av opplysninger'!$B$5*K2093</f>
        <v>96606.679217454541</v>
      </c>
      <c r="Q2093" s="1"/>
      <c r="R2093" s="1">
        <f>'Innlegging av opplysninger'!$C$11*SUM(H2093:Q2093)</f>
        <v>304753.51287490909</v>
      </c>
      <c r="S2093" s="1">
        <f>'Innlegging av opplysninger'!$C$13*(((H2093+J2093+M2093+O2093)*Data!H2093)+(J2093+O2093)*(1-Data!H2093)*1.8/12+I2093+N2093+K2093+L2093+P2093+Q2093)</f>
        <v>56219.211747084213</v>
      </c>
      <c r="T2093" s="1">
        <f>'Innlegging av opplysninger'!$C$13*((H2093+J2093+M2093+O2093)*(1-Data!H2093)-(J2093+O2093)*(1-Data!H2093)*1.8/12)</f>
        <v>360811.91113437025</v>
      </c>
      <c r="U2093" s="1">
        <f>Data!I2093</f>
        <v>0.82379999999999998</v>
      </c>
      <c r="V2093" s="1">
        <f>Data!J2093+Data!K2093</f>
        <v>42463.37501011572</v>
      </c>
      <c r="W2093" s="1">
        <f>Data!L2093</f>
        <v>0</v>
      </c>
      <c r="X2093" s="1">
        <f t="shared" si="327"/>
        <v>381614.49090909085</v>
      </c>
      <c r="Y2093" s="100">
        <f t="shared" si="328"/>
        <v>0</v>
      </c>
      <c r="Z2093" s="100">
        <f t="shared" si="329"/>
        <v>54570.872199999983</v>
      </c>
      <c r="AA2093" s="100">
        <f>'Innlegging av opplysninger'!$B$4*X2093</f>
        <v>49609.883818181814</v>
      </c>
      <c r="AB2093" s="1"/>
      <c r="AC2093" s="1">
        <f>'Innlegging av opplysninger'!$B$5*X2093</f>
        <v>49991.498309090901</v>
      </c>
      <c r="AD2093" s="1">
        <f>'Innlegging av opplysninger'!$B$5*Y2093</f>
        <v>0</v>
      </c>
      <c r="AE2093" s="1">
        <f>'Innlegging av opplysninger'!$B$5*Z2093</f>
        <v>7148.7842581999985</v>
      </c>
      <c r="AF2093" s="1">
        <f>'Innlegging av opplysninger'!$B$5*AA2093</f>
        <v>6498.8947801818176</v>
      </c>
      <c r="AG2093" s="1"/>
      <c r="AH2093" s="1">
        <f>'Innlegging av opplysninger'!$C$11*SUM(X2093:AG2093)</f>
        <v>20878.508122440318</v>
      </c>
      <c r="AI2093" s="1">
        <f>'Innlegging av opplysninger'!$C$13*(((X2093+Z2093+AC2093+AE2093)*Data!M2093)+(Z2093+AE2093)*(1-Data!M2093)*1.8/12+Y2093+AD2093+AA2093+AB2093+AF2093+AG2093)</f>
        <v>3399.0698074888683</v>
      </c>
      <c r="AJ2093" s="1">
        <f>'Innlegging av opplysninger'!$C$13*((X2093+Z2093+AC2093+AE2093)*(1-Data!M2093)-(Z2093+AE2093)*(1-Data!M2093)*1.8/12)</f>
        <v>25171.520254797888</v>
      </c>
      <c r="AK2093" s="83">
        <f t="shared" si="324"/>
        <v>326000</v>
      </c>
      <c r="AL2093" s="83">
        <f t="shared" si="325"/>
        <v>60000</v>
      </c>
      <c r="AM2093" s="83">
        <f t="shared" si="326"/>
        <v>386000</v>
      </c>
    </row>
    <row r="2094" spans="1:39">
      <c r="A2094" t="str">
        <f t="shared" si="320"/>
        <v>5027Alle</v>
      </c>
      <c r="B2094" s="6" t="str">
        <f>Data!A2094</f>
        <v>5027</v>
      </c>
      <c r="C2094" s="7" t="str">
        <f>Data!B2094</f>
        <v>Midtre Gauldal kommune</v>
      </c>
      <c r="D2094" s="7" t="str">
        <f>Data!C2094</f>
        <v>Alle</v>
      </c>
      <c r="E2094" s="1">
        <f>Data!D2094</f>
        <v>422.94560000000018</v>
      </c>
      <c r="F2094" s="1">
        <f>Data!E2094+Data!F2094</f>
        <v>46355.06057398393</v>
      </c>
      <c r="G2094" s="1">
        <f>Data!G2094</f>
        <v>315.50348319027307</v>
      </c>
      <c r="H2094" s="1">
        <f t="shared" si="321"/>
        <v>213880024.44545436</v>
      </c>
      <c r="I2094" s="1">
        <f t="shared" si="322"/>
        <v>1455717.9272727272</v>
      </c>
      <c r="J2094" s="1">
        <f t="shared" si="323"/>
        <v>25840289.08472725</v>
      </c>
      <c r="K2094" s="1">
        <f>'Innlegging av opplysninger'!$B$4*H2094</f>
        <v>27804403.177909069</v>
      </c>
      <c r="L2094" s="1"/>
      <c r="M2094" s="1">
        <f>'Innlegging av opplysninger'!$B$5*H2094</f>
        <v>28018283.202354521</v>
      </c>
      <c r="N2094" s="1">
        <f>'Innlegging av opplysninger'!$B$5*I2094</f>
        <v>190699.04847272727</v>
      </c>
      <c r="O2094" s="1">
        <f>'Innlegging av opplysninger'!$B$5*J2094</f>
        <v>3385077.8700992698</v>
      </c>
      <c r="P2094" s="1">
        <f>'Innlegging av opplysninger'!$B$5*K2094</f>
        <v>3642376.8163060881</v>
      </c>
      <c r="Q2094" s="1"/>
      <c r="R2094" s="1">
        <f>'Innlegging av opplysninger'!$C$11*SUM(H2094:Q2094)</f>
        <v>11560241.119758645</v>
      </c>
      <c r="S2094" s="1">
        <f>'Innlegging av opplysninger'!$C$13*(((H2094+J2094+M2094+O2094)*Data!H2094)+(J2094+O2094)*(1-Data!H2094)*1.8/12+I2094+N2094+K2094+L2094+P2094+Q2094)</f>
        <v>2132955.7985054753</v>
      </c>
      <c r="T2094" s="1">
        <f>'Innlegging av opplysninger'!$C$13*((H2094+J2094+M2094+O2094)*(1-Data!H2094)-(J2094+O2094)*(1-Data!H2094)*1.8/12)</f>
        <v>13686321.523269515</v>
      </c>
      <c r="U2094" s="1">
        <f>Data!I2094</f>
        <v>53.647899999999993</v>
      </c>
      <c r="V2094" s="1">
        <f>Data!J2094+Data!K2094</f>
        <v>48537.830589206031</v>
      </c>
      <c r="W2094" s="1">
        <f>Data!L2094</f>
        <v>622.1954633825369</v>
      </c>
      <c r="X2094" s="1">
        <f t="shared" si="327"/>
        <v>28406756.527272716</v>
      </c>
      <c r="Y2094" s="100">
        <f t="shared" si="328"/>
        <v>364139.78181818174</v>
      </c>
      <c r="Z2094" s="100">
        <f t="shared" si="329"/>
        <v>4114238.1721999981</v>
      </c>
      <c r="AA2094" s="100">
        <f>'Innlegging av opplysninger'!$B$4*X2094</f>
        <v>3692878.348545453</v>
      </c>
      <c r="AB2094" s="1"/>
      <c r="AC2094" s="1">
        <f>'Innlegging av opplysninger'!$B$5*X2094</f>
        <v>3721285.105072726</v>
      </c>
      <c r="AD2094" s="1">
        <f>'Innlegging av opplysninger'!$B$5*Y2094</f>
        <v>47702.311418181809</v>
      </c>
      <c r="AE2094" s="1">
        <f>'Innlegging av opplysninger'!$B$5*Z2094</f>
        <v>538965.20055819978</v>
      </c>
      <c r="AF2094" s="1">
        <f>'Innlegging av opplysninger'!$B$5*AA2094</f>
        <v>483767.06365945435</v>
      </c>
      <c r="AG2094" s="1"/>
      <c r="AH2094" s="1">
        <f>'Innlegging av opplysninger'!$C$11*SUM(X2094:AG2094)</f>
        <v>1572049.8354007066</v>
      </c>
      <c r="AI2094" s="1">
        <f>'Innlegging av opplysninger'!$C$13*(((X2094+Z2094+AC2094+AE2094)*Data!M2094)+(Z2094+AE2094)*(1-Data!M2094)*1.8/12+Y2094+AD2094+AA2094+AB2094+AF2094+AG2094)</f>
        <v>347231.58013331977</v>
      </c>
      <c r="AJ2094" s="1">
        <f>'Innlegging av opplysninger'!$C$13*((X2094+Z2094+AC2094+AE2094)*(1-Data!M2094)-(Z2094+AE2094)*(1-Data!M2094)*1.8/12)</f>
        <v>1803994.5104150155</v>
      </c>
      <c r="AK2094" s="83">
        <f t="shared" si="324"/>
        <v>13132000</v>
      </c>
      <c r="AL2094" s="83">
        <f t="shared" si="325"/>
        <v>2480000</v>
      </c>
      <c r="AM2094" s="83">
        <f t="shared" si="326"/>
        <v>15490000</v>
      </c>
    </row>
    <row r="2095" spans="1:39">
      <c r="A2095" t="str">
        <f t="shared" si="320"/>
        <v>5027Administrasjon</v>
      </c>
      <c r="B2095" s="6" t="str">
        <f>Data!A2095</f>
        <v>5027</v>
      </c>
      <c r="C2095" s="7" t="str">
        <f>Data!B2095</f>
        <v>Midtre Gauldal kommune</v>
      </c>
      <c r="D2095" s="7" t="str">
        <f>Data!C2095</f>
        <v>Administrasjon</v>
      </c>
      <c r="E2095" s="1">
        <f>Data!D2095</f>
        <v>26.83</v>
      </c>
      <c r="F2095" s="1">
        <f>Data!E2095+Data!F2095</f>
        <v>52703.286122499696</v>
      </c>
      <c r="G2095" s="1">
        <f>Data!G2095</f>
        <v>0</v>
      </c>
      <c r="H2095" s="1">
        <f t="shared" si="321"/>
        <v>15425772.727272727</v>
      </c>
      <c r="I2095" s="1">
        <f t="shared" si="322"/>
        <v>0</v>
      </c>
      <c r="J2095" s="1">
        <f t="shared" si="323"/>
        <v>1851092.7272727271</v>
      </c>
      <c r="K2095" s="1">
        <f>'Innlegging av opplysninger'!$B$4*H2095</f>
        <v>2005350.4545454546</v>
      </c>
      <c r="L2095" s="1"/>
      <c r="M2095" s="1">
        <f>'Innlegging av opplysninger'!$B$5*H2095</f>
        <v>2020776.2272727273</v>
      </c>
      <c r="N2095" s="1">
        <f>'Innlegging av opplysninger'!$B$5*I2095</f>
        <v>0</v>
      </c>
      <c r="O2095" s="1">
        <f>'Innlegging av opplysninger'!$B$5*J2095</f>
        <v>242493.14727272725</v>
      </c>
      <c r="P2095" s="1">
        <f>'Innlegging av opplysninger'!$B$5*K2095</f>
        <v>262700.90954545455</v>
      </c>
      <c r="Q2095" s="1"/>
      <c r="R2095" s="1">
        <f>'Innlegging av opplysninger'!$C$11*SUM(H2095:Q2095)</f>
        <v>828711.07534090895</v>
      </c>
      <c r="S2095" s="1">
        <f>'Innlegging av opplysninger'!$C$13*(((H2095+J2095+M2095+O2095)*Data!H2095)+(J2095+O2095)*(1-Data!H2095)*1.8/12+I2095+N2095+K2095+L2095+P2095+Q2095)</f>
        <v>207324.69778346183</v>
      </c>
      <c r="T2095" s="1">
        <f>'Innlegging av opplysninger'!$C$13*((H2095+J2095+M2095+O2095)*(1-Data!H2095)-(J2095+O2095)*(1-Data!H2095)*1.8/12)</f>
        <v>926700.98426199262</v>
      </c>
      <c r="U2095" s="1">
        <f>Data!I2095</f>
        <v>6.8</v>
      </c>
      <c r="V2095" s="1">
        <f>Data!J2095+Data!K2095</f>
        <v>66492.254901960798</v>
      </c>
      <c r="W2095" s="1">
        <f>Data!L2095</f>
        <v>0</v>
      </c>
      <c r="X2095" s="1">
        <f t="shared" si="327"/>
        <v>4932516.3636363642</v>
      </c>
      <c r="Y2095" s="100">
        <f t="shared" si="328"/>
        <v>0</v>
      </c>
      <c r="Z2095" s="100">
        <f t="shared" si="329"/>
        <v>705349.84000000008</v>
      </c>
      <c r="AA2095" s="100">
        <f>'Innlegging av opplysninger'!$B$4*X2095</f>
        <v>641227.12727272732</v>
      </c>
      <c r="AB2095" s="1"/>
      <c r="AC2095" s="1">
        <f>'Innlegging av opplysninger'!$B$5*X2095</f>
        <v>646159.64363636379</v>
      </c>
      <c r="AD2095" s="1">
        <f>'Innlegging av opplysninger'!$B$5*Y2095</f>
        <v>0</v>
      </c>
      <c r="AE2095" s="1">
        <f>'Innlegging av opplysninger'!$B$5*Z2095</f>
        <v>92400.829040000011</v>
      </c>
      <c r="AF2095" s="1">
        <f>'Innlegging av opplysninger'!$B$5*AA2095</f>
        <v>84000.753672727282</v>
      </c>
      <c r="AG2095" s="1"/>
      <c r="AH2095" s="1">
        <f>'Innlegging av opplysninger'!$C$11*SUM(X2095:AG2095)</f>
        <v>269862.87317581091</v>
      </c>
      <c r="AI2095" s="1">
        <f>'Innlegging av opplysninger'!$C$13*(((X2095+Z2095+AC2095+AE2095)*Data!M2095)+(Z2095+AE2095)*(1-Data!M2095)*1.8/12+Y2095+AD2095+AA2095+AB2095+AF2095+AG2095)</f>
        <v>99500.592643565469</v>
      </c>
      <c r="AJ2095" s="1">
        <f>'Innlegging av opplysninger'!$C$13*((X2095+Z2095+AC2095+AE2095)*(1-Data!M2095)-(Z2095+AE2095)*(1-Data!M2095)*1.8/12)</f>
        <v>269785.44433386001</v>
      </c>
      <c r="AK2095" s="83">
        <f t="shared" si="324"/>
        <v>1099000</v>
      </c>
      <c r="AL2095" s="83">
        <f t="shared" si="325"/>
        <v>307000</v>
      </c>
      <c r="AM2095" s="83">
        <f t="shared" si="326"/>
        <v>1196000</v>
      </c>
    </row>
    <row r="2096" spans="1:39">
      <c r="A2096" t="str">
        <f t="shared" si="320"/>
        <v>5027Undervisning</v>
      </c>
      <c r="B2096" s="6" t="str">
        <f>Data!A2096</f>
        <v>5027</v>
      </c>
      <c r="C2096" s="7" t="str">
        <f>Data!B2096</f>
        <v>Midtre Gauldal kommune</v>
      </c>
      <c r="D2096" s="7" t="str">
        <f>Data!C2096</f>
        <v>Undervisning</v>
      </c>
      <c r="E2096" s="1">
        <f>Data!D2096</f>
        <v>120.84290000000004</v>
      </c>
      <c r="F2096" s="1">
        <f>Data!E2096+Data!F2096</f>
        <v>46838.609398373126</v>
      </c>
      <c r="G2096" s="1">
        <f>Data!G2096</f>
        <v>1.1550533792221136</v>
      </c>
      <c r="H2096" s="1">
        <f t="shared" si="321"/>
        <v>61746691.545454532</v>
      </c>
      <c r="I2096" s="1">
        <f t="shared" si="322"/>
        <v>1522.6909090909089</v>
      </c>
      <c r="J2096" s="1">
        <f t="shared" si="323"/>
        <v>7409785.7083636345</v>
      </c>
      <c r="K2096" s="1">
        <f>'Innlegging av opplysninger'!$B$4*H2096</f>
        <v>8027069.9009090895</v>
      </c>
      <c r="L2096" s="1"/>
      <c r="M2096" s="1">
        <f>'Innlegging av opplysninger'!$B$5*H2096</f>
        <v>8088816.5924545443</v>
      </c>
      <c r="N2096" s="1">
        <f>'Innlegging av opplysninger'!$B$5*I2096</f>
        <v>199.47250909090909</v>
      </c>
      <c r="O2096" s="1">
        <f>'Innlegging av opplysninger'!$B$5*J2096</f>
        <v>970681.92779563612</v>
      </c>
      <c r="P2096" s="1">
        <f>'Innlegging av opplysninger'!$B$5*K2096</f>
        <v>1051546.1570190908</v>
      </c>
      <c r="Q2096" s="1"/>
      <c r="R2096" s="1">
        <f>'Innlegging av opplysninger'!$C$11*SUM(H2096:Q2096)</f>
        <v>3317259.9318257589</v>
      </c>
      <c r="S2096" s="1">
        <f>'Innlegging av opplysninger'!$C$13*(((H2096+J2096+M2096+O2096)*Data!H2096)+(J2096+O2096)*(1-Data!H2096)*1.8/12+I2096+N2096+K2096+L2096+P2096+Q2096)</f>
        <v>565715.8542941896</v>
      </c>
      <c r="T2096" s="1">
        <f>'Innlegging av opplysninger'!$C$13*((H2096+J2096+M2096+O2096)*(1-Data!H2096)-(J2096+O2096)*(1-Data!H2096)*1.8/12)</f>
        <v>3973692.4734673747</v>
      </c>
      <c r="U2096" s="1">
        <f>Data!I2096</f>
        <v>10.658000000000001</v>
      </c>
      <c r="V2096" s="1">
        <f>Data!J2096+Data!K2096</f>
        <v>45749.039844873958</v>
      </c>
      <c r="W2096" s="1">
        <f>Data!L2096</f>
        <v>0</v>
      </c>
      <c r="X2096" s="1">
        <f t="shared" si="327"/>
        <v>5319199.2727272725</v>
      </c>
      <c r="Y2096" s="100">
        <f t="shared" si="328"/>
        <v>0</v>
      </c>
      <c r="Z2096" s="100">
        <f t="shared" si="329"/>
        <v>760645.49599999993</v>
      </c>
      <c r="AA2096" s="100">
        <f>'Innlegging av opplysninger'!$B$4*X2096</f>
        <v>691495.9054545454</v>
      </c>
      <c r="AB2096" s="1"/>
      <c r="AC2096" s="1">
        <f>'Innlegging av opplysninger'!$B$5*X2096</f>
        <v>696815.10472727276</v>
      </c>
      <c r="AD2096" s="1">
        <f>'Innlegging av opplysninger'!$B$5*Y2096</f>
        <v>0</v>
      </c>
      <c r="AE2096" s="1">
        <f>'Innlegging av opplysninger'!$B$5*Z2096</f>
        <v>99644.55997599999</v>
      </c>
      <c r="AF2096" s="1">
        <f>'Innlegging av opplysninger'!$B$5*AA2096</f>
        <v>90585.963614545457</v>
      </c>
      <c r="AG2096" s="1"/>
      <c r="AH2096" s="1">
        <f>'Innlegging av opplysninger'!$C$11*SUM(X2096:AG2096)</f>
        <v>291018.67949498619</v>
      </c>
      <c r="AI2096" s="1">
        <f>'Innlegging av opplysninger'!$C$13*(((X2096+Z2096+AC2096+AE2096)*Data!M2096)+(Z2096+AE2096)*(1-Data!M2096)*1.8/12+Y2096+AD2096+AA2096+AB2096+AF2096+AG2096)</f>
        <v>47378.519628205519</v>
      </c>
      <c r="AJ2096" s="1">
        <f>'Innlegging av opplysninger'!$C$13*((X2096+Z2096+AC2096+AE2096)*(1-Data!M2096)-(Z2096+AE2096)*(1-Data!M2096)*1.8/12)</f>
        <v>350857.56810177554</v>
      </c>
      <c r="AK2096" s="83">
        <f t="shared" si="324"/>
        <v>3608000</v>
      </c>
      <c r="AL2096" s="83">
        <f t="shared" si="325"/>
        <v>613000</v>
      </c>
      <c r="AM2096" s="83">
        <f t="shared" si="326"/>
        <v>4325000</v>
      </c>
    </row>
    <row r="2097" spans="1:39">
      <c r="A2097" t="str">
        <f t="shared" si="320"/>
        <v>5027Barnehager</v>
      </c>
      <c r="B2097" s="6" t="str">
        <f>Data!A2097</f>
        <v>5027</v>
      </c>
      <c r="C2097" s="7" t="str">
        <f>Data!B2097</f>
        <v>Midtre Gauldal kommune</v>
      </c>
      <c r="D2097" s="7" t="str">
        <f>Data!C2097</f>
        <v>Barnehager</v>
      </c>
      <c r="E2097" s="1">
        <f>Data!D2097</f>
        <v>61.567600000000006</v>
      </c>
      <c r="F2097" s="1">
        <f>Data!E2097+Data!F2097</f>
        <v>42409.881685605185</v>
      </c>
      <c r="G2097" s="1">
        <f>Data!G2097</f>
        <v>0</v>
      </c>
      <c r="H2097" s="1">
        <f t="shared" si="321"/>
        <v>28484450.52727272</v>
      </c>
      <c r="I2097" s="1">
        <f t="shared" si="322"/>
        <v>0</v>
      </c>
      <c r="J2097" s="1">
        <f t="shared" si="323"/>
        <v>3418134.0632727263</v>
      </c>
      <c r="K2097" s="1">
        <f>'Innlegging av opplysninger'!$B$4*H2097</f>
        <v>3702978.5685454537</v>
      </c>
      <c r="L2097" s="1"/>
      <c r="M2097" s="1">
        <f>'Innlegging av opplysninger'!$B$5*H2097</f>
        <v>3731463.0190727264</v>
      </c>
      <c r="N2097" s="1">
        <f>'Innlegging av opplysninger'!$B$5*I2097</f>
        <v>0</v>
      </c>
      <c r="O2097" s="1">
        <f>'Innlegging av opplysninger'!$B$5*J2097</f>
        <v>447775.56228872715</v>
      </c>
      <c r="P2097" s="1">
        <f>'Innlegging av opplysninger'!$B$5*K2097</f>
        <v>485090.19247945445</v>
      </c>
      <c r="Q2097" s="1"/>
      <c r="R2097" s="1">
        <f>'Innlegging av opplysninger'!$C$11*SUM(H2097:Q2097)</f>
        <v>1530255.8934514085</v>
      </c>
      <c r="S2097" s="1">
        <f>'Innlegging av opplysninger'!$C$13*(((H2097+J2097+M2097+O2097)*Data!H2097)+(J2097+O2097)*(1-Data!H2097)*1.8/12+I2097+N2097+K2097+L2097+P2097+Q2097)</f>
        <v>261707.50264487817</v>
      </c>
      <c r="T2097" s="1">
        <f>'Innlegging av opplysninger'!$C$13*((H2097+J2097+M2097+O2097)*(1-Data!H2097)-(J2097+O2097)*(1-Data!H2097)*1.8/12)</f>
        <v>1832326.8778675755</v>
      </c>
      <c r="U2097" s="1">
        <f>Data!I2097</f>
        <v>0.8</v>
      </c>
      <c r="V2097" s="1">
        <f>Data!J2097+Data!K2097</f>
        <v>38708.333333333336</v>
      </c>
      <c r="W2097" s="1">
        <f>Data!L2097</f>
        <v>0</v>
      </c>
      <c r="X2097" s="1">
        <f t="shared" si="327"/>
        <v>337818.18181818188</v>
      </c>
      <c r="Y2097" s="100">
        <f t="shared" si="328"/>
        <v>0</v>
      </c>
      <c r="Z2097" s="100">
        <f t="shared" si="329"/>
        <v>48308.000000000007</v>
      </c>
      <c r="AA2097" s="100">
        <f>'Innlegging av opplysninger'!$B$4*X2097</f>
        <v>43916.363636363647</v>
      </c>
      <c r="AB2097" s="1"/>
      <c r="AC2097" s="1">
        <f>'Innlegging av opplysninger'!$B$5*X2097</f>
        <v>44254.181818181831</v>
      </c>
      <c r="AD2097" s="1">
        <f>'Innlegging av opplysninger'!$B$5*Y2097</f>
        <v>0</v>
      </c>
      <c r="AE2097" s="1">
        <f>'Innlegging av opplysninger'!$B$5*Z2097</f>
        <v>6328.3480000000009</v>
      </c>
      <c r="AF2097" s="1">
        <f>'Innlegging av opplysninger'!$B$5*AA2097</f>
        <v>5753.0436363636381</v>
      </c>
      <c r="AG2097" s="1"/>
      <c r="AH2097" s="1">
        <f>'Innlegging av opplysninger'!$C$11*SUM(X2097:AG2097)</f>
        <v>18482.368518545456</v>
      </c>
      <c r="AI2097" s="1">
        <f>'Innlegging av opplysninger'!$C$13*(((X2097+Z2097+AC2097+AE2097)*Data!M2097)+(Z2097+AE2097)*(1-Data!M2097)*1.8/12+Y2097+AD2097+AA2097+AB2097+AF2097+AG2097)</f>
        <v>3008.9726925818186</v>
      </c>
      <c r="AJ2097" s="1">
        <f>'Innlegging av opplysninger'!$C$13*((X2097+Z2097+AC2097+AE2097)*(1-Data!M2097)-(Z2097+AE2097)*(1-Data!M2097)*1.8/12)</f>
        <v>22282.689490690911</v>
      </c>
      <c r="AK2097" s="83">
        <f t="shared" si="324"/>
        <v>1549000</v>
      </c>
      <c r="AL2097" s="83">
        <f t="shared" si="325"/>
        <v>265000</v>
      </c>
      <c r="AM2097" s="83">
        <f t="shared" si="326"/>
        <v>1855000</v>
      </c>
    </row>
    <row r="2098" spans="1:39">
      <c r="A2098" t="str">
        <f t="shared" si="320"/>
        <v>5027Helse/pleie/omsorg</v>
      </c>
      <c r="B2098" s="6" t="str">
        <f>Data!A2098</f>
        <v>5027</v>
      </c>
      <c r="C2098" s="7" t="str">
        <f>Data!B2098</f>
        <v>Midtre Gauldal kommune</v>
      </c>
      <c r="D2098" s="7" t="str">
        <f>Data!C2098</f>
        <v>Helse/pleie/omsorg</v>
      </c>
      <c r="E2098" s="1">
        <f>Data!D2098</f>
        <v>178.68419999999992</v>
      </c>
      <c r="F2098" s="1">
        <f>Data!E2098+Data!F2098</f>
        <v>45942.407559444749</v>
      </c>
      <c r="G2098" s="1">
        <f>Data!G2098</f>
        <v>745.81261241900575</v>
      </c>
      <c r="H2098" s="1">
        <f t="shared" si="321"/>
        <v>89554716.445454538</v>
      </c>
      <c r="I2098" s="1">
        <f t="shared" si="322"/>
        <v>1453799.2363636368</v>
      </c>
      <c r="J2098" s="1">
        <f t="shared" si="323"/>
        <v>10921021.881818181</v>
      </c>
      <c r="K2098" s="1">
        <f>'Innlegging av opplysninger'!$B$4*H2098</f>
        <v>11642113.13790909</v>
      </c>
      <c r="L2098" s="1"/>
      <c r="M2098" s="1">
        <f>'Innlegging av opplysninger'!$B$5*H2098</f>
        <v>11731667.854354545</v>
      </c>
      <c r="N2098" s="1">
        <f>'Innlegging av opplysninger'!$B$5*I2098</f>
        <v>190447.69996363643</v>
      </c>
      <c r="O2098" s="1">
        <f>'Innlegging av opplysninger'!$B$5*J2098</f>
        <v>1430653.8665181817</v>
      </c>
      <c r="P2098" s="1">
        <f>'Innlegging av opplysninger'!$B$5*K2098</f>
        <v>1525116.8210660908</v>
      </c>
      <c r="Q2098" s="1"/>
      <c r="R2098" s="1">
        <f>'Innlegging av opplysninger'!$C$11*SUM(H2098:Q2098)</f>
        <v>4881082.4038510192</v>
      </c>
      <c r="S2098" s="1">
        <f>'Innlegging av opplysninger'!$C$13*(((H2098+J2098+M2098+O2098)*Data!H2098)+(J2098+O2098)*(1-Data!H2098)*1.8/12+I2098+N2098+K2098+L2098+P2098+Q2098)</f>
        <v>884376.40858145175</v>
      </c>
      <c r="T2098" s="1">
        <f>'Innlegging av opplysninger'!$C$13*((H2098+J2098+M2098+O2098)*(1-Data!H2098)-(J2098+O2098)*(1-Data!H2098)*1.8/12)</f>
        <v>5794999.5124778394</v>
      </c>
      <c r="U2098" s="1">
        <f>Data!I2098</f>
        <v>30.989900000000002</v>
      </c>
      <c r="V2098" s="1">
        <f>Data!J2098+Data!K2098</f>
        <v>45842.723435700027</v>
      </c>
      <c r="W2098" s="1">
        <f>Data!L2098</f>
        <v>1077.1083482037693</v>
      </c>
      <c r="X2098" s="1">
        <f t="shared" si="327"/>
        <v>15498124.527272729</v>
      </c>
      <c r="Y2098" s="100">
        <f t="shared" si="328"/>
        <v>364139.78181818168</v>
      </c>
      <c r="Z2098" s="100">
        <f t="shared" si="329"/>
        <v>2268303.7962000002</v>
      </c>
      <c r="AA2098" s="100">
        <f>'Innlegging av opplysninger'!$B$4*X2098</f>
        <v>2014756.1885454548</v>
      </c>
      <c r="AB2098" s="1"/>
      <c r="AC2098" s="1">
        <f>'Innlegging av opplysninger'!$B$5*X2098</f>
        <v>2030254.3130727275</v>
      </c>
      <c r="AD2098" s="1">
        <f>'Innlegging av opplysninger'!$B$5*Y2098</f>
        <v>47702.311418181802</v>
      </c>
      <c r="AE2098" s="1">
        <f>'Innlegging av opplysninger'!$B$5*Z2098</f>
        <v>297147.79730220005</v>
      </c>
      <c r="AF2098" s="1">
        <f>'Innlegging av opplysninger'!$B$5*AA2098</f>
        <v>263933.06069945457</v>
      </c>
      <c r="AG2098" s="1"/>
      <c r="AH2098" s="1">
        <f>'Innlegging av opplysninger'!$C$11*SUM(X2098:AG2098)</f>
        <v>865805.74750049936</v>
      </c>
      <c r="AI2098" s="1">
        <f>'Innlegging av opplysninger'!$C$13*(((X2098+Z2098+AC2098+AE2098)*Data!M2098)+(Z2098+AE2098)*(1-Data!M2098)*1.8/12+Y2098+AD2098+AA2098+AB2098+AF2098+AG2098)</f>
        <v>170206.43362765299</v>
      </c>
      <c r="AJ2098" s="1">
        <f>'Innlegging av opplysninger'!$C$13*((X2098+Z2098+AC2098+AE2098)*(1-Data!M2098)-(Z2098+AE2098)*(1-Data!M2098)*1.8/12)</f>
        <v>1014580.3787414515</v>
      </c>
      <c r="AK2098" s="83">
        <f t="shared" si="324"/>
        <v>5747000</v>
      </c>
      <c r="AL2098" s="83">
        <f t="shared" si="325"/>
        <v>1055000</v>
      </c>
      <c r="AM2098" s="83">
        <f t="shared" si="326"/>
        <v>6810000</v>
      </c>
    </row>
    <row r="2099" spans="1:39">
      <c r="A2099" t="str">
        <f t="shared" si="320"/>
        <v>5027Samferdsel og teknikk</v>
      </c>
      <c r="B2099" s="6" t="str">
        <f>Data!A2099</f>
        <v>5027</v>
      </c>
      <c r="C2099" s="7" t="str">
        <f>Data!B2099</f>
        <v>Midtre Gauldal kommune</v>
      </c>
      <c r="D2099" s="7" t="str">
        <f>Data!C2099</f>
        <v>Samferdsel og teknikk</v>
      </c>
      <c r="E2099" s="1">
        <f>Data!D2099</f>
        <v>14.041399999999999</v>
      </c>
      <c r="F2099" s="1">
        <f>Data!E2099+Data!F2099</f>
        <v>50453.627962074075</v>
      </c>
      <c r="G2099" s="1">
        <f>Data!G2099</f>
        <v>0</v>
      </c>
      <c r="H2099" s="1">
        <f t="shared" si="321"/>
        <v>7728431.6909090923</v>
      </c>
      <c r="I2099" s="1">
        <f t="shared" si="322"/>
        <v>0</v>
      </c>
      <c r="J2099" s="1">
        <f t="shared" si="323"/>
        <v>927411.802909091</v>
      </c>
      <c r="K2099" s="1">
        <f>'Innlegging av opplysninger'!$B$4*H2099</f>
        <v>1004696.1198181821</v>
      </c>
      <c r="L2099" s="1"/>
      <c r="M2099" s="1">
        <f>'Innlegging av opplysninger'!$B$5*H2099</f>
        <v>1012424.5515090912</v>
      </c>
      <c r="N2099" s="1">
        <f>'Innlegging av opplysninger'!$B$5*I2099</f>
        <v>0</v>
      </c>
      <c r="O2099" s="1">
        <f>'Innlegging av opplysninger'!$B$5*J2099</f>
        <v>121490.94618109093</v>
      </c>
      <c r="P2099" s="1">
        <f>'Innlegging av opplysninger'!$B$5*K2099</f>
        <v>131615.19169618186</v>
      </c>
      <c r="Q2099" s="1"/>
      <c r="R2099" s="1">
        <f>'Innlegging av opplysninger'!$C$11*SUM(H2099:Q2099)</f>
        <v>415190.67151486367</v>
      </c>
      <c r="S2099" s="1">
        <f>'Innlegging av opplysninger'!$C$13*(((H2099+J2099+M2099+O2099)*Data!H2099)+(J2099+O2099)*(1-Data!H2099)*1.8/12+I2099+N2099+K2099+L2099+P2099+Q2099)</f>
        <v>87945.107362683062</v>
      </c>
      <c r="T2099" s="1">
        <f>'Innlegging av opplysninger'!$C$13*((H2099+J2099+M2099+O2099)*(1-Data!H2099)-(J2099+O2099)*(1-Data!H2099)*1.8/12)</f>
        <v>480210.54839449882</v>
      </c>
      <c r="U2099" s="1">
        <f>Data!I2099</f>
        <v>4</v>
      </c>
      <c r="V2099" s="1">
        <f>Data!J2099+Data!K2099</f>
        <v>49434.333333333328</v>
      </c>
      <c r="W2099" s="1">
        <f>Data!L2099</f>
        <v>0</v>
      </c>
      <c r="X2099" s="1">
        <f t="shared" si="327"/>
        <v>2157134.5454545449</v>
      </c>
      <c r="Y2099" s="100">
        <f t="shared" si="328"/>
        <v>0</v>
      </c>
      <c r="Z2099" s="100">
        <f t="shared" si="329"/>
        <v>308470.23999999987</v>
      </c>
      <c r="AA2099" s="100">
        <f>'Innlegging av opplysninger'!$B$4*X2099</f>
        <v>280427.49090909085</v>
      </c>
      <c r="AB2099" s="1"/>
      <c r="AC2099" s="1">
        <f>'Innlegging av opplysninger'!$B$5*X2099</f>
        <v>282584.62545454543</v>
      </c>
      <c r="AD2099" s="1">
        <f>'Innlegging av opplysninger'!$B$5*Y2099</f>
        <v>0</v>
      </c>
      <c r="AE2099" s="1">
        <f>'Innlegging av opplysninger'!$B$5*Z2099</f>
        <v>40409.601439999984</v>
      </c>
      <c r="AF2099" s="1">
        <f>'Innlegging av opplysninger'!$B$5*AA2099</f>
        <v>36736.001309090905</v>
      </c>
      <c r="AG2099" s="1"/>
      <c r="AH2099" s="1">
        <f>'Innlegging av opplysninger'!$C$11*SUM(X2099:AG2099)</f>
        <v>118018.97517355632</v>
      </c>
      <c r="AI2099" s="1">
        <f>'Innlegging av opplysninger'!$C$13*(((X2099+Z2099+AC2099+AE2099)*Data!M2099)+(Z2099+AE2099)*(1-Data!M2099)*1.8/12+Y2099+AD2099+AA2099+AB2099+AF2099+AG2099)</f>
        <v>25620.217479692717</v>
      </c>
      <c r="AJ2099" s="1">
        <f>'Innlegging av opplysninger'!$C$13*((X2099+Z2099+AC2099+AE2099)*(1-Data!M2099)-(Z2099+AE2099)*(1-Data!M2099)*1.8/12)</f>
        <v>135879.43275780542</v>
      </c>
      <c r="AK2099" s="83">
        <f t="shared" si="324"/>
        <v>533000</v>
      </c>
      <c r="AL2099" s="83">
        <f t="shared" si="325"/>
        <v>114000</v>
      </c>
      <c r="AM2099" s="83">
        <f t="shared" si="326"/>
        <v>616000</v>
      </c>
    </row>
    <row r="2100" spans="1:39">
      <c r="A2100" t="str">
        <f t="shared" si="320"/>
        <v>5027Annet</v>
      </c>
      <c r="B2100" s="6" t="str">
        <f>Data!A2100</f>
        <v>5027</v>
      </c>
      <c r="C2100" s="7" t="str">
        <f>Data!B2100</f>
        <v>Midtre Gauldal kommune</v>
      </c>
      <c r="D2100" s="7" t="str">
        <f>Data!C2100</f>
        <v>Annet</v>
      </c>
      <c r="E2100" s="1">
        <f>Data!D2100</f>
        <v>20.979499999999998</v>
      </c>
      <c r="F2100" s="1">
        <f>Data!E2100+Data!F2100</f>
        <v>47800.462594437435</v>
      </c>
      <c r="G2100" s="1">
        <f>Data!G2100</f>
        <v>1.7302604923854239</v>
      </c>
      <c r="H2100" s="1">
        <f t="shared" si="321"/>
        <v>10939961.509090908</v>
      </c>
      <c r="I2100" s="1">
        <f t="shared" si="322"/>
        <v>395.99999999999994</v>
      </c>
      <c r="J2100" s="1">
        <f t="shared" si="323"/>
        <v>1312842.9010909088</v>
      </c>
      <c r="K2100" s="1">
        <f>'Innlegging av opplysninger'!$B$4*H2100</f>
        <v>1422194.996181818</v>
      </c>
      <c r="L2100" s="1"/>
      <c r="M2100" s="1">
        <f>'Innlegging av opplysninger'!$B$5*H2100</f>
        <v>1433134.957690909</v>
      </c>
      <c r="N2100" s="1">
        <f>'Innlegging av opplysninger'!$B$5*I2100</f>
        <v>51.875999999999998</v>
      </c>
      <c r="O2100" s="1">
        <f>'Innlegging av opplysninger'!$B$5*J2100</f>
        <v>171982.42004290907</v>
      </c>
      <c r="P2100" s="1">
        <f>'Innlegging av opplysninger'!$B$5*K2100</f>
        <v>186307.54449981815</v>
      </c>
      <c r="Q2100" s="1"/>
      <c r="R2100" s="1">
        <f>'Innlegging av opplysninger'!$C$11*SUM(H2100:Q2100)</f>
        <v>587741.14377469628</v>
      </c>
      <c r="S2100" s="1">
        <f>'Innlegging av opplysninger'!$C$13*(((H2100+J2100+M2100+O2100)*Data!H2100)+(J2100+O2100)*(1-Data!H2100)*1.8/12+I2100+N2100+K2100+L2100+P2100+Q2100)</f>
        <v>125797.21639317396</v>
      </c>
      <c r="T2100" s="1">
        <f>'Innlegging av opplysninger'!$C$13*((H2100+J2100+M2100+O2100)*(1-Data!H2100)-(J2100+O2100)*(1-Data!H2100)*1.8/12)</f>
        <v>678480.13824588421</v>
      </c>
      <c r="U2100" s="1">
        <f>Data!I2100</f>
        <v>0.4</v>
      </c>
      <c r="V2100" s="1">
        <f>Data!J2100+Data!K2100</f>
        <v>37116.666666666664</v>
      </c>
      <c r="W2100" s="1">
        <f>Data!L2100</f>
        <v>0</v>
      </c>
      <c r="X2100" s="1">
        <f t="shared" si="327"/>
        <v>161963.63636363635</v>
      </c>
      <c r="Y2100" s="100">
        <f t="shared" si="328"/>
        <v>0</v>
      </c>
      <c r="Z2100" s="100">
        <f t="shared" si="329"/>
        <v>23160.799999999996</v>
      </c>
      <c r="AA2100" s="100">
        <f>'Innlegging av opplysninger'!$B$4*X2100</f>
        <v>21055.272727272728</v>
      </c>
      <c r="AB2100" s="1"/>
      <c r="AC2100" s="1">
        <f>'Innlegging av opplysninger'!$B$5*X2100</f>
        <v>21217.236363636363</v>
      </c>
      <c r="AD2100" s="1">
        <f>'Innlegging av opplysninger'!$B$5*Y2100</f>
        <v>0</v>
      </c>
      <c r="AE2100" s="1">
        <f>'Innlegging av opplysninger'!$B$5*Z2100</f>
        <v>3034.0647999999997</v>
      </c>
      <c r="AF2100" s="1">
        <f>'Innlegging av opplysninger'!$B$5*AA2100</f>
        <v>2758.2407272727273</v>
      </c>
      <c r="AG2100" s="1"/>
      <c r="AH2100" s="1">
        <f>'Innlegging av opplysninger'!$C$11*SUM(X2100:AG2100)</f>
        <v>8861.1915373090906</v>
      </c>
      <c r="AI2100" s="1">
        <f>'Innlegging av opplysninger'!$C$13*(((X2100+Z2100+AC2100+AE2100)*Data!M2100)+(Z2100+AE2100)*(1-Data!M2100)*1.8/12+Y2100+AD2100+AA2100+AB2100+AF2100+AG2100)</f>
        <v>1442.6226450763636</v>
      </c>
      <c r="AJ2100" s="1">
        <f>'Innlegging av opplysninger'!$C$13*((X2100+Z2100+AC2100+AE2100)*(1-Data!M2100)-(Z2100+AE2100)*(1-Data!M2100)*1.8/12)</f>
        <v>10683.218405978179</v>
      </c>
      <c r="AK2100" s="83">
        <f t="shared" si="324"/>
        <v>597000</v>
      </c>
      <c r="AL2100" s="83">
        <f t="shared" si="325"/>
        <v>127000</v>
      </c>
      <c r="AM2100" s="83">
        <f t="shared" si="326"/>
        <v>689000</v>
      </c>
    </row>
    <row r="2101" spans="1:39">
      <c r="A2101" t="str">
        <f t="shared" si="320"/>
        <v>5028Alle</v>
      </c>
      <c r="B2101" s="6" t="str">
        <f>Data!A2101</f>
        <v>5028</v>
      </c>
      <c r="C2101" s="7" t="str">
        <f>Data!B2101</f>
        <v>Melhus kommune</v>
      </c>
      <c r="D2101" s="7" t="str">
        <f>Data!C2101</f>
        <v>Alle</v>
      </c>
      <c r="E2101" s="1">
        <f>Data!D2101</f>
        <v>1194.7998877342409</v>
      </c>
      <c r="F2101" s="1">
        <f>Data!E2101+Data!F2101</f>
        <v>46930.286307660397</v>
      </c>
      <c r="G2101" s="1">
        <f>Data!G2101</f>
        <v>405.11455095454698</v>
      </c>
      <c r="H2101" s="1">
        <f t="shared" si="321"/>
        <v>611697827.03703737</v>
      </c>
      <c r="I2101" s="1">
        <f t="shared" si="322"/>
        <v>5280336.2181818197</v>
      </c>
      <c r="J2101" s="1">
        <f t="shared" si="323"/>
        <v>74037379.590626299</v>
      </c>
      <c r="K2101" s="1">
        <f>'Innlegging av opplysninger'!$B$4*H2101</f>
        <v>79520717.514814869</v>
      </c>
      <c r="L2101" s="1"/>
      <c r="M2101" s="1">
        <f>'Innlegging av opplysninger'!$B$5*H2101</f>
        <v>80132415.341851905</v>
      </c>
      <c r="N2101" s="1">
        <f>'Innlegging av opplysninger'!$B$5*I2101</f>
        <v>691724.04458181839</v>
      </c>
      <c r="O2101" s="1">
        <f>'Innlegging av opplysninger'!$B$5*J2101</f>
        <v>9698896.7263720464</v>
      </c>
      <c r="P2101" s="1">
        <f>'Innlegging av opplysninger'!$B$5*K2101</f>
        <v>10417213.994440747</v>
      </c>
      <c r="Q2101" s="1"/>
      <c r="R2101" s="1">
        <f>'Innlegging av opplysninger'!$C$11*SUM(H2101:Q2101)</f>
        <v>33116107.397780459</v>
      </c>
      <c r="S2101" s="1">
        <f>'Innlegging av opplysninger'!$C$13*(((H2101+J2101+M2101+O2101)*Data!H2101)+(J2101+O2101)*(1-Data!H2101)*1.8/12+I2101+N2101+K2101+L2101+P2101+Q2101)</f>
        <v>6487535.0998491002</v>
      </c>
      <c r="T2101" s="1">
        <f>'Innlegging av opplysninger'!$C$13*((H2101+J2101+M2101+O2101)*(1-Data!H2101)-(J2101+O2101)*(1-Data!H2101)*1.8/12)</f>
        <v>38829243.444482051</v>
      </c>
      <c r="U2101" s="1">
        <f>Data!I2101</f>
        <v>136.9224999999999</v>
      </c>
      <c r="V2101" s="1">
        <f>Data!J2101+Data!K2101</f>
        <v>48625.477810501121</v>
      </c>
      <c r="W2101" s="1">
        <f>Data!L2101</f>
        <v>523.20436743413279</v>
      </c>
      <c r="X2101" s="1">
        <f t="shared" si="327"/>
        <v>72631876.20554547</v>
      </c>
      <c r="Y2101" s="100">
        <f t="shared" si="328"/>
        <v>781510.36363636353</v>
      </c>
      <c r="Z2101" s="100">
        <f t="shared" si="329"/>
        <v>10498114.279393001</v>
      </c>
      <c r="AA2101" s="100">
        <f>'Innlegging av opplysninger'!$B$4*X2101</f>
        <v>9442143.9067209121</v>
      </c>
      <c r="AB2101" s="1"/>
      <c r="AC2101" s="1">
        <f>'Innlegging av opplysninger'!$B$5*X2101</f>
        <v>9514775.782926457</v>
      </c>
      <c r="AD2101" s="1">
        <f>'Innlegging av opplysninger'!$B$5*Y2101</f>
        <v>102377.85763636362</v>
      </c>
      <c r="AE2101" s="1">
        <f>'Innlegging av opplysninger'!$B$5*Z2101</f>
        <v>1375252.9706004832</v>
      </c>
      <c r="AF2101" s="1">
        <f>'Innlegging av opplysninger'!$B$5*AA2101</f>
        <v>1236920.8517804395</v>
      </c>
      <c r="AG2101" s="1"/>
      <c r="AH2101" s="1">
        <f>'Innlegging av opplysninger'!$C$11*SUM(X2101:AG2101)</f>
        <v>4012152.9442931004</v>
      </c>
      <c r="AI2101" s="1">
        <f>'Innlegging av opplysninger'!$C$13*(((X2101+Z2101+AC2101+AE2101)*Data!M2101)+(Z2101+AE2101)*(1-Data!M2101)*1.8/12+Y2101+AD2101+AA2101+AB2101+AF2101+AG2101)</f>
        <v>796298.31561414467</v>
      </c>
      <c r="AJ2101" s="1">
        <f>'Innlegging av opplysninger'!$C$13*((X2101+Z2101+AC2101+AE2101)*(1-Data!M2101)-(Z2101+AE2101)*(1-Data!M2101)*1.8/12)</f>
        <v>4694016.2397343088</v>
      </c>
      <c r="AK2101" s="83">
        <f t="shared" si="324"/>
        <v>37128000</v>
      </c>
      <c r="AL2101" s="83">
        <f t="shared" si="325"/>
        <v>7284000</v>
      </c>
      <c r="AM2101" s="83">
        <f t="shared" si="326"/>
        <v>43523000</v>
      </c>
    </row>
    <row r="2102" spans="1:39">
      <c r="A2102" t="str">
        <f t="shared" si="320"/>
        <v>5028Administrasjon</v>
      </c>
      <c r="B2102" s="6" t="str">
        <f>Data!A2102</f>
        <v>5028</v>
      </c>
      <c r="C2102" s="7" t="str">
        <f>Data!B2102</f>
        <v>Melhus kommune</v>
      </c>
      <c r="D2102" s="7" t="str">
        <f>Data!C2102</f>
        <v>Administrasjon</v>
      </c>
      <c r="E2102" s="1">
        <f>Data!D2102</f>
        <v>59.7</v>
      </c>
      <c r="F2102" s="1">
        <f>Data!E2102+Data!F2102</f>
        <v>56866.313791178116</v>
      </c>
      <c r="G2102" s="1">
        <f>Data!G2102</f>
        <v>0</v>
      </c>
      <c r="H2102" s="1">
        <f t="shared" si="321"/>
        <v>37035479.272727273</v>
      </c>
      <c r="I2102" s="1">
        <f t="shared" si="322"/>
        <v>0</v>
      </c>
      <c r="J2102" s="1">
        <f t="shared" si="323"/>
        <v>4444257.5127272727</v>
      </c>
      <c r="K2102" s="1">
        <f>'Innlegging av opplysninger'!$B$4*H2102</f>
        <v>4814612.3054545457</v>
      </c>
      <c r="L2102" s="1"/>
      <c r="M2102" s="1">
        <f>'Innlegging av opplysninger'!$B$5*H2102</f>
        <v>4851647.7847272726</v>
      </c>
      <c r="N2102" s="1">
        <f>'Innlegging av opplysninger'!$B$5*I2102</f>
        <v>0</v>
      </c>
      <c r="O2102" s="1">
        <f>'Innlegging av opplysninger'!$B$5*J2102</f>
        <v>582197.73416727269</v>
      </c>
      <c r="P2102" s="1">
        <f>'Innlegging av opplysninger'!$B$5*K2102</f>
        <v>630714.21201454545</v>
      </c>
      <c r="Q2102" s="1"/>
      <c r="R2102" s="1">
        <f>'Innlegging av opplysninger'!$C$11*SUM(H2102:Q2102)</f>
        <v>1989638.5352290911</v>
      </c>
      <c r="S2102" s="1">
        <f>'Innlegging av opplysninger'!$C$13*(((H2102+J2102+M2102+O2102)*Data!H2102)+(J2102+O2102)*(1-Data!H2102)*1.8/12+I2102+N2102+K2102+L2102+P2102+Q2102)</f>
        <v>575616.3970475737</v>
      </c>
      <c r="T2102" s="1">
        <f>'Innlegging av opplysninger'!$C$13*((H2102+J2102+M2102+O2102)*(1-Data!H2102)-(J2102+O2102)*(1-Data!H2102)*1.8/12)</f>
        <v>2147046.8616869715</v>
      </c>
      <c r="U2102" s="1">
        <f>Data!I2102</f>
        <v>10.7</v>
      </c>
      <c r="V2102" s="1">
        <f>Data!J2102+Data!K2102</f>
        <v>53538.183800623054</v>
      </c>
      <c r="W2102" s="1">
        <f>Data!L2102</f>
        <v>0</v>
      </c>
      <c r="X2102" s="1">
        <f t="shared" si="327"/>
        <v>6249366.1818181807</v>
      </c>
      <c r="Y2102" s="100">
        <f t="shared" si="328"/>
        <v>0</v>
      </c>
      <c r="Z2102" s="100">
        <f t="shared" si="329"/>
        <v>893659.36399999983</v>
      </c>
      <c r="AA2102" s="100">
        <f>'Innlegging av opplysninger'!$B$4*X2102</f>
        <v>812417.60363636352</v>
      </c>
      <c r="AB2102" s="1"/>
      <c r="AC2102" s="1">
        <f>'Innlegging av opplysninger'!$B$5*X2102</f>
        <v>818666.96981818171</v>
      </c>
      <c r="AD2102" s="1">
        <f>'Innlegging av opplysninger'!$B$5*Y2102</f>
        <v>0</v>
      </c>
      <c r="AE2102" s="1">
        <f>'Innlegging av opplysninger'!$B$5*Z2102</f>
        <v>117069.37668399999</v>
      </c>
      <c r="AF2102" s="1">
        <f>'Innlegging av opplysninger'!$B$5*AA2102</f>
        <v>106426.70607636363</v>
      </c>
      <c r="AG2102" s="1"/>
      <c r="AH2102" s="1">
        <f>'Innlegging av opplysninger'!$C$11*SUM(X2102:AG2102)</f>
        <v>341909.0356772574</v>
      </c>
      <c r="AI2102" s="1">
        <f>'Innlegging av opplysninger'!$C$13*(((X2102+Z2102+AC2102+AE2102)*Data!M2102)+(Z2102+AE2102)*(1-Data!M2102)*1.8/12+Y2102+AD2102+AA2102+AB2102+AF2102+AG2102)</f>
        <v>79692.554638932634</v>
      </c>
      <c r="AJ2102" s="1">
        <f>'Innlegging av opplysninger'!$C$13*((X2102+Z2102+AC2102+AE2102)*(1-Data!M2102)-(Z2102+AE2102)*(1-Data!M2102)*1.8/12)</f>
        <v>388182.96786678798</v>
      </c>
      <c r="AK2102" s="83">
        <f t="shared" si="324"/>
        <v>2332000</v>
      </c>
      <c r="AL2102" s="83">
        <f t="shared" si="325"/>
        <v>655000</v>
      </c>
      <c r="AM2102" s="83">
        <f t="shared" si="326"/>
        <v>2535000</v>
      </c>
    </row>
    <row r="2103" spans="1:39">
      <c r="A2103" t="str">
        <f t="shared" si="320"/>
        <v>5028Undervisning</v>
      </c>
      <c r="B2103" s="6" t="str">
        <f>Data!A2103</f>
        <v>5028</v>
      </c>
      <c r="C2103" s="7" t="str">
        <f>Data!B2103</f>
        <v>Melhus kommune</v>
      </c>
      <c r="D2103" s="7" t="str">
        <f>Data!C2103</f>
        <v>Undervisning</v>
      </c>
      <c r="E2103" s="1">
        <f>Data!D2103</f>
        <v>346.79549999999995</v>
      </c>
      <c r="F2103" s="1">
        <f>Data!E2103+Data!F2103</f>
        <v>48992.596020983539</v>
      </c>
      <c r="G2103" s="1">
        <f>Data!G2103</f>
        <v>0</v>
      </c>
      <c r="H2103" s="1">
        <f t="shared" si="321"/>
        <v>185349947.27339992</v>
      </c>
      <c r="I2103" s="1">
        <f t="shared" si="322"/>
        <v>0</v>
      </c>
      <c r="J2103" s="1">
        <f t="shared" si="323"/>
        <v>22241993.672807988</v>
      </c>
      <c r="K2103" s="1">
        <f>'Innlegging av opplysninger'!$B$4*H2103</f>
        <v>24095493.145541992</v>
      </c>
      <c r="L2103" s="1"/>
      <c r="M2103" s="1">
        <f>'Innlegging av opplysninger'!$B$5*H2103</f>
        <v>24280843.092815392</v>
      </c>
      <c r="N2103" s="1">
        <f>'Innlegging av opplysninger'!$B$5*I2103</f>
        <v>0</v>
      </c>
      <c r="O2103" s="1">
        <f>'Innlegging av opplysninger'!$B$5*J2103</f>
        <v>2913701.1711378465</v>
      </c>
      <c r="P2103" s="1">
        <f>'Innlegging av opplysninger'!$B$5*K2103</f>
        <v>3156509.6020660009</v>
      </c>
      <c r="Q2103" s="1"/>
      <c r="R2103" s="1">
        <f>'Innlegging av opplysninger'!$C$11*SUM(H2103:Q2103)</f>
        <v>9957462.5423952285</v>
      </c>
      <c r="S2103" s="1">
        <f>'Innlegging av opplysninger'!$C$13*(((H2103+J2103+M2103+O2103)*Data!H2103)+(J2103+O2103)*(1-Data!H2103)*1.8/12+I2103+N2103+K2103+L2103+P2103+Q2103)</f>
        <v>1938415.0757948474</v>
      </c>
      <c r="T2103" s="1">
        <f>'Innlegging av opplysninger'!$C$13*((H2103+J2103+M2103+O2103)*(1-Data!H2103)-(J2103+O2103)*(1-Data!H2103)*1.8/12)</f>
        <v>11687586.298009146</v>
      </c>
      <c r="U2103" s="1">
        <f>Data!I2103</f>
        <v>31.132400000000004</v>
      </c>
      <c r="V2103" s="1">
        <f>Data!J2103+Data!K2103</f>
        <v>50204.246219372726</v>
      </c>
      <c r="W2103" s="1">
        <f>Data!L2103</f>
        <v>0</v>
      </c>
      <c r="X2103" s="1">
        <f t="shared" si="327"/>
        <v>17050676.454545449</v>
      </c>
      <c r="Y2103" s="100">
        <f t="shared" si="328"/>
        <v>0</v>
      </c>
      <c r="Z2103" s="100">
        <f t="shared" si="329"/>
        <v>2438246.7329999991</v>
      </c>
      <c r="AA2103" s="100">
        <f>'Innlegging av opplysninger'!$B$4*X2103</f>
        <v>2216587.9390909085</v>
      </c>
      <c r="AB2103" s="1"/>
      <c r="AC2103" s="1">
        <f>'Innlegging av opplysninger'!$B$5*X2103</f>
        <v>2233638.615545454</v>
      </c>
      <c r="AD2103" s="1">
        <f>'Innlegging av opplysninger'!$B$5*Y2103</f>
        <v>0</v>
      </c>
      <c r="AE2103" s="1">
        <f>'Innlegging av opplysninger'!$B$5*Z2103</f>
        <v>319410.32202299987</v>
      </c>
      <c r="AF2103" s="1">
        <f>'Innlegging av opplysninger'!$B$5*AA2103</f>
        <v>290373.02002090903</v>
      </c>
      <c r="AG2103" s="1"/>
      <c r="AH2103" s="1">
        <f>'Innlegging av opplysninger'!$C$11*SUM(X2103:AG2103)</f>
        <v>932859.45720057737</v>
      </c>
      <c r="AI2103" s="1">
        <f>'Innlegging av opplysninger'!$C$13*(((X2103+Z2103+AC2103+AE2103)*Data!M2103)+(Z2103+AE2103)*(1-Data!M2103)*1.8/12+Y2103+AD2103+AA2103+AB2103+AF2103+AG2103)</f>
        <v>179265.97100010153</v>
      </c>
      <c r="AJ2103" s="1">
        <f>'Innlegging av opplysninger'!$C$13*((X2103+Z2103+AC2103+AE2103)*(1-Data!M2103)-(Z2103+AE2103)*(1-Data!M2103)*1.8/12)</f>
        <v>1097278.5493796361</v>
      </c>
      <c r="AK2103" s="83">
        <f t="shared" si="324"/>
        <v>10890000</v>
      </c>
      <c r="AL2103" s="83">
        <f t="shared" si="325"/>
        <v>2118000</v>
      </c>
      <c r="AM2103" s="83">
        <f t="shared" si="326"/>
        <v>12785000</v>
      </c>
    </row>
    <row r="2104" spans="1:39">
      <c r="A2104" t="str">
        <f t="shared" si="320"/>
        <v>5028Barnehager</v>
      </c>
      <c r="B2104" s="6" t="str">
        <f>Data!A2104</f>
        <v>5028</v>
      </c>
      <c r="C2104" s="7" t="str">
        <f>Data!B2104</f>
        <v>Melhus kommune</v>
      </c>
      <c r="D2104" s="7" t="str">
        <f>Data!C2104</f>
        <v>Barnehager</v>
      </c>
      <c r="E2104" s="1">
        <f>Data!D2104</f>
        <v>216.83780000000019</v>
      </c>
      <c r="F2104" s="1">
        <f>Data!E2104+Data!F2104</f>
        <v>41161.111765722249</v>
      </c>
      <c r="G2104" s="1">
        <f>Data!G2104</f>
        <v>0.85418686225372076</v>
      </c>
      <c r="H2104" s="1">
        <f t="shared" si="321"/>
        <v>97366744.590909109</v>
      </c>
      <c r="I2104" s="1">
        <f t="shared" si="322"/>
        <v>2020.5818181818181</v>
      </c>
      <c r="J2104" s="1">
        <f t="shared" si="323"/>
        <v>11684251.820727274</v>
      </c>
      <c r="K2104" s="1">
        <f>'Innlegging av opplysninger'!$B$4*H2104</f>
        <v>12657676.796818184</v>
      </c>
      <c r="L2104" s="1"/>
      <c r="M2104" s="1">
        <f>'Innlegging av opplysninger'!$B$5*H2104</f>
        <v>12755043.541409094</v>
      </c>
      <c r="N2104" s="1">
        <f>'Innlegging av opplysninger'!$B$5*I2104</f>
        <v>264.69621818181821</v>
      </c>
      <c r="O2104" s="1">
        <f>'Innlegging av opplysninger'!$B$5*J2104</f>
        <v>1530636.988515273</v>
      </c>
      <c r="P2104" s="1">
        <f>'Innlegging av opplysninger'!$B$5*K2104</f>
        <v>1658155.6603831821</v>
      </c>
      <c r="Q2104" s="1"/>
      <c r="R2104" s="1">
        <f>'Innlegging av opplysninger'!$C$11*SUM(H2104:Q2104)</f>
        <v>5230882.1977183437</v>
      </c>
      <c r="S2104" s="1">
        <f>'Innlegging av opplysninger'!$C$13*(((H2104+J2104+M2104+O2104)*Data!H2104)+(J2104+O2104)*(1-Data!H2104)*1.8/12+I2104+N2104+K2104+L2104+P2104+Q2104)</f>
        <v>869893.71902117087</v>
      </c>
      <c r="T2104" s="1">
        <f>'Innlegging av opplysninger'!$C$13*((H2104+J2104+M2104+O2104)*(1-Data!H2104)-(J2104+O2104)*(1-Data!H2104)*1.8/12)</f>
        <v>6288155.6041723499</v>
      </c>
      <c r="U2104" s="1">
        <f>Data!I2104</f>
        <v>15.9008</v>
      </c>
      <c r="V2104" s="1">
        <f>Data!J2104+Data!K2104</f>
        <v>39678.294907593743</v>
      </c>
      <c r="W2104" s="1">
        <f>Data!L2104</f>
        <v>0</v>
      </c>
      <c r="X2104" s="1">
        <f t="shared" si="327"/>
        <v>6882726.8909090897</v>
      </c>
      <c r="Y2104" s="100">
        <f t="shared" si="328"/>
        <v>0</v>
      </c>
      <c r="Z2104" s="100">
        <f t="shared" si="329"/>
        <v>984229.94539999973</v>
      </c>
      <c r="AA2104" s="100">
        <f>'Innlegging av opplysninger'!$B$4*X2104</f>
        <v>894754.49581818166</v>
      </c>
      <c r="AB2104" s="1"/>
      <c r="AC2104" s="1">
        <f>'Innlegging av opplysninger'!$B$5*X2104</f>
        <v>901637.2227090908</v>
      </c>
      <c r="AD2104" s="1">
        <f>'Innlegging av opplysninger'!$B$5*Y2104</f>
        <v>0</v>
      </c>
      <c r="AE2104" s="1">
        <f>'Innlegging av opplysninger'!$B$5*Z2104</f>
        <v>128934.12284739997</v>
      </c>
      <c r="AF2104" s="1">
        <f>'Innlegging av opplysninger'!$B$5*AA2104</f>
        <v>117212.8389521818</v>
      </c>
      <c r="AG2104" s="1"/>
      <c r="AH2104" s="1">
        <f>'Innlegging av opplysninger'!$C$11*SUM(X2104:AG2104)</f>
        <v>376560.8296321659</v>
      </c>
      <c r="AI2104" s="1">
        <f>'Innlegging av opplysninger'!$C$13*(((X2104+Z2104+AC2104+AE2104)*Data!M2104)+(Z2104+AE2104)*(1-Data!M2104)*1.8/12+Y2104+AD2104+AA2104+AB2104+AF2104+AG2104)</f>
        <v>61304.98114038862</v>
      </c>
      <c r="AJ2104" s="1">
        <f>'Innlegging av opplysninger'!$C$13*((X2104+Z2104+AC2104+AE2104)*(1-Data!M2104)-(Z2104+AE2104)*(1-Data!M2104)*1.8/12)</f>
        <v>453988.78572468041</v>
      </c>
      <c r="AK2104" s="83">
        <f t="shared" si="324"/>
        <v>5607000</v>
      </c>
      <c r="AL2104" s="83">
        <f t="shared" si="325"/>
        <v>931000</v>
      </c>
      <c r="AM2104" s="83">
        <f t="shared" si="326"/>
        <v>6742000</v>
      </c>
    </row>
    <row r="2105" spans="1:39">
      <c r="A2105" t="str">
        <f t="shared" si="320"/>
        <v>5028Helse/pleie/omsorg</v>
      </c>
      <c r="B2105" s="6" t="str">
        <f>Data!A2105</f>
        <v>5028</v>
      </c>
      <c r="C2105" s="7" t="str">
        <f>Data!B2105</f>
        <v>Melhus kommune</v>
      </c>
      <c r="D2105" s="7" t="str">
        <f>Data!C2105</f>
        <v>Helse/pleie/omsorg</v>
      </c>
      <c r="E2105" s="1">
        <f>Data!D2105</f>
        <v>474.54668773424208</v>
      </c>
      <c r="F2105" s="1">
        <f>Data!E2105+Data!F2105</f>
        <v>46660.009197170824</v>
      </c>
      <c r="G2105" s="1">
        <f>Data!G2105</f>
        <v>1008.4635766502432</v>
      </c>
      <c r="H2105" s="1">
        <f t="shared" si="321"/>
        <v>241552939.79090929</v>
      </c>
      <c r="I2105" s="1">
        <f t="shared" si="322"/>
        <v>5220687.8181818165</v>
      </c>
      <c r="J2105" s="1">
        <f t="shared" si="323"/>
        <v>29612835.313090932</v>
      </c>
      <c r="K2105" s="1">
        <f>'Innlegging av opplysninger'!$B$4*H2105</f>
        <v>31401882.17281821</v>
      </c>
      <c r="L2105" s="1"/>
      <c r="M2105" s="1">
        <f>'Innlegging av opplysninger'!$B$5*H2105</f>
        <v>31643435.112609118</v>
      </c>
      <c r="N2105" s="1">
        <f>'Innlegging av opplysninger'!$B$5*I2105</f>
        <v>683910.10418181797</v>
      </c>
      <c r="O2105" s="1">
        <f>'Innlegging av opplysninger'!$B$5*J2105</f>
        <v>3879281.4260149123</v>
      </c>
      <c r="P2105" s="1">
        <f>'Innlegging av opplysninger'!$B$5*K2105</f>
        <v>4113646.5646391856</v>
      </c>
      <c r="Q2105" s="1"/>
      <c r="R2105" s="1">
        <f>'Innlegging av opplysninger'!$C$11*SUM(H2105:Q2105)</f>
        <v>13228127.495492918</v>
      </c>
      <c r="S2105" s="1">
        <f>'Innlegging av opplysninger'!$C$13*(((H2105+J2105+M2105+O2105)*Data!H2105)+(J2105+O2105)*(1-Data!H2105)*1.8/12+I2105+N2105+K2105+L2105+P2105+Q2105)</f>
        <v>2564051.3479034598</v>
      </c>
      <c r="T2105" s="1">
        <f>'Innlegging av opplysninger'!$C$13*((H2105+J2105+M2105+O2105)*(1-Data!H2105)-(J2105+O2105)*(1-Data!H2105)*1.8/12)</f>
        <v>15537596.803823695</v>
      </c>
      <c r="U2105" s="1">
        <f>Data!I2105</f>
        <v>61.909300000000016</v>
      </c>
      <c r="V2105" s="1">
        <f>Data!J2105+Data!K2105</f>
        <v>47897.259036068339</v>
      </c>
      <c r="W2105" s="1">
        <f>Data!L2105</f>
        <v>1157.1516718812838</v>
      </c>
      <c r="X2105" s="1">
        <f t="shared" si="327"/>
        <v>32348572.132818174</v>
      </c>
      <c r="Y2105" s="100">
        <f t="shared" si="328"/>
        <v>781510.36363636341</v>
      </c>
      <c r="Z2105" s="100">
        <f t="shared" si="329"/>
        <v>4737601.7969929986</v>
      </c>
      <c r="AA2105" s="100">
        <f>'Innlegging av opplysninger'!$B$4*X2105</f>
        <v>4205314.3772663623</v>
      </c>
      <c r="AB2105" s="1"/>
      <c r="AC2105" s="1">
        <f>'Innlegging av opplysninger'!$B$5*X2105</f>
        <v>4237662.9493991807</v>
      </c>
      <c r="AD2105" s="1">
        <f>'Innlegging av opplysninger'!$B$5*Y2105</f>
        <v>102377.85763636361</v>
      </c>
      <c r="AE2105" s="1">
        <f>'Innlegging av opplysninger'!$B$5*Z2105</f>
        <v>620625.8354060828</v>
      </c>
      <c r="AF2105" s="1">
        <f>'Innlegging av opplysninger'!$B$5*AA2105</f>
        <v>550896.18342189351</v>
      </c>
      <c r="AG2105" s="1"/>
      <c r="AH2105" s="1">
        <f>'Innlegging av opplysninger'!$C$11*SUM(X2105:AG2105)</f>
        <v>1808213.3368699418</v>
      </c>
      <c r="AI2105" s="1">
        <f>'Innlegging av opplysninger'!$C$13*(((X2105+Z2105+AC2105+AE2105)*Data!M2105)+(Z2105+AE2105)*(1-Data!M2105)*1.8/12+Y2105+AD2105+AA2105+AB2105+AF2105+AG2105)</f>
        <v>349029.36507592996</v>
      </c>
      <c r="AJ2105" s="1">
        <f>'Innlegging av opplysninger'!$C$13*((X2105+Z2105+AC2105+AE2105)*(1-Data!M2105)-(Z2105+AE2105)*(1-Data!M2105)*1.8/12)</f>
        <v>2125367.8327460955</v>
      </c>
      <c r="AK2105" s="83">
        <f t="shared" si="324"/>
        <v>15036000</v>
      </c>
      <c r="AL2105" s="83">
        <f t="shared" si="325"/>
        <v>2913000</v>
      </c>
      <c r="AM2105" s="83">
        <f t="shared" si="326"/>
        <v>17663000</v>
      </c>
    </row>
    <row r="2106" spans="1:39">
      <c r="A2106" t="str">
        <f t="shared" si="320"/>
        <v>5028Samferdsel og teknikk</v>
      </c>
      <c r="B2106" s="6" t="str">
        <f>Data!A2106</f>
        <v>5028</v>
      </c>
      <c r="C2106" s="7" t="str">
        <f>Data!B2106</f>
        <v>Melhus kommune</v>
      </c>
      <c r="D2106" s="7" t="str">
        <f>Data!C2106</f>
        <v>Samferdsel og teknikk</v>
      </c>
      <c r="E2106" s="1">
        <f>Data!D2106</f>
        <v>60.483399999999989</v>
      </c>
      <c r="F2106" s="1">
        <f>Data!E2106+Data!F2106</f>
        <v>49453.712451129839</v>
      </c>
      <c r="G2106" s="1">
        <f>Data!G2106</f>
        <v>87.338840078434757</v>
      </c>
      <c r="H2106" s="1">
        <f t="shared" si="321"/>
        <v>32630494.599999994</v>
      </c>
      <c r="I2106" s="1">
        <f t="shared" si="322"/>
        <v>57627.818181818169</v>
      </c>
      <c r="J2106" s="1">
        <f t="shared" si="323"/>
        <v>3922574.6901818169</v>
      </c>
      <c r="K2106" s="1">
        <f>'Innlegging av opplysninger'!$B$4*H2106</f>
        <v>4241964.2979999995</v>
      </c>
      <c r="L2106" s="1"/>
      <c r="M2106" s="1">
        <f>'Innlegging av opplysninger'!$B$5*H2106</f>
        <v>4274594.7925999993</v>
      </c>
      <c r="N2106" s="1">
        <f>'Innlegging av opplysninger'!$B$5*I2106</f>
        <v>7549.2441818181806</v>
      </c>
      <c r="O2106" s="1">
        <f>'Innlegging av opplysninger'!$B$5*J2106</f>
        <v>513857.28441381804</v>
      </c>
      <c r="P2106" s="1">
        <f>'Innlegging av opplysninger'!$B$5*K2106</f>
        <v>555697.32303799991</v>
      </c>
      <c r="Q2106" s="1"/>
      <c r="R2106" s="1">
        <f>'Innlegging av opplysninger'!$C$11*SUM(H2106:Q2106)</f>
        <v>1755765.6819226958</v>
      </c>
      <c r="S2106" s="1">
        <f>'Innlegging av opplysninger'!$C$13*(((H2106+J2106+M2106+O2106)*Data!H2106)+(J2106+O2106)*(1-Data!H2106)*1.8/12+I2106+N2106+K2106+L2106+P2106+Q2106)</f>
        <v>364913.45802243642</v>
      </c>
      <c r="T2106" s="1">
        <f>'Innlegging av opplysninger'!$C$13*((H2106+J2106+M2106+O2106)*(1-Data!H2106)-(J2106+O2106)*(1-Data!H2106)*1.8/12)</f>
        <v>2037713.2646086209</v>
      </c>
      <c r="U2106" s="1">
        <f>Data!I2106</f>
        <v>11.879999999999999</v>
      </c>
      <c r="V2106" s="1">
        <f>Data!J2106+Data!K2106</f>
        <v>55478.963243546583</v>
      </c>
      <c r="W2106" s="1">
        <f>Data!L2106</f>
        <v>0</v>
      </c>
      <c r="X2106" s="1">
        <f t="shared" si="327"/>
        <v>7190073.6363636367</v>
      </c>
      <c r="Y2106" s="100">
        <f t="shared" si="328"/>
        <v>0</v>
      </c>
      <c r="Z2106" s="100">
        <f t="shared" si="329"/>
        <v>1028180.5299999999</v>
      </c>
      <c r="AA2106" s="100">
        <f>'Innlegging av opplysninger'!$B$4*X2106</f>
        <v>934709.57272727275</v>
      </c>
      <c r="AB2106" s="1"/>
      <c r="AC2106" s="1">
        <f>'Innlegging av opplysninger'!$B$5*X2106</f>
        <v>941899.64636363648</v>
      </c>
      <c r="AD2106" s="1">
        <f>'Innlegging av opplysninger'!$B$5*Y2106</f>
        <v>0</v>
      </c>
      <c r="AE2106" s="1">
        <f>'Innlegging av opplysninger'!$B$5*Z2106</f>
        <v>134691.64942999999</v>
      </c>
      <c r="AF2106" s="1">
        <f>'Innlegging av opplysninger'!$B$5*AA2106</f>
        <v>122446.95402727273</v>
      </c>
      <c r="AG2106" s="1"/>
      <c r="AH2106" s="1">
        <f>'Innlegging av opplysninger'!$C$11*SUM(X2106:AG2106)</f>
        <v>393376.07557864912</v>
      </c>
      <c r="AI2106" s="1">
        <f>'Innlegging av opplysninger'!$C$13*(((X2106+Z2106+AC2106+AE2106)*Data!M2106)+(Z2106+AE2106)*(1-Data!M2106)*1.8/12+Y2106+AD2106+AA2106+AB2106+AF2106+AG2106)</f>
        <v>99731.603618570181</v>
      </c>
      <c r="AJ2106" s="1">
        <f>'Innlegging av opplysninger'!$C$13*((X2106+Z2106+AC2106+AE2106)*(1-Data!M2106)-(Z2106+AE2106)*(1-Data!M2106)*1.8/12)</f>
        <v>438572.49980484432</v>
      </c>
      <c r="AK2106" s="83">
        <f t="shared" si="324"/>
        <v>2149000</v>
      </c>
      <c r="AL2106" s="83">
        <f t="shared" si="325"/>
        <v>465000</v>
      </c>
      <c r="AM2106" s="83">
        <f t="shared" si="326"/>
        <v>2476000</v>
      </c>
    </row>
    <row r="2107" spans="1:39">
      <c r="A2107" t="str">
        <f t="shared" si="320"/>
        <v>5028Annet</v>
      </c>
      <c r="B2107" s="6" t="str">
        <f>Data!A2107</f>
        <v>5028</v>
      </c>
      <c r="C2107" s="7" t="str">
        <f>Data!B2107</f>
        <v>Melhus kommune</v>
      </c>
      <c r="D2107" s="7" t="str">
        <f>Data!C2107</f>
        <v>Annet</v>
      </c>
      <c r="E2107" s="1">
        <f>Data!D2107</f>
        <v>36.436500000000002</v>
      </c>
      <c r="F2107" s="1">
        <f>Data!E2107+Data!F2107</f>
        <v>44686.060360718875</v>
      </c>
      <c r="G2107" s="1">
        <f>Data!G2107</f>
        <v>0</v>
      </c>
      <c r="H2107" s="1">
        <f t="shared" si="321"/>
        <v>17762221.509090908</v>
      </c>
      <c r="I2107" s="1">
        <f t="shared" si="322"/>
        <v>0</v>
      </c>
      <c r="J2107" s="1">
        <f t="shared" si="323"/>
        <v>2131466.581090909</v>
      </c>
      <c r="K2107" s="1">
        <f>'Innlegging av opplysninger'!$B$4*H2107</f>
        <v>2309088.796181818</v>
      </c>
      <c r="L2107" s="1"/>
      <c r="M2107" s="1">
        <f>'Innlegging av opplysninger'!$B$5*H2107</f>
        <v>2326851.0176909091</v>
      </c>
      <c r="N2107" s="1">
        <f>'Innlegging av opplysninger'!$B$5*I2107</f>
        <v>0</v>
      </c>
      <c r="O2107" s="1">
        <f>'Innlegging av opplysninger'!$B$5*J2107</f>
        <v>279222.12212290906</v>
      </c>
      <c r="P2107" s="1">
        <f>'Innlegging av opplysninger'!$B$5*K2107</f>
        <v>302490.63229981816</v>
      </c>
      <c r="Q2107" s="1"/>
      <c r="R2107" s="1">
        <f>'Innlegging av opplysninger'!$C$11*SUM(H2107:Q2107)</f>
        <v>954230.94502213621</v>
      </c>
      <c r="S2107" s="1">
        <f>'Innlegging av opplysninger'!$C$13*(((H2107+J2107+M2107+O2107)*Data!H2107)+(J2107+O2107)*(1-Data!H2107)*1.8/12+I2107+N2107+K2107+L2107+P2107+Q2107)</f>
        <v>174278.94562917465</v>
      </c>
      <c r="T2107" s="1">
        <f>'Innlegging av opplysninger'!$C$13*((H2107+J2107+M2107+O2107)*(1-Data!H2107)-(J2107+O2107)*(1-Data!H2107)*1.8/12)</f>
        <v>1131510.7686116432</v>
      </c>
      <c r="U2107" s="1">
        <f>Data!I2107</f>
        <v>5.4</v>
      </c>
      <c r="V2107" s="1">
        <f>Data!J2107+Data!K2107</f>
        <v>49405.972222222219</v>
      </c>
      <c r="W2107" s="1">
        <f>Data!L2107</f>
        <v>0</v>
      </c>
      <c r="X2107" s="1">
        <f t="shared" si="327"/>
        <v>2910460.9090909087</v>
      </c>
      <c r="Y2107" s="100">
        <f t="shared" si="328"/>
        <v>0</v>
      </c>
      <c r="Z2107" s="100">
        <f t="shared" si="329"/>
        <v>416195.90999999992</v>
      </c>
      <c r="AA2107" s="100">
        <f>'Innlegging av opplysninger'!$B$4*X2107</f>
        <v>378359.91818181815</v>
      </c>
      <c r="AB2107" s="1"/>
      <c r="AC2107" s="1">
        <f>'Innlegging av opplysninger'!$B$5*X2107</f>
        <v>381270.37909090903</v>
      </c>
      <c r="AD2107" s="1">
        <f>'Innlegging av opplysninger'!$B$5*Y2107</f>
        <v>0</v>
      </c>
      <c r="AE2107" s="1">
        <f>'Innlegging av opplysninger'!$B$5*Z2107</f>
        <v>54521.664209999988</v>
      </c>
      <c r="AF2107" s="1">
        <f>'Innlegging av opplysninger'!$B$5*AA2107</f>
        <v>49565.14928181818</v>
      </c>
      <c r="AG2107" s="1"/>
      <c r="AH2107" s="1">
        <f>'Innlegging av opplysninger'!$C$11*SUM(X2107:AG2107)</f>
        <v>159234.20933450724</v>
      </c>
      <c r="AI2107" s="1">
        <f>'Innlegging av opplysninger'!$C$13*(((X2107+Z2107+AC2107+AE2107)*Data!M2107)+(Z2107+AE2107)*(1-Data!M2107)*1.8/12+Y2107+AD2107+AA2107+AB2107+AF2107+AG2107)</f>
        <v>27190.983578594722</v>
      </c>
      <c r="AJ2107" s="1">
        <f>'Innlegging av opplysninger'!$C$13*((X2107+Z2107+AC2107+AE2107)*(1-Data!M2107)-(Z2107+AE2107)*(1-Data!M2107)*1.8/12)</f>
        <v>190708.46077388886</v>
      </c>
      <c r="AK2107" s="83">
        <f t="shared" si="324"/>
        <v>1113000</v>
      </c>
      <c r="AL2107" s="83">
        <f t="shared" si="325"/>
        <v>201000</v>
      </c>
      <c r="AM2107" s="83">
        <f t="shared" si="326"/>
        <v>1322000</v>
      </c>
    </row>
    <row r="2108" spans="1:39">
      <c r="A2108" t="str">
        <f t="shared" si="320"/>
        <v>5029Alle</v>
      </c>
      <c r="B2108" s="6" t="str">
        <f>Data!A2108</f>
        <v>5029</v>
      </c>
      <c r="C2108" s="7" t="str">
        <f>Data!B2108</f>
        <v>Skaun kommune</v>
      </c>
      <c r="D2108" s="7" t="str">
        <f>Data!C2108</f>
        <v>Alle</v>
      </c>
      <c r="E2108" s="1">
        <f>Data!D2108</f>
        <v>601.77980000000082</v>
      </c>
      <c r="F2108" s="1">
        <f>Data!E2108+Data!F2108</f>
        <v>45119.687599669574</v>
      </c>
      <c r="G2108" s="1">
        <f>Data!G2108</f>
        <v>237.37995193590703</v>
      </c>
      <c r="H2108" s="1">
        <f t="shared" si="321"/>
        <v>296204908.14318186</v>
      </c>
      <c r="I2108" s="1">
        <f t="shared" si="322"/>
        <v>1558368.6545454536</v>
      </c>
      <c r="J2108" s="1">
        <f t="shared" si="323"/>
        <v>35731593.21572727</v>
      </c>
      <c r="K2108" s="1">
        <f>'Innlegging av opplysninger'!$B$4*H2108</f>
        <v>38506638.058613643</v>
      </c>
      <c r="L2108" s="1"/>
      <c r="M2108" s="1">
        <f>'Innlegging av opplysninger'!$B$5*H2108</f>
        <v>38802842.966756828</v>
      </c>
      <c r="N2108" s="1">
        <f>'Innlegging av opplysninger'!$B$5*I2108</f>
        <v>204146.29374545443</v>
      </c>
      <c r="O2108" s="1">
        <f>'Innlegging av opplysninger'!$B$5*J2108</f>
        <v>4680838.7112602722</v>
      </c>
      <c r="P2108" s="1">
        <f>'Innlegging av opplysninger'!$B$5*K2108</f>
        <v>5044369.5856783874</v>
      </c>
      <c r="Q2108" s="1"/>
      <c r="R2108" s="1">
        <f>'Innlegging av opplysninger'!$C$11*SUM(H2108:Q2108)</f>
        <v>15987880.813921347</v>
      </c>
      <c r="S2108" s="1">
        <f>'Innlegging av opplysninger'!$C$13*(((H2108+J2108+M2108+O2108)*Data!H2108)+(J2108+O2108)*(1-Data!H2108)*1.8/12+I2108+N2108+K2108+L2108+P2108+Q2108)</f>
        <v>2998123.4158315165</v>
      </c>
      <c r="T2108" s="1">
        <f>'Innlegging av opplysninger'!$C$13*((H2108+J2108+M2108+O2108)*(1-Data!H2108)-(J2108+O2108)*(1-Data!H2108)*1.8/12)</f>
        <v>18880029.276902959</v>
      </c>
      <c r="U2108" s="1">
        <f>Data!I2108</f>
        <v>46.788399999999996</v>
      </c>
      <c r="V2108" s="1">
        <f>Data!J2108+Data!K2108</f>
        <v>48083.24184163881</v>
      </c>
      <c r="W2108" s="1">
        <f>Data!L2108</f>
        <v>399.0555351326397</v>
      </c>
      <c r="X2108" s="1">
        <f t="shared" si="327"/>
        <v>24542595.846363634</v>
      </c>
      <c r="Y2108" s="100">
        <f t="shared" si="328"/>
        <v>203685.49090909088</v>
      </c>
      <c r="Z2108" s="100">
        <f t="shared" si="329"/>
        <v>3538718.2312299996</v>
      </c>
      <c r="AA2108" s="100">
        <f>'Innlegging av opplysninger'!$B$4*X2108</f>
        <v>3190537.4600272723</v>
      </c>
      <c r="AB2108" s="1"/>
      <c r="AC2108" s="1">
        <f>'Innlegging av opplysninger'!$B$5*X2108</f>
        <v>3215080.0558736362</v>
      </c>
      <c r="AD2108" s="1">
        <f>'Innlegging av opplysninger'!$B$5*Y2108</f>
        <v>26682.799309090908</v>
      </c>
      <c r="AE2108" s="1">
        <f>'Innlegging av opplysninger'!$B$5*Z2108</f>
        <v>463572.08829112997</v>
      </c>
      <c r="AF2108" s="1">
        <f>'Innlegging av opplysninger'!$B$5*AA2108</f>
        <v>417960.40726357268</v>
      </c>
      <c r="AG2108" s="1"/>
      <c r="AH2108" s="1">
        <f>'Innlegging av opplysninger'!$C$11*SUM(X2108:AG2108)</f>
        <v>1352755.630412162</v>
      </c>
      <c r="AI2108" s="1">
        <f>'Innlegging av opplysninger'!$C$13*(((X2108+Z2108+AC2108+AE2108)*Data!M2108)+(Z2108+AE2108)*(1-Data!M2108)*1.8/12+Y2108+AD2108+AA2108+AB2108+AF2108+AG2108)</f>
        <v>270283.47018520121</v>
      </c>
      <c r="AJ2108" s="1">
        <f>'Innlegging av opplysninger'!$C$13*((X2108+Z2108+AC2108+AE2108)*(1-Data!M2108)-(Z2108+AE2108)*(1-Data!M2108)*1.8/12)</f>
        <v>1580855.8135367048</v>
      </c>
      <c r="AK2108" s="83">
        <f t="shared" si="324"/>
        <v>17341000</v>
      </c>
      <c r="AL2108" s="83">
        <f t="shared" si="325"/>
        <v>3268000</v>
      </c>
      <c r="AM2108" s="83">
        <f t="shared" si="326"/>
        <v>20461000</v>
      </c>
    </row>
    <row r="2109" spans="1:39">
      <c r="A2109" t="str">
        <f t="shared" si="320"/>
        <v>5029Administrasjon</v>
      </c>
      <c r="B2109" s="6" t="str">
        <f>Data!A2109</f>
        <v>5029</v>
      </c>
      <c r="C2109" s="7" t="str">
        <f>Data!B2109</f>
        <v>Skaun kommune</v>
      </c>
      <c r="D2109" s="7" t="str">
        <f>Data!C2109</f>
        <v>Administrasjon</v>
      </c>
      <c r="E2109" s="1">
        <f>Data!D2109</f>
        <v>31.109199999999998</v>
      </c>
      <c r="F2109" s="1">
        <f>Data!E2109+Data!F2109</f>
        <v>53571.719084172313</v>
      </c>
      <c r="G2109" s="1">
        <f>Data!G2109</f>
        <v>0</v>
      </c>
      <c r="H2109" s="1">
        <f t="shared" si="321"/>
        <v>18180799.890909087</v>
      </c>
      <c r="I2109" s="1">
        <f t="shared" si="322"/>
        <v>0</v>
      </c>
      <c r="J2109" s="1">
        <f t="shared" si="323"/>
        <v>2181695.9869090905</v>
      </c>
      <c r="K2109" s="1">
        <f>'Innlegging av opplysninger'!$B$4*H2109</f>
        <v>2363503.9858181812</v>
      </c>
      <c r="L2109" s="1"/>
      <c r="M2109" s="1">
        <f>'Innlegging av opplysninger'!$B$5*H2109</f>
        <v>2381684.7857090905</v>
      </c>
      <c r="N2109" s="1">
        <f>'Innlegging av opplysninger'!$B$5*I2109</f>
        <v>0</v>
      </c>
      <c r="O2109" s="1">
        <f>'Innlegging av opplysninger'!$B$5*J2109</f>
        <v>285802.17428509088</v>
      </c>
      <c r="P2109" s="1">
        <f>'Innlegging av opplysninger'!$B$5*K2109</f>
        <v>309619.02214218176</v>
      </c>
      <c r="Q2109" s="1"/>
      <c r="R2109" s="1">
        <f>'Innlegging av opplysninger'!$C$11*SUM(H2109:Q2109)</f>
        <v>976718.02213936346</v>
      </c>
      <c r="S2109" s="1">
        <f>'Innlegging av opplysninger'!$C$13*(((H2109+J2109+M2109+O2109)*Data!H2109)+(J2109+O2109)*(1-Data!H2109)*1.8/12+I2109+N2109+K2109+L2109+P2109+Q2109)</f>
        <v>274734.73118186439</v>
      </c>
      <c r="T2109" s="1">
        <f>'Innlegging av opplysninger'!$C$13*((H2109+J2109+M2109+O2109)*(1-Data!H2109)-(J2109+O2109)*(1-Data!H2109)*1.8/12)</f>
        <v>1061826.772798317</v>
      </c>
      <c r="U2109" s="1">
        <f>Data!I2109</f>
        <v>4.1000000000000005</v>
      </c>
      <c r="V2109" s="1">
        <f>Data!J2109+Data!K2109</f>
        <v>51079.247967479663</v>
      </c>
      <c r="W2109" s="1">
        <f>Data!L2109</f>
        <v>0</v>
      </c>
      <c r="X2109" s="1">
        <f t="shared" si="327"/>
        <v>2284635.4545454541</v>
      </c>
      <c r="Y2109" s="100">
        <f t="shared" si="328"/>
        <v>0</v>
      </c>
      <c r="Z2109" s="100">
        <f t="shared" si="329"/>
        <v>326702.86999999994</v>
      </c>
      <c r="AA2109" s="100">
        <f>'Innlegging av opplysninger'!$B$4*X2109</f>
        <v>297002.60909090907</v>
      </c>
      <c r="AB2109" s="1"/>
      <c r="AC2109" s="1">
        <f>'Innlegging av opplysninger'!$B$5*X2109</f>
        <v>299287.24454545451</v>
      </c>
      <c r="AD2109" s="1">
        <f>'Innlegging av opplysninger'!$B$5*Y2109</f>
        <v>0</v>
      </c>
      <c r="AE2109" s="1">
        <f>'Innlegging av opplysninger'!$B$5*Z2109</f>
        <v>42798.075969999991</v>
      </c>
      <c r="AF2109" s="1">
        <f>'Innlegging av opplysninger'!$B$5*AA2109</f>
        <v>38907.341790909093</v>
      </c>
      <c r="AG2109" s="1"/>
      <c r="AH2109" s="1">
        <f>'Innlegging av opplysninger'!$C$11*SUM(X2109:AG2109)</f>
        <v>124994.67664582362</v>
      </c>
      <c r="AI2109" s="1">
        <f>'Innlegging av opplysninger'!$C$13*(((X2109+Z2109+AC2109+AE2109)*Data!M2109)+(Z2109+AE2109)*(1-Data!M2109)*1.8/12+Y2109+AD2109+AA2109+AB2109+AF2109+AG2109)</f>
        <v>22996.123825335817</v>
      </c>
      <c r="AJ2109" s="1">
        <f>'Innlegging av opplysninger'!$C$13*((X2109+Z2109+AC2109+AE2109)*(1-Data!M2109)-(Z2109+AE2109)*(1-Data!M2109)*1.8/12)</f>
        <v>148049.22316368599</v>
      </c>
      <c r="AK2109" s="83">
        <f t="shared" si="324"/>
        <v>1102000</v>
      </c>
      <c r="AL2109" s="83">
        <f t="shared" si="325"/>
        <v>298000</v>
      </c>
      <c r="AM2109" s="83">
        <f t="shared" si="326"/>
        <v>1210000</v>
      </c>
    </row>
    <row r="2110" spans="1:39">
      <c r="A2110" t="str">
        <f t="shared" si="320"/>
        <v>5029Undervisning</v>
      </c>
      <c r="B2110" s="6" t="str">
        <f>Data!A2110</f>
        <v>5029</v>
      </c>
      <c r="C2110" s="7" t="str">
        <f>Data!B2110</f>
        <v>Skaun kommune</v>
      </c>
      <c r="D2110" s="7" t="str">
        <f>Data!C2110</f>
        <v>Undervisning</v>
      </c>
      <c r="E2110" s="1">
        <f>Data!D2110</f>
        <v>241.84600000000015</v>
      </c>
      <c r="F2110" s="1">
        <f>Data!E2110+Data!F2110</f>
        <v>45808.638868673996</v>
      </c>
      <c r="G2110" s="1">
        <f>Data!G2110</f>
        <v>0.18429082970154551</v>
      </c>
      <c r="H2110" s="1">
        <f t="shared" si="321"/>
        <v>120857848.10000004</v>
      </c>
      <c r="I2110" s="1">
        <f t="shared" si="322"/>
        <v>486.21818181818179</v>
      </c>
      <c r="J2110" s="1">
        <f t="shared" si="323"/>
        <v>14503000.118181823</v>
      </c>
      <c r="K2110" s="1">
        <f>'Innlegging av opplysninger'!$B$4*H2110</f>
        <v>15711520.253000006</v>
      </c>
      <c r="L2110" s="1"/>
      <c r="M2110" s="1">
        <f>'Innlegging av opplysninger'!$B$5*H2110</f>
        <v>15832378.101100005</v>
      </c>
      <c r="N2110" s="1">
        <f>'Innlegging av opplysninger'!$B$5*I2110</f>
        <v>63.694581818181817</v>
      </c>
      <c r="O2110" s="1">
        <f>'Innlegging av opplysninger'!$B$5*J2110</f>
        <v>1899893.0154818189</v>
      </c>
      <c r="P2110" s="1">
        <f>'Innlegging av opplysninger'!$B$5*K2110</f>
        <v>2058209.1531430008</v>
      </c>
      <c r="Q2110" s="1"/>
      <c r="R2110" s="1">
        <f>'Innlegging av opplysninger'!$C$11*SUM(H2110:Q2110)</f>
        <v>6492809.1488394709</v>
      </c>
      <c r="S2110" s="1">
        <f>'Innlegging av opplysninger'!$C$13*(((H2110+J2110+M2110+O2110)*Data!H2110)+(J2110+O2110)*(1-Data!H2110)*1.8/12+I2110+N2110+K2110+L2110+P2110+Q2110)</f>
        <v>1170972.957378532</v>
      </c>
      <c r="T2110" s="1">
        <f>'Innlegging av opplysninger'!$C$13*((H2110+J2110+M2110+O2110)*(1-Data!H2110)-(J2110+O2110)*(1-Data!H2110)*1.8/12)</f>
        <v>7713923.772612324</v>
      </c>
      <c r="U2110" s="1">
        <f>Data!I2110</f>
        <v>16.093</v>
      </c>
      <c r="V2110" s="1">
        <f>Data!J2110+Data!K2110</f>
        <v>50411.112134675532</v>
      </c>
      <c r="W2110" s="1">
        <f>Data!L2110</f>
        <v>0</v>
      </c>
      <c r="X2110" s="1">
        <f t="shared" si="327"/>
        <v>8850174.8463636357</v>
      </c>
      <c r="Y2110" s="100">
        <f t="shared" si="328"/>
        <v>0</v>
      </c>
      <c r="Z2110" s="100">
        <f t="shared" si="329"/>
        <v>1265575.0030299998</v>
      </c>
      <c r="AA2110" s="100">
        <f>'Innlegging av opplysninger'!$B$4*X2110</f>
        <v>1150522.7300272726</v>
      </c>
      <c r="AB2110" s="1"/>
      <c r="AC2110" s="1">
        <f>'Innlegging av opplysninger'!$B$5*X2110</f>
        <v>1159372.9048736363</v>
      </c>
      <c r="AD2110" s="1">
        <f>'Innlegging av opplysninger'!$B$5*Y2110</f>
        <v>0</v>
      </c>
      <c r="AE2110" s="1">
        <f>'Innlegging av opplysninger'!$B$5*Z2110</f>
        <v>165790.32539692998</v>
      </c>
      <c r="AF2110" s="1">
        <f>'Innlegging av opplysninger'!$B$5*AA2110</f>
        <v>150718.47763357271</v>
      </c>
      <c r="AG2110" s="1"/>
      <c r="AH2110" s="1">
        <f>'Innlegging av opplysninger'!$C$11*SUM(X2110:AG2110)</f>
        <v>484201.86291835184</v>
      </c>
      <c r="AI2110" s="1">
        <f>'Innlegging av opplysninger'!$C$13*(((X2110+Z2110+AC2110+AE2110)*Data!M2110)+(Z2110+AE2110)*(1-Data!M2110)*1.8/12+Y2110+AD2110+AA2110+AB2110+AF2110+AG2110)</f>
        <v>93982.320676471994</v>
      </c>
      <c r="AJ2110" s="1">
        <f>'Innlegging av opplysninger'!$C$13*((X2110+Z2110+AC2110+AE2110)*(1-Data!M2110)-(Z2110+AE2110)*(1-Data!M2110)*1.8/12)</f>
        <v>568609.70226443035</v>
      </c>
      <c r="AK2110" s="83">
        <f t="shared" si="324"/>
        <v>6977000</v>
      </c>
      <c r="AL2110" s="83">
        <f t="shared" si="325"/>
        <v>1265000</v>
      </c>
      <c r="AM2110" s="83">
        <f t="shared" si="326"/>
        <v>8283000</v>
      </c>
    </row>
    <row r="2111" spans="1:39">
      <c r="A2111" t="str">
        <f t="shared" si="320"/>
        <v>5029Barnehager</v>
      </c>
      <c r="B2111" s="6" t="str">
        <f>Data!A2111</f>
        <v>5029</v>
      </c>
      <c r="C2111" s="7" t="str">
        <f>Data!B2111</f>
        <v>Skaun kommune</v>
      </c>
      <c r="D2111" s="7" t="str">
        <f>Data!C2111</f>
        <v>Barnehager</v>
      </c>
      <c r="E2111" s="1">
        <f>Data!D2111</f>
        <v>137.81379999999999</v>
      </c>
      <c r="F2111" s="1">
        <f>Data!E2111+Data!F2111</f>
        <v>40187.121687620049</v>
      </c>
      <c r="G2111" s="1">
        <f>Data!G2111</f>
        <v>0</v>
      </c>
      <c r="H2111" s="1">
        <f t="shared" si="321"/>
        <v>60418254.009090886</v>
      </c>
      <c r="I2111" s="1">
        <f t="shared" si="322"/>
        <v>0</v>
      </c>
      <c r="J2111" s="1">
        <f t="shared" si="323"/>
        <v>7250190.4810909061</v>
      </c>
      <c r="K2111" s="1">
        <f>'Innlegging av opplysninger'!$B$4*H2111</f>
        <v>7854373.0211818153</v>
      </c>
      <c r="L2111" s="1"/>
      <c r="M2111" s="1">
        <f>'Innlegging av opplysninger'!$B$5*H2111</f>
        <v>7914791.2751909066</v>
      </c>
      <c r="N2111" s="1">
        <f>'Innlegging av opplysninger'!$B$5*I2111</f>
        <v>0</v>
      </c>
      <c r="O2111" s="1">
        <f>'Innlegging av opplysninger'!$B$5*J2111</f>
        <v>949774.95302290877</v>
      </c>
      <c r="P2111" s="1">
        <f>'Innlegging av opplysninger'!$B$5*K2111</f>
        <v>1028922.8657748179</v>
      </c>
      <c r="Q2111" s="1"/>
      <c r="R2111" s="1">
        <f>'Innlegging av opplysninger'!$C$11*SUM(H2111:Q2111)</f>
        <v>3245819.6510033854</v>
      </c>
      <c r="S2111" s="1">
        <f>'Innlegging av opplysninger'!$C$13*(((H2111+J2111+M2111+O2111)*Data!H2111)+(J2111+O2111)*(1-Data!H2111)*1.8/12+I2111+N2111+K2111+L2111+P2111+Q2111)</f>
        <v>551260.31194080727</v>
      </c>
      <c r="T2111" s="1">
        <f>'Innlegging av opplysninger'!$C$13*((H2111+J2111+M2111+O2111)*(1-Data!H2111)-(J2111+O2111)*(1-Data!H2111)*1.8/12)</f>
        <v>3890387.6315375087</v>
      </c>
      <c r="U2111" s="1">
        <f>Data!I2111</f>
        <v>3.9</v>
      </c>
      <c r="V2111" s="1">
        <f>Data!J2111+Data!K2111</f>
        <v>38251.794871794882</v>
      </c>
      <c r="W2111" s="1">
        <f>Data!L2111</f>
        <v>0</v>
      </c>
      <c r="X2111" s="1">
        <f t="shared" si="327"/>
        <v>1627440.0000000002</v>
      </c>
      <c r="Y2111" s="100">
        <f t="shared" si="328"/>
        <v>0</v>
      </c>
      <c r="Z2111" s="100">
        <f t="shared" si="329"/>
        <v>232723.92</v>
      </c>
      <c r="AA2111" s="100">
        <f>'Innlegging av opplysninger'!$B$4*X2111</f>
        <v>211567.20000000004</v>
      </c>
      <c r="AB2111" s="1"/>
      <c r="AC2111" s="1">
        <f>'Innlegging av opplysninger'!$B$5*X2111</f>
        <v>213194.64000000004</v>
      </c>
      <c r="AD2111" s="1">
        <f>'Innlegging av opplysninger'!$B$5*Y2111</f>
        <v>0</v>
      </c>
      <c r="AE2111" s="1">
        <f>'Innlegging av opplysninger'!$B$5*Z2111</f>
        <v>30486.833520000004</v>
      </c>
      <c r="AF2111" s="1">
        <f>'Innlegging av opplysninger'!$B$5*AA2111</f>
        <v>27715.303200000006</v>
      </c>
      <c r="AG2111" s="1"/>
      <c r="AH2111" s="1">
        <f>'Innlegging av opplysninger'!$C$11*SUM(X2111:AG2111)</f>
        <v>89038.860075360004</v>
      </c>
      <c r="AI2111" s="1">
        <f>'Innlegging av opplysninger'!$C$13*(((X2111+Z2111+AC2111+AE2111)*Data!M2111)+(Z2111+AE2111)*(1-Data!M2111)*1.8/12+Y2111+AD2111+AA2111+AB2111+AF2111+AG2111)</f>
        <v>14495.734043856004</v>
      </c>
      <c r="AJ2111" s="1">
        <f>'Innlegging av opplysninger'!$C$13*((X2111+Z2111+AC2111+AE2111)*(1-Data!M2111)-(Z2111+AE2111)*(1-Data!M2111)*1.8/12)</f>
        <v>107346.91658558401</v>
      </c>
      <c r="AK2111" s="83">
        <f t="shared" si="324"/>
        <v>3335000</v>
      </c>
      <c r="AL2111" s="83">
        <f t="shared" si="325"/>
        <v>566000</v>
      </c>
      <c r="AM2111" s="83">
        <f t="shared" si="326"/>
        <v>3998000</v>
      </c>
    </row>
    <row r="2112" spans="1:39">
      <c r="A2112" t="str">
        <f t="shared" si="320"/>
        <v>5029Helse/pleie/omsorg</v>
      </c>
      <c r="B2112" s="6" t="str">
        <f>Data!A2112</f>
        <v>5029</v>
      </c>
      <c r="C2112" s="7" t="str">
        <f>Data!B2112</f>
        <v>Skaun kommune</v>
      </c>
      <c r="D2112" s="7" t="str">
        <f>Data!C2112</f>
        <v>Helse/pleie/omsorg</v>
      </c>
      <c r="E2112" s="1">
        <f>Data!D2112</f>
        <v>155.42080000000013</v>
      </c>
      <c r="F2112" s="1">
        <f>Data!E2112+Data!F2112</f>
        <v>46072.467755013029</v>
      </c>
      <c r="G2112" s="1">
        <f>Data!G2112</f>
        <v>918.83383691243284</v>
      </c>
      <c r="H2112" s="1">
        <f t="shared" si="321"/>
        <v>78115852.325000003</v>
      </c>
      <c r="I2112" s="1">
        <f t="shared" si="322"/>
        <v>1557882.4363636358</v>
      </c>
      <c r="J2112" s="1">
        <f t="shared" si="323"/>
        <v>9560848.1713636369</v>
      </c>
      <c r="K2112" s="1">
        <f>'Innlegging av opplysninger'!$B$4*H2112</f>
        <v>10155060.802250002</v>
      </c>
      <c r="L2112" s="1"/>
      <c r="M2112" s="1">
        <f>'Innlegging av opplysninger'!$B$5*H2112</f>
        <v>10233176.654575001</v>
      </c>
      <c r="N2112" s="1">
        <f>'Innlegging av opplysninger'!$B$5*I2112</f>
        <v>204082.5991636363</v>
      </c>
      <c r="O2112" s="1">
        <f>'Innlegging av opplysninger'!$B$5*J2112</f>
        <v>1252471.1104486366</v>
      </c>
      <c r="P2112" s="1">
        <f>'Innlegging av opplysninger'!$B$5*K2112</f>
        <v>1330312.9650947503</v>
      </c>
      <c r="Q2112" s="1"/>
      <c r="R2112" s="1">
        <f>'Innlegging av opplysninger'!$C$11*SUM(H2112:Q2112)</f>
        <v>4271568.1084418539</v>
      </c>
      <c r="S2112" s="1">
        <f>'Innlegging av opplysninger'!$C$13*(((H2112+J2112+M2112+O2112)*Data!H2112)+(J2112+O2112)*(1-Data!H2112)*1.8/12+I2112+N2112+K2112+L2112+P2112+Q2112)</f>
        <v>812896.03205412789</v>
      </c>
      <c r="T2112" s="1">
        <f>'Innlegging av opplysninger'!$C$13*((H2112+J2112+M2112+O2112)*(1-Data!H2112)-(J2112+O2112)*(1-Data!H2112)*1.8/12)</f>
        <v>5032407.6952873562</v>
      </c>
      <c r="U2112" s="1">
        <f>Data!I2112</f>
        <v>17.4754</v>
      </c>
      <c r="V2112" s="1">
        <f>Data!J2112+Data!K2112</f>
        <v>47951.024964616932</v>
      </c>
      <c r="W2112" s="1">
        <f>Data!L2112</f>
        <v>1068.4259015530401</v>
      </c>
      <c r="X2112" s="1">
        <f t="shared" si="327"/>
        <v>9141418.2727272734</v>
      </c>
      <c r="Y2112" s="100">
        <f t="shared" si="328"/>
        <v>203685.49090909088</v>
      </c>
      <c r="Z2112" s="100">
        <f t="shared" si="329"/>
        <v>1336349.8381999999</v>
      </c>
      <c r="AA2112" s="100">
        <f>'Innlegging av opplysninger'!$B$4*X2112</f>
        <v>1188384.3754545455</v>
      </c>
      <c r="AB2112" s="1"/>
      <c r="AC2112" s="1">
        <f>'Innlegging av opplysninger'!$B$5*X2112</f>
        <v>1197525.7937272729</v>
      </c>
      <c r="AD2112" s="1">
        <f>'Innlegging av opplysninger'!$B$5*Y2112</f>
        <v>26682.799309090908</v>
      </c>
      <c r="AE2112" s="1">
        <f>'Innlegging av opplysninger'!$B$5*Z2112</f>
        <v>175061.82880419999</v>
      </c>
      <c r="AF2112" s="1">
        <f>'Innlegging av opplysninger'!$B$5*AA2112</f>
        <v>155678.35318454547</v>
      </c>
      <c r="AG2112" s="1"/>
      <c r="AH2112" s="1">
        <f>'Innlegging av opplysninger'!$C$11*SUM(X2112:AG2112)</f>
        <v>510141.89658800868</v>
      </c>
      <c r="AI2112" s="1">
        <f>'Innlegging av opplysninger'!$C$13*(((X2112+Z2112+AC2112+AE2112)*Data!M2112)+(Z2112+AE2112)*(1-Data!M2112)*1.8/12+Y2112+AD2112+AA2112+AB2112+AF2112+AG2112)</f>
        <v>115320.89804467477</v>
      </c>
      <c r="AJ2112" s="1">
        <f>'Innlegging av opplysninger'!$C$13*((X2112+Z2112+AC2112+AE2112)*(1-Data!M2112)-(Z2112+AE2112)*(1-Data!M2112)*1.8/12)</f>
        <v>582768.01307575824</v>
      </c>
      <c r="AK2112" s="83">
        <f t="shared" si="324"/>
        <v>4782000</v>
      </c>
      <c r="AL2112" s="83">
        <f t="shared" si="325"/>
        <v>928000</v>
      </c>
      <c r="AM2112" s="83">
        <f t="shared" si="326"/>
        <v>5615000</v>
      </c>
    </row>
    <row r="2113" spans="1:39">
      <c r="A2113" t="str">
        <f t="shared" si="320"/>
        <v>5029Samferdsel og teknikk</v>
      </c>
      <c r="B2113" s="6" t="str">
        <f>Data!A2113</f>
        <v>5029</v>
      </c>
      <c r="C2113" s="7" t="str">
        <f>Data!B2113</f>
        <v>Skaun kommune</v>
      </c>
      <c r="D2113" s="7" t="str">
        <f>Data!C2113</f>
        <v>Samferdsel og teknikk</v>
      </c>
      <c r="E2113" s="1">
        <f>Data!D2113</f>
        <v>22.18</v>
      </c>
      <c r="F2113" s="1">
        <f>Data!E2113+Data!F2113</f>
        <v>45681.533663961527</v>
      </c>
      <c r="G2113" s="1">
        <f>Data!G2113</f>
        <v>0</v>
      </c>
      <c r="H2113" s="1">
        <f t="shared" si="321"/>
        <v>11053269.999999998</v>
      </c>
      <c r="I2113" s="1">
        <f t="shared" si="322"/>
        <v>0</v>
      </c>
      <c r="J2113" s="1">
        <f t="shared" si="323"/>
        <v>1326392.3999999997</v>
      </c>
      <c r="K2113" s="1">
        <f>'Innlegging av opplysninger'!$B$4*H2113</f>
        <v>1436925.0999999999</v>
      </c>
      <c r="L2113" s="1"/>
      <c r="M2113" s="1">
        <f>'Innlegging av opplysninger'!$B$5*H2113</f>
        <v>1447978.3699999999</v>
      </c>
      <c r="N2113" s="1">
        <f>'Innlegging av opplysninger'!$B$5*I2113</f>
        <v>0</v>
      </c>
      <c r="O2113" s="1">
        <f>'Innlegging av opplysninger'!$B$5*J2113</f>
        <v>173757.40439999997</v>
      </c>
      <c r="P2113" s="1">
        <f>'Innlegging av opplysninger'!$B$5*K2113</f>
        <v>188237.1881</v>
      </c>
      <c r="Q2113" s="1"/>
      <c r="R2113" s="1">
        <f>'Innlegging av opplysninger'!$C$11*SUM(H2113:Q2113)</f>
        <v>593809.29757499998</v>
      </c>
      <c r="S2113" s="1">
        <f>'Innlegging av opplysninger'!$C$13*(((H2113+J2113+M2113+O2113)*Data!H2113)+(J2113+O2113)*(1-Data!H2113)*1.8/12+I2113+N2113+K2113+L2113+P2113+Q2113)</f>
        <v>100774.35162770181</v>
      </c>
      <c r="T2113" s="1">
        <f>'Innlegging av opplysninger'!$C$13*((H2113+J2113+M2113+O2113)*(1-Data!H2113)-(J2113+O2113)*(1-Data!H2113)*1.8/12)</f>
        <v>711806.79242229799</v>
      </c>
      <c r="U2113" s="1">
        <f>Data!I2113</f>
        <v>3.45</v>
      </c>
      <c r="V2113" s="1">
        <f>Data!J2113+Data!K2113</f>
        <v>44710.265700483098</v>
      </c>
      <c r="W2113" s="1">
        <f>Data!L2113</f>
        <v>0</v>
      </c>
      <c r="X2113" s="1">
        <f t="shared" si="327"/>
        <v>1682731.8181818184</v>
      </c>
      <c r="Y2113" s="100">
        <f t="shared" si="328"/>
        <v>0</v>
      </c>
      <c r="Z2113" s="100">
        <f t="shared" si="329"/>
        <v>240630.65</v>
      </c>
      <c r="AA2113" s="100">
        <f>'Innlegging av opplysninger'!$B$4*X2113</f>
        <v>218755.13636363638</v>
      </c>
      <c r="AB2113" s="1"/>
      <c r="AC2113" s="1">
        <f>'Innlegging av opplysninger'!$B$5*X2113</f>
        <v>220437.86818181822</v>
      </c>
      <c r="AD2113" s="1">
        <f>'Innlegging av opplysninger'!$B$5*Y2113</f>
        <v>0</v>
      </c>
      <c r="AE2113" s="1">
        <f>'Innlegging av opplysninger'!$B$5*Z2113</f>
        <v>31522.615150000001</v>
      </c>
      <c r="AF2113" s="1">
        <f>'Innlegging av opplysninger'!$B$5*AA2113</f>
        <v>28656.922863636366</v>
      </c>
      <c r="AG2113" s="1"/>
      <c r="AH2113" s="1">
        <f>'Innlegging av opplysninger'!$C$11*SUM(X2113:AG2113)</f>
        <v>92063.930408154527</v>
      </c>
      <c r="AI2113" s="1">
        <f>'Innlegging av opplysninger'!$C$13*(((X2113+Z2113+AC2113+AE2113)*Data!M2113)+(Z2113+AE2113)*(1-Data!M2113)*1.8/12+Y2113+AD2113+AA2113+AB2113+AF2113+AG2113)</f>
        <v>14988.222547988182</v>
      </c>
      <c r="AJ2113" s="1">
        <f>'Innlegging av opplysninger'!$C$13*((X2113+Z2113+AC2113+AE2113)*(1-Data!M2113)-(Z2113+AE2113)*(1-Data!M2113)*1.8/12)</f>
        <v>110993.99801053909</v>
      </c>
      <c r="AK2113" s="83">
        <f t="shared" si="324"/>
        <v>686000</v>
      </c>
      <c r="AL2113" s="83">
        <f t="shared" si="325"/>
        <v>116000</v>
      </c>
      <c r="AM2113" s="83">
        <f t="shared" si="326"/>
        <v>823000</v>
      </c>
    </row>
    <row r="2114" spans="1:39">
      <c r="A2114" t="str">
        <f t="shared" si="320"/>
        <v>5029Annet</v>
      </c>
      <c r="B2114" s="6" t="str">
        <f>Data!A2114</f>
        <v>5029</v>
      </c>
      <c r="C2114" s="7" t="str">
        <f>Data!B2114</f>
        <v>Skaun kommune</v>
      </c>
      <c r="D2114" s="7" t="str">
        <f>Data!C2114</f>
        <v>Annet</v>
      </c>
      <c r="E2114" s="1">
        <f>Data!D2114</f>
        <v>13.41</v>
      </c>
      <c r="F2114" s="1">
        <f>Data!E2114+Data!F2114</f>
        <v>51806.936365896094</v>
      </c>
      <c r="G2114" s="1">
        <f>Data!G2114</f>
        <v>0</v>
      </c>
      <c r="H2114" s="1">
        <f t="shared" si="321"/>
        <v>7578883.8181818174</v>
      </c>
      <c r="I2114" s="1">
        <f t="shared" si="322"/>
        <v>0</v>
      </c>
      <c r="J2114" s="1">
        <f t="shared" si="323"/>
        <v>909466.05818181811</v>
      </c>
      <c r="K2114" s="1">
        <f>'Innlegging av opplysninger'!$B$4*H2114</f>
        <v>985254.89636363625</v>
      </c>
      <c r="L2114" s="1"/>
      <c r="M2114" s="1">
        <f>'Innlegging av opplysninger'!$B$5*H2114</f>
        <v>992833.78018181818</v>
      </c>
      <c r="N2114" s="1">
        <f>'Innlegging av opplysninger'!$B$5*I2114</f>
        <v>0</v>
      </c>
      <c r="O2114" s="1">
        <f>'Innlegging av opplysninger'!$B$5*J2114</f>
        <v>119140.05362181818</v>
      </c>
      <c r="P2114" s="1">
        <f>'Innlegging av opplysninger'!$B$5*K2114</f>
        <v>129068.39142363635</v>
      </c>
      <c r="Q2114" s="1"/>
      <c r="R2114" s="1">
        <f>'Innlegging av opplysninger'!$C$11*SUM(H2114:Q2114)</f>
        <v>407156.58592227264</v>
      </c>
      <c r="S2114" s="1">
        <f>'Innlegging av opplysninger'!$C$13*(((H2114+J2114+M2114+O2114)*Data!H2114)+(J2114+O2114)*(1-Data!H2114)*1.8/12+I2114+N2114+K2114+L2114+P2114+Q2114)</f>
        <v>87399.240187527263</v>
      </c>
      <c r="T2114" s="1">
        <f>'Innlegging av opplysninger'!$C$13*((H2114+J2114+M2114+O2114)*(1-Data!H2114)-(J2114+O2114)*(1-Data!H2114)*1.8/12)</f>
        <v>469762.40370610898</v>
      </c>
      <c r="U2114" s="1">
        <f>Data!I2114</f>
        <v>1.77</v>
      </c>
      <c r="V2114" s="1">
        <f>Data!J2114+Data!K2114</f>
        <v>49520.4802259887</v>
      </c>
      <c r="W2114" s="1">
        <f>Data!L2114</f>
        <v>0</v>
      </c>
      <c r="X2114" s="1">
        <f t="shared" si="327"/>
        <v>956195.45454545447</v>
      </c>
      <c r="Y2114" s="100">
        <f t="shared" si="328"/>
        <v>0</v>
      </c>
      <c r="Z2114" s="100">
        <f t="shared" si="329"/>
        <v>136735.94999999998</v>
      </c>
      <c r="AA2114" s="100">
        <f>'Innlegging av opplysninger'!$B$4*X2114</f>
        <v>124305.40909090909</v>
      </c>
      <c r="AB2114" s="1"/>
      <c r="AC2114" s="1">
        <f>'Innlegging av opplysninger'!$B$5*X2114</f>
        <v>125261.60454545454</v>
      </c>
      <c r="AD2114" s="1">
        <f>'Innlegging av opplysninger'!$B$5*Y2114</f>
        <v>0</v>
      </c>
      <c r="AE2114" s="1">
        <f>'Innlegging av opplysninger'!$B$5*Z2114</f>
        <v>17912.409449999999</v>
      </c>
      <c r="AF2114" s="1">
        <f>'Innlegging av opplysninger'!$B$5*AA2114</f>
        <v>16284.00859090909</v>
      </c>
      <c r="AG2114" s="1"/>
      <c r="AH2114" s="1">
        <f>'Innlegging av opplysninger'!$C$11*SUM(X2114:AG2114)</f>
        <v>52314.403776463638</v>
      </c>
      <c r="AI2114" s="1">
        <f>'Innlegging av opplysninger'!$C$13*(((X2114+Z2114+AC2114+AE2114)*Data!M2114)+(Z2114+AE2114)*(1-Data!M2114)*1.8/12+Y2114+AD2114+AA2114+AB2114+AF2114+AG2114)</f>
        <v>8516.9069231645444</v>
      </c>
      <c r="AJ2114" s="1">
        <f>'Innlegging av opplysninger'!$C$13*((X2114+Z2114+AC2114+AE2114)*(1-Data!M2114)-(Z2114+AE2114)*(1-Data!M2114)*1.8/12)</f>
        <v>63071.224560417264</v>
      </c>
      <c r="AK2114" s="83">
        <f t="shared" si="324"/>
        <v>459000</v>
      </c>
      <c r="AL2114" s="83">
        <f t="shared" si="325"/>
        <v>96000</v>
      </c>
      <c r="AM2114" s="83">
        <f t="shared" si="326"/>
        <v>533000</v>
      </c>
    </row>
    <row r="2115" spans="1:39">
      <c r="A2115" t="str">
        <f t="shared" si="320"/>
        <v>5031Alle</v>
      </c>
      <c r="B2115" s="6" t="str">
        <f>Data!A2115</f>
        <v>5031</v>
      </c>
      <c r="C2115" s="7" t="str">
        <f>Data!B2115</f>
        <v>Malvik kommune</v>
      </c>
      <c r="D2115" s="7" t="str">
        <f>Data!C2115</f>
        <v>Alle</v>
      </c>
      <c r="E2115" s="1">
        <f>Data!D2115</f>
        <v>849.17712339331456</v>
      </c>
      <c r="F2115" s="1">
        <f>Data!E2115+Data!F2115</f>
        <v>47477.124761944178</v>
      </c>
      <c r="G2115" s="1">
        <f>Data!G2115</f>
        <v>348.82328060880042</v>
      </c>
      <c r="H2115" s="1">
        <f t="shared" si="321"/>
        <v>439816235.26181734</v>
      </c>
      <c r="I2115" s="1">
        <f t="shared" si="322"/>
        <v>3231411.8181818193</v>
      </c>
      <c r="J2115" s="1">
        <f t="shared" si="323"/>
        <v>53165717.649599895</v>
      </c>
      <c r="K2115" s="1">
        <f>'Innlegging av opplysninger'!$B$4*H2115</f>
        <v>57176110.584036253</v>
      </c>
      <c r="L2115" s="1"/>
      <c r="M2115" s="1">
        <f>'Innlegging av opplysninger'!$B$5*H2115</f>
        <v>57615926.819298074</v>
      </c>
      <c r="N2115" s="1">
        <f>'Innlegging av opplysninger'!$B$5*I2115</f>
        <v>423314.94818181836</v>
      </c>
      <c r="O2115" s="1">
        <f>'Innlegging av opplysninger'!$B$5*J2115</f>
        <v>6964709.0120975869</v>
      </c>
      <c r="P2115" s="1">
        <f>'Innlegging av opplysninger'!$B$5*K2115</f>
        <v>7490070.4865087494</v>
      </c>
      <c r="Q2115" s="1"/>
      <c r="R2115" s="1">
        <f>'Innlegging av opplysninger'!$C$11*SUM(H2115:Q2115)</f>
        <v>23783572.87002942</v>
      </c>
      <c r="S2115" s="1">
        <f>'Innlegging av opplysninger'!$C$13*(((H2115+J2115+M2115+O2115)*Data!H2115)+(J2115+O2115)*(1-Data!H2115)*1.8/12+I2115+N2115+K2115+L2115+P2115+Q2115)</f>
        <v>4671430.6036458984</v>
      </c>
      <c r="T2115" s="1">
        <f>'Innlegging av opplysninger'!$C$13*((H2115+J2115+M2115+O2115)*(1-Data!H2115)-(J2115+O2115)*(1-Data!H2115)*1.8/12)</f>
        <v>27874511.218499616</v>
      </c>
      <c r="U2115" s="1">
        <f>Data!I2115</f>
        <v>86.135799999999989</v>
      </c>
      <c r="V2115" s="1">
        <f>Data!J2115+Data!K2115</f>
        <v>49256.544224352707</v>
      </c>
      <c r="W2115" s="1">
        <f>Data!L2115</f>
        <v>534.38140703400916</v>
      </c>
      <c r="X2115" s="1">
        <f t="shared" si="327"/>
        <v>46284565.5490909</v>
      </c>
      <c r="Y2115" s="100">
        <f t="shared" si="328"/>
        <v>502138.58181818179</v>
      </c>
      <c r="Z2115" s="100">
        <f t="shared" si="329"/>
        <v>6690498.6907199975</v>
      </c>
      <c r="AA2115" s="100">
        <f>'Innlegging av opplysninger'!$B$4*X2115</f>
        <v>6016993.5213818168</v>
      </c>
      <c r="AB2115" s="1"/>
      <c r="AC2115" s="1">
        <f>'Innlegging av opplysninger'!$B$5*X2115</f>
        <v>6063278.0869309083</v>
      </c>
      <c r="AD2115" s="1">
        <f>'Innlegging av opplysninger'!$B$5*Y2115</f>
        <v>65780.154218181822</v>
      </c>
      <c r="AE2115" s="1">
        <f>'Innlegging av opplysninger'!$B$5*Z2115</f>
        <v>876455.32848431973</v>
      </c>
      <c r="AF2115" s="1">
        <f>'Innlegging av opplysninger'!$B$5*AA2115</f>
        <v>788226.15130101808</v>
      </c>
      <c r="AG2115" s="1"/>
      <c r="AH2115" s="1">
        <f>'Innlegging av opplysninger'!$C$11*SUM(X2115:AG2115)</f>
        <v>2556941.5704299221</v>
      </c>
      <c r="AI2115" s="1">
        <f>'Innlegging av opplysninger'!$C$13*(((X2115+Z2115+AC2115+AE2115)*Data!M2115)+(Z2115+AE2115)*(1-Data!M2115)*1.8/12+Y2115+AD2115+AA2115+AB2115+AF2115+AG2115)</f>
        <v>583054.79797001055</v>
      </c>
      <c r="AJ2115" s="1">
        <f>'Innlegging av opplysninger'!$C$13*((X2115+Z2115+AC2115+AE2115)*(1-Data!M2115)-(Z2115+AE2115)*(1-Data!M2115)*1.8/12)</f>
        <v>2915917.8773551458</v>
      </c>
      <c r="AK2115" s="83">
        <f t="shared" si="324"/>
        <v>26341000</v>
      </c>
      <c r="AL2115" s="83">
        <f t="shared" si="325"/>
        <v>5254000</v>
      </c>
      <c r="AM2115" s="83">
        <f t="shared" si="326"/>
        <v>30790000</v>
      </c>
    </row>
    <row r="2116" spans="1:39">
      <c r="A2116" t="str">
        <f t="shared" si="320"/>
        <v>5031Administrasjon</v>
      </c>
      <c r="B2116" s="6" t="str">
        <f>Data!A2116</f>
        <v>5031</v>
      </c>
      <c r="C2116" s="7" t="str">
        <f>Data!B2116</f>
        <v>Malvik kommune</v>
      </c>
      <c r="D2116" s="7" t="str">
        <f>Data!C2116</f>
        <v>Administrasjon</v>
      </c>
      <c r="E2116" s="1">
        <f>Data!D2116</f>
        <v>47.58</v>
      </c>
      <c r="F2116" s="1">
        <f>Data!E2116+Data!F2116</f>
        <v>59326.774204847985</v>
      </c>
      <c r="G2116" s="1">
        <f>Data!G2116</f>
        <v>3.5157629255989913</v>
      </c>
      <c r="H2116" s="1">
        <f t="shared" si="321"/>
        <v>30793831.81818182</v>
      </c>
      <c r="I2116" s="1">
        <f t="shared" si="322"/>
        <v>1824.8727272727272</v>
      </c>
      <c r="J2116" s="1">
        <f t="shared" si="323"/>
        <v>3695478.8029090906</v>
      </c>
      <c r="K2116" s="1">
        <f>'Innlegging av opplysninger'!$B$4*H2116</f>
        <v>4003198.1363636367</v>
      </c>
      <c r="L2116" s="1"/>
      <c r="M2116" s="1">
        <f>'Innlegging av opplysninger'!$B$5*H2116</f>
        <v>4033991.9681818187</v>
      </c>
      <c r="N2116" s="1">
        <f>'Innlegging av opplysninger'!$B$5*I2116</f>
        <v>239.05832727272727</v>
      </c>
      <c r="O2116" s="1">
        <f>'Innlegging av opplysninger'!$B$5*J2116</f>
        <v>484107.7231810909</v>
      </c>
      <c r="P2116" s="1">
        <f>'Innlegging av opplysninger'!$B$5*K2116</f>
        <v>524418.95586363645</v>
      </c>
      <c r="Q2116" s="1"/>
      <c r="R2116" s="1">
        <f>'Innlegging av opplysninger'!$C$11*SUM(H2116:Q2116)</f>
        <v>1654409.4707579543</v>
      </c>
      <c r="S2116" s="1">
        <f>'Innlegging av opplysninger'!$C$13*(((H2116+J2116+M2116+O2116)*Data!H2116)+(J2116+O2116)*(1-Data!H2116)*1.8/12+I2116+N2116+K2116+L2116+P2116+Q2116)</f>
        <v>528311.16918320418</v>
      </c>
      <c r="T2116" s="1">
        <f>'Innlegging av opplysninger'!$C$13*((H2116+J2116+M2116+O2116)*(1-Data!H2116)-(J2116+O2116)*(1-Data!H2116)*1.8/12)</f>
        <v>1735617.5802750492</v>
      </c>
      <c r="U2116" s="1">
        <f>Data!I2116</f>
        <v>9.6999999999999993</v>
      </c>
      <c r="V2116" s="1">
        <f>Data!J2116+Data!K2116</f>
        <v>56718.230240549834</v>
      </c>
      <c r="W2116" s="1">
        <f>Data!L2116</f>
        <v>0</v>
      </c>
      <c r="X2116" s="1">
        <f t="shared" si="327"/>
        <v>6001819.9999999991</v>
      </c>
      <c r="Y2116" s="100">
        <f t="shared" si="328"/>
        <v>0</v>
      </c>
      <c r="Z2116" s="100">
        <f t="shared" si="329"/>
        <v>858260.25999999978</v>
      </c>
      <c r="AA2116" s="100">
        <f>'Innlegging av opplysninger'!$B$4*X2116</f>
        <v>780236.59999999986</v>
      </c>
      <c r="AB2116" s="1"/>
      <c r="AC2116" s="1">
        <f>'Innlegging av opplysninger'!$B$5*X2116</f>
        <v>786238.41999999993</v>
      </c>
      <c r="AD2116" s="1">
        <f>'Innlegging av opplysninger'!$B$5*Y2116</f>
        <v>0</v>
      </c>
      <c r="AE2116" s="1">
        <f>'Innlegging av opplysninger'!$B$5*Z2116</f>
        <v>112432.09405999997</v>
      </c>
      <c r="AF2116" s="1">
        <f>'Innlegging av opplysninger'!$B$5*AA2116</f>
        <v>102210.99459999999</v>
      </c>
      <c r="AG2116" s="1"/>
      <c r="AH2116" s="1">
        <f>'Innlegging av opplysninger'!$C$11*SUM(X2116:AG2116)</f>
        <v>328365.53800907987</v>
      </c>
      <c r="AI2116" s="1">
        <f>'Innlegging av opplysninger'!$C$13*(((X2116+Z2116+AC2116+AE2116)*Data!M2116)+(Z2116+AE2116)*(1-Data!M2116)*1.8/12+Y2116+AD2116+AA2116+AB2116+AF2116+AG2116)</f>
        <v>98363.691380859251</v>
      </c>
      <c r="AJ2116" s="1">
        <f>'Innlegging av opplysninger'!$C$13*((X2116+Z2116+AC2116+AE2116)*(1-Data!M2116)-(Z2116+AE2116)*(1-Data!M2116)*1.8/12)</f>
        <v>350978.62378946063</v>
      </c>
      <c r="AK2116" s="83">
        <f t="shared" si="324"/>
        <v>1983000</v>
      </c>
      <c r="AL2116" s="83">
        <f t="shared" si="325"/>
        <v>627000</v>
      </c>
      <c r="AM2116" s="83">
        <f t="shared" si="326"/>
        <v>2087000</v>
      </c>
    </row>
    <row r="2117" spans="1:39">
      <c r="A2117" t="str">
        <f t="shared" si="320"/>
        <v>5031Undervisning</v>
      </c>
      <c r="B2117" s="6" t="str">
        <f>Data!A2117</f>
        <v>5031</v>
      </c>
      <c r="C2117" s="7" t="str">
        <f>Data!B2117</f>
        <v>Malvik kommune</v>
      </c>
      <c r="D2117" s="7" t="str">
        <f>Data!C2117</f>
        <v>Undervisning</v>
      </c>
      <c r="E2117" s="1">
        <f>Data!D2117</f>
        <v>305.91102339331638</v>
      </c>
      <c r="F2117" s="1">
        <f>Data!E2117+Data!F2117</f>
        <v>47710.09754112341</v>
      </c>
      <c r="G2117" s="1">
        <f>Data!G2117</f>
        <v>0.43712056700903296</v>
      </c>
      <c r="H2117" s="1">
        <f t="shared" si="321"/>
        <v>159218670.16363648</v>
      </c>
      <c r="I2117" s="1">
        <f t="shared" si="322"/>
        <v>1458.7636363636361</v>
      </c>
      <c r="J2117" s="1">
        <f t="shared" si="323"/>
        <v>19106415.471272737</v>
      </c>
      <c r="K2117" s="1">
        <f>'Innlegging av opplysninger'!$B$4*H2117</f>
        <v>20698427.121272743</v>
      </c>
      <c r="L2117" s="1"/>
      <c r="M2117" s="1">
        <f>'Innlegging av opplysninger'!$B$5*H2117</f>
        <v>20857645.791436378</v>
      </c>
      <c r="N2117" s="1">
        <f>'Innlegging av opplysninger'!$B$5*I2117</f>
        <v>191.09803636363634</v>
      </c>
      <c r="O2117" s="1">
        <f>'Innlegging av opplysninger'!$B$5*J2117</f>
        <v>2502940.4267367288</v>
      </c>
      <c r="P2117" s="1">
        <f>'Innlegging av opplysninger'!$B$5*K2117</f>
        <v>2711493.9528867295</v>
      </c>
      <c r="Q2117" s="1"/>
      <c r="R2117" s="1">
        <f>'Innlegging av opplysninger'!$C$11*SUM(H2117:Q2117)</f>
        <v>8553695.2259787507</v>
      </c>
      <c r="S2117" s="1">
        <f>'Innlegging av opplysninger'!$C$13*(((H2117+J2117+M2117+O2117)*Data!H2117)+(J2117+O2117)*(1-Data!H2117)*1.8/12+I2117+N2117+K2117+L2117+P2117+Q2117)</f>
        <v>1584403.3371259989</v>
      </c>
      <c r="T2117" s="1">
        <f>'Innlegging av opplysninger'!$C$13*((H2117+J2117+M2117+O2117)*(1-Data!H2117)-(J2117+O2117)*(1-Data!H2117)*1.8/12)</f>
        <v>10120653.287897557</v>
      </c>
      <c r="U2117" s="1">
        <f>Data!I2117</f>
        <v>16.495100000000001</v>
      </c>
      <c r="V2117" s="1">
        <f>Data!J2117+Data!K2117</f>
        <v>49739.767011617587</v>
      </c>
      <c r="W2117" s="1">
        <f>Data!L2117</f>
        <v>0</v>
      </c>
      <c r="X2117" s="1">
        <f t="shared" si="327"/>
        <v>8950499.2454545442</v>
      </c>
      <c r="Y2117" s="100">
        <f t="shared" si="328"/>
        <v>0</v>
      </c>
      <c r="Z2117" s="100">
        <f t="shared" si="329"/>
        <v>1279921.3920999998</v>
      </c>
      <c r="AA2117" s="100">
        <f>'Innlegging av opplysninger'!$B$4*X2117</f>
        <v>1163564.9019090908</v>
      </c>
      <c r="AB2117" s="1"/>
      <c r="AC2117" s="1">
        <f>'Innlegging av opplysninger'!$B$5*X2117</f>
        <v>1172515.4011545454</v>
      </c>
      <c r="AD2117" s="1">
        <f>'Innlegging av opplysninger'!$B$5*Y2117</f>
        <v>0</v>
      </c>
      <c r="AE2117" s="1">
        <f>'Innlegging av opplysninger'!$B$5*Z2117</f>
        <v>167669.70236509998</v>
      </c>
      <c r="AF2117" s="1">
        <f>'Innlegging av opplysninger'!$B$5*AA2117</f>
        <v>152427.00215009091</v>
      </c>
      <c r="AG2117" s="1"/>
      <c r="AH2117" s="1">
        <f>'Innlegging av opplysninger'!$C$11*SUM(X2117:AG2117)</f>
        <v>489690.71051506815</v>
      </c>
      <c r="AI2117" s="1">
        <f>'Innlegging av opplysninger'!$C$13*(((X2117+Z2117+AC2117+AE2117)*Data!M2117)+(Z2117+AE2117)*(1-Data!M2117)*1.8/12+Y2117+AD2117+AA2117+AB2117+AF2117+AG2117)</f>
        <v>94259.186267373225</v>
      </c>
      <c r="AJ2117" s="1">
        <f>'Innlegging av opplysninger'!$C$13*((X2117+Z2117+AC2117+AE2117)*(1-Data!M2117)-(Z2117+AE2117)*(1-Data!M2117)*1.8/12)</f>
        <v>575843.89127956214</v>
      </c>
      <c r="AK2117" s="83">
        <f t="shared" si="324"/>
        <v>9043000</v>
      </c>
      <c r="AL2117" s="83">
        <f t="shared" si="325"/>
        <v>1679000</v>
      </c>
      <c r="AM2117" s="83">
        <f t="shared" si="326"/>
        <v>10696000</v>
      </c>
    </row>
    <row r="2118" spans="1:39">
      <c r="A2118" t="str">
        <f t="shared" ref="A2118:A2181" si="330">CONCATENATE(B2118,D2118)</f>
        <v>5031Barnehager</v>
      </c>
      <c r="B2118" s="6" t="str">
        <f>Data!A2118</f>
        <v>5031</v>
      </c>
      <c r="C2118" s="7" t="str">
        <f>Data!B2118</f>
        <v>Malvik kommune</v>
      </c>
      <c r="D2118" s="7" t="str">
        <f>Data!C2118</f>
        <v>Barnehager</v>
      </c>
      <c r="E2118" s="1">
        <f>Data!D2118</f>
        <v>121.61929999999995</v>
      </c>
      <c r="F2118" s="1">
        <f>Data!E2118+Data!F2118</f>
        <v>40829.808351415712</v>
      </c>
      <c r="G2118" s="1">
        <f>Data!G2118</f>
        <v>4.5301198082870089</v>
      </c>
      <c r="H2118" s="1">
        <f t="shared" ref="H2118:H2181" si="331">F2118*(11-1/11)*E2118</f>
        <v>54171193.209090881</v>
      </c>
      <c r="I2118" s="1">
        <f t="shared" ref="I2118:I2181" si="332">G2118*(11-1/11)*E2118</f>
        <v>6010.363636363636</v>
      </c>
      <c r="J2118" s="1">
        <f t="shared" ref="J2118:J2181" si="333">(H2118+I2118)*0.12</f>
        <v>6501264.4287272692</v>
      </c>
      <c r="K2118" s="1">
        <f>'Innlegging av opplysninger'!$B$4*H2118</f>
        <v>7042255.1171818152</v>
      </c>
      <c r="L2118" s="1"/>
      <c r="M2118" s="1">
        <f>'Innlegging av opplysninger'!$B$5*H2118</f>
        <v>7096426.3103909055</v>
      </c>
      <c r="N2118" s="1">
        <f>'Innlegging av opplysninger'!$B$5*I2118</f>
        <v>787.3576363636364</v>
      </c>
      <c r="O2118" s="1">
        <f>'Innlegging av opplysninger'!$B$5*J2118</f>
        <v>851665.64016327227</v>
      </c>
      <c r="P2118" s="1">
        <f>'Innlegging av opplysninger'!$B$5*K2118</f>
        <v>922535.42035081785</v>
      </c>
      <c r="Q2118" s="1"/>
      <c r="R2118" s="1">
        <f>'Innlegging av opplysninger'!$C$11*SUM(H2118:Q2118)</f>
        <v>2910501.2381927525</v>
      </c>
      <c r="S2118" s="1">
        <f>'Innlegging av opplysninger'!$C$13*(((H2118+J2118+M2118+O2118)*Data!H2118)+(J2118+O2118)*(1-Data!H2118)*1.8/12+I2118+N2118+K2118+L2118+P2118+Q2118)</f>
        <v>482691.06753680389</v>
      </c>
      <c r="T2118" s="1">
        <f>'Innlegging av opplysninger'!$C$13*((H2118+J2118+M2118+O2118)*(1-Data!H2118)-(J2118+O2118)*(1-Data!H2118)*1.8/12)</f>
        <v>3500100.1005164357</v>
      </c>
      <c r="U2118" s="1">
        <f>Data!I2118</f>
        <v>9</v>
      </c>
      <c r="V2118" s="1">
        <f>Data!J2118+Data!K2118</f>
        <v>40967.870370370372</v>
      </c>
      <c r="W2118" s="1">
        <f>Data!L2118</f>
        <v>0</v>
      </c>
      <c r="X2118" s="1">
        <f t="shared" si="327"/>
        <v>4022299.9999999995</v>
      </c>
      <c r="Y2118" s="100">
        <f t="shared" si="328"/>
        <v>0</v>
      </c>
      <c r="Z2118" s="100">
        <f t="shared" si="329"/>
        <v>575188.89999999991</v>
      </c>
      <c r="AA2118" s="100">
        <f>'Innlegging av opplysninger'!$B$4*X2118</f>
        <v>522898.99999999994</v>
      </c>
      <c r="AB2118" s="1"/>
      <c r="AC2118" s="1">
        <f>'Innlegging av opplysninger'!$B$5*X2118</f>
        <v>526921.29999999993</v>
      </c>
      <c r="AD2118" s="1">
        <f>'Innlegging av opplysninger'!$B$5*Y2118</f>
        <v>0</v>
      </c>
      <c r="AE2118" s="1">
        <f>'Innlegging av opplysninger'!$B$5*Z2118</f>
        <v>75349.745899999994</v>
      </c>
      <c r="AF2118" s="1">
        <f>'Innlegging av opplysninger'!$B$5*AA2118</f>
        <v>68499.769</v>
      </c>
      <c r="AG2118" s="1"/>
      <c r="AH2118" s="1">
        <f>'Innlegging av opplysninger'!$C$11*SUM(X2118:AG2118)</f>
        <v>220064.0311662</v>
      </c>
      <c r="AI2118" s="1">
        <f>'Innlegging av opplysninger'!$C$13*(((X2118+Z2118+AC2118+AE2118)*Data!M2118)+(Z2118+AE2118)*(1-Data!M2118)*1.8/12+Y2118+AD2118+AA2118+AB2118+AF2118+AG2118)</f>
        <v>35826.937426019998</v>
      </c>
      <c r="AJ2118" s="1">
        <f>'Innlegging av opplysninger'!$C$13*((X2118+Z2118+AC2118+AE2118)*(1-Data!M2118)-(Z2118+AE2118)*(1-Data!M2118)*1.8/12)</f>
        <v>265313.31574877998</v>
      </c>
      <c r="AK2118" s="83">
        <f t="shared" ref="AK2118:AK2181" si="334">ROUND(AH2118+R2118,-3)</f>
        <v>3131000</v>
      </c>
      <c r="AL2118" s="83">
        <f t="shared" ref="AL2118:AL2181" si="335">ROUND(AI2118+S2118,-3)</f>
        <v>519000</v>
      </c>
      <c r="AM2118" s="83">
        <f t="shared" ref="AM2118:AM2181" si="336">ROUND(AJ2118+T2118,-3)</f>
        <v>3765000</v>
      </c>
    </row>
    <row r="2119" spans="1:39">
      <c r="A2119" t="str">
        <f t="shared" si="330"/>
        <v>5031Helse/pleie/omsorg</v>
      </c>
      <c r="B2119" s="6" t="str">
        <f>Data!A2119</f>
        <v>5031</v>
      </c>
      <c r="C2119" s="7" t="str">
        <f>Data!B2119</f>
        <v>Malvik kommune</v>
      </c>
      <c r="D2119" s="7" t="str">
        <f>Data!C2119</f>
        <v>Helse/pleie/omsorg</v>
      </c>
      <c r="E2119" s="1">
        <f>Data!D2119</f>
        <v>292.80090000000013</v>
      </c>
      <c r="F2119" s="1">
        <f>Data!E2119+Data!F2119</f>
        <v>47294.491190657776</v>
      </c>
      <c r="G2119" s="1">
        <f>Data!G2119</f>
        <v>972.90790431313565</v>
      </c>
      <c r="H2119" s="1">
        <f t="shared" si="331"/>
        <v>151067668.2072728</v>
      </c>
      <c r="I2119" s="1">
        <f t="shared" si="332"/>
        <v>3107654.2909090924</v>
      </c>
      <c r="J2119" s="1">
        <f t="shared" si="333"/>
        <v>18501038.699781824</v>
      </c>
      <c r="K2119" s="1">
        <f>'Innlegging av opplysninger'!$B$4*H2119</f>
        <v>19638796.866945464</v>
      </c>
      <c r="L2119" s="1"/>
      <c r="M2119" s="1">
        <f>'Innlegging av opplysninger'!$B$5*H2119</f>
        <v>19789864.535152737</v>
      </c>
      <c r="N2119" s="1">
        <f>'Innlegging av opplysninger'!$B$5*I2119</f>
        <v>407102.71210909111</v>
      </c>
      <c r="O2119" s="1">
        <f>'Innlegging av opplysninger'!$B$5*J2119</f>
        <v>2423636.069671419</v>
      </c>
      <c r="P2119" s="1">
        <f>'Innlegging av opplysninger'!$B$5*K2119</f>
        <v>2572682.3895698558</v>
      </c>
      <c r="Q2119" s="1"/>
      <c r="R2119" s="1">
        <f>'Innlegging av opplysninger'!$C$11*SUM(H2119:Q2119)</f>
        <v>8265320.8633136665</v>
      </c>
      <c r="S2119" s="1">
        <f>'Innlegging av opplysninger'!$C$13*(((H2119+J2119+M2119+O2119)*Data!H2119)+(J2119+O2119)*(1-Data!H2119)*1.8/12+I2119+N2119+K2119+L2119+P2119+Q2119)</f>
        <v>1577353.8037686418</v>
      </c>
      <c r="T2119" s="1">
        <f>'Innlegging av opplysninger'!$C$13*((H2119+J2119+M2119+O2119)*(1-Data!H2119)-(J2119+O2119)*(1-Data!H2119)*1.8/12)</f>
        <v>9733085.2723447978</v>
      </c>
      <c r="U2119" s="1">
        <f>Data!I2119</f>
        <v>42.343499999999992</v>
      </c>
      <c r="V2119" s="1">
        <f>Data!J2119+Data!K2119</f>
        <v>48457.695935228177</v>
      </c>
      <c r="W2119" s="1">
        <f>Data!L2119</f>
        <v>1028.056490370423</v>
      </c>
      <c r="X2119" s="1">
        <f t="shared" ref="X2119:X2182" si="337">V2119*(11-1/11)*U2119</f>
        <v>22384019.430909093</v>
      </c>
      <c r="Y2119" s="100">
        <f t="shared" ref="Y2119:Y2182" si="338">W2119*(11-1/11)*U2119</f>
        <v>474889.19999999995</v>
      </c>
      <c r="Z2119" s="100">
        <f t="shared" ref="Z2119:Z2182" si="339">(X2119+Y2119)*0.143</f>
        <v>3268823.9342200002</v>
      </c>
      <c r="AA2119" s="100">
        <f>'Innlegging av opplysninger'!$B$4*X2119</f>
        <v>2909922.5260181823</v>
      </c>
      <c r="AB2119" s="1"/>
      <c r="AC2119" s="1">
        <f>'Innlegging av opplysninger'!$B$5*X2119</f>
        <v>2932306.5454490916</v>
      </c>
      <c r="AD2119" s="1">
        <f>'Innlegging av opplysninger'!$B$5*Y2119</f>
        <v>62210.485199999996</v>
      </c>
      <c r="AE2119" s="1">
        <f>'Innlegging av opplysninger'!$B$5*Z2119</f>
        <v>428215.93538282003</v>
      </c>
      <c r="AF2119" s="1">
        <f>'Innlegging av opplysninger'!$B$5*AA2119</f>
        <v>381199.85090838192</v>
      </c>
      <c r="AG2119" s="1"/>
      <c r="AH2119" s="1">
        <f>'Innlegging av opplysninger'!$C$11*SUM(X2119:AG2119)</f>
        <v>1247980.3405073278</v>
      </c>
      <c r="AI2119" s="1">
        <f>'Innlegging av opplysninger'!$C$13*(((X2119+Z2119+AC2119+AE2119)*Data!M2119)+(Z2119+AE2119)*(1-Data!M2119)*1.8/12+Y2119+AD2119+AA2119+AB2119+AF2119+AG2119)</f>
        <v>269915.5539480311</v>
      </c>
      <c r="AJ2119" s="1">
        <f>'Innlegging av opplysninger'!$C$13*((X2119+Z2119+AC2119+AE2119)*(1-Data!M2119)-(Z2119+AE2119)*(1-Data!M2119)*1.8/12)</f>
        <v>1437847.0172725227</v>
      </c>
      <c r="AK2119" s="83">
        <f t="shared" si="334"/>
        <v>9513000</v>
      </c>
      <c r="AL2119" s="83">
        <f t="shared" si="335"/>
        <v>1847000</v>
      </c>
      <c r="AM2119" s="83">
        <f t="shared" si="336"/>
        <v>11171000</v>
      </c>
    </row>
    <row r="2120" spans="1:39">
      <c r="A2120" t="str">
        <f t="shared" si="330"/>
        <v>5031Samferdsel og teknikk</v>
      </c>
      <c r="B2120" s="6" t="str">
        <f>Data!A2120</f>
        <v>5031</v>
      </c>
      <c r="C2120" s="7" t="str">
        <f>Data!B2120</f>
        <v>Malvik kommune</v>
      </c>
      <c r="D2120" s="7" t="str">
        <f>Data!C2120</f>
        <v>Samferdsel og teknikk</v>
      </c>
      <c r="E2120" s="1">
        <f>Data!D2120</f>
        <v>48.404599999999995</v>
      </c>
      <c r="F2120" s="1">
        <f>Data!E2120+Data!F2120</f>
        <v>53864.071940821079</v>
      </c>
      <c r="G2120" s="1">
        <f>Data!G2120</f>
        <v>91.693351458332486</v>
      </c>
      <c r="H2120" s="1">
        <f t="shared" si="331"/>
        <v>28442932.981818195</v>
      </c>
      <c r="I2120" s="1">
        <f t="shared" si="332"/>
        <v>48418.690909090903</v>
      </c>
      <c r="J2120" s="1">
        <f t="shared" si="333"/>
        <v>3418962.2007272742</v>
      </c>
      <c r="K2120" s="1">
        <f>'Innlegging av opplysninger'!$B$4*H2120</f>
        <v>3697581.2876363657</v>
      </c>
      <c r="L2120" s="1"/>
      <c r="M2120" s="1">
        <f>'Innlegging av opplysninger'!$B$5*H2120</f>
        <v>3726024.2206181837</v>
      </c>
      <c r="N2120" s="1">
        <f>'Innlegging av opplysninger'!$B$5*I2120</f>
        <v>6342.8485090909089</v>
      </c>
      <c r="O2120" s="1">
        <f>'Innlegging av opplysninger'!$B$5*J2120</f>
        <v>447884.04829527292</v>
      </c>
      <c r="P2120" s="1">
        <f>'Innlegging av opplysninger'!$B$5*K2120</f>
        <v>484383.14868036396</v>
      </c>
      <c r="Q2120" s="1"/>
      <c r="R2120" s="1">
        <f>'Innlegging av opplysninger'!$C$11*SUM(H2120:Q2120)</f>
        <v>1530356.1182333657</v>
      </c>
      <c r="S2120" s="1">
        <f>'Innlegging av opplysninger'!$C$13*(((H2120+J2120+M2120+O2120)*Data!H2120)+(J2120+O2120)*(1-Data!H2120)*1.8/12+I2120+N2120+K2120+L2120+P2120+Q2120)</f>
        <v>352150.39710797678</v>
      </c>
      <c r="T2120" s="1">
        <f>'Innlegging av opplysninger'!$C$13*((H2120+J2120+M2120+O2120)*(1-Data!H2120)-(J2120+O2120)*(1-Data!H2120)*1.8/12)</f>
        <v>1742021.1331061027</v>
      </c>
      <c r="U2120" s="1">
        <f>Data!I2120</f>
        <v>7.5</v>
      </c>
      <c r="V2120" s="1">
        <f>Data!J2120+Data!K2120</f>
        <v>50404.583555555553</v>
      </c>
      <c r="W2120" s="1">
        <f>Data!L2120</f>
        <v>333.048</v>
      </c>
      <c r="X2120" s="1">
        <f t="shared" si="337"/>
        <v>4124011.3818181814</v>
      </c>
      <c r="Y2120" s="100">
        <f t="shared" si="338"/>
        <v>27249.381818181817</v>
      </c>
      <c r="Z2120" s="100">
        <f t="shared" si="339"/>
        <v>593630.28919999988</v>
      </c>
      <c r="AA2120" s="100">
        <f>'Innlegging av opplysninger'!$B$4*X2120</f>
        <v>536121.47963636357</v>
      </c>
      <c r="AB2120" s="1"/>
      <c r="AC2120" s="1">
        <f>'Innlegging av opplysninger'!$B$5*X2120</f>
        <v>540245.49101818178</v>
      </c>
      <c r="AD2120" s="1">
        <f>'Innlegging av opplysninger'!$B$5*Y2120</f>
        <v>3569.669018181818</v>
      </c>
      <c r="AE2120" s="1">
        <f>'Innlegging av opplysninger'!$B$5*Z2120</f>
        <v>77765.567885199984</v>
      </c>
      <c r="AF2120" s="1">
        <f>'Innlegging av opplysninger'!$B$5*AA2120</f>
        <v>70231.913832363629</v>
      </c>
      <c r="AG2120" s="1"/>
      <c r="AH2120" s="1">
        <f>'Innlegging av opplysninger'!$C$11*SUM(X2120:AG2120)</f>
        <v>226967.35662061285</v>
      </c>
      <c r="AI2120" s="1">
        <f>'Innlegging av opplysninger'!$C$13*(((X2120+Z2120+AC2120+AE2120)*Data!M2120)+(Z2120+AE2120)*(1-Data!M2120)*1.8/12+Y2120+AD2120+AA2120+AB2120+AF2120+AG2120)</f>
        <v>67236.431487466281</v>
      </c>
      <c r="AJ2120" s="1">
        <f>'Innlegging av opplysninger'!$C$13*((X2120+Z2120+AC2120+AE2120)*(1-Data!M2120)-(Z2120+AE2120)*(1-Data!M2120)*1.8/12)</f>
        <v>243350.47757231968</v>
      </c>
      <c r="AK2120" s="83">
        <f t="shared" si="334"/>
        <v>1757000</v>
      </c>
      <c r="AL2120" s="83">
        <f t="shared" si="335"/>
        <v>419000</v>
      </c>
      <c r="AM2120" s="83">
        <f t="shared" si="336"/>
        <v>1985000</v>
      </c>
    </row>
    <row r="2121" spans="1:39">
      <c r="A2121" t="str">
        <f t="shared" si="330"/>
        <v>5031Annet</v>
      </c>
      <c r="B2121" s="6" t="str">
        <f>Data!A2121</f>
        <v>5031</v>
      </c>
      <c r="C2121" s="7" t="str">
        <f>Data!B2121</f>
        <v>Malvik kommune</v>
      </c>
      <c r="D2121" s="7" t="str">
        <f>Data!C2121</f>
        <v>Annet</v>
      </c>
      <c r="E2121" s="1">
        <f>Data!D2121</f>
        <v>32.8613</v>
      </c>
      <c r="F2121" s="1">
        <f>Data!E2121+Data!F2121</f>
        <v>44972.183008584558</v>
      </c>
      <c r="G2121" s="1">
        <f>Data!G2121</f>
        <v>184.23221235921892</v>
      </c>
      <c r="H2121" s="1">
        <f t="shared" si="331"/>
        <v>16121938.881818177</v>
      </c>
      <c r="I2121" s="1">
        <f t="shared" si="332"/>
        <v>66044.836363636365</v>
      </c>
      <c r="J2121" s="1">
        <f t="shared" si="333"/>
        <v>1942558.0461818175</v>
      </c>
      <c r="K2121" s="1">
        <f>'Innlegging av opplysninger'!$B$4*H2121</f>
        <v>2095852.0546363632</v>
      </c>
      <c r="L2121" s="1"/>
      <c r="M2121" s="1">
        <f>'Innlegging av opplysninger'!$B$5*H2121</f>
        <v>2111973.9935181811</v>
      </c>
      <c r="N2121" s="1">
        <f>'Innlegging av opplysninger'!$B$5*I2121</f>
        <v>8651.8735636363635</v>
      </c>
      <c r="O2121" s="1">
        <f>'Innlegging av opplysninger'!$B$5*J2121</f>
        <v>254475.1040498181</v>
      </c>
      <c r="P2121" s="1">
        <f>'Innlegging av opplysninger'!$B$5*K2121</f>
        <v>274556.6191573636</v>
      </c>
      <c r="Q2121" s="1"/>
      <c r="R2121" s="1">
        <f>'Innlegging av opplysninger'!$C$11*SUM(H2121:Q2121)</f>
        <v>869289.95355298161</v>
      </c>
      <c r="S2121" s="1">
        <f>'Innlegging av opplysninger'!$C$13*(((H2121+J2121+M2121+O2121)*Data!H2121)+(J2121+O2121)*(1-Data!H2121)*1.8/12+I2121+N2121+K2121+L2121+P2121+Q2121)</f>
        <v>146242.90203984868</v>
      </c>
      <c r="T2121" s="1">
        <f>'Innlegging av opplysninger'!$C$13*((H2121+J2121+M2121+O2121)*(1-Data!H2121)-(J2121+O2121)*(1-Data!H2121)*1.8/12)</f>
        <v>1043311.771243179</v>
      </c>
      <c r="U2121" s="1">
        <f>Data!I2121</f>
        <v>1.0972</v>
      </c>
      <c r="V2121" s="1">
        <f>Data!J2121+Data!K2121</f>
        <v>66996.828290193225</v>
      </c>
      <c r="W2121" s="1">
        <f>Data!L2121</f>
        <v>0</v>
      </c>
      <c r="X2121" s="1">
        <f t="shared" si="337"/>
        <v>801915.49090909096</v>
      </c>
      <c r="Y2121" s="100">
        <f t="shared" si="338"/>
        <v>0</v>
      </c>
      <c r="Z2121" s="100">
        <f t="shared" si="339"/>
        <v>114673.9152</v>
      </c>
      <c r="AA2121" s="100">
        <f>'Innlegging av opplysninger'!$B$4*X2121</f>
        <v>104249.01381818183</v>
      </c>
      <c r="AB2121" s="1"/>
      <c r="AC2121" s="1">
        <f>'Innlegging av opplysninger'!$B$5*X2121</f>
        <v>105050.92930909092</v>
      </c>
      <c r="AD2121" s="1">
        <f>'Innlegging av opplysninger'!$B$5*Y2121</f>
        <v>0</v>
      </c>
      <c r="AE2121" s="1">
        <f>'Innlegging av opplysninger'!$B$5*Z2121</f>
        <v>15022.2828912</v>
      </c>
      <c r="AF2121" s="1">
        <f>'Innlegging av opplysninger'!$B$5*AA2121</f>
        <v>13656.620810181821</v>
      </c>
      <c r="AG2121" s="1"/>
      <c r="AH2121" s="1">
        <f>'Innlegging av opplysninger'!$C$11*SUM(X2121:AG2121)</f>
        <v>43873.593611634329</v>
      </c>
      <c r="AI2121" s="1">
        <f>'Innlegging av opplysninger'!$C$13*(((X2121+Z2121+AC2121+AE2121)*Data!M2121)+(Z2121+AE2121)*(1-Data!M2121)*1.8/12+Y2121+AD2121+AA2121+AB2121+AF2121+AG2121)</f>
        <v>17404.873275974271</v>
      </c>
      <c r="AJ2121" s="1">
        <f>'Innlegging av opplysninger'!$C$13*((X2121+Z2121+AC2121+AE2121)*(1-Data!M2121)-(Z2121+AE2121)*(1-Data!M2121)*1.8/12)</f>
        <v>42632.675876788497</v>
      </c>
      <c r="AK2121" s="83">
        <f t="shared" si="334"/>
        <v>913000</v>
      </c>
      <c r="AL2121" s="83">
        <f t="shared" si="335"/>
        <v>164000</v>
      </c>
      <c r="AM2121" s="83">
        <f t="shared" si="336"/>
        <v>1086000</v>
      </c>
    </row>
    <row r="2122" spans="1:39">
      <c r="A2122" t="str">
        <f t="shared" si="330"/>
        <v>5032Alle</v>
      </c>
      <c r="B2122" s="6" t="str">
        <f>Data!A2122</f>
        <v>5032</v>
      </c>
      <c r="C2122" s="7" t="str">
        <f>Data!B2122</f>
        <v>Selbu kommune</v>
      </c>
      <c r="D2122" s="7" t="str">
        <f>Data!C2122</f>
        <v>Alle</v>
      </c>
      <c r="E2122" s="1">
        <f>Data!D2122</f>
        <v>280.51410000000021</v>
      </c>
      <c r="F2122" s="1">
        <f>Data!E2122+Data!F2122</f>
        <v>46101.123324400891</v>
      </c>
      <c r="G2122" s="1">
        <f>Data!G2122</f>
        <v>541.22013831033769</v>
      </c>
      <c r="H2122" s="1">
        <f t="shared" si="331"/>
        <v>141076528.56363636</v>
      </c>
      <c r="I2122" s="1">
        <f t="shared" si="332"/>
        <v>1656216.8727272726</v>
      </c>
      <c r="J2122" s="1">
        <f t="shared" si="333"/>
        <v>17127929.452363636</v>
      </c>
      <c r="K2122" s="1">
        <f>'Innlegging av opplysninger'!$B$4*H2122</f>
        <v>18339948.713272728</v>
      </c>
      <c r="L2122" s="1"/>
      <c r="M2122" s="1">
        <f>'Innlegging av opplysninger'!$B$5*H2122</f>
        <v>18481025.241836365</v>
      </c>
      <c r="N2122" s="1">
        <f>'Innlegging av opplysninger'!$B$5*I2122</f>
        <v>216964.41032727272</v>
      </c>
      <c r="O2122" s="1">
        <f>'Innlegging av opplysninger'!$B$5*J2122</f>
        <v>2243758.7582596363</v>
      </c>
      <c r="P2122" s="1">
        <f>'Innlegging av opplysninger'!$B$5*K2122</f>
        <v>2402533.2814387274</v>
      </c>
      <c r="Q2122" s="1"/>
      <c r="R2122" s="1">
        <f>'Innlegging av opplysninger'!$C$11*SUM(H2122:Q2122)</f>
        <v>7658706.4011667566</v>
      </c>
      <c r="S2122" s="1">
        <f>'Innlegging av opplysninger'!$C$13*(((H2122+J2122+M2122+O2122)*Data!H2122)+(J2122+O2122)*(1-Data!H2122)*1.8/12+I2122+N2122+K2122+L2122+P2122+Q2122)</f>
        <v>1413385.7012098285</v>
      </c>
      <c r="T2122" s="1">
        <f>'Innlegging av opplysninger'!$C$13*((H2122+J2122+M2122+O2122)*(1-Data!H2122)-(J2122+O2122)*(1-Data!H2122)*1.8/12)</f>
        <v>9066949.3740709946</v>
      </c>
      <c r="U2122" s="1">
        <f>Data!I2122</f>
        <v>46.884900000000002</v>
      </c>
      <c r="V2122" s="1">
        <f>Data!J2122+Data!K2122</f>
        <v>46636.469571226553</v>
      </c>
      <c r="W2122" s="1">
        <f>Data!L2122</f>
        <v>502.49909885698793</v>
      </c>
      <c r="X2122" s="1">
        <f t="shared" si="337"/>
        <v>23853231.405818179</v>
      </c>
      <c r="Y2122" s="100">
        <f t="shared" si="338"/>
        <v>257014.03636363626</v>
      </c>
      <c r="Z2122" s="100">
        <f t="shared" si="339"/>
        <v>3447765.0982319992</v>
      </c>
      <c r="AA2122" s="100">
        <f>'Innlegging av opplysninger'!$B$4*X2122</f>
        <v>3100920.0827563633</v>
      </c>
      <c r="AB2122" s="1"/>
      <c r="AC2122" s="1">
        <f>'Innlegging av opplysninger'!$B$5*X2122</f>
        <v>3124773.3141621817</v>
      </c>
      <c r="AD2122" s="1">
        <f>'Innlegging av opplysninger'!$B$5*Y2122</f>
        <v>33668.838763636355</v>
      </c>
      <c r="AE2122" s="1">
        <f>'Innlegging av opplysninger'!$B$5*Z2122</f>
        <v>451657.2278683919</v>
      </c>
      <c r="AF2122" s="1">
        <f>'Innlegging av opplysninger'!$B$5*AA2122</f>
        <v>406220.53084108362</v>
      </c>
      <c r="AG2122" s="1"/>
      <c r="AH2122" s="1">
        <f>'Innlegging av opplysninger'!$C$11*SUM(X2122:AG2122)</f>
        <v>1317659.5203226078</v>
      </c>
      <c r="AI2122" s="1">
        <f>'Innlegging av opplysninger'!$C$13*(((X2122+Z2122+AC2122+AE2122)*Data!M2122)+(Z2122+AE2122)*(1-Data!M2122)*1.8/12+Y2122+AD2122+AA2122+AB2122+AF2122+AG2122)</f>
        <v>251208.4336730752</v>
      </c>
      <c r="AJ2122" s="1">
        <f>'Innlegging av opplysninger'!$C$13*((X2122+Z2122+AC2122+AE2122)*(1-Data!M2122)-(Z2122+AE2122)*(1-Data!M2122)*1.8/12)</f>
        <v>1551904.5941368092</v>
      </c>
      <c r="AK2122" s="83">
        <f t="shared" si="334"/>
        <v>8976000</v>
      </c>
      <c r="AL2122" s="83">
        <f t="shared" si="335"/>
        <v>1665000</v>
      </c>
      <c r="AM2122" s="83">
        <f t="shared" si="336"/>
        <v>10619000</v>
      </c>
    </row>
    <row r="2123" spans="1:39">
      <c r="A2123" t="str">
        <f t="shared" si="330"/>
        <v>5032Administrasjon</v>
      </c>
      <c r="B2123" s="6" t="str">
        <f>Data!A2123</f>
        <v>5032</v>
      </c>
      <c r="C2123" s="7" t="str">
        <f>Data!B2123</f>
        <v>Selbu kommune</v>
      </c>
      <c r="D2123" s="7" t="str">
        <f>Data!C2123</f>
        <v>Administrasjon</v>
      </c>
      <c r="E2123" s="1">
        <f>Data!D2123</f>
        <v>11</v>
      </c>
      <c r="F2123" s="1">
        <f>Data!E2123+Data!F2123</f>
        <v>54380.34848484848</v>
      </c>
      <c r="G2123" s="1">
        <f>Data!G2123</f>
        <v>0</v>
      </c>
      <c r="H2123" s="1">
        <f t="shared" si="331"/>
        <v>6525641.8181818174</v>
      </c>
      <c r="I2123" s="1">
        <f t="shared" si="332"/>
        <v>0</v>
      </c>
      <c r="J2123" s="1">
        <f t="shared" si="333"/>
        <v>783077.01818181807</v>
      </c>
      <c r="K2123" s="1">
        <f>'Innlegging av opplysninger'!$B$4*H2123</f>
        <v>848333.43636363628</v>
      </c>
      <c r="L2123" s="1"/>
      <c r="M2123" s="1">
        <f>'Innlegging av opplysninger'!$B$5*H2123</f>
        <v>854859.07818181813</v>
      </c>
      <c r="N2123" s="1">
        <f>'Innlegging av opplysninger'!$B$5*I2123</f>
        <v>0</v>
      </c>
      <c r="O2123" s="1">
        <f>'Innlegging av opplysninger'!$B$5*J2123</f>
        <v>102583.08938181816</v>
      </c>
      <c r="P2123" s="1">
        <f>'Innlegging av opplysninger'!$B$5*K2123</f>
        <v>111131.68016363635</v>
      </c>
      <c r="Q2123" s="1"/>
      <c r="R2123" s="1">
        <f>'Innlegging av opplysninger'!$C$11*SUM(H2123:Q2123)</f>
        <v>350573.79257727275</v>
      </c>
      <c r="S2123" s="1">
        <f>'Innlegging av opplysninger'!$C$13*(((H2123+J2123+M2123+O2123)*Data!H2123)+(J2123+O2123)*(1-Data!H2123)*1.8/12+I2123+N2123+K2123+L2123+P2123+Q2123)</f>
        <v>112974.46849217452</v>
      </c>
      <c r="T2123" s="1">
        <f>'Innlegging av opplysninger'!$C$13*((H2123+J2123+M2123+O2123)*(1-Data!H2123)-(J2123+O2123)*(1-Data!H2123)*1.8/12)</f>
        <v>366758.08977146179</v>
      </c>
      <c r="U2123" s="1">
        <f>Data!I2123</f>
        <v>2.7000000000000006</v>
      </c>
      <c r="V2123" s="1">
        <f>Data!J2123+Data!K2123</f>
        <v>59592.283950617268</v>
      </c>
      <c r="W2123" s="1">
        <f>Data!L2123</f>
        <v>0</v>
      </c>
      <c r="X2123" s="1">
        <f t="shared" si="337"/>
        <v>1755263.6363636362</v>
      </c>
      <c r="Y2123" s="100">
        <f t="shared" si="338"/>
        <v>0</v>
      </c>
      <c r="Z2123" s="100">
        <f t="shared" si="339"/>
        <v>251002.69999999995</v>
      </c>
      <c r="AA2123" s="100">
        <f>'Innlegging av opplysninger'!$B$4*X2123</f>
        <v>228184.27272727271</v>
      </c>
      <c r="AB2123" s="1"/>
      <c r="AC2123" s="1">
        <f>'Innlegging av opplysninger'!$B$5*X2123</f>
        <v>229939.53636363635</v>
      </c>
      <c r="AD2123" s="1">
        <f>'Innlegging av opplysninger'!$B$5*Y2123</f>
        <v>0</v>
      </c>
      <c r="AE2123" s="1">
        <f>'Innlegging av opplysninger'!$B$5*Z2123</f>
        <v>32881.353699999992</v>
      </c>
      <c r="AF2123" s="1">
        <f>'Innlegging av opplysninger'!$B$5*AA2123</f>
        <v>29892.139727272726</v>
      </c>
      <c r="AG2123" s="1"/>
      <c r="AH2123" s="1">
        <f>'Innlegging av opplysninger'!$C$11*SUM(X2123:AG2123)</f>
        <v>96032.218277509062</v>
      </c>
      <c r="AI2123" s="1">
        <f>'Innlegging av opplysninger'!$C$13*(((X2123+Z2123+AC2123+AE2123)*Data!M2123)+(Z2123+AE2123)*(1-Data!M2123)*1.8/12+Y2123+AD2123+AA2123+AB2123+AF2123+AG2123)</f>
        <v>31892.83705122981</v>
      </c>
      <c r="AJ2123" s="1">
        <f>'Innlegging av opplysninger'!$C$13*((X2123+Z2123+AC2123+AE2123)*(1-Data!M2123)-(Z2123+AE2123)*(1-Data!M2123)*1.8/12)</f>
        <v>99519.672170624719</v>
      </c>
      <c r="AK2123" s="83">
        <f t="shared" si="334"/>
        <v>447000</v>
      </c>
      <c r="AL2123" s="83">
        <f t="shared" si="335"/>
        <v>145000</v>
      </c>
      <c r="AM2123" s="83">
        <f t="shared" si="336"/>
        <v>466000</v>
      </c>
    </row>
    <row r="2124" spans="1:39">
      <c r="A2124" t="str">
        <f t="shared" si="330"/>
        <v>5032Undervisning</v>
      </c>
      <c r="B2124" s="6" t="str">
        <f>Data!A2124</f>
        <v>5032</v>
      </c>
      <c r="C2124" s="7" t="str">
        <f>Data!B2124</f>
        <v>Selbu kommune</v>
      </c>
      <c r="D2124" s="7" t="str">
        <f>Data!C2124</f>
        <v>Undervisning</v>
      </c>
      <c r="E2124" s="1">
        <f>Data!D2124</f>
        <v>66.4495</v>
      </c>
      <c r="F2124" s="1">
        <f>Data!E2124+Data!F2124</f>
        <v>48898.08972728665</v>
      </c>
      <c r="G2124" s="1">
        <f>Data!G2124</f>
        <v>0</v>
      </c>
      <c r="H2124" s="1">
        <f t="shared" si="331"/>
        <v>35446403.054545462</v>
      </c>
      <c r="I2124" s="1">
        <f t="shared" si="332"/>
        <v>0</v>
      </c>
      <c r="J2124" s="1">
        <f t="shared" si="333"/>
        <v>4253568.3665454555</v>
      </c>
      <c r="K2124" s="1">
        <f>'Innlegging av opplysninger'!$B$4*H2124</f>
        <v>4608032.39709091</v>
      </c>
      <c r="L2124" s="1"/>
      <c r="M2124" s="1">
        <f>'Innlegging av opplysninger'!$B$5*H2124</f>
        <v>4643478.8001454556</v>
      </c>
      <c r="N2124" s="1">
        <f>'Innlegging av opplysninger'!$B$5*I2124</f>
        <v>0</v>
      </c>
      <c r="O2124" s="1">
        <f>'Innlegging av opplysninger'!$B$5*J2124</f>
        <v>557217.45601745474</v>
      </c>
      <c r="P2124" s="1">
        <f>'Innlegging av opplysninger'!$B$5*K2124</f>
        <v>603652.24401890929</v>
      </c>
      <c r="Q2124" s="1"/>
      <c r="R2124" s="1">
        <f>'Innlegging av opplysninger'!$C$11*SUM(H2124:Q2124)</f>
        <v>1904269.3880978187</v>
      </c>
      <c r="S2124" s="1">
        <f>'Innlegging av opplysninger'!$C$13*(((H2124+J2124+M2124+O2124)*Data!H2124)+(J2124+O2124)*(1-Data!H2124)*1.8/12+I2124+N2124+K2124+L2124+P2124+Q2124)</f>
        <v>331291.5363583602</v>
      </c>
      <c r="T2124" s="1">
        <f>'Innlegging av opplysninger'!$C$13*((H2124+J2124+M2124+O2124)*(1-Data!H2124)-(J2124+O2124)*(1-Data!H2124)*1.8/12)</f>
        <v>2274550.7841965496</v>
      </c>
      <c r="U2124" s="1">
        <f>Data!I2124</f>
        <v>8.9919999999999991</v>
      </c>
      <c r="V2124" s="1">
        <f>Data!J2124+Data!K2124</f>
        <v>44086.165480427044</v>
      </c>
      <c r="W2124" s="1">
        <f>Data!L2124</f>
        <v>0</v>
      </c>
      <c r="X2124" s="1">
        <f t="shared" si="337"/>
        <v>4324612.3636363624</v>
      </c>
      <c r="Y2124" s="100">
        <f t="shared" si="338"/>
        <v>0</v>
      </c>
      <c r="Z2124" s="100">
        <f t="shared" si="339"/>
        <v>618419.56799999974</v>
      </c>
      <c r="AA2124" s="100">
        <f>'Innlegging av opplysninger'!$B$4*X2124</f>
        <v>562199.60727272718</v>
      </c>
      <c r="AB2124" s="1"/>
      <c r="AC2124" s="1">
        <f>'Innlegging av opplysninger'!$B$5*X2124</f>
        <v>566524.21963636344</v>
      </c>
      <c r="AD2124" s="1">
        <f>'Innlegging av opplysninger'!$B$5*Y2124</f>
        <v>0</v>
      </c>
      <c r="AE2124" s="1">
        <f>'Innlegging av opplysninger'!$B$5*Z2124</f>
        <v>81012.963407999967</v>
      </c>
      <c r="AF2124" s="1">
        <f>'Innlegging av opplysninger'!$B$5*AA2124</f>
        <v>73648.14855272726</v>
      </c>
      <c r="AG2124" s="1"/>
      <c r="AH2124" s="1">
        <f>'Innlegging av opplysninger'!$C$11*SUM(X2124:AG2124)</f>
        <v>236603.84107923481</v>
      </c>
      <c r="AI2124" s="1">
        <f>'Innlegging av opplysninger'!$C$13*(((X2124+Z2124+AC2124+AE2124)*Data!M2124)+(Z2124+AE2124)*(1-Data!M2124)*1.8/12+Y2124+AD2124+AA2124+AB2124+AF2124+AG2124)</f>
        <v>38519.657047906032</v>
      </c>
      <c r="AJ2124" s="1">
        <f>'Innlegging av opplysninger'!$C$13*((X2124+Z2124+AC2124+AE2124)*(1-Data!M2124)-(Z2124+AE2124)*(1-Data!M2124)*1.8/12)</f>
        <v>285254.0202184153</v>
      </c>
      <c r="AK2124" s="83">
        <f t="shared" si="334"/>
        <v>2141000</v>
      </c>
      <c r="AL2124" s="83">
        <f t="shared" si="335"/>
        <v>370000</v>
      </c>
      <c r="AM2124" s="83">
        <f t="shared" si="336"/>
        <v>2560000</v>
      </c>
    </row>
    <row r="2125" spans="1:39">
      <c r="A2125" t="str">
        <f t="shared" si="330"/>
        <v>5032Barnehager</v>
      </c>
      <c r="B2125" s="6" t="str">
        <f>Data!A2125</f>
        <v>5032</v>
      </c>
      <c r="C2125" s="7" t="str">
        <f>Data!B2125</f>
        <v>Selbu kommune</v>
      </c>
      <c r="D2125" s="7" t="str">
        <f>Data!C2125</f>
        <v>Barnehager</v>
      </c>
      <c r="E2125" s="1">
        <f>Data!D2125</f>
        <v>51.129599999999982</v>
      </c>
      <c r="F2125" s="1">
        <f>Data!E2125+Data!F2125</f>
        <v>41861.082849595281</v>
      </c>
      <c r="G2125" s="1">
        <f>Data!G2125</f>
        <v>0</v>
      </c>
      <c r="H2125" s="1">
        <f t="shared" si="331"/>
        <v>23349168.236363627</v>
      </c>
      <c r="I2125" s="1">
        <f t="shared" si="332"/>
        <v>0</v>
      </c>
      <c r="J2125" s="1">
        <f t="shared" si="333"/>
        <v>2801900.188363635</v>
      </c>
      <c r="K2125" s="1">
        <f>'Innlegging av opplysninger'!$B$4*H2125</f>
        <v>3035391.8707272718</v>
      </c>
      <c r="L2125" s="1"/>
      <c r="M2125" s="1">
        <f>'Innlegging av opplysninger'!$B$5*H2125</f>
        <v>3058741.0389636355</v>
      </c>
      <c r="N2125" s="1">
        <f>'Innlegging av opplysninger'!$B$5*I2125</f>
        <v>0</v>
      </c>
      <c r="O2125" s="1">
        <f>'Innlegging av opplysninger'!$B$5*J2125</f>
        <v>367048.92467563623</v>
      </c>
      <c r="P2125" s="1">
        <f>'Innlegging av opplysninger'!$B$5*K2125</f>
        <v>397636.33506527264</v>
      </c>
      <c r="Q2125" s="1"/>
      <c r="R2125" s="1">
        <f>'Innlegging av opplysninger'!$C$11*SUM(H2125:Q2125)</f>
        <v>1254375.6905780449</v>
      </c>
      <c r="S2125" s="1">
        <f>'Innlegging av opplysninger'!$C$13*(((H2125+J2125+M2125+O2125)*Data!H2125)+(J2125+O2125)*(1-Data!H2125)*1.8/12+I2125+N2125+K2125+L2125+P2125+Q2125)</f>
        <v>205069.8874535659</v>
      </c>
      <c r="T2125" s="1">
        <f>'Innlegging av opplysninger'!$C$13*((H2125+J2125+M2125+O2125)*(1-Data!H2125)-(J2125+O2125)*(1-Data!H2125)*1.8/12)</f>
        <v>1511444.2154427061</v>
      </c>
      <c r="U2125" s="1">
        <f>Data!I2125</f>
        <v>3.6</v>
      </c>
      <c r="V2125" s="1">
        <f>Data!J2125+Data!K2125</f>
        <v>39226.944444444445</v>
      </c>
      <c r="W2125" s="1">
        <f>Data!L2125</f>
        <v>0</v>
      </c>
      <c r="X2125" s="1">
        <f t="shared" si="337"/>
        <v>1540549.0909090908</v>
      </c>
      <c r="Y2125" s="100">
        <f t="shared" si="338"/>
        <v>0</v>
      </c>
      <c r="Z2125" s="100">
        <f t="shared" si="339"/>
        <v>220298.51999999996</v>
      </c>
      <c r="AA2125" s="100">
        <f>'Innlegging av opplysninger'!$B$4*X2125</f>
        <v>200271.38181818181</v>
      </c>
      <c r="AB2125" s="1"/>
      <c r="AC2125" s="1">
        <f>'Innlegging av opplysninger'!$B$5*X2125</f>
        <v>201811.93090909091</v>
      </c>
      <c r="AD2125" s="1">
        <f>'Innlegging av opplysninger'!$B$5*Y2125</f>
        <v>0</v>
      </c>
      <c r="AE2125" s="1">
        <f>'Innlegging av opplysninger'!$B$5*Z2125</f>
        <v>28859.106119999997</v>
      </c>
      <c r="AF2125" s="1">
        <f>'Innlegging av opplysninger'!$B$5*AA2125</f>
        <v>26235.551018181817</v>
      </c>
      <c r="AG2125" s="1"/>
      <c r="AH2125" s="1">
        <f>'Innlegging av opplysninger'!$C$11*SUM(X2125:AG2125)</f>
        <v>84284.972069432726</v>
      </c>
      <c r="AI2125" s="1">
        <f>'Innlegging av opplysninger'!$C$13*(((X2125+Z2125+AC2125+AE2125)*Data!M2125)+(Z2125+AE2125)*(1-Data!M2125)*1.8/12+Y2125+AD2125+AA2125+AB2125+AF2125+AG2125)</f>
        <v>13721.789991226906</v>
      </c>
      <c r="AJ2125" s="1">
        <f>'Innlegging av opplysninger'!$C$13*((X2125+Z2125+AC2125+AE2125)*(1-Data!M2125)-(Z2125+AE2125)*(1-Data!M2125)*1.8/12)</f>
        <v>101615.54020904945</v>
      </c>
      <c r="AK2125" s="83">
        <f t="shared" si="334"/>
        <v>1339000</v>
      </c>
      <c r="AL2125" s="83">
        <f t="shared" si="335"/>
        <v>219000</v>
      </c>
      <c r="AM2125" s="83">
        <f t="shared" si="336"/>
        <v>1613000</v>
      </c>
    </row>
    <row r="2126" spans="1:39">
      <c r="A2126" t="str">
        <f t="shared" si="330"/>
        <v>5032Helse/pleie/omsorg</v>
      </c>
      <c r="B2126" s="6" t="str">
        <f>Data!A2126</f>
        <v>5032</v>
      </c>
      <c r="C2126" s="7" t="str">
        <f>Data!B2126</f>
        <v>Selbu kommune</v>
      </c>
      <c r="D2126" s="7" t="str">
        <f>Data!C2126</f>
        <v>Helse/pleie/omsorg</v>
      </c>
      <c r="E2126" s="1">
        <f>Data!D2126</f>
        <v>131.69499999999999</v>
      </c>
      <c r="F2126" s="1">
        <f>Data!E2126+Data!F2126</f>
        <v>45075.473961299453</v>
      </c>
      <c r="G2126" s="1">
        <f>Data!G2126</f>
        <v>1152.8143057822995</v>
      </c>
      <c r="H2126" s="1">
        <f t="shared" si="331"/>
        <v>64758704.10909088</v>
      </c>
      <c r="I2126" s="1">
        <f t="shared" si="332"/>
        <v>1656216.8727272719</v>
      </c>
      <c r="J2126" s="1">
        <f t="shared" si="333"/>
        <v>7969790.5178181781</v>
      </c>
      <c r="K2126" s="1">
        <f>'Innlegging av opplysninger'!$B$4*H2126</f>
        <v>8418631.5341818146</v>
      </c>
      <c r="L2126" s="1"/>
      <c r="M2126" s="1">
        <f>'Innlegging av opplysninger'!$B$5*H2126</f>
        <v>8483390.238290906</v>
      </c>
      <c r="N2126" s="1">
        <f>'Innlegging av opplysninger'!$B$5*I2126</f>
        <v>216964.41032727264</v>
      </c>
      <c r="O2126" s="1">
        <f>'Innlegging av opplysninger'!$B$5*J2126</f>
        <v>1044042.5578341814</v>
      </c>
      <c r="P2126" s="1">
        <f>'Innlegging av opplysninger'!$B$5*K2126</f>
        <v>1102840.7309778177</v>
      </c>
      <c r="Q2126" s="1"/>
      <c r="R2126" s="1">
        <f>'Innlegging av opplysninger'!$C$11*SUM(H2126:Q2126)</f>
        <v>3558722.0769074364</v>
      </c>
      <c r="S2126" s="1">
        <f>'Innlegging av opplysninger'!$C$13*(((H2126+J2126+M2126+O2126)*Data!H2126)+(J2126+O2126)*(1-Data!H2126)*1.8/12+I2126+N2126+K2126+L2126+P2126+Q2126)</f>
        <v>668067.20544611348</v>
      </c>
      <c r="T2126" s="1">
        <f>'Innlegging av opplysninger'!$C$13*((H2126+J2126+M2126+O2126)*(1-Data!H2126)-(J2126+O2126)*(1-Data!H2126)*1.8/12)</f>
        <v>4201763.0050587999</v>
      </c>
      <c r="U2126" s="1">
        <f>Data!I2126</f>
        <v>23.242899999999999</v>
      </c>
      <c r="V2126" s="1">
        <f>Data!J2126+Data!K2126</f>
        <v>46438.973286465982</v>
      </c>
      <c r="W2126" s="1">
        <f>Data!L2126</f>
        <v>1013.6265268103381</v>
      </c>
      <c r="X2126" s="1">
        <f t="shared" si="337"/>
        <v>11775015.405818183</v>
      </c>
      <c r="Y2126" s="100">
        <f t="shared" si="338"/>
        <v>257014.03636363641</v>
      </c>
      <c r="Z2126" s="100">
        <f t="shared" si="339"/>
        <v>1720580.2102320001</v>
      </c>
      <c r="AA2126" s="100">
        <f>'Innlegging av opplysninger'!$B$4*X2126</f>
        <v>1530752.0027563639</v>
      </c>
      <c r="AB2126" s="1"/>
      <c r="AC2126" s="1">
        <f>'Innlegging av opplysninger'!$B$5*X2126</f>
        <v>1542527.0181621821</v>
      </c>
      <c r="AD2126" s="1">
        <f>'Innlegging av opplysninger'!$B$5*Y2126</f>
        <v>33668.83876363637</v>
      </c>
      <c r="AE2126" s="1">
        <f>'Innlegging av opplysninger'!$B$5*Z2126</f>
        <v>225396.00754039202</v>
      </c>
      <c r="AF2126" s="1">
        <f>'Innlegging av opplysninger'!$B$5*AA2126</f>
        <v>200528.51236108367</v>
      </c>
      <c r="AG2126" s="1"/>
      <c r="AH2126" s="1">
        <f>'Innlegging av opplysninger'!$C$11*SUM(X2126:AG2126)</f>
        <v>656848.31721590424</v>
      </c>
      <c r="AI2126" s="1">
        <f>'Innlegging av opplysninger'!$C$13*(((X2126+Z2126+AC2126+AE2126)*Data!M2126)+(Z2126+AE2126)*(1-Data!M2126)*1.8/12+Y2126+AD2126+AA2126+AB2126+AF2126+AG2126)</f>
        <v>125906.84488347745</v>
      </c>
      <c r="AJ2126" s="1">
        <f>'Innlegging av opplysninger'!$C$13*((X2126+Z2126+AC2126+AE2126)*(1-Data!M2126)-(Z2126+AE2126)*(1-Data!M2126)*1.8/12)</f>
        <v>772938.22078039136</v>
      </c>
      <c r="AK2126" s="83">
        <f t="shared" si="334"/>
        <v>4216000</v>
      </c>
      <c r="AL2126" s="83">
        <f t="shared" si="335"/>
        <v>794000</v>
      </c>
      <c r="AM2126" s="83">
        <f t="shared" si="336"/>
        <v>4975000</v>
      </c>
    </row>
    <row r="2127" spans="1:39">
      <c r="A2127" t="str">
        <f t="shared" si="330"/>
        <v>5032Samferdsel og teknikk</v>
      </c>
      <c r="B2127" s="6" t="str">
        <f>Data!A2127</f>
        <v>5032</v>
      </c>
      <c r="C2127" s="7" t="str">
        <f>Data!B2127</f>
        <v>Selbu kommune</v>
      </c>
      <c r="D2127" s="7" t="str">
        <f>Data!C2127</f>
        <v>Samferdsel og teknikk</v>
      </c>
      <c r="E2127" s="1">
        <f>Data!D2127</f>
        <v>15.609999999999996</v>
      </c>
      <c r="F2127" s="1">
        <f>Data!E2127+Data!F2127</f>
        <v>50020.894725603255</v>
      </c>
      <c r="G2127" s="1">
        <f>Data!G2127</f>
        <v>0</v>
      </c>
      <c r="H2127" s="1">
        <f t="shared" si="331"/>
        <v>8518103.6363636348</v>
      </c>
      <c r="I2127" s="1">
        <f t="shared" si="332"/>
        <v>0</v>
      </c>
      <c r="J2127" s="1">
        <f t="shared" si="333"/>
        <v>1022172.4363636362</v>
      </c>
      <c r="K2127" s="1">
        <f>'Innlegging av opplysninger'!$B$4*H2127</f>
        <v>1107353.4727272727</v>
      </c>
      <c r="L2127" s="1"/>
      <c r="M2127" s="1">
        <f>'Innlegging av opplysninger'!$B$5*H2127</f>
        <v>1115871.5763636362</v>
      </c>
      <c r="N2127" s="1">
        <f>'Innlegging av opplysninger'!$B$5*I2127</f>
        <v>0</v>
      </c>
      <c r="O2127" s="1">
        <f>'Innlegging av opplysninger'!$B$5*J2127</f>
        <v>133904.58916363635</v>
      </c>
      <c r="P2127" s="1">
        <f>'Innlegging av opplysninger'!$B$5*K2127</f>
        <v>145063.30492727272</v>
      </c>
      <c r="Q2127" s="1"/>
      <c r="R2127" s="1">
        <f>'Innlegging av opplysninger'!$C$11*SUM(H2127:Q2127)</f>
        <v>457613.82260454533</v>
      </c>
      <c r="S2127" s="1">
        <f>'Innlegging av opplysninger'!$C$13*(((H2127+J2127+M2127+O2127)*Data!H2127)+(J2127+O2127)*(1-Data!H2127)*1.8/12+I2127+N2127+K2127+L2127+P2127+Q2127)</f>
        <v>74327.96084234181</v>
      </c>
      <c r="T2127" s="1">
        <f>'Innlegging av opplysninger'!$C$13*((H2127+J2127+M2127+O2127)*(1-Data!H2127)-(J2127+O2127)*(1-Data!H2127)*1.8/12)</f>
        <v>551880.42798493081</v>
      </c>
      <c r="U2127" s="1">
        <f>Data!I2127</f>
        <v>5.6</v>
      </c>
      <c r="V2127" s="1">
        <f>Data!J2127+Data!K2127</f>
        <v>49502.380952380954</v>
      </c>
      <c r="W2127" s="1">
        <f>Data!L2127</f>
        <v>0</v>
      </c>
      <c r="X2127" s="1">
        <f t="shared" si="337"/>
        <v>3024145.4545454546</v>
      </c>
      <c r="Y2127" s="100">
        <f t="shared" si="338"/>
        <v>0</v>
      </c>
      <c r="Z2127" s="100">
        <f t="shared" si="339"/>
        <v>432452.8</v>
      </c>
      <c r="AA2127" s="100">
        <f>'Innlegging av opplysninger'!$B$4*X2127</f>
        <v>393138.90909090912</v>
      </c>
      <c r="AB2127" s="1"/>
      <c r="AC2127" s="1">
        <f>'Innlegging av opplysninger'!$B$5*X2127</f>
        <v>396163.05454545456</v>
      </c>
      <c r="AD2127" s="1">
        <f>'Innlegging av opplysninger'!$B$5*Y2127</f>
        <v>0</v>
      </c>
      <c r="AE2127" s="1">
        <f>'Innlegging av opplysninger'!$B$5*Z2127</f>
        <v>56651.316800000001</v>
      </c>
      <c r="AF2127" s="1">
        <f>'Innlegging av opplysninger'!$B$5*AA2127</f>
        <v>51501.197090909096</v>
      </c>
      <c r="AG2127" s="1"/>
      <c r="AH2127" s="1">
        <f>'Innlegging av opplysninger'!$C$11*SUM(X2127:AG2127)</f>
        <v>165454.00381876362</v>
      </c>
      <c r="AI2127" s="1">
        <f>'Innlegging av opplysninger'!$C$13*(((X2127+Z2127+AC2127+AE2127)*Data!M2127)+(Z2127+AE2127)*(1-Data!M2127)*1.8/12+Y2127+AD2127+AA2127+AB2127+AF2127+AG2127)</f>
        <v>26936.297632494548</v>
      </c>
      <c r="AJ2127" s="1">
        <f>'Innlegging av opplysninger'!$C$13*((X2127+Z2127+AC2127+AE2127)*(1-Data!M2127)-(Z2127+AE2127)*(1-Data!M2127)*1.8/12)</f>
        <v>199474.44443528727</v>
      </c>
      <c r="AK2127" s="83">
        <f t="shared" si="334"/>
        <v>623000</v>
      </c>
      <c r="AL2127" s="83">
        <f t="shared" si="335"/>
        <v>101000</v>
      </c>
      <c r="AM2127" s="83">
        <f t="shared" si="336"/>
        <v>751000</v>
      </c>
    </row>
    <row r="2128" spans="1:39">
      <c r="A2128" t="str">
        <f t="shared" si="330"/>
        <v>5032Annet</v>
      </c>
      <c r="B2128" s="6" t="str">
        <f>Data!A2128</f>
        <v>5032</v>
      </c>
      <c r="C2128" s="7" t="str">
        <f>Data!B2128</f>
        <v>Selbu kommune</v>
      </c>
      <c r="D2128" s="7" t="str">
        <f>Data!C2128</f>
        <v>Annet</v>
      </c>
      <c r="E2128" s="1">
        <f>Data!D2128</f>
        <v>4.63</v>
      </c>
      <c r="F2128" s="1">
        <f>Data!E2128+Data!F2128</f>
        <v>0</v>
      </c>
      <c r="G2128" s="1">
        <f>Data!G2128</f>
        <v>0</v>
      </c>
      <c r="H2128" s="1">
        <f t="shared" si="331"/>
        <v>0</v>
      </c>
      <c r="I2128" s="1">
        <f t="shared" si="332"/>
        <v>0</v>
      </c>
      <c r="J2128" s="1">
        <f t="shared" si="333"/>
        <v>0</v>
      </c>
      <c r="K2128" s="1">
        <f>'Innlegging av opplysninger'!$B$4*H2128</f>
        <v>0</v>
      </c>
      <c r="L2128" s="1"/>
      <c r="M2128" s="1">
        <f>'Innlegging av opplysninger'!$B$5*H2128</f>
        <v>0</v>
      </c>
      <c r="N2128" s="1">
        <f>'Innlegging av opplysninger'!$B$5*I2128</f>
        <v>0</v>
      </c>
      <c r="O2128" s="1">
        <f>'Innlegging av opplysninger'!$B$5*J2128</f>
        <v>0</v>
      </c>
      <c r="P2128" s="1">
        <f>'Innlegging av opplysninger'!$B$5*K2128</f>
        <v>0</v>
      </c>
      <c r="Q2128" s="1"/>
      <c r="R2128" s="1">
        <f>'Innlegging av opplysninger'!$C$11*SUM(H2128:Q2128)</f>
        <v>0</v>
      </c>
      <c r="S2128" s="1">
        <f>'Innlegging av opplysninger'!$C$13*(((H2128+J2128+M2128+O2128)*Data!H2128)+(J2128+O2128)*(1-Data!H2128)*1.8/12+I2128+N2128+K2128+L2128+P2128+Q2128)</f>
        <v>0</v>
      </c>
      <c r="T2128" s="1">
        <f>'Innlegging av opplysninger'!$C$13*((H2128+J2128+M2128+O2128)*(1-Data!H2128)-(J2128+O2128)*(1-Data!H2128)*1.8/12)</f>
        <v>0</v>
      </c>
      <c r="U2128" s="1">
        <f>Data!I2128</f>
        <v>0</v>
      </c>
      <c r="V2128" s="1">
        <f>Data!J2128+Data!K2128</f>
        <v>0</v>
      </c>
      <c r="W2128" s="1">
        <f>Data!L2128</f>
        <v>0</v>
      </c>
      <c r="X2128" s="1">
        <f t="shared" si="337"/>
        <v>0</v>
      </c>
      <c r="Y2128" s="100">
        <f t="shared" si="338"/>
        <v>0</v>
      </c>
      <c r="Z2128" s="100">
        <f t="shared" si="339"/>
        <v>0</v>
      </c>
      <c r="AA2128" s="100">
        <f>'Innlegging av opplysninger'!$B$4*X2128</f>
        <v>0</v>
      </c>
      <c r="AB2128" s="1"/>
      <c r="AC2128" s="1">
        <f>'Innlegging av opplysninger'!$B$5*X2128</f>
        <v>0</v>
      </c>
      <c r="AD2128" s="1">
        <f>'Innlegging av opplysninger'!$B$5*Y2128</f>
        <v>0</v>
      </c>
      <c r="AE2128" s="1">
        <f>'Innlegging av opplysninger'!$B$5*Z2128</f>
        <v>0</v>
      </c>
      <c r="AF2128" s="1">
        <f>'Innlegging av opplysninger'!$B$5*AA2128</f>
        <v>0</v>
      </c>
      <c r="AG2128" s="1"/>
      <c r="AH2128" s="1">
        <f>'Innlegging av opplysninger'!$C$11*SUM(X2128:AG2128)</f>
        <v>0</v>
      </c>
      <c r="AI2128" s="1">
        <f>'Innlegging av opplysninger'!$C$13*(((X2128+Z2128+AC2128+AE2128)*Data!M2128)+(Z2128+AE2128)*(1-Data!M2128)*1.8/12+Y2128+AD2128+AA2128+AB2128+AF2128+AG2128)</f>
        <v>0</v>
      </c>
      <c r="AJ2128" s="1">
        <f>'Innlegging av opplysninger'!$C$13*((X2128+Z2128+AC2128+AE2128)*(1-Data!M2128)-(Z2128+AE2128)*(1-Data!M2128)*1.8/12)</f>
        <v>0</v>
      </c>
      <c r="AK2128" s="83">
        <f t="shared" si="334"/>
        <v>0</v>
      </c>
      <c r="AL2128" s="83">
        <f t="shared" si="335"/>
        <v>0</v>
      </c>
      <c r="AM2128" s="83">
        <f t="shared" si="336"/>
        <v>0</v>
      </c>
    </row>
    <row r="2129" spans="1:39">
      <c r="A2129" t="str">
        <f t="shared" si="330"/>
        <v>5033Alle</v>
      </c>
      <c r="B2129" s="6" t="str">
        <f>Data!A2129</f>
        <v>5033</v>
      </c>
      <c r="C2129" s="7" t="str">
        <f>Data!B2129</f>
        <v>Tydal kommune</v>
      </c>
      <c r="D2129" s="7" t="str">
        <f>Data!C2129</f>
        <v>Alle</v>
      </c>
      <c r="E2129" s="1">
        <f>Data!D2129</f>
        <v>73.243342289935356</v>
      </c>
      <c r="F2129" s="1">
        <f>Data!E2129+Data!F2129</f>
        <v>51582.797007601381</v>
      </c>
      <c r="G2129" s="1">
        <f>Data!G2129</f>
        <v>451.51271045347028</v>
      </c>
      <c r="H2129" s="1">
        <f t="shared" si="331"/>
        <v>41215597.718181826</v>
      </c>
      <c r="I2129" s="1">
        <f t="shared" si="332"/>
        <v>360766.90909090906</v>
      </c>
      <c r="J2129" s="1">
        <f t="shared" si="333"/>
        <v>4989163.7552727275</v>
      </c>
      <c r="K2129" s="1">
        <f>'Innlegging av opplysninger'!$B$4*H2129</f>
        <v>5358027.7033636374</v>
      </c>
      <c r="L2129" s="1"/>
      <c r="M2129" s="1">
        <f>'Innlegging av opplysninger'!$B$5*H2129</f>
        <v>5399243.3010818195</v>
      </c>
      <c r="N2129" s="1">
        <f>'Innlegging av opplysninger'!$B$5*I2129</f>
        <v>47260.465090909085</v>
      </c>
      <c r="O2129" s="1">
        <f>'Innlegging av opplysninger'!$B$5*J2129</f>
        <v>653580.4519407273</v>
      </c>
      <c r="P2129" s="1">
        <f>'Innlegging av opplysninger'!$B$5*K2129</f>
        <v>701901.62914063653</v>
      </c>
      <c r="Q2129" s="1"/>
      <c r="R2129" s="1">
        <f>'Innlegging av opplysninger'!$C$11*SUM(H2129:Q2129)</f>
        <v>2231570.5934602013</v>
      </c>
      <c r="S2129" s="1">
        <f>'Innlegging av opplysninger'!$C$13*(((H2129+J2129+M2129+O2129)*Data!H2129)+(J2129+O2129)*(1-Data!H2129)*1.8/12+I2129+N2129+K2129+L2129+P2129+Q2129)</f>
        <v>626069.62440714869</v>
      </c>
      <c r="T2129" s="1">
        <f>'Innlegging av opplysninger'!$C$13*((H2129+J2129+M2129+O2129)*(1-Data!H2129)-(J2129+O2129)*(1-Data!H2129)*1.8/12)</f>
        <v>2427658.5561173372</v>
      </c>
      <c r="U2129" s="1">
        <f>Data!I2129</f>
        <v>18.573999999999998</v>
      </c>
      <c r="V2129" s="1">
        <f>Data!J2129+Data!K2129</f>
        <v>49703.628010480606</v>
      </c>
      <c r="W2129" s="1">
        <f>Data!L2129</f>
        <v>622.34898244858414</v>
      </c>
      <c r="X2129" s="1">
        <f t="shared" si="337"/>
        <v>10071220.218181817</v>
      </c>
      <c r="Y2129" s="100">
        <f t="shared" si="338"/>
        <v>126103.74545454545</v>
      </c>
      <c r="Z2129" s="100">
        <f t="shared" si="339"/>
        <v>1458217.3267999997</v>
      </c>
      <c r="AA2129" s="100">
        <f>'Innlegging av opplysninger'!$B$4*X2129</f>
        <v>1309258.6283636363</v>
      </c>
      <c r="AB2129" s="1"/>
      <c r="AC2129" s="1">
        <f>'Innlegging av opplysninger'!$B$5*X2129</f>
        <v>1319329.8485818182</v>
      </c>
      <c r="AD2129" s="1">
        <f>'Innlegging av opplysninger'!$B$5*Y2129</f>
        <v>16519.590654545456</v>
      </c>
      <c r="AE2129" s="1">
        <f>'Innlegging av opplysninger'!$B$5*Z2129</f>
        <v>191026.46981079996</v>
      </c>
      <c r="AF2129" s="1">
        <f>'Innlegging av opplysninger'!$B$5*AA2129</f>
        <v>171512.88031563637</v>
      </c>
      <c r="AG2129" s="1"/>
      <c r="AH2129" s="1">
        <f>'Innlegging av opplysninger'!$C$11*SUM(X2129:AG2129)</f>
        <v>557201.17091018648</v>
      </c>
      <c r="AI2129" s="1">
        <f>'Innlegging av opplysninger'!$C$13*(((X2129+Z2129+AC2129+AE2129)*Data!M2129)+(Z2129+AE2129)*(1-Data!M2129)*1.8/12+Y2129+AD2129+AA2129+AB2129+AF2129+AG2129)</f>
        <v>101493.18931549773</v>
      </c>
      <c r="AJ2129" s="1">
        <f>'Innlegging av opplysninger'!$C$13*((X2129+Z2129+AC2129+AE2129)*(1-Data!M2129)-(Z2129+AE2129)*(1-Data!M2129)*1.8/12)</f>
        <v>660992.62350896781</v>
      </c>
      <c r="AK2129" s="83">
        <f t="shared" si="334"/>
        <v>2789000</v>
      </c>
      <c r="AL2129" s="83">
        <f t="shared" si="335"/>
        <v>728000</v>
      </c>
      <c r="AM2129" s="83">
        <f t="shared" si="336"/>
        <v>3089000</v>
      </c>
    </row>
    <row r="2130" spans="1:39">
      <c r="A2130" t="str">
        <f t="shared" si="330"/>
        <v>5033Administrasjon</v>
      </c>
      <c r="B2130" s="6" t="str">
        <f>Data!A2130</f>
        <v>5033</v>
      </c>
      <c r="C2130" s="7" t="str">
        <f>Data!B2130</f>
        <v>Tydal kommune</v>
      </c>
      <c r="D2130" s="7" t="str">
        <f>Data!C2130</f>
        <v>Administrasjon</v>
      </c>
      <c r="E2130" s="1">
        <f>Data!D2130</f>
        <v>8.7899999999999991</v>
      </c>
      <c r="F2130" s="1">
        <f>Data!E2130+Data!F2130</f>
        <v>67296.596511186959</v>
      </c>
      <c r="G2130" s="1">
        <f>Data!G2130</f>
        <v>21.25028441410694</v>
      </c>
      <c r="H2130" s="1">
        <f t="shared" si="331"/>
        <v>6453131.8181818174</v>
      </c>
      <c r="I2130" s="1">
        <f t="shared" si="332"/>
        <v>2037.7090909090907</v>
      </c>
      <c r="J2130" s="1">
        <f t="shared" si="333"/>
        <v>774620.3432727271</v>
      </c>
      <c r="K2130" s="1">
        <f>'Innlegging av opplysninger'!$B$4*H2130</f>
        <v>838907.13636363624</v>
      </c>
      <c r="L2130" s="1"/>
      <c r="M2130" s="1">
        <f>'Innlegging av opplysninger'!$B$5*H2130</f>
        <v>845360.26818181807</v>
      </c>
      <c r="N2130" s="1">
        <f>'Innlegging av opplysninger'!$B$5*I2130</f>
        <v>266.93989090909088</v>
      </c>
      <c r="O2130" s="1">
        <f>'Innlegging av opplysninger'!$B$5*J2130</f>
        <v>101475.26496872725</v>
      </c>
      <c r="P2130" s="1">
        <f>'Innlegging av opplysninger'!$B$5*K2130</f>
        <v>109896.83486363635</v>
      </c>
      <c r="Q2130" s="1"/>
      <c r="R2130" s="1">
        <f>'Innlegging av opplysninger'!$C$11*SUM(H2130:Q2130)</f>
        <v>346776.45996293885</v>
      </c>
      <c r="S2130" s="1">
        <f>'Innlegging av opplysninger'!$C$13*(((H2130+J2130+M2130+O2130)*Data!H2130)+(J2130+O2130)*(1-Data!H2130)*1.8/12+I2130+N2130+K2130+L2130+P2130+Q2130)</f>
        <v>165106.44508158811</v>
      </c>
      <c r="T2130" s="1">
        <f>'Innlegging av opplysninger'!$C$13*((H2130+J2130+M2130+O2130)*(1-Data!H2130)-(J2130+O2130)*(1-Data!H2130)*1.8/12)</f>
        <v>309429.76328874921</v>
      </c>
      <c r="U2130" s="1">
        <f>Data!I2130</f>
        <v>1.6</v>
      </c>
      <c r="V2130" s="1">
        <f>Data!J2130+Data!K2130</f>
        <v>51403.645833333328</v>
      </c>
      <c r="W2130" s="1">
        <f>Data!L2130</f>
        <v>0</v>
      </c>
      <c r="X2130" s="1">
        <f t="shared" si="337"/>
        <v>897227.27272727271</v>
      </c>
      <c r="Y2130" s="100">
        <f t="shared" si="338"/>
        <v>0</v>
      </c>
      <c r="Z2130" s="100">
        <f t="shared" si="339"/>
        <v>128303.49999999999</v>
      </c>
      <c r="AA2130" s="100">
        <f>'Innlegging av opplysninger'!$B$4*X2130</f>
        <v>116639.54545454546</v>
      </c>
      <c r="AB2130" s="1"/>
      <c r="AC2130" s="1">
        <f>'Innlegging av opplysninger'!$B$5*X2130</f>
        <v>117536.77272727274</v>
      </c>
      <c r="AD2130" s="1">
        <f>'Innlegging av opplysninger'!$B$5*Y2130</f>
        <v>0</v>
      </c>
      <c r="AE2130" s="1">
        <f>'Innlegging av opplysninger'!$B$5*Z2130</f>
        <v>16807.7585</v>
      </c>
      <c r="AF2130" s="1">
        <f>'Innlegging av opplysninger'!$B$5*AA2130</f>
        <v>15279.780454545455</v>
      </c>
      <c r="AG2130" s="1"/>
      <c r="AH2130" s="1">
        <f>'Innlegging av opplysninger'!$C$11*SUM(X2130:AG2130)</f>
        <v>49088.195934818177</v>
      </c>
      <c r="AI2130" s="1">
        <f>'Innlegging av opplysninger'!$C$13*(((X2130+Z2130+AC2130+AE2130)*Data!M2130)+(Z2130+AE2130)*(1-Data!M2130)*1.8/12+Y2130+AD2130+AA2130+AB2130+AF2130+AG2130)</f>
        <v>8119.8761815789076</v>
      </c>
      <c r="AJ2130" s="1">
        <f>'Innlegging av opplysninger'!$C$13*((X2130+Z2130+AC2130+AE2130)*(1-Data!M2130)-(Z2130+AE2130)*(1-Data!M2130)*1.8/12)</f>
        <v>59053.444571330183</v>
      </c>
      <c r="AK2130" s="83">
        <f t="shared" si="334"/>
        <v>396000</v>
      </c>
      <c r="AL2130" s="83">
        <f t="shared" si="335"/>
        <v>173000</v>
      </c>
      <c r="AM2130" s="83">
        <f t="shared" si="336"/>
        <v>368000</v>
      </c>
    </row>
    <row r="2131" spans="1:39">
      <c r="A2131" t="str">
        <f t="shared" si="330"/>
        <v>5033Undervisning</v>
      </c>
      <c r="B2131" s="6" t="str">
        <f>Data!A2131</f>
        <v>5033</v>
      </c>
      <c r="C2131" s="7" t="str">
        <f>Data!B2131</f>
        <v>Tydal kommune</v>
      </c>
      <c r="D2131" s="7" t="str">
        <f>Data!C2131</f>
        <v>Undervisning</v>
      </c>
      <c r="E2131" s="1">
        <f>Data!D2131</f>
        <v>14.122442289935364</v>
      </c>
      <c r="F2131" s="1">
        <f>Data!E2131+Data!F2131</f>
        <v>50567.315860723444</v>
      </c>
      <c r="G2131" s="1">
        <f>Data!G2131</f>
        <v>0</v>
      </c>
      <c r="H2131" s="1">
        <f t="shared" si="331"/>
        <v>7790552.7272727275</v>
      </c>
      <c r="I2131" s="1">
        <f t="shared" si="332"/>
        <v>0</v>
      </c>
      <c r="J2131" s="1">
        <f t="shared" si="333"/>
        <v>934866.32727272727</v>
      </c>
      <c r="K2131" s="1">
        <f>'Innlegging av opplysninger'!$B$4*H2131</f>
        <v>1012771.8545454546</v>
      </c>
      <c r="L2131" s="1"/>
      <c r="M2131" s="1">
        <f>'Innlegging av opplysninger'!$B$5*H2131</f>
        <v>1020562.4072727273</v>
      </c>
      <c r="N2131" s="1">
        <f>'Innlegging av opplysninger'!$B$5*I2131</f>
        <v>0</v>
      </c>
      <c r="O2131" s="1">
        <f>'Innlegging av opplysninger'!$B$5*J2131</f>
        <v>122467.48887272728</v>
      </c>
      <c r="P2131" s="1">
        <f>'Innlegging av opplysninger'!$B$5*K2131</f>
        <v>132673.11294545457</v>
      </c>
      <c r="Q2131" s="1"/>
      <c r="R2131" s="1">
        <f>'Innlegging av opplysninger'!$C$11*SUM(H2131:Q2131)</f>
        <v>418527.96889090916</v>
      </c>
      <c r="S2131" s="1">
        <f>'Innlegging av opplysninger'!$C$13*(((H2131+J2131+M2131+O2131)*Data!H2131)+(J2131+O2131)*(1-Data!H2131)*1.8/12+I2131+N2131+K2131+L2131+P2131+Q2131)</f>
        <v>73180.095600654546</v>
      </c>
      <c r="T2131" s="1">
        <f>'Innlegging av opplysninger'!$C$13*((H2131+J2131+M2131+O2131)*(1-Data!H2131)-(J2131+O2131)*(1-Data!H2131)*1.8/12)</f>
        <v>499542.38814480003</v>
      </c>
      <c r="U2131" s="1">
        <f>Data!I2131</f>
        <v>4.0999999999999996</v>
      </c>
      <c r="V2131" s="1">
        <f>Data!J2131+Data!K2131</f>
        <v>49096.544715447155</v>
      </c>
      <c r="W2131" s="1">
        <f>Data!L2131</f>
        <v>0</v>
      </c>
      <c r="X2131" s="1">
        <f t="shared" si="337"/>
        <v>2195954.5454545449</v>
      </c>
      <c r="Y2131" s="100">
        <f t="shared" si="338"/>
        <v>0</v>
      </c>
      <c r="Z2131" s="100">
        <f t="shared" si="339"/>
        <v>314021.49999999988</v>
      </c>
      <c r="AA2131" s="100">
        <f>'Innlegging av opplysninger'!$B$4*X2131</f>
        <v>285474.09090909082</v>
      </c>
      <c r="AB2131" s="1"/>
      <c r="AC2131" s="1">
        <f>'Innlegging av opplysninger'!$B$5*X2131</f>
        <v>287670.04545454541</v>
      </c>
      <c r="AD2131" s="1">
        <f>'Innlegging av opplysninger'!$B$5*Y2131</f>
        <v>0</v>
      </c>
      <c r="AE2131" s="1">
        <f>'Innlegging av opplysninger'!$B$5*Z2131</f>
        <v>41136.816499999986</v>
      </c>
      <c r="AF2131" s="1">
        <f>'Innlegging av opplysninger'!$B$5*AA2131</f>
        <v>37397.105909090897</v>
      </c>
      <c r="AG2131" s="1"/>
      <c r="AH2131" s="1">
        <f>'Innlegging av opplysninger'!$C$11*SUM(X2131:AG2131)</f>
        <v>120142.85596063634</v>
      </c>
      <c r="AI2131" s="1">
        <f>'Innlegging av opplysninger'!$C$13*(((X2131+Z2131+AC2131+AE2131)*Data!M2131)+(Z2131+AE2131)*(1-Data!M2131)*1.8/12+Y2131+AD2131+AA2131+AB2131+AF2131+AG2131)</f>
        <v>20623.421594482901</v>
      </c>
      <c r="AJ2131" s="1">
        <f>'Innlegging av opplysninger'!$C$13*((X2131+Z2131+AC2131+AE2131)*(1-Data!M2131)-(Z2131+AE2131)*(1-Data!M2131)*1.8/12)</f>
        <v>143782.59182533526</v>
      </c>
      <c r="AK2131" s="83">
        <f t="shared" si="334"/>
        <v>539000</v>
      </c>
      <c r="AL2131" s="83">
        <f t="shared" si="335"/>
        <v>94000</v>
      </c>
      <c r="AM2131" s="83">
        <f t="shared" si="336"/>
        <v>643000</v>
      </c>
    </row>
    <row r="2132" spans="1:39">
      <c r="A2132" t="str">
        <f t="shared" si="330"/>
        <v>5033Barnehager</v>
      </c>
      <c r="B2132" s="6" t="str">
        <f>Data!A2132</f>
        <v>5033</v>
      </c>
      <c r="C2132" s="7" t="str">
        <f>Data!B2132</f>
        <v>Tydal kommune</v>
      </c>
      <c r="D2132" s="7" t="str">
        <f>Data!C2132</f>
        <v>Barnehager</v>
      </c>
      <c r="E2132" s="1">
        <f>Data!D2132</f>
        <v>7.7000000000000011</v>
      </c>
      <c r="F2132" s="1">
        <f>Data!E2132+Data!F2132</f>
        <v>0</v>
      </c>
      <c r="G2132" s="1">
        <f>Data!G2132</f>
        <v>0</v>
      </c>
      <c r="H2132" s="1">
        <f t="shared" si="331"/>
        <v>0</v>
      </c>
      <c r="I2132" s="1">
        <f t="shared" si="332"/>
        <v>0</v>
      </c>
      <c r="J2132" s="1">
        <f t="shared" si="333"/>
        <v>0</v>
      </c>
      <c r="K2132" s="1">
        <f>'Innlegging av opplysninger'!$B$4*H2132</f>
        <v>0</v>
      </c>
      <c r="L2132" s="1"/>
      <c r="M2132" s="1">
        <f>'Innlegging av opplysninger'!$B$5*H2132</f>
        <v>0</v>
      </c>
      <c r="N2132" s="1">
        <f>'Innlegging av opplysninger'!$B$5*I2132</f>
        <v>0</v>
      </c>
      <c r="O2132" s="1">
        <f>'Innlegging av opplysninger'!$B$5*J2132</f>
        <v>0</v>
      </c>
      <c r="P2132" s="1">
        <f>'Innlegging av opplysninger'!$B$5*K2132</f>
        <v>0</v>
      </c>
      <c r="Q2132" s="1"/>
      <c r="R2132" s="1">
        <f>'Innlegging av opplysninger'!$C$11*SUM(H2132:Q2132)</f>
        <v>0</v>
      </c>
      <c r="S2132" s="1">
        <f>'Innlegging av opplysninger'!$C$13*(((H2132+J2132+M2132+O2132)*Data!H2132)+(J2132+O2132)*(1-Data!H2132)*1.8/12+I2132+N2132+K2132+L2132+P2132+Q2132)</f>
        <v>0</v>
      </c>
      <c r="T2132" s="1">
        <f>'Innlegging av opplysninger'!$C$13*((H2132+J2132+M2132+O2132)*(1-Data!H2132)-(J2132+O2132)*(1-Data!H2132)*1.8/12)</f>
        <v>0</v>
      </c>
      <c r="U2132" s="1">
        <f>Data!I2132</f>
        <v>0</v>
      </c>
      <c r="V2132" s="1">
        <f>Data!J2132+Data!K2132</f>
        <v>0</v>
      </c>
      <c r="W2132" s="1">
        <f>Data!L2132</f>
        <v>0</v>
      </c>
      <c r="X2132" s="1">
        <f t="shared" si="337"/>
        <v>0</v>
      </c>
      <c r="Y2132" s="100">
        <f t="shared" si="338"/>
        <v>0</v>
      </c>
      <c r="Z2132" s="100">
        <f t="shared" si="339"/>
        <v>0</v>
      </c>
      <c r="AA2132" s="100">
        <f>'Innlegging av opplysninger'!$B$4*X2132</f>
        <v>0</v>
      </c>
      <c r="AB2132" s="1"/>
      <c r="AC2132" s="1">
        <f>'Innlegging av opplysninger'!$B$5*X2132</f>
        <v>0</v>
      </c>
      <c r="AD2132" s="1">
        <f>'Innlegging av opplysninger'!$B$5*Y2132</f>
        <v>0</v>
      </c>
      <c r="AE2132" s="1">
        <f>'Innlegging av opplysninger'!$B$5*Z2132</f>
        <v>0</v>
      </c>
      <c r="AF2132" s="1">
        <f>'Innlegging av opplysninger'!$B$5*AA2132</f>
        <v>0</v>
      </c>
      <c r="AG2132" s="1"/>
      <c r="AH2132" s="1">
        <f>'Innlegging av opplysninger'!$C$11*SUM(X2132:AG2132)</f>
        <v>0</v>
      </c>
      <c r="AI2132" s="1">
        <f>'Innlegging av opplysninger'!$C$13*(((X2132+Z2132+AC2132+AE2132)*Data!M2132)+(Z2132+AE2132)*(1-Data!M2132)*1.8/12+Y2132+AD2132+AA2132+AB2132+AF2132+AG2132)</f>
        <v>0</v>
      </c>
      <c r="AJ2132" s="1">
        <f>'Innlegging av opplysninger'!$C$13*((X2132+Z2132+AC2132+AE2132)*(1-Data!M2132)-(Z2132+AE2132)*(1-Data!M2132)*1.8/12)</f>
        <v>0</v>
      </c>
      <c r="AK2132" s="83">
        <f t="shared" si="334"/>
        <v>0</v>
      </c>
      <c r="AL2132" s="83">
        <f t="shared" si="335"/>
        <v>0</v>
      </c>
      <c r="AM2132" s="83">
        <f t="shared" si="336"/>
        <v>0</v>
      </c>
    </row>
    <row r="2133" spans="1:39">
      <c r="A2133" t="str">
        <f t="shared" si="330"/>
        <v>5033Helse/pleie/omsorg</v>
      </c>
      <c r="B2133" s="6" t="str">
        <f>Data!A2133</f>
        <v>5033</v>
      </c>
      <c r="C2133" s="7" t="str">
        <f>Data!B2133</f>
        <v>Tydal kommune</v>
      </c>
      <c r="D2133" s="7" t="str">
        <f>Data!C2133</f>
        <v>Helse/pleie/omsorg</v>
      </c>
      <c r="E2133" s="1">
        <f>Data!D2133</f>
        <v>30.698600000000003</v>
      </c>
      <c r="F2133" s="1">
        <f>Data!E2133+Data!F2133</f>
        <v>50257.869848570735</v>
      </c>
      <c r="G2133" s="1">
        <f>Data!G2133</f>
        <v>1071.1729525124924</v>
      </c>
      <c r="H2133" s="1">
        <f t="shared" si="331"/>
        <v>16831049.92727273</v>
      </c>
      <c r="I2133" s="1">
        <f t="shared" si="332"/>
        <v>358729.2</v>
      </c>
      <c r="J2133" s="1">
        <f t="shared" si="333"/>
        <v>2062773.4952727275</v>
      </c>
      <c r="K2133" s="1">
        <f>'Innlegging av opplysninger'!$B$4*H2133</f>
        <v>2188036.4905454549</v>
      </c>
      <c r="L2133" s="1"/>
      <c r="M2133" s="1">
        <f>'Innlegging av opplysninger'!$B$5*H2133</f>
        <v>2204867.5404727277</v>
      </c>
      <c r="N2133" s="1">
        <f>'Innlegging av opplysninger'!$B$5*I2133</f>
        <v>46993.525200000004</v>
      </c>
      <c r="O2133" s="1">
        <f>'Innlegging av opplysninger'!$B$5*J2133</f>
        <v>270223.3278807273</v>
      </c>
      <c r="P2133" s="1">
        <f>'Innlegging av opplysninger'!$B$5*K2133</f>
        <v>286632.78026145458</v>
      </c>
      <c r="Q2133" s="1"/>
      <c r="R2133" s="1">
        <f>'Innlegging av opplysninger'!$C$11*SUM(H2133:Q2133)</f>
        <v>921473.63890242099</v>
      </c>
      <c r="S2133" s="1">
        <f>'Innlegging av opplysninger'!$C$13*(((H2133+J2133+M2133+O2133)*Data!H2133)+(J2133+O2133)*(1-Data!H2133)*1.8/12+I2133+N2133+K2133+L2133+P2133+Q2133)</f>
        <v>271262.84787039208</v>
      </c>
      <c r="T2133" s="1">
        <f>'Innlegging av opplysninger'!$C$13*((H2133+J2133+M2133+O2133)*(1-Data!H2133)-(J2133+O2133)*(1-Data!H2133)*1.8/12)</f>
        <v>989701.07904871064</v>
      </c>
      <c r="U2133" s="1">
        <f>Data!I2133</f>
        <v>7.3739999999999997</v>
      </c>
      <c r="V2133" s="1">
        <f>Data!J2133+Data!K2133</f>
        <v>49011.936533767293</v>
      </c>
      <c r="W2133" s="1">
        <f>Data!L2133</f>
        <v>1567.6037428803907</v>
      </c>
      <c r="X2133" s="1">
        <f t="shared" si="337"/>
        <v>3942698.4</v>
      </c>
      <c r="Y2133" s="100">
        <f t="shared" si="338"/>
        <v>126103.74545454545</v>
      </c>
      <c r="Z2133" s="100">
        <f t="shared" si="339"/>
        <v>581838.70679999993</v>
      </c>
      <c r="AA2133" s="100">
        <f>'Innlegging av opplysninger'!$B$4*X2133</f>
        <v>512550.79200000002</v>
      </c>
      <c r="AB2133" s="1"/>
      <c r="AC2133" s="1">
        <f>'Innlegging av opplysninger'!$B$5*X2133</f>
        <v>516493.49040000001</v>
      </c>
      <c r="AD2133" s="1">
        <f>'Innlegging av opplysninger'!$B$5*Y2133</f>
        <v>16519.590654545456</v>
      </c>
      <c r="AE2133" s="1">
        <f>'Innlegging av opplysninger'!$B$5*Z2133</f>
        <v>76220.870590799997</v>
      </c>
      <c r="AF2133" s="1">
        <f>'Innlegging av opplysninger'!$B$5*AA2133</f>
        <v>67144.153751999998</v>
      </c>
      <c r="AG2133" s="1"/>
      <c r="AH2133" s="1">
        <f>'Innlegging av opplysninger'!$C$11*SUM(X2133:AG2133)</f>
        <v>221903.65048677189</v>
      </c>
      <c r="AI2133" s="1">
        <f>'Innlegging av opplysninger'!$C$13*(((X2133+Z2133+AC2133+AE2133)*Data!M2133)+(Z2133+AE2133)*(1-Data!M2133)*1.8/12+Y2133+AD2133+AA2133+AB2133+AF2133+AG2133)</f>
        <v>44567.052235725081</v>
      </c>
      <c r="AJ2133" s="1">
        <f>'Innlegging av opplysninger'!$C$13*((X2133+Z2133+AC2133+AE2133)*(1-Data!M2133)-(Z2133+AE2133)*(1-Data!M2133)*1.8/12)</f>
        <v>259090.57474617328</v>
      </c>
      <c r="AK2133" s="83">
        <f t="shared" si="334"/>
        <v>1143000</v>
      </c>
      <c r="AL2133" s="83">
        <f t="shared" si="335"/>
        <v>316000</v>
      </c>
      <c r="AM2133" s="83">
        <f t="shared" si="336"/>
        <v>1249000</v>
      </c>
    </row>
    <row r="2134" spans="1:39">
      <c r="A2134" t="str">
        <f t="shared" si="330"/>
        <v>5033Samferdsel og teknikk</v>
      </c>
      <c r="B2134" s="6" t="str">
        <f>Data!A2134</f>
        <v>5033</v>
      </c>
      <c r="C2134" s="7" t="str">
        <f>Data!B2134</f>
        <v>Tydal kommune</v>
      </c>
      <c r="D2134" s="7" t="str">
        <f>Data!C2134</f>
        <v>Samferdsel og teknikk</v>
      </c>
      <c r="E2134" s="1">
        <f>Data!D2134</f>
        <v>8.1399999999999988</v>
      </c>
      <c r="F2134" s="1">
        <f>Data!E2134+Data!F2134</f>
        <v>47032.545045045052</v>
      </c>
      <c r="G2134" s="1">
        <f>Data!G2134</f>
        <v>0</v>
      </c>
      <c r="H2134" s="1">
        <f t="shared" si="331"/>
        <v>4176489.9999999995</v>
      </c>
      <c r="I2134" s="1">
        <f t="shared" si="332"/>
        <v>0</v>
      </c>
      <c r="J2134" s="1">
        <f t="shared" si="333"/>
        <v>501178.79999999993</v>
      </c>
      <c r="K2134" s="1">
        <f>'Innlegging av opplysninger'!$B$4*H2134</f>
        <v>542943.69999999995</v>
      </c>
      <c r="L2134" s="1"/>
      <c r="M2134" s="1">
        <f>'Innlegging av opplysninger'!$B$5*H2134</f>
        <v>547120.18999999994</v>
      </c>
      <c r="N2134" s="1">
        <f>'Innlegging av opplysninger'!$B$5*I2134</f>
        <v>0</v>
      </c>
      <c r="O2134" s="1">
        <f>'Innlegging av opplysninger'!$B$5*J2134</f>
        <v>65654.4228</v>
      </c>
      <c r="P2134" s="1">
        <f>'Innlegging av opplysninger'!$B$5*K2134</f>
        <v>71125.6247</v>
      </c>
      <c r="Q2134" s="1"/>
      <c r="R2134" s="1">
        <f>'Innlegging av opplysninger'!$C$11*SUM(H2134:Q2134)</f>
        <v>224371.48402499995</v>
      </c>
      <c r="S2134" s="1">
        <f>'Innlegging av opplysninger'!$C$13*(((H2134+J2134+M2134+O2134)*Data!H2134)+(J2134+O2134)*(1-Data!H2134)*1.8/12+I2134+N2134+K2134+L2134+P2134+Q2134)</f>
        <v>38010.76490016</v>
      </c>
      <c r="T2134" s="1">
        <f>'Innlegging av opplysninger'!$C$13*((H2134+J2134+M2134+O2134)*(1-Data!H2134)-(J2134+O2134)*(1-Data!H2134)*1.8/12)</f>
        <v>269023.89744983998</v>
      </c>
      <c r="U2134" s="1">
        <f>Data!I2134</f>
        <v>4</v>
      </c>
      <c r="V2134" s="1">
        <f>Data!J2134+Data!K2134</f>
        <v>52385.500000000007</v>
      </c>
      <c r="W2134" s="1">
        <f>Data!L2134</f>
        <v>0</v>
      </c>
      <c r="X2134" s="1">
        <f t="shared" si="337"/>
        <v>2285912.7272727275</v>
      </c>
      <c r="Y2134" s="100">
        <f t="shared" si="338"/>
        <v>0</v>
      </c>
      <c r="Z2134" s="100">
        <f t="shared" si="339"/>
        <v>326885.52</v>
      </c>
      <c r="AA2134" s="100">
        <f>'Innlegging av opplysninger'!$B$4*X2134</f>
        <v>297168.6545454546</v>
      </c>
      <c r="AB2134" s="1"/>
      <c r="AC2134" s="1">
        <f>'Innlegging av opplysninger'!$B$5*X2134</f>
        <v>299454.56727272732</v>
      </c>
      <c r="AD2134" s="1">
        <f>'Innlegging av opplysninger'!$B$5*Y2134</f>
        <v>0</v>
      </c>
      <c r="AE2134" s="1">
        <f>'Innlegging av opplysninger'!$B$5*Z2134</f>
        <v>42822.003120000001</v>
      </c>
      <c r="AF2134" s="1">
        <f>'Innlegging av opplysninger'!$B$5*AA2134</f>
        <v>38929.093745454556</v>
      </c>
      <c r="AG2134" s="1"/>
      <c r="AH2134" s="1">
        <f>'Innlegging av opplysninger'!$C$11*SUM(X2134:AG2134)</f>
        <v>125064.55750634184</v>
      </c>
      <c r="AI2134" s="1">
        <f>'Innlegging av opplysninger'!$C$13*(((X2134+Z2134+AC2134+AE2134)*Data!M2134)+(Z2134+AE2134)*(1-Data!M2134)*1.8/12+Y2134+AD2134+AA2134+AB2134+AF2134+AG2134)</f>
        <v>21508.396078742186</v>
      </c>
      <c r="AJ2134" s="1">
        <f>'Innlegging av opplysninger'!$C$13*((X2134+Z2134+AC2134+AE2134)*(1-Data!M2134)-(Z2134+AE2134)*(1-Data!M2134)*1.8/12)</f>
        <v>149632.57735098872</v>
      </c>
      <c r="AK2134" s="83">
        <f t="shared" si="334"/>
        <v>349000</v>
      </c>
      <c r="AL2134" s="83">
        <f t="shared" si="335"/>
        <v>60000</v>
      </c>
      <c r="AM2134" s="83">
        <f t="shared" si="336"/>
        <v>419000</v>
      </c>
    </row>
    <row r="2135" spans="1:39">
      <c r="A2135" t="str">
        <f t="shared" si="330"/>
        <v>5033Annet</v>
      </c>
      <c r="B2135" s="6" t="str">
        <f>Data!A2135</f>
        <v>5033</v>
      </c>
      <c r="C2135" s="7" t="str">
        <f>Data!B2135</f>
        <v>Tydal kommune</v>
      </c>
      <c r="D2135" s="7" t="str">
        <f>Data!C2135</f>
        <v>Annet</v>
      </c>
      <c r="E2135" s="1">
        <f>Data!D2135</f>
        <v>3.7923</v>
      </c>
      <c r="F2135" s="1">
        <f>Data!E2135+Data!F2135</f>
        <v>0</v>
      </c>
      <c r="G2135" s="1">
        <f>Data!G2135</f>
        <v>0</v>
      </c>
      <c r="H2135" s="1">
        <f t="shared" si="331"/>
        <v>0</v>
      </c>
      <c r="I2135" s="1">
        <f t="shared" si="332"/>
        <v>0</v>
      </c>
      <c r="J2135" s="1">
        <f t="shared" si="333"/>
        <v>0</v>
      </c>
      <c r="K2135" s="1">
        <f>'Innlegging av opplysninger'!$B$4*H2135</f>
        <v>0</v>
      </c>
      <c r="L2135" s="1"/>
      <c r="M2135" s="1">
        <f>'Innlegging av opplysninger'!$B$5*H2135</f>
        <v>0</v>
      </c>
      <c r="N2135" s="1">
        <f>'Innlegging av opplysninger'!$B$5*I2135</f>
        <v>0</v>
      </c>
      <c r="O2135" s="1">
        <f>'Innlegging av opplysninger'!$B$5*J2135</f>
        <v>0</v>
      </c>
      <c r="P2135" s="1">
        <f>'Innlegging av opplysninger'!$B$5*K2135</f>
        <v>0</v>
      </c>
      <c r="Q2135" s="1"/>
      <c r="R2135" s="1">
        <f>'Innlegging av opplysninger'!$C$11*SUM(H2135:Q2135)</f>
        <v>0</v>
      </c>
      <c r="S2135" s="1">
        <f>'Innlegging av opplysninger'!$C$13*(((H2135+J2135+M2135+O2135)*Data!H2135)+(J2135+O2135)*(1-Data!H2135)*1.8/12+I2135+N2135+K2135+L2135+P2135+Q2135)</f>
        <v>0</v>
      </c>
      <c r="T2135" s="1">
        <f>'Innlegging av opplysninger'!$C$13*((H2135+J2135+M2135+O2135)*(1-Data!H2135)-(J2135+O2135)*(1-Data!H2135)*1.8/12)</f>
        <v>0</v>
      </c>
      <c r="U2135" s="1">
        <f>Data!I2135</f>
        <v>0</v>
      </c>
      <c r="V2135" s="1">
        <f>Data!J2135+Data!K2135</f>
        <v>0</v>
      </c>
      <c r="W2135" s="1">
        <f>Data!L2135</f>
        <v>0</v>
      </c>
      <c r="X2135" s="1">
        <f t="shared" si="337"/>
        <v>0</v>
      </c>
      <c r="Y2135" s="100">
        <f t="shared" si="338"/>
        <v>0</v>
      </c>
      <c r="Z2135" s="100">
        <f t="shared" si="339"/>
        <v>0</v>
      </c>
      <c r="AA2135" s="100">
        <f>'Innlegging av opplysninger'!$B$4*X2135</f>
        <v>0</v>
      </c>
      <c r="AB2135" s="1"/>
      <c r="AC2135" s="1">
        <f>'Innlegging av opplysninger'!$B$5*X2135</f>
        <v>0</v>
      </c>
      <c r="AD2135" s="1">
        <f>'Innlegging av opplysninger'!$B$5*Y2135</f>
        <v>0</v>
      </c>
      <c r="AE2135" s="1">
        <f>'Innlegging av opplysninger'!$B$5*Z2135</f>
        <v>0</v>
      </c>
      <c r="AF2135" s="1">
        <f>'Innlegging av opplysninger'!$B$5*AA2135</f>
        <v>0</v>
      </c>
      <c r="AG2135" s="1"/>
      <c r="AH2135" s="1">
        <f>'Innlegging av opplysninger'!$C$11*SUM(X2135:AG2135)</f>
        <v>0</v>
      </c>
      <c r="AI2135" s="1">
        <f>'Innlegging av opplysninger'!$C$13*(((X2135+Z2135+AC2135+AE2135)*Data!M2135)+(Z2135+AE2135)*(1-Data!M2135)*1.8/12+Y2135+AD2135+AA2135+AB2135+AF2135+AG2135)</f>
        <v>0</v>
      </c>
      <c r="AJ2135" s="1">
        <f>'Innlegging av opplysninger'!$C$13*((X2135+Z2135+AC2135+AE2135)*(1-Data!M2135)-(Z2135+AE2135)*(1-Data!M2135)*1.8/12)</f>
        <v>0</v>
      </c>
      <c r="AK2135" s="83">
        <f t="shared" si="334"/>
        <v>0</v>
      </c>
      <c r="AL2135" s="83">
        <f t="shared" si="335"/>
        <v>0</v>
      </c>
      <c r="AM2135" s="83">
        <f t="shared" si="336"/>
        <v>0</v>
      </c>
    </row>
    <row r="2136" spans="1:39">
      <c r="A2136" t="str">
        <f t="shared" si="330"/>
        <v>5034Alle</v>
      </c>
      <c r="B2136" s="6" t="str">
        <f>Data!A2136</f>
        <v>5034</v>
      </c>
      <c r="C2136" s="7" t="str">
        <f>Data!B2136</f>
        <v>Meråker kommune</v>
      </c>
      <c r="D2136" s="7" t="str">
        <f>Data!C2136</f>
        <v>Alle</v>
      </c>
      <c r="E2136" s="1">
        <f>Data!D2136</f>
        <v>188.83339999999998</v>
      </c>
      <c r="F2136" s="1">
        <f>Data!E2136+Data!F2136</f>
        <v>46297.809064498142</v>
      </c>
      <c r="G2136" s="1">
        <f>Data!G2136</f>
        <v>408.59990870259185</v>
      </c>
      <c r="H2136" s="1">
        <f t="shared" si="331"/>
        <v>95373520.344000027</v>
      </c>
      <c r="I2136" s="1">
        <f t="shared" si="332"/>
        <v>841716.10909090901</v>
      </c>
      <c r="J2136" s="1">
        <f t="shared" si="333"/>
        <v>11545828.374370912</v>
      </c>
      <c r="K2136" s="1">
        <f>'Innlegging av opplysninger'!$B$4*H2136</f>
        <v>12398557.644720003</v>
      </c>
      <c r="L2136" s="1"/>
      <c r="M2136" s="1">
        <f>'Innlegging av opplysninger'!$B$5*H2136</f>
        <v>12493931.165064003</v>
      </c>
      <c r="N2136" s="1">
        <f>'Innlegging av opplysninger'!$B$5*I2136</f>
        <v>110264.81029090908</v>
      </c>
      <c r="O2136" s="1">
        <f>'Innlegging av opplysninger'!$B$5*J2136</f>
        <v>1512503.5170425896</v>
      </c>
      <c r="P2136" s="1">
        <f>'Innlegging av opplysninger'!$B$5*K2136</f>
        <v>1624211.0514583203</v>
      </c>
      <c r="Q2136" s="1"/>
      <c r="R2136" s="1">
        <f>'Innlegging av opplysninger'!$C$11*SUM(H2136:Q2136)</f>
        <v>5164220.2546094311</v>
      </c>
      <c r="S2136" s="1">
        <f>'Innlegging av opplysninger'!$C$13*(((H2136+J2136+M2136+O2136)*Data!H2136)+(J2136+O2136)*(1-Data!H2136)*1.8/12+I2136+N2136+K2136+L2136+P2136+Q2136)</f>
        <v>1062366.9926710981</v>
      </c>
      <c r="T2136" s="1">
        <f>'Innlegging av opplysninger'!$C$13*((H2136+J2136+M2136+O2136)*(1-Data!H2136)-(J2136+O2136)*(1-Data!H2136)*1.8/12)</f>
        <v>6004460.7241628617</v>
      </c>
      <c r="U2136" s="1">
        <f>Data!I2136</f>
        <v>33.910800000000002</v>
      </c>
      <c r="V2136" s="1">
        <f>Data!J2136+Data!K2136</f>
        <v>45993.753699411391</v>
      </c>
      <c r="W2136" s="1">
        <f>Data!L2136</f>
        <v>522.60017457565129</v>
      </c>
      <c r="X2136" s="1">
        <f t="shared" si="337"/>
        <v>17014745.268545453</v>
      </c>
      <c r="Y2136" s="100">
        <f t="shared" si="338"/>
        <v>193328.61818181814</v>
      </c>
      <c r="Z2136" s="100">
        <f t="shared" si="339"/>
        <v>2460754.5658019995</v>
      </c>
      <c r="AA2136" s="100">
        <f>'Innlegging av opplysninger'!$B$4*X2136</f>
        <v>2211916.884910909</v>
      </c>
      <c r="AB2136" s="1"/>
      <c r="AC2136" s="1">
        <f>'Innlegging av opplysninger'!$B$5*X2136</f>
        <v>2228931.6301794546</v>
      </c>
      <c r="AD2136" s="1">
        <f>'Innlegging av opplysninger'!$B$5*Y2136</f>
        <v>25326.048981818178</v>
      </c>
      <c r="AE2136" s="1">
        <f>'Innlegging av opplysninger'!$B$5*Z2136</f>
        <v>322358.84812006197</v>
      </c>
      <c r="AF2136" s="1">
        <f>'Innlegging av opplysninger'!$B$5*AA2136</f>
        <v>289761.11192332907</v>
      </c>
      <c r="AG2136" s="1"/>
      <c r="AH2136" s="1">
        <f>'Innlegging av opplysninger'!$C$11*SUM(X2136:AG2136)</f>
        <v>940390.67311250407</v>
      </c>
      <c r="AI2136" s="1">
        <f>'Innlegging av opplysninger'!$C$13*(((X2136+Z2136+AC2136+AE2136)*Data!M2136)+(Z2136+AE2136)*(1-Data!M2136)*1.8/12+Y2136+AD2136+AA2136+AB2136+AF2136+AG2136)</f>
        <v>165635.42729627716</v>
      </c>
      <c r="AJ2136" s="1">
        <f>'Innlegging av opplysninger'!$C$13*((X2136+Z2136+AC2136+AE2136)*(1-Data!M2136)-(Z2136+AE2136)*(1-Data!M2136)*1.8/12)</f>
        <v>1121214.9674892547</v>
      </c>
      <c r="AK2136" s="83">
        <f t="shared" si="334"/>
        <v>6105000</v>
      </c>
      <c r="AL2136" s="83">
        <f t="shared" si="335"/>
        <v>1228000</v>
      </c>
      <c r="AM2136" s="83">
        <f t="shared" si="336"/>
        <v>7126000</v>
      </c>
    </row>
    <row r="2137" spans="1:39">
      <c r="A2137" t="str">
        <f t="shared" si="330"/>
        <v>5034Administrasjon</v>
      </c>
      <c r="B2137" s="6" t="str">
        <f>Data!A2137</f>
        <v>5034</v>
      </c>
      <c r="C2137" s="7" t="str">
        <f>Data!B2137</f>
        <v>Meråker kommune</v>
      </c>
      <c r="D2137" s="7" t="str">
        <f>Data!C2137</f>
        <v>Administrasjon</v>
      </c>
      <c r="E2137" s="1">
        <f>Data!D2137</f>
        <v>14.646200000000002</v>
      </c>
      <c r="F2137" s="1">
        <f>Data!E2137+Data!F2137</f>
        <v>56107.531646433883</v>
      </c>
      <c r="G2137" s="1">
        <f>Data!G2137</f>
        <v>0</v>
      </c>
      <c r="H2137" s="1">
        <f t="shared" si="331"/>
        <v>8964677.7818181813</v>
      </c>
      <c r="I2137" s="1">
        <f t="shared" si="332"/>
        <v>0</v>
      </c>
      <c r="J2137" s="1">
        <f t="shared" si="333"/>
        <v>1075761.3338181817</v>
      </c>
      <c r="K2137" s="1">
        <f>'Innlegging av opplysninger'!$B$4*H2137</f>
        <v>1165408.1116363637</v>
      </c>
      <c r="L2137" s="1"/>
      <c r="M2137" s="1">
        <f>'Innlegging av opplysninger'!$B$5*H2137</f>
        <v>1174372.7894181819</v>
      </c>
      <c r="N2137" s="1">
        <f>'Innlegging av opplysninger'!$B$5*I2137</f>
        <v>0</v>
      </c>
      <c r="O2137" s="1">
        <f>'Innlegging av opplysninger'!$B$5*J2137</f>
        <v>140924.73473018181</v>
      </c>
      <c r="P2137" s="1">
        <f>'Innlegging av opplysninger'!$B$5*K2137</f>
        <v>152668.46262436366</v>
      </c>
      <c r="Q2137" s="1"/>
      <c r="R2137" s="1">
        <f>'Innlegging av opplysninger'!$C$11*SUM(H2137:Q2137)</f>
        <v>481604.90213372721</v>
      </c>
      <c r="S2137" s="1">
        <f>'Innlegging av opplysninger'!$C$13*(((H2137+J2137+M2137+O2137)*Data!H2137)+(J2137+O2137)*(1-Data!H2137)*1.8/12+I2137+N2137+K2137+L2137+P2137+Q2137)</f>
        <v>172594.07460243141</v>
      </c>
      <c r="T2137" s="1">
        <f>'Innlegging av opplysninger'!$C$13*((H2137+J2137+M2137+O2137)*(1-Data!H2137)-(J2137+O2137)*(1-Data!H2137)*1.8/12)</f>
        <v>486444.21252793219</v>
      </c>
      <c r="U2137" s="1">
        <f>Data!I2137</f>
        <v>4.24</v>
      </c>
      <c r="V2137" s="1">
        <f>Data!J2137+Data!K2137</f>
        <v>45850.235849056597</v>
      </c>
      <c r="W2137" s="1">
        <f>Data!L2137</f>
        <v>0</v>
      </c>
      <c r="X2137" s="1">
        <f t="shared" si="337"/>
        <v>2120781.8181818179</v>
      </c>
      <c r="Y2137" s="100">
        <f t="shared" si="338"/>
        <v>0</v>
      </c>
      <c r="Z2137" s="100">
        <f t="shared" si="339"/>
        <v>303271.79999999993</v>
      </c>
      <c r="AA2137" s="100">
        <f>'Innlegging av opplysninger'!$B$4*X2137</f>
        <v>275701.63636363635</v>
      </c>
      <c r="AB2137" s="1"/>
      <c r="AC2137" s="1">
        <f>'Innlegging av opplysninger'!$B$5*X2137</f>
        <v>277822.41818181815</v>
      </c>
      <c r="AD2137" s="1">
        <f>'Innlegging av opplysninger'!$B$5*Y2137</f>
        <v>0</v>
      </c>
      <c r="AE2137" s="1">
        <f>'Innlegging av opplysninger'!$B$5*Z2137</f>
        <v>39728.60579999999</v>
      </c>
      <c r="AF2137" s="1">
        <f>'Innlegging av opplysninger'!$B$5*AA2137</f>
        <v>36116.914363636366</v>
      </c>
      <c r="AG2137" s="1"/>
      <c r="AH2137" s="1">
        <f>'Innlegging av opplysninger'!$C$11*SUM(X2137:AG2137)</f>
        <v>116030.08132985451</v>
      </c>
      <c r="AI2137" s="1">
        <f>'Innlegging av opplysninger'!$C$13*(((X2137+Z2137+AC2137+AE2137)*Data!M2137)+(Z2137+AE2137)*(1-Data!M2137)*1.8/12+Y2137+AD2137+AA2137+AB2137+AF2137+AG2137)</f>
        <v>21356.774262337087</v>
      </c>
      <c r="AJ2137" s="1">
        <f>'Innlegging av opplysninger'!$C$13*((X2137+Z2137+AC2137+AE2137)*(1-Data!M2137)-(Z2137+AE2137)*(1-Data!M2137)*1.8/12)</f>
        <v>137421.23176799016</v>
      </c>
      <c r="AK2137" s="83">
        <f t="shared" si="334"/>
        <v>598000</v>
      </c>
      <c r="AL2137" s="83">
        <f t="shared" si="335"/>
        <v>194000</v>
      </c>
      <c r="AM2137" s="83">
        <f t="shared" si="336"/>
        <v>624000</v>
      </c>
    </row>
    <row r="2138" spans="1:39">
      <c r="A2138" t="str">
        <f t="shared" si="330"/>
        <v>5034Undervisning</v>
      </c>
      <c r="B2138" s="6" t="str">
        <f>Data!A2138</f>
        <v>5034</v>
      </c>
      <c r="C2138" s="7" t="str">
        <f>Data!B2138</f>
        <v>Meråker kommune</v>
      </c>
      <c r="D2138" s="7" t="str">
        <f>Data!C2138</f>
        <v>Undervisning</v>
      </c>
      <c r="E2138" s="1">
        <f>Data!D2138</f>
        <v>52.004099999999994</v>
      </c>
      <c r="F2138" s="1">
        <f>Data!E2138+Data!F2138</f>
        <v>47557.101921451074</v>
      </c>
      <c r="G2138" s="1">
        <f>Data!G2138</f>
        <v>0</v>
      </c>
      <c r="H2138" s="1">
        <f t="shared" si="331"/>
        <v>26979974.007636365</v>
      </c>
      <c r="I2138" s="1">
        <f t="shared" si="332"/>
        <v>0</v>
      </c>
      <c r="J2138" s="1">
        <f t="shared" si="333"/>
        <v>3237596.8809163636</v>
      </c>
      <c r="K2138" s="1">
        <f>'Innlegging av opplysninger'!$B$4*H2138</f>
        <v>3507396.6209927276</v>
      </c>
      <c r="L2138" s="1"/>
      <c r="M2138" s="1">
        <f>'Innlegging av opplysninger'!$B$5*H2138</f>
        <v>3534376.5950003639</v>
      </c>
      <c r="N2138" s="1">
        <f>'Innlegging av opplysninger'!$B$5*I2138</f>
        <v>0</v>
      </c>
      <c r="O2138" s="1">
        <f>'Innlegging av opplysninger'!$B$5*J2138</f>
        <v>424125.19140004367</v>
      </c>
      <c r="P2138" s="1">
        <f>'Innlegging av opplysninger'!$B$5*K2138</f>
        <v>459468.95735004731</v>
      </c>
      <c r="Q2138" s="1"/>
      <c r="R2138" s="1">
        <f>'Innlegging av opplysninger'!$C$11*SUM(H2138:Q2138)</f>
        <v>1449431.6536252447</v>
      </c>
      <c r="S2138" s="1">
        <f>'Innlegging av opplysninger'!$C$13*(((H2138+J2138+M2138+O2138)*Data!H2138)+(J2138+O2138)*(1-Data!H2138)*1.8/12+I2138+N2138+K2138+L2138+P2138+Q2138)</f>
        <v>267490.22846100305</v>
      </c>
      <c r="T2138" s="1">
        <f>'Innlegging av opplysninger'!$C$13*((H2138+J2138+M2138+O2138)*(1-Data!H2138)-(J2138+O2138)*(1-Data!H2138)*1.8/12)</f>
        <v>1715942.5607103845</v>
      </c>
      <c r="U2138" s="1">
        <f>Data!I2138</f>
        <v>5.3999999999999995</v>
      </c>
      <c r="V2138" s="1">
        <f>Data!J2138+Data!K2138</f>
        <v>50926.416666666664</v>
      </c>
      <c r="W2138" s="1">
        <f>Data!L2138</f>
        <v>0</v>
      </c>
      <c r="X2138" s="1">
        <f t="shared" si="337"/>
        <v>3000028.9090909087</v>
      </c>
      <c r="Y2138" s="100">
        <f t="shared" si="338"/>
        <v>0</v>
      </c>
      <c r="Z2138" s="100">
        <f t="shared" si="339"/>
        <v>429004.1339999999</v>
      </c>
      <c r="AA2138" s="100">
        <f>'Innlegging av opplysninger'!$B$4*X2138</f>
        <v>390003.75818181812</v>
      </c>
      <c r="AB2138" s="1"/>
      <c r="AC2138" s="1">
        <f>'Innlegging av opplysninger'!$B$5*X2138</f>
        <v>393003.78709090909</v>
      </c>
      <c r="AD2138" s="1">
        <f>'Innlegging av opplysninger'!$B$5*Y2138</f>
        <v>0</v>
      </c>
      <c r="AE2138" s="1">
        <f>'Innlegging av opplysninger'!$B$5*Z2138</f>
        <v>56199.541553999989</v>
      </c>
      <c r="AF2138" s="1">
        <f>'Innlegging av opplysninger'!$B$5*AA2138</f>
        <v>51090.492321818179</v>
      </c>
      <c r="AG2138" s="1"/>
      <c r="AH2138" s="1">
        <f>'Innlegging av opplysninger'!$C$11*SUM(X2138:AG2138)</f>
        <v>164134.56364509926</v>
      </c>
      <c r="AI2138" s="1">
        <f>'Innlegging av opplysninger'!$C$13*(((X2138+Z2138+AC2138+AE2138)*Data!M2138)+(Z2138+AE2138)*(1-Data!M2138)*1.8/12+Y2138+AD2138+AA2138+AB2138+AF2138+AG2138)</f>
        <v>26721.489695510289</v>
      </c>
      <c r="AJ2138" s="1">
        <f>'Innlegging av opplysninger'!$C$13*((X2138+Z2138+AC2138+AE2138)*(1-Data!M2138)-(Z2138+AE2138)*(1-Data!M2138)*1.8/12)</f>
        <v>197883.70266094132</v>
      </c>
      <c r="AK2138" s="83">
        <f t="shared" si="334"/>
        <v>1614000</v>
      </c>
      <c r="AL2138" s="83">
        <f t="shared" si="335"/>
        <v>294000</v>
      </c>
      <c r="AM2138" s="83">
        <f t="shared" si="336"/>
        <v>1914000</v>
      </c>
    </row>
    <row r="2139" spans="1:39">
      <c r="A2139" t="str">
        <f t="shared" si="330"/>
        <v>5034Barnehager</v>
      </c>
      <c r="B2139" s="6" t="str">
        <f>Data!A2139</f>
        <v>5034</v>
      </c>
      <c r="C2139" s="7" t="str">
        <f>Data!B2139</f>
        <v>Meråker kommune</v>
      </c>
      <c r="D2139" s="7" t="str">
        <f>Data!C2139</f>
        <v>Barnehager</v>
      </c>
      <c r="E2139" s="1">
        <f>Data!D2139</f>
        <v>29.420000000000005</v>
      </c>
      <c r="F2139" s="1">
        <f>Data!E2139+Data!F2139</f>
        <v>41544.331832087009</v>
      </c>
      <c r="G2139" s="1">
        <f>Data!G2139</f>
        <v>0</v>
      </c>
      <c r="H2139" s="1">
        <f t="shared" si="331"/>
        <v>13333464.463636363</v>
      </c>
      <c r="I2139" s="1">
        <f t="shared" si="332"/>
        <v>0</v>
      </c>
      <c r="J2139" s="1">
        <f t="shared" si="333"/>
        <v>1600015.7356363635</v>
      </c>
      <c r="K2139" s="1">
        <f>'Innlegging av opplysninger'!$B$4*H2139</f>
        <v>1733350.3802727272</v>
      </c>
      <c r="L2139" s="1"/>
      <c r="M2139" s="1">
        <f>'Innlegging av opplysninger'!$B$5*H2139</f>
        <v>1746683.8447363635</v>
      </c>
      <c r="N2139" s="1">
        <f>'Innlegging av opplysninger'!$B$5*I2139</f>
        <v>0</v>
      </c>
      <c r="O2139" s="1">
        <f>'Innlegging av opplysninger'!$B$5*J2139</f>
        <v>209602.06136836362</v>
      </c>
      <c r="P2139" s="1">
        <f>'Innlegging av opplysninger'!$B$5*K2139</f>
        <v>227068.89981572729</v>
      </c>
      <c r="Q2139" s="1"/>
      <c r="R2139" s="1">
        <f>'Innlegging av opplysninger'!$C$11*SUM(H2139:Q2139)</f>
        <v>716307.04464770446</v>
      </c>
      <c r="S2139" s="1">
        <f>'Innlegging av opplysninger'!$C$13*(((H2139+J2139+M2139+O2139)*Data!H2139)+(J2139+O2139)*(1-Data!H2139)*1.8/12+I2139+N2139+K2139+L2139+P2139+Q2139)</f>
        <v>120012.7562403347</v>
      </c>
      <c r="T2139" s="1">
        <f>'Innlegging av opplysninger'!$C$13*((H2139+J2139+M2139+O2139)*(1-Data!H2139)-(J2139+O2139)*(1-Data!H2139)*1.8/12)</f>
        <v>860196.88380389253</v>
      </c>
      <c r="U2139" s="1">
        <f>Data!I2139</f>
        <v>1.77</v>
      </c>
      <c r="V2139" s="1">
        <f>Data!J2139+Data!K2139</f>
        <v>36091.242937853109</v>
      </c>
      <c r="W2139" s="1">
        <f>Data!L2139</f>
        <v>0</v>
      </c>
      <c r="X2139" s="1">
        <f t="shared" si="337"/>
        <v>696889.09090909082</v>
      </c>
      <c r="Y2139" s="100">
        <f t="shared" si="338"/>
        <v>0</v>
      </c>
      <c r="Z2139" s="100">
        <f t="shared" si="339"/>
        <v>99655.139999999985</v>
      </c>
      <c r="AA2139" s="100">
        <f>'Innlegging av opplysninger'!$B$4*X2139</f>
        <v>90595.581818181803</v>
      </c>
      <c r="AB2139" s="1"/>
      <c r="AC2139" s="1">
        <f>'Innlegging av opplysninger'!$B$5*X2139</f>
        <v>91292.470909090902</v>
      </c>
      <c r="AD2139" s="1">
        <f>'Innlegging av opplysninger'!$B$5*Y2139</f>
        <v>0</v>
      </c>
      <c r="AE2139" s="1">
        <f>'Innlegging av opplysninger'!$B$5*Z2139</f>
        <v>13054.823339999999</v>
      </c>
      <c r="AF2139" s="1">
        <f>'Innlegging av opplysninger'!$B$5*AA2139</f>
        <v>11868.021218181817</v>
      </c>
      <c r="AG2139" s="1"/>
      <c r="AH2139" s="1">
        <f>'Innlegging av opplysninger'!$C$11*SUM(X2139:AG2139)</f>
        <v>38127.494871392722</v>
      </c>
      <c r="AI2139" s="1">
        <f>'Innlegging av opplysninger'!$C$13*(((X2139+Z2139+AC2139+AE2139)*Data!M2139)+(Z2139+AE2139)*(1-Data!M2139)*1.8/12+Y2139+AD2139+AA2139+AB2139+AF2139+AG2139)</f>
        <v>6207.245071942908</v>
      </c>
      <c r="AJ2139" s="1">
        <f>'Innlegging av opplysninger'!$C$13*((X2139+Z2139+AC2139+AE2139)*(1-Data!M2139)-(Z2139+AE2139)*(1-Data!M2139)*1.8/12)</f>
        <v>45967.221594173447</v>
      </c>
      <c r="AK2139" s="83">
        <f t="shared" si="334"/>
        <v>754000</v>
      </c>
      <c r="AL2139" s="83">
        <f t="shared" si="335"/>
        <v>126000</v>
      </c>
      <c r="AM2139" s="83">
        <f t="shared" si="336"/>
        <v>906000</v>
      </c>
    </row>
    <row r="2140" spans="1:39">
      <c r="A2140" t="str">
        <f t="shared" si="330"/>
        <v>5034Helse/pleie/omsorg</v>
      </c>
      <c r="B2140" s="6" t="str">
        <f>Data!A2140</f>
        <v>5034</v>
      </c>
      <c r="C2140" s="7" t="str">
        <f>Data!B2140</f>
        <v>Meråker kommune</v>
      </c>
      <c r="D2140" s="7" t="str">
        <f>Data!C2140</f>
        <v>Helse/pleie/omsorg</v>
      </c>
      <c r="E2140" s="1">
        <f>Data!D2140</f>
        <v>75.556899999999999</v>
      </c>
      <c r="F2140" s="1">
        <f>Data!E2140+Data!F2140</f>
        <v>45814.078131845017</v>
      </c>
      <c r="G2140" s="1">
        <f>Data!G2140</f>
        <v>1021.1815201523622</v>
      </c>
      <c r="H2140" s="1">
        <f t="shared" si="331"/>
        <v>37762578.763636366</v>
      </c>
      <c r="I2140" s="1">
        <f t="shared" si="332"/>
        <v>841716.10909090913</v>
      </c>
      <c r="J2140" s="1">
        <f t="shared" si="333"/>
        <v>4632515.3847272731</v>
      </c>
      <c r="K2140" s="1">
        <f>'Innlegging av opplysninger'!$B$4*H2140</f>
        <v>4909135.2392727276</v>
      </c>
      <c r="L2140" s="1"/>
      <c r="M2140" s="1">
        <f>'Innlegging av opplysninger'!$B$5*H2140</f>
        <v>4946897.8180363644</v>
      </c>
      <c r="N2140" s="1">
        <f>'Innlegging av opplysninger'!$B$5*I2140</f>
        <v>110264.8102909091</v>
      </c>
      <c r="O2140" s="1">
        <f>'Innlegging av opplysninger'!$B$5*J2140</f>
        <v>606859.51539927279</v>
      </c>
      <c r="P2140" s="1">
        <f>'Innlegging av opplysninger'!$B$5*K2140</f>
        <v>643096.71634472732</v>
      </c>
      <c r="Q2140" s="1"/>
      <c r="R2140" s="1">
        <f>'Innlegging av opplysninger'!$C$11*SUM(H2140:Q2140)</f>
        <v>2069216.4455583447</v>
      </c>
      <c r="S2140" s="1">
        <f>'Innlegging av opplysninger'!$C$13*(((H2140+J2140+M2140+O2140)*Data!H2140)+(J2140+O2140)*(1-Data!H2140)*1.8/12+I2140+N2140+K2140+L2140+P2140+Q2140)</f>
        <v>427786.09382852394</v>
      </c>
      <c r="T2140" s="1">
        <f>'Innlegging av opplysninger'!$C$13*((H2140+J2140+M2140+O2140)*(1-Data!H2140)-(J2140+O2140)*(1-Data!H2140)*1.8/12)</f>
        <v>2403773.252725</v>
      </c>
      <c r="U2140" s="1">
        <f>Data!I2140</f>
        <v>17.566200000000002</v>
      </c>
      <c r="V2140" s="1">
        <f>Data!J2140+Data!K2140</f>
        <v>46050.892174554923</v>
      </c>
      <c r="W2140" s="1">
        <f>Data!L2140</f>
        <v>1008.8573510491738</v>
      </c>
      <c r="X2140" s="1">
        <f t="shared" si="337"/>
        <v>8824791.0776363648</v>
      </c>
      <c r="Y2140" s="100">
        <f t="shared" si="338"/>
        <v>193328.61818181816</v>
      </c>
      <c r="Z2140" s="100">
        <f t="shared" si="339"/>
        <v>1289591.116502</v>
      </c>
      <c r="AA2140" s="100">
        <f>'Innlegging av opplysninger'!$B$4*X2140</f>
        <v>1147222.8400927274</v>
      </c>
      <c r="AB2140" s="1"/>
      <c r="AC2140" s="1">
        <f>'Innlegging av opplysninger'!$B$5*X2140</f>
        <v>1156047.6311703639</v>
      </c>
      <c r="AD2140" s="1">
        <f>'Innlegging av opplysninger'!$B$5*Y2140</f>
        <v>25326.048981818181</v>
      </c>
      <c r="AE2140" s="1">
        <f>'Innlegging av opplysninger'!$B$5*Z2140</f>
        <v>168936.43626176202</v>
      </c>
      <c r="AF2140" s="1">
        <f>'Innlegging av opplysninger'!$B$5*AA2140</f>
        <v>150286.19205214729</v>
      </c>
      <c r="AG2140" s="1"/>
      <c r="AH2140" s="1">
        <f>'Innlegging av opplysninger'!$C$11*SUM(X2140:AG2140)</f>
        <v>492310.13851340197</v>
      </c>
      <c r="AI2140" s="1">
        <f>'Innlegging av opplysninger'!$C$13*(((X2140+Z2140+AC2140+AE2140)*Data!M2140)+(Z2140+AE2140)*(1-Data!M2140)*1.8/12+Y2140+AD2140+AA2140+AB2140+AF2140+AG2140)</f>
        <v>90217.027275599918</v>
      </c>
      <c r="AJ2140" s="1">
        <f>'Innlegging av opplysninger'!$C$13*((X2140+Z2140+AC2140+AE2140)*(1-Data!M2140)-(Z2140+AE2140)*(1-Data!M2140)*1.8/12)</f>
        <v>583470.53069010819</v>
      </c>
      <c r="AK2140" s="83">
        <f t="shared" si="334"/>
        <v>2562000</v>
      </c>
      <c r="AL2140" s="83">
        <f t="shared" si="335"/>
        <v>518000</v>
      </c>
      <c r="AM2140" s="83">
        <f t="shared" si="336"/>
        <v>2987000</v>
      </c>
    </row>
    <row r="2141" spans="1:39">
      <c r="A2141" t="str">
        <f t="shared" si="330"/>
        <v>5034Samferdsel og teknikk</v>
      </c>
      <c r="B2141" s="6" t="str">
        <f>Data!A2141</f>
        <v>5034</v>
      </c>
      <c r="C2141" s="7" t="str">
        <f>Data!B2141</f>
        <v>Meråker kommune</v>
      </c>
      <c r="D2141" s="7" t="str">
        <f>Data!C2141</f>
        <v>Samferdsel og teknikk</v>
      </c>
      <c r="E2141" s="1">
        <f>Data!D2141</f>
        <v>13.286199999999997</v>
      </c>
      <c r="F2141" s="1">
        <f>Data!E2141+Data!F2141</f>
        <v>42761.27272407963</v>
      </c>
      <c r="G2141" s="1">
        <f>Data!G2141</f>
        <v>0</v>
      </c>
      <c r="H2141" s="1">
        <f t="shared" si="331"/>
        <v>6197834.418181818</v>
      </c>
      <c r="I2141" s="1">
        <f t="shared" si="332"/>
        <v>0</v>
      </c>
      <c r="J2141" s="1">
        <f t="shared" si="333"/>
        <v>743740.13018181815</v>
      </c>
      <c r="K2141" s="1">
        <f>'Innlegging av opplysninger'!$B$4*H2141</f>
        <v>805718.47436363634</v>
      </c>
      <c r="L2141" s="1"/>
      <c r="M2141" s="1">
        <f>'Innlegging av opplysninger'!$B$5*H2141</f>
        <v>811916.30878181814</v>
      </c>
      <c r="N2141" s="1">
        <f>'Innlegging av opplysninger'!$B$5*I2141</f>
        <v>0</v>
      </c>
      <c r="O2141" s="1">
        <f>'Innlegging av opplysninger'!$B$5*J2141</f>
        <v>97429.957053818187</v>
      </c>
      <c r="P2141" s="1">
        <f>'Innlegging av opplysninger'!$B$5*K2141</f>
        <v>105549.12014163636</v>
      </c>
      <c r="Q2141" s="1"/>
      <c r="R2141" s="1">
        <f>'Innlegging av opplysninger'!$C$11*SUM(H2141:Q2141)</f>
        <v>332963.15953077271</v>
      </c>
      <c r="S2141" s="1">
        <f>'Innlegging av opplysninger'!$C$13*(((H2141+J2141+M2141+O2141)*Data!H2141)+(J2141+O2141)*(1-Data!H2141)*1.8/12+I2141+N2141+K2141+L2141+P2141+Q2141)</f>
        <v>53947.041594712136</v>
      </c>
      <c r="T2141" s="1">
        <f>'Innlegging av opplysninger'!$C$13*((H2141+J2141+M2141+O2141)*(1-Data!H2141)-(J2141+O2141)*(1-Data!H2141)*1.8/12)</f>
        <v>401686.75565792416</v>
      </c>
      <c r="U2141" s="1">
        <f>Data!I2141</f>
        <v>3.5346000000000002</v>
      </c>
      <c r="V2141" s="1">
        <f>Data!J2141+Data!K2141</f>
        <v>44413.507657632166</v>
      </c>
      <c r="W2141" s="1">
        <f>Data!L2141</f>
        <v>0</v>
      </c>
      <c r="X2141" s="1">
        <f t="shared" si="337"/>
        <v>1712552.5545454542</v>
      </c>
      <c r="Y2141" s="100">
        <f t="shared" si="338"/>
        <v>0</v>
      </c>
      <c r="Z2141" s="100">
        <f t="shared" si="339"/>
        <v>244895.01529999994</v>
      </c>
      <c r="AA2141" s="100">
        <f>'Innlegging av opplysninger'!$B$4*X2141</f>
        <v>222631.83209090907</v>
      </c>
      <c r="AB2141" s="1"/>
      <c r="AC2141" s="1">
        <f>'Innlegging av opplysninger'!$B$5*X2141</f>
        <v>224344.3846454545</v>
      </c>
      <c r="AD2141" s="1">
        <f>'Innlegging av opplysninger'!$B$5*Y2141</f>
        <v>0</v>
      </c>
      <c r="AE2141" s="1">
        <f>'Innlegging av opplysninger'!$B$5*Z2141</f>
        <v>32081.247004299992</v>
      </c>
      <c r="AF2141" s="1">
        <f>'Innlegging av opplysninger'!$B$5*AA2141</f>
        <v>29164.770003909089</v>
      </c>
      <c r="AG2141" s="1"/>
      <c r="AH2141" s="1">
        <f>'Innlegging av opplysninger'!$C$11*SUM(X2141:AG2141)</f>
        <v>93695.452536421013</v>
      </c>
      <c r="AI2141" s="1">
        <f>'Innlegging av opplysninger'!$C$13*(((X2141+Z2141+AC2141+AE2141)*Data!M2141)+(Z2141+AE2141)*(1-Data!M2141)*1.8/12+Y2141+AD2141+AA2141+AB2141+AF2141+AG2141)</f>
        <v>15253.838154904081</v>
      </c>
      <c r="AJ2141" s="1">
        <f>'Innlegging av opplysninger'!$C$13*((X2141+Z2141+AC2141+AE2141)*(1-Data!M2141)-(Z2141+AE2141)*(1-Data!M2141)*1.8/12)</f>
        <v>112960.9916317773</v>
      </c>
      <c r="AK2141" s="83">
        <f t="shared" si="334"/>
        <v>427000</v>
      </c>
      <c r="AL2141" s="83">
        <f t="shared" si="335"/>
        <v>69000</v>
      </c>
      <c r="AM2141" s="83">
        <f t="shared" si="336"/>
        <v>515000</v>
      </c>
    </row>
    <row r="2142" spans="1:39">
      <c r="A2142" t="str">
        <f t="shared" si="330"/>
        <v>5034Annet</v>
      </c>
      <c r="B2142" s="6" t="str">
        <f>Data!A2142</f>
        <v>5034</v>
      </c>
      <c r="C2142" s="7" t="str">
        <f>Data!B2142</f>
        <v>Meråker kommune</v>
      </c>
      <c r="D2142" s="7" t="str">
        <f>Data!C2142</f>
        <v>Annet</v>
      </c>
      <c r="E2142" s="1">
        <f>Data!D2142</f>
        <v>3.9199999999999995</v>
      </c>
      <c r="F2142" s="1">
        <f>Data!E2142+Data!F2142</f>
        <v>0</v>
      </c>
      <c r="G2142" s="1">
        <f>Data!G2142</f>
        <v>0</v>
      </c>
      <c r="H2142" s="1">
        <f t="shared" si="331"/>
        <v>0</v>
      </c>
      <c r="I2142" s="1">
        <f t="shared" si="332"/>
        <v>0</v>
      </c>
      <c r="J2142" s="1">
        <f t="shared" si="333"/>
        <v>0</v>
      </c>
      <c r="K2142" s="1">
        <f>'Innlegging av opplysninger'!$B$4*H2142</f>
        <v>0</v>
      </c>
      <c r="L2142" s="1"/>
      <c r="M2142" s="1">
        <f>'Innlegging av opplysninger'!$B$5*H2142</f>
        <v>0</v>
      </c>
      <c r="N2142" s="1">
        <f>'Innlegging av opplysninger'!$B$5*I2142</f>
        <v>0</v>
      </c>
      <c r="O2142" s="1">
        <f>'Innlegging av opplysninger'!$B$5*J2142</f>
        <v>0</v>
      </c>
      <c r="P2142" s="1">
        <f>'Innlegging av opplysninger'!$B$5*K2142</f>
        <v>0</v>
      </c>
      <c r="Q2142" s="1"/>
      <c r="R2142" s="1">
        <f>'Innlegging av opplysninger'!$C$11*SUM(H2142:Q2142)</f>
        <v>0</v>
      </c>
      <c r="S2142" s="1">
        <f>'Innlegging av opplysninger'!$C$13*(((H2142+J2142+M2142+O2142)*Data!H2142)+(J2142+O2142)*(1-Data!H2142)*1.8/12+I2142+N2142+K2142+L2142+P2142+Q2142)</f>
        <v>0</v>
      </c>
      <c r="T2142" s="1">
        <f>'Innlegging av opplysninger'!$C$13*((H2142+J2142+M2142+O2142)*(1-Data!H2142)-(J2142+O2142)*(1-Data!H2142)*1.8/12)</f>
        <v>0</v>
      </c>
      <c r="U2142" s="1">
        <f>Data!I2142</f>
        <v>0</v>
      </c>
      <c r="V2142" s="1">
        <f>Data!J2142+Data!K2142</f>
        <v>0</v>
      </c>
      <c r="W2142" s="1">
        <f>Data!L2142</f>
        <v>0</v>
      </c>
      <c r="X2142" s="1">
        <f t="shared" si="337"/>
        <v>0</v>
      </c>
      <c r="Y2142" s="100">
        <f t="shared" si="338"/>
        <v>0</v>
      </c>
      <c r="Z2142" s="100">
        <f t="shared" si="339"/>
        <v>0</v>
      </c>
      <c r="AA2142" s="100">
        <f>'Innlegging av opplysninger'!$B$4*X2142</f>
        <v>0</v>
      </c>
      <c r="AB2142" s="1"/>
      <c r="AC2142" s="1">
        <f>'Innlegging av opplysninger'!$B$5*X2142</f>
        <v>0</v>
      </c>
      <c r="AD2142" s="1">
        <f>'Innlegging av opplysninger'!$B$5*Y2142</f>
        <v>0</v>
      </c>
      <c r="AE2142" s="1">
        <f>'Innlegging av opplysninger'!$B$5*Z2142</f>
        <v>0</v>
      </c>
      <c r="AF2142" s="1">
        <f>'Innlegging av opplysninger'!$B$5*AA2142</f>
        <v>0</v>
      </c>
      <c r="AG2142" s="1"/>
      <c r="AH2142" s="1">
        <f>'Innlegging av opplysninger'!$C$11*SUM(X2142:AG2142)</f>
        <v>0</v>
      </c>
      <c r="AI2142" s="1">
        <f>'Innlegging av opplysninger'!$C$13*(((X2142+Z2142+AC2142+AE2142)*Data!M2142)+(Z2142+AE2142)*(1-Data!M2142)*1.8/12+Y2142+AD2142+AA2142+AB2142+AF2142+AG2142)</f>
        <v>0</v>
      </c>
      <c r="AJ2142" s="1">
        <f>'Innlegging av opplysninger'!$C$13*((X2142+Z2142+AC2142+AE2142)*(1-Data!M2142)-(Z2142+AE2142)*(1-Data!M2142)*1.8/12)</f>
        <v>0</v>
      </c>
      <c r="AK2142" s="83">
        <f t="shared" si="334"/>
        <v>0</v>
      </c>
      <c r="AL2142" s="83">
        <f t="shared" si="335"/>
        <v>0</v>
      </c>
      <c r="AM2142" s="83">
        <f t="shared" si="336"/>
        <v>0</v>
      </c>
    </row>
    <row r="2143" spans="1:39">
      <c r="A2143" t="str">
        <f t="shared" si="330"/>
        <v>5035Alle</v>
      </c>
      <c r="B2143" s="6" t="str">
        <f>Data!A2143</f>
        <v>5035</v>
      </c>
      <c r="C2143" s="7" t="str">
        <f>Data!B2143</f>
        <v>Stjørdal kommune</v>
      </c>
      <c r="D2143" s="7" t="str">
        <f>Data!C2143</f>
        <v>Alle</v>
      </c>
      <c r="E2143" s="1">
        <f>Data!D2143</f>
        <v>1466.7638516020377</v>
      </c>
      <c r="F2143" s="1">
        <f>Data!E2143+Data!F2143</f>
        <v>47006.760198101016</v>
      </c>
      <c r="G2143" s="1">
        <f>Data!G2143</f>
        <v>450.52992632606401</v>
      </c>
      <c r="H2143" s="1">
        <f t="shared" si="331"/>
        <v>752157999.70363641</v>
      </c>
      <c r="I2143" s="1">
        <f t="shared" si="332"/>
        <v>7208956.4727272717</v>
      </c>
      <c r="J2143" s="1">
        <f t="shared" si="333"/>
        <v>91124034.741163641</v>
      </c>
      <c r="K2143" s="1">
        <f>'Innlegging av opplysninger'!$B$4*H2143</f>
        <v>97780539.961472735</v>
      </c>
      <c r="L2143" s="1"/>
      <c r="M2143" s="1">
        <f>'Innlegging av opplysninger'!$B$5*H2143</f>
        <v>98532697.961176381</v>
      </c>
      <c r="N2143" s="1">
        <f>'Innlegging av opplysninger'!$B$5*I2143</f>
        <v>944373.29792727262</v>
      </c>
      <c r="O2143" s="1">
        <f>'Innlegging av opplysninger'!$B$5*J2143</f>
        <v>11937248.551092438</v>
      </c>
      <c r="P2143" s="1">
        <f>'Innlegging av opplysninger'!$B$5*K2143</f>
        <v>12809250.734952928</v>
      </c>
      <c r="Q2143" s="1"/>
      <c r="R2143" s="1">
        <f>'Innlegging av opplysninger'!$C$11*SUM(H2143:Q2143)</f>
        <v>40754813.854117662</v>
      </c>
      <c r="S2143" s="1">
        <f>'Innlegging av opplysninger'!$C$13*(((H2143+J2143+M2143+O2143)*Data!H2143)+(J2143+O2143)*(1-Data!H2143)*1.8/12+I2143+N2143+K2143+L2143+P2143+Q2143)</f>
        <v>7908646.6476942226</v>
      </c>
      <c r="T2143" s="1">
        <f>'Innlegging av opplysninger'!$C$13*((H2143+J2143+M2143+O2143)*(1-Data!H2143)-(J2143+O2143)*(1-Data!H2143)*1.8/12)</f>
        <v>47861098.626361527</v>
      </c>
      <c r="U2143" s="1">
        <f>Data!I2143</f>
        <v>178.15090000000006</v>
      </c>
      <c r="V2143" s="1">
        <f>Data!J2143+Data!K2143</f>
        <v>48280.26051622528</v>
      </c>
      <c r="W2143" s="1">
        <f>Data!L2143</f>
        <v>444.57765860290334</v>
      </c>
      <c r="X2143" s="1">
        <f t="shared" si="337"/>
        <v>93830965.780363649</v>
      </c>
      <c r="Y2143" s="100">
        <f t="shared" si="338"/>
        <v>864020.83636363631</v>
      </c>
      <c r="Z2143" s="100">
        <f t="shared" si="339"/>
        <v>13541383.086192003</v>
      </c>
      <c r="AA2143" s="100">
        <f>'Innlegging av opplysninger'!$B$4*X2143</f>
        <v>12198025.551447274</v>
      </c>
      <c r="AB2143" s="1"/>
      <c r="AC2143" s="1">
        <f>'Innlegging av opplysninger'!$B$5*X2143</f>
        <v>12291856.517227639</v>
      </c>
      <c r="AD2143" s="1">
        <f>'Innlegging av opplysninger'!$B$5*Y2143</f>
        <v>113186.72956363636</v>
      </c>
      <c r="AE2143" s="1">
        <f>'Innlegging av opplysninger'!$B$5*Z2143</f>
        <v>1773921.1842911525</v>
      </c>
      <c r="AF2143" s="1">
        <f>'Innlegging av opplysninger'!$B$5*AA2143</f>
        <v>1597941.347239593</v>
      </c>
      <c r="AG2143" s="1"/>
      <c r="AH2143" s="1">
        <f>'Innlegging av opplysninger'!$C$11*SUM(X2143:AG2143)</f>
        <v>5176029.4392421655</v>
      </c>
      <c r="AI2143" s="1">
        <f>'Innlegging av opplysninger'!$C$13*(((X2143+Z2143+AC2143+AE2143)*Data!M2143)+(Z2143+AE2143)*(1-Data!M2143)*1.8/12+Y2143+AD2143+AA2143+AB2143+AF2143+AG2143)</f>
        <v>1117305.8516070133</v>
      </c>
      <c r="AJ2143" s="1">
        <f>'Innlegging av opplysninger'!$C$13*((X2143+Z2143+AC2143+AE2143)*(1-Data!M2143)-(Z2143+AE2143)*(1-Data!M2143)*1.8/12)</f>
        <v>5965681.8020927915</v>
      </c>
      <c r="AK2143" s="83">
        <f t="shared" si="334"/>
        <v>45931000</v>
      </c>
      <c r="AL2143" s="83">
        <f t="shared" si="335"/>
        <v>9026000</v>
      </c>
      <c r="AM2143" s="83">
        <f t="shared" si="336"/>
        <v>53827000</v>
      </c>
    </row>
    <row r="2144" spans="1:39">
      <c r="A2144" t="str">
        <f t="shared" si="330"/>
        <v>5035Administrasjon</v>
      </c>
      <c r="B2144" s="6" t="str">
        <f>Data!A2144</f>
        <v>5035</v>
      </c>
      <c r="C2144" s="7" t="str">
        <f>Data!B2144</f>
        <v>Stjørdal kommune</v>
      </c>
      <c r="D2144" s="7" t="str">
        <f>Data!C2144</f>
        <v>Administrasjon</v>
      </c>
      <c r="E2144" s="1">
        <f>Data!D2144</f>
        <v>57.85</v>
      </c>
      <c r="F2144" s="1">
        <f>Data!E2144+Data!F2144</f>
        <v>56254.488619994227</v>
      </c>
      <c r="G2144" s="1">
        <f>Data!G2144</f>
        <v>0</v>
      </c>
      <c r="H2144" s="1">
        <f t="shared" si="331"/>
        <v>35501696.36363636</v>
      </c>
      <c r="I2144" s="1">
        <f t="shared" si="332"/>
        <v>0</v>
      </c>
      <c r="J2144" s="1">
        <f t="shared" si="333"/>
        <v>4260203.5636363626</v>
      </c>
      <c r="K2144" s="1">
        <f>'Innlegging av opplysninger'!$B$4*H2144</f>
        <v>4615220.5272727273</v>
      </c>
      <c r="L2144" s="1"/>
      <c r="M2144" s="1">
        <f>'Innlegging av opplysninger'!$B$5*H2144</f>
        <v>4650722.2236363636</v>
      </c>
      <c r="N2144" s="1">
        <f>'Innlegging av opplysninger'!$B$5*I2144</f>
        <v>0</v>
      </c>
      <c r="O2144" s="1">
        <f>'Innlegging av opplysninger'!$B$5*J2144</f>
        <v>558086.6668363635</v>
      </c>
      <c r="P2144" s="1">
        <f>'Innlegging av opplysninger'!$B$5*K2144</f>
        <v>604593.8890727273</v>
      </c>
      <c r="Q2144" s="1"/>
      <c r="R2144" s="1">
        <f>'Innlegging av opplysninger'!$C$11*SUM(H2144:Q2144)</f>
        <v>1907239.8828954545</v>
      </c>
      <c r="S2144" s="1">
        <f>'Innlegging av opplysninger'!$C$13*(((H2144+J2144+M2144+O2144)*Data!H2144)+(J2144+O2144)*(1-Data!H2144)*1.8/12+I2144+N2144+K2144+L2144+P2144+Q2144)</f>
        <v>595366.67712685093</v>
      </c>
      <c r="T2144" s="1">
        <f>'Innlegging av opplysninger'!$C$13*((H2144+J2144+M2144+O2144)*(1-Data!H2144)-(J2144+O2144)*(1-Data!H2144)*1.8/12)</f>
        <v>2014540.5310458762</v>
      </c>
      <c r="U2144" s="1">
        <f>Data!I2144</f>
        <v>9.8000000000000007</v>
      </c>
      <c r="V2144" s="1">
        <f>Data!J2144+Data!K2144</f>
        <v>66503.358843537426</v>
      </c>
      <c r="W2144" s="1">
        <f>Data!L2144</f>
        <v>0</v>
      </c>
      <c r="X2144" s="1">
        <f t="shared" si="337"/>
        <v>7109813.6363636376</v>
      </c>
      <c r="Y2144" s="100">
        <f t="shared" si="338"/>
        <v>0</v>
      </c>
      <c r="Z2144" s="100">
        <f t="shared" si="339"/>
        <v>1016703.3500000001</v>
      </c>
      <c r="AA2144" s="100">
        <f>'Innlegging av opplysninger'!$B$4*X2144</f>
        <v>924275.77272727294</v>
      </c>
      <c r="AB2144" s="1"/>
      <c r="AC2144" s="1">
        <f>'Innlegging av opplysninger'!$B$5*X2144</f>
        <v>931385.58636363654</v>
      </c>
      <c r="AD2144" s="1">
        <f>'Innlegging av opplysninger'!$B$5*Y2144</f>
        <v>0</v>
      </c>
      <c r="AE2144" s="1">
        <f>'Innlegging av opplysninger'!$B$5*Z2144</f>
        <v>133188.13885000002</v>
      </c>
      <c r="AF2144" s="1">
        <f>'Innlegging av opplysninger'!$B$5*AA2144</f>
        <v>121080.12622727276</v>
      </c>
      <c r="AG2144" s="1"/>
      <c r="AH2144" s="1">
        <f>'Innlegging av opplysninger'!$C$11*SUM(X2144:AG2144)</f>
        <v>388984.97120020917</v>
      </c>
      <c r="AI2144" s="1">
        <f>'Innlegging av opplysninger'!$C$13*(((X2144+Z2144+AC2144+AE2144)*Data!M2144)+(Z2144+AE2144)*(1-Data!M2144)*1.8/12+Y2144+AD2144+AA2144+AB2144+AF2144+AG2144)</f>
        <v>161258.82142246145</v>
      </c>
      <c r="AJ2144" s="1">
        <f>'Innlegging av opplysninger'!$C$13*((X2144+Z2144+AC2144+AE2144)*(1-Data!M2144)-(Z2144+AE2144)*(1-Data!M2144)*1.8/12)</f>
        <v>371036.40232519316</v>
      </c>
      <c r="AK2144" s="83">
        <f t="shared" si="334"/>
        <v>2296000</v>
      </c>
      <c r="AL2144" s="83">
        <f t="shared" si="335"/>
        <v>757000</v>
      </c>
      <c r="AM2144" s="83">
        <f t="shared" si="336"/>
        <v>2386000</v>
      </c>
    </row>
    <row r="2145" spans="1:39">
      <c r="A2145" t="str">
        <f t="shared" si="330"/>
        <v>5035Undervisning</v>
      </c>
      <c r="B2145" s="6" t="str">
        <f>Data!A2145</f>
        <v>5035</v>
      </c>
      <c r="C2145" s="7" t="str">
        <f>Data!B2145</f>
        <v>Stjørdal kommune</v>
      </c>
      <c r="D2145" s="7" t="str">
        <f>Data!C2145</f>
        <v>Undervisning</v>
      </c>
      <c r="E2145" s="1">
        <f>Data!D2145</f>
        <v>451.48429999999973</v>
      </c>
      <c r="F2145" s="1">
        <f>Data!E2145+Data!F2145</f>
        <v>47421.475513102021</v>
      </c>
      <c r="G2145" s="1">
        <f>Data!G2145</f>
        <v>2.175623825678989</v>
      </c>
      <c r="H2145" s="1">
        <f t="shared" si="331"/>
        <v>233564200.1127272</v>
      </c>
      <c r="I2145" s="1">
        <f t="shared" si="332"/>
        <v>10715.563636363633</v>
      </c>
      <c r="J2145" s="1">
        <f t="shared" si="333"/>
        <v>28028989.881163627</v>
      </c>
      <c r="K2145" s="1">
        <f>'Innlegging av opplysninger'!$B$4*H2145</f>
        <v>30363346.014654536</v>
      </c>
      <c r="L2145" s="1"/>
      <c r="M2145" s="1">
        <f>'Innlegging av opplysninger'!$B$5*H2145</f>
        <v>30596910.214767262</v>
      </c>
      <c r="N2145" s="1">
        <f>'Innlegging av opplysninger'!$B$5*I2145</f>
        <v>1403.738836363636</v>
      </c>
      <c r="O2145" s="1">
        <f>'Innlegging av opplysninger'!$B$5*J2145</f>
        <v>3671797.6744324351</v>
      </c>
      <c r="P2145" s="1">
        <f>'Innlegging av opplysninger'!$B$5*K2145</f>
        <v>3977598.3279197444</v>
      </c>
      <c r="Q2145" s="1"/>
      <c r="R2145" s="1">
        <f>'Innlegging av opplysninger'!$C$11*SUM(H2145:Q2145)</f>
        <v>12548168.538069224</v>
      </c>
      <c r="S2145" s="1">
        <f>'Innlegging av opplysninger'!$C$13*(((H2145+J2145+M2145+O2145)*Data!H2145)+(J2145+O2145)*(1-Data!H2145)*1.8/12+I2145+N2145+K2145+L2145+P2145+Q2145)</f>
        <v>2237330.9323600368</v>
      </c>
      <c r="T2145" s="1">
        <f>'Innlegging av opplysninger'!$C$13*((H2145+J2145+M2145+O2145)*(1-Data!H2145)-(J2145+O2145)*(1-Data!H2145)*1.8/12)</f>
        <v>14933847.067103114</v>
      </c>
      <c r="U2145" s="1">
        <f>Data!I2145</f>
        <v>36.622199999999999</v>
      </c>
      <c r="V2145" s="1">
        <f>Data!J2145+Data!K2145</f>
        <v>45616.183649079889</v>
      </c>
      <c r="W2145" s="1">
        <f>Data!L2145</f>
        <v>0</v>
      </c>
      <c r="X2145" s="1">
        <f t="shared" si="337"/>
        <v>18224345.463636365</v>
      </c>
      <c r="Y2145" s="100">
        <f t="shared" si="338"/>
        <v>0</v>
      </c>
      <c r="Z2145" s="100">
        <f t="shared" si="339"/>
        <v>2606081.4013</v>
      </c>
      <c r="AA2145" s="100">
        <f>'Innlegging av opplysninger'!$B$4*X2145</f>
        <v>2369164.9102727277</v>
      </c>
      <c r="AB2145" s="1"/>
      <c r="AC2145" s="1">
        <f>'Innlegging av opplysninger'!$B$5*X2145</f>
        <v>2387389.2557363641</v>
      </c>
      <c r="AD2145" s="1">
        <f>'Innlegging av opplysninger'!$B$5*Y2145</f>
        <v>0</v>
      </c>
      <c r="AE2145" s="1">
        <f>'Innlegging av opplysninger'!$B$5*Z2145</f>
        <v>341396.66357030004</v>
      </c>
      <c r="AF2145" s="1">
        <f>'Innlegging av opplysninger'!$B$5*AA2145</f>
        <v>310360.60324572737</v>
      </c>
      <c r="AG2145" s="1"/>
      <c r="AH2145" s="1">
        <f>'Innlegging av opplysninger'!$C$11*SUM(X2145:AG2145)</f>
        <v>997072.05531493644</v>
      </c>
      <c r="AI2145" s="1">
        <f>'Innlegging av opplysninger'!$C$13*(((X2145+Z2145+AC2145+AE2145)*Data!M2145)+(Z2145+AE2145)*(1-Data!M2145)*1.8/12+Y2145+AD2145+AA2145+AB2145+AF2145+AG2145)</f>
        <v>177500.79077958618</v>
      </c>
      <c r="AJ2145" s="1">
        <f>'Innlegging av opplysninger'!$C$13*((X2145+Z2145+AC2145+AE2145)*(1-Data!M2145)-(Z2145+AE2145)*(1-Data!M2145)*1.8/12)</f>
        <v>1186913.600704011</v>
      </c>
      <c r="AK2145" s="83">
        <f t="shared" si="334"/>
        <v>13545000</v>
      </c>
      <c r="AL2145" s="83">
        <f t="shared" si="335"/>
        <v>2415000</v>
      </c>
      <c r="AM2145" s="83">
        <f t="shared" si="336"/>
        <v>16121000</v>
      </c>
    </row>
    <row r="2146" spans="1:39">
      <c r="A2146" t="str">
        <f t="shared" si="330"/>
        <v>5035Barnehager</v>
      </c>
      <c r="B2146" s="6" t="str">
        <f>Data!A2146</f>
        <v>5035</v>
      </c>
      <c r="C2146" s="7" t="str">
        <f>Data!B2146</f>
        <v>Stjørdal kommune</v>
      </c>
      <c r="D2146" s="7" t="str">
        <f>Data!C2146</f>
        <v>Barnehager</v>
      </c>
      <c r="E2146" s="1">
        <f>Data!D2146</f>
        <v>128.03449999999998</v>
      </c>
      <c r="F2146" s="1">
        <f>Data!E2146+Data!F2146</f>
        <v>42390.309239566959</v>
      </c>
      <c r="G2146" s="1">
        <f>Data!G2146</f>
        <v>0</v>
      </c>
      <c r="H2146" s="1">
        <f t="shared" si="331"/>
        <v>59208240.527272739</v>
      </c>
      <c r="I2146" s="1">
        <f t="shared" si="332"/>
        <v>0</v>
      </c>
      <c r="J2146" s="1">
        <f t="shared" si="333"/>
        <v>7104988.8632727284</v>
      </c>
      <c r="K2146" s="1">
        <f>'Innlegging av opplysninger'!$B$4*H2146</f>
        <v>7697071.2685454562</v>
      </c>
      <c r="L2146" s="1"/>
      <c r="M2146" s="1">
        <f>'Innlegging av opplysninger'!$B$5*H2146</f>
        <v>7756279.5090727294</v>
      </c>
      <c r="N2146" s="1">
        <f>'Innlegging av opplysninger'!$B$5*I2146</f>
        <v>0</v>
      </c>
      <c r="O2146" s="1">
        <f>'Innlegging av opplysninger'!$B$5*J2146</f>
        <v>930753.54108872742</v>
      </c>
      <c r="P2146" s="1">
        <f>'Innlegging av opplysninger'!$B$5*K2146</f>
        <v>1008316.3361794548</v>
      </c>
      <c r="Q2146" s="1"/>
      <c r="R2146" s="1">
        <f>'Innlegging av opplysninger'!$C$11*SUM(H2146:Q2146)</f>
        <v>3180814.7017264096</v>
      </c>
      <c r="S2146" s="1">
        <f>'Innlegging av opplysninger'!$C$13*(((H2146+J2146+M2146+O2146)*Data!H2146)+(J2146+O2146)*(1-Data!H2146)*1.8/12+I2146+N2146+K2146+L2146+P2146+Q2146)</f>
        <v>543072.99724500929</v>
      </c>
      <c r="T2146" s="1">
        <f>'Innlegging av opplysninger'!$C$13*((H2146+J2146+M2146+O2146)*(1-Data!H2146)-(J2146+O2146)*(1-Data!H2146)*1.8/12)</f>
        <v>3809620.805117446</v>
      </c>
      <c r="U2146" s="1">
        <f>Data!I2146</f>
        <v>16.210800000000003</v>
      </c>
      <c r="V2146" s="1">
        <f>Data!J2146+Data!K2146</f>
        <v>40753.998980103795</v>
      </c>
      <c r="W2146" s="1">
        <f>Data!L2146</f>
        <v>0</v>
      </c>
      <c r="X2146" s="1">
        <f t="shared" si="337"/>
        <v>7207144.6545454543</v>
      </c>
      <c r="Y2146" s="100">
        <f t="shared" si="338"/>
        <v>0</v>
      </c>
      <c r="Z2146" s="100">
        <f t="shared" si="339"/>
        <v>1030621.6855999999</v>
      </c>
      <c r="AA2146" s="100">
        <f>'Innlegging av opplysninger'!$B$4*X2146</f>
        <v>936928.80509090913</v>
      </c>
      <c r="AB2146" s="1"/>
      <c r="AC2146" s="1">
        <f>'Innlegging av opplysninger'!$B$5*X2146</f>
        <v>944135.94974545459</v>
      </c>
      <c r="AD2146" s="1">
        <f>'Innlegging av opplysninger'!$B$5*Y2146</f>
        <v>0</v>
      </c>
      <c r="AE2146" s="1">
        <f>'Innlegging av opplysninger'!$B$5*Z2146</f>
        <v>135011.4408136</v>
      </c>
      <c r="AF2146" s="1">
        <f>'Innlegging av opplysninger'!$B$5*AA2146</f>
        <v>122737.67346690909</v>
      </c>
      <c r="AG2146" s="1"/>
      <c r="AH2146" s="1">
        <f>'Innlegging av opplysninger'!$C$11*SUM(X2146:AG2146)</f>
        <v>394310.04795196839</v>
      </c>
      <c r="AI2146" s="1">
        <f>'Innlegging av opplysninger'!$C$13*(((X2146+Z2146+AC2146+AE2146)*Data!M2146)+(Z2146+AE2146)*(1-Data!M2146)*1.8/12+Y2146+AD2146+AA2146+AB2146+AF2146+AG2146)</f>
        <v>64194.595271032631</v>
      </c>
      <c r="AJ2146" s="1">
        <f>'Innlegging av opplysninger'!$C$13*((X2146+Z2146+AC2146+AE2146)*(1-Data!M2146)-(Z2146+AE2146)*(1-Data!M2146)*1.8/12)</f>
        <v>475387.57561060827</v>
      </c>
      <c r="AK2146" s="83">
        <f t="shared" si="334"/>
        <v>3575000</v>
      </c>
      <c r="AL2146" s="83">
        <f t="shared" si="335"/>
        <v>607000</v>
      </c>
      <c r="AM2146" s="83">
        <f t="shared" si="336"/>
        <v>4285000</v>
      </c>
    </row>
    <row r="2147" spans="1:39">
      <c r="A2147" t="str">
        <f t="shared" si="330"/>
        <v>5035Helse/pleie/omsorg</v>
      </c>
      <c r="B2147" s="6" t="str">
        <f>Data!A2147</f>
        <v>5035</v>
      </c>
      <c r="C2147" s="7" t="str">
        <f>Data!B2147</f>
        <v>Stjørdal kommune</v>
      </c>
      <c r="D2147" s="7" t="str">
        <f>Data!C2147</f>
        <v>Helse/pleie/omsorg</v>
      </c>
      <c r="E2147" s="1">
        <f>Data!D2147</f>
        <v>547.83210000000042</v>
      </c>
      <c r="F2147" s="1">
        <f>Data!E2147+Data!F2147</f>
        <v>45758.324562397866</v>
      </c>
      <c r="G2147" s="1">
        <f>Data!G2147</f>
        <v>1083.1423897942439</v>
      </c>
      <c r="H2147" s="1">
        <f t="shared" si="331"/>
        <v>273467771.31818205</v>
      </c>
      <c r="I2147" s="1">
        <f t="shared" si="332"/>
        <v>6473238.2181818141</v>
      </c>
      <c r="J2147" s="1">
        <f t="shared" si="333"/>
        <v>33592921.144363657</v>
      </c>
      <c r="K2147" s="1">
        <f>'Innlegging av opplysninger'!$B$4*H2147</f>
        <v>35550810.271363668</v>
      </c>
      <c r="L2147" s="1"/>
      <c r="M2147" s="1">
        <f>'Innlegging av opplysninger'!$B$5*H2147</f>
        <v>35824278.04268185</v>
      </c>
      <c r="N2147" s="1">
        <f>'Innlegging av opplysninger'!$B$5*I2147</f>
        <v>847994.20658181771</v>
      </c>
      <c r="O2147" s="1">
        <f>'Innlegging av opplysninger'!$B$5*J2147</f>
        <v>4400672.6699116388</v>
      </c>
      <c r="P2147" s="1">
        <f>'Innlegging av opplysninger'!$B$5*K2147</f>
        <v>4657156.1455486408</v>
      </c>
      <c r="Q2147" s="1"/>
      <c r="R2147" s="1">
        <f>'Innlegging av opplysninger'!$C$11*SUM(H2147:Q2147)</f>
        <v>15002963.996638974</v>
      </c>
      <c r="S2147" s="1">
        <f>'Innlegging av opplysninger'!$C$13*(((H2147+J2147+M2147+O2147)*Data!H2147)+(J2147+O2147)*(1-Data!H2147)*1.8/12+I2147+N2147+K2147+L2147+P2147+Q2147)</f>
        <v>2988849.4446303188</v>
      </c>
      <c r="T2147" s="1">
        <f>'Innlegging av opplysninger'!$C$13*((H2147+J2147+M2147+O2147)*(1-Data!H2147)-(J2147+O2147)*(1-Data!H2147)*1.8/12)</f>
        <v>17541522.340244066</v>
      </c>
      <c r="U2147" s="1">
        <f>Data!I2147</f>
        <v>63.929399999999987</v>
      </c>
      <c r="V2147" s="1">
        <f>Data!J2147+Data!K2147</f>
        <v>47165.835643694467</v>
      </c>
      <c r="W2147" s="1">
        <f>Data!L2147</f>
        <v>1158.0997162494878</v>
      </c>
      <c r="X2147" s="1">
        <f t="shared" si="337"/>
        <v>32894002.616727274</v>
      </c>
      <c r="Y2147" s="100">
        <f t="shared" si="338"/>
        <v>807672.21818181791</v>
      </c>
      <c r="Z2147" s="100">
        <f t="shared" si="339"/>
        <v>4819339.5013919994</v>
      </c>
      <c r="AA2147" s="100">
        <f>'Innlegging av opplysninger'!$B$4*X2147</f>
        <v>4276220.3401745455</v>
      </c>
      <c r="AB2147" s="1"/>
      <c r="AC2147" s="1">
        <f>'Innlegging av opplysninger'!$B$5*X2147</f>
        <v>4309114.3427912733</v>
      </c>
      <c r="AD2147" s="1">
        <f>'Innlegging av opplysninger'!$B$5*Y2147</f>
        <v>105805.06058181815</v>
      </c>
      <c r="AE2147" s="1">
        <f>'Innlegging av opplysninger'!$B$5*Z2147</f>
        <v>631333.47468235192</v>
      </c>
      <c r="AF2147" s="1">
        <f>'Innlegging av opplysninger'!$B$5*AA2147</f>
        <v>560184.86456286546</v>
      </c>
      <c r="AG2147" s="1"/>
      <c r="AH2147" s="1">
        <f>'Innlegging av opplysninger'!$C$11*SUM(X2147:AG2147)</f>
        <v>1839339.55192557</v>
      </c>
      <c r="AI2147" s="1">
        <f>'Innlegging av opplysninger'!$C$13*(((X2147+Z2147+AC2147+AE2147)*Data!M2147)+(Z2147+AE2147)*(1-Data!M2147)*1.8/12+Y2147+AD2147+AA2147+AB2147+AF2147+AG2147)</f>
        <v>404417.4585165602</v>
      </c>
      <c r="AJ2147" s="1">
        <f>'Innlegging av opplysninger'!$C$13*((X2147+Z2147+AC2147+AE2147)*(1-Data!M2147)-(Z2147+AE2147)*(1-Data!M2147)*1.8/12)</f>
        <v>2112573.5072763246</v>
      </c>
      <c r="AK2147" s="83">
        <f t="shared" si="334"/>
        <v>16842000</v>
      </c>
      <c r="AL2147" s="83">
        <f t="shared" si="335"/>
        <v>3393000</v>
      </c>
      <c r="AM2147" s="83">
        <f t="shared" si="336"/>
        <v>19654000</v>
      </c>
    </row>
    <row r="2148" spans="1:39">
      <c r="A2148" t="str">
        <f t="shared" si="330"/>
        <v>5035Samferdsel og teknikk</v>
      </c>
      <c r="B2148" s="6" t="str">
        <f>Data!A2148</f>
        <v>5035</v>
      </c>
      <c r="C2148" s="7" t="str">
        <f>Data!B2148</f>
        <v>Stjørdal kommune</v>
      </c>
      <c r="D2148" s="7" t="str">
        <f>Data!C2148</f>
        <v>Samferdsel og teknikk</v>
      </c>
      <c r="E2148" s="1">
        <f>Data!D2148</f>
        <v>60.663600000000002</v>
      </c>
      <c r="F2148" s="1">
        <f>Data!E2148+Data!F2148</f>
        <v>45120.713162423599</v>
      </c>
      <c r="G2148" s="1">
        <f>Data!G2148</f>
        <v>2.0974686632511093</v>
      </c>
      <c r="H2148" s="1">
        <f t="shared" si="331"/>
        <v>29860198.854545455</v>
      </c>
      <c r="I2148" s="1">
        <f t="shared" si="332"/>
        <v>1388.0727272727272</v>
      </c>
      <c r="J2148" s="1">
        <f t="shared" si="333"/>
        <v>3583390.4312727274</v>
      </c>
      <c r="K2148" s="1">
        <f>'Innlegging av opplysninger'!$B$4*H2148</f>
        <v>3881825.8510909094</v>
      </c>
      <c r="L2148" s="1"/>
      <c r="M2148" s="1">
        <f>'Innlegging av opplysninger'!$B$5*H2148</f>
        <v>3911686.049945455</v>
      </c>
      <c r="N2148" s="1">
        <f>'Innlegging av opplysninger'!$B$5*I2148</f>
        <v>181.83752727272727</v>
      </c>
      <c r="O2148" s="1">
        <f>'Innlegging av opplysninger'!$B$5*J2148</f>
        <v>469424.14649672731</v>
      </c>
      <c r="P2148" s="1">
        <f>'Innlegging av opplysninger'!$B$5*K2148</f>
        <v>508519.18649290915</v>
      </c>
      <c r="Q2148" s="1"/>
      <c r="R2148" s="1">
        <f>'Innlegging av opplysninger'!$C$11*SUM(H2148:Q2148)</f>
        <v>1604231.3483437519</v>
      </c>
      <c r="S2148" s="1">
        <f>'Innlegging av opplysninger'!$C$13*(((H2148+J2148+M2148+O2148)*Data!H2148)+(J2148+O2148)*(1-Data!H2148)*1.8/12+I2148+N2148+K2148+L2148+P2148+Q2148)</f>
        <v>270065.2974692221</v>
      </c>
      <c r="T2148" s="1">
        <f>'Innlegging av opplysninger'!$C$13*((H2148+J2148+M2148+O2148)*(1-Data!H2148)-(J2148+O2148)*(1-Data!H2148)*1.8/12)</f>
        <v>1925198.6528959116</v>
      </c>
      <c r="U2148" s="1">
        <f>Data!I2148</f>
        <v>11.75</v>
      </c>
      <c r="V2148" s="1">
        <f>Data!J2148+Data!K2148</f>
        <v>42132.390070921982</v>
      </c>
      <c r="W2148" s="1">
        <f>Data!L2148</f>
        <v>0</v>
      </c>
      <c r="X2148" s="1">
        <f t="shared" si="337"/>
        <v>5400606.3636363633</v>
      </c>
      <c r="Y2148" s="100">
        <f t="shared" si="338"/>
        <v>0</v>
      </c>
      <c r="Z2148" s="100">
        <f t="shared" si="339"/>
        <v>772286.70999999985</v>
      </c>
      <c r="AA2148" s="100">
        <f>'Innlegging av opplysninger'!$B$4*X2148</f>
        <v>702078.82727272727</v>
      </c>
      <c r="AB2148" s="1"/>
      <c r="AC2148" s="1">
        <f>'Innlegging av opplysninger'!$B$5*X2148</f>
        <v>707479.4336363636</v>
      </c>
      <c r="AD2148" s="1">
        <f>'Innlegging av opplysninger'!$B$5*Y2148</f>
        <v>0</v>
      </c>
      <c r="AE2148" s="1">
        <f>'Innlegging av opplysninger'!$B$5*Z2148</f>
        <v>101169.55900999998</v>
      </c>
      <c r="AF2148" s="1">
        <f>'Innlegging av opplysninger'!$B$5*AA2148</f>
        <v>91972.326372727272</v>
      </c>
      <c r="AG2148" s="1"/>
      <c r="AH2148" s="1">
        <f>'Innlegging av opplysninger'!$C$11*SUM(X2148:AG2148)</f>
        <v>295472.54235727084</v>
      </c>
      <c r="AI2148" s="1">
        <f>'Innlegging av opplysninger'!$C$13*(((X2148+Z2148+AC2148+AE2148)*Data!M2148)+(Z2148+AE2148)*(1-Data!M2148)*1.8/12+Y2148+AD2148+AA2148+AB2148+AF2148+AG2148)</f>
        <v>48103.618887841629</v>
      </c>
      <c r="AJ2148" s="1">
        <f>'Innlegging av opplysninger'!$C$13*((X2148+Z2148+AC2148+AE2148)*(1-Data!M2148)-(Z2148+AE2148)*(1-Data!M2148)*1.8/12)</f>
        <v>356227.22854842379</v>
      </c>
      <c r="AK2148" s="83">
        <f t="shared" si="334"/>
        <v>1900000</v>
      </c>
      <c r="AL2148" s="83">
        <f t="shared" si="335"/>
        <v>318000</v>
      </c>
      <c r="AM2148" s="83">
        <f t="shared" si="336"/>
        <v>2281000</v>
      </c>
    </row>
    <row r="2149" spans="1:39">
      <c r="A2149" t="str">
        <f t="shared" si="330"/>
        <v>5035Annet</v>
      </c>
      <c r="B2149" s="6" t="str">
        <f>Data!A2149</f>
        <v>5035</v>
      </c>
      <c r="C2149" s="7" t="str">
        <f>Data!B2149</f>
        <v>Stjørdal kommune</v>
      </c>
      <c r="D2149" s="7" t="str">
        <f>Data!C2149</f>
        <v>Annet</v>
      </c>
      <c r="E2149" s="1">
        <f>Data!D2149</f>
        <v>220.8993516020397</v>
      </c>
      <c r="F2149" s="1">
        <f>Data!E2149+Data!F2149</f>
        <v>50027.112958252583</v>
      </c>
      <c r="G2149" s="1">
        <f>Data!G2149</f>
        <v>300.27856360347738</v>
      </c>
      <c r="H2149" s="1">
        <f t="shared" si="331"/>
        <v>120555892.52727264</v>
      </c>
      <c r="I2149" s="1">
        <f t="shared" si="332"/>
        <v>723614.61818181805</v>
      </c>
      <c r="J2149" s="1">
        <f t="shared" si="333"/>
        <v>14553540.857454535</v>
      </c>
      <c r="K2149" s="1">
        <f>'Innlegging av opplysninger'!$B$4*H2149</f>
        <v>15672266.028545445</v>
      </c>
      <c r="L2149" s="1"/>
      <c r="M2149" s="1">
        <f>'Innlegging av opplysninger'!$B$5*H2149</f>
        <v>15792821.921072716</v>
      </c>
      <c r="N2149" s="1">
        <f>'Innlegging av opplysninger'!$B$5*I2149</f>
        <v>94793.514981818167</v>
      </c>
      <c r="O2149" s="1">
        <f>'Innlegging av opplysninger'!$B$5*J2149</f>
        <v>1906513.852326544</v>
      </c>
      <c r="P2149" s="1">
        <f>'Innlegging av opplysninger'!$B$5*K2149</f>
        <v>2053066.8497394533</v>
      </c>
      <c r="Q2149" s="1"/>
      <c r="R2149" s="1">
        <f>'Innlegging av opplysninger'!$C$11*SUM(H2149:Q2149)</f>
        <v>6511395.3864438487</v>
      </c>
      <c r="S2149" s="1">
        <f>'Innlegging av opplysninger'!$C$13*(((H2149+J2149+M2149+O2149)*Data!H2149)+(J2149+O2149)*(1-Data!H2149)*1.8/12+I2149+N2149+K2149+L2149+P2149+Q2149)</f>
        <v>1273721.44201011</v>
      </c>
      <c r="T2149" s="1">
        <f>'Innlegging av opplysninger'!$C$13*((H2149+J2149+M2149+O2149)*(1-Data!H2149)-(J2149+O2149)*(1-Data!H2149)*1.8/12)</f>
        <v>7636609.0868077902</v>
      </c>
      <c r="U2149" s="1">
        <f>Data!I2149</f>
        <v>39.838500000000003</v>
      </c>
      <c r="V2149" s="1">
        <f>Data!J2149+Data!K2149</f>
        <v>52910.623203684867</v>
      </c>
      <c r="W2149" s="1">
        <f>Data!L2149</f>
        <v>129.65573503018436</v>
      </c>
      <c r="X2149" s="1">
        <f t="shared" si="337"/>
        <v>22995053.045454543</v>
      </c>
      <c r="Y2149" s="100">
        <f t="shared" si="338"/>
        <v>56348.618181818179</v>
      </c>
      <c r="Z2149" s="100">
        <f t="shared" si="339"/>
        <v>3296350.4378999993</v>
      </c>
      <c r="AA2149" s="100">
        <f>'Innlegging av opplysninger'!$B$4*X2149</f>
        <v>2989356.8959090905</v>
      </c>
      <c r="AB2149" s="1"/>
      <c r="AC2149" s="1">
        <f>'Innlegging av opplysninger'!$B$5*X2149</f>
        <v>3012351.9489545454</v>
      </c>
      <c r="AD2149" s="1">
        <f>'Innlegging av opplysninger'!$B$5*Y2149</f>
        <v>7381.6689818181821</v>
      </c>
      <c r="AE2149" s="1">
        <f>'Innlegging av opplysninger'!$B$5*Z2149</f>
        <v>431821.90736489993</v>
      </c>
      <c r="AF2149" s="1">
        <f>'Innlegging av opplysninger'!$B$5*AA2149</f>
        <v>391605.75336409087</v>
      </c>
      <c r="AG2149" s="1"/>
      <c r="AH2149" s="1">
        <f>'Innlegging av opplysninger'!$C$11*SUM(X2149:AG2149)</f>
        <v>1260850.2704922105</v>
      </c>
      <c r="AI2149" s="1">
        <f>'Innlegging av opplysninger'!$C$13*(((X2149+Z2149+AC2149+AE2149)*Data!M2149)+(Z2149+AE2149)*(1-Data!M2149)*1.8/12+Y2149+AD2149+AA2149+AB2149+AF2149+AG2149)</f>
        <v>261782.80559213099</v>
      </c>
      <c r="AJ2149" s="1">
        <f>'Innlegging av opplysninger'!$C$13*((X2149+Z2149+AC2149+AE2149)*(1-Data!M2149)-(Z2149+AE2149)*(1-Data!M2149)*1.8/12)</f>
        <v>1463591.2487656309</v>
      </c>
      <c r="AK2149" s="83">
        <f t="shared" si="334"/>
        <v>7772000</v>
      </c>
      <c r="AL2149" s="83">
        <f t="shared" si="335"/>
        <v>1536000</v>
      </c>
      <c r="AM2149" s="83">
        <f t="shared" si="336"/>
        <v>9100000</v>
      </c>
    </row>
    <row r="2150" spans="1:39">
      <c r="A2150" t="str">
        <f t="shared" si="330"/>
        <v>5036Alle</v>
      </c>
      <c r="B2150" s="6" t="str">
        <f>Data!A2150</f>
        <v>5036</v>
      </c>
      <c r="C2150" s="7" t="str">
        <f>Data!B2150</f>
        <v>Frosta kommune</v>
      </c>
      <c r="D2150" s="7" t="str">
        <f>Data!C2150</f>
        <v>Alle</v>
      </c>
      <c r="E2150" s="1">
        <f>Data!D2150</f>
        <v>155.91920000000002</v>
      </c>
      <c r="F2150" s="1">
        <f>Data!E2150+Data!F2150</f>
        <v>47053.390324390239</v>
      </c>
      <c r="G2150" s="1">
        <f>Data!G2150</f>
        <v>630.57564430807759</v>
      </c>
      <c r="H2150" s="1">
        <f t="shared" si="331"/>
        <v>80034839.74545455</v>
      </c>
      <c r="I2150" s="1">
        <f t="shared" si="332"/>
        <v>1072569.2727272729</v>
      </c>
      <c r="J2150" s="1">
        <f t="shared" si="333"/>
        <v>9732889.0821818169</v>
      </c>
      <c r="K2150" s="1">
        <f>'Innlegging av opplysninger'!$B$4*H2150</f>
        <v>10404529.166909091</v>
      </c>
      <c r="L2150" s="1"/>
      <c r="M2150" s="1">
        <f>'Innlegging av opplysninger'!$B$5*H2150</f>
        <v>10484564.006654546</v>
      </c>
      <c r="N2150" s="1">
        <f>'Innlegging av opplysninger'!$B$5*I2150</f>
        <v>140506.57472727276</v>
      </c>
      <c r="O2150" s="1">
        <f>'Innlegging av opplysninger'!$B$5*J2150</f>
        <v>1275008.469765818</v>
      </c>
      <c r="P2150" s="1">
        <f>'Innlegging av opplysninger'!$B$5*K2150</f>
        <v>1362993.3208650909</v>
      </c>
      <c r="Q2150" s="1"/>
      <c r="R2150" s="1">
        <f>'Innlegging av opplysninger'!$C$11*SUM(H2150:Q2150)</f>
        <v>4351300.1862928467</v>
      </c>
      <c r="S2150" s="1">
        <f>'Innlegging av opplysninger'!$C$13*(((H2150+J2150+M2150+O2150)*Data!H2150)+(J2150+O2150)*(1-Data!H2150)*1.8/12+I2150+N2150+K2150+L2150+P2150+Q2150)</f>
        <v>839082.61464741791</v>
      </c>
      <c r="T2150" s="1">
        <f>'Innlegging av opplysninger'!$C$13*((H2150+J2150+M2150+O2150)*(1-Data!H2150)-(J2150+O2150)*(1-Data!H2150)*1.8/12)</f>
        <v>5115328.1665954245</v>
      </c>
      <c r="U2150" s="1">
        <f>Data!I2150</f>
        <v>25.109500000000008</v>
      </c>
      <c r="V2150" s="1">
        <f>Data!J2150+Data!K2150</f>
        <v>45986.042035882805</v>
      </c>
      <c r="W2150" s="1">
        <f>Data!L2150</f>
        <v>420.09836914315281</v>
      </c>
      <c r="X2150" s="1">
        <f t="shared" si="337"/>
        <v>12596580.24545454</v>
      </c>
      <c r="Y2150" s="100">
        <f t="shared" si="338"/>
        <v>115074.10909090906</v>
      </c>
      <c r="Z2150" s="100">
        <f t="shared" si="339"/>
        <v>1817766.5726999992</v>
      </c>
      <c r="AA2150" s="100">
        <f>'Innlegging av opplysninger'!$B$4*X2150</f>
        <v>1637555.4319090904</v>
      </c>
      <c r="AB2150" s="1"/>
      <c r="AC2150" s="1">
        <f>'Innlegging av opplysninger'!$B$5*X2150</f>
        <v>1650152.0121545449</v>
      </c>
      <c r="AD2150" s="1">
        <f>'Innlegging av opplysninger'!$B$5*Y2150</f>
        <v>15074.708290909088</v>
      </c>
      <c r="AE2150" s="1">
        <f>'Innlegging av opplysninger'!$B$5*Z2150</f>
        <v>238127.42102369989</v>
      </c>
      <c r="AF2150" s="1">
        <f>'Innlegging av opplysninger'!$B$5*AA2150</f>
        <v>214519.76158009085</v>
      </c>
      <c r="AG2150" s="1"/>
      <c r="AH2150" s="1">
        <f>'Innlegging av opplysninger'!$C$11*SUM(X2150:AG2150)</f>
        <v>694824.30996374378</v>
      </c>
      <c r="AI2150" s="1">
        <f>'Innlegging av opplysninger'!$C$13*(((X2150+Z2150+AC2150+AE2150)*Data!M2150)+(Z2150+AE2150)*(1-Data!M2150)*1.8/12+Y2150+AD2150+AA2150+AB2150+AF2150+AG2150)</f>
        <v>131252.9450432529</v>
      </c>
      <c r="AJ2150" s="1">
        <f>'Innlegging av opplysninger'!$C$13*((X2150+Z2150+AC2150+AE2150)*(1-Data!M2150)-(Z2150+AE2150)*(1-Data!M2150)*1.8/12)</f>
        <v>819559.26859134389</v>
      </c>
      <c r="AK2150" s="83">
        <f t="shared" si="334"/>
        <v>5046000</v>
      </c>
      <c r="AL2150" s="83">
        <f t="shared" si="335"/>
        <v>970000</v>
      </c>
      <c r="AM2150" s="83">
        <f t="shared" si="336"/>
        <v>5935000</v>
      </c>
    </row>
    <row r="2151" spans="1:39">
      <c r="A2151" t="str">
        <f t="shared" si="330"/>
        <v>5036Administrasjon</v>
      </c>
      <c r="B2151" s="6" t="str">
        <f>Data!A2151</f>
        <v>5036</v>
      </c>
      <c r="C2151" s="7" t="str">
        <f>Data!B2151</f>
        <v>Frosta kommune</v>
      </c>
      <c r="D2151" s="7" t="str">
        <f>Data!C2151</f>
        <v>Administrasjon</v>
      </c>
      <c r="E2151" s="1">
        <f>Data!D2151</f>
        <v>12.14</v>
      </c>
      <c r="F2151" s="1">
        <f>Data!E2151+Data!F2151</f>
        <v>55614.030752333871</v>
      </c>
      <c r="G2151" s="1">
        <f>Data!G2151</f>
        <v>0</v>
      </c>
      <c r="H2151" s="1">
        <f t="shared" si="331"/>
        <v>7365319.9999999981</v>
      </c>
      <c r="I2151" s="1">
        <f t="shared" si="332"/>
        <v>0</v>
      </c>
      <c r="J2151" s="1">
        <f t="shared" si="333"/>
        <v>883838.39999999979</v>
      </c>
      <c r="K2151" s="1">
        <f>'Innlegging av opplysninger'!$B$4*H2151</f>
        <v>957491.59999999974</v>
      </c>
      <c r="L2151" s="1"/>
      <c r="M2151" s="1">
        <f>'Innlegging av opplysninger'!$B$5*H2151</f>
        <v>964856.91999999981</v>
      </c>
      <c r="N2151" s="1">
        <f>'Innlegging av opplysninger'!$B$5*I2151</f>
        <v>0</v>
      </c>
      <c r="O2151" s="1">
        <f>'Innlegging av opplysninger'!$B$5*J2151</f>
        <v>115782.83039999998</v>
      </c>
      <c r="P2151" s="1">
        <f>'Innlegging av opplysninger'!$B$5*K2151</f>
        <v>125431.39959999998</v>
      </c>
      <c r="Q2151" s="1"/>
      <c r="R2151" s="1">
        <f>'Innlegging av opplysninger'!$C$11*SUM(H2151:Q2151)</f>
        <v>395683.40369999985</v>
      </c>
      <c r="S2151" s="1">
        <f>'Innlegging av opplysninger'!$C$13*(((H2151+J2151+M2151+O2151)*Data!H2151)+(J2151+O2151)*(1-Data!H2151)*1.8/12+I2151+N2151+K2151+L2151+P2151+Q2151)</f>
        <v>118237.27421319269</v>
      </c>
      <c r="T2151" s="1">
        <f>'Innlegging av opplysninger'!$C$13*((H2151+J2151+M2151+O2151)*(1-Data!H2151)-(J2151+O2151)*(1-Data!H2151)*1.8/12)</f>
        <v>423224.22558680706</v>
      </c>
      <c r="U2151" s="1">
        <f>Data!I2151</f>
        <v>2</v>
      </c>
      <c r="V2151" s="1">
        <f>Data!J2151+Data!K2151</f>
        <v>54215</v>
      </c>
      <c r="W2151" s="1">
        <f>Data!L2151</f>
        <v>0</v>
      </c>
      <c r="X2151" s="1">
        <f t="shared" si="337"/>
        <v>1182872.7272727273</v>
      </c>
      <c r="Y2151" s="100">
        <f t="shared" si="338"/>
        <v>0</v>
      </c>
      <c r="Z2151" s="100">
        <f t="shared" si="339"/>
        <v>169150.8</v>
      </c>
      <c r="AA2151" s="100">
        <f>'Innlegging av opplysninger'!$B$4*X2151</f>
        <v>153773.45454545456</v>
      </c>
      <c r="AB2151" s="1"/>
      <c r="AC2151" s="1">
        <f>'Innlegging av opplysninger'!$B$5*X2151</f>
        <v>154956.32727272727</v>
      </c>
      <c r="AD2151" s="1">
        <f>'Innlegging av opplysninger'!$B$5*Y2151</f>
        <v>0</v>
      </c>
      <c r="AE2151" s="1">
        <f>'Innlegging av opplysninger'!$B$5*Z2151</f>
        <v>22158.754799999999</v>
      </c>
      <c r="AF2151" s="1">
        <f>'Innlegging av opplysninger'!$B$5*AA2151</f>
        <v>20144.322545454546</v>
      </c>
      <c r="AG2151" s="1"/>
      <c r="AH2151" s="1">
        <f>'Innlegging av opplysninger'!$C$11*SUM(X2151:AG2151)</f>
        <v>64716.142684581821</v>
      </c>
      <c r="AI2151" s="1">
        <f>'Innlegging av opplysninger'!$C$13*(((X2151+Z2151+AC2151+AE2151)*Data!M2151)+(Z2151+AE2151)*(1-Data!M2151)*1.8/12+Y2151+AD2151+AA2151+AB2151+AF2151+AG2151)</f>
        <v>20798.088866355272</v>
      </c>
      <c r="AJ2151" s="1">
        <f>'Innlegging av opplysninger'!$C$13*((X2151+Z2151+AC2151+AE2151)*(1-Data!M2151)-(Z2151+AE2151)*(1-Data!M2151)*1.8/12)</f>
        <v>67760.843228335638</v>
      </c>
      <c r="AK2151" s="83">
        <f t="shared" si="334"/>
        <v>460000</v>
      </c>
      <c r="AL2151" s="83">
        <f t="shared" si="335"/>
        <v>139000</v>
      </c>
      <c r="AM2151" s="83">
        <f t="shared" si="336"/>
        <v>491000</v>
      </c>
    </row>
    <row r="2152" spans="1:39">
      <c r="A2152" t="str">
        <f t="shared" si="330"/>
        <v>5036Undervisning</v>
      </c>
      <c r="B2152" s="6" t="str">
        <f>Data!A2152</f>
        <v>5036</v>
      </c>
      <c r="C2152" s="7" t="str">
        <f>Data!B2152</f>
        <v>Frosta kommune</v>
      </c>
      <c r="D2152" s="7" t="str">
        <f>Data!C2152</f>
        <v>Undervisning</v>
      </c>
      <c r="E2152" s="1">
        <f>Data!D2152</f>
        <v>43.234800000000007</v>
      </c>
      <c r="F2152" s="1">
        <f>Data!E2152+Data!F2152</f>
        <v>48544.312317084077</v>
      </c>
      <c r="G2152" s="1">
        <f>Data!G2152</f>
        <v>0</v>
      </c>
      <c r="H2152" s="1">
        <f t="shared" si="331"/>
        <v>22896039.645454548</v>
      </c>
      <c r="I2152" s="1">
        <f t="shared" si="332"/>
        <v>0</v>
      </c>
      <c r="J2152" s="1">
        <f t="shared" si="333"/>
        <v>2747524.7574545457</v>
      </c>
      <c r="K2152" s="1">
        <f>'Innlegging av opplysninger'!$B$4*H2152</f>
        <v>2976485.1539090914</v>
      </c>
      <c r="L2152" s="1"/>
      <c r="M2152" s="1">
        <f>'Innlegging av opplysninger'!$B$5*H2152</f>
        <v>2999381.1935545458</v>
      </c>
      <c r="N2152" s="1">
        <f>'Innlegging av opplysninger'!$B$5*I2152</f>
        <v>0</v>
      </c>
      <c r="O2152" s="1">
        <f>'Innlegging av opplysninger'!$B$5*J2152</f>
        <v>359925.74322654551</v>
      </c>
      <c r="P2152" s="1">
        <f>'Innlegging av opplysninger'!$B$5*K2152</f>
        <v>389919.55516209098</v>
      </c>
      <c r="Q2152" s="1"/>
      <c r="R2152" s="1">
        <f>'Innlegging av opplysninger'!$C$11*SUM(H2152:Q2152)</f>
        <v>1230032.489852932</v>
      </c>
      <c r="S2152" s="1">
        <f>'Innlegging av opplysninger'!$C$13*(((H2152+J2152+M2152+O2152)*Data!H2152)+(J2152+O2152)*(1-Data!H2152)*1.8/12+I2152+N2152+K2152+L2152+P2152+Q2152)</f>
        <v>214029.37583033761</v>
      </c>
      <c r="T2152" s="1">
        <f>'Innlegging av opplysninger'!$C$13*((H2152+J2152+M2152+O2152)*(1-Data!H2152)-(J2152+O2152)*(1-Data!H2152)*1.8/12)</f>
        <v>1469172.9787052535</v>
      </c>
      <c r="U2152" s="1">
        <f>Data!I2152</f>
        <v>6.6362000000000005</v>
      </c>
      <c r="V2152" s="1">
        <f>Data!J2152+Data!K2152</f>
        <v>47635.287011643195</v>
      </c>
      <c r="W2152" s="1">
        <f>Data!L2152</f>
        <v>0</v>
      </c>
      <c r="X2152" s="1">
        <f t="shared" si="337"/>
        <v>3448552.272727272</v>
      </c>
      <c r="Y2152" s="100">
        <f t="shared" si="338"/>
        <v>0</v>
      </c>
      <c r="Z2152" s="100">
        <f t="shared" si="339"/>
        <v>493142.97499999986</v>
      </c>
      <c r="AA2152" s="100">
        <f>'Innlegging av opplysninger'!$B$4*X2152</f>
        <v>448311.79545454535</v>
      </c>
      <c r="AB2152" s="1"/>
      <c r="AC2152" s="1">
        <f>'Innlegging av opplysninger'!$B$5*X2152</f>
        <v>451760.34772727266</v>
      </c>
      <c r="AD2152" s="1">
        <f>'Innlegging av opplysninger'!$B$5*Y2152</f>
        <v>0</v>
      </c>
      <c r="AE2152" s="1">
        <f>'Innlegging av opplysninger'!$B$5*Z2152</f>
        <v>64601.729724999983</v>
      </c>
      <c r="AF2152" s="1">
        <f>'Innlegging av opplysninger'!$B$5*AA2152</f>
        <v>58728.845204545447</v>
      </c>
      <c r="AG2152" s="1"/>
      <c r="AH2152" s="1">
        <f>'Innlegging av opplysninger'!$C$11*SUM(X2152:AG2152)</f>
        <v>188673.72270186813</v>
      </c>
      <c r="AI2152" s="1">
        <f>'Innlegging av opplysninger'!$C$13*(((X2152+Z2152+AC2152+AE2152)*Data!M2152)+(Z2152+AE2152)*(1-Data!M2152)*1.8/12+Y2152+AD2152+AA2152+AB2152+AF2152+AG2152)</f>
        <v>30716.522011127719</v>
      </c>
      <c r="AJ2152" s="1">
        <f>'Innlegging av opplysninger'!$C$13*((X2152+Z2152+AC2152+AE2152)*(1-Data!M2152)-(Z2152+AE2152)*(1-Data!M2152)*1.8/12)</f>
        <v>227468.57221248135</v>
      </c>
      <c r="AK2152" s="83">
        <f t="shared" si="334"/>
        <v>1419000</v>
      </c>
      <c r="AL2152" s="83">
        <f t="shared" si="335"/>
        <v>245000</v>
      </c>
      <c r="AM2152" s="83">
        <f t="shared" si="336"/>
        <v>1697000</v>
      </c>
    </row>
    <row r="2153" spans="1:39">
      <c r="A2153" t="str">
        <f t="shared" si="330"/>
        <v>5036Barnehager</v>
      </c>
      <c r="B2153" s="6" t="str">
        <f>Data!A2153</f>
        <v>5036</v>
      </c>
      <c r="C2153" s="7" t="str">
        <f>Data!B2153</f>
        <v>Frosta kommune</v>
      </c>
      <c r="D2153" s="7" t="str">
        <f>Data!C2153</f>
        <v>Barnehager</v>
      </c>
      <c r="E2153" s="1">
        <f>Data!D2153</f>
        <v>19.750900000000001</v>
      </c>
      <c r="F2153" s="1">
        <f>Data!E2153+Data!F2153</f>
        <v>42542.272208692601</v>
      </c>
      <c r="G2153" s="1">
        <f>Data!G2153</f>
        <v>0</v>
      </c>
      <c r="H2153" s="1">
        <f t="shared" si="331"/>
        <v>9166343.6090909094</v>
      </c>
      <c r="I2153" s="1">
        <f t="shared" si="332"/>
        <v>0</v>
      </c>
      <c r="J2153" s="1">
        <f t="shared" si="333"/>
        <v>1099961.2330909092</v>
      </c>
      <c r="K2153" s="1">
        <f>'Innlegging av opplysninger'!$B$4*H2153</f>
        <v>1191624.6691818181</v>
      </c>
      <c r="L2153" s="1"/>
      <c r="M2153" s="1">
        <f>'Innlegging av opplysninger'!$B$5*H2153</f>
        <v>1200791.0127909093</v>
      </c>
      <c r="N2153" s="1">
        <f>'Innlegging av opplysninger'!$B$5*I2153</f>
        <v>0</v>
      </c>
      <c r="O2153" s="1">
        <f>'Innlegging av opplysninger'!$B$5*J2153</f>
        <v>144094.92153490911</v>
      </c>
      <c r="P2153" s="1">
        <f>'Innlegging av opplysninger'!$B$5*K2153</f>
        <v>156102.83166281818</v>
      </c>
      <c r="Q2153" s="1"/>
      <c r="R2153" s="1">
        <f>'Innlegging av opplysninger'!$C$11*SUM(H2153:Q2153)</f>
        <v>492438.89453938638</v>
      </c>
      <c r="S2153" s="1">
        <f>'Innlegging av opplysninger'!$C$13*(((H2153+J2153+M2153+O2153)*Data!H2153)+(J2153+O2153)*(1-Data!H2153)*1.8/12+I2153+N2153+K2153+L2153+P2153+Q2153)</f>
        <v>79785.468050002455</v>
      </c>
      <c r="T2153" s="1">
        <f>'Innlegging av opplysninger'!$C$13*((H2153+J2153+M2153+O2153)*(1-Data!H2153)-(J2153+O2153)*(1-Data!H2153)*1.8/12)</f>
        <v>594078.28237231576</v>
      </c>
      <c r="U2153" s="1">
        <f>Data!I2153</f>
        <v>2.9266999999999999</v>
      </c>
      <c r="V2153" s="1">
        <f>Data!J2153+Data!K2153</f>
        <v>39122.70617646724</v>
      </c>
      <c r="W2153" s="1">
        <f>Data!L2153</f>
        <v>0</v>
      </c>
      <c r="X2153" s="1">
        <f t="shared" si="337"/>
        <v>1249095.5363636364</v>
      </c>
      <c r="Y2153" s="100">
        <f t="shared" si="338"/>
        <v>0</v>
      </c>
      <c r="Z2153" s="100">
        <f t="shared" si="339"/>
        <v>178620.6617</v>
      </c>
      <c r="AA2153" s="100">
        <f>'Innlegging av opplysninger'!$B$4*X2153</f>
        <v>162382.41972727273</v>
      </c>
      <c r="AB2153" s="1"/>
      <c r="AC2153" s="1">
        <f>'Innlegging av opplysninger'!$B$5*X2153</f>
        <v>163631.51526363636</v>
      </c>
      <c r="AD2153" s="1">
        <f>'Innlegging av opplysninger'!$B$5*Y2153</f>
        <v>0</v>
      </c>
      <c r="AE2153" s="1">
        <f>'Innlegging av opplysninger'!$B$5*Z2153</f>
        <v>23399.3066827</v>
      </c>
      <c r="AF2153" s="1">
        <f>'Innlegging av opplysninger'!$B$5*AA2153</f>
        <v>21272.096984272728</v>
      </c>
      <c r="AG2153" s="1"/>
      <c r="AH2153" s="1">
        <f>'Innlegging av opplysninger'!$C$11*SUM(X2153:AG2153)</f>
        <v>68339.258395417695</v>
      </c>
      <c r="AI2153" s="1">
        <f>'Innlegging av opplysninger'!$C$13*(((X2153+Z2153+AC2153+AE2153)*Data!M2153)+(Z2153+AE2153)*(1-Data!M2153)*1.8/12+Y2153+AD2153+AA2153+AB2153+AF2153+AG2153)</f>
        <v>11125.790622385424</v>
      </c>
      <c r="AJ2153" s="1">
        <f>'Innlegging av opplysninger'!$C$13*((X2153+Z2153+AC2153+AE2153)*(1-Data!M2153)-(Z2153+AE2153)*(1-Data!M2153)*1.8/12)</f>
        <v>82391.089287133524</v>
      </c>
      <c r="AK2153" s="83">
        <f t="shared" si="334"/>
        <v>561000</v>
      </c>
      <c r="AL2153" s="83">
        <f t="shared" si="335"/>
        <v>91000</v>
      </c>
      <c r="AM2153" s="83">
        <f t="shared" si="336"/>
        <v>676000</v>
      </c>
    </row>
    <row r="2154" spans="1:39">
      <c r="A2154" t="str">
        <f t="shared" si="330"/>
        <v>5036Helse/pleie/omsorg</v>
      </c>
      <c r="B2154" s="6" t="str">
        <f>Data!A2154</f>
        <v>5036</v>
      </c>
      <c r="C2154" s="7" t="str">
        <f>Data!B2154</f>
        <v>Frosta kommune</v>
      </c>
      <c r="D2154" s="7" t="str">
        <f>Data!C2154</f>
        <v>Helse/pleie/omsorg</v>
      </c>
      <c r="E2154" s="1">
        <f>Data!D2154</f>
        <v>68.274599999999992</v>
      </c>
      <c r="F2154" s="1">
        <f>Data!E2154+Data!F2154</f>
        <v>45969.171685614667</v>
      </c>
      <c r="G2154" s="1">
        <f>Data!G2154</f>
        <v>1440.0501797154434</v>
      </c>
      <c r="H2154" s="1">
        <f t="shared" si="331"/>
        <v>34238474.281818181</v>
      </c>
      <c r="I2154" s="1">
        <f t="shared" si="332"/>
        <v>1072569.2727272727</v>
      </c>
      <c r="J2154" s="1">
        <f t="shared" si="333"/>
        <v>4237325.226545454</v>
      </c>
      <c r="K2154" s="1">
        <f>'Innlegging av opplysninger'!$B$4*H2154</f>
        <v>4451001.6566363638</v>
      </c>
      <c r="L2154" s="1"/>
      <c r="M2154" s="1">
        <f>'Innlegging av opplysninger'!$B$5*H2154</f>
        <v>4485240.1309181815</v>
      </c>
      <c r="N2154" s="1">
        <f>'Innlegging av opplysninger'!$B$5*I2154</f>
        <v>140506.57472727273</v>
      </c>
      <c r="O2154" s="1">
        <f>'Innlegging av opplysninger'!$B$5*J2154</f>
        <v>555089.60467745445</v>
      </c>
      <c r="P2154" s="1">
        <f>'Innlegging av opplysninger'!$B$5*K2154</f>
        <v>583081.21701936366</v>
      </c>
      <c r="Q2154" s="1"/>
      <c r="R2154" s="1">
        <f>'Innlegging av opplysninger'!$C$11*SUM(H2154:Q2154)</f>
        <v>1891004.9426726426</v>
      </c>
      <c r="S2154" s="1">
        <f>'Innlegging av opplysninger'!$C$13*(((H2154+J2154+M2154+O2154)*Data!H2154)+(J2154+O2154)*(1-Data!H2154)*1.8/12+I2154+N2154+K2154+L2154+P2154+Q2154)</f>
        <v>368504.75906974025</v>
      </c>
      <c r="T2154" s="1">
        <f>'Innlegging av opplysninger'!$C$13*((H2154+J2154+M2154+O2154)*(1-Data!H2154)-(J2154+O2154)*(1-Data!H2154)*1.8/12)</f>
        <v>2219186.2151138759</v>
      </c>
      <c r="U2154" s="1">
        <f>Data!I2154</f>
        <v>11.746600000000001</v>
      </c>
      <c r="V2154" s="1">
        <f>Data!J2154+Data!K2154</f>
        <v>45347.630236266945</v>
      </c>
      <c r="W2154" s="1">
        <f>Data!L2154</f>
        <v>898.00112372941942</v>
      </c>
      <c r="X2154" s="1">
        <f t="shared" si="337"/>
        <v>5811059.709090909</v>
      </c>
      <c r="Y2154" s="100">
        <f t="shared" si="338"/>
        <v>115074.10909090906</v>
      </c>
      <c r="Z2154" s="100">
        <f t="shared" si="339"/>
        <v>847437.13599999994</v>
      </c>
      <c r="AA2154" s="100">
        <f>'Innlegging av opplysninger'!$B$4*X2154</f>
        <v>755437.76218181825</v>
      </c>
      <c r="AB2154" s="1"/>
      <c r="AC2154" s="1">
        <f>'Innlegging av opplysninger'!$B$5*X2154</f>
        <v>761248.82189090911</v>
      </c>
      <c r="AD2154" s="1">
        <f>'Innlegging av opplysninger'!$B$5*Y2154</f>
        <v>15074.708290909088</v>
      </c>
      <c r="AE2154" s="1">
        <f>'Innlegging av opplysninger'!$B$5*Z2154</f>
        <v>111014.264816</v>
      </c>
      <c r="AF2154" s="1">
        <f>'Innlegging av opplysninger'!$B$5*AA2154</f>
        <v>98962.346845818189</v>
      </c>
      <c r="AG2154" s="1"/>
      <c r="AH2154" s="1">
        <f>'Innlegging av opplysninger'!$C$11*SUM(X2154:AG2154)</f>
        <v>323581.7366118764</v>
      </c>
      <c r="AI2154" s="1">
        <f>'Innlegging av opplysninger'!$C$13*(((X2154+Z2154+AC2154+AE2154)*Data!M2154)+(Z2154+AE2154)*(1-Data!M2154)*1.8/12+Y2154+AD2154+AA2154+AB2154+AF2154+AG2154)</f>
        <v>60543.636955377726</v>
      </c>
      <c r="AJ2154" s="1">
        <f>'Innlegging av opplysninger'!$C$13*((X2154+Z2154+AC2154+AE2154)*(1-Data!M2154)-(Z2154+AE2154)*(1-Data!M2154)*1.8/12)</f>
        <v>382252.42367140047</v>
      </c>
      <c r="AK2154" s="83">
        <f t="shared" si="334"/>
        <v>2215000</v>
      </c>
      <c r="AL2154" s="83">
        <f t="shared" si="335"/>
        <v>429000</v>
      </c>
      <c r="AM2154" s="83">
        <f t="shared" si="336"/>
        <v>2601000</v>
      </c>
    </row>
    <row r="2155" spans="1:39">
      <c r="A2155" t="str">
        <f t="shared" si="330"/>
        <v>5036Samferdsel og teknikk</v>
      </c>
      <c r="B2155" s="6" t="str">
        <f>Data!A2155</f>
        <v>5036</v>
      </c>
      <c r="C2155" s="7" t="str">
        <f>Data!B2155</f>
        <v>Frosta kommune</v>
      </c>
      <c r="D2155" s="7" t="str">
        <f>Data!C2155</f>
        <v>Samferdsel og teknikk</v>
      </c>
      <c r="E2155" s="1">
        <f>Data!D2155</f>
        <v>8.2650000000000023</v>
      </c>
      <c r="F2155" s="1">
        <f>Data!E2155+Data!F2155</f>
        <v>0</v>
      </c>
      <c r="G2155" s="1">
        <f>Data!G2155</f>
        <v>0</v>
      </c>
      <c r="H2155" s="1">
        <f t="shared" si="331"/>
        <v>0</v>
      </c>
      <c r="I2155" s="1">
        <f t="shared" si="332"/>
        <v>0</v>
      </c>
      <c r="J2155" s="1">
        <f t="shared" si="333"/>
        <v>0</v>
      </c>
      <c r="K2155" s="1">
        <f>'Innlegging av opplysninger'!$B$4*H2155</f>
        <v>0</v>
      </c>
      <c r="L2155" s="1"/>
      <c r="M2155" s="1">
        <f>'Innlegging av opplysninger'!$B$5*H2155</f>
        <v>0</v>
      </c>
      <c r="N2155" s="1">
        <f>'Innlegging av opplysninger'!$B$5*I2155</f>
        <v>0</v>
      </c>
      <c r="O2155" s="1">
        <f>'Innlegging av opplysninger'!$B$5*J2155</f>
        <v>0</v>
      </c>
      <c r="P2155" s="1">
        <f>'Innlegging av opplysninger'!$B$5*K2155</f>
        <v>0</v>
      </c>
      <c r="Q2155" s="1"/>
      <c r="R2155" s="1">
        <f>'Innlegging av opplysninger'!$C$11*SUM(H2155:Q2155)</f>
        <v>0</v>
      </c>
      <c r="S2155" s="1">
        <f>'Innlegging av opplysninger'!$C$13*(((H2155+J2155+M2155+O2155)*Data!H2155)+(J2155+O2155)*(1-Data!H2155)*1.8/12+I2155+N2155+K2155+L2155+P2155+Q2155)</f>
        <v>0</v>
      </c>
      <c r="T2155" s="1">
        <f>'Innlegging av opplysninger'!$C$13*((H2155+J2155+M2155+O2155)*(1-Data!H2155)-(J2155+O2155)*(1-Data!H2155)*1.8/12)</f>
        <v>0</v>
      </c>
      <c r="U2155" s="1">
        <f>Data!I2155</f>
        <v>0</v>
      </c>
      <c r="V2155" s="1">
        <f>Data!J2155+Data!K2155</f>
        <v>0</v>
      </c>
      <c r="W2155" s="1">
        <f>Data!L2155</f>
        <v>0</v>
      </c>
      <c r="X2155" s="1">
        <f t="shared" si="337"/>
        <v>0</v>
      </c>
      <c r="Y2155" s="100">
        <f t="shared" si="338"/>
        <v>0</v>
      </c>
      <c r="Z2155" s="100">
        <f t="shared" si="339"/>
        <v>0</v>
      </c>
      <c r="AA2155" s="100">
        <f>'Innlegging av opplysninger'!$B$4*X2155</f>
        <v>0</v>
      </c>
      <c r="AB2155" s="1"/>
      <c r="AC2155" s="1">
        <f>'Innlegging av opplysninger'!$B$5*X2155</f>
        <v>0</v>
      </c>
      <c r="AD2155" s="1">
        <f>'Innlegging av opplysninger'!$B$5*Y2155</f>
        <v>0</v>
      </c>
      <c r="AE2155" s="1">
        <f>'Innlegging av opplysninger'!$B$5*Z2155</f>
        <v>0</v>
      </c>
      <c r="AF2155" s="1">
        <f>'Innlegging av opplysninger'!$B$5*AA2155</f>
        <v>0</v>
      </c>
      <c r="AG2155" s="1"/>
      <c r="AH2155" s="1">
        <f>'Innlegging av opplysninger'!$C$11*SUM(X2155:AG2155)</f>
        <v>0</v>
      </c>
      <c r="AI2155" s="1">
        <f>'Innlegging av opplysninger'!$C$13*(((X2155+Z2155+AC2155+AE2155)*Data!M2155)+(Z2155+AE2155)*(1-Data!M2155)*1.8/12+Y2155+AD2155+AA2155+AB2155+AF2155+AG2155)</f>
        <v>0</v>
      </c>
      <c r="AJ2155" s="1">
        <f>'Innlegging av opplysninger'!$C$13*((X2155+Z2155+AC2155+AE2155)*(1-Data!M2155)-(Z2155+AE2155)*(1-Data!M2155)*1.8/12)</f>
        <v>0</v>
      </c>
      <c r="AK2155" s="83">
        <f t="shared" si="334"/>
        <v>0</v>
      </c>
      <c r="AL2155" s="83">
        <f t="shared" si="335"/>
        <v>0</v>
      </c>
      <c r="AM2155" s="83">
        <f t="shared" si="336"/>
        <v>0</v>
      </c>
    </row>
    <row r="2156" spans="1:39">
      <c r="A2156" t="str">
        <f t="shared" si="330"/>
        <v>5036Annet</v>
      </c>
      <c r="B2156" s="6" t="str">
        <f>Data!A2156</f>
        <v>5036</v>
      </c>
      <c r="C2156" s="7" t="str">
        <f>Data!B2156</f>
        <v>Frosta kommune</v>
      </c>
      <c r="D2156" s="7" t="str">
        <f>Data!C2156</f>
        <v>Annet</v>
      </c>
      <c r="E2156" s="1">
        <f>Data!D2156</f>
        <v>4.2538999999999998</v>
      </c>
      <c r="F2156" s="1">
        <f>Data!E2156+Data!F2156</f>
        <v>0</v>
      </c>
      <c r="G2156" s="1">
        <f>Data!G2156</f>
        <v>0</v>
      </c>
      <c r="H2156" s="1">
        <f t="shared" si="331"/>
        <v>0</v>
      </c>
      <c r="I2156" s="1">
        <f t="shared" si="332"/>
        <v>0</v>
      </c>
      <c r="J2156" s="1">
        <f t="shared" si="333"/>
        <v>0</v>
      </c>
      <c r="K2156" s="1">
        <f>'Innlegging av opplysninger'!$B$4*H2156</f>
        <v>0</v>
      </c>
      <c r="L2156" s="1"/>
      <c r="M2156" s="1">
        <f>'Innlegging av opplysninger'!$B$5*H2156</f>
        <v>0</v>
      </c>
      <c r="N2156" s="1">
        <f>'Innlegging av opplysninger'!$B$5*I2156</f>
        <v>0</v>
      </c>
      <c r="O2156" s="1">
        <f>'Innlegging av opplysninger'!$B$5*J2156</f>
        <v>0</v>
      </c>
      <c r="P2156" s="1">
        <f>'Innlegging av opplysninger'!$B$5*K2156</f>
        <v>0</v>
      </c>
      <c r="Q2156" s="1"/>
      <c r="R2156" s="1">
        <f>'Innlegging av opplysninger'!$C$11*SUM(H2156:Q2156)</f>
        <v>0</v>
      </c>
      <c r="S2156" s="1">
        <f>'Innlegging av opplysninger'!$C$13*(((H2156+J2156+M2156+O2156)*Data!H2156)+(J2156+O2156)*(1-Data!H2156)*1.8/12+I2156+N2156+K2156+L2156+P2156+Q2156)</f>
        <v>0</v>
      </c>
      <c r="T2156" s="1">
        <f>'Innlegging av opplysninger'!$C$13*((H2156+J2156+M2156+O2156)*(1-Data!H2156)-(J2156+O2156)*(1-Data!H2156)*1.8/12)</f>
        <v>0</v>
      </c>
      <c r="U2156" s="1">
        <f>Data!I2156</f>
        <v>0</v>
      </c>
      <c r="V2156" s="1">
        <f>Data!J2156+Data!K2156</f>
        <v>0</v>
      </c>
      <c r="W2156" s="1">
        <f>Data!L2156</f>
        <v>0</v>
      </c>
      <c r="X2156" s="1">
        <f t="shared" si="337"/>
        <v>0</v>
      </c>
      <c r="Y2156" s="100">
        <f t="shared" si="338"/>
        <v>0</v>
      </c>
      <c r="Z2156" s="100">
        <f t="shared" si="339"/>
        <v>0</v>
      </c>
      <c r="AA2156" s="100">
        <f>'Innlegging av opplysninger'!$B$4*X2156</f>
        <v>0</v>
      </c>
      <c r="AB2156" s="1"/>
      <c r="AC2156" s="1">
        <f>'Innlegging av opplysninger'!$B$5*X2156</f>
        <v>0</v>
      </c>
      <c r="AD2156" s="1">
        <f>'Innlegging av opplysninger'!$B$5*Y2156</f>
        <v>0</v>
      </c>
      <c r="AE2156" s="1">
        <f>'Innlegging av opplysninger'!$B$5*Z2156</f>
        <v>0</v>
      </c>
      <c r="AF2156" s="1">
        <f>'Innlegging av opplysninger'!$B$5*AA2156</f>
        <v>0</v>
      </c>
      <c r="AG2156" s="1"/>
      <c r="AH2156" s="1">
        <f>'Innlegging av opplysninger'!$C$11*SUM(X2156:AG2156)</f>
        <v>0</v>
      </c>
      <c r="AI2156" s="1">
        <f>'Innlegging av opplysninger'!$C$13*(((X2156+Z2156+AC2156+AE2156)*Data!M2156)+(Z2156+AE2156)*(1-Data!M2156)*1.8/12+Y2156+AD2156+AA2156+AB2156+AF2156+AG2156)</f>
        <v>0</v>
      </c>
      <c r="AJ2156" s="1">
        <f>'Innlegging av opplysninger'!$C$13*((X2156+Z2156+AC2156+AE2156)*(1-Data!M2156)-(Z2156+AE2156)*(1-Data!M2156)*1.8/12)</f>
        <v>0</v>
      </c>
      <c r="AK2156" s="83">
        <f t="shared" si="334"/>
        <v>0</v>
      </c>
      <c r="AL2156" s="83">
        <f t="shared" si="335"/>
        <v>0</v>
      </c>
      <c r="AM2156" s="83">
        <f t="shared" si="336"/>
        <v>0</v>
      </c>
    </row>
    <row r="2157" spans="1:39">
      <c r="A2157" t="str">
        <f t="shared" si="330"/>
        <v>5037Alle</v>
      </c>
      <c r="B2157" s="6" t="str">
        <f>Data!A2157</f>
        <v>5037</v>
      </c>
      <c r="C2157" s="7" t="str">
        <f>Data!B2157</f>
        <v>Levanger kommune</v>
      </c>
      <c r="D2157" s="7" t="str">
        <f>Data!C2157</f>
        <v>Alle</v>
      </c>
      <c r="E2157" s="1">
        <f>Data!D2157</f>
        <v>1168.0893161579888</v>
      </c>
      <c r="F2157" s="1">
        <f>Data!E2157+Data!F2157</f>
        <v>47773.910704261347</v>
      </c>
      <c r="G2157" s="1">
        <f>Data!G2157</f>
        <v>551.6176298224533</v>
      </c>
      <c r="H2157" s="1">
        <f t="shared" si="331"/>
        <v>608773032.92436492</v>
      </c>
      <c r="I2157" s="1">
        <f t="shared" si="332"/>
        <v>7029149.0181818195</v>
      </c>
      <c r="J2157" s="1">
        <f t="shared" si="333"/>
        <v>73896261.833105609</v>
      </c>
      <c r="K2157" s="1">
        <f>'Innlegging av opplysninger'!$B$4*H2157</f>
        <v>79140494.280167446</v>
      </c>
      <c r="L2157" s="1"/>
      <c r="M2157" s="1">
        <f>'Innlegging av opplysninger'!$B$5*H2157</f>
        <v>79749267.313091815</v>
      </c>
      <c r="N2157" s="1">
        <f>'Innlegging av opplysninger'!$B$5*I2157</f>
        <v>920818.52138181834</v>
      </c>
      <c r="O2157" s="1">
        <f>'Innlegging av opplysninger'!$B$5*J2157</f>
        <v>9680410.3001368344</v>
      </c>
      <c r="P2157" s="1">
        <f>'Innlegging av opplysninger'!$B$5*K2157</f>
        <v>10367404.750701936</v>
      </c>
      <c r="Q2157" s="1"/>
      <c r="R2157" s="1">
        <f>'Innlegging av opplysninger'!$C$11*SUM(H2157:Q2157)</f>
        <v>33043159.879763018</v>
      </c>
      <c r="S2157" s="1">
        <f>'Innlegging av opplysninger'!$C$13*(((H2157+J2157+M2157+O2157)*Data!H2157)+(J2157+O2157)*(1-Data!H2157)*1.8/12+I2157+N2157+K2157+L2157+P2157+Q2157)</f>
        <v>6899776.0263723228</v>
      </c>
      <c r="T2157" s="1">
        <f>'Innlegging av opplysninger'!$C$13*((H2157+J2157+M2157+O2157)*(1-Data!H2157)-(J2157+O2157)*(1-Data!H2157)*1.8/12)</f>
        <v>38317179.598566547</v>
      </c>
      <c r="U2157" s="1">
        <f>Data!I2157</f>
        <v>144.1617</v>
      </c>
      <c r="V2157" s="1">
        <f>Data!J2157+Data!K2157</f>
        <v>49572.791210841708</v>
      </c>
      <c r="W2157" s="1">
        <f>Data!L2157</f>
        <v>496.06247706568394</v>
      </c>
      <c r="X2157" s="1">
        <f t="shared" si="337"/>
        <v>77961794.778545439</v>
      </c>
      <c r="Y2157" s="100">
        <f t="shared" si="338"/>
        <v>780144.10909090913</v>
      </c>
      <c r="Z2157" s="100">
        <f t="shared" si="339"/>
        <v>11260097.260931997</v>
      </c>
      <c r="AA2157" s="100">
        <f>'Innlegging av opplysninger'!$B$4*X2157</f>
        <v>10135033.321210908</v>
      </c>
      <c r="AB2157" s="1"/>
      <c r="AC2157" s="1">
        <f>'Innlegging av opplysninger'!$B$5*X2157</f>
        <v>10212995.115989452</v>
      </c>
      <c r="AD2157" s="1">
        <f>'Innlegging av opplysninger'!$B$5*Y2157</f>
        <v>102198.8782909091</v>
      </c>
      <c r="AE2157" s="1">
        <f>'Innlegging av opplysninger'!$B$5*Z2157</f>
        <v>1475072.7411820916</v>
      </c>
      <c r="AF2157" s="1">
        <f>'Innlegging av opplysninger'!$B$5*AA2157</f>
        <v>1327689.365078629</v>
      </c>
      <c r="AG2157" s="1"/>
      <c r="AH2157" s="1">
        <f>'Innlegging av opplysninger'!$C$11*SUM(X2157:AG2157)</f>
        <v>4303690.9716721717</v>
      </c>
      <c r="AI2157" s="1">
        <f>'Innlegging av opplysninger'!$C$13*(((X2157+Z2157+AC2157+AE2157)*Data!M2157)+(Z2157+AE2157)*(1-Data!M2157)*1.8/12+Y2157+AD2157+AA2157+AB2157+AF2157+AG2157)</f>
        <v>966498.04805167567</v>
      </c>
      <c r="AJ2157" s="1">
        <f>'Innlegging av opplysninger'!$C$13*((X2157+Z2157+AC2157+AE2157)*(1-Data!M2157)-(Z2157+AE2157)*(1-Data!M2157)*1.8/12)</f>
        <v>4922763.281604982</v>
      </c>
      <c r="AK2157" s="83">
        <f t="shared" si="334"/>
        <v>37347000</v>
      </c>
      <c r="AL2157" s="83">
        <f t="shared" si="335"/>
        <v>7866000</v>
      </c>
      <c r="AM2157" s="83">
        <f t="shared" si="336"/>
        <v>43240000</v>
      </c>
    </row>
    <row r="2158" spans="1:39">
      <c r="A2158" t="str">
        <f t="shared" si="330"/>
        <v>5037Administrasjon</v>
      </c>
      <c r="B2158" s="6" t="str">
        <f>Data!A2158</f>
        <v>5037</v>
      </c>
      <c r="C2158" s="7" t="str">
        <f>Data!B2158</f>
        <v>Levanger kommune</v>
      </c>
      <c r="D2158" s="7" t="str">
        <f>Data!C2158</f>
        <v>Administrasjon</v>
      </c>
      <c r="E2158" s="1">
        <f>Data!D2158</f>
        <v>69.755500000000012</v>
      </c>
      <c r="F2158" s="1">
        <f>Data!E2158+Data!F2158</f>
        <v>56960.476808280342</v>
      </c>
      <c r="G2158" s="1">
        <f>Data!G2158</f>
        <v>12.958691429349656</v>
      </c>
      <c r="H2158" s="1">
        <f t="shared" si="331"/>
        <v>43345162.25454545</v>
      </c>
      <c r="I2158" s="1">
        <f t="shared" si="332"/>
        <v>9861.1636363636371</v>
      </c>
      <c r="J2158" s="1">
        <f t="shared" si="333"/>
        <v>5202602.810181818</v>
      </c>
      <c r="K2158" s="1">
        <f>'Innlegging av opplysninger'!$B$4*H2158</f>
        <v>5634871.0930909086</v>
      </c>
      <c r="L2158" s="1"/>
      <c r="M2158" s="1">
        <f>'Innlegging av opplysninger'!$B$5*H2158</f>
        <v>5678216.2553454544</v>
      </c>
      <c r="N2158" s="1">
        <f>'Innlegging av opplysninger'!$B$5*I2158</f>
        <v>1291.8124363636366</v>
      </c>
      <c r="O2158" s="1">
        <f>'Innlegging av opplysninger'!$B$5*J2158</f>
        <v>681540.96813381813</v>
      </c>
      <c r="P2158" s="1">
        <f>'Innlegging av opplysninger'!$B$5*K2158</f>
        <v>738168.11319490906</v>
      </c>
      <c r="Q2158" s="1"/>
      <c r="R2158" s="1">
        <f>'Innlegging av opplysninger'!$C$11*SUM(H2158:Q2158)</f>
        <v>2329085.1498814733</v>
      </c>
      <c r="S2158" s="1">
        <f>'Innlegging av opplysninger'!$C$13*(((H2158+J2158+M2158+O2158)*Data!H2158)+(J2158+O2158)*(1-Data!H2158)*1.8/12+I2158+N2158+K2158+L2158+P2158+Q2158)</f>
        <v>764249.82139006932</v>
      </c>
      <c r="T2158" s="1">
        <f>'Innlegging av opplysninger'!$C$13*((H2158+J2158+M2158+O2158)*(1-Data!H2158)-(J2158+O2158)*(1-Data!H2158)*1.8/12)</f>
        <v>2422919.3310793149</v>
      </c>
      <c r="U2158" s="1">
        <f>Data!I2158</f>
        <v>14.25</v>
      </c>
      <c r="V2158" s="1">
        <f>Data!J2158+Data!K2158</f>
        <v>58415.291812865486</v>
      </c>
      <c r="W2158" s="1">
        <f>Data!L2158</f>
        <v>33.620350877192983</v>
      </c>
      <c r="X2158" s="1">
        <f t="shared" si="337"/>
        <v>9080922.6363636348</v>
      </c>
      <c r="Y2158" s="100">
        <f t="shared" si="338"/>
        <v>5226.4363636363632</v>
      </c>
      <c r="Z2158" s="100">
        <f t="shared" si="339"/>
        <v>1299319.3173999996</v>
      </c>
      <c r="AA2158" s="100">
        <f>'Innlegging av opplysninger'!$B$4*X2158</f>
        <v>1180519.9427272726</v>
      </c>
      <c r="AB2158" s="1"/>
      <c r="AC2158" s="1">
        <f>'Innlegging av opplysninger'!$B$5*X2158</f>
        <v>1189600.8653636363</v>
      </c>
      <c r="AD2158" s="1">
        <f>'Innlegging av opplysninger'!$B$5*Y2158</f>
        <v>684.66316363636361</v>
      </c>
      <c r="AE2158" s="1">
        <f>'Innlegging av opplysninger'!$B$5*Z2158</f>
        <v>170210.83057939995</v>
      </c>
      <c r="AF2158" s="1">
        <f>'Innlegging av opplysninger'!$B$5*AA2158</f>
        <v>154648.11249727273</v>
      </c>
      <c r="AG2158" s="1"/>
      <c r="AH2158" s="1">
        <f>'Innlegging av opplysninger'!$C$11*SUM(X2158:AG2158)</f>
        <v>497083.04656942253</v>
      </c>
      <c r="AI2158" s="1">
        <f>'Innlegging av opplysninger'!$C$13*(((X2158+Z2158+AC2158+AE2158)*Data!M2158)+(Z2158+AE2158)*(1-Data!M2158)*1.8/12+Y2158+AD2158+AA2158+AB2158+AF2158+AG2158)</f>
        <v>166796.66138516154</v>
      </c>
      <c r="AJ2158" s="1">
        <f>'Innlegging av opplysninger'!$C$13*((X2158+Z2158+AC2158+AE2158)*(1-Data!M2158)-(Z2158+AE2158)*(1-Data!M2158)*1.8/12)</f>
        <v>513422.24444667983</v>
      </c>
      <c r="AK2158" s="83">
        <f t="shared" si="334"/>
        <v>2826000</v>
      </c>
      <c r="AL2158" s="83">
        <f t="shared" si="335"/>
        <v>931000</v>
      </c>
      <c r="AM2158" s="83">
        <f t="shared" si="336"/>
        <v>2936000</v>
      </c>
    </row>
    <row r="2159" spans="1:39">
      <c r="A2159" t="str">
        <f t="shared" si="330"/>
        <v>5037Undervisning</v>
      </c>
      <c r="B2159" s="6" t="str">
        <f>Data!A2159</f>
        <v>5037</v>
      </c>
      <c r="C2159" s="7" t="str">
        <f>Data!B2159</f>
        <v>Levanger kommune</v>
      </c>
      <c r="D2159" s="7" t="str">
        <f>Data!C2159</f>
        <v>Undervisning</v>
      </c>
      <c r="E2159" s="1">
        <f>Data!D2159</f>
        <v>322.60209999999989</v>
      </c>
      <c r="F2159" s="1">
        <f>Data!E2159+Data!F2159</f>
        <v>49695.317935159183</v>
      </c>
      <c r="G2159" s="1">
        <f>Data!G2159</f>
        <v>0</v>
      </c>
      <c r="H2159" s="1">
        <f t="shared" si="331"/>
        <v>174892515.5569092</v>
      </c>
      <c r="I2159" s="1">
        <f t="shared" si="332"/>
        <v>0</v>
      </c>
      <c r="J2159" s="1">
        <f t="shared" si="333"/>
        <v>20987101.866829105</v>
      </c>
      <c r="K2159" s="1">
        <f>'Innlegging av opplysninger'!$B$4*H2159</f>
        <v>22736027.022398196</v>
      </c>
      <c r="L2159" s="1"/>
      <c r="M2159" s="1">
        <f>'Innlegging av opplysninger'!$B$5*H2159</f>
        <v>22910919.537955105</v>
      </c>
      <c r="N2159" s="1">
        <f>'Innlegging av opplysninger'!$B$5*I2159</f>
        <v>0</v>
      </c>
      <c r="O2159" s="1">
        <f>'Innlegging av opplysninger'!$B$5*J2159</f>
        <v>2749310.3445546129</v>
      </c>
      <c r="P2159" s="1">
        <f>'Innlegging av opplysninger'!$B$5*K2159</f>
        <v>2978419.5399341639</v>
      </c>
      <c r="Q2159" s="1"/>
      <c r="R2159" s="1">
        <f>'Innlegging av opplysninger'!$C$11*SUM(H2159:Q2159)</f>
        <v>9395663.167006053</v>
      </c>
      <c r="S2159" s="1">
        <f>'Innlegging av opplysninger'!$C$13*(((H2159+J2159+M2159+O2159)*Data!H2159)+(J2159+O2159)*(1-Data!H2159)*1.8/12+I2159+N2159+K2159+L2159+P2159+Q2159)</f>
        <v>1888508.3186090053</v>
      </c>
      <c r="T2159" s="1">
        <f>'Innlegging av opplysninger'!$C$13*((H2159+J2159+M2159+O2159)*(1-Data!H2159)-(J2159+O2159)*(1-Data!H2159)*1.8/12)</f>
        <v>10968714.962557174</v>
      </c>
      <c r="U2159" s="1">
        <f>Data!I2159</f>
        <v>38.890900000000009</v>
      </c>
      <c r="V2159" s="1">
        <f>Data!J2159+Data!K2159</f>
        <v>50598.436183443075</v>
      </c>
      <c r="W2159" s="1">
        <f>Data!L2159</f>
        <v>0</v>
      </c>
      <c r="X2159" s="1">
        <f t="shared" si="337"/>
        <v>21467113.328363635</v>
      </c>
      <c r="Y2159" s="100">
        <f t="shared" si="338"/>
        <v>0</v>
      </c>
      <c r="Z2159" s="100">
        <f t="shared" si="339"/>
        <v>3069797.2059559994</v>
      </c>
      <c r="AA2159" s="100">
        <f>'Innlegging av opplysninger'!$B$4*X2159</f>
        <v>2790724.7326872726</v>
      </c>
      <c r="AB2159" s="1"/>
      <c r="AC2159" s="1">
        <f>'Innlegging av opplysninger'!$B$5*X2159</f>
        <v>2812191.8460156363</v>
      </c>
      <c r="AD2159" s="1">
        <f>'Innlegging av opplysninger'!$B$5*Y2159</f>
        <v>0</v>
      </c>
      <c r="AE2159" s="1">
        <f>'Innlegging av opplysninger'!$B$5*Z2159</f>
        <v>402143.43398023595</v>
      </c>
      <c r="AF2159" s="1">
        <f>'Innlegging av opplysninger'!$B$5*AA2159</f>
        <v>365584.93998203275</v>
      </c>
      <c r="AG2159" s="1"/>
      <c r="AH2159" s="1">
        <f>'Innlegging av opplysninger'!$C$11*SUM(X2159:AG2159)</f>
        <v>1174487.1085054229</v>
      </c>
      <c r="AI2159" s="1">
        <f>'Innlegging av opplysninger'!$C$13*(((X2159+Z2159+AC2159+AE2159)*Data!M2159)+(Z2159+AE2159)*(1-Data!M2159)*1.8/12+Y2159+AD2159+AA2159+AB2159+AF2159+AG2159)</f>
        <v>268889.7486710716</v>
      </c>
      <c r="AJ2159" s="1">
        <f>'Innlegging av opplysninger'!$C$13*((X2159+Z2159+AC2159+AE2159)*(1-Data!M2159)-(Z2159+AE2159)*(1-Data!M2159)*1.8/12)</f>
        <v>1338303.1366521385</v>
      </c>
      <c r="AK2159" s="83">
        <f t="shared" si="334"/>
        <v>10570000</v>
      </c>
      <c r="AL2159" s="83">
        <f t="shared" si="335"/>
        <v>2157000</v>
      </c>
      <c r="AM2159" s="83">
        <f t="shared" si="336"/>
        <v>12307000</v>
      </c>
    </row>
    <row r="2160" spans="1:39">
      <c r="A2160" t="str">
        <f t="shared" si="330"/>
        <v>5037Barnehager</v>
      </c>
      <c r="B2160" s="6" t="str">
        <f>Data!A2160</f>
        <v>5037</v>
      </c>
      <c r="C2160" s="7" t="str">
        <f>Data!B2160</f>
        <v>Levanger kommune</v>
      </c>
      <c r="D2160" s="7" t="str">
        <f>Data!C2160</f>
        <v>Barnehager</v>
      </c>
      <c r="E2160" s="1">
        <f>Data!D2160</f>
        <v>102.51229999999997</v>
      </c>
      <c r="F2160" s="1">
        <f>Data!E2160+Data!F2160</f>
        <v>41974.747989590869</v>
      </c>
      <c r="G2160" s="1">
        <f>Data!G2160</f>
        <v>2.2948465696311571</v>
      </c>
      <c r="H2160" s="1">
        <f t="shared" si="331"/>
        <v>46941032.272727281</v>
      </c>
      <c r="I2160" s="1">
        <f t="shared" si="332"/>
        <v>2566.363636363636</v>
      </c>
      <c r="J2160" s="1">
        <f t="shared" si="333"/>
        <v>5633231.8363636378</v>
      </c>
      <c r="K2160" s="1">
        <f>'Innlegging av opplysninger'!$B$4*H2160</f>
        <v>6102334.1954545472</v>
      </c>
      <c r="L2160" s="1"/>
      <c r="M2160" s="1">
        <f>'Innlegging av opplysninger'!$B$5*H2160</f>
        <v>6149275.2277272744</v>
      </c>
      <c r="N2160" s="1">
        <f>'Innlegging av opplysninger'!$B$5*I2160</f>
        <v>336.19363636363636</v>
      </c>
      <c r="O2160" s="1">
        <f>'Innlegging av opplysninger'!$B$5*J2160</f>
        <v>737953.37056363653</v>
      </c>
      <c r="P2160" s="1">
        <f>'Innlegging av opplysninger'!$B$5*K2160</f>
        <v>799405.77960454568</v>
      </c>
      <c r="Q2160" s="1"/>
      <c r="R2160" s="1">
        <f>'Innlegging av opplysninger'!$C$11*SUM(H2160:Q2160)</f>
        <v>2521913.1391091184</v>
      </c>
      <c r="S2160" s="1">
        <f>'Innlegging av opplysninger'!$C$13*(((H2160+J2160+M2160+O2160)*Data!H2160)+(J2160+O2160)*(1-Data!H2160)*1.8/12+I2160+N2160+K2160+L2160+P2160+Q2160)</f>
        <v>428611.17280400946</v>
      </c>
      <c r="T2160" s="1">
        <f>'Innlegging av opplysninger'!$C$13*((H2160+J2160+M2160+O2160)*(1-Data!H2160)-(J2160+O2160)*(1-Data!H2160)*1.8/12)</f>
        <v>3022427.8596611</v>
      </c>
      <c r="U2160" s="1">
        <f>Data!I2160</f>
        <v>7.02</v>
      </c>
      <c r="V2160" s="1">
        <f>Data!J2160+Data!K2160</f>
        <v>42127.571225071239</v>
      </c>
      <c r="W2160" s="1">
        <f>Data!L2160</f>
        <v>0</v>
      </c>
      <c r="X2160" s="1">
        <f t="shared" si="337"/>
        <v>3226206.0000000005</v>
      </c>
      <c r="Y2160" s="100">
        <f t="shared" si="338"/>
        <v>0</v>
      </c>
      <c r="Z2160" s="100">
        <f t="shared" si="339"/>
        <v>461347.45800000004</v>
      </c>
      <c r="AA2160" s="100">
        <f>'Innlegging av opplysninger'!$B$4*X2160</f>
        <v>419406.78000000009</v>
      </c>
      <c r="AB2160" s="1"/>
      <c r="AC2160" s="1">
        <f>'Innlegging av opplysninger'!$B$5*X2160</f>
        <v>422632.98600000009</v>
      </c>
      <c r="AD2160" s="1">
        <f>'Innlegging av opplysninger'!$B$5*Y2160</f>
        <v>0</v>
      </c>
      <c r="AE2160" s="1">
        <f>'Innlegging av opplysninger'!$B$5*Z2160</f>
        <v>60436.516998000006</v>
      </c>
      <c r="AF2160" s="1">
        <f>'Innlegging av opplysninger'!$B$5*AA2160</f>
        <v>54942.28818000001</v>
      </c>
      <c r="AG2160" s="1"/>
      <c r="AH2160" s="1">
        <f>'Innlegging av opplysninger'!$C$11*SUM(X2160:AG2160)</f>
        <v>176508.93710876408</v>
      </c>
      <c r="AI2160" s="1">
        <f>'Innlegging av opplysninger'!$C$13*(((X2160+Z2160+AC2160+AE2160)*Data!M2160)+(Z2160+AE2160)*(1-Data!M2160)*1.8/12+Y2160+AD2160+AA2160+AB2160+AF2160+AG2160)</f>
        <v>28736.066550344403</v>
      </c>
      <c r="AJ2160" s="1">
        <f>'Innlegging av opplysninger'!$C$13*((X2160+Z2160+AC2160+AE2160)*(1-Data!M2160)-(Z2160+AE2160)*(1-Data!M2160)*1.8/12)</f>
        <v>212802.47896691161</v>
      </c>
      <c r="AK2160" s="83">
        <f t="shared" si="334"/>
        <v>2698000</v>
      </c>
      <c r="AL2160" s="83">
        <f t="shared" si="335"/>
        <v>457000</v>
      </c>
      <c r="AM2160" s="83">
        <f t="shared" si="336"/>
        <v>3235000</v>
      </c>
    </row>
    <row r="2161" spans="1:39">
      <c r="A2161" t="str">
        <f t="shared" si="330"/>
        <v>5037Helse/pleie/omsorg</v>
      </c>
      <c r="B2161" s="6" t="str">
        <f>Data!A2161</f>
        <v>5037</v>
      </c>
      <c r="C2161" s="7" t="str">
        <f>Data!B2161</f>
        <v>Levanger kommune</v>
      </c>
      <c r="D2161" s="7" t="str">
        <f>Data!C2161</f>
        <v>Helse/pleie/omsorg</v>
      </c>
      <c r="E2161" s="1">
        <f>Data!D2161</f>
        <v>592.13381615798971</v>
      </c>
      <c r="F2161" s="1">
        <f>Data!E2161+Data!F2161</f>
        <v>46299.078955775345</v>
      </c>
      <c r="G2161" s="1">
        <f>Data!G2161</f>
        <v>1064.670067469669</v>
      </c>
      <c r="H2161" s="1">
        <f t="shared" si="331"/>
        <v>299075457.89109081</v>
      </c>
      <c r="I2161" s="1">
        <f t="shared" si="332"/>
        <v>6877387.0909090852</v>
      </c>
      <c r="J2161" s="1">
        <f t="shared" si="333"/>
        <v>36714341.397839986</v>
      </c>
      <c r="K2161" s="1">
        <f>'Innlegging av opplysninger'!$B$4*H2161</f>
        <v>38879809.52584181</v>
      </c>
      <c r="L2161" s="1"/>
      <c r="M2161" s="1">
        <f>'Innlegging av opplysninger'!$B$5*H2161</f>
        <v>39178884.983732894</v>
      </c>
      <c r="N2161" s="1">
        <f>'Innlegging av opplysninger'!$B$5*I2161</f>
        <v>900937.70890909026</v>
      </c>
      <c r="O2161" s="1">
        <f>'Innlegging av opplysninger'!$B$5*J2161</f>
        <v>4809578.7231170386</v>
      </c>
      <c r="P2161" s="1">
        <f>'Innlegging av opplysninger'!$B$5*K2161</f>
        <v>5093255.0478852773</v>
      </c>
      <c r="Q2161" s="1"/>
      <c r="R2161" s="1">
        <f>'Innlegging av opplysninger'!$C$11*SUM(H2161:Q2161)</f>
        <v>16398126.790034387</v>
      </c>
      <c r="S2161" s="1">
        <f>'Innlegging av opplysninger'!$C$13*(((H2161+J2161+M2161+O2161)*Data!H2161)+(J2161+O2161)*(1-Data!H2161)*1.8/12+I2161+N2161+K2161+L2161+P2161+Q2161)</f>
        <v>3324063.3324823459</v>
      </c>
      <c r="T2161" s="1">
        <f>'Innlegging av opplysninger'!$C$13*((H2161+J2161+M2161+O2161)*(1-Data!H2161)-(J2161+O2161)*(1-Data!H2161)*1.8/12)</f>
        <v>19115478.590722606</v>
      </c>
      <c r="U2161" s="1">
        <f>Data!I2161</f>
        <v>70.600800000000007</v>
      </c>
      <c r="V2161" s="1">
        <f>Data!J2161+Data!K2161</f>
        <v>47601.625377238408</v>
      </c>
      <c r="W2161" s="1">
        <f>Data!L2161</f>
        <v>1006.1376075058638</v>
      </c>
      <c r="X2161" s="1">
        <f t="shared" si="337"/>
        <v>36662321.813818187</v>
      </c>
      <c r="Y2161" s="100">
        <f t="shared" si="338"/>
        <v>774917.67272727261</v>
      </c>
      <c r="Z2161" s="100">
        <f t="shared" si="339"/>
        <v>5353525.246576</v>
      </c>
      <c r="AA2161" s="100">
        <f>'Innlegging av opplysninger'!$B$4*X2161</f>
        <v>4766101.8357963646</v>
      </c>
      <c r="AB2161" s="1"/>
      <c r="AC2161" s="1">
        <f>'Innlegging av opplysninger'!$B$5*X2161</f>
        <v>4802764.1576101827</v>
      </c>
      <c r="AD2161" s="1">
        <f>'Innlegging av opplysninger'!$B$5*Y2161</f>
        <v>101514.21512727272</v>
      </c>
      <c r="AE2161" s="1">
        <f>'Innlegging av opplysninger'!$B$5*Z2161</f>
        <v>701311.80730145599</v>
      </c>
      <c r="AF2161" s="1">
        <f>'Innlegging av opplysninger'!$B$5*AA2161</f>
        <v>624359.34048932383</v>
      </c>
      <c r="AG2161" s="1"/>
      <c r="AH2161" s="1">
        <f>'Innlegging av opplysninger'!$C$11*SUM(X2161:AG2161)</f>
        <v>2043899.0113989499</v>
      </c>
      <c r="AI2161" s="1">
        <f>'Innlegging av opplysninger'!$C$13*(((X2161+Z2161+AC2161+AE2161)*Data!M2161)+(Z2161+AE2161)*(1-Data!M2161)*1.8/12+Y2161+AD2161+AA2161+AB2161+AF2161+AG2161)</f>
        <v>416978.58929242211</v>
      </c>
      <c r="AJ2161" s="1">
        <f>'Innlegging av opplysninger'!$C$13*((X2161+Z2161+AC2161+AE2161)*(1-Data!M2161)-(Z2161+AE2161)*(1-Data!M2161)*1.8/12)</f>
        <v>2379935.847358773</v>
      </c>
      <c r="AK2161" s="83">
        <f t="shared" si="334"/>
        <v>18442000</v>
      </c>
      <c r="AL2161" s="83">
        <f t="shared" si="335"/>
        <v>3741000</v>
      </c>
      <c r="AM2161" s="83">
        <f t="shared" si="336"/>
        <v>21495000</v>
      </c>
    </row>
    <row r="2162" spans="1:39">
      <c r="A2162" t="str">
        <f t="shared" si="330"/>
        <v>5037Samferdsel og teknikk</v>
      </c>
      <c r="B2162" s="6" t="str">
        <f>Data!A2162</f>
        <v>5037</v>
      </c>
      <c r="C2162" s="7" t="str">
        <f>Data!B2162</f>
        <v>Levanger kommune</v>
      </c>
      <c r="D2162" s="7" t="str">
        <f>Data!C2162</f>
        <v>Samferdsel og teknikk</v>
      </c>
      <c r="E2162" s="1">
        <f>Data!D2162</f>
        <v>53.866199999999999</v>
      </c>
      <c r="F2162" s="1">
        <f>Data!E2162+Data!F2162</f>
        <v>50356.226112107419</v>
      </c>
      <c r="G2162" s="1">
        <f>Data!G2162</f>
        <v>220.76812546643353</v>
      </c>
      <c r="H2162" s="1">
        <f t="shared" si="331"/>
        <v>29590893.240000002</v>
      </c>
      <c r="I2162" s="1">
        <f t="shared" si="332"/>
        <v>129730.25454545456</v>
      </c>
      <c r="J2162" s="1">
        <f t="shared" si="333"/>
        <v>3566474.8193454547</v>
      </c>
      <c r="K2162" s="1">
        <f>'Innlegging av opplysninger'!$B$4*H2162</f>
        <v>3846816.1212000004</v>
      </c>
      <c r="L2162" s="1"/>
      <c r="M2162" s="1">
        <f>'Innlegging av opplysninger'!$B$5*H2162</f>
        <v>3876407.0144400005</v>
      </c>
      <c r="N2162" s="1">
        <f>'Innlegging av opplysninger'!$B$5*I2162</f>
        <v>16994.663345454548</v>
      </c>
      <c r="O2162" s="1">
        <f>'Innlegging av opplysninger'!$B$5*J2162</f>
        <v>467208.20133425458</v>
      </c>
      <c r="P2162" s="1">
        <f>'Innlegging av opplysninger'!$B$5*K2162</f>
        <v>503932.91187720007</v>
      </c>
      <c r="Q2162" s="1"/>
      <c r="R2162" s="1">
        <f>'Innlegging av opplysninger'!$C$11*SUM(H2162:Q2162)</f>
        <v>1595941.3745913373</v>
      </c>
      <c r="S2162" s="1">
        <f>'Innlegging av opplysninger'!$C$13*(((H2162+J2162+M2162+O2162)*Data!H2162)+(J2162+O2162)*(1-Data!H2162)*1.8/12+I2162+N2162+K2162+L2162+P2162+Q2162)</f>
        <v>308689.43114092917</v>
      </c>
      <c r="T2162" s="1">
        <f>'Innlegging av opplysninger'!$C$13*((H2162+J2162+M2162+O2162)*(1-Data!H2162)-(J2162+O2162)*(1-Data!H2162)*1.8/12)</f>
        <v>1875230.3446156373</v>
      </c>
      <c r="U2162" s="1">
        <f>Data!I2162</f>
        <v>9.1999999999999993</v>
      </c>
      <c r="V2162" s="1">
        <f>Data!J2162+Data!K2162</f>
        <v>50452.953804347839</v>
      </c>
      <c r="W2162" s="1">
        <f>Data!L2162</f>
        <v>0</v>
      </c>
      <c r="X2162" s="1">
        <f t="shared" si="337"/>
        <v>5063641.9090909092</v>
      </c>
      <c r="Y2162" s="100">
        <f t="shared" si="338"/>
        <v>0</v>
      </c>
      <c r="Z2162" s="100">
        <f t="shared" si="339"/>
        <v>724100.79299999995</v>
      </c>
      <c r="AA2162" s="100">
        <f>'Innlegging av opplysninger'!$B$4*X2162</f>
        <v>658273.44818181824</v>
      </c>
      <c r="AB2162" s="1"/>
      <c r="AC2162" s="1">
        <f>'Innlegging av opplysninger'!$B$5*X2162</f>
        <v>663337.09009090916</v>
      </c>
      <c r="AD2162" s="1">
        <f>'Innlegging av opplysninger'!$B$5*Y2162</f>
        <v>0</v>
      </c>
      <c r="AE2162" s="1">
        <f>'Innlegging av opplysninger'!$B$5*Z2162</f>
        <v>94857.203882999995</v>
      </c>
      <c r="AF2162" s="1">
        <f>'Innlegging av opplysninger'!$B$5*AA2162</f>
        <v>86233.821711818193</v>
      </c>
      <c r="AG2162" s="1"/>
      <c r="AH2162" s="1">
        <f>'Innlegging av opplysninger'!$C$11*SUM(X2162:AG2162)</f>
        <v>277036.88210642122</v>
      </c>
      <c r="AI2162" s="1">
        <f>'Innlegging av opplysninger'!$C$13*(((X2162+Z2162+AC2162+AE2162)*Data!M2162)+(Z2162+AE2162)*(1-Data!M2162)*1.8/12+Y2162+AD2162+AA2162+AB2162+AF2162+AG2162)</f>
        <v>46832.037126351228</v>
      </c>
      <c r="AJ2162" s="1">
        <f>'Innlegging av opplysninger'!$C$13*((X2162+Z2162+AC2162+AE2162)*(1-Data!M2162)-(Z2162+AE2162)*(1-Data!M2162)*1.8/12)</f>
        <v>332271.06470348837</v>
      </c>
      <c r="AK2162" s="83">
        <f t="shared" si="334"/>
        <v>1873000</v>
      </c>
      <c r="AL2162" s="83">
        <f t="shared" si="335"/>
        <v>356000</v>
      </c>
      <c r="AM2162" s="83">
        <f t="shared" si="336"/>
        <v>2208000</v>
      </c>
    </row>
    <row r="2163" spans="1:39">
      <c r="A2163" t="str">
        <f t="shared" si="330"/>
        <v>5037Annet</v>
      </c>
      <c r="B2163" s="6" t="str">
        <f>Data!A2163</f>
        <v>5037</v>
      </c>
      <c r="C2163" s="7" t="str">
        <f>Data!B2163</f>
        <v>Levanger kommune</v>
      </c>
      <c r="D2163" s="7" t="str">
        <f>Data!C2163</f>
        <v>Annet</v>
      </c>
      <c r="E2163" s="1">
        <f>Data!D2163</f>
        <v>27.2194</v>
      </c>
      <c r="F2163" s="1">
        <f>Data!E2163+Data!F2163</f>
        <v>50272.871799770262</v>
      </c>
      <c r="G2163" s="1">
        <f>Data!G2163</f>
        <v>32.343842994334921</v>
      </c>
      <c r="H2163" s="1">
        <f t="shared" si="331"/>
        <v>14927971.709090909</v>
      </c>
      <c r="I2163" s="1">
        <f t="shared" si="332"/>
        <v>9604.1454545454544</v>
      </c>
      <c r="J2163" s="1">
        <f t="shared" si="333"/>
        <v>1792509.1025454544</v>
      </c>
      <c r="K2163" s="1">
        <f>'Innlegging av opplysninger'!$B$4*H2163</f>
        <v>1940636.3221818183</v>
      </c>
      <c r="L2163" s="1"/>
      <c r="M2163" s="1">
        <f>'Innlegging av opplysninger'!$B$5*H2163</f>
        <v>1955564.2938909091</v>
      </c>
      <c r="N2163" s="1">
        <f>'Innlegging av opplysninger'!$B$5*I2163</f>
        <v>1258.1430545454546</v>
      </c>
      <c r="O2163" s="1">
        <f>'Innlegging av opplysninger'!$B$5*J2163</f>
        <v>234818.69243345453</v>
      </c>
      <c r="P2163" s="1">
        <f>'Innlegging av opplysninger'!$B$5*K2163</f>
        <v>254223.35820581822</v>
      </c>
      <c r="Q2163" s="1"/>
      <c r="R2163" s="1">
        <f>'Innlegging av opplysninger'!$C$11*SUM(H2163:Q2163)</f>
        <v>802430.25914058322</v>
      </c>
      <c r="S2163" s="1">
        <f>'Innlegging av opplysninger'!$C$13*(((H2163+J2163+M2163+O2163)*Data!H2163)+(J2163+O2163)*(1-Data!H2163)*1.8/12+I2163+N2163+K2163+L2163+P2163+Q2163)</f>
        <v>185079.71315317365</v>
      </c>
      <c r="T2163" s="1">
        <f>'Innlegging av opplysninger'!$C$13*((H2163+J2163+M2163+O2163)*(1-Data!H2163)-(J2163+O2163)*(1-Data!H2163)*1.8/12)</f>
        <v>912982.74672341382</v>
      </c>
      <c r="U2163" s="1">
        <f>Data!I2163</f>
        <v>4.2</v>
      </c>
      <c r="V2163" s="1">
        <f>Data!J2163+Data!K2163</f>
        <v>53725.158730158721</v>
      </c>
      <c r="W2163" s="1">
        <f>Data!L2163</f>
        <v>0</v>
      </c>
      <c r="X2163" s="1">
        <f t="shared" si="337"/>
        <v>2461589.0909090904</v>
      </c>
      <c r="Y2163" s="100">
        <f t="shared" si="338"/>
        <v>0</v>
      </c>
      <c r="Z2163" s="100">
        <f t="shared" si="339"/>
        <v>352007.23999999987</v>
      </c>
      <c r="AA2163" s="100">
        <f>'Innlegging av opplysninger'!$B$4*X2163</f>
        <v>320006.58181818173</v>
      </c>
      <c r="AB2163" s="1"/>
      <c r="AC2163" s="1">
        <f>'Innlegging av opplysninger'!$B$5*X2163</f>
        <v>322468.17090909084</v>
      </c>
      <c r="AD2163" s="1">
        <f>'Innlegging av opplysninger'!$B$5*Y2163</f>
        <v>0</v>
      </c>
      <c r="AE2163" s="1">
        <f>'Innlegging av opplysninger'!$B$5*Z2163</f>
        <v>46112.948439999986</v>
      </c>
      <c r="AF2163" s="1">
        <f>'Innlegging av opplysninger'!$B$5*AA2163</f>
        <v>41920.862218181806</v>
      </c>
      <c r="AG2163" s="1"/>
      <c r="AH2163" s="1">
        <f>'Innlegging av opplysninger'!$C$11*SUM(X2163:AG2163)</f>
        <v>134675.98598319269</v>
      </c>
      <c r="AI2163" s="1">
        <f>'Innlegging av opplysninger'!$C$13*(((X2163+Z2163+AC2163+AE2163)*Data!M2163)+(Z2163+AE2163)*(1-Data!M2163)*1.8/12+Y2163+AD2163+AA2163+AB2163+AF2163+AG2163)</f>
        <v>38126.566931132715</v>
      </c>
      <c r="AJ2163" s="1">
        <f>'Innlegging av opplysninger'!$C$13*((X2163+Z2163+AC2163+AE2163)*(1-Data!M2163)-(Z2163+AE2163)*(1-Data!M2163)*1.8/12)</f>
        <v>146166.88757218359</v>
      </c>
      <c r="AK2163" s="83">
        <f t="shared" si="334"/>
        <v>937000</v>
      </c>
      <c r="AL2163" s="83">
        <f t="shared" si="335"/>
        <v>223000</v>
      </c>
      <c r="AM2163" s="83">
        <f t="shared" si="336"/>
        <v>1059000</v>
      </c>
    </row>
    <row r="2164" spans="1:39">
      <c r="A2164" t="str">
        <f t="shared" si="330"/>
        <v>5038Alle</v>
      </c>
      <c r="B2164" s="6" t="str">
        <f>Data!A2164</f>
        <v>5038</v>
      </c>
      <c r="C2164" s="7" t="str">
        <f>Data!B2164</f>
        <v>Verdal kommune</v>
      </c>
      <c r="D2164" s="7" t="str">
        <f>Data!C2164</f>
        <v>Alle</v>
      </c>
      <c r="E2164" s="1">
        <f>Data!D2164</f>
        <v>848.56360000000006</v>
      </c>
      <c r="F2164" s="1">
        <f>Data!E2164+Data!F2164</f>
        <v>46590.951462437966</v>
      </c>
      <c r="G2164" s="1">
        <f>Data!G2164</f>
        <v>394.43533755159876</v>
      </c>
      <c r="H2164" s="1">
        <f t="shared" si="331"/>
        <v>431295114.54972684</v>
      </c>
      <c r="I2164" s="1">
        <f t="shared" si="332"/>
        <v>3651310.5818181797</v>
      </c>
      <c r="J2164" s="1">
        <f t="shared" si="333"/>
        <v>52193571.015785396</v>
      </c>
      <c r="K2164" s="1">
        <f>'Innlegging av opplysninger'!$B$4*H2164</f>
        <v>56068364.891464494</v>
      </c>
      <c r="L2164" s="1"/>
      <c r="M2164" s="1">
        <f>'Innlegging av opplysninger'!$B$5*H2164</f>
        <v>56499660.00601422</v>
      </c>
      <c r="N2164" s="1">
        <f>'Innlegging av opplysninger'!$B$5*I2164</f>
        <v>478321.68621818157</v>
      </c>
      <c r="O2164" s="1">
        <f>'Innlegging av opplysninger'!$B$5*J2164</f>
        <v>6837357.8030678872</v>
      </c>
      <c r="P2164" s="1">
        <f>'Innlegging av opplysninger'!$B$5*K2164</f>
        <v>7344955.8007818488</v>
      </c>
      <c r="Q2164" s="1"/>
      <c r="R2164" s="1">
        <f>'Innlegging av opplysninger'!$C$11*SUM(H2164:Q2164)</f>
        <v>23346008.940725327</v>
      </c>
      <c r="S2164" s="1">
        <f>'Innlegging av opplysninger'!$C$13*(((H2164+J2164+M2164+O2164)*Data!H2164)+(J2164+O2164)*(1-Data!H2164)*1.8/12+I2164+N2164+K2164+L2164+P2164+Q2164)</f>
        <v>4296513.08343146</v>
      </c>
      <c r="T2164" s="1">
        <f>'Innlegging av opplysninger'!$C$13*((H2164+J2164+M2164+O2164)*(1-Data!H2164)-(J2164+O2164)*(1-Data!H2164)*1.8/12)</f>
        <v>27650657.045982145</v>
      </c>
      <c r="U2164" s="1">
        <f>Data!I2164</f>
        <v>121.22269999999999</v>
      </c>
      <c r="V2164" s="1">
        <f>Data!J2164+Data!K2164</f>
        <v>47620.070580015119</v>
      </c>
      <c r="W2164" s="1">
        <f>Data!L2164</f>
        <v>426.22817343616344</v>
      </c>
      <c r="X2164" s="1">
        <f t="shared" si="337"/>
        <v>62974183.962545432</v>
      </c>
      <c r="Y2164" s="100">
        <f t="shared" si="338"/>
        <v>563656.69090909092</v>
      </c>
      <c r="Z2164" s="100">
        <f t="shared" si="339"/>
        <v>9085911.2134439964</v>
      </c>
      <c r="AA2164" s="100">
        <f>'Innlegging av opplysninger'!$B$4*X2164</f>
        <v>8186643.9151309067</v>
      </c>
      <c r="AB2164" s="1"/>
      <c r="AC2164" s="1">
        <f>'Innlegging av opplysninger'!$B$5*X2164</f>
        <v>8249618.0990934521</v>
      </c>
      <c r="AD2164" s="1">
        <f>'Innlegging av opplysninger'!$B$5*Y2164</f>
        <v>73839.026509090909</v>
      </c>
      <c r="AE2164" s="1">
        <f>'Innlegging av opplysninger'!$B$5*Z2164</f>
        <v>1190254.3689611636</v>
      </c>
      <c r="AF2164" s="1">
        <f>'Innlegging av opplysninger'!$B$5*AA2164</f>
        <v>1072450.3528821489</v>
      </c>
      <c r="AG2164" s="1"/>
      <c r="AH2164" s="1">
        <f>'Innlegging av opplysninger'!$C$11*SUM(X2164:AG2164)</f>
        <v>3473069.1899200613</v>
      </c>
      <c r="AI2164" s="1">
        <f>'Innlegging av opplysninger'!$C$13*(((X2164+Z2164+AC2164+AE2164)*Data!M2164)+(Z2164+AE2164)*(1-Data!M2164)*1.8/12+Y2164+AD2164+AA2164+AB2164+AF2164+AG2164)</f>
        <v>704052.01708727935</v>
      </c>
      <c r="AJ2164" s="1">
        <f>'Innlegging av opplysninger'!$C$13*((X2164+Z2164+AC2164+AE2164)*(1-Data!M2164)-(Z2164+AE2164)*(1-Data!M2164)*1.8/12)</f>
        <v>4048568.9796454362</v>
      </c>
      <c r="AK2164" s="83">
        <f t="shared" si="334"/>
        <v>26819000</v>
      </c>
      <c r="AL2164" s="83">
        <f t="shared" si="335"/>
        <v>5001000</v>
      </c>
      <c r="AM2164" s="83">
        <f t="shared" si="336"/>
        <v>31699000</v>
      </c>
    </row>
    <row r="2165" spans="1:39">
      <c r="A2165" t="str">
        <f t="shared" si="330"/>
        <v>5038Administrasjon</v>
      </c>
      <c r="B2165" s="6" t="str">
        <f>Data!A2165</f>
        <v>5038</v>
      </c>
      <c r="C2165" s="7" t="str">
        <f>Data!B2165</f>
        <v>Verdal kommune</v>
      </c>
      <c r="D2165" s="7" t="str">
        <f>Data!C2165</f>
        <v>Administrasjon</v>
      </c>
      <c r="E2165" s="1">
        <f>Data!D2165</f>
        <v>53.444400000000002</v>
      </c>
      <c r="F2165" s="1">
        <f>Data!E2165+Data!F2165</f>
        <v>51254.752758630144</v>
      </c>
      <c r="G2165" s="1">
        <f>Data!G2165</f>
        <v>16.849099250810188</v>
      </c>
      <c r="H2165" s="1">
        <f t="shared" si="331"/>
        <v>29883049.181818176</v>
      </c>
      <c r="I2165" s="1">
        <f t="shared" si="332"/>
        <v>9823.5272727272732</v>
      </c>
      <c r="J2165" s="1">
        <f t="shared" si="333"/>
        <v>3587144.7250909084</v>
      </c>
      <c r="K2165" s="1">
        <f>'Innlegging av opplysninger'!$B$4*H2165</f>
        <v>3884796.3936363631</v>
      </c>
      <c r="L2165" s="1"/>
      <c r="M2165" s="1">
        <f>'Innlegging av opplysninger'!$B$5*H2165</f>
        <v>3914679.4428181811</v>
      </c>
      <c r="N2165" s="1">
        <f>'Innlegging av opplysninger'!$B$5*I2165</f>
        <v>1286.8820727272728</v>
      </c>
      <c r="O2165" s="1">
        <f>'Innlegging av opplysninger'!$B$5*J2165</f>
        <v>469915.95898690901</v>
      </c>
      <c r="P2165" s="1">
        <f>'Innlegging av opplysninger'!$B$5*K2165</f>
        <v>508908.32756636356</v>
      </c>
      <c r="Q2165" s="1"/>
      <c r="R2165" s="1">
        <f>'Innlegging av opplysninger'!$C$11*SUM(H2165:Q2165)</f>
        <v>1605864.9686919693</v>
      </c>
      <c r="S2165" s="1">
        <f>'Innlegging av opplysninger'!$C$13*(((H2165+J2165+M2165+O2165)*Data!H2165)+(J2165+O2165)*(1-Data!H2165)*1.8/12+I2165+N2165+K2165+L2165+P2165+Q2165)</f>
        <v>399123.21904537216</v>
      </c>
      <c r="T2165" s="1">
        <f>'Innlegging av opplysninger'!$C$13*((H2165+J2165+M2165+O2165)*(1-Data!H2165)-(J2165+O2165)*(1-Data!H2165)*1.8/12)</f>
        <v>1798376.2117962705</v>
      </c>
      <c r="U2165" s="1">
        <f>Data!I2165</f>
        <v>16.3</v>
      </c>
      <c r="V2165" s="1">
        <f>Data!J2165+Data!K2165</f>
        <v>51941.160531697344</v>
      </c>
      <c r="W2165" s="1">
        <f>Data!L2165</f>
        <v>0</v>
      </c>
      <c r="X2165" s="1">
        <f t="shared" si="337"/>
        <v>9236082.7272727266</v>
      </c>
      <c r="Y2165" s="100">
        <f t="shared" si="338"/>
        <v>0</v>
      </c>
      <c r="Z2165" s="100">
        <f t="shared" si="339"/>
        <v>1320759.8299999998</v>
      </c>
      <c r="AA2165" s="100">
        <f>'Innlegging av opplysninger'!$B$4*X2165</f>
        <v>1200690.7545454544</v>
      </c>
      <c r="AB2165" s="1"/>
      <c r="AC2165" s="1">
        <f>'Innlegging av opplysninger'!$B$5*X2165</f>
        <v>1209926.8372727272</v>
      </c>
      <c r="AD2165" s="1">
        <f>'Innlegging av opplysninger'!$B$5*Y2165</f>
        <v>0</v>
      </c>
      <c r="AE2165" s="1">
        <f>'Innlegging av opplysninger'!$B$5*Z2165</f>
        <v>173019.53772999998</v>
      </c>
      <c r="AF2165" s="1">
        <f>'Innlegging av opplysninger'!$B$5*AA2165</f>
        <v>157290.48884545453</v>
      </c>
      <c r="AG2165" s="1"/>
      <c r="AH2165" s="1">
        <f>'Innlegging av opplysninger'!$C$11*SUM(X2165:AG2165)</f>
        <v>505315.26667532179</v>
      </c>
      <c r="AI2165" s="1">
        <f>'Innlegging av opplysninger'!$C$13*(((X2165+Z2165+AC2165+AE2165)*Data!M2165)+(Z2165+AE2165)*(1-Data!M2165)*1.8/12+Y2165+AD2165+AA2165+AB2165+AF2165+AG2165)</f>
        <v>133423.44525246214</v>
      </c>
      <c r="AJ2165" s="1">
        <f>'Innlegging av opplysninger'!$C$13*((X2165+Z2165+AC2165+AE2165)*(1-Data!M2165)-(Z2165+AE2165)*(1-Data!M2165)*1.8/12)</f>
        <v>558060.60388218868</v>
      </c>
      <c r="AK2165" s="83">
        <f t="shared" si="334"/>
        <v>2111000</v>
      </c>
      <c r="AL2165" s="83">
        <f t="shared" si="335"/>
        <v>533000</v>
      </c>
      <c r="AM2165" s="83">
        <f t="shared" si="336"/>
        <v>2356000</v>
      </c>
    </row>
    <row r="2166" spans="1:39">
      <c r="A2166" t="str">
        <f t="shared" si="330"/>
        <v>5038Undervisning</v>
      </c>
      <c r="B2166" s="6" t="str">
        <f>Data!A2166</f>
        <v>5038</v>
      </c>
      <c r="C2166" s="7" t="str">
        <f>Data!B2166</f>
        <v>Verdal kommune</v>
      </c>
      <c r="D2166" s="7" t="str">
        <f>Data!C2166</f>
        <v>Undervisning</v>
      </c>
      <c r="E2166" s="1">
        <f>Data!D2166</f>
        <v>255.41390000000013</v>
      </c>
      <c r="F2166" s="1">
        <f>Data!E2166+Data!F2166</f>
        <v>48265.193137654867</v>
      </c>
      <c r="G2166" s="1">
        <f>Data!G2166</f>
        <v>0</v>
      </c>
      <c r="H2166" s="1">
        <f t="shared" si="331"/>
        <v>134482922.3295455</v>
      </c>
      <c r="I2166" s="1">
        <f t="shared" si="332"/>
        <v>0</v>
      </c>
      <c r="J2166" s="1">
        <f t="shared" si="333"/>
        <v>16137950.679545458</v>
      </c>
      <c r="K2166" s="1">
        <f>'Innlegging av opplysninger'!$B$4*H2166</f>
        <v>17482779.902840916</v>
      </c>
      <c r="L2166" s="1"/>
      <c r="M2166" s="1">
        <f>'Innlegging av opplysninger'!$B$5*H2166</f>
        <v>17617262.825170461</v>
      </c>
      <c r="N2166" s="1">
        <f>'Innlegging av opplysninger'!$B$5*I2166</f>
        <v>0</v>
      </c>
      <c r="O2166" s="1">
        <f>'Innlegging av opplysninger'!$B$5*J2166</f>
        <v>2114071.539020455</v>
      </c>
      <c r="P2166" s="1">
        <f>'Innlegging av opplysninger'!$B$5*K2166</f>
        <v>2290244.1672721603</v>
      </c>
      <c r="Q2166" s="1"/>
      <c r="R2166" s="1">
        <f>'Innlegging av opplysninger'!$C$11*SUM(H2166:Q2166)</f>
        <v>7224758.7948490074</v>
      </c>
      <c r="S2166" s="1">
        <f>'Innlegging av opplysninger'!$C$13*(((H2166+J2166+M2166+O2166)*Data!H2166)+(J2166+O2166)*(1-Data!H2166)*1.8/12+I2166+N2166+K2166+L2166+P2166+Q2166)</f>
        <v>1265917.1988420293</v>
      </c>
      <c r="T2166" s="1">
        <f>'Innlegging av opplysninger'!$C$13*((H2166+J2166+M2166+O2166)*(1-Data!H2166)-(J2166+O2166)*(1-Data!H2166)*1.8/12)</f>
        <v>8620594.8362145051</v>
      </c>
      <c r="U2166" s="1">
        <f>Data!I2166</f>
        <v>29.7041</v>
      </c>
      <c r="V2166" s="1">
        <f>Data!J2166+Data!K2166</f>
        <v>47967.457519332347</v>
      </c>
      <c r="W2166" s="1">
        <f>Data!L2166</f>
        <v>0</v>
      </c>
      <c r="X2166" s="1">
        <f t="shared" si="337"/>
        <v>15543601.689818181</v>
      </c>
      <c r="Y2166" s="100">
        <f t="shared" si="338"/>
        <v>0</v>
      </c>
      <c r="Z2166" s="100">
        <f t="shared" si="339"/>
        <v>2222735.0416439995</v>
      </c>
      <c r="AA2166" s="100">
        <f>'Innlegging av opplysninger'!$B$4*X2166</f>
        <v>2020668.2196763635</v>
      </c>
      <c r="AB2166" s="1"/>
      <c r="AC2166" s="1">
        <f>'Innlegging av opplysninger'!$B$5*X2166</f>
        <v>2036211.8213661818</v>
      </c>
      <c r="AD2166" s="1">
        <f>'Innlegging av opplysninger'!$B$5*Y2166</f>
        <v>0</v>
      </c>
      <c r="AE2166" s="1">
        <f>'Innlegging av opplysninger'!$B$5*Z2166</f>
        <v>291178.29045536392</v>
      </c>
      <c r="AF2166" s="1">
        <f>'Innlegging av opplysninger'!$B$5*AA2166</f>
        <v>264707.53677760361</v>
      </c>
      <c r="AG2166" s="1"/>
      <c r="AH2166" s="1">
        <f>'Innlegging av opplysninger'!$C$11*SUM(X2166:AG2166)</f>
        <v>850405.89879003249</v>
      </c>
      <c r="AI2166" s="1">
        <f>'Innlegging av opplysninger'!$C$13*(((X2166+Z2166+AC2166+AE2166)*Data!M2166)+(Z2166+AE2166)*(1-Data!M2166)*1.8/12+Y2166+AD2166+AA2166+AB2166+AF2166+AG2166)</f>
        <v>147699.6968856173</v>
      </c>
      <c r="AJ2166" s="1">
        <f>'Innlegging av opplysninger'!$C$13*((X2166+Z2166+AC2166+AE2166)*(1-Data!M2166)-(Z2166+AE2166)*(1-Data!M2166)*1.8/12)</f>
        <v>1016013.6383007428</v>
      </c>
      <c r="AK2166" s="83">
        <f t="shared" si="334"/>
        <v>8075000</v>
      </c>
      <c r="AL2166" s="83">
        <f t="shared" si="335"/>
        <v>1414000</v>
      </c>
      <c r="AM2166" s="83">
        <f t="shared" si="336"/>
        <v>9637000</v>
      </c>
    </row>
    <row r="2167" spans="1:39">
      <c r="A2167" t="str">
        <f t="shared" si="330"/>
        <v>5038Barnehager</v>
      </c>
      <c r="B2167" s="6" t="str">
        <f>Data!A2167</f>
        <v>5038</v>
      </c>
      <c r="C2167" s="7" t="str">
        <f>Data!B2167</f>
        <v>Verdal kommune</v>
      </c>
      <c r="D2167" s="7" t="str">
        <f>Data!C2167</f>
        <v>Barnehager</v>
      </c>
      <c r="E2167" s="1">
        <f>Data!D2167</f>
        <v>115.51860000000002</v>
      </c>
      <c r="F2167" s="1">
        <f>Data!E2167+Data!F2167</f>
        <v>40826.537299332456</v>
      </c>
      <c r="G2167" s="1">
        <f>Data!G2167</f>
        <v>0.2569283214997411</v>
      </c>
      <c r="H2167" s="1">
        <f t="shared" si="331"/>
        <v>51449721.07272727</v>
      </c>
      <c r="I2167" s="1">
        <f t="shared" si="332"/>
        <v>323.7818181818181</v>
      </c>
      <c r="J2167" s="1">
        <f t="shared" si="333"/>
        <v>6174005.3825454544</v>
      </c>
      <c r="K2167" s="1">
        <f>'Innlegging av opplysninger'!$B$4*H2167</f>
        <v>6688463.7394545451</v>
      </c>
      <c r="L2167" s="1"/>
      <c r="M2167" s="1">
        <f>'Innlegging av opplysninger'!$B$5*H2167</f>
        <v>6739913.4605272729</v>
      </c>
      <c r="N2167" s="1">
        <f>'Innlegging av opplysninger'!$B$5*I2167</f>
        <v>42.415418181818175</v>
      </c>
      <c r="O2167" s="1">
        <f>'Innlegging av opplysninger'!$B$5*J2167</f>
        <v>808794.70511345461</v>
      </c>
      <c r="P2167" s="1">
        <f>'Innlegging av opplysninger'!$B$5*K2167</f>
        <v>876188.74986854545</v>
      </c>
      <c r="Q2167" s="1"/>
      <c r="R2167" s="1">
        <f>'Innlegging av opplysninger'!$C$11*SUM(H2167:Q2167)</f>
        <v>2764023.2256839699</v>
      </c>
      <c r="S2167" s="1">
        <f>'Innlegging av opplysninger'!$C$13*(((H2167+J2167+M2167+O2167)*Data!H2167)+(J2167+O2167)*(1-Data!H2167)*1.8/12+I2167+N2167+K2167+L2167+P2167+Q2167)</f>
        <v>447846.81238483108</v>
      </c>
      <c r="T2167" s="1">
        <f>'Innlegging av opplysninger'!$C$13*((H2167+J2167+M2167+O2167)*(1-Data!H2167)-(J2167+O2167)*(1-Data!H2167)*1.8/12)</f>
        <v>3334500.7596037597</v>
      </c>
      <c r="U2167" s="1">
        <f>Data!I2167</f>
        <v>13.936900000000003</v>
      </c>
      <c r="V2167" s="1">
        <f>Data!J2167+Data!K2167</f>
        <v>41116.943808642282</v>
      </c>
      <c r="W2167" s="1">
        <f>Data!L2167</f>
        <v>0</v>
      </c>
      <c r="X2167" s="1">
        <f t="shared" si="337"/>
        <v>6251375.2818181822</v>
      </c>
      <c r="Y2167" s="100">
        <f t="shared" si="338"/>
        <v>0</v>
      </c>
      <c r="Z2167" s="100">
        <f t="shared" si="339"/>
        <v>893946.66529999999</v>
      </c>
      <c r="AA2167" s="100">
        <f>'Innlegging av opplysninger'!$B$4*X2167</f>
        <v>812678.78663636371</v>
      </c>
      <c r="AB2167" s="1"/>
      <c r="AC2167" s="1">
        <f>'Innlegging av opplysninger'!$B$5*X2167</f>
        <v>818930.16191818193</v>
      </c>
      <c r="AD2167" s="1">
        <f>'Innlegging av opplysninger'!$B$5*Y2167</f>
        <v>0</v>
      </c>
      <c r="AE2167" s="1">
        <f>'Innlegging av opplysninger'!$B$5*Z2167</f>
        <v>117107.0131543</v>
      </c>
      <c r="AF2167" s="1">
        <f>'Innlegging av opplysninger'!$B$5*AA2167</f>
        <v>106460.92104936365</v>
      </c>
      <c r="AG2167" s="1"/>
      <c r="AH2167" s="1">
        <f>'Innlegging av opplysninger'!$C$11*SUM(X2167:AG2167)</f>
        <v>342018.95553530287</v>
      </c>
      <c r="AI2167" s="1">
        <f>'Innlegging av opplysninger'!$C$13*(((X2167+Z2167+AC2167+AE2167)*Data!M2167)+(Z2167+AE2167)*(1-Data!M2167)*1.8/12+Y2167+AD2167+AA2167+AB2167+AF2167+AG2167)</f>
        <v>55681.483491601364</v>
      </c>
      <c r="AJ2167" s="1">
        <f>'Innlegging av opplysninger'!$C$13*((X2167+Z2167+AC2167+AE2167)*(1-Data!M2167)-(Z2167+AE2167)*(1-Data!M2167)*1.8/12)</f>
        <v>412344.45566197095</v>
      </c>
      <c r="AK2167" s="83">
        <f t="shared" si="334"/>
        <v>3106000</v>
      </c>
      <c r="AL2167" s="83">
        <f t="shared" si="335"/>
        <v>504000</v>
      </c>
      <c r="AM2167" s="83">
        <f t="shared" si="336"/>
        <v>3747000</v>
      </c>
    </row>
    <row r="2168" spans="1:39">
      <c r="A2168" t="str">
        <f t="shared" si="330"/>
        <v>5038Helse/pleie/omsorg</v>
      </c>
      <c r="B2168" s="6" t="str">
        <f>Data!A2168</f>
        <v>5038</v>
      </c>
      <c r="C2168" s="7" t="str">
        <f>Data!B2168</f>
        <v>Verdal kommune</v>
      </c>
      <c r="D2168" s="7" t="str">
        <f>Data!C2168</f>
        <v>Helse/pleie/omsorg</v>
      </c>
      <c r="E2168" s="1">
        <f>Data!D2168</f>
        <v>365.20770000000044</v>
      </c>
      <c r="F2168" s="1">
        <f>Data!E2168+Data!F2168</f>
        <v>46469.569741227569</v>
      </c>
      <c r="G2168" s="1">
        <f>Data!G2168</f>
        <v>912.48453961950838</v>
      </c>
      <c r="H2168" s="1">
        <f t="shared" si="331"/>
        <v>185138669.29290912</v>
      </c>
      <c r="I2168" s="1">
        <f t="shared" si="332"/>
        <v>3635415.0545454533</v>
      </c>
      <c r="J2168" s="1">
        <f t="shared" si="333"/>
        <v>22652890.12169455</v>
      </c>
      <c r="K2168" s="1">
        <f>'Innlegging av opplysninger'!$B$4*H2168</f>
        <v>24068027.008078188</v>
      </c>
      <c r="L2168" s="1"/>
      <c r="M2168" s="1">
        <f>'Innlegging av opplysninger'!$B$5*H2168</f>
        <v>24253165.677371096</v>
      </c>
      <c r="N2168" s="1">
        <f>'Innlegging av opplysninger'!$B$5*I2168</f>
        <v>476239.3721454544</v>
      </c>
      <c r="O2168" s="1">
        <f>'Innlegging av opplysninger'!$B$5*J2168</f>
        <v>2967528.6059419862</v>
      </c>
      <c r="P2168" s="1">
        <f>'Innlegging av opplysninger'!$B$5*K2168</f>
        <v>3152911.5380582428</v>
      </c>
      <c r="Q2168" s="1"/>
      <c r="R2168" s="1">
        <f>'Innlegging av opplysninger'!$C$11*SUM(H2168:Q2168)</f>
        <v>10121104.173488274</v>
      </c>
      <c r="S2168" s="1">
        <f>'Innlegging av opplysninger'!$C$13*(((H2168+J2168+M2168+O2168)*Data!H2168)+(J2168+O2168)*(1-Data!H2168)*1.8/12+I2168+N2168+K2168+L2168+P2168+Q2168)</f>
        <v>1918977.65912595</v>
      </c>
      <c r="T2168" s="1">
        <f>'Innlegging av opplysninger'!$C$13*((H2168+J2168+M2168+O2168)*(1-Data!H2168)-(J2168+O2168)*(1-Data!H2168)*1.8/12)</f>
        <v>11930954.36775274</v>
      </c>
      <c r="U2168" s="1">
        <f>Data!I2168</f>
        <v>54.781699999999994</v>
      </c>
      <c r="V2168" s="1">
        <f>Data!J2168+Data!K2168</f>
        <v>46878.059020317611</v>
      </c>
      <c r="W2168" s="1">
        <f>Data!L2168</f>
        <v>943.17135101685437</v>
      </c>
      <c r="X2168" s="1">
        <f t="shared" si="337"/>
        <v>28015197.445454538</v>
      </c>
      <c r="Y2168" s="100">
        <f t="shared" si="338"/>
        <v>563656.69090909092</v>
      </c>
      <c r="Z2168" s="100">
        <f t="shared" si="339"/>
        <v>4086776.1414999985</v>
      </c>
      <c r="AA2168" s="100">
        <f>'Innlegging av opplysninger'!$B$4*X2168</f>
        <v>3641975.6679090899</v>
      </c>
      <c r="AB2168" s="1"/>
      <c r="AC2168" s="1">
        <f>'Innlegging av opplysninger'!$B$5*X2168</f>
        <v>3669990.8653545445</v>
      </c>
      <c r="AD2168" s="1">
        <f>'Innlegging av opplysninger'!$B$5*Y2168</f>
        <v>73839.026509090909</v>
      </c>
      <c r="AE2168" s="1">
        <f>'Innlegging av opplysninger'!$B$5*Z2168</f>
        <v>535367.67453649978</v>
      </c>
      <c r="AF2168" s="1">
        <f>'Innlegging av opplysninger'!$B$5*AA2168</f>
        <v>477098.81249609077</v>
      </c>
      <c r="AG2168" s="1"/>
      <c r="AH2168" s="1">
        <f>'Innlegging av opplysninger'!$C$11*SUM(X2168:AG2168)</f>
        <v>1560428.2883374197</v>
      </c>
      <c r="AI2168" s="1">
        <f>'Innlegging av opplysninger'!$C$13*(((X2168+Z2168+AC2168+AE2168)*Data!M2168)+(Z2168+AE2168)*(1-Data!M2168)*1.8/12+Y2168+AD2168+AA2168+AB2168+AF2168+AG2168)</f>
        <v>317580.63657211384</v>
      </c>
      <c r="AJ2168" s="1">
        <f>'Innlegging av opplysninger'!$C$13*((X2168+Z2168+AC2168+AE2168)*(1-Data!M2168)-(Z2168+AE2168)*(1-Data!M2168)*1.8/12)</f>
        <v>1817742.2843106708</v>
      </c>
      <c r="AK2168" s="83">
        <f t="shared" si="334"/>
        <v>11682000</v>
      </c>
      <c r="AL2168" s="83">
        <f t="shared" si="335"/>
        <v>2237000</v>
      </c>
      <c r="AM2168" s="83">
        <f t="shared" si="336"/>
        <v>13749000</v>
      </c>
    </row>
    <row r="2169" spans="1:39">
      <c r="A2169" t="str">
        <f t="shared" si="330"/>
        <v>5038Samferdsel og teknikk</v>
      </c>
      <c r="B2169" s="6" t="str">
        <f>Data!A2169</f>
        <v>5038</v>
      </c>
      <c r="C2169" s="7" t="str">
        <f>Data!B2169</f>
        <v>Verdal kommune</v>
      </c>
      <c r="D2169" s="7" t="str">
        <f>Data!C2169</f>
        <v>Samferdsel og teknikk</v>
      </c>
      <c r="E2169" s="1">
        <f>Data!D2169</f>
        <v>34.997799999999998</v>
      </c>
      <c r="F2169" s="1">
        <f>Data!E2169+Data!F2169</f>
        <v>48553.659801473244</v>
      </c>
      <c r="G2169" s="1">
        <f>Data!G2169</f>
        <v>3.1433404385418511</v>
      </c>
      <c r="H2169" s="1">
        <f t="shared" si="331"/>
        <v>18537504.81818182</v>
      </c>
      <c r="I2169" s="1">
        <f t="shared" si="332"/>
        <v>1200.1090909090906</v>
      </c>
      <c r="J2169" s="1">
        <f t="shared" si="333"/>
        <v>2224644.5912727276</v>
      </c>
      <c r="K2169" s="1">
        <f>'Innlegging av opplysninger'!$B$4*H2169</f>
        <v>2409875.6263636369</v>
      </c>
      <c r="L2169" s="1"/>
      <c r="M2169" s="1">
        <f>'Innlegging av opplysninger'!$B$5*H2169</f>
        <v>2428413.1311818184</v>
      </c>
      <c r="N2169" s="1">
        <f>'Innlegging av opplysninger'!$B$5*I2169</f>
        <v>157.21429090909086</v>
      </c>
      <c r="O2169" s="1">
        <f>'Innlegging av opplysninger'!$B$5*J2169</f>
        <v>291428.44145672733</v>
      </c>
      <c r="P2169" s="1">
        <f>'Innlegging av opplysninger'!$B$5*K2169</f>
        <v>315693.70705363643</v>
      </c>
      <c r="Q2169" s="1"/>
      <c r="R2169" s="1">
        <f>'Innlegging av opplysninger'!$C$11*SUM(H2169:Q2169)</f>
        <v>995938.87027790281</v>
      </c>
      <c r="S2169" s="1">
        <f>'Innlegging av opplysninger'!$C$13*(((H2169+J2169+M2169+O2169)*Data!H2169)+(J2169+O2169)*(1-Data!H2169)*1.8/12+I2169+N2169+K2169+L2169+P2169+Q2169)</f>
        <v>161551.99659223034</v>
      </c>
      <c r="T2169" s="1">
        <f>'Innlegging av opplysninger'!$C$13*((H2169+J2169+M2169+O2169)*(1-Data!H2169)-(J2169+O2169)*(1-Data!H2169)*1.8/12)</f>
        <v>1201311.7206301631</v>
      </c>
      <c r="U2169" s="1">
        <f>Data!I2169</f>
        <v>3</v>
      </c>
      <c r="V2169" s="1">
        <f>Data!J2169+Data!K2169</f>
        <v>56165.611111111117</v>
      </c>
      <c r="W2169" s="1">
        <f>Data!L2169</f>
        <v>0</v>
      </c>
      <c r="X2169" s="1">
        <f t="shared" si="337"/>
        <v>1838147.2727272727</v>
      </c>
      <c r="Y2169" s="100">
        <f t="shared" si="338"/>
        <v>0</v>
      </c>
      <c r="Z2169" s="100">
        <f t="shared" si="339"/>
        <v>262855.06</v>
      </c>
      <c r="AA2169" s="100">
        <f>'Innlegging av opplysninger'!$B$4*X2169</f>
        <v>238959.14545454545</v>
      </c>
      <c r="AB2169" s="1"/>
      <c r="AC2169" s="1">
        <f>'Innlegging av opplysninger'!$B$5*X2169</f>
        <v>240797.29272727272</v>
      </c>
      <c r="AD2169" s="1">
        <f>'Innlegging av opplysninger'!$B$5*Y2169</f>
        <v>0</v>
      </c>
      <c r="AE2169" s="1">
        <f>'Innlegging av opplysninger'!$B$5*Z2169</f>
        <v>34434.012860000003</v>
      </c>
      <c r="AF2169" s="1">
        <f>'Innlegging av opplysninger'!$B$5*AA2169</f>
        <v>31303.648054545454</v>
      </c>
      <c r="AG2169" s="1"/>
      <c r="AH2169" s="1">
        <f>'Innlegging av opplysninger'!$C$11*SUM(X2169:AG2169)</f>
        <v>100566.86440929817</v>
      </c>
      <c r="AI2169" s="1">
        <f>'Innlegging av opplysninger'!$C$13*(((X2169+Z2169+AC2169+AE2169)*Data!M2169)+(Z2169+AE2169)*(1-Data!M2169)*1.8/12+Y2169+AD2169+AA2169+AB2169+AF2169+AG2169)</f>
        <v>17640.042879150544</v>
      </c>
      <c r="AJ2169" s="1">
        <f>'Innlegging av opplysninger'!$C$13*((X2169+Z2169+AC2169+AE2169)*(1-Data!M2169)-(Z2169+AE2169)*(1-Data!M2169)*1.8/12)</f>
        <v>119977.7715756785</v>
      </c>
      <c r="AK2169" s="83">
        <f t="shared" si="334"/>
        <v>1097000</v>
      </c>
      <c r="AL2169" s="83">
        <f t="shared" si="335"/>
        <v>179000</v>
      </c>
      <c r="AM2169" s="83">
        <f t="shared" si="336"/>
        <v>1321000</v>
      </c>
    </row>
    <row r="2170" spans="1:39">
      <c r="A2170" t="str">
        <f t="shared" si="330"/>
        <v>5038Annet</v>
      </c>
      <c r="B2170" s="6" t="str">
        <f>Data!A2170</f>
        <v>5038</v>
      </c>
      <c r="C2170" s="7" t="str">
        <f>Data!B2170</f>
        <v>Verdal kommune</v>
      </c>
      <c r="D2170" s="7" t="str">
        <f>Data!C2170</f>
        <v>Annet</v>
      </c>
      <c r="E2170" s="1">
        <f>Data!D2170</f>
        <v>23.981199999999998</v>
      </c>
      <c r="F2170" s="1">
        <f>Data!E2170+Data!F2170</f>
        <v>45117.191244252448</v>
      </c>
      <c r="G2170" s="1">
        <f>Data!G2170</f>
        <v>17.384868146714926</v>
      </c>
      <c r="H2170" s="1">
        <f t="shared" si="331"/>
        <v>11803247.854545454</v>
      </c>
      <c r="I2170" s="1">
        <f t="shared" si="332"/>
        <v>4548.1090909090899</v>
      </c>
      <c r="J2170" s="1">
        <f t="shared" si="333"/>
        <v>1416935.5156363635</v>
      </c>
      <c r="K2170" s="1">
        <f>'Innlegging av opplysninger'!$B$4*H2170</f>
        <v>1534422.2210909091</v>
      </c>
      <c r="L2170" s="1"/>
      <c r="M2170" s="1">
        <f>'Innlegging av opplysninger'!$B$5*H2170</f>
        <v>1546225.4689454546</v>
      </c>
      <c r="N2170" s="1">
        <f>'Innlegging av opplysninger'!$B$5*I2170</f>
        <v>595.80229090909086</v>
      </c>
      <c r="O2170" s="1">
        <f>'Innlegging av opplysninger'!$B$5*J2170</f>
        <v>185618.55254836363</v>
      </c>
      <c r="P2170" s="1">
        <f>'Innlegging av opplysninger'!$B$5*K2170</f>
        <v>201009.31096290911</v>
      </c>
      <c r="Q2170" s="1"/>
      <c r="R2170" s="1">
        <f>'Innlegging av opplysninger'!$C$11*SUM(H2170:Q2170)</f>
        <v>634318.90773422841</v>
      </c>
      <c r="S2170" s="1">
        <f>'Innlegging av opplysninger'!$C$13*(((H2170+J2170+M2170+O2170)*Data!H2170)+(J2170+O2170)*(1-Data!H2170)*1.8/12+I2170+N2170+K2170+L2170+P2170+Q2170)</f>
        <v>103009.84479049397</v>
      </c>
      <c r="T2170" s="1">
        <f>'Innlegging av opplysninger'!$C$13*((H2170+J2170+M2170+O2170)*(1-Data!H2170)-(J2170+O2170)*(1-Data!H2170)*1.8/12)</f>
        <v>765005.50263529213</v>
      </c>
      <c r="U2170" s="1">
        <f>Data!I2170</f>
        <v>3.5</v>
      </c>
      <c r="V2170" s="1">
        <f>Data!J2170+Data!K2170</f>
        <v>54732.321428571428</v>
      </c>
      <c r="W2170" s="1">
        <f>Data!L2170</f>
        <v>0</v>
      </c>
      <c r="X2170" s="1">
        <f t="shared" si="337"/>
        <v>2089779.5454545449</v>
      </c>
      <c r="Y2170" s="100">
        <f t="shared" si="338"/>
        <v>0</v>
      </c>
      <c r="Z2170" s="100">
        <f t="shared" si="339"/>
        <v>298838.47499999992</v>
      </c>
      <c r="AA2170" s="100">
        <f>'Innlegging av opplysninger'!$B$4*X2170</f>
        <v>271671.34090909082</v>
      </c>
      <c r="AB2170" s="1"/>
      <c r="AC2170" s="1">
        <f>'Innlegging av opplysninger'!$B$5*X2170</f>
        <v>273761.12045454542</v>
      </c>
      <c r="AD2170" s="1">
        <f>'Innlegging av opplysninger'!$B$5*Y2170</f>
        <v>0</v>
      </c>
      <c r="AE2170" s="1">
        <f>'Innlegging av opplysninger'!$B$5*Z2170</f>
        <v>39147.840224999993</v>
      </c>
      <c r="AF2170" s="1">
        <f>'Innlegging av opplysninger'!$B$5*AA2170</f>
        <v>35588.945659090903</v>
      </c>
      <c r="AG2170" s="1"/>
      <c r="AH2170" s="1">
        <f>'Innlegging av opplysninger'!$C$11*SUM(X2170:AG2170)</f>
        <v>114333.91617268634</v>
      </c>
      <c r="AI2170" s="1">
        <f>'Innlegging av opplysninger'!$C$13*(((X2170+Z2170+AC2170+AE2170)*Data!M2170)+(Z2170+AE2170)*(1-Data!M2170)*1.8/12+Y2170+AD2170+AA2170+AB2170+AF2170+AG2170)</f>
        <v>31995.194834101898</v>
      </c>
      <c r="AJ2170" s="1">
        <f>'Innlegging av opplysninger'!$C$13*((X2170+Z2170+AC2170+AE2170)*(1-Data!M2170)-(Z2170+AE2170)*(1-Data!M2170)*1.8/12)</f>
        <v>124461.74308641626</v>
      </c>
      <c r="AK2170" s="83">
        <f t="shared" si="334"/>
        <v>749000</v>
      </c>
      <c r="AL2170" s="83">
        <f t="shared" si="335"/>
        <v>135000</v>
      </c>
      <c r="AM2170" s="83">
        <f t="shared" si="336"/>
        <v>889000</v>
      </c>
    </row>
    <row r="2171" spans="1:39">
      <c r="A2171" t="str">
        <f t="shared" si="330"/>
        <v>5041Alle</v>
      </c>
      <c r="B2171" s="6" t="str">
        <f>Data!A2171</f>
        <v>5041</v>
      </c>
      <c r="C2171" s="7" t="str">
        <f>Data!B2171</f>
        <v>Snåsa kommune</v>
      </c>
      <c r="D2171" s="7" t="str">
        <f>Data!C2171</f>
        <v>Alle</v>
      </c>
      <c r="E2171" s="1">
        <f>Data!D2171</f>
        <v>167.07669999999993</v>
      </c>
      <c r="F2171" s="1">
        <f>Data!E2171+Data!F2171</f>
        <v>44413.380336695634</v>
      </c>
      <c r="G2171" s="1">
        <f>Data!G2171</f>
        <v>315.11892442213679</v>
      </c>
      <c r="H2171" s="1">
        <f t="shared" si="331"/>
        <v>80950265.699999914</v>
      </c>
      <c r="I2171" s="1">
        <f t="shared" si="332"/>
        <v>574353.05454545456</v>
      </c>
      <c r="J2171" s="1">
        <f t="shared" si="333"/>
        <v>9782954.2505454421</v>
      </c>
      <c r="K2171" s="1">
        <f>'Innlegging av opplysninger'!$B$4*H2171</f>
        <v>10523534.54099999</v>
      </c>
      <c r="L2171" s="1"/>
      <c r="M2171" s="1">
        <f>'Innlegging av opplysninger'!$B$5*H2171</f>
        <v>10604484.806699989</v>
      </c>
      <c r="N2171" s="1">
        <f>'Innlegging av opplysninger'!$B$5*I2171</f>
        <v>75240.250145454556</v>
      </c>
      <c r="O2171" s="1">
        <f>'Innlegging av opplysninger'!$B$5*J2171</f>
        <v>1281567.0068214529</v>
      </c>
      <c r="P2171" s="1">
        <f>'Innlegging av opplysninger'!$B$5*K2171</f>
        <v>1378583.0248709987</v>
      </c>
      <c r="Q2171" s="1"/>
      <c r="R2171" s="1">
        <f>'Innlegging av opplysninger'!$C$11*SUM(H2171:Q2171)</f>
        <v>4376497.3401158899</v>
      </c>
      <c r="S2171" s="1">
        <f>'Innlegging av opplysninger'!$C$13*(((H2171+J2171+M2171+O2171)*Data!H2171)+(J2171+O2171)*(1-Data!H2171)*1.8/12+I2171+N2171+K2171+L2171+P2171+Q2171)</f>
        <v>761495.76660395553</v>
      </c>
      <c r="T2171" s="1">
        <f>'Innlegging av opplysninger'!$C$13*((H2171+J2171+M2171+O2171)*(1-Data!H2171)-(J2171+O2171)*(1-Data!H2171)*1.8/12)</f>
        <v>5227395.330396737</v>
      </c>
      <c r="U2171" s="1">
        <f>Data!I2171</f>
        <v>34.437010971786833</v>
      </c>
      <c r="V2171" s="1">
        <f>Data!J2171+Data!K2171</f>
        <v>52327.50822875787</v>
      </c>
      <c r="W2171" s="1">
        <f>Data!L2171</f>
        <v>453.21180786528026</v>
      </c>
      <c r="X2171" s="1">
        <f t="shared" si="337"/>
        <v>19658214.272727277</v>
      </c>
      <c r="Y2171" s="100">
        <f t="shared" si="338"/>
        <v>170261.01818181819</v>
      </c>
      <c r="Z2171" s="100">
        <f t="shared" si="339"/>
        <v>2835471.9666000004</v>
      </c>
      <c r="AA2171" s="100">
        <f>'Innlegging av opplysninger'!$B$4*X2171</f>
        <v>2555567.8554545459</v>
      </c>
      <c r="AB2171" s="1"/>
      <c r="AC2171" s="1">
        <f>'Innlegging av opplysninger'!$B$5*X2171</f>
        <v>2575226.0697272732</v>
      </c>
      <c r="AD2171" s="1">
        <f>'Innlegging av opplysninger'!$B$5*Y2171</f>
        <v>22304.193381818182</v>
      </c>
      <c r="AE2171" s="1">
        <f>'Innlegging av opplysninger'!$B$5*Z2171</f>
        <v>371446.82762460009</v>
      </c>
      <c r="AF2171" s="1">
        <f>'Innlegging av opplysninger'!$B$5*AA2171</f>
        <v>334779.38906454551</v>
      </c>
      <c r="AG2171" s="1"/>
      <c r="AH2171" s="1">
        <f>'Innlegging av opplysninger'!$C$11*SUM(X2171:AG2171)</f>
        <v>1083884.3205249514</v>
      </c>
      <c r="AI2171" s="1">
        <f>'Innlegging av opplysninger'!$C$13*(((X2171+Z2171+AC2171+AE2171)*Data!M2171)+(Z2171+AE2171)*(1-Data!M2171)*1.8/12+Y2171+AD2171+AA2171+AB2171+AF2171+AG2171)</f>
        <v>259205.00976036358</v>
      </c>
      <c r="AJ2171" s="1">
        <f>'Innlegging av opplysninger'!$C$13*((X2171+Z2171+AC2171+AE2171)*(1-Data!M2171)-(Z2171+AE2171)*(1-Data!M2171)*1.8/12)</f>
        <v>1224005.1130632539</v>
      </c>
      <c r="AK2171" s="83">
        <f t="shared" si="334"/>
        <v>5460000</v>
      </c>
      <c r="AL2171" s="83">
        <f t="shared" si="335"/>
        <v>1021000</v>
      </c>
      <c r="AM2171" s="83">
        <f t="shared" si="336"/>
        <v>6451000</v>
      </c>
    </row>
    <row r="2172" spans="1:39">
      <c r="A2172" t="str">
        <f t="shared" si="330"/>
        <v>5041Administrasjon</v>
      </c>
      <c r="B2172" s="6" t="str">
        <f>Data!A2172</f>
        <v>5041</v>
      </c>
      <c r="C2172" s="7" t="str">
        <f>Data!B2172</f>
        <v>Snåsa kommune</v>
      </c>
      <c r="D2172" s="7" t="str">
        <f>Data!C2172</f>
        <v>Administrasjon</v>
      </c>
      <c r="E2172" s="1">
        <f>Data!D2172</f>
        <v>9.7924000000000007</v>
      </c>
      <c r="F2172" s="1">
        <f>Data!E2172+Data!F2172</f>
        <v>49053.056792342359</v>
      </c>
      <c r="G2172" s="1">
        <f>Data!G2172</f>
        <v>0</v>
      </c>
      <c r="H2172" s="1">
        <f t="shared" si="331"/>
        <v>5240150.7636363637</v>
      </c>
      <c r="I2172" s="1">
        <f t="shared" si="332"/>
        <v>0</v>
      </c>
      <c r="J2172" s="1">
        <f t="shared" si="333"/>
        <v>628818.09163636365</v>
      </c>
      <c r="K2172" s="1">
        <f>'Innlegging av opplysninger'!$B$4*H2172</f>
        <v>681219.59927272727</v>
      </c>
      <c r="L2172" s="1"/>
      <c r="M2172" s="1">
        <f>'Innlegging av opplysninger'!$B$5*H2172</f>
        <v>686459.75003636372</v>
      </c>
      <c r="N2172" s="1">
        <f>'Innlegging av opplysninger'!$B$5*I2172</f>
        <v>0</v>
      </c>
      <c r="O2172" s="1">
        <f>'Innlegging av opplysninger'!$B$5*J2172</f>
        <v>82375.170004363637</v>
      </c>
      <c r="P2172" s="1">
        <f>'Innlegging av opplysninger'!$B$5*K2172</f>
        <v>89239.767504727279</v>
      </c>
      <c r="Q2172" s="1"/>
      <c r="R2172" s="1">
        <f>'Innlegging av opplysninger'!$C$11*SUM(H2172:Q2172)</f>
        <v>281513.99939945457</v>
      </c>
      <c r="S2172" s="1">
        <f>'Innlegging av opplysninger'!$C$13*(((H2172+J2172+M2172+O2172)*Data!H2172)+(J2172+O2172)*(1-Data!H2172)*1.8/12+I2172+N2172+K2172+L2172+P2172+Q2172)</f>
        <v>61064.216036338039</v>
      </c>
      <c r="T2172" s="1">
        <f>'Innlegging av opplysninger'!$C$13*((H2172+J2172+M2172+O2172)*(1-Data!H2172)-(J2172+O2172)*(1-Data!H2172)*1.8/12)</f>
        <v>324165.46735238918</v>
      </c>
      <c r="U2172" s="1">
        <f>Data!I2172</f>
        <v>4.8</v>
      </c>
      <c r="V2172" s="1">
        <f>Data!J2172+Data!K2172</f>
        <v>59959.201388888898</v>
      </c>
      <c r="W2172" s="1">
        <f>Data!L2172</f>
        <v>0</v>
      </c>
      <c r="X2172" s="1">
        <f t="shared" si="337"/>
        <v>3139681.8181818179</v>
      </c>
      <c r="Y2172" s="100">
        <f t="shared" si="338"/>
        <v>0</v>
      </c>
      <c r="Z2172" s="100">
        <f t="shared" si="339"/>
        <v>448974.49999999994</v>
      </c>
      <c r="AA2172" s="100">
        <f>'Innlegging av opplysninger'!$B$4*X2172</f>
        <v>408158.63636363635</v>
      </c>
      <c r="AB2172" s="1"/>
      <c r="AC2172" s="1">
        <f>'Innlegging av opplysninger'!$B$5*X2172</f>
        <v>411298.31818181818</v>
      </c>
      <c r="AD2172" s="1">
        <f>'Innlegging av opplysninger'!$B$5*Y2172</f>
        <v>0</v>
      </c>
      <c r="AE2172" s="1">
        <f>'Innlegging av opplysninger'!$B$5*Z2172</f>
        <v>58815.659499999994</v>
      </c>
      <c r="AF2172" s="1">
        <f>'Innlegging av opplysninger'!$B$5*AA2172</f>
        <v>53468.781363636364</v>
      </c>
      <c r="AG2172" s="1"/>
      <c r="AH2172" s="1">
        <f>'Innlegging av opplysninger'!$C$11*SUM(X2172:AG2172)</f>
        <v>171775.11311645454</v>
      </c>
      <c r="AI2172" s="1">
        <f>'Innlegging av opplysninger'!$C$13*(((X2172+Z2172+AC2172+AE2172)*Data!M2172)+(Z2172+AE2172)*(1-Data!M2172)*1.8/12+Y2172+AD2172+AA2172+AB2172+AF2172+AG2172)</f>
        <v>56057.168411130537</v>
      </c>
      <c r="AJ2172" s="1">
        <f>'Innlegging av opplysninger'!$C$13*((X2172+Z2172+AC2172+AE2172)*(1-Data!M2172)-(Z2172+AE2172)*(1-Data!M2172)*1.8/12)</f>
        <v>179003.51269559673</v>
      </c>
      <c r="AK2172" s="83">
        <f t="shared" si="334"/>
        <v>453000</v>
      </c>
      <c r="AL2172" s="83">
        <f t="shared" si="335"/>
        <v>117000</v>
      </c>
      <c r="AM2172" s="83">
        <f t="shared" si="336"/>
        <v>503000</v>
      </c>
    </row>
    <row r="2173" spans="1:39">
      <c r="A2173" t="str">
        <f t="shared" si="330"/>
        <v>5041Undervisning</v>
      </c>
      <c r="B2173" s="6" t="str">
        <f>Data!A2173</f>
        <v>5041</v>
      </c>
      <c r="C2173" s="7" t="str">
        <f>Data!B2173</f>
        <v>Snåsa kommune</v>
      </c>
      <c r="D2173" s="7" t="str">
        <f>Data!C2173</f>
        <v>Undervisning</v>
      </c>
      <c r="E2173" s="1">
        <f>Data!D2173</f>
        <v>47.164300000000011</v>
      </c>
      <c r="F2173" s="1">
        <f>Data!E2173+Data!F2173</f>
        <v>45081.303390488123</v>
      </c>
      <c r="G2173" s="1">
        <f>Data!G2173</f>
        <v>0</v>
      </c>
      <c r="H2173" s="1">
        <f t="shared" si="331"/>
        <v>23195215.827272721</v>
      </c>
      <c r="I2173" s="1">
        <f t="shared" si="332"/>
        <v>0</v>
      </c>
      <c r="J2173" s="1">
        <f t="shared" si="333"/>
        <v>2783425.8992727264</v>
      </c>
      <c r="K2173" s="1">
        <f>'Innlegging av opplysninger'!$B$4*H2173</f>
        <v>3015378.0575454538</v>
      </c>
      <c r="L2173" s="1"/>
      <c r="M2173" s="1">
        <f>'Innlegging av opplysninger'!$B$5*H2173</f>
        <v>3038573.2733727265</v>
      </c>
      <c r="N2173" s="1">
        <f>'Innlegging av opplysninger'!$B$5*I2173</f>
        <v>0</v>
      </c>
      <c r="O2173" s="1">
        <f>'Innlegging av opplysninger'!$B$5*J2173</f>
        <v>364628.79280472716</v>
      </c>
      <c r="P2173" s="1">
        <f>'Innlegging av opplysninger'!$B$5*K2173</f>
        <v>395014.52553845447</v>
      </c>
      <c r="Q2173" s="1"/>
      <c r="R2173" s="1">
        <f>'Innlegging av opplysninger'!$C$11*SUM(H2173:Q2173)</f>
        <v>1246104.9822806586</v>
      </c>
      <c r="S2173" s="1">
        <f>'Innlegging av opplysninger'!$C$13*(((H2173+J2173+M2173+O2173)*Data!H2173)+(J2173+O2173)*(1-Data!H2173)*1.8/12+I2173+N2173+K2173+L2173+P2173+Q2173)</f>
        <v>206381.2104801237</v>
      </c>
      <c r="T2173" s="1">
        <f>'Innlegging av opplysninger'!$C$13*((H2173+J2173+M2173+O2173)*(1-Data!H2173)-(J2173+O2173)*(1-Data!H2173)*1.8/12)</f>
        <v>1498815.08106183</v>
      </c>
      <c r="U2173" s="1">
        <f>Data!I2173</f>
        <v>5.3647</v>
      </c>
      <c r="V2173" s="1">
        <f>Data!J2173+Data!K2173</f>
        <v>47636.272764553469</v>
      </c>
      <c r="W2173" s="1">
        <f>Data!L2173</f>
        <v>0</v>
      </c>
      <c r="X2173" s="1">
        <f t="shared" si="337"/>
        <v>2787865.2272727271</v>
      </c>
      <c r="Y2173" s="100">
        <f t="shared" si="338"/>
        <v>0</v>
      </c>
      <c r="Z2173" s="100">
        <f t="shared" si="339"/>
        <v>398664.72749999992</v>
      </c>
      <c r="AA2173" s="100">
        <f>'Innlegging av opplysninger'!$B$4*X2173</f>
        <v>362422.47954545455</v>
      </c>
      <c r="AB2173" s="1"/>
      <c r="AC2173" s="1">
        <f>'Innlegging av opplysninger'!$B$5*X2173</f>
        <v>365210.34477272729</v>
      </c>
      <c r="AD2173" s="1">
        <f>'Innlegging av opplysninger'!$B$5*Y2173</f>
        <v>0</v>
      </c>
      <c r="AE2173" s="1">
        <f>'Innlegging av opplysninger'!$B$5*Z2173</f>
        <v>52225.079302499995</v>
      </c>
      <c r="AF2173" s="1">
        <f>'Innlegging av opplysninger'!$B$5*AA2173</f>
        <v>47477.344820454549</v>
      </c>
      <c r="AG2173" s="1"/>
      <c r="AH2173" s="1">
        <f>'Innlegging av opplysninger'!$C$11*SUM(X2173:AG2173)</f>
        <v>152526.87772212681</v>
      </c>
      <c r="AI2173" s="1">
        <f>'Innlegging av opplysninger'!$C$13*(((X2173+Z2173+AC2173+AE2173)*Data!M2173)+(Z2173+AE2173)*(1-Data!M2173)*1.8/12+Y2173+AD2173+AA2173+AB2173+AF2173+AG2173)</f>
        <v>24831.731360086771</v>
      </c>
      <c r="AJ2173" s="1">
        <f>'Innlegging av opplysninger'!$C$13*((X2173+Z2173+AC2173+AE2173)*(1-Data!M2173)-(Z2173+AE2173)*(1-Data!M2173)*1.8/12)</f>
        <v>183889.25920703413</v>
      </c>
      <c r="AK2173" s="83">
        <f t="shared" si="334"/>
        <v>1399000</v>
      </c>
      <c r="AL2173" s="83">
        <f t="shared" si="335"/>
        <v>231000</v>
      </c>
      <c r="AM2173" s="83">
        <f t="shared" si="336"/>
        <v>1683000</v>
      </c>
    </row>
    <row r="2174" spans="1:39">
      <c r="A2174" t="str">
        <f t="shared" si="330"/>
        <v>5041Barnehager</v>
      </c>
      <c r="B2174" s="6" t="str">
        <f>Data!A2174</f>
        <v>5041</v>
      </c>
      <c r="C2174" s="7" t="str">
        <f>Data!B2174</f>
        <v>Snåsa kommune</v>
      </c>
      <c r="D2174" s="7" t="str">
        <f>Data!C2174</f>
        <v>Barnehager</v>
      </c>
      <c r="E2174" s="1">
        <f>Data!D2174</f>
        <v>33.232500000000002</v>
      </c>
      <c r="F2174" s="1">
        <f>Data!E2174+Data!F2174</f>
        <v>39779.039945836164</v>
      </c>
      <c r="G2174" s="1">
        <f>Data!G2174</f>
        <v>0</v>
      </c>
      <c r="H2174" s="1">
        <f t="shared" si="331"/>
        <v>14421348.490909094</v>
      </c>
      <c r="I2174" s="1">
        <f t="shared" si="332"/>
        <v>0</v>
      </c>
      <c r="J2174" s="1">
        <f t="shared" si="333"/>
        <v>1730561.8189090912</v>
      </c>
      <c r="K2174" s="1">
        <f>'Innlegging av opplysninger'!$B$4*H2174</f>
        <v>1874775.3038181823</v>
      </c>
      <c r="L2174" s="1"/>
      <c r="M2174" s="1">
        <f>'Innlegging av opplysninger'!$B$5*H2174</f>
        <v>1889196.6523090913</v>
      </c>
      <c r="N2174" s="1">
        <f>'Innlegging av opplysninger'!$B$5*I2174</f>
        <v>0</v>
      </c>
      <c r="O2174" s="1">
        <f>'Innlegging av opplysninger'!$B$5*J2174</f>
        <v>226703.59827709096</v>
      </c>
      <c r="P2174" s="1">
        <f>'Innlegging av opplysninger'!$B$5*K2174</f>
        <v>245595.56480018189</v>
      </c>
      <c r="Q2174" s="1"/>
      <c r="R2174" s="1">
        <f>'Innlegging av opplysninger'!$C$11*SUM(H2174:Q2174)</f>
        <v>774750.89430286374</v>
      </c>
      <c r="S2174" s="1">
        <f>'Innlegging av opplysninger'!$C$13*(((H2174+J2174+M2174+O2174)*Data!H2174)+(J2174+O2174)*(1-Data!H2174)*1.8/12+I2174+N2174+K2174+L2174+P2174+Q2174)</f>
        <v>126771.38378376352</v>
      </c>
      <c r="T2174" s="1">
        <f>'Innlegging av opplysninger'!$C$13*((H2174+J2174+M2174+O2174)*(1-Data!H2174)-(J2174+O2174)*(1-Data!H2174)*1.8/12)</f>
        <v>933414.05052541848</v>
      </c>
      <c r="U2174" s="1">
        <f>Data!I2174</f>
        <v>0.57669999999999999</v>
      </c>
      <c r="V2174" s="1">
        <f>Data!J2174+Data!K2174</f>
        <v>36687.909658401251</v>
      </c>
      <c r="W2174" s="1">
        <f>Data!L2174</f>
        <v>0</v>
      </c>
      <c r="X2174" s="1">
        <f t="shared" si="337"/>
        <v>230813.64545454545</v>
      </c>
      <c r="Y2174" s="100">
        <f t="shared" si="338"/>
        <v>0</v>
      </c>
      <c r="Z2174" s="100">
        <f t="shared" si="339"/>
        <v>33006.351299999995</v>
      </c>
      <c r="AA2174" s="100">
        <f>'Innlegging av opplysninger'!$B$4*X2174</f>
        <v>30005.773909090909</v>
      </c>
      <c r="AB2174" s="1"/>
      <c r="AC2174" s="1">
        <f>'Innlegging av opplysninger'!$B$5*X2174</f>
        <v>30236.587554545455</v>
      </c>
      <c r="AD2174" s="1">
        <f>'Innlegging av opplysninger'!$B$5*Y2174</f>
        <v>0</v>
      </c>
      <c r="AE2174" s="1">
        <f>'Innlegging av opplysninger'!$B$5*Z2174</f>
        <v>4323.8320202999994</v>
      </c>
      <c r="AF2174" s="1">
        <f>'Innlegging av opplysninger'!$B$5*AA2174</f>
        <v>3930.756382090909</v>
      </c>
      <c r="AG2174" s="1"/>
      <c r="AH2174" s="1">
        <f>'Innlegging av opplysninger'!$C$11*SUM(X2174:AG2174)</f>
        <v>12628.043971581761</v>
      </c>
      <c r="AI2174" s="1">
        <f>'Innlegging av opplysninger'!$C$13*(((X2174+Z2174+AC2174+AE2174)*Data!M2174)+(Z2174+AE2174)*(1-Data!M2174)*1.8/12+Y2174+AD2174+AA2174+AB2174+AF2174+AG2174)</f>
        <v>2055.8750050397944</v>
      </c>
      <c r="AJ2174" s="1">
        <f>'Innlegging av opplysninger'!$C$13*((X2174+Z2174+AC2174+AE2174)*(1-Data!M2174)-(Z2174+AE2174)*(1-Data!M2174)*1.8/12)</f>
        <v>15224.606219229983</v>
      </c>
      <c r="AK2174" s="83">
        <f t="shared" si="334"/>
        <v>787000</v>
      </c>
      <c r="AL2174" s="83">
        <f t="shared" si="335"/>
        <v>129000</v>
      </c>
      <c r="AM2174" s="83">
        <f t="shared" si="336"/>
        <v>949000</v>
      </c>
    </row>
    <row r="2175" spans="1:39">
      <c r="A2175" t="str">
        <f t="shared" si="330"/>
        <v>5041Helse/pleie/omsorg</v>
      </c>
      <c r="B2175" s="6" t="str">
        <f>Data!A2175</f>
        <v>5041</v>
      </c>
      <c r="C2175" s="7" t="str">
        <f>Data!B2175</f>
        <v>Snåsa kommune</v>
      </c>
      <c r="D2175" s="7" t="str">
        <f>Data!C2175</f>
        <v>Helse/pleie/omsorg</v>
      </c>
      <c r="E2175" s="1">
        <f>Data!D2175</f>
        <v>69.567399999999992</v>
      </c>
      <c r="F2175" s="1">
        <f>Data!E2175+Data!F2175</f>
        <v>45466.620069170327</v>
      </c>
      <c r="G2175" s="1">
        <f>Data!G2175</f>
        <v>756.80606145982188</v>
      </c>
      <c r="H2175" s="1">
        <f t="shared" si="331"/>
        <v>34505395.036363631</v>
      </c>
      <c r="I2175" s="1">
        <f t="shared" si="332"/>
        <v>574353.05454545456</v>
      </c>
      <c r="J2175" s="1">
        <f t="shared" si="333"/>
        <v>4209569.7709090905</v>
      </c>
      <c r="K2175" s="1">
        <f>'Innlegging av opplysninger'!$B$4*H2175</f>
        <v>4485701.3547272719</v>
      </c>
      <c r="L2175" s="1"/>
      <c r="M2175" s="1">
        <f>'Innlegging av opplysninger'!$B$5*H2175</f>
        <v>4520206.7497636359</v>
      </c>
      <c r="N2175" s="1">
        <f>'Innlegging av opplysninger'!$B$5*I2175</f>
        <v>75240.250145454556</v>
      </c>
      <c r="O2175" s="1">
        <f>'Innlegging av opplysninger'!$B$5*J2175</f>
        <v>551453.63998909085</v>
      </c>
      <c r="P2175" s="1">
        <f>'Innlegging av opplysninger'!$B$5*K2175</f>
        <v>587626.8774692727</v>
      </c>
      <c r="Q2175" s="1"/>
      <c r="R2175" s="1">
        <f>'Innlegging av opplysninger'!$C$11*SUM(H2175:Q2175)</f>
        <v>1881362.7758886905</v>
      </c>
      <c r="S2175" s="1">
        <f>'Innlegging av opplysninger'!$C$13*(((H2175+J2175+M2175+O2175)*Data!H2175)+(J2175+O2175)*(1-Data!H2175)*1.8/12+I2175+N2175+K2175+L2175+P2175+Q2175)</f>
        <v>336034.25938844535</v>
      </c>
      <c r="T2175" s="1">
        <f>'Innlegging av opplysninger'!$C$13*((H2175+J2175+M2175+O2175)*(1-Data!H2175)-(J2175+O2175)*(1-Data!H2175)*1.8/12)</f>
        <v>2238462.1707750256</v>
      </c>
      <c r="U2175" s="1">
        <f>Data!I2175</f>
        <v>18.195610971786834</v>
      </c>
      <c r="V2175" s="1">
        <f>Data!J2175+Data!K2175</f>
        <v>53958.657751165629</v>
      </c>
      <c r="W2175" s="1">
        <f>Data!L2175</f>
        <v>857.7486089474985</v>
      </c>
      <c r="X2175" s="1">
        <f t="shared" si="337"/>
        <v>10710662.672727272</v>
      </c>
      <c r="Y2175" s="100">
        <f t="shared" si="338"/>
        <v>170261.01818181813</v>
      </c>
      <c r="Z2175" s="100">
        <f t="shared" si="339"/>
        <v>1555972.0877999996</v>
      </c>
      <c r="AA2175" s="100">
        <f>'Innlegging av opplysninger'!$B$4*X2175</f>
        <v>1392386.1474545454</v>
      </c>
      <c r="AB2175" s="1"/>
      <c r="AC2175" s="1">
        <f>'Innlegging av opplysninger'!$B$5*X2175</f>
        <v>1403096.8101272727</v>
      </c>
      <c r="AD2175" s="1">
        <f>'Innlegging av opplysninger'!$B$5*Y2175</f>
        <v>22304.193381818175</v>
      </c>
      <c r="AE2175" s="1">
        <f>'Innlegging av opplysninger'!$B$5*Z2175</f>
        <v>203832.34350179997</v>
      </c>
      <c r="AF2175" s="1">
        <f>'Innlegging av opplysninger'!$B$5*AA2175</f>
        <v>182402.58531654545</v>
      </c>
      <c r="AG2175" s="1"/>
      <c r="AH2175" s="1">
        <f>'Innlegging av opplysninger'!$C$11*SUM(X2175:AG2175)</f>
        <v>594354.87862266076</v>
      </c>
      <c r="AI2175" s="1">
        <f>'Innlegging av opplysninger'!$C$13*(((X2175+Z2175+AC2175+AE2175)*Data!M2175)+(Z2175+AE2175)*(1-Data!M2175)*1.8/12+Y2175+AD2175+AA2175+AB2175+AF2175+AG2175)</f>
        <v>151426.17696885375</v>
      </c>
      <c r="AJ2175" s="1">
        <f>'Innlegging av opplysninger'!$C$13*((X2175+Z2175+AC2175+AE2175)*(1-Data!M2175)-(Z2175+AE2175)*(1-Data!M2175)*1.8/12)</f>
        <v>661901.55167268205</v>
      </c>
      <c r="AK2175" s="83">
        <f t="shared" si="334"/>
        <v>2476000</v>
      </c>
      <c r="AL2175" s="83">
        <f t="shared" si="335"/>
        <v>487000</v>
      </c>
      <c r="AM2175" s="83">
        <f t="shared" si="336"/>
        <v>2900000</v>
      </c>
    </row>
    <row r="2176" spans="1:39">
      <c r="A2176" t="str">
        <f t="shared" si="330"/>
        <v>5041Samferdsel og teknikk</v>
      </c>
      <c r="B2176" s="6" t="str">
        <f>Data!A2176</f>
        <v>5041</v>
      </c>
      <c r="C2176" s="7" t="str">
        <f>Data!B2176</f>
        <v>Snåsa kommune</v>
      </c>
      <c r="D2176" s="7" t="str">
        <f>Data!C2176</f>
        <v>Samferdsel og teknikk</v>
      </c>
      <c r="E2176" s="1">
        <f>Data!D2176</f>
        <v>4.8001000000000005</v>
      </c>
      <c r="F2176" s="1">
        <f>Data!E2176+Data!F2176</f>
        <v>0</v>
      </c>
      <c r="G2176" s="1">
        <f>Data!G2176</f>
        <v>0</v>
      </c>
      <c r="H2176" s="1">
        <f t="shared" si="331"/>
        <v>0</v>
      </c>
      <c r="I2176" s="1">
        <f t="shared" si="332"/>
        <v>0</v>
      </c>
      <c r="J2176" s="1">
        <f t="shared" si="333"/>
        <v>0</v>
      </c>
      <c r="K2176" s="1">
        <f>'Innlegging av opplysninger'!$B$4*H2176</f>
        <v>0</v>
      </c>
      <c r="L2176" s="1"/>
      <c r="M2176" s="1">
        <f>'Innlegging av opplysninger'!$B$5*H2176</f>
        <v>0</v>
      </c>
      <c r="N2176" s="1">
        <f>'Innlegging av opplysninger'!$B$5*I2176</f>
        <v>0</v>
      </c>
      <c r="O2176" s="1">
        <f>'Innlegging av opplysninger'!$B$5*J2176</f>
        <v>0</v>
      </c>
      <c r="P2176" s="1">
        <f>'Innlegging av opplysninger'!$B$5*K2176</f>
        <v>0</v>
      </c>
      <c r="Q2176" s="1"/>
      <c r="R2176" s="1">
        <f>'Innlegging av opplysninger'!$C$11*SUM(H2176:Q2176)</f>
        <v>0</v>
      </c>
      <c r="S2176" s="1">
        <f>'Innlegging av opplysninger'!$C$13*(((H2176+J2176+M2176+O2176)*Data!H2176)+(J2176+O2176)*(1-Data!H2176)*1.8/12+I2176+N2176+K2176+L2176+P2176+Q2176)</f>
        <v>0</v>
      </c>
      <c r="T2176" s="1">
        <f>'Innlegging av opplysninger'!$C$13*((H2176+J2176+M2176+O2176)*(1-Data!H2176)-(J2176+O2176)*(1-Data!H2176)*1.8/12)</f>
        <v>0</v>
      </c>
      <c r="U2176" s="1">
        <f>Data!I2176</f>
        <v>0</v>
      </c>
      <c r="V2176" s="1">
        <f>Data!J2176+Data!K2176</f>
        <v>0</v>
      </c>
      <c r="W2176" s="1">
        <f>Data!L2176</f>
        <v>0</v>
      </c>
      <c r="X2176" s="1">
        <f t="shared" si="337"/>
        <v>0</v>
      </c>
      <c r="Y2176" s="100">
        <f t="shared" si="338"/>
        <v>0</v>
      </c>
      <c r="Z2176" s="100">
        <f t="shared" si="339"/>
        <v>0</v>
      </c>
      <c r="AA2176" s="100">
        <f>'Innlegging av opplysninger'!$B$4*X2176</f>
        <v>0</v>
      </c>
      <c r="AB2176" s="1"/>
      <c r="AC2176" s="1">
        <f>'Innlegging av opplysninger'!$B$5*X2176</f>
        <v>0</v>
      </c>
      <c r="AD2176" s="1">
        <f>'Innlegging av opplysninger'!$B$5*Y2176</f>
        <v>0</v>
      </c>
      <c r="AE2176" s="1">
        <f>'Innlegging av opplysninger'!$B$5*Z2176</f>
        <v>0</v>
      </c>
      <c r="AF2176" s="1">
        <f>'Innlegging av opplysninger'!$B$5*AA2176</f>
        <v>0</v>
      </c>
      <c r="AG2176" s="1"/>
      <c r="AH2176" s="1">
        <f>'Innlegging av opplysninger'!$C$11*SUM(X2176:AG2176)</f>
        <v>0</v>
      </c>
      <c r="AI2176" s="1">
        <f>'Innlegging av opplysninger'!$C$13*(((X2176+Z2176+AC2176+AE2176)*Data!M2176)+(Z2176+AE2176)*(1-Data!M2176)*1.8/12+Y2176+AD2176+AA2176+AB2176+AF2176+AG2176)</f>
        <v>0</v>
      </c>
      <c r="AJ2176" s="1">
        <f>'Innlegging av opplysninger'!$C$13*((X2176+Z2176+AC2176+AE2176)*(1-Data!M2176)-(Z2176+AE2176)*(1-Data!M2176)*1.8/12)</f>
        <v>0</v>
      </c>
      <c r="AK2176" s="83">
        <f t="shared" si="334"/>
        <v>0</v>
      </c>
      <c r="AL2176" s="83">
        <f t="shared" si="335"/>
        <v>0</v>
      </c>
      <c r="AM2176" s="83">
        <f t="shared" si="336"/>
        <v>0</v>
      </c>
    </row>
    <row r="2177" spans="1:39">
      <c r="A2177" t="str">
        <f t="shared" si="330"/>
        <v>5041Annet</v>
      </c>
      <c r="B2177" s="6" t="str">
        <f>Data!A2177</f>
        <v>5041</v>
      </c>
      <c r="C2177" s="7" t="str">
        <f>Data!B2177</f>
        <v>Snåsa kommune</v>
      </c>
      <c r="D2177" s="7" t="str">
        <f>Data!C2177</f>
        <v>Annet</v>
      </c>
      <c r="E2177" s="1">
        <f>Data!D2177</f>
        <v>2.5200000000000005</v>
      </c>
      <c r="F2177" s="1">
        <f>Data!E2177+Data!F2177</f>
        <v>0</v>
      </c>
      <c r="G2177" s="1">
        <f>Data!G2177</f>
        <v>0</v>
      </c>
      <c r="H2177" s="1">
        <f t="shared" si="331"/>
        <v>0</v>
      </c>
      <c r="I2177" s="1">
        <f t="shared" si="332"/>
        <v>0</v>
      </c>
      <c r="J2177" s="1">
        <f t="shared" si="333"/>
        <v>0</v>
      </c>
      <c r="K2177" s="1">
        <f>'Innlegging av opplysninger'!$B$4*H2177</f>
        <v>0</v>
      </c>
      <c r="L2177" s="1"/>
      <c r="M2177" s="1">
        <f>'Innlegging av opplysninger'!$B$5*H2177</f>
        <v>0</v>
      </c>
      <c r="N2177" s="1">
        <f>'Innlegging av opplysninger'!$B$5*I2177</f>
        <v>0</v>
      </c>
      <c r="O2177" s="1">
        <f>'Innlegging av opplysninger'!$B$5*J2177</f>
        <v>0</v>
      </c>
      <c r="P2177" s="1">
        <f>'Innlegging av opplysninger'!$B$5*K2177</f>
        <v>0</v>
      </c>
      <c r="Q2177" s="1"/>
      <c r="R2177" s="1">
        <f>'Innlegging av opplysninger'!$C$11*SUM(H2177:Q2177)</f>
        <v>0</v>
      </c>
      <c r="S2177" s="1">
        <f>'Innlegging av opplysninger'!$C$13*(((H2177+J2177+M2177+O2177)*Data!H2177)+(J2177+O2177)*(1-Data!H2177)*1.8/12+I2177+N2177+K2177+L2177+P2177+Q2177)</f>
        <v>0</v>
      </c>
      <c r="T2177" s="1">
        <f>'Innlegging av opplysninger'!$C$13*((H2177+J2177+M2177+O2177)*(1-Data!H2177)-(J2177+O2177)*(1-Data!H2177)*1.8/12)</f>
        <v>0</v>
      </c>
      <c r="U2177" s="1">
        <f>Data!I2177</f>
        <v>0</v>
      </c>
      <c r="V2177" s="1">
        <f>Data!J2177+Data!K2177</f>
        <v>0</v>
      </c>
      <c r="W2177" s="1">
        <f>Data!L2177</f>
        <v>0</v>
      </c>
      <c r="X2177" s="1">
        <f t="shared" si="337"/>
        <v>0</v>
      </c>
      <c r="Y2177" s="100">
        <f t="shared" si="338"/>
        <v>0</v>
      </c>
      <c r="Z2177" s="100">
        <f t="shared" si="339"/>
        <v>0</v>
      </c>
      <c r="AA2177" s="100">
        <f>'Innlegging av opplysninger'!$B$4*X2177</f>
        <v>0</v>
      </c>
      <c r="AB2177" s="1"/>
      <c r="AC2177" s="1">
        <f>'Innlegging av opplysninger'!$B$5*X2177</f>
        <v>0</v>
      </c>
      <c r="AD2177" s="1">
        <f>'Innlegging av opplysninger'!$B$5*Y2177</f>
        <v>0</v>
      </c>
      <c r="AE2177" s="1">
        <f>'Innlegging av opplysninger'!$B$5*Z2177</f>
        <v>0</v>
      </c>
      <c r="AF2177" s="1">
        <f>'Innlegging av opplysninger'!$B$5*AA2177</f>
        <v>0</v>
      </c>
      <c r="AG2177" s="1"/>
      <c r="AH2177" s="1">
        <f>'Innlegging av opplysninger'!$C$11*SUM(X2177:AG2177)</f>
        <v>0</v>
      </c>
      <c r="AI2177" s="1">
        <f>'Innlegging av opplysninger'!$C$13*(((X2177+Z2177+AC2177+AE2177)*Data!M2177)+(Z2177+AE2177)*(1-Data!M2177)*1.8/12+Y2177+AD2177+AA2177+AB2177+AF2177+AG2177)</f>
        <v>0</v>
      </c>
      <c r="AJ2177" s="1">
        <f>'Innlegging av opplysninger'!$C$13*((X2177+Z2177+AC2177+AE2177)*(1-Data!M2177)-(Z2177+AE2177)*(1-Data!M2177)*1.8/12)</f>
        <v>0</v>
      </c>
      <c r="AK2177" s="83">
        <f t="shared" si="334"/>
        <v>0</v>
      </c>
      <c r="AL2177" s="83">
        <f t="shared" si="335"/>
        <v>0</v>
      </c>
      <c r="AM2177" s="83">
        <f t="shared" si="336"/>
        <v>0</v>
      </c>
    </row>
    <row r="2178" spans="1:39">
      <c r="A2178" t="str">
        <f t="shared" si="330"/>
        <v>5042Alle</v>
      </c>
      <c r="B2178" s="6" t="str">
        <f>Data!A2178</f>
        <v>5042</v>
      </c>
      <c r="C2178" s="7" t="str">
        <f>Data!B2178</f>
        <v>Lierne kommune</v>
      </c>
      <c r="D2178" s="7" t="str">
        <f>Data!C2178</f>
        <v>Alle</v>
      </c>
      <c r="E2178" s="1">
        <f>Data!D2178</f>
        <v>130.7045</v>
      </c>
      <c r="F2178" s="1">
        <f>Data!E2178+Data!F2178</f>
        <v>46669.712447480117</v>
      </c>
      <c r="G2178" s="1">
        <f>Data!G2178</f>
        <v>429.204579796411</v>
      </c>
      <c r="H2178" s="1">
        <f t="shared" si="331"/>
        <v>66544815.606454514</v>
      </c>
      <c r="I2178" s="1">
        <f t="shared" si="332"/>
        <v>611988.76363636355</v>
      </c>
      <c r="J2178" s="1">
        <f t="shared" si="333"/>
        <v>8058816.5244109044</v>
      </c>
      <c r="K2178" s="1">
        <f>'Innlegging av opplysninger'!$B$4*H2178</f>
        <v>8650826.0288390871</v>
      </c>
      <c r="L2178" s="1"/>
      <c r="M2178" s="1">
        <f>'Innlegging av opplysninger'!$B$5*H2178</f>
        <v>8717370.8444455415</v>
      </c>
      <c r="N2178" s="1">
        <f>'Innlegging av opplysninger'!$B$5*I2178</f>
        <v>80170.528036363627</v>
      </c>
      <c r="O2178" s="1">
        <f>'Innlegging av opplysninger'!$B$5*J2178</f>
        <v>1055704.9646978285</v>
      </c>
      <c r="P2178" s="1">
        <f>'Innlegging av opplysninger'!$B$5*K2178</f>
        <v>1133258.2097779205</v>
      </c>
      <c r="Q2178" s="1"/>
      <c r="R2178" s="1">
        <f>'Innlegging av opplysninger'!$C$11*SUM(H2178:Q2178)</f>
        <v>3604412.1558713433</v>
      </c>
      <c r="S2178" s="1">
        <f>'Innlegging av opplysninger'!$C$13*(((H2178+J2178+M2178+O2178)*Data!H2178)+(J2178+O2178)*(1-Data!H2178)*1.8/12+I2178+N2178+K2178+L2178+P2178+Q2178)</f>
        <v>654225.63534519356</v>
      </c>
      <c r="T2178" s="1">
        <f>'Innlegging av opplysninger'!$C$13*((H2178+J2178+M2178+O2178)*(1-Data!H2178)-(J2178+O2178)*(1-Data!H2178)*1.8/12)</f>
        <v>4278127.8411103291</v>
      </c>
      <c r="U2178" s="1">
        <f>Data!I2178</f>
        <v>19.757999999999999</v>
      </c>
      <c r="V2178" s="1">
        <f>Data!J2178+Data!K2178</f>
        <v>45318.10688497487</v>
      </c>
      <c r="W2178" s="1">
        <f>Data!L2178</f>
        <v>445.61038566656549</v>
      </c>
      <c r="X2178" s="1">
        <f t="shared" si="337"/>
        <v>9767947.1545454543</v>
      </c>
      <c r="Y2178" s="100">
        <f t="shared" si="338"/>
        <v>96047.672727272729</v>
      </c>
      <c r="Z2178" s="100">
        <f t="shared" si="339"/>
        <v>1410551.2602999997</v>
      </c>
      <c r="AA2178" s="100">
        <f>'Innlegging av opplysninger'!$B$4*X2178</f>
        <v>1269833.1300909091</v>
      </c>
      <c r="AB2178" s="1"/>
      <c r="AC2178" s="1">
        <f>'Innlegging av opplysninger'!$B$5*X2178</f>
        <v>1279601.0772454545</v>
      </c>
      <c r="AD2178" s="1">
        <f>'Innlegging av opplysninger'!$B$5*Y2178</f>
        <v>12582.245127272728</v>
      </c>
      <c r="AE2178" s="1">
        <f>'Innlegging av opplysninger'!$B$5*Z2178</f>
        <v>184782.21509929997</v>
      </c>
      <c r="AF2178" s="1">
        <f>'Innlegging av opplysninger'!$B$5*AA2178</f>
        <v>166348.14004190909</v>
      </c>
      <c r="AG2178" s="1"/>
      <c r="AH2178" s="1">
        <f>'Innlegging av opplysninger'!$C$11*SUM(X2178:AG2178)</f>
        <v>539132.33001674758</v>
      </c>
      <c r="AI2178" s="1">
        <f>'Innlegging av opplysninger'!$C$13*(((X2178+Z2178+AC2178+AE2178)*Data!M2178)+(Z2178+AE2178)*(1-Data!M2178)*1.8/12+Y2178+AD2178+AA2178+AB2178+AF2178+AG2178)</f>
        <v>92773.782883457447</v>
      </c>
      <c r="AJ2178" s="1">
        <f>'Innlegging av opplysninger'!$C$13*((X2178+Z2178+AC2178+AE2178)*(1-Data!M2178)-(Z2178+AE2178)*(1-Data!M2178)*1.8/12)</f>
        <v>644986.24766577617</v>
      </c>
      <c r="AK2178" s="83">
        <f t="shared" si="334"/>
        <v>4144000</v>
      </c>
      <c r="AL2178" s="83">
        <f t="shared" si="335"/>
        <v>747000</v>
      </c>
      <c r="AM2178" s="83">
        <f t="shared" si="336"/>
        <v>4923000</v>
      </c>
    </row>
    <row r="2179" spans="1:39">
      <c r="A2179" t="str">
        <f t="shared" si="330"/>
        <v>5042Administrasjon</v>
      </c>
      <c r="B2179" s="6" t="str">
        <f>Data!A2179</f>
        <v>5042</v>
      </c>
      <c r="C2179" s="7" t="str">
        <f>Data!B2179</f>
        <v>Lierne kommune</v>
      </c>
      <c r="D2179" s="7" t="str">
        <f>Data!C2179</f>
        <v>Administrasjon</v>
      </c>
      <c r="E2179" s="1">
        <f>Data!D2179</f>
        <v>10.425599999999999</v>
      </c>
      <c r="F2179" s="1">
        <f>Data!E2179+Data!F2179</f>
        <v>52981.844689993864</v>
      </c>
      <c r="G2179" s="1">
        <f>Data!G2179</f>
        <v>19.402240638428484</v>
      </c>
      <c r="H2179" s="1">
        <f t="shared" si="331"/>
        <v>6025827.4909090903</v>
      </c>
      <c r="I2179" s="1">
        <f t="shared" si="332"/>
        <v>2206.6909090909089</v>
      </c>
      <c r="J2179" s="1">
        <f t="shared" si="333"/>
        <v>723364.10181818169</v>
      </c>
      <c r="K2179" s="1">
        <f>'Innlegging av opplysninger'!$B$4*H2179</f>
        <v>783357.57381818176</v>
      </c>
      <c r="L2179" s="1"/>
      <c r="M2179" s="1">
        <f>'Innlegging av opplysninger'!$B$5*H2179</f>
        <v>789383.4013090909</v>
      </c>
      <c r="N2179" s="1">
        <f>'Innlegging av opplysninger'!$B$5*I2179</f>
        <v>289.0765090909091</v>
      </c>
      <c r="O2179" s="1">
        <f>'Innlegging av opplysninger'!$B$5*J2179</f>
        <v>94760.69733818181</v>
      </c>
      <c r="P2179" s="1">
        <f>'Innlegging av opplysninger'!$B$5*K2179</f>
        <v>102619.84217018182</v>
      </c>
      <c r="Q2179" s="1"/>
      <c r="R2179" s="1">
        <f>'Innlegging av opplysninger'!$C$11*SUM(H2179:Q2179)</f>
        <v>323828.73724168143</v>
      </c>
      <c r="S2179" s="1">
        <f>'Innlegging av opplysninger'!$C$13*(((H2179+J2179+M2179+O2179)*Data!H2179)+(J2179+O2179)*(1-Data!H2179)*1.8/12+I2179+N2179+K2179+L2179+P2179+Q2179)</f>
        <v>73693.583157350615</v>
      </c>
      <c r="T2179" s="1">
        <f>'Innlegging av opplysninger'!$C$13*((H2179+J2179+M2179+O2179)*(1-Data!H2179)-(J2179+O2179)*(1-Data!H2179)*1.8/12)</f>
        <v>369440.47833126603</v>
      </c>
      <c r="U2179" s="1">
        <f>Data!I2179</f>
        <v>1.9400000000000002</v>
      </c>
      <c r="V2179" s="1">
        <f>Data!J2179+Data!K2179</f>
        <v>45560.297250859105</v>
      </c>
      <c r="W2179" s="1">
        <f>Data!L2179</f>
        <v>120.78350515463916</v>
      </c>
      <c r="X2179" s="1">
        <f t="shared" si="337"/>
        <v>964221.5636363636</v>
      </c>
      <c r="Y2179" s="100">
        <f t="shared" si="338"/>
        <v>2556.2181818181812</v>
      </c>
      <c r="Z2179" s="100">
        <f t="shared" si="339"/>
        <v>138249.22279999999</v>
      </c>
      <c r="AA2179" s="100">
        <f>'Innlegging av opplysninger'!$B$4*X2179</f>
        <v>125348.80327272727</v>
      </c>
      <c r="AB2179" s="1"/>
      <c r="AC2179" s="1">
        <f>'Innlegging av opplysninger'!$B$5*X2179</f>
        <v>126313.02483636363</v>
      </c>
      <c r="AD2179" s="1">
        <f>'Innlegging av opplysninger'!$B$5*Y2179</f>
        <v>334.86458181818176</v>
      </c>
      <c r="AE2179" s="1">
        <f>'Innlegging av opplysninger'!$B$5*Z2179</f>
        <v>18110.648186800001</v>
      </c>
      <c r="AF2179" s="1">
        <f>'Innlegging av opplysninger'!$B$5*AA2179</f>
        <v>16420.693228727272</v>
      </c>
      <c r="AG2179" s="1"/>
      <c r="AH2179" s="1">
        <f>'Innlegging av opplysninger'!$C$11*SUM(X2179:AG2179)</f>
        <v>52879.091471535496</v>
      </c>
      <c r="AI2179" s="1">
        <f>'Innlegging av opplysninger'!$C$13*(((X2179+Z2179+AC2179+AE2179)*Data!M2179)+(Z2179+AE2179)*(1-Data!M2179)*1.8/12+Y2179+AD2179+AA2179+AB2179+AF2179+AG2179)</f>
        <v>8741.9571154817659</v>
      </c>
      <c r="AJ2179" s="1">
        <f>'Innlegging av opplysninger'!$C$13*((X2179+Z2179+AC2179+AE2179)*(1-Data!M2179)-(Z2179+AE2179)*(1-Data!M2179)*1.8/12)</f>
        <v>63618.90489819838</v>
      </c>
      <c r="AK2179" s="83">
        <f t="shared" si="334"/>
        <v>377000</v>
      </c>
      <c r="AL2179" s="83">
        <f t="shared" si="335"/>
        <v>82000</v>
      </c>
      <c r="AM2179" s="83">
        <f t="shared" si="336"/>
        <v>433000</v>
      </c>
    </row>
    <row r="2180" spans="1:39">
      <c r="A2180" t="str">
        <f t="shared" si="330"/>
        <v>5042Undervisning</v>
      </c>
      <c r="B2180" s="6" t="str">
        <f>Data!A2180</f>
        <v>5042</v>
      </c>
      <c r="C2180" s="7" t="str">
        <f>Data!B2180</f>
        <v>Lierne kommune</v>
      </c>
      <c r="D2180" s="7" t="str">
        <f>Data!C2180</f>
        <v>Undervisning</v>
      </c>
      <c r="E2180" s="1">
        <f>Data!D2180</f>
        <v>38.039400000000008</v>
      </c>
      <c r="F2180" s="1">
        <f>Data!E2180+Data!F2180</f>
        <v>48449.020220043771</v>
      </c>
      <c r="G2180" s="1">
        <f>Data!G2180</f>
        <v>6.9385952459817961</v>
      </c>
      <c r="H2180" s="1">
        <f t="shared" si="331"/>
        <v>20105145.379181817</v>
      </c>
      <c r="I2180" s="1">
        <f t="shared" si="332"/>
        <v>2879.3454545454542</v>
      </c>
      <c r="J2180" s="1">
        <f t="shared" si="333"/>
        <v>2412962.9669563631</v>
      </c>
      <c r="K2180" s="1">
        <f>'Innlegging av opplysninger'!$B$4*H2180</f>
        <v>2613668.8992936364</v>
      </c>
      <c r="L2180" s="1"/>
      <c r="M2180" s="1">
        <f>'Innlegging av opplysninger'!$B$5*H2180</f>
        <v>2633774.0446728184</v>
      </c>
      <c r="N2180" s="1">
        <f>'Innlegging av opplysninger'!$B$5*I2180</f>
        <v>377.1942545454545</v>
      </c>
      <c r="O2180" s="1">
        <f>'Innlegging av opplysninger'!$B$5*J2180</f>
        <v>316098.14867128356</v>
      </c>
      <c r="P2180" s="1">
        <f>'Innlegging av opplysninger'!$B$5*K2180</f>
        <v>342390.62580746639</v>
      </c>
      <c r="Q2180" s="1"/>
      <c r="R2180" s="1">
        <f>'Innlegging av opplysninger'!$C$11*SUM(H2180:Q2180)</f>
        <v>1080237.2709631138</v>
      </c>
      <c r="S2180" s="1">
        <f>'Innlegging av opplysninger'!$C$13*(((H2180+J2180+M2180+O2180)*Data!H2180)+(J2180+O2180)*(1-Data!H2180)*1.8/12+I2180+N2180+K2180+L2180+P2180+Q2180)</f>
        <v>184483.72606007481</v>
      </c>
      <c r="T2180" s="1">
        <f>'Innlegging av opplysninger'!$C$13*((H2180+J2180+M2180+O2180)*(1-Data!H2180)-(J2180+O2180)*(1-Data!H2180)*1.8/12)</f>
        <v>1293735.6973631335</v>
      </c>
      <c r="U2180" s="1">
        <f>Data!I2180</f>
        <v>5.9531000000000009</v>
      </c>
      <c r="V2180" s="1">
        <f>Data!J2180+Data!K2180</f>
        <v>45677.105485657317</v>
      </c>
      <c r="W2180" s="1">
        <f>Data!L2180</f>
        <v>0</v>
      </c>
      <c r="X2180" s="1">
        <f t="shared" si="337"/>
        <v>2966404.1090909084</v>
      </c>
      <c r="Y2180" s="100">
        <f t="shared" si="338"/>
        <v>0</v>
      </c>
      <c r="Z2180" s="100">
        <f t="shared" si="339"/>
        <v>424195.78759999987</v>
      </c>
      <c r="AA2180" s="100">
        <f>'Innlegging av opplysninger'!$B$4*X2180</f>
        <v>385632.53418181813</v>
      </c>
      <c r="AB2180" s="1"/>
      <c r="AC2180" s="1">
        <f>'Innlegging av opplysninger'!$B$5*X2180</f>
        <v>388598.93829090905</v>
      </c>
      <c r="AD2180" s="1">
        <f>'Innlegging av opplysninger'!$B$5*Y2180</f>
        <v>0</v>
      </c>
      <c r="AE2180" s="1">
        <f>'Innlegging av opplysninger'!$B$5*Z2180</f>
        <v>55569.648175599985</v>
      </c>
      <c r="AF2180" s="1">
        <f>'Innlegging av opplysninger'!$B$5*AA2180</f>
        <v>50517.861977818175</v>
      </c>
      <c r="AG2180" s="1"/>
      <c r="AH2180" s="1">
        <f>'Innlegging av opplysninger'!$C$11*SUM(X2180:AG2180)</f>
        <v>162294.91741404805</v>
      </c>
      <c r="AI2180" s="1">
        <f>'Innlegging av opplysninger'!$C$13*(((X2180+Z2180+AC2180+AE2180)*Data!M2180)+(Z2180+AE2180)*(1-Data!M2180)*1.8/12+Y2180+AD2180+AA2180+AB2180+AF2180+AG2180)</f>
        <v>26421.990999350768</v>
      </c>
      <c r="AJ2180" s="1">
        <f>'Innlegging av opplysninger'!$C$13*((X2180+Z2180+AC2180+AE2180)*(1-Data!M2180)-(Z2180+AE2180)*(1-Data!M2180)*1.8/12)</f>
        <v>195665.79072513603</v>
      </c>
      <c r="AK2180" s="83">
        <f t="shared" si="334"/>
        <v>1243000</v>
      </c>
      <c r="AL2180" s="83">
        <f t="shared" si="335"/>
        <v>211000</v>
      </c>
      <c r="AM2180" s="83">
        <f t="shared" si="336"/>
        <v>1489000</v>
      </c>
    </row>
    <row r="2181" spans="1:39">
      <c r="A2181" t="str">
        <f t="shared" si="330"/>
        <v>5042Barnehager</v>
      </c>
      <c r="B2181" s="6" t="str">
        <f>Data!A2181</f>
        <v>5042</v>
      </c>
      <c r="C2181" s="7" t="str">
        <f>Data!B2181</f>
        <v>Lierne kommune</v>
      </c>
      <c r="D2181" s="7" t="str">
        <f>Data!C2181</f>
        <v>Barnehager</v>
      </c>
      <c r="E2181" s="1">
        <f>Data!D2181</f>
        <v>18.573900000000002</v>
      </c>
      <c r="F2181" s="1">
        <f>Data!E2181+Data!F2181</f>
        <v>42179.047211409546</v>
      </c>
      <c r="G2181" s="1">
        <f>Data!G2181</f>
        <v>0</v>
      </c>
      <c r="H2181" s="1">
        <f t="shared" si="331"/>
        <v>8546502.5999999978</v>
      </c>
      <c r="I2181" s="1">
        <f t="shared" si="332"/>
        <v>0</v>
      </c>
      <c r="J2181" s="1">
        <f t="shared" si="333"/>
        <v>1025580.3119999997</v>
      </c>
      <c r="K2181" s="1">
        <f>'Innlegging av opplysninger'!$B$4*H2181</f>
        <v>1111045.3379999998</v>
      </c>
      <c r="L2181" s="1"/>
      <c r="M2181" s="1">
        <f>'Innlegging av opplysninger'!$B$5*H2181</f>
        <v>1119591.8405999998</v>
      </c>
      <c r="N2181" s="1">
        <f>'Innlegging av opplysninger'!$B$5*I2181</f>
        <v>0</v>
      </c>
      <c r="O2181" s="1">
        <f>'Innlegging av opplysninger'!$B$5*J2181</f>
        <v>134351.02087199996</v>
      </c>
      <c r="P2181" s="1">
        <f>'Innlegging av opplysninger'!$B$5*K2181</f>
        <v>145546.93927799998</v>
      </c>
      <c r="Q2181" s="1"/>
      <c r="R2181" s="1">
        <f>'Innlegging av opplysninger'!$C$11*SUM(H2181:Q2181)</f>
        <v>459139.48592849978</v>
      </c>
      <c r="S2181" s="1">
        <f>'Innlegging av opplysninger'!$C$13*(((H2181+J2181+M2181+O2181)*Data!H2181)+(J2181+O2181)*(1-Data!H2181)*1.8/12+I2181+N2181+K2181+L2181+P2181+Q2181)</f>
        <v>74390.262814857575</v>
      </c>
      <c r="T2181" s="1">
        <f>'Innlegging av opplysninger'!$C$13*((H2181+J2181+M2181+O2181)*(1-Data!H2181)-(J2181+O2181)*(1-Data!H2181)*1.8/12)</f>
        <v>553905.87582414213</v>
      </c>
      <c r="U2181" s="1">
        <f>Data!I2181</f>
        <v>0.28000000000000003</v>
      </c>
      <c r="V2181" s="1">
        <f>Data!J2181+Data!K2181</f>
        <v>38950</v>
      </c>
      <c r="W2181" s="1">
        <f>Data!L2181</f>
        <v>0</v>
      </c>
      <c r="X2181" s="1">
        <f t="shared" si="337"/>
        <v>118974.54545454546</v>
      </c>
      <c r="Y2181" s="100">
        <f t="shared" si="338"/>
        <v>0</v>
      </c>
      <c r="Z2181" s="100">
        <f t="shared" si="339"/>
        <v>17013.36</v>
      </c>
      <c r="AA2181" s="100">
        <f>'Innlegging av opplysninger'!$B$4*X2181</f>
        <v>15466.69090909091</v>
      </c>
      <c r="AB2181" s="1"/>
      <c r="AC2181" s="1">
        <f>'Innlegging av opplysninger'!$B$5*X2181</f>
        <v>15585.665454545455</v>
      </c>
      <c r="AD2181" s="1">
        <f>'Innlegging av opplysninger'!$B$5*Y2181</f>
        <v>0</v>
      </c>
      <c r="AE2181" s="1">
        <f>'Innlegging av opplysninger'!$B$5*Z2181</f>
        <v>2228.7501600000001</v>
      </c>
      <c r="AF2181" s="1">
        <f>'Innlegging av opplysninger'!$B$5*AA2181</f>
        <v>2026.1365090909094</v>
      </c>
      <c r="AG2181" s="1"/>
      <c r="AH2181" s="1">
        <f>'Innlegging av opplysninger'!$C$11*SUM(X2181:AG2181)</f>
        <v>6509.2156425163639</v>
      </c>
      <c r="AI2181" s="1">
        <f>'Innlegging av opplysninger'!$C$13*(((X2181+Z2181+AC2181+AE2181)*Data!M2181)+(Z2181+AE2181)*(1-Data!M2181)*1.8/12+Y2181+AD2181+AA2181+AB2181+AF2181+AG2181)</f>
        <v>1059.7154849934548</v>
      </c>
      <c r="AJ2181" s="1">
        <f>'Innlegging av opplysninger'!$C$13*((X2181+Z2181+AC2181+AE2181)*(1-Data!M2181)-(Z2181+AE2181)*(1-Data!M2181)*1.8/12)</f>
        <v>7847.632236344728</v>
      </c>
      <c r="AK2181" s="83">
        <f t="shared" si="334"/>
        <v>466000</v>
      </c>
      <c r="AL2181" s="83">
        <f t="shared" si="335"/>
        <v>75000</v>
      </c>
      <c r="AM2181" s="83">
        <f t="shared" si="336"/>
        <v>562000</v>
      </c>
    </row>
    <row r="2182" spans="1:39">
      <c r="A2182" t="str">
        <f t="shared" ref="A2182:A2245" si="340">CONCATENATE(B2182,D2182)</f>
        <v>5042Helse/pleie/omsorg</v>
      </c>
      <c r="B2182" s="6" t="str">
        <f>Data!A2182</f>
        <v>5042</v>
      </c>
      <c r="C2182" s="7" t="str">
        <f>Data!B2182</f>
        <v>Lierne kommune</v>
      </c>
      <c r="D2182" s="7" t="str">
        <f>Data!C2182</f>
        <v>Helse/pleie/omsorg</v>
      </c>
      <c r="E2182" s="1">
        <f>Data!D2182</f>
        <v>52.705099999999987</v>
      </c>
      <c r="F2182" s="1">
        <f>Data!E2182+Data!F2182</f>
        <v>46693.557059310537</v>
      </c>
      <c r="G2182" s="1">
        <f>Data!G2182</f>
        <v>1045.6506106619668</v>
      </c>
      <c r="H2182" s="1">
        <f t="shared" ref="H2182:H2245" si="341">F2182*(11-1/11)*E2182</f>
        <v>26847148.300000004</v>
      </c>
      <c r="I2182" s="1">
        <f t="shared" ref="I2182:I2245" si="342">G2182*(11-1/11)*E2182</f>
        <v>601212.21818181826</v>
      </c>
      <c r="J2182" s="1">
        <f t="shared" ref="J2182:J2245" si="343">(H2182+I2182)*0.12</f>
        <v>3293803.2621818185</v>
      </c>
      <c r="K2182" s="1">
        <f>'Innlegging av opplysninger'!$B$4*H2182</f>
        <v>3490129.2790000006</v>
      </c>
      <c r="L2182" s="1"/>
      <c r="M2182" s="1">
        <f>'Innlegging av opplysninger'!$B$5*H2182</f>
        <v>3516976.4273000006</v>
      </c>
      <c r="N2182" s="1">
        <f>'Innlegging av opplysninger'!$B$5*I2182</f>
        <v>78758.800581818199</v>
      </c>
      <c r="O2182" s="1">
        <f>'Innlegging av opplysninger'!$B$5*J2182</f>
        <v>431488.22734581825</v>
      </c>
      <c r="P2182" s="1">
        <f>'Innlegging av opplysninger'!$B$5*K2182</f>
        <v>457206.9355490001</v>
      </c>
      <c r="Q2182" s="1"/>
      <c r="R2182" s="1">
        <f>'Innlegging av opplysninger'!$C$11*SUM(H2182:Q2182)</f>
        <v>1471235.4911053304</v>
      </c>
      <c r="S2182" s="1">
        <f>'Innlegging av opplysninger'!$C$13*(((H2182+J2182+M2182+O2182)*Data!H2182)+(J2182+O2182)*(1-Data!H2182)*1.8/12+I2182+N2182+K2182+L2182+P2182+Q2182)</f>
        <v>277605.34172225837</v>
      </c>
      <c r="T2182" s="1">
        <f>'Innlegging av opplysninger'!$C$13*((H2182+J2182+M2182+O2182)*(1-Data!H2182)-(J2182+O2182)*(1-Data!H2182)*1.8/12)</f>
        <v>1735664.2776850357</v>
      </c>
      <c r="U2182" s="1">
        <f>Data!I2182</f>
        <v>10.084899999999999</v>
      </c>
      <c r="V2182" s="1">
        <f>Data!J2182+Data!K2182</f>
        <v>44870.967403411691</v>
      </c>
      <c r="W2182" s="1">
        <f>Data!L2182</f>
        <v>849.79028051839896</v>
      </c>
      <c r="X2182" s="1">
        <f t="shared" si="337"/>
        <v>4936573.299999998</v>
      </c>
      <c r="Y2182" s="100">
        <f t="shared" si="338"/>
        <v>93491.454545454544</v>
      </c>
      <c r="Z2182" s="100">
        <f t="shared" si="339"/>
        <v>719299.2598999996</v>
      </c>
      <c r="AA2182" s="100">
        <f>'Innlegging av opplysninger'!$B$4*X2182</f>
        <v>641754.52899999975</v>
      </c>
      <c r="AB2182" s="1"/>
      <c r="AC2182" s="1">
        <f>'Innlegging av opplysninger'!$B$5*X2182</f>
        <v>646691.10229999979</v>
      </c>
      <c r="AD2182" s="1">
        <f>'Innlegging av opplysninger'!$B$5*Y2182</f>
        <v>12247.380545454545</v>
      </c>
      <c r="AE2182" s="1">
        <f>'Innlegging av opplysninger'!$B$5*Z2182</f>
        <v>94228.203046899958</v>
      </c>
      <c r="AF2182" s="1">
        <f>'Innlegging av opplysninger'!$B$5*AA2182</f>
        <v>84069.843298999971</v>
      </c>
      <c r="AG2182" s="1"/>
      <c r="AH2182" s="1">
        <f>'Innlegging av opplysninger'!$C$11*SUM(X2182:AG2182)</f>
        <v>274677.4927601986</v>
      </c>
      <c r="AI2182" s="1">
        <f>'Innlegging av opplysninger'!$C$13*(((X2182+Z2182+AC2182+AE2182)*Data!M2182)+(Z2182+AE2182)*(1-Data!M2182)*1.8/12+Y2182+AD2182+AA2182+AB2182+AF2182+AG2182)</f>
        <v>49586.800995261074</v>
      </c>
      <c r="AJ2182" s="1">
        <f>'Innlegging av opplysninger'!$C$13*((X2182+Z2182+AC2182+AE2182)*(1-Data!M2182)-(Z2182+AE2182)*(1-Data!M2182)*1.8/12)</f>
        <v>326287.66278185288</v>
      </c>
      <c r="AK2182" s="83">
        <f t="shared" ref="AK2182:AK2245" si="344">ROUND(AH2182+R2182,-3)</f>
        <v>1746000</v>
      </c>
      <c r="AL2182" s="83">
        <f t="shared" ref="AL2182:AL2245" si="345">ROUND(AI2182+S2182,-3)</f>
        <v>327000</v>
      </c>
      <c r="AM2182" s="83">
        <f t="shared" ref="AM2182:AM2245" si="346">ROUND(AJ2182+T2182,-3)</f>
        <v>2062000</v>
      </c>
    </row>
    <row r="2183" spans="1:39">
      <c r="A2183" t="str">
        <f t="shared" si="340"/>
        <v>5042Samferdsel og teknikk</v>
      </c>
      <c r="B2183" s="6" t="str">
        <f>Data!A2183</f>
        <v>5042</v>
      </c>
      <c r="C2183" s="7" t="str">
        <f>Data!B2183</f>
        <v>Lierne kommune</v>
      </c>
      <c r="D2183" s="7" t="str">
        <f>Data!C2183</f>
        <v>Samferdsel og teknikk</v>
      </c>
      <c r="E2183" s="1">
        <f>Data!D2183</f>
        <v>2.2000000000000002</v>
      </c>
      <c r="F2183" s="1">
        <f>Data!E2183+Data!F2183</f>
        <v>0</v>
      </c>
      <c r="G2183" s="1">
        <f>Data!G2183</f>
        <v>0</v>
      </c>
      <c r="H2183" s="1">
        <f t="shared" si="341"/>
        <v>0</v>
      </c>
      <c r="I2183" s="1">
        <f t="shared" si="342"/>
        <v>0</v>
      </c>
      <c r="J2183" s="1">
        <f t="shared" si="343"/>
        <v>0</v>
      </c>
      <c r="K2183" s="1">
        <f>'Innlegging av opplysninger'!$B$4*H2183</f>
        <v>0</v>
      </c>
      <c r="L2183" s="1"/>
      <c r="M2183" s="1">
        <f>'Innlegging av opplysninger'!$B$5*H2183</f>
        <v>0</v>
      </c>
      <c r="N2183" s="1">
        <f>'Innlegging av opplysninger'!$B$5*I2183</f>
        <v>0</v>
      </c>
      <c r="O2183" s="1">
        <f>'Innlegging av opplysninger'!$B$5*J2183</f>
        <v>0</v>
      </c>
      <c r="P2183" s="1">
        <f>'Innlegging av opplysninger'!$B$5*K2183</f>
        <v>0</v>
      </c>
      <c r="Q2183" s="1"/>
      <c r="R2183" s="1">
        <f>'Innlegging av opplysninger'!$C$11*SUM(H2183:Q2183)</f>
        <v>0</v>
      </c>
      <c r="S2183" s="1">
        <f>'Innlegging av opplysninger'!$C$13*(((H2183+J2183+M2183+O2183)*Data!H2183)+(J2183+O2183)*(1-Data!H2183)*1.8/12+I2183+N2183+K2183+L2183+P2183+Q2183)</f>
        <v>0</v>
      </c>
      <c r="T2183" s="1">
        <f>'Innlegging av opplysninger'!$C$13*((H2183+J2183+M2183+O2183)*(1-Data!H2183)-(J2183+O2183)*(1-Data!H2183)*1.8/12)</f>
        <v>0</v>
      </c>
      <c r="U2183" s="1">
        <f>Data!I2183</f>
        <v>0</v>
      </c>
      <c r="V2183" s="1">
        <f>Data!J2183+Data!K2183</f>
        <v>0</v>
      </c>
      <c r="W2183" s="1">
        <f>Data!L2183</f>
        <v>0</v>
      </c>
      <c r="X2183" s="1">
        <f t="shared" ref="X2183:X2246" si="347">V2183*(11-1/11)*U2183</f>
        <v>0</v>
      </c>
      <c r="Y2183" s="100">
        <f t="shared" ref="Y2183:Y2246" si="348">W2183*(11-1/11)*U2183</f>
        <v>0</v>
      </c>
      <c r="Z2183" s="100">
        <f t="shared" ref="Z2183:Z2246" si="349">(X2183+Y2183)*0.143</f>
        <v>0</v>
      </c>
      <c r="AA2183" s="100">
        <f>'Innlegging av opplysninger'!$B$4*X2183</f>
        <v>0</v>
      </c>
      <c r="AB2183" s="1"/>
      <c r="AC2183" s="1">
        <f>'Innlegging av opplysninger'!$B$5*X2183</f>
        <v>0</v>
      </c>
      <c r="AD2183" s="1">
        <f>'Innlegging av opplysninger'!$B$5*Y2183</f>
        <v>0</v>
      </c>
      <c r="AE2183" s="1">
        <f>'Innlegging av opplysninger'!$B$5*Z2183</f>
        <v>0</v>
      </c>
      <c r="AF2183" s="1">
        <f>'Innlegging av opplysninger'!$B$5*AA2183</f>
        <v>0</v>
      </c>
      <c r="AG2183" s="1"/>
      <c r="AH2183" s="1">
        <f>'Innlegging av opplysninger'!$C$11*SUM(X2183:AG2183)</f>
        <v>0</v>
      </c>
      <c r="AI2183" s="1">
        <f>'Innlegging av opplysninger'!$C$13*(((X2183+Z2183+AC2183+AE2183)*Data!M2183)+(Z2183+AE2183)*(1-Data!M2183)*1.8/12+Y2183+AD2183+AA2183+AB2183+AF2183+AG2183)</f>
        <v>0</v>
      </c>
      <c r="AJ2183" s="1">
        <f>'Innlegging av opplysninger'!$C$13*((X2183+Z2183+AC2183+AE2183)*(1-Data!M2183)-(Z2183+AE2183)*(1-Data!M2183)*1.8/12)</f>
        <v>0</v>
      </c>
      <c r="AK2183" s="83">
        <f t="shared" si="344"/>
        <v>0</v>
      </c>
      <c r="AL2183" s="83">
        <f t="shared" si="345"/>
        <v>0</v>
      </c>
      <c r="AM2183" s="83">
        <f t="shared" si="346"/>
        <v>0</v>
      </c>
    </row>
    <row r="2184" spans="1:39">
      <c r="A2184" t="str">
        <f t="shared" si="340"/>
        <v>5042Annet</v>
      </c>
      <c r="B2184" s="6" t="str">
        <f>Data!A2184</f>
        <v>5042</v>
      </c>
      <c r="C2184" s="7" t="str">
        <f>Data!B2184</f>
        <v>Lierne kommune</v>
      </c>
      <c r="D2184" s="7" t="str">
        <f>Data!C2184</f>
        <v>Annet</v>
      </c>
      <c r="E2184" s="1">
        <f>Data!D2184</f>
        <v>8.7604999999999986</v>
      </c>
      <c r="F2184" s="1">
        <f>Data!E2184+Data!F2184</f>
        <v>0</v>
      </c>
      <c r="G2184" s="1">
        <f>Data!G2184</f>
        <v>0</v>
      </c>
      <c r="H2184" s="1">
        <f t="shared" si="341"/>
        <v>0</v>
      </c>
      <c r="I2184" s="1">
        <f t="shared" si="342"/>
        <v>0</v>
      </c>
      <c r="J2184" s="1">
        <f t="shared" si="343"/>
        <v>0</v>
      </c>
      <c r="K2184" s="1">
        <f>'Innlegging av opplysninger'!$B$4*H2184</f>
        <v>0</v>
      </c>
      <c r="L2184" s="1"/>
      <c r="M2184" s="1">
        <f>'Innlegging av opplysninger'!$B$5*H2184</f>
        <v>0</v>
      </c>
      <c r="N2184" s="1">
        <f>'Innlegging av opplysninger'!$B$5*I2184</f>
        <v>0</v>
      </c>
      <c r="O2184" s="1">
        <f>'Innlegging av opplysninger'!$B$5*J2184</f>
        <v>0</v>
      </c>
      <c r="P2184" s="1">
        <f>'Innlegging av opplysninger'!$B$5*K2184</f>
        <v>0</v>
      </c>
      <c r="Q2184" s="1"/>
      <c r="R2184" s="1">
        <f>'Innlegging av opplysninger'!$C$11*SUM(H2184:Q2184)</f>
        <v>0</v>
      </c>
      <c r="S2184" s="1">
        <f>'Innlegging av opplysninger'!$C$13*(((H2184+J2184+M2184+O2184)*Data!H2184)+(J2184+O2184)*(1-Data!H2184)*1.8/12+I2184+N2184+K2184+L2184+P2184+Q2184)</f>
        <v>0</v>
      </c>
      <c r="T2184" s="1">
        <f>'Innlegging av opplysninger'!$C$13*((H2184+J2184+M2184+O2184)*(1-Data!H2184)-(J2184+O2184)*(1-Data!H2184)*1.8/12)</f>
        <v>0</v>
      </c>
      <c r="U2184" s="1">
        <f>Data!I2184</f>
        <v>0</v>
      </c>
      <c r="V2184" s="1">
        <f>Data!J2184+Data!K2184</f>
        <v>0</v>
      </c>
      <c r="W2184" s="1">
        <f>Data!L2184</f>
        <v>0</v>
      </c>
      <c r="X2184" s="1">
        <f t="shared" si="347"/>
        <v>0</v>
      </c>
      <c r="Y2184" s="100">
        <f t="shared" si="348"/>
        <v>0</v>
      </c>
      <c r="Z2184" s="100">
        <f t="shared" si="349"/>
        <v>0</v>
      </c>
      <c r="AA2184" s="100">
        <f>'Innlegging av opplysninger'!$B$4*X2184</f>
        <v>0</v>
      </c>
      <c r="AB2184" s="1"/>
      <c r="AC2184" s="1">
        <f>'Innlegging av opplysninger'!$B$5*X2184</f>
        <v>0</v>
      </c>
      <c r="AD2184" s="1">
        <f>'Innlegging av opplysninger'!$B$5*Y2184</f>
        <v>0</v>
      </c>
      <c r="AE2184" s="1">
        <f>'Innlegging av opplysninger'!$B$5*Z2184</f>
        <v>0</v>
      </c>
      <c r="AF2184" s="1">
        <f>'Innlegging av opplysninger'!$B$5*AA2184</f>
        <v>0</v>
      </c>
      <c r="AG2184" s="1"/>
      <c r="AH2184" s="1">
        <f>'Innlegging av opplysninger'!$C$11*SUM(X2184:AG2184)</f>
        <v>0</v>
      </c>
      <c r="AI2184" s="1">
        <f>'Innlegging av opplysninger'!$C$13*(((X2184+Z2184+AC2184+AE2184)*Data!M2184)+(Z2184+AE2184)*(1-Data!M2184)*1.8/12+Y2184+AD2184+AA2184+AB2184+AF2184+AG2184)</f>
        <v>0</v>
      </c>
      <c r="AJ2184" s="1">
        <f>'Innlegging av opplysninger'!$C$13*((X2184+Z2184+AC2184+AE2184)*(1-Data!M2184)-(Z2184+AE2184)*(1-Data!M2184)*1.8/12)</f>
        <v>0</v>
      </c>
      <c r="AK2184" s="83">
        <f t="shared" si="344"/>
        <v>0</v>
      </c>
      <c r="AL2184" s="83">
        <f t="shared" si="345"/>
        <v>0</v>
      </c>
      <c r="AM2184" s="83">
        <f t="shared" si="346"/>
        <v>0</v>
      </c>
    </row>
    <row r="2185" spans="1:39">
      <c r="A2185" t="str">
        <f t="shared" si="340"/>
        <v>5043Alle</v>
      </c>
      <c r="B2185" s="6" t="str">
        <f>Data!A2185</f>
        <v>5043</v>
      </c>
      <c r="C2185" s="7" t="str">
        <f>Data!B2185</f>
        <v>Røyrvik kommune</v>
      </c>
      <c r="D2185" s="7" t="str">
        <f>Data!C2185</f>
        <v>Alle</v>
      </c>
      <c r="E2185" s="1">
        <f>Data!D2185</f>
        <v>54.209799999999994</v>
      </c>
      <c r="F2185" s="1">
        <f>Data!E2185+Data!F2185</f>
        <v>46566.495710492716</v>
      </c>
      <c r="G2185" s="1">
        <f>Data!G2185</f>
        <v>338.09846190172266</v>
      </c>
      <c r="H2185" s="1">
        <f t="shared" si="341"/>
        <v>27538477.300000012</v>
      </c>
      <c r="I2185" s="1">
        <f t="shared" si="342"/>
        <v>199944.54545454547</v>
      </c>
      <c r="J2185" s="1">
        <f t="shared" si="343"/>
        <v>3328610.6214545467</v>
      </c>
      <c r="K2185" s="1">
        <f>'Innlegging av opplysninger'!$B$4*H2185</f>
        <v>3580002.0490000015</v>
      </c>
      <c r="L2185" s="1"/>
      <c r="M2185" s="1">
        <f>'Innlegging av opplysninger'!$B$5*H2185</f>
        <v>3607540.5263000019</v>
      </c>
      <c r="N2185" s="1">
        <f>'Innlegging av opplysninger'!$B$5*I2185</f>
        <v>26192.735454545458</v>
      </c>
      <c r="O2185" s="1">
        <f>'Innlegging av opplysninger'!$B$5*J2185</f>
        <v>436047.99141054566</v>
      </c>
      <c r="P2185" s="1">
        <f>'Innlegging av opplysninger'!$B$5*K2185</f>
        <v>468980.2684190002</v>
      </c>
      <c r="Q2185" s="1"/>
      <c r="R2185" s="1">
        <f>'Innlegging av opplysninger'!$C$11*SUM(H2185:Q2185)</f>
        <v>1489060.2494247411</v>
      </c>
      <c r="S2185" s="1">
        <f>'Innlegging av opplysninger'!$C$13*(((H2185+J2185+M2185+O2185)*Data!H2185)+(J2185+O2185)*(1-Data!H2185)*1.8/12+I2185+N2185+K2185+L2185+P2185+Q2185)</f>
        <v>290286.94762192608</v>
      </c>
      <c r="T2185" s="1">
        <f>'Innlegging av opplysninger'!$C$13*((H2185+J2185+M2185+O2185)*(1-Data!H2185)-(J2185+O2185)*(1-Data!H2185)*1.8/12)</f>
        <v>1747374.4463277203</v>
      </c>
      <c r="U2185" s="1">
        <f>Data!I2185</f>
        <v>10.112500000000001</v>
      </c>
      <c r="V2185" s="1">
        <f>Data!J2185+Data!K2185</f>
        <v>48066.351792336216</v>
      </c>
      <c r="W2185" s="1">
        <f>Data!L2185</f>
        <v>297.99950556242271</v>
      </c>
      <c r="X2185" s="1">
        <f t="shared" si="347"/>
        <v>5302592.5363636371</v>
      </c>
      <c r="Y2185" s="100">
        <f t="shared" si="348"/>
        <v>32874.763636363634</v>
      </c>
      <c r="Z2185" s="100">
        <f t="shared" si="349"/>
        <v>762971.82390000008</v>
      </c>
      <c r="AA2185" s="100">
        <f>'Innlegging av opplysninger'!$B$4*X2185</f>
        <v>689337.02972727281</v>
      </c>
      <c r="AB2185" s="1"/>
      <c r="AC2185" s="1">
        <f>'Innlegging av opplysninger'!$B$5*X2185</f>
        <v>694639.62226363644</v>
      </c>
      <c r="AD2185" s="1">
        <f>'Innlegging av opplysninger'!$B$5*Y2185</f>
        <v>4306.5940363636364</v>
      </c>
      <c r="AE2185" s="1">
        <f>'Innlegging av opplysninger'!$B$5*Z2185</f>
        <v>99949.308930900021</v>
      </c>
      <c r="AF2185" s="1">
        <f>'Innlegging av opplysninger'!$B$5*AA2185</f>
        <v>90303.150894272738</v>
      </c>
      <c r="AG2185" s="1"/>
      <c r="AH2185" s="1">
        <f>'Innlegging av opplysninger'!$C$11*SUM(X2185:AG2185)</f>
        <v>291725.04353059299</v>
      </c>
      <c r="AI2185" s="1">
        <f>'Innlegging av opplysninger'!$C$13*(((X2185+Z2185+AC2185+AE2185)*Data!M2185)+(Z2185+AE2185)*(1-Data!M2185)*1.8/12+Y2185+AD2185+AA2185+AB2185+AF2185+AG2185)</f>
        <v>49205.504827383207</v>
      </c>
      <c r="AJ2185" s="1">
        <f>'Innlegging av opplysninger'!$C$13*((X2185+Z2185+AC2185+AE2185)*(1-Data!M2185)-(Z2185+AE2185)*(1-Data!M2185)*1.8/12)</f>
        <v>349997.18631974398</v>
      </c>
      <c r="AK2185" s="83">
        <f t="shared" si="344"/>
        <v>1781000</v>
      </c>
      <c r="AL2185" s="83">
        <f t="shared" si="345"/>
        <v>339000</v>
      </c>
      <c r="AM2185" s="83">
        <f t="shared" si="346"/>
        <v>2097000</v>
      </c>
    </row>
    <row r="2186" spans="1:39">
      <c r="A2186" t="str">
        <f t="shared" si="340"/>
        <v>5043Administrasjon</v>
      </c>
      <c r="B2186" s="6" t="str">
        <f>Data!A2186</f>
        <v>5043</v>
      </c>
      <c r="C2186" s="7" t="str">
        <f>Data!B2186</f>
        <v>Røyrvik kommune</v>
      </c>
      <c r="D2186" s="7" t="str">
        <f>Data!C2186</f>
        <v>Administrasjon</v>
      </c>
      <c r="E2186" s="1">
        <f>Data!D2186</f>
        <v>5</v>
      </c>
      <c r="F2186" s="1">
        <f>Data!E2186+Data!F2186</f>
        <v>0</v>
      </c>
      <c r="G2186" s="1">
        <f>Data!G2186</f>
        <v>0</v>
      </c>
      <c r="H2186" s="1">
        <f t="shared" si="341"/>
        <v>0</v>
      </c>
      <c r="I2186" s="1">
        <f t="shared" si="342"/>
        <v>0</v>
      </c>
      <c r="J2186" s="1">
        <f t="shared" si="343"/>
        <v>0</v>
      </c>
      <c r="K2186" s="1">
        <f>'Innlegging av opplysninger'!$B$4*H2186</f>
        <v>0</v>
      </c>
      <c r="L2186" s="1"/>
      <c r="M2186" s="1">
        <f>'Innlegging av opplysninger'!$B$5*H2186</f>
        <v>0</v>
      </c>
      <c r="N2186" s="1">
        <f>'Innlegging av opplysninger'!$B$5*I2186</f>
        <v>0</v>
      </c>
      <c r="O2186" s="1">
        <f>'Innlegging av opplysninger'!$B$5*J2186</f>
        <v>0</v>
      </c>
      <c r="P2186" s="1">
        <f>'Innlegging av opplysninger'!$B$5*K2186</f>
        <v>0</v>
      </c>
      <c r="Q2186" s="1"/>
      <c r="R2186" s="1">
        <f>'Innlegging av opplysninger'!$C$11*SUM(H2186:Q2186)</f>
        <v>0</v>
      </c>
      <c r="S2186" s="1">
        <f>'Innlegging av opplysninger'!$C$13*(((H2186+J2186+M2186+O2186)*Data!H2186)+(J2186+O2186)*(1-Data!H2186)*1.8/12+I2186+N2186+K2186+L2186+P2186+Q2186)</f>
        <v>0</v>
      </c>
      <c r="T2186" s="1">
        <f>'Innlegging av opplysninger'!$C$13*((H2186+J2186+M2186+O2186)*(1-Data!H2186)-(J2186+O2186)*(1-Data!H2186)*1.8/12)</f>
        <v>0</v>
      </c>
      <c r="U2186" s="1">
        <f>Data!I2186</f>
        <v>0</v>
      </c>
      <c r="V2186" s="1">
        <f>Data!J2186+Data!K2186</f>
        <v>0</v>
      </c>
      <c r="W2186" s="1">
        <f>Data!L2186</f>
        <v>0</v>
      </c>
      <c r="X2186" s="1">
        <f t="shared" si="347"/>
        <v>0</v>
      </c>
      <c r="Y2186" s="100">
        <f t="shared" si="348"/>
        <v>0</v>
      </c>
      <c r="Z2186" s="100">
        <f t="shared" si="349"/>
        <v>0</v>
      </c>
      <c r="AA2186" s="100">
        <f>'Innlegging av opplysninger'!$B$4*X2186</f>
        <v>0</v>
      </c>
      <c r="AB2186" s="1"/>
      <c r="AC2186" s="1">
        <f>'Innlegging av opplysninger'!$B$5*X2186</f>
        <v>0</v>
      </c>
      <c r="AD2186" s="1">
        <f>'Innlegging av opplysninger'!$B$5*Y2186</f>
        <v>0</v>
      </c>
      <c r="AE2186" s="1">
        <f>'Innlegging av opplysninger'!$B$5*Z2186</f>
        <v>0</v>
      </c>
      <c r="AF2186" s="1">
        <f>'Innlegging av opplysninger'!$B$5*AA2186</f>
        <v>0</v>
      </c>
      <c r="AG2186" s="1"/>
      <c r="AH2186" s="1">
        <f>'Innlegging av opplysninger'!$C$11*SUM(X2186:AG2186)</f>
        <v>0</v>
      </c>
      <c r="AI2186" s="1">
        <f>'Innlegging av opplysninger'!$C$13*(((X2186+Z2186+AC2186+AE2186)*Data!M2186)+(Z2186+AE2186)*(1-Data!M2186)*1.8/12+Y2186+AD2186+AA2186+AB2186+AF2186+AG2186)</f>
        <v>0</v>
      </c>
      <c r="AJ2186" s="1">
        <f>'Innlegging av opplysninger'!$C$13*((X2186+Z2186+AC2186+AE2186)*(1-Data!M2186)-(Z2186+AE2186)*(1-Data!M2186)*1.8/12)</f>
        <v>0</v>
      </c>
      <c r="AK2186" s="83">
        <f t="shared" si="344"/>
        <v>0</v>
      </c>
      <c r="AL2186" s="83">
        <f t="shared" si="345"/>
        <v>0</v>
      </c>
      <c r="AM2186" s="83">
        <f t="shared" si="346"/>
        <v>0</v>
      </c>
    </row>
    <row r="2187" spans="1:39">
      <c r="A2187" t="str">
        <f t="shared" si="340"/>
        <v>5043Undervisning</v>
      </c>
      <c r="B2187" s="6" t="str">
        <f>Data!A2187</f>
        <v>5043</v>
      </c>
      <c r="C2187" s="7" t="str">
        <f>Data!B2187</f>
        <v>Røyrvik kommune</v>
      </c>
      <c r="D2187" s="7" t="str">
        <f>Data!C2187</f>
        <v>Undervisning</v>
      </c>
      <c r="E2187" s="1">
        <f>Data!D2187</f>
        <v>14.2692</v>
      </c>
      <c r="F2187" s="1">
        <f>Data!E2187+Data!F2187</f>
        <v>45698.253230734728</v>
      </c>
      <c r="G2187" s="1">
        <f>Data!G2187</f>
        <v>1.931432736243097</v>
      </c>
      <c r="H2187" s="1">
        <f t="shared" si="341"/>
        <v>7113572.8909090897</v>
      </c>
      <c r="I2187" s="1">
        <f t="shared" si="342"/>
        <v>300.65454545454543</v>
      </c>
      <c r="J2187" s="1">
        <f t="shared" si="343"/>
        <v>853664.82545454521</v>
      </c>
      <c r="K2187" s="1">
        <f>'Innlegging av opplysninger'!$B$4*H2187</f>
        <v>924764.47581818164</v>
      </c>
      <c r="L2187" s="1"/>
      <c r="M2187" s="1">
        <f>'Innlegging av opplysninger'!$B$5*H2187</f>
        <v>931878.0487090908</v>
      </c>
      <c r="N2187" s="1">
        <f>'Innlegging av opplysninger'!$B$5*I2187</f>
        <v>39.38574545454545</v>
      </c>
      <c r="O2187" s="1">
        <f>'Innlegging av opplysninger'!$B$5*J2187</f>
        <v>111830.09213454543</v>
      </c>
      <c r="P2187" s="1">
        <f>'Innlegging av opplysninger'!$B$5*K2187</f>
        <v>121144.1463321818</v>
      </c>
      <c r="Q2187" s="1"/>
      <c r="R2187" s="1">
        <f>'Innlegging av opplysninger'!$C$11*SUM(H2187:Q2187)</f>
        <v>382173.39174664463</v>
      </c>
      <c r="S2187" s="1">
        <f>'Innlegging av opplysninger'!$C$13*(((H2187+J2187+M2187+O2187)*Data!H2187)+(J2187+O2187)*(1-Data!H2187)*1.8/12+I2187+N2187+K2187+L2187+P2187+Q2187)</f>
        <v>65891.505462200832</v>
      </c>
      <c r="T2187" s="1">
        <f>'Innlegging av opplysninger'!$C$13*((H2187+J2187+M2187+O2187)*(1-Data!H2187)-(J2187+O2187)*(1-Data!H2187)*1.8/12)</f>
        <v>457082.60955952341</v>
      </c>
      <c r="U2187" s="1">
        <f>Data!I2187</f>
        <v>0.84119999999999995</v>
      </c>
      <c r="V2187" s="1">
        <f>Data!J2187+Data!K2187</f>
        <v>37091.666666666664</v>
      </c>
      <c r="W2187" s="1">
        <f>Data!L2187</f>
        <v>0</v>
      </c>
      <c r="X2187" s="1">
        <f t="shared" si="347"/>
        <v>340380.10909090901</v>
      </c>
      <c r="Y2187" s="100">
        <f t="shared" si="348"/>
        <v>0</v>
      </c>
      <c r="Z2187" s="100">
        <f t="shared" si="349"/>
        <v>48674.355599999988</v>
      </c>
      <c r="AA2187" s="100">
        <f>'Innlegging av opplysninger'!$B$4*X2187</f>
        <v>44249.414181818174</v>
      </c>
      <c r="AB2187" s="1"/>
      <c r="AC2187" s="1">
        <f>'Innlegging av opplysninger'!$B$5*X2187</f>
        <v>44589.794290909085</v>
      </c>
      <c r="AD2187" s="1">
        <f>'Innlegging av opplysninger'!$B$5*Y2187</f>
        <v>0</v>
      </c>
      <c r="AE2187" s="1">
        <f>'Innlegging av opplysninger'!$B$5*Z2187</f>
        <v>6376.3405835999984</v>
      </c>
      <c r="AF2187" s="1">
        <f>'Innlegging av opplysninger'!$B$5*AA2187</f>
        <v>5796.6732578181809</v>
      </c>
      <c r="AG2187" s="1"/>
      <c r="AH2187" s="1">
        <f>'Innlegging av opplysninger'!$C$11*SUM(X2187:AG2187)</f>
        <v>18622.53410619207</v>
      </c>
      <c r="AI2187" s="1">
        <f>'Innlegging av opplysninger'!$C$13*(((X2187+Z2187+AC2187+AE2187)*Data!M2187)+(Z2187+AE2187)*(1-Data!M2187)*1.8/12+Y2187+AD2187+AA2187+AB2187+AF2187+AG2187)</f>
        <v>3031.7919770931703</v>
      </c>
      <c r="AJ2187" s="1">
        <f>'Innlegging av opplysninger'!$C$13*((X2187+Z2187+AC2187+AE2187)*(1-Data!M2187)-(Z2187+AE2187)*(1-Data!M2187)*1.8/12)</f>
        <v>22451.675747169662</v>
      </c>
      <c r="AK2187" s="83">
        <f t="shared" si="344"/>
        <v>401000</v>
      </c>
      <c r="AL2187" s="83">
        <f t="shared" si="345"/>
        <v>69000</v>
      </c>
      <c r="AM2187" s="83">
        <f t="shared" si="346"/>
        <v>480000</v>
      </c>
    </row>
    <row r="2188" spans="1:39">
      <c r="A2188" t="str">
        <f t="shared" si="340"/>
        <v>5043Barnehager</v>
      </c>
      <c r="B2188" s="6" t="str">
        <f>Data!A2188</f>
        <v>5043</v>
      </c>
      <c r="C2188" s="7" t="str">
        <f>Data!B2188</f>
        <v>Røyrvik kommune</v>
      </c>
      <c r="D2188" s="7" t="str">
        <f>Data!C2188</f>
        <v>Barnehager</v>
      </c>
      <c r="E2188" s="1">
        <f>Data!D2188</f>
        <v>4.4232000000000005</v>
      </c>
      <c r="F2188" s="1">
        <f>Data!E2188+Data!F2188</f>
        <v>0</v>
      </c>
      <c r="G2188" s="1">
        <f>Data!G2188</f>
        <v>0</v>
      </c>
      <c r="H2188" s="1">
        <f t="shared" si="341"/>
        <v>0</v>
      </c>
      <c r="I2188" s="1">
        <f t="shared" si="342"/>
        <v>0</v>
      </c>
      <c r="J2188" s="1">
        <f t="shared" si="343"/>
        <v>0</v>
      </c>
      <c r="K2188" s="1">
        <f>'Innlegging av opplysninger'!$B$4*H2188</f>
        <v>0</v>
      </c>
      <c r="L2188" s="1"/>
      <c r="M2188" s="1">
        <f>'Innlegging av opplysninger'!$B$5*H2188</f>
        <v>0</v>
      </c>
      <c r="N2188" s="1">
        <f>'Innlegging av opplysninger'!$B$5*I2188</f>
        <v>0</v>
      </c>
      <c r="O2188" s="1">
        <f>'Innlegging av opplysninger'!$B$5*J2188</f>
        <v>0</v>
      </c>
      <c r="P2188" s="1">
        <f>'Innlegging av opplysninger'!$B$5*K2188</f>
        <v>0</v>
      </c>
      <c r="Q2188" s="1"/>
      <c r="R2188" s="1">
        <f>'Innlegging av opplysninger'!$C$11*SUM(H2188:Q2188)</f>
        <v>0</v>
      </c>
      <c r="S2188" s="1">
        <f>'Innlegging av opplysninger'!$C$13*(((H2188+J2188+M2188+O2188)*Data!H2188)+(J2188+O2188)*(1-Data!H2188)*1.8/12+I2188+N2188+K2188+L2188+P2188+Q2188)</f>
        <v>0</v>
      </c>
      <c r="T2188" s="1">
        <f>'Innlegging av opplysninger'!$C$13*((H2188+J2188+M2188+O2188)*(1-Data!H2188)-(J2188+O2188)*(1-Data!H2188)*1.8/12)</f>
        <v>0</v>
      </c>
      <c r="U2188" s="1">
        <f>Data!I2188</f>
        <v>0</v>
      </c>
      <c r="V2188" s="1">
        <f>Data!J2188+Data!K2188</f>
        <v>0</v>
      </c>
      <c r="W2188" s="1">
        <f>Data!L2188</f>
        <v>0</v>
      </c>
      <c r="X2188" s="1">
        <f t="shared" si="347"/>
        <v>0</v>
      </c>
      <c r="Y2188" s="100">
        <f t="shared" si="348"/>
        <v>0</v>
      </c>
      <c r="Z2188" s="100">
        <f t="shared" si="349"/>
        <v>0</v>
      </c>
      <c r="AA2188" s="100">
        <f>'Innlegging av opplysninger'!$B$4*X2188</f>
        <v>0</v>
      </c>
      <c r="AB2188" s="1"/>
      <c r="AC2188" s="1">
        <f>'Innlegging av opplysninger'!$B$5*X2188</f>
        <v>0</v>
      </c>
      <c r="AD2188" s="1">
        <f>'Innlegging av opplysninger'!$B$5*Y2188</f>
        <v>0</v>
      </c>
      <c r="AE2188" s="1">
        <f>'Innlegging av opplysninger'!$B$5*Z2188</f>
        <v>0</v>
      </c>
      <c r="AF2188" s="1">
        <f>'Innlegging av opplysninger'!$B$5*AA2188</f>
        <v>0</v>
      </c>
      <c r="AG2188" s="1"/>
      <c r="AH2188" s="1">
        <f>'Innlegging av opplysninger'!$C$11*SUM(X2188:AG2188)</f>
        <v>0</v>
      </c>
      <c r="AI2188" s="1">
        <f>'Innlegging av opplysninger'!$C$13*(((X2188+Z2188+AC2188+AE2188)*Data!M2188)+(Z2188+AE2188)*(1-Data!M2188)*1.8/12+Y2188+AD2188+AA2188+AB2188+AF2188+AG2188)</f>
        <v>0</v>
      </c>
      <c r="AJ2188" s="1">
        <f>'Innlegging av opplysninger'!$C$13*((X2188+Z2188+AC2188+AE2188)*(1-Data!M2188)-(Z2188+AE2188)*(1-Data!M2188)*1.8/12)</f>
        <v>0</v>
      </c>
      <c r="AK2188" s="83">
        <f t="shared" si="344"/>
        <v>0</v>
      </c>
      <c r="AL2188" s="83">
        <f t="shared" si="345"/>
        <v>0</v>
      </c>
      <c r="AM2188" s="83">
        <f t="shared" si="346"/>
        <v>0</v>
      </c>
    </row>
    <row r="2189" spans="1:39">
      <c r="A2189" t="str">
        <f t="shared" si="340"/>
        <v>5043Helse/pleie/omsorg</v>
      </c>
      <c r="B2189" s="6" t="str">
        <f>Data!A2189</f>
        <v>5043</v>
      </c>
      <c r="C2189" s="7" t="str">
        <f>Data!B2189</f>
        <v>Røyrvik kommune</v>
      </c>
      <c r="D2189" s="7" t="str">
        <f>Data!C2189</f>
        <v>Helse/pleie/omsorg</v>
      </c>
      <c r="E2189" s="1">
        <f>Data!D2189</f>
        <v>25.160199999999993</v>
      </c>
      <c r="F2189" s="1">
        <f>Data!E2189+Data!F2189</f>
        <v>46165.819462219413</v>
      </c>
      <c r="G2189" s="1">
        <f>Data!G2189</f>
        <v>715.06864015389408</v>
      </c>
      <c r="H2189" s="1">
        <f t="shared" si="341"/>
        <v>12671359.09999999</v>
      </c>
      <c r="I2189" s="1">
        <f t="shared" si="342"/>
        <v>196268.4</v>
      </c>
      <c r="J2189" s="1">
        <f t="shared" si="343"/>
        <v>1544115.2999999989</v>
      </c>
      <c r="K2189" s="1">
        <f>'Innlegging av opplysninger'!$B$4*H2189</f>
        <v>1647276.6829999988</v>
      </c>
      <c r="L2189" s="1"/>
      <c r="M2189" s="1">
        <f>'Innlegging av opplysninger'!$B$5*H2189</f>
        <v>1659948.0420999988</v>
      </c>
      <c r="N2189" s="1">
        <f>'Innlegging av opplysninger'!$B$5*I2189</f>
        <v>25711.160400000001</v>
      </c>
      <c r="O2189" s="1">
        <f>'Innlegging av opplysninger'!$B$5*J2189</f>
        <v>202279.10429999986</v>
      </c>
      <c r="P2189" s="1">
        <f>'Innlegging av opplysninger'!$B$5*K2189</f>
        <v>215793.24547299984</v>
      </c>
      <c r="Q2189" s="1"/>
      <c r="R2189" s="1">
        <f>'Innlegging av opplysninger'!$C$11*SUM(H2189:Q2189)</f>
        <v>690184.53934037348</v>
      </c>
      <c r="S2189" s="1">
        <f>'Innlegging av opplysninger'!$C$13*(((H2189+J2189+M2189+O2189)*Data!H2189)+(J2189+O2189)*(1-Data!H2189)*1.8/12+I2189+N2189+K2189+L2189+P2189+Q2189)</f>
        <v>138303.51651408221</v>
      </c>
      <c r="T2189" s="1">
        <f>'Innlegging av opplysninger'!$C$13*((H2189+J2189+M2189+O2189)*(1-Data!H2189)-(J2189+O2189)*(1-Data!H2189)*1.8/12)</f>
        <v>806159.53732011304</v>
      </c>
      <c r="U2189" s="1">
        <f>Data!I2189</f>
        <v>3.2992999999999997</v>
      </c>
      <c r="V2189" s="1">
        <f>Data!J2189+Data!K2189</f>
        <v>41862.265480556489</v>
      </c>
      <c r="W2189" s="1">
        <f>Data!L2189</f>
        <v>913.38162640560131</v>
      </c>
      <c r="X2189" s="1">
        <f t="shared" si="347"/>
        <v>1506721.8818181818</v>
      </c>
      <c r="Y2189" s="100">
        <f t="shared" si="348"/>
        <v>32874.763636363634</v>
      </c>
      <c r="Z2189" s="100">
        <f t="shared" si="349"/>
        <v>220162.32029999999</v>
      </c>
      <c r="AA2189" s="100">
        <f>'Innlegging av opplysninger'!$B$4*X2189</f>
        <v>195873.84463636365</v>
      </c>
      <c r="AB2189" s="1"/>
      <c r="AC2189" s="1">
        <f>'Innlegging av opplysninger'!$B$5*X2189</f>
        <v>197380.56651818182</v>
      </c>
      <c r="AD2189" s="1">
        <f>'Innlegging av opplysninger'!$B$5*Y2189</f>
        <v>4306.5940363636364</v>
      </c>
      <c r="AE2189" s="1">
        <f>'Innlegging av opplysninger'!$B$5*Z2189</f>
        <v>28841.263959299999</v>
      </c>
      <c r="AF2189" s="1">
        <f>'Innlegging av opplysninger'!$B$5*AA2189</f>
        <v>25659.47364736364</v>
      </c>
      <c r="AG2189" s="1"/>
      <c r="AH2189" s="1">
        <f>'Innlegging av opplysninger'!$C$11*SUM(X2189:AG2189)</f>
        <v>84049.186924980473</v>
      </c>
      <c r="AI2189" s="1">
        <f>'Innlegging av opplysninger'!$C$13*(((X2189+Z2189+AC2189+AE2189)*Data!M2189)+(Z2189+AE2189)*(1-Data!M2189)*1.8/12+Y2189+AD2189+AA2189+AB2189+AF2189+AG2189)</f>
        <v>15395.391106958177</v>
      </c>
      <c r="AJ2189" s="1">
        <f>'Innlegging av opplysninger'!$C$13*((X2189+Z2189+AC2189+AE2189)*(1-Data!M2189)-(Z2189+AE2189)*(1-Data!M2189)*1.8/12)</f>
        <v>99619.285737751969</v>
      </c>
      <c r="AK2189" s="83">
        <f t="shared" si="344"/>
        <v>774000</v>
      </c>
      <c r="AL2189" s="83">
        <f t="shared" si="345"/>
        <v>154000</v>
      </c>
      <c r="AM2189" s="83">
        <f t="shared" si="346"/>
        <v>906000</v>
      </c>
    </row>
    <row r="2190" spans="1:39">
      <c r="A2190" t="str">
        <f t="shared" si="340"/>
        <v>5043Samferdsel og teknikk</v>
      </c>
      <c r="B2190" s="6" t="str">
        <f>Data!A2190</f>
        <v>5043</v>
      </c>
      <c r="C2190" s="7" t="str">
        <f>Data!B2190</f>
        <v>Røyrvik kommune</v>
      </c>
      <c r="D2190" s="7" t="str">
        <f>Data!C2190</f>
        <v>Samferdsel og teknikk</v>
      </c>
      <c r="E2190" s="1">
        <f>Data!D2190</f>
        <v>1.4354</v>
      </c>
      <c r="F2190" s="1">
        <f>Data!E2190+Data!F2190</f>
        <v>0</v>
      </c>
      <c r="G2190" s="1">
        <f>Data!G2190</f>
        <v>0</v>
      </c>
      <c r="H2190" s="1">
        <f t="shared" si="341"/>
        <v>0</v>
      </c>
      <c r="I2190" s="1">
        <f t="shared" si="342"/>
        <v>0</v>
      </c>
      <c r="J2190" s="1">
        <f t="shared" si="343"/>
        <v>0</v>
      </c>
      <c r="K2190" s="1">
        <f>'Innlegging av opplysninger'!$B$4*H2190</f>
        <v>0</v>
      </c>
      <c r="L2190" s="1"/>
      <c r="M2190" s="1">
        <f>'Innlegging av opplysninger'!$B$5*H2190</f>
        <v>0</v>
      </c>
      <c r="N2190" s="1">
        <f>'Innlegging av opplysninger'!$B$5*I2190</f>
        <v>0</v>
      </c>
      <c r="O2190" s="1">
        <f>'Innlegging av opplysninger'!$B$5*J2190</f>
        <v>0</v>
      </c>
      <c r="P2190" s="1">
        <f>'Innlegging av opplysninger'!$B$5*K2190</f>
        <v>0</v>
      </c>
      <c r="Q2190" s="1"/>
      <c r="R2190" s="1">
        <f>'Innlegging av opplysninger'!$C$11*SUM(H2190:Q2190)</f>
        <v>0</v>
      </c>
      <c r="S2190" s="1">
        <f>'Innlegging av opplysninger'!$C$13*(((H2190+J2190+M2190+O2190)*Data!H2190)+(J2190+O2190)*(1-Data!H2190)*1.8/12+I2190+N2190+K2190+L2190+P2190+Q2190)</f>
        <v>0</v>
      </c>
      <c r="T2190" s="1">
        <f>'Innlegging av opplysninger'!$C$13*((H2190+J2190+M2190+O2190)*(1-Data!H2190)-(J2190+O2190)*(1-Data!H2190)*1.8/12)</f>
        <v>0</v>
      </c>
      <c r="U2190" s="1">
        <f>Data!I2190</f>
        <v>0</v>
      </c>
      <c r="V2190" s="1">
        <f>Data!J2190+Data!K2190</f>
        <v>0</v>
      </c>
      <c r="W2190" s="1">
        <f>Data!L2190</f>
        <v>0</v>
      </c>
      <c r="X2190" s="1">
        <f t="shared" si="347"/>
        <v>0</v>
      </c>
      <c r="Y2190" s="100">
        <f t="shared" si="348"/>
        <v>0</v>
      </c>
      <c r="Z2190" s="100">
        <f t="shared" si="349"/>
        <v>0</v>
      </c>
      <c r="AA2190" s="100">
        <f>'Innlegging av opplysninger'!$B$4*X2190</f>
        <v>0</v>
      </c>
      <c r="AB2190" s="1"/>
      <c r="AC2190" s="1">
        <f>'Innlegging av opplysninger'!$B$5*X2190</f>
        <v>0</v>
      </c>
      <c r="AD2190" s="1">
        <f>'Innlegging av opplysninger'!$B$5*Y2190</f>
        <v>0</v>
      </c>
      <c r="AE2190" s="1">
        <f>'Innlegging av opplysninger'!$B$5*Z2190</f>
        <v>0</v>
      </c>
      <c r="AF2190" s="1">
        <f>'Innlegging av opplysninger'!$B$5*AA2190</f>
        <v>0</v>
      </c>
      <c r="AG2190" s="1"/>
      <c r="AH2190" s="1">
        <f>'Innlegging av opplysninger'!$C$11*SUM(X2190:AG2190)</f>
        <v>0</v>
      </c>
      <c r="AI2190" s="1">
        <f>'Innlegging av opplysninger'!$C$13*(((X2190+Z2190+AC2190+AE2190)*Data!M2190)+(Z2190+AE2190)*(1-Data!M2190)*1.8/12+Y2190+AD2190+AA2190+AB2190+AF2190+AG2190)</f>
        <v>0</v>
      </c>
      <c r="AJ2190" s="1">
        <f>'Innlegging av opplysninger'!$C$13*((X2190+Z2190+AC2190+AE2190)*(1-Data!M2190)-(Z2190+AE2190)*(1-Data!M2190)*1.8/12)</f>
        <v>0</v>
      </c>
      <c r="AK2190" s="83">
        <f t="shared" si="344"/>
        <v>0</v>
      </c>
      <c r="AL2190" s="83">
        <f t="shared" si="345"/>
        <v>0</v>
      </c>
      <c r="AM2190" s="83">
        <f t="shared" si="346"/>
        <v>0</v>
      </c>
    </row>
    <row r="2191" spans="1:39">
      <c r="A2191" t="str">
        <f t="shared" si="340"/>
        <v>5043Annet</v>
      </c>
      <c r="B2191" s="6" t="str">
        <f>Data!A2191</f>
        <v>5043</v>
      </c>
      <c r="C2191" s="7" t="str">
        <f>Data!B2191</f>
        <v>Røyrvik kommune</v>
      </c>
      <c r="D2191" s="7" t="str">
        <f>Data!C2191</f>
        <v>Annet</v>
      </c>
      <c r="E2191" s="1">
        <f>Data!D2191</f>
        <v>3.9217999999999997</v>
      </c>
      <c r="F2191" s="1">
        <f>Data!E2191+Data!F2191</f>
        <v>0</v>
      </c>
      <c r="G2191" s="1">
        <f>Data!G2191</f>
        <v>0</v>
      </c>
      <c r="H2191" s="1">
        <f t="shared" si="341"/>
        <v>0</v>
      </c>
      <c r="I2191" s="1">
        <f t="shared" si="342"/>
        <v>0</v>
      </c>
      <c r="J2191" s="1">
        <f t="shared" si="343"/>
        <v>0</v>
      </c>
      <c r="K2191" s="1">
        <f>'Innlegging av opplysninger'!$B$4*H2191</f>
        <v>0</v>
      </c>
      <c r="L2191" s="1"/>
      <c r="M2191" s="1">
        <f>'Innlegging av opplysninger'!$B$5*H2191</f>
        <v>0</v>
      </c>
      <c r="N2191" s="1">
        <f>'Innlegging av opplysninger'!$B$5*I2191</f>
        <v>0</v>
      </c>
      <c r="O2191" s="1">
        <f>'Innlegging av opplysninger'!$B$5*J2191</f>
        <v>0</v>
      </c>
      <c r="P2191" s="1">
        <f>'Innlegging av opplysninger'!$B$5*K2191</f>
        <v>0</v>
      </c>
      <c r="Q2191" s="1"/>
      <c r="R2191" s="1">
        <f>'Innlegging av opplysninger'!$C$11*SUM(H2191:Q2191)</f>
        <v>0</v>
      </c>
      <c r="S2191" s="1">
        <f>'Innlegging av opplysninger'!$C$13*(((H2191+J2191+M2191+O2191)*Data!H2191)+(J2191+O2191)*(1-Data!H2191)*1.8/12+I2191+N2191+K2191+L2191+P2191+Q2191)</f>
        <v>0</v>
      </c>
      <c r="T2191" s="1">
        <f>'Innlegging av opplysninger'!$C$13*((H2191+J2191+M2191+O2191)*(1-Data!H2191)-(J2191+O2191)*(1-Data!H2191)*1.8/12)</f>
        <v>0</v>
      </c>
      <c r="U2191" s="1">
        <f>Data!I2191</f>
        <v>0</v>
      </c>
      <c r="V2191" s="1">
        <f>Data!J2191+Data!K2191</f>
        <v>0</v>
      </c>
      <c r="W2191" s="1">
        <f>Data!L2191</f>
        <v>0</v>
      </c>
      <c r="X2191" s="1">
        <f t="shared" si="347"/>
        <v>0</v>
      </c>
      <c r="Y2191" s="100">
        <f t="shared" si="348"/>
        <v>0</v>
      </c>
      <c r="Z2191" s="100">
        <f t="shared" si="349"/>
        <v>0</v>
      </c>
      <c r="AA2191" s="100">
        <f>'Innlegging av opplysninger'!$B$4*X2191</f>
        <v>0</v>
      </c>
      <c r="AB2191" s="1"/>
      <c r="AC2191" s="1">
        <f>'Innlegging av opplysninger'!$B$5*X2191</f>
        <v>0</v>
      </c>
      <c r="AD2191" s="1">
        <f>'Innlegging av opplysninger'!$B$5*Y2191</f>
        <v>0</v>
      </c>
      <c r="AE2191" s="1">
        <f>'Innlegging av opplysninger'!$B$5*Z2191</f>
        <v>0</v>
      </c>
      <c r="AF2191" s="1">
        <f>'Innlegging av opplysninger'!$B$5*AA2191</f>
        <v>0</v>
      </c>
      <c r="AG2191" s="1"/>
      <c r="AH2191" s="1">
        <f>'Innlegging av opplysninger'!$C$11*SUM(X2191:AG2191)</f>
        <v>0</v>
      </c>
      <c r="AI2191" s="1">
        <f>'Innlegging av opplysninger'!$C$13*(((X2191+Z2191+AC2191+AE2191)*Data!M2191)+(Z2191+AE2191)*(1-Data!M2191)*1.8/12+Y2191+AD2191+AA2191+AB2191+AF2191+AG2191)</f>
        <v>0</v>
      </c>
      <c r="AJ2191" s="1">
        <f>'Innlegging av opplysninger'!$C$13*((X2191+Z2191+AC2191+AE2191)*(1-Data!M2191)-(Z2191+AE2191)*(1-Data!M2191)*1.8/12)</f>
        <v>0</v>
      </c>
      <c r="AK2191" s="83">
        <f t="shared" si="344"/>
        <v>0</v>
      </c>
      <c r="AL2191" s="83">
        <f t="shared" si="345"/>
        <v>0</v>
      </c>
      <c r="AM2191" s="83">
        <f t="shared" si="346"/>
        <v>0</v>
      </c>
    </row>
    <row r="2192" spans="1:39">
      <c r="A2192" t="str">
        <f t="shared" si="340"/>
        <v>5044Alle</v>
      </c>
      <c r="B2192" s="6" t="str">
        <f>Data!A2192</f>
        <v>5044</v>
      </c>
      <c r="C2192" s="7" t="str">
        <f>Data!B2192</f>
        <v>Namsskogan kommune</v>
      </c>
      <c r="D2192" s="7" t="str">
        <f>Data!C2192</f>
        <v>Alle</v>
      </c>
      <c r="E2192" s="1">
        <f>Data!D2192</f>
        <v>99.847599999999971</v>
      </c>
      <c r="F2192" s="1">
        <f>Data!E2192+Data!F2192</f>
        <v>46002.2679229813</v>
      </c>
      <c r="G2192" s="1">
        <f>Data!G2192</f>
        <v>386.89753183852196</v>
      </c>
      <c r="H2192" s="1">
        <f t="shared" si="341"/>
        <v>50107811.418181807</v>
      </c>
      <c r="I2192" s="1">
        <f t="shared" si="342"/>
        <v>421426.79999999987</v>
      </c>
      <c r="J2192" s="1">
        <f t="shared" si="343"/>
        <v>6063508.5861818166</v>
      </c>
      <c r="K2192" s="1">
        <f>'Innlegging av opplysninger'!$B$4*H2192</f>
        <v>6514015.4843636351</v>
      </c>
      <c r="L2192" s="1"/>
      <c r="M2192" s="1">
        <f>'Innlegging av opplysninger'!$B$5*H2192</f>
        <v>6564123.2957818173</v>
      </c>
      <c r="N2192" s="1">
        <f>'Innlegging av opplysninger'!$B$5*I2192</f>
        <v>55206.910799999983</v>
      </c>
      <c r="O2192" s="1">
        <f>'Innlegging av opplysninger'!$B$5*J2192</f>
        <v>794319.62478981796</v>
      </c>
      <c r="P2192" s="1">
        <f>'Innlegging av opplysninger'!$B$5*K2192</f>
        <v>853336.0284516362</v>
      </c>
      <c r="Q2192" s="1"/>
      <c r="R2192" s="1">
        <f>'Innlegging av opplysninger'!$C$11*SUM(H2192:Q2192)</f>
        <v>2712202.4296449199</v>
      </c>
      <c r="S2192" s="1">
        <f>'Innlegging av opplysninger'!$C$13*(((H2192+J2192+M2192+O2192)*Data!H2192)+(J2192+O2192)*(1-Data!H2192)*1.8/12+I2192+N2192+K2192+L2192+P2192+Q2192)</f>
        <v>542399.6774011188</v>
      </c>
      <c r="T2192" s="1">
        <f>'Innlegging av opplysninger'!$C$13*((H2192+J2192+M2192+O2192)*(1-Data!H2192)-(J2192+O2192)*(1-Data!H2192)*1.8/12)</f>
        <v>3169035.2263235091</v>
      </c>
      <c r="U2192" s="1">
        <f>Data!I2192</f>
        <v>13.497999999999999</v>
      </c>
      <c r="V2192" s="1">
        <f>Data!J2192+Data!K2192</f>
        <v>46496.159184076656</v>
      </c>
      <c r="W2192" s="1">
        <f>Data!L2192</f>
        <v>715.1200177804119</v>
      </c>
      <c r="X2192" s="1">
        <f t="shared" si="347"/>
        <v>6846601.709090909</v>
      </c>
      <c r="Y2192" s="100">
        <f t="shared" si="348"/>
        <v>105302.07272727271</v>
      </c>
      <c r="Z2192" s="100">
        <f t="shared" si="349"/>
        <v>994122.2407999998</v>
      </c>
      <c r="AA2192" s="100">
        <f>'Innlegging av opplysninger'!$B$4*X2192</f>
        <v>890058.22218181822</v>
      </c>
      <c r="AB2192" s="1"/>
      <c r="AC2192" s="1">
        <f>'Innlegging av opplysninger'!$B$5*X2192</f>
        <v>896904.82389090909</v>
      </c>
      <c r="AD2192" s="1">
        <f>'Innlegging av opplysninger'!$B$5*Y2192</f>
        <v>13794.571527272725</v>
      </c>
      <c r="AE2192" s="1">
        <f>'Innlegging av opplysninger'!$B$5*Z2192</f>
        <v>130230.01354479998</v>
      </c>
      <c r="AF2192" s="1">
        <f>'Innlegging av opplysninger'!$B$5*AA2192</f>
        <v>116597.62710581819</v>
      </c>
      <c r="AG2192" s="1"/>
      <c r="AH2192" s="1">
        <f>'Innlegging av opplysninger'!$C$11*SUM(X2192:AG2192)</f>
        <v>379757.22867301438</v>
      </c>
      <c r="AI2192" s="1">
        <f>'Innlegging av opplysninger'!$C$13*(((X2192+Z2192+AC2192+AE2192)*Data!M2192)+(Z2192+AE2192)*(1-Data!M2192)*1.8/12+Y2192+AD2192+AA2192+AB2192+AF2192+AG2192)</f>
        <v>73939.436675779609</v>
      </c>
      <c r="AJ2192" s="1">
        <f>'Innlegging av opplysninger'!$C$13*((X2192+Z2192+AC2192+AE2192)*(1-Data!M2192)-(Z2192+AE2192)*(1-Data!M2192)*1.8/12)</f>
        <v>445728.34992939787</v>
      </c>
      <c r="AK2192" s="83">
        <f t="shared" si="344"/>
        <v>3092000</v>
      </c>
      <c r="AL2192" s="83">
        <f t="shared" si="345"/>
        <v>616000</v>
      </c>
      <c r="AM2192" s="83">
        <f t="shared" si="346"/>
        <v>3615000</v>
      </c>
    </row>
    <row r="2193" spans="1:39">
      <c r="A2193" t="str">
        <f t="shared" si="340"/>
        <v>5044Administrasjon</v>
      </c>
      <c r="B2193" s="6" t="str">
        <f>Data!A2193</f>
        <v>5044</v>
      </c>
      <c r="C2193" s="7" t="str">
        <f>Data!B2193</f>
        <v>Namsskogan kommune</v>
      </c>
      <c r="D2193" s="7" t="str">
        <f>Data!C2193</f>
        <v>Administrasjon</v>
      </c>
      <c r="E2193" s="1">
        <f>Data!D2193</f>
        <v>9.5</v>
      </c>
      <c r="F2193" s="1">
        <f>Data!E2193+Data!F2193</f>
        <v>53464.333333333336</v>
      </c>
      <c r="G2193" s="1">
        <f>Data!G2193</f>
        <v>21.525263157894738</v>
      </c>
      <c r="H2193" s="1">
        <f t="shared" si="341"/>
        <v>5540849.0909090908</v>
      </c>
      <c r="I2193" s="1">
        <f t="shared" si="342"/>
        <v>2230.7999999999997</v>
      </c>
      <c r="J2193" s="1">
        <f t="shared" si="343"/>
        <v>665169.58690909087</v>
      </c>
      <c r="K2193" s="1">
        <f>'Innlegging av opplysninger'!$B$4*H2193</f>
        <v>720310.38181818184</v>
      </c>
      <c r="L2193" s="1"/>
      <c r="M2193" s="1">
        <f>'Innlegging av opplysninger'!$B$5*H2193</f>
        <v>725851.23090909095</v>
      </c>
      <c r="N2193" s="1">
        <f>'Innlegging av opplysninger'!$B$5*I2193</f>
        <v>292.23479999999995</v>
      </c>
      <c r="O2193" s="1">
        <f>'Innlegging av opplysninger'!$B$5*J2193</f>
        <v>87137.215885090904</v>
      </c>
      <c r="P2193" s="1">
        <f>'Innlegging av opplysninger'!$B$5*K2193</f>
        <v>94360.660018181821</v>
      </c>
      <c r="Q2193" s="1"/>
      <c r="R2193" s="1">
        <f>'Innlegging av opplysninger'!$C$11*SUM(H2193:Q2193)</f>
        <v>297775.64564745163</v>
      </c>
      <c r="S2193" s="1">
        <f>'Innlegging av opplysninger'!$C$13*(((H2193+J2193+M2193+O2193)*Data!H2193)+(J2193+O2193)*(1-Data!H2193)*1.8/12+I2193+N2193+K2193+L2193+P2193+Q2193)</f>
        <v>80312.18375110309</v>
      </c>
      <c r="T2193" s="1">
        <f>'Innlegging av opplysninger'!$C$13*((H2193+J2193+M2193+O2193)*(1-Data!H2193)-(J2193+O2193)*(1-Data!H2193)*1.8/12)</f>
        <v>327170.27871383075</v>
      </c>
      <c r="U2193" s="1">
        <f>Data!I2193</f>
        <v>1</v>
      </c>
      <c r="V2193" s="1">
        <f>Data!J2193+Data!K2193</f>
        <v>64937.5</v>
      </c>
      <c r="W2193" s="1">
        <f>Data!L2193</f>
        <v>0</v>
      </c>
      <c r="X2193" s="1">
        <f t="shared" si="347"/>
        <v>708409.09090909082</v>
      </c>
      <c r="Y2193" s="100">
        <f t="shared" si="348"/>
        <v>0</v>
      </c>
      <c r="Z2193" s="100">
        <f t="shared" si="349"/>
        <v>101302.49999999999</v>
      </c>
      <c r="AA2193" s="100">
        <f>'Innlegging av opplysninger'!$B$4*X2193</f>
        <v>92093.181818181809</v>
      </c>
      <c r="AB2193" s="1"/>
      <c r="AC2193" s="1">
        <f>'Innlegging av opplysninger'!$B$5*X2193</f>
        <v>92801.590909090897</v>
      </c>
      <c r="AD2193" s="1">
        <f>'Innlegging av opplysninger'!$B$5*Y2193</f>
        <v>0</v>
      </c>
      <c r="AE2193" s="1">
        <f>'Innlegging av opplysninger'!$B$5*Z2193</f>
        <v>13270.627499999999</v>
      </c>
      <c r="AF2193" s="1">
        <f>'Innlegging av opplysninger'!$B$5*AA2193</f>
        <v>12064.206818181818</v>
      </c>
      <c r="AG2193" s="1"/>
      <c r="AH2193" s="1">
        <f>'Innlegging av opplysninger'!$C$11*SUM(X2193:AG2193)</f>
        <v>38757.765522272719</v>
      </c>
      <c r="AI2193" s="1">
        <f>'Innlegging av opplysninger'!$C$13*(((X2193+Z2193+AC2193+AE2193)*Data!M2193)+(Z2193+AE2193)*(1-Data!M2193)*1.8/12+Y2193+AD2193+AA2193+AB2193+AF2193+AG2193)</f>
        <v>12929.180565642544</v>
      </c>
      <c r="AJ2193" s="1">
        <f>'Innlegging av opplysninger'!$C$13*((X2193+Z2193+AC2193+AE2193)*(1-Data!M2193)-(Z2193+AE2193)*(1-Data!M2193)*1.8/12)</f>
        <v>40107.761727993806</v>
      </c>
      <c r="AK2193" s="83">
        <f t="shared" si="344"/>
        <v>337000</v>
      </c>
      <c r="AL2193" s="83">
        <f t="shared" si="345"/>
        <v>93000</v>
      </c>
      <c r="AM2193" s="83">
        <f t="shared" si="346"/>
        <v>367000</v>
      </c>
    </row>
    <row r="2194" spans="1:39">
      <c r="A2194" t="str">
        <f t="shared" si="340"/>
        <v>5044Undervisning</v>
      </c>
      <c r="B2194" s="6" t="str">
        <f>Data!A2194</f>
        <v>5044</v>
      </c>
      <c r="C2194" s="7" t="str">
        <f>Data!B2194</f>
        <v>Namsskogan kommune</v>
      </c>
      <c r="D2194" s="7" t="str">
        <f>Data!C2194</f>
        <v>Undervisning</v>
      </c>
      <c r="E2194" s="1">
        <f>Data!D2194</f>
        <v>28.0456</v>
      </c>
      <c r="F2194" s="1">
        <f>Data!E2194+Data!F2194</f>
        <v>42867.674875916353</v>
      </c>
      <c r="G2194" s="1">
        <f>Data!G2194</f>
        <v>21.034672105428303</v>
      </c>
      <c r="H2194" s="1">
        <f t="shared" si="341"/>
        <v>13115450.86363636</v>
      </c>
      <c r="I2194" s="1">
        <f t="shared" si="342"/>
        <v>6435.5999999999995</v>
      </c>
      <c r="J2194" s="1">
        <f t="shared" si="343"/>
        <v>1574626.3756363629</v>
      </c>
      <c r="K2194" s="1">
        <f>'Innlegging av opplysninger'!$B$4*H2194</f>
        <v>1705008.6122727268</v>
      </c>
      <c r="L2194" s="1"/>
      <c r="M2194" s="1">
        <f>'Innlegging av opplysninger'!$B$5*H2194</f>
        <v>1718124.0631363632</v>
      </c>
      <c r="N2194" s="1">
        <f>'Innlegging av opplysninger'!$B$5*I2194</f>
        <v>843.06359999999995</v>
      </c>
      <c r="O2194" s="1">
        <f>'Innlegging av opplysninger'!$B$5*J2194</f>
        <v>206276.05520836354</v>
      </c>
      <c r="P2194" s="1">
        <f>'Innlegging av opplysninger'!$B$5*K2194</f>
        <v>223356.12820772722</v>
      </c>
      <c r="Q2194" s="1"/>
      <c r="R2194" s="1">
        <f>'Innlegging av opplysninger'!$C$11*SUM(H2194:Q2194)</f>
        <v>704904.58894452034</v>
      </c>
      <c r="S2194" s="1">
        <f>'Innlegging av opplysninger'!$C$13*(((H2194+J2194+M2194+O2194)*Data!H2194)+(J2194+O2194)*(1-Data!H2194)*1.8/12+I2194+N2194+K2194+L2194+P2194+Q2194)</f>
        <v>115114.6214408161</v>
      </c>
      <c r="T2194" s="1">
        <f>'Innlegging av opplysninger'!$C$13*((H2194+J2194+M2194+O2194)*(1-Data!H2194)-(J2194+O2194)*(1-Data!H2194)*1.8/12)</f>
        <v>849491.65816747479</v>
      </c>
      <c r="U2194" s="1">
        <f>Data!I2194</f>
        <v>2</v>
      </c>
      <c r="V2194" s="1">
        <f>Data!J2194+Data!K2194</f>
        <v>44601.530833333338</v>
      </c>
      <c r="W2194" s="1">
        <f>Data!L2194</f>
        <v>0</v>
      </c>
      <c r="X2194" s="1">
        <f t="shared" si="347"/>
        <v>973124.30909090908</v>
      </c>
      <c r="Y2194" s="100">
        <f t="shared" si="348"/>
        <v>0</v>
      </c>
      <c r="Z2194" s="100">
        <f t="shared" si="349"/>
        <v>139156.77619999999</v>
      </c>
      <c r="AA2194" s="100">
        <f>'Innlegging av opplysninger'!$B$4*X2194</f>
        <v>126506.16018181818</v>
      </c>
      <c r="AB2194" s="1"/>
      <c r="AC2194" s="1">
        <f>'Innlegging av opplysninger'!$B$5*X2194</f>
        <v>127479.28449090909</v>
      </c>
      <c r="AD2194" s="1">
        <f>'Innlegging av opplysninger'!$B$5*Y2194</f>
        <v>0</v>
      </c>
      <c r="AE2194" s="1">
        <f>'Innlegging av opplysninger'!$B$5*Z2194</f>
        <v>18229.5376822</v>
      </c>
      <c r="AF2194" s="1">
        <f>'Innlegging av opplysninger'!$B$5*AA2194</f>
        <v>16572.306983818184</v>
      </c>
      <c r="AG2194" s="1"/>
      <c r="AH2194" s="1">
        <f>'Innlegging av opplysninger'!$C$11*SUM(X2194:AG2194)</f>
        <v>53240.598235926889</v>
      </c>
      <c r="AI2194" s="1">
        <f>'Innlegging av opplysninger'!$C$13*(((X2194+Z2194+AC2194+AE2194)*Data!M2194)+(Z2194+AE2194)*(1-Data!M2194)*1.8/12+Y2194+AD2194+AA2194+AB2194+AF2194+AG2194)</f>
        <v>8667.6935408942518</v>
      </c>
      <c r="AJ2194" s="1">
        <f>'Innlegging av opplysninger'!$C$13*((X2194+Z2194+AC2194+AE2194)*(1-Data!M2194)-(Z2194+AE2194)*(1-Data!M2194)*1.8/12)</f>
        <v>64187.861939847789</v>
      </c>
      <c r="AK2194" s="83">
        <f t="shared" si="344"/>
        <v>758000</v>
      </c>
      <c r="AL2194" s="83">
        <f t="shared" si="345"/>
        <v>124000</v>
      </c>
      <c r="AM2194" s="83">
        <f t="shared" si="346"/>
        <v>914000</v>
      </c>
    </row>
    <row r="2195" spans="1:39">
      <c r="A2195" t="str">
        <f t="shared" si="340"/>
        <v>5044Barnehager</v>
      </c>
      <c r="B2195" s="6" t="str">
        <f>Data!A2195</f>
        <v>5044</v>
      </c>
      <c r="C2195" s="7" t="str">
        <f>Data!B2195</f>
        <v>Namsskogan kommune</v>
      </c>
      <c r="D2195" s="7" t="str">
        <f>Data!C2195</f>
        <v>Barnehager</v>
      </c>
      <c r="E2195" s="1">
        <f>Data!D2195</f>
        <v>10.3009</v>
      </c>
      <c r="F2195" s="1">
        <f>Data!E2195+Data!F2195</f>
        <v>37942.191539897809</v>
      </c>
      <c r="G2195" s="1">
        <f>Data!G2195</f>
        <v>0</v>
      </c>
      <c r="H2195" s="1">
        <f t="shared" si="341"/>
        <v>4263695.1363636367</v>
      </c>
      <c r="I2195" s="1">
        <f t="shared" si="342"/>
        <v>0</v>
      </c>
      <c r="J2195" s="1">
        <f t="shared" si="343"/>
        <v>511643.41636363638</v>
      </c>
      <c r="K2195" s="1">
        <f>'Innlegging av opplysninger'!$B$4*H2195</f>
        <v>554280.36772727279</v>
      </c>
      <c r="L2195" s="1"/>
      <c r="M2195" s="1">
        <f>'Innlegging av opplysninger'!$B$5*H2195</f>
        <v>558544.06286363641</v>
      </c>
      <c r="N2195" s="1">
        <f>'Innlegging av opplysninger'!$B$5*I2195</f>
        <v>0</v>
      </c>
      <c r="O2195" s="1">
        <f>'Innlegging av opplysninger'!$B$5*J2195</f>
        <v>67025.287543636368</v>
      </c>
      <c r="P2195" s="1">
        <f>'Innlegging av opplysninger'!$B$5*K2195</f>
        <v>72610.728172272735</v>
      </c>
      <c r="Q2195" s="1"/>
      <c r="R2195" s="1">
        <f>'Innlegging av opplysninger'!$C$11*SUM(H2195:Q2195)</f>
        <v>229056.36196329549</v>
      </c>
      <c r="S2195" s="1">
        <f>'Innlegging av opplysninger'!$C$13*(((H2195+J2195+M2195+O2195)*Data!H2195)+(J2195+O2195)*(1-Data!H2195)*1.8/12+I2195+N2195+K2195+L2195+P2195+Q2195)</f>
        <v>37111.95287725309</v>
      </c>
      <c r="T2195" s="1">
        <f>'Innlegging av opplysninger'!$C$13*((H2195+J2195+M2195+O2195)*(1-Data!H2195)-(J2195+O2195)*(1-Data!H2195)*1.8/12)</f>
        <v>276333.59507251967</v>
      </c>
      <c r="U2195" s="1">
        <f>Data!I2195</f>
        <v>3.4923000000000002</v>
      </c>
      <c r="V2195" s="1">
        <f>Data!J2195+Data!K2195</f>
        <v>42430.924701008887</v>
      </c>
      <c r="W2195" s="1">
        <f>Data!L2195</f>
        <v>0</v>
      </c>
      <c r="X2195" s="1">
        <f t="shared" si="347"/>
        <v>1616525.6545454548</v>
      </c>
      <c r="Y2195" s="100">
        <f t="shared" si="348"/>
        <v>0</v>
      </c>
      <c r="Z2195" s="100">
        <f t="shared" si="349"/>
        <v>231163.1686</v>
      </c>
      <c r="AA2195" s="100">
        <f>'Innlegging av opplysninger'!$B$4*X2195</f>
        <v>210148.33509090912</v>
      </c>
      <c r="AB2195" s="1"/>
      <c r="AC2195" s="1">
        <f>'Innlegging av opplysninger'!$B$5*X2195</f>
        <v>211764.86074545459</v>
      </c>
      <c r="AD2195" s="1">
        <f>'Innlegging av opplysninger'!$B$5*Y2195</f>
        <v>0</v>
      </c>
      <c r="AE2195" s="1">
        <f>'Innlegging av opplysninger'!$B$5*Z2195</f>
        <v>30282.375086600001</v>
      </c>
      <c r="AF2195" s="1">
        <f>'Innlegging av opplysninger'!$B$5*AA2195</f>
        <v>27529.431896909096</v>
      </c>
      <c r="AG2195" s="1"/>
      <c r="AH2195" s="1">
        <f>'Innlegging av opplysninger'!$C$11*SUM(X2195:AG2195)</f>
        <v>88441.725386682447</v>
      </c>
      <c r="AI2195" s="1">
        <f>'Innlegging av opplysninger'!$C$13*(((X2195+Z2195+AC2195+AE2195)*Data!M2195)+(Z2195+AE2195)*(1-Data!M2195)*1.8/12+Y2195+AD2195+AA2195+AB2195+AF2195+AG2195)</f>
        <v>14398.519124122025</v>
      </c>
      <c r="AJ2195" s="1">
        <f>'Innlegging av opplysninger'!$C$13*((X2195+Z2195+AC2195+AE2195)*(1-Data!M2195)-(Z2195+AE2195)*(1-Data!M2195)*1.8/12)</f>
        <v>106626.999826075</v>
      </c>
      <c r="AK2195" s="83">
        <f t="shared" si="344"/>
        <v>317000</v>
      </c>
      <c r="AL2195" s="83">
        <f t="shared" si="345"/>
        <v>52000</v>
      </c>
      <c r="AM2195" s="83">
        <f t="shared" si="346"/>
        <v>383000</v>
      </c>
    </row>
    <row r="2196" spans="1:39">
      <c r="A2196" t="str">
        <f t="shared" si="340"/>
        <v>5044Helse/pleie/omsorg</v>
      </c>
      <c r="B2196" s="6" t="str">
        <f>Data!A2196</f>
        <v>5044</v>
      </c>
      <c r="C2196" s="7" t="str">
        <f>Data!B2196</f>
        <v>Namsskogan kommune</v>
      </c>
      <c r="D2196" s="7" t="str">
        <f>Data!C2196</f>
        <v>Helse/pleie/omsorg</v>
      </c>
      <c r="E2196" s="1">
        <f>Data!D2196</f>
        <v>41.331099999999992</v>
      </c>
      <c r="F2196" s="1">
        <f>Data!E2196+Data!F2196</f>
        <v>47935.993638365951</v>
      </c>
      <c r="G2196" s="1">
        <f>Data!G2196</f>
        <v>853.08061000070188</v>
      </c>
      <c r="H2196" s="1">
        <f t="shared" si="341"/>
        <v>21613607.418181814</v>
      </c>
      <c r="I2196" s="1">
        <f t="shared" si="342"/>
        <v>384641.01818181819</v>
      </c>
      <c r="J2196" s="1">
        <f t="shared" si="343"/>
        <v>2639789.8123636357</v>
      </c>
      <c r="K2196" s="1">
        <f>'Innlegging av opplysninger'!$B$4*H2196</f>
        <v>2809768.964363636</v>
      </c>
      <c r="L2196" s="1"/>
      <c r="M2196" s="1">
        <f>'Innlegging av opplysninger'!$B$5*H2196</f>
        <v>2831382.5717818178</v>
      </c>
      <c r="N2196" s="1">
        <f>'Innlegging av opplysninger'!$B$5*I2196</f>
        <v>50387.973381818185</v>
      </c>
      <c r="O2196" s="1">
        <f>'Innlegging av opplysninger'!$B$5*J2196</f>
        <v>345812.46541963628</v>
      </c>
      <c r="P2196" s="1">
        <f>'Innlegging av opplysninger'!$B$5*K2196</f>
        <v>368079.73433163634</v>
      </c>
      <c r="Q2196" s="1"/>
      <c r="R2196" s="1">
        <f>'Innlegging av opplysninger'!$C$11*SUM(H2196:Q2196)</f>
        <v>1179651.8584042208</v>
      </c>
      <c r="S2196" s="1">
        <f>'Innlegging av opplysninger'!$C$13*(((H2196+J2196+M2196+O2196)*Data!H2196)+(J2196+O2196)*(1-Data!H2196)*1.8/12+I2196+N2196+K2196+L2196+P2196+Q2196)</f>
        <v>252763.46826585429</v>
      </c>
      <c r="T2196" s="1">
        <f>'Innlegging av opplysninger'!$C$13*((H2196+J2196+M2196+O2196)*(1-Data!H2196)-(J2196+O2196)*(1-Data!H2196)*1.8/12)</f>
        <v>1361496.969550448</v>
      </c>
      <c r="U2196" s="1">
        <f>Data!I2196</f>
        <v>6.9057000000000004</v>
      </c>
      <c r="V2196" s="1">
        <f>Data!J2196+Data!K2196</f>
        <v>46381.140700194519</v>
      </c>
      <c r="W2196" s="1">
        <f>Data!L2196</f>
        <v>1323.2069160258916</v>
      </c>
      <c r="X2196" s="1">
        <f t="shared" si="347"/>
        <v>3494119.0181818176</v>
      </c>
      <c r="Y2196" s="100">
        <f t="shared" si="348"/>
        <v>99683.672727272715</v>
      </c>
      <c r="Z2196" s="100">
        <f t="shared" si="349"/>
        <v>513913.78479999991</v>
      </c>
      <c r="AA2196" s="100">
        <f>'Innlegging av opplysninger'!$B$4*X2196</f>
        <v>454235.47236363631</v>
      </c>
      <c r="AB2196" s="1"/>
      <c r="AC2196" s="1">
        <f>'Innlegging av opplysninger'!$B$5*X2196</f>
        <v>457729.59138181811</v>
      </c>
      <c r="AD2196" s="1">
        <f>'Innlegging av opplysninger'!$B$5*Y2196</f>
        <v>13058.561127272726</v>
      </c>
      <c r="AE2196" s="1">
        <f>'Innlegging av opplysninger'!$B$5*Z2196</f>
        <v>67322.70580879999</v>
      </c>
      <c r="AF2196" s="1">
        <f>'Innlegging av opplysninger'!$B$5*AA2196</f>
        <v>59504.84687963636</v>
      </c>
      <c r="AG2196" s="1"/>
      <c r="AH2196" s="1">
        <f>'Innlegging av opplysninger'!$C$11*SUM(X2196:AG2196)</f>
        <v>196063.57082426961</v>
      </c>
      <c r="AI2196" s="1">
        <f>'Innlegging av opplysninger'!$C$13*(((X2196+Z2196+AC2196+AE2196)*Data!M2196)+(Z2196+AE2196)*(1-Data!M2196)*1.8/12+Y2196+AD2196+AA2196+AB2196+AF2196+AG2196)</f>
        <v>37110.737387835179</v>
      </c>
      <c r="AJ2196" s="1">
        <f>'Innlegging av opplysninger'!$C$13*((X2196+Z2196+AC2196+AE2196)*(1-Data!M2196)-(Z2196+AE2196)*(1-Data!M2196)*1.8/12)</f>
        <v>231186.78058221799</v>
      </c>
      <c r="AK2196" s="83">
        <f t="shared" si="344"/>
        <v>1376000</v>
      </c>
      <c r="AL2196" s="83">
        <f t="shared" si="345"/>
        <v>290000</v>
      </c>
      <c r="AM2196" s="83">
        <f t="shared" si="346"/>
        <v>1593000</v>
      </c>
    </row>
    <row r="2197" spans="1:39">
      <c r="A2197" t="str">
        <f t="shared" si="340"/>
        <v>5044Samferdsel og teknikk</v>
      </c>
      <c r="B2197" s="6" t="str">
        <f>Data!A2197</f>
        <v>5044</v>
      </c>
      <c r="C2197" s="7" t="str">
        <f>Data!B2197</f>
        <v>Namsskogan kommune</v>
      </c>
      <c r="D2197" s="7" t="str">
        <f>Data!C2197</f>
        <v>Samferdsel og teknikk</v>
      </c>
      <c r="E2197" s="1">
        <f>Data!D2197</f>
        <v>4.299999999999998</v>
      </c>
      <c r="F2197" s="1">
        <f>Data!E2197+Data!F2197</f>
        <v>0</v>
      </c>
      <c r="G2197" s="1">
        <f>Data!G2197</f>
        <v>0</v>
      </c>
      <c r="H2197" s="1">
        <f t="shared" si="341"/>
        <v>0</v>
      </c>
      <c r="I2197" s="1">
        <f t="shared" si="342"/>
        <v>0</v>
      </c>
      <c r="J2197" s="1">
        <f t="shared" si="343"/>
        <v>0</v>
      </c>
      <c r="K2197" s="1">
        <f>'Innlegging av opplysninger'!$B$4*H2197</f>
        <v>0</v>
      </c>
      <c r="L2197" s="1"/>
      <c r="M2197" s="1">
        <f>'Innlegging av opplysninger'!$B$5*H2197</f>
        <v>0</v>
      </c>
      <c r="N2197" s="1">
        <f>'Innlegging av opplysninger'!$B$5*I2197</f>
        <v>0</v>
      </c>
      <c r="O2197" s="1">
        <f>'Innlegging av opplysninger'!$B$5*J2197</f>
        <v>0</v>
      </c>
      <c r="P2197" s="1">
        <f>'Innlegging av opplysninger'!$B$5*K2197</f>
        <v>0</v>
      </c>
      <c r="Q2197" s="1"/>
      <c r="R2197" s="1">
        <f>'Innlegging av opplysninger'!$C$11*SUM(H2197:Q2197)</f>
        <v>0</v>
      </c>
      <c r="S2197" s="1">
        <f>'Innlegging av opplysninger'!$C$13*(((H2197+J2197+M2197+O2197)*Data!H2197)+(J2197+O2197)*(1-Data!H2197)*1.8/12+I2197+N2197+K2197+L2197+P2197+Q2197)</f>
        <v>0</v>
      </c>
      <c r="T2197" s="1">
        <f>'Innlegging av opplysninger'!$C$13*((H2197+J2197+M2197+O2197)*(1-Data!H2197)-(J2197+O2197)*(1-Data!H2197)*1.8/12)</f>
        <v>0</v>
      </c>
      <c r="U2197" s="1">
        <f>Data!I2197</f>
        <v>0</v>
      </c>
      <c r="V2197" s="1">
        <f>Data!J2197+Data!K2197</f>
        <v>0</v>
      </c>
      <c r="W2197" s="1">
        <f>Data!L2197</f>
        <v>0</v>
      </c>
      <c r="X2197" s="1">
        <f t="shared" si="347"/>
        <v>0</v>
      </c>
      <c r="Y2197" s="100">
        <f t="shared" si="348"/>
        <v>0</v>
      </c>
      <c r="Z2197" s="100">
        <f t="shared" si="349"/>
        <v>0</v>
      </c>
      <c r="AA2197" s="100">
        <f>'Innlegging av opplysninger'!$B$4*X2197</f>
        <v>0</v>
      </c>
      <c r="AB2197" s="1"/>
      <c r="AC2197" s="1">
        <f>'Innlegging av opplysninger'!$B$5*X2197</f>
        <v>0</v>
      </c>
      <c r="AD2197" s="1">
        <f>'Innlegging av opplysninger'!$B$5*Y2197</f>
        <v>0</v>
      </c>
      <c r="AE2197" s="1">
        <f>'Innlegging av opplysninger'!$B$5*Z2197</f>
        <v>0</v>
      </c>
      <c r="AF2197" s="1">
        <f>'Innlegging av opplysninger'!$B$5*AA2197</f>
        <v>0</v>
      </c>
      <c r="AG2197" s="1"/>
      <c r="AH2197" s="1">
        <f>'Innlegging av opplysninger'!$C$11*SUM(X2197:AG2197)</f>
        <v>0</v>
      </c>
      <c r="AI2197" s="1">
        <f>'Innlegging av opplysninger'!$C$13*(((X2197+Z2197+AC2197+AE2197)*Data!M2197)+(Z2197+AE2197)*(1-Data!M2197)*1.8/12+Y2197+AD2197+AA2197+AB2197+AF2197+AG2197)</f>
        <v>0</v>
      </c>
      <c r="AJ2197" s="1">
        <f>'Innlegging av opplysninger'!$C$13*((X2197+Z2197+AC2197+AE2197)*(1-Data!M2197)-(Z2197+AE2197)*(1-Data!M2197)*1.8/12)</f>
        <v>0</v>
      </c>
      <c r="AK2197" s="83">
        <f t="shared" si="344"/>
        <v>0</v>
      </c>
      <c r="AL2197" s="83">
        <f t="shared" si="345"/>
        <v>0</v>
      </c>
      <c r="AM2197" s="83">
        <f t="shared" si="346"/>
        <v>0</v>
      </c>
    </row>
    <row r="2198" spans="1:39">
      <c r="A2198" t="str">
        <f t="shared" si="340"/>
        <v>5044Annet</v>
      </c>
      <c r="B2198" s="6" t="str">
        <f>Data!A2198</f>
        <v>5044</v>
      </c>
      <c r="C2198" s="7" t="str">
        <f>Data!B2198</f>
        <v>Namsskogan kommune</v>
      </c>
      <c r="D2198" s="7" t="str">
        <f>Data!C2198</f>
        <v>Annet</v>
      </c>
      <c r="E2198" s="1">
        <f>Data!D2198</f>
        <v>6.3699999999999992</v>
      </c>
      <c r="F2198" s="1">
        <f>Data!E2198+Data!F2198</f>
        <v>0</v>
      </c>
      <c r="G2198" s="1">
        <f>Data!G2198</f>
        <v>0</v>
      </c>
      <c r="H2198" s="1">
        <f t="shared" si="341"/>
        <v>0</v>
      </c>
      <c r="I2198" s="1">
        <f t="shared" si="342"/>
        <v>0</v>
      </c>
      <c r="J2198" s="1">
        <f t="shared" si="343"/>
        <v>0</v>
      </c>
      <c r="K2198" s="1">
        <f>'Innlegging av opplysninger'!$B$4*H2198</f>
        <v>0</v>
      </c>
      <c r="L2198" s="1"/>
      <c r="M2198" s="1">
        <f>'Innlegging av opplysninger'!$B$5*H2198</f>
        <v>0</v>
      </c>
      <c r="N2198" s="1">
        <f>'Innlegging av opplysninger'!$B$5*I2198</f>
        <v>0</v>
      </c>
      <c r="O2198" s="1">
        <f>'Innlegging av opplysninger'!$B$5*J2198</f>
        <v>0</v>
      </c>
      <c r="P2198" s="1">
        <f>'Innlegging av opplysninger'!$B$5*K2198</f>
        <v>0</v>
      </c>
      <c r="Q2198" s="1"/>
      <c r="R2198" s="1">
        <f>'Innlegging av opplysninger'!$C$11*SUM(H2198:Q2198)</f>
        <v>0</v>
      </c>
      <c r="S2198" s="1">
        <f>'Innlegging av opplysninger'!$C$13*(((H2198+J2198+M2198+O2198)*Data!H2198)+(J2198+O2198)*(1-Data!H2198)*1.8/12+I2198+N2198+K2198+L2198+P2198+Q2198)</f>
        <v>0</v>
      </c>
      <c r="T2198" s="1">
        <f>'Innlegging av opplysninger'!$C$13*((H2198+J2198+M2198+O2198)*(1-Data!H2198)-(J2198+O2198)*(1-Data!H2198)*1.8/12)</f>
        <v>0</v>
      </c>
      <c r="U2198" s="1">
        <f>Data!I2198</f>
        <v>0</v>
      </c>
      <c r="V2198" s="1">
        <f>Data!J2198+Data!K2198</f>
        <v>0</v>
      </c>
      <c r="W2198" s="1">
        <f>Data!L2198</f>
        <v>0</v>
      </c>
      <c r="X2198" s="1">
        <f t="shared" si="347"/>
        <v>0</v>
      </c>
      <c r="Y2198" s="100">
        <f t="shared" si="348"/>
        <v>0</v>
      </c>
      <c r="Z2198" s="100">
        <f t="shared" si="349"/>
        <v>0</v>
      </c>
      <c r="AA2198" s="100">
        <f>'Innlegging av opplysninger'!$B$4*X2198</f>
        <v>0</v>
      </c>
      <c r="AB2198" s="1"/>
      <c r="AC2198" s="1">
        <f>'Innlegging av opplysninger'!$B$5*X2198</f>
        <v>0</v>
      </c>
      <c r="AD2198" s="1">
        <f>'Innlegging av opplysninger'!$B$5*Y2198</f>
        <v>0</v>
      </c>
      <c r="AE2198" s="1">
        <f>'Innlegging av opplysninger'!$B$5*Z2198</f>
        <v>0</v>
      </c>
      <c r="AF2198" s="1">
        <f>'Innlegging av opplysninger'!$B$5*AA2198</f>
        <v>0</v>
      </c>
      <c r="AG2198" s="1"/>
      <c r="AH2198" s="1">
        <f>'Innlegging av opplysninger'!$C$11*SUM(X2198:AG2198)</f>
        <v>0</v>
      </c>
      <c r="AI2198" s="1">
        <f>'Innlegging av opplysninger'!$C$13*(((X2198+Z2198+AC2198+AE2198)*Data!M2198)+(Z2198+AE2198)*(1-Data!M2198)*1.8/12+Y2198+AD2198+AA2198+AB2198+AF2198+AG2198)</f>
        <v>0</v>
      </c>
      <c r="AJ2198" s="1">
        <f>'Innlegging av opplysninger'!$C$13*((X2198+Z2198+AC2198+AE2198)*(1-Data!M2198)-(Z2198+AE2198)*(1-Data!M2198)*1.8/12)</f>
        <v>0</v>
      </c>
      <c r="AK2198" s="83">
        <f t="shared" si="344"/>
        <v>0</v>
      </c>
      <c r="AL2198" s="83">
        <f t="shared" si="345"/>
        <v>0</v>
      </c>
      <c r="AM2198" s="83">
        <f t="shared" si="346"/>
        <v>0</v>
      </c>
    </row>
    <row r="2199" spans="1:39">
      <c r="A2199" t="str">
        <f t="shared" si="340"/>
        <v>5045Alle</v>
      </c>
      <c r="B2199" s="6" t="str">
        <f>Data!A2199</f>
        <v>5045</v>
      </c>
      <c r="C2199" s="7" t="str">
        <f>Data!B2199</f>
        <v>Grong kommune</v>
      </c>
      <c r="D2199" s="7" t="str">
        <f>Data!C2199</f>
        <v>Alle</v>
      </c>
      <c r="E2199" s="1">
        <f>Data!D2199</f>
        <v>249.05988191933247</v>
      </c>
      <c r="F2199" s="1">
        <f>Data!E2199+Data!F2199</f>
        <v>46779.888825318521</v>
      </c>
      <c r="G2199" s="1">
        <f>Data!G2199</f>
        <v>333.79418378960889</v>
      </c>
      <c r="H2199" s="1">
        <f t="shared" si="341"/>
        <v>127101748.22218178</v>
      </c>
      <c r="I2199" s="1">
        <f t="shared" si="342"/>
        <v>906924.43636363582</v>
      </c>
      <c r="J2199" s="1">
        <f t="shared" si="343"/>
        <v>15361040.71902545</v>
      </c>
      <c r="K2199" s="1">
        <f>'Innlegging av opplysninger'!$B$4*H2199</f>
        <v>16523227.268883632</v>
      </c>
      <c r="L2199" s="1"/>
      <c r="M2199" s="1">
        <f>'Innlegging av opplysninger'!$B$5*H2199</f>
        <v>16650329.017105814</v>
      </c>
      <c r="N2199" s="1">
        <f>'Innlegging av opplysninger'!$B$5*I2199</f>
        <v>118807.1011636363</v>
      </c>
      <c r="O2199" s="1">
        <f>'Innlegging av opplysninger'!$B$5*J2199</f>
        <v>2012296.334192334</v>
      </c>
      <c r="P2199" s="1">
        <f>'Innlegging av opplysninger'!$B$5*K2199</f>
        <v>2164542.7722237557</v>
      </c>
      <c r="Q2199" s="1"/>
      <c r="R2199" s="1">
        <f>'Innlegging av opplysninger'!$C$11*SUM(H2199:Q2199)</f>
        <v>6871878.8031033222</v>
      </c>
      <c r="S2199" s="1">
        <f>'Innlegging av opplysninger'!$C$13*(((H2199+J2199+M2199+O2199)*Data!H2199)+(J2199+O2199)*(1-Data!H2199)*1.8/12+I2199+N2199+K2199+L2199+P2199+Q2199)</f>
        <v>1391205.4025942786</v>
      </c>
      <c r="T2199" s="1">
        <f>'Innlegging av opplysninger'!$C$13*((H2199+J2199+M2199+O2199)*(1-Data!H2199)-(J2199+O2199)*(1-Data!H2199)*1.8/12)</f>
        <v>8012418.2227050038</v>
      </c>
      <c r="U2199" s="1">
        <f>Data!I2199</f>
        <v>29.334199999999999</v>
      </c>
      <c r="V2199" s="1">
        <f>Data!J2199+Data!K2199</f>
        <v>46146.975754125444</v>
      </c>
      <c r="W2199" s="1">
        <f>Data!L2199</f>
        <v>534.75260958198953</v>
      </c>
      <c r="X2199" s="1">
        <f t="shared" si="347"/>
        <v>14767468.539999997</v>
      </c>
      <c r="Y2199" s="100">
        <f t="shared" si="348"/>
        <v>171125.89090909084</v>
      </c>
      <c r="Z2199" s="100">
        <f t="shared" si="349"/>
        <v>2136219.0036199992</v>
      </c>
      <c r="AA2199" s="100">
        <f>'Innlegging av opplysninger'!$B$4*X2199</f>
        <v>1919770.9101999998</v>
      </c>
      <c r="AB2199" s="1"/>
      <c r="AC2199" s="1">
        <f>'Innlegging av opplysninger'!$B$5*X2199</f>
        <v>1934538.3787399996</v>
      </c>
      <c r="AD2199" s="1">
        <f>'Innlegging av opplysninger'!$B$5*Y2199</f>
        <v>22417.4917090909</v>
      </c>
      <c r="AE2199" s="1">
        <f>'Innlegging av opplysninger'!$B$5*Z2199</f>
        <v>279844.68947421992</v>
      </c>
      <c r="AF2199" s="1">
        <f>'Innlegging av opplysninger'!$B$5*AA2199</f>
        <v>251489.9892362</v>
      </c>
      <c r="AG2199" s="1"/>
      <c r="AH2199" s="1">
        <f>'Innlegging av opplysninger'!$C$11*SUM(X2199:AG2199)</f>
        <v>816349.24596776662</v>
      </c>
      <c r="AI2199" s="1">
        <f>'Innlegging av opplysninger'!$C$13*(((X2199+Z2199+AC2199+AE2199)*Data!M2199)+(Z2199+AE2199)*(1-Data!M2199)*1.8/12+Y2199+AD2199+AA2199+AB2199+AF2199+AG2199)</f>
        <v>156961.88150236878</v>
      </c>
      <c r="AJ2199" s="1">
        <f>'Innlegging av opplysninger'!$C$13*((X2199+Z2199+AC2199+AE2199)*(1-Data!M2199)-(Z2199+AE2199)*(1-Data!M2199)*1.8/12)</f>
        <v>960147.61297983828</v>
      </c>
      <c r="AK2199" s="83">
        <f t="shared" si="344"/>
        <v>7688000</v>
      </c>
      <c r="AL2199" s="83">
        <f t="shared" si="345"/>
        <v>1548000</v>
      </c>
      <c r="AM2199" s="83">
        <f t="shared" si="346"/>
        <v>8973000</v>
      </c>
    </row>
    <row r="2200" spans="1:39">
      <c r="A2200" t="str">
        <f t="shared" si="340"/>
        <v>5045Administrasjon</v>
      </c>
      <c r="B2200" s="6" t="str">
        <f>Data!A2200</f>
        <v>5045</v>
      </c>
      <c r="C2200" s="7" t="str">
        <f>Data!B2200</f>
        <v>Grong kommune</v>
      </c>
      <c r="D2200" s="7" t="str">
        <f>Data!C2200</f>
        <v>Administrasjon</v>
      </c>
      <c r="E2200" s="1">
        <f>Data!D2200</f>
        <v>16.905700000000007</v>
      </c>
      <c r="F2200" s="1">
        <f>Data!E2200+Data!F2200</f>
        <v>49949.341494288885</v>
      </c>
      <c r="G2200" s="1">
        <f>Data!G2200</f>
        <v>7.5193573765061466</v>
      </c>
      <c r="H2200" s="1">
        <f t="shared" si="341"/>
        <v>9211948.1727272719</v>
      </c>
      <c r="I2200" s="1">
        <f t="shared" si="342"/>
        <v>1386.7636363636366</v>
      </c>
      <c r="J2200" s="1">
        <f t="shared" si="343"/>
        <v>1105600.1923636363</v>
      </c>
      <c r="K2200" s="1">
        <f>'Innlegging av opplysninger'!$B$4*H2200</f>
        <v>1197553.2624545454</v>
      </c>
      <c r="L2200" s="1"/>
      <c r="M2200" s="1">
        <f>'Innlegging av opplysninger'!$B$5*H2200</f>
        <v>1206765.2106272727</v>
      </c>
      <c r="N2200" s="1">
        <f>'Innlegging av opplysninger'!$B$5*I2200</f>
        <v>181.66603636363641</v>
      </c>
      <c r="O2200" s="1">
        <f>'Innlegging av opplysninger'!$B$5*J2200</f>
        <v>144833.62519963636</v>
      </c>
      <c r="P2200" s="1">
        <f>'Innlegging av opplysninger'!$B$5*K2200</f>
        <v>156879.47738154544</v>
      </c>
      <c r="Q2200" s="1"/>
      <c r="R2200" s="1">
        <f>'Innlegging av opplysninger'!$C$11*SUM(H2200:Q2200)</f>
        <v>494955.63807621214</v>
      </c>
      <c r="S2200" s="1">
        <f>'Innlegging av opplysninger'!$C$13*(((H2200+J2200+M2200+O2200)*Data!H2200)+(J2200+O2200)*(1-Data!H2200)*1.8/12+I2200+N2200+K2200+L2200+P2200+Q2200)</f>
        <v>137163.6597782902</v>
      </c>
      <c r="T2200" s="1">
        <f>'Innlegging av opplysninger'!$C$13*((H2200+J2200+M2200+O2200)*(1-Data!H2200)-(J2200+O2200)*(1-Data!H2200)*1.8/12)</f>
        <v>540144.05548389489</v>
      </c>
      <c r="U2200" s="1">
        <f>Data!I2200</f>
        <v>4.95</v>
      </c>
      <c r="V2200" s="1">
        <f>Data!J2200+Data!K2200</f>
        <v>47712.693602693602</v>
      </c>
      <c r="W2200" s="1">
        <f>Data!L2200</f>
        <v>0</v>
      </c>
      <c r="X2200" s="1">
        <f t="shared" si="347"/>
        <v>2576485.4545454546</v>
      </c>
      <c r="Y2200" s="100">
        <f t="shared" si="348"/>
        <v>0</v>
      </c>
      <c r="Z2200" s="100">
        <f t="shared" si="349"/>
        <v>368437.42</v>
      </c>
      <c r="AA2200" s="100">
        <f>'Innlegging av opplysninger'!$B$4*X2200</f>
        <v>334943.10909090913</v>
      </c>
      <c r="AB2200" s="1"/>
      <c r="AC2200" s="1">
        <f>'Innlegging av opplysninger'!$B$5*X2200</f>
        <v>337519.59454545454</v>
      </c>
      <c r="AD2200" s="1">
        <f>'Innlegging av opplysninger'!$B$5*Y2200</f>
        <v>0</v>
      </c>
      <c r="AE2200" s="1">
        <f>'Innlegging av opplysninger'!$B$5*Z2200</f>
        <v>48265.302020000003</v>
      </c>
      <c r="AF2200" s="1">
        <f>'Innlegging av opplysninger'!$B$5*AA2200</f>
        <v>43877.547290909097</v>
      </c>
      <c r="AG2200" s="1"/>
      <c r="AH2200" s="1">
        <f>'Innlegging av opplysninger'!$C$11*SUM(X2200:AG2200)</f>
        <v>140962.08024472362</v>
      </c>
      <c r="AI2200" s="1">
        <f>'Innlegging av opplysninger'!$C$13*(((X2200+Z2200+AC2200+AE2200)*Data!M2200)+(Z2200+AE2200)*(1-Data!M2200)*1.8/12+Y2200+AD2200+AA2200+AB2200+AF2200+AG2200)</f>
        <v>32911.284391071276</v>
      </c>
      <c r="AJ2200" s="1">
        <f>'Innlegging av opplysninger'!$C$13*((X2200+Z2200+AC2200+AE2200)*(1-Data!M2200)-(Z2200+AE2200)*(1-Data!M2200)*1.8/12)</f>
        <v>159984.19383855053</v>
      </c>
      <c r="AK2200" s="83">
        <f t="shared" si="344"/>
        <v>636000</v>
      </c>
      <c r="AL2200" s="83">
        <f t="shared" si="345"/>
        <v>170000</v>
      </c>
      <c r="AM2200" s="83">
        <f t="shared" si="346"/>
        <v>700000</v>
      </c>
    </row>
    <row r="2201" spans="1:39">
      <c r="A2201" t="str">
        <f t="shared" si="340"/>
        <v>5045Undervisning</v>
      </c>
      <c r="B2201" s="6" t="str">
        <f>Data!A2201</f>
        <v>5045</v>
      </c>
      <c r="C2201" s="7" t="str">
        <f>Data!B2201</f>
        <v>Grong kommune</v>
      </c>
      <c r="D2201" s="7" t="str">
        <f>Data!C2201</f>
        <v>Undervisning</v>
      </c>
      <c r="E2201" s="1">
        <f>Data!D2201</f>
        <v>64.402299999999997</v>
      </c>
      <c r="F2201" s="1">
        <f>Data!E2201+Data!F2201</f>
        <v>46211.146096231569</v>
      </c>
      <c r="G2201" s="1">
        <f>Data!G2201</f>
        <v>0</v>
      </c>
      <c r="H2201" s="1">
        <f t="shared" si="341"/>
        <v>32466590.118909098</v>
      </c>
      <c r="I2201" s="1">
        <f t="shared" si="342"/>
        <v>0</v>
      </c>
      <c r="J2201" s="1">
        <f t="shared" si="343"/>
        <v>3895990.8142690915</v>
      </c>
      <c r="K2201" s="1">
        <f>'Innlegging av opplysninger'!$B$4*H2201</f>
        <v>4220656.7154581826</v>
      </c>
      <c r="L2201" s="1"/>
      <c r="M2201" s="1">
        <f>'Innlegging av opplysninger'!$B$5*H2201</f>
        <v>4253123.3055770919</v>
      </c>
      <c r="N2201" s="1">
        <f>'Innlegging av opplysninger'!$B$5*I2201</f>
        <v>0</v>
      </c>
      <c r="O2201" s="1">
        <f>'Innlegging av opplysninger'!$B$5*J2201</f>
        <v>510374.79666925099</v>
      </c>
      <c r="P2201" s="1">
        <f>'Innlegging av opplysninger'!$B$5*K2201</f>
        <v>552906.02972502192</v>
      </c>
      <c r="Q2201" s="1"/>
      <c r="R2201" s="1">
        <f>'Innlegging av opplysninger'!$C$11*SUM(H2201:Q2201)</f>
        <v>1744186.3876630941</v>
      </c>
      <c r="S2201" s="1">
        <f>'Innlegging av opplysninger'!$C$13*(((H2201+J2201+M2201+O2201)*Data!H2201)+(J2201+O2201)*(1-Data!H2201)*1.8/12+I2201+N2201+K2201+L2201+P2201+Q2201)</f>
        <v>290868.89998240932</v>
      </c>
      <c r="T2201" s="1">
        <f>'Innlegging av opplysninger'!$C$13*((H2201+J2201+M2201+O2201)*(1-Data!H2201)-(J2201+O2201)*(1-Data!H2201)*1.8/12)</f>
        <v>2095912.4726091931</v>
      </c>
      <c r="U2201" s="1">
        <f>Data!I2201</f>
        <v>7.2868999999999993</v>
      </c>
      <c r="V2201" s="1">
        <f>Data!J2201+Data!K2201</f>
        <v>48285.437268705937</v>
      </c>
      <c r="W2201" s="1">
        <f>Data!L2201</f>
        <v>0</v>
      </c>
      <c r="X2201" s="1">
        <f t="shared" si="347"/>
        <v>3838376.2127272715</v>
      </c>
      <c r="Y2201" s="100">
        <f t="shared" si="348"/>
        <v>0</v>
      </c>
      <c r="Z2201" s="100">
        <f t="shared" si="349"/>
        <v>548887.79841999977</v>
      </c>
      <c r="AA2201" s="100">
        <f>'Innlegging av opplysninger'!$B$4*X2201</f>
        <v>498988.90765454533</v>
      </c>
      <c r="AB2201" s="1"/>
      <c r="AC2201" s="1">
        <f>'Innlegging av opplysninger'!$B$5*X2201</f>
        <v>502827.28386727261</v>
      </c>
      <c r="AD2201" s="1">
        <f>'Innlegging av opplysninger'!$B$5*Y2201</f>
        <v>0</v>
      </c>
      <c r="AE2201" s="1">
        <f>'Innlegging av opplysninger'!$B$5*Z2201</f>
        <v>71904.301593019976</v>
      </c>
      <c r="AF2201" s="1">
        <f>'Innlegging av opplysninger'!$B$5*AA2201</f>
        <v>65367.546902745438</v>
      </c>
      <c r="AG2201" s="1"/>
      <c r="AH2201" s="1">
        <f>'Innlegging av opplysninger'!$C$11*SUM(X2201:AG2201)</f>
        <v>210001.37794426442</v>
      </c>
      <c r="AI2201" s="1">
        <f>'Innlegging av opplysninger'!$C$13*(((X2201+Z2201+AC2201+AE2201)*Data!M2201)+(Z2201+AE2201)*(1-Data!M2201)*1.8/12+Y2201+AD2201+AA2201+AB2201+AF2201+AG2201)</f>
        <v>39354.148457627212</v>
      </c>
      <c r="AJ2201" s="1">
        <f>'Innlegging av opplysninger'!$C$13*((X2201+Z2201+AC2201+AE2201)*(1-Data!M2201)-(Z2201+AE2201)*(1-Data!M2201)*1.8/12)</f>
        <v>248016.15820294523</v>
      </c>
      <c r="AK2201" s="83">
        <f t="shared" si="344"/>
        <v>1954000</v>
      </c>
      <c r="AL2201" s="83">
        <f t="shared" si="345"/>
        <v>330000</v>
      </c>
      <c r="AM2201" s="83">
        <f t="shared" si="346"/>
        <v>2344000</v>
      </c>
    </row>
    <row r="2202" spans="1:39">
      <c r="A2202" t="str">
        <f t="shared" si="340"/>
        <v>5045Barnehager</v>
      </c>
      <c r="B2202" s="6" t="str">
        <f>Data!A2202</f>
        <v>5045</v>
      </c>
      <c r="C2202" s="7" t="str">
        <f>Data!B2202</f>
        <v>Grong kommune</v>
      </c>
      <c r="D2202" s="7" t="str">
        <f>Data!C2202</f>
        <v>Barnehager</v>
      </c>
      <c r="E2202" s="1">
        <f>Data!D2202</f>
        <v>41.041500000000013</v>
      </c>
      <c r="F2202" s="1">
        <f>Data!E2202+Data!F2202</f>
        <v>41328.504379713188</v>
      </c>
      <c r="G2202" s="1">
        <f>Data!G2202</f>
        <v>0</v>
      </c>
      <c r="H2202" s="1">
        <f t="shared" si="341"/>
        <v>18503823.409090903</v>
      </c>
      <c r="I2202" s="1">
        <f t="shared" si="342"/>
        <v>0</v>
      </c>
      <c r="J2202" s="1">
        <f t="shared" si="343"/>
        <v>2220458.8090909082</v>
      </c>
      <c r="K2202" s="1">
        <f>'Innlegging av opplysninger'!$B$4*H2202</f>
        <v>2405497.0431818175</v>
      </c>
      <c r="L2202" s="1"/>
      <c r="M2202" s="1">
        <f>'Innlegging av opplysninger'!$B$5*H2202</f>
        <v>2424000.8665909083</v>
      </c>
      <c r="N2202" s="1">
        <f>'Innlegging av opplysninger'!$B$5*I2202</f>
        <v>0</v>
      </c>
      <c r="O2202" s="1">
        <f>'Innlegging av opplysninger'!$B$5*J2202</f>
        <v>290880.103990909</v>
      </c>
      <c r="P2202" s="1">
        <f>'Innlegging av opplysninger'!$B$5*K2202</f>
        <v>315120.11265681812</v>
      </c>
      <c r="Q2202" s="1"/>
      <c r="R2202" s="1">
        <f>'Innlegging av opplysninger'!$C$11*SUM(H2202:Q2202)</f>
        <v>994071.65309488599</v>
      </c>
      <c r="S2202" s="1">
        <f>'Innlegging av opplysninger'!$C$13*(((H2202+J2202+M2202+O2202)*Data!H2202)+(J2202+O2202)*(1-Data!H2202)*1.8/12+I2202+N2202+K2202+L2202+P2202+Q2202)</f>
        <v>161060.53562564723</v>
      </c>
      <c r="T2202" s="1">
        <f>'Innlegging av opplysninger'!$C$13*((H2202+J2202+M2202+O2202)*(1-Data!H2202)-(J2202+O2202)*(1-Data!H2202)*1.8/12)</f>
        <v>1199248.0422936706</v>
      </c>
      <c r="U2202" s="1">
        <f>Data!I2202</f>
        <v>1</v>
      </c>
      <c r="V2202" s="1">
        <f>Data!J2202+Data!K2202</f>
        <v>40941.666666666664</v>
      </c>
      <c r="W2202" s="1">
        <f>Data!L2202</f>
        <v>0</v>
      </c>
      <c r="X2202" s="1">
        <f t="shared" si="347"/>
        <v>446636.36363636359</v>
      </c>
      <c r="Y2202" s="100">
        <f t="shared" si="348"/>
        <v>0</v>
      </c>
      <c r="Z2202" s="100">
        <f t="shared" si="349"/>
        <v>63868.999999999985</v>
      </c>
      <c r="AA2202" s="100">
        <f>'Innlegging av opplysninger'!$B$4*X2202</f>
        <v>58062.727272727272</v>
      </c>
      <c r="AB2202" s="1"/>
      <c r="AC2202" s="1">
        <f>'Innlegging av opplysninger'!$B$5*X2202</f>
        <v>58509.363636363632</v>
      </c>
      <c r="AD2202" s="1">
        <f>'Innlegging av opplysninger'!$B$5*Y2202</f>
        <v>0</v>
      </c>
      <c r="AE2202" s="1">
        <f>'Innlegging av opplysninger'!$B$5*Z2202</f>
        <v>8366.8389999999981</v>
      </c>
      <c r="AF2202" s="1">
        <f>'Innlegging av opplysninger'!$B$5*AA2202</f>
        <v>7606.2172727272728</v>
      </c>
      <c r="AG2202" s="1"/>
      <c r="AH2202" s="1">
        <f>'Innlegging av opplysninger'!$C$11*SUM(X2202:AG2202)</f>
        <v>24435.919411090908</v>
      </c>
      <c r="AI2202" s="1">
        <f>'Innlegging av opplysninger'!$C$13*(((X2202+Z2202+AC2202+AE2202)*Data!M2202)+(Z2202+AE2202)*(1-Data!M2202)*1.8/12+Y2202+AD2202+AA2202+AB2202+AF2202+AG2202)</f>
        <v>3978.224660563636</v>
      </c>
      <c r="AJ2202" s="1">
        <f>'Innlegging av opplysninger'!$C$13*((X2202+Z2202+AC2202+AE2202)*(1-Data!M2202)-(Z2202+AE2202)*(1-Data!M2202)*1.8/12)</f>
        <v>29460.401901981815</v>
      </c>
      <c r="AK2202" s="83">
        <f t="shared" si="344"/>
        <v>1019000</v>
      </c>
      <c r="AL2202" s="83">
        <f t="shared" si="345"/>
        <v>165000</v>
      </c>
      <c r="AM2202" s="83">
        <f t="shared" si="346"/>
        <v>1229000</v>
      </c>
    </row>
    <row r="2203" spans="1:39">
      <c r="A2203" t="str">
        <f t="shared" si="340"/>
        <v>5045Helse/pleie/omsorg</v>
      </c>
      <c r="B2203" s="6" t="str">
        <f>Data!A2203</f>
        <v>5045</v>
      </c>
      <c r="C2203" s="7" t="str">
        <f>Data!B2203</f>
        <v>Grong kommune</v>
      </c>
      <c r="D2203" s="7" t="str">
        <f>Data!C2203</f>
        <v>Helse/pleie/omsorg</v>
      </c>
      <c r="E2203" s="1">
        <f>Data!D2203</f>
        <v>84.291981919332386</v>
      </c>
      <c r="F2203" s="1">
        <f>Data!E2203+Data!F2203</f>
        <v>47970.00983679515</v>
      </c>
      <c r="G2203" s="1">
        <f>Data!G2203</f>
        <v>949.23073557069984</v>
      </c>
      <c r="H2203" s="1">
        <f t="shared" si="341"/>
        <v>44110769.474545456</v>
      </c>
      <c r="I2203" s="1">
        <f t="shared" si="342"/>
        <v>872864.07272727275</v>
      </c>
      <c r="J2203" s="1">
        <f t="shared" si="343"/>
        <v>5398036.0256727273</v>
      </c>
      <c r="K2203" s="1">
        <f>'Innlegging av opplysninger'!$B$4*H2203</f>
        <v>5734400.0316909095</v>
      </c>
      <c r="L2203" s="1"/>
      <c r="M2203" s="1">
        <f>'Innlegging av opplysninger'!$B$5*H2203</f>
        <v>5778510.801165455</v>
      </c>
      <c r="N2203" s="1">
        <f>'Innlegging av opplysninger'!$B$5*I2203</f>
        <v>114345.19352727274</v>
      </c>
      <c r="O2203" s="1">
        <f>'Innlegging av opplysninger'!$B$5*J2203</f>
        <v>707142.71936312725</v>
      </c>
      <c r="P2203" s="1">
        <f>'Innlegging av opplysninger'!$B$5*K2203</f>
        <v>751206.40415150917</v>
      </c>
      <c r="Q2203" s="1"/>
      <c r="R2203" s="1">
        <f>'Innlegging av opplysninger'!$C$11*SUM(H2203:Q2203)</f>
        <v>2411756.4394680616</v>
      </c>
      <c r="S2203" s="1">
        <f>'Innlegging av opplysninger'!$C$13*(((H2203+J2203+M2203+O2203)*Data!H2203)+(J2203+O2203)*(1-Data!H2203)*1.8/12+I2203+N2203+K2203+L2203+P2203+Q2203)</f>
        <v>570182.87256182265</v>
      </c>
      <c r="T2203" s="1">
        <f>'Innlegging av opplysninger'!$C$13*((H2203+J2203+M2203+O2203)*(1-Data!H2203)-(J2203+O2203)*(1-Data!H2203)*1.8/12)</f>
        <v>2730115.4130260511</v>
      </c>
      <c r="U2203" s="1">
        <f>Data!I2203</f>
        <v>11.644200000000001</v>
      </c>
      <c r="V2203" s="1">
        <f>Data!J2203+Data!K2203</f>
        <v>44138.725144993485</v>
      </c>
      <c r="W2203" s="1">
        <f>Data!L2203</f>
        <v>1347.1548066848729</v>
      </c>
      <c r="X2203" s="1">
        <f t="shared" si="347"/>
        <v>5606837.9272727259</v>
      </c>
      <c r="Y2203" s="100">
        <f t="shared" si="348"/>
        <v>171125.8909090909</v>
      </c>
      <c r="Z2203" s="100">
        <f t="shared" si="349"/>
        <v>826248.82599999965</v>
      </c>
      <c r="AA2203" s="100">
        <f>'Innlegging av opplysninger'!$B$4*X2203</f>
        <v>728888.93054545438</v>
      </c>
      <c r="AB2203" s="1"/>
      <c r="AC2203" s="1">
        <f>'Innlegging av opplysninger'!$B$5*X2203</f>
        <v>734495.76847272716</v>
      </c>
      <c r="AD2203" s="1">
        <f>'Innlegging av opplysninger'!$B$5*Y2203</f>
        <v>22417.491709090908</v>
      </c>
      <c r="AE2203" s="1">
        <f>'Innlegging av opplysninger'!$B$5*Z2203</f>
        <v>108238.59620599996</v>
      </c>
      <c r="AF2203" s="1">
        <f>'Innlegging av opplysninger'!$B$5*AA2203</f>
        <v>95484.449901454529</v>
      </c>
      <c r="AG2203" s="1"/>
      <c r="AH2203" s="1">
        <f>'Innlegging av opplysninger'!$C$11*SUM(X2203:AG2203)</f>
        <v>315162.03947862861</v>
      </c>
      <c r="AI2203" s="1">
        <f>'Innlegging av opplysninger'!$C$13*(((X2203+Z2203+AC2203+AE2203)*Data!M2203)+(Z2203+AE2203)*(1-Data!M2203)*1.8/12+Y2203+AD2203+AA2203+AB2203+AF2203+AG2203)</f>
        <v>60220.673572591506</v>
      </c>
      <c r="AJ2203" s="1">
        <f>'Innlegging av opplysninger'!$C$13*((X2203+Z2203+AC2203+AE2203)*(1-Data!M2203)-(Z2203+AE2203)*(1-Data!M2203)*1.8/12)</f>
        <v>371053.69624026876</v>
      </c>
      <c r="AK2203" s="83">
        <f t="shared" si="344"/>
        <v>2727000</v>
      </c>
      <c r="AL2203" s="83">
        <f t="shared" si="345"/>
        <v>630000</v>
      </c>
      <c r="AM2203" s="83">
        <f t="shared" si="346"/>
        <v>3101000</v>
      </c>
    </row>
    <row r="2204" spans="1:39">
      <c r="A2204" t="str">
        <f t="shared" si="340"/>
        <v>5045Samferdsel og teknikk</v>
      </c>
      <c r="B2204" s="6" t="str">
        <f>Data!A2204</f>
        <v>5045</v>
      </c>
      <c r="C2204" s="7" t="str">
        <f>Data!B2204</f>
        <v>Grong kommune</v>
      </c>
      <c r="D2204" s="7" t="str">
        <f>Data!C2204</f>
        <v>Samferdsel og teknikk</v>
      </c>
      <c r="E2204" s="1">
        <f>Data!D2204</f>
        <v>5.4944000000000006</v>
      </c>
      <c r="F2204" s="1">
        <f>Data!E2204+Data!F2204</f>
        <v>0</v>
      </c>
      <c r="G2204" s="1">
        <f>Data!G2204</f>
        <v>0</v>
      </c>
      <c r="H2204" s="1">
        <f t="shared" si="341"/>
        <v>0</v>
      </c>
      <c r="I2204" s="1">
        <f t="shared" si="342"/>
        <v>0</v>
      </c>
      <c r="J2204" s="1">
        <f t="shared" si="343"/>
        <v>0</v>
      </c>
      <c r="K2204" s="1">
        <f>'Innlegging av opplysninger'!$B$4*H2204</f>
        <v>0</v>
      </c>
      <c r="L2204" s="1"/>
      <c r="M2204" s="1">
        <f>'Innlegging av opplysninger'!$B$5*H2204</f>
        <v>0</v>
      </c>
      <c r="N2204" s="1">
        <f>'Innlegging av opplysninger'!$B$5*I2204</f>
        <v>0</v>
      </c>
      <c r="O2204" s="1">
        <f>'Innlegging av opplysninger'!$B$5*J2204</f>
        <v>0</v>
      </c>
      <c r="P2204" s="1">
        <f>'Innlegging av opplysninger'!$B$5*K2204</f>
        <v>0</v>
      </c>
      <c r="Q2204" s="1"/>
      <c r="R2204" s="1">
        <f>'Innlegging av opplysninger'!$C$11*SUM(H2204:Q2204)</f>
        <v>0</v>
      </c>
      <c r="S2204" s="1">
        <f>'Innlegging av opplysninger'!$C$13*(((H2204+J2204+M2204+O2204)*Data!H2204)+(J2204+O2204)*(1-Data!H2204)*1.8/12+I2204+N2204+K2204+L2204+P2204+Q2204)</f>
        <v>0</v>
      </c>
      <c r="T2204" s="1">
        <f>'Innlegging av opplysninger'!$C$13*((H2204+J2204+M2204+O2204)*(1-Data!H2204)-(J2204+O2204)*(1-Data!H2204)*1.8/12)</f>
        <v>0</v>
      </c>
      <c r="U2204" s="1">
        <f>Data!I2204</f>
        <v>0</v>
      </c>
      <c r="V2204" s="1">
        <f>Data!J2204+Data!K2204</f>
        <v>0</v>
      </c>
      <c r="W2204" s="1">
        <f>Data!L2204</f>
        <v>0</v>
      </c>
      <c r="X2204" s="1">
        <f t="shared" si="347"/>
        <v>0</v>
      </c>
      <c r="Y2204" s="100">
        <f t="shared" si="348"/>
        <v>0</v>
      </c>
      <c r="Z2204" s="100">
        <f t="shared" si="349"/>
        <v>0</v>
      </c>
      <c r="AA2204" s="100">
        <f>'Innlegging av opplysninger'!$B$4*X2204</f>
        <v>0</v>
      </c>
      <c r="AB2204" s="1"/>
      <c r="AC2204" s="1">
        <f>'Innlegging av opplysninger'!$B$5*X2204</f>
        <v>0</v>
      </c>
      <c r="AD2204" s="1">
        <f>'Innlegging av opplysninger'!$B$5*Y2204</f>
        <v>0</v>
      </c>
      <c r="AE2204" s="1">
        <f>'Innlegging av opplysninger'!$B$5*Z2204</f>
        <v>0</v>
      </c>
      <c r="AF2204" s="1">
        <f>'Innlegging av opplysninger'!$B$5*AA2204</f>
        <v>0</v>
      </c>
      <c r="AG2204" s="1"/>
      <c r="AH2204" s="1">
        <f>'Innlegging av opplysninger'!$C$11*SUM(X2204:AG2204)</f>
        <v>0</v>
      </c>
      <c r="AI2204" s="1">
        <f>'Innlegging av opplysninger'!$C$13*(((X2204+Z2204+AC2204+AE2204)*Data!M2204)+(Z2204+AE2204)*(1-Data!M2204)*1.8/12+Y2204+AD2204+AA2204+AB2204+AF2204+AG2204)</f>
        <v>0</v>
      </c>
      <c r="AJ2204" s="1">
        <f>'Innlegging av opplysninger'!$C$13*((X2204+Z2204+AC2204+AE2204)*(1-Data!M2204)-(Z2204+AE2204)*(1-Data!M2204)*1.8/12)</f>
        <v>0</v>
      </c>
      <c r="AK2204" s="83">
        <f t="shared" si="344"/>
        <v>0</v>
      </c>
      <c r="AL2204" s="83">
        <f t="shared" si="345"/>
        <v>0</v>
      </c>
      <c r="AM2204" s="83">
        <f t="shared" si="346"/>
        <v>0</v>
      </c>
    </row>
    <row r="2205" spans="1:39">
      <c r="A2205" t="str">
        <f t="shared" si="340"/>
        <v>5045Annet</v>
      </c>
      <c r="B2205" s="6" t="str">
        <f>Data!A2205</f>
        <v>5045</v>
      </c>
      <c r="C2205" s="7" t="str">
        <f>Data!B2205</f>
        <v>Grong kommune</v>
      </c>
      <c r="D2205" s="7" t="str">
        <f>Data!C2205</f>
        <v>Annet</v>
      </c>
      <c r="E2205" s="1">
        <f>Data!D2205</f>
        <v>36.923999999999985</v>
      </c>
      <c r="F2205" s="1">
        <f>Data!E2205+Data!F2205</f>
        <v>50592.616346188581</v>
      </c>
      <c r="G2205" s="1">
        <f>Data!G2205</f>
        <v>81.114722131946735</v>
      </c>
      <c r="H2205" s="1">
        <f t="shared" si="341"/>
        <v>20379073.810545452</v>
      </c>
      <c r="I2205" s="1">
        <f t="shared" si="342"/>
        <v>32673.599999999995</v>
      </c>
      <c r="J2205" s="1">
        <f t="shared" si="343"/>
        <v>2449409.6892654542</v>
      </c>
      <c r="K2205" s="1">
        <f>'Innlegging av opplysninger'!$B$4*H2205</f>
        <v>2649279.5953709087</v>
      </c>
      <c r="L2205" s="1"/>
      <c r="M2205" s="1">
        <f>'Innlegging av opplysninger'!$B$5*H2205</f>
        <v>2669658.6691814545</v>
      </c>
      <c r="N2205" s="1">
        <f>'Innlegging av opplysninger'!$B$5*I2205</f>
        <v>4280.2415999999994</v>
      </c>
      <c r="O2205" s="1">
        <f>'Innlegging av opplysninger'!$B$5*J2205</f>
        <v>320872.66929377452</v>
      </c>
      <c r="P2205" s="1">
        <f>'Innlegging av opplysninger'!$B$5*K2205</f>
        <v>347055.62699358905</v>
      </c>
      <c r="Q2205" s="1"/>
      <c r="R2205" s="1">
        <f>'Innlegging av opplysninger'!$C$11*SUM(H2205:Q2205)</f>
        <v>1096387.5482855241</v>
      </c>
      <c r="S2205" s="1">
        <f>'Innlegging av opplysninger'!$C$13*(((H2205+J2205+M2205+O2205)*Data!H2205)+(J2205+O2205)*(1-Data!H2205)*1.8/12+I2205+N2205+K2205+L2205+P2205+Q2205)</f>
        <v>210880.47888297788</v>
      </c>
      <c r="T2205" s="1">
        <f>'Innlegging av opplysninger'!$C$13*((H2205+J2205+M2205+O2205)*(1-Data!H2205)-(J2205+O2205)*(1-Data!H2205)*1.8/12)</f>
        <v>1289439.324034055</v>
      </c>
      <c r="U2205" s="1">
        <f>Data!I2205</f>
        <v>3.2</v>
      </c>
      <c r="V2205" s="1">
        <f>Data!J2205+Data!K2205</f>
        <v>49235.9375</v>
      </c>
      <c r="W2205" s="1">
        <f>Data!L2205</f>
        <v>0</v>
      </c>
      <c r="X2205" s="1">
        <f t="shared" si="347"/>
        <v>1718781.8181818181</v>
      </c>
      <c r="Y2205" s="100">
        <f t="shared" si="348"/>
        <v>0</v>
      </c>
      <c r="Z2205" s="100">
        <f t="shared" si="349"/>
        <v>245785.79999999996</v>
      </c>
      <c r="AA2205" s="100">
        <f>'Innlegging av opplysninger'!$B$4*X2205</f>
        <v>223441.63636363635</v>
      </c>
      <c r="AB2205" s="1"/>
      <c r="AC2205" s="1">
        <f>'Innlegging av opplysninger'!$B$5*X2205</f>
        <v>225160.41818181818</v>
      </c>
      <c r="AD2205" s="1">
        <f>'Innlegging av opplysninger'!$B$5*Y2205</f>
        <v>0</v>
      </c>
      <c r="AE2205" s="1">
        <f>'Innlegging av opplysninger'!$B$5*Z2205</f>
        <v>32197.939799999996</v>
      </c>
      <c r="AF2205" s="1">
        <f>'Innlegging av opplysninger'!$B$5*AA2205</f>
        <v>29270.854363636365</v>
      </c>
      <c r="AG2205" s="1"/>
      <c r="AH2205" s="1">
        <f>'Innlegging av opplysninger'!$C$11*SUM(X2205:AG2205)</f>
        <v>94036.261741854527</v>
      </c>
      <c r="AI2205" s="1">
        <f>'Innlegging av opplysninger'!$C$13*(((X2205+Z2205+AC2205+AE2205)*Data!M2205)+(Z2205+AE2205)*(1-Data!M2205)*1.8/12+Y2205+AD2205+AA2205+AB2205+AF2205+AG2205)</f>
        <v>15309.322688258178</v>
      </c>
      <c r="AJ2205" s="1">
        <f>'Innlegging av opplysninger'!$C$13*((X2205+Z2205+AC2205+AE2205)*(1-Data!M2205)-(Z2205+AE2205)*(1-Data!M2205)*1.8/12)</f>
        <v>113371.87759006907</v>
      </c>
      <c r="AK2205" s="83">
        <f t="shared" si="344"/>
        <v>1190000</v>
      </c>
      <c r="AL2205" s="83">
        <f t="shared" si="345"/>
        <v>226000</v>
      </c>
      <c r="AM2205" s="83">
        <f t="shared" si="346"/>
        <v>1403000</v>
      </c>
    </row>
    <row r="2206" spans="1:39">
      <c r="A2206" t="str">
        <f t="shared" si="340"/>
        <v>5046Alle</v>
      </c>
      <c r="B2206" s="6" t="str">
        <f>Data!A2206</f>
        <v>5046</v>
      </c>
      <c r="C2206" s="7" t="str">
        <f>Data!B2206</f>
        <v>Høylandet kommune</v>
      </c>
      <c r="D2206" s="7" t="str">
        <f>Data!C2206</f>
        <v>Alle</v>
      </c>
      <c r="E2206" s="1">
        <f>Data!D2206</f>
        <v>114.52029999999998</v>
      </c>
      <c r="F2206" s="1">
        <f>Data!E2206+Data!F2206</f>
        <v>48661.263585291585</v>
      </c>
      <c r="G2206" s="1">
        <f>Data!G2206</f>
        <v>394.86876999099735</v>
      </c>
      <c r="H2206" s="1">
        <f t="shared" si="341"/>
        <v>60793118.227272719</v>
      </c>
      <c r="I2206" s="1">
        <f t="shared" si="342"/>
        <v>493314.4363636364</v>
      </c>
      <c r="J2206" s="1">
        <f t="shared" si="343"/>
        <v>7354371.9196363622</v>
      </c>
      <c r="K2206" s="1">
        <f>'Innlegging av opplysninger'!$B$4*H2206</f>
        <v>7903105.3695454542</v>
      </c>
      <c r="L2206" s="1"/>
      <c r="M2206" s="1">
        <f>'Innlegging av opplysninger'!$B$5*H2206</f>
        <v>7963898.4877727265</v>
      </c>
      <c r="N2206" s="1">
        <f>'Innlegging av opplysninger'!$B$5*I2206</f>
        <v>64624.191163636373</v>
      </c>
      <c r="O2206" s="1">
        <f>'Innlegging av opplysninger'!$B$5*J2206</f>
        <v>963422.72147236345</v>
      </c>
      <c r="P2206" s="1">
        <f>'Innlegging av opplysninger'!$B$5*K2206</f>
        <v>1035306.8034104545</v>
      </c>
      <c r="Q2206" s="1"/>
      <c r="R2206" s="1">
        <f>'Innlegging av opplysninger'!$C$11*SUM(H2206:Q2206)</f>
        <v>3289704.1619522199</v>
      </c>
      <c r="S2206" s="1">
        <f>'Innlegging av opplysninger'!$C$13*(((H2206+J2206+M2206+O2206)*Data!H2206)+(J2206+O2206)*(1-Data!H2206)*1.8/12+I2206+N2206+K2206+L2206+P2206+Q2206)</f>
        <v>671418.03885893116</v>
      </c>
      <c r="T2206" s="1">
        <f>'Innlegging av opplysninger'!$C$13*((H2206+J2206+M2206+O2206)*(1-Data!H2206)-(J2206+O2206)*(1-Data!H2206)*1.8/12)</f>
        <v>3830282.3932862123</v>
      </c>
      <c r="U2206" s="1">
        <f>Data!I2206</f>
        <v>26.005599999999998</v>
      </c>
      <c r="V2206" s="1">
        <f>Data!J2206+Data!K2206</f>
        <v>48415.597858410001</v>
      </c>
      <c r="W2206" s="1">
        <f>Data!L2206</f>
        <v>288.48709508721203</v>
      </c>
      <c r="X2206" s="1">
        <f t="shared" si="347"/>
        <v>13735381.872727275</v>
      </c>
      <c r="Y2206" s="100">
        <f t="shared" si="348"/>
        <v>81843.05454545455</v>
      </c>
      <c r="Z2206" s="100">
        <f t="shared" si="349"/>
        <v>1975863.1646000003</v>
      </c>
      <c r="AA2206" s="100">
        <f>'Innlegging av opplysninger'!$B$4*X2206</f>
        <v>1785599.6434545459</v>
      </c>
      <c r="AB2206" s="1"/>
      <c r="AC2206" s="1">
        <f>'Innlegging av opplysninger'!$B$5*X2206</f>
        <v>1799335.0253272732</v>
      </c>
      <c r="AD2206" s="1">
        <f>'Innlegging av opplysninger'!$B$5*Y2206</f>
        <v>10721.440145454546</v>
      </c>
      <c r="AE2206" s="1">
        <f>'Innlegging av opplysninger'!$B$5*Z2206</f>
        <v>258838.07456260006</v>
      </c>
      <c r="AF2206" s="1">
        <f>'Innlegging av opplysninger'!$B$5*AA2206</f>
        <v>233913.55329254552</v>
      </c>
      <c r="AG2206" s="1"/>
      <c r="AH2206" s="1">
        <f>'Innlegging av opplysninger'!$C$11*SUM(X2206:AG2206)</f>
        <v>755496.8414888957</v>
      </c>
      <c r="AI2206" s="1">
        <f>'Innlegging av opplysninger'!$C$13*(((X2206+Z2206+AC2206+AE2206)*Data!M2206)+(Z2206+AE2206)*(1-Data!M2206)*1.8/12+Y2206+AD2206+AA2206+AB2206+AF2206+AG2206)</f>
        <v>142302.57760145332</v>
      </c>
      <c r="AJ2206" s="1">
        <f>'Innlegging av opplysninger'!$C$13*((X2206+Z2206+AC2206+AE2206)*(1-Data!M2206)-(Z2206+AE2206)*(1-Data!M2206)*1.8/12)</f>
        <v>891535.20548861439</v>
      </c>
      <c r="AK2206" s="83">
        <f t="shared" si="344"/>
        <v>4045000</v>
      </c>
      <c r="AL2206" s="83">
        <f t="shared" si="345"/>
        <v>814000</v>
      </c>
      <c r="AM2206" s="83">
        <f t="shared" si="346"/>
        <v>4722000</v>
      </c>
    </row>
    <row r="2207" spans="1:39">
      <c r="A2207" t="str">
        <f t="shared" si="340"/>
        <v>5046Administrasjon</v>
      </c>
      <c r="B2207" s="6" t="str">
        <f>Data!A2207</f>
        <v>5046</v>
      </c>
      <c r="C2207" s="7" t="str">
        <f>Data!B2207</f>
        <v>Høylandet kommune</v>
      </c>
      <c r="D2207" s="7" t="str">
        <f>Data!C2207</f>
        <v>Administrasjon</v>
      </c>
      <c r="E2207" s="1">
        <f>Data!D2207</f>
        <v>10.4</v>
      </c>
      <c r="F2207" s="1">
        <f>Data!E2207+Data!F2207</f>
        <v>57091.016025641024</v>
      </c>
      <c r="G2207" s="1">
        <f>Data!G2207</f>
        <v>0</v>
      </c>
      <c r="H2207" s="1">
        <f t="shared" si="341"/>
        <v>6477235.2727272715</v>
      </c>
      <c r="I2207" s="1">
        <f t="shared" si="342"/>
        <v>0</v>
      </c>
      <c r="J2207" s="1">
        <f t="shared" si="343"/>
        <v>777268.23272727255</v>
      </c>
      <c r="K2207" s="1">
        <f>'Innlegging av opplysninger'!$B$4*H2207</f>
        <v>842040.58545454533</v>
      </c>
      <c r="L2207" s="1"/>
      <c r="M2207" s="1">
        <f>'Innlegging av opplysninger'!$B$5*H2207</f>
        <v>848517.82072727266</v>
      </c>
      <c r="N2207" s="1">
        <f>'Innlegging av opplysninger'!$B$5*I2207</f>
        <v>0</v>
      </c>
      <c r="O2207" s="1">
        <f>'Innlegging av opplysninger'!$B$5*J2207</f>
        <v>101822.13848727271</v>
      </c>
      <c r="P2207" s="1">
        <f>'Innlegging av opplysninger'!$B$5*K2207</f>
        <v>110307.31669454544</v>
      </c>
      <c r="Q2207" s="1"/>
      <c r="R2207" s="1">
        <f>'Innlegging av opplysninger'!$C$11*SUM(H2207:Q2207)</f>
        <v>347973.27193909074</v>
      </c>
      <c r="S2207" s="1">
        <f>'Innlegging av opplysninger'!$C$13*(((H2207+J2207+M2207+O2207)*Data!H2207)+(J2207+O2207)*(1-Data!H2207)*1.8/12+I2207+N2207+K2207+L2207+P2207+Q2207)</f>
        <v>91025.566101146163</v>
      </c>
      <c r="T2207" s="1">
        <f>'Innlegging av opplysninger'!$C$13*((H2207+J2207+M2207+O2207)*(1-Data!H2207)-(J2207+O2207)*(1-Data!H2207)*1.8/12)</f>
        <v>385148.38497339917</v>
      </c>
      <c r="U2207" s="1">
        <f>Data!I2207</f>
        <v>5.3</v>
      </c>
      <c r="V2207" s="1">
        <f>Data!J2207+Data!K2207</f>
        <v>56820.597484276732</v>
      </c>
      <c r="W2207" s="1">
        <f>Data!L2207</f>
        <v>0</v>
      </c>
      <c r="X2207" s="1">
        <f t="shared" si="347"/>
        <v>3285263.6363636362</v>
      </c>
      <c r="Y2207" s="100">
        <f t="shared" si="348"/>
        <v>0</v>
      </c>
      <c r="Z2207" s="100">
        <f t="shared" si="349"/>
        <v>469792.69999999995</v>
      </c>
      <c r="AA2207" s="100">
        <f>'Innlegging av opplysninger'!$B$4*X2207</f>
        <v>427084.27272727271</v>
      </c>
      <c r="AB2207" s="1"/>
      <c r="AC2207" s="1">
        <f>'Innlegging av opplysninger'!$B$5*X2207</f>
        <v>430369.53636363638</v>
      </c>
      <c r="AD2207" s="1">
        <f>'Innlegging av opplysninger'!$B$5*Y2207</f>
        <v>0</v>
      </c>
      <c r="AE2207" s="1">
        <f>'Innlegging av opplysninger'!$B$5*Z2207</f>
        <v>61542.843699999998</v>
      </c>
      <c r="AF2207" s="1">
        <f>'Innlegging av opplysninger'!$B$5*AA2207</f>
        <v>55948.039727272728</v>
      </c>
      <c r="AG2207" s="1"/>
      <c r="AH2207" s="1">
        <f>'Innlegging av opplysninger'!$C$11*SUM(X2207:AG2207)</f>
        <v>179740.03909750906</v>
      </c>
      <c r="AI2207" s="1">
        <f>'Innlegging av opplysninger'!$C$13*(((X2207+Z2207+AC2207+AE2207)*Data!M2207)+(Z2207+AE2207)*(1-Data!M2207)*1.8/12+Y2207+AD2207+AA2207+AB2207+AF2207+AG2207)</f>
        <v>44296.256870672172</v>
      </c>
      <c r="AJ2207" s="1">
        <f>'Innlegging av opplysninger'!$C$13*((X2207+Z2207+AC2207+AE2207)*(1-Data!M2207)-(Z2207+AE2207)*(1-Data!M2207)*1.8/12)</f>
        <v>201663.79663118234</v>
      </c>
      <c r="AK2207" s="83">
        <f t="shared" si="344"/>
        <v>528000</v>
      </c>
      <c r="AL2207" s="83">
        <f t="shared" si="345"/>
        <v>135000</v>
      </c>
      <c r="AM2207" s="83">
        <f t="shared" si="346"/>
        <v>587000</v>
      </c>
    </row>
    <row r="2208" spans="1:39">
      <c r="A2208" t="str">
        <f t="shared" si="340"/>
        <v>5046Undervisning</v>
      </c>
      <c r="B2208" s="6" t="str">
        <f>Data!A2208</f>
        <v>5046</v>
      </c>
      <c r="C2208" s="7" t="str">
        <f>Data!B2208</f>
        <v>Høylandet kommune</v>
      </c>
      <c r="D2208" s="7" t="str">
        <f>Data!C2208</f>
        <v>Undervisning</v>
      </c>
      <c r="E2208" s="1">
        <f>Data!D2208</f>
        <v>31.121500000000005</v>
      </c>
      <c r="F2208" s="1">
        <f>Data!E2208+Data!F2208</f>
        <v>48262.424850987256</v>
      </c>
      <c r="G2208" s="1">
        <f>Data!G2208</f>
        <v>0</v>
      </c>
      <c r="H2208" s="1">
        <f t="shared" si="341"/>
        <v>16385444.236363638</v>
      </c>
      <c r="I2208" s="1">
        <f t="shared" si="342"/>
        <v>0</v>
      </c>
      <c r="J2208" s="1">
        <f t="shared" si="343"/>
        <v>1966253.3083636365</v>
      </c>
      <c r="K2208" s="1">
        <f>'Innlegging av opplysninger'!$B$4*H2208</f>
        <v>2130107.7507272731</v>
      </c>
      <c r="L2208" s="1"/>
      <c r="M2208" s="1">
        <f>'Innlegging av opplysninger'!$B$5*H2208</f>
        <v>2146493.1949636368</v>
      </c>
      <c r="N2208" s="1">
        <f>'Innlegging av opplysninger'!$B$5*I2208</f>
        <v>0</v>
      </c>
      <c r="O2208" s="1">
        <f>'Innlegging av opplysninger'!$B$5*J2208</f>
        <v>257579.18339563638</v>
      </c>
      <c r="P2208" s="1">
        <f>'Innlegging av opplysninger'!$B$5*K2208</f>
        <v>279044.11534527276</v>
      </c>
      <c r="Q2208" s="1"/>
      <c r="R2208" s="1">
        <f>'Innlegging av opplysninger'!$C$11*SUM(H2208:Q2208)</f>
        <v>880267.02798804548</v>
      </c>
      <c r="S2208" s="1">
        <f>'Innlegging av opplysninger'!$C$13*(((H2208+J2208+M2208+O2208)*Data!H2208)+(J2208+O2208)*(1-Data!H2208)*1.8/12+I2208+N2208+K2208+L2208+P2208+Q2208)</f>
        <v>146065.42522633835</v>
      </c>
      <c r="T2208" s="1">
        <f>'Innlegging av opplysninger'!$C$13*((H2208+J2208+M2208+O2208)*(1-Data!H2208)-(J2208+O2208)*(1-Data!H2208)*1.8/12)</f>
        <v>1058510.5078099344</v>
      </c>
      <c r="U2208" s="1">
        <f>Data!I2208</f>
        <v>6.8199999999999994</v>
      </c>
      <c r="V2208" s="1">
        <f>Data!J2208+Data!K2208</f>
        <v>46087.62756598241</v>
      </c>
      <c r="W2208" s="1">
        <f>Data!L2208</f>
        <v>0</v>
      </c>
      <c r="X2208" s="1">
        <f t="shared" si="347"/>
        <v>3428919.4909090907</v>
      </c>
      <c r="Y2208" s="100">
        <f t="shared" si="348"/>
        <v>0</v>
      </c>
      <c r="Z2208" s="100">
        <f t="shared" si="349"/>
        <v>490335.48719999992</v>
      </c>
      <c r="AA2208" s="100">
        <f>'Innlegging av opplysninger'!$B$4*X2208</f>
        <v>445759.53381818184</v>
      </c>
      <c r="AB2208" s="1"/>
      <c r="AC2208" s="1">
        <f>'Innlegging av opplysninger'!$B$5*X2208</f>
        <v>449188.45330909092</v>
      </c>
      <c r="AD2208" s="1">
        <f>'Innlegging av opplysninger'!$B$5*Y2208</f>
        <v>0</v>
      </c>
      <c r="AE2208" s="1">
        <f>'Innlegging av opplysninger'!$B$5*Z2208</f>
        <v>64233.948823199993</v>
      </c>
      <c r="AF2208" s="1">
        <f>'Innlegging av opplysninger'!$B$5*AA2208</f>
        <v>58394.49893018182</v>
      </c>
      <c r="AG2208" s="1"/>
      <c r="AH2208" s="1">
        <f>'Innlegging av opplysninger'!$C$11*SUM(X2208:AG2208)</f>
        <v>187599.59369361028</v>
      </c>
      <c r="AI2208" s="1">
        <f>'Innlegging av opplysninger'!$C$13*(((X2208+Z2208+AC2208+AE2208)*Data!M2208)+(Z2208+AE2208)*(1-Data!M2208)*1.8/12+Y2208+AD2208+AA2208+AB2208+AF2208+AG2208)</f>
        <v>30541.651303895866</v>
      </c>
      <c r="AJ2208" s="1">
        <f>'Innlegging av opplysninger'!$C$13*((X2208+Z2208+AC2208+AE2208)*(1-Data!M2208)-(Z2208+AE2208)*(1-Data!M2208)*1.8/12)</f>
        <v>226173.58217157086</v>
      </c>
      <c r="AK2208" s="83">
        <f t="shared" si="344"/>
        <v>1068000</v>
      </c>
      <c r="AL2208" s="83">
        <f t="shared" si="345"/>
        <v>177000</v>
      </c>
      <c r="AM2208" s="83">
        <f t="shared" si="346"/>
        <v>1285000</v>
      </c>
    </row>
    <row r="2209" spans="1:39">
      <c r="A2209" t="str">
        <f t="shared" si="340"/>
        <v>5046Barnehager</v>
      </c>
      <c r="B2209" s="6" t="str">
        <f>Data!A2209</f>
        <v>5046</v>
      </c>
      <c r="C2209" s="7" t="str">
        <f>Data!B2209</f>
        <v>Høylandet kommune</v>
      </c>
      <c r="D2209" s="7" t="str">
        <f>Data!C2209</f>
        <v>Barnehager</v>
      </c>
      <c r="E2209" s="1">
        <f>Data!D2209</f>
        <v>13.385000000000003</v>
      </c>
      <c r="F2209" s="1">
        <f>Data!E2209+Data!F2209</f>
        <v>44574.407296725178</v>
      </c>
      <c r="G2209" s="1">
        <f>Data!G2209</f>
        <v>0</v>
      </c>
      <c r="H2209" s="1">
        <f t="shared" si="341"/>
        <v>6508673.9090909082</v>
      </c>
      <c r="I2209" s="1">
        <f t="shared" si="342"/>
        <v>0</v>
      </c>
      <c r="J2209" s="1">
        <f t="shared" si="343"/>
        <v>781040.86909090891</v>
      </c>
      <c r="K2209" s="1">
        <f>'Innlegging av opplysninger'!$B$4*H2209</f>
        <v>846127.60818181816</v>
      </c>
      <c r="L2209" s="1"/>
      <c r="M2209" s="1">
        <f>'Innlegging av opplysninger'!$B$5*H2209</f>
        <v>852636.28209090896</v>
      </c>
      <c r="N2209" s="1">
        <f>'Innlegging av opplysninger'!$B$5*I2209</f>
        <v>0</v>
      </c>
      <c r="O2209" s="1">
        <f>'Innlegging av opplysninger'!$B$5*J2209</f>
        <v>102316.35385090907</v>
      </c>
      <c r="P2209" s="1">
        <f>'Innlegging av opplysninger'!$B$5*K2209</f>
        <v>110842.71667181818</v>
      </c>
      <c r="Q2209" s="1"/>
      <c r="R2209" s="1">
        <f>'Innlegging av opplysninger'!$C$11*SUM(H2209:Q2209)</f>
        <v>349662.23408113635</v>
      </c>
      <c r="S2209" s="1">
        <f>'Innlegging av opplysninger'!$C$13*(((H2209+J2209+M2209+O2209)*Data!H2209)+(J2209+O2209)*(1-Data!H2209)*1.8/12+I2209+N2209+K2209+L2209+P2209+Q2209)</f>
        <v>56652.643231335271</v>
      </c>
      <c r="T2209" s="1">
        <f>'Innlegging av opplysninger'!$C$13*((H2209+J2209+M2209+O2209)*(1-Data!H2209)-(J2209+O2209)*(1-Data!H2209)*1.8/12)</f>
        <v>421832.51919548289</v>
      </c>
      <c r="U2209" s="1">
        <f>Data!I2209</f>
        <v>3</v>
      </c>
      <c r="V2209" s="1">
        <f>Data!J2209+Data!K2209</f>
        <v>41636.444444444445</v>
      </c>
      <c r="W2209" s="1">
        <f>Data!L2209</f>
        <v>0</v>
      </c>
      <c r="X2209" s="1">
        <f t="shared" si="347"/>
        <v>1362647.2727272727</v>
      </c>
      <c r="Y2209" s="100">
        <f t="shared" si="348"/>
        <v>0</v>
      </c>
      <c r="Z2209" s="100">
        <f t="shared" si="349"/>
        <v>194858.55999999997</v>
      </c>
      <c r="AA2209" s="100">
        <f>'Innlegging av opplysninger'!$B$4*X2209</f>
        <v>177144.14545454545</v>
      </c>
      <c r="AB2209" s="1"/>
      <c r="AC2209" s="1">
        <f>'Innlegging av opplysninger'!$B$5*X2209</f>
        <v>178506.79272727272</v>
      </c>
      <c r="AD2209" s="1">
        <f>'Innlegging av opplysninger'!$B$5*Y2209</f>
        <v>0</v>
      </c>
      <c r="AE2209" s="1">
        <f>'Innlegging av opplysninger'!$B$5*Z2209</f>
        <v>25526.471359999996</v>
      </c>
      <c r="AF2209" s="1">
        <f>'Innlegging av opplysninger'!$B$5*AA2209</f>
        <v>23205.883054545455</v>
      </c>
      <c r="AG2209" s="1"/>
      <c r="AH2209" s="1">
        <f>'Innlegging av opplysninger'!$C$11*SUM(X2209:AG2209)</f>
        <v>74551.786762298187</v>
      </c>
      <c r="AI2209" s="1">
        <f>'Innlegging av opplysninger'!$C$13*(((X2209+Z2209+AC2209+AE2209)*Data!M2209)+(Z2209+AE2209)*(1-Data!M2209)*1.8/12+Y2209+AD2209+AA2209+AB2209+AF2209+AG2209)</f>
        <v>12137.204727080727</v>
      </c>
      <c r="AJ2209" s="1">
        <f>'Innlegging av opplysninger'!$C$13*((X2209+Z2209+AC2209+AE2209)*(1-Data!M2209)-(Z2209+AE2209)*(1-Data!M2209)*1.8/12)</f>
        <v>89881.029789748369</v>
      </c>
      <c r="AK2209" s="83">
        <f t="shared" si="344"/>
        <v>424000</v>
      </c>
      <c r="AL2209" s="83">
        <f t="shared" si="345"/>
        <v>69000</v>
      </c>
      <c r="AM2209" s="83">
        <f t="shared" si="346"/>
        <v>512000</v>
      </c>
    </row>
    <row r="2210" spans="1:39">
      <c r="A2210" t="str">
        <f t="shared" si="340"/>
        <v>5046Helse/pleie/omsorg</v>
      </c>
      <c r="B2210" s="6" t="str">
        <f>Data!A2210</f>
        <v>5046</v>
      </c>
      <c r="C2210" s="7" t="str">
        <f>Data!B2210</f>
        <v>Høylandet kommune</v>
      </c>
      <c r="D2210" s="7" t="str">
        <f>Data!C2210</f>
        <v>Helse/pleie/omsorg</v>
      </c>
      <c r="E2210" s="1">
        <f>Data!D2210</f>
        <v>54.963799999999992</v>
      </c>
      <c r="F2210" s="1">
        <f>Data!E2210+Data!F2210</f>
        <v>48328.732714380494</v>
      </c>
      <c r="G2210" s="1">
        <f>Data!G2210</f>
        <v>822.73223467081948</v>
      </c>
      <c r="H2210" s="1">
        <f t="shared" si="341"/>
        <v>28978154.172727268</v>
      </c>
      <c r="I2210" s="1">
        <f t="shared" si="342"/>
        <v>493314.43636363617</v>
      </c>
      <c r="J2210" s="1">
        <f t="shared" si="343"/>
        <v>3536576.2330909087</v>
      </c>
      <c r="K2210" s="1">
        <f>'Innlegging av opplysninger'!$B$4*H2210</f>
        <v>3767160.0424545449</v>
      </c>
      <c r="L2210" s="1"/>
      <c r="M2210" s="1">
        <f>'Innlegging av opplysninger'!$B$5*H2210</f>
        <v>3796138.1966272723</v>
      </c>
      <c r="N2210" s="1">
        <f>'Innlegging av opplysninger'!$B$5*I2210</f>
        <v>64624.191163636344</v>
      </c>
      <c r="O2210" s="1">
        <f>'Innlegging av opplysninger'!$B$5*J2210</f>
        <v>463291.48653490905</v>
      </c>
      <c r="P2210" s="1">
        <f>'Innlegging av opplysninger'!$B$5*K2210</f>
        <v>493497.9655615454</v>
      </c>
      <c r="Q2210" s="1"/>
      <c r="R2210" s="1">
        <f>'Innlegging av opplysninger'!$C$11*SUM(H2210:Q2210)</f>
        <v>1580524.7555319015</v>
      </c>
      <c r="S2210" s="1">
        <f>'Innlegging av opplysninger'!$C$13*(((H2210+J2210+M2210+O2210)*Data!H2210)+(J2210+O2210)*(1-Data!H2210)*1.8/12+I2210+N2210+K2210+L2210+P2210+Q2210)</f>
        <v>356437.65648110583</v>
      </c>
      <c r="T2210" s="1">
        <f>'Innlegging av opplysninger'!$C$13*((H2210+J2210+M2210+O2210)*(1-Data!H2210)-(J2210+O2210)*(1-Data!H2210)*1.8/12)</f>
        <v>1806385.6931941276</v>
      </c>
      <c r="U2210" s="1">
        <f>Data!I2210</f>
        <v>9.1856000000000009</v>
      </c>
      <c r="V2210" s="1">
        <f>Data!J2210+Data!K2210</f>
        <v>47278.945850026132</v>
      </c>
      <c r="W2210" s="1">
        <f>Data!L2210</f>
        <v>816.74359867618887</v>
      </c>
      <c r="X2210" s="1">
        <f t="shared" si="347"/>
        <v>4737659.8363636369</v>
      </c>
      <c r="Y2210" s="100">
        <f t="shared" si="348"/>
        <v>81843.054545454565</v>
      </c>
      <c r="Z2210" s="100">
        <f t="shared" si="349"/>
        <v>689188.91340000008</v>
      </c>
      <c r="AA2210" s="100">
        <f>'Innlegging av opplysninger'!$B$4*X2210</f>
        <v>615895.77872727287</v>
      </c>
      <c r="AB2210" s="1"/>
      <c r="AC2210" s="1">
        <f>'Innlegging av opplysninger'!$B$5*X2210</f>
        <v>620633.4385636365</v>
      </c>
      <c r="AD2210" s="1">
        <f>'Innlegging av opplysninger'!$B$5*Y2210</f>
        <v>10721.440145454548</v>
      </c>
      <c r="AE2210" s="1">
        <f>'Innlegging av opplysninger'!$B$5*Z2210</f>
        <v>90283.747655400017</v>
      </c>
      <c r="AF2210" s="1">
        <f>'Innlegging av opplysninger'!$B$5*AA2210</f>
        <v>80682.347013272753</v>
      </c>
      <c r="AG2210" s="1"/>
      <c r="AH2210" s="1">
        <f>'Innlegging av opplysninger'!$C$11*SUM(X2210:AG2210)</f>
        <v>263222.52514373686</v>
      </c>
      <c r="AI2210" s="1">
        <f>'Innlegging av opplysninger'!$C$13*(((X2210+Z2210+AC2210+AE2210)*Data!M2210)+(Z2210+AE2210)*(1-Data!M2210)*1.8/12+Y2210+AD2210+AA2210+AB2210+AF2210+AG2210)</f>
        <v>47115.303018667764</v>
      </c>
      <c r="AJ2210" s="1">
        <f>'Innlegging av opplysninger'!$C$13*((X2210+Z2210+AC2210+AE2210)*(1-Data!M2210)-(Z2210+AE2210)*(1-Data!M2210)*1.8/12)</f>
        <v>313083.94191486685</v>
      </c>
      <c r="AK2210" s="83">
        <f t="shared" si="344"/>
        <v>1844000</v>
      </c>
      <c r="AL2210" s="83">
        <f t="shared" si="345"/>
        <v>404000</v>
      </c>
      <c r="AM2210" s="83">
        <f t="shared" si="346"/>
        <v>2119000</v>
      </c>
    </row>
    <row r="2211" spans="1:39">
      <c r="A2211" t="str">
        <f t="shared" si="340"/>
        <v>5046Samferdsel og teknikk</v>
      </c>
      <c r="B2211" s="6" t="str">
        <f>Data!A2211</f>
        <v>5046</v>
      </c>
      <c r="C2211" s="7" t="str">
        <f>Data!B2211</f>
        <v>Høylandet kommune</v>
      </c>
      <c r="D2211" s="7" t="str">
        <f>Data!C2211</f>
        <v>Samferdsel og teknikk</v>
      </c>
      <c r="E2211" s="1">
        <f>Data!D2211</f>
        <v>2</v>
      </c>
      <c r="F2211" s="1">
        <f>Data!E2211+Data!F2211</f>
        <v>0</v>
      </c>
      <c r="G2211" s="1">
        <f>Data!G2211</f>
        <v>0</v>
      </c>
      <c r="H2211" s="1">
        <f t="shared" si="341"/>
        <v>0</v>
      </c>
      <c r="I2211" s="1">
        <f t="shared" si="342"/>
        <v>0</v>
      </c>
      <c r="J2211" s="1">
        <f t="shared" si="343"/>
        <v>0</v>
      </c>
      <c r="K2211" s="1">
        <f>'Innlegging av opplysninger'!$B$4*H2211</f>
        <v>0</v>
      </c>
      <c r="L2211" s="1"/>
      <c r="M2211" s="1">
        <f>'Innlegging av opplysninger'!$B$5*H2211</f>
        <v>0</v>
      </c>
      <c r="N2211" s="1">
        <f>'Innlegging av opplysninger'!$B$5*I2211</f>
        <v>0</v>
      </c>
      <c r="O2211" s="1">
        <f>'Innlegging av opplysninger'!$B$5*J2211</f>
        <v>0</v>
      </c>
      <c r="P2211" s="1">
        <f>'Innlegging av opplysninger'!$B$5*K2211</f>
        <v>0</v>
      </c>
      <c r="Q2211" s="1"/>
      <c r="R2211" s="1">
        <f>'Innlegging av opplysninger'!$C$11*SUM(H2211:Q2211)</f>
        <v>0</v>
      </c>
      <c r="S2211" s="1">
        <f>'Innlegging av opplysninger'!$C$13*(((H2211+J2211+M2211+O2211)*Data!H2211)+(J2211+O2211)*(1-Data!H2211)*1.8/12+I2211+N2211+K2211+L2211+P2211+Q2211)</f>
        <v>0</v>
      </c>
      <c r="T2211" s="1">
        <f>'Innlegging av opplysninger'!$C$13*((H2211+J2211+M2211+O2211)*(1-Data!H2211)-(J2211+O2211)*(1-Data!H2211)*1.8/12)</f>
        <v>0</v>
      </c>
      <c r="U2211" s="1">
        <f>Data!I2211</f>
        <v>0</v>
      </c>
      <c r="V2211" s="1">
        <f>Data!J2211+Data!K2211</f>
        <v>0</v>
      </c>
      <c r="W2211" s="1">
        <f>Data!L2211</f>
        <v>0</v>
      </c>
      <c r="X2211" s="1">
        <f t="shared" si="347"/>
        <v>0</v>
      </c>
      <c r="Y2211" s="100">
        <f t="shared" si="348"/>
        <v>0</v>
      </c>
      <c r="Z2211" s="100">
        <f t="shared" si="349"/>
        <v>0</v>
      </c>
      <c r="AA2211" s="100">
        <f>'Innlegging av opplysninger'!$B$4*X2211</f>
        <v>0</v>
      </c>
      <c r="AB2211" s="1"/>
      <c r="AC2211" s="1">
        <f>'Innlegging av opplysninger'!$B$5*X2211</f>
        <v>0</v>
      </c>
      <c r="AD2211" s="1">
        <f>'Innlegging av opplysninger'!$B$5*Y2211</f>
        <v>0</v>
      </c>
      <c r="AE2211" s="1">
        <f>'Innlegging av opplysninger'!$B$5*Z2211</f>
        <v>0</v>
      </c>
      <c r="AF2211" s="1">
        <f>'Innlegging av opplysninger'!$B$5*AA2211</f>
        <v>0</v>
      </c>
      <c r="AG2211" s="1"/>
      <c r="AH2211" s="1">
        <f>'Innlegging av opplysninger'!$C$11*SUM(X2211:AG2211)</f>
        <v>0</v>
      </c>
      <c r="AI2211" s="1">
        <f>'Innlegging av opplysninger'!$C$13*(((X2211+Z2211+AC2211+AE2211)*Data!M2211)+(Z2211+AE2211)*(1-Data!M2211)*1.8/12+Y2211+AD2211+AA2211+AB2211+AF2211+AG2211)</f>
        <v>0</v>
      </c>
      <c r="AJ2211" s="1">
        <f>'Innlegging av opplysninger'!$C$13*((X2211+Z2211+AC2211+AE2211)*(1-Data!M2211)-(Z2211+AE2211)*(1-Data!M2211)*1.8/12)</f>
        <v>0</v>
      </c>
      <c r="AK2211" s="83">
        <f t="shared" si="344"/>
        <v>0</v>
      </c>
      <c r="AL2211" s="83">
        <f t="shared" si="345"/>
        <v>0</v>
      </c>
      <c r="AM2211" s="83">
        <f t="shared" si="346"/>
        <v>0</v>
      </c>
    </row>
    <row r="2212" spans="1:39">
      <c r="A2212" t="str">
        <f t="shared" si="340"/>
        <v>5046Annet</v>
      </c>
      <c r="B2212" s="6" t="str">
        <f>Data!A2212</f>
        <v>5046</v>
      </c>
      <c r="C2212" s="7" t="str">
        <f>Data!B2212</f>
        <v>Høylandet kommune</v>
      </c>
      <c r="D2212" s="7" t="str">
        <f>Data!C2212</f>
        <v>Annet</v>
      </c>
      <c r="E2212" s="1">
        <f>Data!D2212</f>
        <v>2.65</v>
      </c>
      <c r="F2212" s="1">
        <f>Data!E2212+Data!F2212</f>
        <v>0</v>
      </c>
      <c r="G2212" s="1">
        <f>Data!G2212</f>
        <v>0</v>
      </c>
      <c r="H2212" s="1">
        <f t="shared" si="341"/>
        <v>0</v>
      </c>
      <c r="I2212" s="1">
        <f t="shared" si="342"/>
        <v>0</v>
      </c>
      <c r="J2212" s="1">
        <f t="shared" si="343"/>
        <v>0</v>
      </c>
      <c r="K2212" s="1">
        <f>'Innlegging av opplysninger'!$B$4*H2212</f>
        <v>0</v>
      </c>
      <c r="L2212" s="1"/>
      <c r="M2212" s="1">
        <f>'Innlegging av opplysninger'!$B$5*H2212</f>
        <v>0</v>
      </c>
      <c r="N2212" s="1">
        <f>'Innlegging av opplysninger'!$B$5*I2212</f>
        <v>0</v>
      </c>
      <c r="O2212" s="1">
        <f>'Innlegging av opplysninger'!$B$5*J2212</f>
        <v>0</v>
      </c>
      <c r="P2212" s="1">
        <f>'Innlegging av opplysninger'!$B$5*K2212</f>
        <v>0</v>
      </c>
      <c r="Q2212" s="1"/>
      <c r="R2212" s="1">
        <f>'Innlegging av opplysninger'!$C$11*SUM(H2212:Q2212)</f>
        <v>0</v>
      </c>
      <c r="S2212" s="1">
        <f>'Innlegging av opplysninger'!$C$13*(((H2212+J2212+M2212+O2212)*Data!H2212)+(J2212+O2212)*(1-Data!H2212)*1.8/12+I2212+N2212+K2212+L2212+P2212+Q2212)</f>
        <v>0</v>
      </c>
      <c r="T2212" s="1">
        <f>'Innlegging av opplysninger'!$C$13*((H2212+J2212+M2212+O2212)*(1-Data!H2212)-(J2212+O2212)*(1-Data!H2212)*1.8/12)</f>
        <v>0</v>
      </c>
      <c r="U2212" s="1">
        <f>Data!I2212</f>
        <v>0</v>
      </c>
      <c r="V2212" s="1">
        <f>Data!J2212+Data!K2212</f>
        <v>0</v>
      </c>
      <c r="W2212" s="1">
        <f>Data!L2212</f>
        <v>0</v>
      </c>
      <c r="X2212" s="1">
        <f t="shared" si="347"/>
        <v>0</v>
      </c>
      <c r="Y2212" s="100">
        <f t="shared" si="348"/>
        <v>0</v>
      </c>
      <c r="Z2212" s="100">
        <f t="shared" si="349"/>
        <v>0</v>
      </c>
      <c r="AA2212" s="100">
        <f>'Innlegging av opplysninger'!$B$4*X2212</f>
        <v>0</v>
      </c>
      <c r="AB2212" s="1"/>
      <c r="AC2212" s="1">
        <f>'Innlegging av opplysninger'!$B$5*X2212</f>
        <v>0</v>
      </c>
      <c r="AD2212" s="1">
        <f>'Innlegging av opplysninger'!$B$5*Y2212</f>
        <v>0</v>
      </c>
      <c r="AE2212" s="1">
        <f>'Innlegging av opplysninger'!$B$5*Z2212</f>
        <v>0</v>
      </c>
      <c r="AF2212" s="1">
        <f>'Innlegging av opplysninger'!$B$5*AA2212</f>
        <v>0</v>
      </c>
      <c r="AG2212" s="1"/>
      <c r="AH2212" s="1">
        <f>'Innlegging av opplysninger'!$C$11*SUM(X2212:AG2212)</f>
        <v>0</v>
      </c>
      <c r="AI2212" s="1">
        <f>'Innlegging av opplysninger'!$C$13*(((X2212+Z2212+AC2212+AE2212)*Data!M2212)+(Z2212+AE2212)*(1-Data!M2212)*1.8/12+Y2212+AD2212+AA2212+AB2212+AF2212+AG2212)</f>
        <v>0</v>
      </c>
      <c r="AJ2212" s="1">
        <f>'Innlegging av opplysninger'!$C$13*((X2212+Z2212+AC2212+AE2212)*(1-Data!M2212)-(Z2212+AE2212)*(1-Data!M2212)*1.8/12)</f>
        <v>0</v>
      </c>
      <c r="AK2212" s="83">
        <f t="shared" si="344"/>
        <v>0</v>
      </c>
      <c r="AL2212" s="83">
        <f t="shared" si="345"/>
        <v>0</v>
      </c>
      <c r="AM2212" s="83">
        <f t="shared" si="346"/>
        <v>0</v>
      </c>
    </row>
    <row r="2213" spans="1:39">
      <c r="A2213" t="str">
        <f t="shared" si="340"/>
        <v>5047Alle</v>
      </c>
      <c r="B2213" s="6" t="str">
        <f>Data!A2213</f>
        <v>5047</v>
      </c>
      <c r="C2213" s="7" t="str">
        <f>Data!B2213</f>
        <v>Overhalla kommune</v>
      </c>
      <c r="D2213" s="7" t="str">
        <f>Data!C2213</f>
        <v>Alle</v>
      </c>
      <c r="E2213" s="1">
        <f>Data!D2213</f>
        <v>264.07590000000016</v>
      </c>
      <c r="F2213" s="1">
        <f>Data!E2213+Data!F2213</f>
        <v>46985.752845394076</v>
      </c>
      <c r="G2213" s="1">
        <f>Data!G2213</f>
        <v>391.63570019074024</v>
      </c>
      <c r="H2213" s="1">
        <f t="shared" si="341"/>
        <v>135357872.39809099</v>
      </c>
      <c r="I2213" s="1">
        <f t="shared" si="342"/>
        <v>1128235.0909090904</v>
      </c>
      <c r="J2213" s="1">
        <f t="shared" si="343"/>
        <v>16378332.898680009</v>
      </c>
      <c r="K2213" s="1">
        <f>'Innlegging av opplysninger'!$B$4*H2213</f>
        <v>17596523.411751829</v>
      </c>
      <c r="L2213" s="1"/>
      <c r="M2213" s="1">
        <f>'Innlegging av opplysninger'!$B$5*H2213</f>
        <v>17731881.284149919</v>
      </c>
      <c r="N2213" s="1">
        <f>'Innlegging av opplysninger'!$B$5*I2213</f>
        <v>147798.79690909083</v>
      </c>
      <c r="O2213" s="1">
        <f>'Innlegging av opplysninger'!$B$5*J2213</f>
        <v>2145561.6097270814</v>
      </c>
      <c r="P2213" s="1">
        <f>'Innlegging av opplysninger'!$B$5*K2213</f>
        <v>2305144.5669394899</v>
      </c>
      <c r="Q2213" s="1"/>
      <c r="R2213" s="1">
        <f>'Innlegging av opplysninger'!$C$11*SUM(H2213:Q2213)</f>
        <v>7326071.3021719856</v>
      </c>
      <c r="S2213" s="1">
        <f>'Innlegging av opplysninger'!$C$13*(((H2213+J2213+M2213+O2213)*Data!H2213)+(J2213+O2213)*(1-Data!H2213)*1.8/12+I2213+N2213+K2213+L2213+P2213+Q2213)</f>
        <v>1407268.9664855252</v>
      </c>
      <c r="T2213" s="1">
        <f>'Innlegging av opplysninger'!$C$13*((H2213+J2213+M2213+O2213)*(1-Data!H2213)-(J2213+O2213)*(1-Data!H2213)*1.8/12)</f>
        <v>8617881.236486664</v>
      </c>
      <c r="U2213" s="1">
        <f>Data!I2213</f>
        <v>41.908900000000003</v>
      </c>
      <c r="V2213" s="1">
        <f>Data!J2213+Data!K2213</f>
        <v>50002.345830281061</v>
      </c>
      <c r="W2213" s="1">
        <f>Data!L2213</f>
        <v>310.40876758874606</v>
      </c>
      <c r="X2213" s="1">
        <f t="shared" si="347"/>
        <v>22860472.485454537</v>
      </c>
      <c r="Y2213" s="100">
        <f t="shared" si="348"/>
        <v>141915.16363636364</v>
      </c>
      <c r="Z2213" s="100">
        <f t="shared" si="349"/>
        <v>3289341.4338199985</v>
      </c>
      <c r="AA2213" s="100">
        <f>'Innlegging av opplysninger'!$B$4*X2213</f>
        <v>2971861.42310909</v>
      </c>
      <c r="AB2213" s="1"/>
      <c r="AC2213" s="1">
        <f>'Innlegging av opplysninger'!$B$5*X2213</f>
        <v>2994721.8955945442</v>
      </c>
      <c r="AD2213" s="1">
        <f>'Innlegging av opplysninger'!$B$5*Y2213</f>
        <v>18590.886436363638</v>
      </c>
      <c r="AE2213" s="1">
        <f>'Innlegging av opplysninger'!$B$5*Z2213</f>
        <v>430903.72783041984</v>
      </c>
      <c r="AF2213" s="1">
        <f>'Innlegging av opplysninger'!$B$5*AA2213</f>
        <v>389313.84642729082</v>
      </c>
      <c r="AG2213" s="1"/>
      <c r="AH2213" s="1">
        <f>'Innlegging av opplysninger'!$C$11*SUM(X2213:AG2213)</f>
        <v>1257690.5927677271</v>
      </c>
      <c r="AI2213" s="1">
        <f>'Innlegging av opplysninger'!$C$13*(((X2213+Z2213+AC2213+AE2213)*Data!M2213)+(Z2213+AE2213)*(1-Data!M2213)*1.8/12+Y2213+AD2213+AA2213+AB2213+AF2213+AG2213)</f>
        <v>274137.69463100447</v>
      </c>
      <c r="AJ2213" s="1">
        <f>'Innlegging av opplysninger'!$C$13*((X2213+Z2213+AC2213+AE2213)*(1-Data!M2213)-(Z2213+AE2213)*(1-Data!M2213)*1.8/12)</f>
        <v>1446912.5902090431</v>
      </c>
      <c r="AK2213" s="83">
        <f t="shared" si="344"/>
        <v>8584000</v>
      </c>
      <c r="AL2213" s="83">
        <f t="shared" si="345"/>
        <v>1681000</v>
      </c>
      <c r="AM2213" s="83">
        <f t="shared" si="346"/>
        <v>10065000</v>
      </c>
    </row>
    <row r="2214" spans="1:39">
      <c r="A2214" t="str">
        <f t="shared" si="340"/>
        <v>5047Administrasjon</v>
      </c>
      <c r="B2214" s="6" t="str">
        <f>Data!A2214</f>
        <v>5047</v>
      </c>
      <c r="C2214" s="7" t="str">
        <f>Data!B2214</f>
        <v>Overhalla kommune</v>
      </c>
      <c r="D2214" s="7" t="str">
        <f>Data!C2214</f>
        <v>Administrasjon</v>
      </c>
      <c r="E2214" s="1">
        <f>Data!D2214</f>
        <v>10.7</v>
      </c>
      <c r="F2214" s="1">
        <f>Data!E2214+Data!F2214</f>
        <v>60313.147975077874</v>
      </c>
      <c r="G2214" s="1">
        <f>Data!G2214</f>
        <v>0</v>
      </c>
      <c r="H2214" s="1">
        <f t="shared" si="341"/>
        <v>7040189.2727272706</v>
      </c>
      <c r="I2214" s="1">
        <f t="shared" si="342"/>
        <v>0</v>
      </c>
      <c r="J2214" s="1">
        <f t="shared" si="343"/>
        <v>844822.71272727242</v>
      </c>
      <c r="K2214" s="1">
        <f>'Innlegging av opplysninger'!$B$4*H2214</f>
        <v>915224.60545454524</v>
      </c>
      <c r="L2214" s="1"/>
      <c r="M2214" s="1">
        <f>'Innlegging av opplysninger'!$B$5*H2214</f>
        <v>922264.79472727247</v>
      </c>
      <c r="N2214" s="1">
        <f>'Innlegging av opplysninger'!$B$5*I2214</f>
        <v>0</v>
      </c>
      <c r="O2214" s="1">
        <f>'Innlegging av opplysninger'!$B$5*J2214</f>
        <v>110671.7753672727</v>
      </c>
      <c r="P2214" s="1">
        <f>'Innlegging av opplysninger'!$B$5*K2214</f>
        <v>119894.42331454543</v>
      </c>
      <c r="Q2214" s="1"/>
      <c r="R2214" s="1">
        <f>'Innlegging av opplysninger'!$C$11*SUM(H2214:Q2214)</f>
        <v>378216.56820409081</v>
      </c>
      <c r="S2214" s="1">
        <f>'Innlegging av opplysninger'!$C$13*(((H2214+J2214+M2214+O2214)*Data!H2214)+(J2214+O2214)*(1-Data!H2214)*1.8/12+I2214+N2214+K2214+L2214+P2214+Q2214)</f>
        <v>123357.68183901378</v>
      </c>
      <c r="T2214" s="1">
        <f>'Innlegging av opplysninger'!$C$13*((H2214+J2214+M2214+O2214)*(1-Data!H2214)-(J2214+O2214)*(1-Data!H2214)*1.8/12)</f>
        <v>394201.83254553151</v>
      </c>
      <c r="U2214" s="1">
        <f>Data!I2214</f>
        <v>4.2</v>
      </c>
      <c r="V2214" s="1">
        <f>Data!J2214+Data!K2214</f>
        <v>58497.599206349209</v>
      </c>
      <c r="W2214" s="1">
        <f>Data!L2214</f>
        <v>0</v>
      </c>
      <c r="X2214" s="1">
        <f t="shared" si="347"/>
        <v>2680253.6363636362</v>
      </c>
      <c r="Y2214" s="100">
        <f t="shared" si="348"/>
        <v>0</v>
      </c>
      <c r="Z2214" s="100">
        <f t="shared" si="349"/>
        <v>383276.26999999996</v>
      </c>
      <c r="AA2214" s="100">
        <f>'Innlegging av opplysninger'!$B$4*X2214</f>
        <v>348432.97272727272</v>
      </c>
      <c r="AB2214" s="1"/>
      <c r="AC2214" s="1">
        <f>'Innlegging av opplysninger'!$B$5*X2214</f>
        <v>351113.22636363638</v>
      </c>
      <c r="AD2214" s="1">
        <f>'Innlegging av opplysninger'!$B$5*Y2214</f>
        <v>0</v>
      </c>
      <c r="AE2214" s="1">
        <f>'Innlegging av opplysninger'!$B$5*Z2214</f>
        <v>50209.19137</v>
      </c>
      <c r="AF2214" s="1">
        <f>'Innlegging av opplysninger'!$B$5*AA2214</f>
        <v>45644.719427272728</v>
      </c>
      <c r="AG2214" s="1"/>
      <c r="AH2214" s="1">
        <f>'Innlegging av opplysninger'!$C$11*SUM(X2214:AG2214)</f>
        <v>146639.34061756911</v>
      </c>
      <c r="AI2214" s="1">
        <f>'Innlegging av opplysninger'!$C$13*(((X2214+Z2214+AC2214+AE2214)*Data!M2214)+(Z2214+AE2214)*(1-Data!M2214)*1.8/12+Y2214+AD2214+AA2214+AB2214+AF2214+AG2214)</f>
        <v>50513.872866734724</v>
      </c>
      <c r="AJ2214" s="1">
        <f>'Innlegging av opplysninger'!$C$13*((X2214+Z2214+AC2214+AE2214)*(1-Data!M2214)-(Z2214+AE2214)*(1-Data!M2214)*1.8/12)</f>
        <v>150150.4879783598</v>
      </c>
      <c r="AK2214" s="83">
        <f t="shared" si="344"/>
        <v>525000</v>
      </c>
      <c r="AL2214" s="83">
        <f t="shared" si="345"/>
        <v>174000</v>
      </c>
      <c r="AM2214" s="83">
        <f t="shared" si="346"/>
        <v>544000</v>
      </c>
    </row>
    <row r="2215" spans="1:39">
      <c r="A2215" t="str">
        <f t="shared" si="340"/>
        <v>5047Undervisning</v>
      </c>
      <c r="B2215" s="6" t="str">
        <f>Data!A2215</f>
        <v>5047</v>
      </c>
      <c r="C2215" s="7" t="str">
        <f>Data!B2215</f>
        <v>Overhalla kommune</v>
      </c>
      <c r="D2215" s="7" t="str">
        <f>Data!C2215</f>
        <v>Undervisning</v>
      </c>
      <c r="E2215" s="1">
        <f>Data!D2215</f>
        <v>89.671999999999983</v>
      </c>
      <c r="F2215" s="1">
        <f>Data!E2215+Data!F2215</f>
        <v>47739.359804807165</v>
      </c>
      <c r="G2215" s="1">
        <f>Data!G2215</f>
        <v>0</v>
      </c>
      <c r="H2215" s="1">
        <f t="shared" si="341"/>
        <v>46700551.335454553</v>
      </c>
      <c r="I2215" s="1">
        <f t="shared" si="342"/>
        <v>0</v>
      </c>
      <c r="J2215" s="1">
        <f t="shared" si="343"/>
        <v>5604066.1602545464</v>
      </c>
      <c r="K2215" s="1">
        <f>'Innlegging av opplysninger'!$B$4*H2215</f>
        <v>6071071.6736090919</v>
      </c>
      <c r="L2215" s="1"/>
      <c r="M2215" s="1">
        <f>'Innlegging av opplysninger'!$B$5*H2215</f>
        <v>6117772.2249445468</v>
      </c>
      <c r="N2215" s="1">
        <f>'Innlegging av opplysninger'!$B$5*I2215</f>
        <v>0</v>
      </c>
      <c r="O2215" s="1">
        <f>'Innlegging av opplysninger'!$B$5*J2215</f>
        <v>734132.6669933456</v>
      </c>
      <c r="P2215" s="1">
        <f>'Innlegging av opplysninger'!$B$5*K2215</f>
        <v>795310.38924279111</v>
      </c>
      <c r="Q2215" s="1"/>
      <c r="R2215" s="1">
        <f>'Innlegging av opplysninger'!$C$11*SUM(H2215:Q2215)</f>
        <v>2508870.3691189568</v>
      </c>
      <c r="S2215" s="1">
        <f>'Innlegging av opplysninger'!$C$13*(((H2215+J2215+M2215+O2215)*Data!H2215)+(J2215+O2215)*(1-Data!H2215)*1.8/12+I2215+N2215+K2215+L2215+P2215+Q2215)</f>
        <v>428929.87422258256</v>
      </c>
      <c r="T2215" s="1">
        <f>'Innlegging av opplysninger'!$C$13*((H2215+J2215+M2215+O2215)*(1-Data!H2215)-(J2215+O2215)*(1-Data!H2215)*1.8/12)</f>
        <v>3004261.1572033586</v>
      </c>
      <c r="U2215" s="1">
        <f>Data!I2215</f>
        <v>10.552000000000001</v>
      </c>
      <c r="V2215" s="1">
        <f>Data!J2215+Data!K2215</f>
        <v>49186.391237048265</v>
      </c>
      <c r="W2215" s="1">
        <f>Data!L2215</f>
        <v>0</v>
      </c>
      <c r="X2215" s="1">
        <f t="shared" si="347"/>
        <v>5661979.6399999997</v>
      </c>
      <c r="Y2215" s="100">
        <f t="shared" si="348"/>
        <v>0</v>
      </c>
      <c r="Z2215" s="100">
        <f t="shared" si="349"/>
        <v>809663.08851999987</v>
      </c>
      <c r="AA2215" s="100">
        <f>'Innlegging av opplysninger'!$B$4*X2215</f>
        <v>736057.35320000001</v>
      </c>
      <c r="AB2215" s="1"/>
      <c r="AC2215" s="1">
        <f>'Innlegging av opplysninger'!$B$5*X2215</f>
        <v>741719.33283999993</v>
      </c>
      <c r="AD2215" s="1">
        <f>'Innlegging av opplysninger'!$B$5*Y2215</f>
        <v>0</v>
      </c>
      <c r="AE2215" s="1">
        <f>'Innlegging av opplysninger'!$B$5*Z2215</f>
        <v>106065.86459611999</v>
      </c>
      <c r="AF2215" s="1">
        <f>'Innlegging av opplysninger'!$B$5*AA2215</f>
        <v>96423.513269200004</v>
      </c>
      <c r="AG2215" s="1"/>
      <c r="AH2215" s="1">
        <f>'Innlegging av opplysninger'!$C$11*SUM(X2215:AG2215)</f>
        <v>309772.53411216213</v>
      </c>
      <c r="AI2215" s="1">
        <f>'Innlegging av opplysninger'!$C$13*(((X2215+Z2215+AC2215+AE2215)*Data!M2215)+(Z2215+AE2215)*(1-Data!M2215)*1.8/12+Y2215+AD2215+AA2215+AB2215+AF2215+AG2215)</f>
        <v>53246.289597146679</v>
      </c>
      <c r="AJ2215" s="1">
        <f>'Innlegging av opplysninger'!$C$13*((X2215+Z2215+AC2215+AE2215)*(1-Data!M2215)-(Z2215+AE2215)*(1-Data!M2215)*1.8/12)</f>
        <v>370652.96760896995</v>
      </c>
      <c r="AK2215" s="83">
        <f t="shared" si="344"/>
        <v>2819000</v>
      </c>
      <c r="AL2215" s="83">
        <f t="shared" si="345"/>
        <v>482000</v>
      </c>
      <c r="AM2215" s="83">
        <f t="shared" si="346"/>
        <v>3375000</v>
      </c>
    </row>
    <row r="2216" spans="1:39">
      <c r="A2216" t="str">
        <f t="shared" si="340"/>
        <v>5047Barnehager</v>
      </c>
      <c r="B2216" s="6" t="str">
        <f>Data!A2216</f>
        <v>5047</v>
      </c>
      <c r="C2216" s="7" t="str">
        <f>Data!B2216</f>
        <v>Overhalla kommune</v>
      </c>
      <c r="D2216" s="7" t="str">
        <f>Data!C2216</f>
        <v>Barnehager</v>
      </c>
      <c r="E2216" s="1">
        <f>Data!D2216</f>
        <v>44.6693</v>
      </c>
      <c r="F2216" s="1">
        <f>Data!E2216+Data!F2216</f>
        <v>44559.655699402792</v>
      </c>
      <c r="G2216" s="1">
        <f>Data!G2216</f>
        <v>0</v>
      </c>
      <c r="H2216" s="1">
        <f t="shared" si="341"/>
        <v>21713985.036363631</v>
      </c>
      <c r="I2216" s="1">
        <f t="shared" si="342"/>
        <v>0</v>
      </c>
      <c r="J2216" s="1">
        <f t="shared" si="343"/>
        <v>2605678.2043636357</v>
      </c>
      <c r="K2216" s="1">
        <f>'Innlegging av opplysninger'!$B$4*H2216</f>
        <v>2822818.0547272721</v>
      </c>
      <c r="L2216" s="1"/>
      <c r="M2216" s="1">
        <f>'Innlegging av opplysninger'!$B$5*H2216</f>
        <v>2844532.039763636</v>
      </c>
      <c r="N2216" s="1">
        <f>'Innlegging av opplysninger'!$B$5*I2216</f>
        <v>0</v>
      </c>
      <c r="O2216" s="1">
        <f>'Innlegging av opplysninger'!$B$5*J2216</f>
        <v>341343.8447716363</v>
      </c>
      <c r="P2216" s="1">
        <f>'Innlegging av opplysninger'!$B$5*K2216</f>
        <v>369789.16516927269</v>
      </c>
      <c r="Q2216" s="1"/>
      <c r="R2216" s="1">
        <f>'Innlegging av opplysninger'!$C$11*SUM(H2216:Q2216)</f>
        <v>1166529.5611160451</v>
      </c>
      <c r="S2216" s="1">
        <f>'Innlegging av opplysninger'!$C$13*(((H2216+J2216+M2216+O2216)*Data!H2216)+(J2216+O2216)*(1-Data!H2216)*1.8/12+I2216+N2216+K2216+L2216+P2216+Q2216)</f>
        <v>195897.98341575181</v>
      </c>
      <c r="T2216" s="1">
        <f>'Innlegging av opplysninger'!$C$13*((H2216+J2216+M2216+O2216)*(1-Data!H2216)-(J2216+O2216)*(1-Data!H2216)*1.8/12)</f>
        <v>1400405.6265325206</v>
      </c>
      <c r="U2216" s="1">
        <f>Data!I2216</f>
        <v>7.6999999999999993</v>
      </c>
      <c r="V2216" s="1">
        <f>Data!J2216+Data!K2216</f>
        <v>45188.693722943724</v>
      </c>
      <c r="W2216" s="1">
        <f>Data!L2216</f>
        <v>0</v>
      </c>
      <c r="X2216" s="1">
        <f t="shared" si="347"/>
        <v>3795850.272727272</v>
      </c>
      <c r="Y2216" s="100">
        <f t="shared" si="348"/>
        <v>0</v>
      </c>
      <c r="Z2216" s="100">
        <f t="shared" si="349"/>
        <v>542806.5889999998</v>
      </c>
      <c r="AA2216" s="100">
        <f>'Innlegging av opplysninger'!$B$4*X2216</f>
        <v>493460.5354545454</v>
      </c>
      <c r="AB2216" s="1"/>
      <c r="AC2216" s="1">
        <f>'Innlegging av opplysninger'!$B$5*X2216</f>
        <v>497256.38572727266</v>
      </c>
      <c r="AD2216" s="1">
        <f>'Innlegging av opplysninger'!$B$5*Y2216</f>
        <v>0</v>
      </c>
      <c r="AE2216" s="1">
        <f>'Innlegging av opplysninger'!$B$5*Z2216</f>
        <v>71107.663158999974</v>
      </c>
      <c r="AF2216" s="1">
        <f>'Innlegging av opplysninger'!$B$5*AA2216</f>
        <v>64643.330144545449</v>
      </c>
      <c r="AG2216" s="1"/>
      <c r="AH2216" s="1">
        <f>'Innlegging av opplysninger'!$C$11*SUM(X2216:AG2216)</f>
        <v>207674.7414960801</v>
      </c>
      <c r="AI2216" s="1">
        <f>'Innlegging av opplysninger'!$C$13*(((X2216+Z2216+AC2216+AE2216)*Data!M2216)+(Z2216+AE2216)*(1-Data!M2216)*1.8/12+Y2216+AD2216+AA2216+AB2216+AF2216+AG2216)</f>
        <v>38981.123179871829</v>
      </c>
      <c r="AJ2216" s="1">
        <f>'Innlegging av opplysninger'!$C$13*((X2216+Z2216+AC2216+AE2216)*(1-Data!M2216)-(Z2216+AE2216)*(1-Data!M2216)*1.8/12)</f>
        <v>245205.3651831852</v>
      </c>
      <c r="AK2216" s="83">
        <f t="shared" si="344"/>
        <v>1374000</v>
      </c>
      <c r="AL2216" s="83">
        <f t="shared" si="345"/>
        <v>235000</v>
      </c>
      <c r="AM2216" s="83">
        <f t="shared" si="346"/>
        <v>1646000</v>
      </c>
    </row>
    <row r="2217" spans="1:39">
      <c r="A2217" t="str">
        <f t="shared" si="340"/>
        <v>5047Helse/pleie/omsorg</v>
      </c>
      <c r="B2217" s="6" t="str">
        <f>Data!A2217</f>
        <v>5047</v>
      </c>
      <c r="C2217" s="7" t="str">
        <f>Data!B2217</f>
        <v>Overhalla kommune</v>
      </c>
      <c r="D2217" s="7" t="str">
        <f>Data!C2217</f>
        <v>Helse/pleie/omsorg</v>
      </c>
      <c r="E2217" s="1">
        <f>Data!D2217</f>
        <v>104.56939999999999</v>
      </c>
      <c r="F2217" s="1">
        <f>Data!E2217+Data!F2217</f>
        <v>45855.999372107573</v>
      </c>
      <c r="G2217" s="1">
        <f>Data!G2217</f>
        <v>973.91741752367329</v>
      </c>
      <c r="H2217" s="1">
        <f t="shared" si="341"/>
        <v>52310556.444454528</v>
      </c>
      <c r="I2217" s="1">
        <f t="shared" si="342"/>
        <v>1111003.1999999997</v>
      </c>
      <c r="J2217" s="1">
        <f t="shared" si="343"/>
        <v>6410587.1573345438</v>
      </c>
      <c r="K2217" s="1">
        <f>'Innlegging av opplysninger'!$B$4*H2217</f>
        <v>6800372.3377790889</v>
      </c>
      <c r="L2217" s="1"/>
      <c r="M2217" s="1">
        <f>'Innlegging av opplysninger'!$B$5*H2217</f>
        <v>6852682.8942235438</v>
      </c>
      <c r="N2217" s="1">
        <f>'Innlegging av opplysninger'!$B$5*I2217</f>
        <v>145541.41919999997</v>
      </c>
      <c r="O2217" s="1">
        <f>'Innlegging av opplysninger'!$B$5*J2217</f>
        <v>839786.91761082527</v>
      </c>
      <c r="P2217" s="1">
        <f>'Innlegging av opplysninger'!$B$5*K2217</f>
        <v>890848.77624906064</v>
      </c>
      <c r="Q2217" s="1"/>
      <c r="R2217" s="1">
        <f>'Innlegging av opplysninger'!$C$11*SUM(H2217:Q2217)</f>
        <v>2863732.4075803608</v>
      </c>
      <c r="S2217" s="1">
        <f>'Innlegging av opplysninger'!$C$13*(((H2217+J2217+M2217+O2217)*Data!H2217)+(J2217+O2217)*(1-Data!H2217)*1.8/12+I2217+N2217+K2217+L2217+P2217+Q2217)</f>
        <v>581618.39876909717</v>
      </c>
      <c r="T2217" s="1">
        <f>'Innlegging av opplysninger'!$C$13*((H2217+J2217+M2217+O2217)*(1-Data!H2217)-(J2217+O2217)*(1-Data!H2217)*1.8/12)</f>
        <v>3337173.3168671853</v>
      </c>
      <c r="U2217" s="1">
        <f>Data!I2217</f>
        <v>12.5107</v>
      </c>
      <c r="V2217" s="1">
        <f>Data!J2217+Data!K2217</f>
        <v>53229.629104153515</v>
      </c>
      <c r="W2217" s="1">
        <f>Data!L2217</f>
        <v>1013.4988449886898</v>
      </c>
      <c r="X2217" s="1">
        <f t="shared" si="347"/>
        <v>7264799.1363636367</v>
      </c>
      <c r="Y2217" s="100">
        <f t="shared" si="348"/>
        <v>138322.69090909092</v>
      </c>
      <c r="Z2217" s="100">
        <f t="shared" si="349"/>
        <v>1058646.4213</v>
      </c>
      <c r="AA2217" s="100">
        <f>'Innlegging av opplysninger'!$B$4*X2217</f>
        <v>944423.88772727281</v>
      </c>
      <c r="AB2217" s="1"/>
      <c r="AC2217" s="1">
        <f>'Innlegging av opplysninger'!$B$5*X2217</f>
        <v>951688.68686363648</v>
      </c>
      <c r="AD2217" s="1">
        <f>'Innlegging av opplysninger'!$B$5*Y2217</f>
        <v>18120.272509090912</v>
      </c>
      <c r="AE2217" s="1">
        <f>'Innlegging av opplysninger'!$B$5*Z2217</f>
        <v>138682.68119030001</v>
      </c>
      <c r="AF2217" s="1">
        <f>'Innlegging av opplysninger'!$B$5*AA2217</f>
        <v>123719.52929227274</v>
      </c>
      <c r="AG2217" s="1"/>
      <c r="AH2217" s="1">
        <f>'Innlegging av opplysninger'!$C$11*SUM(X2217:AG2217)</f>
        <v>404259.32563390146</v>
      </c>
      <c r="AI2217" s="1">
        <f>'Innlegging av opplysninger'!$C$13*(((X2217+Z2217+AC2217+AE2217)*Data!M2217)+(Z2217+AE2217)*(1-Data!M2217)*1.8/12+Y2217+AD2217+AA2217+AB2217+AF2217+AG2217)</f>
        <v>99044.019022217966</v>
      </c>
      <c r="AJ2217" s="1">
        <f>'Innlegging av opplysninger'!$C$13*((X2217+Z2217+AC2217+AE2217)*(1-Data!M2217)-(Z2217+AE2217)*(1-Data!M2217)*1.8/12)</f>
        <v>454152.95289785764</v>
      </c>
      <c r="AK2217" s="83">
        <f t="shared" si="344"/>
        <v>3268000</v>
      </c>
      <c r="AL2217" s="83">
        <f t="shared" si="345"/>
        <v>681000</v>
      </c>
      <c r="AM2217" s="83">
        <f t="shared" si="346"/>
        <v>3791000</v>
      </c>
    </row>
    <row r="2218" spans="1:39">
      <c r="A2218" t="str">
        <f t="shared" si="340"/>
        <v>5047Samferdsel og teknikk</v>
      </c>
      <c r="B2218" s="6" t="str">
        <f>Data!A2218</f>
        <v>5047</v>
      </c>
      <c r="C2218" s="7" t="str">
        <f>Data!B2218</f>
        <v>Overhalla kommune</v>
      </c>
      <c r="D2218" s="7" t="str">
        <f>Data!C2218</f>
        <v>Samferdsel og teknikk</v>
      </c>
      <c r="E2218" s="1">
        <f>Data!D2218</f>
        <v>7.4051999999999998</v>
      </c>
      <c r="F2218" s="1">
        <f>Data!E2218+Data!F2218</f>
        <v>43640.677496894088</v>
      </c>
      <c r="G2218" s="1">
        <f>Data!G2218</f>
        <v>213.30821584832282</v>
      </c>
      <c r="H2218" s="1">
        <f t="shared" si="341"/>
        <v>3525468.4909090917</v>
      </c>
      <c r="I2218" s="1">
        <f t="shared" si="342"/>
        <v>17231.890909090907</v>
      </c>
      <c r="J2218" s="1">
        <f t="shared" si="343"/>
        <v>425124.04581818194</v>
      </c>
      <c r="K2218" s="1">
        <f>'Innlegging av opplysninger'!$B$4*H2218</f>
        <v>458310.90381818195</v>
      </c>
      <c r="L2218" s="1"/>
      <c r="M2218" s="1">
        <f>'Innlegging av opplysninger'!$B$5*H2218</f>
        <v>461836.37230909104</v>
      </c>
      <c r="N2218" s="1">
        <f>'Innlegging av opplysninger'!$B$5*I2218</f>
        <v>2257.3777090909089</v>
      </c>
      <c r="O2218" s="1">
        <f>'Innlegging av opplysninger'!$B$5*J2218</f>
        <v>55691.250002181834</v>
      </c>
      <c r="P2218" s="1">
        <f>'Innlegging av opplysninger'!$B$5*K2218</f>
        <v>60038.728400181841</v>
      </c>
      <c r="Q2218" s="1"/>
      <c r="R2218" s="1">
        <f>'Innlegging av opplysninger'!$C$11*SUM(H2218:Q2218)</f>
        <v>190226.44427525351</v>
      </c>
      <c r="S2218" s="1">
        <f>'Innlegging av opplysninger'!$C$13*(((H2218+J2218+M2218+O2218)*Data!H2218)+(J2218+O2218)*(1-Data!H2218)*1.8/12+I2218+N2218+K2218+L2218+P2218+Q2218)</f>
        <v>31717.982150899206</v>
      </c>
      <c r="T2218" s="1">
        <f>'Innlegging av opplysninger'!$C$13*((H2218+J2218+M2218+O2218)*(1-Data!H2218)-(J2218+O2218)*(1-Data!H2218)*1.8/12)</f>
        <v>228591.88896260556</v>
      </c>
      <c r="U2218" s="1">
        <f>Data!I2218</f>
        <v>5.9462000000000002</v>
      </c>
      <c r="V2218" s="1">
        <f>Data!J2218+Data!K2218</f>
        <v>43612.570212909086</v>
      </c>
      <c r="W2218" s="1">
        <f>Data!L2218</f>
        <v>55.381588241229693</v>
      </c>
      <c r="X2218" s="1">
        <f t="shared" si="347"/>
        <v>2829044.3454545452</v>
      </c>
      <c r="Y2218" s="100">
        <f t="shared" si="348"/>
        <v>3592.4727272727268</v>
      </c>
      <c r="Z2218" s="100">
        <f t="shared" si="349"/>
        <v>405067.06499999994</v>
      </c>
      <c r="AA2218" s="100">
        <f>'Innlegging av opplysninger'!$B$4*X2218</f>
        <v>367775.76490909088</v>
      </c>
      <c r="AB2218" s="1"/>
      <c r="AC2218" s="1">
        <f>'Innlegging av opplysninger'!$B$5*X2218</f>
        <v>370604.80925454543</v>
      </c>
      <c r="AD2218" s="1">
        <f>'Innlegging av opplysninger'!$B$5*Y2218</f>
        <v>470.61392727272721</v>
      </c>
      <c r="AE2218" s="1">
        <f>'Innlegging av opplysninger'!$B$5*Z2218</f>
        <v>53063.785514999996</v>
      </c>
      <c r="AF2218" s="1">
        <f>'Innlegging av opplysninger'!$B$5*AA2218</f>
        <v>48178.625203090909</v>
      </c>
      <c r="AG2218" s="1"/>
      <c r="AH2218" s="1">
        <f>'Innlegging av opplysninger'!$C$11*SUM(X2218:AG2218)</f>
        <v>154956.30431565107</v>
      </c>
      <c r="AI2218" s="1">
        <f>'Innlegging av opplysninger'!$C$13*(((X2218+Z2218+AC2218+AE2218)*Data!M2218)+(Z2218+AE2218)*(1-Data!M2218)*1.8/12+Y2218+AD2218+AA2218+AB2218+AF2218+AG2218)</f>
        <v>25414.329425886815</v>
      </c>
      <c r="AJ2218" s="1">
        <f>'Innlegging av opplysninger'!$C$13*((X2218+Z2218+AC2218+AE2218)*(1-Data!M2218)-(Z2218+AE2218)*(1-Data!M2218)*1.8/12)</f>
        <v>186631.1396376357</v>
      </c>
      <c r="AK2218" s="83">
        <f t="shared" si="344"/>
        <v>345000</v>
      </c>
      <c r="AL2218" s="83">
        <f t="shared" si="345"/>
        <v>57000</v>
      </c>
      <c r="AM2218" s="83">
        <f t="shared" si="346"/>
        <v>415000</v>
      </c>
    </row>
    <row r="2219" spans="1:39">
      <c r="A2219" t="str">
        <f t="shared" si="340"/>
        <v>5047Annet</v>
      </c>
      <c r="B2219" s="6" t="str">
        <f>Data!A2219</f>
        <v>5047</v>
      </c>
      <c r="C2219" s="7" t="str">
        <f>Data!B2219</f>
        <v>Overhalla kommune</v>
      </c>
      <c r="D2219" s="7" t="str">
        <f>Data!C2219</f>
        <v>Annet</v>
      </c>
      <c r="E2219" s="1">
        <f>Data!D2219</f>
        <v>7.06</v>
      </c>
      <c r="F2219" s="1">
        <f>Data!E2219+Data!F2219</f>
        <v>0</v>
      </c>
      <c r="G2219" s="1">
        <f>Data!G2219</f>
        <v>0</v>
      </c>
      <c r="H2219" s="1">
        <f t="shared" si="341"/>
        <v>0</v>
      </c>
      <c r="I2219" s="1">
        <f t="shared" si="342"/>
        <v>0</v>
      </c>
      <c r="J2219" s="1">
        <f t="shared" si="343"/>
        <v>0</v>
      </c>
      <c r="K2219" s="1">
        <f>'Innlegging av opplysninger'!$B$4*H2219</f>
        <v>0</v>
      </c>
      <c r="L2219" s="1"/>
      <c r="M2219" s="1">
        <f>'Innlegging av opplysninger'!$B$5*H2219</f>
        <v>0</v>
      </c>
      <c r="N2219" s="1">
        <f>'Innlegging av opplysninger'!$B$5*I2219</f>
        <v>0</v>
      </c>
      <c r="O2219" s="1">
        <f>'Innlegging av opplysninger'!$B$5*J2219</f>
        <v>0</v>
      </c>
      <c r="P2219" s="1">
        <f>'Innlegging av opplysninger'!$B$5*K2219</f>
        <v>0</v>
      </c>
      <c r="Q2219" s="1"/>
      <c r="R2219" s="1">
        <f>'Innlegging av opplysninger'!$C$11*SUM(H2219:Q2219)</f>
        <v>0</v>
      </c>
      <c r="S2219" s="1">
        <f>'Innlegging av opplysninger'!$C$13*(((H2219+J2219+M2219+O2219)*Data!H2219)+(J2219+O2219)*(1-Data!H2219)*1.8/12+I2219+N2219+K2219+L2219+P2219+Q2219)</f>
        <v>0</v>
      </c>
      <c r="T2219" s="1">
        <f>'Innlegging av opplysninger'!$C$13*((H2219+J2219+M2219+O2219)*(1-Data!H2219)-(J2219+O2219)*(1-Data!H2219)*1.8/12)</f>
        <v>0</v>
      </c>
      <c r="U2219" s="1">
        <f>Data!I2219</f>
        <v>0</v>
      </c>
      <c r="V2219" s="1">
        <f>Data!J2219+Data!K2219</f>
        <v>0</v>
      </c>
      <c r="W2219" s="1">
        <f>Data!L2219</f>
        <v>0</v>
      </c>
      <c r="X2219" s="1">
        <f t="shared" si="347"/>
        <v>0</v>
      </c>
      <c r="Y2219" s="100">
        <f t="shared" si="348"/>
        <v>0</v>
      </c>
      <c r="Z2219" s="100">
        <f t="shared" si="349"/>
        <v>0</v>
      </c>
      <c r="AA2219" s="100">
        <f>'Innlegging av opplysninger'!$B$4*X2219</f>
        <v>0</v>
      </c>
      <c r="AB2219" s="1"/>
      <c r="AC2219" s="1">
        <f>'Innlegging av opplysninger'!$B$5*X2219</f>
        <v>0</v>
      </c>
      <c r="AD2219" s="1">
        <f>'Innlegging av opplysninger'!$B$5*Y2219</f>
        <v>0</v>
      </c>
      <c r="AE2219" s="1">
        <f>'Innlegging av opplysninger'!$B$5*Z2219</f>
        <v>0</v>
      </c>
      <c r="AF2219" s="1">
        <f>'Innlegging av opplysninger'!$B$5*AA2219</f>
        <v>0</v>
      </c>
      <c r="AG2219" s="1"/>
      <c r="AH2219" s="1">
        <f>'Innlegging av opplysninger'!$C$11*SUM(X2219:AG2219)</f>
        <v>0</v>
      </c>
      <c r="AI2219" s="1">
        <f>'Innlegging av opplysninger'!$C$13*(((X2219+Z2219+AC2219+AE2219)*Data!M2219)+(Z2219+AE2219)*(1-Data!M2219)*1.8/12+Y2219+AD2219+AA2219+AB2219+AF2219+AG2219)</f>
        <v>0</v>
      </c>
      <c r="AJ2219" s="1">
        <f>'Innlegging av opplysninger'!$C$13*((X2219+Z2219+AC2219+AE2219)*(1-Data!M2219)-(Z2219+AE2219)*(1-Data!M2219)*1.8/12)</f>
        <v>0</v>
      </c>
      <c r="AK2219" s="83">
        <f t="shared" si="344"/>
        <v>0</v>
      </c>
      <c r="AL2219" s="83">
        <f t="shared" si="345"/>
        <v>0</v>
      </c>
      <c r="AM2219" s="83">
        <f t="shared" si="346"/>
        <v>0</v>
      </c>
    </row>
    <row r="2220" spans="1:39">
      <c r="A2220" t="str">
        <f t="shared" si="340"/>
        <v>5049Alle</v>
      </c>
      <c r="B2220" s="6" t="str">
        <f>Data!A2220</f>
        <v>5049</v>
      </c>
      <c r="C2220" s="7" t="str">
        <f>Data!B2220</f>
        <v>Flatanger kommune</v>
      </c>
      <c r="D2220" s="7" t="str">
        <f>Data!C2220</f>
        <v>Alle</v>
      </c>
      <c r="E2220" s="1">
        <f>Data!D2220</f>
        <v>84.048299999999998</v>
      </c>
      <c r="F2220" s="1">
        <f>Data!E2220+Data!F2220</f>
        <v>47125.461780111378</v>
      </c>
      <c r="G2220" s="1">
        <f>Data!G2220</f>
        <v>542.75898501218956</v>
      </c>
      <c r="H2220" s="1">
        <f t="shared" si="341"/>
        <v>43208890.356363647</v>
      </c>
      <c r="I2220" s="1">
        <f t="shared" si="342"/>
        <v>497650.5818181819</v>
      </c>
      <c r="J2220" s="1">
        <f t="shared" si="343"/>
        <v>5244784.9125818191</v>
      </c>
      <c r="K2220" s="1">
        <f>'Innlegging av opplysninger'!$B$4*H2220</f>
        <v>5617155.7463272745</v>
      </c>
      <c r="L2220" s="1"/>
      <c r="M2220" s="1">
        <f>'Innlegging av opplysninger'!$B$5*H2220</f>
        <v>5660364.6366836382</v>
      </c>
      <c r="N2220" s="1">
        <f>'Innlegging av opplysninger'!$B$5*I2220</f>
        <v>65192.22621818183</v>
      </c>
      <c r="O2220" s="1">
        <f>'Innlegging av opplysninger'!$B$5*J2220</f>
        <v>687066.82354821835</v>
      </c>
      <c r="P2220" s="1">
        <f>'Innlegging av opplysninger'!$B$5*K2220</f>
        <v>735847.40276887303</v>
      </c>
      <c r="Q2220" s="1"/>
      <c r="R2220" s="1">
        <f>'Innlegging av opplysninger'!$C$11*SUM(H2220:Q2220)</f>
        <v>2345244.2020797729</v>
      </c>
      <c r="S2220" s="1">
        <f>'Innlegging av opplysninger'!$C$13*(((H2220+J2220+M2220+O2220)*Data!H2220)+(J2220+O2220)*(1-Data!H2220)*1.8/12+I2220+N2220+K2220+L2220+P2220+Q2220)</f>
        <v>441290.91459337855</v>
      </c>
      <c r="T2220" s="1">
        <f>'Innlegging av opplysninger'!$C$13*((H2220+J2220+M2220+O2220)*(1-Data!H2220)-(J2220+O2220)*(1-Data!H2220)*1.8/12)</f>
        <v>2767990.6250947327</v>
      </c>
      <c r="U2220" s="1">
        <f>Data!I2220</f>
        <v>15.668900000000001</v>
      </c>
      <c r="V2220" s="1">
        <f>Data!J2220+Data!K2220</f>
        <v>47173.780301531464</v>
      </c>
      <c r="W2220" s="1">
        <f>Data!L2220</f>
        <v>493.05886182182536</v>
      </c>
      <c r="X2220" s="1">
        <f t="shared" si="347"/>
        <v>8063577.2309090868</v>
      </c>
      <c r="Y2220" s="100">
        <f t="shared" si="348"/>
        <v>84280.254545454532</v>
      </c>
      <c r="Z2220" s="100">
        <f t="shared" si="349"/>
        <v>1165143.6204199994</v>
      </c>
      <c r="AA2220" s="100">
        <f>'Innlegging av opplysninger'!$B$4*X2220</f>
        <v>1048265.0400181813</v>
      </c>
      <c r="AB2220" s="1"/>
      <c r="AC2220" s="1">
        <f>'Innlegging av opplysninger'!$B$5*X2220</f>
        <v>1056328.6172490905</v>
      </c>
      <c r="AD2220" s="1">
        <f>'Innlegging av opplysninger'!$B$5*Y2220</f>
        <v>11040.713345454544</v>
      </c>
      <c r="AE2220" s="1">
        <f>'Innlegging av opplysninger'!$B$5*Z2220</f>
        <v>152633.81427501992</v>
      </c>
      <c r="AF2220" s="1">
        <f>'Innlegging av opplysninger'!$B$5*AA2220</f>
        <v>137322.72024238177</v>
      </c>
      <c r="AG2220" s="1"/>
      <c r="AH2220" s="1">
        <f>'Innlegging av opplysninger'!$C$11*SUM(X2220:AG2220)</f>
        <v>445306.49641817738</v>
      </c>
      <c r="AI2220" s="1">
        <f>'Innlegging av opplysninger'!$C$13*(((X2220+Z2220+AC2220+AE2220)*Data!M2220)+(Z2220+AE2220)*(1-Data!M2220)*1.8/12+Y2220+AD2220+AA2220+AB2220+AF2220+AG2220)</f>
        <v>92250.414750221636</v>
      </c>
      <c r="AJ2220" s="1">
        <f>'Innlegging av opplysninger'!$C$13*((X2220+Z2220+AC2220+AE2220)*(1-Data!M2220)-(Z2220+AE2220)*(1-Data!M2220)*1.8/12)</f>
        <v>517116.36982202111</v>
      </c>
      <c r="AK2220" s="83">
        <f t="shared" si="344"/>
        <v>2791000</v>
      </c>
      <c r="AL2220" s="83">
        <f t="shared" si="345"/>
        <v>534000</v>
      </c>
      <c r="AM2220" s="83">
        <f t="shared" si="346"/>
        <v>3285000</v>
      </c>
    </row>
    <row r="2221" spans="1:39">
      <c r="A2221" t="str">
        <f t="shared" si="340"/>
        <v>5049Administrasjon</v>
      </c>
      <c r="B2221" s="6" t="str">
        <f>Data!A2221</f>
        <v>5049</v>
      </c>
      <c r="C2221" s="7" t="str">
        <f>Data!B2221</f>
        <v>Flatanger kommune</v>
      </c>
      <c r="D2221" s="7" t="str">
        <f>Data!C2221</f>
        <v>Administrasjon</v>
      </c>
      <c r="E2221" s="1">
        <f>Data!D2221</f>
        <v>13.100000000000001</v>
      </c>
      <c r="F2221" s="1">
        <f>Data!E2221+Data!F2221</f>
        <v>52932.286259541972</v>
      </c>
      <c r="G2221" s="1">
        <f>Data!G2221</f>
        <v>0</v>
      </c>
      <c r="H2221" s="1">
        <f t="shared" si="341"/>
        <v>7564504.9090909082</v>
      </c>
      <c r="I2221" s="1">
        <f t="shared" si="342"/>
        <v>0</v>
      </c>
      <c r="J2221" s="1">
        <f t="shared" si="343"/>
        <v>907740.58909090899</v>
      </c>
      <c r="K2221" s="1">
        <f>'Innlegging av opplysninger'!$B$4*H2221</f>
        <v>983385.63818181807</v>
      </c>
      <c r="L2221" s="1"/>
      <c r="M2221" s="1">
        <f>'Innlegging av opplysninger'!$B$5*H2221</f>
        <v>990950.143090909</v>
      </c>
      <c r="N2221" s="1">
        <f>'Innlegging av opplysninger'!$B$5*I2221</f>
        <v>0</v>
      </c>
      <c r="O2221" s="1">
        <f>'Innlegging av opplysninger'!$B$5*J2221</f>
        <v>118914.01717090908</v>
      </c>
      <c r="P2221" s="1">
        <f>'Innlegging av opplysninger'!$B$5*K2221</f>
        <v>128823.51860181817</v>
      </c>
      <c r="Q2221" s="1"/>
      <c r="R2221" s="1">
        <f>'Innlegging av opplysninger'!$C$11*SUM(H2221:Q2221)</f>
        <v>406384.11497863638</v>
      </c>
      <c r="S2221" s="1">
        <f>'Innlegging av opplysninger'!$C$13*(((H2221+J2221+M2221+O2221)*Data!H2221)+(J2221+O2221)*(1-Data!H2221)*1.8/12+I2221+N2221+K2221+L2221+P2221+Q2221)</f>
        <v>92129.580944543995</v>
      </c>
      <c r="T2221" s="1">
        <f>'Innlegging av opplysninger'!$C$13*((H2221+J2221+M2221+O2221)*(1-Data!H2221)-(J2221+O2221)*(1-Data!H2221)*1.8/12)</f>
        <v>463974.99744727416</v>
      </c>
      <c r="U2221" s="1">
        <f>Data!I2221</f>
        <v>2.8200000000000003</v>
      </c>
      <c r="V2221" s="1">
        <f>Data!J2221+Data!K2221</f>
        <v>55741.148049645388</v>
      </c>
      <c r="W2221" s="1">
        <f>Data!L2221</f>
        <v>0</v>
      </c>
      <c r="X2221" s="1">
        <f t="shared" si="347"/>
        <v>1714800.4090909092</v>
      </c>
      <c r="Y2221" s="100">
        <f t="shared" si="348"/>
        <v>0</v>
      </c>
      <c r="Z2221" s="100">
        <f t="shared" si="349"/>
        <v>245216.45849999998</v>
      </c>
      <c r="AA2221" s="100">
        <f>'Innlegging av opplysninger'!$B$4*X2221</f>
        <v>222924.05318181819</v>
      </c>
      <c r="AB2221" s="1"/>
      <c r="AC2221" s="1">
        <f>'Innlegging av opplysninger'!$B$5*X2221</f>
        <v>224638.8535909091</v>
      </c>
      <c r="AD2221" s="1">
        <f>'Innlegging av opplysninger'!$B$5*Y2221</f>
        <v>0</v>
      </c>
      <c r="AE2221" s="1">
        <f>'Innlegging av opplysninger'!$B$5*Z2221</f>
        <v>32123.356063499999</v>
      </c>
      <c r="AF2221" s="1">
        <f>'Innlegging av opplysninger'!$B$5*AA2221</f>
        <v>29203.050966818184</v>
      </c>
      <c r="AG2221" s="1"/>
      <c r="AH2221" s="1">
        <f>'Innlegging av opplysninger'!$C$11*SUM(X2221:AG2221)</f>
        <v>93818.434892970268</v>
      </c>
      <c r="AI2221" s="1">
        <f>'Innlegging av opplysninger'!$C$13*(((X2221+Z2221+AC2221+AE2221)*Data!M2221)+(Z2221+AE2221)*(1-Data!M2221)*1.8/12+Y2221+AD2221+AA2221+AB2221+AF2221+AG2221)</f>
        <v>30620.972409766942</v>
      </c>
      <c r="AJ2221" s="1">
        <f>'Innlegging av opplysninger'!$C$13*((X2221+Z2221+AC2221+AE2221)*(1-Data!M2221)-(Z2221+AE2221)*(1-Data!M2221)*1.8/12)</f>
        <v>97762.149022718702</v>
      </c>
      <c r="AK2221" s="83">
        <f t="shared" si="344"/>
        <v>500000</v>
      </c>
      <c r="AL2221" s="83">
        <f t="shared" si="345"/>
        <v>123000</v>
      </c>
      <c r="AM2221" s="83">
        <f t="shared" si="346"/>
        <v>562000</v>
      </c>
    </row>
    <row r="2222" spans="1:39">
      <c r="A2222" t="str">
        <f t="shared" si="340"/>
        <v>5049Undervisning</v>
      </c>
      <c r="B2222" s="6" t="str">
        <f>Data!A2222</f>
        <v>5049</v>
      </c>
      <c r="C2222" s="7" t="str">
        <f>Data!B2222</f>
        <v>Flatanger kommune</v>
      </c>
      <c r="D2222" s="7" t="str">
        <f>Data!C2222</f>
        <v>Undervisning</v>
      </c>
      <c r="E2222" s="1">
        <f>Data!D2222</f>
        <v>17.267200000000003</v>
      </c>
      <c r="F2222" s="1">
        <f>Data!E2222+Data!F2222</f>
        <v>51005.758187971034</v>
      </c>
      <c r="G2222" s="1">
        <f>Data!G2222</f>
        <v>0</v>
      </c>
      <c r="H2222" s="1">
        <f t="shared" si="341"/>
        <v>9607926.8485454563</v>
      </c>
      <c r="I2222" s="1">
        <f t="shared" si="342"/>
        <v>0</v>
      </c>
      <c r="J2222" s="1">
        <f t="shared" si="343"/>
        <v>1152951.2218254546</v>
      </c>
      <c r="K2222" s="1">
        <f>'Innlegging av opplysninger'!$B$4*H2222</f>
        <v>1249030.4903109095</v>
      </c>
      <c r="L2222" s="1"/>
      <c r="M2222" s="1">
        <f>'Innlegging av opplysninger'!$B$5*H2222</f>
        <v>1258638.4171594549</v>
      </c>
      <c r="N2222" s="1">
        <f>'Innlegging av opplysninger'!$B$5*I2222</f>
        <v>0</v>
      </c>
      <c r="O2222" s="1">
        <f>'Innlegging av opplysninger'!$B$5*J2222</f>
        <v>151036.61005913457</v>
      </c>
      <c r="P2222" s="1">
        <f>'Innlegging av opplysninger'!$B$5*K2222</f>
        <v>163622.99423072915</v>
      </c>
      <c r="Q2222" s="1"/>
      <c r="R2222" s="1">
        <f>'Innlegging av opplysninger'!$C$11*SUM(H2222:Q2222)</f>
        <v>516161.85012098326</v>
      </c>
      <c r="S2222" s="1">
        <f>'Innlegging av opplysninger'!$C$13*(((H2222+J2222+M2222+O2222)*Data!H2222)+(J2222+O2222)*(1-Data!H2222)*1.8/12+I2222+N2222+K2222+L2222+P2222+Q2222)</f>
        <v>92703.072996312272</v>
      </c>
      <c r="T2222" s="1">
        <f>'Innlegging av opplysninger'!$C$13*((H2222+J2222+M2222+O2222)*(1-Data!H2222)-(J2222+O2222)*(1-Data!H2222)*1.8/12)</f>
        <v>613623.66927450686</v>
      </c>
      <c r="U2222" s="1">
        <f>Data!I2222</f>
        <v>3.3683000000000001</v>
      </c>
      <c r="V2222" s="1">
        <f>Data!J2222+Data!K2222</f>
        <v>45665.347752080663</v>
      </c>
      <c r="W2222" s="1">
        <f>Data!L2222</f>
        <v>0</v>
      </c>
      <c r="X2222" s="1">
        <f t="shared" si="347"/>
        <v>1677977.354545454</v>
      </c>
      <c r="Y2222" s="100">
        <f t="shared" si="348"/>
        <v>0</v>
      </c>
      <c r="Z2222" s="100">
        <f t="shared" si="349"/>
        <v>239950.76169999992</v>
      </c>
      <c r="AA2222" s="100">
        <f>'Innlegging av opplysninger'!$B$4*X2222</f>
        <v>218137.05609090903</v>
      </c>
      <c r="AB2222" s="1"/>
      <c r="AC2222" s="1">
        <f>'Innlegging av opplysninger'!$B$5*X2222</f>
        <v>219815.03344545449</v>
      </c>
      <c r="AD2222" s="1">
        <f>'Innlegging av opplysninger'!$B$5*Y2222</f>
        <v>0</v>
      </c>
      <c r="AE2222" s="1">
        <f>'Innlegging av opplysninger'!$B$5*Z2222</f>
        <v>31433.549782699989</v>
      </c>
      <c r="AF2222" s="1">
        <f>'Innlegging av opplysninger'!$B$5*AA2222</f>
        <v>28575.954347909083</v>
      </c>
      <c r="AG2222" s="1"/>
      <c r="AH2222" s="1">
        <f>'Innlegging av opplysninger'!$C$11*SUM(X2222:AG2222)</f>
        <v>91803.808976672197</v>
      </c>
      <c r="AI2222" s="1">
        <f>'Innlegging av opplysninger'!$C$13*(((X2222+Z2222+AC2222+AE2222)*Data!M2222)+(Z2222+AE2222)*(1-Data!M2222)*1.8/12+Y2222+AD2222+AA2222+AB2222+AF2222+AG2222)</f>
        <v>14945.874172383601</v>
      </c>
      <c r="AJ2222" s="1">
        <f>'Innlegging av opplysninger'!$C$13*((X2222+Z2222+AC2222+AE2222)*(1-Data!M2222)-(Z2222+AE2222)*(1-Data!M2222)*1.8/12)</f>
        <v>110680.39074306255</v>
      </c>
      <c r="AK2222" s="83">
        <f t="shared" si="344"/>
        <v>608000</v>
      </c>
      <c r="AL2222" s="83">
        <f t="shared" si="345"/>
        <v>108000</v>
      </c>
      <c r="AM2222" s="83">
        <f t="shared" si="346"/>
        <v>724000</v>
      </c>
    </row>
    <row r="2223" spans="1:39">
      <c r="A2223" t="str">
        <f t="shared" si="340"/>
        <v>5049Barnehager</v>
      </c>
      <c r="B2223" s="6" t="str">
        <f>Data!A2223</f>
        <v>5049</v>
      </c>
      <c r="C2223" s="7" t="str">
        <f>Data!B2223</f>
        <v>Flatanger kommune</v>
      </c>
      <c r="D2223" s="7" t="str">
        <f>Data!C2223</f>
        <v>Barnehager</v>
      </c>
      <c r="E2223" s="1">
        <f>Data!D2223</f>
        <v>14.500000000000002</v>
      </c>
      <c r="F2223" s="1">
        <f>Data!E2223+Data!F2223</f>
        <v>41187.346451724123</v>
      </c>
      <c r="G2223" s="1">
        <f>Data!G2223</f>
        <v>0</v>
      </c>
      <c r="H2223" s="1">
        <f t="shared" si="341"/>
        <v>6515089.3478181791</v>
      </c>
      <c r="I2223" s="1">
        <f t="shared" si="342"/>
        <v>0</v>
      </c>
      <c r="J2223" s="1">
        <f t="shared" si="343"/>
        <v>781810.72173818143</v>
      </c>
      <c r="K2223" s="1">
        <f>'Innlegging av opplysninger'!$B$4*H2223</f>
        <v>846961.61521636334</v>
      </c>
      <c r="L2223" s="1"/>
      <c r="M2223" s="1">
        <f>'Innlegging av opplysninger'!$B$5*H2223</f>
        <v>853476.70456418151</v>
      </c>
      <c r="N2223" s="1">
        <f>'Innlegging av opplysninger'!$B$5*I2223</f>
        <v>0</v>
      </c>
      <c r="O2223" s="1">
        <f>'Innlegging av opplysninger'!$B$5*J2223</f>
        <v>102417.20454770177</v>
      </c>
      <c r="P2223" s="1">
        <f>'Innlegging av opplysninger'!$B$5*K2223</f>
        <v>110951.97159334359</v>
      </c>
      <c r="Q2223" s="1"/>
      <c r="R2223" s="1">
        <f>'Innlegging av opplysninger'!$C$11*SUM(H2223:Q2223)</f>
        <v>350006.88748816203</v>
      </c>
      <c r="S2223" s="1">
        <f>'Innlegging av opplysninger'!$C$13*(((H2223+J2223+M2223+O2223)*Data!H2223)+(J2223+O2223)*(1-Data!H2223)*1.8/12+I2223+N2223+K2223+L2223+P2223+Q2223)</f>
        <v>56708.484339134644</v>
      </c>
      <c r="T2223" s="1">
        <f>'Innlegging av opplysninger'!$C$13*((H2223+J2223+M2223+O2223)*(1-Data!H2223)-(J2223+O2223)*(1-Data!H2223)*1.8/12)</f>
        <v>422248.30906571873</v>
      </c>
      <c r="U2223" s="1">
        <f>Data!I2223</f>
        <v>2.7907999999999999</v>
      </c>
      <c r="V2223" s="1">
        <f>Data!J2223+Data!K2223</f>
        <v>41360.169127132001</v>
      </c>
      <c r="W2223" s="1">
        <f>Data!L2223</f>
        <v>0</v>
      </c>
      <c r="X2223" s="1">
        <f t="shared" si="347"/>
        <v>1259214.1090909089</v>
      </c>
      <c r="Y2223" s="100">
        <f t="shared" si="348"/>
        <v>0</v>
      </c>
      <c r="Z2223" s="100">
        <f t="shared" si="349"/>
        <v>180067.61759999997</v>
      </c>
      <c r="AA2223" s="100">
        <f>'Innlegging av opplysninger'!$B$4*X2223</f>
        <v>163697.83418181815</v>
      </c>
      <c r="AB2223" s="1"/>
      <c r="AC2223" s="1">
        <f>'Innlegging av opplysninger'!$B$5*X2223</f>
        <v>164957.04829090906</v>
      </c>
      <c r="AD2223" s="1">
        <f>'Innlegging av opplysninger'!$B$5*Y2223</f>
        <v>0</v>
      </c>
      <c r="AE2223" s="1">
        <f>'Innlegging av opplysninger'!$B$5*Z2223</f>
        <v>23588.857905599998</v>
      </c>
      <c r="AF2223" s="1">
        <f>'Innlegging av opplysninger'!$B$5*AA2223</f>
        <v>21444.416277818178</v>
      </c>
      <c r="AG2223" s="1"/>
      <c r="AH2223" s="1">
        <f>'Innlegging av opplysninger'!$C$11*SUM(X2223:AG2223)</f>
        <v>68892.85556718806</v>
      </c>
      <c r="AI2223" s="1">
        <f>'Innlegging av opplysninger'!$C$13*(((X2223+Z2223+AC2223+AE2223)*Data!M2223)+(Z2223+AE2223)*(1-Data!M2223)*1.8/12+Y2223+AD2223+AA2223+AB2223+AF2223+AG2223)</f>
        <v>11215.917532844767</v>
      </c>
      <c r="AJ2223" s="1">
        <f>'Innlegging av opplysninger'!$C$13*((X2223+Z2223+AC2223+AE2223)*(1-Data!M2223)-(Z2223+AE2223)*(1-Data!M2223)*1.8/12)</f>
        <v>83058.51640120204</v>
      </c>
      <c r="AK2223" s="83">
        <f t="shared" si="344"/>
        <v>419000</v>
      </c>
      <c r="AL2223" s="83">
        <f t="shared" si="345"/>
        <v>68000</v>
      </c>
      <c r="AM2223" s="83">
        <f t="shared" si="346"/>
        <v>505000</v>
      </c>
    </row>
    <row r="2224" spans="1:39">
      <c r="A2224" t="str">
        <f t="shared" si="340"/>
        <v>5049Helse/pleie/omsorg</v>
      </c>
      <c r="B2224" s="6" t="str">
        <f>Data!A2224</f>
        <v>5049</v>
      </c>
      <c r="C2224" s="7" t="str">
        <f>Data!B2224</f>
        <v>Flatanger kommune</v>
      </c>
      <c r="D2224" s="7" t="str">
        <f>Data!C2224</f>
        <v>Helse/pleie/omsorg</v>
      </c>
      <c r="E2224" s="1">
        <f>Data!D2224</f>
        <v>34.241100000000003</v>
      </c>
      <c r="F2224" s="1">
        <f>Data!E2224+Data!F2224</f>
        <v>45608.192289383216</v>
      </c>
      <c r="G2224" s="1">
        <f>Data!G2224</f>
        <v>1332.2577253651318</v>
      </c>
      <c r="H2224" s="1">
        <f t="shared" si="341"/>
        <v>17036450.978181817</v>
      </c>
      <c r="I2224" s="1">
        <f t="shared" si="342"/>
        <v>497650.58181818202</v>
      </c>
      <c r="J2224" s="1">
        <f t="shared" si="343"/>
        <v>2104092.1871999996</v>
      </c>
      <c r="K2224" s="1">
        <f>'Innlegging av opplysninger'!$B$4*H2224</f>
        <v>2214738.627163636</v>
      </c>
      <c r="L2224" s="1"/>
      <c r="M2224" s="1">
        <f>'Innlegging av opplysninger'!$B$5*H2224</f>
        <v>2231775.0781418183</v>
      </c>
      <c r="N2224" s="1">
        <f>'Innlegging av opplysninger'!$B$5*I2224</f>
        <v>65192.226218181844</v>
      </c>
      <c r="O2224" s="1">
        <f>'Innlegging av opplysninger'!$B$5*J2224</f>
        <v>275636.07652319997</v>
      </c>
      <c r="P2224" s="1">
        <f>'Innlegging av opplysninger'!$B$5*K2224</f>
        <v>290130.76015843631</v>
      </c>
      <c r="Q2224" s="1"/>
      <c r="R2224" s="1">
        <f>'Innlegging av opplysninger'!$C$11*SUM(H2224:Q2224)</f>
        <v>939195.32758540032</v>
      </c>
      <c r="S2224" s="1">
        <f>'Innlegging av opplysninger'!$C$13*(((H2224+J2224+M2224+O2224)*Data!H2224)+(J2224+O2224)*(1-Data!H2224)*1.8/12+I2224+N2224+K2224+L2224+P2224+Q2224)</f>
        <v>178082.91461567965</v>
      </c>
      <c r="T2224" s="1">
        <f>'Innlegging av opplysninger'!$C$13*((H2224+J2224+M2224+O2224)*(1-Data!H2224)-(J2224+O2224)*(1-Data!H2224)*1.8/12)</f>
        <v>1107131.7441853944</v>
      </c>
      <c r="U2224" s="1">
        <f>Data!I2224</f>
        <v>3.9398</v>
      </c>
      <c r="V2224" s="1">
        <f>Data!J2224+Data!K2224</f>
        <v>45682.994568252201</v>
      </c>
      <c r="W2224" s="1">
        <f>Data!L2224</f>
        <v>1960.9345652063555</v>
      </c>
      <c r="X2224" s="1">
        <f t="shared" si="347"/>
        <v>1963438.4945454546</v>
      </c>
      <c r="Y2224" s="100">
        <f t="shared" si="348"/>
        <v>84280.254545454532</v>
      </c>
      <c r="Z2224" s="100">
        <f t="shared" si="349"/>
        <v>292823.78112</v>
      </c>
      <c r="AA2224" s="100">
        <f>'Innlegging av opplysninger'!$B$4*X2224</f>
        <v>255247.0042909091</v>
      </c>
      <c r="AB2224" s="1"/>
      <c r="AC2224" s="1">
        <f>'Innlegging av opplysninger'!$B$5*X2224</f>
        <v>257210.44278545456</v>
      </c>
      <c r="AD2224" s="1">
        <f>'Innlegging av opplysninger'!$B$5*Y2224</f>
        <v>11040.713345454544</v>
      </c>
      <c r="AE2224" s="1">
        <f>'Innlegging av opplysninger'!$B$5*Z2224</f>
        <v>38359.915326720002</v>
      </c>
      <c r="AF2224" s="1">
        <f>'Innlegging av opplysninger'!$B$5*AA2224</f>
        <v>33437.357562109093</v>
      </c>
      <c r="AG2224" s="1"/>
      <c r="AH2224" s="1">
        <f>'Innlegging av opplysninger'!$C$11*SUM(X2224:AG2224)</f>
        <v>111561.84261381914</v>
      </c>
      <c r="AI2224" s="1">
        <f>'Innlegging av opplysninger'!$C$13*(((X2224+Z2224+AC2224+AE2224)*Data!M2224)+(Z2224+AE2224)*(1-Data!M2224)*1.8/12+Y2224+AD2224+AA2224+AB2224+AF2224+AG2224)</f>
        <v>22551.509978968632</v>
      </c>
      <c r="AJ2224" s="1">
        <f>'Innlegging av opplysninger'!$C$13*((X2224+Z2224+AC2224+AE2224)*(1-Data!M2224)-(Z2224+AE2224)*(1-Data!M2224)*1.8/12)</f>
        <v>130112.0641241523</v>
      </c>
      <c r="AK2224" s="83">
        <f t="shared" si="344"/>
        <v>1051000</v>
      </c>
      <c r="AL2224" s="83">
        <f t="shared" si="345"/>
        <v>201000</v>
      </c>
      <c r="AM2224" s="83">
        <f t="shared" si="346"/>
        <v>1237000</v>
      </c>
    </row>
    <row r="2225" spans="1:39">
      <c r="A2225" t="str">
        <f t="shared" si="340"/>
        <v>5049Samferdsel og teknikk</v>
      </c>
      <c r="B2225" s="6" t="str">
        <f>Data!A2225</f>
        <v>5049</v>
      </c>
      <c r="C2225" s="7" t="str">
        <f>Data!B2225</f>
        <v>Flatanger kommune</v>
      </c>
      <c r="D2225" s="7" t="str">
        <f>Data!C2225</f>
        <v>Samferdsel og teknikk</v>
      </c>
      <c r="E2225" s="1">
        <f>Data!D2225</f>
        <v>3.2899999999999996</v>
      </c>
      <c r="F2225" s="1">
        <f>Data!E2225+Data!F2225</f>
        <v>0</v>
      </c>
      <c r="G2225" s="1">
        <f>Data!G2225</f>
        <v>0</v>
      </c>
      <c r="H2225" s="1">
        <f t="shared" si="341"/>
        <v>0</v>
      </c>
      <c r="I2225" s="1">
        <f t="shared" si="342"/>
        <v>0</v>
      </c>
      <c r="J2225" s="1">
        <f t="shared" si="343"/>
        <v>0</v>
      </c>
      <c r="K2225" s="1">
        <f>'Innlegging av opplysninger'!$B$4*H2225</f>
        <v>0</v>
      </c>
      <c r="L2225" s="1"/>
      <c r="M2225" s="1">
        <f>'Innlegging av opplysninger'!$B$5*H2225</f>
        <v>0</v>
      </c>
      <c r="N2225" s="1">
        <f>'Innlegging av opplysninger'!$B$5*I2225</f>
        <v>0</v>
      </c>
      <c r="O2225" s="1">
        <f>'Innlegging av opplysninger'!$B$5*J2225</f>
        <v>0</v>
      </c>
      <c r="P2225" s="1">
        <f>'Innlegging av opplysninger'!$B$5*K2225</f>
        <v>0</v>
      </c>
      <c r="Q2225" s="1"/>
      <c r="R2225" s="1">
        <f>'Innlegging av opplysninger'!$C$11*SUM(H2225:Q2225)</f>
        <v>0</v>
      </c>
      <c r="S2225" s="1">
        <f>'Innlegging av opplysninger'!$C$13*(((H2225+J2225+M2225+O2225)*Data!H2225)+(J2225+O2225)*(1-Data!H2225)*1.8/12+I2225+N2225+K2225+L2225+P2225+Q2225)</f>
        <v>0</v>
      </c>
      <c r="T2225" s="1">
        <f>'Innlegging av opplysninger'!$C$13*((H2225+J2225+M2225+O2225)*(1-Data!H2225)-(J2225+O2225)*(1-Data!H2225)*1.8/12)</f>
        <v>0</v>
      </c>
      <c r="U2225" s="1">
        <f>Data!I2225</f>
        <v>0</v>
      </c>
      <c r="V2225" s="1">
        <f>Data!J2225+Data!K2225</f>
        <v>0</v>
      </c>
      <c r="W2225" s="1">
        <f>Data!L2225</f>
        <v>0</v>
      </c>
      <c r="X2225" s="1">
        <f t="shared" si="347"/>
        <v>0</v>
      </c>
      <c r="Y2225" s="100">
        <f t="shared" si="348"/>
        <v>0</v>
      </c>
      <c r="Z2225" s="100">
        <f t="shared" si="349"/>
        <v>0</v>
      </c>
      <c r="AA2225" s="100">
        <f>'Innlegging av opplysninger'!$B$4*X2225</f>
        <v>0</v>
      </c>
      <c r="AB2225" s="1"/>
      <c r="AC2225" s="1">
        <f>'Innlegging av opplysninger'!$B$5*X2225</f>
        <v>0</v>
      </c>
      <c r="AD2225" s="1">
        <f>'Innlegging av opplysninger'!$B$5*Y2225</f>
        <v>0</v>
      </c>
      <c r="AE2225" s="1">
        <f>'Innlegging av opplysninger'!$B$5*Z2225</f>
        <v>0</v>
      </c>
      <c r="AF2225" s="1">
        <f>'Innlegging av opplysninger'!$B$5*AA2225</f>
        <v>0</v>
      </c>
      <c r="AG2225" s="1"/>
      <c r="AH2225" s="1">
        <f>'Innlegging av opplysninger'!$C$11*SUM(X2225:AG2225)</f>
        <v>0</v>
      </c>
      <c r="AI2225" s="1">
        <f>'Innlegging av opplysninger'!$C$13*(((X2225+Z2225+AC2225+AE2225)*Data!M2225)+(Z2225+AE2225)*(1-Data!M2225)*1.8/12+Y2225+AD2225+AA2225+AB2225+AF2225+AG2225)</f>
        <v>0</v>
      </c>
      <c r="AJ2225" s="1">
        <f>'Innlegging av opplysninger'!$C$13*((X2225+Z2225+AC2225+AE2225)*(1-Data!M2225)-(Z2225+AE2225)*(1-Data!M2225)*1.8/12)</f>
        <v>0</v>
      </c>
      <c r="AK2225" s="83">
        <f t="shared" si="344"/>
        <v>0</v>
      </c>
      <c r="AL2225" s="83">
        <f t="shared" si="345"/>
        <v>0</v>
      </c>
      <c r="AM2225" s="83">
        <f t="shared" si="346"/>
        <v>0</v>
      </c>
    </row>
    <row r="2226" spans="1:39">
      <c r="A2226" t="str">
        <f t="shared" si="340"/>
        <v>5049Annet</v>
      </c>
      <c r="B2226" s="6" t="str">
        <f>Data!A2226</f>
        <v>5049</v>
      </c>
      <c r="C2226" s="7" t="str">
        <f>Data!B2226</f>
        <v>Flatanger kommune</v>
      </c>
      <c r="D2226" s="7" t="str">
        <f>Data!C2226</f>
        <v>Annet</v>
      </c>
      <c r="E2226" s="1">
        <f>Data!D2226</f>
        <v>1.65</v>
      </c>
      <c r="F2226" s="1">
        <f>Data!E2226+Data!F2226</f>
        <v>0</v>
      </c>
      <c r="G2226" s="1">
        <f>Data!G2226</f>
        <v>0</v>
      </c>
      <c r="H2226" s="1">
        <f t="shared" si="341"/>
        <v>0</v>
      </c>
      <c r="I2226" s="1">
        <f t="shared" si="342"/>
        <v>0</v>
      </c>
      <c r="J2226" s="1">
        <f t="shared" si="343"/>
        <v>0</v>
      </c>
      <c r="K2226" s="1">
        <f>'Innlegging av opplysninger'!$B$4*H2226</f>
        <v>0</v>
      </c>
      <c r="L2226" s="1"/>
      <c r="M2226" s="1">
        <f>'Innlegging av opplysninger'!$B$5*H2226</f>
        <v>0</v>
      </c>
      <c r="N2226" s="1">
        <f>'Innlegging av opplysninger'!$B$5*I2226</f>
        <v>0</v>
      </c>
      <c r="O2226" s="1">
        <f>'Innlegging av opplysninger'!$B$5*J2226</f>
        <v>0</v>
      </c>
      <c r="P2226" s="1">
        <f>'Innlegging av opplysninger'!$B$5*K2226</f>
        <v>0</v>
      </c>
      <c r="Q2226" s="1"/>
      <c r="R2226" s="1">
        <f>'Innlegging av opplysninger'!$C$11*SUM(H2226:Q2226)</f>
        <v>0</v>
      </c>
      <c r="S2226" s="1">
        <f>'Innlegging av opplysninger'!$C$13*(((H2226+J2226+M2226+O2226)*Data!H2226)+(J2226+O2226)*(1-Data!H2226)*1.8/12+I2226+N2226+K2226+L2226+P2226+Q2226)</f>
        <v>0</v>
      </c>
      <c r="T2226" s="1">
        <f>'Innlegging av opplysninger'!$C$13*((H2226+J2226+M2226+O2226)*(1-Data!H2226)-(J2226+O2226)*(1-Data!H2226)*1.8/12)</f>
        <v>0</v>
      </c>
      <c r="U2226" s="1">
        <f>Data!I2226</f>
        <v>0</v>
      </c>
      <c r="V2226" s="1">
        <f>Data!J2226+Data!K2226</f>
        <v>0</v>
      </c>
      <c r="W2226" s="1">
        <f>Data!L2226</f>
        <v>0</v>
      </c>
      <c r="X2226" s="1">
        <f t="shared" si="347"/>
        <v>0</v>
      </c>
      <c r="Y2226" s="100">
        <f t="shared" si="348"/>
        <v>0</v>
      </c>
      <c r="Z2226" s="100">
        <f t="shared" si="349"/>
        <v>0</v>
      </c>
      <c r="AA2226" s="100">
        <f>'Innlegging av opplysninger'!$B$4*X2226</f>
        <v>0</v>
      </c>
      <c r="AB2226" s="1"/>
      <c r="AC2226" s="1">
        <f>'Innlegging av opplysninger'!$B$5*X2226</f>
        <v>0</v>
      </c>
      <c r="AD2226" s="1">
        <f>'Innlegging av opplysninger'!$B$5*Y2226</f>
        <v>0</v>
      </c>
      <c r="AE2226" s="1">
        <f>'Innlegging av opplysninger'!$B$5*Z2226</f>
        <v>0</v>
      </c>
      <c r="AF2226" s="1">
        <f>'Innlegging av opplysninger'!$B$5*AA2226</f>
        <v>0</v>
      </c>
      <c r="AG2226" s="1"/>
      <c r="AH2226" s="1">
        <f>'Innlegging av opplysninger'!$C$11*SUM(X2226:AG2226)</f>
        <v>0</v>
      </c>
      <c r="AI2226" s="1">
        <f>'Innlegging av opplysninger'!$C$13*(((X2226+Z2226+AC2226+AE2226)*Data!M2226)+(Z2226+AE2226)*(1-Data!M2226)*1.8/12+Y2226+AD2226+AA2226+AB2226+AF2226+AG2226)</f>
        <v>0</v>
      </c>
      <c r="AJ2226" s="1">
        <f>'Innlegging av opplysninger'!$C$13*((X2226+Z2226+AC2226+AE2226)*(1-Data!M2226)-(Z2226+AE2226)*(1-Data!M2226)*1.8/12)</f>
        <v>0</v>
      </c>
      <c r="AK2226" s="83">
        <f t="shared" si="344"/>
        <v>0</v>
      </c>
      <c r="AL2226" s="83">
        <f t="shared" si="345"/>
        <v>0</v>
      </c>
      <c r="AM2226" s="83">
        <f t="shared" si="346"/>
        <v>0</v>
      </c>
    </row>
    <row r="2227" spans="1:39">
      <c r="A2227" t="str">
        <f t="shared" si="340"/>
        <v>5052Alle</v>
      </c>
      <c r="B2227" s="6" t="str">
        <f>Data!A2227</f>
        <v>5052</v>
      </c>
      <c r="C2227" s="7" t="str">
        <f>Data!B2227</f>
        <v>Leka kommune</v>
      </c>
      <c r="D2227" s="7" t="str">
        <f>Data!C2227</f>
        <v>Alle</v>
      </c>
      <c r="E2227" s="1">
        <f>Data!D2227</f>
        <v>63.779099999999985</v>
      </c>
      <c r="F2227" s="1">
        <f>Data!E2227+Data!F2227</f>
        <v>46508.06248964525</v>
      </c>
      <c r="G2227" s="1">
        <f>Data!G2227</f>
        <v>442.31370464619295</v>
      </c>
      <c r="H2227" s="1">
        <f t="shared" si="341"/>
        <v>32359007.654545445</v>
      </c>
      <c r="I2227" s="1">
        <f t="shared" si="342"/>
        <v>307749.49090909091</v>
      </c>
      <c r="J2227" s="1">
        <f t="shared" si="343"/>
        <v>3920010.8574545444</v>
      </c>
      <c r="K2227" s="1">
        <f>'Innlegging av opplysninger'!$B$4*H2227</f>
        <v>4206670.9950909084</v>
      </c>
      <c r="L2227" s="1"/>
      <c r="M2227" s="1">
        <f>'Innlegging av opplysninger'!$B$5*H2227</f>
        <v>4239030.0027454533</v>
      </c>
      <c r="N2227" s="1">
        <f>'Innlegging av opplysninger'!$B$5*I2227</f>
        <v>40315.183309090913</v>
      </c>
      <c r="O2227" s="1">
        <f>'Innlegging av opplysninger'!$B$5*J2227</f>
        <v>513521.42232654535</v>
      </c>
      <c r="P2227" s="1">
        <f>'Innlegging av opplysninger'!$B$5*K2227</f>
        <v>551073.90035690903</v>
      </c>
      <c r="Q2227" s="1"/>
      <c r="R2227" s="1">
        <f>'Innlegging av opplysninger'!$C$11*SUM(H2227:Q2227)</f>
        <v>1753220.4212560437</v>
      </c>
      <c r="S2227" s="1">
        <f>'Innlegging av opplysninger'!$C$13*(((H2227+J2227+M2227+O2227)*Data!H2227)+(J2227+O2227)*(1-Data!H2227)*1.8/12+I2227+N2227+K2227+L2227+P2227+Q2227)</f>
        <v>363735.01651097462</v>
      </c>
      <c r="T2227" s="1">
        <f>'Innlegging av opplysninger'!$C$13*((H2227+J2227+M2227+O2227)*(1-Data!H2227)-(J2227+O2227)*(1-Data!H2227)*1.8/12)</f>
        <v>2035408.7178394005</v>
      </c>
      <c r="U2227" s="1">
        <f>Data!I2227</f>
        <v>14.282599999999999</v>
      </c>
      <c r="V2227" s="1">
        <f>Data!J2227+Data!K2227</f>
        <v>53123.903619322358</v>
      </c>
      <c r="W2227" s="1">
        <f>Data!L2227</f>
        <v>455.7083444190834</v>
      </c>
      <c r="X2227" s="1">
        <f t="shared" si="347"/>
        <v>8277245.081818183</v>
      </c>
      <c r="Y2227" s="100">
        <f t="shared" si="348"/>
        <v>71003.999999999985</v>
      </c>
      <c r="Z2227" s="100">
        <f t="shared" si="349"/>
        <v>1193799.6187</v>
      </c>
      <c r="AA2227" s="100">
        <f>'Innlegging av opplysninger'!$B$4*X2227</f>
        <v>1076041.8606363637</v>
      </c>
      <c r="AB2227" s="1"/>
      <c r="AC2227" s="1">
        <f>'Innlegging av opplysninger'!$B$5*X2227</f>
        <v>1084319.1057181819</v>
      </c>
      <c r="AD2227" s="1">
        <f>'Innlegging av opplysninger'!$B$5*Y2227</f>
        <v>9301.5239999999976</v>
      </c>
      <c r="AE2227" s="1">
        <f>'Innlegging av opplysninger'!$B$5*Z2227</f>
        <v>156387.7500497</v>
      </c>
      <c r="AF2227" s="1">
        <f>'Innlegging av opplysninger'!$B$5*AA2227</f>
        <v>140961.48374336364</v>
      </c>
      <c r="AG2227" s="1"/>
      <c r="AH2227" s="1">
        <f>'Innlegging av opplysninger'!$C$11*SUM(X2227:AG2227)</f>
        <v>456344.29613730015</v>
      </c>
      <c r="AI2227" s="1">
        <f>'Innlegging av opplysninger'!$C$13*(((X2227+Z2227+AC2227+AE2227)*Data!M2227)+(Z2227+AE2227)*(1-Data!M2227)*1.8/12+Y2227+AD2227+AA2227+AB2227+AF2227+AG2227)</f>
        <v>106304.96575916675</v>
      </c>
      <c r="AJ2227" s="1">
        <f>'Innlegging av opplysninger'!$C$13*((X2227+Z2227+AC2227+AE2227)*(1-Data!M2227)-(Z2227+AE2227)*(1-Data!M2227)*1.8/12)</f>
        <v>518166.17632345442</v>
      </c>
      <c r="AK2227" s="83">
        <f t="shared" si="344"/>
        <v>2210000</v>
      </c>
      <c r="AL2227" s="83">
        <f t="shared" si="345"/>
        <v>470000</v>
      </c>
      <c r="AM2227" s="83">
        <f t="shared" si="346"/>
        <v>2554000</v>
      </c>
    </row>
    <row r="2228" spans="1:39">
      <c r="A2228" t="str">
        <f t="shared" si="340"/>
        <v>5052Administrasjon</v>
      </c>
      <c r="B2228" s="6" t="str">
        <f>Data!A2228</f>
        <v>5052</v>
      </c>
      <c r="C2228" s="7" t="str">
        <f>Data!B2228</f>
        <v>Leka kommune</v>
      </c>
      <c r="D2228" s="7" t="str">
        <f>Data!C2228</f>
        <v>Administrasjon</v>
      </c>
      <c r="E2228" s="1">
        <f>Data!D2228</f>
        <v>12.36</v>
      </c>
      <c r="F2228" s="1">
        <f>Data!E2228+Data!F2228</f>
        <v>58341.450916936345</v>
      </c>
      <c r="G2228" s="1">
        <f>Data!G2228</f>
        <v>0</v>
      </c>
      <c r="H2228" s="1">
        <f t="shared" si="341"/>
        <v>7866549.090909089</v>
      </c>
      <c r="I2228" s="1">
        <f t="shared" si="342"/>
        <v>0</v>
      </c>
      <c r="J2228" s="1">
        <f t="shared" si="343"/>
        <v>943985.89090909064</v>
      </c>
      <c r="K2228" s="1">
        <f>'Innlegging av opplysninger'!$B$4*H2228</f>
        <v>1022651.3818181816</v>
      </c>
      <c r="L2228" s="1"/>
      <c r="M2228" s="1">
        <f>'Innlegging av opplysninger'!$B$5*H2228</f>
        <v>1030517.9309090907</v>
      </c>
      <c r="N2228" s="1">
        <f>'Innlegging av opplysninger'!$B$5*I2228</f>
        <v>0</v>
      </c>
      <c r="O2228" s="1">
        <f>'Innlegging av opplysninger'!$B$5*J2228</f>
        <v>123662.15170909087</v>
      </c>
      <c r="P2228" s="1">
        <f>'Innlegging av opplysninger'!$B$5*K2228</f>
        <v>133967.33101818181</v>
      </c>
      <c r="Q2228" s="1"/>
      <c r="R2228" s="1">
        <f>'Innlegging av opplysninger'!$C$11*SUM(H2228:Q2228)</f>
        <v>422610.68353636353</v>
      </c>
      <c r="S2228" s="1">
        <f>'Innlegging av opplysninger'!$C$13*(((H2228+J2228+M2228+O2228)*Data!H2228)+(J2228+O2228)*(1-Data!H2228)*1.8/12+I2228+N2228+K2228+L2228+P2228+Q2228)</f>
        <v>123524.26278702542</v>
      </c>
      <c r="T2228" s="1">
        <f>'Innlegging av opplysninger'!$C$13*((H2228+J2228+M2228+O2228)*(1-Data!H2228)-(J2228+O2228)*(1-Data!H2228)*1.8/12)</f>
        <v>454785.09363115625</v>
      </c>
      <c r="U2228" s="1">
        <f>Data!I2228</f>
        <v>1</v>
      </c>
      <c r="V2228" s="1">
        <f>Data!J2228+Data!K2228</f>
        <v>71133.333333333328</v>
      </c>
      <c r="W2228" s="1">
        <f>Data!L2228</f>
        <v>0</v>
      </c>
      <c r="X2228" s="1">
        <f t="shared" si="347"/>
        <v>775999.99999999988</v>
      </c>
      <c r="Y2228" s="100">
        <f t="shared" si="348"/>
        <v>0</v>
      </c>
      <c r="Z2228" s="100">
        <f t="shared" si="349"/>
        <v>110967.99999999997</v>
      </c>
      <c r="AA2228" s="100">
        <f>'Innlegging av opplysninger'!$B$4*X2228</f>
        <v>100879.99999999999</v>
      </c>
      <c r="AB2228" s="1"/>
      <c r="AC2228" s="1">
        <f>'Innlegging av opplysninger'!$B$5*X2228</f>
        <v>101655.99999999999</v>
      </c>
      <c r="AD2228" s="1">
        <f>'Innlegging av opplysninger'!$B$5*Y2228</f>
        <v>0</v>
      </c>
      <c r="AE2228" s="1">
        <f>'Innlegging av opplysninger'!$B$5*Z2228</f>
        <v>14536.807999999997</v>
      </c>
      <c r="AF2228" s="1">
        <f>'Innlegging av opplysninger'!$B$5*AA2228</f>
        <v>13215.279999999999</v>
      </c>
      <c r="AG2228" s="1"/>
      <c r="AH2228" s="1">
        <f>'Innlegging av opplysninger'!$C$11*SUM(X2228:AG2228)</f>
        <v>42455.731343999993</v>
      </c>
      <c r="AI2228" s="1">
        <f>'Innlegging av opplysninger'!$C$13*(((X2228+Z2228+AC2228+AE2228)*Data!M2228)+(Z2228+AE2228)*(1-Data!M2228)*1.8/12+Y2228+AD2228+AA2228+AB2228+AF2228+AG2228)</f>
        <v>17989.554848006177</v>
      </c>
      <c r="AJ2228" s="1">
        <f>'Innlegging av opplysninger'!$C$13*((X2228+Z2228+AC2228+AE2228)*(1-Data!M2228)-(Z2228+AE2228)*(1-Data!M2228)*1.8/12)</f>
        <v>40107.761727993813</v>
      </c>
      <c r="AK2228" s="83">
        <f t="shared" si="344"/>
        <v>465000</v>
      </c>
      <c r="AL2228" s="83">
        <f t="shared" si="345"/>
        <v>142000</v>
      </c>
      <c r="AM2228" s="83">
        <f t="shared" si="346"/>
        <v>495000</v>
      </c>
    </row>
    <row r="2229" spans="1:39">
      <c r="A2229" t="str">
        <f t="shared" si="340"/>
        <v>5052Undervisning</v>
      </c>
      <c r="B2229" s="6" t="str">
        <f>Data!A2229</f>
        <v>5052</v>
      </c>
      <c r="C2229" s="7" t="str">
        <f>Data!B2229</f>
        <v>Leka kommune</v>
      </c>
      <c r="D2229" s="7" t="str">
        <f>Data!C2229</f>
        <v>Undervisning</v>
      </c>
      <c r="E2229" s="1">
        <f>Data!D2229</f>
        <v>16.089599999999997</v>
      </c>
      <c r="F2229" s="1">
        <f>Data!E2229+Data!F2229</f>
        <v>45705.437777612053</v>
      </c>
      <c r="G2229" s="1">
        <f>Data!G2229</f>
        <v>0</v>
      </c>
      <c r="H2229" s="1">
        <f t="shared" si="341"/>
        <v>8022351.4000000004</v>
      </c>
      <c r="I2229" s="1">
        <f t="shared" si="342"/>
        <v>0</v>
      </c>
      <c r="J2229" s="1">
        <f t="shared" si="343"/>
        <v>962682.16800000006</v>
      </c>
      <c r="K2229" s="1">
        <f>'Innlegging av opplysninger'!$B$4*H2229</f>
        <v>1042905.682</v>
      </c>
      <c r="L2229" s="1"/>
      <c r="M2229" s="1">
        <f>'Innlegging av opplysninger'!$B$5*H2229</f>
        <v>1050928.0334000001</v>
      </c>
      <c r="N2229" s="1">
        <f>'Innlegging av opplysninger'!$B$5*I2229</f>
        <v>0</v>
      </c>
      <c r="O2229" s="1">
        <f>'Innlegging av opplysninger'!$B$5*J2229</f>
        <v>126111.36400800002</v>
      </c>
      <c r="P2229" s="1">
        <f>'Innlegging av opplysninger'!$B$5*K2229</f>
        <v>136620.64434200001</v>
      </c>
      <c r="Q2229" s="1"/>
      <c r="R2229" s="1">
        <f>'Innlegging av opplysninger'!$C$11*SUM(H2229:Q2229)</f>
        <v>430980.77308649995</v>
      </c>
      <c r="S2229" s="1">
        <f>'Innlegging av opplysninger'!$C$13*(((H2229+J2229+M2229+O2229)*Data!H2229)+(J2229+O2229)*(1-Data!H2229)*1.8/12+I2229+N2229+K2229+L2229+P2229+Q2229)</f>
        <v>74173.642106508225</v>
      </c>
      <c r="T2229" s="1">
        <f>'Innlegging av opplysninger'!$C$13*((H2229+J2229+M2229+O2229)*(1-Data!H2229)-(J2229+O2229)*(1-Data!H2229)*1.8/12)</f>
        <v>515589.52106449171</v>
      </c>
      <c r="U2229" s="1">
        <f>Data!I2229</f>
        <v>4</v>
      </c>
      <c r="V2229" s="1">
        <f>Data!J2229+Data!K2229</f>
        <v>48673.270833333336</v>
      </c>
      <c r="W2229" s="1">
        <f>Data!L2229</f>
        <v>0</v>
      </c>
      <c r="X2229" s="1">
        <f t="shared" si="347"/>
        <v>2123924.5454545454</v>
      </c>
      <c r="Y2229" s="100">
        <f t="shared" si="348"/>
        <v>0</v>
      </c>
      <c r="Z2229" s="100">
        <f t="shared" si="349"/>
        <v>303721.20999999996</v>
      </c>
      <c r="AA2229" s="100">
        <f>'Innlegging av opplysninger'!$B$4*X2229</f>
        <v>276110.19090909092</v>
      </c>
      <c r="AB2229" s="1"/>
      <c r="AC2229" s="1">
        <f>'Innlegging av opplysninger'!$B$5*X2229</f>
        <v>278234.11545454548</v>
      </c>
      <c r="AD2229" s="1">
        <f>'Innlegging av opplysninger'!$B$5*Y2229</f>
        <v>0</v>
      </c>
      <c r="AE2229" s="1">
        <f>'Innlegging av opplysninger'!$B$5*Z2229</f>
        <v>39787.478509999994</v>
      </c>
      <c r="AF2229" s="1">
        <f>'Innlegging av opplysninger'!$B$5*AA2229</f>
        <v>36170.435009090914</v>
      </c>
      <c r="AG2229" s="1"/>
      <c r="AH2229" s="1">
        <f>'Innlegging av opplysninger'!$C$11*SUM(X2229:AG2229)</f>
        <v>116202.02306281634</v>
      </c>
      <c r="AI2229" s="1">
        <f>'Innlegging av opplysninger'!$C$13*(((X2229+Z2229+AC2229+AE2229)*Data!M2229)+(Z2229+AE2229)*(1-Data!M2229)*1.8/12+Y2229+AD2229+AA2229+AB2229+AF2229+AG2229)</f>
        <v>18917.960318123452</v>
      </c>
      <c r="AJ2229" s="1">
        <f>'Innlegging av opplysninger'!$C$13*((X2229+Z2229+AC2229+AE2229)*(1-Data!M2229)-(Z2229+AE2229)*(1-Data!M2229)*1.8/12)</f>
        <v>140095.33439941471</v>
      </c>
      <c r="AK2229" s="83">
        <f t="shared" si="344"/>
        <v>547000</v>
      </c>
      <c r="AL2229" s="83">
        <f t="shared" si="345"/>
        <v>93000</v>
      </c>
      <c r="AM2229" s="83">
        <f t="shared" si="346"/>
        <v>656000</v>
      </c>
    </row>
    <row r="2230" spans="1:39">
      <c r="A2230" t="str">
        <f t="shared" si="340"/>
        <v>5052Barnehager</v>
      </c>
      <c r="B2230" s="6" t="str">
        <f>Data!A2230</f>
        <v>5052</v>
      </c>
      <c r="C2230" s="7" t="str">
        <f>Data!B2230</f>
        <v>Leka kommune</v>
      </c>
      <c r="D2230" s="7" t="str">
        <f>Data!C2230</f>
        <v>Barnehager</v>
      </c>
      <c r="E2230" s="1">
        <f>Data!D2230</f>
        <v>10.490800000000002</v>
      </c>
      <c r="F2230" s="1">
        <f>Data!E2230+Data!F2230</f>
        <v>0</v>
      </c>
      <c r="G2230" s="1">
        <f>Data!G2230</f>
        <v>0</v>
      </c>
      <c r="H2230" s="1">
        <f t="shared" si="341"/>
        <v>0</v>
      </c>
      <c r="I2230" s="1">
        <f t="shared" si="342"/>
        <v>0</v>
      </c>
      <c r="J2230" s="1">
        <f t="shared" si="343"/>
        <v>0</v>
      </c>
      <c r="K2230" s="1">
        <f>'Innlegging av opplysninger'!$B$4*H2230</f>
        <v>0</v>
      </c>
      <c r="L2230" s="1"/>
      <c r="M2230" s="1">
        <f>'Innlegging av opplysninger'!$B$5*H2230</f>
        <v>0</v>
      </c>
      <c r="N2230" s="1">
        <f>'Innlegging av opplysninger'!$B$5*I2230</f>
        <v>0</v>
      </c>
      <c r="O2230" s="1">
        <f>'Innlegging av opplysninger'!$B$5*J2230</f>
        <v>0</v>
      </c>
      <c r="P2230" s="1">
        <f>'Innlegging av opplysninger'!$B$5*K2230</f>
        <v>0</v>
      </c>
      <c r="Q2230" s="1"/>
      <c r="R2230" s="1">
        <f>'Innlegging av opplysninger'!$C$11*SUM(H2230:Q2230)</f>
        <v>0</v>
      </c>
      <c r="S2230" s="1">
        <f>'Innlegging av opplysninger'!$C$13*(((H2230+J2230+M2230+O2230)*Data!H2230)+(J2230+O2230)*(1-Data!H2230)*1.8/12+I2230+N2230+K2230+L2230+P2230+Q2230)</f>
        <v>0</v>
      </c>
      <c r="T2230" s="1">
        <f>'Innlegging av opplysninger'!$C$13*((H2230+J2230+M2230+O2230)*(1-Data!H2230)-(J2230+O2230)*(1-Data!H2230)*1.8/12)</f>
        <v>0</v>
      </c>
      <c r="U2230" s="1">
        <f>Data!I2230</f>
        <v>0</v>
      </c>
      <c r="V2230" s="1">
        <f>Data!J2230+Data!K2230</f>
        <v>0</v>
      </c>
      <c r="W2230" s="1">
        <f>Data!L2230</f>
        <v>0</v>
      </c>
      <c r="X2230" s="1">
        <f t="shared" si="347"/>
        <v>0</v>
      </c>
      <c r="Y2230" s="100">
        <f t="shared" si="348"/>
        <v>0</v>
      </c>
      <c r="Z2230" s="100">
        <f t="shared" si="349"/>
        <v>0</v>
      </c>
      <c r="AA2230" s="100">
        <f>'Innlegging av opplysninger'!$B$4*X2230</f>
        <v>0</v>
      </c>
      <c r="AB2230" s="1"/>
      <c r="AC2230" s="1">
        <f>'Innlegging av opplysninger'!$B$5*X2230</f>
        <v>0</v>
      </c>
      <c r="AD2230" s="1">
        <f>'Innlegging av opplysninger'!$B$5*Y2230</f>
        <v>0</v>
      </c>
      <c r="AE2230" s="1">
        <f>'Innlegging av opplysninger'!$B$5*Z2230</f>
        <v>0</v>
      </c>
      <c r="AF2230" s="1">
        <f>'Innlegging av opplysninger'!$B$5*AA2230</f>
        <v>0</v>
      </c>
      <c r="AG2230" s="1"/>
      <c r="AH2230" s="1">
        <f>'Innlegging av opplysninger'!$C$11*SUM(X2230:AG2230)</f>
        <v>0</v>
      </c>
      <c r="AI2230" s="1">
        <f>'Innlegging av opplysninger'!$C$13*(((X2230+Z2230+AC2230+AE2230)*Data!M2230)+(Z2230+AE2230)*(1-Data!M2230)*1.8/12+Y2230+AD2230+AA2230+AB2230+AF2230+AG2230)</f>
        <v>0</v>
      </c>
      <c r="AJ2230" s="1">
        <f>'Innlegging av opplysninger'!$C$13*((X2230+Z2230+AC2230+AE2230)*(1-Data!M2230)-(Z2230+AE2230)*(1-Data!M2230)*1.8/12)</f>
        <v>0</v>
      </c>
      <c r="AK2230" s="83">
        <f t="shared" si="344"/>
        <v>0</v>
      </c>
      <c r="AL2230" s="83">
        <f t="shared" si="345"/>
        <v>0</v>
      </c>
      <c r="AM2230" s="83">
        <f t="shared" si="346"/>
        <v>0</v>
      </c>
    </row>
    <row r="2231" spans="1:39">
      <c r="A2231" t="str">
        <f t="shared" si="340"/>
        <v>5052Helse/pleie/omsorg</v>
      </c>
      <c r="B2231" s="6" t="str">
        <f>Data!A2231</f>
        <v>5052</v>
      </c>
      <c r="C2231" s="7" t="str">
        <f>Data!B2231</f>
        <v>Leka kommune</v>
      </c>
      <c r="D2231" s="7" t="str">
        <f>Data!C2231</f>
        <v>Helse/pleie/omsorg</v>
      </c>
      <c r="E2231" s="1">
        <f>Data!D2231</f>
        <v>23.278699999999997</v>
      </c>
      <c r="F2231" s="1">
        <f>Data!E2231+Data!F2231</f>
        <v>43764.006939104569</v>
      </c>
      <c r="G2231" s="1">
        <f>Data!G2231</f>
        <v>1185.6031479421104</v>
      </c>
      <c r="H2231" s="1">
        <f t="shared" si="341"/>
        <v>11113845.690909091</v>
      </c>
      <c r="I2231" s="1">
        <f t="shared" si="342"/>
        <v>301083.27272727271</v>
      </c>
      <c r="J2231" s="1">
        <f t="shared" si="343"/>
        <v>1369791.4756363637</v>
      </c>
      <c r="K2231" s="1">
        <f>'Innlegging av opplysninger'!$B$4*H2231</f>
        <v>1444799.939818182</v>
      </c>
      <c r="L2231" s="1"/>
      <c r="M2231" s="1">
        <f>'Innlegging av opplysninger'!$B$5*H2231</f>
        <v>1455913.7855090911</v>
      </c>
      <c r="N2231" s="1">
        <f>'Innlegging av opplysninger'!$B$5*I2231</f>
        <v>39441.908727272727</v>
      </c>
      <c r="O2231" s="1">
        <f>'Innlegging av opplysninger'!$B$5*J2231</f>
        <v>179442.68330836366</v>
      </c>
      <c r="P2231" s="1">
        <f>'Innlegging av opplysninger'!$B$5*K2231</f>
        <v>189268.79211618187</v>
      </c>
      <c r="Q2231" s="1"/>
      <c r="R2231" s="1">
        <f>'Innlegging av opplysninger'!$C$11*SUM(H2231:Q2231)</f>
        <v>611556.32685256912</v>
      </c>
      <c r="S2231" s="1">
        <f>'Innlegging av opplysninger'!$C$13*(((H2231+J2231+M2231+O2231)*Data!H2231)+(J2231+O2231)*(1-Data!H2231)*1.8/12+I2231+N2231+K2231+L2231+P2231+Q2231)</f>
        <v>114762.90993599215</v>
      </c>
      <c r="T2231" s="1">
        <f>'Innlegging av opplysninger'!$C$13*((H2231+J2231+M2231+O2231)*(1-Data!H2231)-(J2231+O2231)*(1-Data!H2231)*1.8/12)</f>
        <v>722103.64259910234</v>
      </c>
      <c r="U2231" s="1">
        <f>Data!I2231</f>
        <v>7.2825999999999995</v>
      </c>
      <c r="V2231" s="1">
        <f>Data!J2231+Data!K2231</f>
        <v>53854.77702560441</v>
      </c>
      <c r="W2231" s="1">
        <f>Data!L2231</f>
        <v>893.73300744239702</v>
      </c>
      <c r="X2231" s="1">
        <f t="shared" si="347"/>
        <v>4278575.9909090903</v>
      </c>
      <c r="Y2231" s="100">
        <f t="shared" si="348"/>
        <v>71004</v>
      </c>
      <c r="Z2231" s="100">
        <f t="shared" si="349"/>
        <v>621989.93869999982</v>
      </c>
      <c r="AA2231" s="100">
        <f>'Innlegging av opplysninger'!$B$4*X2231</f>
        <v>556214.87881818181</v>
      </c>
      <c r="AB2231" s="1"/>
      <c r="AC2231" s="1">
        <f>'Innlegging av opplysninger'!$B$5*X2231</f>
        <v>560493.45480909082</v>
      </c>
      <c r="AD2231" s="1">
        <f>'Innlegging av opplysninger'!$B$5*Y2231</f>
        <v>9301.5240000000013</v>
      </c>
      <c r="AE2231" s="1">
        <f>'Innlegging av opplysninger'!$B$5*Z2231</f>
        <v>81480.681969699974</v>
      </c>
      <c r="AF2231" s="1">
        <f>'Innlegging av opplysninger'!$B$5*AA2231</f>
        <v>72864.149125181822</v>
      </c>
      <c r="AG2231" s="1"/>
      <c r="AH2231" s="1">
        <f>'Innlegging av opplysninger'!$C$11*SUM(X2231:AG2231)</f>
        <v>237573.13549658735</v>
      </c>
      <c r="AI2231" s="1">
        <f>'Innlegging av opplysninger'!$C$13*(((X2231+Z2231+AC2231+AE2231)*Data!M2231)+(Z2231+AE2231)*(1-Data!M2231)*1.8/12+Y2231+AD2231+AA2231+AB2231+AF2231+AG2231)</f>
        <v>59360.916571298105</v>
      </c>
      <c r="AJ2231" s="1">
        <f>'Innlegging av opplysninger'!$C$13*((X2231+Z2231+AC2231+AE2231)*(1-Data!M2231)-(Z2231+AE2231)*(1-Data!M2231)*1.8/12)</f>
        <v>265739.16358192661</v>
      </c>
      <c r="AK2231" s="83">
        <f t="shared" si="344"/>
        <v>849000</v>
      </c>
      <c r="AL2231" s="83">
        <f t="shared" si="345"/>
        <v>174000</v>
      </c>
      <c r="AM2231" s="83">
        <f t="shared" si="346"/>
        <v>988000</v>
      </c>
    </row>
    <row r="2232" spans="1:39">
      <c r="A2232" t="str">
        <f t="shared" si="340"/>
        <v>5052Samferdsel og teknikk</v>
      </c>
      <c r="B2232" s="6" t="str">
        <f>Data!A2232</f>
        <v>5052</v>
      </c>
      <c r="C2232" s="7" t="str">
        <f>Data!B2232</f>
        <v>Leka kommune</v>
      </c>
      <c r="D2232" s="7" t="str">
        <f>Data!C2232</f>
        <v>Samferdsel og teknikk</v>
      </c>
      <c r="E2232" s="1">
        <f>Data!D2232</f>
        <v>1.26</v>
      </c>
      <c r="F2232" s="1">
        <f>Data!E2232+Data!F2232</f>
        <v>0</v>
      </c>
      <c r="G2232" s="1">
        <f>Data!G2232</f>
        <v>0</v>
      </c>
      <c r="H2232" s="1">
        <f t="shared" si="341"/>
        <v>0</v>
      </c>
      <c r="I2232" s="1">
        <f t="shared" si="342"/>
        <v>0</v>
      </c>
      <c r="J2232" s="1">
        <f t="shared" si="343"/>
        <v>0</v>
      </c>
      <c r="K2232" s="1">
        <f>'Innlegging av opplysninger'!$B$4*H2232</f>
        <v>0</v>
      </c>
      <c r="L2232" s="1"/>
      <c r="M2232" s="1">
        <f>'Innlegging av opplysninger'!$B$5*H2232</f>
        <v>0</v>
      </c>
      <c r="N2232" s="1">
        <f>'Innlegging av opplysninger'!$B$5*I2232</f>
        <v>0</v>
      </c>
      <c r="O2232" s="1">
        <f>'Innlegging av opplysninger'!$B$5*J2232</f>
        <v>0</v>
      </c>
      <c r="P2232" s="1">
        <f>'Innlegging av opplysninger'!$B$5*K2232</f>
        <v>0</v>
      </c>
      <c r="Q2232" s="1"/>
      <c r="R2232" s="1">
        <f>'Innlegging av opplysninger'!$C$11*SUM(H2232:Q2232)</f>
        <v>0</v>
      </c>
      <c r="S2232" s="1">
        <f>'Innlegging av opplysninger'!$C$13*(((H2232+J2232+M2232+O2232)*Data!H2232)+(J2232+O2232)*(1-Data!H2232)*1.8/12+I2232+N2232+K2232+L2232+P2232+Q2232)</f>
        <v>0</v>
      </c>
      <c r="T2232" s="1">
        <f>'Innlegging av opplysninger'!$C$13*((H2232+J2232+M2232+O2232)*(1-Data!H2232)-(J2232+O2232)*(1-Data!H2232)*1.8/12)</f>
        <v>0</v>
      </c>
      <c r="U2232" s="1">
        <f>Data!I2232</f>
        <v>0</v>
      </c>
      <c r="V2232" s="1">
        <f>Data!J2232+Data!K2232</f>
        <v>0</v>
      </c>
      <c r="W2232" s="1">
        <f>Data!L2232</f>
        <v>0</v>
      </c>
      <c r="X2232" s="1">
        <f t="shared" si="347"/>
        <v>0</v>
      </c>
      <c r="Y2232" s="100">
        <f t="shared" si="348"/>
        <v>0</v>
      </c>
      <c r="Z2232" s="100">
        <f t="shared" si="349"/>
        <v>0</v>
      </c>
      <c r="AA2232" s="100">
        <f>'Innlegging av opplysninger'!$B$4*X2232</f>
        <v>0</v>
      </c>
      <c r="AB2232" s="1"/>
      <c r="AC2232" s="1">
        <f>'Innlegging av opplysninger'!$B$5*X2232</f>
        <v>0</v>
      </c>
      <c r="AD2232" s="1">
        <f>'Innlegging av opplysninger'!$B$5*Y2232</f>
        <v>0</v>
      </c>
      <c r="AE2232" s="1">
        <f>'Innlegging av opplysninger'!$B$5*Z2232</f>
        <v>0</v>
      </c>
      <c r="AF2232" s="1">
        <f>'Innlegging av opplysninger'!$B$5*AA2232</f>
        <v>0</v>
      </c>
      <c r="AG2232" s="1"/>
      <c r="AH2232" s="1">
        <f>'Innlegging av opplysninger'!$C$11*SUM(X2232:AG2232)</f>
        <v>0</v>
      </c>
      <c r="AI2232" s="1">
        <f>'Innlegging av opplysninger'!$C$13*(((X2232+Z2232+AC2232+AE2232)*Data!M2232)+(Z2232+AE2232)*(1-Data!M2232)*1.8/12+Y2232+AD2232+AA2232+AB2232+AF2232+AG2232)</f>
        <v>0</v>
      </c>
      <c r="AJ2232" s="1">
        <f>'Innlegging av opplysninger'!$C$13*((X2232+Z2232+AC2232+AE2232)*(1-Data!M2232)-(Z2232+AE2232)*(1-Data!M2232)*1.8/12)</f>
        <v>0</v>
      </c>
      <c r="AK2232" s="83">
        <f t="shared" si="344"/>
        <v>0</v>
      </c>
      <c r="AL2232" s="83">
        <f t="shared" si="345"/>
        <v>0</v>
      </c>
      <c r="AM2232" s="83">
        <f t="shared" si="346"/>
        <v>0</v>
      </c>
    </row>
    <row r="2233" spans="1:39">
      <c r="A2233" t="str">
        <f t="shared" si="340"/>
        <v>5052Annet</v>
      </c>
      <c r="B2233" s="6" t="str">
        <f>Data!A2233</f>
        <v>5052</v>
      </c>
      <c r="C2233" s="7" t="str">
        <f>Data!B2233</f>
        <v>Leka kommune</v>
      </c>
      <c r="D2233" s="7" t="str">
        <f>Data!C2233</f>
        <v>Annet</v>
      </c>
      <c r="E2233" s="1">
        <f>Data!D2233</f>
        <v>0.3</v>
      </c>
      <c r="F2233" s="1">
        <f>Data!E2233+Data!F2233</f>
        <v>0</v>
      </c>
      <c r="G2233" s="1">
        <f>Data!G2233</f>
        <v>0</v>
      </c>
      <c r="H2233" s="1">
        <f t="shared" si="341"/>
        <v>0</v>
      </c>
      <c r="I2233" s="1">
        <f t="shared" si="342"/>
        <v>0</v>
      </c>
      <c r="J2233" s="1">
        <f t="shared" si="343"/>
        <v>0</v>
      </c>
      <c r="K2233" s="1">
        <f>'Innlegging av opplysninger'!$B$4*H2233</f>
        <v>0</v>
      </c>
      <c r="L2233" s="1"/>
      <c r="M2233" s="1">
        <f>'Innlegging av opplysninger'!$B$5*H2233</f>
        <v>0</v>
      </c>
      <c r="N2233" s="1">
        <f>'Innlegging av opplysninger'!$B$5*I2233</f>
        <v>0</v>
      </c>
      <c r="O2233" s="1">
        <f>'Innlegging av opplysninger'!$B$5*J2233</f>
        <v>0</v>
      </c>
      <c r="P2233" s="1">
        <f>'Innlegging av opplysninger'!$B$5*K2233</f>
        <v>0</v>
      </c>
      <c r="Q2233" s="1"/>
      <c r="R2233" s="1">
        <f>'Innlegging av opplysninger'!$C$11*SUM(H2233:Q2233)</f>
        <v>0</v>
      </c>
      <c r="S2233" s="1">
        <f>'Innlegging av opplysninger'!$C$13*(((H2233+J2233+M2233+O2233)*Data!H2233)+(J2233+O2233)*(1-Data!H2233)*1.8/12+I2233+N2233+K2233+L2233+P2233+Q2233)</f>
        <v>0</v>
      </c>
      <c r="T2233" s="1">
        <f>'Innlegging av opplysninger'!$C$13*((H2233+J2233+M2233+O2233)*(1-Data!H2233)-(J2233+O2233)*(1-Data!H2233)*1.8/12)</f>
        <v>0</v>
      </c>
      <c r="U2233" s="1">
        <f>Data!I2233</f>
        <v>0</v>
      </c>
      <c r="V2233" s="1">
        <f>Data!J2233+Data!K2233</f>
        <v>0</v>
      </c>
      <c r="W2233" s="1">
        <f>Data!L2233</f>
        <v>0</v>
      </c>
      <c r="X2233" s="1">
        <f t="shared" si="347"/>
        <v>0</v>
      </c>
      <c r="Y2233" s="100">
        <f t="shared" si="348"/>
        <v>0</v>
      </c>
      <c r="Z2233" s="100">
        <f t="shared" si="349"/>
        <v>0</v>
      </c>
      <c r="AA2233" s="100">
        <f>'Innlegging av opplysninger'!$B$4*X2233</f>
        <v>0</v>
      </c>
      <c r="AB2233" s="1"/>
      <c r="AC2233" s="1">
        <f>'Innlegging av opplysninger'!$B$5*X2233</f>
        <v>0</v>
      </c>
      <c r="AD2233" s="1">
        <f>'Innlegging av opplysninger'!$B$5*Y2233</f>
        <v>0</v>
      </c>
      <c r="AE2233" s="1">
        <f>'Innlegging av opplysninger'!$B$5*Z2233</f>
        <v>0</v>
      </c>
      <c r="AF2233" s="1">
        <f>'Innlegging av opplysninger'!$B$5*AA2233</f>
        <v>0</v>
      </c>
      <c r="AG2233" s="1"/>
      <c r="AH2233" s="1">
        <f>'Innlegging av opplysninger'!$C$11*SUM(X2233:AG2233)</f>
        <v>0</v>
      </c>
      <c r="AI2233" s="1">
        <f>'Innlegging av opplysninger'!$C$13*(((X2233+Z2233+AC2233+AE2233)*Data!M2233)+(Z2233+AE2233)*(1-Data!M2233)*1.8/12+Y2233+AD2233+AA2233+AB2233+AF2233+AG2233)</f>
        <v>0</v>
      </c>
      <c r="AJ2233" s="1">
        <f>'Innlegging av opplysninger'!$C$13*((X2233+Z2233+AC2233+AE2233)*(1-Data!M2233)-(Z2233+AE2233)*(1-Data!M2233)*1.8/12)</f>
        <v>0</v>
      </c>
      <c r="AK2233" s="83">
        <f t="shared" si="344"/>
        <v>0</v>
      </c>
      <c r="AL2233" s="83">
        <f t="shared" si="345"/>
        <v>0</v>
      </c>
      <c r="AM2233" s="83">
        <f t="shared" si="346"/>
        <v>0</v>
      </c>
    </row>
    <row r="2234" spans="1:39">
      <c r="A2234" t="str">
        <f t="shared" si="340"/>
        <v>5053Alle</v>
      </c>
      <c r="B2234" s="6" t="str">
        <f>Data!A2234</f>
        <v>5053</v>
      </c>
      <c r="C2234" s="7" t="str">
        <f>Data!B2234</f>
        <v>Inderøy kommune</v>
      </c>
      <c r="D2234" s="7" t="str">
        <f>Data!C2234</f>
        <v>Alle</v>
      </c>
      <c r="E2234" s="1">
        <f>Data!D2234</f>
        <v>422.34979268708037</v>
      </c>
      <c r="F2234" s="1">
        <f>Data!E2234+Data!F2234</f>
        <v>46574.851975442682</v>
      </c>
      <c r="G2234" s="1">
        <f>Data!G2234</f>
        <v>312.64083062503448</v>
      </c>
      <c r="H2234" s="1">
        <f t="shared" si="341"/>
        <v>214591408.10465094</v>
      </c>
      <c r="I2234" s="1">
        <f t="shared" si="342"/>
        <v>1440477.7090909081</v>
      </c>
      <c r="J2234" s="1">
        <f t="shared" si="343"/>
        <v>25923826.297649022</v>
      </c>
      <c r="K2234" s="1">
        <f>'Innlegging av opplysninger'!$B$4*H2234</f>
        <v>27896883.053604625</v>
      </c>
      <c r="L2234" s="1"/>
      <c r="M2234" s="1">
        <f>'Innlegging av opplysninger'!$B$5*H2234</f>
        <v>28111474.461709276</v>
      </c>
      <c r="N2234" s="1">
        <f>'Innlegging av opplysninger'!$B$5*I2234</f>
        <v>188702.57989090896</v>
      </c>
      <c r="O2234" s="1">
        <f>'Innlegging av opplysninger'!$B$5*J2234</f>
        <v>3396021.2449920219</v>
      </c>
      <c r="P2234" s="1">
        <f>'Innlegging av opplysninger'!$B$5*K2234</f>
        <v>3654491.6800222062</v>
      </c>
      <c r="Q2234" s="1"/>
      <c r="R2234" s="1">
        <f>'Innlegging av opplysninger'!$C$11*SUM(H2234:Q2234)</f>
        <v>11597724.835001174</v>
      </c>
      <c r="S2234" s="1">
        <f>'Innlegging av opplysninger'!$C$13*(((H2234+J2234+M2234+O2234)*Data!H2234)+(J2234+O2234)*(1-Data!H2234)*1.8/12+I2234+N2234+K2234+L2234+P2234+Q2234)</f>
        <v>2123632.3125319798</v>
      </c>
      <c r="T2234" s="1">
        <f>'Innlegging av opplysninger'!$C$13*((H2234+J2234+M2234+O2234)*(1-Data!H2234)-(J2234+O2234)*(1-Data!H2234)*1.8/12)</f>
        <v>13746938.514311738</v>
      </c>
      <c r="U2234" s="1">
        <f>Data!I2234</f>
        <v>71.645900000000012</v>
      </c>
      <c r="V2234" s="1">
        <f>Data!J2234+Data!K2234</f>
        <v>47869.883505778649</v>
      </c>
      <c r="W2234" s="1">
        <f>Data!L2234</f>
        <v>540.08142824641732</v>
      </c>
      <c r="X2234" s="1">
        <f t="shared" si="347"/>
        <v>37414700.581818186</v>
      </c>
      <c r="Y2234" s="100">
        <f t="shared" si="348"/>
        <v>422123.1272727272</v>
      </c>
      <c r="Z2234" s="100">
        <f t="shared" si="349"/>
        <v>5410665.7903999994</v>
      </c>
      <c r="AA2234" s="100">
        <f>'Innlegging av opplysninger'!$B$4*X2234</f>
        <v>4863911.0756363645</v>
      </c>
      <c r="AB2234" s="1"/>
      <c r="AC2234" s="1">
        <f>'Innlegging av opplysninger'!$B$5*X2234</f>
        <v>4901325.7762181824</v>
      </c>
      <c r="AD2234" s="1">
        <f>'Innlegging av opplysninger'!$B$5*Y2234</f>
        <v>55298.129672727264</v>
      </c>
      <c r="AE2234" s="1">
        <f>'Innlegging av opplysninger'!$B$5*Z2234</f>
        <v>708797.21854239993</v>
      </c>
      <c r="AF2234" s="1">
        <f>'Innlegging av opplysninger'!$B$5*AA2234</f>
        <v>637172.35090836382</v>
      </c>
      <c r="AG2234" s="1"/>
      <c r="AH2234" s="1">
        <f>'Innlegging av opplysninger'!$C$11*SUM(X2234:AG2234)</f>
        <v>2067731.7739178198</v>
      </c>
      <c r="AI2234" s="1">
        <f>'Innlegging av opplysninger'!$C$13*(((X2234+Z2234+AC2234+AE2234)*Data!M2234)+(Z2234+AE2234)*(1-Data!M2234)*1.8/12+Y2234+AD2234+AA2234+AB2234+AF2234+AG2234)</f>
        <v>446103.22303137183</v>
      </c>
      <c r="AJ2234" s="1">
        <f>'Innlegging av opplysninger'!$C$13*((X2234+Z2234+AC2234+AE2234)*(1-Data!M2234)-(Z2234+AE2234)*(1-Data!M2234)*1.8/12)</f>
        <v>2383424.4675930133</v>
      </c>
      <c r="AK2234" s="83">
        <f t="shared" si="344"/>
        <v>13665000</v>
      </c>
      <c r="AL2234" s="83">
        <f t="shared" si="345"/>
        <v>2570000</v>
      </c>
      <c r="AM2234" s="83">
        <f t="shared" si="346"/>
        <v>16130000</v>
      </c>
    </row>
    <row r="2235" spans="1:39">
      <c r="A2235" t="str">
        <f t="shared" si="340"/>
        <v>5053Administrasjon</v>
      </c>
      <c r="B2235" s="6" t="str">
        <f>Data!A2235</f>
        <v>5053</v>
      </c>
      <c r="C2235" s="7" t="str">
        <f>Data!B2235</f>
        <v>Inderøy kommune</v>
      </c>
      <c r="D2235" s="7" t="str">
        <f>Data!C2235</f>
        <v>Administrasjon</v>
      </c>
      <c r="E2235" s="1">
        <f>Data!D2235</f>
        <v>19.465</v>
      </c>
      <c r="F2235" s="1">
        <f>Data!E2235+Data!F2235</f>
        <v>54780.972257898793</v>
      </c>
      <c r="G2235" s="1">
        <f>Data!G2235</f>
        <v>0</v>
      </c>
      <c r="H2235" s="1">
        <f t="shared" si="341"/>
        <v>11632490.454545453</v>
      </c>
      <c r="I2235" s="1">
        <f t="shared" si="342"/>
        <v>0</v>
      </c>
      <c r="J2235" s="1">
        <f t="shared" si="343"/>
        <v>1395898.8545454543</v>
      </c>
      <c r="K2235" s="1">
        <f>'Innlegging av opplysninger'!$B$4*H2235</f>
        <v>1512223.759090909</v>
      </c>
      <c r="L2235" s="1"/>
      <c r="M2235" s="1">
        <f>'Innlegging av opplysninger'!$B$5*H2235</f>
        <v>1523856.2495454545</v>
      </c>
      <c r="N2235" s="1">
        <f>'Innlegging av opplysninger'!$B$5*I2235</f>
        <v>0</v>
      </c>
      <c r="O2235" s="1">
        <f>'Innlegging av opplysninger'!$B$5*J2235</f>
        <v>182862.7499454545</v>
      </c>
      <c r="P2235" s="1">
        <f>'Innlegging av opplysninger'!$B$5*K2235</f>
        <v>198101.3124409091</v>
      </c>
      <c r="Q2235" s="1"/>
      <c r="R2235" s="1">
        <f>'Innlegging av opplysninger'!$C$11*SUM(H2235:Q2235)</f>
        <v>624926.46844431816</v>
      </c>
      <c r="S2235" s="1">
        <f>'Innlegging av opplysninger'!$C$13*(((H2235+J2235+M2235+O2235)*Data!H2235)+(J2235+O2235)*(1-Data!H2235)*1.8/12+I2235+N2235+K2235+L2235+P2235+Q2235)</f>
        <v>181139.65833004357</v>
      </c>
      <c r="T2235" s="1">
        <f>'Innlegging av opplysninger'!$C$13*((H2235+J2235+M2235+O2235)*(1-Data!H2235)-(J2235+O2235)*(1-Data!H2235)*1.8/12)</f>
        <v>674022.87743586523</v>
      </c>
      <c r="U2235" s="1">
        <f>Data!I2235</f>
        <v>6.6049999999999995</v>
      </c>
      <c r="V2235" s="1">
        <f>Data!J2235+Data!K2235</f>
        <v>57592.234418369932</v>
      </c>
      <c r="W2235" s="1">
        <f>Data!L2235</f>
        <v>0</v>
      </c>
      <c r="X2235" s="1">
        <f t="shared" si="347"/>
        <v>4149782.2727272729</v>
      </c>
      <c r="Y2235" s="100">
        <f t="shared" si="348"/>
        <v>0</v>
      </c>
      <c r="Z2235" s="100">
        <f t="shared" si="349"/>
        <v>593418.86499999999</v>
      </c>
      <c r="AA2235" s="100">
        <f>'Innlegging av opplysninger'!$B$4*X2235</f>
        <v>539471.69545454555</v>
      </c>
      <c r="AB2235" s="1"/>
      <c r="AC2235" s="1">
        <f>'Innlegging av opplysninger'!$B$5*X2235</f>
        <v>543621.47772727278</v>
      </c>
      <c r="AD2235" s="1">
        <f>'Innlegging av opplysninger'!$B$5*Y2235</f>
        <v>0</v>
      </c>
      <c r="AE2235" s="1">
        <f>'Innlegging av opplysninger'!$B$5*Z2235</f>
        <v>77737.871314999997</v>
      </c>
      <c r="AF2235" s="1">
        <f>'Innlegging av opplysninger'!$B$5*AA2235</f>
        <v>70670.792104545471</v>
      </c>
      <c r="AG2235" s="1"/>
      <c r="AH2235" s="1">
        <f>'Innlegging av opplysninger'!$C$11*SUM(X2235:AG2235)</f>
        <v>227038.71302448813</v>
      </c>
      <c r="AI2235" s="1">
        <f>'Innlegging av opplysninger'!$C$13*(((X2235+Z2235+AC2235+AE2235)*Data!M2235)+(Z2235+AE2235)*(1-Data!M2235)*1.8/12+Y2235+AD2235+AA2235+AB2235+AF2235+AG2235)</f>
        <v>72701.922999948263</v>
      </c>
      <c r="AJ2235" s="1">
        <f>'Innlegging av opplysninger'!$C$13*((X2235+Z2235+AC2235+AE2235)*(1-Data!M2235)-(Z2235+AE2235)*(1-Data!M2235)*1.8/12)</f>
        <v>237982.6316651408</v>
      </c>
      <c r="AK2235" s="83">
        <f t="shared" si="344"/>
        <v>852000</v>
      </c>
      <c r="AL2235" s="83">
        <f t="shared" si="345"/>
        <v>254000</v>
      </c>
      <c r="AM2235" s="83">
        <f t="shared" si="346"/>
        <v>912000</v>
      </c>
    </row>
    <row r="2236" spans="1:39">
      <c r="A2236" t="str">
        <f t="shared" si="340"/>
        <v>5053Undervisning</v>
      </c>
      <c r="B2236" s="6" t="str">
        <f>Data!A2236</f>
        <v>5053</v>
      </c>
      <c r="C2236" s="7" t="str">
        <f>Data!B2236</f>
        <v>Inderøy kommune</v>
      </c>
      <c r="D2236" s="7" t="str">
        <f>Data!C2236</f>
        <v>Undervisning</v>
      </c>
      <c r="E2236" s="1">
        <f>Data!D2236</f>
        <v>138.54310945782075</v>
      </c>
      <c r="F2236" s="1">
        <f>Data!E2236+Data!F2236</f>
        <v>47749.170388059043</v>
      </c>
      <c r="G2236" s="1">
        <f>Data!G2236</f>
        <v>0</v>
      </c>
      <c r="H2236" s="1">
        <f t="shared" si="341"/>
        <v>72167111.341014519</v>
      </c>
      <c r="I2236" s="1">
        <f t="shared" si="342"/>
        <v>0</v>
      </c>
      <c r="J2236" s="1">
        <f t="shared" si="343"/>
        <v>8660053.3609217424</v>
      </c>
      <c r="K2236" s="1">
        <f>'Innlegging av opplysninger'!$B$4*H2236</f>
        <v>9381724.4743318874</v>
      </c>
      <c r="L2236" s="1"/>
      <c r="M2236" s="1">
        <f>'Innlegging av opplysninger'!$B$5*H2236</f>
        <v>9453891.5856729019</v>
      </c>
      <c r="N2236" s="1">
        <f>'Innlegging av opplysninger'!$B$5*I2236</f>
        <v>0</v>
      </c>
      <c r="O2236" s="1">
        <f>'Innlegging av opplysninger'!$B$5*J2236</f>
        <v>1134466.9902807483</v>
      </c>
      <c r="P2236" s="1">
        <f>'Innlegging av opplysninger'!$B$5*K2236</f>
        <v>1229005.9061374774</v>
      </c>
      <c r="Q2236" s="1"/>
      <c r="R2236" s="1">
        <f>'Innlegging av opplysninger'!$C$11*SUM(H2236:Q2236)</f>
        <v>3876997.6390176523</v>
      </c>
      <c r="S2236" s="1">
        <f>'Innlegging av opplysninger'!$C$13*(((H2236+J2236+M2236+O2236)*Data!H2236)+(J2236+O2236)*(1-Data!H2236)*1.8/12+I2236+N2236+K2236+L2236+P2236+Q2236)</f>
        <v>673188.45039087732</v>
      </c>
      <c r="T2236" s="1">
        <f>'Innlegging av opplysninger'!$C$13*((H2236+J2236+M2236+O2236)*(1-Data!H2236)-(J2236+O2236)*(1-Data!H2236)*1.8/12)</f>
        <v>4632176.7398438044</v>
      </c>
      <c r="U2236" s="1">
        <f>Data!I2236</f>
        <v>10.946</v>
      </c>
      <c r="V2236" s="1">
        <f>Data!J2236+Data!K2236</f>
        <v>47495.212863146357</v>
      </c>
      <c r="W2236" s="1">
        <f>Data!L2236</f>
        <v>0</v>
      </c>
      <c r="X2236" s="1">
        <f t="shared" si="347"/>
        <v>5671446.5454545449</v>
      </c>
      <c r="Y2236" s="100">
        <f t="shared" si="348"/>
        <v>0</v>
      </c>
      <c r="Z2236" s="100">
        <f t="shared" si="349"/>
        <v>811016.85599999991</v>
      </c>
      <c r="AA2236" s="100">
        <f>'Innlegging av opplysninger'!$B$4*X2236</f>
        <v>737288.0509090909</v>
      </c>
      <c r="AB2236" s="1"/>
      <c r="AC2236" s="1">
        <f>'Innlegging av opplysninger'!$B$5*X2236</f>
        <v>742959.49745454546</v>
      </c>
      <c r="AD2236" s="1">
        <f>'Innlegging av opplysninger'!$B$5*Y2236</f>
        <v>0</v>
      </c>
      <c r="AE2236" s="1">
        <f>'Innlegging av opplysninger'!$B$5*Z2236</f>
        <v>106243.20813599999</v>
      </c>
      <c r="AF2236" s="1">
        <f>'Innlegging av opplysninger'!$B$5*AA2236</f>
        <v>96584.734669090918</v>
      </c>
      <c r="AG2236" s="1"/>
      <c r="AH2236" s="1">
        <f>'Innlegging av opplysninger'!$C$11*SUM(X2236:AG2236)</f>
        <v>310290.47791968432</v>
      </c>
      <c r="AI2236" s="1">
        <f>'Innlegging av opplysninger'!$C$13*(((X2236+Z2236+AC2236+AE2236)*Data!M2236)+(Z2236+AE2236)*(1-Data!M2236)*1.8/12+Y2236+AD2236+AA2236+AB2236+AF2236+AG2236)</f>
        <v>52131.328445859712</v>
      </c>
      <c r="AJ2236" s="1">
        <f>'Innlegging av opplysninger'!$C$13*((X2236+Z2236+AC2236+AE2236)*(1-Data!M2236)-(Z2236+AE2236)*(1-Data!M2236)*1.8/12)</f>
        <v>372476.69397055038</v>
      </c>
      <c r="AK2236" s="83">
        <f t="shared" si="344"/>
        <v>4187000</v>
      </c>
      <c r="AL2236" s="83">
        <f t="shared" si="345"/>
        <v>725000</v>
      </c>
      <c r="AM2236" s="83">
        <f t="shared" si="346"/>
        <v>5005000</v>
      </c>
    </row>
    <row r="2237" spans="1:39">
      <c r="A2237" t="str">
        <f t="shared" si="340"/>
        <v>5053Barnehager</v>
      </c>
      <c r="B2237" s="6" t="str">
        <f>Data!A2237</f>
        <v>5053</v>
      </c>
      <c r="C2237" s="7" t="str">
        <f>Data!B2237</f>
        <v>Inderøy kommune</v>
      </c>
      <c r="D2237" s="7" t="str">
        <f>Data!C2237</f>
        <v>Barnehager</v>
      </c>
      <c r="E2237" s="1">
        <f>Data!D2237</f>
        <v>69.766299999999987</v>
      </c>
      <c r="F2237" s="1">
        <f>Data!E2237+Data!F2237</f>
        <v>41665.551586749854</v>
      </c>
      <c r="G2237" s="1">
        <f>Data!G2237</f>
        <v>6.2087282828528974</v>
      </c>
      <c r="H2237" s="1">
        <f t="shared" si="341"/>
        <v>31711105.87272726</v>
      </c>
      <c r="I2237" s="1">
        <f t="shared" si="342"/>
        <v>4725.3818181818178</v>
      </c>
      <c r="J2237" s="1">
        <f t="shared" si="343"/>
        <v>3805899.7505454528</v>
      </c>
      <c r="K2237" s="1">
        <f>'Innlegging av opplysninger'!$B$4*H2237</f>
        <v>4122443.7634545439</v>
      </c>
      <c r="L2237" s="1"/>
      <c r="M2237" s="1">
        <f>'Innlegging av opplysninger'!$B$5*H2237</f>
        <v>4154154.8693272714</v>
      </c>
      <c r="N2237" s="1">
        <f>'Innlegging av opplysninger'!$B$5*I2237</f>
        <v>619.02501818181815</v>
      </c>
      <c r="O2237" s="1">
        <f>'Innlegging av opplysninger'!$B$5*J2237</f>
        <v>498572.86732145434</v>
      </c>
      <c r="P2237" s="1">
        <f>'Innlegging av opplysninger'!$B$5*K2237</f>
        <v>540040.1330125453</v>
      </c>
      <c r="Q2237" s="1"/>
      <c r="R2237" s="1">
        <f>'Innlegging av opplysninger'!$C$11*SUM(H2237:Q2237)</f>
        <v>1703827.3432025458</v>
      </c>
      <c r="S2237" s="1">
        <f>'Innlegging av opplysninger'!$C$13*(((H2237+J2237+M2237+O2237)*Data!H2237)+(J2237+O2237)*(1-Data!H2237)*1.8/12+I2237+N2237+K2237+L2237+P2237+Q2237)</f>
        <v>277156.88367005932</v>
      </c>
      <c r="T2237" s="1">
        <f>'Innlegging av opplysninger'!$C$13*((H2237+J2237+M2237+O2237)*(1-Data!H2237)-(J2237+O2237)*(1-Data!H2237)*1.8/12)</f>
        <v>2054396.3228176346</v>
      </c>
      <c r="U2237" s="1">
        <f>Data!I2237</f>
        <v>10.280000000000001</v>
      </c>
      <c r="V2237" s="1">
        <f>Data!J2237+Data!K2237</f>
        <v>40837.945849546035</v>
      </c>
      <c r="W2237" s="1">
        <f>Data!L2237</f>
        <v>0</v>
      </c>
      <c r="X2237" s="1">
        <f t="shared" si="347"/>
        <v>4579789.9999999991</v>
      </c>
      <c r="Y2237" s="100">
        <f t="shared" si="348"/>
        <v>0</v>
      </c>
      <c r="Z2237" s="100">
        <f t="shared" si="349"/>
        <v>654909.96999999986</v>
      </c>
      <c r="AA2237" s="100">
        <f>'Innlegging av opplysninger'!$B$4*X2237</f>
        <v>595372.69999999995</v>
      </c>
      <c r="AB2237" s="1"/>
      <c r="AC2237" s="1">
        <f>'Innlegging av opplysninger'!$B$5*X2237</f>
        <v>599952.48999999987</v>
      </c>
      <c r="AD2237" s="1">
        <f>'Innlegging av opplysninger'!$B$5*Y2237</f>
        <v>0</v>
      </c>
      <c r="AE2237" s="1">
        <f>'Innlegging av opplysninger'!$B$5*Z2237</f>
        <v>85793.206069999986</v>
      </c>
      <c r="AF2237" s="1">
        <f>'Innlegging av opplysninger'!$B$5*AA2237</f>
        <v>77993.823699999994</v>
      </c>
      <c r="AG2237" s="1"/>
      <c r="AH2237" s="1">
        <f>'Innlegging av opplysninger'!$C$11*SUM(X2237:AG2237)</f>
        <v>250564.86321125997</v>
      </c>
      <c r="AI2237" s="1">
        <f>'Innlegging av opplysninger'!$C$13*(((X2237+Z2237+AC2237+AE2237)*Data!M2237)+(Z2237+AE2237)*(1-Data!M2237)*1.8/12+Y2237+AD2237+AA2237+AB2237+AF2237+AG2237)</f>
        <v>40792.544005745993</v>
      </c>
      <c r="AJ2237" s="1">
        <f>'Innlegging av opplysninger'!$C$13*((X2237+Z2237+AC2237+AE2237)*(1-Data!M2237)-(Z2237+AE2237)*(1-Data!M2237)*1.8/12)</f>
        <v>302085.68986229395</v>
      </c>
      <c r="AK2237" s="83">
        <f t="shared" si="344"/>
        <v>1954000</v>
      </c>
      <c r="AL2237" s="83">
        <f t="shared" si="345"/>
        <v>318000</v>
      </c>
      <c r="AM2237" s="83">
        <f t="shared" si="346"/>
        <v>2356000</v>
      </c>
    </row>
    <row r="2238" spans="1:39">
      <c r="A2238" t="str">
        <f t="shared" si="340"/>
        <v>5053Helse/pleie/omsorg</v>
      </c>
      <c r="B2238" s="6" t="str">
        <f>Data!A2238</f>
        <v>5053</v>
      </c>
      <c r="C2238" s="7" t="str">
        <f>Data!B2238</f>
        <v>Inderøy kommune</v>
      </c>
      <c r="D2238" s="7" t="str">
        <f>Data!C2238</f>
        <v>Helse/pleie/omsorg</v>
      </c>
      <c r="E2238" s="1">
        <f>Data!D2238</f>
        <v>147.65868322925957</v>
      </c>
      <c r="F2238" s="1">
        <f>Data!E2238+Data!F2238</f>
        <v>46841.028475748855</v>
      </c>
      <c r="G2238" s="1">
        <f>Data!G2238</f>
        <v>887.82831549741547</v>
      </c>
      <c r="H2238" s="1">
        <f t="shared" si="341"/>
        <v>75452559.11818175</v>
      </c>
      <c r="I2238" s="1">
        <f t="shared" si="342"/>
        <v>1430133.3818181816</v>
      </c>
      <c r="J2238" s="1">
        <f t="shared" si="343"/>
        <v>9225923.0999999903</v>
      </c>
      <c r="K2238" s="1">
        <f>'Innlegging av opplysninger'!$B$4*H2238</f>
        <v>9808832.685363628</v>
      </c>
      <c r="L2238" s="1"/>
      <c r="M2238" s="1">
        <f>'Innlegging av opplysninger'!$B$5*H2238</f>
        <v>9884285.2444818094</v>
      </c>
      <c r="N2238" s="1">
        <f>'Innlegging av opplysninger'!$B$5*I2238</f>
        <v>187347.4730181818</v>
      </c>
      <c r="O2238" s="1">
        <f>'Innlegging av opplysninger'!$B$5*J2238</f>
        <v>1208595.9260999989</v>
      </c>
      <c r="P2238" s="1">
        <f>'Innlegging av opplysninger'!$B$5*K2238</f>
        <v>1284957.0817826353</v>
      </c>
      <c r="Q2238" s="1"/>
      <c r="R2238" s="1">
        <f>'Innlegging av opplysninger'!$C$11*SUM(H2238:Q2238)</f>
        <v>4122340.0924083549</v>
      </c>
      <c r="S2238" s="1">
        <f>'Innlegging av opplysninger'!$C$13*(((H2238+J2238+M2238+O2238)*Data!H2238)+(J2238+O2238)*(1-Data!H2238)*1.8/12+I2238+N2238+K2238+L2238+P2238+Q2238)</f>
        <v>776406.51450904086</v>
      </c>
      <c r="T2238" s="1">
        <f>'Innlegging av opplysninger'!$C$13*((H2238+J2238+M2238+O2238)*(1-Data!H2238)-(J2238+O2238)*(1-Data!H2238)*1.8/12)</f>
        <v>4864690.4540497605</v>
      </c>
      <c r="U2238" s="1">
        <f>Data!I2238</f>
        <v>33.624200000000002</v>
      </c>
      <c r="V2238" s="1">
        <f>Data!J2238+Data!K2238</f>
        <v>48229.156777955555</v>
      </c>
      <c r="W2238" s="1">
        <f>Data!L2238</f>
        <v>1150.7967475806113</v>
      </c>
      <c r="X2238" s="1">
        <f t="shared" si="347"/>
        <v>17690910.690909088</v>
      </c>
      <c r="Y2238" s="100">
        <f t="shared" si="348"/>
        <v>422123.12727272714</v>
      </c>
      <c r="Z2238" s="100">
        <f t="shared" si="349"/>
        <v>2590163.8359999997</v>
      </c>
      <c r="AA2238" s="100">
        <f>'Innlegging av opplysninger'!$B$4*X2238</f>
        <v>2299818.3898181813</v>
      </c>
      <c r="AB2238" s="1"/>
      <c r="AC2238" s="1">
        <f>'Innlegging av opplysninger'!$B$5*X2238</f>
        <v>2317509.3005090905</v>
      </c>
      <c r="AD2238" s="1">
        <f>'Innlegging av opplysninger'!$B$5*Y2238</f>
        <v>55298.129672727257</v>
      </c>
      <c r="AE2238" s="1">
        <f>'Innlegging av opplysninger'!$B$5*Z2238</f>
        <v>339311.46251599997</v>
      </c>
      <c r="AF2238" s="1">
        <f>'Innlegging av opplysninger'!$B$5*AA2238</f>
        <v>301276.20906618173</v>
      </c>
      <c r="AG2238" s="1"/>
      <c r="AH2238" s="1">
        <f>'Innlegging av opplysninger'!$C$11*SUM(X2238:AG2238)</f>
        <v>988623.62353903183</v>
      </c>
      <c r="AI2238" s="1">
        <f>'Innlegging av opplysninger'!$C$13*(((X2238+Z2238+AC2238+AE2238)*Data!M2238)+(Z2238+AE2238)*(1-Data!M2238)*1.8/12+Y2238+AD2238+AA2238+AB2238+AF2238+AG2238)</f>
        <v>224169.36485331485</v>
      </c>
      <c r="AJ2238" s="1">
        <f>'Innlegging av opplysninger'!$C$13*((X2238+Z2238+AC2238+AE2238)*(1-Data!M2238)-(Z2238+AE2238)*(1-Data!M2238)*1.8/12)</f>
        <v>1128684.0147264127</v>
      </c>
      <c r="AK2238" s="83">
        <f t="shared" si="344"/>
        <v>5111000</v>
      </c>
      <c r="AL2238" s="83">
        <f t="shared" si="345"/>
        <v>1001000</v>
      </c>
      <c r="AM2238" s="83">
        <f t="shared" si="346"/>
        <v>5993000</v>
      </c>
    </row>
    <row r="2239" spans="1:39">
      <c r="A2239" t="str">
        <f t="shared" si="340"/>
        <v>5053Samferdsel og teknikk</v>
      </c>
      <c r="B2239" s="6" t="str">
        <f>Data!A2239</f>
        <v>5053</v>
      </c>
      <c r="C2239" s="7" t="str">
        <f>Data!B2239</f>
        <v>Inderøy kommune</v>
      </c>
      <c r="D2239" s="7" t="str">
        <f>Data!C2239</f>
        <v>Samferdsel og teknikk</v>
      </c>
      <c r="E2239" s="1">
        <f>Data!D2239</f>
        <v>16.755699999999997</v>
      </c>
      <c r="F2239" s="1">
        <f>Data!E2239+Data!F2239</f>
        <v>45688.042526821722</v>
      </c>
      <c r="G2239" s="1">
        <f>Data!G2239</f>
        <v>30.739986989502089</v>
      </c>
      <c r="H2239" s="1">
        <f t="shared" si="341"/>
        <v>8351292.3727272712</v>
      </c>
      <c r="I2239" s="1">
        <f t="shared" si="342"/>
        <v>5618.9454545454546</v>
      </c>
      <c r="J2239" s="1">
        <f t="shared" si="343"/>
        <v>1002829.3581818179</v>
      </c>
      <c r="K2239" s="1">
        <f>'Innlegging av opplysninger'!$B$4*H2239</f>
        <v>1085668.0084545454</v>
      </c>
      <c r="L2239" s="1"/>
      <c r="M2239" s="1">
        <f>'Innlegging av opplysninger'!$B$5*H2239</f>
        <v>1094019.3008272725</v>
      </c>
      <c r="N2239" s="1">
        <f>'Innlegging av opplysninger'!$B$5*I2239</f>
        <v>736.08185454545458</v>
      </c>
      <c r="O2239" s="1">
        <f>'Innlegging av opplysninger'!$B$5*J2239</f>
        <v>131370.64592181816</v>
      </c>
      <c r="P2239" s="1">
        <f>'Innlegging av opplysninger'!$B$5*K2239</f>
        <v>142222.50910754545</v>
      </c>
      <c r="Q2239" s="1"/>
      <c r="R2239" s="1">
        <f>'Innlegging av opplysninger'!$C$11*SUM(H2239:Q2239)</f>
        <v>448922.77445611561</v>
      </c>
      <c r="S2239" s="1">
        <f>'Innlegging av opplysninger'!$C$13*(((H2239+J2239+M2239+O2239)*Data!H2239)+(J2239+O2239)*(1-Data!H2239)*1.8/12+I2239+N2239+K2239+L2239+P2239+Q2239)</f>
        <v>73027.528365309816</v>
      </c>
      <c r="T2239" s="1">
        <f>'Innlegging av opplysninger'!$C$13*((H2239+J2239+M2239+O2239)*(1-Data!H2239)-(J2239+O2239)*(1-Data!H2239)*1.8/12)</f>
        <v>541287.847206217</v>
      </c>
      <c r="U2239" s="1">
        <f>Data!I2239</f>
        <v>6.8907000000000007</v>
      </c>
      <c r="V2239" s="1">
        <f>Data!J2239+Data!K2239</f>
        <v>44876.635416817815</v>
      </c>
      <c r="W2239" s="1">
        <f>Data!L2239</f>
        <v>0</v>
      </c>
      <c r="X2239" s="1">
        <f t="shared" si="347"/>
        <v>3373433.7999999984</v>
      </c>
      <c r="Y2239" s="100">
        <f t="shared" si="348"/>
        <v>0</v>
      </c>
      <c r="Z2239" s="100">
        <f t="shared" si="349"/>
        <v>482401.03339999972</v>
      </c>
      <c r="AA2239" s="100">
        <f>'Innlegging av opplysninger'!$B$4*X2239</f>
        <v>438546.3939999998</v>
      </c>
      <c r="AB2239" s="1"/>
      <c r="AC2239" s="1">
        <f>'Innlegging av opplysninger'!$B$5*X2239</f>
        <v>441919.8277999998</v>
      </c>
      <c r="AD2239" s="1">
        <f>'Innlegging av opplysninger'!$B$5*Y2239</f>
        <v>0</v>
      </c>
      <c r="AE2239" s="1">
        <f>'Innlegging av opplysninger'!$B$5*Z2239</f>
        <v>63194.535375399966</v>
      </c>
      <c r="AF2239" s="1">
        <f>'Innlegging av opplysninger'!$B$5*AA2239</f>
        <v>57449.577613999973</v>
      </c>
      <c r="AG2239" s="1"/>
      <c r="AH2239" s="1">
        <f>'Innlegging av opplysninger'!$C$11*SUM(X2239:AG2239)</f>
        <v>184563.9163911971</v>
      </c>
      <c r="AI2239" s="1">
        <f>'Innlegging av opplysninger'!$C$13*(((X2239+Z2239+AC2239+AE2239)*Data!M2239)+(Z2239+AE2239)*(1-Data!M2239)*1.8/12+Y2239+AD2239+AA2239+AB2239+AF2239+AG2239)</f>
        <v>31147.059103218642</v>
      </c>
      <c r="AJ2239" s="1">
        <f>'Innlegging av opplysninger'!$C$13*((X2239+Z2239+AC2239+AE2239)*(1-Data!M2239)-(Z2239+AE2239)*(1-Data!M2239)*1.8/12)</f>
        <v>221414.08964262996</v>
      </c>
      <c r="AK2239" s="83">
        <f t="shared" si="344"/>
        <v>633000</v>
      </c>
      <c r="AL2239" s="83">
        <f t="shared" si="345"/>
        <v>104000</v>
      </c>
      <c r="AM2239" s="83">
        <f t="shared" si="346"/>
        <v>763000</v>
      </c>
    </row>
    <row r="2240" spans="1:39">
      <c r="A2240" t="str">
        <f t="shared" si="340"/>
        <v>5053Annet</v>
      </c>
      <c r="B2240" s="6" t="str">
        <f>Data!A2240</f>
        <v>5053</v>
      </c>
      <c r="C2240" s="7" t="str">
        <f>Data!B2240</f>
        <v>Inderøy kommune</v>
      </c>
      <c r="D2240" s="7" t="str">
        <f>Data!C2240</f>
        <v>Annet</v>
      </c>
      <c r="E2240" s="1">
        <f>Data!D2240</f>
        <v>30.161000000000001</v>
      </c>
      <c r="F2240" s="1">
        <f>Data!E2240+Data!F2240</f>
        <v>46430.085872484327</v>
      </c>
      <c r="G2240" s="1">
        <f>Data!G2240</f>
        <v>0</v>
      </c>
      <c r="H2240" s="1">
        <f t="shared" si="341"/>
        <v>15276848.945454542</v>
      </c>
      <c r="I2240" s="1">
        <f t="shared" si="342"/>
        <v>0</v>
      </c>
      <c r="J2240" s="1">
        <f t="shared" si="343"/>
        <v>1833221.8734545449</v>
      </c>
      <c r="K2240" s="1">
        <f>'Innlegging av opplysninger'!$B$4*H2240</f>
        <v>1985990.3629090905</v>
      </c>
      <c r="L2240" s="1"/>
      <c r="M2240" s="1">
        <f>'Innlegging av opplysninger'!$B$5*H2240</f>
        <v>2001267.2118545449</v>
      </c>
      <c r="N2240" s="1">
        <f>'Innlegging av opplysninger'!$B$5*I2240</f>
        <v>0</v>
      </c>
      <c r="O2240" s="1">
        <f>'Innlegging av opplysninger'!$B$5*J2240</f>
        <v>240152.06542254539</v>
      </c>
      <c r="P2240" s="1">
        <f>'Innlegging av opplysninger'!$B$5*K2240</f>
        <v>260164.73754109087</v>
      </c>
      <c r="Q2240" s="1"/>
      <c r="R2240" s="1">
        <f>'Innlegging av opplysninger'!$C$11*SUM(H2240:Q2240)</f>
        <v>820710.51747218147</v>
      </c>
      <c r="S2240" s="1">
        <f>'Innlegging av opplysninger'!$C$13*(((H2240+J2240+M2240+O2240)*Data!H2240)+(J2240+O2240)*(1-Data!H2240)*1.8/12+I2240+N2240+K2240+L2240+P2240+Q2240)</f>
        <v>142667.60986560344</v>
      </c>
      <c r="T2240" s="1">
        <f>'Innlegging av opplysninger'!$C$13*((H2240+J2240+M2240+O2240)*(1-Data!H2240)-(J2240+O2240)*(1-Data!H2240)*1.8/12)</f>
        <v>980409.94035948697</v>
      </c>
      <c r="U2240" s="1">
        <f>Data!I2240</f>
        <v>3.3</v>
      </c>
      <c r="V2240" s="1">
        <f>Data!J2240+Data!K2240</f>
        <v>54148.257575757576</v>
      </c>
      <c r="W2240" s="1">
        <f>Data!L2240</f>
        <v>0</v>
      </c>
      <c r="X2240" s="1">
        <f t="shared" si="347"/>
        <v>1949337.2727272725</v>
      </c>
      <c r="Y2240" s="100">
        <f t="shared" si="348"/>
        <v>0</v>
      </c>
      <c r="Z2240" s="100">
        <f t="shared" si="349"/>
        <v>278755.22999999992</v>
      </c>
      <c r="AA2240" s="100">
        <f>'Innlegging av opplysninger'!$B$4*X2240</f>
        <v>253413.84545454543</v>
      </c>
      <c r="AB2240" s="1"/>
      <c r="AC2240" s="1">
        <f>'Innlegging av opplysninger'!$B$5*X2240</f>
        <v>255363.18272727271</v>
      </c>
      <c r="AD2240" s="1">
        <f>'Innlegging av opplysninger'!$B$5*Y2240</f>
        <v>0</v>
      </c>
      <c r="AE2240" s="1">
        <f>'Innlegging av opplysninger'!$B$5*Z2240</f>
        <v>36516.935129999991</v>
      </c>
      <c r="AF2240" s="1">
        <f>'Innlegging av opplysninger'!$B$5*AA2240</f>
        <v>33197.213754545453</v>
      </c>
      <c r="AG2240" s="1"/>
      <c r="AH2240" s="1">
        <f>'Innlegging av opplysninger'!$C$11*SUM(X2240:AG2240)</f>
        <v>106650.17983215816</v>
      </c>
      <c r="AI2240" s="1">
        <f>'Innlegging av opplysninger'!$C$13*(((X2240+Z2240+AC2240+AE2240)*Data!M2240)+(Z2240+AE2240)*(1-Data!M2240)*1.8/12+Y2240+AD2240+AA2240+AB2240+AF2240+AG2240)</f>
        <v>25160.520076656543</v>
      </c>
      <c r="AJ2240" s="1">
        <f>'Innlegging av opplysninger'!$C$13*((X2240+Z2240+AC2240+AE2240)*(1-Data!M2240)-(Z2240+AE2240)*(1-Data!M2240)*1.8/12)</f>
        <v>120781.83127261253</v>
      </c>
      <c r="AK2240" s="83">
        <f t="shared" si="344"/>
        <v>927000</v>
      </c>
      <c r="AL2240" s="83">
        <f t="shared" si="345"/>
        <v>168000</v>
      </c>
      <c r="AM2240" s="83">
        <f t="shared" si="346"/>
        <v>1101000</v>
      </c>
    </row>
    <row r="2241" spans="1:39">
      <c r="A2241" t="str">
        <f t="shared" si="340"/>
        <v>5054Alle</v>
      </c>
      <c r="B2241" s="6" t="str">
        <f>Data!A2241</f>
        <v>5054</v>
      </c>
      <c r="C2241" s="7" t="str">
        <f>Data!B2241</f>
        <v>Indre Fosen kommune</v>
      </c>
      <c r="D2241" s="7" t="str">
        <f>Data!C2241</f>
        <v>Alle</v>
      </c>
      <c r="E2241" s="1">
        <f>Data!D2241</f>
        <v>729.79579859881028</v>
      </c>
      <c r="F2241" s="1">
        <f>Data!E2241+Data!F2241</f>
        <v>45550.700420343746</v>
      </c>
      <c r="G2241" s="1">
        <f>Data!G2241</f>
        <v>532.35823054330308</v>
      </c>
      <c r="H2241" s="1">
        <f t="shared" si="341"/>
        <v>362647743.16363555</v>
      </c>
      <c r="I2241" s="1">
        <f t="shared" si="342"/>
        <v>4238321.4545454476</v>
      </c>
      <c r="J2241" s="1">
        <f t="shared" si="343"/>
        <v>44026327.75418172</v>
      </c>
      <c r="K2241" s="1">
        <f>'Innlegging av opplysninger'!$B$4*H2241</f>
        <v>47144206.611272626</v>
      </c>
      <c r="L2241" s="1"/>
      <c r="M2241" s="1">
        <f>'Innlegging av opplysninger'!$B$5*H2241</f>
        <v>47506854.354436256</v>
      </c>
      <c r="N2241" s="1">
        <f>'Innlegging av opplysninger'!$B$5*I2241</f>
        <v>555220.11054545362</v>
      </c>
      <c r="O2241" s="1">
        <f>'Innlegging av opplysninger'!$B$5*J2241</f>
        <v>5767448.9357978059</v>
      </c>
      <c r="P2241" s="1">
        <f>'Innlegging av opplysninger'!$B$5*K2241</f>
        <v>6175891.0660767145</v>
      </c>
      <c r="Q2241" s="1"/>
      <c r="R2241" s="1">
        <f>'Innlegging av opplysninger'!$C$11*SUM(H2241:Q2241)</f>
        <v>19686356.51111868</v>
      </c>
      <c r="S2241" s="1">
        <f>'Innlegging av opplysninger'!$C$13*(((H2241+J2241+M2241+O2241)*Data!H2241)+(J2241+O2241)*(1-Data!H2241)*1.8/12+I2241+N2241+K2241+L2241+P2241+Q2241)</f>
        <v>3693108.3110845829</v>
      </c>
      <c r="T2241" s="1">
        <f>'Innlegging av opplysninger'!$C$13*((H2241+J2241+M2241+O2241)*(1-Data!H2241)-(J2241+O2241)*(1-Data!H2241)*1.8/12)</f>
        <v>23246116.38834098</v>
      </c>
      <c r="U2241" s="1">
        <f>Data!I2241</f>
        <v>73.20111992619924</v>
      </c>
      <c r="V2241" s="1">
        <f>Data!J2241+Data!K2241</f>
        <v>45830.99820352059</v>
      </c>
      <c r="W2241" s="1">
        <f>Data!L2241</f>
        <v>454.42269235138394</v>
      </c>
      <c r="X2241" s="1">
        <f t="shared" si="347"/>
        <v>36598695.227272719</v>
      </c>
      <c r="Y2241" s="100">
        <f t="shared" si="348"/>
        <v>362882.72727272724</v>
      </c>
      <c r="Z2241" s="100">
        <f t="shared" si="349"/>
        <v>5285505.6474999981</v>
      </c>
      <c r="AA2241" s="100">
        <f>'Innlegging av opplysninger'!$B$4*X2241</f>
        <v>4757830.3795454539</v>
      </c>
      <c r="AB2241" s="1"/>
      <c r="AC2241" s="1">
        <f>'Innlegging av opplysninger'!$B$5*X2241</f>
        <v>4794429.0747727267</v>
      </c>
      <c r="AD2241" s="1">
        <f>'Innlegging av opplysninger'!$B$5*Y2241</f>
        <v>47537.637272727268</v>
      </c>
      <c r="AE2241" s="1">
        <f>'Innlegging av opplysninger'!$B$5*Z2241</f>
        <v>692401.2398224998</v>
      </c>
      <c r="AF2241" s="1">
        <f>'Innlegging av opplysninger'!$B$5*AA2241</f>
        <v>623275.77972045448</v>
      </c>
      <c r="AG2241" s="1"/>
      <c r="AH2241" s="1">
        <f>'Innlegging av opplysninger'!$C$11*SUM(X2241:AG2241)</f>
        <v>2020177.1931008138</v>
      </c>
      <c r="AI2241" s="1">
        <f>'Innlegging av opplysninger'!$C$13*(((X2241+Z2241+AC2241+AE2241)*Data!M2241)+(Z2241+AE2241)*(1-Data!M2241)*1.8/12+Y2241+AD2241+AA2241+AB2241+AF2241+AG2241)</f>
        <v>366065.16642694781</v>
      </c>
      <c r="AJ2241" s="1">
        <f>'Innlegging av opplysninger'!$C$13*((X2241+Z2241+AC2241+AE2241)*(1-Data!M2241)-(Z2241+AE2241)*(1-Data!M2241)*1.8/12)</f>
        <v>2398387.8346583755</v>
      </c>
      <c r="AK2241" s="83">
        <f t="shared" si="344"/>
        <v>21707000</v>
      </c>
      <c r="AL2241" s="83">
        <f t="shared" si="345"/>
        <v>4059000</v>
      </c>
      <c r="AM2241" s="83">
        <f t="shared" si="346"/>
        <v>25645000</v>
      </c>
    </row>
    <row r="2242" spans="1:39">
      <c r="A2242" t="str">
        <f t="shared" si="340"/>
        <v>5054Administrasjon</v>
      </c>
      <c r="B2242" s="6" t="str">
        <f>Data!A2242</f>
        <v>5054</v>
      </c>
      <c r="C2242" s="7" t="str">
        <f>Data!B2242</f>
        <v>Indre Fosen kommune</v>
      </c>
      <c r="D2242" s="7" t="str">
        <f>Data!C2242</f>
        <v>Administrasjon</v>
      </c>
      <c r="E2242" s="1">
        <f>Data!D2242</f>
        <v>69.49290000000002</v>
      </c>
      <c r="F2242" s="1">
        <f>Data!E2242+Data!F2242</f>
        <v>45250.128334453351</v>
      </c>
      <c r="G2242" s="1">
        <f>Data!G2242</f>
        <v>22.071895114464926</v>
      </c>
      <c r="H2242" s="1">
        <f t="shared" si="341"/>
        <v>34304319.74545455</v>
      </c>
      <c r="I2242" s="1">
        <f t="shared" si="342"/>
        <v>16732.8</v>
      </c>
      <c r="J2242" s="1">
        <f t="shared" si="343"/>
        <v>4118526.3054545457</v>
      </c>
      <c r="K2242" s="1">
        <f>'Innlegging av opplysninger'!$B$4*H2242</f>
        <v>4459561.5669090915</v>
      </c>
      <c r="L2242" s="1"/>
      <c r="M2242" s="1">
        <f>'Innlegging av opplysninger'!$B$5*H2242</f>
        <v>4493865.8866545465</v>
      </c>
      <c r="N2242" s="1">
        <f>'Innlegging av opplysninger'!$B$5*I2242</f>
        <v>2191.9967999999999</v>
      </c>
      <c r="O2242" s="1">
        <f>'Innlegging av opplysninger'!$B$5*J2242</f>
        <v>539526.94601454551</v>
      </c>
      <c r="P2242" s="1">
        <f>'Innlegging av opplysninger'!$B$5*K2242</f>
        <v>584202.56526509102</v>
      </c>
      <c r="Q2242" s="1"/>
      <c r="R2242" s="1">
        <f>'Innlegging av opplysninger'!$C$11*SUM(H2242:Q2242)</f>
        <v>1843719.2568769897</v>
      </c>
      <c r="S2242" s="1">
        <f>'Innlegging av opplysninger'!$C$13*(((H2242+J2242+M2242+O2242)*Data!H2242)+(J2242+O2242)*(1-Data!H2242)*1.8/12+I2242+N2242+K2242+L2242+P2242+Q2242)</f>
        <v>413958.62285837834</v>
      </c>
      <c r="T2242" s="1">
        <f>'Innlegging av opplysninger'!$C$13*((H2242+J2242+M2242+O2242)*(1-Data!H2242)-(J2242+O2242)*(1-Data!H2242)*1.8/12)</f>
        <v>2109025.6233943449</v>
      </c>
      <c r="U2242" s="1">
        <f>Data!I2242</f>
        <v>13.982900000000001</v>
      </c>
      <c r="V2242" s="1">
        <f>Data!J2242+Data!K2242</f>
        <v>44767.508587870419</v>
      </c>
      <c r="W2242" s="1">
        <f>Data!L2242</f>
        <v>35.643536033297814</v>
      </c>
      <c r="X2242" s="1">
        <f t="shared" si="347"/>
        <v>6828868.3181818174</v>
      </c>
      <c r="Y2242" s="100">
        <f t="shared" si="348"/>
        <v>5437.090909090909</v>
      </c>
      <c r="Z2242" s="100">
        <f t="shared" si="349"/>
        <v>977305.6734999998</v>
      </c>
      <c r="AA2242" s="100">
        <f>'Innlegging av opplysninger'!$B$4*X2242</f>
        <v>887752.88136363635</v>
      </c>
      <c r="AB2242" s="1"/>
      <c r="AC2242" s="1">
        <f>'Innlegging av opplysninger'!$B$5*X2242</f>
        <v>894581.74968181807</v>
      </c>
      <c r="AD2242" s="1">
        <f>'Innlegging av opplysninger'!$B$5*Y2242</f>
        <v>712.25890909090913</v>
      </c>
      <c r="AE2242" s="1">
        <f>'Innlegging av opplysninger'!$B$5*Z2242</f>
        <v>128027.04322849998</v>
      </c>
      <c r="AF2242" s="1">
        <f>'Innlegging av opplysninger'!$B$5*AA2242</f>
        <v>116295.62745863637</v>
      </c>
      <c r="AG2242" s="1"/>
      <c r="AH2242" s="1">
        <f>'Innlegging av opplysninger'!$C$11*SUM(X2242:AG2242)</f>
        <v>373881.26444283832</v>
      </c>
      <c r="AI2242" s="1">
        <f>'Innlegging av opplysninger'!$C$13*(((X2242+Z2242+AC2242+AE2242)*Data!M2242)+(Z2242+AE2242)*(1-Data!M2242)*1.8/12+Y2242+AD2242+AA2242+AB2242+AF2242+AG2242)</f>
        <v>76244.731173312335</v>
      </c>
      <c r="AJ2242" s="1">
        <f>'Innlegging av opplysninger'!$C$13*((X2242+Z2242+AC2242+AE2242)*(1-Data!M2242)-(Z2242+AE2242)*(1-Data!M2242)*1.8/12)</f>
        <v>435382.26227478223</v>
      </c>
      <c r="AK2242" s="83">
        <f t="shared" si="344"/>
        <v>2218000</v>
      </c>
      <c r="AL2242" s="83">
        <f t="shared" si="345"/>
        <v>490000</v>
      </c>
      <c r="AM2242" s="83">
        <f t="shared" si="346"/>
        <v>2544000</v>
      </c>
    </row>
    <row r="2243" spans="1:39">
      <c r="A2243" t="str">
        <f t="shared" si="340"/>
        <v>5054Undervisning</v>
      </c>
      <c r="B2243" s="6" t="str">
        <f>Data!A2243</f>
        <v>5054</v>
      </c>
      <c r="C2243" s="7" t="str">
        <f>Data!B2243</f>
        <v>Indre Fosen kommune</v>
      </c>
      <c r="D2243" s="7" t="str">
        <f>Data!C2243</f>
        <v>Undervisning</v>
      </c>
      <c r="E2243" s="1">
        <f>Data!D2243</f>
        <v>183.6761021418294</v>
      </c>
      <c r="F2243" s="1">
        <f>Data!E2243+Data!F2243</f>
        <v>47469.569285252379</v>
      </c>
      <c r="G2243" s="1">
        <f>Data!G2243</f>
        <v>0.52004587905639565</v>
      </c>
      <c r="H2243" s="1">
        <f t="shared" si="341"/>
        <v>95116641.345454514</v>
      </c>
      <c r="I2243" s="1">
        <f t="shared" si="342"/>
        <v>1042.0363636363636</v>
      </c>
      <c r="J2243" s="1">
        <f t="shared" si="343"/>
        <v>11414122.005818177</v>
      </c>
      <c r="K2243" s="1">
        <f>'Innlegging av opplysninger'!$B$4*H2243</f>
        <v>12365163.374909088</v>
      </c>
      <c r="L2243" s="1"/>
      <c r="M2243" s="1">
        <f>'Innlegging av opplysninger'!$B$5*H2243</f>
        <v>12460280.016254542</v>
      </c>
      <c r="N2243" s="1">
        <f>'Innlegging av opplysninger'!$B$5*I2243</f>
        <v>136.50676363636364</v>
      </c>
      <c r="O2243" s="1">
        <f>'Innlegging av opplysninger'!$B$5*J2243</f>
        <v>1495249.9827621812</v>
      </c>
      <c r="P2243" s="1">
        <f>'Innlegging av opplysninger'!$B$5*K2243</f>
        <v>1619836.4021130905</v>
      </c>
      <c r="Q2243" s="1"/>
      <c r="R2243" s="1">
        <f>'Innlegging av opplysninger'!$C$11*SUM(H2243:Q2243)</f>
        <v>5109953.9234766765</v>
      </c>
      <c r="S2243" s="1">
        <f>'Innlegging av opplysninger'!$C$13*(((H2243+J2243+M2243+O2243)*Data!H2243)+(J2243+O2243)*(1-Data!H2243)*1.8/12+I2243+N2243+K2243+L2243+P2243+Q2243)</f>
        <v>887928.80715429736</v>
      </c>
      <c r="T2243" s="1">
        <f>'Innlegging av opplysninger'!$C$13*((H2243+J2243+M2243+O2243)*(1-Data!H2243)-(J2243+O2243)*(1-Data!H2243)*1.8/12)</f>
        <v>6104639.7197085228</v>
      </c>
      <c r="U2243" s="1">
        <f>Data!I2243</f>
        <v>7.6251999999999995</v>
      </c>
      <c r="V2243" s="1">
        <f>Data!J2243+Data!K2243</f>
        <v>47181.946812324051</v>
      </c>
      <c r="W2243" s="1">
        <f>Data!L2243</f>
        <v>0</v>
      </c>
      <c r="X2243" s="1">
        <f t="shared" si="347"/>
        <v>3924783.0636363635</v>
      </c>
      <c r="Y2243" s="100">
        <f t="shared" si="348"/>
        <v>0</v>
      </c>
      <c r="Z2243" s="100">
        <f t="shared" si="349"/>
        <v>561243.97809999995</v>
      </c>
      <c r="AA2243" s="100">
        <f>'Innlegging av opplysninger'!$B$4*X2243</f>
        <v>510221.79827272729</v>
      </c>
      <c r="AB2243" s="1"/>
      <c r="AC2243" s="1">
        <f>'Innlegging av opplysninger'!$B$5*X2243</f>
        <v>514146.58133636363</v>
      </c>
      <c r="AD2243" s="1">
        <f>'Innlegging av opplysninger'!$B$5*Y2243</f>
        <v>0</v>
      </c>
      <c r="AE2243" s="1">
        <f>'Innlegging av opplysninger'!$B$5*Z2243</f>
        <v>73522.96113109999</v>
      </c>
      <c r="AF2243" s="1">
        <f>'Innlegging av opplysninger'!$B$5*AA2243</f>
        <v>66839.055573727281</v>
      </c>
      <c r="AG2243" s="1"/>
      <c r="AH2243" s="1">
        <f>'Innlegging av opplysninger'!$C$11*SUM(X2243:AG2243)</f>
        <v>214728.78264591066</v>
      </c>
      <c r="AI2243" s="1">
        <f>'Innlegging av opplysninger'!$C$13*(((X2243+Z2243+AC2243+AE2243)*Data!M2243)+(Z2243+AE2243)*(1-Data!M2243)*1.8/12+Y2243+AD2243+AA2243+AB2243+AF2243+AG2243)</f>
        <v>34958.346526018213</v>
      </c>
      <c r="AJ2243" s="1">
        <f>'Innlegging av opplysninger'!$C$13*((X2243+Z2243+AC2243+AE2243)*(1-Data!M2243)-(Z2243+AE2243)*(1-Data!M2243)*1.8/12)</f>
        <v>258881.04025259637</v>
      </c>
      <c r="AK2243" s="83">
        <f t="shared" si="344"/>
        <v>5325000</v>
      </c>
      <c r="AL2243" s="83">
        <f t="shared" si="345"/>
        <v>923000</v>
      </c>
      <c r="AM2243" s="83">
        <f t="shared" si="346"/>
        <v>6364000</v>
      </c>
    </row>
    <row r="2244" spans="1:39">
      <c r="A2244" t="str">
        <f t="shared" si="340"/>
        <v>5054Barnehager</v>
      </c>
      <c r="B2244" s="6" t="str">
        <f>Data!A2244</f>
        <v>5054</v>
      </c>
      <c r="C2244" s="7" t="str">
        <f>Data!B2244</f>
        <v>Indre Fosen kommune</v>
      </c>
      <c r="D2244" s="7" t="str">
        <f>Data!C2244</f>
        <v>Barnehager</v>
      </c>
      <c r="E2244" s="1">
        <f>Data!D2244</f>
        <v>79.385292247629678</v>
      </c>
      <c r="F2244" s="1">
        <f>Data!E2244+Data!F2244</f>
        <v>42166.892173068511</v>
      </c>
      <c r="G2244" s="1">
        <f>Data!G2244</f>
        <v>0</v>
      </c>
      <c r="H2244" s="1">
        <f t="shared" si="341"/>
        <v>36517429.727272712</v>
      </c>
      <c r="I2244" s="1">
        <f t="shared" si="342"/>
        <v>0</v>
      </c>
      <c r="J2244" s="1">
        <f t="shared" si="343"/>
        <v>4382091.5672727255</v>
      </c>
      <c r="K2244" s="1">
        <f>'Innlegging av opplysninger'!$B$4*H2244</f>
        <v>4747265.8645454524</v>
      </c>
      <c r="L2244" s="1"/>
      <c r="M2244" s="1">
        <f>'Innlegging av opplysninger'!$B$5*H2244</f>
        <v>4783783.2942727255</v>
      </c>
      <c r="N2244" s="1">
        <f>'Innlegging av opplysninger'!$B$5*I2244</f>
        <v>0</v>
      </c>
      <c r="O2244" s="1">
        <f>'Innlegging av opplysninger'!$B$5*J2244</f>
        <v>574053.99531272706</v>
      </c>
      <c r="P2244" s="1">
        <f>'Innlegging av opplysninger'!$B$5*K2244</f>
        <v>621891.82825545431</v>
      </c>
      <c r="Q2244" s="1"/>
      <c r="R2244" s="1">
        <f>'Innlegging av opplysninger'!$C$11*SUM(H2244:Q2244)</f>
        <v>1961807.618523408</v>
      </c>
      <c r="S2244" s="1">
        <f>'Innlegging av opplysninger'!$C$13*(((H2244+J2244+M2244+O2244)*Data!H2244)+(J2244+O2244)*(1-Data!H2244)*1.8/12+I2244+N2244+K2244+L2244+P2244+Q2244)</f>
        <v>318563.40150409727</v>
      </c>
      <c r="T2244" s="1">
        <f>'Innlegging av opplysninger'!$C$13*((H2244+J2244+M2244+O2244)*(1-Data!H2244)-(J2244+O2244)*(1-Data!H2244)*1.8/12)</f>
        <v>2366015.4448963562</v>
      </c>
      <c r="U2244" s="1">
        <f>Data!I2244</f>
        <v>7.6352000000000011</v>
      </c>
      <c r="V2244" s="1">
        <f>Data!J2244+Data!K2244</f>
        <v>41400.820650845206</v>
      </c>
      <c r="W2244" s="1">
        <f>Data!L2244</f>
        <v>0</v>
      </c>
      <c r="X2244" s="1">
        <f t="shared" si="347"/>
        <v>3448402.3181818184</v>
      </c>
      <c r="Y2244" s="100">
        <f t="shared" si="348"/>
        <v>0</v>
      </c>
      <c r="Z2244" s="100">
        <f t="shared" si="349"/>
        <v>493121.53149999998</v>
      </c>
      <c r="AA2244" s="100">
        <f>'Innlegging av opplysninger'!$B$4*X2244</f>
        <v>448292.30136363639</v>
      </c>
      <c r="AB2244" s="1"/>
      <c r="AC2244" s="1">
        <f>'Innlegging av opplysninger'!$B$5*X2244</f>
        <v>451740.70368181821</v>
      </c>
      <c r="AD2244" s="1">
        <f>'Innlegging av opplysninger'!$B$5*Y2244</f>
        <v>0</v>
      </c>
      <c r="AE2244" s="1">
        <f>'Innlegging av opplysninger'!$B$5*Z2244</f>
        <v>64598.920626500003</v>
      </c>
      <c r="AF2244" s="1">
        <f>'Innlegging av opplysninger'!$B$5*AA2244</f>
        <v>58726.291478636369</v>
      </c>
      <c r="AG2244" s="1"/>
      <c r="AH2244" s="1">
        <f>'Innlegging av opplysninger'!$C$11*SUM(X2244:AG2244)</f>
        <v>188665.51853963154</v>
      </c>
      <c r="AI2244" s="1">
        <f>'Innlegging av opplysninger'!$C$13*(((X2244+Z2244+AC2244+AE2244)*Data!M2244)+(Z2244+AE2244)*(1-Data!M2244)*1.8/12+Y2244+AD2244+AA2244+AB2244+AF2244+AG2244)</f>
        <v>30715.186354384878</v>
      </c>
      <c r="AJ2244" s="1">
        <f>'Innlegging av opplysninger'!$C$13*((X2244+Z2244+AC2244+AE2244)*(1-Data!M2244)-(Z2244+AE2244)*(1-Data!M2244)*1.8/12)</f>
        <v>227458.68112090035</v>
      </c>
      <c r="AK2244" s="83">
        <f t="shared" si="344"/>
        <v>2150000</v>
      </c>
      <c r="AL2244" s="83">
        <f t="shared" si="345"/>
        <v>349000</v>
      </c>
      <c r="AM2244" s="83">
        <f t="shared" si="346"/>
        <v>2593000</v>
      </c>
    </row>
    <row r="2245" spans="1:39">
      <c r="A2245" t="str">
        <f t="shared" si="340"/>
        <v>5054Helse/pleie/omsorg</v>
      </c>
      <c r="B2245" s="6" t="str">
        <f>Data!A2245</f>
        <v>5054</v>
      </c>
      <c r="C2245" s="7" t="str">
        <f>Data!B2245</f>
        <v>Indre Fosen kommune</v>
      </c>
      <c r="D2245" s="7" t="str">
        <f>Data!C2245</f>
        <v>Helse/pleie/omsorg</v>
      </c>
      <c r="E2245" s="1">
        <f>Data!D2245</f>
        <v>326.4845042093516</v>
      </c>
      <c r="F2245" s="1">
        <f>Data!E2245+Data!F2245</f>
        <v>44242.446666742151</v>
      </c>
      <c r="G2245" s="1">
        <f>Data!G2245</f>
        <v>1184.9978636410829</v>
      </c>
      <c r="H2245" s="1">
        <f t="shared" si="341"/>
        <v>157576071.98181808</v>
      </c>
      <c r="I2245" s="1">
        <f t="shared" si="342"/>
        <v>4220546.6181818154</v>
      </c>
      <c r="J2245" s="1">
        <f t="shared" si="343"/>
        <v>19415594.23199999</v>
      </c>
      <c r="K2245" s="1">
        <f>'Innlegging av opplysninger'!$B$4*H2245</f>
        <v>20484889.357636351</v>
      </c>
      <c r="L2245" s="1"/>
      <c r="M2245" s="1">
        <f>'Innlegging av opplysninger'!$B$5*H2245</f>
        <v>20642465.429618169</v>
      </c>
      <c r="N2245" s="1">
        <f>'Innlegging av opplysninger'!$B$5*I2245</f>
        <v>552891.60698181787</v>
      </c>
      <c r="O2245" s="1">
        <f>'Innlegging av opplysninger'!$B$5*J2245</f>
        <v>2543442.8443919988</v>
      </c>
      <c r="P2245" s="1">
        <f>'Innlegging av opplysninger'!$B$5*K2245</f>
        <v>2683520.5058503621</v>
      </c>
      <c r="Q2245" s="1"/>
      <c r="R2245" s="1">
        <f>'Innlegging av opplysninger'!$C$11*SUM(H2245:Q2245)</f>
        <v>8668538.0579061881</v>
      </c>
      <c r="S2245" s="1">
        <f>'Innlegging av opplysninger'!$C$13*(((H2245+J2245+M2245+O2245)*Data!H2245)+(J2245+O2245)*(1-Data!H2245)*1.8/12+I2245+N2245+K2245+L2245+P2245+Q2245)</f>
        <v>1666047.556498426</v>
      </c>
      <c r="T2245" s="1">
        <f>'Innlegging av opplysninger'!$C$13*((H2245+J2245+M2245+O2245)*(1-Data!H2245)-(J2245+O2245)*(1-Data!H2245)*1.8/12)</f>
        <v>10196162.417478461</v>
      </c>
      <c r="U2245" s="1">
        <f>Data!I2245</f>
        <v>33.537819926199262</v>
      </c>
      <c r="V2245" s="1">
        <f>Data!J2245+Data!K2245</f>
        <v>46016.933819672355</v>
      </c>
      <c r="W2245" s="1">
        <f>Data!L2245</f>
        <v>976.98210772501011</v>
      </c>
      <c r="X2245" s="1">
        <f t="shared" si="347"/>
        <v>16836083.345454548</v>
      </c>
      <c r="Y2245" s="100">
        <f t="shared" si="348"/>
        <v>357445.63636363629</v>
      </c>
      <c r="Z2245" s="100">
        <f t="shared" si="349"/>
        <v>2458674.6444000001</v>
      </c>
      <c r="AA2245" s="100">
        <f>'Innlegging av opplysninger'!$B$4*X2245</f>
        <v>2188690.8349090912</v>
      </c>
      <c r="AB2245" s="1"/>
      <c r="AC2245" s="1">
        <f>'Innlegging av opplysninger'!$B$5*X2245</f>
        <v>2205526.9182545459</v>
      </c>
      <c r="AD2245" s="1">
        <f>'Innlegging av opplysninger'!$B$5*Y2245</f>
        <v>46825.378363636359</v>
      </c>
      <c r="AE2245" s="1">
        <f>'Innlegging av opplysninger'!$B$5*Z2245</f>
        <v>322086.37841640005</v>
      </c>
      <c r="AF2245" s="1">
        <f>'Innlegging av opplysninger'!$B$5*AA2245</f>
        <v>286718.49937309098</v>
      </c>
      <c r="AG2245" s="1"/>
      <c r="AH2245" s="1">
        <f>'Innlegging av opplysninger'!$C$11*SUM(X2245:AG2245)</f>
        <v>938677.96215032809</v>
      </c>
      <c r="AI2245" s="1">
        <f>'Innlegging av opplysninger'!$C$13*(((X2245+Z2245+AC2245+AE2245)*Data!M2245)+(Z2245+AE2245)*(1-Data!M2245)*1.8/12+Y2245+AD2245+AA2245+AB2245+AF2245+AG2245)</f>
        <v>174607.5493150143</v>
      </c>
      <c r="AJ2245" s="1">
        <f>'Innlegging av opplysninger'!$C$13*((X2245+Z2245+AC2245+AE2245)*(1-Data!M2245)-(Z2245+AE2245)*(1-Data!M2245)*1.8/12)</f>
        <v>1109899.135732803</v>
      </c>
      <c r="AK2245" s="83">
        <f t="shared" si="344"/>
        <v>9607000</v>
      </c>
      <c r="AL2245" s="83">
        <f t="shared" si="345"/>
        <v>1841000</v>
      </c>
      <c r="AM2245" s="83">
        <f t="shared" si="346"/>
        <v>11306000</v>
      </c>
    </row>
    <row r="2246" spans="1:39">
      <c r="A2246" t="str">
        <f t="shared" ref="A2246:A2309" si="350">CONCATENATE(B2246,D2246)</f>
        <v>5054Samferdsel og teknikk</v>
      </c>
      <c r="B2246" s="6" t="str">
        <f>Data!A2246</f>
        <v>5054</v>
      </c>
      <c r="C2246" s="7" t="str">
        <f>Data!B2246</f>
        <v>Indre Fosen kommune</v>
      </c>
      <c r="D2246" s="7" t="str">
        <f>Data!C2246</f>
        <v>Samferdsel og teknikk</v>
      </c>
      <c r="E2246" s="1">
        <f>Data!D2246</f>
        <v>14.350000000000005</v>
      </c>
      <c r="F2246" s="1">
        <f>Data!E2246+Data!F2246</f>
        <v>49190.737514517998</v>
      </c>
      <c r="G2246" s="1">
        <f>Data!G2246</f>
        <v>0</v>
      </c>
      <c r="H2246" s="1">
        <f t="shared" ref="H2246:H2309" si="351">F2246*(11-1/11)*E2246</f>
        <v>7700586.3636363642</v>
      </c>
      <c r="I2246" s="1">
        <f t="shared" ref="I2246:I2309" si="352">G2246*(11-1/11)*E2246</f>
        <v>0</v>
      </c>
      <c r="J2246" s="1">
        <f t="shared" ref="J2246:J2309" si="353">(H2246+I2246)*0.12</f>
        <v>924070.36363636365</v>
      </c>
      <c r="K2246" s="1">
        <f>'Innlegging av opplysninger'!$B$4*H2246</f>
        <v>1001076.2272727274</v>
      </c>
      <c r="L2246" s="1"/>
      <c r="M2246" s="1">
        <f>'Innlegging av opplysninger'!$B$5*H2246</f>
        <v>1008776.8136363637</v>
      </c>
      <c r="N2246" s="1">
        <f>'Innlegging av opplysninger'!$B$5*I2246</f>
        <v>0</v>
      </c>
      <c r="O2246" s="1">
        <f>'Innlegging av opplysninger'!$B$5*J2246</f>
        <v>121053.21763636364</v>
      </c>
      <c r="P2246" s="1">
        <f>'Innlegging av opplysninger'!$B$5*K2246</f>
        <v>131140.98577272729</v>
      </c>
      <c r="Q2246" s="1"/>
      <c r="R2246" s="1">
        <f>'Innlegging av opplysninger'!$C$11*SUM(H2246:Q2246)</f>
        <v>413694.75092045456</v>
      </c>
      <c r="S2246" s="1">
        <f>'Innlegging av opplysninger'!$C$13*(((H2246+J2246+M2246+O2246)*Data!H2246)+(J2246+O2246)*(1-Data!H2246)*1.8/12+I2246+N2246+K2246+L2246+P2246+Q2246)</f>
        <v>67027.259012290917</v>
      </c>
      <c r="T2246" s="1">
        <f>'Innlegging av opplysninger'!$C$13*((H2246+J2246+M2246+O2246)*(1-Data!H2246)-(J2246+O2246)*(1-Data!H2246)*1.8/12)</f>
        <v>499081.34751043649</v>
      </c>
      <c r="U2246" s="1">
        <f>Data!I2246</f>
        <v>3.8</v>
      </c>
      <c r="V2246" s="1">
        <f>Data!J2246+Data!K2246</f>
        <v>51624.473684210527</v>
      </c>
      <c r="W2246" s="1">
        <f>Data!L2246</f>
        <v>0</v>
      </c>
      <c r="X2246" s="1">
        <f t="shared" si="347"/>
        <v>2140069.0909090908</v>
      </c>
      <c r="Y2246" s="100">
        <f t="shared" si="348"/>
        <v>0</v>
      </c>
      <c r="Z2246" s="100">
        <f t="shared" si="349"/>
        <v>306029.87999999995</v>
      </c>
      <c r="AA2246" s="100">
        <f>'Innlegging av opplysninger'!$B$4*X2246</f>
        <v>278208.98181818181</v>
      </c>
      <c r="AB2246" s="1"/>
      <c r="AC2246" s="1">
        <f>'Innlegging av opplysninger'!$B$5*X2246</f>
        <v>280349.0509090909</v>
      </c>
      <c r="AD2246" s="1">
        <f>'Innlegging av opplysninger'!$B$5*Y2246</f>
        <v>0</v>
      </c>
      <c r="AE2246" s="1">
        <f>'Innlegging av opplysninger'!$B$5*Z2246</f>
        <v>40089.914279999997</v>
      </c>
      <c r="AF2246" s="1">
        <f>'Innlegging av opplysninger'!$B$5*AA2246</f>
        <v>36445.376618181821</v>
      </c>
      <c r="AG2246" s="1"/>
      <c r="AH2246" s="1">
        <f>'Innlegging av opplysninger'!$C$11*SUM(X2246:AG2246)</f>
        <v>117085.30719231273</v>
      </c>
      <c r="AI2246" s="1">
        <f>'Innlegging av opplysninger'!$C$13*(((X2246+Z2246+AC2246+AE2246)*Data!M2246)+(Z2246+AE2246)*(1-Data!M2246)*1.8/12+Y2246+AD2246+AA2246+AB2246+AF2246+AG2246)</f>
        <v>19061.761034074905</v>
      </c>
      <c r="AJ2246" s="1">
        <f>'Innlegging av opplysninger'!$C$13*((X2246+Z2246+AC2246+AE2246)*(1-Data!M2246)-(Z2246+AE2246)*(1-Data!M2246)*1.8/12)</f>
        <v>141160.23828172142</v>
      </c>
      <c r="AK2246" s="83">
        <f t="shared" ref="AK2246:AK2309" si="354">ROUND(AH2246+R2246,-3)</f>
        <v>531000</v>
      </c>
      <c r="AL2246" s="83">
        <f t="shared" ref="AL2246:AL2309" si="355">ROUND(AI2246+S2246,-3)</f>
        <v>86000</v>
      </c>
      <c r="AM2246" s="83">
        <f t="shared" ref="AM2246:AM2309" si="356">ROUND(AJ2246+T2246,-3)</f>
        <v>640000</v>
      </c>
    </row>
    <row r="2247" spans="1:39">
      <c r="A2247" t="str">
        <f t="shared" si="350"/>
        <v>5054Annet</v>
      </c>
      <c r="B2247" s="6" t="str">
        <f>Data!A2247</f>
        <v>5054</v>
      </c>
      <c r="C2247" s="7" t="str">
        <f>Data!B2247</f>
        <v>Indre Fosen kommune</v>
      </c>
      <c r="D2247" s="7" t="str">
        <f>Data!C2247</f>
        <v>Annet</v>
      </c>
      <c r="E2247" s="1">
        <f>Data!D2247</f>
        <v>56.407000000000004</v>
      </c>
      <c r="F2247" s="1">
        <f>Data!E2247+Data!F2247</f>
        <v>51081.07652123554</v>
      </c>
      <c r="G2247" s="1">
        <f>Data!G2247</f>
        <v>0</v>
      </c>
      <c r="H2247" s="1">
        <f t="shared" si="351"/>
        <v>31432693.999999996</v>
      </c>
      <c r="I2247" s="1">
        <f t="shared" si="352"/>
        <v>0</v>
      </c>
      <c r="J2247" s="1">
        <f t="shared" si="353"/>
        <v>3771923.2799999993</v>
      </c>
      <c r="K2247" s="1">
        <f>'Innlegging av opplysninger'!$B$4*H2247</f>
        <v>4086250.2199999997</v>
      </c>
      <c r="L2247" s="1"/>
      <c r="M2247" s="1">
        <f>'Innlegging av opplysninger'!$B$5*H2247</f>
        <v>4117682.9139999999</v>
      </c>
      <c r="N2247" s="1">
        <f>'Innlegging av opplysninger'!$B$5*I2247</f>
        <v>0</v>
      </c>
      <c r="O2247" s="1">
        <f>'Innlegging av opplysninger'!$B$5*J2247</f>
        <v>494121.9496799999</v>
      </c>
      <c r="P2247" s="1">
        <f>'Innlegging av opplysninger'!$B$5*K2247</f>
        <v>535298.77882000001</v>
      </c>
      <c r="Q2247" s="1"/>
      <c r="R2247" s="1">
        <f>'Innlegging av opplysninger'!$C$11*SUM(H2247:Q2247)</f>
        <v>1688642.9034149996</v>
      </c>
      <c r="S2247" s="1">
        <f>'Innlegging av opplysninger'!$C$13*(((H2247+J2247+M2247+O2247)*Data!H2247)+(J2247+O2247)*(1-Data!H2247)*1.8/12+I2247+N2247+K2247+L2247+P2247+Q2247)</f>
        <v>339385.63952399121</v>
      </c>
      <c r="T2247" s="1">
        <f>'Innlegging av opplysninger'!$C$13*((H2247+J2247+M2247+O2247)*(1-Data!H2247)-(J2247+O2247)*(1-Data!H2247)*1.8/12)</f>
        <v>1971388.8598860083</v>
      </c>
      <c r="U2247" s="1">
        <f>Data!I2247</f>
        <v>6.6199999999999992</v>
      </c>
      <c r="V2247" s="1">
        <f>Data!J2247+Data!K2247</f>
        <v>47363.267875125886</v>
      </c>
      <c r="W2247" s="1">
        <f>Data!L2247</f>
        <v>0</v>
      </c>
      <c r="X2247" s="1">
        <f t="shared" ref="X2247:X2310" si="357">V2247*(11-1/11)*U2247</f>
        <v>3420489.0909090904</v>
      </c>
      <c r="Y2247" s="100">
        <f t="shared" ref="Y2247:Y2310" si="358">W2247*(11-1/11)*U2247</f>
        <v>0</v>
      </c>
      <c r="Z2247" s="100">
        <f t="shared" ref="Z2247:Z2310" si="359">(X2247+Y2247)*0.143</f>
        <v>489129.93999999989</v>
      </c>
      <c r="AA2247" s="100">
        <f>'Innlegging av opplysninger'!$B$4*X2247</f>
        <v>444663.58181818179</v>
      </c>
      <c r="AB2247" s="1"/>
      <c r="AC2247" s="1">
        <f>'Innlegging av opplysninger'!$B$5*X2247</f>
        <v>448084.07090909086</v>
      </c>
      <c r="AD2247" s="1">
        <f>'Innlegging av opplysninger'!$B$5*Y2247</f>
        <v>0</v>
      </c>
      <c r="AE2247" s="1">
        <f>'Innlegging av opplysninger'!$B$5*Z2247</f>
        <v>64076.022139999986</v>
      </c>
      <c r="AF2247" s="1">
        <f>'Innlegging av opplysninger'!$B$5*AA2247</f>
        <v>58250.929218181816</v>
      </c>
      <c r="AG2247" s="1"/>
      <c r="AH2247" s="1">
        <f>'Innlegging av opplysninger'!$C$11*SUM(X2247:AG2247)</f>
        <v>187138.3581297927</v>
      </c>
      <c r="AI2247" s="1">
        <f>'Innlegging av opplysninger'!$C$13*(((X2247+Z2247+AC2247+AE2247)*Data!M2247)+(Z2247+AE2247)*(1-Data!M2247)*1.8/12+Y2247+AD2247+AA2247+AB2247+AF2247+AG2247)</f>
        <v>30466.561078582909</v>
      </c>
      <c r="AJ2247" s="1">
        <f>'Innlegging av opplysninger'!$C$13*((X2247+Z2247+AC2247+AE2247)*(1-Data!M2247)-(Z2247+AE2247)*(1-Data!M2247)*1.8/12)</f>
        <v>225617.50794113343</v>
      </c>
      <c r="AK2247" s="83">
        <f t="shared" si="354"/>
        <v>1876000</v>
      </c>
      <c r="AL2247" s="83">
        <f t="shared" si="355"/>
        <v>370000</v>
      </c>
      <c r="AM2247" s="83">
        <f t="shared" si="356"/>
        <v>2197000</v>
      </c>
    </row>
    <row r="2248" spans="1:39">
      <c r="A2248" t="str">
        <f t="shared" si="350"/>
        <v>5055Alle</v>
      </c>
      <c r="B2248" s="6" t="str">
        <f>Data!A2248</f>
        <v>5055</v>
      </c>
      <c r="C2248" s="7" t="str">
        <f>Data!B2248</f>
        <v>Heim kommune</v>
      </c>
      <c r="D2248" s="7" t="str">
        <f>Data!C2248</f>
        <v>Alle</v>
      </c>
      <c r="E2248" s="1">
        <f>Data!D2248</f>
        <v>408.57800000000026</v>
      </c>
      <c r="F2248" s="1">
        <f>Data!E2248+Data!F2248</f>
        <v>47664.814006383102</v>
      </c>
      <c r="G2248" s="1">
        <f>Data!G2248</f>
        <v>518.22990958886624</v>
      </c>
      <c r="H2248" s="1">
        <f t="shared" si="351"/>
        <v>212452302.29563642</v>
      </c>
      <c r="I2248" s="1">
        <f t="shared" si="352"/>
        <v>2309861.8909090897</v>
      </c>
      <c r="J2248" s="1">
        <f t="shared" si="353"/>
        <v>25771459.702385459</v>
      </c>
      <c r="K2248" s="1">
        <f>'Innlegging av opplysninger'!$B$4*H2248</f>
        <v>27618799.298432734</v>
      </c>
      <c r="L2248" s="1"/>
      <c r="M2248" s="1">
        <f>'Innlegging av opplysninger'!$B$5*H2248</f>
        <v>27831251.60072837</v>
      </c>
      <c r="N2248" s="1">
        <f>'Innlegging av opplysninger'!$B$5*I2248</f>
        <v>302591.90770909074</v>
      </c>
      <c r="O2248" s="1">
        <f>'Innlegging av opplysninger'!$B$5*J2248</f>
        <v>3376061.2210124955</v>
      </c>
      <c r="P2248" s="1">
        <f>'Innlegging av opplysninger'!$B$5*K2248</f>
        <v>3618062.7080946881</v>
      </c>
      <c r="Q2248" s="1"/>
      <c r="R2248" s="1">
        <f>'Innlegging av opplysninger'!$C$11*SUM(H2248:Q2248)</f>
        <v>11524654.843746517</v>
      </c>
      <c r="S2248" s="1">
        <f>'Innlegging av opplysninger'!$C$13*(((H2248+J2248+M2248+O2248)*Data!H2248)+(J2248+O2248)*(1-Data!H2248)*1.8/12+I2248+N2248+K2248+L2248+P2248+Q2248)</f>
        <v>2325965.1220345213</v>
      </c>
      <c r="T2248" s="1">
        <f>'Innlegging av opplysninger'!$C$13*((H2248+J2248+M2248+O2248)*(1-Data!H2248)-(J2248+O2248)*(1-Data!H2248)*1.8/12)</f>
        <v>13444615.190460712</v>
      </c>
      <c r="U2248" s="1">
        <f>Data!I2248</f>
        <v>73.556399999999968</v>
      </c>
      <c r="V2248" s="1">
        <f>Data!J2248+Data!K2248</f>
        <v>47289.210037014702</v>
      </c>
      <c r="W2248" s="1">
        <f>Data!L2248</f>
        <v>500.44142997754136</v>
      </c>
      <c r="X2248" s="1">
        <f t="shared" si="357"/>
        <v>37946444.172727272</v>
      </c>
      <c r="Y2248" s="100">
        <f t="shared" si="358"/>
        <v>401570.94545454549</v>
      </c>
      <c r="Z2248" s="100">
        <f t="shared" si="359"/>
        <v>5483766.1618999997</v>
      </c>
      <c r="AA2248" s="100">
        <f>'Innlegging av opplysninger'!$B$4*X2248</f>
        <v>4933037.7424545456</v>
      </c>
      <c r="AB2248" s="1"/>
      <c r="AC2248" s="1">
        <f>'Innlegging av opplysninger'!$B$5*X2248</f>
        <v>4970984.1866272725</v>
      </c>
      <c r="AD2248" s="1">
        <f>'Innlegging av opplysninger'!$B$5*Y2248</f>
        <v>52605.79385454546</v>
      </c>
      <c r="AE2248" s="1">
        <f>'Innlegging av opplysninger'!$B$5*Z2248</f>
        <v>718373.36720890005</v>
      </c>
      <c r="AF2248" s="1">
        <f>'Innlegging av opplysninger'!$B$5*AA2248</f>
        <v>646227.94426154555</v>
      </c>
      <c r="AG2248" s="1"/>
      <c r="AH2248" s="1">
        <f>'Innlegging av opplysninger'!$C$11*SUM(X2248:AG2248)</f>
        <v>2095814.3919505675</v>
      </c>
      <c r="AI2248" s="1">
        <f>'Innlegging av opplysninger'!$C$13*(((X2248+Z2248+AC2248+AE2248)*Data!M2248)+(Z2248+AE2248)*(1-Data!M2248)*1.8/12+Y2248+AD2248+AA2248+AB2248+AF2248+AG2248)</f>
        <v>438071.35907964257</v>
      </c>
      <c r="AJ2248" s="1">
        <f>'Innlegging av opplysninger'!$C$13*((X2248+Z2248+AC2248+AE2248)*(1-Data!M2248)-(Z2248+AE2248)*(1-Data!M2248)*1.8/12)</f>
        <v>2429885.1772737657</v>
      </c>
      <c r="AK2248" s="83">
        <f t="shared" si="354"/>
        <v>13620000</v>
      </c>
      <c r="AL2248" s="83">
        <f t="shared" si="355"/>
        <v>2764000</v>
      </c>
      <c r="AM2248" s="83">
        <f t="shared" si="356"/>
        <v>15875000</v>
      </c>
    </row>
    <row r="2249" spans="1:39">
      <c r="A2249" t="str">
        <f t="shared" si="350"/>
        <v>5055Administrasjon</v>
      </c>
      <c r="B2249" s="6" t="str">
        <f>Data!A2249</f>
        <v>5055</v>
      </c>
      <c r="C2249" s="7" t="str">
        <f>Data!B2249</f>
        <v>Heim kommune</v>
      </c>
      <c r="D2249" s="7" t="str">
        <f>Data!C2249</f>
        <v>Administrasjon</v>
      </c>
      <c r="E2249" s="1">
        <f>Data!D2249</f>
        <v>47.905399999999993</v>
      </c>
      <c r="F2249" s="1">
        <f>Data!E2249+Data!F2249</f>
        <v>48355.67288169323</v>
      </c>
      <c r="G2249" s="1">
        <f>Data!G2249</f>
        <v>81.259732723242067</v>
      </c>
      <c r="H2249" s="1">
        <f t="shared" si="351"/>
        <v>25270885.654545449</v>
      </c>
      <c r="I2249" s="1">
        <f t="shared" si="352"/>
        <v>42466.690909090903</v>
      </c>
      <c r="J2249" s="1">
        <f t="shared" si="353"/>
        <v>3037602.2814545445</v>
      </c>
      <c r="K2249" s="1">
        <f>'Innlegging av opplysninger'!$B$4*H2249</f>
        <v>3285215.1350909085</v>
      </c>
      <c r="L2249" s="1"/>
      <c r="M2249" s="1">
        <f>'Innlegging av opplysninger'!$B$5*H2249</f>
        <v>3310486.0207454539</v>
      </c>
      <c r="N2249" s="1">
        <f>'Innlegging av opplysninger'!$B$5*I2249</f>
        <v>5563.1365090909085</v>
      </c>
      <c r="O2249" s="1">
        <f>'Innlegging av opplysninger'!$B$5*J2249</f>
        <v>397925.89887054532</v>
      </c>
      <c r="P2249" s="1">
        <f>'Innlegging av opplysninger'!$B$5*K2249</f>
        <v>430363.182696909</v>
      </c>
      <c r="Q2249" s="1"/>
      <c r="R2249" s="1">
        <f>'Innlegging av opplysninger'!$C$11*SUM(H2249:Q2249)</f>
        <v>1359659.3040312356</v>
      </c>
      <c r="S2249" s="1">
        <f>'Innlegging av opplysninger'!$C$13*(((H2249+J2249+M2249+O2249)*Data!H2249)+(J2249+O2249)*(1-Data!H2249)*1.8/12+I2249+N2249+K2249+L2249+P2249+Q2249)</f>
        <v>334208.50129361253</v>
      </c>
      <c r="T2249" s="1">
        <f>'Innlegging av opplysninger'!$C$13*((H2249+J2249+M2249+O2249)*(1-Data!H2249)-(J2249+O2249)*(1-Data!H2249)*1.8/12)</f>
        <v>1526377.9147491308</v>
      </c>
      <c r="U2249" s="1">
        <f>Data!I2249</f>
        <v>19.009999999999998</v>
      </c>
      <c r="V2249" s="1">
        <f>Data!J2249+Data!K2249</f>
        <v>45282.119060143785</v>
      </c>
      <c r="W2249" s="1">
        <f>Data!L2249</f>
        <v>8.4913203577064706</v>
      </c>
      <c r="X2249" s="1">
        <f t="shared" si="357"/>
        <v>9390688.1818181798</v>
      </c>
      <c r="Y2249" s="100">
        <f t="shared" si="358"/>
        <v>1760.9454545454544</v>
      </c>
      <c r="Z2249" s="100">
        <f t="shared" si="359"/>
        <v>1343120.2251999995</v>
      </c>
      <c r="AA2249" s="100">
        <f>'Innlegging av opplysninger'!$B$4*X2249</f>
        <v>1220789.4636363634</v>
      </c>
      <c r="AB2249" s="1"/>
      <c r="AC2249" s="1">
        <f>'Innlegging av opplysninger'!$B$5*X2249</f>
        <v>1230180.1518181816</v>
      </c>
      <c r="AD2249" s="1">
        <f>'Innlegging av opplysninger'!$B$5*Y2249</f>
        <v>230.68385454545452</v>
      </c>
      <c r="AE2249" s="1">
        <f>'Innlegging av opplysninger'!$B$5*Z2249</f>
        <v>175948.74950119996</v>
      </c>
      <c r="AF2249" s="1">
        <f>'Innlegging av opplysninger'!$B$5*AA2249</f>
        <v>159923.4197363636</v>
      </c>
      <c r="AG2249" s="1"/>
      <c r="AH2249" s="1">
        <f>'Innlegging av opplysninger'!$C$11*SUM(X2249:AG2249)</f>
        <v>513860.38919873635</v>
      </c>
      <c r="AI2249" s="1">
        <f>'Innlegging av opplysninger'!$C$13*(((X2249+Z2249+AC2249+AE2249)*Data!M2249)+(Z2249+AE2249)*(1-Data!M2249)*1.8/12+Y2249+AD2249+AA2249+AB2249+AF2249+AG2249)</f>
        <v>103505.0933557548</v>
      </c>
      <c r="AJ2249" s="1">
        <f>'Innlegging av opplysninger'!$C$13*((X2249+Z2249+AC2249+AE2249)*(1-Data!M2249)-(Z2249+AE2249)*(1-Data!M2249)*1.8/12)</f>
        <v>599672.28133725282</v>
      </c>
      <c r="AK2249" s="83">
        <f t="shared" si="354"/>
        <v>1874000</v>
      </c>
      <c r="AL2249" s="83">
        <f t="shared" si="355"/>
        <v>438000</v>
      </c>
      <c r="AM2249" s="83">
        <f t="shared" si="356"/>
        <v>2126000</v>
      </c>
    </row>
    <row r="2250" spans="1:39">
      <c r="A2250" t="str">
        <f t="shared" si="350"/>
        <v>5055Undervisning</v>
      </c>
      <c r="B2250" s="6" t="str">
        <f>Data!A2250</f>
        <v>5055</v>
      </c>
      <c r="C2250" s="7" t="str">
        <f>Data!B2250</f>
        <v>Heim kommune</v>
      </c>
      <c r="D2250" s="7" t="str">
        <f>Data!C2250</f>
        <v>Undervisning</v>
      </c>
      <c r="E2250" s="1">
        <f>Data!D2250</f>
        <v>115.851</v>
      </c>
      <c r="F2250" s="1">
        <f>Data!E2250+Data!F2250</f>
        <v>47973.808350956555</v>
      </c>
      <c r="G2250" s="1">
        <f>Data!G2250</f>
        <v>0</v>
      </c>
      <c r="H2250" s="1">
        <f t="shared" si="351"/>
        <v>60630694.595636375</v>
      </c>
      <c r="I2250" s="1">
        <f t="shared" si="352"/>
        <v>0</v>
      </c>
      <c r="J2250" s="1">
        <f t="shared" si="353"/>
        <v>7275683.3514763648</v>
      </c>
      <c r="K2250" s="1">
        <f>'Innlegging av opplysninger'!$B$4*H2250</f>
        <v>7881990.297432729</v>
      </c>
      <c r="L2250" s="1"/>
      <c r="M2250" s="1">
        <f>'Innlegging av opplysninger'!$B$5*H2250</f>
        <v>7942620.9920283658</v>
      </c>
      <c r="N2250" s="1">
        <f>'Innlegging av opplysninger'!$B$5*I2250</f>
        <v>0</v>
      </c>
      <c r="O2250" s="1">
        <f>'Innlegging av opplysninger'!$B$5*J2250</f>
        <v>953114.51904340379</v>
      </c>
      <c r="P2250" s="1">
        <f>'Innlegging av opplysninger'!$B$5*K2250</f>
        <v>1032540.7289636876</v>
      </c>
      <c r="Q2250" s="1"/>
      <c r="R2250" s="1">
        <f>'Innlegging av opplysninger'!$C$11*SUM(H2250:Q2250)</f>
        <v>3257232.4904140756</v>
      </c>
      <c r="S2250" s="1">
        <f>'Innlegging av opplysninger'!$C$13*(((H2250+J2250+M2250+O2250)*Data!H2250)+(J2250+O2250)*(1-Data!H2250)*1.8/12+I2250+N2250+K2250+L2250+P2250+Q2250)</f>
        <v>593552.97246926243</v>
      </c>
      <c r="T2250" s="1">
        <f>'Innlegging av opplysninger'!$C$13*((H2250+J2250+M2250+O2250)*(1-Data!H2250)-(J2250+O2250)*(1-Data!H2250)*1.8/12)</f>
        <v>3863712.5407289453</v>
      </c>
      <c r="U2250" s="1">
        <f>Data!I2250</f>
        <v>14.098400000000002</v>
      </c>
      <c r="V2250" s="1">
        <f>Data!J2250+Data!K2250</f>
        <v>47408.633367379734</v>
      </c>
      <c r="W2250" s="1">
        <f>Data!L2250</f>
        <v>0</v>
      </c>
      <c r="X2250" s="1">
        <f t="shared" si="357"/>
        <v>7291482.2909090891</v>
      </c>
      <c r="Y2250" s="100">
        <f t="shared" si="358"/>
        <v>0</v>
      </c>
      <c r="Z2250" s="100">
        <f t="shared" si="359"/>
        <v>1042681.9675999996</v>
      </c>
      <c r="AA2250" s="100">
        <f>'Innlegging av opplysninger'!$B$4*X2250</f>
        <v>947892.69781818159</v>
      </c>
      <c r="AB2250" s="1"/>
      <c r="AC2250" s="1">
        <f>'Innlegging av opplysninger'!$B$5*X2250</f>
        <v>955184.18010909075</v>
      </c>
      <c r="AD2250" s="1">
        <f>'Innlegging av opplysninger'!$B$5*Y2250</f>
        <v>0</v>
      </c>
      <c r="AE2250" s="1">
        <f>'Innlegging av opplysninger'!$B$5*Z2250</f>
        <v>136591.33775559996</v>
      </c>
      <c r="AF2250" s="1">
        <f>'Innlegging av opplysninger'!$B$5*AA2250</f>
        <v>124173.94341418179</v>
      </c>
      <c r="AG2250" s="1"/>
      <c r="AH2250" s="1">
        <f>'Innlegging av opplysninger'!$C$11*SUM(X2250:AG2250)</f>
        <v>398924.24386903341</v>
      </c>
      <c r="AI2250" s="1">
        <f>'Innlegging av opplysninger'!$C$13*(((X2250+Z2250+AC2250+AE2250)*Data!M2250)+(Z2250+AE2250)*(1-Data!M2250)*1.8/12+Y2250+AD2250+AA2250+AB2250+AF2250+AG2250)</f>
        <v>67231.87154497148</v>
      </c>
      <c r="AJ2250" s="1">
        <f>'Innlegging av opplysninger'!$C$13*((X2250+Z2250+AC2250+AE2250)*(1-Data!M2250)-(Z2250+AE2250)*(1-Data!M2250)*1.8/12)</f>
        <v>478664.46217054792</v>
      </c>
      <c r="AK2250" s="83">
        <f t="shared" si="354"/>
        <v>3656000</v>
      </c>
      <c r="AL2250" s="83">
        <f t="shared" si="355"/>
        <v>661000</v>
      </c>
      <c r="AM2250" s="83">
        <f t="shared" si="356"/>
        <v>4342000</v>
      </c>
    </row>
    <row r="2251" spans="1:39">
      <c r="A2251" t="str">
        <f t="shared" si="350"/>
        <v>5055Barnehager</v>
      </c>
      <c r="B2251" s="6" t="str">
        <f>Data!A2251</f>
        <v>5055</v>
      </c>
      <c r="C2251" s="7" t="str">
        <f>Data!B2251</f>
        <v>Heim kommune</v>
      </c>
      <c r="D2251" s="7" t="str">
        <f>Data!C2251</f>
        <v>Barnehager</v>
      </c>
      <c r="E2251" s="1">
        <f>Data!D2251</f>
        <v>43.752099999999999</v>
      </c>
      <c r="F2251" s="1">
        <f>Data!E2251+Data!F2251</f>
        <v>42618.890750386847</v>
      </c>
      <c r="G2251" s="1">
        <f>Data!G2251</f>
        <v>0</v>
      </c>
      <c r="H2251" s="1">
        <f t="shared" si="351"/>
        <v>20341810.581818182</v>
      </c>
      <c r="I2251" s="1">
        <f t="shared" si="352"/>
        <v>0</v>
      </c>
      <c r="J2251" s="1">
        <f t="shared" si="353"/>
        <v>2441017.2698181816</v>
      </c>
      <c r="K2251" s="1">
        <f>'Innlegging av opplysninger'!$B$4*H2251</f>
        <v>2644435.3756363639</v>
      </c>
      <c r="L2251" s="1"/>
      <c r="M2251" s="1">
        <f>'Innlegging av opplysninger'!$B$5*H2251</f>
        <v>2664777.1862181821</v>
      </c>
      <c r="N2251" s="1">
        <f>'Innlegging av opplysninger'!$B$5*I2251</f>
        <v>0</v>
      </c>
      <c r="O2251" s="1">
        <f>'Innlegging av opplysninger'!$B$5*J2251</f>
        <v>319773.26234618179</v>
      </c>
      <c r="P2251" s="1">
        <f>'Innlegging av opplysninger'!$B$5*K2251</f>
        <v>346421.03420836368</v>
      </c>
      <c r="Q2251" s="1"/>
      <c r="R2251" s="1">
        <f>'Innlegging av opplysninger'!$C$11*SUM(H2251:Q2251)</f>
        <v>1092812.9189817274</v>
      </c>
      <c r="S2251" s="1">
        <f>'Innlegging av opplysninger'!$C$13*(((H2251+J2251+M2251+O2251)*Data!H2251)+(J2251+O2251)*(1-Data!H2251)*1.8/12+I2251+N2251+K2251+L2251+P2251+Q2251)</f>
        <v>194645.4111498624</v>
      </c>
      <c r="T2251" s="1">
        <f>'Innlegging av opplysninger'!$C$13*((H2251+J2251+M2251+O2251)*(1-Data!H2251)-(J2251+O2251)*(1-Data!H2251)*1.8/12)</f>
        <v>1300782.7937725012</v>
      </c>
      <c r="U2251" s="1">
        <f>Data!I2251</f>
        <v>6.2938999999999998</v>
      </c>
      <c r="V2251" s="1">
        <f>Data!J2251+Data!K2251</f>
        <v>39469.731539003376</v>
      </c>
      <c r="W2251" s="1">
        <f>Data!L2251</f>
        <v>0</v>
      </c>
      <c r="X2251" s="1">
        <f t="shared" si="357"/>
        <v>2710020.4727272727</v>
      </c>
      <c r="Y2251" s="100">
        <f t="shared" si="358"/>
        <v>0</v>
      </c>
      <c r="Z2251" s="100">
        <f t="shared" si="359"/>
        <v>387532.92759999994</v>
      </c>
      <c r="AA2251" s="100">
        <f>'Innlegging av opplysninger'!$B$4*X2251</f>
        <v>352302.66145454545</v>
      </c>
      <c r="AB2251" s="1"/>
      <c r="AC2251" s="1">
        <f>'Innlegging av opplysninger'!$B$5*X2251</f>
        <v>355012.68192727276</v>
      </c>
      <c r="AD2251" s="1">
        <f>'Innlegging av opplysninger'!$B$5*Y2251</f>
        <v>0</v>
      </c>
      <c r="AE2251" s="1">
        <f>'Innlegging av opplysninger'!$B$5*Z2251</f>
        <v>50766.813515599992</v>
      </c>
      <c r="AF2251" s="1">
        <f>'Innlegging av opplysninger'!$B$5*AA2251</f>
        <v>46151.648650545452</v>
      </c>
      <c r="AG2251" s="1"/>
      <c r="AH2251" s="1">
        <f>'Innlegging av opplysninger'!$C$11*SUM(X2251:AG2251)</f>
        <v>148267.91382325898</v>
      </c>
      <c r="AI2251" s="1">
        <f>'Innlegging av opplysninger'!$C$13*(((X2251+Z2251+AC2251+AE2251)*Data!M2251)+(Z2251+AE2251)*(1-Data!M2251)*1.8/12+Y2251+AD2251+AA2251+AB2251+AF2251+AG2251)</f>
        <v>26701.111254318042</v>
      </c>
      <c r="AJ2251" s="1">
        <f>'Innlegging av opplysninger'!$C$13*((X2251+Z2251+AC2251+AE2251)*(1-Data!M2251)-(Z2251+AE2251)*(1-Data!M2251)*1.8/12)</f>
        <v>176191.82345119421</v>
      </c>
      <c r="AK2251" s="83">
        <f t="shared" si="354"/>
        <v>1241000</v>
      </c>
      <c r="AL2251" s="83">
        <f t="shared" si="355"/>
        <v>221000</v>
      </c>
      <c r="AM2251" s="83">
        <f t="shared" si="356"/>
        <v>1477000</v>
      </c>
    </row>
    <row r="2252" spans="1:39">
      <c r="A2252" t="str">
        <f t="shared" si="350"/>
        <v>5055Helse/pleie/omsorg</v>
      </c>
      <c r="B2252" s="6" t="str">
        <f>Data!A2252</f>
        <v>5055</v>
      </c>
      <c r="C2252" s="7" t="str">
        <f>Data!B2252</f>
        <v>Heim kommune</v>
      </c>
      <c r="D2252" s="7" t="str">
        <f>Data!C2252</f>
        <v>Helse/pleie/omsorg</v>
      </c>
      <c r="E2252" s="1">
        <f>Data!D2252</f>
        <v>176.17880000000008</v>
      </c>
      <c r="F2252" s="1">
        <f>Data!E2252+Data!F2252</f>
        <v>47367.801810811849</v>
      </c>
      <c r="G2252" s="1">
        <f>Data!G2252</f>
        <v>1160.1687603729845</v>
      </c>
      <c r="H2252" s="1">
        <f t="shared" si="351"/>
        <v>91038572.527272671</v>
      </c>
      <c r="I2252" s="1">
        <f t="shared" si="352"/>
        <v>2229786.9818181824</v>
      </c>
      <c r="J2252" s="1">
        <f t="shared" si="353"/>
        <v>11192203.141090902</v>
      </c>
      <c r="K2252" s="1">
        <f>'Innlegging av opplysninger'!$B$4*H2252</f>
        <v>11835014.428545447</v>
      </c>
      <c r="L2252" s="1"/>
      <c r="M2252" s="1">
        <f>'Innlegging av opplysninger'!$B$5*H2252</f>
        <v>11926053.00107272</v>
      </c>
      <c r="N2252" s="1">
        <f>'Innlegging av opplysninger'!$B$5*I2252</f>
        <v>292102.09461818193</v>
      </c>
      <c r="O2252" s="1">
        <f>'Innlegging av opplysninger'!$B$5*J2252</f>
        <v>1466178.6114829083</v>
      </c>
      <c r="P2252" s="1">
        <f>'Innlegging av opplysninger'!$B$5*K2252</f>
        <v>1550386.8901394536</v>
      </c>
      <c r="Q2252" s="1"/>
      <c r="R2252" s="1">
        <f>'Innlegging av opplysninger'!$C$11*SUM(H2252:Q2252)</f>
        <v>4998151.3116895379</v>
      </c>
      <c r="S2252" s="1">
        <f>'Innlegging av opplysninger'!$C$13*(((H2252+J2252+M2252+O2252)*Data!H2252)+(J2252+O2252)*(1-Data!H2252)*1.8/12+I2252+N2252+K2252+L2252+P2252+Q2252)</f>
        <v>1044755.0796551277</v>
      </c>
      <c r="T2252" s="1">
        <f>'Innlegging av opplysninger'!$C$13*((H2252+J2252+M2252+O2252)*(1-Data!H2252)-(J2252+O2252)*(1-Data!H2252)*1.8/12)</f>
        <v>5794820.3994989758</v>
      </c>
      <c r="U2252" s="1">
        <f>Data!I2252</f>
        <v>27.085600000000003</v>
      </c>
      <c r="V2252" s="1">
        <f>Data!J2252+Data!K2252</f>
        <v>48229.878114816245</v>
      </c>
      <c r="W2252" s="1">
        <f>Data!L2252</f>
        <v>1353.0898337123785</v>
      </c>
      <c r="X2252" s="1">
        <f t="shared" si="357"/>
        <v>14250929.309090914</v>
      </c>
      <c r="Y2252" s="100">
        <f t="shared" si="358"/>
        <v>399810</v>
      </c>
      <c r="Z2252" s="100">
        <f t="shared" si="359"/>
        <v>2095055.7212000005</v>
      </c>
      <c r="AA2252" s="100">
        <f>'Innlegging av opplysninger'!$B$4*X2252</f>
        <v>1852620.8101818189</v>
      </c>
      <c r="AB2252" s="1"/>
      <c r="AC2252" s="1">
        <f>'Innlegging av opplysninger'!$B$5*X2252</f>
        <v>1866871.7394909097</v>
      </c>
      <c r="AD2252" s="1">
        <f>'Innlegging av opplysninger'!$B$5*Y2252</f>
        <v>52375.11</v>
      </c>
      <c r="AE2252" s="1">
        <f>'Innlegging av opplysninger'!$B$5*Z2252</f>
        <v>274452.29947720008</v>
      </c>
      <c r="AF2252" s="1">
        <f>'Innlegging av opplysninger'!$B$5*AA2252</f>
        <v>242693.32613381828</v>
      </c>
      <c r="AG2252" s="1"/>
      <c r="AH2252" s="1">
        <f>'Innlegging av opplysninger'!$C$11*SUM(X2252:AG2252)</f>
        <v>799322.71599183721</v>
      </c>
      <c r="AI2252" s="1">
        <f>'Innlegging av opplysninger'!$C$13*(((X2252+Z2252+AC2252+AE2252)*Data!M2252)+(Z2252+AE2252)*(1-Data!M2252)*1.8/12+Y2252+AD2252+AA2252+AB2252+AF2252+AG2252)</f>
        <v>180533.01529350586</v>
      </c>
      <c r="AJ2252" s="1">
        <f>'Innlegging av opplysninger'!$C$13*((X2252+Z2252+AC2252+AE2252)*(1-Data!M2252)-(Z2252+AE2252)*(1-Data!M2252)*1.8/12)</f>
        <v>913277.01711637666</v>
      </c>
      <c r="AK2252" s="83">
        <f t="shared" si="354"/>
        <v>5797000</v>
      </c>
      <c r="AL2252" s="83">
        <f t="shared" si="355"/>
        <v>1225000</v>
      </c>
      <c r="AM2252" s="83">
        <f t="shared" si="356"/>
        <v>6708000</v>
      </c>
    </row>
    <row r="2253" spans="1:39">
      <c r="A2253" t="str">
        <f t="shared" si="350"/>
        <v>5055Samferdsel og teknikk</v>
      </c>
      <c r="B2253" s="6" t="str">
        <f>Data!A2253</f>
        <v>5055</v>
      </c>
      <c r="C2253" s="7" t="str">
        <f>Data!B2253</f>
        <v>Heim kommune</v>
      </c>
      <c r="D2253" s="7" t="str">
        <f>Data!C2253</f>
        <v>Samferdsel og teknikk</v>
      </c>
      <c r="E2253" s="1">
        <f>Data!D2253</f>
        <v>17.910700000000006</v>
      </c>
      <c r="F2253" s="1">
        <f>Data!E2253+Data!F2253</f>
        <v>58749.201268887671</v>
      </c>
      <c r="G2253" s="1">
        <f>Data!G2253</f>
        <v>192.47823926479697</v>
      </c>
      <c r="H2253" s="1">
        <f t="shared" si="351"/>
        <v>11478974.390909091</v>
      </c>
      <c r="I2253" s="1">
        <f t="shared" si="352"/>
        <v>37608.218181818185</v>
      </c>
      <c r="J2253" s="1">
        <f t="shared" si="353"/>
        <v>1381989.9130909091</v>
      </c>
      <c r="K2253" s="1">
        <f>'Innlegging av opplysninger'!$B$4*H2253</f>
        <v>1492266.6708181819</v>
      </c>
      <c r="L2253" s="1"/>
      <c r="M2253" s="1">
        <f>'Innlegging av opplysninger'!$B$5*H2253</f>
        <v>1503745.645209091</v>
      </c>
      <c r="N2253" s="1">
        <f>'Innlegging av opplysninger'!$B$5*I2253</f>
        <v>4926.6765818181821</v>
      </c>
      <c r="O2253" s="1">
        <f>'Innlegging av opplysninger'!$B$5*J2253</f>
        <v>181040.67861490909</v>
      </c>
      <c r="P2253" s="1">
        <f>'Innlegging av opplysninger'!$B$5*K2253</f>
        <v>195486.93387718184</v>
      </c>
      <c r="Q2253" s="1"/>
      <c r="R2253" s="1">
        <f>'Innlegging av opplysninger'!$C$11*SUM(H2253:Q2253)</f>
        <v>618489.48683675402</v>
      </c>
      <c r="S2253" s="1">
        <f>'Innlegging av opplysninger'!$C$13*(((H2253+J2253+M2253+O2253)*Data!H2253)+(J2253+O2253)*(1-Data!H2253)*1.8/12+I2253+N2253+K2253+L2253+P2253+Q2253)</f>
        <v>121337.34055131095</v>
      </c>
      <c r="T2253" s="1">
        <f>'Innlegging av opplysninger'!$C$13*((H2253+J2253+M2253+O2253)*(1-Data!H2253)-(J2253+O2253)*(1-Data!H2253)*1.8/12)</f>
        <v>725016.69406740507</v>
      </c>
      <c r="U2253" s="1">
        <f>Data!I2253</f>
        <v>4.0685000000000002</v>
      </c>
      <c r="V2253" s="1">
        <f>Data!J2253+Data!K2253</f>
        <v>54173.084060464542</v>
      </c>
      <c r="W2253" s="1">
        <f>Data!L2253</f>
        <v>0</v>
      </c>
      <c r="X2253" s="1">
        <f t="shared" si="357"/>
        <v>2404398.4636363634</v>
      </c>
      <c r="Y2253" s="100">
        <f t="shared" si="358"/>
        <v>0</v>
      </c>
      <c r="Z2253" s="100">
        <f t="shared" si="359"/>
        <v>343828.98029999994</v>
      </c>
      <c r="AA2253" s="100">
        <f>'Innlegging av opplysninger'!$B$4*X2253</f>
        <v>312571.80027272727</v>
      </c>
      <c r="AB2253" s="1"/>
      <c r="AC2253" s="1">
        <f>'Innlegging av opplysninger'!$B$5*X2253</f>
        <v>314976.19873636361</v>
      </c>
      <c r="AD2253" s="1">
        <f>'Innlegging av opplysninger'!$B$5*Y2253</f>
        <v>0</v>
      </c>
      <c r="AE2253" s="1">
        <f>'Innlegging av opplysninger'!$B$5*Z2253</f>
        <v>45041.596419299996</v>
      </c>
      <c r="AF2253" s="1">
        <f>'Innlegging av opplysninger'!$B$5*AA2253</f>
        <v>40946.905835727273</v>
      </c>
      <c r="AG2253" s="1"/>
      <c r="AH2253" s="1">
        <f>'Innlegging av opplysninger'!$C$11*SUM(X2253:AG2253)</f>
        <v>131547.02991761829</v>
      </c>
      <c r="AI2253" s="1">
        <f>'Innlegging av opplysninger'!$C$13*(((X2253+Z2253+AC2253+AE2253)*Data!M2253)+(Z2253+AE2253)*(1-Data!M2253)*1.8/12+Y2253+AD2253+AA2253+AB2253+AF2253+AG2253)</f>
        <v>31329.971627180741</v>
      </c>
      <c r="AJ2253" s="1">
        <f>'Innlegging av opplysninger'!$C$13*((X2253+Z2253+AC2253+AE2253)*(1-Data!M2253)-(Z2253+AE2253)*(1-Data!M2253)*1.8/12)</f>
        <v>148681.75352324429</v>
      </c>
      <c r="AK2253" s="83">
        <f t="shared" si="354"/>
        <v>750000</v>
      </c>
      <c r="AL2253" s="83">
        <f t="shared" si="355"/>
        <v>153000</v>
      </c>
      <c r="AM2253" s="83">
        <f t="shared" si="356"/>
        <v>874000</v>
      </c>
    </row>
    <row r="2254" spans="1:39">
      <c r="A2254" t="str">
        <f t="shared" si="350"/>
        <v>5055Annet</v>
      </c>
      <c r="B2254" s="6" t="str">
        <f>Data!A2254</f>
        <v>5055</v>
      </c>
      <c r="C2254" s="7" t="str">
        <f>Data!B2254</f>
        <v>Heim kommune</v>
      </c>
      <c r="D2254" s="7" t="str">
        <f>Data!C2254</f>
        <v>Annet</v>
      </c>
      <c r="E2254" s="1">
        <f>Data!D2254</f>
        <v>6.9799999999999995</v>
      </c>
      <c r="F2254" s="1">
        <f>Data!E2254+Data!F2254</f>
        <v>0</v>
      </c>
      <c r="G2254" s="1">
        <f>Data!G2254</f>
        <v>0</v>
      </c>
      <c r="H2254" s="1">
        <f t="shared" si="351"/>
        <v>0</v>
      </c>
      <c r="I2254" s="1">
        <f t="shared" si="352"/>
        <v>0</v>
      </c>
      <c r="J2254" s="1">
        <f t="shared" si="353"/>
        <v>0</v>
      </c>
      <c r="K2254" s="1">
        <f>'Innlegging av opplysninger'!$B$4*H2254</f>
        <v>0</v>
      </c>
      <c r="L2254" s="1"/>
      <c r="M2254" s="1">
        <f>'Innlegging av opplysninger'!$B$5*H2254</f>
        <v>0</v>
      </c>
      <c r="N2254" s="1">
        <f>'Innlegging av opplysninger'!$B$5*I2254</f>
        <v>0</v>
      </c>
      <c r="O2254" s="1">
        <f>'Innlegging av opplysninger'!$B$5*J2254</f>
        <v>0</v>
      </c>
      <c r="P2254" s="1">
        <f>'Innlegging av opplysninger'!$B$5*K2254</f>
        <v>0</v>
      </c>
      <c r="Q2254" s="1"/>
      <c r="R2254" s="1">
        <f>'Innlegging av opplysninger'!$C$11*SUM(H2254:Q2254)</f>
        <v>0</v>
      </c>
      <c r="S2254" s="1">
        <f>'Innlegging av opplysninger'!$C$13*(((H2254+J2254+M2254+O2254)*Data!H2254)+(J2254+O2254)*(1-Data!H2254)*1.8/12+I2254+N2254+K2254+L2254+P2254+Q2254)</f>
        <v>0</v>
      </c>
      <c r="T2254" s="1">
        <f>'Innlegging av opplysninger'!$C$13*((H2254+J2254+M2254+O2254)*(1-Data!H2254)-(J2254+O2254)*(1-Data!H2254)*1.8/12)</f>
        <v>0</v>
      </c>
      <c r="U2254" s="1">
        <f>Data!I2254</f>
        <v>0</v>
      </c>
      <c r="V2254" s="1">
        <f>Data!J2254+Data!K2254</f>
        <v>0</v>
      </c>
      <c r="W2254" s="1">
        <f>Data!L2254</f>
        <v>0</v>
      </c>
      <c r="X2254" s="1">
        <f t="shared" si="357"/>
        <v>0</v>
      </c>
      <c r="Y2254" s="100">
        <f t="shared" si="358"/>
        <v>0</v>
      </c>
      <c r="Z2254" s="100">
        <f t="shared" si="359"/>
        <v>0</v>
      </c>
      <c r="AA2254" s="100">
        <f>'Innlegging av opplysninger'!$B$4*X2254</f>
        <v>0</v>
      </c>
      <c r="AB2254" s="1"/>
      <c r="AC2254" s="1">
        <f>'Innlegging av opplysninger'!$B$5*X2254</f>
        <v>0</v>
      </c>
      <c r="AD2254" s="1">
        <f>'Innlegging av opplysninger'!$B$5*Y2254</f>
        <v>0</v>
      </c>
      <c r="AE2254" s="1">
        <f>'Innlegging av opplysninger'!$B$5*Z2254</f>
        <v>0</v>
      </c>
      <c r="AF2254" s="1">
        <f>'Innlegging av opplysninger'!$B$5*AA2254</f>
        <v>0</v>
      </c>
      <c r="AG2254" s="1"/>
      <c r="AH2254" s="1">
        <f>'Innlegging av opplysninger'!$C$11*SUM(X2254:AG2254)</f>
        <v>0</v>
      </c>
      <c r="AI2254" s="1">
        <f>'Innlegging av opplysninger'!$C$13*(((X2254+Z2254+AC2254+AE2254)*Data!M2254)+(Z2254+AE2254)*(1-Data!M2254)*1.8/12+Y2254+AD2254+AA2254+AB2254+AF2254+AG2254)</f>
        <v>0</v>
      </c>
      <c r="AJ2254" s="1">
        <f>'Innlegging av opplysninger'!$C$13*((X2254+Z2254+AC2254+AE2254)*(1-Data!M2254)-(Z2254+AE2254)*(1-Data!M2254)*1.8/12)</f>
        <v>0</v>
      </c>
      <c r="AK2254" s="83">
        <f t="shared" si="354"/>
        <v>0</v>
      </c>
      <c r="AL2254" s="83">
        <f t="shared" si="355"/>
        <v>0</v>
      </c>
      <c r="AM2254" s="83">
        <f t="shared" si="356"/>
        <v>0</v>
      </c>
    </row>
    <row r="2255" spans="1:39">
      <c r="A2255" t="str">
        <f t="shared" si="350"/>
        <v>5056Alle</v>
      </c>
      <c r="B2255" s="6" t="str">
        <f>Data!A2255</f>
        <v>5056</v>
      </c>
      <c r="C2255" s="7" t="str">
        <f>Data!B2255</f>
        <v>Hitra kommune</v>
      </c>
      <c r="D2255" s="7" t="str">
        <f>Data!C2255</f>
        <v>Alle</v>
      </c>
      <c r="E2255" s="1">
        <f>Data!D2255</f>
        <v>429.85379999999998</v>
      </c>
      <c r="F2255" s="1">
        <f>Data!E2255+Data!F2255</f>
        <v>47831.815729867609</v>
      </c>
      <c r="G2255" s="1">
        <f>Data!G2255</f>
        <v>415.74272461939421</v>
      </c>
      <c r="H2255" s="1">
        <f t="shared" si="351"/>
        <v>224298411.84418213</v>
      </c>
      <c r="I2255" s="1">
        <f t="shared" si="352"/>
        <v>1949548.254545456</v>
      </c>
      <c r="J2255" s="1">
        <f t="shared" si="353"/>
        <v>27149755.211847309</v>
      </c>
      <c r="K2255" s="1">
        <f>'Innlegging av opplysninger'!$B$4*H2255</f>
        <v>29158793.539743677</v>
      </c>
      <c r="L2255" s="1"/>
      <c r="M2255" s="1">
        <f>'Innlegging av opplysninger'!$B$5*H2255</f>
        <v>29383091.95158786</v>
      </c>
      <c r="N2255" s="1">
        <f>'Innlegging av opplysninger'!$B$5*I2255</f>
        <v>255390.82134545475</v>
      </c>
      <c r="O2255" s="1">
        <f>'Innlegging av opplysninger'!$B$5*J2255</f>
        <v>3556617.9327519978</v>
      </c>
      <c r="P2255" s="1">
        <f>'Innlegging av opplysninger'!$B$5*K2255</f>
        <v>3819801.9537064219</v>
      </c>
      <c r="Q2255" s="1"/>
      <c r="R2255" s="1">
        <f>'Innlegging av opplysninger'!$C$11*SUM(H2255:Q2255)</f>
        <v>12143713.637368992</v>
      </c>
      <c r="S2255" s="1">
        <f>'Innlegging av opplysninger'!$C$13*(((H2255+J2255+M2255+O2255)*Data!H2255)+(J2255+O2255)*(1-Data!H2255)*1.8/12+I2255+N2255+K2255+L2255+P2255+Q2255)</f>
        <v>2358831.2266357155</v>
      </c>
      <c r="T2255" s="1">
        <f>'Innlegging av opplysninger'!$C$13*((H2255+J2255+M2255+O2255)*(1-Data!H2255)-(J2255+O2255)*(1-Data!H2255)*1.8/12)</f>
        <v>14258882.17186922</v>
      </c>
      <c r="U2255" s="1">
        <f>Data!I2255</f>
        <v>57.021200000000029</v>
      </c>
      <c r="V2255" s="1">
        <f>Data!J2255+Data!K2255</f>
        <v>52120.0808135103</v>
      </c>
      <c r="W2255" s="1">
        <f>Data!L2255</f>
        <v>631.44356835703195</v>
      </c>
      <c r="X2255" s="1">
        <f t="shared" si="357"/>
        <v>32421267.840909109</v>
      </c>
      <c r="Y2255" s="100">
        <f t="shared" si="358"/>
        <v>392789.12727272732</v>
      </c>
      <c r="Z2255" s="100">
        <f t="shared" si="359"/>
        <v>4692410.1464500027</v>
      </c>
      <c r="AA2255" s="100">
        <f>'Innlegging av opplysninger'!$B$4*X2255</f>
        <v>4214764.8193181846</v>
      </c>
      <c r="AB2255" s="1"/>
      <c r="AC2255" s="1">
        <f>'Innlegging av opplysninger'!$B$5*X2255</f>
        <v>4247186.0871590935</v>
      </c>
      <c r="AD2255" s="1">
        <f>'Innlegging av opplysninger'!$B$5*Y2255</f>
        <v>51455.375672727278</v>
      </c>
      <c r="AE2255" s="1">
        <f>'Innlegging av opplysninger'!$B$5*Z2255</f>
        <v>614705.72918495035</v>
      </c>
      <c r="AF2255" s="1">
        <f>'Innlegging av opplysninger'!$B$5*AA2255</f>
        <v>552134.19133068225</v>
      </c>
      <c r="AG2255" s="1"/>
      <c r="AH2255" s="1">
        <f>'Innlegging av opplysninger'!$C$11*SUM(X2255:AG2255)</f>
        <v>1793095.106057304</v>
      </c>
      <c r="AI2255" s="1">
        <f>'Innlegging av opplysninger'!$C$13*(((X2255+Z2255+AC2255+AE2255)*Data!M2255)+(Z2255+AE2255)*(1-Data!M2255)*1.8/12+Y2255+AD2255+AA2255+AB2255+AF2255+AG2255)</f>
        <v>368495.9395650166</v>
      </c>
      <c r="AJ2255" s="1">
        <f>'Innlegging av opplysninger'!$C$13*((X2255+Z2255+AC2255+AE2255)*(1-Data!M2255)-(Z2255+AE2255)*(1-Data!M2255)*1.8/12)</f>
        <v>2085213.1529344518</v>
      </c>
      <c r="AK2255" s="83">
        <f t="shared" si="354"/>
        <v>13937000</v>
      </c>
      <c r="AL2255" s="83">
        <f t="shared" si="355"/>
        <v>2727000</v>
      </c>
      <c r="AM2255" s="83">
        <f t="shared" si="356"/>
        <v>16344000</v>
      </c>
    </row>
    <row r="2256" spans="1:39">
      <c r="A2256" t="str">
        <f t="shared" si="350"/>
        <v>5056Administrasjon</v>
      </c>
      <c r="B2256" s="6" t="str">
        <f>Data!A2256</f>
        <v>5056</v>
      </c>
      <c r="C2256" s="7" t="str">
        <f>Data!B2256</f>
        <v>Hitra kommune</v>
      </c>
      <c r="D2256" s="7" t="str">
        <f>Data!C2256</f>
        <v>Administrasjon</v>
      </c>
      <c r="E2256" s="1">
        <f>Data!D2256</f>
        <v>44.5154</v>
      </c>
      <c r="F2256" s="1">
        <f>Data!E2256+Data!F2256</f>
        <v>47098.132444053066</v>
      </c>
      <c r="G2256" s="1">
        <f>Data!G2256</f>
        <v>0</v>
      </c>
      <c r="H2256" s="1">
        <f t="shared" si="351"/>
        <v>22871914.963636361</v>
      </c>
      <c r="I2256" s="1">
        <f t="shared" si="352"/>
        <v>0</v>
      </c>
      <c r="J2256" s="1">
        <f t="shared" si="353"/>
        <v>2744629.7956363633</v>
      </c>
      <c r="K2256" s="1">
        <f>'Innlegging av opplysninger'!$B$4*H2256</f>
        <v>2973348.9452727269</v>
      </c>
      <c r="L2256" s="1"/>
      <c r="M2256" s="1">
        <f>'Innlegging av opplysninger'!$B$5*H2256</f>
        <v>2996220.8602363635</v>
      </c>
      <c r="N2256" s="1">
        <f>'Innlegging av opplysninger'!$B$5*I2256</f>
        <v>0</v>
      </c>
      <c r="O2256" s="1">
        <f>'Innlegging av opplysninger'!$B$5*J2256</f>
        <v>359546.50322836364</v>
      </c>
      <c r="P2256" s="1">
        <f>'Innlegging av opplysninger'!$B$5*K2256</f>
        <v>389508.71183072723</v>
      </c>
      <c r="Q2256" s="1"/>
      <c r="R2256" s="1">
        <f>'Innlegging av opplysninger'!$C$11*SUM(H2256:Q2256)</f>
        <v>1228736.4516339544</v>
      </c>
      <c r="S2256" s="1">
        <f>'Innlegging av opplysninger'!$C$13*(((H2256+J2256+M2256+O2256)*Data!H2256)+(J2256+O2256)*(1-Data!H2256)*1.8/12+I2256+N2256+K2256+L2256+P2256+Q2256)</f>
        <v>292489.30203907716</v>
      </c>
      <c r="T2256" s="1">
        <f>'Innlegging av opplysninger'!$C$13*((H2256+J2256+M2256+O2256)*(1-Data!H2256)-(J2256+O2256)*(1-Data!H2256)*1.8/12)</f>
        <v>1388939.5265126496</v>
      </c>
      <c r="U2256" s="1">
        <f>Data!I2256</f>
        <v>4.2138999999999998</v>
      </c>
      <c r="V2256" s="1">
        <f>Data!J2256+Data!K2256</f>
        <v>56148.925579629329</v>
      </c>
      <c r="W2256" s="1">
        <f>Data!L2256</f>
        <v>0</v>
      </c>
      <c r="X2256" s="1">
        <f t="shared" si="357"/>
        <v>2581155.9</v>
      </c>
      <c r="Y2256" s="100">
        <f t="shared" si="358"/>
        <v>0</v>
      </c>
      <c r="Z2256" s="100">
        <f t="shared" si="359"/>
        <v>369105.29369999998</v>
      </c>
      <c r="AA2256" s="100">
        <f>'Innlegging av opplysninger'!$B$4*X2256</f>
        <v>335550.26699999999</v>
      </c>
      <c r="AB2256" s="1"/>
      <c r="AC2256" s="1">
        <f>'Innlegging av opplysninger'!$B$5*X2256</f>
        <v>338131.42290000001</v>
      </c>
      <c r="AD2256" s="1">
        <f>'Innlegging av opplysninger'!$B$5*Y2256</f>
        <v>0</v>
      </c>
      <c r="AE2256" s="1">
        <f>'Innlegging av opplysninger'!$B$5*Z2256</f>
        <v>48352.793474699996</v>
      </c>
      <c r="AF2256" s="1">
        <f>'Innlegging av opplysninger'!$B$5*AA2256</f>
        <v>43957.084976999999</v>
      </c>
      <c r="AG2256" s="1"/>
      <c r="AH2256" s="1">
        <f>'Innlegging av opplysninger'!$C$11*SUM(X2256:AG2256)</f>
        <v>141217.60495796459</v>
      </c>
      <c r="AI2256" s="1">
        <f>'Innlegging av opplysninger'!$C$13*(((X2256+Z2256+AC2256+AE2256)*Data!M2256)+(Z2256+AE2256)*(1-Data!M2256)*1.8/12+Y2256+AD2256+AA2256+AB2256+AF2256+AG2256)</f>
        <v>46812.885173142648</v>
      </c>
      <c r="AJ2256" s="1">
        <f>'Innlegging av opplysninger'!$C$13*((X2256+Z2256+AC2256+AE2256)*(1-Data!M2256)-(Z2256+AE2256)*(1-Data!M2256)*1.8/12)</f>
        <v>146432.25845354571</v>
      </c>
      <c r="AK2256" s="83">
        <f t="shared" si="354"/>
        <v>1370000</v>
      </c>
      <c r="AL2256" s="83">
        <f t="shared" si="355"/>
        <v>339000</v>
      </c>
      <c r="AM2256" s="83">
        <f t="shared" si="356"/>
        <v>1535000</v>
      </c>
    </row>
    <row r="2257" spans="1:39">
      <c r="A2257" t="str">
        <f t="shared" si="350"/>
        <v>5056Undervisning</v>
      </c>
      <c r="B2257" s="6" t="str">
        <f>Data!A2257</f>
        <v>5056</v>
      </c>
      <c r="C2257" s="7" t="str">
        <f>Data!B2257</f>
        <v>Hitra kommune</v>
      </c>
      <c r="D2257" s="7" t="str">
        <f>Data!C2257</f>
        <v>Undervisning</v>
      </c>
      <c r="E2257" s="1">
        <f>Data!D2257</f>
        <v>103.34070000000001</v>
      </c>
      <c r="F2257" s="1">
        <f>Data!E2257+Data!F2257</f>
        <v>48914.433929548904</v>
      </c>
      <c r="G2257" s="1">
        <f>Data!G2257</f>
        <v>0</v>
      </c>
      <c r="H2257" s="1">
        <f t="shared" si="351"/>
        <v>55143838.280545466</v>
      </c>
      <c r="I2257" s="1">
        <f t="shared" si="352"/>
        <v>0</v>
      </c>
      <c r="J2257" s="1">
        <f t="shared" si="353"/>
        <v>6617260.5936654555</v>
      </c>
      <c r="K2257" s="1">
        <f>'Innlegging av opplysninger'!$B$4*H2257</f>
        <v>7168698.9764709109</v>
      </c>
      <c r="L2257" s="1"/>
      <c r="M2257" s="1">
        <f>'Innlegging av opplysninger'!$B$5*H2257</f>
        <v>7223842.8147514565</v>
      </c>
      <c r="N2257" s="1">
        <f>'Innlegging av opplysninger'!$B$5*I2257</f>
        <v>0</v>
      </c>
      <c r="O2257" s="1">
        <f>'Innlegging av opplysninger'!$B$5*J2257</f>
        <v>866861.13777017465</v>
      </c>
      <c r="P2257" s="1">
        <f>'Innlegging av opplysninger'!$B$5*K2257</f>
        <v>939099.56591768935</v>
      </c>
      <c r="Q2257" s="1"/>
      <c r="R2257" s="1">
        <f>'Innlegging av opplysninger'!$C$11*SUM(H2257:Q2257)</f>
        <v>2962464.8520266041</v>
      </c>
      <c r="S2257" s="1">
        <f>'Innlegging av opplysninger'!$C$13*(((H2257+J2257+M2257+O2257)*Data!H2257)+(J2257+O2257)*(1-Data!H2257)*1.8/12+I2257+N2257+K2257+L2257+P2257+Q2257)</f>
        <v>556914.94990608876</v>
      </c>
      <c r="T2257" s="1">
        <f>'Innlegging av opplysninger'!$C$13*((H2257+J2257+M2257+O2257)*(1-Data!H2257)-(J2257+O2257)*(1-Data!H2257)*1.8/12)</f>
        <v>3496984.3212882117</v>
      </c>
      <c r="U2257" s="1">
        <f>Data!I2257</f>
        <v>13.9278</v>
      </c>
      <c r="V2257" s="1">
        <f>Data!J2257+Data!K2257</f>
        <v>50757.02785077328</v>
      </c>
      <c r="W2257" s="1">
        <f>Data!L2257</f>
        <v>0</v>
      </c>
      <c r="X2257" s="1">
        <f t="shared" si="357"/>
        <v>7712004.3545454545</v>
      </c>
      <c r="Y2257" s="100">
        <f t="shared" si="358"/>
        <v>0</v>
      </c>
      <c r="Z2257" s="100">
        <f t="shared" si="359"/>
        <v>1102816.6226999999</v>
      </c>
      <c r="AA2257" s="100">
        <f>'Innlegging av opplysninger'!$B$4*X2257</f>
        <v>1002560.5660909091</v>
      </c>
      <c r="AB2257" s="1"/>
      <c r="AC2257" s="1">
        <f>'Innlegging av opplysninger'!$B$5*X2257</f>
        <v>1010272.5704454546</v>
      </c>
      <c r="AD2257" s="1">
        <f>'Innlegging av opplysninger'!$B$5*Y2257</f>
        <v>0</v>
      </c>
      <c r="AE2257" s="1">
        <f>'Innlegging av opplysninger'!$B$5*Z2257</f>
        <v>144468.97757369999</v>
      </c>
      <c r="AF2257" s="1">
        <f>'Innlegging av opplysninger'!$B$5*AA2257</f>
        <v>131335.4341579091</v>
      </c>
      <c r="AG2257" s="1"/>
      <c r="AH2257" s="1">
        <f>'Innlegging av opplysninger'!$C$11*SUM(X2257:AG2257)</f>
        <v>421931.42396951024</v>
      </c>
      <c r="AI2257" s="1">
        <f>'Innlegging av opplysninger'!$C$13*(((X2257+Z2257+AC2257+AE2257)*Data!M2257)+(Z2257+AE2257)*(1-Data!M2257)*1.8/12+Y2257+AD2257+AA2257+AB2257+AF2257+AG2257)</f>
        <v>82268.389525814127</v>
      </c>
      <c r="AJ2257" s="1">
        <f>'Innlegging av opplysninger'!$C$13*((X2257+Z2257+AC2257+AE2257)*(1-Data!M2257)-(Z2257+AE2257)*(1-Data!M2257)*1.8/12)</f>
        <v>495111.45380088402</v>
      </c>
      <c r="AK2257" s="83">
        <f t="shared" si="354"/>
        <v>3384000</v>
      </c>
      <c r="AL2257" s="83">
        <f t="shared" si="355"/>
        <v>639000</v>
      </c>
      <c r="AM2257" s="83">
        <f t="shared" si="356"/>
        <v>3992000</v>
      </c>
    </row>
    <row r="2258" spans="1:39">
      <c r="A2258" t="str">
        <f t="shared" si="350"/>
        <v>5056Barnehager</v>
      </c>
      <c r="B2258" s="6" t="str">
        <f>Data!A2258</f>
        <v>5056</v>
      </c>
      <c r="C2258" s="7" t="str">
        <f>Data!B2258</f>
        <v>Hitra kommune</v>
      </c>
      <c r="D2258" s="7" t="str">
        <f>Data!C2258</f>
        <v>Barnehager</v>
      </c>
      <c r="E2258" s="1">
        <f>Data!D2258</f>
        <v>80.617699999999985</v>
      </c>
      <c r="F2258" s="1">
        <f>Data!E2258+Data!F2258</f>
        <v>42962.230078919813</v>
      </c>
      <c r="G2258" s="1">
        <f>Data!G2258</f>
        <v>0</v>
      </c>
      <c r="H2258" s="1">
        <f t="shared" si="351"/>
        <v>37783812.827272721</v>
      </c>
      <c r="I2258" s="1">
        <f t="shared" si="352"/>
        <v>0</v>
      </c>
      <c r="J2258" s="1">
        <f t="shared" si="353"/>
        <v>4534057.5392727265</v>
      </c>
      <c r="K2258" s="1">
        <f>'Innlegging av opplysninger'!$B$4*H2258</f>
        <v>4911895.6675454536</v>
      </c>
      <c r="L2258" s="1"/>
      <c r="M2258" s="1">
        <f>'Innlegging av opplysninger'!$B$5*H2258</f>
        <v>4949679.4803727269</v>
      </c>
      <c r="N2258" s="1">
        <f>'Innlegging av opplysninger'!$B$5*I2258</f>
        <v>0</v>
      </c>
      <c r="O2258" s="1">
        <f>'Innlegging av opplysninger'!$B$5*J2258</f>
        <v>593961.53764472716</v>
      </c>
      <c r="P2258" s="1">
        <f>'Innlegging av opplysninger'!$B$5*K2258</f>
        <v>643458.33244845446</v>
      </c>
      <c r="Q2258" s="1"/>
      <c r="R2258" s="1">
        <f>'Innlegging av opplysninger'!$C$11*SUM(H2258:Q2258)</f>
        <v>2029840.8846131586</v>
      </c>
      <c r="S2258" s="1">
        <f>'Innlegging av opplysninger'!$C$13*(((H2258+J2258+M2258+O2258)*Data!H2258)+(J2258+O2258)*(1-Data!H2258)*1.8/12+I2258+N2258+K2258+L2258+P2258+Q2258)</f>
        <v>353351.8806992757</v>
      </c>
      <c r="T2258" s="1">
        <f>'Innlegging av opplysninger'!$C$13*((H2258+J2258+M2258+O2258)*(1-Data!H2258)-(J2258+O2258)*(1-Data!H2258)*1.8/12)</f>
        <v>2424325.1192976781</v>
      </c>
      <c r="U2258" s="1">
        <f>Data!I2258</f>
        <v>6.6</v>
      </c>
      <c r="V2258" s="1">
        <f>Data!J2258+Data!K2258</f>
        <v>42269.116161616163</v>
      </c>
      <c r="W2258" s="1">
        <f>Data!L2258</f>
        <v>0</v>
      </c>
      <c r="X2258" s="1">
        <f t="shared" si="357"/>
        <v>3043376.3636363633</v>
      </c>
      <c r="Y2258" s="100">
        <f t="shared" si="358"/>
        <v>0</v>
      </c>
      <c r="Z2258" s="100">
        <f t="shared" si="359"/>
        <v>435202.81999999989</v>
      </c>
      <c r="AA2258" s="100">
        <f>'Innlegging av opplysninger'!$B$4*X2258</f>
        <v>395638.92727272725</v>
      </c>
      <c r="AB2258" s="1"/>
      <c r="AC2258" s="1">
        <f>'Innlegging av opplysninger'!$B$5*X2258</f>
        <v>398682.30363636359</v>
      </c>
      <c r="AD2258" s="1">
        <f>'Innlegging av opplysninger'!$B$5*Y2258</f>
        <v>0</v>
      </c>
      <c r="AE2258" s="1">
        <f>'Innlegging av opplysninger'!$B$5*Z2258</f>
        <v>57011.569419999985</v>
      </c>
      <c r="AF2258" s="1">
        <f>'Innlegging av opplysninger'!$B$5*AA2258</f>
        <v>51828.699472727269</v>
      </c>
      <c r="AG2258" s="1"/>
      <c r="AH2258" s="1">
        <f>'Innlegging av opplysninger'!$C$11*SUM(X2258:AG2258)</f>
        <v>166506.14597065086</v>
      </c>
      <c r="AI2258" s="1">
        <f>'Innlegging av opplysninger'!$C$13*(((X2258+Z2258+AC2258+AE2258)*Data!M2258)+(Z2258+AE2258)*(1-Data!M2258)*1.8/12+Y2258+AD2258+AA2258+AB2258+AF2258+AG2258)</f>
        <v>27107.588828239634</v>
      </c>
      <c r="AJ2258" s="1">
        <f>'Innlegging av opplysninger'!$C$13*((X2258+Z2258+AC2258+AE2258)*(1-Data!M2258)-(Z2258+AE2258)*(1-Data!M2258)*1.8/12)</f>
        <v>200742.92671054578</v>
      </c>
      <c r="AK2258" s="83">
        <f t="shared" si="354"/>
        <v>2196000</v>
      </c>
      <c r="AL2258" s="83">
        <f t="shared" si="355"/>
        <v>380000</v>
      </c>
      <c r="AM2258" s="83">
        <f t="shared" si="356"/>
        <v>2625000</v>
      </c>
    </row>
    <row r="2259" spans="1:39">
      <c r="A2259" t="str">
        <f t="shared" si="350"/>
        <v>5056Helse/pleie/omsorg</v>
      </c>
      <c r="B2259" s="6" t="str">
        <f>Data!A2259</f>
        <v>5056</v>
      </c>
      <c r="C2259" s="7" t="str">
        <f>Data!B2259</f>
        <v>Hitra kommune</v>
      </c>
      <c r="D2259" s="7" t="str">
        <f>Data!C2259</f>
        <v>Helse/pleie/omsorg</v>
      </c>
      <c r="E2259" s="1">
        <f>Data!D2259</f>
        <v>172.63999999999996</v>
      </c>
      <c r="F2259" s="1">
        <f>Data!E2259+Data!F2259</f>
        <v>48541.193741311399</v>
      </c>
      <c r="G2259" s="1">
        <f>Data!G2259</f>
        <v>1035.15170296571</v>
      </c>
      <c r="H2259" s="1">
        <f t="shared" si="351"/>
        <v>91419836.590909049</v>
      </c>
      <c r="I2259" s="1">
        <f t="shared" si="352"/>
        <v>1949548.2545454558</v>
      </c>
      <c r="J2259" s="1">
        <f t="shared" si="353"/>
        <v>11204326.181454539</v>
      </c>
      <c r="K2259" s="1">
        <f>'Innlegging av opplysninger'!$B$4*H2259</f>
        <v>11884578.756818177</v>
      </c>
      <c r="L2259" s="1"/>
      <c r="M2259" s="1">
        <f>'Innlegging av opplysninger'!$B$5*H2259</f>
        <v>11975998.593409086</v>
      </c>
      <c r="N2259" s="1">
        <f>'Innlegging av opplysninger'!$B$5*I2259</f>
        <v>255390.82134545472</v>
      </c>
      <c r="O2259" s="1">
        <f>'Innlegging av opplysninger'!$B$5*J2259</f>
        <v>1467766.7297705447</v>
      </c>
      <c r="P2259" s="1">
        <f>'Innlegging av opplysninger'!$B$5*K2259</f>
        <v>1556879.8171431813</v>
      </c>
      <c r="Q2259" s="1"/>
      <c r="R2259" s="1">
        <f>'Innlegging av opplysninger'!$C$11*SUM(H2259:Q2259)</f>
        <v>5005144.3783250283</v>
      </c>
      <c r="S2259" s="1">
        <f>'Innlegging av opplysninger'!$C$13*(((H2259+J2259+M2259+O2259)*Data!H2259)+(J2259+O2259)*(1-Data!H2259)*1.8/12+I2259+N2259+K2259+L2259+P2259+Q2259)</f>
        <v>979803.81455177523</v>
      </c>
      <c r="T2259" s="1">
        <f>'Innlegging av opplysninger'!$C$13*((H2259+J2259+M2259+O2259)*(1-Data!H2259)-(J2259+O2259)*(1-Data!H2259)*1.8/12)</f>
        <v>5869341.1242087903</v>
      </c>
      <c r="U2259" s="1">
        <f>Data!I2259</f>
        <v>24.592799999999997</v>
      </c>
      <c r="V2259" s="1">
        <f>Data!J2259+Data!K2259</f>
        <v>52900.136354271708</v>
      </c>
      <c r="W2259" s="1">
        <f>Data!L2259</f>
        <v>1464.0736313067243</v>
      </c>
      <c r="X2259" s="1">
        <f t="shared" si="357"/>
        <v>14192317.890909089</v>
      </c>
      <c r="Y2259" s="100">
        <f t="shared" si="358"/>
        <v>392789.12727272732</v>
      </c>
      <c r="Z2259" s="100">
        <f t="shared" si="359"/>
        <v>2085670.3035999995</v>
      </c>
      <c r="AA2259" s="100">
        <f>'Innlegging av opplysninger'!$B$4*X2259</f>
        <v>1845001.3258181815</v>
      </c>
      <c r="AB2259" s="1"/>
      <c r="AC2259" s="1">
        <f>'Innlegging av opplysninger'!$B$5*X2259</f>
        <v>1859193.6437090908</v>
      </c>
      <c r="AD2259" s="1">
        <f>'Innlegging av opplysninger'!$B$5*Y2259</f>
        <v>51455.375672727278</v>
      </c>
      <c r="AE2259" s="1">
        <f>'Innlegging av opplysninger'!$B$5*Z2259</f>
        <v>273222.80977159995</v>
      </c>
      <c r="AF2259" s="1">
        <f>'Innlegging av opplysninger'!$B$5*AA2259</f>
        <v>241695.17368218178</v>
      </c>
      <c r="AG2259" s="1"/>
      <c r="AH2259" s="1">
        <f>'Innlegging av opplysninger'!$C$11*SUM(X2259:AG2259)</f>
        <v>795771.1347165528</v>
      </c>
      <c r="AI2259" s="1">
        <f>'Innlegging av opplysninger'!$C$13*(((X2259+Z2259+AC2259+AE2259)*Data!M2259)+(Z2259+AE2259)*(1-Data!M2259)*1.8/12+Y2259+AD2259+AA2259+AB2259+AF2259+AG2259)</f>
        <v>163230.90796571312</v>
      </c>
      <c r="AJ2259" s="1">
        <f>'Innlegging av opplysninger'!$C$13*((X2259+Z2259+AC2259+AE2259)*(1-Data!M2259)-(Z2259+AE2259)*(1-Data!M2259)*1.8/12)</f>
        <v>925719.0658569379</v>
      </c>
      <c r="AK2259" s="83">
        <f t="shared" si="354"/>
        <v>5801000</v>
      </c>
      <c r="AL2259" s="83">
        <f t="shared" si="355"/>
        <v>1143000</v>
      </c>
      <c r="AM2259" s="83">
        <f t="shared" si="356"/>
        <v>6795000</v>
      </c>
    </row>
    <row r="2260" spans="1:39">
      <c r="A2260" t="str">
        <f t="shared" si="350"/>
        <v>5056Samferdsel og teknikk</v>
      </c>
      <c r="B2260" s="6" t="str">
        <f>Data!A2260</f>
        <v>5056</v>
      </c>
      <c r="C2260" s="7" t="str">
        <f>Data!B2260</f>
        <v>Hitra kommune</v>
      </c>
      <c r="D2260" s="7" t="str">
        <f>Data!C2260</f>
        <v>Samferdsel og teknikk</v>
      </c>
      <c r="E2260" s="1">
        <f>Data!D2260</f>
        <v>14.09</v>
      </c>
      <c r="F2260" s="1">
        <f>Data!E2260+Data!F2260</f>
        <v>60592.169978708305</v>
      </c>
      <c r="G2260" s="1">
        <f>Data!G2260</f>
        <v>0</v>
      </c>
      <c r="H2260" s="1">
        <f t="shared" si="351"/>
        <v>9313567.3636363633</v>
      </c>
      <c r="I2260" s="1">
        <f t="shared" si="352"/>
        <v>0</v>
      </c>
      <c r="J2260" s="1">
        <f t="shared" si="353"/>
        <v>1117628.0836363635</v>
      </c>
      <c r="K2260" s="1">
        <f>'Innlegging av opplysninger'!$B$4*H2260</f>
        <v>1210763.7572727273</v>
      </c>
      <c r="L2260" s="1"/>
      <c r="M2260" s="1">
        <f>'Innlegging av opplysninger'!$B$5*H2260</f>
        <v>1220077.3246363637</v>
      </c>
      <c r="N2260" s="1">
        <f>'Innlegging av opplysninger'!$B$5*I2260</f>
        <v>0</v>
      </c>
      <c r="O2260" s="1">
        <f>'Innlegging av opplysninger'!$B$5*J2260</f>
        <v>146409.27895636362</v>
      </c>
      <c r="P2260" s="1">
        <f>'Innlegging av opplysninger'!$B$5*K2260</f>
        <v>158610.0522027273</v>
      </c>
      <c r="Q2260" s="1"/>
      <c r="R2260" s="1">
        <f>'Innlegging av opplysninger'!$C$11*SUM(H2260:Q2260)</f>
        <v>500348.12269295455</v>
      </c>
      <c r="S2260" s="1">
        <f>'Innlegging av opplysninger'!$C$13*(((H2260+J2260+M2260+O2260)*Data!H2260)+(J2260+O2260)*(1-Data!H2260)*1.8/12+I2260+N2260+K2260+L2260+P2260+Q2260)</f>
        <v>103001.03344405963</v>
      </c>
      <c r="T2260" s="1">
        <f>'Innlegging av opplysninger'!$C$13*((H2260+J2260+M2260+O2260)*(1-Data!H2260)-(J2260+O2260)*(1-Data!H2260)*1.8/12)</f>
        <v>581685.87129366759</v>
      </c>
      <c r="U2260" s="1">
        <f>Data!I2260</f>
        <v>3.4200000000000008</v>
      </c>
      <c r="V2260" s="1">
        <f>Data!J2260+Data!K2260</f>
        <v>59677.110989278735</v>
      </c>
      <c r="W2260" s="1">
        <f>Data!L2260</f>
        <v>0</v>
      </c>
      <c r="X2260" s="1">
        <f t="shared" si="357"/>
        <v>2226498.7590909088</v>
      </c>
      <c r="Y2260" s="100">
        <f t="shared" si="358"/>
        <v>0</v>
      </c>
      <c r="Z2260" s="100">
        <f t="shared" si="359"/>
        <v>318389.32254999992</v>
      </c>
      <c r="AA2260" s="100">
        <f>'Innlegging av opplysninger'!$B$4*X2260</f>
        <v>289444.83868181816</v>
      </c>
      <c r="AB2260" s="1"/>
      <c r="AC2260" s="1">
        <f>'Innlegging av opplysninger'!$B$5*X2260</f>
        <v>291671.33744090906</v>
      </c>
      <c r="AD2260" s="1">
        <f>'Innlegging av opplysninger'!$B$5*Y2260</f>
        <v>0</v>
      </c>
      <c r="AE2260" s="1">
        <f>'Innlegging av opplysninger'!$B$5*Z2260</f>
        <v>41709.001254049988</v>
      </c>
      <c r="AF2260" s="1">
        <f>'Innlegging av opplysninger'!$B$5*AA2260</f>
        <v>37917.273867318181</v>
      </c>
      <c r="AG2260" s="1"/>
      <c r="AH2260" s="1">
        <f>'Innlegging av opplysninger'!$C$11*SUM(X2260:AG2260)</f>
        <v>121813.96024963014</v>
      </c>
      <c r="AI2260" s="1">
        <f>'Innlegging av opplysninger'!$C$13*(((X2260+Z2260+AC2260+AE2260)*Data!M2260)+(Z2260+AE2260)*(1-Data!M2260)*1.8/12+Y2260+AD2260+AA2260+AB2260+AF2260+AG2260)</f>
        <v>19831.596778226678</v>
      </c>
      <c r="AJ2260" s="1">
        <f>'Innlegging av opplysninger'!$C$13*((X2260+Z2260+AC2260+AE2260)*(1-Data!M2260)-(Z2260+AE2260)*(1-Data!M2260)*1.8/12)</f>
        <v>146861.19093179351</v>
      </c>
      <c r="AK2260" s="83">
        <f t="shared" si="354"/>
        <v>622000</v>
      </c>
      <c r="AL2260" s="83">
        <f t="shared" si="355"/>
        <v>123000</v>
      </c>
      <c r="AM2260" s="83">
        <f t="shared" si="356"/>
        <v>729000</v>
      </c>
    </row>
    <row r="2261" spans="1:39">
      <c r="A2261" t="str">
        <f t="shared" si="350"/>
        <v>5056Annet</v>
      </c>
      <c r="B2261" s="6" t="str">
        <f>Data!A2261</f>
        <v>5056</v>
      </c>
      <c r="C2261" s="7" t="str">
        <f>Data!B2261</f>
        <v>Hitra kommune</v>
      </c>
      <c r="D2261" s="7" t="str">
        <f>Data!C2261</f>
        <v>Annet</v>
      </c>
      <c r="E2261" s="1">
        <f>Data!D2261</f>
        <v>14.649999999999999</v>
      </c>
      <c r="F2261" s="1">
        <f>Data!E2261+Data!F2261</f>
        <v>48589.226393629135</v>
      </c>
      <c r="G2261" s="1">
        <f>Data!G2261</f>
        <v>0</v>
      </c>
      <c r="H2261" s="1">
        <f t="shared" si="351"/>
        <v>7765441.8181818193</v>
      </c>
      <c r="I2261" s="1">
        <f t="shared" si="352"/>
        <v>0</v>
      </c>
      <c r="J2261" s="1">
        <f t="shared" si="353"/>
        <v>931853.0181818183</v>
      </c>
      <c r="K2261" s="1">
        <f>'Innlegging av opplysninger'!$B$4*H2261</f>
        <v>1009507.4363636365</v>
      </c>
      <c r="L2261" s="1"/>
      <c r="M2261" s="1">
        <f>'Innlegging av opplysninger'!$B$5*H2261</f>
        <v>1017272.8781818184</v>
      </c>
      <c r="N2261" s="1">
        <f>'Innlegging av opplysninger'!$B$5*I2261</f>
        <v>0</v>
      </c>
      <c r="O2261" s="1">
        <f>'Innlegging av opplysninger'!$B$5*J2261</f>
        <v>122072.7453818182</v>
      </c>
      <c r="P2261" s="1">
        <f>'Innlegging av opplysninger'!$B$5*K2261</f>
        <v>132245.47416363639</v>
      </c>
      <c r="Q2261" s="1"/>
      <c r="R2261" s="1">
        <f>'Innlegging av opplysninger'!$C$11*SUM(H2261:Q2261)</f>
        <v>417178.9480772728</v>
      </c>
      <c r="S2261" s="1">
        <f>'Innlegging av opplysninger'!$C$13*(((H2261+J2261+M2261+O2261)*Data!H2261)+(J2261+O2261)*(1-Data!H2261)*1.8/12+I2261+N2261+K2261+L2261+P2261+Q2261)</f>
        <v>73169.981005963637</v>
      </c>
      <c r="T2261" s="1">
        <f>'Innlegging av opplysninger'!$C$13*((H2261+J2261+M2261+O2261)*(1-Data!H2261)-(J2261+O2261)*(1-Data!H2261)*1.8/12)</f>
        <v>497706.47425767279</v>
      </c>
      <c r="U2261" s="1">
        <f>Data!I2261</f>
        <v>4.2667000000000002</v>
      </c>
      <c r="V2261" s="1">
        <f>Data!J2261+Data!K2261</f>
        <v>57275.06093702394</v>
      </c>
      <c r="W2261" s="1">
        <f>Data!L2261</f>
        <v>0</v>
      </c>
      <c r="X2261" s="1">
        <f t="shared" si="357"/>
        <v>2665914.5727272732</v>
      </c>
      <c r="Y2261" s="100">
        <f t="shared" si="358"/>
        <v>0</v>
      </c>
      <c r="Z2261" s="100">
        <f t="shared" si="359"/>
        <v>381225.78390000004</v>
      </c>
      <c r="AA2261" s="100">
        <f>'Innlegging av opplysninger'!$B$4*X2261</f>
        <v>346568.89445454552</v>
      </c>
      <c r="AB2261" s="1"/>
      <c r="AC2261" s="1">
        <f>'Innlegging av opplysninger'!$B$5*X2261</f>
        <v>349234.8090272728</v>
      </c>
      <c r="AD2261" s="1">
        <f>'Innlegging av opplysninger'!$B$5*Y2261</f>
        <v>0</v>
      </c>
      <c r="AE2261" s="1">
        <f>'Innlegging av opplysninger'!$B$5*Z2261</f>
        <v>49940.577690900005</v>
      </c>
      <c r="AF2261" s="1">
        <f>'Innlegging av opplysninger'!$B$5*AA2261</f>
        <v>45400.525173545466</v>
      </c>
      <c r="AG2261" s="1"/>
      <c r="AH2261" s="1">
        <f>'Innlegging av opplysninger'!$C$11*SUM(X2261:AG2261)</f>
        <v>145854.83619299438</v>
      </c>
      <c r="AI2261" s="1">
        <f>'Innlegging av opplysninger'!$C$13*(((X2261+Z2261+AC2261+AE2261)*Data!M2261)+(Z2261+AE2261)*(1-Data!M2261)*1.8/12+Y2261+AD2261+AA2261+AB2261+AF2261+AG2261)</f>
        <v>29210.522927621383</v>
      </c>
      <c r="AJ2261" s="1">
        <f>'Innlegging av opplysninger'!$C$13*((X2261+Z2261+AC2261+AE2261)*(1-Data!M2261)-(Z2261+AE2261)*(1-Data!M2261)*1.8/12)</f>
        <v>170380.30554700253</v>
      </c>
      <c r="AK2261" s="83">
        <f t="shared" si="354"/>
        <v>563000</v>
      </c>
      <c r="AL2261" s="83">
        <f t="shared" si="355"/>
        <v>102000</v>
      </c>
      <c r="AM2261" s="83">
        <f t="shared" si="356"/>
        <v>668000</v>
      </c>
    </row>
    <row r="2262" spans="1:39">
      <c r="A2262" t="str">
        <f t="shared" si="350"/>
        <v>5057Alle</v>
      </c>
      <c r="B2262" s="6" t="str">
        <f>Data!A2262</f>
        <v>5057</v>
      </c>
      <c r="C2262" s="7" t="str">
        <f>Data!B2262</f>
        <v>Ørland kommune</v>
      </c>
      <c r="D2262" s="7" t="str">
        <f>Data!C2262</f>
        <v>Alle</v>
      </c>
      <c r="E2262" s="1">
        <f>Data!D2262</f>
        <v>761.94497238302813</v>
      </c>
      <c r="F2262" s="1">
        <f>Data!E2262+Data!F2262</f>
        <v>45613.746301303712</v>
      </c>
      <c r="G2262" s="1">
        <f>Data!G2262</f>
        <v>495.82402101616026</v>
      </c>
      <c r="H2262" s="1">
        <f t="shared" si="351"/>
        <v>379147250.89999968</v>
      </c>
      <c r="I2262" s="1">
        <f t="shared" si="352"/>
        <v>4121352.2181818201</v>
      </c>
      <c r="J2262" s="1">
        <f t="shared" si="353"/>
        <v>45992232.374181785</v>
      </c>
      <c r="K2262" s="1">
        <f>'Innlegging av opplysninger'!$B$4*H2262</f>
        <v>49289142.616999961</v>
      </c>
      <c r="L2262" s="1"/>
      <c r="M2262" s="1">
        <f>'Innlegging av opplysninger'!$B$5*H2262</f>
        <v>49668289.867899962</v>
      </c>
      <c r="N2262" s="1">
        <f>'Innlegging av opplysninger'!$B$5*I2262</f>
        <v>539897.14058181841</v>
      </c>
      <c r="O2262" s="1">
        <f>'Innlegging av opplysninger'!$B$5*J2262</f>
        <v>6024982.441017814</v>
      </c>
      <c r="P2262" s="1">
        <f>'Innlegging av opplysninger'!$B$5*K2262</f>
        <v>6456877.6828269949</v>
      </c>
      <c r="Q2262" s="1"/>
      <c r="R2262" s="1">
        <f>'Innlegging av opplysninger'!$C$11*SUM(H2262:Q2262)</f>
        <v>20567120.959184218</v>
      </c>
      <c r="S2262" s="1">
        <f>'Innlegging av opplysninger'!$C$13*(((H2262+J2262+M2262+O2262)*Data!H2262)+(J2262+O2262)*(1-Data!H2262)*1.8/12+I2262+N2262+K2262+L2262+P2262+Q2262)</f>
        <v>4029363.4254993978</v>
      </c>
      <c r="T2262" s="1">
        <f>'Innlegging av opplysninger'!$C$13*((H2262+J2262+M2262+O2262)*(1-Data!H2262)-(J2262+O2262)*(1-Data!H2262)*1.8/12)</f>
        <v>24115117.887068473</v>
      </c>
      <c r="U2262" s="1">
        <f>Data!I2262</f>
        <v>95.703682057101503</v>
      </c>
      <c r="V2262" s="1">
        <f>Data!J2262+Data!K2262</f>
        <v>47897.752388443121</v>
      </c>
      <c r="W2262" s="1">
        <f>Data!L2262</f>
        <v>465.50622758086666</v>
      </c>
      <c r="X2262" s="1">
        <f t="shared" si="357"/>
        <v>50007177.44545456</v>
      </c>
      <c r="Y2262" s="100">
        <f t="shared" si="358"/>
        <v>486007.19999999995</v>
      </c>
      <c r="Z2262" s="100">
        <f t="shared" si="359"/>
        <v>7220525.4043000024</v>
      </c>
      <c r="AA2262" s="100">
        <f>'Innlegging av opplysninger'!$B$4*X2262</f>
        <v>6500933.0679090926</v>
      </c>
      <c r="AB2262" s="1"/>
      <c r="AC2262" s="1">
        <f>'Innlegging av opplysninger'!$B$5*X2262</f>
        <v>6550940.2453545481</v>
      </c>
      <c r="AD2262" s="1">
        <f>'Innlegging av opplysninger'!$B$5*Y2262</f>
        <v>63666.943199999994</v>
      </c>
      <c r="AE2262" s="1">
        <f>'Innlegging av opplysninger'!$B$5*Z2262</f>
        <v>945888.8279633004</v>
      </c>
      <c r="AF2262" s="1">
        <f>'Innlegging av opplysninger'!$B$5*AA2262</f>
        <v>851622.23189609114</v>
      </c>
      <c r="AG2262" s="1"/>
      <c r="AH2262" s="1">
        <f>'Innlegging av opplysninger'!$C$11*SUM(X2262:AG2262)</f>
        <v>2759816.9319109493</v>
      </c>
      <c r="AI2262" s="1">
        <f>'Innlegging av opplysninger'!$C$13*(((X2262+Z2262+AC2262+AE2262)*Data!M2262)+(Z2262+AE2262)*(1-Data!M2262)*1.8/12+Y2262+AD2262+AA2262+AB2262+AF2262+AG2262)</f>
        <v>559088.55281579855</v>
      </c>
      <c r="AJ2262" s="1">
        <f>'Innlegging av opplysninger'!$C$13*((X2262+Z2262+AC2262+AE2262)*(1-Data!M2262)-(Z2262+AE2262)*(1-Data!M2262)*1.8/12)</f>
        <v>3217503.0382202365</v>
      </c>
      <c r="AK2262" s="83">
        <f t="shared" si="354"/>
        <v>23327000</v>
      </c>
      <c r="AL2262" s="83">
        <f t="shared" si="355"/>
        <v>4588000</v>
      </c>
      <c r="AM2262" s="83">
        <f t="shared" si="356"/>
        <v>27333000</v>
      </c>
    </row>
    <row r="2263" spans="1:39">
      <c r="A2263" t="str">
        <f t="shared" si="350"/>
        <v>5057Administrasjon</v>
      </c>
      <c r="B2263" s="6" t="str">
        <f>Data!A2263</f>
        <v>5057</v>
      </c>
      <c r="C2263" s="7" t="str">
        <f>Data!B2263</f>
        <v>Ørland kommune</v>
      </c>
      <c r="D2263" s="7" t="str">
        <f>Data!C2263</f>
        <v>Administrasjon</v>
      </c>
      <c r="E2263" s="1">
        <f>Data!D2263</f>
        <v>58.05969136628535</v>
      </c>
      <c r="F2263" s="1">
        <f>Data!E2263+Data!F2263</f>
        <v>47129.787978095083</v>
      </c>
      <c r="G2263" s="1">
        <f>Data!G2263</f>
        <v>0</v>
      </c>
      <c r="H2263" s="1">
        <f t="shared" si="351"/>
        <v>29850992.11818181</v>
      </c>
      <c r="I2263" s="1">
        <f t="shared" si="352"/>
        <v>0</v>
      </c>
      <c r="J2263" s="1">
        <f t="shared" si="353"/>
        <v>3582119.054181817</v>
      </c>
      <c r="K2263" s="1">
        <f>'Innlegging av opplysninger'!$B$4*H2263</f>
        <v>3880628.9753636355</v>
      </c>
      <c r="L2263" s="1"/>
      <c r="M2263" s="1">
        <f>'Innlegging av opplysninger'!$B$5*H2263</f>
        <v>3910479.9674818171</v>
      </c>
      <c r="N2263" s="1">
        <f>'Innlegging av opplysninger'!$B$5*I2263</f>
        <v>0</v>
      </c>
      <c r="O2263" s="1">
        <f>'Innlegging av opplysninger'!$B$5*J2263</f>
        <v>469257.59609781805</v>
      </c>
      <c r="P2263" s="1">
        <f>'Innlegging av opplysninger'!$B$5*K2263</f>
        <v>508362.39577263629</v>
      </c>
      <c r="Q2263" s="1"/>
      <c r="R2263" s="1">
        <f>'Innlegging av opplysninger'!$C$11*SUM(H2263:Q2263)</f>
        <v>1603669.9240690223</v>
      </c>
      <c r="S2263" s="1">
        <f>'Innlegging av opplysninger'!$C$13*(((H2263+J2263+M2263+O2263)*Data!H2263)+(J2263+O2263)*(1-Data!H2263)*1.8/12+I2263+N2263+K2263+L2263+P2263+Q2263)</f>
        <v>408743.29461103457</v>
      </c>
      <c r="T2263" s="1">
        <f>'Innlegging av opplysninger'!$C$13*((H2263+J2263+M2263+O2263)*(1-Data!H2263)-(J2263+O2263)*(1-Data!H2263)*1.8/12)</f>
        <v>1785752.3909571012</v>
      </c>
      <c r="U2263" s="1">
        <f>Data!I2263</f>
        <v>13.683300000000003</v>
      </c>
      <c r="V2263" s="1">
        <f>Data!J2263+Data!K2263</f>
        <v>51787.063975795303</v>
      </c>
      <c r="W2263" s="1">
        <f>Data!L2263</f>
        <v>0</v>
      </c>
      <c r="X2263" s="1">
        <f t="shared" si="357"/>
        <v>7730377.4454545453</v>
      </c>
      <c r="Y2263" s="100">
        <f t="shared" si="358"/>
        <v>0</v>
      </c>
      <c r="Z2263" s="100">
        <f t="shared" si="359"/>
        <v>1105443.9746999999</v>
      </c>
      <c r="AA2263" s="100">
        <f>'Innlegging av opplysninger'!$B$4*X2263</f>
        <v>1004949.0679090909</v>
      </c>
      <c r="AB2263" s="1"/>
      <c r="AC2263" s="1">
        <f>'Innlegging av opplysninger'!$B$5*X2263</f>
        <v>1012679.4453545455</v>
      </c>
      <c r="AD2263" s="1">
        <f>'Innlegging av opplysninger'!$B$5*Y2263</f>
        <v>0</v>
      </c>
      <c r="AE2263" s="1">
        <f>'Innlegging av opplysninger'!$B$5*Z2263</f>
        <v>144813.16068569999</v>
      </c>
      <c r="AF2263" s="1">
        <f>'Innlegging av opplysninger'!$B$5*AA2263</f>
        <v>131648.32789609092</v>
      </c>
      <c r="AG2263" s="1"/>
      <c r="AH2263" s="1">
        <f>'Innlegging av opplysninger'!$C$11*SUM(X2263:AG2263)</f>
        <v>422936.63403599896</v>
      </c>
      <c r="AI2263" s="1">
        <f>'Innlegging av opplysninger'!$C$13*(((X2263+Z2263+AC2263+AE2263)*Data!M2263)+(Z2263+AE2263)*(1-Data!M2263)*1.8/12+Y2263+AD2263+AA2263+AB2263+AF2263+AG2263)</f>
        <v>124303.34834645427</v>
      </c>
      <c r="AJ2263" s="1">
        <f>'Innlegging av opplysninger'!$C$13*((X2263+Z2263+AC2263+AE2263)*(1-Data!M2263)-(Z2263+AE2263)*(1-Data!M2263)*1.8/12)</f>
        <v>454452.04559754423</v>
      </c>
      <c r="AK2263" s="83">
        <f t="shared" si="354"/>
        <v>2027000</v>
      </c>
      <c r="AL2263" s="83">
        <f t="shared" si="355"/>
        <v>533000</v>
      </c>
      <c r="AM2263" s="83">
        <f t="shared" si="356"/>
        <v>2240000</v>
      </c>
    </row>
    <row r="2264" spans="1:39">
      <c r="A2264" t="str">
        <f t="shared" si="350"/>
        <v>5057Undervisning</v>
      </c>
      <c r="B2264" s="6" t="str">
        <f>Data!A2264</f>
        <v>5057</v>
      </c>
      <c r="C2264" s="7" t="str">
        <f>Data!B2264</f>
        <v>Ørland kommune</v>
      </c>
      <c r="D2264" s="7" t="str">
        <f>Data!C2264</f>
        <v>Undervisning</v>
      </c>
      <c r="E2264" s="1">
        <f>Data!D2264</f>
        <v>183.85529999999983</v>
      </c>
      <c r="F2264" s="1">
        <f>Data!E2264+Data!F2264</f>
        <v>48721.60922203496</v>
      </c>
      <c r="G2264" s="1">
        <f>Data!G2264</f>
        <v>0</v>
      </c>
      <c r="H2264" s="1">
        <f t="shared" si="351"/>
        <v>97720648.145454496</v>
      </c>
      <c r="I2264" s="1">
        <f t="shared" si="352"/>
        <v>0</v>
      </c>
      <c r="J2264" s="1">
        <f t="shared" si="353"/>
        <v>11726477.777454538</v>
      </c>
      <c r="K2264" s="1">
        <f>'Innlegging av opplysninger'!$B$4*H2264</f>
        <v>12703684.258909086</v>
      </c>
      <c r="L2264" s="1"/>
      <c r="M2264" s="1">
        <f>'Innlegging av opplysninger'!$B$5*H2264</f>
        <v>12801404.90705454</v>
      </c>
      <c r="N2264" s="1">
        <f>'Innlegging av opplysninger'!$B$5*I2264</f>
        <v>0</v>
      </c>
      <c r="O2264" s="1">
        <f>'Innlegging av opplysninger'!$B$5*J2264</f>
        <v>1536168.5888465445</v>
      </c>
      <c r="P2264" s="1">
        <f>'Innlegging av opplysninger'!$B$5*K2264</f>
        <v>1664182.6379170902</v>
      </c>
      <c r="Q2264" s="1"/>
      <c r="R2264" s="1">
        <f>'Innlegging av opplysninger'!$C$11*SUM(H2264:Q2264)</f>
        <v>5249797.5199941797</v>
      </c>
      <c r="S2264" s="1">
        <f>'Innlegging av opplysninger'!$C$13*(((H2264+J2264+M2264+O2264)*Data!H2264)+(J2264+O2264)*(1-Data!H2264)*1.8/12+I2264+N2264+K2264+L2264+P2264+Q2264)</f>
        <v>956746.9824384005</v>
      </c>
      <c r="T2264" s="1">
        <f>'Innlegging av opplysninger'!$C$13*((H2264+J2264+M2264+O2264)*(1-Data!H2264)-(J2264+O2264)*(1-Data!H2264)*1.8/12)</f>
        <v>6227186.4659746867</v>
      </c>
      <c r="U2264" s="1">
        <f>Data!I2264</f>
        <v>21.1782</v>
      </c>
      <c r="V2264" s="1">
        <f>Data!J2264+Data!K2264</f>
        <v>48543.006802592608</v>
      </c>
      <c r="W2264" s="1">
        <f>Data!L2264</f>
        <v>0</v>
      </c>
      <c r="X2264" s="1">
        <f t="shared" si="357"/>
        <v>11215129.163636364</v>
      </c>
      <c r="Y2264" s="100">
        <f t="shared" si="358"/>
        <v>0</v>
      </c>
      <c r="Z2264" s="100">
        <f t="shared" si="359"/>
        <v>1603763.4704</v>
      </c>
      <c r="AA2264" s="100">
        <f>'Innlegging av opplysninger'!$B$4*X2264</f>
        <v>1457966.7912727273</v>
      </c>
      <c r="AB2264" s="1"/>
      <c r="AC2264" s="1">
        <f>'Innlegging av opplysninger'!$B$5*X2264</f>
        <v>1469181.9204363637</v>
      </c>
      <c r="AD2264" s="1">
        <f>'Innlegging av opplysninger'!$B$5*Y2264</f>
        <v>0</v>
      </c>
      <c r="AE2264" s="1">
        <f>'Innlegging av opplysninger'!$B$5*Z2264</f>
        <v>210093.01462240002</v>
      </c>
      <c r="AF2264" s="1">
        <f>'Innlegging av opplysninger'!$B$5*AA2264</f>
        <v>190993.6496567273</v>
      </c>
      <c r="AG2264" s="1"/>
      <c r="AH2264" s="1">
        <f>'Innlegging av opplysninger'!$C$11*SUM(X2264:AG2264)</f>
        <v>613590.86438093416</v>
      </c>
      <c r="AI2264" s="1">
        <f>'Innlegging av opplysninger'!$C$13*(((X2264+Z2264+AC2264+AE2264)*Data!M2264)+(Z2264+AE2264)*(1-Data!M2264)*1.8/12+Y2264+AD2264+AA2264+AB2264+AF2264+AG2264)</f>
        <v>107645.95291570053</v>
      </c>
      <c r="AJ2264" s="1">
        <f>'Innlegging av opplysninger'!$C$13*((X2264+Z2264+AC2264+AE2264)*(1-Data!M2264)-(Z2264+AE2264)*(1-Data!M2264)*1.8/12)</f>
        <v>732004.7036055777</v>
      </c>
      <c r="AK2264" s="83">
        <f t="shared" si="354"/>
        <v>5863000</v>
      </c>
      <c r="AL2264" s="83">
        <f t="shared" si="355"/>
        <v>1064000</v>
      </c>
      <c r="AM2264" s="83">
        <f t="shared" si="356"/>
        <v>6959000</v>
      </c>
    </row>
    <row r="2265" spans="1:39">
      <c r="A2265" t="str">
        <f t="shared" si="350"/>
        <v>5057Barnehager</v>
      </c>
      <c r="B2265" s="6" t="str">
        <f>Data!A2265</f>
        <v>5057</v>
      </c>
      <c r="C2265" s="7" t="str">
        <f>Data!B2265</f>
        <v>Ørland kommune</v>
      </c>
      <c r="D2265" s="7" t="str">
        <f>Data!C2265</f>
        <v>Barnehager</v>
      </c>
      <c r="E2265" s="1">
        <f>Data!D2265</f>
        <v>119.03159999999997</v>
      </c>
      <c r="F2265" s="1">
        <f>Data!E2265+Data!F2265</f>
        <v>41254.009250484749</v>
      </c>
      <c r="G2265" s="1">
        <f>Data!G2265</f>
        <v>0.23733193538522548</v>
      </c>
      <c r="H2265" s="1">
        <f t="shared" si="351"/>
        <v>53569426.118181802</v>
      </c>
      <c r="I2265" s="1">
        <f t="shared" si="352"/>
        <v>308.18181818181813</v>
      </c>
      <c r="J2265" s="1">
        <f t="shared" si="353"/>
        <v>6428368.1159999976</v>
      </c>
      <c r="K2265" s="1">
        <f>'Innlegging av opplysninger'!$B$4*H2265</f>
        <v>6964025.3953636345</v>
      </c>
      <c r="L2265" s="1"/>
      <c r="M2265" s="1">
        <f>'Innlegging av opplysninger'!$B$5*H2265</f>
        <v>7017594.8214818165</v>
      </c>
      <c r="N2265" s="1">
        <f>'Innlegging av opplysninger'!$B$5*I2265</f>
        <v>40.371818181818178</v>
      </c>
      <c r="O2265" s="1">
        <f>'Innlegging av opplysninger'!$B$5*J2265</f>
        <v>842116.22319599974</v>
      </c>
      <c r="P2265" s="1">
        <f>'Innlegging av opplysninger'!$B$5*K2265</f>
        <v>912287.32679263619</v>
      </c>
      <c r="Q2265" s="1"/>
      <c r="R2265" s="1">
        <f>'Innlegging av opplysninger'!$C$11*SUM(H2265:Q2265)</f>
        <v>2877898.3290767856</v>
      </c>
      <c r="S2265" s="1">
        <f>'Innlegging av opplysninger'!$C$13*(((H2265+J2265+M2265+O2265)*Data!H2265)+(J2265+O2265)*(1-Data!H2265)*1.8/12+I2265+N2265+K2265+L2265+P2265+Q2265)</f>
        <v>485300.59330913133</v>
      </c>
      <c r="T2265" s="1">
        <f>'Innlegging av opplysninger'!$C$13*((H2265+J2265+M2265+O2265)*(1-Data!H2265)-(J2265+O2265)*(1-Data!H2265)*1.8/12)</f>
        <v>3452876.0675327852</v>
      </c>
      <c r="U2265" s="1">
        <f>Data!I2265</f>
        <v>9.3999956831426719</v>
      </c>
      <c r="V2265" s="1">
        <f>Data!J2265+Data!K2265</f>
        <v>43497.644089339388</v>
      </c>
      <c r="W2265" s="1">
        <f>Data!L2265</f>
        <v>0</v>
      </c>
      <c r="X2265" s="1">
        <f t="shared" si="357"/>
        <v>4460483.6363636348</v>
      </c>
      <c r="Y2265" s="100">
        <f t="shared" si="358"/>
        <v>0</v>
      </c>
      <c r="Z2265" s="100">
        <f t="shared" si="359"/>
        <v>637849.15999999968</v>
      </c>
      <c r="AA2265" s="100">
        <f>'Innlegging av opplysninger'!$B$4*X2265</f>
        <v>579862.87272727257</v>
      </c>
      <c r="AB2265" s="1"/>
      <c r="AC2265" s="1">
        <f>'Innlegging av opplysninger'!$B$5*X2265</f>
        <v>584323.35636363621</v>
      </c>
      <c r="AD2265" s="1">
        <f>'Innlegging av opplysninger'!$B$5*Y2265</f>
        <v>0</v>
      </c>
      <c r="AE2265" s="1">
        <f>'Innlegging av opplysninger'!$B$5*Z2265</f>
        <v>83558.239959999963</v>
      </c>
      <c r="AF2265" s="1">
        <f>'Innlegging av opplysninger'!$B$5*AA2265</f>
        <v>75962.036327272712</v>
      </c>
      <c r="AG2265" s="1"/>
      <c r="AH2265" s="1">
        <f>'Innlegging av opplysninger'!$C$11*SUM(X2265:AG2265)</f>
        <v>244037.49346618904</v>
      </c>
      <c r="AI2265" s="1">
        <f>'Innlegging av opplysninger'!$C$13*(((X2265+Z2265+AC2265+AE2265)*Data!M2265)+(Z2265+AE2265)*(1-Data!M2265)*1.8/12+Y2265+AD2265+AA2265+AB2265+AF2265+AG2265)</f>
        <v>45134.924296530531</v>
      </c>
      <c r="AJ2265" s="1">
        <f>'Innlegging av opplysninger'!$C$13*((X2265+Z2265+AC2265+AE2265)*(1-Data!M2265)-(Z2265+AE2265)*(1-Data!M2265)*1.8/12)</f>
        <v>288811.11939404398</v>
      </c>
      <c r="AK2265" s="83">
        <f t="shared" si="354"/>
        <v>3122000</v>
      </c>
      <c r="AL2265" s="83">
        <f t="shared" si="355"/>
        <v>530000</v>
      </c>
      <c r="AM2265" s="83">
        <f t="shared" si="356"/>
        <v>3742000</v>
      </c>
    </row>
    <row r="2266" spans="1:39">
      <c r="A2266" t="str">
        <f t="shared" si="350"/>
        <v>5057Helse/pleie/omsorg</v>
      </c>
      <c r="B2266" s="6" t="str">
        <f>Data!A2266</f>
        <v>5057</v>
      </c>
      <c r="C2266" s="7" t="str">
        <f>Data!B2266</f>
        <v>Ørland kommune</v>
      </c>
      <c r="D2266" s="7" t="str">
        <f>Data!C2266</f>
        <v>Helse/pleie/omsorg</v>
      </c>
      <c r="E2266" s="1">
        <f>Data!D2266</f>
        <v>319.24418627990076</v>
      </c>
      <c r="F2266" s="1">
        <f>Data!E2266+Data!F2266</f>
        <v>44302.434211283376</v>
      </c>
      <c r="G2266" s="1">
        <f>Data!G2266</f>
        <v>1091.1137773848016</v>
      </c>
      <c r="H2266" s="1">
        <f t="shared" si="351"/>
        <v>154290486.10909089</v>
      </c>
      <c r="I2266" s="1">
        <f t="shared" si="352"/>
        <v>3799982.5090909065</v>
      </c>
      <c r="J2266" s="1">
        <f t="shared" si="353"/>
        <v>18970856.234181814</v>
      </c>
      <c r="K2266" s="1">
        <f>'Innlegging av opplysninger'!$B$4*H2266</f>
        <v>20057763.194181819</v>
      </c>
      <c r="L2266" s="1"/>
      <c r="M2266" s="1">
        <f>'Innlegging av opplysninger'!$B$5*H2266</f>
        <v>20212053.680290908</v>
      </c>
      <c r="N2266" s="1">
        <f>'Innlegging av opplysninger'!$B$5*I2266</f>
        <v>497797.7086909088</v>
      </c>
      <c r="O2266" s="1">
        <f>'Innlegging av opplysninger'!$B$5*J2266</f>
        <v>2485182.1666778177</v>
      </c>
      <c r="P2266" s="1">
        <f>'Innlegging av opplysninger'!$B$5*K2266</f>
        <v>2627566.9784378181</v>
      </c>
      <c r="Q2266" s="1"/>
      <c r="R2266" s="1">
        <f>'Innlegging av opplysninger'!$C$11*SUM(H2266:Q2266)</f>
        <v>8471784.16606443</v>
      </c>
      <c r="S2266" s="1">
        <f>'Innlegging av opplysninger'!$C$13*(((H2266+J2266+M2266+O2266)*Data!H2266)+(J2266+O2266)*(1-Data!H2266)*1.8/12+I2266+N2266+K2266+L2266+P2266+Q2266)</f>
        <v>1712046.8255268938</v>
      </c>
      <c r="T2266" s="1">
        <f>'Innlegging av opplysninger'!$C$13*((H2266+J2266+M2266+O2266)*(1-Data!H2266)-(J2266+O2266)*(1-Data!H2266)*1.8/12)</f>
        <v>9880920.9806665368</v>
      </c>
      <c r="U2266" s="1">
        <f>Data!I2266</f>
        <v>35.428778639152263</v>
      </c>
      <c r="V2266" s="1">
        <f>Data!J2266+Data!K2266</f>
        <v>46430.418711888946</v>
      </c>
      <c r="W2266" s="1">
        <f>Data!L2266</f>
        <v>1225.2629547897589</v>
      </c>
      <c r="X2266" s="1">
        <f t="shared" si="357"/>
        <v>17945160.290909089</v>
      </c>
      <c r="Y2266" s="100">
        <f t="shared" si="358"/>
        <v>473558.94545454538</v>
      </c>
      <c r="Z2266" s="100">
        <f t="shared" si="359"/>
        <v>2633876.8507999997</v>
      </c>
      <c r="AA2266" s="100">
        <f>'Innlegging av opplysninger'!$B$4*X2266</f>
        <v>2332870.8378181816</v>
      </c>
      <c r="AB2266" s="1"/>
      <c r="AC2266" s="1">
        <f>'Innlegging av opplysninger'!$B$5*X2266</f>
        <v>2350815.9981090906</v>
      </c>
      <c r="AD2266" s="1">
        <f>'Innlegging av opplysninger'!$B$5*Y2266</f>
        <v>62036.221854545445</v>
      </c>
      <c r="AE2266" s="1">
        <f>'Innlegging av opplysninger'!$B$5*Z2266</f>
        <v>345037.8674548</v>
      </c>
      <c r="AF2266" s="1">
        <f>'Innlegging av opplysninger'!$B$5*AA2266</f>
        <v>305606.07975418179</v>
      </c>
      <c r="AG2266" s="1"/>
      <c r="AH2266" s="1">
        <f>'Innlegging av opplysninger'!$C$11*SUM(X2266:AG2266)</f>
        <v>1005060.5975018685</v>
      </c>
      <c r="AI2266" s="1">
        <f>'Innlegging av opplysninger'!$C$13*(((X2266+Z2266+AC2266+AE2266)*Data!M2266)+(Z2266+AE2266)*(1-Data!M2266)*1.8/12+Y2266+AD2266+AA2266+AB2266+AF2266+AG2266)</f>
        <v>188865.3434241311</v>
      </c>
      <c r="AJ2266" s="1">
        <f>'Innlegging av opplysninger'!$C$13*((X2266+Z2266+AC2266+AE2266)*(1-Data!M2266)-(Z2266+AE2266)*(1-Data!M2266)*1.8/12)</f>
        <v>1186480.7373678994</v>
      </c>
      <c r="AK2266" s="83">
        <f t="shared" si="354"/>
        <v>9477000</v>
      </c>
      <c r="AL2266" s="83">
        <f t="shared" si="355"/>
        <v>1901000</v>
      </c>
      <c r="AM2266" s="83">
        <f t="shared" si="356"/>
        <v>11067000</v>
      </c>
    </row>
    <row r="2267" spans="1:39">
      <c r="A2267" t="str">
        <f t="shared" si="350"/>
        <v>5057Samferdsel og teknikk</v>
      </c>
      <c r="B2267" s="6" t="str">
        <f>Data!A2267</f>
        <v>5057</v>
      </c>
      <c r="C2267" s="7" t="str">
        <f>Data!B2267</f>
        <v>Ørland kommune</v>
      </c>
      <c r="D2267" s="7" t="str">
        <f>Data!C2267</f>
        <v>Samferdsel og teknikk</v>
      </c>
      <c r="E2267" s="1">
        <f>Data!D2267</f>
        <v>32.433000000000007</v>
      </c>
      <c r="F2267" s="1">
        <f>Data!E2267+Data!F2267</f>
        <v>49697.654292438769</v>
      </c>
      <c r="G2267" s="1">
        <f>Data!G2267</f>
        <v>46.415687725464799</v>
      </c>
      <c r="H2267" s="1">
        <f t="shared" si="351"/>
        <v>17583752.963636365</v>
      </c>
      <c r="I2267" s="1">
        <f t="shared" si="352"/>
        <v>16422.545454545456</v>
      </c>
      <c r="J2267" s="1">
        <f t="shared" si="353"/>
        <v>2112021.0610909094</v>
      </c>
      <c r="K2267" s="1">
        <f>'Innlegging av opplysninger'!$B$4*H2267</f>
        <v>2285887.8852727273</v>
      </c>
      <c r="L2267" s="1"/>
      <c r="M2267" s="1">
        <f>'Innlegging av opplysninger'!$B$5*H2267</f>
        <v>2303471.6382363639</v>
      </c>
      <c r="N2267" s="1">
        <f>'Innlegging av opplysninger'!$B$5*I2267</f>
        <v>2151.353454545455</v>
      </c>
      <c r="O2267" s="1">
        <f>'Innlegging av opplysninger'!$B$5*J2267</f>
        <v>276674.75900290912</v>
      </c>
      <c r="P2267" s="1">
        <f>'Innlegging av opplysninger'!$B$5*K2267</f>
        <v>299451.31297072727</v>
      </c>
      <c r="Q2267" s="1"/>
      <c r="R2267" s="1">
        <f>'Innlegging av opplysninger'!$C$11*SUM(H2267:Q2267)</f>
        <v>945433.67372652539</v>
      </c>
      <c r="S2267" s="1">
        <f>'Innlegging av opplysninger'!$C$13*(((H2267+J2267+M2267+O2267)*Data!H2267)+(J2267+O2267)*(1-Data!H2267)*1.8/12+I2267+N2267+K2267+L2267+P2267+Q2267)</f>
        <v>193022.15339438734</v>
      </c>
      <c r="T2267" s="1">
        <f>'Innlegging av opplysninger'!$C$13*((H2267+J2267+M2267+O2267)*(1-Data!H2267)-(J2267+O2267)*(1-Data!H2267)*1.8/12)</f>
        <v>1100729.1895998053</v>
      </c>
      <c r="U2267" s="1">
        <f>Data!I2267</f>
        <v>6.6634077348066301</v>
      </c>
      <c r="V2267" s="1">
        <f>Data!J2267+Data!K2267</f>
        <v>42263.460060475976</v>
      </c>
      <c r="W2267" s="1">
        <f>Data!L2267</f>
        <v>171.24721244948913</v>
      </c>
      <c r="X2267" s="1">
        <f t="shared" si="357"/>
        <v>3072203.6363636367</v>
      </c>
      <c r="Y2267" s="100">
        <f t="shared" si="358"/>
        <v>12448.254545454545</v>
      </c>
      <c r="Z2267" s="100">
        <f t="shared" si="359"/>
        <v>441105.22039999999</v>
      </c>
      <c r="AA2267" s="100">
        <f>'Innlegging av opplysninger'!$B$4*X2267</f>
        <v>399386.47272727278</v>
      </c>
      <c r="AB2267" s="1"/>
      <c r="AC2267" s="1">
        <f>'Innlegging av opplysninger'!$B$5*X2267</f>
        <v>402458.67636363645</v>
      </c>
      <c r="AD2267" s="1">
        <f>'Innlegging av opplysninger'!$B$5*Y2267</f>
        <v>1630.7213454545456</v>
      </c>
      <c r="AE2267" s="1">
        <f>'Innlegging av opplysninger'!$B$5*Z2267</f>
        <v>57784.783872400003</v>
      </c>
      <c r="AF2267" s="1">
        <f>'Innlegging av opplysninger'!$B$5*AA2267</f>
        <v>52319.627927272733</v>
      </c>
      <c r="AG2267" s="1"/>
      <c r="AH2267" s="1">
        <f>'Innlegging av opplysninger'!$C$11*SUM(X2267:AG2267)</f>
        <v>168694.82095471484</v>
      </c>
      <c r="AI2267" s="1">
        <f>'Innlegging av opplysninger'!$C$13*(((X2267+Z2267+AC2267+AE2267)*Data!M2267)+(Z2267+AE2267)*(1-Data!M2267)*1.8/12+Y2267+AD2267+AA2267+AB2267+AF2267+AG2267)</f>
        <v>28960.311882491857</v>
      </c>
      <c r="AJ2267" s="1">
        <f>'Innlegging av opplysninger'!$C$13*((X2267+Z2267+AC2267+AE2267)*(1-Data!M2267)-(Z2267+AE2267)*(1-Data!M2267)*1.8/12)</f>
        <v>201885.23258185477</v>
      </c>
      <c r="AK2267" s="83">
        <f t="shared" si="354"/>
        <v>1114000</v>
      </c>
      <c r="AL2267" s="83">
        <f t="shared" si="355"/>
        <v>222000</v>
      </c>
      <c r="AM2267" s="83">
        <f t="shared" si="356"/>
        <v>1303000</v>
      </c>
    </row>
    <row r="2268" spans="1:39">
      <c r="A2268" t="str">
        <f t="shared" si="350"/>
        <v>5057Annet</v>
      </c>
      <c r="B2268" s="6" t="str">
        <f>Data!A2268</f>
        <v>5057</v>
      </c>
      <c r="C2268" s="7" t="str">
        <f>Data!B2268</f>
        <v>Ørland kommune</v>
      </c>
      <c r="D2268" s="7" t="str">
        <f>Data!C2268</f>
        <v>Annet</v>
      </c>
      <c r="E2268" s="1">
        <f>Data!D2268</f>
        <v>49.321194736842095</v>
      </c>
      <c r="F2268" s="1">
        <f>Data!E2268+Data!F2268</f>
        <v>48567.929979819724</v>
      </c>
      <c r="G2268" s="1">
        <f>Data!G2268</f>
        <v>566.19147506457955</v>
      </c>
      <c r="H2268" s="1">
        <f t="shared" si="351"/>
        <v>26131945.445454545</v>
      </c>
      <c r="I2268" s="1">
        <f t="shared" si="352"/>
        <v>304638.98181818187</v>
      </c>
      <c r="J2268" s="1">
        <f t="shared" si="353"/>
        <v>3172390.1312727272</v>
      </c>
      <c r="K2268" s="1">
        <f>'Innlegging av opplysninger'!$B$4*H2268</f>
        <v>3397152.9079090911</v>
      </c>
      <c r="L2268" s="1"/>
      <c r="M2268" s="1">
        <f>'Innlegging av opplysninger'!$B$5*H2268</f>
        <v>3423284.8533545458</v>
      </c>
      <c r="N2268" s="1">
        <f>'Innlegging av opplysninger'!$B$5*I2268</f>
        <v>39907.70661818183</v>
      </c>
      <c r="O2268" s="1">
        <f>'Innlegging av opplysninger'!$B$5*J2268</f>
        <v>415583.1071967273</v>
      </c>
      <c r="P2268" s="1">
        <f>'Innlegging av opplysninger'!$B$5*K2268</f>
        <v>445027.03093609097</v>
      </c>
      <c r="Q2268" s="1"/>
      <c r="R2268" s="1">
        <f>'Innlegging av opplysninger'!$C$11*SUM(H2268:Q2268)</f>
        <v>1418537.3462532833</v>
      </c>
      <c r="S2268" s="1">
        <f>'Innlegging av opplysninger'!$C$13*(((H2268+J2268+M2268+O2268)*Data!H2268)+(J2268+O2268)*(1-Data!H2268)*1.8/12+I2268+N2268+K2268+L2268+P2268+Q2268)</f>
        <v>273373.85892993811</v>
      </c>
      <c r="T2268" s="1">
        <f>'Innlegging av opplysninger'!$C$13*((H2268+J2268+M2268+O2268)*(1-Data!H2268)-(J2268+O2268)*(1-Data!H2268)*1.8/12)</f>
        <v>1667782.5096271865</v>
      </c>
      <c r="U2268" s="1">
        <f>Data!I2268</f>
        <v>9.35</v>
      </c>
      <c r="V2268" s="1">
        <f>Data!J2268+Data!K2268</f>
        <v>54743.365418894835</v>
      </c>
      <c r="W2268" s="1">
        <f>Data!L2268</f>
        <v>0</v>
      </c>
      <c r="X2268" s="1">
        <f t="shared" si="357"/>
        <v>5583823.2727272725</v>
      </c>
      <c r="Y2268" s="100">
        <f t="shared" si="358"/>
        <v>0</v>
      </c>
      <c r="Z2268" s="100">
        <f t="shared" si="359"/>
        <v>798486.72799999989</v>
      </c>
      <c r="AA2268" s="100">
        <f>'Innlegging av opplysninger'!$B$4*X2268</f>
        <v>725897.02545454539</v>
      </c>
      <c r="AB2268" s="1"/>
      <c r="AC2268" s="1">
        <f>'Innlegging av opplysninger'!$B$5*X2268</f>
        <v>731480.84872727271</v>
      </c>
      <c r="AD2268" s="1">
        <f>'Innlegging av opplysninger'!$B$5*Y2268</f>
        <v>0</v>
      </c>
      <c r="AE2268" s="1">
        <f>'Innlegging av opplysninger'!$B$5*Z2268</f>
        <v>104601.76136799999</v>
      </c>
      <c r="AF2268" s="1">
        <f>'Innlegging av opplysninger'!$B$5*AA2268</f>
        <v>95092.510334545455</v>
      </c>
      <c r="AG2268" s="1"/>
      <c r="AH2268" s="1">
        <f>'Innlegging av opplysninger'!$C$11*SUM(X2268:AG2268)</f>
        <v>305496.52157124219</v>
      </c>
      <c r="AI2268" s="1">
        <f>'Innlegging av opplysninger'!$C$13*(((X2268+Z2268+AC2268+AE2268)*Data!M2268)+(Z2268+AE2268)*(1-Data!M2268)*1.8/12+Y2268+AD2268+AA2268+AB2268+AF2268+AG2268)</f>
        <v>64091.810399212583</v>
      </c>
      <c r="AJ2268" s="1">
        <f>'Innlegging av opplysninger'!$C$13*((X2268+Z2268+AC2268+AE2268)*(1-Data!M2268)-(Z2268+AE2268)*(1-Data!M2268)*1.8/12)</f>
        <v>353956.0612245925</v>
      </c>
      <c r="AK2268" s="83">
        <f t="shared" si="354"/>
        <v>1724000</v>
      </c>
      <c r="AL2268" s="83">
        <f t="shared" si="355"/>
        <v>337000</v>
      </c>
      <c r="AM2268" s="83">
        <f t="shared" si="356"/>
        <v>2022000</v>
      </c>
    </row>
    <row r="2269" spans="1:39">
      <c r="A2269" t="str">
        <f t="shared" si="350"/>
        <v>5058Alle</v>
      </c>
      <c r="B2269" s="6" t="str">
        <f>Data!A2269</f>
        <v>5058</v>
      </c>
      <c r="C2269" s="7" t="str">
        <f>Data!B2269</f>
        <v>Åfjord kommune</v>
      </c>
      <c r="D2269" s="7" t="str">
        <f>Data!C2269</f>
        <v>Alle</v>
      </c>
      <c r="E2269" s="1">
        <f>Data!D2269</f>
        <v>424.89786467439853</v>
      </c>
      <c r="F2269" s="1">
        <f>Data!E2269+Data!F2269</f>
        <v>45868.615802376175</v>
      </c>
      <c r="G2269" s="1">
        <f>Data!G2269</f>
        <v>501.12513547971599</v>
      </c>
      <c r="H2269" s="1">
        <f t="shared" si="351"/>
        <v>212612475.38181829</v>
      </c>
      <c r="I2269" s="1">
        <f t="shared" si="352"/>
        <v>2322839.9999999995</v>
      </c>
      <c r="J2269" s="1">
        <f t="shared" si="353"/>
        <v>25792237.845818195</v>
      </c>
      <c r="K2269" s="1">
        <f>'Innlegging av opplysninger'!$B$4*H2269</f>
        <v>27639621.799636379</v>
      </c>
      <c r="L2269" s="1"/>
      <c r="M2269" s="1">
        <f>'Innlegging av opplysninger'!$B$5*H2269</f>
        <v>27852234.275018197</v>
      </c>
      <c r="N2269" s="1">
        <f>'Innlegging av opplysninger'!$B$5*I2269</f>
        <v>304292.03999999998</v>
      </c>
      <c r="O2269" s="1">
        <f>'Innlegging av opplysninger'!$B$5*J2269</f>
        <v>3378783.1578021836</v>
      </c>
      <c r="P2269" s="1">
        <f>'Innlegging av opplysninger'!$B$5*K2269</f>
        <v>3620790.4557523658</v>
      </c>
      <c r="Q2269" s="1"/>
      <c r="R2269" s="1">
        <f>'Innlegging av opplysninger'!$C$11*SUM(H2269:Q2269)</f>
        <v>11533884.448322134</v>
      </c>
      <c r="S2269" s="1">
        <f>'Innlegging av opplysninger'!$C$13*(((H2269+J2269+M2269+O2269)*Data!H2269)+(J2269+O2269)*(1-Data!H2269)*1.8/12+I2269+N2269+K2269+L2269+P2269+Q2269)</f>
        <v>2260220.28194565</v>
      </c>
      <c r="T2269" s="1">
        <f>'Innlegging av opplysninger'!$C$13*((H2269+J2269+M2269+O2269)*(1-Data!H2269)-(J2269+O2269)*(1-Data!H2269)*1.8/12)</f>
        <v>13522990.015758319</v>
      </c>
      <c r="U2269" s="1">
        <f>Data!I2269</f>
        <v>42.2622</v>
      </c>
      <c r="V2269" s="1">
        <f>Data!J2269+Data!K2269</f>
        <v>46379.302958672291</v>
      </c>
      <c r="W2269" s="1">
        <f>Data!L2269</f>
        <v>333.15705287467284</v>
      </c>
      <c r="X2269" s="1">
        <f t="shared" si="357"/>
        <v>21382815.027272727</v>
      </c>
      <c r="Y2269" s="100">
        <f t="shared" si="358"/>
        <v>153599.45454545453</v>
      </c>
      <c r="Z2269" s="100">
        <f t="shared" si="359"/>
        <v>3079707.2708999994</v>
      </c>
      <c r="AA2269" s="100">
        <f>'Innlegging av opplysninger'!$B$4*X2269</f>
        <v>2779765.9535454544</v>
      </c>
      <c r="AB2269" s="1"/>
      <c r="AC2269" s="1">
        <f>'Innlegging av opplysninger'!$B$5*X2269</f>
        <v>2801148.7685727272</v>
      </c>
      <c r="AD2269" s="1">
        <f>'Innlegging av opplysninger'!$B$5*Y2269</f>
        <v>20121.528545454545</v>
      </c>
      <c r="AE2269" s="1">
        <f>'Innlegging av opplysninger'!$B$5*Z2269</f>
        <v>403441.65248789993</v>
      </c>
      <c r="AF2269" s="1">
        <f>'Innlegging av opplysninger'!$B$5*AA2269</f>
        <v>364149.33991445455</v>
      </c>
      <c r="AG2269" s="1"/>
      <c r="AH2269" s="1">
        <f>'Innlegging av opplysninger'!$C$11*SUM(X2269:AG2269)</f>
        <v>1177420.4618397986</v>
      </c>
      <c r="AI2269" s="1">
        <f>'Innlegging av opplysninger'!$C$13*(((X2269+Z2269+AC2269+AE2269)*Data!M2269)+(Z2269+AE2269)*(1-Data!M2269)*1.8/12+Y2269+AD2269+AA2269+AB2269+AF2269+AG2269)</f>
        <v>218523.89800851018</v>
      </c>
      <c r="AJ2269" s="1">
        <f>'Innlegging av opplysninger'!$C$13*((X2269+Z2269+AC2269+AE2269)*(1-Data!M2269)-(Z2269+AE2269)*(1-Data!M2269)*1.8/12)</f>
        <v>1392683.0497722665</v>
      </c>
      <c r="AK2269" s="83">
        <f t="shared" si="354"/>
        <v>12711000</v>
      </c>
      <c r="AL2269" s="83">
        <f t="shared" si="355"/>
        <v>2479000</v>
      </c>
      <c r="AM2269" s="83">
        <f t="shared" si="356"/>
        <v>14916000</v>
      </c>
    </row>
    <row r="2270" spans="1:39">
      <c r="A2270" t="str">
        <f t="shared" si="350"/>
        <v>5058Administrasjon</v>
      </c>
      <c r="B2270" s="6" t="str">
        <f>Data!A2270</f>
        <v>5058</v>
      </c>
      <c r="C2270" s="7" t="str">
        <f>Data!B2270</f>
        <v>Åfjord kommune</v>
      </c>
      <c r="D2270" s="7" t="str">
        <f>Data!C2270</f>
        <v>Administrasjon</v>
      </c>
      <c r="E2270" s="1">
        <f>Data!D2270</f>
        <v>51.630399999999995</v>
      </c>
      <c r="F2270" s="1">
        <f>Data!E2270+Data!F2270</f>
        <v>48180.49422756103</v>
      </c>
      <c r="G2270" s="1">
        <f>Data!G2270</f>
        <v>2.8913198425733682</v>
      </c>
      <c r="H2270" s="1">
        <f t="shared" si="351"/>
        <v>27137216.609090909</v>
      </c>
      <c r="I2270" s="1">
        <f t="shared" si="352"/>
        <v>1628.5090909090909</v>
      </c>
      <c r="J2270" s="1">
        <f t="shared" si="353"/>
        <v>3256661.4141818178</v>
      </c>
      <c r="K2270" s="1">
        <f>'Innlegging av opplysninger'!$B$4*H2270</f>
        <v>3527838.1591818184</v>
      </c>
      <c r="L2270" s="1"/>
      <c r="M2270" s="1">
        <f>'Innlegging av opplysninger'!$B$5*H2270</f>
        <v>3554975.3757909094</v>
      </c>
      <c r="N2270" s="1">
        <f>'Innlegging av opplysninger'!$B$5*I2270</f>
        <v>213.33469090909091</v>
      </c>
      <c r="O2270" s="1">
        <f>'Innlegging av opplysninger'!$B$5*J2270</f>
        <v>426622.64525781816</v>
      </c>
      <c r="P2270" s="1">
        <f>'Innlegging av opplysninger'!$B$5*K2270</f>
        <v>462146.7988528182</v>
      </c>
      <c r="Q2270" s="1"/>
      <c r="R2270" s="1">
        <f>'Innlegging av opplysninger'!$C$11*SUM(H2270:Q2270)</f>
        <v>1457957.5081532402</v>
      </c>
      <c r="S2270" s="1">
        <f>'Innlegging av opplysninger'!$C$13*(((H2270+J2270+M2270+O2270)*Data!H2270)+(J2270+O2270)*(1-Data!H2270)*1.8/12+I2270+N2270+K2270+L2270+P2270+Q2270)</f>
        <v>393076.20555486326</v>
      </c>
      <c r="T2270" s="1">
        <f>'Innlegging av opplysninger'!$C$13*((H2270+J2270+M2270+O2270)*(1-Data!H2270)-(J2270+O2270)*(1-Data!H2270)*1.8/12)</f>
        <v>1602023.5424443081</v>
      </c>
      <c r="U2270" s="1">
        <f>Data!I2270</f>
        <v>9.4516000000000027</v>
      </c>
      <c r="V2270" s="1">
        <f>Data!J2270+Data!K2270</f>
        <v>45197.700036678085</v>
      </c>
      <c r="W2270" s="1">
        <f>Data!L2270</f>
        <v>0</v>
      </c>
      <c r="X2270" s="1">
        <f t="shared" si="357"/>
        <v>4660260.8909090906</v>
      </c>
      <c r="Y2270" s="100">
        <f t="shared" si="358"/>
        <v>0</v>
      </c>
      <c r="Z2270" s="100">
        <f t="shared" si="359"/>
        <v>666417.30739999993</v>
      </c>
      <c r="AA2270" s="100">
        <f>'Innlegging av opplysninger'!$B$4*X2270</f>
        <v>605833.91581818182</v>
      </c>
      <c r="AB2270" s="1"/>
      <c r="AC2270" s="1">
        <f>'Innlegging av opplysninger'!$B$5*X2270</f>
        <v>610494.17670909094</v>
      </c>
      <c r="AD2270" s="1">
        <f>'Innlegging av opplysninger'!$B$5*Y2270</f>
        <v>0</v>
      </c>
      <c r="AE2270" s="1">
        <f>'Innlegging av opplysninger'!$B$5*Z2270</f>
        <v>87300.667269400001</v>
      </c>
      <c r="AF2270" s="1">
        <f>'Innlegging av opplysninger'!$B$5*AA2270</f>
        <v>79364.242972181819</v>
      </c>
      <c r="AG2270" s="1"/>
      <c r="AH2270" s="1">
        <f>'Innlegging av opplysninger'!$C$11*SUM(X2270:AG2270)</f>
        <v>254967.50564096196</v>
      </c>
      <c r="AI2270" s="1">
        <f>'Innlegging av opplysninger'!$C$13*(((X2270+Z2270+AC2270+AE2270)*Data!M2270)+(Z2270+AE2270)*(1-Data!M2270)*1.8/12+Y2270+AD2270+AA2270+AB2270+AF2270+AG2270)</f>
        <v>49600.751053962769</v>
      </c>
      <c r="AJ2270" s="1">
        <f>'Innlegging av opplysninger'!$C$13*((X2270+Z2270+AC2270+AE2270)*(1-Data!M2270)-(Z2270+AE2270)*(1-Data!M2270)*1.8/12)</f>
        <v>299302.15140209039</v>
      </c>
      <c r="AK2270" s="83">
        <f t="shared" si="354"/>
        <v>1713000</v>
      </c>
      <c r="AL2270" s="83">
        <f t="shared" si="355"/>
        <v>443000</v>
      </c>
      <c r="AM2270" s="83">
        <f t="shared" si="356"/>
        <v>1901000</v>
      </c>
    </row>
    <row r="2271" spans="1:39">
      <c r="A2271" t="str">
        <f t="shared" si="350"/>
        <v>5058Undervisning</v>
      </c>
      <c r="B2271" s="6" t="str">
        <f>Data!A2271</f>
        <v>5058</v>
      </c>
      <c r="C2271" s="7" t="str">
        <f>Data!B2271</f>
        <v>Åfjord kommune</v>
      </c>
      <c r="D2271" s="7" t="str">
        <f>Data!C2271</f>
        <v>Undervisning</v>
      </c>
      <c r="E2271" s="1">
        <f>Data!D2271</f>
        <v>97.587800000000001</v>
      </c>
      <c r="F2271" s="1">
        <f>Data!E2271+Data!F2271</f>
        <v>47834.418339177646</v>
      </c>
      <c r="G2271" s="1">
        <f>Data!G2271</f>
        <v>14.902784979269949</v>
      </c>
      <c r="H2271" s="1">
        <f t="shared" si="351"/>
        <v>50924243.454545453</v>
      </c>
      <c r="I2271" s="1">
        <f t="shared" si="352"/>
        <v>15865.418181818181</v>
      </c>
      <c r="J2271" s="1">
        <f t="shared" si="353"/>
        <v>6112813.0647272728</v>
      </c>
      <c r="K2271" s="1">
        <f>'Innlegging av opplysninger'!$B$4*H2271</f>
        <v>6620151.6490909094</v>
      </c>
      <c r="L2271" s="1"/>
      <c r="M2271" s="1">
        <f>'Innlegging av opplysninger'!$B$5*H2271</f>
        <v>6671075.8925454542</v>
      </c>
      <c r="N2271" s="1">
        <f>'Innlegging av opplysninger'!$B$5*I2271</f>
        <v>2078.3697818181818</v>
      </c>
      <c r="O2271" s="1">
        <f>'Innlegging av opplysninger'!$B$5*J2271</f>
        <v>800778.51147927274</v>
      </c>
      <c r="P2271" s="1">
        <f>'Innlegging av opplysninger'!$B$5*K2271</f>
        <v>867239.86603090912</v>
      </c>
      <c r="Q2271" s="1"/>
      <c r="R2271" s="1">
        <f>'Innlegging av opplysninger'!$C$11*SUM(H2271:Q2271)</f>
        <v>2736541.3566025505</v>
      </c>
      <c r="S2271" s="1">
        <f>'Innlegging av opplysninger'!$C$13*(((H2271+J2271+M2271+O2271)*Data!H2271)+(J2271+O2271)*(1-Data!H2271)*1.8/12+I2271+N2271+K2271+L2271+P2271+Q2271)</f>
        <v>467553.69569867128</v>
      </c>
      <c r="T2271" s="1">
        <f>'Innlegging av opplysninger'!$C$13*((H2271+J2271+M2271+O2271)*(1-Data!H2271)-(J2271+O2271)*(1-Data!H2271)*1.8/12)</f>
        <v>3277187.1080732401</v>
      </c>
      <c r="U2271" s="1">
        <f>Data!I2271</f>
        <v>11.51</v>
      </c>
      <c r="V2271" s="1">
        <f>Data!J2271+Data!K2271</f>
        <v>50383.5346075876</v>
      </c>
      <c r="W2271" s="1">
        <f>Data!L2271</f>
        <v>0</v>
      </c>
      <c r="X2271" s="1">
        <f t="shared" si="357"/>
        <v>6326339.8181818174</v>
      </c>
      <c r="Y2271" s="100">
        <f t="shared" si="358"/>
        <v>0</v>
      </c>
      <c r="Z2271" s="100">
        <f t="shared" si="359"/>
        <v>904666.59399999981</v>
      </c>
      <c r="AA2271" s="100">
        <f>'Innlegging av opplysninger'!$B$4*X2271</f>
        <v>822424.17636363627</v>
      </c>
      <c r="AB2271" s="1"/>
      <c r="AC2271" s="1">
        <f>'Innlegging av opplysninger'!$B$5*X2271</f>
        <v>828750.51618181809</v>
      </c>
      <c r="AD2271" s="1">
        <f>'Innlegging av opplysninger'!$B$5*Y2271</f>
        <v>0</v>
      </c>
      <c r="AE2271" s="1">
        <f>'Innlegging av opplysninger'!$B$5*Z2271</f>
        <v>118511.32381399997</v>
      </c>
      <c r="AF2271" s="1">
        <f>'Innlegging av opplysninger'!$B$5*AA2271</f>
        <v>107737.56710363635</v>
      </c>
      <c r="AG2271" s="1"/>
      <c r="AH2271" s="1">
        <f>'Innlegging av opplysninger'!$C$11*SUM(X2271:AG2271)</f>
        <v>346120.33983450639</v>
      </c>
      <c r="AI2271" s="1">
        <f>'Innlegging av opplysninger'!$C$13*(((X2271+Z2271+AC2271+AE2271)*Data!M2271)+(Z2271+AE2271)*(1-Data!M2271)*1.8/12+Y2271+AD2271+AA2271+AB2271+AF2271+AG2271)</f>
        <v>59295.718322889923</v>
      </c>
      <c r="AJ2271" s="1">
        <f>'Innlegging av opplysninger'!$C$13*((X2271+Z2271+AC2271+AE2271)*(1-Data!M2271)-(Z2271+AE2271)*(1-Data!M2271)*1.8/12)</f>
        <v>414342.64145064529</v>
      </c>
      <c r="AK2271" s="83">
        <f t="shared" si="354"/>
        <v>3083000</v>
      </c>
      <c r="AL2271" s="83">
        <f t="shared" si="355"/>
        <v>527000</v>
      </c>
      <c r="AM2271" s="83">
        <f t="shared" si="356"/>
        <v>3692000</v>
      </c>
    </row>
    <row r="2272" spans="1:39">
      <c r="A2272" t="str">
        <f t="shared" si="350"/>
        <v>5058Barnehager</v>
      </c>
      <c r="B2272" s="6" t="str">
        <f>Data!A2272</f>
        <v>5058</v>
      </c>
      <c r="C2272" s="7" t="str">
        <f>Data!B2272</f>
        <v>Åfjord kommune</v>
      </c>
      <c r="D2272" s="7" t="str">
        <f>Data!C2272</f>
        <v>Barnehager</v>
      </c>
      <c r="E2272" s="1">
        <f>Data!D2272</f>
        <v>60.789999999999985</v>
      </c>
      <c r="F2272" s="1">
        <f>Data!E2272+Data!F2272</f>
        <v>40982.274277567587</v>
      </c>
      <c r="G2272" s="1">
        <f>Data!G2272</f>
        <v>0</v>
      </c>
      <c r="H2272" s="1">
        <f t="shared" si="351"/>
        <v>27177954.036363631</v>
      </c>
      <c r="I2272" s="1">
        <f t="shared" si="352"/>
        <v>0</v>
      </c>
      <c r="J2272" s="1">
        <f t="shared" si="353"/>
        <v>3261354.4843636355</v>
      </c>
      <c r="K2272" s="1">
        <f>'Innlegging av opplysninger'!$B$4*H2272</f>
        <v>3533134.0247272723</v>
      </c>
      <c r="L2272" s="1"/>
      <c r="M2272" s="1">
        <f>'Innlegging av opplysninger'!$B$5*H2272</f>
        <v>3560311.9787636357</v>
      </c>
      <c r="N2272" s="1">
        <f>'Innlegging av opplysninger'!$B$5*I2272</f>
        <v>0</v>
      </c>
      <c r="O2272" s="1">
        <f>'Innlegging av opplysninger'!$B$5*J2272</f>
        <v>427237.43745163624</v>
      </c>
      <c r="P2272" s="1">
        <f>'Innlegging av opplysninger'!$B$5*K2272</f>
        <v>462840.55723927269</v>
      </c>
      <c r="Q2272" s="1"/>
      <c r="R2272" s="1">
        <f>'Innlegging av opplysninger'!$C$11*SUM(H2272:Q2272)</f>
        <v>1460067.6357185452</v>
      </c>
      <c r="S2272" s="1">
        <f>'Innlegging av opplysninger'!$C$13*(((H2272+J2272+M2272+O2272)*Data!H2272)+(J2272+O2272)*(1-Data!H2272)*1.8/12+I2272+N2272+K2272+L2272+P2272+Q2272)</f>
        <v>245418.03543308852</v>
      </c>
      <c r="T2272" s="1">
        <f>'Innlegging av opplysninger'!$C$13*((H2272+J2272+M2272+O2272)*(1-Data!H2272)-(J2272+O2272)*(1-Data!H2272)*1.8/12)</f>
        <v>1752569.2555501836</v>
      </c>
      <c r="U2272" s="1">
        <f>Data!I2272</f>
        <v>5.8606999999999996</v>
      </c>
      <c r="V2272" s="1">
        <f>Data!J2272+Data!K2272</f>
        <v>42708.0095665478</v>
      </c>
      <c r="W2272" s="1">
        <f>Data!L2272</f>
        <v>0</v>
      </c>
      <c r="X2272" s="1">
        <f t="shared" si="357"/>
        <v>2730532.709090909</v>
      </c>
      <c r="Y2272" s="100">
        <f t="shared" si="358"/>
        <v>0</v>
      </c>
      <c r="Z2272" s="100">
        <f t="shared" si="359"/>
        <v>390466.17739999993</v>
      </c>
      <c r="AA2272" s="100">
        <f>'Innlegging av opplysninger'!$B$4*X2272</f>
        <v>354969.25218181818</v>
      </c>
      <c r="AB2272" s="1"/>
      <c r="AC2272" s="1">
        <f>'Innlegging av opplysninger'!$B$5*X2272</f>
        <v>357699.7848909091</v>
      </c>
      <c r="AD2272" s="1">
        <f>'Innlegging av opplysninger'!$B$5*Y2272</f>
        <v>0</v>
      </c>
      <c r="AE2272" s="1">
        <f>'Innlegging av opplysninger'!$B$5*Z2272</f>
        <v>51151.069239399993</v>
      </c>
      <c r="AF2272" s="1">
        <f>'Innlegging av opplysninger'!$B$5*AA2272</f>
        <v>46500.972035818188</v>
      </c>
      <c r="AG2272" s="1"/>
      <c r="AH2272" s="1">
        <f>'Innlegging av opplysninger'!$C$11*SUM(X2272:AG2272)</f>
        <v>149390.15866387647</v>
      </c>
      <c r="AI2272" s="1">
        <f>'Innlegging av opplysninger'!$C$13*(((X2272+Z2272+AC2272+AE2272)*Data!M2272)+(Z2272+AE2272)*(1-Data!M2272)*1.8/12+Y2272+AD2272+AA2272+AB2272+AF2272+AG2272)</f>
        <v>24321.066183104409</v>
      </c>
      <c r="AJ2272" s="1">
        <f>'Innlegging av opplysninger'!$C$13*((X2272+Z2272+AC2272+AE2272)*(1-Data!M2272)-(Z2272+AE2272)*(1-Data!M2272)*1.8/12)</f>
        <v>180107.57198851602</v>
      </c>
      <c r="AK2272" s="83">
        <f t="shared" si="354"/>
        <v>1609000</v>
      </c>
      <c r="AL2272" s="83">
        <f t="shared" si="355"/>
        <v>270000</v>
      </c>
      <c r="AM2272" s="83">
        <f t="shared" si="356"/>
        <v>1933000</v>
      </c>
    </row>
    <row r="2273" spans="1:39">
      <c r="A2273" t="str">
        <f t="shared" si="350"/>
        <v>5058Helse/pleie/omsorg</v>
      </c>
      <c r="B2273" s="6" t="str">
        <f>Data!A2273</f>
        <v>5058</v>
      </c>
      <c r="C2273" s="7" t="str">
        <f>Data!B2273</f>
        <v>Åfjord kommune</v>
      </c>
      <c r="D2273" s="7" t="str">
        <f>Data!C2273</f>
        <v>Helse/pleie/omsorg</v>
      </c>
      <c r="E2273" s="1">
        <f>Data!D2273</f>
        <v>181.21736467439788</v>
      </c>
      <c r="F2273" s="1">
        <f>Data!E2273+Data!F2273</f>
        <v>45457.470189465843</v>
      </c>
      <c r="G2273" s="1">
        <f>Data!G2273</f>
        <v>1166.1321219392803</v>
      </c>
      <c r="H2273" s="1">
        <f t="shared" si="351"/>
        <v>89865632.209090933</v>
      </c>
      <c r="I2273" s="1">
        <f t="shared" si="352"/>
        <v>2305346.0727272723</v>
      </c>
      <c r="J2273" s="1">
        <f t="shared" si="353"/>
        <v>11060517.393818185</v>
      </c>
      <c r="K2273" s="1">
        <f>'Innlegging av opplysninger'!$B$4*H2273</f>
        <v>11682532.187181821</v>
      </c>
      <c r="L2273" s="1"/>
      <c r="M2273" s="1">
        <f>'Innlegging av opplysninger'!$B$5*H2273</f>
        <v>11772397.819390913</v>
      </c>
      <c r="N2273" s="1">
        <f>'Innlegging av opplysninger'!$B$5*I2273</f>
        <v>302000.33552727266</v>
      </c>
      <c r="O2273" s="1">
        <f>'Innlegging av opplysninger'!$B$5*J2273</f>
        <v>1448927.7785901823</v>
      </c>
      <c r="P2273" s="1">
        <f>'Innlegging av opplysninger'!$B$5*K2273</f>
        <v>1530411.7165208186</v>
      </c>
      <c r="Q2273" s="1"/>
      <c r="R2273" s="1">
        <f>'Innlegging av opplysninger'!$C$11*SUM(H2273:Q2273)</f>
        <v>4938775.0894882008</v>
      </c>
      <c r="S2273" s="1">
        <f>'Innlegging av opplysninger'!$C$13*(((H2273+J2273+M2273+O2273)*Data!H2273)+(J2273+O2273)*(1-Data!H2273)*1.8/12+I2273+N2273+K2273+L2273+P2273+Q2273)</f>
        <v>980996.9935522289</v>
      </c>
      <c r="T2273" s="1">
        <f>'Innlegging av opplysninger'!$C$13*((H2273+J2273+M2273+O2273)*(1-Data!H2273)-(J2273+O2273)*(1-Data!H2273)*1.8/12)</f>
        <v>5777326.8131158352</v>
      </c>
      <c r="U2273" s="1">
        <f>Data!I2273</f>
        <v>10.939900000000002</v>
      </c>
      <c r="V2273" s="1">
        <f>Data!J2273+Data!K2273</f>
        <v>43144.816756399356</v>
      </c>
      <c r="W2273" s="1">
        <f>Data!L2273</f>
        <v>1287.0273037230686</v>
      </c>
      <c r="X2273" s="1">
        <f t="shared" si="357"/>
        <v>5149090.7</v>
      </c>
      <c r="Y2273" s="100">
        <f t="shared" si="358"/>
        <v>153599.45454545453</v>
      </c>
      <c r="Z2273" s="100">
        <f t="shared" si="359"/>
        <v>758284.69209999987</v>
      </c>
      <c r="AA2273" s="100">
        <f>'Innlegging av opplysninger'!$B$4*X2273</f>
        <v>669381.79100000008</v>
      </c>
      <c r="AB2273" s="1"/>
      <c r="AC2273" s="1">
        <f>'Innlegging av opplysninger'!$B$5*X2273</f>
        <v>674530.88170000003</v>
      </c>
      <c r="AD2273" s="1">
        <f>'Innlegging av opplysninger'!$B$5*Y2273</f>
        <v>20121.528545454545</v>
      </c>
      <c r="AE2273" s="1">
        <f>'Innlegging av opplysninger'!$B$5*Z2273</f>
        <v>99335.29466509998</v>
      </c>
      <c r="AF2273" s="1">
        <f>'Innlegging av opplysninger'!$B$5*AA2273</f>
        <v>87689.014621000009</v>
      </c>
      <c r="AG2273" s="1"/>
      <c r="AH2273" s="1">
        <f>'Innlegging av opplysninger'!$C$11*SUM(X2273:AG2273)</f>
        <v>289257.2675727263</v>
      </c>
      <c r="AI2273" s="1">
        <f>'Innlegging av opplysninger'!$C$13*(((X2273+Z2273+AC2273+AE2273)*Data!M2273)+(Z2273+AE2273)*(1-Data!M2273)*1.8/12+Y2273+AD2273+AA2273+AB2273+AF2273+AG2273)</f>
        <v>55090.60890978705</v>
      </c>
      <c r="AJ2273" s="1">
        <f>'Innlegging av opplysninger'!$C$13*((X2273+Z2273+AC2273+AE2273)*(1-Data!M2273)-(Z2273+AE2273)*(1-Data!M2273)*1.8/12)</f>
        <v>340735.12566341739</v>
      </c>
      <c r="AK2273" s="83">
        <f t="shared" si="354"/>
        <v>5228000</v>
      </c>
      <c r="AL2273" s="83">
        <f t="shared" si="355"/>
        <v>1036000</v>
      </c>
      <c r="AM2273" s="83">
        <f t="shared" si="356"/>
        <v>6118000</v>
      </c>
    </row>
    <row r="2274" spans="1:39">
      <c r="A2274" t="str">
        <f t="shared" si="350"/>
        <v>5058Samferdsel og teknikk</v>
      </c>
      <c r="B2274" s="6" t="str">
        <f>Data!A2274</f>
        <v>5058</v>
      </c>
      <c r="C2274" s="7" t="str">
        <f>Data!B2274</f>
        <v>Åfjord kommune</v>
      </c>
      <c r="D2274" s="7" t="str">
        <f>Data!C2274</f>
        <v>Samferdsel og teknikk</v>
      </c>
      <c r="E2274" s="1">
        <f>Data!D2274</f>
        <v>18.009000000000004</v>
      </c>
      <c r="F2274" s="1">
        <f>Data!E2274+Data!F2274</f>
        <v>47553.592694393526</v>
      </c>
      <c r="G2274" s="1">
        <f>Data!G2274</f>
        <v>0</v>
      </c>
      <c r="H2274" s="1">
        <f t="shared" si="351"/>
        <v>9342465.2818181794</v>
      </c>
      <c r="I2274" s="1">
        <f t="shared" si="352"/>
        <v>0</v>
      </c>
      <c r="J2274" s="1">
        <f t="shared" si="353"/>
        <v>1121095.8338181814</v>
      </c>
      <c r="K2274" s="1">
        <f>'Innlegging av opplysninger'!$B$4*H2274</f>
        <v>1214520.4866363634</v>
      </c>
      <c r="L2274" s="1"/>
      <c r="M2274" s="1">
        <f>'Innlegging av opplysninger'!$B$5*H2274</f>
        <v>1223862.9519181815</v>
      </c>
      <c r="N2274" s="1">
        <f>'Innlegging av opplysninger'!$B$5*I2274</f>
        <v>0</v>
      </c>
      <c r="O2274" s="1">
        <f>'Innlegging av opplysninger'!$B$5*J2274</f>
        <v>146863.55423018176</v>
      </c>
      <c r="P2274" s="1">
        <f>'Innlegging av opplysninger'!$B$5*K2274</f>
        <v>159102.18374936361</v>
      </c>
      <c r="Q2274" s="1"/>
      <c r="R2274" s="1">
        <f>'Innlegging av opplysninger'!$C$11*SUM(H2274:Q2274)</f>
        <v>501900.59110247705</v>
      </c>
      <c r="S2274" s="1">
        <f>'Innlegging av opplysninger'!$C$13*(((H2274+J2274+M2274+O2274)*Data!H2274)+(J2274+O2274)*(1-Data!H2274)*1.8/12+I2274+N2274+K2274+L2274+P2274+Q2274)</f>
        <v>94251.756610689568</v>
      </c>
      <c r="T2274" s="1">
        <f>'Innlegging av opplysninger'!$C$13*((H2274+J2274+M2274+O2274)*(1-Data!H2274)-(J2274+O2274)*(1-Data!H2274)*1.8/12)</f>
        <v>592559.5785821738</v>
      </c>
      <c r="U2274" s="1">
        <f>Data!I2274</f>
        <v>2</v>
      </c>
      <c r="V2274" s="1">
        <f>Data!J2274+Data!K2274</f>
        <v>61091.666666666664</v>
      </c>
      <c r="W2274" s="1">
        <f>Data!L2274</f>
        <v>0</v>
      </c>
      <c r="X2274" s="1">
        <f t="shared" si="357"/>
        <v>1332909.0909090908</v>
      </c>
      <c r="Y2274" s="100">
        <f t="shared" si="358"/>
        <v>0</v>
      </c>
      <c r="Z2274" s="100">
        <f t="shared" si="359"/>
        <v>190605.99999999997</v>
      </c>
      <c r="AA2274" s="100">
        <f>'Innlegging av opplysninger'!$B$4*X2274</f>
        <v>173278.18181818182</v>
      </c>
      <c r="AB2274" s="1"/>
      <c r="AC2274" s="1">
        <f>'Innlegging av opplysninger'!$B$5*X2274</f>
        <v>174611.09090909091</v>
      </c>
      <c r="AD2274" s="1">
        <f>'Innlegging av opplysninger'!$B$5*Y2274</f>
        <v>0</v>
      </c>
      <c r="AE2274" s="1">
        <f>'Innlegging av opplysninger'!$B$5*Z2274</f>
        <v>24969.385999999999</v>
      </c>
      <c r="AF2274" s="1">
        <f>'Innlegging av opplysninger'!$B$5*AA2274</f>
        <v>22699.441818181818</v>
      </c>
      <c r="AG2274" s="1"/>
      <c r="AH2274" s="1">
        <f>'Innlegging av opplysninger'!$C$11*SUM(X2274:AG2274)</f>
        <v>72924.781275272719</v>
      </c>
      <c r="AI2274" s="1">
        <f>'Innlegging av opplysninger'!$C$13*(((X2274+Z2274+AC2274+AE2274)*Data!M2274)+(Z2274+AE2274)*(1-Data!M2274)*1.8/12+Y2274+AD2274+AA2274+AB2274+AF2274+AG2274)</f>
        <v>19657.953713551633</v>
      </c>
      <c r="AJ2274" s="1">
        <f>'Innlegging av opplysninger'!$C$13*((X2274+Z2274+AC2274+AE2274)*(1-Data!M2274)-(Z2274+AE2274)*(1-Data!M2274)*1.8/12)</f>
        <v>80133.852242084729</v>
      </c>
      <c r="AK2274" s="83">
        <f t="shared" si="354"/>
        <v>575000</v>
      </c>
      <c r="AL2274" s="83">
        <f t="shared" si="355"/>
        <v>114000</v>
      </c>
      <c r="AM2274" s="83">
        <f t="shared" si="356"/>
        <v>673000</v>
      </c>
    </row>
    <row r="2275" spans="1:39">
      <c r="A2275" t="str">
        <f t="shared" si="350"/>
        <v>5058Annet</v>
      </c>
      <c r="B2275" s="6" t="str">
        <f>Data!A2275</f>
        <v>5058</v>
      </c>
      <c r="C2275" s="7" t="str">
        <f>Data!B2275</f>
        <v>Åfjord kommune</v>
      </c>
      <c r="D2275" s="7" t="str">
        <f>Data!C2275</f>
        <v>Annet</v>
      </c>
      <c r="E2275" s="1">
        <f>Data!D2275</f>
        <v>15.6633</v>
      </c>
      <c r="F2275" s="1">
        <f>Data!E2275+Data!F2275</f>
        <v>47783.992783555608</v>
      </c>
      <c r="G2275" s="1">
        <f>Data!G2275</f>
        <v>0</v>
      </c>
      <c r="H2275" s="1">
        <f t="shared" si="351"/>
        <v>8164963.7909090891</v>
      </c>
      <c r="I2275" s="1">
        <f t="shared" si="352"/>
        <v>0</v>
      </c>
      <c r="J2275" s="1">
        <f t="shared" si="353"/>
        <v>979795.6549090906</v>
      </c>
      <c r="K2275" s="1">
        <f>'Innlegging av opplysninger'!$B$4*H2275</f>
        <v>1061445.2928181817</v>
      </c>
      <c r="L2275" s="1"/>
      <c r="M2275" s="1">
        <f>'Innlegging av opplysninger'!$B$5*H2275</f>
        <v>1069610.2566090908</v>
      </c>
      <c r="N2275" s="1">
        <f>'Innlegging av opplysninger'!$B$5*I2275</f>
        <v>0</v>
      </c>
      <c r="O2275" s="1">
        <f>'Innlegging av opplysninger'!$B$5*J2275</f>
        <v>128353.23079309087</v>
      </c>
      <c r="P2275" s="1">
        <f>'Innlegging av opplysninger'!$B$5*K2275</f>
        <v>139049.33335918179</v>
      </c>
      <c r="Q2275" s="1"/>
      <c r="R2275" s="1">
        <f>'Innlegging av opplysninger'!$C$11*SUM(H2275:Q2275)</f>
        <v>438642.26725711353</v>
      </c>
      <c r="S2275" s="1">
        <f>'Innlegging av opplysninger'!$C$13*(((H2275+J2275+M2275+O2275)*Data!H2275)+(J2275+O2275)*(1-Data!H2275)*1.8/12+I2275+N2275+K2275+L2275+P2275+Q2275)</f>
        <v>78795.792631256292</v>
      </c>
      <c r="T2275" s="1">
        <f>'Innlegging av opplysninger'!$C$13*((H2275+J2275+M2275+O2275)*(1-Data!H2275)-(J2275+O2275)*(1-Data!H2275)*1.8/12)</f>
        <v>521451.52045742545</v>
      </c>
      <c r="U2275" s="1">
        <f>Data!I2275</f>
        <v>2.5</v>
      </c>
      <c r="V2275" s="1">
        <f>Data!J2275+Data!K2275</f>
        <v>43401.666666666672</v>
      </c>
      <c r="W2275" s="1">
        <f>Data!L2275</f>
        <v>0</v>
      </c>
      <c r="X2275" s="1">
        <f t="shared" si="357"/>
        <v>1183681.8181818184</v>
      </c>
      <c r="Y2275" s="100">
        <f t="shared" si="358"/>
        <v>0</v>
      </c>
      <c r="Z2275" s="100">
        <f t="shared" si="359"/>
        <v>169266.5</v>
      </c>
      <c r="AA2275" s="100">
        <f>'Innlegging av opplysninger'!$B$4*X2275</f>
        <v>153878.63636363638</v>
      </c>
      <c r="AB2275" s="1"/>
      <c r="AC2275" s="1">
        <f>'Innlegging av opplysninger'!$B$5*X2275</f>
        <v>155062.31818181821</v>
      </c>
      <c r="AD2275" s="1">
        <f>'Innlegging av opplysninger'!$B$5*Y2275</f>
        <v>0</v>
      </c>
      <c r="AE2275" s="1">
        <f>'Innlegging av opplysninger'!$B$5*Z2275</f>
        <v>22173.911500000002</v>
      </c>
      <c r="AF2275" s="1">
        <f>'Innlegging av opplysninger'!$B$5*AA2275</f>
        <v>20158.101363636368</v>
      </c>
      <c r="AG2275" s="1"/>
      <c r="AH2275" s="1">
        <f>'Innlegging av opplysninger'!$C$11*SUM(X2275:AG2275)</f>
        <v>64760.408852454544</v>
      </c>
      <c r="AI2275" s="1">
        <f>'Innlegging av opplysninger'!$C$13*(((X2275+Z2275+AC2275+AE2275)*Data!M2275)+(Z2275+AE2275)*(1-Data!M2275)*1.8/12+Y2275+AD2275+AA2275+AB2275+AF2275+AG2275)</f>
        <v>10543.145571518184</v>
      </c>
      <c r="AJ2275" s="1">
        <f>'Innlegging av opplysninger'!$C$13*((X2275+Z2275+AC2275+AE2275)*(1-Data!M2275)-(Z2275+AE2275)*(1-Data!M2275)*1.8/12)</f>
        <v>78076.361279209086</v>
      </c>
      <c r="AK2275" s="83">
        <f t="shared" si="354"/>
        <v>503000</v>
      </c>
      <c r="AL2275" s="83">
        <f t="shared" si="355"/>
        <v>89000</v>
      </c>
      <c r="AM2275" s="83">
        <f t="shared" si="356"/>
        <v>600000</v>
      </c>
    </row>
    <row r="2276" spans="1:39">
      <c r="A2276" t="str">
        <f t="shared" si="350"/>
        <v>5059Alle</v>
      </c>
      <c r="B2276" s="6" t="str">
        <f>Data!A2276</f>
        <v>5059</v>
      </c>
      <c r="C2276" s="7" t="str">
        <f>Data!B2276</f>
        <v>Orkland kommune</v>
      </c>
      <c r="D2276" s="7" t="str">
        <f>Data!C2276</f>
        <v>Alle</v>
      </c>
      <c r="E2276" s="1">
        <f>Data!D2276</f>
        <v>1283.9111999999975</v>
      </c>
      <c r="F2276" s="1">
        <f>Data!E2276+Data!F2276</f>
        <v>46191.480944963478</v>
      </c>
      <c r="G2276" s="1">
        <f>Data!G2276</f>
        <v>441.74667998846149</v>
      </c>
      <c r="H2276" s="1">
        <f t="shared" si="351"/>
        <v>646971924.32536435</v>
      </c>
      <c r="I2276" s="1">
        <f t="shared" si="352"/>
        <v>6187238.2909090957</v>
      </c>
      <c r="J2276" s="1">
        <f t="shared" si="353"/>
        <v>78379099.513952807</v>
      </c>
      <c r="K2276" s="1">
        <f>'Innlegging av opplysninger'!$B$4*H2276</f>
        <v>84106350.162297368</v>
      </c>
      <c r="L2276" s="1"/>
      <c r="M2276" s="1">
        <f>'Innlegging av opplysninger'!$B$5*H2276</f>
        <v>84753322.08662273</v>
      </c>
      <c r="N2276" s="1">
        <f>'Innlegging av opplysninger'!$B$5*I2276</f>
        <v>810528.21610909153</v>
      </c>
      <c r="O2276" s="1">
        <f>'Innlegging av opplysninger'!$B$5*J2276</f>
        <v>10267662.036327818</v>
      </c>
      <c r="P2276" s="1">
        <f>'Innlegging av opplysninger'!$B$5*K2276</f>
        <v>11017931.871260956</v>
      </c>
      <c r="Q2276" s="1"/>
      <c r="R2276" s="1">
        <f>'Innlegging av opplysninger'!$C$11*SUM(H2276:Q2276)</f>
        <v>35054774.147108078</v>
      </c>
      <c r="S2276" s="1">
        <f>'Innlegging av opplysninger'!$C$13*(((H2276+J2276+M2276+O2276)*Data!H2276)+(J2276+O2276)*(1-Data!H2276)*1.8/12+I2276+N2276+K2276+L2276+P2276+Q2276)</f>
        <v>6576133.3036407921</v>
      </c>
      <c r="T2276" s="1">
        <f>'Innlegging av opplysninger'!$C$13*((H2276+J2276+M2276+O2276)*(1-Data!H2276)-(J2276+O2276)*(1-Data!H2276)*1.8/12)</f>
        <v>41393557.634507112</v>
      </c>
      <c r="U2276" s="1">
        <f>Data!I2276</f>
        <v>161.26239999999993</v>
      </c>
      <c r="V2276" s="1">
        <f>Data!J2276+Data!K2276</f>
        <v>47476.933529349313</v>
      </c>
      <c r="W2276" s="1">
        <f>Data!L2276</f>
        <v>540.13254174562724</v>
      </c>
      <c r="X2276" s="1">
        <f t="shared" si="357"/>
        <v>83522664.49727276</v>
      </c>
      <c r="Y2276" s="100">
        <f t="shared" si="358"/>
        <v>950215.30909090897</v>
      </c>
      <c r="Z2276" s="100">
        <f t="shared" si="359"/>
        <v>12079621.812310005</v>
      </c>
      <c r="AA2276" s="100">
        <f>'Innlegging av opplysninger'!$B$4*X2276</f>
        <v>10857946.384645458</v>
      </c>
      <c r="AB2276" s="1"/>
      <c r="AC2276" s="1">
        <f>'Innlegging av opplysninger'!$B$5*X2276</f>
        <v>10941469.049142731</v>
      </c>
      <c r="AD2276" s="1">
        <f>'Innlegging av opplysninger'!$B$5*Y2276</f>
        <v>124478.20549090908</v>
      </c>
      <c r="AE2276" s="1">
        <f>'Innlegging av opplysninger'!$B$5*Z2276</f>
        <v>1582430.4574126108</v>
      </c>
      <c r="AF2276" s="1">
        <f>'Innlegging av opplysninger'!$B$5*AA2276</f>
        <v>1422390.976388555</v>
      </c>
      <c r="AG2276" s="1"/>
      <c r="AH2276" s="1">
        <f>'Innlegging av opplysninger'!$C$11*SUM(X2276:AG2276)</f>
        <v>4616286.2342866501</v>
      </c>
      <c r="AI2276" s="1">
        <f>'Innlegging av opplysninger'!$C$13*(((X2276+Z2276+AC2276+AE2276)*Data!M2276)+(Z2276+AE2276)*(1-Data!M2276)*1.8/12+Y2276+AD2276+AA2276+AB2276+AF2276+AG2276)</f>
        <v>962431.46877189178</v>
      </c>
      <c r="AJ2276" s="1">
        <f>'Innlegging av opplysninger'!$C$13*((X2276+Z2276+AC2276+AE2276)*(1-Data!M2276)-(Z2276+AE2276)*(1-Data!M2276)*1.8/12)</f>
        <v>5354591.7991993129</v>
      </c>
      <c r="AK2276" s="83">
        <f t="shared" si="354"/>
        <v>39671000</v>
      </c>
      <c r="AL2276" s="83">
        <f t="shared" si="355"/>
        <v>7539000</v>
      </c>
      <c r="AM2276" s="83">
        <f t="shared" si="356"/>
        <v>46748000</v>
      </c>
    </row>
    <row r="2277" spans="1:39">
      <c r="A2277" t="str">
        <f t="shared" si="350"/>
        <v>5059Administrasjon</v>
      </c>
      <c r="B2277" s="6" t="str">
        <f>Data!A2277</f>
        <v>5059</v>
      </c>
      <c r="C2277" s="7" t="str">
        <f>Data!B2277</f>
        <v>Orkland kommune</v>
      </c>
      <c r="D2277" s="7" t="str">
        <f>Data!C2277</f>
        <v>Administrasjon</v>
      </c>
      <c r="E2277" s="1">
        <f>Data!D2277</f>
        <v>59.110000000000007</v>
      </c>
      <c r="F2277" s="1">
        <f>Data!E2277+Data!F2277</f>
        <v>53161.252974679977</v>
      </c>
      <c r="G2277" s="1">
        <f>Data!G2277</f>
        <v>0</v>
      </c>
      <c r="H2277" s="1">
        <f t="shared" si="351"/>
        <v>34280309.054545462</v>
      </c>
      <c r="I2277" s="1">
        <f t="shared" si="352"/>
        <v>0</v>
      </c>
      <c r="J2277" s="1">
        <f t="shared" si="353"/>
        <v>4113637.0865454553</v>
      </c>
      <c r="K2277" s="1">
        <f>'Innlegging av opplysninger'!$B$4*H2277</f>
        <v>4456440.1770909103</v>
      </c>
      <c r="L2277" s="1"/>
      <c r="M2277" s="1">
        <f>'Innlegging av opplysninger'!$B$5*H2277</f>
        <v>4490720.4861454554</v>
      </c>
      <c r="N2277" s="1">
        <f>'Innlegging av opplysninger'!$B$5*I2277</f>
        <v>0</v>
      </c>
      <c r="O2277" s="1">
        <f>'Innlegging av opplysninger'!$B$5*J2277</f>
        <v>538886.45833745471</v>
      </c>
      <c r="P2277" s="1">
        <f>'Innlegging av opplysninger'!$B$5*K2277</f>
        <v>583793.66319890926</v>
      </c>
      <c r="Q2277" s="1"/>
      <c r="R2277" s="1">
        <f>'Innlegging av opplysninger'!$C$11*SUM(H2277:Q2277)</f>
        <v>1841623.9031828186</v>
      </c>
      <c r="S2277" s="1">
        <f>'Innlegging av opplysninger'!$C$13*(((H2277+J2277+M2277+O2277)*Data!H2277)+(J2277+O2277)*(1-Data!H2277)*1.8/12+I2277+N2277+K2277+L2277+P2277+Q2277)</f>
        <v>508689.70547314209</v>
      </c>
      <c r="T2277" s="1">
        <f>'Innlegging av opplysninger'!$C$13*((H2277+J2277+M2277+O2277)*(1-Data!H2277)-(J2277+O2277)*(1-Data!H2277)*1.8/12)</f>
        <v>2011427.2146717673</v>
      </c>
      <c r="U2277" s="1">
        <f>Data!I2277</f>
        <v>23</v>
      </c>
      <c r="V2277" s="1">
        <f>Data!J2277+Data!K2277</f>
        <v>51631.566376811599</v>
      </c>
      <c r="W2277" s="1">
        <f>Data!L2277</f>
        <v>0</v>
      </c>
      <c r="X2277" s="1">
        <f t="shared" si="357"/>
        <v>12954829.381818181</v>
      </c>
      <c r="Y2277" s="100">
        <f t="shared" si="358"/>
        <v>0</v>
      </c>
      <c r="Z2277" s="100">
        <f t="shared" si="359"/>
        <v>1852540.6015999997</v>
      </c>
      <c r="AA2277" s="100">
        <f>'Innlegging av opplysninger'!$B$4*X2277</f>
        <v>1684127.8196363635</v>
      </c>
      <c r="AB2277" s="1"/>
      <c r="AC2277" s="1">
        <f>'Innlegging av opplysninger'!$B$5*X2277</f>
        <v>1697082.6490181817</v>
      </c>
      <c r="AD2277" s="1">
        <f>'Innlegging av opplysninger'!$B$5*Y2277</f>
        <v>0</v>
      </c>
      <c r="AE2277" s="1">
        <f>'Innlegging av opplysninger'!$B$5*Z2277</f>
        <v>242682.81880959996</v>
      </c>
      <c r="AF2277" s="1">
        <f>'Innlegging av opplysninger'!$B$5*AA2277</f>
        <v>220620.74437236364</v>
      </c>
      <c r="AG2277" s="1"/>
      <c r="AH2277" s="1">
        <f>'Innlegging av opplysninger'!$C$11*SUM(X2277:AG2277)</f>
        <v>708771.59257967828</v>
      </c>
      <c r="AI2277" s="1">
        <f>'Innlegging av opplysninger'!$C$13*(((X2277+Z2277+AC2277+AE2277)*Data!M2277)+(Z2277+AE2277)*(1-Data!M2277)*1.8/12+Y2277+AD2277+AA2277+AB2277+AF2277+AG2277)</f>
        <v>183327.28564023229</v>
      </c>
      <c r="AJ2277" s="1">
        <f>'Innlegging av opplysninger'!$C$13*((X2277+Z2277+AC2277+AE2277)*(1-Data!M2277)-(Z2277+AE2277)*(1-Data!M2277)*1.8/12)</f>
        <v>786570.68315301149</v>
      </c>
      <c r="AK2277" s="83">
        <f t="shared" si="354"/>
        <v>2550000</v>
      </c>
      <c r="AL2277" s="83">
        <f t="shared" si="355"/>
        <v>692000</v>
      </c>
      <c r="AM2277" s="83">
        <f t="shared" si="356"/>
        <v>2798000</v>
      </c>
    </row>
    <row r="2278" spans="1:39">
      <c r="A2278" t="str">
        <f t="shared" si="350"/>
        <v>5059Undervisning</v>
      </c>
      <c r="B2278" s="6" t="str">
        <f>Data!A2278</f>
        <v>5059</v>
      </c>
      <c r="C2278" s="7" t="str">
        <f>Data!B2278</f>
        <v>Orkland kommune</v>
      </c>
      <c r="D2278" s="7" t="str">
        <f>Data!C2278</f>
        <v>Undervisning</v>
      </c>
      <c r="E2278" s="1">
        <f>Data!D2278</f>
        <v>315.25520000000006</v>
      </c>
      <c r="F2278" s="1">
        <f>Data!E2278+Data!F2278</f>
        <v>47718.167186642211</v>
      </c>
      <c r="G2278" s="1">
        <f>Data!G2278</f>
        <v>0</v>
      </c>
      <c r="H2278" s="1">
        <f t="shared" si="351"/>
        <v>164109821.89154541</v>
      </c>
      <c r="I2278" s="1">
        <f t="shared" si="352"/>
        <v>0</v>
      </c>
      <c r="J2278" s="1">
        <f t="shared" si="353"/>
        <v>19693178.626985449</v>
      </c>
      <c r="K2278" s="1">
        <f>'Innlegging av opplysninger'!$B$4*H2278</f>
        <v>21334276.845900904</v>
      </c>
      <c r="L2278" s="1"/>
      <c r="M2278" s="1">
        <f>'Innlegging av opplysninger'!$B$5*H2278</f>
        <v>21498386.667792451</v>
      </c>
      <c r="N2278" s="1">
        <f>'Innlegging av opplysninger'!$B$5*I2278</f>
        <v>0</v>
      </c>
      <c r="O2278" s="1">
        <f>'Innlegging av opplysninger'!$B$5*J2278</f>
        <v>2579806.4001350938</v>
      </c>
      <c r="P2278" s="1">
        <f>'Innlegging av opplysninger'!$B$5*K2278</f>
        <v>2794790.2668130184</v>
      </c>
      <c r="Q2278" s="1"/>
      <c r="R2278" s="1">
        <f>'Innlegging av opplysninger'!$C$11*SUM(H2278:Q2278)</f>
        <v>8816389.9065685477</v>
      </c>
      <c r="S2278" s="1">
        <f>'Innlegging av opplysninger'!$C$13*(((H2278+J2278+M2278+O2278)*Data!H2278)+(J2278+O2278)*(1-Data!H2278)*1.8/12+I2278+N2278+K2278+L2278+P2278+Q2278)</f>
        <v>1561805.9543642136</v>
      </c>
      <c r="T2278" s="1">
        <f>'Innlegging av opplysninger'!$C$13*((H2278+J2278+M2278+O2278)*(1-Data!H2278)-(J2278+O2278)*(1-Data!H2278)*1.8/12)</f>
        <v>10502727.601992747</v>
      </c>
      <c r="U2278" s="1">
        <f>Data!I2278</f>
        <v>46.720400000000005</v>
      </c>
      <c r="V2278" s="1">
        <f>Data!J2278+Data!K2278</f>
        <v>45317.969077747606</v>
      </c>
      <c r="W2278" s="1">
        <f>Data!L2278</f>
        <v>0</v>
      </c>
      <c r="X2278" s="1">
        <f t="shared" si="357"/>
        <v>23097530.645454541</v>
      </c>
      <c r="Y2278" s="100">
        <f t="shared" si="358"/>
        <v>0</v>
      </c>
      <c r="Z2278" s="100">
        <f t="shared" si="359"/>
        <v>3302946.8822999992</v>
      </c>
      <c r="AA2278" s="100">
        <f>'Innlegging av opplysninger'!$B$4*X2278</f>
        <v>3002678.9839090905</v>
      </c>
      <c r="AB2278" s="1"/>
      <c r="AC2278" s="1">
        <f>'Innlegging av opplysninger'!$B$5*X2278</f>
        <v>3025776.5145545448</v>
      </c>
      <c r="AD2278" s="1">
        <f>'Innlegging av opplysninger'!$B$5*Y2278</f>
        <v>0</v>
      </c>
      <c r="AE2278" s="1">
        <f>'Innlegging av opplysninger'!$B$5*Z2278</f>
        <v>432686.04158129991</v>
      </c>
      <c r="AF2278" s="1">
        <f>'Innlegging av opplysninger'!$B$5*AA2278</f>
        <v>393350.9468920909</v>
      </c>
      <c r="AG2278" s="1"/>
      <c r="AH2278" s="1">
        <f>'Innlegging av opplysninger'!$C$11*SUM(X2278:AG2278)</f>
        <v>1263688.8605582796</v>
      </c>
      <c r="AI2278" s="1">
        <f>'Innlegging av opplysninger'!$C$13*(((X2278+Z2278+AC2278+AE2278)*Data!M2278)+(Z2278+AE2278)*(1-Data!M2278)*1.8/12+Y2278+AD2278+AA2278+AB2278+AF2278+AG2278)</f>
        <v>229262.27715249956</v>
      </c>
      <c r="AJ2278" s="1">
        <f>'Innlegging av opplysninger'!$C$13*((X2278+Z2278+AC2278+AE2278)*(1-Data!M2278)-(Z2278+AE2278)*(1-Data!M2278)*1.8/12)</f>
        <v>1499996.1636114619</v>
      </c>
      <c r="AK2278" s="83">
        <f t="shared" si="354"/>
        <v>10080000</v>
      </c>
      <c r="AL2278" s="83">
        <f t="shared" si="355"/>
        <v>1791000</v>
      </c>
      <c r="AM2278" s="83">
        <f t="shared" si="356"/>
        <v>12003000</v>
      </c>
    </row>
    <row r="2279" spans="1:39">
      <c r="A2279" t="str">
        <f t="shared" si="350"/>
        <v>5059Barnehager</v>
      </c>
      <c r="B2279" s="6" t="str">
        <f>Data!A2279</f>
        <v>5059</v>
      </c>
      <c r="C2279" s="7" t="str">
        <f>Data!B2279</f>
        <v>Orkland kommune</v>
      </c>
      <c r="D2279" s="7" t="str">
        <f>Data!C2279</f>
        <v>Barnehager</v>
      </c>
      <c r="E2279" s="1">
        <f>Data!D2279</f>
        <v>236.02360000000013</v>
      </c>
      <c r="F2279" s="1">
        <f>Data!E2279+Data!F2279</f>
        <v>41502.069510563022</v>
      </c>
      <c r="G2279" s="1">
        <f>Data!G2279</f>
        <v>0</v>
      </c>
      <c r="H2279" s="1">
        <f t="shared" si="351"/>
        <v>106859649.30909084</v>
      </c>
      <c r="I2279" s="1">
        <f t="shared" si="352"/>
        <v>0</v>
      </c>
      <c r="J2279" s="1">
        <f t="shared" si="353"/>
        <v>12823157.9170909</v>
      </c>
      <c r="K2279" s="1">
        <f>'Innlegging av opplysninger'!$B$4*H2279</f>
        <v>13891754.410181809</v>
      </c>
      <c r="L2279" s="1"/>
      <c r="M2279" s="1">
        <f>'Innlegging av opplysninger'!$B$5*H2279</f>
        <v>13998614.0594909</v>
      </c>
      <c r="N2279" s="1">
        <f>'Innlegging av opplysninger'!$B$5*I2279</f>
        <v>0</v>
      </c>
      <c r="O2279" s="1">
        <f>'Innlegging av opplysninger'!$B$5*J2279</f>
        <v>1679833.6871389081</v>
      </c>
      <c r="P2279" s="1">
        <f>'Innlegging av opplysninger'!$B$5*K2279</f>
        <v>1819819.827733817</v>
      </c>
      <c r="Q2279" s="1"/>
      <c r="R2279" s="1">
        <f>'Innlegging av opplysninger'!$C$11*SUM(H2279:Q2279)</f>
        <v>5740767.5100076329</v>
      </c>
      <c r="S2279" s="1">
        <f>'Innlegging av opplysninger'!$C$13*(((H2279+J2279+M2279+O2279)*Data!H2279)+(J2279+O2279)*(1-Data!H2279)*1.8/12+I2279+N2279+K2279+L2279+P2279+Q2279)</f>
        <v>980001.60179135413</v>
      </c>
      <c r="T2279" s="1">
        <f>'Innlegging av opplysninger'!$C$13*((H2279+J2279+M2279+O2279)*(1-Data!H2279)-(J2279+O2279)*(1-Data!H2279)*1.8/12)</f>
        <v>6875785.5171664581</v>
      </c>
      <c r="U2279" s="1">
        <f>Data!I2279</f>
        <v>12.059999999999999</v>
      </c>
      <c r="V2279" s="1">
        <f>Data!J2279+Data!K2279</f>
        <v>43615.326147042571</v>
      </c>
      <c r="W2279" s="1">
        <f>Data!L2279</f>
        <v>0</v>
      </c>
      <c r="X2279" s="1">
        <f t="shared" si="357"/>
        <v>5738190.9090909082</v>
      </c>
      <c r="Y2279" s="100">
        <f t="shared" si="358"/>
        <v>0</v>
      </c>
      <c r="Z2279" s="100">
        <f t="shared" si="359"/>
        <v>820561.29999999981</v>
      </c>
      <c r="AA2279" s="100">
        <f>'Innlegging av opplysninger'!$B$4*X2279</f>
        <v>745964.81818181812</v>
      </c>
      <c r="AB2279" s="1"/>
      <c r="AC2279" s="1">
        <f>'Innlegging av opplysninger'!$B$5*X2279</f>
        <v>751703.00909090904</v>
      </c>
      <c r="AD2279" s="1">
        <f>'Innlegging av opplysninger'!$B$5*Y2279</f>
        <v>0</v>
      </c>
      <c r="AE2279" s="1">
        <f>'Innlegging av opplysninger'!$B$5*Z2279</f>
        <v>107493.53029999998</v>
      </c>
      <c r="AF2279" s="1">
        <f>'Innlegging av opplysninger'!$B$5*AA2279</f>
        <v>97721.39118181818</v>
      </c>
      <c r="AG2279" s="1"/>
      <c r="AH2279" s="1">
        <f>'Innlegging av opplysninger'!$C$11*SUM(X2279:AG2279)</f>
        <v>313942.12839812721</v>
      </c>
      <c r="AI2279" s="1">
        <f>'Innlegging av opplysninger'!$C$13*(((X2279+Z2279+AC2279+AE2279)*Data!M2279)+(Z2279+AE2279)*(1-Data!M2279)*1.8/12+Y2279+AD2279+AA2279+AB2279+AF2279+AG2279)</f>
        <v>63419.717688897814</v>
      </c>
      <c r="AJ2279" s="1">
        <f>'Innlegging av opplysninger'!$C$13*((X2279+Z2279+AC2279+AE2279)*(1-Data!M2279)-(Z2279+AE2279)*(1-Data!M2279)*1.8/12)</f>
        <v>366185.30011906568</v>
      </c>
      <c r="AK2279" s="83">
        <f t="shared" si="354"/>
        <v>6055000</v>
      </c>
      <c r="AL2279" s="83">
        <f t="shared" si="355"/>
        <v>1043000</v>
      </c>
      <c r="AM2279" s="83">
        <f t="shared" si="356"/>
        <v>7242000</v>
      </c>
    </row>
    <row r="2280" spans="1:39">
      <c r="A2280" t="str">
        <f t="shared" si="350"/>
        <v>5059Helse/pleie/omsorg</v>
      </c>
      <c r="B2280" s="6" t="str">
        <f>Data!A2280</f>
        <v>5059</v>
      </c>
      <c r="C2280" s="7" t="str">
        <f>Data!B2280</f>
        <v>Orkland kommune</v>
      </c>
      <c r="D2280" s="7" t="str">
        <f>Data!C2280</f>
        <v>Helse/pleie/omsorg</v>
      </c>
      <c r="E2280" s="1">
        <f>Data!D2280</f>
        <v>551.02219999999954</v>
      </c>
      <c r="F2280" s="1">
        <f>Data!E2280+Data!F2280</f>
        <v>45258.073189670627</v>
      </c>
      <c r="G2280" s="1">
        <f>Data!G2280</f>
        <v>1000.9723020234045</v>
      </c>
      <c r="H2280" s="1">
        <f t="shared" si="351"/>
        <v>272053124.25527239</v>
      </c>
      <c r="I2280" s="1">
        <f t="shared" si="352"/>
        <v>6016995.9272727305</v>
      </c>
      <c r="J2280" s="1">
        <f t="shared" si="353"/>
        <v>33368414.421905413</v>
      </c>
      <c r="K2280" s="1">
        <f>'Innlegging av opplysninger'!$B$4*H2280</f>
        <v>35366906.153185412</v>
      </c>
      <c r="L2280" s="1"/>
      <c r="M2280" s="1">
        <f>'Innlegging av opplysninger'!$B$5*H2280</f>
        <v>35638959.277440682</v>
      </c>
      <c r="N2280" s="1">
        <f>'Innlegging av opplysninger'!$B$5*I2280</f>
        <v>788226.46647272771</v>
      </c>
      <c r="O2280" s="1">
        <f>'Innlegging av opplysninger'!$B$5*J2280</f>
        <v>4371262.2892696094</v>
      </c>
      <c r="P2280" s="1">
        <f>'Innlegging av opplysninger'!$B$5*K2280</f>
        <v>4633064.7060672892</v>
      </c>
      <c r="Q2280" s="1"/>
      <c r="R2280" s="1">
        <f>'Innlegging av opplysninger'!$C$11*SUM(H2280:Q2280)</f>
        <v>14905004.232881676</v>
      </c>
      <c r="S2280" s="1">
        <f>'Innlegging av opplysninger'!$C$13*(((H2280+J2280+M2280+O2280)*Data!H2280)+(J2280+O2280)*(1-Data!H2280)*1.8/12+I2280+N2280+K2280+L2280+P2280+Q2280)</f>
        <v>2846235.6771586295</v>
      </c>
      <c r="T2280" s="1">
        <f>'Innlegging av opplysninger'!$C$13*((H2280+J2280+M2280+O2280)*(1-Data!H2280)-(J2280+O2280)*(1-Data!H2280)*1.8/12)</f>
        <v>17550085.904679455</v>
      </c>
      <c r="U2280" s="1">
        <f>Data!I2280</f>
        <v>62.949600000000004</v>
      </c>
      <c r="V2280" s="1">
        <f>Data!J2280+Data!K2280</f>
        <v>45614.087950254376</v>
      </c>
      <c r="W2280" s="1">
        <f>Data!L2280</f>
        <v>1356.9938490474919</v>
      </c>
      <c r="X2280" s="1">
        <f t="shared" si="357"/>
        <v>31324239.172727268</v>
      </c>
      <c r="Y2280" s="100">
        <f t="shared" si="358"/>
        <v>931878.76363636355</v>
      </c>
      <c r="Z2280" s="100">
        <f t="shared" si="359"/>
        <v>4612624.8648999985</v>
      </c>
      <c r="AA2280" s="100">
        <f>'Innlegging av opplysninger'!$B$4*X2280</f>
        <v>4072151.0924545452</v>
      </c>
      <c r="AB2280" s="1"/>
      <c r="AC2280" s="1">
        <f>'Innlegging av opplysninger'!$B$5*X2280</f>
        <v>4103475.3316272721</v>
      </c>
      <c r="AD2280" s="1">
        <f>'Innlegging av opplysninger'!$B$5*Y2280</f>
        <v>122076.11803636364</v>
      </c>
      <c r="AE2280" s="1">
        <f>'Innlegging av opplysninger'!$B$5*Z2280</f>
        <v>604253.85730189981</v>
      </c>
      <c r="AF2280" s="1">
        <f>'Innlegging av opplysninger'!$B$5*AA2280</f>
        <v>533451.7931115455</v>
      </c>
      <c r="AG2280" s="1"/>
      <c r="AH2280" s="1">
        <f>'Innlegging av opplysninger'!$C$11*SUM(X2280:AG2280)</f>
        <v>1759557.7377642198</v>
      </c>
      <c r="AI2280" s="1">
        <f>'Innlegging av opplysninger'!$C$13*(((X2280+Z2280+AC2280+AE2280)*Data!M2280)+(Z2280+AE2280)*(1-Data!M2280)*1.8/12+Y2280+AD2280+AA2280+AB2280+AF2280+AG2280)</f>
        <v>351353.89601863379</v>
      </c>
      <c r="AJ2280" s="1">
        <f>'Innlegging av opplysninger'!$C$13*((X2280+Z2280+AC2280+AE2280)*(1-Data!M2280)-(Z2280+AE2280)*(1-Data!M2280)*1.8/12)</f>
        <v>2056461.9556587189</v>
      </c>
      <c r="AK2280" s="83">
        <f t="shared" si="354"/>
        <v>16665000</v>
      </c>
      <c r="AL2280" s="83">
        <f t="shared" si="355"/>
        <v>3198000</v>
      </c>
      <c r="AM2280" s="83">
        <f t="shared" si="356"/>
        <v>19607000</v>
      </c>
    </row>
    <row r="2281" spans="1:39">
      <c r="A2281" t="str">
        <f t="shared" si="350"/>
        <v>5059Samferdsel og teknikk</v>
      </c>
      <c r="B2281" s="6" t="str">
        <f>Data!A2281</f>
        <v>5059</v>
      </c>
      <c r="C2281" s="7" t="str">
        <f>Data!B2281</f>
        <v>Orkland kommune</v>
      </c>
      <c r="D2281" s="7" t="str">
        <f>Data!C2281</f>
        <v>Samferdsel og teknikk</v>
      </c>
      <c r="E2281" s="1">
        <f>Data!D2281</f>
        <v>94.679199999999994</v>
      </c>
      <c r="F2281" s="1">
        <f>Data!E2281+Data!F2281</f>
        <v>50979.594808926697</v>
      </c>
      <c r="G2281" s="1">
        <f>Data!G2281</f>
        <v>146.90586739220441</v>
      </c>
      <c r="H2281" s="1">
        <f t="shared" si="351"/>
        <v>52654988.212727256</v>
      </c>
      <c r="I2281" s="1">
        <f t="shared" si="352"/>
        <v>151733.7818181818</v>
      </c>
      <c r="J2281" s="1">
        <f t="shared" si="353"/>
        <v>6336806.6393454522</v>
      </c>
      <c r="K2281" s="1">
        <f>'Innlegging av opplysninger'!$B$4*H2281</f>
        <v>6845148.4676545439</v>
      </c>
      <c r="L2281" s="1"/>
      <c r="M2281" s="1">
        <f>'Innlegging av opplysninger'!$B$5*H2281</f>
        <v>6897803.4558672709</v>
      </c>
      <c r="N2281" s="1">
        <f>'Innlegging av opplysninger'!$B$5*I2281</f>
        <v>19877.125418181815</v>
      </c>
      <c r="O2281" s="1">
        <f>'Innlegging av opplysninger'!$B$5*J2281</f>
        <v>830121.66975425428</v>
      </c>
      <c r="P2281" s="1">
        <f>'Innlegging av opplysninger'!$B$5*K2281</f>
        <v>896714.44926274533</v>
      </c>
      <c r="Q2281" s="1"/>
      <c r="R2281" s="1">
        <f>'Innlegging av opplysninger'!$C$11*SUM(H2281:Q2281)</f>
        <v>2836061.3644702192</v>
      </c>
      <c r="S2281" s="1">
        <f>'Innlegging av opplysninger'!$C$13*(((H2281+J2281+M2281+O2281)*Data!H2281)+(J2281+O2281)*(1-Data!H2281)*1.8/12+I2281+N2281+K2281+L2281+P2281+Q2281)</f>
        <v>503475.07481328229</v>
      </c>
      <c r="T2281" s="1">
        <f>'Innlegging av opplysninger'!$C$13*((H2281+J2281+M2281+O2281)*(1-Data!H2281)-(J2281+O2281)*(1-Data!H2281)*1.8/12)</f>
        <v>3377451.0028828075</v>
      </c>
      <c r="U2281" s="1">
        <f>Data!I2281</f>
        <v>12.069900000000001</v>
      </c>
      <c r="V2281" s="1">
        <f>Data!J2281+Data!K2281</f>
        <v>55952.211196171185</v>
      </c>
      <c r="W2281" s="1">
        <f>Data!L2281</f>
        <v>21.748316058956576</v>
      </c>
      <c r="X2281" s="1">
        <f t="shared" si="357"/>
        <v>7367319.2063636351</v>
      </c>
      <c r="Y2281" s="100">
        <f t="shared" si="358"/>
        <v>2863.6363636363631</v>
      </c>
      <c r="Z2281" s="100">
        <f t="shared" si="359"/>
        <v>1053936.1465099999</v>
      </c>
      <c r="AA2281" s="100">
        <f>'Innlegging av opplysninger'!$B$4*X2281</f>
        <v>957751.49682727258</v>
      </c>
      <c r="AB2281" s="1"/>
      <c r="AC2281" s="1">
        <f>'Innlegging av opplysninger'!$B$5*X2281</f>
        <v>965118.81603363622</v>
      </c>
      <c r="AD2281" s="1">
        <f>'Innlegging av opplysninger'!$B$5*Y2281</f>
        <v>375.13636363636357</v>
      </c>
      <c r="AE2281" s="1">
        <f>'Innlegging av opplysninger'!$B$5*Z2281</f>
        <v>138065.63519280998</v>
      </c>
      <c r="AF2281" s="1">
        <f>'Innlegging av opplysninger'!$B$5*AA2281</f>
        <v>125465.44608437271</v>
      </c>
      <c r="AG2281" s="1"/>
      <c r="AH2281" s="1">
        <f>'Innlegging av opplysninger'!$C$11*SUM(X2281:AG2281)</f>
        <v>403214.029750082</v>
      </c>
      <c r="AI2281" s="1">
        <f>'Innlegging av opplysninger'!$C$13*(((X2281+Z2281+AC2281+AE2281)*Data!M2281)+(Z2281+AE2281)*(1-Data!M2281)*1.8/12+Y2281+AD2281+AA2281+AB2281+AF2281+AG2281)</f>
        <v>85427.250373590927</v>
      </c>
      <c r="AJ2281" s="1">
        <f>'Innlegging av opplysninger'!$C$13*((X2281+Z2281+AC2281+AE2281)*(1-Data!M2281)-(Z2281+AE2281)*(1-Data!M2281)*1.8/12)</f>
        <v>466339.31665283692</v>
      </c>
      <c r="AK2281" s="83">
        <f t="shared" si="354"/>
        <v>3239000</v>
      </c>
      <c r="AL2281" s="83">
        <f t="shared" si="355"/>
        <v>589000</v>
      </c>
      <c r="AM2281" s="83">
        <f t="shared" si="356"/>
        <v>3844000</v>
      </c>
    </row>
    <row r="2282" spans="1:39">
      <c r="A2282" t="str">
        <f t="shared" si="350"/>
        <v>5059Annet</v>
      </c>
      <c r="B2282" s="6" t="str">
        <f>Data!A2282</f>
        <v>5059</v>
      </c>
      <c r="C2282" s="7" t="str">
        <f>Data!B2282</f>
        <v>Orkland kommune</v>
      </c>
      <c r="D2282" s="7" t="str">
        <f>Data!C2282</f>
        <v>Annet</v>
      </c>
      <c r="E2282" s="1">
        <f>Data!D2282</f>
        <v>27.821000000000009</v>
      </c>
      <c r="F2282" s="1">
        <f>Data!E2282+Data!F2282</f>
        <v>56059.076364376997</v>
      </c>
      <c r="G2282" s="1">
        <f>Data!G2282</f>
        <v>60.983429783257229</v>
      </c>
      <c r="H2282" s="1">
        <f t="shared" si="351"/>
        <v>17014031.602181811</v>
      </c>
      <c r="I2282" s="1">
        <f t="shared" si="352"/>
        <v>18508.581818181814</v>
      </c>
      <c r="J2282" s="1">
        <f t="shared" si="353"/>
        <v>2043904.8220799991</v>
      </c>
      <c r="K2282" s="1">
        <f>'Innlegging av opplysninger'!$B$4*H2282</f>
        <v>2211824.1082836357</v>
      </c>
      <c r="L2282" s="1"/>
      <c r="M2282" s="1">
        <f>'Innlegging av opplysninger'!$B$5*H2282</f>
        <v>2228838.1398858172</v>
      </c>
      <c r="N2282" s="1">
        <f>'Innlegging av opplysninger'!$B$5*I2282</f>
        <v>2424.6242181818179</v>
      </c>
      <c r="O2282" s="1">
        <f>'Innlegging av opplysninger'!$B$5*J2282</f>
        <v>267751.53169247991</v>
      </c>
      <c r="P2282" s="1">
        <f>'Innlegging av opplysninger'!$B$5*K2282</f>
        <v>289748.95818515628</v>
      </c>
      <c r="Q2282" s="1"/>
      <c r="R2282" s="1">
        <f>'Innlegging av opplysninger'!$C$11*SUM(H2282:Q2282)</f>
        <v>914927.22999711975</v>
      </c>
      <c r="S2282" s="1">
        <f>'Innlegging av opplysninger'!$C$13*(((H2282+J2282+M2282+O2282)*Data!H2282)+(J2282+O2282)*(1-Data!H2282)*1.8/12+I2282+N2282+K2282+L2282+P2282+Q2282)</f>
        <v>175670.68868446798</v>
      </c>
      <c r="T2282" s="1">
        <f>'Innlegging av opplysninger'!$C$13*((H2282+J2282+M2282+O2282)*(1-Data!H2282)-(J2282+O2282)*(1-Data!H2282)*1.8/12)</f>
        <v>1076334.9944694855</v>
      </c>
      <c r="U2282" s="1">
        <f>Data!I2282</f>
        <v>4.4625000000000004</v>
      </c>
      <c r="V2282" s="1">
        <f>Data!J2282+Data!K2282</f>
        <v>62457.716153127913</v>
      </c>
      <c r="W2282" s="1">
        <f>Data!L2282</f>
        <v>317.8375350140056</v>
      </c>
      <c r="X2282" s="1">
        <f t="shared" si="357"/>
        <v>3040555.1818181812</v>
      </c>
      <c r="Y2282" s="100">
        <f t="shared" si="358"/>
        <v>15472.90909090909</v>
      </c>
      <c r="Z2282" s="100">
        <f t="shared" si="359"/>
        <v>437012.01699999988</v>
      </c>
      <c r="AA2282" s="100">
        <f>'Innlegging av opplysninger'!$B$4*X2282</f>
        <v>395272.17363636359</v>
      </c>
      <c r="AB2282" s="1"/>
      <c r="AC2282" s="1">
        <f>'Innlegging av opplysninger'!$B$5*X2282</f>
        <v>398312.72881818173</v>
      </c>
      <c r="AD2282" s="1">
        <f>'Innlegging av opplysninger'!$B$5*Y2282</f>
        <v>2026.9510909090909</v>
      </c>
      <c r="AE2282" s="1">
        <f>'Innlegging av opplysninger'!$B$5*Z2282</f>
        <v>57248.574226999983</v>
      </c>
      <c r="AF2282" s="1">
        <f>'Innlegging av opplysninger'!$B$5*AA2282</f>
        <v>51780.654746363631</v>
      </c>
      <c r="AG2282" s="1"/>
      <c r="AH2282" s="1">
        <f>'Innlegging av opplysninger'!$C$11*SUM(X2282:AG2282)</f>
        <v>167111.88523626054</v>
      </c>
      <c r="AI2282" s="1">
        <f>'Innlegging av opplysninger'!$C$13*(((X2282+Z2282+AC2282+AE2282)*Data!M2282)+(Z2282+AE2282)*(1-Data!M2282)*1.8/12+Y2282+AD2282+AA2282+AB2282+AF2282+AG2282)</f>
        <v>49507.547711176907</v>
      </c>
      <c r="AJ2282" s="1">
        <f>'Innlegging av opplysninger'!$C$13*((X2282+Z2282+AC2282+AE2282)*(1-Data!M2282)-(Z2282+AE2282)*(1-Data!M2282)*1.8/12)</f>
        <v>179171.87419107431</v>
      </c>
      <c r="AK2282" s="83">
        <f t="shared" si="354"/>
        <v>1082000</v>
      </c>
      <c r="AL2282" s="83">
        <f t="shared" si="355"/>
        <v>225000</v>
      </c>
      <c r="AM2282" s="83">
        <f t="shared" si="356"/>
        <v>1256000</v>
      </c>
    </row>
    <row r="2283" spans="1:39">
      <c r="A2283" t="str">
        <f t="shared" si="350"/>
        <v>5060Alle</v>
      </c>
      <c r="B2283" s="6" t="str">
        <f>Data!A2283</f>
        <v>5060</v>
      </c>
      <c r="C2283" s="7" t="str">
        <f>Data!B2283</f>
        <v>Nærøysund kommune</v>
      </c>
      <c r="D2283" s="7" t="str">
        <f>Data!C2283</f>
        <v>Alle</v>
      </c>
      <c r="E2283" s="1">
        <f>Data!D2283</f>
        <v>817.05380000000048</v>
      </c>
      <c r="F2283" s="1">
        <f>Data!E2283+Data!F2283</f>
        <v>46825.167083397668</v>
      </c>
      <c r="G2283" s="1">
        <f>Data!G2283</f>
        <v>445.80465815102957</v>
      </c>
      <c r="H2283" s="1">
        <f t="shared" si="351"/>
        <v>417367425.83045453</v>
      </c>
      <c r="I2283" s="1">
        <f t="shared" si="352"/>
        <v>3973596.981818181</v>
      </c>
      <c r="J2283" s="1">
        <f t="shared" si="353"/>
        <v>50560922.737472728</v>
      </c>
      <c r="K2283" s="1">
        <f>'Innlegging av opplysninger'!$B$4*H2283</f>
        <v>54257765.357959092</v>
      </c>
      <c r="L2283" s="1"/>
      <c r="M2283" s="1">
        <f>'Innlegging av opplysninger'!$B$5*H2283</f>
        <v>54675132.783789545</v>
      </c>
      <c r="N2283" s="1">
        <f>'Innlegging av opplysninger'!$B$5*I2283</f>
        <v>520541.20461818174</v>
      </c>
      <c r="O2283" s="1">
        <f>'Innlegging av opplysninger'!$B$5*J2283</f>
        <v>6623480.8786089281</v>
      </c>
      <c r="P2283" s="1">
        <f>'Innlegging av opplysninger'!$B$5*K2283</f>
        <v>7107767.261892641</v>
      </c>
      <c r="Q2283" s="1"/>
      <c r="R2283" s="1">
        <f>'Innlegging av opplysninger'!$C$11*SUM(H2283:Q2283)</f>
        <v>22613292.05539133</v>
      </c>
      <c r="S2283" s="1">
        <f>'Innlegging av opplysninger'!$C$13*(((H2283+J2283+M2283+O2283)*Data!H2283)+(J2283+O2283)*(1-Data!H2283)*1.8/12+I2283+N2283+K2283+L2283+P2283+Q2283)</f>
        <v>4579653.8476152113</v>
      </c>
      <c r="T2283" s="1">
        <f>'Innlegging av opplysninger'!$C$13*((H2283+J2283+M2283+O2283)*(1-Data!H2283)-(J2283+O2283)*(1-Data!H2283)*1.8/12)</f>
        <v>26364851.070288707</v>
      </c>
      <c r="U2283" s="1">
        <f>Data!I2283</f>
        <v>96.892799999999994</v>
      </c>
      <c r="V2283" s="1">
        <f>Data!J2283+Data!K2283</f>
        <v>49022.938867318677</v>
      </c>
      <c r="W2283" s="1">
        <f>Data!L2283</f>
        <v>719.21453400046244</v>
      </c>
      <c r="X2283" s="1">
        <f t="shared" si="357"/>
        <v>51817852.484545469</v>
      </c>
      <c r="Y2283" s="100">
        <f t="shared" si="358"/>
        <v>760218.65454545454</v>
      </c>
      <c r="Z2283" s="100">
        <f t="shared" si="359"/>
        <v>7518664.1728900019</v>
      </c>
      <c r="AA2283" s="100">
        <f>'Innlegging av opplysninger'!$B$4*X2283</f>
        <v>6736320.8229909111</v>
      </c>
      <c r="AB2283" s="1"/>
      <c r="AC2283" s="1">
        <f>'Innlegging av opplysninger'!$B$5*X2283</f>
        <v>6788138.6754754568</v>
      </c>
      <c r="AD2283" s="1">
        <f>'Innlegging av opplysninger'!$B$5*Y2283</f>
        <v>99588.643745454552</v>
      </c>
      <c r="AE2283" s="1">
        <f>'Innlegging av opplysninger'!$B$5*Z2283</f>
        <v>984945.00664859032</v>
      </c>
      <c r="AF2283" s="1">
        <f>'Innlegging av opplysninger'!$B$5*AA2283</f>
        <v>882458.02781180944</v>
      </c>
      <c r="AG2283" s="1"/>
      <c r="AH2283" s="1">
        <f>'Innlegging av opplysninger'!$C$11*SUM(X2283:AG2283)</f>
        <v>2872351.0865688194</v>
      </c>
      <c r="AI2283" s="1">
        <f>'Innlegging av opplysninger'!$C$13*(((X2283+Z2283+AC2283+AE2283)*Data!M2283)+(Z2283+AE2283)*(1-Data!M2283)*1.8/12+Y2283+AD2283+AA2283+AB2283+AF2283+AG2283)</f>
        <v>585008.37443718326</v>
      </c>
      <c r="AJ2283" s="1">
        <f>'Innlegging av opplysninger'!$C$13*((X2283+Z2283+AC2283+AE2283)*(1-Data!M2283)-(Z2283+AE2283)*(1-Data!M2283)*1.8/12)</f>
        <v>3345577.3229727801</v>
      </c>
      <c r="AK2283" s="83">
        <f t="shared" si="354"/>
        <v>25486000</v>
      </c>
      <c r="AL2283" s="83">
        <f t="shared" si="355"/>
        <v>5165000</v>
      </c>
      <c r="AM2283" s="83">
        <f t="shared" si="356"/>
        <v>29710000</v>
      </c>
    </row>
    <row r="2284" spans="1:39">
      <c r="A2284" t="str">
        <f t="shared" si="350"/>
        <v>5060Administrasjon</v>
      </c>
      <c r="B2284" s="6" t="str">
        <f>Data!A2284</f>
        <v>5060</v>
      </c>
      <c r="C2284" s="7" t="str">
        <f>Data!B2284</f>
        <v>Nærøysund kommune</v>
      </c>
      <c r="D2284" s="7" t="str">
        <f>Data!C2284</f>
        <v>Administrasjon</v>
      </c>
      <c r="E2284" s="1">
        <f>Data!D2284</f>
        <v>46.419500000000006</v>
      </c>
      <c r="F2284" s="1">
        <f>Data!E2284+Data!F2284</f>
        <v>51947.941561915424</v>
      </c>
      <c r="G2284" s="1">
        <f>Data!G2284</f>
        <v>0</v>
      </c>
      <c r="H2284" s="1">
        <f t="shared" si="351"/>
        <v>26306154.25454545</v>
      </c>
      <c r="I2284" s="1">
        <f t="shared" si="352"/>
        <v>0</v>
      </c>
      <c r="J2284" s="1">
        <f t="shared" si="353"/>
        <v>3156738.510545454</v>
      </c>
      <c r="K2284" s="1">
        <f>'Innlegging av opplysninger'!$B$4*H2284</f>
        <v>3419800.0530909086</v>
      </c>
      <c r="L2284" s="1"/>
      <c r="M2284" s="1">
        <f>'Innlegging av opplysninger'!$B$5*H2284</f>
        <v>3446106.207345454</v>
      </c>
      <c r="N2284" s="1">
        <f>'Innlegging av opplysninger'!$B$5*I2284</f>
        <v>0</v>
      </c>
      <c r="O2284" s="1">
        <f>'Innlegging av opplysninger'!$B$5*J2284</f>
        <v>413532.74488145451</v>
      </c>
      <c r="P2284" s="1">
        <f>'Innlegging av opplysninger'!$B$5*K2284</f>
        <v>447993.80695490906</v>
      </c>
      <c r="Q2284" s="1"/>
      <c r="R2284" s="1">
        <f>'Innlegging av opplysninger'!$C$11*SUM(H2284:Q2284)</f>
        <v>1413232.3719398177</v>
      </c>
      <c r="S2284" s="1">
        <f>'Innlegging av opplysninger'!$C$13*(((H2284+J2284+M2284+O2284)*Data!H2284)+(J2284+O2284)*(1-Data!H2284)*1.8/12+I2284+N2284+K2284+L2284+P2284+Q2284)</f>
        <v>391107.80680682871</v>
      </c>
      <c r="T2284" s="1">
        <f>'Innlegging av opplysninger'!$C$13*((H2284+J2284+M2284+O2284)*(1-Data!H2284)-(J2284+O2284)*(1-Data!H2284)*1.8/12)</f>
        <v>1542789.12321608</v>
      </c>
      <c r="U2284" s="1">
        <f>Data!I2284</f>
        <v>11.6</v>
      </c>
      <c r="V2284" s="1">
        <f>Data!J2284+Data!K2284</f>
        <v>50624.725574712647</v>
      </c>
      <c r="W2284" s="1">
        <f>Data!L2284</f>
        <v>2.6672413793103451</v>
      </c>
      <c r="X2284" s="1">
        <f t="shared" si="357"/>
        <v>6406328.9090909092</v>
      </c>
      <c r="Y2284" s="100">
        <f t="shared" si="358"/>
        <v>337.52727272727276</v>
      </c>
      <c r="Z2284" s="100">
        <f t="shared" si="359"/>
        <v>916153.30039999995</v>
      </c>
      <c r="AA2284" s="100">
        <f>'Innlegging av opplysninger'!$B$4*X2284</f>
        <v>832822.75818181818</v>
      </c>
      <c r="AB2284" s="1"/>
      <c r="AC2284" s="1">
        <f>'Innlegging av opplysninger'!$B$5*X2284</f>
        <v>839229.08709090913</v>
      </c>
      <c r="AD2284" s="1">
        <f>'Innlegging av opplysninger'!$B$5*Y2284</f>
        <v>44.216072727272731</v>
      </c>
      <c r="AE2284" s="1">
        <f>'Innlegging av opplysninger'!$B$5*Z2284</f>
        <v>120016.0823524</v>
      </c>
      <c r="AF2284" s="1">
        <f>'Innlegging av opplysninger'!$B$5*AA2284</f>
        <v>109099.78132181818</v>
      </c>
      <c r="AG2284" s="1"/>
      <c r="AH2284" s="1">
        <f>'Innlegging av opplysninger'!$C$11*SUM(X2284:AG2284)</f>
        <v>350513.20314776571</v>
      </c>
      <c r="AI2284" s="1">
        <f>'Innlegging av opplysninger'!$C$13*(((X2284+Z2284+AC2284+AE2284)*Data!M2284)+(Z2284+AE2284)*(1-Data!M2284)*1.8/12+Y2284+AD2284+AA2284+AB2284+AF2284+AG2284)</f>
        <v>73678.684695087024</v>
      </c>
      <c r="AJ2284" s="1">
        <f>'Innlegging av opplysninger'!$C$13*((X2284+Z2284+AC2284+AE2284)*(1-Data!M2284)-(Z2284+AE2284)*(1-Data!M2284)*1.8/12)</f>
        <v>405970.96171764506</v>
      </c>
      <c r="AK2284" s="83">
        <f t="shared" si="354"/>
        <v>1764000</v>
      </c>
      <c r="AL2284" s="83">
        <f t="shared" si="355"/>
        <v>465000</v>
      </c>
      <c r="AM2284" s="83">
        <f t="shared" si="356"/>
        <v>1949000</v>
      </c>
    </row>
    <row r="2285" spans="1:39">
      <c r="A2285" t="str">
        <f t="shared" si="350"/>
        <v>5060Undervisning</v>
      </c>
      <c r="B2285" s="6" t="str">
        <f>Data!A2285</f>
        <v>5060</v>
      </c>
      <c r="C2285" s="7" t="str">
        <f>Data!B2285</f>
        <v>Nærøysund kommune</v>
      </c>
      <c r="D2285" s="7" t="str">
        <f>Data!C2285</f>
        <v>Undervisning</v>
      </c>
      <c r="E2285" s="1">
        <f>Data!D2285</f>
        <v>236.58389999999994</v>
      </c>
      <c r="F2285" s="1">
        <f>Data!E2285+Data!F2285</f>
        <v>47123.866920466739</v>
      </c>
      <c r="G2285" s="1">
        <f>Data!G2285</f>
        <v>0</v>
      </c>
      <c r="H2285" s="1">
        <f t="shared" si="351"/>
        <v>121622707.84500009</v>
      </c>
      <c r="I2285" s="1">
        <f t="shared" si="352"/>
        <v>0</v>
      </c>
      <c r="J2285" s="1">
        <f t="shared" si="353"/>
        <v>14594724.94140001</v>
      </c>
      <c r="K2285" s="1">
        <f>'Innlegging av opplysninger'!$B$4*H2285</f>
        <v>15810952.019850012</v>
      </c>
      <c r="L2285" s="1"/>
      <c r="M2285" s="1">
        <f>'Innlegging av opplysninger'!$B$5*H2285</f>
        <v>15932574.727695012</v>
      </c>
      <c r="N2285" s="1">
        <f>'Innlegging av opplysninger'!$B$5*I2285</f>
        <v>0</v>
      </c>
      <c r="O2285" s="1">
        <f>'Innlegging av opplysninger'!$B$5*J2285</f>
        <v>1911908.9673234015</v>
      </c>
      <c r="P2285" s="1">
        <f>'Innlegging av opplysninger'!$B$5*K2285</f>
        <v>2071234.7146003516</v>
      </c>
      <c r="Q2285" s="1"/>
      <c r="R2285" s="1">
        <f>'Innlegging av opplysninger'!$C$11*SUM(H2285:Q2285)</f>
        <v>6533875.9222030174</v>
      </c>
      <c r="S2285" s="1">
        <f>'Innlegging av opplysninger'!$C$13*(((H2285+J2285+M2285+O2285)*Data!H2285)+(J2285+O2285)*(1-Data!H2285)*1.8/12+I2285+N2285+K2285+L2285+P2285+Q2285)</f>
        <v>1158991.4378069304</v>
      </c>
      <c r="T2285" s="1">
        <f>'Innlegging av opplysninger'!$C$13*((H2285+J2285+M2285+O2285)*(1-Data!H2285)-(J2285+O2285)*(1-Data!H2285)*1.8/12)</f>
        <v>7782101.92941825</v>
      </c>
      <c r="U2285" s="1">
        <f>Data!I2285</f>
        <v>18.794599999999999</v>
      </c>
      <c r="V2285" s="1">
        <f>Data!J2285+Data!K2285</f>
        <v>50255.845515910602</v>
      </c>
      <c r="W2285" s="1">
        <f>Data!L2285</f>
        <v>0</v>
      </c>
      <c r="X2285" s="1">
        <f t="shared" si="357"/>
        <v>10304056.517818181</v>
      </c>
      <c r="Y2285" s="100">
        <f t="shared" si="358"/>
        <v>0</v>
      </c>
      <c r="Z2285" s="100">
        <f t="shared" si="359"/>
        <v>1473480.0820479998</v>
      </c>
      <c r="AA2285" s="100">
        <f>'Innlegging av opplysninger'!$B$4*X2285</f>
        <v>1339527.3473163636</v>
      </c>
      <c r="AB2285" s="1"/>
      <c r="AC2285" s="1">
        <f>'Innlegging av opplysninger'!$B$5*X2285</f>
        <v>1349831.4038341818</v>
      </c>
      <c r="AD2285" s="1">
        <f>'Innlegging av opplysninger'!$B$5*Y2285</f>
        <v>0</v>
      </c>
      <c r="AE2285" s="1">
        <f>'Innlegging av opplysninger'!$B$5*Z2285</f>
        <v>193025.89074828799</v>
      </c>
      <c r="AF2285" s="1">
        <f>'Innlegging av opplysninger'!$B$5*AA2285</f>
        <v>175478.08249844363</v>
      </c>
      <c r="AG2285" s="1"/>
      <c r="AH2285" s="1">
        <f>'Innlegging av opplysninger'!$C$11*SUM(X2285:AG2285)</f>
        <v>563745.17432201141</v>
      </c>
      <c r="AI2285" s="1">
        <f>'Innlegging av opplysninger'!$C$13*(((X2285+Z2285+AC2285+AE2285)*Data!M2285)+(Z2285+AE2285)*(1-Data!M2285)*1.8/12+Y2285+AD2285+AA2285+AB2285+AF2285+AG2285)</f>
        <v>101837.72040377828</v>
      </c>
      <c r="AJ2285" s="1">
        <f>'Innlegging av opplysninger'!$C$13*((X2285+Z2285+AC2285+AE2285)*(1-Data!M2285)-(Z2285+AE2285)*(1-Data!M2285)*1.8/12)</f>
        <v>669603.04445792164</v>
      </c>
      <c r="AK2285" s="83">
        <f t="shared" si="354"/>
        <v>7098000</v>
      </c>
      <c r="AL2285" s="83">
        <f t="shared" si="355"/>
        <v>1261000</v>
      </c>
      <c r="AM2285" s="83">
        <f t="shared" si="356"/>
        <v>8452000</v>
      </c>
    </row>
    <row r="2286" spans="1:39">
      <c r="A2286" t="str">
        <f t="shared" si="350"/>
        <v>5060Barnehager</v>
      </c>
      <c r="B2286" s="6" t="str">
        <f>Data!A2286</f>
        <v>5060</v>
      </c>
      <c r="C2286" s="7" t="str">
        <f>Data!B2286</f>
        <v>Nærøysund kommune</v>
      </c>
      <c r="D2286" s="7" t="str">
        <f>Data!C2286</f>
        <v>Barnehager</v>
      </c>
      <c r="E2286" s="1">
        <f>Data!D2286</f>
        <v>62.695499999999981</v>
      </c>
      <c r="F2286" s="1">
        <f>Data!E2286+Data!F2286</f>
        <v>39848.509967488368</v>
      </c>
      <c r="G2286" s="1">
        <f>Data!G2286</f>
        <v>0</v>
      </c>
      <c r="H2286" s="1">
        <f t="shared" si="351"/>
        <v>27254424.618181814</v>
      </c>
      <c r="I2286" s="1">
        <f t="shared" si="352"/>
        <v>0</v>
      </c>
      <c r="J2286" s="1">
        <f t="shared" si="353"/>
        <v>3270530.9541818174</v>
      </c>
      <c r="K2286" s="1">
        <f>'Innlegging av opplysninger'!$B$4*H2286</f>
        <v>3543075.200363636</v>
      </c>
      <c r="L2286" s="1"/>
      <c r="M2286" s="1">
        <f>'Innlegging av opplysninger'!$B$5*H2286</f>
        <v>3570329.6249818178</v>
      </c>
      <c r="N2286" s="1">
        <f>'Innlegging av opplysninger'!$B$5*I2286</f>
        <v>0</v>
      </c>
      <c r="O2286" s="1">
        <f>'Innlegging av opplysninger'!$B$5*J2286</f>
        <v>428439.55499781808</v>
      </c>
      <c r="P2286" s="1">
        <f>'Innlegging av opplysninger'!$B$5*K2286</f>
        <v>464142.85124763631</v>
      </c>
      <c r="Q2286" s="1"/>
      <c r="R2286" s="1">
        <f>'Innlegging av opplysninger'!$C$11*SUM(H2286:Q2286)</f>
        <v>1464175.8265502725</v>
      </c>
      <c r="S2286" s="1">
        <f>'Innlegging av opplysninger'!$C$13*(((H2286+J2286+M2286+O2286)*Data!H2286)+(J2286+O2286)*(1-Data!H2286)*1.8/12+I2286+N2286+K2286+L2286+P2286+Q2286)</f>
        <v>245280.93732135094</v>
      </c>
      <c r="T2286" s="1">
        <f>'Innlegging av opplysninger'!$C$13*((H2286+J2286+M2286+O2286)*(1-Data!H2286)-(J2286+O2286)*(1-Data!H2286)*1.8/12)</f>
        <v>1758328.0884842852</v>
      </c>
      <c r="U2286" s="1">
        <f>Data!I2286</f>
        <v>4.16</v>
      </c>
      <c r="V2286" s="1">
        <f>Data!J2286+Data!K2286</f>
        <v>45231.830929487187</v>
      </c>
      <c r="W2286" s="1">
        <f>Data!L2286</f>
        <v>0</v>
      </c>
      <c r="X2286" s="1">
        <f t="shared" si="357"/>
        <v>2052702.7272727275</v>
      </c>
      <c r="Y2286" s="100">
        <f t="shared" si="358"/>
        <v>0</v>
      </c>
      <c r="Z2286" s="100">
        <f t="shared" si="359"/>
        <v>293536.49</v>
      </c>
      <c r="AA2286" s="100">
        <f>'Innlegging av opplysninger'!$B$4*X2286</f>
        <v>266851.35454545461</v>
      </c>
      <c r="AB2286" s="1"/>
      <c r="AC2286" s="1">
        <f>'Innlegging av opplysninger'!$B$5*X2286</f>
        <v>268904.05727272731</v>
      </c>
      <c r="AD2286" s="1">
        <f>'Innlegging av opplysninger'!$B$5*Y2286</f>
        <v>0</v>
      </c>
      <c r="AE2286" s="1">
        <f>'Innlegging av opplysninger'!$B$5*Z2286</f>
        <v>38453.280189999998</v>
      </c>
      <c r="AF2286" s="1">
        <f>'Innlegging av opplysninger'!$B$5*AA2286</f>
        <v>34957.527445454558</v>
      </c>
      <c r="AG2286" s="1"/>
      <c r="AH2286" s="1">
        <f>'Innlegging av opplysninger'!$C$11*SUM(X2286:AG2286)</f>
        <v>112305.40659560182</v>
      </c>
      <c r="AI2286" s="1">
        <f>'Innlegging av opplysninger'!$C$13*(((X2286+Z2286+AC2286+AE2286)*Data!M2286)+(Z2286+AE2286)*(1-Data!M2286)*1.8/12+Y2286+AD2286+AA2286+AB2286+AF2286+AG2286)</f>
        <v>21409.994516288185</v>
      </c>
      <c r="AJ2286" s="1">
        <f>'Innlegging av opplysninger'!$C$13*((X2286+Z2286+AC2286+AE2286)*(1-Data!M2286)-(Z2286+AE2286)*(1-Data!M2286)*1.8/12)</f>
        <v>132271.08819348275</v>
      </c>
      <c r="AK2286" s="83">
        <f t="shared" si="354"/>
        <v>1576000</v>
      </c>
      <c r="AL2286" s="83">
        <f t="shared" si="355"/>
        <v>267000</v>
      </c>
      <c r="AM2286" s="83">
        <f t="shared" si="356"/>
        <v>1891000</v>
      </c>
    </row>
    <row r="2287" spans="1:39">
      <c r="A2287" t="str">
        <f t="shared" si="350"/>
        <v>5060Helse/pleie/omsorg</v>
      </c>
      <c r="B2287" s="6" t="str">
        <f>Data!A2287</f>
        <v>5060</v>
      </c>
      <c r="C2287" s="7" t="str">
        <f>Data!B2287</f>
        <v>Nærøysund kommune</v>
      </c>
      <c r="D2287" s="7" t="str">
        <f>Data!C2287</f>
        <v>Helse/pleie/omsorg</v>
      </c>
      <c r="E2287" s="1">
        <f>Data!D2287</f>
        <v>403.86560000000037</v>
      </c>
      <c r="F2287" s="1">
        <f>Data!E2287+Data!F2287</f>
        <v>46917.379312985962</v>
      </c>
      <c r="G2287" s="1">
        <f>Data!G2287</f>
        <v>901.90001327174093</v>
      </c>
      <c r="H2287" s="1">
        <f t="shared" si="351"/>
        <v>206708896.87272739</v>
      </c>
      <c r="I2287" s="1">
        <f t="shared" si="352"/>
        <v>3973596.981818181</v>
      </c>
      <c r="J2287" s="1">
        <f t="shared" si="353"/>
        <v>25281899.262545466</v>
      </c>
      <c r="K2287" s="1">
        <f>'Innlegging av opplysninger'!$B$4*H2287</f>
        <v>26872156.593454562</v>
      </c>
      <c r="L2287" s="1"/>
      <c r="M2287" s="1">
        <f>'Innlegging av opplysninger'!$B$5*H2287</f>
        <v>27078865.490327291</v>
      </c>
      <c r="N2287" s="1">
        <f>'Innlegging av opplysninger'!$B$5*I2287</f>
        <v>520541.20461818174</v>
      </c>
      <c r="O2287" s="1">
        <f>'Innlegging av opplysninger'!$B$5*J2287</f>
        <v>3311928.8033934562</v>
      </c>
      <c r="P2287" s="1">
        <f>'Innlegging av opplysninger'!$B$5*K2287</f>
        <v>3520252.5137425479</v>
      </c>
      <c r="Q2287" s="1"/>
      <c r="R2287" s="1">
        <f>'Innlegging av opplysninger'!$C$11*SUM(H2287:Q2287)</f>
        <v>11296189.23345983</v>
      </c>
      <c r="S2287" s="1">
        <f>'Innlegging av opplysninger'!$C$13*(((H2287+J2287+M2287+O2287)*Data!H2287)+(J2287+O2287)*(1-Data!H2287)*1.8/12+I2287+N2287+K2287+L2287+P2287+Q2287)</f>
        <v>2463250.7932000034</v>
      </c>
      <c r="T2287" s="1">
        <f>'Innlegging av opplysninger'!$C$13*((H2287+J2287+M2287+O2287)*(1-Data!H2287)-(J2287+O2287)*(1-Data!H2287)*1.8/12)</f>
        <v>12994692.368376605</v>
      </c>
      <c r="U2287" s="1">
        <f>Data!I2287</f>
        <v>53.202600000000004</v>
      </c>
      <c r="V2287" s="1">
        <f>Data!J2287+Data!K2287</f>
        <v>47782.43024996273</v>
      </c>
      <c r="W2287" s="1">
        <f>Data!L2287</f>
        <v>1309.2549988158473</v>
      </c>
      <c r="X2287" s="1">
        <f t="shared" si="357"/>
        <v>27732540.257636368</v>
      </c>
      <c r="Y2287" s="100">
        <f t="shared" si="358"/>
        <v>759881.12727272732</v>
      </c>
      <c r="Z2287" s="100">
        <f t="shared" si="359"/>
        <v>4074416.2580420007</v>
      </c>
      <c r="AA2287" s="100">
        <f>'Innlegging av opplysninger'!$B$4*X2287</f>
        <v>3605230.2334927279</v>
      </c>
      <c r="AB2287" s="1"/>
      <c r="AC2287" s="1">
        <f>'Innlegging av opplysninger'!$B$5*X2287</f>
        <v>3632962.7737503643</v>
      </c>
      <c r="AD2287" s="1">
        <f>'Innlegging av opplysninger'!$B$5*Y2287</f>
        <v>99544.427672727281</v>
      </c>
      <c r="AE2287" s="1">
        <f>'Innlegging av opplysninger'!$B$5*Z2287</f>
        <v>533748.52980350214</v>
      </c>
      <c r="AF2287" s="1">
        <f>'Innlegging av opplysninger'!$B$5*AA2287</f>
        <v>472285.16058754735</v>
      </c>
      <c r="AG2287" s="1"/>
      <c r="AH2287" s="1">
        <f>'Innlegging av opplysninger'!$C$11*SUM(X2287:AG2287)</f>
        <v>1554603.1331938028</v>
      </c>
      <c r="AI2287" s="1">
        <f>'Innlegging av opplysninger'!$C$13*(((X2287+Z2287+AC2287+AE2287)*Data!M2287)+(Z2287+AE2287)*(1-Data!M2287)*1.8/12+Y2287+AD2287+AA2287+AB2287+AF2287+AG2287)</f>
        <v>335330.87251966342</v>
      </c>
      <c r="AJ2287" s="1">
        <f>'Innlegging av opplysninger'!$C$13*((X2287+Z2287+AC2287+AE2287)*(1-Data!M2287)-(Z2287+AE2287)*(1-Data!M2287)*1.8/12)</f>
        <v>1792020.7834297507</v>
      </c>
      <c r="AK2287" s="83">
        <f t="shared" si="354"/>
        <v>12851000</v>
      </c>
      <c r="AL2287" s="83">
        <f t="shared" si="355"/>
        <v>2799000</v>
      </c>
      <c r="AM2287" s="83">
        <f t="shared" si="356"/>
        <v>14787000</v>
      </c>
    </row>
    <row r="2288" spans="1:39">
      <c r="A2288" t="str">
        <f t="shared" si="350"/>
        <v>5060Samferdsel og teknikk</v>
      </c>
      <c r="B2288" s="6" t="str">
        <f>Data!A2288</f>
        <v>5060</v>
      </c>
      <c r="C2288" s="7" t="str">
        <f>Data!B2288</f>
        <v>Nærøysund kommune</v>
      </c>
      <c r="D2288" s="7" t="str">
        <f>Data!C2288</f>
        <v>Samferdsel og teknikk</v>
      </c>
      <c r="E2288" s="1">
        <f>Data!D2288</f>
        <v>54.729300000000038</v>
      </c>
      <c r="F2288" s="1">
        <f>Data!E2288+Data!F2288</f>
        <v>47643.489051263801</v>
      </c>
      <c r="G2288" s="1">
        <f>Data!G2288</f>
        <v>0</v>
      </c>
      <c r="H2288" s="1">
        <f t="shared" si="351"/>
        <v>28445397.876363639</v>
      </c>
      <c r="I2288" s="1">
        <f t="shared" si="352"/>
        <v>0</v>
      </c>
      <c r="J2288" s="1">
        <f t="shared" si="353"/>
        <v>3413447.7451636367</v>
      </c>
      <c r="K2288" s="1">
        <f>'Innlegging av opplysninger'!$B$4*H2288</f>
        <v>3697901.7239272729</v>
      </c>
      <c r="L2288" s="1"/>
      <c r="M2288" s="1">
        <f>'Innlegging av opplysninger'!$B$5*H2288</f>
        <v>3726347.1218036367</v>
      </c>
      <c r="N2288" s="1">
        <f>'Innlegging av opplysninger'!$B$5*I2288</f>
        <v>0</v>
      </c>
      <c r="O2288" s="1">
        <f>'Innlegging av opplysninger'!$B$5*J2288</f>
        <v>447161.65461643646</v>
      </c>
      <c r="P2288" s="1">
        <f>'Innlegging av opplysninger'!$B$5*K2288</f>
        <v>484425.12583447277</v>
      </c>
      <c r="Q2288" s="1"/>
      <c r="R2288" s="1">
        <f>'Innlegging av opplysninger'!$C$11*SUM(H2288:Q2288)</f>
        <v>1528157.8874129455</v>
      </c>
      <c r="S2288" s="1">
        <f>'Innlegging av opplysninger'!$C$13*(((H2288+J2288+M2288+O2288)*Data!H2288)+(J2288+O2288)*(1-Data!H2288)*1.8/12+I2288+N2288+K2288+L2288+P2288+Q2288)</f>
        <v>253672.3566888553</v>
      </c>
      <c r="T2288" s="1">
        <f>'Innlegging av opplysninger'!$C$13*((H2288+J2288+M2288+O2288)*(1-Data!H2288)-(J2288+O2288)*(1-Data!H2288)*1.8/12)</f>
        <v>1837491.0681920175</v>
      </c>
      <c r="U2288" s="1">
        <f>Data!I2288</f>
        <v>6.5016000000000007</v>
      </c>
      <c r="V2288" s="1">
        <f>Data!J2288+Data!K2288</f>
        <v>51065.774578565273</v>
      </c>
      <c r="W2288" s="1">
        <f>Data!L2288</f>
        <v>0</v>
      </c>
      <c r="X2288" s="1">
        <f t="shared" si="357"/>
        <v>3621918.9818181819</v>
      </c>
      <c r="Y2288" s="100">
        <f t="shared" si="358"/>
        <v>0</v>
      </c>
      <c r="Z2288" s="100">
        <f t="shared" si="359"/>
        <v>517934.41439999995</v>
      </c>
      <c r="AA2288" s="100">
        <f>'Innlegging av opplysninger'!$B$4*X2288</f>
        <v>470849.46763636364</v>
      </c>
      <c r="AB2288" s="1"/>
      <c r="AC2288" s="1">
        <f>'Innlegging av opplysninger'!$B$5*X2288</f>
        <v>474471.38661818183</v>
      </c>
      <c r="AD2288" s="1">
        <f>'Innlegging av opplysninger'!$B$5*Y2288</f>
        <v>0</v>
      </c>
      <c r="AE2288" s="1">
        <f>'Innlegging av opplysninger'!$B$5*Z2288</f>
        <v>67849.408286399994</v>
      </c>
      <c r="AF2288" s="1">
        <f>'Innlegging av opplysninger'!$B$5*AA2288</f>
        <v>61681.280260363637</v>
      </c>
      <c r="AG2288" s="1"/>
      <c r="AH2288" s="1">
        <f>'Innlegging av opplysninger'!$C$11*SUM(X2288:AG2288)</f>
        <v>198158.78768274069</v>
      </c>
      <c r="AI2288" s="1">
        <f>'Innlegging av opplysninger'!$C$13*(((X2288+Z2288+AC2288+AE2288)*Data!M2288)+(Z2288+AE2288)*(1-Data!M2288)*1.8/12+Y2288+AD2288+AA2288+AB2288+AF2288+AG2288)</f>
        <v>32260.712707583734</v>
      </c>
      <c r="AJ2288" s="1">
        <f>'Innlegging av opplysninger'!$C$13*((X2288+Z2288+AC2288+AE2288)*(1-Data!M2288)-(Z2288+AE2288)*(1-Data!M2288)*1.8/12)</f>
        <v>238903.94412142978</v>
      </c>
      <c r="AK2288" s="83">
        <f t="shared" si="354"/>
        <v>1726000</v>
      </c>
      <c r="AL2288" s="83">
        <f t="shared" si="355"/>
        <v>286000</v>
      </c>
      <c r="AM2288" s="83">
        <f t="shared" si="356"/>
        <v>2076000</v>
      </c>
    </row>
    <row r="2289" spans="1:39">
      <c r="A2289" t="str">
        <f t="shared" si="350"/>
        <v>5060Annet</v>
      </c>
      <c r="B2289" s="6" t="str">
        <f>Data!A2289</f>
        <v>5060</v>
      </c>
      <c r="C2289" s="7" t="str">
        <f>Data!B2289</f>
        <v>Nærøysund kommune</v>
      </c>
      <c r="D2289" s="7" t="str">
        <f>Data!C2289</f>
        <v>Annet</v>
      </c>
      <c r="E2289" s="1">
        <f>Data!D2289</f>
        <v>12.76</v>
      </c>
      <c r="F2289" s="1">
        <f>Data!E2289+Data!F2289</f>
        <v>50501.755485893424</v>
      </c>
      <c r="G2289" s="1">
        <f>Data!G2289</f>
        <v>0</v>
      </c>
      <c r="H2289" s="1">
        <f t="shared" si="351"/>
        <v>7029844.3636363633</v>
      </c>
      <c r="I2289" s="1">
        <f t="shared" si="352"/>
        <v>0</v>
      </c>
      <c r="J2289" s="1">
        <f t="shared" si="353"/>
        <v>843581.32363636361</v>
      </c>
      <c r="K2289" s="1">
        <f>'Innlegging av opplysninger'!$B$4*H2289</f>
        <v>913879.76727272721</v>
      </c>
      <c r="L2289" s="1"/>
      <c r="M2289" s="1">
        <f>'Innlegging av opplysninger'!$B$5*H2289</f>
        <v>920909.61163636367</v>
      </c>
      <c r="N2289" s="1">
        <f>'Innlegging av opplysninger'!$B$5*I2289</f>
        <v>0</v>
      </c>
      <c r="O2289" s="1">
        <f>'Innlegging av opplysninger'!$B$5*J2289</f>
        <v>110509.15339636363</v>
      </c>
      <c r="P2289" s="1">
        <f>'Innlegging av opplysninger'!$B$5*K2289</f>
        <v>119718.24951272727</v>
      </c>
      <c r="Q2289" s="1"/>
      <c r="R2289" s="1">
        <f>'Innlegging av opplysninger'!$C$11*SUM(H2289:Q2289)</f>
        <v>377660.81382545445</v>
      </c>
      <c r="S2289" s="1">
        <f>'Innlegging av opplysninger'!$C$13*(((H2289+J2289+M2289+O2289)*Data!H2289)+(J2289+O2289)*(1-Data!H2289)*1.8/12+I2289+N2289+K2289+L2289+P2289+Q2289)</f>
        <v>67483.194144855283</v>
      </c>
      <c r="T2289" s="1">
        <f>'Innlegging av opplysninger'!$C$13*((H2289+J2289+M2289+O2289)*(1-Data!H2289)-(J2289+O2289)*(1-Data!H2289)*1.8/12)</f>
        <v>449315.81424787198</v>
      </c>
      <c r="U2289" s="1">
        <f>Data!I2289</f>
        <v>2.6339999999999999</v>
      </c>
      <c r="V2289" s="1">
        <f>Data!J2289+Data!K2289</f>
        <v>59172.854973424444</v>
      </c>
      <c r="W2289" s="1">
        <f>Data!L2289</f>
        <v>0</v>
      </c>
      <c r="X2289" s="1">
        <f t="shared" si="357"/>
        <v>1700305.0909090906</v>
      </c>
      <c r="Y2289" s="100">
        <f t="shared" si="358"/>
        <v>0</v>
      </c>
      <c r="Z2289" s="100">
        <f t="shared" si="359"/>
        <v>243143.62799999994</v>
      </c>
      <c r="AA2289" s="100">
        <f>'Innlegging av opplysninger'!$B$4*X2289</f>
        <v>221039.66181818178</v>
      </c>
      <c r="AB2289" s="1"/>
      <c r="AC2289" s="1">
        <f>'Innlegging av opplysninger'!$B$5*X2289</f>
        <v>222739.96690909087</v>
      </c>
      <c r="AD2289" s="1">
        <f>'Innlegging av opplysninger'!$B$5*Y2289</f>
        <v>0</v>
      </c>
      <c r="AE2289" s="1">
        <f>'Innlegging av opplysninger'!$B$5*Z2289</f>
        <v>31851.815267999995</v>
      </c>
      <c r="AF2289" s="1">
        <f>'Innlegging av opplysninger'!$B$5*AA2289</f>
        <v>28956.195698181815</v>
      </c>
      <c r="AG2289" s="1"/>
      <c r="AH2289" s="1">
        <f>'Innlegging av opplysninger'!$C$11*SUM(X2289:AG2289)</f>
        <v>93025.38162689672</v>
      </c>
      <c r="AI2289" s="1">
        <f>'Innlegging av opplysninger'!$C$13*(((X2289+Z2289+AC2289+AE2289)*Data!M2289)+(Z2289+AE2289)*(1-Data!M2289)*1.8/12+Y2289+AD2289+AA2289+AB2289+AF2289+AG2289)</f>
        <v>20493.314096273669</v>
      </c>
      <c r="AJ2289" s="1">
        <f>'Innlegging av opplysninger'!$C$13*((X2289+Z2289+AC2289+AE2289)*(1-Data!M2289)-(Z2289+AE2289)*(1-Data!M2289)*1.8/12)</f>
        <v>106804.57655105866</v>
      </c>
      <c r="AK2289" s="83">
        <f t="shared" si="354"/>
        <v>471000</v>
      </c>
      <c r="AL2289" s="83">
        <f t="shared" si="355"/>
        <v>88000</v>
      </c>
      <c r="AM2289" s="83">
        <f t="shared" si="356"/>
        <v>556000</v>
      </c>
    </row>
    <row r="2290" spans="1:39">
      <c r="A2290" t="str">
        <f t="shared" si="350"/>
        <v>5061Alle</v>
      </c>
      <c r="B2290" s="6" t="str">
        <f>Data!A2290</f>
        <v>5061</v>
      </c>
      <c r="C2290" s="7" t="str">
        <f>Data!B2290</f>
        <v>Rindal kommune</v>
      </c>
      <c r="D2290" s="7" t="str">
        <f>Data!C2290</f>
        <v>Alle</v>
      </c>
      <c r="E2290" s="1">
        <f>Data!D2290</f>
        <v>154.52160000000003</v>
      </c>
      <c r="F2290" s="1">
        <f>Data!E2290+Data!F2290</f>
        <v>46802.987959288534</v>
      </c>
      <c r="G2290" s="1">
        <f>Data!G2290</f>
        <v>573.4851308813785</v>
      </c>
      <c r="H2290" s="1">
        <f t="shared" si="351"/>
        <v>78895337.282727286</v>
      </c>
      <c r="I2290" s="1">
        <f t="shared" si="352"/>
        <v>966718.25454545487</v>
      </c>
      <c r="J2290" s="1">
        <f t="shared" si="353"/>
        <v>9583446.6644727271</v>
      </c>
      <c r="K2290" s="1">
        <f>'Innlegging av opplysninger'!$B$4*H2290</f>
        <v>10256393.846754547</v>
      </c>
      <c r="L2290" s="1"/>
      <c r="M2290" s="1">
        <f>'Innlegging av opplysninger'!$B$5*H2290</f>
        <v>10335289.184037276</v>
      </c>
      <c r="N2290" s="1">
        <f>'Innlegging av opplysninger'!$B$5*I2290</f>
        <v>126640.0913454546</v>
      </c>
      <c r="O2290" s="1">
        <f>'Innlegging av opplysninger'!$B$5*J2290</f>
        <v>1255431.5130459273</v>
      </c>
      <c r="P2290" s="1">
        <f>'Innlegging av opplysninger'!$B$5*K2290</f>
        <v>1343587.5939248458</v>
      </c>
      <c r="Q2290" s="1"/>
      <c r="R2290" s="1">
        <f>'Innlegging av opplysninger'!$C$11*SUM(H2290:Q2290)</f>
        <v>4284988.0883724345</v>
      </c>
      <c r="S2290" s="1">
        <f>'Innlegging av opplysninger'!$C$13*(((H2290+J2290+M2290+O2290)*Data!H2290)+(J2290+O2290)*(1-Data!H2290)*1.8/12+I2290+N2290+K2290+L2290+P2290+Q2290)</f>
        <v>795038.46765018546</v>
      </c>
      <c r="T2290" s="1">
        <f>'Innlegging av opplysninger'!$C$13*((H2290+J2290+M2290+O2290)*(1-Data!H2290)-(J2290+O2290)*(1-Data!H2290)*1.8/12)</f>
        <v>5068629.4427541979</v>
      </c>
      <c r="U2290" s="1">
        <f>Data!I2290</f>
        <v>20.315700000000003</v>
      </c>
      <c r="V2290" s="1">
        <f>Data!J2290+Data!K2290</f>
        <v>49720.379993469716</v>
      </c>
      <c r="W2290" s="1">
        <f>Data!L2290</f>
        <v>253.29523471994565</v>
      </c>
      <c r="X2290" s="1">
        <f t="shared" si="357"/>
        <v>11019319.896363631</v>
      </c>
      <c r="Y2290" s="100">
        <f t="shared" si="358"/>
        <v>56136.763636363641</v>
      </c>
      <c r="Z2290" s="100">
        <f t="shared" si="359"/>
        <v>1583790.3023799991</v>
      </c>
      <c r="AA2290" s="100">
        <f>'Innlegging av opplysninger'!$B$4*X2290</f>
        <v>1432511.5865272721</v>
      </c>
      <c r="AB2290" s="1"/>
      <c r="AC2290" s="1">
        <f>'Innlegging av opplysninger'!$B$5*X2290</f>
        <v>1443530.9064236358</v>
      </c>
      <c r="AD2290" s="1">
        <f>'Innlegging av opplysninger'!$B$5*Y2290</f>
        <v>7353.9160363636374</v>
      </c>
      <c r="AE2290" s="1">
        <f>'Innlegging av opplysninger'!$B$5*Z2290</f>
        <v>207476.5296117799</v>
      </c>
      <c r="AF2290" s="1">
        <f>'Innlegging av opplysninger'!$B$5*AA2290</f>
        <v>187659.01783507265</v>
      </c>
      <c r="AG2290" s="1"/>
      <c r="AH2290" s="1">
        <f>'Innlegging av opplysninger'!$C$11*SUM(X2290:AG2290)</f>
        <v>605635.59891493642</v>
      </c>
      <c r="AI2290" s="1">
        <f>'Innlegging av opplysninger'!$C$13*(((X2290+Z2290+AC2290+AE2290)*Data!M2290)+(Z2290+AE2290)*(1-Data!M2290)*1.8/12+Y2290+AD2290+AA2290+AB2290+AF2290+AG2290)</f>
        <v>106622.87746908746</v>
      </c>
      <c r="AJ2290" s="1">
        <f>'Innlegging av opplysninger'!$C$13*((X2290+Z2290+AC2290+AE2290)*(1-Data!M2290)-(Z2290+AE2290)*(1-Data!M2290)*1.8/12)</f>
        <v>722141.62630924664</v>
      </c>
      <c r="AK2290" s="83">
        <f t="shared" si="354"/>
        <v>4891000</v>
      </c>
      <c r="AL2290" s="83">
        <f t="shared" si="355"/>
        <v>902000</v>
      </c>
      <c r="AM2290" s="83">
        <f t="shared" si="356"/>
        <v>5791000</v>
      </c>
    </row>
    <row r="2291" spans="1:39">
      <c r="A2291" t="str">
        <f t="shared" si="350"/>
        <v>5061Administrasjon</v>
      </c>
      <c r="B2291" s="6" t="str">
        <f>Data!A2291</f>
        <v>5061</v>
      </c>
      <c r="C2291" s="7" t="str">
        <f>Data!B2291</f>
        <v>Rindal kommune</v>
      </c>
      <c r="D2291" s="7" t="str">
        <f>Data!C2291</f>
        <v>Administrasjon</v>
      </c>
      <c r="E2291" s="1">
        <f>Data!D2291</f>
        <v>15.283299999999999</v>
      </c>
      <c r="F2291" s="1">
        <f>Data!E2291+Data!F2291</f>
        <v>45599.708336332245</v>
      </c>
      <c r="G2291" s="1">
        <f>Data!G2291</f>
        <v>0</v>
      </c>
      <c r="H2291" s="1">
        <f t="shared" si="351"/>
        <v>7602698.4263636349</v>
      </c>
      <c r="I2291" s="1">
        <f t="shared" si="352"/>
        <v>0</v>
      </c>
      <c r="J2291" s="1">
        <f t="shared" si="353"/>
        <v>912323.81116363616</v>
      </c>
      <c r="K2291" s="1">
        <f>'Innlegging av opplysninger'!$B$4*H2291</f>
        <v>988350.79542727256</v>
      </c>
      <c r="L2291" s="1"/>
      <c r="M2291" s="1">
        <f>'Innlegging av opplysninger'!$B$5*H2291</f>
        <v>995953.4938536362</v>
      </c>
      <c r="N2291" s="1">
        <f>'Innlegging av opplysninger'!$B$5*I2291</f>
        <v>0</v>
      </c>
      <c r="O2291" s="1">
        <f>'Innlegging av opplysninger'!$B$5*J2291</f>
        <v>119514.41926243633</v>
      </c>
      <c r="P2291" s="1">
        <f>'Innlegging av opplysninger'!$B$5*K2291</f>
        <v>129473.95420097272</v>
      </c>
      <c r="Q2291" s="1"/>
      <c r="R2291" s="1">
        <f>'Innlegging av opplysninger'!$C$11*SUM(H2291:Q2291)</f>
        <v>408435.96621032036</v>
      </c>
      <c r="S2291" s="1">
        <f>'Innlegging av opplysninger'!$C$13*(((H2291+J2291+M2291+O2291)*Data!H2291)+(J2291+O2291)*(1-Data!H2291)*1.8/12+I2291+N2291+K2291+L2291+P2291+Q2291)</f>
        <v>109304.70746847939</v>
      </c>
      <c r="T2291" s="1">
        <f>'Innlegging av opplysninger'!$C$13*((H2291+J2291+M2291+O2291)*(1-Data!H2291)-(J2291+O2291)*(1-Data!H2291)*1.8/12)</f>
        <v>449607.66734564316</v>
      </c>
      <c r="U2291" s="1">
        <f>Data!I2291</f>
        <v>1.9</v>
      </c>
      <c r="V2291" s="1">
        <f>Data!J2291+Data!K2291</f>
        <v>45154.692982456138</v>
      </c>
      <c r="W2291" s="1">
        <f>Data!L2291</f>
        <v>0</v>
      </c>
      <c r="X2291" s="1">
        <f t="shared" si="357"/>
        <v>935933.63636363624</v>
      </c>
      <c r="Y2291" s="100">
        <f t="shared" si="358"/>
        <v>0</v>
      </c>
      <c r="Z2291" s="100">
        <f t="shared" si="359"/>
        <v>133838.50999999998</v>
      </c>
      <c r="AA2291" s="100">
        <f>'Innlegging av opplysninger'!$B$4*X2291</f>
        <v>121671.37272727271</v>
      </c>
      <c r="AB2291" s="1"/>
      <c r="AC2291" s="1">
        <f>'Innlegging av opplysninger'!$B$5*X2291</f>
        <v>122607.30636363635</v>
      </c>
      <c r="AD2291" s="1">
        <f>'Innlegging av opplysninger'!$B$5*Y2291</f>
        <v>0</v>
      </c>
      <c r="AE2291" s="1">
        <f>'Innlegging av opplysninger'!$B$5*Z2291</f>
        <v>17532.844809999999</v>
      </c>
      <c r="AF2291" s="1">
        <f>'Innlegging av opplysninger'!$B$5*AA2291</f>
        <v>15938.949827272725</v>
      </c>
      <c r="AG2291" s="1"/>
      <c r="AH2291" s="1">
        <f>'Innlegging av opplysninger'!$C$11*SUM(X2291:AG2291)</f>
        <v>51205.859563489081</v>
      </c>
      <c r="AI2291" s="1">
        <f>'Innlegging av opplysninger'!$C$13*(((X2291+Z2291+AC2291+AE2291)*Data!M2291)+(Z2291+AE2291)*(1-Data!M2291)*1.8/12+Y2291+AD2291+AA2291+AB2291+AF2291+AG2291)</f>
        <v>8336.4333403543642</v>
      </c>
      <c r="AJ2291" s="1">
        <f>'Innlegging av opplysninger'!$C$13*((X2291+Z2291+AC2291+AE2291)*(1-Data!M2291)-(Z2291+AE2291)*(1-Data!M2291)*1.8/12)</f>
        <v>61734.742904420178</v>
      </c>
      <c r="AK2291" s="83">
        <f t="shared" si="354"/>
        <v>460000</v>
      </c>
      <c r="AL2291" s="83">
        <f t="shared" si="355"/>
        <v>118000</v>
      </c>
      <c r="AM2291" s="83">
        <f t="shared" si="356"/>
        <v>511000</v>
      </c>
    </row>
    <row r="2292" spans="1:39">
      <c r="A2292" t="str">
        <f t="shared" si="350"/>
        <v>5061Undervisning</v>
      </c>
      <c r="B2292" s="6" t="str">
        <f>Data!A2292</f>
        <v>5061</v>
      </c>
      <c r="C2292" s="7" t="str">
        <f>Data!B2292</f>
        <v>Rindal kommune</v>
      </c>
      <c r="D2292" s="7" t="str">
        <f>Data!C2292</f>
        <v>Undervisning</v>
      </c>
      <c r="E2292" s="1">
        <f>Data!D2292</f>
        <v>28.586500000000001</v>
      </c>
      <c r="F2292" s="1">
        <f>Data!E2292+Data!F2292</f>
        <v>48329.788303336667</v>
      </c>
      <c r="G2292" s="1">
        <f>Data!G2292</f>
        <v>0</v>
      </c>
      <c r="H2292" s="1">
        <f t="shared" si="351"/>
        <v>15071776.290909095</v>
      </c>
      <c r="I2292" s="1">
        <f t="shared" si="352"/>
        <v>0</v>
      </c>
      <c r="J2292" s="1">
        <f t="shared" si="353"/>
        <v>1808613.1549090913</v>
      </c>
      <c r="K2292" s="1">
        <f>'Innlegging av opplysninger'!$B$4*H2292</f>
        <v>1959330.9178181824</v>
      </c>
      <c r="L2292" s="1"/>
      <c r="M2292" s="1">
        <f>'Innlegging av opplysninger'!$B$5*H2292</f>
        <v>1974402.6941090915</v>
      </c>
      <c r="N2292" s="1">
        <f>'Innlegging av opplysninger'!$B$5*I2292</f>
        <v>0</v>
      </c>
      <c r="O2292" s="1">
        <f>'Innlegging av opplysninger'!$B$5*J2292</f>
        <v>236928.32329309097</v>
      </c>
      <c r="P2292" s="1">
        <f>'Innlegging av opplysninger'!$B$5*K2292</f>
        <v>256672.35023418191</v>
      </c>
      <c r="Q2292" s="1"/>
      <c r="R2292" s="1">
        <f>'Innlegging av opplysninger'!$C$11*SUM(H2292:Q2292)</f>
        <v>809693.50178836356</v>
      </c>
      <c r="S2292" s="1">
        <f>'Innlegging av opplysninger'!$C$13*(((H2292+J2292+M2292+O2292)*Data!H2292)+(J2292+O2292)*(1-Data!H2292)*1.8/12+I2292+N2292+K2292+L2292+P2292+Q2292)</f>
        <v>138442.31710725997</v>
      </c>
      <c r="T2292" s="1">
        <f>'Innlegging av opplysninger'!$C$13*((H2292+J2292+M2292+O2292)*(1-Data!H2292)-(J2292+O2292)*(1-Data!H2292)*1.8/12)</f>
        <v>969559.31691892189</v>
      </c>
      <c r="U2292" s="1">
        <f>Data!I2292</f>
        <v>5.0999999999999996</v>
      </c>
      <c r="V2292" s="1">
        <f>Data!J2292+Data!K2292</f>
        <v>52815.277777777781</v>
      </c>
      <c r="W2292" s="1">
        <f>Data!L2292</f>
        <v>0</v>
      </c>
      <c r="X2292" s="1">
        <f t="shared" si="357"/>
        <v>2938449.9999999995</v>
      </c>
      <c r="Y2292" s="100">
        <f t="shared" si="358"/>
        <v>0</v>
      </c>
      <c r="Z2292" s="100">
        <f t="shared" si="359"/>
        <v>420198.34999999992</v>
      </c>
      <c r="AA2292" s="100">
        <f>'Innlegging av opplysninger'!$B$4*X2292</f>
        <v>381998.49999999994</v>
      </c>
      <c r="AB2292" s="1"/>
      <c r="AC2292" s="1">
        <f>'Innlegging av opplysninger'!$B$5*X2292</f>
        <v>384936.94999999995</v>
      </c>
      <c r="AD2292" s="1">
        <f>'Innlegging av opplysninger'!$B$5*Y2292</f>
        <v>0</v>
      </c>
      <c r="AE2292" s="1">
        <f>'Innlegging av opplysninger'!$B$5*Z2292</f>
        <v>55045.98384999999</v>
      </c>
      <c r="AF2292" s="1">
        <f>'Innlegging av opplysninger'!$B$5*AA2292</f>
        <v>50041.803499999995</v>
      </c>
      <c r="AG2292" s="1"/>
      <c r="AH2292" s="1">
        <f>'Innlegging av opplysninger'!$C$11*SUM(X2292:AG2292)</f>
        <v>160765.52031929998</v>
      </c>
      <c r="AI2292" s="1">
        <f>'Innlegging av opplysninger'!$C$13*(((X2292+Z2292+AC2292+AE2292)*Data!M2292)+(Z2292+AE2292)*(1-Data!M2292)*1.8/12+Y2292+AD2292+AA2292+AB2292+AF2292+AG2292)</f>
        <v>28983.882513278721</v>
      </c>
      <c r="AJ2292" s="1">
        <f>'Innlegging av opplysninger'!$C$13*((X2292+Z2292+AC2292+AE2292)*(1-Data!M2292)-(Z2292+AE2292)*(1-Data!M2292)*1.8/12)</f>
        <v>191011.04002892124</v>
      </c>
      <c r="AK2292" s="83">
        <f t="shared" si="354"/>
        <v>970000</v>
      </c>
      <c r="AL2292" s="83">
        <f t="shared" si="355"/>
        <v>167000</v>
      </c>
      <c r="AM2292" s="83">
        <f t="shared" si="356"/>
        <v>1161000</v>
      </c>
    </row>
    <row r="2293" spans="1:39">
      <c r="A2293" t="str">
        <f t="shared" si="350"/>
        <v>5061Barnehager</v>
      </c>
      <c r="B2293" s="6" t="str">
        <f>Data!A2293</f>
        <v>5061</v>
      </c>
      <c r="C2293" s="7" t="str">
        <f>Data!B2293</f>
        <v>Rindal kommune</v>
      </c>
      <c r="D2293" s="7" t="str">
        <f>Data!C2293</f>
        <v>Barnehager</v>
      </c>
      <c r="E2293" s="1">
        <f>Data!D2293</f>
        <v>28.198500000000003</v>
      </c>
      <c r="F2293" s="1">
        <f>Data!E2293+Data!F2293</f>
        <v>42489.055002925699</v>
      </c>
      <c r="G2293" s="1">
        <f>Data!G2293</f>
        <v>0</v>
      </c>
      <c r="H2293" s="1">
        <f t="shared" si="351"/>
        <v>13070483.100000005</v>
      </c>
      <c r="I2293" s="1">
        <f t="shared" si="352"/>
        <v>0</v>
      </c>
      <c r="J2293" s="1">
        <f t="shared" si="353"/>
        <v>1568457.9720000005</v>
      </c>
      <c r="K2293" s="1">
        <f>'Innlegging av opplysninger'!$B$4*H2293</f>
        <v>1699162.8030000008</v>
      </c>
      <c r="L2293" s="1"/>
      <c r="M2293" s="1">
        <f>'Innlegging av opplysninger'!$B$5*H2293</f>
        <v>1712233.2861000008</v>
      </c>
      <c r="N2293" s="1">
        <f>'Innlegging av opplysninger'!$B$5*I2293</f>
        <v>0</v>
      </c>
      <c r="O2293" s="1">
        <f>'Innlegging av opplysninger'!$B$5*J2293</f>
        <v>205467.99433200009</v>
      </c>
      <c r="P2293" s="1">
        <f>'Innlegging av opplysninger'!$B$5*K2293</f>
        <v>222590.32719300012</v>
      </c>
      <c r="Q2293" s="1"/>
      <c r="R2293" s="1">
        <f>'Innlegging av opplysninger'!$C$11*SUM(H2293:Q2293)</f>
        <v>702179.02833975025</v>
      </c>
      <c r="S2293" s="1">
        <f>'Innlegging av opplysninger'!$C$13*(((H2293+J2293+M2293+O2293)*Data!H2293)+(J2293+O2293)*(1-Data!H2293)*1.8/12+I2293+N2293+K2293+L2293+P2293+Q2293)</f>
        <v>113767.78530742564</v>
      </c>
      <c r="T2293" s="1">
        <f>'Innlegging av opplysninger'!$C$13*((H2293+J2293+M2293+O2293)*(1-Data!H2293)-(J2293+O2293)*(1-Data!H2293)*1.8/12)</f>
        <v>847108.77978907479</v>
      </c>
      <c r="U2293" s="1">
        <f>Data!I2293</f>
        <v>1.5999999999999999</v>
      </c>
      <c r="V2293" s="1">
        <f>Data!J2293+Data!K2293</f>
        <v>39292.239583333336</v>
      </c>
      <c r="W2293" s="1">
        <f>Data!L2293</f>
        <v>0</v>
      </c>
      <c r="X2293" s="1">
        <f t="shared" si="357"/>
        <v>685828.18181818177</v>
      </c>
      <c r="Y2293" s="100">
        <f t="shared" si="358"/>
        <v>0</v>
      </c>
      <c r="Z2293" s="100">
        <f t="shared" si="359"/>
        <v>98073.429999999978</v>
      </c>
      <c r="AA2293" s="100">
        <f>'Innlegging av opplysninger'!$B$4*X2293</f>
        <v>89157.663636363635</v>
      </c>
      <c r="AB2293" s="1"/>
      <c r="AC2293" s="1">
        <f>'Innlegging av opplysninger'!$B$5*X2293</f>
        <v>89843.491818181821</v>
      </c>
      <c r="AD2293" s="1">
        <f>'Innlegging av opplysninger'!$B$5*Y2293</f>
        <v>0</v>
      </c>
      <c r="AE2293" s="1">
        <f>'Innlegging av opplysninger'!$B$5*Z2293</f>
        <v>12847.619329999998</v>
      </c>
      <c r="AF2293" s="1">
        <f>'Innlegging av opplysninger'!$B$5*AA2293</f>
        <v>11679.653936363637</v>
      </c>
      <c r="AG2293" s="1"/>
      <c r="AH2293" s="1">
        <f>'Innlegging av opplysninger'!$C$11*SUM(X2293:AG2293)</f>
        <v>37522.341540485453</v>
      </c>
      <c r="AI2293" s="1">
        <f>'Innlegging av opplysninger'!$C$13*(((X2293+Z2293+AC2293+AE2293)*Data!M2293)+(Z2293+AE2293)*(1-Data!M2293)*1.8/12+Y2293+AD2293+AA2293+AB2293+AF2293+AG2293)</f>
        <v>6108.7246985558177</v>
      </c>
      <c r="AJ2293" s="1">
        <f>'Innlegging av opplysninger'!$C$13*((X2293+Z2293+AC2293+AE2293)*(1-Data!M2293)-(Z2293+AE2293)*(1-Data!M2293)*1.8/12)</f>
        <v>45237.637409476898</v>
      </c>
      <c r="AK2293" s="83">
        <f t="shared" si="354"/>
        <v>740000</v>
      </c>
      <c r="AL2293" s="83">
        <f t="shared" si="355"/>
        <v>120000</v>
      </c>
      <c r="AM2293" s="83">
        <f t="shared" si="356"/>
        <v>892000</v>
      </c>
    </row>
    <row r="2294" spans="1:39">
      <c r="A2294" t="str">
        <f t="shared" si="350"/>
        <v>5061Helse/pleie/omsorg</v>
      </c>
      <c r="B2294" s="6" t="str">
        <f>Data!A2294</f>
        <v>5061</v>
      </c>
      <c r="C2294" s="7" t="str">
        <f>Data!B2294</f>
        <v>Rindal kommune</v>
      </c>
      <c r="D2294" s="7" t="str">
        <f>Data!C2294</f>
        <v>Helse/pleie/omsorg</v>
      </c>
      <c r="E2294" s="1">
        <f>Data!D2294</f>
        <v>72.238699999999952</v>
      </c>
      <c r="F2294" s="1">
        <f>Data!E2294+Data!F2294</f>
        <v>47482.917076765458</v>
      </c>
      <c r="G2294" s="1">
        <f>Data!G2294</f>
        <v>1226.7086755437197</v>
      </c>
      <c r="H2294" s="1">
        <f t="shared" si="351"/>
        <v>37419318.565454558</v>
      </c>
      <c r="I2294" s="1">
        <f t="shared" si="352"/>
        <v>966718.25454545487</v>
      </c>
      <c r="J2294" s="1">
        <f t="shared" si="353"/>
        <v>4606324.4184000017</v>
      </c>
      <c r="K2294" s="1">
        <f>'Innlegging av opplysninger'!$B$4*H2294</f>
        <v>4864511.4135090923</v>
      </c>
      <c r="L2294" s="1"/>
      <c r="M2294" s="1">
        <f>'Innlegging av opplysninger'!$B$5*H2294</f>
        <v>4901930.7320745476</v>
      </c>
      <c r="N2294" s="1">
        <f>'Innlegging av opplysninger'!$B$5*I2294</f>
        <v>126640.0913454546</v>
      </c>
      <c r="O2294" s="1">
        <f>'Innlegging av opplysninger'!$B$5*J2294</f>
        <v>603428.49881040026</v>
      </c>
      <c r="P2294" s="1">
        <f>'Innlegging av opplysninger'!$B$5*K2294</f>
        <v>637250.99516969116</v>
      </c>
      <c r="Q2294" s="1"/>
      <c r="R2294" s="1">
        <f>'Innlegging av opplysninger'!$C$11*SUM(H2294:Q2294)</f>
        <v>2056792.6728337498</v>
      </c>
      <c r="S2294" s="1">
        <f>'Innlegging av opplysninger'!$C$13*(((H2294+J2294+M2294+O2294)*Data!H2294)+(J2294+O2294)*(1-Data!H2294)*1.8/12+I2294+N2294+K2294+L2294+P2294+Q2294)</f>
        <v>383582.35199186514</v>
      </c>
      <c r="T2294" s="1">
        <f>'Innlegging av opplysninger'!$C$13*((H2294+J2294+M2294+O2294)*(1-Data!H2294)-(J2294+O2294)*(1-Data!H2294)*1.8/12)</f>
        <v>2430976.042412213</v>
      </c>
      <c r="U2294" s="1">
        <f>Data!I2294</f>
        <v>9.5832000000000015</v>
      </c>
      <c r="V2294" s="1">
        <f>Data!J2294+Data!K2294</f>
        <v>44243.636311461712</v>
      </c>
      <c r="W2294" s="1">
        <f>Data!L2294</f>
        <v>536.96781868269477</v>
      </c>
      <c r="X2294" s="1">
        <f t="shared" si="357"/>
        <v>4625406.714545453</v>
      </c>
      <c r="Y2294" s="100">
        <f t="shared" si="358"/>
        <v>56136.763636363641</v>
      </c>
      <c r="Z2294" s="100">
        <f t="shared" si="359"/>
        <v>669460.7173799997</v>
      </c>
      <c r="AA2294" s="100">
        <f>'Innlegging av opplysninger'!$B$4*X2294</f>
        <v>601302.87289090885</v>
      </c>
      <c r="AB2294" s="1"/>
      <c r="AC2294" s="1">
        <f>'Innlegging av opplysninger'!$B$5*X2294</f>
        <v>605928.27960545442</v>
      </c>
      <c r="AD2294" s="1">
        <f>'Innlegging av opplysninger'!$B$5*Y2294</f>
        <v>7353.9160363636374</v>
      </c>
      <c r="AE2294" s="1">
        <f>'Innlegging av opplysninger'!$B$5*Z2294</f>
        <v>87699.353976779967</v>
      </c>
      <c r="AF2294" s="1">
        <f>'Innlegging av opplysninger'!$B$5*AA2294</f>
        <v>78770.676348709065</v>
      </c>
      <c r="AG2294" s="1"/>
      <c r="AH2294" s="1">
        <f>'Innlegging av opplysninger'!$C$11*SUM(X2294:AG2294)</f>
        <v>255818.25318796124</v>
      </c>
      <c r="AI2294" s="1">
        <f>'Innlegging av opplysninger'!$C$13*(((X2294+Z2294+AC2294+AE2294)*Data!M2294)+(Z2294+AE2294)*(1-Data!M2294)*1.8/12+Y2294+AD2294+AA2294+AB2294+AF2294+AG2294)</f>
        <v>44571.18846002483</v>
      </c>
      <c r="AJ2294" s="1">
        <f>'Innlegging av opplysninger'!$C$13*((X2294+Z2294+AC2294+AE2294)*(1-Data!M2294)-(Z2294+AE2294)*(1-Data!M2294)*1.8/12)</f>
        <v>305495.8948498168</v>
      </c>
      <c r="AK2294" s="83">
        <f t="shared" si="354"/>
        <v>2313000</v>
      </c>
      <c r="AL2294" s="83">
        <f t="shared" si="355"/>
        <v>428000</v>
      </c>
      <c r="AM2294" s="83">
        <f t="shared" si="356"/>
        <v>2736000</v>
      </c>
    </row>
    <row r="2295" spans="1:39">
      <c r="A2295" t="str">
        <f t="shared" si="350"/>
        <v>5061Samferdsel og teknikk</v>
      </c>
      <c r="B2295" s="6" t="str">
        <f>Data!A2295</f>
        <v>5061</v>
      </c>
      <c r="C2295" s="7" t="str">
        <f>Data!B2295</f>
        <v>Rindal kommune</v>
      </c>
      <c r="D2295" s="7" t="str">
        <f>Data!C2295</f>
        <v>Samferdsel og teknikk</v>
      </c>
      <c r="E2295" s="1">
        <f>Data!D2295</f>
        <v>6.7055000000000016</v>
      </c>
      <c r="F2295" s="1">
        <f>Data!E2295+Data!F2295</f>
        <v>0</v>
      </c>
      <c r="G2295" s="1">
        <f>Data!G2295</f>
        <v>0</v>
      </c>
      <c r="H2295" s="1">
        <f t="shared" si="351"/>
        <v>0</v>
      </c>
      <c r="I2295" s="1">
        <f t="shared" si="352"/>
        <v>0</v>
      </c>
      <c r="J2295" s="1">
        <f t="shared" si="353"/>
        <v>0</v>
      </c>
      <c r="K2295" s="1">
        <f>'Innlegging av opplysninger'!$B$4*H2295</f>
        <v>0</v>
      </c>
      <c r="L2295" s="1"/>
      <c r="M2295" s="1">
        <f>'Innlegging av opplysninger'!$B$5*H2295</f>
        <v>0</v>
      </c>
      <c r="N2295" s="1">
        <f>'Innlegging av opplysninger'!$B$5*I2295</f>
        <v>0</v>
      </c>
      <c r="O2295" s="1">
        <f>'Innlegging av opplysninger'!$B$5*J2295</f>
        <v>0</v>
      </c>
      <c r="P2295" s="1">
        <f>'Innlegging av opplysninger'!$B$5*K2295</f>
        <v>0</v>
      </c>
      <c r="Q2295" s="1"/>
      <c r="R2295" s="1">
        <f>'Innlegging av opplysninger'!$C$11*SUM(H2295:Q2295)</f>
        <v>0</v>
      </c>
      <c r="S2295" s="1">
        <f>'Innlegging av opplysninger'!$C$13*(((H2295+J2295+M2295+O2295)*Data!H2295)+(J2295+O2295)*(1-Data!H2295)*1.8/12+I2295+N2295+K2295+L2295+P2295+Q2295)</f>
        <v>0</v>
      </c>
      <c r="T2295" s="1">
        <f>'Innlegging av opplysninger'!$C$13*((H2295+J2295+M2295+O2295)*(1-Data!H2295)-(J2295+O2295)*(1-Data!H2295)*1.8/12)</f>
        <v>0</v>
      </c>
      <c r="U2295" s="1">
        <f>Data!I2295</f>
        <v>0</v>
      </c>
      <c r="V2295" s="1">
        <f>Data!J2295+Data!K2295</f>
        <v>0</v>
      </c>
      <c r="W2295" s="1">
        <f>Data!L2295</f>
        <v>0</v>
      </c>
      <c r="X2295" s="1">
        <f t="shared" si="357"/>
        <v>0</v>
      </c>
      <c r="Y2295" s="100">
        <f t="shared" si="358"/>
        <v>0</v>
      </c>
      <c r="Z2295" s="100">
        <f t="shared" si="359"/>
        <v>0</v>
      </c>
      <c r="AA2295" s="100">
        <f>'Innlegging av opplysninger'!$B$4*X2295</f>
        <v>0</v>
      </c>
      <c r="AB2295" s="1"/>
      <c r="AC2295" s="1">
        <f>'Innlegging av opplysninger'!$B$5*X2295</f>
        <v>0</v>
      </c>
      <c r="AD2295" s="1">
        <f>'Innlegging av opplysninger'!$B$5*Y2295</f>
        <v>0</v>
      </c>
      <c r="AE2295" s="1">
        <f>'Innlegging av opplysninger'!$B$5*Z2295</f>
        <v>0</v>
      </c>
      <c r="AF2295" s="1">
        <f>'Innlegging av opplysninger'!$B$5*AA2295</f>
        <v>0</v>
      </c>
      <c r="AG2295" s="1"/>
      <c r="AH2295" s="1">
        <f>'Innlegging av opplysninger'!$C$11*SUM(X2295:AG2295)</f>
        <v>0</v>
      </c>
      <c r="AI2295" s="1">
        <f>'Innlegging av opplysninger'!$C$13*(((X2295+Z2295+AC2295+AE2295)*Data!M2295)+(Z2295+AE2295)*(1-Data!M2295)*1.8/12+Y2295+AD2295+AA2295+AB2295+AF2295+AG2295)</f>
        <v>0</v>
      </c>
      <c r="AJ2295" s="1">
        <f>'Innlegging av opplysninger'!$C$13*((X2295+Z2295+AC2295+AE2295)*(1-Data!M2295)-(Z2295+AE2295)*(1-Data!M2295)*1.8/12)</f>
        <v>0</v>
      </c>
      <c r="AK2295" s="83">
        <f t="shared" si="354"/>
        <v>0</v>
      </c>
      <c r="AL2295" s="83">
        <f t="shared" si="355"/>
        <v>0</v>
      </c>
      <c r="AM2295" s="83">
        <f t="shared" si="356"/>
        <v>0</v>
      </c>
    </row>
    <row r="2296" spans="1:39">
      <c r="A2296" t="str">
        <f t="shared" si="350"/>
        <v>5061Annet</v>
      </c>
      <c r="B2296" s="6" t="str">
        <f>Data!A2296</f>
        <v>5061</v>
      </c>
      <c r="C2296" s="7" t="str">
        <f>Data!B2296</f>
        <v>Rindal kommune</v>
      </c>
      <c r="D2296" s="7" t="str">
        <f>Data!C2296</f>
        <v>Annet</v>
      </c>
      <c r="E2296" s="1">
        <f>Data!D2296</f>
        <v>3.5091000000000006</v>
      </c>
      <c r="F2296" s="1">
        <f>Data!E2296+Data!F2296</f>
        <v>0</v>
      </c>
      <c r="G2296" s="1">
        <f>Data!G2296</f>
        <v>0</v>
      </c>
      <c r="H2296" s="1">
        <f t="shared" si="351"/>
        <v>0</v>
      </c>
      <c r="I2296" s="1">
        <f t="shared" si="352"/>
        <v>0</v>
      </c>
      <c r="J2296" s="1">
        <f t="shared" si="353"/>
        <v>0</v>
      </c>
      <c r="K2296" s="1">
        <f>'Innlegging av opplysninger'!$B$4*H2296</f>
        <v>0</v>
      </c>
      <c r="L2296" s="1"/>
      <c r="M2296" s="1">
        <f>'Innlegging av opplysninger'!$B$5*H2296</f>
        <v>0</v>
      </c>
      <c r="N2296" s="1">
        <f>'Innlegging av opplysninger'!$B$5*I2296</f>
        <v>0</v>
      </c>
      <c r="O2296" s="1">
        <f>'Innlegging av opplysninger'!$B$5*J2296</f>
        <v>0</v>
      </c>
      <c r="P2296" s="1">
        <f>'Innlegging av opplysninger'!$B$5*K2296</f>
        <v>0</v>
      </c>
      <c r="Q2296" s="1"/>
      <c r="R2296" s="1">
        <f>'Innlegging av opplysninger'!$C$11*SUM(H2296:Q2296)</f>
        <v>0</v>
      </c>
      <c r="S2296" s="1">
        <f>'Innlegging av opplysninger'!$C$13*(((H2296+J2296+M2296+O2296)*Data!H2296)+(J2296+O2296)*(1-Data!H2296)*1.8/12+I2296+N2296+K2296+L2296+P2296+Q2296)</f>
        <v>0</v>
      </c>
      <c r="T2296" s="1">
        <f>'Innlegging av opplysninger'!$C$13*((H2296+J2296+M2296+O2296)*(1-Data!H2296)-(J2296+O2296)*(1-Data!H2296)*1.8/12)</f>
        <v>0</v>
      </c>
      <c r="U2296" s="1">
        <f>Data!I2296</f>
        <v>0</v>
      </c>
      <c r="V2296" s="1">
        <f>Data!J2296+Data!K2296</f>
        <v>0</v>
      </c>
      <c r="W2296" s="1">
        <f>Data!L2296</f>
        <v>0</v>
      </c>
      <c r="X2296" s="1">
        <f t="shared" si="357"/>
        <v>0</v>
      </c>
      <c r="Y2296" s="100">
        <f t="shared" si="358"/>
        <v>0</v>
      </c>
      <c r="Z2296" s="100">
        <f t="shared" si="359"/>
        <v>0</v>
      </c>
      <c r="AA2296" s="100">
        <f>'Innlegging av opplysninger'!$B$4*X2296</f>
        <v>0</v>
      </c>
      <c r="AB2296" s="1"/>
      <c r="AC2296" s="1">
        <f>'Innlegging av opplysninger'!$B$5*X2296</f>
        <v>0</v>
      </c>
      <c r="AD2296" s="1">
        <f>'Innlegging av opplysninger'!$B$5*Y2296</f>
        <v>0</v>
      </c>
      <c r="AE2296" s="1">
        <f>'Innlegging av opplysninger'!$B$5*Z2296</f>
        <v>0</v>
      </c>
      <c r="AF2296" s="1">
        <f>'Innlegging av opplysninger'!$B$5*AA2296</f>
        <v>0</v>
      </c>
      <c r="AG2296" s="1"/>
      <c r="AH2296" s="1">
        <f>'Innlegging av opplysninger'!$C$11*SUM(X2296:AG2296)</f>
        <v>0</v>
      </c>
      <c r="AI2296" s="1">
        <f>'Innlegging av opplysninger'!$C$13*(((X2296+Z2296+AC2296+AE2296)*Data!M2296)+(Z2296+AE2296)*(1-Data!M2296)*1.8/12+Y2296+AD2296+AA2296+AB2296+AF2296+AG2296)</f>
        <v>0</v>
      </c>
      <c r="AJ2296" s="1">
        <f>'Innlegging av opplysninger'!$C$13*((X2296+Z2296+AC2296+AE2296)*(1-Data!M2296)-(Z2296+AE2296)*(1-Data!M2296)*1.8/12)</f>
        <v>0</v>
      </c>
      <c r="AK2296" s="83">
        <f t="shared" si="354"/>
        <v>0</v>
      </c>
      <c r="AL2296" s="83">
        <f t="shared" si="355"/>
        <v>0</v>
      </c>
      <c r="AM2296" s="83">
        <f t="shared" si="356"/>
        <v>0</v>
      </c>
    </row>
    <row r="2297" spans="1:39">
      <c r="A2297" t="str">
        <f t="shared" si="350"/>
        <v>5400Alle</v>
      </c>
      <c r="B2297" s="6" t="str">
        <f>Data!A2297</f>
        <v>5400</v>
      </c>
      <c r="C2297" s="7" t="str">
        <f>Data!B2297</f>
        <v>Troms og Finnmark fylkeskommune</v>
      </c>
      <c r="D2297" s="7" t="str">
        <f>Data!C2297</f>
        <v>Alle</v>
      </c>
      <c r="E2297" s="1">
        <f>Data!D2297</f>
        <v>2541.624759016946</v>
      </c>
      <c r="F2297" s="1">
        <f>Data!E2297+Data!F2297</f>
        <v>53234.682113423412</v>
      </c>
      <c r="G2297" s="1">
        <f>Data!G2297</f>
        <v>9.1426714024409126</v>
      </c>
      <c r="H2297" s="1">
        <f t="shared" si="351"/>
        <v>1476028211.9768016</v>
      </c>
      <c r="I2297" s="1">
        <f t="shared" si="352"/>
        <v>253497.16363636369</v>
      </c>
      <c r="J2297" s="1">
        <f t="shared" si="353"/>
        <v>177153805.09685257</v>
      </c>
      <c r="K2297" s="1">
        <f>'Innlegging av opplysninger'!$B$4*H2297</f>
        <v>191883667.55698422</v>
      </c>
      <c r="L2297" s="1"/>
      <c r="M2297" s="1">
        <f>'Innlegging av opplysninger'!$B$5*H2297</f>
        <v>193359695.76896101</v>
      </c>
      <c r="N2297" s="1">
        <f>'Innlegging av opplysninger'!$B$5*I2297</f>
        <v>33208.128436363644</v>
      </c>
      <c r="O2297" s="1">
        <f>'Innlegging av opplysninger'!$B$5*J2297</f>
        <v>23207148.467687689</v>
      </c>
      <c r="P2297" s="1">
        <f>'Innlegging av opplysninger'!$B$5*K2297</f>
        <v>25136760.449964933</v>
      </c>
      <c r="Q2297" s="1"/>
      <c r="R2297" s="1">
        <f>'Innlegging av opplysninger'!$C$11*SUM(H2297:Q2297)</f>
        <v>79308127.795154333</v>
      </c>
      <c r="S2297" s="1">
        <f>'Innlegging av opplysninger'!$C$13*(((H2297+J2297+M2297+O2297)*Data!H2297)+(J2297+O2297)*(1-Data!H2297)*1.8/12+I2297+N2297+K2297+L2297+P2297+Q2297)</f>
        <v>18642590.260031153</v>
      </c>
      <c r="T2297" s="1">
        <f>'Innlegging av opplysninger'!$C$13*((H2297+J2297+M2297+O2297)*(1-Data!H2297)-(J2297+O2297)*(1-Data!H2297)*1.8/12)</f>
        <v>89884321.45965372</v>
      </c>
      <c r="U2297" s="1">
        <f>Data!I2297</f>
        <v>514.65055322451781</v>
      </c>
      <c r="V2297" s="1">
        <f>Data!J2297+Data!K2297</f>
        <v>54693.176705645332</v>
      </c>
      <c r="W2297" s="1">
        <f>Data!L2297</f>
        <v>7.735909298174116</v>
      </c>
      <c r="X2297" s="1">
        <f t="shared" si="357"/>
        <v>307067712.53636378</v>
      </c>
      <c r="Y2297" s="100">
        <f t="shared" si="358"/>
        <v>43432.254545454547</v>
      </c>
      <c r="Z2297" s="100">
        <f t="shared" si="359"/>
        <v>43916893.705100015</v>
      </c>
      <c r="AA2297" s="100">
        <f>'Innlegging av opplysninger'!$B$4*X2297</f>
        <v>39918802.629727297</v>
      </c>
      <c r="AB2297" s="1"/>
      <c r="AC2297" s="1">
        <f>'Innlegging av opplysninger'!$B$5*X2297</f>
        <v>40225870.342263654</v>
      </c>
      <c r="AD2297" s="1">
        <f>'Innlegging av opplysninger'!$B$5*Y2297</f>
        <v>5689.6253454545458</v>
      </c>
      <c r="AE2297" s="1">
        <f>'Innlegging av opplysninger'!$B$5*Z2297</f>
        <v>5753113.0753681017</v>
      </c>
      <c r="AF2297" s="1">
        <f>'Innlegging av opplysninger'!$B$5*AA2297</f>
        <v>5229363.1444942765</v>
      </c>
      <c r="AG2297" s="1"/>
      <c r="AH2297" s="1">
        <f>'Innlegging av opplysninger'!$C$11*SUM(X2297:AG2297)</f>
        <v>16802113.337901905</v>
      </c>
      <c r="AI2297" s="1">
        <f>'Innlegging av opplysninger'!$C$13*(((X2297+Z2297+AC2297+AE2297)*Data!M2297)+(Z2297+AE2297)*(1-Data!M2297)*1.8/12+Y2297+AD2297+AA2297+AB2297+AF2297+AG2297)</f>
        <v>4207976.558545528</v>
      </c>
      <c r="AJ2297" s="1">
        <f>'Innlegging av opplysninger'!$C$13*((X2297+Z2297+AC2297+AE2297)*(1-Data!M2297)-(Z2297+AE2297)*(1-Data!M2297)*1.8/12)</f>
        <v>18784389.061741285</v>
      </c>
      <c r="AK2297" s="83">
        <f t="shared" si="354"/>
        <v>96110000</v>
      </c>
      <c r="AL2297" s="83">
        <f t="shared" si="355"/>
        <v>22851000</v>
      </c>
      <c r="AM2297" s="83">
        <f t="shared" si="356"/>
        <v>108669000</v>
      </c>
    </row>
    <row r="2298" spans="1:39">
      <c r="A2298" t="str">
        <f t="shared" si="350"/>
        <v>5400Administrasjon</v>
      </c>
      <c r="B2298" s="6" t="str">
        <f>Data!A2298</f>
        <v>5400</v>
      </c>
      <c r="C2298" s="7" t="str">
        <f>Data!B2298</f>
        <v>Troms og Finnmark fylkeskommune</v>
      </c>
      <c r="D2298" s="7" t="str">
        <f>Data!C2298</f>
        <v>Administrasjon</v>
      </c>
      <c r="E2298" s="1">
        <f>Data!D2298</f>
        <v>189.48929999999999</v>
      </c>
      <c r="F2298" s="1">
        <f>Data!E2298+Data!F2298</f>
        <v>58336.944416738377</v>
      </c>
      <c r="G2298" s="1">
        <f>Data!G2298</f>
        <v>0</v>
      </c>
      <c r="H2298" s="1">
        <f t="shared" si="351"/>
        <v>120591564.67272721</v>
      </c>
      <c r="I2298" s="1">
        <f t="shared" si="352"/>
        <v>0</v>
      </c>
      <c r="J2298" s="1">
        <f t="shared" si="353"/>
        <v>14470987.760727266</v>
      </c>
      <c r="K2298" s="1">
        <f>'Innlegging av opplysninger'!$B$4*H2298</f>
        <v>15676903.407454537</v>
      </c>
      <c r="L2298" s="1"/>
      <c r="M2298" s="1">
        <f>'Innlegging av opplysninger'!$B$5*H2298</f>
        <v>15797494.972127266</v>
      </c>
      <c r="N2298" s="1">
        <f>'Innlegging av opplysninger'!$B$5*I2298</f>
        <v>0</v>
      </c>
      <c r="O2298" s="1">
        <f>'Innlegging av opplysninger'!$B$5*J2298</f>
        <v>1895699.396655272</v>
      </c>
      <c r="P2298" s="1">
        <f>'Innlegging av opplysninger'!$B$5*K2298</f>
        <v>2053674.3463765446</v>
      </c>
      <c r="Q2298" s="1"/>
      <c r="R2298" s="1">
        <f>'Innlegging av opplysninger'!$C$11*SUM(H2298:Q2298)</f>
        <v>6478480.3331305869</v>
      </c>
      <c r="S2298" s="1">
        <f>'Innlegging av opplysninger'!$C$13*(((H2298+J2298+M2298+O2298)*Data!H2298)+(J2298+O2298)*(1-Data!H2298)*1.8/12+I2298+N2298+K2298+L2298+P2298+Q2298)</f>
        <v>2006478.9112577094</v>
      </c>
      <c r="T2298" s="1">
        <f>'Innlegging av opplysninger'!$C$13*((H2298+J2298+M2298+O2298)*(1-Data!H2298)-(J2298+O2298)*(1-Data!H2298)*1.8/12)</f>
        <v>6858809.9656578312</v>
      </c>
      <c r="U2298" s="1">
        <f>Data!I2298</f>
        <v>31.833299999999998</v>
      </c>
      <c r="V2298" s="1">
        <f>Data!J2298+Data!K2298</f>
        <v>62206.154927910909</v>
      </c>
      <c r="W2298" s="1">
        <f>Data!L2298</f>
        <v>0</v>
      </c>
      <c r="X2298" s="1">
        <f t="shared" si="357"/>
        <v>21602478.454545449</v>
      </c>
      <c r="Y2298" s="100">
        <f t="shared" si="358"/>
        <v>0</v>
      </c>
      <c r="Z2298" s="100">
        <f t="shared" si="359"/>
        <v>3089154.4189999988</v>
      </c>
      <c r="AA2298" s="100">
        <f>'Innlegging av opplysninger'!$B$4*X2298</f>
        <v>2808322.1990909087</v>
      </c>
      <c r="AB2298" s="1"/>
      <c r="AC2298" s="1">
        <f>'Innlegging av opplysninger'!$B$5*X2298</f>
        <v>2829924.6775454539</v>
      </c>
      <c r="AD2298" s="1">
        <f>'Innlegging av opplysninger'!$B$5*Y2298</f>
        <v>0</v>
      </c>
      <c r="AE2298" s="1">
        <f>'Innlegging av opplysninger'!$B$5*Z2298</f>
        <v>404679.22888899985</v>
      </c>
      <c r="AF2298" s="1">
        <f>'Innlegging av opplysninger'!$B$5*AA2298</f>
        <v>367890.20808090904</v>
      </c>
      <c r="AG2298" s="1"/>
      <c r="AH2298" s="1">
        <f>'Innlegging av opplysninger'!$C$11*SUM(X2298:AG2298)</f>
        <v>1181893.0691117654</v>
      </c>
      <c r="AI2298" s="1">
        <f>'Innlegging av opplysninger'!$C$13*(((X2298+Z2298+AC2298+AE2298)*Data!M2298)+(Z2298+AE2298)*(1-Data!M2298)*1.8/12+Y2298+AD2298+AA2298+AB2298+AF2298+AG2298)</f>
        <v>415471.80516576959</v>
      </c>
      <c r="AJ2298" s="1">
        <f>'Innlegging av opplysninger'!$C$13*((X2298+Z2298+AC2298+AE2298)*(1-Data!M2298)-(Z2298+AE2298)*(1-Data!M2298)*1.8/12)</f>
        <v>1201855.5525661199</v>
      </c>
      <c r="AK2298" s="83">
        <f t="shared" si="354"/>
        <v>7660000</v>
      </c>
      <c r="AL2298" s="83">
        <f t="shared" si="355"/>
        <v>2422000</v>
      </c>
      <c r="AM2298" s="83">
        <f t="shared" si="356"/>
        <v>8061000</v>
      </c>
    </row>
    <row r="2299" spans="1:39">
      <c r="A2299" t="str">
        <f t="shared" si="350"/>
        <v>5400Undervisning</v>
      </c>
      <c r="B2299" s="6" t="str">
        <f>Data!A2299</f>
        <v>5400</v>
      </c>
      <c r="C2299" s="7" t="str">
        <f>Data!B2299</f>
        <v>Troms og Finnmark fylkeskommune</v>
      </c>
      <c r="D2299" s="7" t="str">
        <f>Data!C2299</f>
        <v>Undervisning</v>
      </c>
      <c r="E2299" s="1">
        <f>Data!D2299</f>
        <v>1705.2142590169633</v>
      </c>
      <c r="F2299" s="1">
        <f>Data!E2299+Data!F2299</f>
        <v>52311.477800819739</v>
      </c>
      <c r="G2299" s="1">
        <f>Data!G2299</f>
        <v>6.6225695335847297</v>
      </c>
      <c r="H2299" s="1">
        <f t="shared" si="351"/>
        <v>973115758.43135071</v>
      </c>
      <c r="I2299" s="1">
        <f t="shared" si="352"/>
        <v>123195.27272727274</v>
      </c>
      <c r="J2299" s="1">
        <f t="shared" si="353"/>
        <v>116788674.44448934</v>
      </c>
      <c r="K2299" s="1">
        <f>'Innlegging av opplysninger'!$B$4*H2299</f>
        <v>126505048.59607559</v>
      </c>
      <c r="L2299" s="1"/>
      <c r="M2299" s="1">
        <f>'Innlegging av opplysninger'!$B$5*H2299</f>
        <v>127478164.35450695</v>
      </c>
      <c r="N2299" s="1">
        <f>'Innlegging av opplysninger'!$B$5*I2299</f>
        <v>16138.580727272729</v>
      </c>
      <c r="O2299" s="1">
        <f>'Innlegging av opplysninger'!$B$5*J2299</f>
        <v>15299316.352228105</v>
      </c>
      <c r="P2299" s="1">
        <f>'Innlegging av opplysninger'!$B$5*K2299</f>
        <v>16572161.366085904</v>
      </c>
      <c r="Q2299" s="1"/>
      <c r="R2299" s="1">
        <f>'Innlegging av opplysninger'!$C$11*SUM(H2299:Q2299)</f>
        <v>52284141.381131262</v>
      </c>
      <c r="S2299" s="1">
        <f>'Innlegging av opplysninger'!$C$13*(((H2299+J2299+M2299+O2299)*Data!H2299)+(J2299+O2299)*(1-Data!H2299)*1.8/12+I2299+N2299+K2299+L2299+P2299+Q2299)</f>
        <v>11065730.096147817</v>
      </c>
      <c r="T2299" s="1">
        <f>'Innlegging av opplysninger'!$C$13*((H2299+J2299+M2299+O2299)*(1-Data!H2299)-(J2299+O2299)*(1-Data!H2299)*1.8/12)</f>
        <v>60480989.688558117</v>
      </c>
      <c r="U2299" s="1">
        <f>Data!I2299</f>
        <v>367.71545322451772</v>
      </c>
      <c r="V2299" s="1">
        <f>Data!J2299+Data!K2299</f>
        <v>54047.635404103246</v>
      </c>
      <c r="W2299" s="1">
        <f>Data!L2299</f>
        <v>8.3096317361847181</v>
      </c>
      <c r="X2299" s="1">
        <f t="shared" si="357"/>
        <v>216808917.25454521</v>
      </c>
      <c r="Y2299" s="100">
        <f t="shared" si="358"/>
        <v>33333.599999999991</v>
      </c>
      <c r="Z2299" s="100">
        <f t="shared" si="359"/>
        <v>31008441.87219996</v>
      </c>
      <c r="AA2299" s="100">
        <f>'Innlegging av opplysninger'!$B$4*X2299</f>
        <v>28185159.243090879</v>
      </c>
      <c r="AB2299" s="1"/>
      <c r="AC2299" s="1">
        <f>'Innlegging av opplysninger'!$B$5*X2299</f>
        <v>28401968.160345424</v>
      </c>
      <c r="AD2299" s="1">
        <f>'Innlegging av opplysninger'!$B$5*Y2299</f>
        <v>4366.7015999999994</v>
      </c>
      <c r="AE2299" s="1">
        <f>'Innlegging av opplysninger'!$B$5*Z2299</f>
        <v>4062105.885258195</v>
      </c>
      <c r="AF2299" s="1">
        <f>'Innlegging av opplysninger'!$B$5*AA2299</f>
        <v>3692255.8608449055</v>
      </c>
      <c r="AG2299" s="1"/>
      <c r="AH2299" s="1">
        <f>'Innlegging av opplysninger'!$C$11*SUM(X2299:AG2299)</f>
        <v>11863468.845959615</v>
      </c>
      <c r="AI2299" s="1">
        <f>'Innlegging av opplysninger'!$C$13*(((X2299+Z2299+AC2299+AE2299)*Data!M2299)+(Z2299+AE2299)*(1-Data!M2299)*1.8/12+Y2299+AD2299+AA2299+AB2299+AF2299+AG2299)</f>
        <v>2753943.8623056626</v>
      </c>
      <c r="AJ2299" s="1">
        <f>'Innlegging av opplysninger'!$C$13*((X2299+Z2299+AC2299+AE2299)*(1-Data!M2299)-(Z2299+AE2299)*(1-Data!M2299)*1.8/12)</f>
        <v>13480276.663744336</v>
      </c>
      <c r="AK2299" s="83">
        <f t="shared" si="354"/>
        <v>64148000</v>
      </c>
      <c r="AL2299" s="83">
        <f t="shared" si="355"/>
        <v>13820000</v>
      </c>
      <c r="AM2299" s="83">
        <f t="shared" si="356"/>
        <v>73961000</v>
      </c>
    </row>
    <row r="2300" spans="1:39">
      <c r="A2300" t="str">
        <f t="shared" si="350"/>
        <v>5400Helse/pleie/omsorg</v>
      </c>
      <c r="B2300" s="6" t="str">
        <f>Data!A2300</f>
        <v>5400</v>
      </c>
      <c r="C2300" s="7" t="str">
        <f>Data!B2300</f>
        <v>Troms og Finnmark fylkeskommune</v>
      </c>
      <c r="D2300" s="7" t="str">
        <f>Data!C2300</f>
        <v>Helse/pleie/omsorg</v>
      </c>
      <c r="E2300" s="1">
        <f>Data!D2300</f>
        <v>330.27119999999996</v>
      </c>
      <c r="F2300" s="1">
        <f>Data!E2300+Data!F2300</f>
        <v>50190.918791385157</v>
      </c>
      <c r="G2300" s="1">
        <f>Data!G2300</f>
        <v>20.383400066369699</v>
      </c>
      <c r="H2300" s="1">
        <f t="shared" si="351"/>
        <v>180835799.76363626</v>
      </c>
      <c r="I2300" s="1">
        <f t="shared" si="352"/>
        <v>73440.545454545441</v>
      </c>
      <c r="J2300" s="1">
        <f t="shared" si="353"/>
        <v>21709108.837090895</v>
      </c>
      <c r="K2300" s="1">
        <f>'Innlegging av opplysninger'!$B$4*H2300</f>
        <v>23508653.969272714</v>
      </c>
      <c r="L2300" s="1"/>
      <c r="M2300" s="1">
        <f>'Innlegging av opplysninger'!$B$5*H2300</f>
        <v>23689489.769036353</v>
      </c>
      <c r="N2300" s="1">
        <f>'Innlegging av opplysninger'!$B$5*I2300</f>
        <v>9620.7114545454533</v>
      </c>
      <c r="O2300" s="1">
        <f>'Innlegging av opplysninger'!$B$5*J2300</f>
        <v>2843893.2576589072</v>
      </c>
      <c r="P2300" s="1">
        <f>'Innlegging av opplysninger'!$B$5*K2300</f>
        <v>3079633.6699747257</v>
      </c>
      <c r="Q2300" s="1"/>
      <c r="R2300" s="1">
        <f>'Innlegging av opplysninger'!$C$11*SUM(H2300:Q2300)</f>
        <v>9718486.3398959991</v>
      </c>
      <c r="S2300" s="1">
        <f>'Innlegging av opplysninger'!$C$13*(((H2300+J2300+M2300+O2300)*Data!H2300)+(J2300+O2300)*(1-Data!H2300)*1.8/12+I2300+N2300+K2300+L2300+P2300+Q2300)</f>
        <v>2579654.2306320551</v>
      </c>
      <c r="T2300" s="1">
        <f>'Innlegging av opplysninger'!$C$13*((H2300+J2300+M2300+O2300)*(1-Data!H2300)-(J2300+O2300)*(1-Data!H2300)*1.8/12)</f>
        <v>10719327.076594049</v>
      </c>
      <c r="U2300" s="1">
        <f>Data!I2300</f>
        <v>52.901800000000001</v>
      </c>
      <c r="V2300" s="1">
        <f>Data!J2300+Data!K2300</f>
        <v>48627.630691835322</v>
      </c>
      <c r="W2300" s="1">
        <f>Data!L2300</f>
        <v>13.987992847124294</v>
      </c>
      <c r="X2300" s="1">
        <f t="shared" si="357"/>
        <v>28063518.472727276</v>
      </c>
      <c r="Y2300" s="100">
        <f t="shared" si="358"/>
        <v>8072.6181818181813</v>
      </c>
      <c r="Z2300" s="100">
        <f t="shared" si="359"/>
        <v>4014237.5260000001</v>
      </c>
      <c r="AA2300" s="100">
        <f>'Innlegging av opplysninger'!$B$4*X2300</f>
        <v>3648257.401454546</v>
      </c>
      <c r="AB2300" s="1"/>
      <c r="AC2300" s="1">
        <f>'Innlegging av opplysninger'!$B$5*X2300</f>
        <v>3676320.9199272734</v>
      </c>
      <c r="AD2300" s="1">
        <f>'Innlegging av opplysninger'!$B$5*Y2300</f>
        <v>1057.5129818181817</v>
      </c>
      <c r="AE2300" s="1">
        <f>'Innlegging av opplysninger'!$B$5*Z2300</f>
        <v>525865.11590600002</v>
      </c>
      <c r="AF2300" s="1">
        <f>'Innlegging av opplysninger'!$B$5*AA2300</f>
        <v>477921.71959054557</v>
      </c>
      <c r="AG2300" s="1"/>
      <c r="AH2300" s="1">
        <f>'Innlegging av opplysninger'!$C$11*SUM(X2300:AG2300)</f>
        <v>1535779.5488972326</v>
      </c>
      <c r="AI2300" s="1">
        <f>'Innlegging av opplysninger'!$C$13*(((X2300+Z2300+AC2300+AE2300)*Data!M2300)+(Z2300+AE2300)*(1-Data!M2300)*1.8/12+Y2300+AD2300+AA2300+AB2300+AF2300+AG2300)</f>
        <v>420850.44807138451</v>
      </c>
      <c r="AJ2300" s="1">
        <f>'Innlegging av opplysninger'!$C$13*((X2300+Z2300+AC2300+AE2300)*(1-Data!M2300)-(Z2300+AE2300)*(1-Data!M2300)*1.8/12)</f>
        <v>1680742.6188406181</v>
      </c>
      <c r="AK2300" s="83">
        <f t="shared" si="354"/>
        <v>11254000</v>
      </c>
      <c r="AL2300" s="83">
        <f t="shared" si="355"/>
        <v>3001000</v>
      </c>
      <c r="AM2300" s="83">
        <f t="shared" si="356"/>
        <v>12400000</v>
      </c>
    </row>
    <row r="2301" spans="1:39">
      <c r="A2301" t="str">
        <f t="shared" si="350"/>
        <v>5400Samferdsel og teknikk</v>
      </c>
      <c r="B2301" s="6" t="str">
        <f>Data!A2301</f>
        <v>5400</v>
      </c>
      <c r="C2301" s="7" t="str">
        <f>Data!B2301</f>
        <v>Troms og Finnmark fylkeskommune</v>
      </c>
      <c r="D2301" s="7" t="str">
        <f>Data!C2301</f>
        <v>Samferdsel og teknikk</v>
      </c>
      <c r="E2301" s="1">
        <f>Data!D2301</f>
        <v>198.3</v>
      </c>
      <c r="F2301" s="1">
        <f>Data!E2301+Data!F2301</f>
        <v>58753.190922844158</v>
      </c>
      <c r="G2301" s="1">
        <f>Data!G2301</f>
        <v>26.284871406959152</v>
      </c>
      <c r="H2301" s="1">
        <f t="shared" si="351"/>
        <v>127099175.56363633</v>
      </c>
      <c r="I2301" s="1">
        <f t="shared" si="352"/>
        <v>56861.345454545452</v>
      </c>
      <c r="J2301" s="1">
        <f t="shared" si="353"/>
        <v>15258724.429090904</v>
      </c>
      <c r="K2301" s="1">
        <f>'Innlegging av opplysninger'!$B$4*H2301</f>
        <v>16522892.823272724</v>
      </c>
      <c r="L2301" s="1"/>
      <c r="M2301" s="1">
        <f>'Innlegging av opplysninger'!$B$5*H2301</f>
        <v>16649991.998836361</v>
      </c>
      <c r="N2301" s="1">
        <f>'Innlegging av opplysninger'!$B$5*I2301</f>
        <v>7448.8362545454547</v>
      </c>
      <c r="O2301" s="1">
        <f>'Innlegging av opplysninger'!$B$5*J2301</f>
        <v>1998892.9002109086</v>
      </c>
      <c r="P2301" s="1">
        <f>'Innlegging av opplysninger'!$B$5*K2301</f>
        <v>2164498.9598487271</v>
      </c>
      <c r="Q2301" s="1"/>
      <c r="R2301" s="1">
        <f>'Innlegging av opplysninger'!$C$11*SUM(H2301:Q2301)</f>
        <v>6830822.5005509928</v>
      </c>
      <c r="S2301" s="1">
        <f>'Innlegging av opplysninger'!$C$13*(((H2301+J2301+M2301+O2301)*Data!H2301)+(J2301+O2301)*(1-Data!H2301)*1.8/12+I2301+N2301+K2301+L2301+P2301+Q2301)</f>
        <v>1877136.3968699835</v>
      </c>
      <c r="T2301" s="1">
        <f>'Innlegging av opplysninger'!$C$13*((H2301+J2301+M2301+O2301)*(1-Data!H2301)-(J2301+O2301)*(1-Data!H2301)*1.8/12)</f>
        <v>7470304.9196734801</v>
      </c>
      <c r="U2301" s="1">
        <f>Data!I2301</f>
        <v>35</v>
      </c>
      <c r="V2301" s="1">
        <f>Data!J2301+Data!K2301</f>
        <v>61269.78628571429</v>
      </c>
      <c r="W2301" s="1">
        <f>Data!L2301</f>
        <v>5.3062857142857141</v>
      </c>
      <c r="X2301" s="1">
        <f t="shared" si="357"/>
        <v>23393918.399999999</v>
      </c>
      <c r="Y2301" s="100">
        <f t="shared" si="358"/>
        <v>2026.0363636363634</v>
      </c>
      <c r="Z2301" s="100">
        <f t="shared" si="359"/>
        <v>3345620.0543999993</v>
      </c>
      <c r="AA2301" s="100">
        <f>'Innlegging av opplysninger'!$B$4*X2301</f>
        <v>3041209.392</v>
      </c>
      <c r="AB2301" s="1"/>
      <c r="AC2301" s="1">
        <f>'Innlegging av opplysninger'!$B$5*X2301</f>
        <v>3064603.3103999998</v>
      </c>
      <c r="AD2301" s="1">
        <f>'Innlegging av opplysninger'!$B$5*Y2301</f>
        <v>265.41076363636364</v>
      </c>
      <c r="AE2301" s="1">
        <f>'Innlegging av opplysninger'!$B$5*Z2301</f>
        <v>438276.22712639993</v>
      </c>
      <c r="AF2301" s="1">
        <f>'Innlegging av opplysninger'!$B$5*AA2301</f>
        <v>398398.430352</v>
      </c>
      <c r="AG2301" s="1"/>
      <c r="AH2301" s="1">
        <f>'Innlegging av opplysninger'!$C$11*SUM(X2301:AG2301)</f>
        <v>1280004.0559334154</v>
      </c>
      <c r="AI2301" s="1">
        <f>'Innlegging av opplysninger'!$C$13*(((X2301+Z2301+AC2301+AE2301)*Data!M2301)+(Z2301+AE2301)*(1-Data!M2301)*1.8/12+Y2301+AD2301+AA2301+AB2301+AF2301+AG2301)</f>
        <v>401372.50843438745</v>
      </c>
      <c r="AJ2301" s="1">
        <f>'Innlegging av opplysninger'!$C$13*((X2301+Z2301+AC2301+AE2301)*(1-Data!M2301)-(Z2301+AE2301)*(1-Data!M2301)*1.8/12)</f>
        <v>1350211.9891587074</v>
      </c>
      <c r="AK2301" s="83">
        <f t="shared" si="354"/>
        <v>8111000</v>
      </c>
      <c r="AL2301" s="83">
        <f t="shared" si="355"/>
        <v>2279000</v>
      </c>
      <c r="AM2301" s="83">
        <f t="shared" si="356"/>
        <v>8821000</v>
      </c>
    </row>
    <row r="2302" spans="1:39">
      <c r="A2302" t="str">
        <f t="shared" si="350"/>
        <v>5400Annet</v>
      </c>
      <c r="B2302" s="6" t="str">
        <f>Data!A2302</f>
        <v>5400</v>
      </c>
      <c r="C2302" s="7" t="str">
        <f>Data!B2302</f>
        <v>Troms og Finnmark fylkeskommune</v>
      </c>
      <c r="D2302" s="7" t="str">
        <f>Data!C2302</f>
        <v>Annet</v>
      </c>
      <c r="E2302" s="1">
        <f>Data!D2302</f>
        <v>118.34999999999998</v>
      </c>
      <c r="F2302" s="1">
        <f>Data!E2302+Data!F2302</f>
        <v>57614.776017462318</v>
      </c>
      <c r="G2302" s="1">
        <f>Data!G2302</f>
        <v>0</v>
      </c>
      <c r="H2302" s="1">
        <f t="shared" si="351"/>
        <v>74385913.545454517</v>
      </c>
      <c r="I2302" s="1">
        <f t="shared" si="352"/>
        <v>0</v>
      </c>
      <c r="J2302" s="1">
        <f t="shared" si="353"/>
        <v>8926309.6254545413</v>
      </c>
      <c r="K2302" s="1">
        <f>'Innlegging av opplysninger'!$B$4*H2302</f>
        <v>9670168.760909088</v>
      </c>
      <c r="L2302" s="1"/>
      <c r="M2302" s="1">
        <f>'Innlegging av opplysninger'!$B$5*H2302</f>
        <v>9744554.6744545419</v>
      </c>
      <c r="N2302" s="1">
        <f>'Innlegging av opplysninger'!$B$5*I2302</f>
        <v>0</v>
      </c>
      <c r="O2302" s="1">
        <f>'Innlegging av opplysninger'!$B$5*J2302</f>
        <v>1169346.560934545</v>
      </c>
      <c r="P2302" s="1">
        <f>'Innlegging av opplysninger'!$B$5*K2302</f>
        <v>1266792.1076790905</v>
      </c>
      <c r="Q2302" s="1"/>
      <c r="R2302" s="1">
        <f>'Innlegging av opplysninger'!$C$11*SUM(H2302:Q2302)</f>
        <v>3996197.2404456805</v>
      </c>
      <c r="S2302" s="1">
        <f>'Innlegging av opplysninger'!$C$13*(((H2302+J2302+M2302+O2302)*Data!H2302)+(J2302+O2302)*(1-Data!H2302)*1.8/12+I2302+N2302+K2302+L2302+P2302+Q2302)</f>
        <v>1113598.4885495692</v>
      </c>
      <c r="T2302" s="1">
        <f>'Innlegging av opplysninger'!$C$13*((H2302+J2302+M2302+O2302)*(1-Data!H2302)-(J2302+O2302)*(1-Data!H2302)*1.8/12)</f>
        <v>4354881.9457445191</v>
      </c>
      <c r="U2302" s="1">
        <f>Data!I2302</f>
        <v>27.2</v>
      </c>
      <c r="V2302" s="1">
        <f>Data!J2302+Data!K2302</f>
        <v>57961.911611519608</v>
      </c>
      <c r="W2302" s="1">
        <f>Data!L2302</f>
        <v>0</v>
      </c>
      <c r="X2302" s="1">
        <f t="shared" si="357"/>
        <v>17198879.954545453</v>
      </c>
      <c r="Y2302" s="100">
        <f t="shared" si="358"/>
        <v>0</v>
      </c>
      <c r="Z2302" s="100">
        <f t="shared" si="359"/>
        <v>2459439.8334999997</v>
      </c>
      <c r="AA2302" s="100">
        <f>'Innlegging av opplysninger'!$B$4*X2302</f>
        <v>2235854.394090909</v>
      </c>
      <c r="AB2302" s="1"/>
      <c r="AC2302" s="1">
        <f>'Innlegging av opplysninger'!$B$5*X2302</f>
        <v>2253053.2740454543</v>
      </c>
      <c r="AD2302" s="1">
        <f>'Innlegging av opplysninger'!$B$5*Y2302</f>
        <v>0</v>
      </c>
      <c r="AE2302" s="1">
        <f>'Innlegging av opplysninger'!$B$5*Z2302</f>
        <v>322186.6181885</v>
      </c>
      <c r="AF2302" s="1">
        <f>'Innlegging av opplysninger'!$B$5*AA2302</f>
        <v>292896.92562590912</v>
      </c>
      <c r="AG2302" s="1"/>
      <c r="AH2302" s="1">
        <f>'Innlegging av opplysninger'!$C$11*SUM(X2302:AG2302)</f>
        <v>940967.81799985655</v>
      </c>
      <c r="AI2302" s="1">
        <f>'Innlegging av opplysninger'!$C$13*(((X2302+Z2302+AC2302+AE2302)*Data!M2302)+(Z2302+AE2302)*(1-Data!M2302)*1.8/12+Y2302+AD2302+AA2302+AB2302+AF2302+AG2302)</f>
        <v>216336.19577330811</v>
      </c>
      <c r="AJ2302" s="1">
        <f>'Innlegging av opplysninger'!$C$13*((X2302+Z2302+AC2302+AE2302)*(1-Data!M2302)-(Z2302+AE2302)*(1-Data!M2302)*1.8/12)</f>
        <v>1071303.9762264953</v>
      </c>
      <c r="AK2302" s="83">
        <f t="shared" si="354"/>
        <v>4937000</v>
      </c>
      <c r="AL2302" s="83">
        <f t="shared" si="355"/>
        <v>1330000</v>
      </c>
      <c r="AM2302" s="83">
        <f t="shared" si="356"/>
        <v>5426000</v>
      </c>
    </row>
    <row r="2303" spans="1:39">
      <c r="A2303" t="str">
        <f t="shared" si="350"/>
        <v>5401Alle</v>
      </c>
      <c r="B2303" s="6" t="str">
        <f>Data!A2303</f>
        <v>5401</v>
      </c>
      <c r="C2303" s="7" t="str">
        <f>Data!B2303</f>
        <v>Tromsø kommune</v>
      </c>
      <c r="D2303" s="7" t="str">
        <f>Data!C2303</f>
        <v>Alle</v>
      </c>
      <c r="E2303" s="1">
        <f>Data!D2303</f>
        <v>4628.1911363636391</v>
      </c>
      <c r="F2303" s="1">
        <f>Data!E2303+Data!F2303</f>
        <v>46883.127734379144</v>
      </c>
      <c r="G2303" s="1">
        <f>Data!G2303</f>
        <v>377.7610428107069</v>
      </c>
      <c r="H2303" s="1">
        <f t="shared" si="351"/>
        <v>2367099013.3664494</v>
      </c>
      <c r="I2303" s="1">
        <f t="shared" si="352"/>
        <v>19072912.472727258</v>
      </c>
      <c r="J2303" s="1">
        <f t="shared" si="353"/>
        <v>286340631.10070121</v>
      </c>
      <c r="K2303" s="1">
        <f>'Innlegging av opplysninger'!$B$4*H2303</f>
        <v>307722871.73763841</v>
      </c>
      <c r="L2303" s="1"/>
      <c r="M2303" s="1">
        <f>'Innlegging av opplysninger'!$B$5*H2303</f>
        <v>310089970.75100487</v>
      </c>
      <c r="N2303" s="1">
        <f>'Innlegging av opplysninger'!$B$5*I2303</f>
        <v>2498551.5339272707</v>
      </c>
      <c r="O2303" s="1">
        <f>'Innlegging av opplysninger'!$B$5*J2303</f>
        <v>37510622.674191862</v>
      </c>
      <c r="P2303" s="1">
        <f>'Innlegging av opplysninger'!$B$5*K2303</f>
        <v>40311696.197630636</v>
      </c>
      <c r="Q2303" s="1"/>
      <c r="R2303" s="1">
        <f>'Innlegging av opplysninger'!$C$11*SUM(H2303:Q2303)</f>
        <v>128084558.2537023</v>
      </c>
      <c r="S2303" s="1">
        <f>'Innlegging av opplysninger'!$C$13*(((H2303+J2303+M2303+O2303)*Data!H2303)+(J2303+O2303)*(1-Data!H2303)*1.8/12+I2303+N2303+K2303+L2303+P2303+Q2303)</f>
        <v>25423552.118144657</v>
      </c>
      <c r="T2303" s="1">
        <f>'Innlegging av opplysninger'!$C$13*((H2303+J2303+M2303+O2303)*(1-Data!H2303)-(J2303+O2303)*(1-Data!H2303)*1.8/12)</f>
        <v>149850053.91323745</v>
      </c>
      <c r="U2303" s="1">
        <f>Data!I2303</f>
        <v>546.71430000000021</v>
      </c>
      <c r="V2303" s="1">
        <f>Data!J2303+Data!K2303</f>
        <v>50443.010615157327</v>
      </c>
      <c r="W2303" s="1">
        <f>Data!L2303</f>
        <v>464.08321494425888</v>
      </c>
      <c r="X2303" s="1">
        <f t="shared" si="357"/>
        <v>300849984.41845435</v>
      </c>
      <c r="Y2303" s="100">
        <f t="shared" si="358"/>
        <v>2767864.6909090923</v>
      </c>
      <c r="Z2303" s="100">
        <f t="shared" si="359"/>
        <v>43417352.422638968</v>
      </c>
      <c r="AA2303" s="100">
        <f>'Innlegging av opplysninger'!$B$4*X2303</f>
        <v>39110497.974399067</v>
      </c>
      <c r="AB2303" s="1"/>
      <c r="AC2303" s="1">
        <f>'Innlegging av opplysninger'!$B$5*X2303</f>
        <v>39411347.958817519</v>
      </c>
      <c r="AD2303" s="1">
        <f>'Innlegging av opplysninger'!$B$5*Y2303</f>
        <v>362590.2745090911</v>
      </c>
      <c r="AE2303" s="1">
        <f>'Innlegging av opplysninger'!$B$5*Z2303</f>
        <v>5687673.1673657047</v>
      </c>
      <c r="AF2303" s="1">
        <f>'Innlegging av opplysninger'!$B$5*AA2303</f>
        <v>5123475.2346462784</v>
      </c>
      <c r="AG2303" s="1"/>
      <c r="AH2303" s="1">
        <f>'Innlegging av opplysninger'!$C$11*SUM(X2303:AG2303)</f>
        <v>16595769.873386122</v>
      </c>
      <c r="AI2303" s="1">
        <f>'Innlegging av opplysninger'!$C$13*(((X2303+Z2303+AC2303+AE2303)*Data!M2303)+(Z2303+AE2303)*(1-Data!M2303)*1.8/12+Y2303+AD2303+AA2303+AB2303+AF2303+AG2303)</f>
        <v>3693900.0757501679</v>
      </c>
      <c r="AJ2303" s="1">
        <f>'Innlegging av opplysninger'!$C$13*((X2303+Z2303+AC2303+AE2303)*(1-Data!M2303)-(Z2303+AE2303)*(1-Data!M2303)*1.8/12)</f>
        <v>19016100.803620316</v>
      </c>
      <c r="AK2303" s="83">
        <f t="shared" si="354"/>
        <v>144680000</v>
      </c>
      <c r="AL2303" s="83">
        <f t="shared" si="355"/>
        <v>29117000</v>
      </c>
      <c r="AM2303" s="83">
        <f t="shared" si="356"/>
        <v>168866000</v>
      </c>
    </row>
    <row r="2304" spans="1:39">
      <c r="A2304" t="str">
        <f t="shared" si="350"/>
        <v>5401Administrasjon</v>
      </c>
      <c r="B2304" s="6" t="str">
        <f>Data!A2304</f>
        <v>5401</v>
      </c>
      <c r="C2304" s="7" t="str">
        <f>Data!B2304</f>
        <v>Tromsø kommune</v>
      </c>
      <c r="D2304" s="7" t="str">
        <f>Data!C2304</f>
        <v>Administrasjon</v>
      </c>
      <c r="E2304" s="1">
        <f>Data!D2304</f>
        <v>322.93000000000006</v>
      </c>
      <c r="F2304" s="1">
        <f>Data!E2304+Data!F2304</f>
        <v>56610.158754735232</v>
      </c>
      <c r="G2304" s="1">
        <f>Data!G2304</f>
        <v>24.973368841544605</v>
      </c>
      <c r="H2304" s="1">
        <f t="shared" si="351"/>
        <v>199430384.3636362</v>
      </c>
      <c r="I2304" s="1">
        <f t="shared" si="352"/>
        <v>87978</v>
      </c>
      <c r="J2304" s="1">
        <f t="shared" si="353"/>
        <v>23942203.483636342</v>
      </c>
      <c r="K2304" s="1">
        <f>'Innlegging av opplysninger'!$B$4*H2304</f>
        <v>25925949.967272706</v>
      </c>
      <c r="L2304" s="1"/>
      <c r="M2304" s="1">
        <f>'Innlegging av opplysninger'!$B$5*H2304</f>
        <v>26125380.351636343</v>
      </c>
      <c r="N2304" s="1">
        <f>'Innlegging av opplysninger'!$B$5*I2304</f>
        <v>11525.118</v>
      </c>
      <c r="O2304" s="1">
        <f>'Innlegging av opplysninger'!$B$5*J2304</f>
        <v>3136428.6563563608</v>
      </c>
      <c r="P2304" s="1">
        <f>'Innlegging av opplysninger'!$B$5*K2304</f>
        <v>3396299.4457127247</v>
      </c>
      <c r="Q2304" s="1"/>
      <c r="R2304" s="1">
        <f>'Innlegging av opplysninger'!$C$11*SUM(H2304:Q2304)</f>
        <v>10718133.676677523</v>
      </c>
      <c r="S2304" s="1">
        <f>'Innlegging av opplysninger'!$C$13*(((H2304+J2304+M2304+O2304)*Data!H2304)+(J2304+O2304)*(1-Data!H2304)*1.8/12+I2304+N2304+K2304+L2304+P2304+Q2304)</f>
        <v>3126046.290214689</v>
      </c>
      <c r="T2304" s="1">
        <f>'Innlegging av opplysninger'!$C$13*((H2304+J2304+M2304+O2304)*(1-Data!H2304)-(J2304+O2304)*(1-Data!H2304)*1.8/12)</f>
        <v>11540873.477870347</v>
      </c>
      <c r="U2304" s="1">
        <f>Data!I2304</f>
        <v>56.361499999999999</v>
      </c>
      <c r="V2304" s="1">
        <f>Data!J2304+Data!K2304</f>
        <v>59063.186010545032</v>
      </c>
      <c r="W2304" s="1">
        <f>Data!L2304</f>
        <v>10.821571462789315</v>
      </c>
      <c r="X2304" s="1">
        <f t="shared" si="357"/>
        <v>36315161</v>
      </c>
      <c r="Y2304" s="100">
        <f t="shared" si="358"/>
        <v>6653.6727272727267</v>
      </c>
      <c r="Z2304" s="100">
        <f t="shared" si="359"/>
        <v>5194019.4981999993</v>
      </c>
      <c r="AA2304" s="100">
        <f>'Innlegging av opplysninger'!$B$4*X2304</f>
        <v>4720970.93</v>
      </c>
      <c r="AB2304" s="1"/>
      <c r="AC2304" s="1">
        <f>'Innlegging av opplysninger'!$B$5*X2304</f>
        <v>4757286.091</v>
      </c>
      <c r="AD2304" s="1">
        <f>'Innlegging av opplysninger'!$B$5*Y2304</f>
        <v>871.63112727272721</v>
      </c>
      <c r="AE2304" s="1">
        <f>'Innlegging av opplysninger'!$B$5*Z2304</f>
        <v>680416.55426419992</v>
      </c>
      <c r="AF2304" s="1">
        <f>'Innlegging av opplysninger'!$B$5*AA2304</f>
        <v>618447.19183000003</v>
      </c>
      <c r="AG2304" s="1"/>
      <c r="AH2304" s="1">
        <f>'Innlegging av opplysninger'!$C$11*SUM(X2304:AG2304)</f>
        <v>1987165.4096276525</v>
      </c>
      <c r="AI2304" s="1">
        <f>'Innlegging av opplysninger'!$C$13*(((X2304+Z2304+AC2304+AE2304)*Data!M2304)+(Z2304+AE2304)*(1-Data!M2304)*1.8/12+Y2304+AD2304+AA2304+AB2304+AF2304+AG2304)</f>
        <v>619927.12768633966</v>
      </c>
      <c r="AJ2304" s="1">
        <f>'Innlegging av opplysninger'!$C$13*((X2304+Z2304+AC2304+AE2304)*(1-Data!M2304)-(Z2304+AE2304)*(1-Data!M2304)*1.8/12)</f>
        <v>2099351.8539093952</v>
      </c>
      <c r="AK2304" s="83">
        <f t="shared" si="354"/>
        <v>12705000</v>
      </c>
      <c r="AL2304" s="83">
        <f t="shared" si="355"/>
        <v>3746000</v>
      </c>
      <c r="AM2304" s="83">
        <f t="shared" si="356"/>
        <v>13640000</v>
      </c>
    </row>
    <row r="2305" spans="1:39">
      <c r="A2305" t="str">
        <f t="shared" si="350"/>
        <v>5401Undervisning</v>
      </c>
      <c r="B2305" s="6" t="str">
        <f>Data!A2305</f>
        <v>5401</v>
      </c>
      <c r="C2305" s="7" t="str">
        <f>Data!B2305</f>
        <v>Tromsø kommune</v>
      </c>
      <c r="D2305" s="7" t="str">
        <f>Data!C2305</f>
        <v>Undervisning</v>
      </c>
      <c r="E2305" s="1">
        <f>Data!D2305</f>
        <v>1346.0338999999988</v>
      </c>
      <c r="F2305" s="1">
        <f>Data!E2305+Data!F2305</f>
        <v>48631.508824746896</v>
      </c>
      <c r="G2305" s="1">
        <f>Data!G2305</f>
        <v>9.6386874060155642E-2</v>
      </c>
      <c r="H2305" s="1">
        <f t="shared" si="351"/>
        <v>714105376.21372819</v>
      </c>
      <c r="I2305" s="1">
        <f t="shared" si="352"/>
        <v>1415.3454545454545</v>
      </c>
      <c r="J2305" s="1">
        <f t="shared" si="353"/>
        <v>85692814.987101927</v>
      </c>
      <c r="K2305" s="1">
        <f>'Innlegging av opplysninger'!$B$4*H2305</f>
        <v>92833698.907784671</v>
      </c>
      <c r="L2305" s="1"/>
      <c r="M2305" s="1">
        <f>'Innlegging av opplysninger'!$B$5*H2305</f>
        <v>93547804.2839984</v>
      </c>
      <c r="N2305" s="1">
        <f>'Innlegging av opplysninger'!$B$5*I2305</f>
        <v>185.41025454545453</v>
      </c>
      <c r="O2305" s="1">
        <f>'Innlegging av opplysninger'!$B$5*J2305</f>
        <v>11225758.763310352</v>
      </c>
      <c r="P2305" s="1">
        <f>'Innlegging av opplysninger'!$B$5*K2305</f>
        <v>12161214.556919793</v>
      </c>
      <c r="Q2305" s="1"/>
      <c r="R2305" s="1">
        <f>'Innlegging av opplysninger'!$C$11*SUM(H2305:Q2305)</f>
        <v>38363594.201804996</v>
      </c>
      <c r="S2305" s="1">
        <f>'Innlegging av opplysninger'!$C$13*(((H2305+J2305+M2305+O2305)*Data!H2305)+(J2305+O2305)*(1-Data!H2305)*1.8/12+I2305+N2305+K2305+L2305+P2305+Q2305)</f>
        <v>7368652.5728221741</v>
      </c>
      <c r="T2305" s="1">
        <f>'Innlegging av opplysninger'!$C$13*((H2305+J2305+M2305+O2305)*(1-Data!H2305)-(J2305+O2305)*(1-Data!H2305)*1.8/12)</f>
        <v>45128897.387542546</v>
      </c>
      <c r="U2305" s="1">
        <f>Data!I2305</f>
        <v>127.05000000000001</v>
      </c>
      <c r="V2305" s="1">
        <f>Data!J2305+Data!K2305</f>
        <v>50365.208848484835</v>
      </c>
      <c r="W2305" s="1">
        <f>Data!L2305</f>
        <v>0</v>
      </c>
      <c r="X2305" s="1">
        <f t="shared" si="357"/>
        <v>69806179.463999987</v>
      </c>
      <c r="Y2305" s="100">
        <f t="shared" si="358"/>
        <v>0</v>
      </c>
      <c r="Z2305" s="100">
        <f t="shared" si="359"/>
        <v>9982283.6633519977</v>
      </c>
      <c r="AA2305" s="100">
        <f>'Innlegging av opplysninger'!$B$4*X2305</f>
        <v>9074803.3303199988</v>
      </c>
      <c r="AB2305" s="1"/>
      <c r="AC2305" s="1">
        <f>'Innlegging av opplysninger'!$B$5*X2305</f>
        <v>9144609.5097839981</v>
      </c>
      <c r="AD2305" s="1">
        <f>'Innlegging av opplysninger'!$B$5*Y2305</f>
        <v>0</v>
      </c>
      <c r="AE2305" s="1">
        <f>'Innlegging av opplysninger'!$B$5*Z2305</f>
        <v>1307679.1598991118</v>
      </c>
      <c r="AF2305" s="1">
        <f>'Innlegging av opplysninger'!$B$5*AA2305</f>
        <v>1188799.2362719199</v>
      </c>
      <c r="AG2305" s="1"/>
      <c r="AH2305" s="1">
        <f>'Innlegging av opplysninger'!$C$11*SUM(X2305:AG2305)</f>
        <v>3819165.4658178263</v>
      </c>
      <c r="AI2305" s="1">
        <f>'Innlegging av opplysninger'!$C$13*(((X2305+Z2305+AC2305+AE2305)*Data!M2305)+(Z2305+AE2305)*(1-Data!M2305)*1.8/12+Y2305+AD2305+AA2305+AB2305+AF2305+AG2305)</f>
        <v>740522.17379623873</v>
      </c>
      <c r="AJ2305" s="1">
        <f>'Innlegging av opplysninger'!$C$13*((X2305+Z2305+AC2305+AE2305)*(1-Data!M2305)-(Z2305+AE2305)*(1-Data!M2305)*1.8/12)</f>
        <v>4485704.2531123655</v>
      </c>
      <c r="AK2305" s="83">
        <f t="shared" si="354"/>
        <v>42183000</v>
      </c>
      <c r="AL2305" s="83">
        <f t="shared" si="355"/>
        <v>8109000</v>
      </c>
      <c r="AM2305" s="83">
        <f t="shared" si="356"/>
        <v>49615000</v>
      </c>
    </row>
    <row r="2306" spans="1:39">
      <c r="A2306" t="str">
        <f t="shared" si="350"/>
        <v>5401Barnehager</v>
      </c>
      <c r="B2306" s="6" t="str">
        <f>Data!A2306</f>
        <v>5401</v>
      </c>
      <c r="C2306" s="7" t="str">
        <f>Data!B2306</f>
        <v>Tromsø kommune</v>
      </c>
      <c r="D2306" s="7" t="str">
        <f>Data!C2306</f>
        <v>Barnehager</v>
      </c>
      <c r="E2306" s="1">
        <f>Data!D2306</f>
        <v>497.04430000000002</v>
      </c>
      <c r="F2306" s="1">
        <f>Data!E2306+Data!F2306</f>
        <v>40684.788777043272</v>
      </c>
      <c r="G2306" s="1">
        <f>Data!G2306</f>
        <v>0.25251270359603761</v>
      </c>
      <c r="H2306" s="1">
        <f t="shared" si="351"/>
        <v>220605189.36363631</v>
      </c>
      <c r="I2306" s="1">
        <f t="shared" si="352"/>
        <v>1369.2</v>
      </c>
      <c r="J2306" s="1">
        <f t="shared" si="353"/>
        <v>26472787.027636357</v>
      </c>
      <c r="K2306" s="1">
        <f>'Innlegging av opplysninger'!$B$4*H2306</f>
        <v>28678674.617272723</v>
      </c>
      <c r="L2306" s="1"/>
      <c r="M2306" s="1">
        <f>'Innlegging av opplysninger'!$B$5*H2306</f>
        <v>28899279.80663636</v>
      </c>
      <c r="N2306" s="1">
        <f>'Innlegging av opplysninger'!$B$5*I2306</f>
        <v>179.36520000000002</v>
      </c>
      <c r="O2306" s="1">
        <f>'Innlegging av opplysninger'!$B$5*J2306</f>
        <v>3467935.1006203629</v>
      </c>
      <c r="P2306" s="1">
        <f>'Innlegging av opplysninger'!$B$5*K2306</f>
        <v>3756906.3748627268</v>
      </c>
      <c r="Q2306" s="1"/>
      <c r="R2306" s="1">
        <f>'Innlegging av opplysninger'!$C$11*SUM(H2306:Q2306)</f>
        <v>11851528.192522863</v>
      </c>
      <c r="S2306" s="1">
        <f>'Innlegging av opplysninger'!$C$13*(((H2306+J2306+M2306+O2306)*Data!H2306)+(J2306+O2306)*(1-Data!H2306)*1.8/12+I2306+N2306+K2306+L2306+P2306+Q2306)</f>
        <v>1978213.8752025755</v>
      </c>
      <c r="T2306" s="1">
        <f>'Innlegging av opplysninger'!$C$13*((H2306+J2306+M2306+O2306)*(1-Data!H2306)-(J2306+O2306)*(1-Data!H2306)*1.8/12)</f>
        <v>14239666.809302395</v>
      </c>
      <c r="U2306" s="1">
        <f>Data!I2306</f>
        <v>39.298300000000005</v>
      </c>
      <c r="V2306" s="1">
        <f>Data!J2306+Data!K2306</f>
        <v>43087.237912751094</v>
      </c>
      <c r="W2306" s="1">
        <f>Data!L2306</f>
        <v>0</v>
      </c>
      <c r="X2306" s="1">
        <f t="shared" si="357"/>
        <v>18471874.927272722</v>
      </c>
      <c r="Y2306" s="100">
        <f t="shared" si="358"/>
        <v>0</v>
      </c>
      <c r="Z2306" s="100">
        <f t="shared" si="359"/>
        <v>2641478.114599999</v>
      </c>
      <c r="AA2306" s="100">
        <f>'Innlegging av opplysninger'!$B$4*X2306</f>
        <v>2401343.740545454</v>
      </c>
      <c r="AB2306" s="1"/>
      <c r="AC2306" s="1">
        <f>'Innlegging av opplysninger'!$B$5*X2306</f>
        <v>2419815.6154727265</v>
      </c>
      <c r="AD2306" s="1">
        <f>'Innlegging av opplysninger'!$B$5*Y2306</f>
        <v>0</v>
      </c>
      <c r="AE2306" s="1">
        <f>'Innlegging av opplysninger'!$B$5*Z2306</f>
        <v>346033.63301259989</v>
      </c>
      <c r="AF2306" s="1">
        <f>'Innlegging av opplysninger'!$B$5*AA2306</f>
        <v>314576.03001145448</v>
      </c>
      <c r="AG2306" s="1"/>
      <c r="AH2306" s="1">
        <f>'Innlegging av opplysninger'!$C$11*SUM(X2306:AG2306)</f>
        <v>1010614.6383147683</v>
      </c>
      <c r="AI2306" s="1">
        <f>'Innlegging av opplysninger'!$C$13*(((X2306+Z2306+AC2306+AE2306)*Data!M2306)+(Z2306+AE2306)*(1-Data!M2306)*1.8/12+Y2306+AD2306+AA2306+AB2306+AF2306+AG2306)</f>
        <v>165198.30074325277</v>
      </c>
      <c r="AJ2306" s="1">
        <f>'Innlegging av opplysninger'!$C$13*((X2306+Z2306+AC2306+AE2306)*(1-Data!M2306)-(Z2306+AE2306)*(1-Data!M2306)*1.8/12)</f>
        <v>1217748.0464243251</v>
      </c>
      <c r="AK2306" s="83">
        <f t="shared" si="354"/>
        <v>12862000</v>
      </c>
      <c r="AL2306" s="83">
        <f t="shared" si="355"/>
        <v>2143000</v>
      </c>
      <c r="AM2306" s="83">
        <f t="shared" si="356"/>
        <v>15457000</v>
      </c>
    </row>
    <row r="2307" spans="1:39">
      <c r="A2307" t="str">
        <f t="shared" si="350"/>
        <v>5401Helse/pleie/omsorg</v>
      </c>
      <c r="B2307" s="6" t="str">
        <f>Data!A2307</f>
        <v>5401</v>
      </c>
      <c r="C2307" s="7" t="str">
        <f>Data!B2307</f>
        <v>Tromsø kommune</v>
      </c>
      <c r="D2307" s="7" t="str">
        <f>Data!C2307</f>
        <v>Helse/pleie/omsorg</v>
      </c>
      <c r="E2307" s="1">
        <f>Data!D2307</f>
        <v>2010.563536363635</v>
      </c>
      <c r="F2307" s="1">
        <f>Data!E2307+Data!F2307</f>
        <v>45403.056468819268</v>
      </c>
      <c r="G2307" s="1">
        <f>Data!G2307</f>
        <v>791.27401906301304</v>
      </c>
      <c r="H2307" s="1">
        <f t="shared" si="351"/>
        <v>995844324.825459</v>
      </c>
      <c r="I2307" s="1">
        <f t="shared" si="352"/>
        <v>17355345.709090885</v>
      </c>
      <c r="J2307" s="1">
        <f t="shared" si="353"/>
        <v>121583960.46414597</v>
      </c>
      <c r="K2307" s="1">
        <f>'Innlegging av opplysninger'!$B$4*H2307</f>
        <v>129459762.22730967</v>
      </c>
      <c r="L2307" s="1"/>
      <c r="M2307" s="1">
        <f>'Innlegging av opplysninger'!$B$5*H2307</f>
        <v>130455606.55213514</v>
      </c>
      <c r="N2307" s="1">
        <f>'Innlegging av opplysninger'!$B$5*I2307</f>
        <v>2273550.287890906</v>
      </c>
      <c r="O2307" s="1">
        <f>'Innlegging av opplysninger'!$B$5*J2307</f>
        <v>15927498.820803123</v>
      </c>
      <c r="P2307" s="1">
        <f>'Innlegging av opplysninger'!$B$5*K2307</f>
        <v>16959228.851777568</v>
      </c>
      <c r="Q2307" s="1"/>
      <c r="R2307" s="1">
        <f>'Innlegging av opplysninger'!$C$11*SUM(H2307:Q2307)</f>
        <v>54334652.554067269</v>
      </c>
      <c r="S2307" s="1">
        <f>'Innlegging av opplysninger'!$C$13*(((H2307+J2307+M2307+O2307)*Data!H2307)+(J2307+O2307)*(1-Data!H2307)*1.8/12+I2307+N2307+K2307+L2307+P2307+Q2307)</f>
        <v>10394422.335493898</v>
      </c>
      <c r="T2307" s="1">
        <f>'Innlegging av opplysninger'!$C$13*((H2307+J2307+M2307+O2307)*(1-Data!H2307)-(J2307+O2307)*(1-Data!H2307)*1.8/12)</f>
        <v>63958260.106913947</v>
      </c>
      <c r="U2307" s="1">
        <f>Data!I2307</f>
        <v>249.13759999999999</v>
      </c>
      <c r="V2307" s="1">
        <f>Data!J2307+Data!K2307</f>
        <v>49349.061857082255</v>
      </c>
      <c r="W2307" s="1">
        <f>Data!L2307</f>
        <v>990.30491583767389</v>
      </c>
      <c r="X2307" s="1">
        <f t="shared" si="357"/>
        <v>134124074.54536378</v>
      </c>
      <c r="Y2307" s="100">
        <f t="shared" si="358"/>
        <v>2691514.8000000003</v>
      </c>
      <c r="Z2307" s="100">
        <f t="shared" si="359"/>
        <v>19564629.276387021</v>
      </c>
      <c r="AA2307" s="100">
        <f>'Innlegging av opplysninger'!$B$4*X2307</f>
        <v>17436129.690897293</v>
      </c>
      <c r="AB2307" s="1"/>
      <c r="AC2307" s="1">
        <f>'Innlegging av opplysninger'!$B$5*X2307</f>
        <v>17570253.765442658</v>
      </c>
      <c r="AD2307" s="1">
        <f>'Innlegging av opplysninger'!$B$5*Y2307</f>
        <v>352588.43880000006</v>
      </c>
      <c r="AE2307" s="1">
        <f>'Innlegging av opplysninger'!$B$5*Z2307</f>
        <v>2562966.4352066997</v>
      </c>
      <c r="AF2307" s="1">
        <f>'Innlegging av opplysninger'!$B$5*AA2307</f>
        <v>2284132.9895075457</v>
      </c>
      <c r="AG2307" s="1"/>
      <c r="AH2307" s="1">
        <f>'Innlegging av opplysninger'!$C$11*SUM(X2307:AG2307)</f>
        <v>7470279.0177809922</v>
      </c>
      <c r="AI2307" s="1">
        <f>'Innlegging av opplysninger'!$C$13*(((X2307+Z2307+AC2307+AE2307)*Data!M2307)+(Z2307+AE2307)*(1-Data!M2307)*1.8/12+Y2307+AD2307+AA2307+AB2307+AF2307+AG2307)</f>
        <v>1612106.2571151184</v>
      </c>
      <c r="AJ2307" s="1">
        <f>'Innlegging av opplysninger'!$C$13*((X2307+Z2307+AC2307+AE2307)*(1-Data!M2307)-(Z2307+AE2307)*(1-Data!M2307)*1.8/12)</f>
        <v>8610380.8198483437</v>
      </c>
      <c r="AK2307" s="83">
        <f t="shared" si="354"/>
        <v>61805000</v>
      </c>
      <c r="AL2307" s="83">
        <f t="shared" si="355"/>
        <v>12007000</v>
      </c>
      <c r="AM2307" s="83">
        <f t="shared" si="356"/>
        <v>72569000</v>
      </c>
    </row>
    <row r="2308" spans="1:39">
      <c r="A2308" t="str">
        <f t="shared" si="350"/>
        <v>5401Samferdsel og teknikk</v>
      </c>
      <c r="B2308" s="6" t="str">
        <f>Data!A2308</f>
        <v>5401</v>
      </c>
      <c r="C2308" s="7" t="str">
        <f>Data!B2308</f>
        <v>Tromsø kommune</v>
      </c>
      <c r="D2308" s="7" t="str">
        <f>Data!C2308</f>
        <v>Samferdsel og teknikk</v>
      </c>
      <c r="E2308" s="1">
        <f>Data!D2308</f>
        <v>301.22810000000015</v>
      </c>
      <c r="F2308" s="1">
        <f>Data!E2308+Data!F2308</f>
        <v>49759.831295619544</v>
      </c>
      <c r="G2308" s="1">
        <f>Data!G2308</f>
        <v>486.97093664236496</v>
      </c>
      <c r="H2308" s="1">
        <f t="shared" si="351"/>
        <v>163517012.04545474</v>
      </c>
      <c r="I2308" s="1">
        <f t="shared" si="352"/>
        <v>1600247.2363636368</v>
      </c>
      <c r="J2308" s="1">
        <f t="shared" si="353"/>
        <v>19814071.113818206</v>
      </c>
      <c r="K2308" s="1">
        <f>'Innlegging av opplysninger'!$B$4*H2308</f>
        <v>21257211.565909117</v>
      </c>
      <c r="L2308" s="1"/>
      <c r="M2308" s="1">
        <f>'Innlegging av opplysninger'!$B$5*H2308</f>
        <v>21420728.577954572</v>
      </c>
      <c r="N2308" s="1">
        <f>'Innlegging av opplysninger'!$B$5*I2308</f>
        <v>209632.38796363643</v>
      </c>
      <c r="O2308" s="1">
        <f>'Innlegging av opplysninger'!$B$5*J2308</f>
        <v>2595643.3159101852</v>
      </c>
      <c r="P2308" s="1">
        <f>'Innlegging av opplysninger'!$B$5*K2308</f>
        <v>2784694.7151340945</v>
      </c>
      <c r="Q2308" s="1"/>
      <c r="R2308" s="1">
        <f>'Innlegging av opplysninger'!$C$11*SUM(H2308:Q2308)</f>
        <v>8861571.1564233098</v>
      </c>
      <c r="S2308" s="1">
        <f>'Innlegging av opplysninger'!$C$13*(((H2308+J2308+M2308+O2308)*Data!H2308)+(J2308+O2308)*(1-Data!H2308)*1.8/12+I2308+N2308+K2308+L2308+P2308+Q2308)</f>
        <v>1839134.1924046436</v>
      </c>
      <c r="T2308" s="1">
        <f>'Innlegging av opplysninger'!$C$13*((H2308+J2308+M2308+O2308)*(1-Data!H2308)-(J2308+O2308)*(1-Data!H2308)*1.8/12)</f>
        <v>10287226.337437781</v>
      </c>
      <c r="U2308" s="1">
        <f>Data!I2308</f>
        <v>55.466899999999995</v>
      </c>
      <c r="V2308" s="1">
        <f>Data!J2308+Data!K2308</f>
        <v>53119.091851777055</v>
      </c>
      <c r="W2308" s="1">
        <f>Data!L2308</f>
        <v>115.18256834256107</v>
      </c>
      <c r="X2308" s="1">
        <f t="shared" si="357"/>
        <v>32142014.790909082</v>
      </c>
      <c r="Y2308" s="100">
        <f t="shared" si="358"/>
        <v>69696.218181818171</v>
      </c>
      <c r="Z2308" s="100">
        <f t="shared" si="359"/>
        <v>4606274.6742999982</v>
      </c>
      <c r="AA2308" s="100">
        <f>'Innlegging av opplysninger'!$B$4*X2308</f>
        <v>4178461.9228181806</v>
      </c>
      <c r="AB2308" s="1"/>
      <c r="AC2308" s="1">
        <f>'Innlegging av opplysninger'!$B$5*X2308</f>
        <v>4210603.9376090895</v>
      </c>
      <c r="AD2308" s="1">
        <f>'Innlegging av opplysninger'!$B$5*Y2308</f>
        <v>9130.2045818181814</v>
      </c>
      <c r="AE2308" s="1">
        <f>'Innlegging av opplysninger'!$B$5*Z2308</f>
        <v>603421.98233329982</v>
      </c>
      <c r="AF2308" s="1">
        <f>'Innlegging av opplysninger'!$B$5*AA2308</f>
        <v>547378.51188918168</v>
      </c>
      <c r="AG2308" s="1"/>
      <c r="AH2308" s="1">
        <f>'Innlegging av opplysninger'!$C$11*SUM(X2308:AG2308)</f>
        <v>1761945.3252196542</v>
      </c>
      <c r="AI2308" s="1">
        <f>'Innlegging av opplysninger'!$C$13*(((X2308+Z2308+AC2308+AE2308)*Data!M2308)+(Z2308+AE2308)*(1-Data!M2308)*1.8/12+Y2308+AD2308+AA2308+AB2308+AF2308+AG2308)</f>
        <v>457671.28319882351</v>
      </c>
      <c r="AJ2308" s="1">
        <f>'Innlegging av opplysninger'!$C$13*((X2308+Z2308+AC2308+AE2308)*(1-Data!M2308)-(Z2308+AE2308)*(1-Data!M2308)*1.8/12)</f>
        <v>1953411.793417545</v>
      </c>
      <c r="AK2308" s="83">
        <f t="shared" si="354"/>
        <v>10624000</v>
      </c>
      <c r="AL2308" s="83">
        <f t="shared" si="355"/>
        <v>2297000</v>
      </c>
      <c r="AM2308" s="83">
        <f t="shared" si="356"/>
        <v>12241000</v>
      </c>
    </row>
    <row r="2309" spans="1:39">
      <c r="A2309" t="str">
        <f t="shared" si="350"/>
        <v>5401Annet</v>
      </c>
      <c r="B2309" s="6" t="str">
        <f>Data!A2309</f>
        <v>5401</v>
      </c>
      <c r="C2309" s="7" t="str">
        <f>Data!B2309</f>
        <v>Tromsø kommune</v>
      </c>
      <c r="D2309" s="7" t="str">
        <f>Data!C2309</f>
        <v>Annet</v>
      </c>
      <c r="E2309" s="1">
        <f>Data!D2309</f>
        <v>150.3913</v>
      </c>
      <c r="F2309" s="1">
        <f>Data!E2309+Data!F2309</f>
        <v>44858.755797930688</v>
      </c>
      <c r="G2309" s="1">
        <f>Data!G2309</f>
        <v>16.187040074791561</v>
      </c>
      <c r="H2309" s="1">
        <f t="shared" si="351"/>
        <v>73596726.554545447</v>
      </c>
      <c r="I2309" s="1">
        <f t="shared" si="352"/>
        <v>26556.981818181819</v>
      </c>
      <c r="J2309" s="1">
        <f t="shared" si="353"/>
        <v>8834794.0243636351</v>
      </c>
      <c r="K2309" s="1">
        <f>'Innlegging av opplysninger'!$B$4*H2309</f>
        <v>9567574.4520909078</v>
      </c>
      <c r="L2309" s="1"/>
      <c r="M2309" s="1">
        <f>'Innlegging av opplysninger'!$B$5*H2309</f>
        <v>9641171.1786454543</v>
      </c>
      <c r="N2309" s="1">
        <f>'Innlegging av opplysninger'!$B$5*I2309</f>
        <v>3478.9646181818184</v>
      </c>
      <c r="O2309" s="1">
        <f>'Innlegging av opplysninger'!$B$5*J2309</f>
        <v>1157358.0171916361</v>
      </c>
      <c r="P2309" s="1">
        <f>'Innlegging av opplysninger'!$B$5*K2309</f>
        <v>1253352.2532239091</v>
      </c>
      <c r="Q2309" s="1"/>
      <c r="R2309" s="1">
        <f>'Innlegging av opplysninger'!$C$11*SUM(H2309:Q2309)</f>
        <v>3955078.472206899</v>
      </c>
      <c r="S2309" s="1">
        <f>'Innlegging av opplysninger'!$C$13*(((H2309+J2309+M2309+O2309)*Data!H2309)+(J2309+O2309)*(1-Data!H2309)*1.8/12+I2309+N2309+K2309+L2309+P2309+Q2309)</f>
        <v>715797.72098905465</v>
      </c>
      <c r="T2309" s="1">
        <f>'Innlegging av opplysninger'!$C$13*((H2309+J2309+M2309+O2309)*(1-Data!H2309)-(J2309+O2309)*(1-Data!H2309)*1.8/12)</f>
        <v>4696414.9251888068</v>
      </c>
      <c r="U2309" s="1">
        <f>Data!I2309</f>
        <v>19.399999999999999</v>
      </c>
      <c r="V2309" s="1">
        <f>Data!J2309+Data!K2309</f>
        <v>47206.81984536082</v>
      </c>
      <c r="W2309" s="1">
        <f>Data!L2309</f>
        <v>0</v>
      </c>
      <c r="X2309" s="1">
        <f t="shared" si="357"/>
        <v>9990679.6909090877</v>
      </c>
      <c r="Y2309" s="100">
        <f t="shared" si="358"/>
        <v>0</v>
      </c>
      <c r="Z2309" s="100">
        <f t="shared" si="359"/>
        <v>1428667.1957999994</v>
      </c>
      <c r="AA2309" s="100">
        <f>'Innlegging av opplysninger'!$B$4*X2309</f>
        <v>1298788.3598181815</v>
      </c>
      <c r="AB2309" s="1"/>
      <c r="AC2309" s="1">
        <f>'Innlegging av opplysninger'!$B$5*X2309</f>
        <v>1308779.0395090906</v>
      </c>
      <c r="AD2309" s="1">
        <f>'Innlegging av opplysninger'!$B$5*Y2309</f>
        <v>0</v>
      </c>
      <c r="AE2309" s="1">
        <f>'Innlegging av opplysninger'!$B$5*Z2309</f>
        <v>187155.40264979994</v>
      </c>
      <c r="AF2309" s="1">
        <f>'Innlegging av opplysninger'!$B$5*AA2309</f>
        <v>170141.27513618179</v>
      </c>
      <c r="AG2309" s="1"/>
      <c r="AH2309" s="1">
        <f>'Innlegging av opplysninger'!$C$11*SUM(X2309:AG2309)</f>
        <v>546600.01662524883</v>
      </c>
      <c r="AI2309" s="1">
        <f>'Innlegging av opplysninger'!$C$13*(((X2309+Z2309+AC2309+AE2309)*Data!M2309)+(Z2309+AE2309)*(1-Data!M2309)*1.8/12+Y2309+AD2309+AA2309+AB2309+AF2309+AG2309)</f>
        <v>98230.516146450595</v>
      </c>
      <c r="AJ2309" s="1">
        <f>'Innlegging av opplysninger'!$C$13*((X2309+Z2309+AC2309+AE2309)*(1-Data!M2309)-(Z2309+AE2309)*(1-Data!M2309)*1.8/12)</f>
        <v>649748.45397231111</v>
      </c>
      <c r="AK2309" s="83">
        <f t="shared" si="354"/>
        <v>4502000</v>
      </c>
      <c r="AL2309" s="83">
        <f t="shared" si="355"/>
        <v>814000</v>
      </c>
      <c r="AM2309" s="83">
        <f t="shared" si="356"/>
        <v>5346000</v>
      </c>
    </row>
    <row r="2310" spans="1:39">
      <c r="A2310" t="str">
        <f t="shared" ref="A2310:A2373" si="360">CONCATENATE(B2310,D2310)</f>
        <v>5402Alle</v>
      </c>
      <c r="B2310" s="6" t="str">
        <f>Data!A2310</f>
        <v>5402</v>
      </c>
      <c r="C2310" s="7" t="str">
        <f>Data!B2310</f>
        <v>Harstad kommune</v>
      </c>
      <c r="D2310" s="7" t="str">
        <f>Data!C2310</f>
        <v>Alle</v>
      </c>
      <c r="E2310" s="1">
        <f>Data!D2310</f>
        <v>1688.7428999999988</v>
      </c>
      <c r="F2310" s="1">
        <f>Data!E2310+Data!F2310</f>
        <v>46364.684657159523</v>
      </c>
      <c r="G2310" s="1">
        <f>Data!G2310</f>
        <v>442.30916381646955</v>
      </c>
      <c r="H2310" s="1">
        <f t="shared" ref="H2310:H2373" si="361">F2310*(11-1/11)*E2310</f>
        <v>854160349.36927652</v>
      </c>
      <c r="I2310" s="1">
        <f t="shared" ref="I2310:I2373" si="362">G2310*(11-1/11)*E2310</f>
        <v>8148506.8363636285</v>
      </c>
      <c r="J2310" s="1">
        <f t="shared" ref="J2310:J2373" si="363">(H2310+I2310)*0.12</f>
        <v>103477062.74467681</v>
      </c>
      <c r="K2310" s="1">
        <f>'Innlegging av opplysninger'!$B$4*H2310</f>
        <v>111040845.41800596</v>
      </c>
      <c r="L2310" s="1"/>
      <c r="M2310" s="1">
        <f>'Innlegging av opplysninger'!$B$5*H2310</f>
        <v>111895005.76737523</v>
      </c>
      <c r="N2310" s="1">
        <f>'Innlegging av opplysninger'!$B$5*I2310</f>
        <v>1067454.3955636353</v>
      </c>
      <c r="O2310" s="1">
        <f>'Innlegging av opplysninger'!$B$5*J2310</f>
        <v>13555495.219552662</v>
      </c>
      <c r="P2310" s="1">
        <f>'Innlegging av opplysninger'!$B$5*K2310</f>
        <v>14546350.749758782</v>
      </c>
      <c r="Q2310" s="1"/>
      <c r="R2310" s="1">
        <f>'Innlegging av opplysninger'!$C$11*SUM(H2310:Q2310)</f>
        <v>46279860.679021791</v>
      </c>
      <c r="S2310" s="1">
        <f>'Innlegging av opplysninger'!$C$13*(((H2310+J2310+M2310+O2310)*Data!H2310)+(J2310+O2310)*(1-Data!H2310)*1.8/12+I2310+N2310+K2310+L2310+P2310+Q2310)</f>
        <v>9037246.3870719839</v>
      </c>
      <c r="T2310" s="1">
        <f>'Innlegging av opplysninger'!$C$13*((H2310+J2310+M2310+O2310)*(1-Data!H2310)-(J2310+O2310)*(1-Data!H2310)*1.8/12)</f>
        <v>54293089.278957829</v>
      </c>
      <c r="U2310" s="1">
        <f>Data!I2310</f>
        <v>212.63230000000001</v>
      </c>
      <c r="V2310" s="1">
        <f>Data!J2310+Data!K2310</f>
        <v>48704.159653386007</v>
      </c>
      <c r="W2310" s="1">
        <f>Data!L2310</f>
        <v>487.18412019246381</v>
      </c>
      <c r="X2310" s="1">
        <f t="shared" si="357"/>
        <v>112975390.76363638</v>
      </c>
      <c r="Y2310" s="100">
        <f t="shared" si="358"/>
        <v>1130084.5090909093</v>
      </c>
      <c r="Z2310" s="100">
        <f t="shared" si="359"/>
        <v>16317082.964000002</v>
      </c>
      <c r="AA2310" s="100">
        <f>'Innlegging av opplysninger'!$B$4*X2310</f>
        <v>14686800.799272729</v>
      </c>
      <c r="AB2310" s="1"/>
      <c r="AC2310" s="1">
        <f>'Innlegging av opplysninger'!$B$5*X2310</f>
        <v>14799776.190036366</v>
      </c>
      <c r="AD2310" s="1">
        <f>'Innlegging av opplysninger'!$B$5*Y2310</f>
        <v>148041.07069090911</v>
      </c>
      <c r="AE2310" s="1">
        <f>'Innlegging av opplysninger'!$B$5*Z2310</f>
        <v>2137537.8682840001</v>
      </c>
      <c r="AF2310" s="1">
        <f>'Innlegging av opplysninger'!$B$5*AA2310</f>
        <v>1923970.9047047277</v>
      </c>
      <c r="AG2310" s="1"/>
      <c r="AH2310" s="1">
        <f>'Innlegging av opplysninger'!$C$11*SUM(X2310:AG2310)</f>
        <v>6236510.0326492069</v>
      </c>
      <c r="AI2310" s="1">
        <f>'Innlegging av opplysninger'!$C$13*(((X2310+Z2310+AC2310+AE2310)*Data!M2310)+(Z2310+AE2310)*(1-Data!M2310)*1.8/12+Y2310+AD2310+AA2310+AB2310+AF2310+AG2310)</f>
        <v>1293368.5257102207</v>
      </c>
      <c r="AJ2310" s="1">
        <f>'Innlegging av opplysninger'!$C$13*((X2310+Z2310+AC2310+AE2310)*(1-Data!M2310)-(Z2310+AE2310)*(1-Data!M2310)*1.8/12)</f>
        <v>7240803.0979150133</v>
      </c>
      <c r="AK2310" s="83">
        <f t="shared" ref="AK2310:AK2373" si="364">ROUND(AH2310+R2310,-3)</f>
        <v>52516000</v>
      </c>
      <c r="AL2310" s="83">
        <f t="shared" ref="AL2310:AL2373" si="365">ROUND(AI2310+S2310,-3)</f>
        <v>10331000</v>
      </c>
      <c r="AM2310" s="83">
        <f t="shared" ref="AM2310:AM2373" si="366">ROUND(AJ2310+T2310,-3)</f>
        <v>61534000</v>
      </c>
    </row>
    <row r="2311" spans="1:39">
      <c r="A2311" t="str">
        <f t="shared" si="360"/>
        <v>5402Administrasjon</v>
      </c>
      <c r="B2311" s="6" t="str">
        <f>Data!A2311</f>
        <v>5402</v>
      </c>
      <c r="C2311" s="7" t="str">
        <f>Data!B2311</f>
        <v>Harstad kommune</v>
      </c>
      <c r="D2311" s="7" t="str">
        <f>Data!C2311</f>
        <v>Administrasjon</v>
      </c>
      <c r="E2311" s="1">
        <f>Data!D2311</f>
        <v>73.994600000000005</v>
      </c>
      <c r="F2311" s="1">
        <f>Data!E2311+Data!F2311</f>
        <v>52336.254920404092</v>
      </c>
      <c r="G2311" s="1">
        <f>Data!G2311</f>
        <v>0.77248880323699287</v>
      </c>
      <c r="H2311" s="1">
        <f t="shared" si="361"/>
        <v>42246548.163636349</v>
      </c>
      <c r="I2311" s="1">
        <f t="shared" si="362"/>
        <v>623.56363636363619</v>
      </c>
      <c r="J2311" s="1">
        <f t="shared" si="363"/>
        <v>5069660.6072727256</v>
      </c>
      <c r="K2311" s="1">
        <f>'Innlegging av opplysninger'!$B$4*H2311</f>
        <v>5492051.2612727256</v>
      </c>
      <c r="L2311" s="1"/>
      <c r="M2311" s="1">
        <f>'Innlegging av opplysninger'!$B$5*H2311</f>
        <v>5534297.8094363622</v>
      </c>
      <c r="N2311" s="1">
        <f>'Innlegging av opplysninger'!$B$5*I2311</f>
        <v>81.686836363636345</v>
      </c>
      <c r="O2311" s="1">
        <f>'Innlegging av opplysninger'!$B$5*J2311</f>
        <v>664125.53955272713</v>
      </c>
      <c r="P2311" s="1">
        <f>'Innlegging av opplysninger'!$B$5*K2311</f>
        <v>719458.71522672707</v>
      </c>
      <c r="Q2311" s="1"/>
      <c r="R2311" s="1">
        <f>'Innlegging av opplysninger'!$C$11*SUM(H2311:Q2311)</f>
        <v>2269620.1991810729</v>
      </c>
      <c r="S2311" s="1">
        <f>'Innlegging av opplysninger'!$C$13*(((H2311+J2311+M2311+O2311)*Data!H2311)+(J2311+O2311)*(1-Data!H2311)*1.8/12+I2311+N2311+K2311+L2311+P2311+Q2311)</f>
        <v>593117.66395438858</v>
      </c>
      <c r="T2311" s="1">
        <f>'Innlegging av opplysninger'!$C$13*((H2311+J2311+M2311+O2311)*(1-Data!H2311)-(J2311+O2311)*(1-Data!H2311)*1.8/12)</f>
        <v>2512678.3980828691</v>
      </c>
      <c r="U2311" s="1">
        <f>Data!I2311</f>
        <v>9.3000000000000007</v>
      </c>
      <c r="V2311" s="1">
        <f>Data!J2311+Data!K2311</f>
        <v>49000.125448028666</v>
      </c>
      <c r="W2311" s="1">
        <f>Data!L2311</f>
        <v>0</v>
      </c>
      <c r="X2311" s="1">
        <f t="shared" ref="X2311:X2374" si="367">V2311*(11-1/11)*U2311</f>
        <v>4971285.4545454541</v>
      </c>
      <c r="Y2311" s="100">
        <f t="shared" ref="Y2311:Y2374" si="368">W2311*(11-1/11)*U2311</f>
        <v>0</v>
      </c>
      <c r="Z2311" s="100">
        <f t="shared" ref="Z2311:Z2374" si="369">(X2311+Y2311)*0.143</f>
        <v>710893.81999999983</v>
      </c>
      <c r="AA2311" s="100">
        <f>'Innlegging av opplysninger'!$B$4*X2311</f>
        <v>646267.10909090901</v>
      </c>
      <c r="AB2311" s="1"/>
      <c r="AC2311" s="1">
        <f>'Innlegging av opplysninger'!$B$5*X2311</f>
        <v>651238.39454545453</v>
      </c>
      <c r="AD2311" s="1">
        <f>'Innlegging av opplysninger'!$B$5*Y2311</f>
        <v>0</v>
      </c>
      <c r="AE2311" s="1">
        <f>'Innlegging av opplysninger'!$B$5*Z2311</f>
        <v>93127.090419999979</v>
      </c>
      <c r="AF2311" s="1">
        <f>'Innlegging av opplysninger'!$B$5*AA2311</f>
        <v>84660.991290909078</v>
      </c>
      <c r="AG2311" s="1"/>
      <c r="AH2311" s="1">
        <f>'Innlegging av opplysninger'!$C$11*SUM(X2311:AG2311)</f>
        <v>271983.96867592359</v>
      </c>
      <c r="AI2311" s="1">
        <f>'Innlegging av opplysninger'!$C$13*(((X2311+Z2311+AC2311+AE2311)*Data!M2311)+(Z2311+AE2311)*(1-Data!M2311)*1.8/12+Y2311+AD2311+AA2311+AB2311+AF2311+AG2311)</f>
        <v>74929.595636773083</v>
      </c>
      <c r="AJ2311" s="1">
        <f>'Innlegging av opplysninger'!$C$13*((X2311+Z2311+AC2311+AE2311)*(1-Data!M2311)-(Z2311+AE2311)*(1-Data!M2311)*1.8/12)</f>
        <v>297258.99307764869</v>
      </c>
      <c r="AK2311" s="83">
        <f t="shared" si="364"/>
        <v>2542000</v>
      </c>
      <c r="AL2311" s="83">
        <f t="shared" si="365"/>
        <v>668000</v>
      </c>
      <c r="AM2311" s="83">
        <f t="shared" si="366"/>
        <v>2810000</v>
      </c>
    </row>
    <row r="2312" spans="1:39">
      <c r="A2312" t="str">
        <f t="shared" si="360"/>
        <v>5402Undervisning</v>
      </c>
      <c r="B2312" s="6" t="str">
        <f>Data!A2312</f>
        <v>5402</v>
      </c>
      <c r="C2312" s="7" t="str">
        <f>Data!B2312</f>
        <v>Harstad kommune</v>
      </c>
      <c r="D2312" s="7" t="str">
        <f>Data!C2312</f>
        <v>Undervisning</v>
      </c>
      <c r="E2312" s="1">
        <f>Data!D2312</f>
        <v>452.06790000000001</v>
      </c>
      <c r="F2312" s="1">
        <f>Data!E2312+Data!F2312</f>
        <v>46935.63667685027</v>
      </c>
      <c r="G2312" s="1">
        <f>Data!G2312</f>
        <v>0.79510179776091161</v>
      </c>
      <c r="H2312" s="1">
        <f t="shared" si="361"/>
        <v>231470124.08363652</v>
      </c>
      <c r="I2312" s="1">
        <f t="shared" si="362"/>
        <v>3921.1636363636362</v>
      </c>
      <c r="J2312" s="1">
        <f t="shared" si="363"/>
        <v>27776885.429672744</v>
      </c>
      <c r="K2312" s="1">
        <f>'Innlegging av opplysninger'!$B$4*H2312</f>
        <v>30091116.130872749</v>
      </c>
      <c r="L2312" s="1"/>
      <c r="M2312" s="1">
        <f>'Innlegging av opplysninger'!$B$5*H2312</f>
        <v>30322586.254956387</v>
      </c>
      <c r="N2312" s="1">
        <f>'Innlegging av opplysninger'!$B$5*I2312</f>
        <v>513.67243636363639</v>
      </c>
      <c r="O2312" s="1">
        <f>'Innlegging av opplysninger'!$B$5*J2312</f>
        <v>3638771.9912871295</v>
      </c>
      <c r="P2312" s="1">
        <f>'Innlegging av opplysninger'!$B$5*K2312</f>
        <v>3941936.2131443303</v>
      </c>
      <c r="Q2312" s="1"/>
      <c r="R2312" s="1">
        <f>'Innlegging av opplysninger'!$C$11*SUM(H2312:Q2312)</f>
        <v>12435342.487706413</v>
      </c>
      <c r="S2312" s="1">
        <f>'Innlegging av opplysninger'!$C$13*(((H2312+J2312+M2312+O2312)*Data!H2312)+(J2312+O2312)*(1-Data!H2312)*1.8/12+I2312+N2312+K2312+L2312+P2312+Q2312)</f>
        <v>2232160.3633192028</v>
      </c>
      <c r="T2312" s="1">
        <f>'Innlegging av opplysninger'!$C$13*((H2312+J2312+M2312+O2312)*(1-Data!H2312)-(J2312+O2312)*(1-Data!H2312)*1.8/12)</f>
        <v>14784624.093542213</v>
      </c>
      <c r="U2312" s="1">
        <f>Data!I2312</f>
        <v>48.054199999999987</v>
      </c>
      <c r="V2312" s="1">
        <f>Data!J2312+Data!K2312</f>
        <v>50295.673756577635</v>
      </c>
      <c r="W2312" s="1">
        <f>Data!L2312</f>
        <v>0</v>
      </c>
      <c r="X2312" s="1">
        <f t="shared" si="367"/>
        <v>26366382.172727261</v>
      </c>
      <c r="Y2312" s="100">
        <f t="shared" si="368"/>
        <v>0</v>
      </c>
      <c r="Z2312" s="100">
        <f t="shared" si="369"/>
        <v>3770392.6506999978</v>
      </c>
      <c r="AA2312" s="100">
        <f>'Innlegging av opplysninger'!$B$4*X2312</f>
        <v>3427629.6824545441</v>
      </c>
      <c r="AB2312" s="1"/>
      <c r="AC2312" s="1">
        <f>'Innlegging av opplysninger'!$B$5*X2312</f>
        <v>3453996.0646272711</v>
      </c>
      <c r="AD2312" s="1">
        <f>'Innlegging av opplysninger'!$B$5*Y2312</f>
        <v>0</v>
      </c>
      <c r="AE2312" s="1">
        <f>'Innlegging av opplysninger'!$B$5*Z2312</f>
        <v>493921.43724169972</v>
      </c>
      <c r="AF2312" s="1">
        <f>'Innlegging av opplysninger'!$B$5*AA2312</f>
        <v>449019.48840154527</v>
      </c>
      <c r="AG2312" s="1"/>
      <c r="AH2312" s="1">
        <f>'Innlegging av opplysninger'!$C$11*SUM(X2312:AG2312)</f>
        <v>1442530.9768537884</v>
      </c>
      <c r="AI2312" s="1">
        <f>'Innlegging av opplysninger'!$C$13*(((X2312+Z2312+AC2312+AE2312)*Data!M2312)+(Z2312+AE2312)*(1-Data!M2312)*1.8/12+Y2312+AD2312+AA2312+AB2312+AF2312+AG2312)</f>
        <v>274679.81298139098</v>
      </c>
      <c r="AJ2312" s="1">
        <f>'Innlegging av opplysninger'!$C$13*((X2312+Z2312+AC2312+AE2312)*(1-Data!M2312)-(Z2312+AE2312)*(1-Data!M2312)*1.8/12)</f>
        <v>1699309.9448185298</v>
      </c>
      <c r="AK2312" s="83">
        <f t="shared" si="364"/>
        <v>13878000</v>
      </c>
      <c r="AL2312" s="83">
        <f t="shared" si="365"/>
        <v>2507000</v>
      </c>
      <c r="AM2312" s="83">
        <f t="shared" si="366"/>
        <v>16484000</v>
      </c>
    </row>
    <row r="2313" spans="1:39">
      <c r="A2313" t="str">
        <f t="shared" si="360"/>
        <v>5402Barnehager</v>
      </c>
      <c r="B2313" s="6" t="str">
        <f>Data!A2313</f>
        <v>5402</v>
      </c>
      <c r="C2313" s="7" t="str">
        <f>Data!B2313</f>
        <v>Harstad kommune</v>
      </c>
      <c r="D2313" s="7" t="str">
        <f>Data!C2313</f>
        <v>Barnehager</v>
      </c>
      <c r="E2313" s="1">
        <f>Data!D2313</f>
        <v>206.28410000000002</v>
      </c>
      <c r="F2313" s="1">
        <f>Data!E2313+Data!F2313</f>
        <v>39822.266508502915</v>
      </c>
      <c r="G2313" s="1">
        <f>Data!G2313</f>
        <v>0</v>
      </c>
      <c r="H2313" s="1">
        <f t="shared" si="361"/>
        <v>89614913.527272731</v>
      </c>
      <c r="I2313" s="1">
        <f t="shared" si="362"/>
        <v>0</v>
      </c>
      <c r="J2313" s="1">
        <f t="shared" si="363"/>
        <v>10753789.623272728</v>
      </c>
      <c r="K2313" s="1">
        <f>'Innlegging av opplysninger'!$B$4*H2313</f>
        <v>11649938.758545455</v>
      </c>
      <c r="L2313" s="1"/>
      <c r="M2313" s="1">
        <f>'Innlegging av opplysninger'!$B$5*H2313</f>
        <v>11739553.672072729</v>
      </c>
      <c r="N2313" s="1">
        <f>'Innlegging av opplysninger'!$B$5*I2313</f>
        <v>0</v>
      </c>
      <c r="O2313" s="1">
        <f>'Innlegging av opplysninger'!$B$5*J2313</f>
        <v>1408746.4406487274</v>
      </c>
      <c r="P2313" s="1">
        <f>'Innlegging av opplysninger'!$B$5*K2313</f>
        <v>1526141.9773694547</v>
      </c>
      <c r="Q2313" s="1"/>
      <c r="R2313" s="1">
        <f>'Innlegging av opplysninger'!$C$11*SUM(H2313:Q2313)</f>
        <v>4814337.1919689095</v>
      </c>
      <c r="S2313" s="1">
        <f>'Innlegging av opplysninger'!$C$13*(((H2313+J2313+M2313+O2313)*Data!H2313)+(J2313+O2313)*(1-Data!H2313)*1.8/12+I2313+N2313+K2313+L2313+P2313+Q2313)</f>
        <v>811106.77940511529</v>
      </c>
      <c r="T2313" s="1">
        <f>'Innlegging av opplysninger'!$C$13*((H2313+J2313+M2313+O2313)*(1-Data!H2313)-(J2313+O2313)*(1-Data!H2313)*1.8/12)</f>
        <v>5776933.5885523399</v>
      </c>
      <c r="U2313" s="1">
        <f>Data!I2313</f>
        <v>19.195799999999998</v>
      </c>
      <c r="V2313" s="1">
        <f>Data!J2313+Data!K2313</f>
        <v>40478.388067528656</v>
      </c>
      <c r="W2313" s="1">
        <f>Data!L2313</f>
        <v>0</v>
      </c>
      <c r="X2313" s="1">
        <f t="shared" si="367"/>
        <v>8476527.7272727247</v>
      </c>
      <c r="Y2313" s="100">
        <f t="shared" si="368"/>
        <v>0</v>
      </c>
      <c r="Z2313" s="100">
        <f t="shared" si="369"/>
        <v>1212143.4649999996</v>
      </c>
      <c r="AA2313" s="100">
        <f>'Innlegging av opplysninger'!$B$4*X2313</f>
        <v>1101948.6045454543</v>
      </c>
      <c r="AB2313" s="1"/>
      <c r="AC2313" s="1">
        <f>'Innlegging av opplysninger'!$B$5*X2313</f>
        <v>1110425.1322727271</v>
      </c>
      <c r="AD2313" s="1">
        <f>'Innlegging av opplysninger'!$B$5*Y2313</f>
        <v>0</v>
      </c>
      <c r="AE2313" s="1">
        <f>'Innlegging av opplysninger'!$B$5*Z2313</f>
        <v>158790.79391499996</v>
      </c>
      <c r="AF2313" s="1">
        <f>'Innlegging av opplysninger'!$B$5*AA2313</f>
        <v>144355.26719545451</v>
      </c>
      <c r="AG2313" s="1"/>
      <c r="AH2313" s="1">
        <f>'Innlegging av opplysninger'!$C$11*SUM(X2313:AG2313)</f>
        <v>463759.25762765168</v>
      </c>
      <c r="AI2313" s="1">
        <f>'Innlegging av opplysninger'!$C$13*(((X2313+Z2313+AC2313+AE2313)*Data!M2313)+(Z2313+AE2313)*(1-Data!M2313)*1.8/12+Y2313+AD2313+AA2313+AB2313+AF2313+AG2313)</f>
        <v>81086.032397706804</v>
      </c>
      <c r="AJ2313" s="1">
        <f>'Innlegging av opplysninger'!$C$13*((X2313+Z2313+AC2313+AE2313)*(1-Data!M2313)-(Z2313+AE2313)*(1-Data!M2313)*1.8/12)</f>
        <v>553531.8990927639</v>
      </c>
      <c r="AK2313" s="83">
        <f t="shared" si="364"/>
        <v>5278000</v>
      </c>
      <c r="AL2313" s="83">
        <f t="shared" si="365"/>
        <v>892000</v>
      </c>
      <c r="AM2313" s="83">
        <f t="shared" si="366"/>
        <v>6330000</v>
      </c>
    </row>
    <row r="2314" spans="1:39">
      <c r="A2314" t="str">
        <f t="shared" si="360"/>
        <v>5402Helse/pleie/omsorg</v>
      </c>
      <c r="B2314" s="6" t="str">
        <f>Data!A2314</f>
        <v>5402</v>
      </c>
      <c r="C2314" s="7" t="str">
        <f>Data!B2314</f>
        <v>Harstad kommune</v>
      </c>
      <c r="D2314" s="7" t="str">
        <f>Data!C2314</f>
        <v>Helse/pleie/omsorg</v>
      </c>
      <c r="E2314" s="1">
        <f>Data!D2314</f>
        <v>783.32779999999946</v>
      </c>
      <c r="F2314" s="1">
        <f>Data!E2314+Data!F2314</f>
        <v>46195.456782779787</v>
      </c>
      <c r="G2314" s="1">
        <f>Data!G2314</f>
        <v>863.89945563019796</v>
      </c>
      <c r="H2314" s="1">
        <f t="shared" si="361"/>
        <v>394758387.61799937</v>
      </c>
      <c r="I2314" s="1">
        <f t="shared" si="362"/>
        <v>7382361.3818181818</v>
      </c>
      <c r="J2314" s="1">
        <f t="shared" si="363"/>
        <v>48256889.879978105</v>
      </c>
      <c r="K2314" s="1">
        <f>'Innlegging av opplysninger'!$B$4*H2314</f>
        <v>51318590.390339918</v>
      </c>
      <c r="L2314" s="1"/>
      <c r="M2314" s="1">
        <f>'Innlegging av opplysninger'!$B$5*H2314</f>
        <v>51713348.777957924</v>
      </c>
      <c r="N2314" s="1">
        <f>'Innlegging av opplysninger'!$B$5*I2314</f>
        <v>967089.34101818188</v>
      </c>
      <c r="O2314" s="1">
        <f>'Innlegging av opplysninger'!$B$5*J2314</f>
        <v>6321652.5742771318</v>
      </c>
      <c r="P2314" s="1">
        <f>'Innlegging av opplysninger'!$B$5*K2314</f>
        <v>6722735.3411345296</v>
      </c>
      <c r="Q2314" s="1"/>
      <c r="R2314" s="1">
        <f>'Innlegging av opplysninger'!$C$11*SUM(H2314:Q2314)</f>
        <v>21562760.101571891</v>
      </c>
      <c r="S2314" s="1">
        <f>'Innlegging av opplysninger'!$C$13*(((H2314+J2314+M2314+O2314)*Data!H2314)+(J2314+O2314)*(1-Data!H2314)*1.8/12+I2314+N2314+K2314+L2314+P2314+Q2314)</f>
        <v>4344695.497694049</v>
      </c>
      <c r="T2314" s="1">
        <f>'Innlegging av opplysninger'!$C$13*((H2314+J2314+M2314+O2314)*(1-Data!H2314)-(J2314+O2314)*(1-Data!H2314)*1.8/12)</f>
        <v>25162239.378141161</v>
      </c>
      <c r="U2314" s="1">
        <f>Data!I2314</f>
        <v>105.84559999999998</v>
      </c>
      <c r="V2314" s="1">
        <f>Data!J2314+Data!K2314</f>
        <v>47851.352307827008</v>
      </c>
      <c r="W2314" s="1">
        <f>Data!L2314</f>
        <v>918.98265019991413</v>
      </c>
      <c r="X2314" s="1">
        <f t="shared" si="367"/>
        <v>55252964.681818172</v>
      </c>
      <c r="Y2314" s="100">
        <f t="shared" si="368"/>
        <v>1061130.2181818183</v>
      </c>
      <c r="Z2314" s="100">
        <f t="shared" si="369"/>
        <v>8052915.5706999982</v>
      </c>
      <c r="AA2314" s="100">
        <f>'Innlegging av opplysninger'!$B$4*X2314</f>
        <v>7182885.4086363623</v>
      </c>
      <c r="AB2314" s="1"/>
      <c r="AC2314" s="1">
        <f>'Innlegging av opplysninger'!$B$5*X2314</f>
        <v>7238138.3733181804</v>
      </c>
      <c r="AD2314" s="1">
        <f>'Innlegging av opplysninger'!$B$5*Y2314</f>
        <v>139008.05858181819</v>
      </c>
      <c r="AE2314" s="1">
        <f>'Innlegging av opplysninger'!$B$5*Z2314</f>
        <v>1054931.9397616999</v>
      </c>
      <c r="AF2314" s="1">
        <f>'Innlegging av opplysninger'!$B$5*AA2314</f>
        <v>940957.98853136355</v>
      </c>
      <c r="AG2314" s="1"/>
      <c r="AH2314" s="1">
        <f>'Innlegging av opplysninger'!$C$11*SUM(X2314:AG2314)</f>
        <v>3075071.4251021179</v>
      </c>
      <c r="AI2314" s="1">
        <f>'Innlegging av opplysninger'!$C$13*(((X2314+Z2314+AC2314+AE2314)*Data!M2314)+(Z2314+AE2314)*(1-Data!M2314)*1.8/12+Y2314+AD2314+AA2314+AB2314+AF2314+AG2314)</f>
        <v>605653.29669852916</v>
      </c>
      <c r="AJ2314" s="1">
        <f>'Innlegging av opplysninger'!$C$13*((X2314+Z2314+AC2314+AE2314)*(1-Data!M2314)-(Z2314+AE2314)*(1-Data!M2314)*1.8/12)</f>
        <v>3602339.179756999</v>
      </c>
      <c r="AK2314" s="83">
        <f t="shared" si="364"/>
        <v>24638000</v>
      </c>
      <c r="AL2314" s="83">
        <f t="shared" si="365"/>
        <v>4950000</v>
      </c>
      <c r="AM2314" s="83">
        <f t="shared" si="366"/>
        <v>28765000</v>
      </c>
    </row>
    <row r="2315" spans="1:39">
      <c r="A2315" t="str">
        <f t="shared" si="360"/>
        <v>5402Samferdsel og teknikk</v>
      </c>
      <c r="B2315" s="6" t="str">
        <f>Data!A2315</f>
        <v>5402</v>
      </c>
      <c r="C2315" s="7" t="str">
        <f>Data!B2315</f>
        <v>Harstad kommune</v>
      </c>
      <c r="D2315" s="7" t="str">
        <f>Data!C2315</f>
        <v>Samferdsel og teknikk</v>
      </c>
      <c r="E2315" s="1">
        <f>Data!D2315</f>
        <v>107.31440000000002</v>
      </c>
      <c r="F2315" s="1">
        <f>Data!E2315+Data!F2315</f>
        <v>50892.500354099728</v>
      </c>
      <c r="G2315" s="1">
        <f>Data!G2315</f>
        <v>529.20726389002778</v>
      </c>
      <c r="H2315" s="1">
        <f t="shared" si="361"/>
        <v>59579979.709090918</v>
      </c>
      <c r="I2315" s="1">
        <f t="shared" si="362"/>
        <v>619544.29090909101</v>
      </c>
      <c r="J2315" s="1">
        <f t="shared" si="363"/>
        <v>7223942.8800000008</v>
      </c>
      <c r="K2315" s="1">
        <f>'Innlegging av opplysninger'!$B$4*H2315</f>
        <v>7745397.36218182</v>
      </c>
      <c r="L2315" s="1"/>
      <c r="M2315" s="1">
        <f>'Innlegging av opplysninger'!$B$5*H2315</f>
        <v>7804977.3418909106</v>
      </c>
      <c r="N2315" s="1">
        <f>'Innlegging av opplysninger'!$B$5*I2315</f>
        <v>81160.302109090931</v>
      </c>
      <c r="O2315" s="1">
        <f>'Innlegging av opplysninger'!$B$5*J2315</f>
        <v>946336.51728000015</v>
      </c>
      <c r="P2315" s="1">
        <f>'Innlegging av opplysninger'!$B$5*K2315</f>
        <v>1014647.0544458184</v>
      </c>
      <c r="Q2315" s="1"/>
      <c r="R2315" s="1">
        <f>'Innlegging av opplysninger'!$C$11*SUM(H2315:Q2315)</f>
        <v>3230607.4474004912</v>
      </c>
      <c r="S2315" s="1">
        <f>'Innlegging av opplysninger'!$C$13*(((H2315+J2315+M2315+O2315)*Data!H2315)+(J2315+O2315)*(1-Data!H2315)*1.8/12+I2315+N2315+K2315+L2315+P2315+Q2315)</f>
        <v>657953.58700496028</v>
      </c>
      <c r="T2315" s="1">
        <f>'Innlegging av opplysninger'!$C$13*((H2315+J2315+M2315+O2315)*(1-Data!H2315)-(J2315+O2315)*(1-Data!H2315)*1.8/12)</f>
        <v>3762877.6568062371</v>
      </c>
      <c r="U2315" s="1">
        <f>Data!I2315</f>
        <v>20.6</v>
      </c>
      <c r="V2315" s="1">
        <f>Data!J2315+Data!K2315</f>
        <v>53758.218284789633</v>
      </c>
      <c r="W2315" s="1">
        <f>Data!L2315</f>
        <v>136.5650485436893</v>
      </c>
      <c r="X2315" s="1">
        <f t="shared" si="367"/>
        <v>12080937.781818178</v>
      </c>
      <c r="Y2315" s="100">
        <f t="shared" si="368"/>
        <v>30689.890909090904</v>
      </c>
      <c r="Z2315" s="100">
        <f t="shared" si="369"/>
        <v>1731962.7571999992</v>
      </c>
      <c r="AA2315" s="100">
        <f>'Innlegging av opplysninger'!$B$4*X2315</f>
        <v>1570521.9116363632</v>
      </c>
      <c r="AB2315" s="1"/>
      <c r="AC2315" s="1">
        <f>'Innlegging av opplysninger'!$B$5*X2315</f>
        <v>1582602.8494181812</v>
      </c>
      <c r="AD2315" s="1">
        <f>'Innlegging av opplysninger'!$B$5*Y2315</f>
        <v>4020.3757090909085</v>
      </c>
      <c r="AE2315" s="1">
        <f>'Innlegging av opplysninger'!$B$5*Z2315</f>
        <v>226887.12119319991</v>
      </c>
      <c r="AF2315" s="1">
        <f>'Innlegging av opplysninger'!$B$5*AA2315</f>
        <v>205738.37042436359</v>
      </c>
      <c r="AG2315" s="1"/>
      <c r="AH2315" s="1">
        <f>'Innlegging av opplysninger'!$C$11*SUM(X2315:AG2315)</f>
        <v>662467.72021572175</v>
      </c>
      <c r="AI2315" s="1">
        <f>'Innlegging av opplysninger'!$C$13*(((X2315+Z2315+AC2315+AE2315)*Data!M2315)+(Z2315+AE2315)*(1-Data!M2315)*1.8/12+Y2315+AD2315+AA2315+AB2315+AF2315+AG2315)</f>
        <v>173456.63812186569</v>
      </c>
      <c r="AJ2315" s="1">
        <f>'Innlegging av opplysninger'!$C$13*((X2315+Z2315+AC2315+AE2315)*(1-Data!M2315)-(Z2315+AE2315)*(1-Data!M2315)*1.8/12)</f>
        <v>733078.13691017462</v>
      </c>
      <c r="AK2315" s="83">
        <f t="shared" si="364"/>
        <v>3893000</v>
      </c>
      <c r="AL2315" s="83">
        <f t="shared" si="365"/>
        <v>831000</v>
      </c>
      <c r="AM2315" s="83">
        <f t="shared" si="366"/>
        <v>4496000</v>
      </c>
    </row>
    <row r="2316" spans="1:39">
      <c r="A2316" t="str">
        <f t="shared" si="360"/>
        <v>5402Annet</v>
      </c>
      <c r="B2316" s="6" t="str">
        <f>Data!A2316</f>
        <v>5402</v>
      </c>
      <c r="C2316" s="7" t="str">
        <f>Data!B2316</f>
        <v>Harstad kommune</v>
      </c>
      <c r="D2316" s="7" t="str">
        <f>Data!C2316</f>
        <v>Annet</v>
      </c>
      <c r="E2316" s="1">
        <f>Data!D2316</f>
        <v>65.754099999999994</v>
      </c>
      <c r="F2316" s="1">
        <f>Data!E2316+Data!F2316</f>
        <v>50870.637590659739</v>
      </c>
      <c r="G2316" s="1">
        <f>Data!G2316</f>
        <v>198.03844931342687</v>
      </c>
      <c r="H2316" s="1">
        <f t="shared" si="361"/>
        <v>36490396.267636351</v>
      </c>
      <c r="I2316" s="1">
        <f t="shared" si="362"/>
        <v>142056.43636363637</v>
      </c>
      <c r="J2316" s="1">
        <f t="shared" si="363"/>
        <v>4395894.3244799981</v>
      </c>
      <c r="K2316" s="1">
        <f>'Innlegging av opplysninger'!$B$4*H2316</f>
        <v>4743751.5147927254</v>
      </c>
      <c r="L2316" s="1"/>
      <c r="M2316" s="1">
        <f>'Innlegging av opplysninger'!$B$5*H2316</f>
        <v>4780241.9110603621</v>
      </c>
      <c r="N2316" s="1">
        <f>'Innlegging av opplysninger'!$B$5*I2316</f>
        <v>18609.393163636367</v>
      </c>
      <c r="O2316" s="1">
        <f>'Innlegging av opplysninger'!$B$5*J2316</f>
        <v>575862.15650687972</v>
      </c>
      <c r="P2316" s="1">
        <f>'Innlegging av opplysninger'!$B$5*K2316</f>
        <v>621431.44843784708</v>
      </c>
      <c r="Q2316" s="1"/>
      <c r="R2316" s="1">
        <f>'Innlegging av opplysninger'!$C$11*SUM(H2316:Q2316)</f>
        <v>1967193.2511927746</v>
      </c>
      <c r="S2316" s="1">
        <f>'Innlegging av opplysninger'!$C$13*(((H2316+J2316+M2316+O2316)*Data!H2316)+(J2316+O2316)*(1-Data!H2316)*1.8/12+I2316+N2316+K2316+L2316+P2316+Q2316)</f>
        <v>398160.45563122898</v>
      </c>
      <c r="T2316" s="1">
        <f>'Innlegging av opplysninger'!$C$13*((H2316+J2316+M2316+O2316)*(1-Data!H2316)-(J2316+O2316)*(1-Data!H2316)*1.8/12)</f>
        <v>2293788.2038957253</v>
      </c>
      <c r="U2316" s="1">
        <f>Data!I2316</f>
        <v>9.6367000000000012</v>
      </c>
      <c r="V2316" s="1">
        <f>Data!J2316+Data!K2316</f>
        <v>55430.647420797577</v>
      </c>
      <c r="W2316" s="1">
        <f>Data!L2316</f>
        <v>363.98040823103338</v>
      </c>
      <c r="X2316" s="1">
        <f t="shared" si="367"/>
        <v>5827292.9454545463</v>
      </c>
      <c r="Y2316" s="100">
        <f t="shared" si="368"/>
        <v>38264.399999999994</v>
      </c>
      <c r="Z2316" s="100">
        <f t="shared" si="369"/>
        <v>838774.70040000009</v>
      </c>
      <c r="AA2316" s="100">
        <f>'Innlegging av opplysninger'!$B$4*X2316</f>
        <v>757548.08290909103</v>
      </c>
      <c r="AB2316" s="1"/>
      <c r="AC2316" s="1">
        <f>'Innlegging av opplysninger'!$B$5*X2316</f>
        <v>763375.37585454562</v>
      </c>
      <c r="AD2316" s="1">
        <f>'Innlegging av opplysninger'!$B$5*Y2316</f>
        <v>5012.6363999999994</v>
      </c>
      <c r="AE2316" s="1">
        <f>'Innlegging av opplysninger'!$B$5*Z2316</f>
        <v>109879.48575240001</v>
      </c>
      <c r="AF2316" s="1">
        <f>'Innlegging av opplysninger'!$B$5*AA2316</f>
        <v>99238.798861090923</v>
      </c>
      <c r="AG2316" s="1"/>
      <c r="AH2316" s="1">
        <f>'Innlegging av opplysninger'!$C$11*SUM(X2316:AG2316)</f>
        <v>320696.6841740036</v>
      </c>
      <c r="AI2316" s="1">
        <f>'Innlegging av opplysninger'!$C$13*(((X2316+Z2316+AC2316+AE2316)*Data!M2316)+(Z2316+AE2316)*(1-Data!M2316)*1.8/12+Y2316+AD2316+AA2316+AB2316+AF2316+AG2316)</f>
        <v>83467.568951331123</v>
      </c>
      <c r="AJ2316" s="1">
        <f>'Innlegging av opplysninger'!$C$13*((X2316+Z2316+AC2316+AE2316)*(1-Data!M2316)-(Z2316+AE2316)*(1-Data!M2316)*1.8/12)</f>
        <v>355380.5251815159</v>
      </c>
      <c r="AK2316" s="83">
        <f t="shared" si="364"/>
        <v>2288000</v>
      </c>
      <c r="AL2316" s="83">
        <f t="shared" si="365"/>
        <v>482000</v>
      </c>
      <c r="AM2316" s="83">
        <f t="shared" si="366"/>
        <v>2649000</v>
      </c>
    </row>
    <row r="2317" spans="1:39">
      <c r="A2317" t="str">
        <f t="shared" si="360"/>
        <v>5403Alle</v>
      </c>
      <c r="B2317" s="6" t="str">
        <f>Data!A2317</f>
        <v>5403</v>
      </c>
      <c r="C2317" s="7" t="str">
        <f>Data!B2317</f>
        <v>Alta kommune</v>
      </c>
      <c r="D2317" s="7" t="str">
        <f>Data!C2317</f>
        <v>Alle</v>
      </c>
      <c r="E2317" s="1">
        <f>Data!D2317</f>
        <v>1747.4379999999994</v>
      </c>
      <c r="F2317" s="1">
        <f>Data!E2317+Data!F2317</f>
        <v>46645.929612381231</v>
      </c>
      <c r="G2317" s="1">
        <f>Data!G2317</f>
        <v>445.14422257041531</v>
      </c>
      <c r="H2317" s="1">
        <f t="shared" si="361"/>
        <v>889209490.36363852</v>
      </c>
      <c r="I2317" s="1">
        <f t="shared" si="362"/>
        <v>8485766.5090909209</v>
      </c>
      <c r="J2317" s="1">
        <f t="shared" si="363"/>
        <v>107723430.82472752</v>
      </c>
      <c r="K2317" s="1">
        <f>'Innlegging av opplysninger'!$B$4*H2317</f>
        <v>115597233.74727301</v>
      </c>
      <c r="L2317" s="1"/>
      <c r="M2317" s="1">
        <f>'Innlegging av opplysninger'!$B$5*H2317</f>
        <v>116486443.23763666</v>
      </c>
      <c r="N2317" s="1">
        <f>'Innlegging av opplysninger'!$B$5*I2317</f>
        <v>1111635.4126909107</v>
      </c>
      <c r="O2317" s="1">
        <f>'Innlegging av opplysninger'!$B$5*J2317</f>
        <v>14111769.438039307</v>
      </c>
      <c r="P2317" s="1">
        <f>'Innlegging av opplysninger'!$B$5*K2317</f>
        <v>15143237.620892765</v>
      </c>
      <c r="Q2317" s="1"/>
      <c r="R2317" s="1">
        <f>'Innlegging av opplysninger'!$C$11*SUM(H2317:Q2317)</f>
        <v>48179022.271851599</v>
      </c>
      <c r="S2317" s="1">
        <f>'Innlegging av opplysninger'!$C$13*(((H2317+J2317+M2317+O2317)*Data!H2317)+(J2317+O2317)*(1-Data!H2317)*1.8/12+I2317+N2317+K2317+L2317+P2317+Q2317)</f>
        <v>9277997.0392884929</v>
      </c>
      <c r="T2317" s="1">
        <f>'Innlegging av opplysninger'!$C$13*((H2317+J2317+M2317+O2317)*(1-Data!H2317)-(J2317+O2317)*(1-Data!H2317)*1.8/12)</f>
        <v>56651191.332718961</v>
      </c>
      <c r="U2317" s="1">
        <f>Data!I2317</f>
        <v>190.16169999999997</v>
      </c>
      <c r="V2317" s="1">
        <f>Data!J2317+Data!K2317</f>
        <v>48149.8628316498</v>
      </c>
      <c r="W2317" s="1">
        <f>Data!L2317</f>
        <v>521.15762532623557</v>
      </c>
      <c r="X2317" s="1">
        <f t="shared" si="367"/>
        <v>99886470.227272764</v>
      </c>
      <c r="Y2317" s="100">
        <f t="shared" si="368"/>
        <v>1081136.9454545453</v>
      </c>
      <c r="Z2317" s="100">
        <f t="shared" si="369"/>
        <v>14438367.825700006</v>
      </c>
      <c r="AA2317" s="100">
        <f>'Innlegging av opplysninger'!$B$4*X2317</f>
        <v>12985241.12954546</v>
      </c>
      <c r="AB2317" s="1"/>
      <c r="AC2317" s="1">
        <f>'Innlegging av opplysninger'!$B$5*X2317</f>
        <v>13085127.599772733</v>
      </c>
      <c r="AD2317" s="1">
        <f>'Innlegging av opplysninger'!$B$5*Y2317</f>
        <v>141628.93985454543</v>
      </c>
      <c r="AE2317" s="1">
        <f>'Innlegging av opplysninger'!$B$5*Z2317</f>
        <v>1891426.1851667007</v>
      </c>
      <c r="AF2317" s="1">
        <f>'Innlegging av opplysninger'!$B$5*AA2317</f>
        <v>1701066.5879704552</v>
      </c>
      <c r="AG2317" s="1"/>
      <c r="AH2317" s="1">
        <f>'Innlegging av opplysninger'!$C$11*SUM(X2317:AG2317)</f>
        <v>5517997.6867480129</v>
      </c>
      <c r="AI2317" s="1">
        <f>'Innlegging av opplysninger'!$C$13*(((X2317+Z2317+AC2317+AE2317)*Data!M2317)+(Z2317+AE2317)*(1-Data!M2317)*1.8/12+Y2317+AD2317+AA2317+AB2317+AF2317+AG2317)</f>
        <v>1105627.3128216995</v>
      </c>
      <c r="AJ2317" s="1">
        <f>'Innlegging av opplysninger'!$C$13*((X2317+Z2317+AC2317+AE2317)*(1-Data!M2317)-(Z2317+AE2317)*(1-Data!M2317)*1.8/12)</f>
        <v>6445316.8900966346</v>
      </c>
      <c r="AK2317" s="83">
        <f t="shared" si="364"/>
        <v>53697000</v>
      </c>
      <c r="AL2317" s="83">
        <f t="shared" si="365"/>
        <v>10384000</v>
      </c>
      <c r="AM2317" s="83">
        <f t="shared" si="366"/>
        <v>63097000</v>
      </c>
    </row>
    <row r="2318" spans="1:39">
      <c r="A2318" t="str">
        <f t="shared" si="360"/>
        <v>5403Administrasjon</v>
      </c>
      <c r="B2318" s="6" t="str">
        <f>Data!A2318</f>
        <v>5403</v>
      </c>
      <c r="C2318" s="7" t="str">
        <f>Data!B2318</f>
        <v>Alta kommune</v>
      </c>
      <c r="D2318" s="7" t="str">
        <f>Data!C2318</f>
        <v>Administrasjon</v>
      </c>
      <c r="E2318" s="1">
        <f>Data!D2318</f>
        <v>64.091999999999999</v>
      </c>
      <c r="F2318" s="1">
        <f>Data!E2318+Data!F2318</f>
        <v>54228.149639060517</v>
      </c>
      <c r="G2318" s="1">
        <f>Data!G2318</f>
        <v>0</v>
      </c>
      <c r="H2318" s="1">
        <f t="shared" si="361"/>
        <v>37915533.454545453</v>
      </c>
      <c r="I2318" s="1">
        <f t="shared" si="362"/>
        <v>0</v>
      </c>
      <c r="J2318" s="1">
        <f t="shared" si="363"/>
        <v>4549864.0145454546</v>
      </c>
      <c r="K2318" s="1">
        <f>'Innlegging av opplysninger'!$B$4*H2318</f>
        <v>4929019.3490909087</v>
      </c>
      <c r="L2318" s="1"/>
      <c r="M2318" s="1">
        <f>'Innlegging av opplysninger'!$B$5*H2318</f>
        <v>4966934.8825454544</v>
      </c>
      <c r="N2318" s="1">
        <f>'Innlegging av opplysninger'!$B$5*I2318</f>
        <v>0</v>
      </c>
      <c r="O2318" s="1">
        <f>'Innlegging av opplysninger'!$B$5*J2318</f>
        <v>596032.18590545456</v>
      </c>
      <c r="P2318" s="1">
        <f>'Innlegging av opplysninger'!$B$5*K2318</f>
        <v>645701.53473090904</v>
      </c>
      <c r="Q2318" s="1"/>
      <c r="R2318" s="1">
        <f>'Innlegging av opplysninger'!$C$11*SUM(H2318:Q2318)</f>
        <v>2036917.2460118185</v>
      </c>
      <c r="S2318" s="1">
        <f>'Innlegging av opplysninger'!$C$13*(((H2318+J2318+M2318+O2318)*Data!H2318)+(J2318+O2318)*(1-Data!H2318)*1.8/12+I2318+N2318+K2318+L2318+P2318+Q2318)</f>
        <v>556425.83158497163</v>
      </c>
      <c r="T2318" s="1">
        <f>'Innlegging av opplysninger'!$C$13*((H2318+J2318+M2318+O2318)*(1-Data!H2318)-(J2318+O2318)*(1-Data!H2318)*1.8/12)</f>
        <v>2230934.6103259376</v>
      </c>
      <c r="U2318" s="1">
        <f>Data!I2318</f>
        <v>16</v>
      </c>
      <c r="V2318" s="1">
        <f>Data!J2318+Data!K2318</f>
        <v>55081.833333333336</v>
      </c>
      <c r="W2318" s="1">
        <f>Data!L2318</f>
        <v>24.55125</v>
      </c>
      <c r="X2318" s="1">
        <f t="shared" si="367"/>
        <v>9614283.6363636367</v>
      </c>
      <c r="Y2318" s="100">
        <f t="shared" si="368"/>
        <v>4285.3090909090906</v>
      </c>
      <c r="Z2318" s="100">
        <f t="shared" si="369"/>
        <v>1375455.3591999998</v>
      </c>
      <c r="AA2318" s="100">
        <f>'Innlegging av opplysninger'!$B$4*X2318</f>
        <v>1249856.8727272728</v>
      </c>
      <c r="AB2318" s="1"/>
      <c r="AC2318" s="1">
        <f>'Innlegging av opplysninger'!$B$5*X2318</f>
        <v>1259471.1563636365</v>
      </c>
      <c r="AD2318" s="1">
        <f>'Innlegging av opplysninger'!$B$5*Y2318</f>
        <v>561.3754909090909</v>
      </c>
      <c r="AE2318" s="1">
        <f>'Innlegging av opplysninger'!$B$5*Z2318</f>
        <v>180184.65205519999</v>
      </c>
      <c r="AF2318" s="1">
        <f>'Innlegging av opplysninger'!$B$5*AA2318</f>
        <v>163731.25032727275</v>
      </c>
      <c r="AG2318" s="1"/>
      <c r="AH2318" s="1">
        <f>'Innlegging av opplysninger'!$C$11*SUM(X2318:AG2318)</f>
        <v>526217.52524151583</v>
      </c>
      <c r="AI2318" s="1">
        <f>'Innlegging av opplysninger'!$C$13*(((X2318+Z2318+AC2318+AE2318)*Data!M2318)+(Z2318+AE2318)*(1-Data!M2318)*1.8/12+Y2318+AD2318+AA2318+AB2318+AF2318+AG2318)</f>
        <v>154666.44421756756</v>
      </c>
      <c r="AJ2318" s="1">
        <f>'Innlegging av opplysninger'!$C$13*((X2318+Z2318+AC2318+AE2318)*(1-Data!M2318)-(Z2318+AE2318)*(1-Data!M2318)*1.8/12)</f>
        <v>565420.69558661187</v>
      </c>
      <c r="AK2318" s="83">
        <f t="shared" si="364"/>
        <v>2563000</v>
      </c>
      <c r="AL2318" s="83">
        <f t="shared" si="365"/>
        <v>711000</v>
      </c>
      <c r="AM2318" s="83">
        <f t="shared" si="366"/>
        <v>2796000</v>
      </c>
    </row>
    <row r="2319" spans="1:39">
      <c r="A2319" t="str">
        <f t="shared" si="360"/>
        <v>5403Undervisning</v>
      </c>
      <c r="B2319" s="6" t="str">
        <f>Data!A2319</f>
        <v>5403</v>
      </c>
      <c r="C2319" s="7" t="str">
        <f>Data!B2319</f>
        <v>Alta kommune</v>
      </c>
      <c r="D2319" s="7" t="str">
        <f>Data!C2319</f>
        <v>Undervisning</v>
      </c>
      <c r="E2319" s="1">
        <f>Data!D2319</f>
        <v>501.93260000000009</v>
      </c>
      <c r="F2319" s="1">
        <f>Data!E2319+Data!F2319</f>
        <v>48305.817678508967</v>
      </c>
      <c r="G2319" s="1">
        <f>Data!G2319</f>
        <v>0</v>
      </c>
      <c r="H2319" s="1">
        <f t="shared" si="361"/>
        <v>264504705.40909061</v>
      </c>
      <c r="I2319" s="1">
        <f t="shared" si="362"/>
        <v>0</v>
      </c>
      <c r="J2319" s="1">
        <f t="shared" si="363"/>
        <v>31740564.649090871</v>
      </c>
      <c r="K2319" s="1">
        <f>'Innlegging av opplysninger'!$B$4*H2319</f>
        <v>34385611.703181781</v>
      </c>
      <c r="L2319" s="1"/>
      <c r="M2319" s="1">
        <f>'Innlegging av opplysninger'!$B$5*H2319</f>
        <v>34650116.408590868</v>
      </c>
      <c r="N2319" s="1">
        <f>'Innlegging av opplysninger'!$B$5*I2319</f>
        <v>0</v>
      </c>
      <c r="O2319" s="1">
        <f>'Innlegging av opplysninger'!$B$5*J2319</f>
        <v>4158013.9690309041</v>
      </c>
      <c r="P2319" s="1">
        <f>'Innlegging av opplysninger'!$B$5*K2319</f>
        <v>4504515.1331168134</v>
      </c>
      <c r="Q2319" s="1"/>
      <c r="R2319" s="1">
        <f>'Innlegging av opplysninger'!$C$11*SUM(H2319:Q2319)</f>
        <v>14209854.036339872</v>
      </c>
      <c r="S2319" s="1">
        <f>'Innlegging av opplysninger'!$C$13*(((H2319+J2319+M2319+O2319)*Data!H2319)+(J2319+O2319)*(1-Data!H2319)*1.8/12+I2319+N2319+K2319+L2319+P2319+Q2319)</f>
        <v>2533110.1023830133</v>
      </c>
      <c r="T2319" s="1">
        <f>'Innlegging av opplysninger'!$C$13*((H2319+J2319+M2319+O2319)*(1-Data!H2319)-(J2319+O2319)*(1-Data!H2319)*1.8/12)</f>
        <v>16911953.315766282</v>
      </c>
      <c r="U2319" s="1">
        <f>Data!I2319</f>
        <v>58.113700000000009</v>
      </c>
      <c r="V2319" s="1">
        <f>Data!J2319+Data!K2319</f>
        <v>48284.264754552998</v>
      </c>
      <c r="W2319" s="1">
        <f>Data!L2319</f>
        <v>0</v>
      </c>
      <c r="X2319" s="1">
        <f t="shared" si="367"/>
        <v>30610661.199999999</v>
      </c>
      <c r="Y2319" s="100">
        <f t="shared" si="368"/>
        <v>0</v>
      </c>
      <c r="Z2319" s="100">
        <f t="shared" si="369"/>
        <v>4377324.5515999999</v>
      </c>
      <c r="AA2319" s="100">
        <f>'Innlegging av opplysninger'!$B$4*X2319</f>
        <v>3979385.9560000002</v>
      </c>
      <c r="AB2319" s="1"/>
      <c r="AC2319" s="1">
        <f>'Innlegging av opplysninger'!$B$5*X2319</f>
        <v>4009996.6172000002</v>
      </c>
      <c r="AD2319" s="1">
        <f>'Innlegging av opplysninger'!$B$5*Y2319</f>
        <v>0</v>
      </c>
      <c r="AE2319" s="1">
        <f>'Innlegging av opplysninger'!$B$5*Z2319</f>
        <v>573429.51625960006</v>
      </c>
      <c r="AF2319" s="1">
        <f>'Innlegging av opplysninger'!$B$5*AA2319</f>
        <v>521299.56023600005</v>
      </c>
      <c r="AG2319" s="1"/>
      <c r="AH2319" s="1">
        <f>'Innlegging av opplysninger'!$C$11*SUM(X2319:AG2319)</f>
        <v>1674739.7012492327</v>
      </c>
      <c r="AI2319" s="1">
        <f>'Innlegging av opplysninger'!$C$13*(((X2319+Z2319+AC2319+AE2319)*Data!M2319)+(Z2319+AE2319)*(1-Data!M2319)*1.8/12+Y2319+AD2319+AA2319+AB2319+AF2319+AG2319)</f>
        <v>295761.12411398964</v>
      </c>
      <c r="AJ2319" s="1">
        <f>'Innlegging av opplysninger'!$C$13*((X2319+Z2319+AC2319+AE2319)*(1-Data!M2319)-(Z2319+AE2319)*(1-Data!M2319)*1.8/12)</f>
        <v>1995987.9407533817</v>
      </c>
      <c r="AK2319" s="83">
        <f t="shared" si="364"/>
        <v>15885000</v>
      </c>
      <c r="AL2319" s="83">
        <f t="shared" si="365"/>
        <v>2829000</v>
      </c>
      <c r="AM2319" s="83">
        <f t="shared" si="366"/>
        <v>18908000</v>
      </c>
    </row>
    <row r="2320" spans="1:39">
      <c r="A2320" t="str">
        <f t="shared" si="360"/>
        <v>5403Barnehager</v>
      </c>
      <c r="B2320" s="6" t="str">
        <f>Data!A2320</f>
        <v>5403</v>
      </c>
      <c r="C2320" s="7" t="str">
        <f>Data!B2320</f>
        <v>Alta kommune</v>
      </c>
      <c r="D2320" s="7" t="str">
        <f>Data!C2320</f>
        <v>Barnehager</v>
      </c>
      <c r="E2320" s="1">
        <f>Data!D2320</f>
        <v>146.65379999999996</v>
      </c>
      <c r="F2320" s="1">
        <f>Data!E2320+Data!F2320</f>
        <v>41786.309725125902</v>
      </c>
      <c r="G2320" s="1">
        <f>Data!G2320</f>
        <v>0.91289826789350181</v>
      </c>
      <c r="H2320" s="1">
        <f t="shared" si="361"/>
        <v>66852230.281818181</v>
      </c>
      <c r="I2320" s="1">
        <f t="shared" si="362"/>
        <v>1460.5090909090909</v>
      </c>
      <c r="J2320" s="1">
        <f t="shared" si="363"/>
        <v>8022442.8949090904</v>
      </c>
      <c r="K2320" s="1">
        <f>'Innlegging av opplysninger'!$B$4*H2320</f>
        <v>8690789.9366363641</v>
      </c>
      <c r="L2320" s="1"/>
      <c r="M2320" s="1">
        <f>'Innlegging av opplysninger'!$B$5*H2320</f>
        <v>8757642.1669181827</v>
      </c>
      <c r="N2320" s="1">
        <f>'Innlegging av opplysninger'!$B$5*I2320</f>
        <v>191.32669090909093</v>
      </c>
      <c r="O2320" s="1">
        <f>'Innlegging av opplysninger'!$B$5*J2320</f>
        <v>1050940.0192330908</v>
      </c>
      <c r="P2320" s="1">
        <f>'Innlegging av opplysninger'!$B$5*K2320</f>
        <v>1138493.4816993638</v>
      </c>
      <c r="Q2320" s="1"/>
      <c r="R2320" s="1">
        <f>'Innlegging av opplysninger'!$C$11*SUM(H2320:Q2320)</f>
        <v>3591539.2434458514</v>
      </c>
      <c r="S2320" s="1">
        <f>'Innlegging av opplysninger'!$C$13*(((H2320+J2320+M2320+O2320)*Data!H2320)+(J2320+O2320)*(1-Data!H2320)*1.8/12+I2320+N2320+K2320+L2320+P2320+Q2320)</f>
        <v>590549.73523132852</v>
      </c>
      <c r="T2320" s="1">
        <f>'Innlegging av opplysninger'!$C$13*((H2320+J2320+M2320+O2320)*(1-Data!H2320)-(J2320+O2320)*(1-Data!H2320)*1.8/12)</f>
        <v>4324188.1768524684</v>
      </c>
      <c r="U2320" s="1">
        <f>Data!I2320</f>
        <v>10.5</v>
      </c>
      <c r="V2320" s="1">
        <f>Data!J2320+Data!K2320</f>
        <v>42608.555555555555</v>
      </c>
      <c r="W2320" s="1">
        <f>Data!L2320</f>
        <v>0</v>
      </c>
      <c r="X2320" s="1">
        <f t="shared" si="367"/>
        <v>4880616.3636363633</v>
      </c>
      <c r="Y2320" s="100">
        <f t="shared" si="368"/>
        <v>0</v>
      </c>
      <c r="Z2320" s="100">
        <f t="shared" si="369"/>
        <v>697928.1399999999</v>
      </c>
      <c r="AA2320" s="100">
        <f>'Innlegging av opplysninger'!$B$4*X2320</f>
        <v>634480.1272727272</v>
      </c>
      <c r="AB2320" s="1"/>
      <c r="AC2320" s="1">
        <f>'Innlegging av opplysninger'!$B$5*X2320</f>
        <v>639360.74363636365</v>
      </c>
      <c r="AD2320" s="1">
        <f>'Innlegging av opplysninger'!$B$5*Y2320</f>
        <v>0</v>
      </c>
      <c r="AE2320" s="1">
        <f>'Innlegging av opplysninger'!$B$5*Z2320</f>
        <v>91428.586339999994</v>
      </c>
      <c r="AF2320" s="1">
        <f>'Innlegging av opplysninger'!$B$5*AA2320</f>
        <v>83116.896672727264</v>
      </c>
      <c r="AG2320" s="1"/>
      <c r="AH2320" s="1">
        <f>'Innlegging av opplysninger'!$C$11*SUM(X2320:AG2320)</f>
        <v>267023.37258721085</v>
      </c>
      <c r="AI2320" s="1">
        <f>'Innlegging av opplysninger'!$C$13*(((X2320+Z2320+AC2320+AE2320)*Data!M2320)+(Z2320+AE2320)*(1-Data!M2320)*1.8/12+Y2320+AD2320+AA2320+AB2320+AF2320+AG2320)</f>
        <v>43744.385018653091</v>
      </c>
      <c r="AJ2320" s="1">
        <f>'Innlegging av opplysninger'!$C$13*((X2320+Z2320+AC2320+AE2320)*(1-Data!M2320)-(Z2320+AE2320)*(1-Data!M2320)*1.8/12)</f>
        <v>321656.01957437233</v>
      </c>
      <c r="AK2320" s="83">
        <f t="shared" si="364"/>
        <v>3859000</v>
      </c>
      <c r="AL2320" s="83">
        <f t="shared" si="365"/>
        <v>634000</v>
      </c>
      <c r="AM2320" s="83">
        <f t="shared" si="366"/>
        <v>4646000</v>
      </c>
    </row>
    <row r="2321" spans="1:39">
      <c r="A2321" t="str">
        <f t="shared" si="360"/>
        <v>5403Helse/pleie/omsorg</v>
      </c>
      <c r="B2321" s="6" t="str">
        <f>Data!A2321</f>
        <v>5403</v>
      </c>
      <c r="C2321" s="7" t="str">
        <f>Data!B2321</f>
        <v>Alta kommune</v>
      </c>
      <c r="D2321" s="7" t="str">
        <f>Data!C2321</f>
        <v>Helse/pleie/omsorg</v>
      </c>
      <c r="E2321" s="1">
        <f>Data!D2321</f>
        <v>891.27160000000026</v>
      </c>
      <c r="F2321" s="1">
        <f>Data!E2321+Data!F2321</f>
        <v>45838.230715343554</v>
      </c>
      <c r="G2321" s="1">
        <f>Data!G2321</f>
        <v>822.54683084258579</v>
      </c>
      <c r="H2321" s="1">
        <f t="shared" si="361"/>
        <v>445683417.06363714</v>
      </c>
      <c r="I2321" s="1">
        <f t="shared" si="362"/>
        <v>7997592.3272727374</v>
      </c>
      <c r="J2321" s="1">
        <f t="shared" si="363"/>
        <v>54441721.126909181</v>
      </c>
      <c r="K2321" s="1">
        <f>'Innlegging av opplysninger'!$B$4*H2321</f>
        <v>57938844.218272828</v>
      </c>
      <c r="L2321" s="1"/>
      <c r="M2321" s="1">
        <f>'Innlegging av opplysninger'!$B$5*H2321</f>
        <v>58384527.635336466</v>
      </c>
      <c r="N2321" s="1">
        <f>'Innlegging av opplysninger'!$B$5*I2321</f>
        <v>1047684.5948727287</v>
      </c>
      <c r="O2321" s="1">
        <f>'Innlegging av opplysninger'!$B$5*J2321</f>
        <v>7131865.467625103</v>
      </c>
      <c r="P2321" s="1">
        <f>'Innlegging av opplysninger'!$B$5*K2321</f>
        <v>7589988.5925937407</v>
      </c>
      <c r="Q2321" s="1"/>
      <c r="R2321" s="1">
        <f>'Innlegging av opplysninger'!$C$11*SUM(H2321:Q2321)</f>
        <v>24328194.359007761</v>
      </c>
      <c r="S2321" s="1">
        <f>'Innlegging av opplysninger'!$C$13*(((H2321+J2321+M2321+O2321)*Data!H2321)+(J2321+O2321)*(1-Data!H2321)*1.8/12+I2321+N2321+K2321+L2321+P2321+Q2321)</f>
        <v>4820369.9702195413</v>
      </c>
      <c r="T2321" s="1">
        <f>'Innlegging av opplysninger'!$C$13*((H2321+J2321+M2321+O2321)*(1-Data!H2321)-(J2321+O2321)*(1-Data!H2321)*1.8/12)</f>
        <v>28470843.363159493</v>
      </c>
      <c r="U2321" s="1">
        <f>Data!I2321</f>
        <v>84.417999999999992</v>
      </c>
      <c r="V2321" s="1">
        <f>Data!J2321+Data!K2321</f>
        <v>46971.979603481101</v>
      </c>
      <c r="W2321" s="1">
        <f>Data!L2321</f>
        <v>1086.3953185339622</v>
      </c>
      <c r="X2321" s="1">
        <f t="shared" si="367"/>
        <v>43257606.263636366</v>
      </c>
      <c r="Y2321" s="100">
        <f t="shared" si="368"/>
        <v>1000487.1272727273</v>
      </c>
      <c r="Z2321" s="100">
        <f t="shared" si="369"/>
        <v>6328907.3548999997</v>
      </c>
      <c r="AA2321" s="100">
        <f>'Innlegging av opplysninger'!$B$4*X2321</f>
        <v>5623488.8142727278</v>
      </c>
      <c r="AB2321" s="1"/>
      <c r="AC2321" s="1">
        <f>'Innlegging av opplysninger'!$B$5*X2321</f>
        <v>5666746.4205363644</v>
      </c>
      <c r="AD2321" s="1">
        <f>'Innlegging av opplysninger'!$B$5*Y2321</f>
        <v>131063.81367272728</v>
      </c>
      <c r="AE2321" s="1">
        <f>'Innlegging av opplysninger'!$B$5*Z2321</f>
        <v>829086.86349190003</v>
      </c>
      <c r="AF2321" s="1">
        <f>'Innlegging av opplysninger'!$B$5*AA2321</f>
        <v>736677.03466972732</v>
      </c>
      <c r="AG2321" s="1"/>
      <c r="AH2321" s="1">
        <f>'Innlegging av opplysninger'!$C$11*SUM(X2321:AG2321)</f>
        <v>2415814.4203131967</v>
      </c>
      <c r="AI2321" s="1">
        <f>'Innlegging av opplysninger'!$C$13*(((X2321+Z2321+AC2321+AE2321)*Data!M2321)+(Z2321+AE2321)*(1-Data!M2321)*1.8/12+Y2321+AD2321+AA2321+AB2321+AF2321+AG2321)</f>
        <v>468284.08236568578</v>
      </c>
      <c r="AJ2321" s="1">
        <f>'Innlegging av opplysninger'!$C$13*((X2321+Z2321+AC2321+AE2321)*(1-Data!M2321)-(Z2321+AE2321)*(1-Data!M2321)*1.8/12)</f>
        <v>2837567.2296418459</v>
      </c>
      <c r="AK2321" s="83">
        <f t="shared" si="364"/>
        <v>26744000</v>
      </c>
      <c r="AL2321" s="83">
        <f t="shared" si="365"/>
        <v>5289000</v>
      </c>
      <c r="AM2321" s="83">
        <f t="shared" si="366"/>
        <v>31308000</v>
      </c>
    </row>
    <row r="2322" spans="1:39">
      <c r="A2322" t="str">
        <f t="shared" si="360"/>
        <v>5403Samferdsel og teknikk</v>
      </c>
      <c r="B2322" s="6" t="str">
        <f>Data!A2322</f>
        <v>5403</v>
      </c>
      <c r="C2322" s="7" t="str">
        <f>Data!B2322</f>
        <v>Alta kommune</v>
      </c>
      <c r="D2322" s="7" t="str">
        <f>Data!C2322</f>
        <v>Samferdsel og teknikk</v>
      </c>
      <c r="E2322" s="1">
        <f>Data!D2322</f>
        <v>91.28840000000001</v>
      </c>
      <c r="F2322" s="1">
        <f>Data!E2322+Data!F2322</f>
        <v>49265.537278924065</v>
      </c>
      <c r="G2322" s="1">
        <f>Data!G2322</f>
        <v>392.47505707187344</v>
      </c>
      <c r="H2322" s="1">
        <f t="shared" si="361"/>
        <v>49062240.799999982</v>
      </c>
      <c r="I2322" s="1">
        <f t="shared" si="362"/>
        <v>390855.49090909108</v>
      </c>
      <c r="J2322" s="1">
        <f t="shared" si="363"/>
        <v>5934371.5549090886</v>
      </c>
      <c r="K2322" s="1">
        <f>'Innlegging av opplysninger'!$B$4*H2322</f>
        <v>6378091.3039999977</v>
      </c>
      <c r="L2322" s="1"/>
      <c r="M2322" s="1">
        <f>'Innlegging av opplysninger'!$B$5*H2322</f>
        <v>6427153.5447999975</v>
      </c>
      <c r="N2322" s="1">
        <f>'Innlegging av opplysninger'!$B$5*I2322</f>
        <v>51202.069309090934</v>
      </c>
      <c r="O2322" s="1">
        <f>'Innlegging av opplysninger'!$B$5*J2322</f>
        <v>777402.67369309068</v>
      </c>
      <c r="P2322" s="1">
        <f>'Innlegging av opplysninger'!$B$5*K2322</f>
        <v>835529.96082399972</v>
      </c>
      <c r="Q2322" s="1"/>
      <c r="R2322" s="1">
        <f>'Innlegging av opplysninger'!$C$11*SUM(H2322:Q2322)</f>
        <v>2654560.2011408843</v>
      </c>
      <c r="S2322" s="1">
        <f>'Innlegging av opplysninger'!$C$13*(((H2322+J2322+M2322+O2322)*Data!H2322)+(J2322+O2322)*(1-Data!H2322)*1.8/12+I2322+N2322+K2322+L2322+P2322+Q2322)</f>
        <v>528152.12039992714</v>
      </c>
      <c r="T2322" s="1">
        <f>'Innlegging av opplysninger'!$C$13*((H2322+J2322+M2322+O2322)*(1-Data!H2322)-(J2322+O2322)*(1-Data!H2322)*1.8/12)</f>
        <v>3104403.9443191784</v>
      </c>
      <c r="U2322" s="1">
        <f>Data!I2322</f>
        <v>10.5</v>
      </c>
      <c r="V2322" s="1">
        <f>Data!J2322+Data!K2322</f>
        <v>49295.12222222222</v>
      </c>
      <c r="W2322" s="1">
        <f>Data!L2322</f>
        <v>570.56380952380948</v>
      </c>
      <c r="X2322" s="1">
        <f t="shared" si="367"/>
        <v>5646532.1818181807</v>
      </c>
      <c r="Y2322" s="100">
        <f t="shared" si="368"/>
        <v>65355.490909090899</v>
      </c>
      <c r="Z2322" s="100">
        <f t="shared" si="369"/>
        <v>816799.93719999981</v>
      </c>
      <c r="AA2322" s="100">
        <f>'Innlegging av opplysninger'!$B$4*X2322</f>
        <v>734049.18363636348</v>
      </c>
      <c r="AB2322" s="1"/>
      <c r="AC2322" s="1">
        <f>'Innlegging av opplysninger'!$B$5*X2322</f>
        <v>739695.71581818175</v>
      </c>
      <c r="AD2322" s="1">
        <f>'Innlegging av opplysninger'!$B$5*Y2322</f>
        <v>8561.5693090909081</v>
      </c>
      <c r="AE2322" s="1">
        <f>'Innlegging av opplysninger'!$B$5*Z2322</f>
        <v>107000.79177319998</v>
      </c>
      <c r="AF2322" s="1">
        <f>'Innlegging av opplysninger'!$B$5*AA2322</f>
        <v>96160.443056363627</v>
      </c>
      <c r="AG2322" s="1"/>
      <c r="AH2322" s="1">
        <f>'Innlegging av opplysninger'!$C$11*SUM(X2322:AG2322)</f>
        <v>312137.90191377793</v>
      </c>
      <c r="AI2322" s="1">
        <f>'Innlegging av opplysninger'!$C$13*(((X2322+Z2322+AC2322+AE2322)*Data!M2322)+(Z2322+AE2322)*(1-Data!M2322)*1.8/12+Y2322+AD2322+AA2322+AB2322+AF2322+AG2322)</f>
        <v>72845.776061903671</v>
      </c>
      <c r="AJ2322" s="1">
        <f>'Innlegging av opplysninger'!$C$13*((X2322+Z2322+AC2322+AE2322)*(1-Data!M2322)-(Z2322+AE2322)*(1-Data!M2322)*1.8/12)</f>
        <v>354290.30024116079</v>
      </c>
      <c r="AK2322" s="83">
        <f t="shared" si="364"/>
        <v>2967000</v>
      </c>
      <c r="AL2322" s="83">
        <f t="shared" si="365"/>
        <v>601000</v>
      </c>
      <c r="AM2322" s="83">
        <f t="shared" si="366"/>
        <v>3459000</v>
      </c>
    </row>
    <row r="2323" spans="1:39">
      <c r="A2323" t="str">
        <f t="shared" si="360"/>
        <v>5403Annet</v>
      </c>
      <c r="B2323" s="6" t="str">
        <f>Data!A2323</f>
        <v>5403</v>
      </c>
      <c r="C2323" s="7" t="str">
        <f>Data!B2323</f>
        <v>Alta kommune</v>
      </c>
      <c r="D2323" s="7" t="str">
        <f>Data!C2323</f>
        <v>Annet</v>
      </c>
      <c r="E2323" s="1">
        <f>Data!D2323</f>
        <v>52.199599999999997</v>
      </c>
      <c r="F2323" s="1">
        <f>Data!E2323+Data!F2323</f>
        <v>44238.046029088371</v>
      </c>
      <c r="G2323" s="1">
        <f>Data!G2323</f>
        <v>168.33462325381808</v>
      </c>
      <c r="H2323" s="1">
        <f t="shared" si="361"/>
        <v>25191363.354545467</v>
      </c>
      <c r="I2323" s="1">
        <f t="shared" si="362"/>
        <v>95858.181818181838</v>
      </c>
      <c r="J2323" s="1">
        <f t="shared" si="363"/>
        <v>3034466.584363638</v>
      </c>
      <c r="K2323" s="1">
        <f>'Innlegging av opplysninger'!$B$4*H2323</f>
        <v>3274877.2360909106</v>
      </c>
      <c r="L2323" s="1"/>
      <c r="M2323" s="1">
        <f>'Innlegging av opplysninger'!$B$5*H2323</f>
        <v>3300068.5994454562</v>
      </c>
      <c r="N2323" s="1">
        <f>'Innlegging av opplysninger'!$B$5*I2323</f>
        <v>12557.421818181821</v>
      </c>
      <c r="O2323" s="1">
        <f>'Innlegging av opplysninger'!$B$5*J2323</f>
        <v>397515.1225516366</v>
      </c>
      <c r="P2323" s="1">
        <f>'Innlegging av opplysninger'!$B$5*K2323</f>
        <v>429008.91792790929</v>
      </c>
      <c r="Q2323" s="1"/>
      <c r="R2323" s="1">
        <f>'Innlegging av opplysninger'!$C$11*SUM(H2323:Q2323)</f>
        <v>1357957.1859053322</v>
      </c>
      <c r="S2323" s="1">
        <f>'Innlegging av opplysninger'!$C$13*(((H2323+J2323+M2323+O2323)*Data!H2323)+(J2323+O2323)*(1-Data!H2323)*1.8/12+I2323+N2323+K2323+L2323+P2323+Q2323)</f>
        <v>249312.49770118939</v>
      </c>
      <c r="T2323" s="1">
        <f>'Innlegging av opplysninger'!$C$13*((H2323+J2323+M2323+O2323)*(1-Data!H2323)-(J2323+O2323)*(1-Data!H2323)*1.8/12)</f>
        <v>1608944.704064002</v>
      </c>
      <c r="U2323" s="1">
        <f>Data!I2323</f>
        <v>10.63</v>
      </c>
      <c r="V2323" s="1">
        <f>Data!J2323+Data!K2323</f>
        <v>50677.701787394173</v>
      </c>
      <c r="W2323" s="1">
        <f>Data!L2323</f>
        <v>94.935089369708365</v>
      </c>
      <c r="X2323" s="1">
        <f t="shared" si="367"/>
        <v>5876770.581818182</v>
      </c>
      <c r="Y2323" s="100">
        <f t="shared" si="368"/>
        <v>11009.018181818181</v>
      </c>
      <c r="Z2323" s="100">
        <f t="shared" si="369"/>
        <v>841952.4828</v>
      </c>
      <c r="AA2323" s="100">
        <f>'Innlegging av opplysninger'!$B$4*X2323</f>
        <v>763980.17563636368</v>
      </c>
      <c r="AB2323" s="1"/>
      <c r="AC2323" s="1">
        <f>'Innlegging av opplysninger'!$B$5*X2323</f>
        <v>769856.94621818187</v>
      </c>
      <c r="AD2323" s="1">
        <f>'Innlegging av opplysninger'!$B$5*Y2323</f>
        <v>1442.1813818181818</v>
      </c>
      <c r="AE2323" s="1">
        <f>'Innlegging av opplysninger'!$B$5*Z2323</f>
        <v>110295.77524680001</v>
      </c>
      <c r="AF2323" s="1">
        <f>'Innlegging av opplysninger'!$B$5*AA2323</f>
        <v>100081.40300836365</v>
      </c>
      <c r="AG2323" s="1"/>
      <c r="AH2323" s="1">
        <f>'Innlegging av opplysninger'!$C$11*SUM(X2323:AG2323)</f>
        <v>322064.76544307801</v>
      </c>
      <c r="AI2323" s="1">
        <f>'Innlegging av opplysninger'!$C$13*(((X2323+Z2323+AC2323+AE2323)*Data!M2323)+(Z2323+AE2323)*(1-Data!M2323)*1.8/12+Y2323+AD2323+AA2323+AB2323+AF2323+AG2323)</f>
        <v>70235.968146501895</v>
      </c>
      <c r="AJ2323" s="1">
        <f>'Innlegging av opplysninger'!$C$13*((X2323+Z2323+AC2323+AE2323)*(1-Data!M2323)-(Z2323+AE2323)*(1-Data!M2323)*1.8/12)</f>
        <v>370484.23719665752</v>
      </c>
      <c r="AK2323" s="83">
        <f t="shared" si="364"/>
        <v>1680000</v>
      </c>
      <c r="AL2323" s="83">
        <f t="shared" si="365"/>
        <v>320000</v>
      </c>
      <c r="AM2323" s="83">
        <f t="shared" si="366"/>
        <v>1979000</v>
      </c>
    </row>
    <row r="2324" spans="1:39">
      <c r="A2324" t="str">
        <f t="shared" si="360"/>
        <v>5404Alle</v>
      </c>
      <c r="B2324" s="6" t="str">
        <f>Data!A2324</f>
        <v>5404</v>
      </c>
      <c r="C2324" s="7" t="str">
        <f>Data!B2324</f>
        <v>Vardø kommune</v>
      </c>
      <c r="D2324" s="7" t="str">
        <f>Data!C2324</f>
        <v>Alle</v>
      </c>
      <c r="E2324" s="1">
        <f>Data!D2324</f>
        <v>161.06880000000007</v>
      </c>
      <c r="F2324" s="1">
        <f>Data!E2324+Data!F2324</f>
        <v>46845.804290102511</v>
      </c>
      <c r="G2324" s="1">
        <f>Data!G2324</f>
        <v>545.19497258314448</v>
      </c>
      <c r="H2324" s="1">
        <f t="shared" si="361"/>
        <v>82313427.076818168</v>
      </c>
      <c r="I2324" s="1">
        <f t="shared" si="362"/>
        <v>957969.81818181835</v>
      </c>
      <c r="J2324" s="1">
        <f t="shared" si="363"/>
        <v>9992567.6273999978</v>
      </c>
      <c r="K2324" s="1">
        <f>'Innlegging av opplysninger'!$B$4*H2324</f>
        <v>10700745.519986363</v>
      </c>
      <c r="L2324" s="1"/>
      <c r="M2324" s="1">
        <f>'Innlegging av opplysninger'!$B$5*H2324</f>
        <v>10783058.94706318</v>
      </c>
      <c r="N2324" s="1">
        <f>'Innlegging av opplysninger'!$B$5*I2324</f>
        <v>125494.04618181821</v>
      </c>
      <c r="O2324" s="1">
        <f>'Innlegging av opplysninger'!$B$5*J2324</f>
        <v>1309026.3591893998</v>
      </c>
      <c r="P2324" s="1">
        <f>'Innlegging av opplysninger'!$B$5*K2324</f>
        <v>1401797.6631182136</v>
      </c>
      <c r="Q2324" s="1"/>
      <c r="R2324" s="1">
        <f>'Innlegging av opplysninger'!$C$11*SUM(H2324:Q2324)</f>
        <v>4468195.30820168</v>
      </c>
      <c r="S2324" s="1">
        <f>'Innlegging av opplysninger'!$C$13*(((H2324+J2324+M2324+O2324)*Data!H2324)+(J2324+O2324)*(1-Data!H2324)*1.8/12+I2324+N2324+K2324+L2324+P2324+Q2324)</f>
        <v>945730.41666168883</v>
      </c>
      <c r="T2324" s="1">
        <f>'Innlegging av opplysninger'!$C$13*((H2324+J2324+M2324+O2324)*(1-Data!H2324)-(J2324+O2324)*(1-Data!H2324)*1.8/12)</f>
        <v>5168642.1103511369</v>
      </c>
      <c r="U2324" s="1">
        <f>Data!I2324</f>
        <v>26.780800000000003</v>
      </c>
      <c r="V2324" s="1">
        <f>Data!J2324+Data!K2324</f>
        <v>44936.903499273118</v>
      </c>
      <c r="W2324" s="1">
        <f>Data!L2324</f>
        <v>400.41484944437809</v>
      </c>
      <c r="X2324" s="1">
        <f t="shared" si="367"/>
        <v>13128504.275272731</v>
      </c>
      <c r="Y2324" s="100">
        <f t="shared" si="368"/>
        <v>116982.87272727276</v>
      </c>
      <c r="Z2324" s="100">
        <f t="shared" si="369"/>
        <v>1894104.6621640003</v>
      </c>
      <c r="AA2324" s="100">
        <f>'Innlegging av opplysninger'!$B$4*X2324</f>
        <v>1706705.555785455</v>
      </c>
      <c r="AB2324" s="1"/>
      <c r="AC2324" s="1">
        <f>'Innlegging av opplysninger'!$B$5*X2324</f>
        <v>1719834.0600607279</v>
      </c>
      <c r="AD2324" s="1">
        <f>'Innlegging av opplysninger'!$B$5*Y2324</f>
        <v>15324.756327272731</v>
      </c>
      <c r="AE2324" s="1">
        <f>'Innlegging av opplysninger'!$B$5*Z2324</f>
        <v>248127.71074348406</v>
      </c>
      <c r="AF2324" s="1">
        <f>'Innlegging av opplysninger'!$B$5*AA2324</f>
        <v>223578.42780789462</v>
      </c>
      <c r="AG2324" s="1"/>
      <c r="AH2324" s="1">
        <f>'Innlegging av opplysninger'!$C$11*SUM(X2324:AG2324)</f>
        <v>724020.16819377569</v>
      </c>
      <c r="AI2324" s="1">
        <f>'Innlegging av opplysninger'!$C$13*(((X2324+Z2324+AC2324+AE2324)*Data!M2324)+(Z2324+AE2324)*(1-Data!M2324)*1.8/12+Y2324+AD2324+AA2324+AB2324+AF2324+AG2324)</f>
        <v>126000.48572740231</v>
      </c>
      <c r="AJ2324" s="1">
        <f>'Innlegging av opplysninger'!$C$13*((X2324+Z2324+AC2324+AE2324)*(1-Data!M2324)-(Z2324+AE2324)*(1-Data!M2324)*1.8/12)</f>
        <v>864763.95495881734</v>
      </c>
      <c r="AK2324" s="83">
        <f t="shared" si="364"/>
        <v>5192000</v>
      </c>
      <c r="AL2324" s="83">
        <f t="shared" si="365"/>
        <v>1072000</v>
      </c>
      <c r="AM2324" s="83">
        <f t="shared" si="366"/>
        <v>6033000</v>
      </c>
    </row>
    <row r="2325" spans="1:39">
      <c r="A2325" t="str">
        <f t="shared" si="360"/>
        <v>5404Administrasjon</v>
      </c>
      <c r="B2325" s="6" t="str">
        <f>Data!A2325</f>
        <v>5404</v>
      </c>
      <c r="C2325" s="7" t="str">
        <f>Data!B2325</f>
        <v>Vardø kommune</v>
      </c>
      <c r="D2325" s="7" t="str">
        <f>Data!C2325</f>
        <v>Administrasjon</v>
      </c>
      <c r="E2325" s="1">
        <f>Data!D2325</f>
        <v>17.369999999999997</v>
      </c>
      <c r="F2325" s="1">
        <f>Data!E2325+Data!F2325</f>
        <v>51559.371953559777</v>
      </c>
      <c r="G2325" s="1">
        <f>Data!G2325</f>
        <v>90.78238341968914</v>
      </c>
      <c r="H2325" s="1">
        <f t="shared" si="361"/>
        <v>9770032.2636363618</v>
      </c>
      <c r="I2325" s="1">
        <f t="shared" si="362"/>
        <v>17202.436363636363</v>
      </c>
      <c r="J2325" s="1">
        <f t="shared" si="363"/>
        <v>1174468.1639999996</v>
      </c>
      <c r="K2325" s="1">
        <f>'Innlegging av opplysninger'!$B$4*H2325</f>
        <v>1270104.194272727</v>
      </c>
      <c r="L2325" s="1"/>
      <c r="M2325" s="1">
        <f>'Innlegging av opplysninger'!$B$5*H2325</f>
        <v>1279874.2265363634</v>
      </c>
      <c r="N2325" s="1">
        <f>'Innlegging av opplysninger'!$B$5*I2325</f>
        <v>2253.5191636363638</v>
      </c>
      <c r="O2325" s="1">
        <f>'Innlegging av opplysninger'!$B$5*J2325</f>
        <v>153855.32948399996</v>
      </c>
      <c r="P2325" s="1">
        <f>'Innlegging av opplysninger'!$B$5*K2325</f>
        <v>166383.64944972724</v>
      </c>
      <c r="Q2325" s="1"/>
      <c r="R2325" s="1">
        <f>'Innlegging av opplysninger'!$C$11*SUM(H2325:Q2325)</f>
        <v>525698.60375044507</v>
      </c>
      <c r="S2325" s="1">
        <f>'Innlegging av opplysninger'!$C$13*(((H2325+J2325+M2325+O2325)*Data!H2325)+(J2325+O2325)*(1-Data!H2325)*1.8/12+I2325+N2325+K2325+L2325+P2325+Q2325)</f>
        <v>130377.36301412933</v>
      </c>
      <c r="T2325" s="1">
        <f>'Innlegging av opplysninger'!$C$13*((H2325+J2325+M2325+O2325)*(1-Data!H2325)-(J2325+O2325)*(1-Data!H2325)*1.8/12)</f>
        <v>588999.67369700619</v>
      </c>
      <c r="U2325" s="1">
        <f>Data!I2325</f>
        <v>4</v>
      </c>
      <c r="V2325" s="1">
        <f>Data!J2325+Data!K2325</f>
        <v>40814.5</v>
      </c>
      <c r="W2325" s="1">
        <f>Data!L2325</f>
        <v>0</v>
      </c>
      <c r="X2325" s="1">
        <f t="shared" si="367"/>
        <v>1780996.3636363635</v>
      </c>
      <c r="Y2325" s="100">
        <f t="shared" si="368"/>
        <v>0</v>
      </c>
      <c r="Z2325" s="100">
        <f t="shared" si="369"/>
        <v>254682.47999999995</v>
      </c>
      <c r="AA2325" s="100">
        <f>'Innlegging av opplysninger'!$B$4*X2325</f>
        <v>231529.52727272725</v>
      </c>
      <c r="AB2325" s="1"/>
      <c r="AC2325" s="1">
        <f>'Innlegging av opplysninger'!$B$5*X2325</f>
        <v>233310.52363636362</v>
      </c>
      <c r="AD2325" s="1">
        <f>'Innlegging av opplysninger'!$B$5*Y2325</f>
        <v>0</v>
      </c>
      <c r="AE2325" s="1">
        <f>'Innlegging av opplysninger'!$B$5*Z2325</f>
        <v>33363.404879999995</v>
      </c>
      <c r="AF2325" s="1">
        <f>'Innlegging av opplysninger'!$B$5*AA2325</f>
        <v>30330.368072727273</v>
      </c>
      <c r="AG2325" s="1"/>
      <c r="AH2325" s="1">
        <f>'Innlegging av opplysninger'!$C$11*SUM(X2325:AG2325)</f>
        <v>97440.081364930884</v>
      </c>
      <c r="AI2325" s="1">
        <f>'Innlegging av opplysninger'!$C$13*(((X2325+Z2325+AC2325+AE2325)*Data!M2325)+(Z2325+AE2325)*(1-Data!M2325)*1.8/12+Y2325+AD2325+AA2325+AB2325+AF2325+AG2325)</f>
        <v>15863.472460027635</v>
      </c>
      <c r="AJ2325" s="1">
        <f>'Innlegging av opplysninger'!$C$13*((X2325+Z2325+AC2325+AE2325)*(1-Data!M2325)-(Z2325+AE2325)*(1-Data!M2325)*1.8/12)</f>
        <v>117475.58624987779</v>
      </c>
      <c r="AK2325" s="83">
        <f t="shared" si="364"/>
        <v>623000</v>
      </c>
      <c r="AL2325" s="83">
        <f t="shared" si="365"/>
        <v>146000</v>
      </c>
      <c r="AM2325" s="83">
        <f t="shared" si="366"/>
        <v>706000</v>
      </c>
    </row>
    <row r="2326" spans="1:39">
      <c r="A2326" t="str">
        <f t="shared" si="360"/>
        <v>5404Undervisning</v>
      </c>
      <c r="B2326" s="6" t="str">
        <f>Data!A2326</f>
        <v>5404</v>
      </c>
      <c r="C2326" s="7" t="str">
        <f>Data!B2326</f>
        <v>Vardø kommune</v>
      </c>
      <c r="D2326" s="7" t="str">
        <f>Data!C2326</f>
        <v>Undervisning</v>
      </c>
      <c r="E2326" s="1">
        <f>Data!D2326</f>
        <v>29.5106</v>
      </c>
      <c r="F2326" s="1">
        <f>Data!E2326+Data!F2326</f>
        <v>47970.48437397636</v>
      </c>
      <c r="G2326" s="1">
        <f>Data!G2326</f>
        <v>0</v>
      </c>
      <c r="H2326" s="1">
        <f t="shared" si="361"/>
        <v>15443321.194545455</v>
      </c>
      <c r="I2326" s="1">
        <f t="shared" si="362"/>
        <v>0</v>
      </c>
      <c r="J2326" s="1">
        <f t="shared" si="363"/>
        <v>1853198.5433454546</v>
      </c>
      <c r="K2326" s="1">
        <f>'Innlegging av opplysninger'!$B$4*H2326</f>
        <v>2007631.7552909092</v>
      </c>
      <c r="L2326" s="1"/>
      <c r="M2326" s="1">
        <f>'Innlegging av opplysninger'!$B$5*H2326</f>
        <v>2023075.0764854548</v>
      </c>
      <c r="N2326" s="1">
        <f>'Innlegging av opplysninger'!$B$5*I2326</f>
        <v>0</v>
      </c>
      <c r="O2326" s="1">
        <f>'Innlegging av opplysninger'!$B$5*J2326</f>
        <v>242769.00917825458</v>
      </c>
      <c r="P2326" s="1">
        <f>'Innlegging av opplysninger'!$B$5*K2326</f>
        <v>262999.75994310912</v>
      </c>
      <c r="Q2326" s="1"/>
      <c r="R2326" s="1">
        <f>'Innlegging av opplysninger'!$C$11*SUM(H2326:Q2326)</f>
        <v>829653.82287396828</v>
      </c>
      <c r="S2326" s="1">
        <f>'Innlegging av opplysninger'!$C$13*(((H2326+J2326+M2326+O2326)*Data!H2326)+(J2326+O2326)*(1-Data!H2326)*1.8/12+I2326+N2326+K2326+L2326+P2326+Q2326)</f>
        <v>146010.03238450116</v>
      </c>
      <c r="T2326" s="1">
        <f>'Innlegging av opplysninger'!$C$13*((H2326+J2326+M2326+O2326)*(1-Data!H2326)-(J2326+O2326)*(1-Data!H2326)*1.8/12)</f>
        <v>989305.72523250792</v>
      </c>
      <c r="U2326" s="1">
        <f>Data!I2326</f>
        <v>8.4200000000000017</v>
      </c>
      <c r="V2326" s="1">
        <f>Data!J2326+Data!K2326</f>
        <v>49733.769893111632</v>
      </c>
      <c r="W2326" s="1">
        <f>Data!L2326</f>
        <v>0</v>
      </c>
      <c r="X2326" s="1">
        <f t="shared" si="367"/>
        <v>4568272.8272727272</v>
      </c>
      <c r="Y2326" s="100">
        <f t="shared" si="368"/>
        <v>0</v>
      </c>
      <c r="Z2326" s="100">
        <f t="shared" si="369"/>
        <v>653263.01429999992</v>
      </c>
      <c r="AA2326" s="100">
        <f>'Innlegging av opplysninger'!$B$4*X2326</f>
        <v>593875.46754545451</v>
      </c>
      <c r="AB2326" s="1"/>
      <c r="AC2326" s="1">
        <f>'Innlegging av opplysninger'!$B$5*X2326</f>
        <v>598443.74037272728</v>
      </c>
      <c r="AD2326" s="1">
        <f>'Innlegging av opplysninger'!$B$5*Y2326</f>
        <v>0</v>
      </c>
      <c r="AE2326" s="1">
        <f>'Innlegging av opplysninger'!$B$5*Z2326</f>
        <v>85577.454873299997</v>
      </c>
      <c r="AF2326" s="1">
        <f>'Innlegging av opplysninger'!$B$5*AA2326</f>
        <v>77797.686248454542</v>
      </c>
      <c r="AG2326" s="1"/>
      <c r="AH2326" s="1">
        <f>'Innlegging av opplysninger'!$C$11*SUM(X2326:AG2326)</f>
        <v>249934.74724328122</v>
      </c>
      <c r="AI2326" s="1">
        <f>'Innlegging av opplysninger'!$C$13*(((X2326+Z2326+AC2326+AE2326)*Data!M2326)+(Z2326+AE2326)*(1-Data!M2326)*1.8/12+Y2326+AD2326+AA2326+AB2326+AF2326+AG2326)</f>
        <v>42724.304446020091</v>
      </c>
      <c r="AJ2326" s="1">
        <f>'Innlegging av opplysninger'!$C$13*((X2326+Z2326+AC2326+AE2326)*(1-Data!M2326)-(Z2326+AE2326)*(1-Data!M2326)*1.8/12)</f>
        <v>299291.66546583839</v>
      </c>
      <c r="AK2326" s="83">
        <f t="shared" si="364"/>
        <v>1080000</v>
      </c>
      <c r="AL2326" s="83">
        <f t="shared" si="365"/>
        <v>189000</v>
      </c>
      <c r="AM2326" s="83">
        <f t="shared" si="366"/>
        <v>1289000</v>
      </c>
    </row>
    <row r="2327" spans="1:39">
      <c r="A2327" t="str">
        <f t="shared" si="360"/>
        <v>5404Barnehager</v>
      </c>
      <c r="B2327" s="6" t="str">
        <f>Data!A2327</f>
        <v>5404</v>
      </c>
      <c r="C2327" s="7" t="str">
        <f>Data!B2327</f>
        <v>Vardø kommune</v>
      </c>
      <c r="D2327" s="7" t="str">
        <f>Data!C2327</f>
        <v>Barnehager</v>
      </c>
      <c r="E2327" s="1">
        <f>Data!D2327</f>
        <v>10.210000000000001</v>
      </c>
      <c r="F2327" s="1">
        <f>Data!E2327+Data!F2327</f>
        <v>41827.911116552401</v>
      </c>
      <c r="G2327" s="1">
        <f>Data!G2327</f>
        <v>0</v>
      </c>
      <c r="H2327" s="1">
        <f t="shared" si="361"/>
        <v>4658868.790909091</v>
      </c>
      <c r="I2327" s="1">
        <f t="shared" si="362"/>
        <v>0</v>
      </c>
      <c r="J2327" s="1">
        <f t="shared" si="363"/>
        <v>559064.25490909093</v>
      </c>
      <c r="K2327" s="1">
        <f>'Innlegging av opplysninger'!$B$4*H2327</f>
        <v>605652.94281818182</v>
      </c>
      <c r="L2327" s="1"/>
      <c r="M2327" s="1">
        <f>'Innlegging av opplysninger'!$B$5*H2327</f>
        <v>610311.811609091</v>
      </c>
      <c r="N2327" s="1">
        <f>'Innlegging av opplysninger'!$B$5*I2327</f>
        <v>0</v>
      </c>
      <c r="O2327" s="1">
        <f>'Innlegging av opplysninger'!$B$5*J2327</f>
        <v>73237.417393090916</v>
      </c>
      <c r="P2327" s="1">
        <f>'Innlegging av opplysninger'!$B$5*K2327</f>
        <v>79340.53550918182</v>
      </c>
      <c r="Q2327" s="1"/>
      <c r="R2327" s="1">
        <f>'Innlegging av opplysninger'!$C$11*SUM(H2327:Q2327)</f>
        <v>250286.07861961366</v>
      </c>
      <c r="S2327" s="1">
        <f>'Innlegging av opplysninger'!$C$13*(((H2327+J2327+M2327+O2327)*Data!H2327)+(J2327+O2327)*(1-Data!H2327)*1.8/12+I2327+N2327+K2327+L2327+P2327+Q2327)</f>
        <v>40551.613916979921</v>
      </c>
      <c r="T2327" s="1">
        <f>'Innlegging av opplysninger'!$C$13*((H2327+J2327+M2327+O2327)*(1-Data!H2327)-(J2327+O2327)*(1-Data!H2327)*1.8/12)</f>
        <v>301945.12524670194</v>
      </c>
      <c r="U2327" s="1">
        <f>Data!I2327</f>
        <v>2</v>
      </c>
      <c r="V2327" s="1">
        <f>Data!J2327+Data!K2327</f>
        <v>40375.25</v>
      </c>
      <c r="W2327" s="1">
        <f>Data!L2327</f>
        <v>0</v>
      </c>
      <c r="X2327" s="1">
        <f t="shared" si="367"/>
        <v>880914.54545454541</v>
      </c>
      <c r="Y2327" s="100">
        <f t="shared" si="368"/>
        <v>0</v>
      </c>
      <c r="Z2327" s="100">
        <f t="shared" si="369"/>
        <v>125970.77999999998</v>
      </c>
      <c r="AA2327" s="100">
        <f>'Innlegging av opplysninger'!$B$4*X2327</f>
        <v>114518.89090909091</v>
      </c>
      <c r="AB2327" s="1"/>
      <c r="AC2327" s="1">
        <f>'Innlegging av opplysninger'!$B$5*X2327</f>
        <v>115399.80545454545</v>
      </c>
      <c r="AD2327" s="1">
        <f>'Innlegging av opplysninger'!$B$5*Y2327</f>
        <v>0</v>
      </c>
      <c r="AE2327" s="1">
        <f>'Innlegging av opplysninger'!$B$5*Z2327</f>
        <v>16502.172179999998</v>
      </c>
      <c r="AF2327" s="1">
        <f>'Innlegging av opplysninger'!$B$5*AA2327</f>
        <v>15001.97470909091</v>
      </c>
      <c r="AG2327" s="1"/>
      <c r="AH2327" s="1">
        <f>'Innlegging av opplysninger'!$C$11*SUM(X2327:AG2327)</f>
        <v>48195.71041087636</v>
      </c>
      <c r="AI2327" s="1">
        <f>'Innlegging av opplysninger'!$C$13*(((X2327+Z2327+AC2327+AE2327)*Data!M2327)+(Z2327+AE2327)*(1-Data!M2327)*1.8/12+Y2327+AD2327+AA2327+AB2327+AF2327+AG2327)</f>
        <v>7846.3740391494557</v>
      </c>
      <c r="AJ2327" s="1">
        <f>'Innlegging av opplysninger'!$C$13*((X2327+Z2327+AC2327+AE2327)*(1-Data!M2327)-(Z2327+AE2327)*(1-Data!M2327)*1.8/12)</f>
        <v>58105.650733628718</v>
      </c>
      <c r="AK2327" s="83">
        <f t="shared" si="364"/>
        <v>298000</v>
      </c>
      <c r="AL2327" s="83">
        <f t="shared" si="365"/>
        <v>48000</v>
      </c>
      <c r="AM2327" s="83">
        <f t="shared" si="366"/>
        <v>360000</v>
      </c>
    </row>
    <row r="2328" spans="1:39">
      <c r="A2328" t="str">
        <f t="shared" si="360"/>
        <v>5404Helse/pleie/omsorg</v>
      </c>
      <c r="B2328" s="6" t="str">
        <f>Data!A2328</f>
        <v>5404</v>
      </c>
      <c r="C2328" s="7" t="str">
        <f>Data!B2328</f>
        <v>Vardø kommune</v>
      </c>
      <c r="D2328" s="7" t="str">
        <f>Data!C2328</f>
        <v>Helse/pleie/omsorg</v>
      </c>
      <c r="E2328" s="1">
        <f>Data!D2328</f>
        <v>83.559799999999981</v>
      </c>
      <c r="F2328" s="1">
        <f>Data!E2328+Data!F2328</f>
        <v>46654.844050308893</v>
      </c>
      <c r="G2328" s="1">
        <f>Data!G2328</f>
        <v>1026.7772301992113</v>
      </c>
      <c r="H2328" s="1">
        <f t="shared" si="361"/>
        <v>42528757.504090905</v>
      </c>
      <c r="I2328" s="1">
        <f t="shared" si="362"/>
        <v>935970.54545454588</v>
      </c>
      <c r="J2328" s="1">
        <f t="shared" si="363"/>
        <v>5215767.3659454538</v>
      </c>
      <c r="K2328" s="1">
        <f>'Innlegging av opplysninger'!$B$4*H2328</f>
        <v>5528738.4755318174</v>
      </c>
      <c r="L2328" s="1"/>
      <c r="M2328" s="1">
        <f>'Innlegging av opplysninger'!$B$5*H2328</f>
        <v>5571267.233035909</v>
      </c>
      <c r="N2328" s="1">
        <f>'Innlegging av opplysninger'!$B$5*I2328</f>
        <v>122612.14145454552</v>
      </c>
      <c r="O2328" s="1">
        <f>'Innlegging av opplysninger'!$B$5*J2328</f>
        <v>683265.52493885451</v>
      </c>
      <c r="P2328" s="1">
        <f>'Innlegging av opplysninger'!$B$5*K2328</f>
        <v>724264.74029466812</v>
      </c>
      <c r="Q2328" s="1"/>
      <c r="R2328" s="1">
        <f>'Innlegging av opplysninger'!$C$11*SUM(H2328:Q2328)</f>
        <v>2329804.4541683742</v>
      </c>
      <c r="S2328" s="1">
        <f>'Innlegging av opplysninger'!$C$13*(((H2328+J2328+M2328+O2328)*Data!H2328)+(J2328+O2328)*(1-Data!H2328)*1.8/12+I2328+N2328+K2328+L2328+P2328+Q2328)</f>
        <v>539263.59190563846</v>
      </c>
      <c r="T2328" s="1">
        <f>'Innlegging av opplysninger'!$C$13*((H2328+J2328+M2328+O2328)*(1-Data!H2328)-(J2328+O2328)*(1-Data!H2328)*1.8/12)</f>
        <v>2648889.8716931893</v>
      </c>
      <c r="U2328" s="1">
        <f>Data!I2328</f>
        <v>8.1608000000000001</v>
      </c>
      <c r="V2328" s="1">
        <f>Data!J2328+Data!K2328</f>
        <v>43761.550264679929</v>
      </c>
      <c r="W2328" s="1">
        <f>Data!L2328</f>
        <v>1281.3388393294777</v>
      </c>
      <c r="X2328" s="1">
        <f t="shared" si="367"/>
        <v>3895955.5570909083</v>
      </c>
      <c r="Y2328" s="100">
        <f t="shared" si="368"/>
        <v>114073.63636363637</v>
      </c>
      <c r="Z2328" s="100">
        <f t="shared" si="369"/>
        <v>573434.17466399982</v>
      </c>
      <c r="AA2328" s="100">
        <f>'Innlegging av opplysninger'!$B$4*X2328</f>
        <v>506474.22242181812</v>
      </c>
      <c r="AB2328" s="1"/>
      <c r="AC2328" s="1">
        <f>'Innlegging av opplysninger'!$B$5*X2328</f>
        <v>510370.17797890899</v>
      </c>
      <c r="AD2328" s="1">
        <f>'Innlegging av opplysninger'!$B$5*Y2328</f>
        <v>14943.646363636364</v>
      </c>
      <c r="AE2328" s="1">
        <f>'Innlegging av opplysninger'!$B$5*Z2328</f>
        <v>75119.876880983982</v>
      </c>
      <c r="AF2328" s="1">
        <f>'Innlegging av opplysninger'!$B$5*AA2328</f>
        <v>66348.123137258182</v>
      </c>
      <c r="AG2328" s="1"/>
      <c r="AH2328" s="1">
        <f>'Innlegging av opplysninger'!$C$11*SUM(X2328:AG2328)</f>
        <v>218755.33776624367</v>
      </c>
      <c r="AI2328" s="1">
        <f>'Innlegging av opplysninger'!$C$13*(((X2328+Z2328+AC2328+AE2328)*Data!M2328)+(Z2328+AE2328)*(1-Data!M2328)*1.8/12+Y2328+AD2328+AA2328+AB2328+AF2328+AG2328)</f>
        <v>41554.382272941017</v>
      </c>
      <c r="AJ2328" s="1">
        <f>'Innlegging av opplysninger'!$C$13*((X2328+Z2328+AC2328+AE2328)*(1-Data!M2328)-(Z2328+AE2328)*(1-Data!M2328)*1.8/12)</f>
        <v>257795.02730191877</v>
      </c>
      <c r="AK2328" s="83">
        <f t="shared" si="364"/>
        <v>2549000</v>
      </c>
      <c r="AL2328" s="83">
        <f t="shared" si="365"/>
        <v>581000</v>
      </c>
      <c r="AM2328" s="83">
        <f t="shared" si="366"/>
        <v>2907000</v>
      </c>
    </row>
    <row r="2329" spans="1:39">
      <c r="A2329" t="str">
        <f t="shared" si="360"/>
        <v>5404Samferdsel og teknikk</v>
      </c>
      <c r="B2329" s="6" t="str">
        <f>Data!A2329</f>
        <v>5404</v>
      </c>
      <c r="C2329" s="7" t="str">
        <f>Data!B2329</f>
        <v>Vardø kommune</v>
      </c>
      <c r="D2329" s="7" t="str">
        <f>Data!C2329</f>
        <v>Samferdsel og teknikk</v>
      </c>
      <c r="E2329" s="1">
        <f>Data!D2329</f>
        <v>18.720699999999997</v>
      </c>
      <c r="F2329" s="1">
        <f>Data!E2329+Data!F2329</f>
        <v>44838.697564727816</v>
      </c>
      <c r="G2329" s="1">
        <f>Data!G2329</f>
        <v>23.487903764282322</v>
      </c>
      <c r="H2329" s="1">
        <f t="shared" si="361"/>
        <v>9157219.6963636354</v>
      </c>
      <c r="I2329" s="1">
        <f t="shared" si="362"/>
        <v>4796.8363636363629</v>
      </c>
      <c r="J2329" s="1">
        <f t="shared" si="363"/>
        <v>1099441.9839272725</v>
      </c>
      <c r="K2329" s="1">
        <f>'Innlegging av opplysninger'!$B$4*H2329</f>
        <v>1190438.5605272725</v>
      </c>
      <c r="L2329" s="1"/>
      <c r="M2329" s="1">
        <f>'Innlegging av opplysninger'!$B$5*H2329</f>
        <v>1199595.7802236362</v>
      </c>
      <c r="N2329" s="1">
        <f>'Innlegging av opplysninger'!$B$5*I2329</f>
        <v>628.3855636363636</v>
      </c>
      <c r="O2329" s="1">
        <f>'Innlegging av opplysninger'!$B$5*J2329</f>
        <v>144026.89989447271</v>
      </c>
      <c r="P2329" s="1">
        <f>'Innlegging av opplysninger'!$B$5*K2329</f>
        <v>155947.45142907271</v>
      </c>
      <c r="Q2329" s="1"/>
      <c r="R2329" s="1">
        <f>'Innlegging av opplysninger'!$C$11*SUM(H2329:Q2329)</f>
        <v>492179.63258312002</v>
      </c>
      <c r="S2329" s="1">
        <f>'Innlegging av opplysninger'!$C$13*(((H2329+J2329+M2329+O2329)*Data!H2329)+(J2329+O2329)*(1-Data!H2329)*1.8/12+I2329+N2329+K2329+L2329+P2329+Q2329)</f>
        <v>83006.383830535022</v>
      </c>
      <c r="T2329" s="1">
        <f>'Innlegging av opplysninger'!$C$13*((H2329+J2329+M2329+O2329)*(1-Data!H2329)-(J2329+O2329)*(1-Data!H2329)*1.8/12)</f>
        <v>590502.58707268198</v>
      </c>
      <c r="U2329" s="1">
        <f>Data!I2329</f>
        <v>3</v>
      </c>
      <c r="V2329" s="1">
        <f>Data!J2329+Data!K2329</f>
        <v>45330.252222222218</v>
      </c>
      <c r="W2329" s="1">
        <f>Data!L2329</f>
        <v>88.893333333333331</v>
      </c>
      <c r="X2329" s="1">
        <f t="shared" si="367"/>
        <v>1483535.5272727271</v>
      </c>
      <c r="Y2329" s="100">
        <f t="shared" si="368"/>
        <v>2909.2363636363634</v>
      </c>
      <c r="Z2329" s="100">
        <f t="shared" si="369"/>
        <v>212561.60119999995</v>
      </c>
      <c r="AA2329" s="100">
        <f>'Innlegging av opplysninger'!$B$4*X2329</f>
        <v>192859.61854545452</v>
      </c>
      <c r="AB2329" s="1"/>
      <c r="AC2329" s="1">
        <f>'Innlegging av opplysninger'!$B$5*X2329</f>
        <v>194343.15407272725</v>
      </c>
      <c r="AD2329" s="1">
        <f>'Innlegging av opplysninger'!$B$5*Y2329</f>
        <v>381.1099636363636</v>
      </c>
      <c r="AE2329" s="1">
        <f>'Innlegging av opplysninger'!$B$5*Z2329</f>
        <v>27845.569757199995</v>
      </c>
      <c r="AF2329" s="1">
        <f>'Innlegging av opplysninger'!$B$5*AA2329</f>
        <v>25264.610029454543</v>
      </c>
      <c r="AG2329" s="1"/>
      <c r="AH2329" s="1">
        <f>'Innlegging av opplysninger'!$C$11*SUM(X2329:AG2329)</f>
        <v>81308.61623378376</v>
      </c>
      <c r="AI2329" s="1">
        <f>'Innlegging av opplysninger'!$C$13*(((X2329+Z2329+AC2329+AE2329)*Data!M2329)+(Z2329+AE2329)*(1-Data!M2329)*1.8/12+Y2329+AD2329+AA2329+AB2329+AF2329+AG2329)</f>
        <v>13388.733828379613</v>
      </c>
      <c r="AJ2329" s="1">
        <f>'Innlegging av opplysninger'!$C$13*((X2329+Z2329+AC2329+AE2329)*(1-Data!M2329)-(Z2329+AE2329)*(1-Data!M2329)*1.8/12)</f>
        <v>97875.688386271868</v>
      </c>
      <c r="AK2329" s="83">
        <f t="shared" si="364"/>
        <v>573000</v>
      </c>
      <c r="AL2329" s="83">
        <f t="shared" si="365"/>
        <v>96000</v>
      </c>
      <c r="AM2329" s="83">
        <f t="shared" si="366"/>
        <v>688000</v>
      </c>
    </row>
    <row r="2330" spans="1:39">
      <c r="A2330" t="str">
        <f t="shared" si="360"/>
        <v>5404Annet</v>
      </c>
      <c r="B2330" s="6" t="str">
        <f>Data!A2330</f>
        <v>5404</v>
      </c>
      <c r="C2330" s="7" t="str">
        <f>Data!B2330</f>
        <v>Vardø kommune</v>
      </c>
      <c r="D2330" s="7" t="str">
        <f>Data!C2330</f>
        <v>Annet</v>
      </c>
      <c r="E2330" s="1">
        <f>Data!D2330</f>
        <v>1.6977</v>
      </c>
      <c r="F2330" s="1">
        <f>Data!E2330+Data!F2330</f>
        <v>0</v>
      </c>
      <c r="G2330" s="1">
        <f>Data!G2330</f>
        <v>0</v>
      </c>
      <c r="H2330" s="1">
        <f t="shared" si="361"/>
        <v>0</v>
      </c>
      <c r="I2330" s="1">
        <f t="shared" si="362"/>
        <v>0</v>
      </c>
      <c r="J2330" s="1">
        <f t="shared" si="363"/>
        <v>0</v>
      </c>
      <c r="K2330" s="1">
        <f>'Innlegging av opplysninger'!$B$4*H2330</f>
        <v>0</v>
      </c>
      <c r="L2330" s="1"/>
      <c r="M2330" s="1">
        <f>'Innlegging av opplysninger'!$B$5*H2330</f>
        <v>0</v>
      </c>
      <c r="N2330" s="1">
        <f>'Innlegging av opplysninger'!$B$5*I2330</f>
        <v>0</v>
      </c>
      <c r="O2330" s="1">
        <f>'Innlegging av opplysninger'!$B$5*J2330</f>
        <v>0</v>
      </c>
      <c r="P2330" s="1">
        <f>'Innlegging av opplysninger'!$B$5*K2330</f>
        <v>0</v>
      </c>
      <c r="Q2330" s="1"/>
      <c r="R2330" s="1">
        <f>'Innlegging av opplysninger'!$C$11*SUM(H2330:Q2330)</f>
        <v>0</v>
      </c>
      <c r="S2330" s="1">
        <f>'Innlegging av opplysninger'!$C$13*(((H2330+J2330+M2330+O2330)*Data!H2330)+(J2330+O2330)*(1-Data!H2330)*1.8/12+I2330+N2330+K2330+L2330+P2330+Q2330)</f>
        <v>0</v>
      </c>
      <c r="T2330" s="1">
        <f>'Innlegging av opplysninger'!$C$13*((H2330+J2330+M2330+O2330)*(1-Data!H2330)-(J2330+O2330)*(1-Data!H2330)*1.8/12)</f>
        <v>0</v>
      </c>
      <c r="U2330" s="1">
        <f>Data!I2330</f>
        <v>0</v>
      </c>
      <c r="V2330" s="1">
        <f>Data!J2330+Data!K2330</f>
        <v>0</v>
      </c>
      <c r="W2330" s="1">
        <f>Data!L2330</f>
        <v>0</v>
      </c>
      <c r="X2330" s="1">
        <f t="shared" si="367"/>
        <v>0</v>
      </c>
      <c r="Y2330" s="100">
        <f t="shared" si="368"/>
        <v>0</v>
      </c>
      <c r="Z2330" s="100">
        <f t="shared" si="369"/>
        <v>0</v>
      </c>
      <c r="AA2330" s="100">
        <f>'Innlegging av opplysninger'!$B$4*X2330</f>
        <v>0</v>
      </c>
      <c r="AB2330" s="1"/>
      <c r="AC2330" s="1">
        <f>'Innlegging av opplysninger'!$B$5*X2330</f>
        <v>0</v>
      </c>
      <c r="AD2330" s="1">
        <f>'Innlegging av opplysninger'!$B$5*Y2330</f>
        <v>0</v>
      </c>
      <c r="AE2330" s="1">
        <f>'Innlegging av opplysninger'!$B$5*Z2330</f>
        <v>0</v>
      </c>
      <c r="AF2330" s="1">
        <f>'Innlegging av opplysninger'!$B$5*AA2330</f>
        <v>0</v>
      </c>
      <c r="AG2330" s="1"/>
      <c r="AH2330" s="1">
        <f>'Innlegging av opplysninger'!$C$11*SUM(X2330:AG2330)</f>
        <v>0</v>
      </c>
      <c r="AI2330" s="1">
        <f>'Innlegging av opplysninger'!$C$13*(((X2330+Z2330+AC2330+AE2330)*Data!M2330)+(Z2330+AE2330)*(1-Data!M2330)*1.8/12+Y2330+AD2330+AA2330+AB2330+AF2330+AG2330)</f>
        <v>0</v>
      </c>
      <c r="AJ2330" s="1">
        <f>'Innlegging av opplysninger'!$C$13*((X2330+Z2330+AC2330+AE2330)*(1-Data!M2330)-(Z2330+AE2330)*(1-Data!M2330)*1.8/12)</f>
        <v>0</v>
      </c>
      <c r="AK2330" s="83">
        <f t="shared" si="364"/>
        <v>0</v>
      </c>
      <c r="AL2330" s="83">
        <f t="shared" si="365"/>
        <v>0</v>
      </c>
      <c r="AM2330" s="83">
        <f t="shared" si="366"/>
        <v>0</v>
      </c>
    </row>
    <row r="2331" spans="1:39">
      <c r="A2331" t="str">
        <f t="shared" si="360"/>
        <v>5405Alle</v>
      </c>
      <c r="B2331" s="6" t="str">
        <f>Data!A2331</f>
        <v>5405</v>
      </c>
      <c r="C2331" s="7" t="str">
        <f>Data!B2331</f>
        <v>Vadsø kommune</v>
      </c>
      <c r="D2331" s="7" t="str">
        <f>Data!C2331</f>
        <v>Alle</v>
      </c>
      <c r="E2331" s="1">
        <f>Data!D2331</f>
        <v>460.78701199760042</v>
      </c>
      <c r="F2331" s="1">
        <f>Data!E2331+Data!F2331</f>
        <v>46176.039465537542</v>
      </c>
      <c r="G2331" s="1">
        <f>Data!G2331</f>
        <v>449.40225008138538</v>
      </c>
      <c r="H2331" s="1">
        <f t="shared" si="361"/>
        <v>232116210.01318163</v>
      </c>
      <c r="I2331" s="1">
        <f t="shared" si="362"/>
        <v>2259040.5818181811</v>
      </c>
      <c r="J2331" s="1">
        <f t="shared" si="363"/>
        <v>28125030.071399976</v>
      </c>
      <c r="K2331" s="1">
        <f>'Innlegging av opplysninger'!$B$4*H2331</f>
        <v>30175107.301713612</v>
      </c>
      <c r="L2331" s="1"/>
      <c r="M2331" s="1">
        <f>'Innlegging av opplysninger'!$B$5*H2331</f>
        <v>30407223.511726793</v>
      </c>
      <c r="N2331" s="1">
        <f>'Innlegging av opplysninger'!$B$5*I2331</f>
        <v>295934.31621818175</v>
      </c>
      <c r="O2331" s="1">
        <f>'Innlegging av opplysninger'!$B$5*J2331</f>
        <v>3684378.9393533971</v>
      </c>
      <c r="P2331" s="1">
        <f>'Innlegging av opplysninger'!$B$5*K2331</f>
        <v>3952939.0565244835</v>
      </c>
      <c r="Q2331" s="1"/>
      <c r="R2331" s="1">
        <f>'Innlegging av opplysninger'!$C$11*SUM(H2331:Q2331)</f>
        <v>12578602.824093578</v>
      </c>
      <c r="S2331" s="1">
        <f>'Innlegging av opplysninger'!$C$13*(((H2331+J2331+M2331+O2331)*Data!H2331)+(J2331+O2331)*(1-Data!H2331)*1.8/12+I2331+N2331+K2331+L2331+P2331+Q2331)</f>
        <v>2632910.7041035355</v>
      </c>
      <c r="T2331" s="1">
        <f>'Innlegging av opplysninger'!$C$13*((H2331+J2331+M2331+O2331)*(1-Data!H2331)-(J2331+O2331)*(1-Data!H2331)*1.8/12)</f>
        <v>14579914.21307715</v>
      </c>
      <c r="U2331" s="1">
        <f>Data!I2331</f>
        <v>60.141600000000004</v>
      </c>
      <c r="V2331" s="1">
        <f>Data!J2331+Data!K2331</f>
        <v>52352.611780642132</v>
      </c>
      <c r="W2331" s="1">
        <f>Data!L2331</f>
        <v>572.41260624925167</v>
      </c>
      <c r="X2331" s="1">
        <f t="shared" si="367"/>
        <v>34348034.581818178</v>
      </c>
      <c r="Y2331" s="100">
        <f t="shared" si="368"/>
        <v>375554.29090909084</v>
      </c>
      <c r="Z2331" s="100">
        <f t="shared" si="369"/>
        <v>4965473.2087999992</v>
      </c>
      <c r="AA2331" s="100">
        <f>'Innlegging av opplysninger'!$B$4*X2331</f>
        <v>4465244.4956363635</v>
      </c>
      <c r="AB2331" s="1"/>
      <c r="AC2331" s="1">
        <f>'Innlegging av opplysninger'!$B$5*X2331</f>
        <v>4499592.5302181812</v>
      </c>
      <c r="AD2331" s="1">
        <f>'Innlegging av opplysninger'!$B$5*Y2331</f>
        <v>49197.6121090909</v>
      </c>
      <c r="AE2331" s="1">
        <f>'Innlegging av opplysninger'!$B$5*Z2331</f>
        <v>650476.99035279988</v>
      </c>
      <c r="AF2331" s="1">
        <f>'Innlegging av opplysninger'!$B$5*AA2331</f>
        <v>584947.0289283637</v>
      </c>
      <c r="AG2331" s="1"/>
      <c r="AH2331" s="1">
        <f>'Innlegging av opplysninger'!$C$11*SUM(X2331:AG2331)</f>
        <v>1897663.7880733383</v>
      </c>
      <c r="AI2331" s="1">
        <f>'Innlegging av opplysninger'!$C$13*(((X2331+Z2331+AC2331+AE2331)*Data!M2331)+(Z2331+AE2331)*(1-Data!M2331)*1.8/12+Y2331+AD2331+AA2331+AB2331+AF2331+AG2331)</f>
        <v>469594.68032598833</v>
      </c>
      <c r="AJ2331" s="1">
        <f>'Innlegging av opplysninger'!$C$13*((X2331+Z2331+AC2331+AE2331)*(1-Data!M2331)-(Z2331+AE2331)*(1-Data!M2331)*1.8/12)</f>
        <v>2127208.3980901595</v>
      </c>
      <c r="AK2331" s="83">
        <f t="shared" si="364"/>
        <v>14476000</v>
      </c>
      <c r="AL2331" s="83">
        <f t="shared" si="365"/>
        <v>3103000</v>
      </c>
      <c r="AM2331" s="83">
        <f t="shared" si="366"/>
        <v>16707000</v>
      </c>
    </row>
    <row r="2332" spans="1:39">
      <c r="A2332" t="str">
        <f t="shared" si="360"/>
        <v>5405Administrasjon</v>
      </c>
      <c r="B2332" s="6" t="str">
        <f>Data!A2332</f>
        <v>5405</v>
      </c>
      <c r="C2332" s="7" t="str">
        <f>Data!B2332</f>
        <v>Vadsø kommune</v>
      </c>
      <c r="D2332" s="7" t="str">
        <f>Data!C2332</f>
        <v>Administrasjon</v>
      </c>
      <c r="E2332" s="1">
        <f>Data!D2332</f>
        <v>45.598300000000002</v>
      </c>
      <c r="F2332" s="1">
        <f>Data!E2332+Data!F2332</f>
        <v>55980.132501284766</v>
      </c>
      <c r="G2332" s="1">
        <f>Data!G2332</f>
        <v>0</v>
      </c>
      <c r="H2332" s="1">
        <f t="shared" si="361"/>
        <v>27846533.190909088</v>
      </c>
      <c r="I2332" s="1">
        <f t="shared" si="362"/>
        <v>0</v>
      </c>
      <c r="J2332" s="1">
        <f t="shared" si="363"/>
        <v>3341583.9829090904</v>
      </c>
      <c r="K2332" s="1">
        <f>'Innlegging av opplysninger'!$B$4*H2332</f>
        <v>3620049.3148181816</v>
      </c>
      <c r="L2332" s="1"/>
      <c r="M2332" s="1">
        <f>'Innlegging av opplysninger'!$B$5*H2332</f>
        <v>3647895.8480090904</v>
      </c>
      <c r="N2332" s="1">
        <f>'Innlegging av opplysninger'!$B$5*I2332</f>
        <v>0</v>
      </c>
      <c r="O2332" s="1">
        <f>'Innlegging av opplysninger'!$B$5*J2332</f>
        <v>437747.50176109083</v>
      </c>
      <c r="P2332" s="1">
        <f>'Innlegging av opplysninger'!$B$5*K2332</f>
        <v>474226.46024118178</v>
      </c>
      <c r="Q2332" s="1"/>
      <c r="R2332" s="1">
        <f>'Innlegging av opplysninger'!$C$11*SUM(H2332:Q2332)</f>
        <v>1495985.3793486136</v>
      </c>
      <c r="S2332" s="1">
        <f>'Innlegging av opplysninger'!$C$13*(((H2332+J2332+M2332+O2332)*Data!H2332)+(J2332+O2332)*(1-Data!H2332)*1.8/12+I2332+N2332+K2332+L2332+P2332+Q2332)</f>
        <v>460627.21570262697</v>
      </c>
      <c r="T2332" s="1">
        <f>'Innlegging av opplysninger'!$C$13*((H2332+J2332+M2332+O2332)*(1-Data!H2332)-(J2332+O2332)*(1-Data!H2332)*1.8/12)</f>
        <v>1586510.6718270546</v>
      </c>
      <c r="U2332" s="1">
        <f>Data!I2332</f>
        <v>5</v>
      </c>
      <c r="V2332" s="1">
        <f>Data!J2332+Data!K2332</f>
        <v>62379.18</v>
      </c>
      <c r="W2332" s="1">
        <f>Data!L2332</f>
        <v>0</v>
      </c>
      <c r="X2332" s="1">
        <f t="shared" si="367"/>
        <v>3402500.7272727271</v>
      </c>
      <c r="Y2332" s="100">
        <f t="shared" si="368"/>
        <v>0</v>
      </c>
      <c r="Z2332" s="100">
        <f t="shared" si="369"/>
        <v>486557.60399999993</v>
      </c>
      <c r="AA2332" s="100">
        <f>'Innlegging av opplysninger'!$B$4*X2332</f>
        <v>442325.09454545454</v>
      </c>
      <c r="AB2332" s="1"/>
      <c r="AC2332" s="1">
        <f>'Innlegging av opplysninger'!$B$5*X2332</f>
        <v>445727.59527272725</v>
      </c>
      <c r="AD2332" s="1">
        <f>'Innlegging av opplysninger'!$B$5*Y2332</f>
        <v>0</v>
      </c>
      <c r="AE2332" s="1">
        <f>'Innlegging av opplysninger'!$B$5*Z2332</f>
        <v>63739.046123999993</v>
      </c>
      <c r="AF2332" s="1">
        <f>'Innlegging av opplysninger'!$B$5*AA2332</f>
        <v>57944.58738545455</v>
      </c>
      <c r="AG2332" s="1"/>
      <c r="AH2332" s="1">
        <f>'Innlegging av opplysninger'!$C$11*SUM(X2332:AG2332)</f>
        <v>186154.19687481379</v>
      </c>
      <c r="AI2332" s="1">
        <f>'Innlegging av opplysninger'!$C$13*(((X2332+Z2332+AC2332+AE2332)*Data!M2332)+(Z2332+AE2332)*(1-Data!M2332)*1.8/12+Y2332+AD2332+AA2332+AB2332+AF2332+AG2332)</f>
        <v>65897.057303059744</v>
      </c>
      <c r="AJ2332" s="1">
        <f>'Innlegging av opplysninger'!$C$13*((X2332+Z2332+AC2332+AE2332)*(1-Data!M2332)-(Z2332+AE2332)*(1-Data!M2332)*1.8/12)</f>
        <v>188840.26473615912</v>
      </c>
      <c r="AK2332" s="83">
        <f t="shared" si="364"/>
        <v>1682000</v>
      </c>
      <c r="AL2332" s="83">
        <f t="shared" si="365"/>
        <v>527000</v>
      </c>
      <c r="AM2332" s="83">
        <f t="shared" si="366"/>
        <v>1775000</v>
      </c>
    </row>
    <row r="2333" spans="1:39">
      <c r="A2333" t="str">
        <f t="shared" si="360"/>
        <v>5405Undervisning</v>
      </c>
      <c r="B2333" s="6" t="str">
        <f>Data!A2333</f>
        <v>5405</v>
      </c>
      <c r="C2333" s="7" t="str">
        <f>Data!B2333</f>
        <v>Vadsø kommune</v>
      </c>
      <c r="D2333" s="7" t="str">
        <f>Data!C2333</f>
        <v>Undervisning</v>
      </c>
      <c r="E2333" s="1">
        <f>Data!D2333</f>
        <v>102.22461199760046</v>
      </c>
      <c r="F2333" s="1">
        <f>Data!E2333+Data!F2333</f>
        <v>46559.024219578896</v>
      </c>
      <c r="G2333" s="1">
        <f>Data!G2333</f>
        <v>0</v>
      </c>
      <c r="H2333" s="1">
        <f t="shared" si="361"/>
        <v>51921580.209090926</v>
      </c>
      <c r="I2333" s="1">
        <f t="shared" si="362"/>
        <v>0</v>
      </c>
      <c r="J2333" s="1">
        <f t="shared" si="363"/>
        <v>6230589.6250909111</v>
      </c>
      <c r="K2333" s="1">
        <f>'Innlegging av opplysninger'!$B$4*H2333</f>
        <v>6749805.4271818204</v>
      </c>
      <c r="L2333" s="1"/>
      <c r="M2333" s="1">
        <f>'Innlegging av opplysninger'!$B$5*H2333</f>
        <v>6801727.0073909117</v>
      </c>
      <c r="N2333" s="1">
        <f>'Innlegging av opplysninger'!$B$5*I2333</f>
        <v>0</v>
      </c>
      <c r="O2333" s="1">
        <f>'Innlegging av opplysninger'!$B$5*J2333</f>
        <v>816207.24088690942</v>
      </c>
      <c r="P2333" s="1">
        <f>'Innlegging av opplysninger'!$B$5*K2333</f>
        <v>884224.5109608185</v>
      </c>
      <c r="Q2333" s="1"/>
      <c r="R2333" s="1">
        <f>'Innlegging av opplysninger'!$C$11*SUM(H2333:Q2333)</f>
        <v>2789357.0927828872</v>
      </c>
      <c r="S2333" s="1">
        <f>'Innlegging av opplysninger'!$C$13*(((H2333+J2333+M2333+O2333)*Data!H2333)+(J2333+O2333)*(1-Data!H2333)*1.8/12+I2333+N2333+K2333+L2333+P2333+Q2333)</f>
        <v>477571.54724172881</v>
      </c>
      <c r="T2333" s="1">
        <f>'Innlegging av opplysninger'!$C$13*((H2333+J2333+M2333+O2333)*(1-Data!H2333)-(J2333+O2333)*(1-Data!H2333)*1.8/12)</f>
        <v>3339443.4218295906</v>
      </c>
      <c r="U2333" s="1">
        <f>Data!I2333</f>
        <v>16.2</v>
      </c>
      <c r="V2333" s="1">
        <f>Data!J2333+Data!K2333</f>
        <v>54897.46810699589</v>
      </c>
      <c r="W2333" s="1">
        <f>Data!L2333</f>
        <v>0</v>
      </c>
      <c r="X2333" s="1">
        <f t="shared" si="367"/>
        <v>9701879.8181818184</v>
      </c>
      <c r="Y2333" s="100">
        <f t="shared" si="368"/>
        <v>0</v>
      </c>
      <c r="Z2333" s="100">
        <f t="shared" si="369"/>
        <v>1387368.814</v>
      </c>
      <c r="AA2333" s="100">
        <f>'Innlegging av opplysninger'!$B$4*X2333</f>
        <v>1261244.3763636365</v>
      </c>
      <c r="AB2333" s="1"/>
      <c r="AC2333" s="1">
        <f>'Innlegging av opplysninger'!$B$5*X2333</f>
        <v>1270946.2561818182</v>
      </c>
      <c r="AD2333" s="1">
        <f>'Innlegging av opplysninger'!$B$5*Y2333</f>
        <v>0</v>
      </c>
      <c r="AE2333" s="1">
        <f>'Innlegging av opplysninger'!$B$5*Z2333</f>
        <v>181745.31463400001</v>
      </c>
      <c r="AF2333" s="1">
        <f>'Innlegging av opplysninger'!$B$5*AA2333</f>
        <v>165223.01330363637</v>
      </c>
      <c r="AG2333" s="1"/>
      <c r="AH2333" s="1">
        <f>'Innlegging av opplysninger'!$C$11*SUM(X2333:AG2333)</f>
        <v>530799.4885212665</v>
      </c>
      <c r="AI2333" s="1">
        <f>'Innlegging av opplysninger'!$C$13*(((X2333+Z2333+AC2333+AE2333)*Data!M2333)+(Z2333+AE2333)*(1-Data!M2333)*1.8/12+Y2333+AD2333+AA2333+AB2333+AF2333+AG2333)</f>
        <v>117496.14845472448</v>
      </c>
      <c r="AJ2333" s="1">
        <f>'Innlegging av opplysninger'!$C$13*((X2333+Z2333+AC2333+AE2333)*(1-Data!M2333)-(Z2333+AE2333)*(1-Data!M2333)*1.8/12)</f>
        <v>608861.04636385071</v>
      </c>
      <c r="AK2333" s="83">
        <f t="shared" si="364"/>
        <v>3320000</v>
      </c>
      <c r="AL2333" s="83">
        <f t="shared" si="365"/>
        <v>595000</v>
      </c>
      <c r="AM2333" s="83">
        <f t="shared" si="366"/>
        <v>3948000</v>
      </c>
    </row>
    <row r="2334" spans="1:39">
      <c r="A2334" t="str">
        <f t="shared" si="360"/>
        <v>5405Barnehager</v>
      </c>
      <c r="B2334" s="6" t="str">
        <f>Data!A2334</f>
        <v>5405</v>
      </c>
      <c r="C2334" s="7" t="str">
        <f>Data!B2334</f>
        <v>Vadsø kommune</v>
      </c>
      <c r="D2334" s="7" t="str">
        <f>Data!C2334</f>
        <v>Barnehager</v>
      </c>
      <c r="E2334" s="1">
        <f>Data!D2334</f>
        <v>67.560999999999993</v>
      </c>
      <c r="F2334" s="1">
        <f>Data!E2334+Data!F2334</f>
        <v>41230.374353053783</v>
      </c>
      <c r="G2334" s="1">
        <f>Data!G2334</f>
        <v>0</v>
      </c>
      <c r="H2334" s="1">
        <f t="shared" si="361"/>
        <v>30387985.327272724</v>
      </c>
      <c r="I2334" s="1">
        <f t="shared" si="362"/>
        <v>0</v>
      </c>
      <c r="J2334" s="1">
        <f t="shared" si="363"/>
        <v>3646558.2392727267</v>
      </c>
      <c r="K2334" s="1">
        <f>'Innlegging av opplysninger'!$B$4*H2334</f>
        <v>3950438.0925454544</v>
      </c>
      <c r="L2334" s="1"/>
      <c r="M2334" s="1">
        <f>'Innlegging av opplysninger'!$B$5*H2334</f>
        <v>3980826.0778727271</v>
      </c>
      <c r="N2334" s="1">
        <f>'Innlegging av opplysninger'!$B$5*I2334</f>
        <v>0</v>
      </c>
      <c r="O2334" s="1">
        <f>'Innlegging av opplysninger'!$B$5*J2334</f>
        <v>477699.1293447272</v>
      </c>
      <c r="P2334" s="1">
        <f>'Innlegging av opplysninger'!$B$5*K2334</f>
        <v>517507.39012345456</v>
      </c>
      <c r="Q2334" s="1"/>
      <c r="R2334" s="1">
        <f>'Innlegging av opplysninger'!$C$11*SUM(H2334:Q2334)</f>
        <v>1632518.5417444087</v>
      </c>
      <c r="S2334" s="1">
        <f>'Innlegging av opplysninger'!$C$13*(((H2334+J2334+M2334+O2334)*Data!H2334)+(J2334+O2334)*(1-Data!H2334)*1.8/12+I2334+N2334+K2334+L2334+P2334+Q2334)</f>
        <v>271600.27726168669</v>
      </c>
      <c r="T2334" s="1">
        <f>'Innlegging av opplysninger'!$C$13*((H2334+J2334+M2334+O2334)*(1-Data!H2334)-(J2334+O2334)*(1-Data!H2334)*1.8/12)</f>
        <v>1962372.4640727674</v>
      </c>
      <c r="U2334" s="1">
        <f>Data!I2334</f>
        <v>5</v>
      </c>
      <c r="V2334" s="1">
        <f>Data!J2334+Data!K2334</f>
        <v>40714.994666666666</v>
      </c>
      <c r="W2334" s="1">
        <f>Data!L2334</f>
        <v>0</v>
      </c>
      <c r="X2334" s="1">
        <f t="shared" si="367"/>
        <v>2220817.8909090906</v>
      </c>
      <c r="Y2334" s="100">
        <f t="shared" si="368"/>
        <v>0</v>
      </c>
      <c r="Z2334" s="100">
        <f t="shared" si="369"/>
        <v>317576.95839999994</v>
      </c>
      <c r="AA2334" s="100">
        <f>'Innlegging av opplysninger'!$B$4*X2334</f>
        <v>288706.32581818179</v>
      </c>
      <c r="AB2334" s="1"/>
      <c r="AC2334" s="1">
        <f>'Innlegging av opplysninger'!$B$5*X2334</f>
        <v>290927.14370909089</v>
      </c>
      <c r="AD2334" s="1">
        <f>'Innlegging av opplysninger'!$B$5*Y2334</f>
        <v>0</v>
      </c>
      <c r="AE2334" s="1">
        <f>'Innlegging av opplysninger'!$B$5*Z2334</f>
        <v>41602.581550399991</v>
      </c>
      <c r="AF2334" s="1">
        <f>'Innlegging av opplysninger'!$B$5*AA2334</f>
        <v>37820.528682181815</v>
      </c>
      <c r="AG2334" s="1"/>
      <c r="AH2334" s="1">
        <f>'Innlegging av opplysninger'!$C$11*SUM(X2334:AG2334)</f>
        <v>121503.15430461991</v>
      </c>
      <c r="AI2334" s="1">
        <f>'Innlegging av opplysninger'!$C$13*(((X2334+Z2334+AC2334+AE2334)*Data!M2334)+(Z2334+AE2334)*(1-Data!M2334)*1.8/12+Y2334+AD2334+AA2334+AB2334+AF2334+AG2334)</f>
        <v>19780.996845632024</v>
      </c>
      <c r="AJ2334" s="1">
        <f>'Innlegging av opplysninger'!$C$13*((X2334+Z2334+AC2334+AE2334)*(1-Data!M2334)-(Z2334+AE2334)*(1-Data!M2334)*1.8/12)</f>
        <v>146486.4774659531</v>
      </c>
      <c r="AK2334" s="83">
        <f t="shared" si="364"/>
        <v>1754000</v>
      </c>
      <c r="AL2334" s="83">
        <f t="shared" si="365"/>
        <v>291000</v>
      </c>
      <c r="AM2334" s="83">
        <f t="shared" si="366"/>
        <v>2109000</v>
      </c>
    </row>
    <row r="2335" spans="1:39">
      <c r="A2335" t="str">
        <f t="shared" si="360"/>
        <v>5405Helse/pleie/omsorg</v>
      </c>
      <c r="B2335" s="6" t="str">
        <f>Data!A2335</f>
        <v>5405</v>
      </c>
      <c r="C2335" s="7" t="str">
        <f>Data!B2335</f>
        <v>Vadsø kommune</v>
      </c>
      <c r="D2335" s="7" t="str">
        <f>Data!C2335</f>
        <v>Helse/pleie/omsorg</v>
      </c>
      <c r="E2335" s="1">
        <f>Data!D2335</f>
        <v>213.93920000000003</v>
      </c>
      <c r="F2335" s="1">
        <f>Data!E2335+Data!F2335</f>
        <v>45741.015761331604</v>
      </c>
      <c r="G2335" s="1">
        <f>Data!G2335</f>
        <v>913.85963862630092</v>
      </c>
      <c r="H2335" s="1">
        <f t="shared" si="361"/>
        <v>106754141.66363646</v>
      </c>
      <c r="I2335" s="1">
        <f t="shared" si="362"/>
        <v>2132840.7272727266</v>
      </c>
      <c r="J2335" s="1">
        <f t="shared" si="363"/>
        <v>13066437.886909103</v>
      </c>
      <c r="K2335" s="1">
        <f>'Innlegging av opplysninger'!$B$4*H2335</f>
        <v>13878038.416272741</v>
      </c>
      <c r="L2335" s="1"/>
      <c r="M2335" s="1">
        <f>'Innlegging av opplysninger'!$B$5*H2335</f>
        <v>13984792.557936378</v>
      </c>
      <c r="N2335" s="1">
        <f>'Innlegging av opplysninger'!$B$5*I2335</f>
        <v>279402.13527272717</v>
      </c>
      <c r="O2335" s="1">
        <f>'Innlegging av opplysninger'!$B$5*J2335</f>
        <v>1711703.3631850926</v>
      </c>
      <c r="P2335" s="1">
        <f>'Innlegging av opplysninger'!$B$5*K2335</f>
        <v>1818023.0325317292</v>
      </c>
      <c r="Q2335" s="1"/>
      <c r="R2335" s="1">
        <f>'Innlegging av opplysninger'!$C$11*SUM(H2335:Q2335)</f>
        <v>5837764.431754644</v>
      </c>
      <c r="S2335" s="1">
        <f>'Innlegging av opplysninger'!$C$13*(((H2335+J2335+M2335+O2335)*Data!H2335)+(J2335+O2335)*(1-Data!H2335)*1.8/12+I2335+N2335+K2335+L2335+P2335+Q2335)</f>
        <v>1267866.7729235415</v>
      </c>
      <c r="T2335" s="1">
        <f>'Innlegging av opplysninger'!$C$13*((H2335+J2335+M2335+O2335)*(1-Data!H2335)-(J2335+O2335)*(1-Data!H2335)*1.8/12)</f>
        <v>6720652.9757933393</v>
      </c>
      <c r="U2335" s="1">
        <f>Data!I2335</f>
        <v>29.741599999999998</v>
      </c>
      <c r="V2335" s="1">
        <f>Data!J2335+Data!K2335</f>
        <v>50514.721019268196</v>
      </c>
      <c r="W2335" s="1">
        <f>Data!L2335</f>
        <v>1087.5299244156333</v>
      </c>
      <c r="X2335" s="1">
        <f t="shared" si="367"/>
        <v>16389694.109090909</v>
      </c>
      <c r="Y2335" s="100">
        <f t="shared" si="368"/>
        <v>352853.23636363633</v>
      </c>
      <c r="Z2335" s="100">
        <f t="shared" si="369"/>
        <v>2394184.2703999998</v>
      </c>
      <c r="AA2335" s="100">
        <f>'Innlegging av opplysninger'!$B$4*X2335</f>
        <v>2130660.2341818181</v>
      </c>
      <c r="AB2335" s="1"/>
      <c r="AC2335" s="1">
        <f>'Innlegging av opplysninger'!$B$5*X2335</f>
        <v>2147049.9282909092</v>
      </c>
      <c r="AD2335" s="1">
        <f>'Innlegging av opplysninger'!$B$5*Y2335</f>
        <v>46223.773963636362</v>
      </c>
      <c r="AE2335" s="1">
        <f>'Innlegging av opplysninger'!$B$5*Z2335</f>
        <v>313638.13942239998</v>
      </c>
      <c r="AF2335" s="1">
        <f>'Innlegging av opplysninger'!$B$5*AA2335</f>
        <v>279116.49067781819</v>
      </c>
      <c r="AG2335" s="1"/>
      <c r="AH2335" s="1">
        <f>'Innlegging av opplysninger'!$C$11*SUM(X2335:AG2335)</f>
        <v>914029.96693086287</v>
      </c>
      <c r="AI2335" s="1">
        <f>'Innlegging av opplysninger'!$C$13*(((X2335+Z2335+AC2335+AE2335)*Data!M2335)+(Z2335+AE2335)*(1-Data!M2335)*1.8/12+Y2335+AD2335+AA2335+AB2335+AF2335+AG2335)</f>
        <v>223836.31176408031</v>
      </c>
      <c r="AJ2335" s="1">
        <f>'Innlegging av opplysninger'!$C$13*((X2335+Z2335+AC2335+AE2335)*(1-Data!M2335)-(Z2335+AE2335)*(1-Data!M2335)*1.8/12)</f>
        <v>1026941.5377202582</v>
      </c>
      <c r="AK2335" s="83">
        <f t="shared" si="364"/>
        <v>6752000</v>
      </c>
      <c r="AL2335" s="83">
        <f t="shared" si="365"/>
        <v>1492000</v>
      </c>
      <c r="AM2335" s="83">
        <f t="shared" si="366"/>
        <v>7748000</v>
      </c>
    </row>
    <row r="2336" spans="1:39">
      <c r="A2336" t="str">
        <f t="shared" si="360"/>
        <v>5405Samferdsel og teknikk</v>
      </c>
      <c r="B2336" s="6" t="str">
        <f>Data!A2336</f>
        <v>5405</v>
      </c>
      <c r="C2336" s="7" t="str">
        <f>Data!B2336</f>
        <v>Vadsø kommune</v>
      </c>
      <c r="D2336" s="7" t="str">
        <f>Data!C2336</f>
        <v>Samferdsel og teknikk</v>
      </c>
      <c r="E2336" s="1">
        <f>Data!D2336</f>
        <v>23.563899999999993</v>
      </c>
      <c r="F2336" s="1">
        <f>Data!E2336+Data!F2336</f>
        <v>44428.684642256434</v>
      </c>
      <c r="G2336" s="1">
        <f>Data!G2336</f>
        <v>490.93401346975691</v>
      </c>
      <c r="H2336" s="1">
        <f t="shared" si="361"/>
        <v>11420869.985909084</v>
      </c>
      <c r="I2336" s="1">
        <f t="shared" si="362"/>
        <v>126199.85454545454</v>
      </c>
      <c r="J2336" s="1">
        <f t="shared" si="363"/>
        <v>1385648.3808545447</v>
      </c>
      <c r="K2336" s="1">
        <f>'Innlegging av opplysninger'!$B$4*H2336</f>
        <v>1484713.098168181</v>
      </c>
      <c r="L2336" s="1"/>
      <c r="M2336" s="1">
        <f>'Innlegging av opplysninger'!$B$5*H2336</f>
        <v>1496133.96815409</v>
      </c>
      <c r="N2336" s="1">
        <f>'Innlegging av opplysninger'!$B$5*I2336</f>
        <v>16532.180945454544</v>
      </c>
      <c r="O2336" s="1">
        <f>'Innlegging av opplysninger'!$B$5*J2336</f>
        <v>181519.93789194536</v>
      </c>
      <c r="P2336" s="1">
        <f>'Innlegging av opplysninger'!$B$5*K2336</f>
        <v>194497.41586003173</v>
      </c>
      <c r="Q2336" s="1"/>
      <c r="R2336" s="1">
        <f>'Innlegging av opplysninger'!$C$11*SUM(H2336:Q2336)</f>
        <v>619632.36324849387</v>
      </c>
      <c r="S2336" s="1">
        <f>'Innlegging av opplysninger'!$C$13*(((H2336+J2336+M2336+O2336)*Data!H2336)+(J2336+O2336)*(1-Data!H2336)*1.8/12+I2336+N2336+K2336+L2336+P2336+Q2336)</f>
        <v>121652.57720817243</v>
      </c>
      <c r="T2336" s="1">
        <f>'Innlegging av opplysninger'!$C$13*((H2336+J2336+M2336+O2336)*(1-Data!H2336)-(J2336+O2336)*(1-Data!H2336)*1.8/12)</f>
        <v>726265.39355292427</v>
      </c>
      <c r="U2336" s="1">
        <f>Data!I2336</f>
        <v>3</v>
      </c>
      <c r="V2336" s="1">
        <f>Data!J2336+Data!K2336</f>
        <v>55786.812222222215</v>
      </c>
      <c r="W2336" s="1">
        <f>Data!L2336</f>
        <v>0</v>
      </c>
      <c r="X2336" s="1">
        <f t="shared" si="367"/>
        <v>1825750.2181818178</v>
      </c>
      <c r="Y2336" s="100">
        <f t="shared" si="368"/>
        <v>0</v>
      </c>
      <c r="Z2336" s="100">
        <f t="shared" si="369"/>
        <v>261082.28119999991</v>
      </c>
      <c r="AA2336" s="100">
        <f>'Innlegging av opplysninger'!$B$4*X2336</f>
        <v>237347.52836363632</v>
      </c>
      <c r="AB2336" s="1"/>
      <c r="AC2336" s="1">
        <f>'Innlegging av opplysninger'!$B$5*X2336</f>
        <v>239173.27858181813</v>
      </c>
      <c r="AD2336" s="1">
        <f>'Innlegging av opplysninger'!$B$5*Y2336</f>
        <v>0</v>
      </c>
      <c r="AE2336" s="1">
        <f>'Innlegging av opplysninger'!$B$5*Z2336</f>
        <v>34201.778837199992</v>
      </c>
      <c r="AF2336" s="1">
        <f>'Innlegging av opplysninger'!$B$5*AA2336</f>
        <v>31092.526215636357</v>
      </c>
      <c r="AG2336" s="1"/>
      <c r="AH2336" s="1">
        <f>'Innlegging av opplysninger'!$C$11*SUM(X2336:AG2336)</f>
        <v>99888.609232444112</v>
      </c>
      <c r="AI2336" s="1">
        <f>'Innlegging av opplysninger'!$C$13*(((X2336+Z2336+AC2336+AE2336)*Data!M2336)+(Z2336+AE2336)*(1-Data!M2336)*1.8/12+Y2336+AD2336+AA2336+AB2336+AF2336+AG2336)</f>
        <v>28143.41563109203</v>
      </c>
      <c r="AJ2336" s="1">
        <f>'Innlegging av opplysninger'!$C$13*((X2336+Z2336+AC2336+AE2336)*(1-Data!M2336)-(Z2336+AE2336)*(1-Data!M2336)*1.8/12)</f>
        <v>108546.26016067361</v>
      </c>
      <c r="AK2336" s="83">
        <f t="shared" si="364"/>
        <v>720000</v>
      </c>
      <c r="AL2336" s="83">
        <f t="shared" si="365"/>
        <v>150000</v>
      </c>
      <c r="AM2336" s="83">
        <f t="shared" si="366"/>
        <v>835000</v>
      </c>
    </row>
    <row r="2337" spans="1:39">
      <c r="A2337" t="str">
        <f t="shared" si="360"/>
        <v>5405Annet</v>
      </c>
      <c r="B2337" s="6" t="str">
        <f>Data!A2337</f>
        <v>5405</v>
      </c>
      <c r="C2337" s="7" t="str">
        <f>Data!B2337</f>
        <v>Vadsø kommune</v>
      </c>
      <c r="D2337" s="7" t="str">
        <f>Data!C2337</f>
        <v>Annet</v>
      </c>
      <c r="E2337" s="1">
        <f>Data!D2337</f>
        <v>7.9</v>
      </c>
      <c r="F2337" s="1">
        <f>Data!E2337+Data!F2337</f>
        <v>0</v>
      </c>
      <c r="G2337" s="1">
        <f>Data!G2337</f>
        <v>0</v>
      </c>
      <c r="H2337" s="1">
        <f t="shared" si="361"/>
        <v>0</v>
      </c>
      <c r="I2337" s="1">
        <f t="shared" si="362"/>
        <v>0</v>
      </c>
      <c r="J2337" s="1">
        <f t="shared" si="363"/>
        <v>0</v>
      </c>
      <c r="K2337" s="1">
        <f>'Innlegging av opplysninger'!$B$4*H2337</f>
        <v>0</v>
      </c>
      <c r="L2337" s="1"/>
      <c r="M2337" s="1">
        <f>'Innlegging av opplysninger'!$B$5*H2337</f>
        <v>0</v>
      </c>
      <c r="N2337" s="1">
        <f>'Innlegging av opplysninger'!$B$5*I2337</f>
        <v>0</v>
      </c>
      <c r="O2337" s="1">
        <f>'Innlegging av opplysninger'!$B$5*J2337</f>
        <v>0</v>
      </c>
      <c r="P2337" s="1">
        <f>'Innlegging av opplysninger'!$B$5*K2337</f>
        <v>0</v>
      </c>
      <c r="Q2337" s="1"/>
      <c r="R2337" s="1">
        <f>'Innlegging av opplysninger'!$C$11*SUM(H2337:Q2337)</f>
        <v>0</v>
      </c>
      <c r="S2337" s="1">
        <f>'Innlegging av opplysninger'!$C$13*(((H2337+J2337+M2337+O2337)*Data!H2337)+(J2337+O2337)*(1-Data!H2337)*1.8/12+I2337+N2337+K2337+L2337+P2337+Q2337)</f>
        <v>0</v>
      </c>
      <c r="T2337" s="1">
        <f>'Innlegging av opplysninger'!$C$13*((H2337+J2337+M2337+O2337)*(1-Data!H2337)-(J2337+O2337)*(1-Data!H2337)*1.8/12)</f>
        <v>0</v>
      </c>
      <c r="U2337" s="1">
        <f>Data!I2337</f>
        <v>0</v>
      </c>
      <c r="V2337" s="1">
        <f>Data!J2337+Data!K2337</f>
        <v>0</v>
      </c>
      <c r="W2337" s="1">
        <f>Data!L2337</f>
        <v>0</v>
      </c>
      <c r="X2337" s="1">
        <f t="shared" si="367"/>
        <v>0</v>
      </c>
      <c r="Y2337" s="100">
        <f t="shared" si="368"/>
        <v>0</v>
      </c>
      <c r="Z2337" s="100">
        <f t="shared" si="369"/>
        <v>0</v>
      </c>
      <c r="AA2337" s="100">
        <f>'Innlegging av opplysninger'!$B$4*X2337</f>
        <v>0</v>
      </c>
      <c r="AB2337" s="1"/>
      <c r="AC2337" s="1">
        <f>'Innlegging av opplysninger'!$B$5*X2337</f>
        <v>0</v>
      </c>
      <c r="AD2337" s="1">
        <f>'Innlegging av opplysninger'!$B$5*Y2337</f>
        <v>0</v>
      </c>
      <c r="AE2337" s="1">
        <f>'Innlegging av opplysninger'!$B$5*Z2337</f>
        <v>0</v>
      </c>
      <c r="AF2337" s="1">
        <f>'Innlegging av opplysninger'!$B$5*AA2337</f>
        <v>0</v>
      </c>
      <c r="AG2337" s="1"/>
      <c r="AH2337" s="1">
        <f>'Innlegging av opplysninger'!$C$11*SUM(X2337:AG2337)</f>
        <v>0</v>
      </c>
      <c r="AI2337" s="1">
        <f>'Innlegging av opplysninger'!$C$13*(((X2337+Z2337+AC2337+AE2337)*Data!M2337)+(Z2337+AE2337)*(1-Data!M2337)*1.8/12+Y2337+AD2337+AA2337+AB2337+AF2337+AG2337)</f>
        <v>0</v>
      </c>
      <c r="AJ2337" s="1">
        <f>'Innlegging av opplysninger'!$C$13*((X2337+Z2337+AC2337+AE2337)*(1-Data!M2337)-(Z2337+AE2337)*(1-Data!M2337)*1.8/12)</f>
        <v>0</v>
      </c>
      <c r="AK2337" s="83">
        <f t="shared" si="364"/>
        <v>0</v>
      </c>
      <c r="AL2337" s="83">
        <f t="shared" si="365"/>
        <v>0</v>
      </c>
      <c r="AM2337" s="83">
        <f t="shared" si="366"/>
        <v>0</v>
      </c>
    </row>
    <row r="2338" spans="1:39">
      <c r="A2338" t="str">
        <f t="shared" si="360"/>
        <v>5406Alle</v>
      </c>
      <c r="B2338" s="6" t="str">
        <f>Data!A2338</f>
        <v>5406</v>
      </c>
      <c r="C2338" s="7" t="str">
        <f>Data!B2338</f>
        <v>Hammerfest kommune</v>
      </c>
      <c r="D2338" s="7" t="str">
        <f>Data!C2338</f>
        <v>Alle</v>
      </c>
      <c r="E2338" s="1">
        <f>Data!D2338</f>
        <v>1124.6376999999998</v>
      </c>
      <c r="F2338" s="1">
        <f>Data!E2338+Data!F2338</f>
        <v>46599.618149160415</v>
      </c>
      <c r="G2338" s="1">
        <f>Data!G2338</f>
        <v>472.83649658907933</v>
      </c>
      <c r="H2338" s="1">
        <f t="shared" si="361"/>
        <v>571720225.92163646</v>
      </c>
      <c r="I2338" s="1">
        <f t="shared" si="362"/>
        <v>5801124.545454544</v>
      </c>
      <c r="J2338" s="1">
        <f t="shared" si="363"/>
        <v>69302562.056050912</v>
      </c>
      <c r="K2338" s="1">
        <f>'Innlegging av opplysninger'!$B$4*H2338</f>
        <v>74323629.369812742</v>
      </c>
      <c r="L2338" s="1"/>
      <c r="M2338" s="1">
        <f>'Innlegging av opplysninger'!$B$5*H2338</f>
        <v>74895349.595734373</v>
      </c>
      <c r="N2338" s="1">
        <f>'Innlegging av opplysninger'!$B$5*I2338</f>
        <v>759947.31545454531</v>
      </c>
      <c r="O2338" s="1">
        <f>'Innlegging av opplysninger'!$B$5*J2338</f>
        <v>9078635.6293426696</v>
      </c>
      <c r="P2338" s="1">
        <f>'Innlegging av opplysninger'!$B$5*K2338</f>
        <v>9736395.447445469</v>
      </c>
      <c r="Q2338" s="1"/>
      <c r="R2338" s="1">
        <f>'Innlegging av opplysninger'!$C$11*SUM(H2338:Q2338)</f>
        <v>30993479.055475406</v>
      </c>
      <c r="S2338" s="1">
        <f>'Innlegging av opplysninger'!$C$13*(((H2338+J2338+M2338+O2338)*Data!H2338)+(J2338+O2338)*(1-Data!H2338)*1.8/12+I2338+N2338+K2338+L2338+P2338+Q2338)</f>
        <v>6329499.1811142657</v>
      </c>
      <c r="T2338" s="1">
        <f>'Innlegging av opplysninger'!$C$13*((H2338+J2338+M2338+O2338)*(1-Data!H2338)-(J2338+O2338)*(1-Data!H2338)*1.8/12)</f>
        <v>36082630.052694179</v>
      </c>
      <c r="U2338" s="1">
        <f>Data!I2338</f>
        <v>135.51060000000001</v>
      </c>
      <c r="V2338" s="1">
        <f>Data!J2338+Data!K2338</f>
        <v>52578.927730868767</v>
      </c>
      <c r="W2338" s="1">
        <f>Data!L2338</f>
        <v>494.85700749609225</v>
      </c>
      <c r="X2338" s="1">
        <f t="shared" si="367"/>
        <v>77727295.027272716</v>
      </c>
      <c r="Y2338" s="100">
        <f t="shared" si="368"/>
        <v>731545.85454545403</v>
      </c>
      <c r="Z2338" s="100">
        <f t="shared" si="369"/>
        <v>11219614.246099997</v>
      </c>
      <c r="AA2338" s="100">
        <f>'Innlegging av opplysninger'!$B$4*X2338</f>
        <v>10104548.353545453</v>
      </c>
      <c r="AB2338" s="1"/>
      <c r="AC2338" s="1">
        <f>'Innlegging av opplysninger'!$B$5*X2338</f>
        <v>10182275.648572726</v>
      </c>
      <c r="AD2338" s="1">
        <f>'Innlegging av opplysninger'!$B$5*Y2338</f>
        <v>95832.506945454486</v>
      </c>
      <c r="AE2338" s="1">
        <f>'Innlegging av opplysninger'!$B$5*Z2338</f>
        <v>1469769.4662390996</v>
      </c>
      <c r="AF2338" s="1">
        <f>'Innlegging av opplysninger'!$B$5*AA2338</f>
        <v>1323695.8343144543</v>
      </c>
      <c r="AG2338" s="1"/>
      <c r="AH2338" s="1">
        <f>'Innlegging av opplysninger'!$C$11*SUM(X2338:AG2338)</f>
        <v>4288473.9236263437</v>
      </c>
      <c r="AI2338" s="1">
        <f>'Innlegging av opplysninger'!$C$13*(((X2338+Z2338+AC2338+AE2338)*Data!M2338)+(Z2338+AE2338)*(1-Data!M2338)*1.8/12+Y2338+AD2338+AA2338+AB2338+AF2338+AG2338)</f>
        <v>1103859.2402803442</v>
      </c>
      <c r="AJ2338" s="1">
        <f>'Innlegging av opplysninger'!$C$13*((X2338+Z2338+AC2338+AE2338)*(1-Data!M2338)-(Z2338+AE2338)*(1-Data!M2338)*1.8/12)</f>
        <v>4764578.7604714939</v>
      </c>
      <c r="AK2338" s="83">
        <f t="shared" si="364"/>
        <v>35282000</v>
      </c>
      <c r="AL2338" s="83">
        <f t="shared" si="365"/>
        <v>7433000</v>
      </c>
      <c r="AM2338" s="83">
        <f t="shared" si="366"/>
        <v>40847000</v>
      </c>
    </row>
    <row r="2339" spans="1:39">
      <c r="A2339" t="str">
        <f t="shared" si="360"/>
        <v>5406Administrasjon</v>
      </c>
      <c r="B2339" s="6" t="str">
        <f>Data!A2339</f>
        <v>5406</v>
      </c>
      <c r="C2339" s="7" t="str">
        <f>Data!B2339</f>
        <v>Hammerfest kommune</v>
      </c>
      <c r="D2339" s="7" t="str">
        <f>Data!C2339</f>
        <v>Administrasjon</v>
      </c>
      <c r="E2339" s="1">
        <f>Data!D2339</f>
        <v>95.500299999999996</v>
      </c>
      <c r="F2339" s="1">
        <f>Data!E2339+Data!F2339</f>
        <v>48492.245277414484</v>
      </c>
      <c r="G2339" s="1">
        <f>Data!G2339</f>
        <v>0</v>
      </c>
      <c r="H2339" s="1">
        <f t="shared" si="361"/>
        <v>50520261.5090909</v>
      </c>
      <c r="I2339" s="1">
        <f t="shared" si="362"/>
        <v>0</v>
      </c>
      <c r="J2339" s="1">
        <f t="shared" si="363"/>
        <v>6062431.3810909074</v>
      </c>
      <c r="K2339" s="1">
        <f>'Innlegging av opplysninger'!$B$4*H2339</f>
        <v>6567633.9961818177</v>
      </c>
      <c r="L2339" s="1"/>
      <c r="M2339" s="1">
        <f>'Innlegging av opplysninger'!$B$5*H2339</f>
        <v>6618154.2576909084</v>
      </c>
      <c r="N2339" s="1">
        <f>'Innlegging av opplysninger'!$B$5*I2339</f>
        <v>0</v>
      </c>
      <c r="O2339" s="1">
        <f>'Innlegging av opplysninger'!$B$5*J2339</f>
        <v>794178.5109229089</v>
      </c>
      <c r="P2339" s="1">
        <f>'Innlegging av opplysninger'!$B$5*K2339</f>
        <v>860360.0534998182</v>
      </c>
      <c r="Q2339" s="1"/>
      <c r="R2339" s="1">
        <f>'Innlegging av opplysninger'!$C$11*SUM(H2339:Q2339)</f>
        <v>2714074.7489221357</v>
      </c>
      <c r="S2339" s="1">
        <f>'Innlegging av opplysninger'!$C$13*(((H2339+J2339+M2339+O2339)*Data!H2339)+(J2339+O2339)*(1-Data!H2339)*1.8/12+I2339+N2339+K2339+L2339+P2339+Q2339)</f>
        <v>631662.71923097095</v>
      </c>
      <c r="T2339" s="1">
        <f>'Innlegging av opplysninger'!$C$13*((H2339+J2339+M2339+O2339)*(1-Data!H2339)-(J2339+O2339)*(1-Data!H2339)*1.8/12)</f>
        <v>3082334.305609847</v>
      </c>
      <c r="U2339" s="1">
        <f>Data!I2339</f>
        <v>19.5</v>
      </c>
      <c r="V2339" s="1">
        <f>Data!J2339+Data!K2339</f>
        <v>56961.982905982914</v>
      </c>
      <c r="W2339" s="1">
        <f>Data!L2339</f>
        <v>0</v>
      </c>
      <c r="X2339" s="1">
        <f t="shared" si="367"/>
        <v>12117367.272727273</v>
      </c>
      <c r="Y2339" s="100">
        <f t="shared" si="368"/>
        <v>0</v>
      </c>
      <c r="Z2339" s="100">
        <f t="shared" si="369"/>
        <v>1732783.52</v>
      </c>
      <c r="AA2339" s="100">
        <f>'Innlegging av opplysninger'!$B$4*X2339</f>
        <v>1575257.7454545456</v>
      </c>
      <c r="AB2339" s="1"/>
      <c r="AC2339" s="1">
        <f>'Innlegging av opplysninger'!$B$5*X2339</f>
        <v>1587375.1127272728</v>
      </c>
      <c r="AD2339" s="1">
        <f>'Innlegging av opplysninger'!$B$5*Y2339</f>
        <v>0</v>
      </c>
      <c r="AE2339" s="1">
        <f>'Innlegging av opplysninger'!$B$5*Z2339</f>
        <v>226994.64112000001</v>
      </c>
      <c r="AF2339" s="1">
        <f>'Innlegging av opplysninger'!$B$5*AA2339</f>
        <v>206358.76465454549</v>
      </c>
      <c r="AG2339" s="1"/>
      <c r="AH2339" s="1">
        <f>'Innlegging av opplysninger'!$C$11*SUM(X2339:AG2339)</f>
        <v>662953.20815397834</v>
      </c>
      <c r="AI2339" s="1">
        <f>'Innlegging av opplysninger'!$C$13*(((X2339+Z2339+AC2339+AE2339)*Data!M2339)+(Z2339+AE2339)*(1-Data!M2339)*1.8/12+Y2339+AD2339+AA2339+AB2339+AF2339+AG2339)</f>
        <v>218682.13086772469</v>
      </c>
      <c r="AJ2339" s="1">
        <f>'Innlegging av opplysninger'!$C$13*((X2339+Z2339+AC2339+AE2339)*(1-Data!M2339)-(Z2339+AE2339)*(1-Data!M2339)*1.8/12)</f>
        <v>688516.9960798244</v>
      </c>
      <c r="AK2339" s="83">
        <f t="shared" si="364"/>
        <v>3377000</v>
      </c>
      <c r="AL2339" s="83">
        <f t="shared" si="365"/>
        <v>850000</v>
      </c>
      <c r="AM2339" s="83">
        <f t="shared" si="366"/>
        <v>3771000</v>
      </c>
    </row>
    <row r="2340" spans="1:39">
      <c r="A2340" t="str">
        <f t="shared" si="360"/>
        <v>5406Undervisning</v>
      </c>
      <c r="B2340" s="6" t="str">
        <f>Data!A2340</f>
        <v>5406</v>
      </c>
      <c r="C2340" s="7" t="str">
        <f>Data!B2340</f>
        <v>Hammerfest kommune</v>
      </c>
      <c r="D2340" s="7" t="str">
        <f>Data!C2340</f>
        <v>Undervisning</v>
      </c>
      <c r="E2340" s="1">
        <f>Data!D2340</f>
        <v>261.09360000000009</v>
      </c>
      <c r="F2340" s="1">
        <f>Data!E2340+Data!F2340</f>
        <v>47432.302285463877</v>
      </c>
      <c r="G2340" s="1">
        <f>Data!G2340</f>
        <v>4.3913370530721529</v>
      </c>
      <c r="H2340" s="1">
        <f t="shared" si="361"/>
        <v>135101133.38181815</v>
      </c>
      <c r="I2340" s="1">
        <f t="shared" si="362"/>
        <v>12507.818181818178</v>
      </c>
      <c r="J2340" s="1">
        <f t="shared" si="363"/>
        <v>16213636.943999995</v>
      </c>
      <c r="K2340" s="1">
        <f>'Innlegging av opplysninger'!$B$4*H2340</f>
        <v>17563147.339636359</v>
      </c>
      <c r="L2340" s="1"/>
      <c r="M2340" s="1">
        <f>'Innlegging av opplysninger'!$B$5*H2340</f>
        <v>17698248.473018177</v>
      </c>
      <c r="N2340" s="1">
        <f>'Innlegging av opplysninger'!$B$5*I2340</f>
        <v>1638.5241818181814</v>
      </c>
      <c r="O2340" s="1">
        <f>'Innlegging av opplysninger'!$B$5*J2340</f>
        <v>2123986.4396639992</v>
      </c>
      <c r="P2340" s="1">
        <f>'Innlegging av opplysninger'!$B$5*K2340</f>
        <v>2300772.3014923632</v>
      </c>
      <c r="Q2340" s="1"/>
      <c r="R2340" s="1">
        <f>'Innlegging av opplysninger'!$C$11*SUM(H2340:Q2340)</f>
        <v>7258572.7064357214</v>
      </c>
      <c r="S2340" s="1">
        <f>'Innlegging av opplysninger'!$C$13*(((H2340+J2340+M2340+O2340)*Data!H2340)+(J2340+O2340)*(1-Data!H2340)*1.8/12+I2340+N2340+K2340+L2340+P2340+Q2340)</f>
        <v>1291639.5037091502</v>
      </c>
      <c r="T2340" s="1">
        <f>'Innlegging av opplysninger'!$C$13*((H2340+J2340+M2340+O2340)*(1-Data!H2340)-(J2340+O2340)*(1-Data!H2340)*1.8/12)</f>
        <v>8641144.1998344716</v>
      </c>
      <c r="U2340" s="1">
        <f>Data!I2340</f>
        <v>31.77</v>
      </c>
      <c r="V2340" s="1">
        <f>Data!J2340+Data!K2340</f>
        <v>51518.625800020971</v>
      </c>
      <c r="W2340" s="1">
        <f>Data!L2340</f>
        <v>0</v>
      </c>
      <c r="X2340" s="1">
        <f t="shared" si="367"/>
        <v>17855418.999999996</v>
      </c>
      <c r="Y2340" s="100">
        <f t="shared" si="368"/>
        <v>0</v>
      </c>
      <c r="Z2340" s="100">
        <f t="shared" si="369"/>
        <v>2553324.9169999994</v>
      </c>
      <c r="AA2340" s="100">
        <f>'Innlegging av opplysninger'!$B$4*X2340</f>
        <v>2321204.4699999997</v>
      </c>
      <c r="AB2340" s="1"/>
      <c r="AC2340" s="1">
        <f>'Innlegging av opplysninger'!$B$5*X2340</f>
        <v>2339059.8889999995</v>
      </c>
      <c r="AD2340" s="1">
        <f>'Innlegging av opplysninger'!$B$5*Y2340</f>
        <v>0</v>
      </c>
      <c r="AE2340" s="1">
        <f>'Innlegging av opplysninger'!$B$5*Z2340</f>
        <v>334485.56412699993</v>
      </c>
      <c r="AF2340" s="1">
        <f>'Innlegging av opplysninger'!$B$5*AA2340</f>
        <v>304077.78557000001</v>
      </c>
      <c r="AG2340" s="1"/>
      <c r="AH2340" s="1">
        <f>'Innlegging av opplysninger'!$C$11*SUM(X2340:AG2340)</f>
        <v>976887.72177648568</v>
      </c>
      <c r="AI2340" s="1">
        <f>'Innlegging av opplysninger'!$C$13*(((X2340+Z2340+AC2340+AE2340)*Data!M2340)+(Z2340+AE2340)*(1-Data!M2340)*1.8/12+Y2340+AD2340+AA2340+AB2340+AF2340+AG2340)</f>
        <v>189741.55930260601</v>
      </c>
      <c r="AJ2340" s="1">
        <f>'Innlegging av opplysninger'!$C$13*((X2340+Z2340+AC2340+AE2340)*(1-Data!M2340)-(Z2340+AE2340)*(1-Data!M2340)*1.8/12)</f>
        <v>1147052.1652336374</v>
      </c>
      <c r="AK2340" s="83">
        <f t="shared" si="364"/>
        <v>8235000</v>
      </c>
      <c r="AL2340" s="83">
        <f t="shared" si="365"/>
        <v>1481000</v>
      </c>
      <c r="AM2340" s="83">
        <f t="shared" si="366"/>
        <v>9788000</v>
      </c>
    </row>
    <row r="2341" spans="1:39">
      <c r="A2341" t="str">
        <f t="shared" si="360"/>
        <v>5406Barnehager</v>
      </c>
      <c r="B2341" s="6" t="str">
        <f>Data!A2341</f>
        <v>5406</v>
      </c>
      <c r="C2341" s="7" t="str">
        <f>Data!B2341</f>
        <v>Hammerfest kommune</v>
      </c>
      <c r="D2341" s="7" t="str">
        <f>Data!C2341</f>
        <v>Barnehager</v>
      </c>
      <c r="E2341" s="1">
        <f>Data!D2341</f>
        <v>138.02239999999998</v>
      </c>
      <c r="F2341" s="1">
        <f>Data!E2341+Data!F2341</f>
        <v>41499.37796328713</v>
      </c>
      <c r="G2341" s="1">
        <f>Data!G2341</f>
        <v>0.6059885931558936</v>
      </c>
      <c r="H2341" s="1">
        <f t="shared" si="361"/>
        <v>62485568.127272733</v>
      </c>
      <c r="I2341" s="1">
        <f t="shared" si="362"/>
        <v>912.43636363636358</v>
      </c>
      <c r="J2341" s="1">
        <f t="shared" si="363"/>
        <v>7498377.6676363638</v>
      </c>
      <c r="K2341" s="1">
        <f>'Innlegging av opplysninger'!$B$4*H2341</f>
        <v>8123123.8565454558</v>
      </c>
      <c r="L2341" s="1"/>
      <c r="M2341" s="1">
        <f>'Innlegging av opplysninger'!$B$5*H2341</f>
        <v>8185609.4246727284</v>
      </c>
      <c r="N2341" s="1">
        <f>'Innlegging av opplysninger'!$B$5*I2341</f>
        <v>119.52916363636363</v>
      </c>
      <c r="O2341" s="1">
        <f>'Innlegging av opplysninger'!$B$5*J2341</f>
        <v>982287.47446036374</v>
      </c>
      <c r="P2341" s="1">
        <f>'Innlegging av opplysninger'!$B$5*K2341</f>
        <v>1064129.2252074548</v>
      </c>
      <c r="Q2341" s="1"/>
      <c r="R2341" s="1">
        <f>'Innlegging av opplysninger'!$C$11*SUM(H2341:Q2341)</f>
        <v>3356924.8541702493</v>
      </c>
      <c r="S2341" s="1">
        <f>'Innlegging av opplysninger'!$C$13*(((H2341+J2341+M2341+O2341)*Data!H2341)+(J2341+O2341)*(1-Data!H2341)*1.8/12+I2341+N2341+K2341+L2341+P2341+Q2341)</f>
        <v>581005.25307119836</v>
      </c>
      <c r="T2341" s="1">
        <f>'Innlegging av opplysninger'!$C$13*((H2341+J2341+M2341+O2341)*(1-Data!H2341)-(J2341+O2341)*(1-Data!H2341)*1.8/12)</f>
        <v>4012681.389477564</v>
      </c>
      <c r="U2341" s="1">
        <f>Data!I2341</f>
        <v>5.85</v>
      </c>
      <c r="V2341" s="1">
        <f>Data!J2341+Data!K2341</f>
        <v>46903.789173789177</v>
      </c>
      <c r="W2341" s="1">
        <f>Data!L2341</f>
        <v>0</v>
      </c>
      <c r="X2341" s="1">
        <f t="shared" si="367"/>
        <v>2993314.5454545454</v>
      </c>
      <c r="Y2341" s="100">
        <f t="shared" si="368"/>
        <v>0</v>
      </c>
      <c r="Z2341" s="100">
        <f t="shared" si="369"/>
        <v>428043.98</v>
      </c>
      <c r="AA2341" s="100">
        <f>'Innlegging av opplysninger'!$B$4*X2341</f>
        <v>389130.89090909093</v>
      </c>
      <c r="AB2341" s="1"/>
      <c r="AC2341" s="1">
        <f>'Innlegging av opplysninger'!$B$5*X2341</f>
        <v>392124.20545454544</v>
      </c>
      <c r="AD2341" s="1">
        <f>'Innlegging av opplysninger'!$B$5*Y2341</f>
        <v>0</v>
      </c>
      <c r="AE2341" s="1">
        <f>'Innlegging av opplysninger'!$B$5*Z2341</f>
        <v>56073.761379999996</v>
      </c>
      <c r="AF2341" s="1">
        <f>'Innlegging av opplysninger'!$B$5*AA2341</f>
        <v>50976.146709090914</v>
      </c>
      <c r="AG2341" s="1"/>
      <c r="AH2341" s="1">
        <f>'Innlegging av opplysninger'!$C$11*SUM(X2341:AG2341)</f>
        <v>163767.21413647637</v>
      </c>
      <c r="AI2341" s="1">
        <f>'Innlegging av opplysninger'!$C$13*(((X2341+Z2341+AC2341+AE2341)*Data!M2341)+(Z2341+AE2341)*(1-Data!M2341)*1.8/12+Y2341+AD2341+AA2341+AB2341+AF2341+AG2341)</f>
        <v>28708.74153437018</v>
      </c>
      <c r="AJ2341" s="1">
        <f>'Innlegging av opplysninger'!$C$13*((X2341+Z2341+AC2341+AE2341)*(1-Data!M2341)-(Z2341+AE2341)*(1-Data!M2341)*1.8/12)</f>
        <v>195393.76202080798</v>
      </c>
      <c r="AK2341" s="83">
        <f t="shared" si="364"/>
        <v>3521000</v>
      </c>
      <c r="AL2341" s="83">
        <f t="shared" si="365"/>
        <v>610000</v>
      </c>
      <c r="AM2341" s="83">
        <f t="shared" si="366"/>
        <v>4208000</v>
      </c>
    </row>
    <row r="2342" spans="1:39">
      <c r="A2342" t="str">
        <f t="shared" si="360"/>
        <v>5406Helse/pleie/omsorg</v>
      </c>
      <c r="B2342" s="6" t="str">
        <f>Data!A2342</f>
        <v>5406</v>
      </c>
      <c r="C2342" s="7" t="str">
        <f>Data!B2342</f>
        <v>Hammerfest kommune</v>
      </c>
      <c r="D2342" s="7" t="str">
        <f>Data!C2342</f>
        <v>Helse/pleie/omsorg</v>
      </c>
      <c r="E2342" s="1">
        <f>Data!D2342</f>
        <v>525.98939999999993</v>
      </c>
      <c r="F2342" s="1">
        <f>Data!E2342+Data!F2342</f>
        <v>46589.081664288315</v>
      </c>
      <c r="G2342" s="1">
        <f>Data!G2342</f>
        <v>926.55378606489001</v>
      </c>
      <c r="H2342" s="1">
        <f t="shared" si="361"/>
        <v>267331233.93981826</v>
      </c>
      <c r="I2342" s="1">
        <f t="shared" si="362"/>
        <v>5316626.9454545425</v>
      </c>
      <c r="J2342" s="1">
        <f t="shared" si="363"/>
        <v>32717743.306232736</v>
      </c>
      <c r="K2342" s="1">
        <f>'Innlegging av opplysninger'!$B$4*H2342</f>
        <v>34753060.412176378</v>
      </c>
      <c r="L2342" s="1"/>
      <c r="M2342" s="1">
        <f>'Innlegging av opplysninger'!$B$5*H2342</f>
        <v>35020391.646116197</v>
      </c>
      <c r="N2342" s="1">
        <f>'Innlegging av opplysninger'!$B$5*I2342</f>
        <v>696478.12985454511</v>
      </c>
      <c r="O2342" s="1">
        <f>'Innlegging av opplysninger'!$B$5*J2342</f>
        <v>4286024.3731164886</v>
      </c>
      <c r="P2342" s="1">
        <f>'Innlegging av opplysninger'!$B$5*K2342</f>
        <v>4552650.9139951058</v>
      </c>
      <c r="Q2342" s="1"/>
      <c r="R2342" s="1">
        <f>'Innlegging av opplysninger'!$C$11*SUM(H2342:Q2342)</f>
        <v>14617619.967337042</v>
      </c>
      <c r="S2342" s="1">
        <f>'Innlegging av opplysninger'!$C$13*(((H2342+J2342+M2342+O2342)*Data!H2342)+(J2342+O2342)*(1-Data!H2342)*1.8/12+I2342+N2342+K2342+L2342+P2342+Q2342)</f>
        <v>3092175.272744291</v>
      </c>
      <c r="T2342" s="1">
        <f>'Innlegging av opplysninger'!$C$13*((H2342+J2342+M2342+O2342)*(1-Data!H2342)-(J2342+O2342)*(1-Data!H2342)*1.8/12)</f>
        <v>16910883.629927449</v>
      </c>
      <c r="U2342" s="1">
        <f>Data!I2342</f>
        <v>53.470599999999997</v>
      </c>
      <c r="V2342" s="1">
        <f>Data!J2342+Data!K2342</f>
        <v>48477.98258918606</v>
      </c>
      <c r="W2342" s="1">
        <f>Data!L2342</f>
        <v>1133.6364282428096</v>
      </c>
      <c r="X2342" s="1">
        <f t="shared" si="367"/>
        <v>28277965.263636347</v>
      </c>
      <c r="Y2342" s="100">
        <f t="shared" si="368"/>
        <v>661267.85454545426</v>
      </c>
      <c r="Z2342" s="100">
        <f t="shared" si="369"/>
        <v>4138310.3358999975</v>
      </c>
      <c r="AA2342" s="100">
        <f>'Innlegging av opplysninger'!$B$4*X2342</f>
        <v>3676135.4842727254</v>
      </c>
      <c r="AB2342" s="1"/>
      <c r="AC2342" s="1">
        <f>'Innlegging av opplysninger'!$B$5*X2342</f>
        <v>3704413.4495363617</v>
      </c>
      <c r="AD2342" s="1">
        <f>'Innlegging av opplysninger'!$B$5*Y2342</f>
        <v>86626.08894545451</v>
      </c>
      <c r="AE2342" s="1">
        <f>'Innlegging av opplysninger'!$B$5*Z2342</f>
        <v>542118.65400289965</v>
      </c>
      <c r="AF2342" s="1">
        <f>'Innlegging av opplysninger'!$B$5*AA2342</f>
        <v>481573.74843972706</v>
      </c>
      <c r="AG2342" s="1"/>
      <c r="AH2342" s="1">
        <f>'Innlegging av opplysninger'!$C$11*SUM(X2342:AG2342)</f>
        <v>1579599.6134126007</v>
      </c>
      <c r="AI2342" s="1">
        <f>'Innlegging av opplysninger'!$C$13*(((X2342+Z2342+AC2342+AE2342)*Data!M2342)+(Z2342+AE2342)*(1-Data!M2342)*1.8/12+Y2342+AD2342+AA2342+AB2342+AF2342+AG2342)</f>
        <v>351338.65362393518</v>
      </c>
      <c r="AJ2342" s="1">
        <f>'Innlegging av opplysninger'!$C$13*((X2342+Z2342+AC2342+AE2342)*(1-Data!M2342)-(Z2342+AE2342)*(1-Data!M2342)*1.8/12)</f>
        <v>1810218.7120985708</v>
      </c>
      <c r="AK2342" s="83">
        <f t="shared" si="364"/>
        <v>16197000</v>
      </c>
      <c r="AL2342" s="83">
        <f t="shared" si="365"/>
        <v>3444000</v>
      </c>
      <c r="AM2342" s="83">
        <f t="shared" si="366"/>
        <v>18721000</v>
      </c>
    </row>
    <row r="2343" spans="1:39">
      <c r="A2343" t="str">
        <f t="shared" si="360"/>
        <v>5406Samferdsel og teknikk</v>
      </c>
      <c r="B2343" s="6" t="str">
        <f>Data!A2343</f>
        <v>5406</v>
      </c>
      <c r="C2343" s="7" t="str">
        <f>Data!B2343</f>
        <v>Hammerfest kommune</v>
      </c>
      <c r="D2343" s="7" t="str">
        <f>Data!C2343</f>
        <v>Samferdsel og teknikk</v>
      </c>
      <c r="E2343" s="1">
        <f>Data!D2343</f>
        <v>69.49430000000001</v>
      </c>
      <c r="F2343" s="1">
        <f>Data!E2343+Data!F2343</f>
        <v>51657.482724002795</v>
      </c>
      <c r="G2343" s="1">
        <f>Data!G2343</f>
        <v>447.32560799950488</v>
      </c>
      <c r="H2343" s="1">
        <f t="shared" si="361"/>
        <v>39162552.018181831</v>
      </c>
      <c r="I2343" s="1">
        <f t="shared" si="362"/>
        <v>339126.32727272721</v>
      </c>
      <c r="J2343" s="1">
        <f t="shared" si="363"/>
        <v>4740201.4014545465</v>
      </c>
      <c r="K2343" s="1">
        <f>'Innlegging av opplysninger'!$B$4*H2343</f>
        <v>5091131.7623636378</v>
      </c>
      <c r="L2343" s="1"/>
      <c r="M2343" s="1">
        <f>'Innlegging av opplysninger'!$B$5*H2343</f>
        <v>5130294.3143818201</v>
      </c>
      <c r="N2343" s="1">
        <f>'Innlegging av opplysninger'!$B$5*I2343</f>
        <v>44425.548872727268</v>
      </c>
      <c r="O2343" s="1">
        <f>'Innlegging av opplysninger'!$B$5*J2343</f>
        <v>620966.38359054562</v>
      </c>
      <c r="P2343" s="1">
        <f>'Innlegging av opplysninger'!$B$5*K2343</f>
        <v>666938.26086963655</v>
      </c>
      <c r="Q2343" s="1"/>
      <c r="R2343" s="1">
        <f>'Innlegging av opplysninger'!$C$11*SUM(H2343:Q2343)</f>
        <v>2120234.168645524</v>
      </c>
      <c r="S2343" s="1">
        <f>'Innlegging av opplysninger'!$C$13*(((H2343+J2343+M2343+O2343)*Data!H2343)+(J2343+O2343)*(1-Data!H2343)*1.8/12+I2343+N2343+K2343+L2343+P2343+Q2343)</f>
        <v>554720.35496618971</v>
      </c>
      <c r="T2343" s="1">
        <f>'Innlegging av opplysninger'!$C$13*((H2343+J2343+M2343+O2343)*(1-Data!H2343)-(J2343+O2343)*(1-Data!H2343)*1.8/12)</f>
        <v>2346652.7179171592</v>
      </c>
      <c r="U2343" s="1">
        <f>Data!I2343</f>
        <v>19.919999999999998</v>
      </c>
      <c r="V2343" s="1">
        <f>Data!J2343+Data!K2343</f>
        <v>63161.793340026779</v>
      </c>
      <c r="W2343" s="1">
        <f>Data!L2343</f>
        <v>188.31977911646587</v>
      </c>
      <c r="X2343" s="1">
        <f t="shared" si="367"/>
        <v>13725631.890909089</v>
      </c>
      <c r="Y2343" s="100">
        <f t="shared" si="368"/>
        <v>40923.599999999991</v>
      </c>
      <c r="Z2343" s="100">
        <f t="shared" si="369"/>
        <v>1968617.4351999995</v>
      </c>
      <c r="AA2343" s="100">
        <f>'Innlegging av opplysninger'!$B$4*X2343</f>
        <v>1784332.1458181816</v>
      </c>
      <c r="AB2343" s="1"/>
      <c r="AC2343" s="1">
        <f>'Innlegging av opplysninger'!$B$5*X2343</f>
        <v>1798057.7777090906</v>
      </c>
      <c r="AD2343" s="1">
        <f>'Innlegging av opplysninger'!$B$5*Y2343</f>
        <v>5360.9915999999994</v>
      </c>
      <c r="AE2343" s="1">
        <f>'Innlegging av opplysninger'!$B$5*Z2343</f>
        <v>257888.88401119993</v>
      </c>
      <c r="AF2343" s="1">
        <f>'Innlegging av opplysninger'!$B$5*AA2343</f>
        <v>233747.5111021818</v>
      </c>
      <c r="AG2343" s="1"/>
      <c r="AH2343" s="1">
        <f>'Innlegging av opplysninger'!$C$11*SUM(X2343:AG2343)</f>
        <v>752953.28898129018</v>
      </c>
      <c r="AI2343" s="1">
        <f>'Innlegging av opplysninger'!$C$13*(((X2343+Z2343+AC2343+AE2343)*Data!M2343)+(Z2343+AE2343)*(1-Data!M2343)*1.8/12+Y2343+AD2343+AA2343+AB2343+AF2343+AG2343)</f>
        <v>279823.89807668404</v>
      </c>
      <c r="AJ2343" s="1">
        <f>'Innlegging av opplysninger'!$C$13*((X2343+Z2343+AC2343+AE2343)*(1-Data!M2343)-(Z2343+AE2343)*(1-Data!M2343)*1.8/12)</f>
        <v>750533.23421350261</v>
      </c>
      <c r="AK2343" s="83">
        <f t="shared" si="364"/>
        <v>2873000</v>
      </c>
      <c r="AL2343" s="83">
        <f t="shared" si="365"/>
        <v>835000</v>
      </c>
      <c r="AM2343" s="83">
        <f t="shared" si="366"/>
        <v>3097000</v>
      </c>
    </row>
    <row r="2344" spans="1:39">
      <c r="A2344" t="str">
        <f t="shared" si="360"/>
        <v>5406Annet</v>
      </c>
      <c r="B2344" s="6" t="str">
        <f>Data!A2344</f>
        <v>5406</v>
      </c>
      <c r="C2344" s="7" t="str">
        <f>Data!B2344</f>
        <v>Hammerfest kommune</v>
      </c>
      <c r="D2344" s="7" t="str">
        <f>Data!C2344</f>
        <v>Annet</v>
      </c>
      <c r="E2344" s="1">
        <f>Data!D2344</f>
        <v>34.537700000000008</v>
      </c>
      <c r="F2344" s="1">
        <f>Data!E2344+Data!F2344</f>
        <v>45436.881629832504</v>
      </c>
      <c r="G2344" s="1">
        <f>Data!G2344</f>
        <v>350.21179754297469</v>
      </c>
      <c r="H2344" s="1">
        <f t="shared" si="361"/>
        <v>17119476.945454542</v>
      </c>
      <c r="I2344" s="1">
        <f t="shared" si="362"/>
        <v>131951.01818181816</v>
      </c>
      <c r="J2344" s="1">
        <f t="shared" si="363"/>
        <v>2070171.3556363632</v>
      </c>
      <c r="K2344" s="1">
        <f>'Innlegging av opplysninger'!$B$4*H2344</f>
        <v>2225532.0029090904</v>
      </c>
      <c r="L2344" s="1"/>
      <c r="M2344" s="1">
        <f>'Innlegging av opplysninger'!$B$5*H2344</f>
        <v>2242651.4798545451</v>
      </c>
      <c r="N2344" s="1">
        <f>'Innlegging av opplysninger'!$B$5*I2344</f>
        <v>17285.583381818178</v>
      </c>
      <c r="O2344" s="1">
        <f>'Innlegging av opplysninger'!$B$5*J2344</f>
        <v>271192.4475883636</v>
      </c>
      <c r="P2344" s="1">
        <f>'Innlegging av opplysninger'!$B$5*K2344</f>
        <v>291544.69238109083</v>
      </c>
      <c r="Q2344" s="1"/>
      <c r="R2344" s="1">
        <f>'Innlegging av opplysninger'!$C$11*SUM(H2344:Q2344)</f>
        <v>926052.60996472987</v>
      </c>
      <c r="S2344" s="1">
        <f>'Innlegging av opplysninger'!$C$13*(((H2344+J2344+M2344+O2344)*Data!H2344)+(J2344+O2344)*(1-Data!H2344)*1.8/12+I2344+N2344+K2344+L2344+P2344+Q2344)</f>
        <v>178344.89057602923</v>
      </c>
      <c r="T2344" s="1">
        <f>'Innlegging av opplysninger'!$C$13*((H2344+J2344+M2344+O2344)*(1-Data!H2344)-(J2344+O2344)*(1-Data!H2344)*1.8/12)</f>
        <v>1088884.9967441275</v>
      </c>
      <c r="U2344" s="1">
        <f>Data!I2344</f>
        <v>5</v>
      </c>
      <c r="V2344" s="1">
        <f>Data!J2344+Data!K2344</f>
        <v>50555.946000000004</v>
      </c>
      <c r="W2344" s="1">
        <f>Data!L2344</f>
        <v>538.16399999999999</v>
      </c>
      <c r="X2344" s="1">
        <f t="shared" si="367"/>
        <v>2757597.0545454547</v>
      </c>
      <c r="Y2344" s="100">
        <f t="shared" si="368"/>
        <v>29354.399999999994</v>
      </c>
      <c r="Z2344" s="100">
        <f t="shared" si="369"/>
        <v>398534.05799999996</v>
      </c>
      <c r="AA2344" s="100">
        <f>'Innlegging av opplysninger'!$B$4*X2344</f>
        <v>358487.6170909091</v>
      </c>
      <c r="AB2344" s="1"/>
      <c r="AC2344" s="1">
        <f>'Innlegging av opplysninger'!$B$5*X2344</f>
        <v>361245.21414545458</v>
      </c>
      <c r="AD2344" s="1">
        <f>'Innlegging av opplysninger'!$B$5*Y2344</f>
        <v>3845.4263999999994</v>
      </c>
      <c r="AE2344" s="1">
        <f>'Innlegging av opplysninger'!$B$5*Z2344</f>
        <v>52207.961597999994</v>
      </c>
      <c r="AF2344" s="1">
        <f>'Innlegging av opplysninger'!$B$5*AA2344</f>
        <v>46961.877838909095</v>
      </c>
      <c r="AG2344" s="1"/>
      <c r="AH2344" s="1">
        <f>'Innlegging av opplysninger'!$C$11*SUM(X2344:AG2344)</f>
        <v>152312.87716551166</v>
      </c>
      <c r="AI2344" s="1">
        <f>'Innlegging av opplysninger'!$C$13*(((X2344+Z2344+AC2344+AE2344)*Data!M2344)+(Z2344+AE2344)*(1-Data!M2344)*1.8/12+Y2344+AD2344+AA2344+AB2344+AF2344+AG2344)</f>
        <v>35401.275603434806</v>
      </c>
      <c r="AJ2344" s="1">
        <f>'Innlegging av opplysninger'!$C$13*((X2344+Z2344+AC2344+AE2344)*(1-Data!M2344)-(Z2344+AE2344)*(1-Data!M2344)*1.8/12)</f>
        <v>173026.87209673901</v>
      </c>
      <c r="AK2344" s="83">
        <f t="shared" si="364"/>
        <v>1078000</v>
      </c>
      <c r="AL2344" s="83">
        <f t="shared" si="365"/>
        <v>214000</v>
      </c>
      <c r="AM2344" s="83">
        <f t="shared" si="366"/>
        <v>1262000</v>
      </c>
    </row>
    <row r="2345" spans="1:39">
      <c r="A2345" t="str">
        <f t="shared" si="360"/>
        <v>5411Alle</v>
      </c>
      <c r="B2345" s="6" t="str">
        <f>Data!A2345</f>
        <v>5411</v>
      </c>
      <c r="C2345" s="7" t="str">
        <f>Data!B2345</f>
        <v>Kvæfjord kommune</v>
      </c>
      <c r="D2345" s="7" t="str">
        <f>Data!C2345</f>
        <v>Alle</v>
      </c>
      <c r="E2345" s="1">
        <f>Data!D2345</f>
        <v>343.28800000000001</v>
      </c>
      <c r="F2345" s="1">
        <f>Data!E2345+Data!F2345</f>
        <v>46649.323346577788</v>
      </c>
      <c r="G2345" s="1">
        <f>Data!G2345</f>
        <v>647.45945095663092</v>
      </c>
      <c r="H2345" s="1">
        <f t="shared" si="361"/>
        <v>174699849.95999995</v>
      </c>
      <c r="I2345" s="1">
        <f t="shared" si="362"/>
        <v>2424709.7454545442</v>
      </c>
      <c r="J2345" s="1">
        <f t="shared" si="363"/>
        <v>21254947.164654538</v>
      </c>
      <c r="K2345" s="1">
        <f>'Innlegging av opplysninger'!$B$4*H2345</f>
        <v>22710980.494799994</v>
      </c>
      <c r="L2345" s="1"/>
      <c r="M2345" s="1">
        <f>'Innlegging av opplysninger'!$B$5*H2345</f>
        <v>22885680.344759993</v>
      </c>
      <c r="N2345" s="1">
        <f>'Innlegging av opplysninger'!$B$5*I2345</f>
        <v>317636.97665454529</v>
      </c>
      <c r="O2345" s="1">
        <f>'Innlegging av opplysninger'!$B$5*J2345</f>
        <v>2784398.0785697447</v>
      </c>
      <c r="P2345" s="1">
        <f>'Innlegging av opplysninger'!$B$5*K2345</f>
        <v>2975138.4448187994</v>
      </c>
      <c r="Q2345" s="1"/>
      <c r="R2345" s="1">
        <f>'Innlegging av opplysninger'!$C$11*SUM(H2345:Q2345)</f>
        <v>9502026.9659690596</v>
      </c>
      <c r="S2345" s="1">
        <f>'Innlegging av opplysninger'!$C$13*(((H2345+J2345+M2345+O2345)*Data!H2345)+(J2345+O2345)*(1-Data!H2345)*1.8/12+I2345+N2345+K2345+L2345+P2345+Q2345)</f>
        <v>1928679.0257525318</v>
      </c>
      <c r="T2345" s="1">
        <f>'Innlegging av opplysninger'!$C$13*((H2345+J2345+M2345+O2345)*(1-Data!H2345)-(J2345+O2345)*(1-Data!H2345)*1.8/12)</f>
        <v>11074094.717152497</v>
      </c>
      <c r="U2345" s="1">
        <f>Data!I2345</f>
        <v>58.853799999999985</v>
      </c>
      <c r="V2345" s="1">
        <f>Data!J2345+Data!K2345</f>
        <v>48217.643091298574</v>
      </c>
      <c r="W2345" s="1">
        <f>Data!L2345</f>
        <v>670.53393323795592</v>
      </c>
      <c r="X2345" s="1">
        <f t="shared" si="367"/>
        <v>30957725.705090914</v>
      </c>
      <c r="Y2345" s="100">
        <f t="shared" si="368"/>
        <v>430510.58181818179</v>
      </c>
      <c r="Z2345" s="100">
        <f t="shared" si="369"/>
        <v>4488517.7890280001</v>
      </c>
      <c r="AA2345" s="100">
        <f>'Innlegging av opplysninger'!$B$4*X2345</f>
        <v>4024504.3416618188</v>
      </c>
      <c r="AB2345" s="1"/>
      <c r="AC2345" s="1">
        <f>'Innlegging av opplysninger'!$B$5*X2345</f>
        <v>4055462.0673669097</v>
      </c>
      <c r="AD2345" s="1">
        <f>'Innlegging av opplysninger'!$B$5*Y2345</f>
        <v>56396.886218181819</v>
      </c>
      <c r="AE2345" s="1">
        <f>'Innlegging av opplysninger'!$B$5*Z2345</f>
        <v>587995.83036266803</v>
      </c>
      <c r="AF2345" s="1">
        <f>'Innlegging av opplysninger'!$B$5*AA2345</f>
        <v>527210.06875769829</v>
      </c>
      <c r="AG2345" s="1"/>
      <c r="AH2345" s="1">
        <f>'Innlegging av opplysninger'!$C$11*SUM(X2345:AG2345)</f>
        <v>1714876.2842715662</v>
      </c>
      <c r="AI2345" s="1">
        <f>'Innlegging av opplysninger'!$C$13*(((X2345+Z2345+AC2345+AE2345)*Data!M2345)+(Z2345+AE2345)*(1-Data!M2345)*1.8/12+Y2345+AD2345+AA2345+AB2345+AF2345+AG2345)</f>
        <v>328316.71069190156</v>
      </c>
      <c r="AJ2345" s="1">
        <f>'Innlegging av opplysninger'!$C$13*((X2345+Z2345+AC2345+AE2345)*(1-Data!M2345)-(Z2345+AE2345)*(1-Data!M2345)*1.8/12)</f>
        <v>2018356.0993639259</v>
      </c>
      <c r="AK2345" s="83">
        <f t="shared" si="364"/>
        <v>11217000</v>
      </c>
      <c r="AL2345" s="83">
        <f t="shared" si="365"/>
        <v>2257000</v>
      </c>
      <c r="AM2345" s="83">
        <f t="shared" si="366"/>
        <v>13092000</v>
      </c>
    </row>
    <row r="2346" spans="1:39">
      <c r="A2346" t="str">
        <f t="shared" si="360"/>
        <v>5411Administrasjon</v>
      </c>
      <c r="B2346" s="6" t="str">
        <f>Data!A2346</f>
        <v>5411</v>
      </c>
      <c r="C2346" s="7" t="str">
        <f>Data!B2346</f>
        <v>Kvæfjord kommune</v>
      </c>
      <c r="D2346" s="7" t="str">
        <f>Data!C2346</f>
        <v>Administrasjon</v>
      </c>
      <c r="E2346" s="1">
        <f>Data!D2346</f>
        <v>22.340999999999998</v>
      </c>
      <c r="F2346" s="1">
        <f>Data!E2346+Data!F2346</f>
        <v>55164.557502648371</v>
      </c>
      <c r="G2346" s="1">
        <f>Data!G2346</f>
        <v>0</v>
      </c>
      <c r="H2346" s="1">
        <f t="shared" si="361"/>
        <v>13444705.954545459</v>
      </c>
      <c r="I2346" s="1">
        <f t="shared" si="362"/>
        <v>0</v>
      </c>
      <c r="J2346" s="1">
        <f t="shared" si="363"/>
        <v>1613364.7145454551</v>
      </c>
      <c r="K2346" s="1">
        <f>'Innlegging av opplysninger'!$B$4*H2346</f>
        <v>1747811.7740909096</v>
      </c>
      <c r="L2346" s="1"/>
      <c r="M2346" s="1">
        <f>'Innlegging av opplysninger'!$B$5*H2346</f>
        <v>1761256.4800454553</v>
      </c>
      <c r="N2346" s="1">
        <f>'Innlegging av opplysninger'!$B$5*I2346</f>
        <v>0</v>
      </c>
      <c r="O2346" s="1">
        <f>'Innlegging av opplysninger'!$B$5*J2346</f>
        <v>211350.77760545461</v>
      </c>
      <c r="P2346" s="1">
        <f>'Innlegging av opplysninger'!$B$5*K2346</f>
        <v>228963.34240590918</v>
      </c>
      <c r="Q2346" s="1"/>
      <c r="R2346" s="1">
        <f>'Innlegging av opplysninger'!$C$11*SUM(H2346:Q2346)</f>
        <v>722283.21564306843</v>
      </c>
      <c r="S2346" s="1">
        <f>'Innlegging av opplysninger'!$C$13*(((H2346+J2346+M2346+O2346)*Data!H2346)+(J2346+O2346)*(1-Data!H2346)*1.8/12+I2346+N2346+K2346+L2346+P2346+Q2346)</f>
        <v>204062.3116359644</v>
      </c>
      <c r="T2346" s="1">
        <f>'Innlegging av opplysninger'!$C$13*((H2346+J2346+M2346+O2346)*(1-Data!H2346)-(J2346+O2346)*(1-Data!H2346)*1.8/12)</f>
        <v>784325.2466124451</v>
      </c>
      <c r="U2346" s="1">
        <f>Data!I2346</f>
        <v>8</v>
      </c>
      <c r="V2346" s="1">
        <f>Data!J2346+Data!K2346</f>
        <v>54921.947916666664</v>
      </c>
      <c r="W2346" s="1">
        <f>Data!L2346</f>
        <v>0</v>
      </c>
      <c r="X2346" s="1">
        <f t="shared" si="367"/>
        <v>4793188.1818181816</v>
      </c>
      <c r="Y2346" s="100">
        <f t="shared" si="368"/>
        <v>0</v>
      </c>
      <c r="Z2346" s="100">
        <f t="shared" si="369"/>
        <v>685425.90999999992</v>
      </c>
      <c r="AA2346" s="100">
        <f>'Innlegging av opplysninger'!$B$4*X2346</f>
        <v>623114.46363636362</v>
      </c>
      <c r="AB2346" s="1"/>
      <c r="AC2346" s="1">
        <f>'Innlegging av opplysninger'!$B$5*X2346</f>
        <v>627907.65181818185</v>
      </c>
      <c r="AD2346" s="1">
        <f>'Innlegging av opplysninger'!$B$5*Y2346</f>
        <v>0</v>
      </c>
      <c r="AE2346" s="1">
        <f>'Innlegging av opplysninger'!$B$5*Z2346</f>
        <v>89790.794209999993</v>
      </c>
      <c r="AF2346" s="1">
        <f>'Innlegging av opplysninger'!$B$5*AA2346</f>
        <v>81627.994736363631</v>
      </c>
      <c r="AG2346" s="1"/>
      <c r="AH2346" s="1">
        <f>'Innlegging av opplysninger'!$C$11*SUM(X2346:AG2346)</f>
        <v>262240.08985632542</v>
      </c>
      <c r="AI2346" s="1">
        <f>'Innlegging av opplysninger'!$C$13*(((X2346+Z2346+AC2346+AE2346)*Data!M2346)+(Z2346+AE2346)*(1-Data!M2346)*1.8/12+Y2346+AD2346+AA2346+AB2346+AF2346+AG2346)</f>
        <v>64440.867271723095</v>
      </c>
      <c r="AJ2346" s="1">
        <f>'Innlegging av opplysninger'!$C$13*((X2346+Z2346+AC2346+AE2346)*(1-Data!M2346)-(Z2346+AE2346)*(1-Data!M2346)*1.8/12)</f>
        <v>294413.99253166962</v>
      </c>
      <c r="AK2346" s="83">
        <f t="shared" si="364"/>
        <v>985000</v>
      </c>
      <c r="AL2346" s="83">
        <f t="shared" si="365"/>
        <v>269000</v>
      </c>
      <c r="AM2346" s="83">
        <f t="shared" si="366"/>
        <v>1079000</v>
      </c>
    </row>
    <row r="2347" spans="1:39">
      <c r="A2347" t="str">
        <f t="shared" si="360"/>
        <v>5411Undervisning</v>
      </c>
      <c r="B2347" s="6" t="str">
        <f>Data!A2347</f>
        <v>5411</v>
      </c>
      <c r="C2347" s="7" t="str">
        <f>Data!B2347</f>
        <v>Kvæfjord kommune</v>
      </c>
      <c r="D2347" s="7" t="str">
        <f>Data!C2347</f>
        <v>Undervisning</v>
      </c>
      <c r="E2347" s="1">
        <f>Data!D2347</f>
        <v>66.988400000000013</v>
      </c>
      <c r="F2347" s="1">
        <f>Data!E2347+Data!F2347</f>
        <v>47040.752199883362</v>
      </c>
      <c r="G2347" s="1">
        <f>Data!G2347</f>
        <v>2.1064841076962577</v>
      </c>
      <c r="H2347" s="1">
        <f t="shared" si="361"/>
        <v>34376560.632727273</v>
      </c>
      <c r="I2347" s="1">
        <f t="shared" si="362"/>
        <v>1539.3818181818183</v>
      </c>
      <c r="J2347" s="1">
        <f t="shared" si="363"/>
        <v>4125372.0017454545</v>
      </c>
      <c r="K2347" s="1">
        <f>'Innlegging av opplysninger'!$B$4*H2347</f>
        <v>4468952.8822545456</v>
      </c>
      <c r="L2347" s="1"/>
      <c r="M2347" s="1">
        <f>'Innlegging av opplysninger'!$B$5*H2347</f>
        <v>4503329.4428872727</v>
      </c>
      <c r="N2347" s="1">
        <f>'Innlegging av opplysninger'!$B$5*I2347</f>
        <v>201.6590181818182</v>
      </c>
      <c r="O2347" s="1">
        <f>'Innlegging av opplysninger'!$B$5*J2347</f>
        <v>540423.73222865455</v>
      </c>
      <c r="P2347" s="1">
        <f>'Innlegging av opplysninger'!$B$5*K2347</f>
        <v>585432.82757534552</v>
      </c>
      <c r="Q2347" s="1"/>
      <c r="R2347" s="1">
        <f>'Innlegging av opplysninger'!$C$11*SUM(H2347:Q2347)</f>
        <v>1846868.8772896868</v>
      </c>
      <c r="S2347" s="1">
        <f>'Innlegging av opplysninger'!$C$13*(((H2347+J2347+M2347+O2347)*Data!H2347)+(J2347+O2347)*(1-Data!H2347)*1.8/12+I2347+N2347+K2347+L2347+P2347+Q2347)</f>
        <v>329275.83456177422</v>
      </c>
      <c r="T2347" s="1">
        <f>'Innlegging av opplysninger'!$C$13*((H2347+J2347+M2347+O2347)*(1-Data!H2347)-(J2347+O2347)*(1-Data!H2347)*1.8/12)</f>
        <v>2198018.418571481</v>
      </c>
      <c r="U2347" s="1">
        <f>Data!I2347</f>
        <v>11.654299999999999</v>
      </c>
      <c r="V2347" s="1">
        <f>Data!J2347+Data!K2347</f>
        <v>46638.301639738129</v>
      </c>
      <c r="W2347" s="1">
        <f>Data!L2347</f>
        <v>0</v>
      </c>
      <c r="X2347" s="1">
        <f t="shared" si="367"/>
        <v>5929491.9141818183</v>
      </c>
      <c r="Y2347" s="100">
        <f t="shared" si="368"/>
        <v>0</v>
      </c>
      <c r="Z2347" s="100">
        <f t="shared" si="369"/>
        <v>847917.34372799995</v>
      </c>
      <c r="AA2347" s="100">
        <f>'Innlegging av opplysninger'!$B$4*X2347</f>
        <v>770833.94884363643</v>
      </c>
      <c r="AB2347" s="1"/>
      <c r="AC2347" s="1">
        <f>'Innlegging av opplysninger'!$B$5*X2347</f>
        <v>776763.44075781817</v>
      </c>
      <c r="AD2347" s="1">
        <f>'Innlegging av opplysninger'!$B$5*Y2347</f>
        <v>0</v>
      </c>
      <c r="AE2347" s="1">
        <f>'Innlegging av opplysninger'!$B$5*Z2347</f>
        <v>111077.172028368</v>
      </c>
      <c r="AF2347" s="1">
        <f>'Innlegging av opplysninger'!$B$5*AA2347</f>
        <v>100979.24729851638</v>
      </c>
      <c r="AG2347" s="1"/>
      <c r="AH2347" s="1">
        <f>'Innlegging av opplysninger'!$C$11*SUM(X2347:AG2347)</f>
        <v>324408.39653984999</v>
      </c>
      <c r="AI2347" s="1">
        <f>'Innlegging av opplysninger'!$C$13*(((X2347+Z2347+AC2347+AE2347)*Data!M2347)+(Z2347+AE2347)*(1-Data!M2347)*1.8/12+Y2347+AD2347+AA2347+AB2347+AF2347+AG2347)</f>
        <v>52814.44342229161</v>
      </c>
      <c r="AJ2347" s="1">
        <f>'Innlegging av opplysninger'!$C$13*((X2347+Z2347+AC2347+AE2347)*(1-Data!M2347)-(Z2347+AE2347)*(1-Data!M2347)*1.8/12)</f>
        <v>391112.83605329262</v>
      </c>
      <c r="AK2347" s="83">
        <f t="shared" si="364"/>
        <v>2171000</v>
      </c>
      <c r="AL2347" s="83">
        <f t="shared" si="365"/>
        <v>382000</v>
      </c>
      <c r="AM2347" s="83">
        <f t="shared" si="366"/>
        <v>2589000</v>
      </c>
    </row>
    <row r="2348" spans="1:39">
      <c r="A2348" t="str">
        <f t="shared" si="360"/>
        <v>5411Barnehager</v>
      </c>
      <c r="B2348" s="6" t="str">
        <f>Data!A2348</f>
        <v>5411</v>
      </c>
      <c r="C2348" s="7" t="str">
        <f>Data!B2348</f>
        <v>Kvæfjord kommune</v>
      </c>
      <c r="D2348" s="7" t="str">
        <f>Data!C2348</f>
        <v>Barnehager</v>
      </c>
      <c r="E2348" s="1">
        <f>Data!D2348</f>
        <v>34.960099999999997</v>
      </c>
      <c r="F2348" s="1">
        <f>Data!E2348+Data!F2348</f>
        <v>40861.31477980136</v>
      </c>
      <c r="G2348" s="1">
        <f>Data!G2348</f>
        <v>0</v>
      </c>
      <c r="H2348" s="1">
        <f t="shared" si="361"/>
        <v>15583807.1</v>
      </c>
      <c r="I2348" s="1">
        <f t="shared" si="362"/>
        <v>0</v>
      </c>
      <c r="J2348" s="1">
        <f t="shared" si="363"/>
        <v>1870056.852</v>
      </c>
      <c r="K2348" s="1">
        <f>'Innlegging av opplysninger'!$B$4*H2348</f>
        <v>2025894.923</v>
      </c>
      <c r="L2348" s="1"/>
      <c r="M2348" s="1">
        <f>'Innlegging av opplysninger'!$B$5*H2348</f>
        <v>2041478.7301</v>
      </c>
      <c r="N2348" s="1">
        <f>'Innlegging av opplysninger'!$B$5*I2348</f>
        <v>0</v>
      </c>
      <c r="O2348" s="1">
        <f>'Innlegging av opplysninger'!$B$5*J2348</f>
        <v>244977.44761200002</v>
      </c>
      <c r="P2348" s="1">
        <f>'Innlegging av opplysninger'!$B$5*K2348</f>
        <v>265392.23491300002</v>
      </c>
      <c r="Q2348" s="1"/>
      <c r="R2348" s="1">
        <f>'Innlegging av opplysninger'!$C$11*SUM(H2348:Q2348)</f>
        <v>837201.0769297498</v>
      </c>
      <c r="S2348" s="1">
        <f>'Innlegging av opplysninger'!$C$13*(((H2348+J2348+M2348+O2348)*Data!H2348)+(J2348+O2348)*(1-Data!H2348)*1.8/12+I2348+N2348+K2348+L2348+P2348+Q2348)</f>
        <v>135644.19974844958</v>
      </c>
      <c r="T2348" s="1">
        <f>'Innlegging av opplysninger'!$C$13*((H2348+J2348+M2348+O2348)*(1-Data!H2348)-(J2348+O2348)*(1-Data!H2348)*1.8/12)</f>
        <v>1009999.3792080502</v>
      </c>
      <c r="U2348" s="1">
        <f>Data!I2348</f>
        <v>1</v>
      </c>
      <c r="V2348" s="1">
        <f>Data!J2348+Data!K2348</f>
        <v>35950</v>
      </c>
      <c r="W2348" s="1">
        <f>Data!L2348</f>
        <v>0</v>
      </c>
      <c r="X2348" s="1">
        <f t="shared" si="367"/>
        <v>392181.81818181818</v>
      </c>
      <c r="Y2348" s="100">
        <f t="shared" si="368"/>
        <v>0</v>
      </c>
      <c r="Z2348" s="100">
        <f t="shared" si="369"/>
        <v>56081.999999999993</v>
      </c>
      <c r="AA2348" s="100">
        <f>'Innlegging av opplysninger'!$B$4*X2348</f>
        <v>50983.636363636368</v>
      </c>
      <c r="AB2348" s="1"/>
      <c r="AC2348" s="1">
        <f>'Innlegging av opplysninger'!$B$5*X2348</f>
        <v>51375.818181818184</v>
      </c>
      <c r="AD2348" s="1">
        <f>'Innlegging av opplysninger'!$B$5*Y2348</f>
        <v>0</v>
      </c>
      <c r="AE2348" s="1">
        <f>'Innlegging av opplysninger'!$B$5*Z2348</f>
        <v>7346.7419999999993</v>
      </c>
      <c r="AF2348" s="1">
        <f>'Innlegging av opplysninger'!$B$5*AA2348</f>
        <v>6678.8563636363642</v>
      </c>
      <c r="AG2348" s="1"/>
      <c r="AH2348" s="1">
        <f>'Innlegging av opplysninger'!$C$11*SUM(X2348:AG2348)</f>
        <v>21456.657101454541</v>
      </c>
      <c r="AI2348" s="1">
        <f>'Innlegging av opplysninger'!$C$13*(((X2348+Z2348+AC2348+AE2348)*Data!M2348)+(Z2348+AE2348)*(1-Data!M2348)*1.8/12+Y2348+AD2348+AA2348+AB2348+AF2348+AG2348)</f>
        <v>3493.1938094181824</v>
      </c>
      <c r="AJ2348" s="1">
        <f>'Innlegging av opplysninger'!$C$13*((X2348+Z2348+AC2348+AE2348)*(1-Data!M2348)-(Z2348+AE2348)*(1-Data!M2348)*1.8/12)</f>
        <v>25868.54748730909</v>
      </c>
      <c r="AK2348" s="83">
        <f t="shared" si="364"/>
        <v>859000</v>
      </c>
      <c r="AL2348" s="83">
        <f t="shared" si="365"/>
        <v>139000</v>
      </c>
      <c r="AM2348" s="83">
        <f t="shared" si="366"/>
        <v>1036000</v>
      </c>
    </row>
    <row r="2349" spans="1:39">
      <c r="A2349" t="str">
        <f t="shared" si="360"/>
        <v>5411Helse/pleie/omsorg</v>
      </c>
      <c r="B2349" s="6" t="str">
        <f>Data!A2349</f>
        <v>5411</v>
      </c>
      <c r="C2349" s="7" t="str">
        <f>Data!B2349</f>
        <v>Kvæfjord kommune</v>
      </c>
      <c r="D2349" s="7" t="str">
        <f>Data!C2349</f>
        <v>Helse/pleie/omsorg</v>
      </c>
      <c r="E2349" s="1">
        <f>Data!D2349</f>
        <v>205.43519999999995</v>
      </c>
      <c r="F2349" s="1">
        <f>Data!E2349+Data!F2349</f>
        <v>46542.111713734215</v>
      </c>
      <c r="G2349" s="1">
        <f>Data!G2349</f>
        <v>1081.2360783351635</v>
      </c>
      <c r="H2349" s="1">
        <f t="shared" si="361"/>
        <v>104306051.21818176</v>
      </c>
      <c r="I2349" s="1">
        <f t="shared" si="362"/>
        <v>2423170.3636363628</v>
      </c>
      <c r="J2349" s="1">
        <f t="shared" si="363"/>
        <v>12807506.589818174</v>
      </c>
      <c r="K2349" s="1">
        <f>'Innlegging av opplysninger'!$B$4*H2349</f>
        <v>13559786.658363629</v>
      </c>
      <c r="L2349" s="1"/>
      <c r="M2349" s="1">
        <f>'Innlegging av opplysninger'!$B$5*H2349</f>
        <v>13664092.709581811</v>
      </c>
      <c r="N2349" s="1">
        <f>'Innlegging av opplysninger'!$B$5*I2349</f>
        <v>317435.31763636356</v>
      </c>
      <c r="O2349" s="1">
        <f>'Innlegging av opplysninger'!$B$5*J2349</f>
        <v>1677783.363266181</v>
      </c>
      <c r="P2349" s="1">
        <f>'Innlegging av opplysninger'!$B$5*K2349</f>
        <v>1776332.0522456355</v>
      </c>
      <c r="Q2349" s="1"/>
      <c r="R2349" s="1">
        <f>'Innlegging av opplysninger'!$C$11*SUM(H2349:Q2349)</f>
        <v>5720222.0143637378</v>
      </c>
      <c r="S2349" s="1">
        <f>'Innlegging av opplysninger'!$C$13*(((H2349+J2349+M2349+O2349)*Data!H2349)+(J2349+O2349)*(1-Data!H2349)*1.8/12+I2349+N2349+K2349+L2349+P2349+Q2349)</f>
        <v>1198841.3988665654</v>
      </c>
      <c r="T2349" s="1">
        <f>'Innlegging av opplysninger'!$C$13*((H2349+J2349+M2349+O2349)*(1-Data!H2349)-(J2349+O2349)*(1-Data!H2349)*1.8/12)</f>
        <v>6628830.8313153898</v>
      </c>
      <c r="U2349" s="1">
        <f>Data!I2349</f>
        <v>33.399500000000003</v>
      </c>
      <c r="V2349" s="1">
        <f>Data!J2349+Data!K2349</f>
        <v>47491.553092112154</v>
      </c>
      <c r="W2349" s="1">
        <f>Data!L2349</f>
        <v>1181.5587059686522</v>
      </c>
      <c r="X2349" s="1">
        <f t="shared" si="367"/>
        <v>17303935.936363637</v>
      </c>
      <c r="Y2349" s="100">
        <f t="shared" si="368"/>
        <v>430510.58181818185</v>
      </c>
      <c r="Z2349" s="100">
        <f t="shared" si="369"/>
        <v>2536025.8520999998</v>
      </c>
      <c r="AA2349" s="100">
        <f>'Innlegging av opplysninger'!$B$4*X2349</f>
        <v>2249511.6717272731</v>
      </c>
      <c r="AB2349" s="1"/>
      <c r="AC2349" s="1">
        <f>'Innlegging av opplysninger'!$B$5*X2349</f>
        <v>2266815.6076636366</v>
      </c>
      <c r="AD2349" s="1">
        <f>'Innlegging av opplysninger'!$B$5*Y2349</f>
        <v>56396.886218181826</v>
      </c>
      <c r="AE2349" s="1">
        <f>'Innlegging av opplysninger'!$B$5*Z2349</f>
        <v>332219.38662509999</v>
      </c>
      <c r="AF2349" s="1">
        <f>'Innlegging av opplysninger'!$B$5*AA2349</f>
        <v>294686.02899627277</v>
      </c>
      <c r="AG2349" s="1"/>
      <c r="AH2349" s="1">
        <f>'Innlegging av opplysninger'!$C$11*SUM(X2349:AG2349)</f>
        <v>967863.87415746681</v>
      </c>
      <c r="AI2349" s="1">
        <f>'Innlegging av opplysninger'!$C$13*(((X2349+Z2349+AC2349+AE2349)*Data!M2349)+(Z2349+AE2349)*(1-Data!M2349)*1.8/12+Y2349+AD2349+AA2349+AB2349+AF2349+AG2349)</f>
        <v>184926.85827591887</v>
      </c>
      <c r="AJ2349" s="1">
        <f>'Innlegging av opplysninger'!$C$13*((X2349+Z2349+AC2349+AE2349)*(1-Data!M2349)-(Z2349+AE2349)*(1-Data!M2349)*1.8/12)</f>
        <v>1139518.4432027196</v>
      </c>
      <c r="AK2349" s="83">
        <f t="shared" si="364"/>
        <v>6688000</v>
      </c>
      <c r="AL2349" s="83">
        <f t="shared" si="365"/>
        <v>1384000</v>
      </c>
      <c r="AM2349" s="83">
        <f t="shared" si="366"/>
        <v>7768000</v>
      </c>
    </row>
    <row r="2350" spans="1:39">
      <c r="A2350" t="str">
        <f t="shared" si="360"/>
        <v>5411Samferdsel og teknikk</v>
      </c>
      <c r="B2350" s="6" t="str">
        <f>Data!A2350</f>
        <v>5411</v>
      </c>
      <c r="C2350" s="7" t="str">
        <f>Data!B2350</f>
        <v>Kvæfjord kommune</v>
      </c>
      <c r="D2350" s="7" t="str">
        <f>Data!C2350</f>
        <v>Samferdsel og teknikk</v>
      </c>
      <c r="E2350" s="1">
        <f>Data!D2350</f>
        <v>7.9633000000000003</v>
      </c>
      <c r="F2350" s="1">
        <f>Data!E2350+Data!F2350</f>
        <v>45858.09861070996</v>
      </c>
      <c r="G2350" s="1">
        <f>Data!G2350</f>
        <v>0</v>
      </c>
      <c r="H2350" s="1">
        <f t="shared" si="361"/>
        <v>3983801.418181818</v>
      </c>
      <c r="I2350" s="1">
        <f t="shared" si="362"/>
        <v>0</v>
      </c>
      <c r="J2350" s="1">
        <f t="shared" si="363"/>
        <v>478056.17018181813</v>
      </c>
      <c r="K2350" s="1">
        <f>'Innlegging av opplysninger'!$B$4*H2350</f>
        <v>517894.18436363636</v>
      </c>
      <c r="L2350" s="1"/>
      <c r="M2350" s="1">
        <f>'Innlegging av opplysninger'!$B$5*H2350</f>
        <v>521877.98578181816</v>
      </c>
      <c r="N2350" s="1">
        <f>'Innlegging av opplysninger'!$B$5*I2350</f>
        <v>0</v>
      </c>
      <c r="O2350" s="1">
        <f>'Innlegging av opplysninger'!$B$5*J2350</f>
        <v>62625.358293818179</v>
      </c>
      <c r="P2350" s="1">
        <f>'Innlegging av opplysninger'!$B$5*K2350</f>
        <v>67844.138151636362</v>
      </c>
      <c r="Q2350" s="1"/>
      <c r="R2350" s="1">
        <f>'Innlegging av opplysninger'!$C$11*SUM(H2350:Q2350)</f>
        <v>214019.77168827271</v>
      </c>
      <c r="S2350" s="1">
        <f>'Innlegging av opplysninger'!$C$13*(((H2350+J2350+M2350+O2350)*Data!H2350)+(J2350+O2350)*(1-Data!H2350)*1.8/12+I2350+N2350+K2350+L2350+P2350+Q2350)</f>
        <v>34675.708692904147</v>
      </c>
      <c r="T2350" s="1">
        <f>'Innlegging av opplysninger'!$C$13*((H2350+J2350+M2350+O2350)*(1-Data!H2350)-(J2350+O2350)*(1-Data!H2350)*1.8/12)</f>
        <v>258193.45256473223</v>
      </c>
      <c r="U2350" s="1">
        <f>Data!I2350</f>
        <v>3</v>
      </c>
      <c r="V2350" s="1">
        <f>Data!J2350+Data!K2350</f>
        <v>47925.017777777779</v>
      </c>
      <c r="W2350" s="1">
        <f>Data!L2350</f>
        <v>0</v>
      </c>
      <c r="X2350" s="1">
        <f t="shared" si="367"/>
        <v>1568455.1272727272</v>
      </c>
      <c r="Y2350" s="100">
        <f t="shared" si="368"/>
        <v>0</v>
      </c>
      <c r="Z2350" s="100">
        <f t="shared" si="369"/>
        <v>224289.08319999996</v>
      </c>
      <c r="AA2350" s="100">
        <f>'Innlegging av opplysninger'!$B$4*X2350</f>
        <v>203899.16654545453</v>
      </c>
      <c r="AB2350" s="1"/>
      <c r="AC2350" s="1">
        <f>'Innlegging av opplysninger'!$B$5*X2350</f>
        <v>205467.62167272728</v>
      </c>
      <c r="AD2350" s="1">
        <f>'Innlegging av opplysninger'!$B$5*Y2350</f>
        <v>0</v>
      </c>
      <c r="AE2350" s="1">
        <f>'Innlegging av opplysninger'!$B$5*Z2350</f>
        <v>29381.869899199995</v>
      </c>
      <c r="AF2350" s="1">
        <f>'Innlegging av opplysninger'!$B$5*AA2350</f>
        <v>26710.790817454545</v>
      </c>
      <c r="AG2350" s="1"/>
      <c r="AH2350" s="1">
        <f>'Innlegging av opplysninger'!$C$11*SUM(X2350:AG2350)</f>
        <v>85811.739057487401</v>
      </c>
      <c r="AI2350" s="1">
        <f>'Innlegging av opplysninger'!$C$13*(((X2350+Z2350+AC2350+AE2350)*Data!M2350)+(Z2350+AE2350)*(1-Data!M2350)*1.8/12+Y2350+AD2350+AA2350+AB2350+AF2350+AG2350)</f>
        <v>13970.351217045032</v>
      </c>
      <c r="AJ2350" s="1">
        <f>'Innlegging av opplysninger'!$C$13*((X2350+Z2350+AC2350+AE2350)*(1-Data!M2350)-(Z2350+AE2350)*(1-Data!M2350)*1.8/12)</f>
        <v>103456.23907214827</v>
      </c>
      <c r="AK2350" s="83">
        <f t="shared" si="364"/>
        <v>300000</v>
      </c>
      <c r="AL2350" s="83">
        <f t="shared" si="365"/>
        <v>49000</v>
      </c>
      <c r="AM2350" s="83">
        <f t="shared" si="366"/>
        <v>362000</v>
      </c>
    </row>
    <row r="2351" spans="1:39">
      <c r="A2351" t="str">
        <f t="shared" si="360"/>
        <v>5411Annet</v>
      </c>
      <c r="B2351" s="6" t="str">
        <f>Data!A2351</f>
        <v>5411</v>
      </c>
      <c r="C2351" s="7" t="str">
        <f>Data!B2351</f>
        <v>Kvæfjord kommune</v>
      </c>
      <c r="D2351" s="7" t="str">
        <f>Data!C2351</f>
        <v>Annet</v>
      </c>
      <c r="E2351" s="1">
        <f>Data!D2351</f>
        <v>5.6</v>
      </c>
      <c r="F2351" s="1">
        <f>Data!E2351+Data!F2351</f>
        <v>0</v>
      </c>
      <c r="G2351" s="1">
        <f>Data!G2351</f>
        <v>0</v>
      </c>
      <c r="H2351" s="1">
        <f t="shared" si="361"/>
        <v>0</v>
      </c>
      <c r="I2351" s="1">
        <f t="shared" si="362"/>
        <v>0</v>
      </c>
      <c r="J2351" s="1">
        <f t="shared" si="363"/>
        <v>0</v>
      </c>
      <c r="K2351" s="1">
        <f>'Innlegging av opplysninger'!$B$4*H2351</f>
        <v>0</v>
      </c>
      <c r="L2351" s="1"/>
      <c r="M2351" s="1">
        <f>'Innlegging av opplysninger'!$B$5*H2351</f>
        <v>0</v>
      </c>
      <c r="N2351" s="1">
        <f>'Innlegging av opplysninger'!$B$5*I2351</f>
        <v>0</v>
      </c>
      <c r="O2351" s="1">
        <f>'Innlegging av opplysninger'!$B$5*J2351</f>
        <v>0</v>
      </c>
      <c r="P2351" s="1">
        <f>'Innlegging av opplysninger'!$B$5*K2351</f>
        <v>0</v>
      </c>
      <c r="Q2351" s="1"/>
      <c r="R2351" s="1">
        <f>'Innlegging av opplysninger'!$C$11*SUM(H2351:Q2351)</f>
        <v>0</v>
      </c>
      <c r="S2351" s="1">
        <f>'Innlegging av opplysninger'!$C$13*(((H2351+J2351+M2351+O2351)*Data!H2351)+(J2351+O2351)*(1-Data!H2351)*1.8/12+I2351+N2351+K2351+L2351+P2351+Q2351)</f>
        <v>0</v>
      </c>
      <c r="T2351" s="1">
        <f>'Innlegging av opplysninger'!$C$13*((H2351+J2351+M2351+O2351)*(1-Data!H2351)-(J2351+O2351)*(1-Data!H2351)*1.8/12)</f>
        <v>0</v>
      </c>
      <c r="U2351" s="1">
        <f>Data!I2351</f>
        <v>0</v>
      </c>
      <c r="V2351" s="1">
        <f>Data!J2351+Data!K2351</f>
        <v>0</v>
      </c>
      <c r="W2351" s="1">
        <f>Data!L2351</f>
        <v>0</v>
      </c>
      <c r="X2351" s="1">
        <f t="shared" si="367"/>
        <v>0</v>
      </c>
      <c r="Y2351" s="100">
        <f t="shared" si="368"/>
        <v>0</v>
      </c>
      <c r="Z2351" s="100">
        <f t="shared" si="369"/>
        <v>0</v>
      </c>
      <c r="AA2351" s="100">
        <f>'Innlegging av opplysninger'!$B$4*X2351</f>
        <v>0</v>
      </c>
      <c r="AB2351" s="1"/>
      <c r="AC2351" s="1">
        <f>'Innlegging av opplysninger'!$B$5*X2351</f>
        <v>0</v>
      </c>
      <c r="AD2351" s="1">
        <f>'Innlegging av opplysninger'!$B$5*Y2351</f>
        <v>0</v>
      </c>
      <c r="AE2351" s="1">
        <f>'Innlegging av opplysninger'!$B$5*Z2351</f>
        <v>0</v>
      </c>
      <c r="AF2351" s="1">
        <f>'Innlegging av opplysninger'!$B$5*AA2351</f>
        <v>0</v>
      </c>
      <c r="AG2351" s="1"/>
      <c r="AH2351" s="1">
        <f>'Innlegging av opplysninger'!$C$11*SUM(X2351:AG2351)</f>
        <v>0</v>
      </c>
      <c r="AI2351" s="1">
        <f>'Innlegging av opplysninger'!$C$13*(((X2351+Z2351+AC2351+AE2351)*Data!M2351)+(Z2351+AE2351)*(1-Data!M2351)*1.8/12+Y2351+AD2351+AA2351+AB2351+AF2351+AG2351)</f>
        <v>0</v>
      </c>
      <c r="AJ2351" s="1">
        <f>'Innlegging av opplysninger'!$C$13*((X2351+Z2351+AC2351+AE2351)*(1-Data!M2351)-(Z2351+AE2351)*(1-Data!M2351)*1.8/12)</f>
        <v>0</v>
      </c>
      <c r="AK2351" s="83">
        <f t="shared" si="364"/>
        <v>0</v>
      </c>
      <c r="AL2351" s="83">
        <f t="shared" si="365"/>
        <v>0</v>
      </c>
      <c r="AM2351" s="83">
        <f t="shared" si="366"/>
        <v>0</v>
      </c>
    </row>
    <row r="2352" spans="1:39">
      <c r="A2352" t="str">
        <f t="shared" si="360"/>
        <v>5412Alle</v>
      </c>
      <c r="B2352" s="6" t="str">
        <f>Data!A2352</f>
        <v>5412</v>
      </c>
      <c r="C2352" s="7" t="str">
        <f>Data!B2352</f>
        <v>Tjeldsund kommune</v>
      </c>
      <c r="D2352" s="7" t="str">
        <f>Data!C2352</f>
        <v>Alle</v>
      </c>
      <c r="E2352" s="1">
        <f>Data!D2352</f>
        <v>334.58790000000073</v>
      </c>
      <c r="F2352" s="1">
        <f>Data!E2352+Data!F2352</f>
        <v>46346.386397390983</v>
      </c>
      <c r="G2352" s="1">
        <f>Data!G2352</f>
        <v>523.2299195517819</v>
      </c>
      <c r="H2352" s="1">
        <f t="shared" si="361"/>
        <v>169166619.24318162</v>
      </c>
      <c r="I2352" s="1">
        <f t="shared" si="362"/>
        <v>1909815.2727272729</v>
      </c>
      <c r="J2352" s="1">
        <f t="shared" si="363"/>
        <v>20529172.141909067</v>
      </c>
      <c r="K2352" s="1">
        <f>'Innlegging av opplysninger'!$B$4*H2352</f>
        <v>21991660.501613609</v>
      </c>
      <c r="L2352" s="1"/>
      <c r="M2352" s="1">
        <f>'Innlegging av opplysninger'!$B$5*H2352</f>
        <v>22160827.120856792</v>
      </c>
      <c r="N2352" s="1">
        <f>'Innlegging av opplysninger'!$B$5*I2352</f>
        <v>250185.80072727276</v>
      </c>
      <c r="O2352" s="1">
        <f>'Innlegging av opplysninger'!$B$5*J2352</f>
        <v>2689321.5505900877</v>
      </c>
      <c r="P2352" s="1">
        <f>'Innlegging av opplysninger'!$B$5*K2352</f>
        <v>2880907.5257113827</v>
      </c>
      <c r="Q2352" s="1"/>
      <c r="R2352" s="1">
        <f>'Innlegging av opplysninger'!$C$11*SUM(H2352:Q2352)</f>
        <v>9179983.3479780499</v>
      </c>
      <c r="S2352" s="1">
        <f>'Innlegging av opplysninger'!$C$13*(((H2352+J2352+M2352+O2352)*Data!H2352)+(J2352+O2352)*(1-Data!H2352)*1.8/12+I2352+N2352+K2352+L2352+P2352+Q2352)</f>
        <v>1916594.3774528797</v>
      </c>
      <c r="T2352" s="1">
        <f>'Innlegging av opplysninger'!$C$13*((H2352+J2352+M2352+O2352)*(1-Data!H2352)-(J2352+O2352)*(1-Data!H2352)*1.8/12)</f>
        <v>10645488.098727608</v>
      </c>
      <c r="U2352" s="1">
        <f>Data!I2352</f>
        <v>64.458399999999983</v>
      </c>
      <c r="V2352" s="1">
        <f>Data!J2352+Data!K2352</f>
        <v>48586.198558165699</v>
      </c>
      <c r="W2352" s="1">
        <f>Data!L2352</f>
        <v>529.69543147208128</v>
      </c>
      <c r="X2352" s="1">
        <f t="shared" si="367"/>
        <v>34164966.776090913</v>
      </c>
      <c r="Y2352" s="100">
        <f t="shared" si="368"/>
        <v>372472.58181818173</v>
      </c>
      <c r="Z2352" s="100">
        <f t="shared" si="369"/>
        <v>4938853.8281809995</v>
      </c>
      <c r="AA2352" s="100">
        <f>'Innlegging av opplysninger'!$B$4*X2352</f>
        <v>4441445.6808918184</v>
      </c>
      <c r="AB2352" s="1"/>
      <c r="AC2352" s="1">
        <f>'Innlegging av opplysninger'!$B$5*X2352</f>
        <v>4475610.64766791</v>
      </c>
      <c r="AD2352" s="1">
        <f>'Innlegging av opplysninger'!$B$5*Y2352</f>
        <v>48793.908218181808</v>
      </c>
      <c r="AE2352" s="1">
        <f>'Innlegging av opplysninger'!$B$5*Z2352</f>
        <v>646989.85149171099</v>
      </c>
      <c r="AF2352" s="1">
        <f>'Innlegging av opplysninger'!$B$5*AA2352</f>
        <v>581829.38419682824</v>
      </c>
      <c r="AG2352" s="1"/>
      <c r="AH2352" s="1">
        <f>'Innlegging av opplysninger'!$C$11*SUM(X2352:AG2352)</f>
        <v>1887496.5810251483</v>
      </c>
      <c r="AI2352" s="1">
        <f>'Innlegging av opplysninger'!$C$13*(((X2352+Z2352+AC2352+AE2352)*Data!M2352)+(Z2352+AE2352)*(1-Data!M2352)*1.8/12+Y2352+AD2352+AA2352+AB2352+AF2352+AG2352)</f>
        <v>359981.77001063549</v>
      </c>
      <c r="AJ2352" s="1">
        <f>'Innlegging av opplysninger'!$C$13*((X2352+Z2352+AC2352+AE2352)*(1-Data!M2352)-(Z2352+AE2352)*(1-Data!M2352)*1.8/12)</f>
        <v>2222908.2882343042</v>
      </c>
      <c r="AK2352" s="83">
        <f t="shared" si="364"/>
        <v>11067000</v>
      </c>
      <c r="AL2352" s="83">
        <f t="shared" si="365"/>
        <v>2277000</v>
      </c>
      <c r="AM2352" s="83">
        <f t="shared" si="366"/>
        <v>12868000</v>
      </c>
    </row>
    <row r="2353" spans="1:39">
      <c r="A2353" t="str">
        <f t="shared" si="360"/>
        <v>5412Administrasjon</v>
      </c>
      <c r="B2353" s="6" t="str">
        <f>Data!A2353</f>
        <v>5412</v>
      </c>
      <c r="C2353" s="7" t="str">
        <f>Data!B2353</f>
        <v>Tjeldsund kommune</v>
      </c>
      <c r="D2353" s="7" t="str">
        <f>Data!C2353</f>
        <v>Administrasjon</v>
      </c>
      <c r="E2353" s="1">
        <f>Data!D2353</f>
        <v>30.79</v>
      </c>
      <c r="F2353" s="1">
        <f>Data!E2353+Data!F2353</f>
        <v>51950.888275414094</v>
      </c>
      <c r="G2353" s="1">
        <f>Data!G2353</f>
        <v>1.5069827866190322</v>
      </c>
      <c r="H2353" s="1">
        <f t="shared" si="361"/>
        <v>17449831.09090909</v>
      </c>
      <c r="I2353" s="1">
        <f t="shared" si="362"/>
        <v>506.18181818181819</v>
      </c>
      <c r="J2353" s="1">
        <f t="shared" si="363"/>
        <v>2094040.4727272727</v>
      </c>
      <c r="K2353" s="1">
        <f>'Innlegging av opplysninger'!$B$4*H2353</f>
        <v>2268478.041818182</v>
      </c>
      <c r="L2353" s="1"/>
      <c r="M2353" s="1">
        <f>'Innlegging av opplysninger'!$B$5*H2353</f>
        <v>2285927.8729090909</v>
      </c>
      <c r="N2353" s="1">
        <f>'Innlegging av opplysninger'!$B$5*I2353</f>
        <v>66.309818181818187</v>
      </c>
      <c r="O2353" s="1">
        <f>'Innlegging av opplysninger'!$B$5*J2353</f>
        <v>274319.30192727275</v>
      </c>
      <c r="P2353" s="1">
        <f>'Innlegging av opplysninger'!$B$5*K2353</f>
        <v>297170.62347818183</v>
      </c>
      <c r="Q2353" s="1"/>
      <c r="R2353" s="1">
        <f>'Innlegging av opplysninger'!$C$11*SUM(H2353:Q2353)</f>
        <v>937472.91602540726</v>
      </c>
      <c r="S2353" s="1">
        <f>'Innlegging av opplysninger'!$C$13*(((H2353+J2353+M2353+O2353)*Data!H2353)+(J2353+O2353)*(1-Data!H2353)*1.8/12+I2353+N2353+K2353+L2353+P2353+Q2353)</f>
        <v>243165.05321058887</v>
      </c>
      <c r="T2353" s="1">
        <f>'Innlegging av opplysninger'!$C$13*((H2353+J2353+M2353+O2353)*(1-Data!H2353)-(J2353+O2353)*(1-Data!H2353)*1.8/12)</f>
        <v>1039692.6213504946</v>
      </c>
      <c r="U2353" s="1">
        <f>Data!I2353</f>
        <v>5.6</v>
      </c>
      <c r="V2353" s="1">
        <f>Data!J2353+Data!K2353</f>
        <v>49002.25</v>
      </c>
      <c r="W2353" s="1">
        <f>Data!L2353</f>
        <v>3.4</v>
      </c>
      <c r="X2353" s="1">
        <f t="shared" si="367"/>
        <v>2993592</v>
      </c>
      <c r="Y2353" s="100">
        <f t="shared" si="368"/>
        <v>207.70909090909086</v>
      </c>
      <c r="Z2353" s="100">
        <f t="shared" si="369"/>
        <v>428113.35839999997</v>
      </c>
      <c r="AA2353" s="100">
        <f>'Innlegging av opplysninger'!$B$4*X2353</f>
        <v>389166.96</v>
      </c>
      <c r="AB2353" s="1"/>
      <c r="AC2353" s="1">
        <f>'Innlegging av opplysninger'!$B$5*X2353</f>
        <v>392160.55200000003</v>
      </c>
      <c r="AD2353" s="1">
        <f>'Innlegging av opplysninger'!$B$5*Y2353</f>
        <v>27.209890909090905</v>
      </c>
      <c r="AE2353" s="1">
        <f>'Innlegging av opplysninger'!$B$5*Z2353</f>
        <v>56082.849950399999</v>
      </c>
      <c r="AF2353" s="1">
        <f>'Innlegging av opplysninger'!$B$5*AA2353</f>
        <v>50980.871760000002</v>
      </c>
      <c r="AG2353" s="1"/>
      <c r="AH2353" s="1">
        <f>'Innlegging av opplysninger'!$C$11*SUM(X2353:AG2353)</f>
        <v>163792.59742150427</v>
      </c>
      <c r="AI2353" s="1">
        <f>'Innlegging av opplysninger'!$C$13*(((X2353+Z2353+AC2353+AE2353)*Data!M2353)+(Z2353+AE2353)*(1-Data!M2353)*1.8/12+Y2353+AD2353+AA2353+AB2353+AF2353+AG2353)</f>
        <v>26676.633463707665</v>
      </c>
      <c r="AJ2353" s="1">
        <f>'Innlegging av opplysninger'!$C$13*((X2353+Z2353+AC2353+AE2353)*(1-Data!M2353)-(Z2353+AE2353)*(1-Data!M2353)*1.8/12)</f>
        <v>197460.60511308766</v>
      </c>
      <c r="AK2353" s="83">
        <f t="shared" si="364"/>
        <v>1101000</v>
      </c>
      <c r="AL2353" s="83">
        <f t="shared" si="365"/>
        <v>270000</v>
      </c>
      <c r="AM2353" s="83">
        <f t="shared" si="366"/>
        <v>1237000</v>
      </c>
    </row>
    <row r="2354" spans="1:39">
      <c r="A2354" t="str">
        <f t="shared" si="360"/>
        <v>5412Undervisning</v>
      </c>
      <c r="B2354" s="6" t="str">
        <f>Data!A2354</f>
        <v>5412</v>
      </c>
      <c r="C2354" s="7" t="str">
        <f>Data!B2354</f>
        <v>Tjeldsund kommune</v>
      </c>
      <c r="D2354" s="7" t="str">
        <f>Data!C2354</f>
        <v>Undervisning</v>
      </c>
      <c r="E2354" s="1">
        <f>Data!D2354</f>
        <v>86.315699999999964</v>
      </c>
      <c r="F2354" s="1">
        <f>Data!E2354+Data!F2354</f>
        <v>45673.346081110802</v>
      </c>
      <c r="G2354" s="1">
        <f>Data!G2354</f>
        <v>4.3513520715234906</v>
      </c>
      <c r="H2354" s="1">
        <f t="shared" si="361"/>
        <v>43007201.872727275</v>
      </c>
      <c r="I2354" s="1">
        <f t="shared" si="362"/>
        <v>4097.3454545454542</v>
      </c>
      <c r="J2354" s="1">
        <f t="shared" si="363"/>
        <v>5161355.9061818179</v>
      </c>
      <c r="K2354" s="1">
        <f>'Innlegging av opplysninger'!$B$4*H2354</f>
        <v>5590936.2434545457</v>
      </c>
      <c r="L2354" s="1"/>
      <c r="M2354" s="1">
        <f>'Innlegging av opplysninger'!$B$5*H2354</f>
        <v>5633943.4453272736</v>
      </c>
      <c r="N2354" s="1">
        <f>'Innlegging av opplysninger'!$B$5*I2354</f>
        <v>536.75225454545455</v>
      </c>
      <c r="O2354" s="1">
        <f>'Innlegging av opplysninger'!$B$5*J2354</f>
        <v>676137.62370981812</v>
      </c>
      <c r="P2354" s="1">
        <f>'Innlegging av opplysninger'!$B$5*K2354</f>
        <v>732412.64789254556</v>
      </c>
      <c r="Q2354" s="1"/>
      <c r="R2354" s="1">
        <f>'Innlegging av opplysninger'!$C$11*SUM(H2354:Q2354)</f>
        <v>2310651.6298060897</v>
      </c>
      <c r="S2354" s="1">
        <f>'Innlegging av opplysninger'!$C$13*(((H2354+J2354+M2354+O2354)*Data!H2354)+(J2354+O2354)*(1-Data!H2354)*1.8/12+I2354+N2354+K2354+L2354+P2354+Q2354)</f>
        <v>402284.18456229044</v>
      </c>
      <c r="T2354" s="1">
        <f>'Innlegging av opplysninger'!$C$13*((H2354+J2354+M2354+O2354)*(1-Data!H2354)-(J2354+O2354)*(1-Data!H2354)*1.8/12)</f>
        <v>2759660.1509618326</v>
      </c>
      <c r="U2354" s="1">
        <f>Data!I2354</f>
        <v>19.89</v>
      </c>
      <c r="V2354" s="1">
        <f>Data!J2354+Data!K2354</f>
        <v>50042.72456845986</v>
      </c>
      <c r="W2354" s="1">
        <f>Data!L2354</f>
        <v>0</v>
      </c>
      <c r="X2354" s="1">
        <f t="shared" si="367"/>
        <v>10858361.363636361</v>
      </c>
      <c r="Y2354" s="100">
        <f t="shared" si="368"/>
        <v>0</v>
      </c>
      <c r="Z2354" s="100">
        <f t="shared" si="369"/>
        <v>1552745.6749999996</v>
      </c>
      <c r="AA2354" s="100">
        <f>'Innlegging av opplysninger'!$B$4*X2354</f>
        <v>1411586.9772727271</v>
      </c>
      <c r="AB2354" s="1"/>
      <c r="AC2354" s="1">
        <f>'Innlegging av opplysninger'!$B$5*X2354</f>
        <v>1422445.3386363634</v>
      </c>
      <c r="AD2354" s="1">
        <f>'Innlegging av opplysninger'!$B$5*Y2354</f>
        <v>0</v>
      </c>
      <c r="AE2354" s="1">
        <f>'Innlegging av opplysninger'!$B$5*Z2354</f>
        <v>203409.68342499997</v>
      </c>
      <c r="AF2354" s="1">
        <f>'Innlegging av opplysninger'!$B$5*AA2354</f>
        <v>184917.89402272724</v>
      </c>
      <c r="AG2354" s="1"/>
      <c r="AH2354" s="1">
        <f>'Innlegging av opplysninger'!$C$11*SUM(X2354:AG2354)</f>
        <v>594071.74341574067</v>
      </c>
      <c r="AI2354" s="1">
        <f>'Innlegging av opplysninger'!$C$13*(((X2354+Z2354+AC2354+AE2354)*Data!M2354)+(Z2354+AE2354)*(1-Data!M2354)*1.8/12+Y2354+AD2354+AA2354+AB2354+AF2354+AG2354)</f>
        <v>124560.27255427717</v>
      </c>
      <c r="AJ2354" s="1">
        <f>'Innlegging av opplysninger'!$C$13*((X2354+Z2354+AC2354+AE2354)*(1-Data!M2354)-(Z2354+AE2354)*(1-Data!M2354)*1.8/12)</f>
        <v>688380.00790936814</v>
      </c>
      <c r="AK2354" s="83">
        <f t="shared" si="364"/>
        <v>2905000</v>
      </c>
      <c r="AL2354" s="83">
        <f t="shared" si="365"/>
        <v>527000</v>
      </c>
      <c r="AM2354" s="83">
        <f t="shared" si="366"/>
        <v>3448000</v>
      </c>
    </row>
    <row r="2355" spans="1:39">
      <c r="A2355" t="str">
        <f t="shared" si="360"/>
        <v>5412Barnehager</v>
      </c>
      <c r="B2355" s="6" t="str">
        <f>Data!A2355</f>
        <v>5412</v>
      </c>
      <c r="C2355" s="7" t="str">
        <f>Data!B2355</f>
        <v>Tjeldsund kommune</v>
      </c>
      <c r="D2355" s="7" t="str">
        <f>Data!C2355</f>
        <v>Barnehager</v>
      </c>
      <c r="E2355" s="1">
        <f>Data!D2355</f>
        <v>42.995800000000003</v>
      </c>
      <c r="F2355" s="1">
        <f>Data!E2355+Data!F2355</f>
        <v>40120.366950570373</v>
      </c>
      <c r="G2355" s="1">
        <f>Data!G2355</f>
        <v>4.4569469576098131</v>
      </c>
      <c r="H2355" s="1">
        <f t="shared" si="361"/>
        <v>18818261.163636364</v>
      </c>
      <c r="I2355" s="1">
        <f t="shared" si="362"/>
        <v>2090.5090909090909</v>
      </c>
      <c r="J2355" s="1">
        <f t="shared" si="363"/>
        <v>2258442.2007272728</v>
      </c>
      <c r="K2355" s="1">
        <f>'Innlegging av opplysninger'!$B$4*H2355</f>
        <v>2446373.9512727275</v>
      </c>
      <c r="L2355" s="1"/>
      <c r="M2355" s="1">
        <f>'Innlegging av opplysninger'!$B$5*H2355</f>
        <v>2465192.2124363636</v>
      </c>
      <c r="N2355" s="1">
        <f>'Innlegging av opplysninger'!$B$5*I2355</f>
        <v>273.8566909090909</v>
      </c>
      <c r="O2355" s="1">
        <f>'Innlegging av opplysninger'!$B$5*J2355</f>
        <v>295855.92829527275</v>
      </c>
      <c r="P2355" s="1">
        <f>'Innlegging av opplysninger'!$B$5*K2355</f>
        <v>320474.9876167273</v>
      </c>
      <c r="Q2355" s="1"/>
      <c r="R2355" s="1">
        <f>'Innlegging av opplysninger'!$C$11*SUM(H2355:Q2355)</f>
        <v>1011064.6627711287</v>
      </c>
      <c r="S2355" s="1">
        <f>'Innlegging av opplysninger'!$C$13*(((H2355+J2355+M2355+O2355)*Data!H2355)+(J2355+O2355)*(1-Data!H2355)*1.8/12+I2355+N2355+K2355+L2355+P2355+Q2355)</f>
        <v>168055.1157166216</v>
      </c>
      <c r="T2355" s="1">
        <f>'Innlegging av opplysninger'!$C$13*((H2355+J2355+M2355+O2355)*(1-Data!H2355)-(J2355+O2355)*(1-Data!H2355)*1.8/12)</f>
        <v>1215507.0543912386</v>
      </c>
      <c r="U2355" s="1">
        <f>Data!I2355</f>
        <v>5.5</v>
      </c>
      <c r="V2355" s="1">
        <f>Data!J2355+Data!K2355</f>
        <v>48081.909090909096</v>
      </c>
      <c r="W2355" s="1">
        <f>Data!L2355</f>
        <v>0</v>
      </c>
      <c r="X2355" s="1">
        <f t="shared" si="367"/>
        <v>2884914.5454545454</v>
      </c>
      <c r="Y2355" s="100">
        <f t="shared" si="368"/>
        <v>0</v>
      </c>
      <c r="Z2355" s="100">
        <f t="shared" si="369"/>
        <v>412542.77999999997</v>
      </c>
      <c r="AA2355" s="100">
        <f>'Innlegging av opplysninger'!$B$4*X2355</f>
        <v>375038.89090909093</v>
      </c>
      <c r="AB2355" s="1"/>
      <c r="AC2355" s="1">
        <f>'Innlegging av opplysninger'!$B$5*X2355</f>
        <v>377923.80545454548</v>
      </c>
      <c r="AD2355" s="1">
        <f>'Innlegging av opplysninger'!$B$5*Y2355</f>
        <v>0</v>
      </c>
      <c r="AE2355" s="1">
        <f>'Innlegging av opplysninger'!$B$5*Z2355</f>
        <v>54043.104179999995</v>
      </c>
      <c r="AF2355" s="1">
        <f>'Innlegging av opplysninger'!$B$5*AA2355</f>
        <v>49130.09470909091</v>
      </c>
      <c r="AG2355" s="1"/>
      <c r="AH2355" s="1">
        <f>'Innlegging av opplysninger'!$C$11*SUM(X2355:AG2355)</f>
        <v>157836.54238687636</v>
      </c>
      <c r="AI2355" s="1">
        <f>'Innlegging av opplysninger'!$C$13*(((X2355+Z2355+AC2355+AE2355)*Data!M2355)+(Z2355+AE2355)*(1-Data!M2355)*1.8/12+Y2355+AD2355+AA2355+AB2355+AF2355+AG2355)</f>
        <v>30167.086450218543</v>
      </c>
      <c r="AJ2355" s="1">
        <f>'Innlegging av opplysninger'!$C$13*((X2355+Z2355+AC2355+AE2355)*(1-Data!M2355)-(Z2355+AE2355)*(1-Data!M2355)*1.8/12)</f>
        <v>185819.76102655963</v>
      </c>
      <c r="AK2355" s="83">
        <f t="shared" si="364"/>
        <v>1169000</v>
      </c>
      <c r="AL2355" s="83">
        <f t="shared" si="365"/>
        <v>198000</v>
      </c>
      <c r="AM2355" s="83">
        <f t="shared" si="366"/>
        <v>1401000</v>
      </c>
    </row>
    <row r="2356" spans="1:39">
      <c r="A2356" t="str">
        <f t="shared" si="360"/>
        <v>5412Helse/pleie/omsorg</v>
      </c>
      <c r="B2356" s="6" t="str">
        <f>Data!A2356</f>
        <v>5412</v>
      </c>
      <c r="C2356" s="7" t="str">
        <f>Data!B2356</f>
        <v>Tjeldsund kommune</v>
      </c>
      <c r="D2356" s="7" t="str">
        <f>Data!C2356</f>
        <v>Helse/pleie/omsorg</v>
      </c>
      <c r="E2356" s="1">
        <f>Data!D2356</f>
        <v>157.06919999999991</v>
      </c>
      <c r="F2356" s="1">
        <f>Data!E2356+Data!F2356</f>
        <v>47470.924215515675</v>
      </c>
      <c r="G2356" s="1">
        <f>Data!G2356</f>
        <v>1102.7766105640067</v>
      </c>
      <c r="H2356" s="1">
        <f t="shared" si="361"/>
        <v>81340582.797727302</v>
      </c>
      <c r="I2356" s="1">
        <f t="shared" si="362"/>
        <v>1889588.0727272725</v>
      </c>
      <c r="J2356" s="1">
        <f t="shared" si="363"/>
        <v>9987620.5044545494</v>
      </c>
      <c r="K2356" s="1">
        <f>'Innlegging av opplysninger'!$B$4*H2356</f>
        <v>10574275.76370455</v>
      </c>
      <c r="L2356" s="1"/>
      <c r="M2356" s="1">
        <f>'Innlegging av opplysninger'!$B$5*H2356</f>
        <v>10655616.346502276</v>
      </c>
      <c r="N2356" s="1">
        <f>'Innlegging av opplysninger'!$B$5*I2356</f>
        <v>247536.03752727271</v>
      </c>
      <c r="O2356" s="1">
        <f>'Innlegging av opplysninger'!$B$5*J2356</f>
        <v>1308378.286083546</v>
      </c>
      <c r="P2356" s="1">
        <f>'Innlegging av opplysninger'!$B$5*K2356</f>
        <v>1385230.125045296</v>
      </c>
      <c r="Q2356" s="1"/>
      <c r="R2356" s="1">
        <f>'Innlegging av opplysninger'!$C$11*SUM(H2356:Q2356)</f>
        <v>4460775.4614833388</v>
      </c>
      <c r="S2356" s="1">
        <f>'Innlegging av opplysninger'!$C$13*(((H2356+J2356+M2356+O2356)*Data!H2356)+(J2356+O2356)*(1-Data!H2356)*1.8/12+I2356+N2356+K2356+L2356+P2356+Q2356)</f>
        <v>1026114.0751722776</v>
      </c>
      <c r="T2356" s="1">
        <f>'Innlegging av opplysninger'!$C$13*((H2356+J2356+M2356+O2356)*(1-Data!H2356)-(J2356+O2356)*(1-Data!H2356)*1.8/12)</f>
        <v>5078104.9773838697</v>
      </c>
      <c r="U2356" s="1">
        <f>Data!I2356</f>
        <v>29.705299999999998</v>
      </c>
      <c r="V2356" s="1">
        <f>Data!J2356+Data!K2356</f>
        <v>47538.148646032845</v>
      </c>
      <c r="W2356" s="1">
        <f>Data!L2356</f>
        <v>1148.7606588723227</v>
      </c>
      <c r="X2356" s="1">
        <f t="shared" si="367"/>
        <v>15405108.730636355</v>
      </c>
      <c r="Y2356" s="100">
        <f t="shared" si="368"/>
        <v>372264.87272727274</v>
      </c>
      <c r="Z2356" s="100">
        <f t="shared" si="369"/>
        <v>2256164.4252809985</v>
      </c>
      <c r="AA2356" s="100">
        <f>'Innlegging av opplysninger'!$B$4*X2356</f>
        <v>2002664.1349827261</v>
      </c>
      <c r="AB2356" s="1"/>
      <c r="AC2356" s="1">
        <f>'Innlegging av opplysninger'!$B$5*X2356</f>
        <v>2018069.2437133626</v>
      </c>
      <c r="AD2356" s="1">
        <f>'Innlegging av opplysninger'!$B$5*Y2356</f>
        <v>48766.69832727273</v>
      </c>
      <c r="AE2356" s="1">
        <f>'Innlegging av opplysninger'!$B$5*Z2356</f>
        <v>295557.53971181082</v>
      </c>
      <c r="AF2356" s="1">
        <f>'Innlegging av opplysninger'!$B$5*AA2356</f>
        <v>262349.00168273714</v>
      </c>
      <c r="AG2356" s="1"/>
      <c r="AH2356" s="1">
        <f>'Innlegging av opplysninger'!$C$11*SUM(X2356:AG2356)</f>
        <v>861115.89658837637</v>
      </c>
      <c r="AI2356" s="1">
        <f>'Innlegging av opplysninger'!$C$13*(((X2356+Z2356+AC2356+AE2356)*Data!M2356)+(Z2356+AE2356)*(1-Data!M2356)*1.8/12+Y2356+AD2356+AA2356+AB2356+AF2356+AG2356)</f>
        <v>159577.75612838438</v>
      </c>
      <c r="AJ2356" s="1">
        <f>'Innlegging av opplysninger'!$C$13*((X2356+Z2356+AC2356+AE2356)*(1-Data!M2356)-(Z2356+AE2356)*(1-Data!M2356)*1.8/12)</f>
        <v>1018791.3655188675</v>
      </c>
      <c r="AK2356" s="83">
        <f t="shared" si="364"/>
        <v>5322000</v>
      </c>
      <c r="AL2356" s="83">
        <f t="shared" si="365"/>
        <v>1186000</v>
      </c>
      <c r="AM2356" s="83">
        <f t="shared" si="366"/>
        <v>6097000</v>
      </c>
    </row>
    <row r="2357" spans="1:39">
      <c r="A2357" t="str">
        <f t="shared" si="360"/>
        <v>5412Samferdsel og teknikk</v>
      </c>
      <c r="B2357" s="6" t="str">
        <f>Data!A2357</f>
        <v>5412</v>
      </c>
      <c r="C2357" s="7" t="str">
        <f>Data!B2357</f>
        <v>Tjeldsund kommune</v>
      </c>
      <c r="D2357" s="7" t="str">
        <f>Data!C2357</f>
        <v>Samferdsel og teknikk</v>
      </c>
      <c r="E2357" s="1">
        <f>Data!D2357</f>
        <v>12.889500000000002</v>
      </c>
      <c r="F2357" s="1">
        <f>Data!E2357+Data!F2357</f>
        <v>45800.359530367095</v>
      </c>
      <c r="G2357" s="1">
        <f>Data!G2357</f>
        <v>96.244229799449172</v>
      </c>
      <c r="H2357" s="1">
        <f t="shared" si="361"/>
        <v>6440113.4636363648</v>
      </c>
      <c r="I2357" s="1">
        <f t="shared" si="362"/>
        <v>13533.163636363637</v>
      </c>
      <c r="J2357" s="1">
        <f t="shared" si="363"/>
        <v>774437.59527272743</v>
      </c>
      <c r="K2357" s="1">
        <f>'Innlegging av opplysninger'!$B$4*H2357</f>
        <v>837214.75027272746</v>
      </c>
      <c r="L2357" s="1"/>
      <c r="M2357" s="1">
        <f>'Innlegging av opplysninger'!$B$5*H2357</f>
        <v>843654.86373636383</v>
      </c>
      <c r="N2357" s="1">
        <f>'Innlegging av opplysninger'!$B$5*I2357</f>
        <v>1772.8444363636365</v>
      </c>
      <c r="O2357" s="1">
        <f>'Innlegging av opplysninger'!$B$5*J2357</f>
        <v>101451.3249807273</v>
      </c>
      <c r="P2357" s="1">
        <f>'Innlegging av opplysninger'!$B$5*K2357</f>
        <v>109675.1322857273</v>
      </c>
      <c r="Q2357" s="1"/>
      <c r="R2357" s="1">
        <f>'Innlegging av opplysninger'!$C$11*SUM(H2357:Q2357)</f>
        <v>346630.41925377987</v>
      </c>
      <c r="S2357" s="1">
        <f>'Innlegging av opplysninger'!$C$13*(((H2357+J2357+M2357+O2357)*Data!H2357)+(J2357+O2357)*(1-Data!H2357)*1.8/12+I2357+N2357+K2357+L2357+P2357+Q2357)</f>
        <v>56866.1198907984</v>
      </c>
      <c r="T2357" s="1">
        <f>'Innlegging av opplysninger'!$C$13*((H2357+J2357+M2357+O2357)*(1-Data!H2357)-(J2357+O2357)*(1-Data!H2357)*1.8/12)</f>
        <v>417470.2432985846</v>
      </c>
      <c r="U2357" s="1">
        <f>Data!I2357</f>
        <v>1.7631000000000001</v>
      </c>
      <c r="V2357" s="1">
        <f>Data!J2357+Data!K2357</f>
        <v>47498.120261660319</v>
      </c>
      <c r="W2357" s="1">
        <f>Data!L2357</f>
        <v>0</v>
      </c>
      <c r="X2357" s="1">
        <f t="shared" si="367"/>
        <v>913570.20909090876</v>
      </c>
      <c r="Y2357" s="100">
        <f t="shared" si="368"/>
        <v>0</v>
      </c>
      <c r="Z2357" s="100">
        <f t="shared" si="369"/>
        <v>130640.53989999995</v>
      </c>
      <c r="AA2357" s="100">
        <f>'Innlegging av opplysninger'!$B$4*X2357</f>
        <v>118764.12718181814</v>
      </c>
      <c r="AB2357" s="1"/>
      <c r="AC2357" s="1">
        <f>'Innlegging av opplysninger'!$B$5*X2357</f>
        <v>119677.69739090904</v>
      </c>
      <c r="AD2357" s="1">
        <f>'Innlegging av opplysninger'!$B$5*Y2357</f>
        <v>0</v>
      </c>
      <c r="AE2357" s="1">
        <f>'Innlegging av opplysninger'!$B$5*Z2357</f>
        <v>17113.910726899994</v>
      </c>
      <c r="AF2357" s="1">
        <f>'Innlegging av opplysninger'!$B$5*AA2357</f>
        <v>15558.100660818178</v>
      </c>
      <c r="AG2357" s="1"/>
      <c r="AH2357" s="1">
        <f>'Innlegging av opplysninger'!$C$11*SUM(X2357:AG2357)</f>
        <v>49982.334228151456</v>
      </c>
      <c r="AI2357" s="1">
        <f>'Innlegging av opplysninger'!$C$13*(((X2357+Z2357+AC2357+AE2357)*Data!M2357)+(Z2357+AE2357)*(1-Data!M2357)*1.8/12+Y2357+AD2357+AA2357+AB2357+AF2357+AG2357)</f>
        <v>8137.2405627069083</v>
      </c>
      <c r="AJ2357" s="1">
        <f>'Innlegging av opplysninger'!$C$13*((X2357+Z2357+AC2357+AE2357)*(1-Data!M2357)-(Z2357+AE2357)*(1-Data!M2357)*1.8/12)</f>
        <v>60259.637854763503</v>
      </c>
      <c r="AK2357" s="83">
        <f t="shared" si="364"/>
        <v>397000</v>
      </c>
      <c r="AL2357" s="83">
        <f t="shared" si="365"/>
        <v>65000</v>
      </c>
      <c r="AM2357" s="83">
        <f t="shared" si="366"/>
        <v>478000</v>
      </c>
    </row>
    <row r="2358" spans="1:39">
      <c r="A2358" t="str">
        <f t="shared" si="360"/>
        <v>5412Annet</v>
      </c>
      <c r="B2358" s="6" t="str">
        <f>Data!A2358</f>
        <v>5412</v>
      </c>
      <c r="C2358" s="7" t="str">
        <f>Data!B2358</f>
        <v>Tjeldsund kommune</v>
      </c>
      <c r="D2358" s="7" t="str">
        <f>Data!C2358</f>
        <v>Annet</v>
      </c>
      <c r="E2358" s="1">
        <f>Data!D2358</f>
        <v>4.5276999999999994</v>
      </c>
      <c r="F2358" s="1">
        <f>Data!E2358+Data!F2358</f>
        <v>0</v>
      </c>
      <c r="G2358" s="1">
        <f>Data!G2358</f>
        <v>0</v>
      </c>
      <c r="H2358" s="1">
        <f t="shared" si="361"/>
        <v>0</v>
      </c>
      <c r="I2358" s="1">
        <f t="shared" si="362"/>
        <v>0</v>
      </c>
      <c r="J2358" s="1">
        <f t="shared" si="363"/>
        <v>0</v>
      </c>
      <c r="K2358" s="1">
        <f>'Innlegging av opplysninger'!$B$4*H2358</f>
        <v>0</v>
      </c>
      <c r="L2358" s="1"/>
      <c r="M2358" s="1">
        <f>'Innlegging av opplysninger'!$B$5*H2358</f>
        <v>0</v>
      </c>
      <c r="N2358" s="1">
        <f>'Innlegging av opplysninger'!$B$5*I2358</f>
        <v>0</v>
      </c>
      <c r="O2358" s="1">
        <f>'Innlegging av opplysninger'!$B$5*J2358</f>
        <v>0</v>
      </c>
      <c r="P2358" s="1">
        <f>'Innlegging av opplysninger'!$B$5*K2358</f>
        <v>0</v>
      </c>
      <c r="Q2358" s="1"/>
      <c r="R2358" s="1">
        <f>'Innlegging av opplysninger'!$C$11*SUM(H2358:Q2358)</f>
        <v>0</v>
      </c>
      <c r="S2358" s="1">
        <f>'Innlegging av opplysninger'!$C$13*(((H2358+J2358+M2358+O2358)*Data!H2358)+(J2358+O2358)*(1-Data!H2358)*1.8/12+I2358+N2358+K2358+L2358+P2358+Q2358)</f>
        <v>0</v>
      </c>
      <c r="T2358" s="1">
        <f>'Innlegging av opplysninger'!$C$13*((H2358+J2358+M2358+O2358)*(1-Data!H2358)-(J2358+O2358)*(1-Data!H2358)*1.8/12)</f>
        <v>0</v>
      </c>
      <c r="U2358" s="1">
        <f>Data!I2358</f>
        <v>0</v>
      </c>
      <c r="V2358" s="1">
        <f>Data!J2358+Data!K2358</f>
        <v>0</v>
      </c>
      <c r="W2358" s="1">
        <f>Data!L2358</f>
        <v>0</v>
      </c>
      <c r="X2358" s="1">
        <f t="shared" si="367"/>
        <v>0</v>
      </c>
      <c r="Y2358" s="100">
        <f t="shared" si="368"/>
        <v>0</v>
      </c>
      <c r="Z2358" s="100">
        <f t="shared" si="369"/>
        <v>0</v>
      </c>
      <c r="AA2358" s="100">
        <f>'Innlegging av opplysninger'!$B$4*X2358</f>
        <v>0</v>
      </c>
      <c r="AB2358" s="1"/>
      <c r="AC2358" s="1">
        <f>'Innlegging av opplysninger'!$B$5*X2358</f>
        <v>0</v>
      </c>
      <c r="AD2358" s="1">
        <f>'Innlegging av opplysninger'!$B$5*Y2358</f>
        <v>0</v>
      </c>
      <c r="AE2358" s="1">
        <f>'Innlegging av opplysninger'!$B$5*Z2358</f>
        <v>0</v>
      </c>
      <c r="AF2358" s="1">
        <f>'Innlegging av opplysninger'!$B$5*AA2358</f>
        <v>0</v>
      </c>
      <c r="AG2358" s="1"/>
      <c r="AH2358" s="1">
        <f>'Innlegging av opplysninger'!$C$11*SUM(X2358:AG2358)</f>
        <v>0</v>
      </c>
      <c r="AI2358" s="1">
        <f>'Innlegging av opplysninger'!$C$13*(((X2358+Z2358+AC2358+AE2358)*Data!M2358)+(Z2358+AE2358)*(1-Data!M2358)*1.8/12+Y2358+AD2358+AA2358+AB2358+AF2358+AG2358)</f>
        <v>0</v>
      </c>
      <c r="AJ2358" s="1">
        <f>'Innlegging av opplysninger'!$C$13*((X2358+Z2358+AC2358+AE2358)*(1-Data!M2358)-(Z2358+AE2358)*(1-Data!M2358)*1.8/12)</f>
        <v>0</v>
      </c>
      <c r="AK2358" s="83">
        <f t="shared" si="364"/>
        <v>0</v>
      </c>
      <c r="AL2358" s="83">
        <f t="shared" si="365"/>
        <v>0</v>
      </c>
      <c r="AM2358" s="83">
        <f t="shared" si="366"/>
        <v>0</v>
      </c>
    </row>
    <row r="2359" spans="1:39">
      <c r="A2359" t="str">
        <f t="shared" si="360"/>
        <v>5413Alle</v>
      </c>
      <c r="B2359" s="6" t="str">
        <f>Data!A2359</f>
        <v>5413</v>
      </c>
      <c r="C2359" s="7" t="str">
        <f>Data!B2359</f>
        <v>Ibestad kommune</v>
      </c>
      <c r="D2359" s="7" t="str">
        <f>Data!C2359</f>
        <v>Alle</v>
      </c>
      <c r="E2359" s="1">
        <f>Data!D2359</f>
        <v>100.91590000000002</v>
      </c>
      <c r="F2359" s="1">
        <f>Data!E2359+Data!F2359</f>
        <v>47842.925447493071</v>
      </c>
      <c r="G2359" s="1">
        <f>Data!G2359</f>
        <v>715.96220219014026</v>
      </c>
      <c r="H2359" s="1">
        <f t="shared" si="361"/>
        <v>52670311.420000002</v>
      </c>
      <c r="I2359" s="1">
        <f t="shared" si="362"/>
        <v>788203.30909090897</v>
      </c>
      <c r="J2359" s="1">
        <f t="shared" si="363"/>
        <v>6415021.7674909094</v>
      </c>
      <c r="K2359" s="1">
        <f>'Innlegging av opplysninger'!$B$4*H2359</f>
        <v>6847140.4846000001</v>
      </c>
      <c r="L2359" s="1"/>
      <c r="M2359" s="1">
        <f>'Innlegging av opplysninger'!$B$5*H2359</f>
        <v>6899810.7960200002</v>
      </c>
      <c r="N2359" s="1">
        <f>'Innlegging av opplysninger'!$B$5*I2359</f>
        <v>103254.63349090908</v>
      </c>
      <c r="O2359" s="1">
        <f>'Innlegging av opplysninger'!$B$5*J2359</f>
        <v>840367.85154130915</v>
      </c>
      <c r="P2359" s="1">
        <f>'Innlegging av opplysninger'!$B$5*K2359</f>
        <v>896975.4034826</v>
      </c>
      <c r="Q2359" s="1"/>
      <c r="R2359" s="1">
        <f>'Innlegging av opplysninger'!$C$11*SUM(H2359:Q2359)</f>
        <v>2867521.255297232</v>
      </c>
      <c r="S2359" s="1">
        <f>'Innlegging av opplysninger'!$C$13*(((H2359+J2359+M2359+O2359)*Data!H2359)+(J2359+O2359)*(1-Data!H2359)*1.8/12+I2359+N2359+K2359+L2359+P2359+Q2359)</f>
        <v>584711.8361745096</v>
      </c>
      <c r="T2359" s="1">
        <f>'Innlegging av opplysninger'!$C$13*((H2359+J2359+M2359+O2359)*(1-Data!H2359)-(J2359+O2359)*(1-Data!H2359)*1.8/12)</f>
        <v>3339264.6184427552</v>
      </c>
      <c r="U2359" s="1">
        <f>Data!I2359</f>
        <v>22.0655</v>
      </c>
      <c r="V2359" s="1">
        <f>Data!J2359+Data!K2359</f>
        <v>47877.210804196598</v>
      </c>
      <c r="W2359" s="1">
        <f>Data!L2359</f>
        <v>647.77639301171507</v>
      </c>
      <c r="X2359" s="1">
        <f t="shared" si="367"/>
        <v>11524741.036363635</v>
      </c>
      <c r="Y2359" s="100">
        <f t="shared" si="368"/>
        <v>155929.19999999998</v>
      </c>
      <c r="Z2359" s="100">
        <f t="shared" si="369"/>
        <v>1670335.8437999997</v>
      </c>
      <c r="AA2359" s="100">
        <f>'Innlegging av opplysninger'!$B$4*X2359</f>
        <v>1498216.3347272726</v>
      </c>
      <c r="AB2359" s="1"/>
      <c r="AC2359" s="1">
        <f>'Innlegging av opplysninger'!$B$5*X2359</f>
        <v>1509741.0757636363</v>
      </c>
      <c r="AD2359" s="1">
        <f>'Innlegging av opplysninger'!$B$5*Y2359</f>
        <v>20426.725199999997</v>
      </c>
      <c r="AE2359" s="1">
        <f>'Innlegging av opplysninger'!$B$5*Z2359</f>
        <v>218813.99553779996</v>
      </c>
      <c r="AF2359" s="1">
        <f>'Innlegging av opplysninger'!$B$5*AA2359</f>
        <v>196266.33984927271</v>
      </c>
      <c r="AG2359" s="1"/>
      <c r="AH2359" s="1">
        <f>'Innlegging av opplysninger'!$C$11*SUM(X2359:AG2359)</f>
        <v>638189.88094718126</v>
      </c>
      <c r="AI2359" s="1">
        <f>'Innlegging av opplysninger'!$C$13*(((X2359+Z2359+AC2359+AE2359)*Data!M2359)+(Z2359+AE2359)*(1-Data!M2359)*1.8/12+Y2359+AD2359+AA2359+AB2359+AF2359+AG2359)</f>
        <v>131140.40785199837</v>
      </c>
      <c r="AJ2359" s="1">
        <f>'Innlegging av opplysninger'!$C$13*((X2359+Z2359+AC2359+AE2359)*(1-Data!M2359)-(Z2359+AE2359)*(1-Data!M2359)*1.8/12)</f>
        <v>742172.06081256561</v>
      </c>
      <c r="AK2359" s="83">
        <f t="shared" si="364"/>
        <v>3506000</v>
      </c>
      <c r="AL2359" s="83">
        <f t="shared" si="365"/>
        <v>716000</v>
      </c>
      <c r="AM2359" s="83">
        <f t="shared" si="366"/>
        <v>4081000</v>
      </c>
    </row>
    <row r="2360" spans="1:39">
      <c r="A2360" t="str">
        <f t="shared" si="360"/>
        <v>5413Administrasjon</v>
      </c>
      <c r="B2360" s="6" t="str">
        <f>Data!A2360</f>
        <v>5413</v>
      </c>
      <c r="C2360" s="7" t="str">
        <f>Data!B2360</f>
        <v>Ibestad kommune</v>
      </c>
      <c r="D2360" s="7" t="str">
        <f>Data!C2360</f>
        <v>Administrasjon</v>
      </c>
      <c r="E2360" s="1">
        <f>Data!D2360</f>
        <v>10.0067</v>
      </c>
      <c r="F2360" s="1">
        <f>Data!E2360+Data!F2360</f>
        <v>55114.884527366659</v>
      </c>
      <c r="G2360" s="1">
        <f>Data!G2360</f>
        <v>0</v>
      </c>
      <c r="H2360" s="1">
        <f t="shared" si="361"/>
        <v>6016561.254545453</v>
      </c>
      <c r="I2360" s="1">
        <f t="shared" si="362"/>
        <v>0</v>
      </c>
      <c r="J2360" s="1">
        <f t="shared" si="363"/>
        <v>721987.3505454543</v>
      </c>
      <c r="K2360" s="1">
        <f>'Innlegging av opplysninger'!$B$4*H2360</f>
        <v>782152.96309090895</v>
      </c>
      <c r="L2360" s="1"/>
      <c r="M2360" s="1">
        <f>'Innlegging av opplysninger'!$B$5*H2360</f>
        <v>788169.52434545441</v>
      </c>
      <c r="N2360" s="1">
        <f>'Innlegging av opplysninger'!$B$5*I2360</f>
        <v>0</v>
      </c>
      <c r="O2360" s="1">
        <f>'Innlegging av opplysninger'!$B$5*J2360</f>
        <v>94580.342921454518</v>
      </c>
      <c r="P2360" s="1">
        <f>'Innlegging av opplysninger'!$B$5*K2360</f>
        <v>102462.03816490907</v>
      </c>
      <c r="Q2360" s="1"/>
      <c r="R2360" s="1">
        <f>'Innlegging av opplysninger'!$C$11*SUM(H2360:Q2360)</f>
        <v>323224.71199731814</v>
      </c>
      <c r="S2360" s="1">
        <f>'Innlegging av opplysninger'!$C$13*(((H2360+J2360+M2360+O2360)*Data!H2360)+(J2360+O2360)*(1-Data!H2360)*1.8/12+I2360+N2360+K2360+L2360+P2360+Q2360)</f>
        <v>93586.064029660774</v>
      </c>
      <c r="T2360" s="1">
        <f>'Innlegging av opplysninger'!$C$13*((H2360+J2360+M2360+O2360)*(1-Data!H2360)-(J2360+O2360)*(1-Data!H2360)*1.8/12)</f>
        <v>348721.43659824814</v>
      </c>
      <c r="U2360" s="1">
        <f>Data!I2360</f>
        <v>1</v>
      </c>
      <c r="V2360" s="1">
        <f>Data!J2360+Data!K2360</f>
        <v>68750</v>
      </c>
      <c r="W2360" s="1">
        <f>Data!L2360</f>
        <v>0</v>
      </c>
      <c r="X2360" s="1">
        <f t="shared" si="367"/>
        <v>750000</v>
      </c>
      <c r="Y2360" s="100">
        <f t="shared" si="368"/>
        <v>0</v>
      </c>
      <c r="Z2360" s="100">
        <f t="shared" si="369"/>
        <v>107249.99999999999</v>
      </c>
      <c r="AA2360" s="100">
        <f>'Innlegging av opplysninger'!$B$4*X2360</f>
        <v>97500</v>
      </c>
      <c r="AB2360" s="1"/>
      <c r="AC2360" s="1">
        <f>'Innlegging av opplysninger'!$B$5*X2360</f>
        <v>98250</v>
      </c>
      <c r="AD2360" s="1">
        <f>'Innlegging av opplysninger'!$B$5*Y2360</f>
        <v>0</v>
      </c>
      <c r="AE2360" s="1">
        <f>'Innlegging av opplysninger'!$B$5*Z2360</f>
        <v>14049.749999999998</v>
      </c>
      <c r="AF2360" s="1">
        <f>'Innlegging av opplysninger'!$B$5*AA2360</f>
        <v>12772.5</v>
      </c>
      <c r="AG2360" s="1"/>
      <c r="AH2360" s="1">
        <f>'Innlegging av opplysninger'!$C$11*SUM(X2360:AG2360)</f>
        <v>41033.245499999997</v>
      </c>
      <c r="AI2360" s="1">
        <f>'Innlegging av opplysninger'!$C$13*(((X2360+Z2360+AC2360+AE2360)*Data!M2360)+(Z2360+AE2360)*(1-Data!M2360)*1.8/12+Y2360+AD2360+AA2360+AB2360+AF2360+AG2360)</f>
        <v>16042.995272006183</v>
      </c>
      <c r="AJ2360" s="1">
        <f>'Innlegging av opplysninger'!$C$13*((X2360+Z2360+AC2360+AE2360)*(1-Data!M2360)-(Z2360+AE2360)*(1-Data!M2360)*1.8/12)</f>
        <v>40107.76172799382</v>
      </c>
      <c r="AK2360" s="83">
        <f t="shared" si="364"/>
        <v>364000</v>
      </c>
      <c r="AL2360" s="83">
        <f t="shared" si="365"/>
        <v>110000</v>
      </c>
      <c r="AM2360" s="83">
        <f t="shared" si="366"/>
        <v>389000</v>
      </c>
    </row>
    <row r="2361" spans="1:39">
      <c r="A2361" t="str">
        <f t="shared" si="360"/>
        <v>5413Undervisning</v>
      </c>
      <c r="B2361" s="6" t="str">
        <f>Data!A2361</f>
        <v>5413</v>
      </c>
      <c r="C2361" s="7" t="str">
        <f>Data!B2361</f>
        <v>Ibestad kommune</v>
      </c>
      <c r="D2361" s="7" t="str">
        <f>Data!C2361</f>
        <v>Undervisning</v>
      </c>
      <c r="E2361" s="1">
        <f>Data!D2361</f>
        <v>18.3</v>
      </c>
      <c r="F2361" s="1">
        <f>Data!E2361+Data!F2361</f>
        <v>49396.869043715851</v>
      </c>
      <c r="G2361" s="1">
        <f>Data!G2361</f>
        <v>0</v>
      </c>
      <c r="H2361" s="1">
        <f t="shared" si="361"/>
        <v>9861411.3109090924</v>
      </c>
      <c r="I2361" s="1">
        <f t="shared" si="362"/>
        <v>0</v>
      </c>
      <c r="J2361" s="1">
        <f t="shared" si="363"/>
        <v>1183369.3573090911</v>
      </c>
      <c r="K2361" s="1">
        <f>'Innlegging av opplysninger'!$B$4*H2361</f>
        <v>1281983.470418182</v>
      </c>
      <c r="L2361" s="1"/>
      <c r="M2361" s="1">
        <f>'Innlegging av opplysninger'!$B$5*H2361</f>
        <v>1291844.8817290911</v>
      </c>
      <c r="N2361" s="1">
        <f>'Innlegging av opplysninger'!$B$5*I2361</f>
        <v>0</v>
      </c>
      <c r="O2361" s="1">
        <f>'Innlegging av opplysninger'!$B$5*J2361</f>
        <v>155021.38580749094</v>
      </c>
      <c r="P2361" s="1">
        <f>'Innlegging av opplysninger'!$B$5*K2361</f>
        <v>167939.83462478186</v>
      </c>
      <c r="Q2361" s="1"/>
      <c r="R2361" s="1">
        <f>'Innlegging av opplysninger'!$C$11*SUM(H2361:Q2361)</f>
        <v>529779.66915031371</v>
      </c>
      <c r="S2361" s="1">
        <f>'Innlegging av opplysninger'!$C$13*(((H2361+J2361+M2361+O2361)*Data!H2361)+(J2361+O2361)*(1-Data!H2361)*1.8/12+I2361+N2361+K2361+L2361+P2361+Q2361)</f>
        <v>92388.154601765462</v>
      </c>
      <c r="T2361" s="1">
        <f>'Innlegging av opplysninger'!$C$13*((H2361+J2361+M2361+O2361)*(1-Data!H2361)-(J2361+O2361)*(1-Data!H2361)*1.8/12)</f>
        <v>632573.49791971641</v>
      </c>
      <c r="U2361" s="1">
        <f>Data!I2361</f>
        <v>3.5</v>
      </c>
      <c r="V2361" s="1">
        <f>Data!J2361+Data!K2361</f>
        <v>52925</v>
      </c>
      <c r="W2361" s="1">
        <f>Data!L2361</f>
        <v>0</v>
      </c>
      <c r="X2361" s="1">
        <f t="shared" si="367"/>
        <v>2020772.7272727273</v>
      </c>
      <c r="Y2361" s="100">
        <f t="shared" si="368"/>
        <v>0</v>
      </c>
      <c r="Z2361" s="100">
        <f t="shared" si="369"/>
        <v>288970.5</v>
      </c>
      <c r="AA2361" s="100">
        <f>'Innlegging av opplysninger'!$B$4*X2361</f>
        <v>262700.45454545453</v>
      </c>
      <c r="AB2361" s="1"/>
      <c r="AC2361" s="1">
        <f>'Innlegging av opplysninger'!$B$5*X2361</f>
        <v>264721.22727272729</v>
      </c>
      <c r="AD2361" s="1">
        <f>'Innlegging av opplysninger'!$B$5*Y2361</f>
        <v>0</v>
      </c>
      <c r="AE2361" s="1">
        <f>'Innlegging av opplysninger'!$B$5*Z2361</f>
        <v>37855.135500000004</v>
      </c>
      <c r="AF2361" s="1">
        <f>'Innlegging av opplysninger'!$B$5*AA2361</f>
        <v>34413.759545454544</v>
      </c>
      <c r="AG2361" s="1"/>
      <c r="AH2361" s="1">
        <f>'Innlegging av opplysninger'!$C$11*SUM(X2361:AG2361)</f>
        <v>110558.48455718182</v>
      </c>
      <c r="AI2361" s="1">
        <f>'Innlegging av opplysninger'!$C$13*(((X2361+Z2361+AC2361+AE2361)*Data!M2361)+(Z2361+AE2361)*(1-Data!M2361)*1.8/12+Y2361+AD2361+AA2361+AB2361+AF2361+AG2361)</f>
        <v>24663.478187088</v>
      </c>
      <c r="AJ2361" s="1">
        <f>'Innlegging av opplysninger'!$C$13*((X2361+Z2361+AC2361+AE2361)*(1-Data!M2361)-(Z2361+AE2361)*(1-Data!M2361)*1.8/12)</f>
        <v>126627.07962800295</v>
      </c>
      <c r="AK2361" s="83">
        <f t="shared" si="364"/>
        <v>640000</v>
      </c>
      <c r="AL2361" s="83">
        <f t="shared" si="365"/>
        <v>117000</v>
      </c>
      <c r="AM2361" s="83">
        <f t="shared" si="366"/>
        <v>759000</v>
      </c>
    </row>
    <row r="2362" spans="1:39">
      <c r="A2362" t="str">
        <f t="shared" si="360"/>
        <v>5413Barnehager</v>
      </c>
      <c r="B2362" s="6" t="str">
        <f>Data!A2362</f>
        <v>5413</v>
      </c>
      <c r="C2362" s="7" t="str">
        <f>Data!B2362</f>
        <v>Ibestad kommune</v>
      </c>
      <c r="D2362" s="7" t="str">
        <f>Data!C2362</f>
        <v>Barnehager</v>
      </c>
      <c r="E2362" s="1">
        <f>Data!D2362</f>
        <v>9.9</v>
      </c>
      <c r="F2362" s="1">
        <f>Data!E2362+Data!F2362</f>
        <v>41841.750841750843</v>
      </c>
      <c r="G2362" s="1">
        <f>Data!G2362</f>
        <v>0</v>
      </c>
      <c r="H2362" s="1">
        <f t="shared" si="361"/>
        <v>4518909.0909090908</v>
      </c>
      <c r="I2362" s="1">
        <f t="shared" si="362"/>
        <v>0</v>
      </c>
      <c r="J2362" s="1">
        <f t="shared" si="363"/>
        <v>542269.09090909082</v>
      </c>
      <c r="K2362" s="1">
        <f>'Innlegging av opplysninger'!$B$4*H2362</f>
        <v>587458.18181818188</v>
      </c>
      <c r="L2362" s="1"/>
      <c r="M2362" s="1">
        <f>'Innlegging av opplysninger'!$B$5*H2362</f>
        <v>591977.09090909094</v>
      </c>
      <c r="N2362" s="1">
        <f>'Innlegging av opplysninger'!$B$5*I2362</f>
        <v>0</v>
      </c>
      <c r="O2362" s="1">
        <f>'Innlegging av opplysninger'!$B$5*J2362</f>
        <v>71037.250909090901</v>
      </c>
      <c r="P2362" s="1">
        <f>'Innlegging av opplysninger'!$B$5*K2362</f>
        <v>76957.021818181835</v>
      </c>
      <c r="Q2362" s="1"/>
      <c r="R2362" s="1">
        <f>'Innlegging av opplysninger'!$C$11*SUM(H2362:Q2362)</f>
        <v>242767.0936363636</v>
      </c>
      <c r="S2362" s="1">
        <f>'Innlegging av opplysninger'!$C$13*(((H2362+J2362+M2362+O2362)*Data!H2362)+(J2362+O2362)*(1-Data!H2362)*1.8/12+I2362+N2362+K2362+L2362+P2362+Q2362)</f>
        <v>41167.997725920002</v>
      </c>
      <c r="T2362" s="1">
        <f>'Innlegging av opplysninger'!$C$13*((H2362+J2362+M2362+O2362)*(1-Data!H2362)-(J2362+O2362)*(1-Data!H2362)*1.8/12)</f>
        <v>291039.60409226181</v>
      </c>
      <c r="U2362" s="1">
        <f>Data!I2362</f>
        <v>2.5</v>
      </c>
      <c r="V2362" s="1">
        <f>Data!J2362+Data!K2362</f>
        <v>42900.333333333336</v>
      </c>
      <c r="W2362" s="1">
        <f>Data!L2362</f>
        <v>0</v>
      </c>
      <c r="X2362" s="1">
        <f t="shared" si="367"/>
        <v>1170009.0909090908</v>
      </c>
      <c r="Y2362" s="100">
        <f t="shared" si="368"/>
        <v>0</v>
      </c>
      <c r="Z2362" s="100">
        <f t="shared" si="369"/>
        <v>167311.29999999999</v>
      </c>
      <c r="AA2362" s="100">
        <f>'Innlegging av opplysninger'!$B$4*X2362</f>
        <v>152101.18181818182</v>
      </c>
      <c r="AB2362" s="1"/>
      <c r="AC2362" s="1">
        <f>'Innlegging av opplysninger'!$B$5*X2362</f>
        <v>153271.19090909092</v>
      </c>
      <c r="AD2362" s="1">
        <f>'Innlegging av opplysninger'!$B$5*Y2362</f>
        <v>0</v>
      </c>
      <c r="AE2362" s="1">
        <f>'Innlegging av opplysninger'!$B$5*Z2362</f>
        <v>21917.780299999999</v>
      </c>
      <c r="AF2362" s="1">
        <f>'Innlegging av opplysninger'!$B$5*AA2362</f>
        <v>19925.25481818182</v>
      </c>
      <c r="AG2362" s="1"/>
      <c r="AH2362" s="1">
        <f>'Innlegging av opplysninger'!$C$11*SUM(X2362:AG2362)</f>
        <v>64012.360352672724</v>
      </c>
      <c r="AI2362" s="1">
        <f>'Innlegging av opplysninger'!$C$13*(((X2362+Z2362+AC2362+AE2362)*Data!M2362)+(Z2362+AE2362)*(1-Data!M2362)*1.8/12+Y2362+AD2362+AA2362+AB2362+AF2362+AG2362)</f>
        <v>10421.361531430908</v>
      </c>
      <c r="AJ2362" s="1">
        <f>'Innlegging av opplysninger'!$C$13*((X2362+Z2362+AC2362+AE2362)*(1-Data!M2362)-(Z2362+AE2362)*(1-Data!M2362)*1.8/12)</f>
        <v>77174.500003805442</v>
      </c>
      <c r="AK2362" s="83">
        <f t="shared" si="364"/>
        <v>307000</v>
      </c>
      <c r="AL2362" s="83">
        <f t="shared" si="365"/>
        <v>52000</v>
      </c>
      <c r="AM2362" s="83">
        <f t="shared" si="366"/>
        <v>368000</v>
      </c>
    </row>
    <row r="2363" spans="1:39">
      <c r="A2363" t="str">
        <f t="shared" si="360"/>
        <v>5413Helse/pleie/omsorg</v>
      </c>
      <c r="B2363" s="6" t="str">
        <f>Data!A2363</f>
        <v>5413</v>
      </c>
      <c r="C2363" s="7" t="str">
        <f>Data!B2363</f>
        <v>Ibestad kommune</v>
      </c>
      <c r="D2363" s="7" t="str">
        <f>Data!C2363</f>
        <v>Helse/pleie/omsorg</v>
      </c>
      <c r="E2363" s="1">
        <f>Data!D2363</f>
        <v>57.203400000000002</v>
      </c>
      <c r="F2363" s="1">
        <f>Data!E2363+Data!F2363</f>
        <v>47061.251312567685</v>
      </c>
      <c r="G2363" s="1">
        <f>Data!G2363</f>
        <v>1263.0712510095557</v>
      </c>
      <c r="H2363" s="1">
        <f t="shared" si="361"/>
        <v>29367966.363636374</v>
      </c>
      <c r="I2363" s="1">
        <f t="shared" si="362"/>
        <v>788203.3090909092</v>
      </c>
      <c r="J2363" s="1">
        <f t="shared" si="363"/>
        <v>3618740.3607272739</v>
      </c>
      <c r="K2363" s="1">
        <f>'Innlegging av opplysninger'!$B$4*H2363</f>
        <v>3817835.6272727288</v>
      </c>
      <c r="L2363" s="1"/>
      <c r="M2363" s="1">
        <f>'Innlegging av opplysninger'!$B$5*H2363</f>
        <v>3847203.5936363651</v>
      </c>
      <c r="N2363" s="1">
        <f>'Innlegging av opplysninger'!$B$5*I2363</f>
        <v>103254.63349090911</v>
      </c>
      <c r="O2363" s="1">
        <f>'Innlegging av opplysninger'!$B$5*J2363</f>
        <v>474054.98725527292</v>
      </c>
      <c r="P2363" s="1">
        <f>'Innlegging av opplysninger'!$B$5*K2363</f>
        <v>500136.46717272751</v>
      </c>
      <c r="Q2363" s="1"/>
      <c r="R2363" s="1">
        <f>'Innlegging av opplysninger'!$C$11*SUM(H2363:Q2363)</f>
        <v>1615661.0230067377</v>
      </c>
      <c r="S2363" s="1">
        <f>'Innlegging av opplysninger'!$C$13*(((H2363+J2363+M2363+O2363)*Data!H2363)+(J2363+O2363)*(1-Data!H2363)*1.8/12+I2363+N2363+K2363+L2363+P2363+Q2363)</f>
        <v>327155.74437553115</v>
      </c>
      <c r="T2363" s="1">
        <f>'Innlegging av opplysninger'!$C$13*((H2363+J2363+M2363+O2363)*(1-Data!H2363)-(J2363+O2363)*(1-Data!H2363)*1.8/12)</f>
        <v>1883748.8134231619</v>
      </c>
      <c r="U2363" s="1">
        <f>Data!I2363</f>
        <v>12.5655</v>
      </c>
      <c r="V2363" s="1">
        <f>Data!J2363+Data!K2363</f>
        <v>45721.652805963415</v>
      </c>
      <c r="W2363" s="1">
        <f>Data!L2363</f>
        <v>1137.5201941824837</v>
      </c>
      <c r="X2363" s="1">
        <f t="shared" si="367"/>
        <v>6267441.0363636361</v>
      </c>
      <c r="Y2363" s="100">
        <f t="shared" si="368"/>
        <v>155929.19999999998</v>
      </c>
      <c r="Z2363" s="100">
        <f t="shared" si="369"/>
        <v>918541.94379999989</v>
      </c>
      <c r="AA2363" s="100">
        <f>'Innlegging av opplysninger'!$B$4*X2363</f>
        <v>814767.33472727274</v>
      </c>
      <c r="AB2363" s="1"/>
      <c r="AC2363" s="1">
        <f>'Innlegging av opplysninger'!$B$5*X2363</f>
        <v>821034.77576363634</v>
      </c>
      <c r="AD2363" s="1">
        <f>'Innlegging av opplysninger'!$B$5*Y2363</f>
        <v>20426.725199999997</v>
      </c>
      <c r="AE2363" s="1">
        <f>'Innlegging av opplysninger'!$B$5*Z2363</f>
        <v>120328.99463779999</v>
      </c>
      <c r="AF2363" s="1">
        <f>'Innlegging av opplysninger'!$B$5*AA2363</f>
        <v>106734.52084927274</v>
      </c>
      <c r="AG2363" s="1"/>
      <c r="AH2363" s="1">
        <f>'Innlegging av opplysninger'!$C$11*SUM(X2363:AG2363)</f>
        <v>350557.77219098143</v>
      </c>
      <c r="AI2363" s="1">
        <f>'Innlegging av opplysninger'!$C$13*(((X2363+Z2363+AC2363+AE2363)*Data!M2363)+(Z2363+AE2363)*(1-Data!M2363)*1.8/12+Y2363+AD2363+AA2363+AB2363+AF2363+AG2363)</f>
        <v>68266.514350394224</v>
      </c>
      <c r="AJ2363" s="1">
        <f>'Innlegging av opplysninger'!$C$13*((X2363+Z2363+AC2363+AE2363)*(1-Data!M2363)-(Z2363+AE2363)*(1-Data!M2363)*1.8/12)</f>
        <v>411444.12127936992</v>
      </c>
      <c r="AK2363" s="83">
        <f t="shared" si="364"/>
        <v>1966000</v>
      </c>
      <c r="AL2363" s="83">
        <f t="shared" si="365"/>
        <v>395000</v>
      </c>
      <c r="AM2363" s="83">
        <f t="shared" si="366"/>
        <v>2295000</v>
      </c>
    </row>
    <row r="2364" spans="1:39">
      <c r="A2364" t="str">
        <f t="shared" si="360"/>
        <v>5413Samferdsel og teknikk</v>
      </c>
      <c r="B2364" s="6" t="str">
        <f>Data!A2364</f>
        <v>5413</v>
      </c>
      <c r="C2364" s="7" t="str">
        <f>Data!B2364</f>
        <v>Ibestad kommune</v>
      </c>
      <c r="D2364" s="7" t="str">
        <f>Data!C2364</f>
        <v>Samferdsel og teknikk</v>
      </c>
      <c r="E2364" s="1">
        <f>Data!D2364</f>
        <v>2.1558000000000002</v>
      </c>
      <c r="F2364" s="1">
        <f>Data!E2364+Data!F2364</f>
        <v>0</v>
      </c>
      <c r="G2364" s="1">
        <f>Data!G2364</f>
        <v>0</v>
      </c>
      <c r="H2364" s="1">
        <f t="shared" si="361"/>
        <v>0</v>
      </c>
      <c r="I2364" s="1">
        <f t="shared" si="362"/>
        <v>0</v>
      </c>
      <c r="J2364" s="1">
        <f t="shared" si="363"/>
        <v>0</v>
      </c>
      <c r="K2364" s="1">
        <f>'Innlegging av opplysninger'!$B$4*H2364</f>
        <v>0</v>
      </c>
      <c r="L2364" s="1"/>
      <c r="M2364" s="1">
        <f>'Innlegging av opplysninger'!$B$5*H2364</f>
        <v>0</v>
      </c>
      <c r="N2364" s="1">
        <f>'Innlegging av opplysninger'!$B$5*I2364</f>
        <v>0</v>
      </c>
      <c r="O2364" s="1">
        <f>'Innlegging av opplysninger'!$B$5*J2364</f>
        <v>0</v>
      </c>
      <c r="P2364" s="1">
        <f>'Innlegging av opplysninger'!$B$5*K2364</f>
        <v>0</v>
      </c>
      <c r="Q2364" s="1"/>
      <c r="R2364" s="1">
        <f>'Innlegging av opplysninger'!$C$11*SUM(H2364:Q2364)</f>
        <v>0</v>
      </c>
      <c r="S2364" s="1">
        <f>'Innlegging av opplysninger'!$C$13*(((H2364+J2364+M2364+O2364)*Data!H2364)+(J2364+O2364)*(1-Data!H2364)*1.8/12+I2364+N2364+K2364+L2364+P2364+Q2364)</f>
        <v>0</v>
      </c>
      <c r="T2364" s="1">
        <f>'Innlegging av opplysninger'!$C$13*((H2364+J2364+M2364+O2364)*(1-Data!H2364)-(J2364+O2364)*(1-Data!H2364)*1.8/12)</f>
        <v>0</v>
      </c>
      <c r="U2364" s="1">
        <f>Data!I2364</f>
        <v>0</v>
      </c>
      <c r="V2364" s="1">
        <f>Data!J2364+Data!K2364</f>
        <v>0</v>
      </c>
      <c r="W2364" s="1">
        <f>Data!L2364</f>
        <v>0</v>
      </c>
      <c r="X2364" s="1">
        <f t="shared" si="367"/>
        <v>0</v>
      </c>
      <c r="Y2364" s="100">
        <f t="shared" si="368"/>
        <v>0</v>
      </c>
      <c r="Z2364" s="100">
        <f t="shared" si="369"/>
        <v>0</v>
      </c>
      <c r="AA2364" s="100">
        <f>'Innlegging av opplysninger'!$B$4*X2364</f>
        <v>0</v>
      </c>
      <c r="AB2364" s="1"/>
      <c r="AC2364" s="1">
        <f>'Innlegging av opplysninger'!$B$5*X2364</f>
        <v>0</v>
      </c>
      <c r="AD2364" s="1">
        <f>'Innlegging av opplysninger'!$B$5*Y2364</f>
        <v>0</v>
      </c>
      <c r="AE2364" s="1">
        <f>'Innlegging av opplysninger'!$B$5*Z2364</f>
        <v>0</v>
      </c>
      <c r="AF2364" s="1">
        <f>'Innlegging av opplysninger'!$B$5*AA2364</f>
        <v>0</v>
      </c>
      <c r="AG2364" s="1"/>
      <c r="AH2364" s="1">
        <f>'Innlegging av opplysninger'!$C$11*SUM(X2364:AG2364)</f>
        <v>0</v>
      </c>
      <c r="AI2364" s="1">
        <f>'Innlegging av opplysninger'!$C$13*(((X2364+Z2364+AC2364+AE2364)*Data!M2364)+(Z2364+AE2364)*(1-Data!M2364)*1.8/12+Y2364+AD2364+AA2364+AB2364+AF2364+AG2364)</f>
        <v>0</v>
      </c>
      <c r="AJ2364" s="1">
        <f>'Innlegging av opplysninger'!$C$13*((X2364+Z2364+AC2364+AE2364)*(1-Data!M2364)-(Z2364+AE2364)*(1-Data!M2364)*1.8/12)</f>
        <v>0</v>
      </c>
      <c r="AK2364" s="83">
        <f t="shared" si="364"/>
        <v>0</v>
      </c>
      <c r="AL2364" s="83">
        <f t="shared" si="365"/>
        <v>0</v>
      </c>
      <c r="AM2364" s="83">
        <f t="shared" si="366"/>
        <v>0</v>
      </c>
    </row>
    <row r="2365" spans="1:39">
      <c r="A2365" t="str">
        <f t="shared" si="360"/>
        <v>5413Annet</v>
      </c>
      <c r="B2365" s="6" t="str">
        <f>Data!A2365</f>
        <v>5413</v>
      </c>
      <c r="C2365" s="7" t="str">
        <f>Data!B2365</f>
        <v>Ibestad kommune</v>
      </c>
      <c r="D2365" s="7" t="str">
        <f>Data!C2365</f>
        <v>Annet</v>
      </c>
      <c r="E2365" s="1">
        <f>Data!D2365</f>
        <v>3.35</v>
      </c>
      <c r="F2365" s="1">
        <f>Data!E2365+Data!F2365</f>
        <v>0</v>
      </c>
      <c r="G2365" s="1">
        <f>Data!G2365</f>
        <v>0</v>
      </c>
      <c r="H2365" s="1">
        <f t="shared" si="361"/>
        <v>0</v>
      </c>
      <c r="I2365" s="1">
        <f t="shared" si="362"/>
        <v>0</v>
      </c>
      <c r="J2365" s="1">
        <f t="shared" si="363"/>
        <v>0</v>
      </c>
      <c r="K2365" s="1">
        <f>'Innlegging av opplysninger'!$B$4*H2365</f>
        <v>0</v>
      </c>
      <c r="L2365" s="1"/>
      <c r="M2365" s="1">
        <f>'Innlegging av opplysninger'!$B$5*H2365</f>
        <v>0</v>
      </c>
      <c r="N2365" s="1">
        <f>'Innlegging av opplysninger'!$B$5*I2365</f>
        <v>0</v>
      </c>
      <c r="O2365" s="1">
        <f>'Innlegging av opplysninger'!$B$5*J2365</f>
        <v>0</v>
      </c>
      <c r="P2365" s="1">
        <f>'Innlegging av opplysninger'!$B$5*K2365</f>
        <v>0</v>
      </c>
      <c r="Q2365" s="1"/>
      <c r="R2365" s="1">
        <f>'Innlegging av opplysninger'!$C$11*SUM(H2365:Q2365)</f>
        <v>0</v>
      </c>
      <c r="S2365" s="1">
        <f>'Innlegging av opplysninger'!$C$13*(((H2365+J2365+M2365+O2365)*Data!H2365)+(J2365+O2365)*(1-Data!H2365)*1.8/12+I2365+N2365+K2365+L2365+P2365+Q2365)</f>
        <v>0</v>
      </c>
      <c r="T2365" s="1">
        <f>'Innlegging av opplysninger'!$C$13*((H2365+J2365+M2365+O2365)*(1-Data!H2365)-(J2365+O2365)*(1-Data!H2365)*1.8/12)</f>
        <v>0</v>
      </c>
      <c r="U2365" s="1">
        <f>Data!I2365</f>
        <v>0</v>
      </c>
      <c r="V2365" s="1">
        <f>Data!J2365+Data!K2365</f>
        <v>0</v>
      </c>
      <c r="W2365" s="1">
        <f>Data!L2365</f>
        <v>0</v>
      </c>
      <c r="X2365" s="1">
        <f t="shared" si="367"/>
        <v>0</v>
      </c>
      <c r="Y2365" s="100">
        <f t="shared" si="368"/>
        <v>0</v>
      </c>
      <c r="Z2365" s="100">
        <f t="shared" si="369"/>
        <v>0</v>
      </c>
      <c r="AA2365" s="100">
        <f>'Innlegging av opplysninger'!$B$4*X2365</f>
        <v>0</v>
      </c>
      <c r="AB2365" s="1"/>
      <c r="AC2365" s="1">
        <f>'Innlegging av opplysninger'!$B$5*X2365</f>
        <v>0</v>
      </c>
      <c r="AD2365" s="1">
        <f>'Innlegging av opplysninger'!$B$5*Y2365</f>
        <v>0</v>
      </c>
      <c r="AE2365" s="1">
        <f>'Innlegging av opplysninger'!$B$5*Z2365</f>
        <v>0</v>
      </c>
      <c r="AF2365" s="1">
        <f>'Innlegging av opplysninger'!$B$5*AA2365</f>
        <v>0</v>
      </c>
      <c r="AG2365" s="1"/>
      <c r="AH2365" s="1">
        <f>'Innlegging av opplysninger'!$C$11*SUM(X2365:AG2365)</f>
        <v>0</v>
      </c>
      <c r="AI2365" s="1">
        <f>'Innlegging av opplysninger'!$C$13*(((X2365+Z2365+AC2365+AE2365)*Data!M2365)+(Z2365+AE2365)*(1-Data!M2365)*1.8/12+Y2365+AD2365+AA2365+AB2365+AF2365+AG2365)</f>
        <v>0</v>
      </c>
      <c r="AJ2365" s="1">
        <f>'Innlegging av opplysninger'!$C$13*((X2365+Z2365+AC2365+AE2365)*(1-Data!M2365)-(Z2365+AE2365)*(1-Data!M2365)*1.8/12)</f>
        <v>0</v>
      </c>
      <c r="AK2365" s="83">
        <f t="shared" si="364"/>
        <v>0</v>
      </c>
      <c r="AL2365" s="83">
        <f t="shared" si="365"/>
        <v>0</v>
      </c>
      <c r="AM2365" s="83">
        <f t="shared" si="366"/>
        <v>0</v>
      </c>
    </row>
    <row r="2366" spans="1:39">
      <c r="A2366" t="str">
        <f t="shared" si="360"/>
        <v>5414Alle</v>
      </c>
      <c r="B2366" s="6" t="str">
        <f>Data!A2366</f>
        <v>5414</v>
      </c>
      <c r="C2366" s="7" t="str">
        <f>Data!B2366</f>
        <v>Gratangen kommune</v>
      </c>
      <c r="D2366" s="7" t="str">
        <f>Data!C2366</f>
        <v>Alle</v>
      </c>
      <c r="E2366" s="1">
        <f>Data!D2366</f>
        <v>67.174199999999999</v>
      </c>
      <c r="F2366" s="1">
        <f>Data!E2366+Data!F2366</f>
        <v>48555.494123239805</v>
      </c>
      <c r="G2366" s="1">
        <f>Data!G2366</f>
        <v>724.92474789428081</v>
      </c>
      <c r="H2366" s="1">
        <f t="shared" si="361"/>
        <v>35581925.163636386</v>
      </c>
      <c r="I2366" s="1">
        <f t="shared" si="362"/>
        <v>531231.70909090899</v>
      </c>
      <c r="J2366" s="1">
        <f t="shared" si="363"/>
        <v>4333578.8247272754</v>
      </c>
      <c r="K2366" s="1">
        <f>'Innlegging av opplysninger'!$B$4*H2366</f>
        <v>4625650.2712727301</v>
      </c>
      <c r="L2366" s="1"/>
      <c r="M2366" s="1">
        <f>'Innlegging av opplysninger'!$B$5*H2366</f>
        <v>4661232.196436367</v>
      </c>
      <c r="N2366" s="1">
        <f>'Innlegging av opplysninger'!$B$5*I2366</f>
        <v>69591.353890909086</v>
      </c>
      <c r="O2366" s="1">
        <f>'Innlegging av opplysninger'!$B$5*J2366</f>
        <v>567698.82603927306</v>
      </c>
      <c r="P2366" s="1">
        <f>'Innlegging av opplysninger'!$B$5*K2366</f>
        <v>605960.18553672766</v>
      </c>
      <c r="Q2366" s="1"/>
      <c r="R2366" s="1">
        <f>'Innlegging av opplysninger'!$C$11*SUM(H2366:Q2366)</f>
        <v>1937121.0041639621</v>
      </c>
      <c r="S2366" s="1">
        <f>'Innlegging av opplysninger'!$C$13*(((H2366+J2366+M2366+O2366)*Data!H2366)+(J2366+O2366)*(1-Data!H2366)*1.8/12+I2366+N2366+K2366+L2366+P2366+Q2366)</f>
        <v>410007.67072367202</v>
      </c>
      <c r="T2366" s="1">
        <f>'Innlegging av opplysninger'!$C$13*((H2366+J2366+M2366+O2366)*(1-Data!H2366)-(J2366+O2366)*(1-Data!H2366)*1.8/12)</f>
        <v>2240789.4928691178</v>
      </c>
      <c r="U2366" s="1">
        <f>Data!I2366</f>
        <v>14.966800000000001</v>
      </c>
      <c r="V2366" s="1">
        <f>Data!J2366+Data!K2366</f>
        <v>56093.031687913688</v>
      </c>
      <c r="W2366" s="1">
        <f>Data!L2366</f>
        <v>257.95360397680196</v>
      </c>
      <c r="X2366" s="1">
        <f t="shared" si="367"/>
        <v>9158543.8545454536</v>
      </c>
      <c r="Y2366" s="100">
        <f t="shared" si="368"/>
        <v>42117.163636363635</v>
      </c>
      <c r="Z2366" s="100">
        <f t="shared" si="369"/>
        <v>1315694.5255999998</v>
      </c>
      <c r="AA2366" s="100">
        <f>'Innlegging av opplysninger'!$B$4*X2366</f>
        <v>1190610.7010909091</v>
      </c>
      <c r="AB2366" s="1"/>
      <c r="AC2366" s="1">
        <f>'Innlegging av opplysninger'!$B$5*X2366</f>
        <v>1199769.2449454544</v>
      </c>
      <c r="AD2366" s="1">
        <f>'Innlegging av opplysninger'!$B$5*Y2366</f>
        <v>5517.3484363636362</v>
      </c>
      <c r="AE2366" s="1">
        <f>'Innlegging av opplysninger'!$B$5*Z2366</f>
        <v>172355.98285359997</v>
      </c>
      <c r="AF2366" s="1">
        <f>'Innlegging av opplysninger'!$B$5*AA2366</f>
        <v>155970.00184290909</v>
      </c>
      <c r="AG2366" s="1"/>
      <c r="AH2366" s="1">
        <f>'Innlegging av opplysninger'!$C$11*SUM(X2366:AG2366)</f>
        <v>503141.99527214002</v>
      </c>
      <c r="AI2366" s="1">
        <f>'Innlegging av opplysninger'!$C$13*(((X2366+Z2366+AC2366+AE2366)*Data!M2366)+(Z2366+AE2366)*(1-Data!M2366)*1.8/12+Y2366+AD2366+AA2366+AB2366+AF2366+AG2366)</f>
        <v>112713.9131767309</v>
      </c>
      <c r="AJ2366" s="1">
        <f>'Innlegging av opplysninger'!$C$13*((X2366+Z2366+AC2366+AE2366)*(1-Data!M2366)-(Z2366+AE2366)*(1-Data!M2366)*1.8/12)</f>
        <v>575796.18561672396</v>
      </c>
      <c r="AK2366" s="83">
        <f t="shared" si="364"/>
        <v>2440000</v>
      </c>
      <c r="AL2366" s="83">
        <f t="shared" si="365"/>
        <v>523000</v>
      </c>
      <c r="AM2366" s="83">
        <f t="shared" si="366"/>
        <v>2817000</v>
      </c>
    </row>
    <row r="2367" spans="1:39">
      <c r="A2367" t="str">
        <f t="shared" si="360"/>
        <v>5414Administrasjon</v>
      </c>
      <c r="B2367" s="6" t="str">
        <f>Data!A2367</f>
        <v>5414</v>
      </c>
      <c r="C2367" s="7" t="str">
        <f>Data!B2367</f>
        <v>Gratangen kommune</v>
      </c>
      <c r="D2367" s="7" t="str">
        <f>Data!C2367</f>
        <v>Administrasjon</v>
      </c>
      <c r="E2367" s="1">
        <f>Data!D2367</f>
        <v>9.9329999999999998</v>
      </c>
      <c r="F2367" s="1">
        <f>Data!E2367+Data!F2367</f>
        <v>46247.750763448443</v>
      </c>
      <c r="G2367" s="1">
        <f>Data!G2367</f>
        <v>0</v>
      </c>
      <c r="H2367" s="1">
        <f t="shared" si="361"/>
        <v>5011406.2727272725</v>
      </c>
      <c r="I2367" s="1">
        <f t="shared" si="362"/>
        <v>0</v>
      </c>
      <c r="J2367" s="1">
        <f t="shared" si="363"/>
        <v>601368.75272727269</v>
      </c>
      <c r="K2367" s="1">
        <f>'Innlegging av opplysninger'!$B$4*H2367</f>
        <v>651482.81545454543</v>
      </c>
      <c r="L2367" s="1"/>
      <c r="M2367" s="1">
        <f>'Innlegging av opplysninger'!$B$5*H2367</f>
        <v>656494.22172727273</v>
      </c>
      <c r="N2367" s="1">
        <f>'Innlegging av opplysninger'!$B$5*I2367</f>
        <v>0</v>
      </c>
      <c r="O2367" s="1">
        <f>'Innlegging av opplysninger'!$B$5*J2367</f>
        <v>78779.306607272723</v>
      </c>
      <c r="P2367" s="1">
        <f>'Innlegging av opplysninger'!$B$5*K2367</f>
        <v>85344.248824545459</v>
      </c>
      <c r="Q2367" s="1"/>
      <c r="R2367" s="1">
        <f>'Innlegging av opplysninger'!$C$11*SUM(H2367:Q2367)</f>
        <v>269225.27348659089</v>
      </c>
      <c r="S2367" s="1">
        <f>'Innlegging av opplysninger'!$C$13*(((H2367+J2367+M2367+O2367)*Data!H2367)+(J2367+O2367)*(1-Data!H2367)*1.8/12+I2367+N2367+K2367+L2367+P2367+Q2367)</f>
        <v>65100.354684711274</v>
      </c>
      <c r="T2367" s="1">
        <f>'Innlegging av opplysninger'!$C$13*((H2367+J2367+M2367+O2367)*(1-Data!H2367)-(J2367+O2367)*(1-Data!H2367)*1.8/12)</f>
        <v>303313.17745483416</v>
      </c>
      <c r="U2367" s="1">
        <f>Data!I2367</f>
        <v>3</v>
      </c>
      <c r="V2367" s="1">
        <f>Data!J2367+Data!K2367</f>
        <v>67515.666666666672</v>
      </c>
      <c r="W2367" s="1">
        <f>Data!L2367</f>
        <v>0</v>
      </c>
      <c r="X2367" s="1">
        <f t="shared" si="367"/>
        <v>2209603.6363636362</v>
      </c>
      <c r="Y2367" s="100">
        <f t="shared" si="368"/>
        <v>0</v>
      </c>
      <c r="Z2367" s="100">
        <f t="shared" si="369"/>
        <v>315973.31999999995</v>
      </c>
      <c r="AA2367" s="100">
        <f>'Innlegging av opplysninger'!$B$4*X2367</f>
        <v>287248.47272727272</v>
      </c>
      <c r="AB2367" s="1"/>
      <c r="AC2367" s="1">
        <f>'Innlegging av opplysninger'!$B$5*X2367</f>
        <v>289458.07636363636</v>
      </c>
      <c r="AD2367" s="1">
        <f>'Innlegging av opplysninger'!$B$5*Y2367</f>
        <v>0</v>
      </c>
      <c r="AE2367" s="1">
        <f>'Innlegging av opplysninger'!$B$5*Z2367</f>
        <v>41392.504919999992</v>
      </c>
      <c r="AF2367" s="1">
        <f>'Innlegging av opplysninger'!$B$5*AA2367</f>
        <v>37629.549927272725</v>
      </c>
      <c r="AG2367" s="1"/>
      <c r="AH2367" s="1">
        <f>'Innlegging av opplysninger'!$C$11*SUM(X2367:AG2367)</f>
        <v>120889.61129146907</v>
      </c>
      <c r="AI2367" s="1">
        <f>'Innlegging av opplysninger'!$C$13*(((X2367+Z2367+AC2367+AE2367)*Data!M2367)+(Z2367+AE2367)*(1-Data!M2367)*1.8/12+Y2367+AD2367+AA2367+AB2367+AF2367+AG2367)</f>
        <v>45104.603951713092</v>
      </c>
      <c r="AJ2367" s="1">
        <f>'Innlegging av opplysninger'!$C$13*((X2367+Z2367+AC2367+AE2367)*(1-Data!M2367)-(Z2367+AE2367)*(1-Data!M2367)*1.8/12)</f>
        <v>120323.28518398144</v>
      </c>
      <c r="AK2367" s="83">
        <f t="shared" si="364"/>
        <v>390000</v>
      </c>
      <c r="AL2367" s="83">
        <f t="shared" si="365"/>
        <v>110000</v>
      </c>
      <c r="AM2367" s="83">
        <f t="shared" si="366"/>
        <v>424000</v>
      </c>
    </row>
    <row r="2368" spans="1:39">
      <c r="A2368" t="str">
        <f t="shared" si="360"/>
        <v>5414Undervisning</v>
      </c>
      <c r="B2368" s="6" t="str">
        <f>Data!A2368</f>
        <v>5414</v>
      </c>
      <c r="C2368" s="7" t="str">
        <f>Data!B2368</f>
        <v>Gratangen kommune</v>
      </c>
      <c r="D2368" s="7" t="str">
        <f>Data!C2368</f>
        <v>Undervisning</v>
      </c>
      <c r="E2368" s="1">
        <f>Data!D2368</f>
        <v>8.4504999999999999</v>
      </c>
      <c r="F2368" s="1">
        <f>Data!E2368+Data!F2368</f>
        <v>49753.267065065185</v>
      </c>
      <c r="G2368" s="1">
        <f>Data!G2368</f>
        <v>0</v>
      </c>
      <c r="H2368" s="1">
        <f t="shared" si="361"/>
        <v>4586618</v>
      </c>
      <c r="I2368" s="1">
        <f t="shared" si="362"/>
        <v>0</v>
      </c>
      <c r="J2368" s="1">
        <f t="shared" si="363"/>
        <v>550394.16</v>
      </c>
      <c r="K2368" s="1">
        <f>'Innlegging av opplysninger'!$B$4*H2368</f>
        <v>596260.34</v>
      </c>
      <c r="L2368" s="1"/>
      <c r="M2368" s="1">
        <f>'Innlegging av opplysninger'!$B$5*H2368</f>
        <v>600846.95799999998</v>
      </c>
      <c r="N2368" s="1">
        <f>'Innlegging av opplysninger'!$B$5*I2368</f>
        <v>0</v>
      </c>
      <c r="O2368" s="1">
        <f>'Innlegging av opplysninger'!$B$5*J2368</f>
        <v>72101.63496000001</v>
      </c>
      <c r="P2368" s="1">
        <f>'Innlegging av opplysninger'!$B$5*K2368</f>
        <v>78110.10454</v>
      </c>
      <c r="Q2368" s="1"/>
      <c r="R2368" s="1">
        <f>'Innlegging av opplysninger'!$C$11*SUM(H2368:Q2368)</f>
        <v>246404.585505</v>
      </c>
      <c r="S2368" s="1">
        <f>'Innlegging av opplysninger'!$C$13*(((H2368+J2368+M2368+O2368)*Data!H2368)+(J2368+O2368)*(1-Data!H2368)*1.8/12+I2368+N2368+K2368+L2368+P2368+Q2368)</f>
        <v>47985.314660229807</v>
      </c>
      <c r="T2368" s="1">
        <f>'Innlegging av opplysninger'!$C$13*((H2368+J2368+M2368+O2368)*(1-Data!H2368)-(J2368+O2368)*(1-Data!H2368)*1.8/12)</f>
        <v>289199.90760977019</v>
      </c>
      <c r="U2368" s="1">
        <f>Data!I2368</f>
        <v>4.3163999999999998</v>
      </c>
      <c r="V2368" s="1">
        <f>Data!J2368+Data!K2368</f>
        <v>54002.176196212895</v>
      </c>
      <c r="W2368" s="1">
        <f>Data!L2368</f>
        <v>0</v>
      </c>
      <c r="X2368" s="1">
        <f t="shared" si="367"/>
        <v>2542854.4727272727</v>
      </c>
      <c r="Y2368" s="100">
        <f t="shared" si="368"/>
        <v>0</v>
      </c>
      <c r="Z2368" s="100">
        <f t="shared" si="369"/>
        <v>363628.18959999998</v>
      </c>
      <c r="AA2368" s="100">
        <f>'Innlegging av opplysninger'!$B$4*X2368</f>
        <v>330571.08145454543</v>
      </c>
      <c r="AB2368" s="1"/>
      <c r="AC2368" s="1">
        <f>'Innlegging av opplysninger'!$B$5*X2368</f>
        <v>333113.93592727272</v>
      </c>
      <c r="AD2368" s="1">
        <f>'Innlegging av opplysninger'!$B$5*Y2368</f>
        <v>0</v>
      </c>
      <c r="AE2368" s="1">
        <f>'Innlegging av opplysninger'!$B$5*Z2368</f>
        <v>47635.292837599998</v>
      </c>
      <c r="AF2368" s="1">
        <f>'Innlegging av opplysninger'!$B$5*AA2368</f>
        <v>43304.811670545452</v>
      </c>
      <c r="AG2368" s="1"/>
      <c r="AH2368" s="1">
        <f>'Innlegging av opplysninger'!$C$11*SUM(X2368:AG2368)</f>
        <v>139122.09580025499</v>
      </c>
      <c r="AI2368" s="1">
        <f>'Innlegging av opplysninger'!$C$13*(((X2368+Z2368+AC2368+AE2368)*Data!M2368)+(Z2368+AE2368)*(1-Data!M2368)*1.8/12+Y2368+AD2368+AA2368+AB2368+AF2368+AG2368)</f>
        <v>23204.609953188366</v>
      </c>
      <c r="AJ2368" s="1">
        <f>'Innlegging av opplysninger'!$C$13*((X2368+Z2368+AC2368+AE2368)*(1-Data!M2368)-(Z2368+AE2368)*(1-Data!M2368)*1.8/12)</f>
        <v>167172.99482610793</v>
      </c>
      <c r="AK2368" s="83">
        <f t="shared" si="364"/>
        <v>386000</v>
      </c>
      <c r="AL2368" s="83">
        <f t="shared" si="365"/>
        <v>71000</v>
      </c>
      <c r="AM2368" s="83">
        <f t="shared" si="366"/>
        <v>456000</v>
      </c>
    </row>
    <row r="2369" spans="1:39">
      <c r="A2369" t="str">
        <f t="shared" si="360"/>
        <v>5414Barnehager</v>
      </c>
      <c r="B2369" s="6" t="str">
        <f>Data!A2369</f>
        <v>5414</v>
      </c>
      <c r="C2369" s="7" t="str">
        <f>Data!B2369</f>
        <v>Gratangen kommune</v>
      </c>
      <c r="D2369" s="7" t="str">
        <f>Data!C2369</f>
        <v>Barnehager</v>
      </c>
      <c r="E2369" s="1">
        <f>Data!D2369</f>
        <v>5.0999999999999996</v>
      </c>
      <c r="F2369" s="1">
        <f>Data!E2369+Data!F2369</f>
        <v>0</v>
      </c>
      <c r="G2369" s="1">
        <f>Data!G2369</f>
        <v>0</v>
      </c>
      <c r="H2369" s="1">
        <f t="shared" si="361"/>
        <v>0</v>
      </c>
      <c r="I2369" s="1">
        <f t="shared" si="362"/>
        <v>0</v>
      </c>
      <c r="J2369" s="1">
        <f t="shared" si="363"/>
        <v>0</v>
      </c>
      <c r="K2369" s="1">
        <f>'Innlegging av opplysninger'!$B$4*H2369</f>
        <v>0</v>
      </c>
      <c r="L2369" s="1"/>
      <c r="M2369" s="1">
        <f>'Innlegging av opplysninger'!$B$5*H2369</f>
        <v>0</v>
      </c>
      <c r="N2369" s="1">
        <f>'Innlegging av opplysninger'!$B$5*I2369</f>
        <v>0</v>
      </c>
      <c r="O2369" s="1">
        <f>'Innlegging av opplysninger'!$B$5*J2369</f>
        <v>0</v>
      </c>
      <c r="P2369" s="1">
        <f>'Innlegging av opplysninger'!$B$5*K2369</f>
        <v>0</v>
      </c>
      <c r="Q2369" s="1"/>
      <c r="R2369" s="1">
        <f>'Innlegging av opplysninger'!$C$11*SUM(H2369:Q2369)</f>
        <v>0</v>
      </c>
      <c r="S2369" s="1">
        <f>'Innlegging av opplysninger'!$C$13*(((H2369+J2369+M2369+O2369)*Data!H2369)+(J2369+O2369)*(1-Data!H2369)*1.8/12+I2369+N2369+K2369+L2369+P2369+Q2369)</f>
        <v>0</v>
      </c>
      <c r="T2369" s="1">
        <f>'Innlegging av opplysninger'!$C$13*((H2369+J2369+M2369+O2369)*(1-Data!H2369)-(J2369+O2369)*(1-Data!H2369)*1.8/12)</f>
        <v>0</v>
      </c>
      <c r="U2369" s="1">
        <f>Data!I2369</f>
        <v>0</v>
      </c>
      <c r="V2369" s="1">
        <f>Data!J2369+Data!K2369</f>
        <v>0</v>
      </c>
      <c r="W2369" s="1">
        <f>Data!L2369</f>
        <v>0</v>
      </c>
      <c r="X2369" s="1">
        <f t="shared" si="367"/>
        <v>0</v>
      </c>
      <c r="Y2369" s="100">
        <f t="shared" si="368"/>
        <v>0</v>
      </c>
      <c r="Z2369" s="100">
        <f t="shared" si="369"/>
        <v>0</v>
      </c>
      <c r="AA2369" s="100">
        <f>'Innlegging av opplysninger'!$B$4*X2369</f>
        <v>0</v>
      </c>
      <c r="AB2369" s="1"/>
      <c r="AC2369" s="1">
        <f>'Innlegging av opplysninger'!$B$5*X2369</f>
        <v>0</v>
      </c>
      <c r="AD2369" s="1">
        <f>'Innlegging av opplysninger'!$B$5*Y2369</f>
        <v>0</v>
      </c>
      <c r="AE2369" s="1">
        <f>'Innlegging av opplysninger'!$B$5*Z2369</f>
        <v>0</v>
      </c>
      <c r="AF2369" s="1">
        <f>'Innlegging av opplysninger'!$B$5*AA2369</f>
        <v>0</v>
      </c>
      <c r="AG2369" s="1"/>
      <c r="AH2369" s="1">
        <f>'Innlegging av opplysninger'!$C$11*SUM(X2369:AG2369)</f>
        <v>0</v>
      </c>
      <c r="AI2369" s="1">
        <f>'Innlegging av opplysninger'!$C$13*(((X2369+Z2369+AC2369+AE2369)*Data!M2369)+(Z2369+AE2369)*(1-Data!M2369)*1.8/12+Y2369+AD2369+AA2369+AB2369+AF2369+AG2369)</f>
        <v>0</v>
      </c>
      <c r="AJ2369" s="1">
        <f>'Innlegging av opplysninger'!$C$13*((X2369+Z2369+AC2369+AE2369)*(1-Data!M2369)-(Z2369+AE2369)*(1-Data!M2369)*1.8/12)</f>
        <v>0</v>
      </c>
      <c r="AK2369" s="83">
        <f t="shared" si="364"/>
        <v>0</v>
      </c>
      <c r="AL2369" s="83">
        <f t="shared" si="365"/>
        <v>0</v>
      </c>
      <c r="AM2369" s="83">
        <f t="shared" si="366"/>
        <v>0</v>
      </c>
    </row>
    <row r="2370" spans="1:39">
      <c r="A2370" t="str">
        <f t="shared" si="360"/>
        <v>5414Helse/pleie/omsorg</v>
      </c>
      <c r="B2370" s="6" t="str">
        <f>Data!A2370</f>
        <v>5414</v>
      </c>
      <c r="C2370" s="7" t="str">
        <f>Data!B2370</f>
        <v>Gratangen kommune</v>
      </c>
      <c r="D2370" s="7" t="str">
        <f>Data!C2370</f>
        <v>Helse/pleie/omsorg</v>
      </c>
      <c r="E2370" s="1">
        <f>Data!D2370</f>
        <v>39.090700000000005</v>
      </c>
      <c r="F2370" s="1">
        <f>Data!E2370+Data!F2370</f>
        <v>49559.671439327845</v>
      </c>
      <c r="G2370" s="1">
        <f>Data!G2370</f>
        <v>1245.7244306190469</v>
      </c>
      <c r="H2370" s="1">
        <f t="shared" si="361"/>
        <v>21134424.527272727</v>
      </c>
      <c r="I2370" s="1">
        <f t="shared" si="362"/>
        <v>531231.70909090887</v>
      </c>
      <c r="J2370" s="1">
        <f t="shared" si="363"/>
        <v>2599878.748363636</v>
      </c>
      <c r="K2370" s="1">
        <f>'Innlegging av opplysninger'!$B$4*H2370</f>
        <v>2747475.1885454548</v>
      </c>
      <c r="L2370" s="1"/>
      <c r="M2370" s="1">
        <f>'Innlegging av opplysninger'!$B$5*H2370</f>
        <v>2768609.6130727273</v>
      </c>
      <c r="N2370" s="1">
        <f>'Innlegging av opplysninger'!$B$5*I2370</f>
        <v>69591.353890909071</v>
      </c>
      <c r="O2370" s="1">
        <f>'Innlegging av opplysninger'!$B$5*J2370</f>
        <v>340584.11603563634</v>
      </c>
      <c r="P2370" s="1">
        <f>'Innlegging av opplysninger'!$B$5*K2370</f>
        <v>359919.24969945458</v>
      </c>
      <c r="Q2370" s="1"/>
      <c r="R2370" s="1">
        <f>'Innlegging av opplysninger'!$C$11*SUM(H2370:Q2370)</f>
        <v>1160965.1512269152</v>
      </c>
      <c r="S2370" s="1">
        <f>'Innlegging av opplysninger'!$C$13*(((H2370+J2370+M2370+O2370)*Data!H2370)+(J2370+O2370)*(1-Data!H2370)*1.8/12+I2370+N2370+K2370+L2370+P2370+Q2370)</f>
        <v>253104.52249008388</v>
      </c>
      <c r="T2370" s="1">
        <f>'Innlegging av opplysninger'!$C$13*((H2370+J2370+M2370+O2370)*(1-Data!H2370)-(J2370+O2370)*(1-Data!H2370)*1.8/12)</f>
        <v>1335584.6318204317</v>
      </c>
      <c r="U2370" s="1">
        <f>Data!I2370</f>
        <v>6.1503999999999994</v>
      </c>
      <c r="V2370" s="1">
        <f>Data!J2370+Data!K2370</f>
        <v>53508.339836975378</v>
      </c>
      <c r="W2370" s="1">
        <f>Data!L2370</f>
        <v>627.72177419354841</v>
      </c>
      <c r="X2370" s="1">
        <f t="shared" si="367"/>
        <v>3590156.6545454543</v>
      </c>
      <c r="Y2370" s="100">
        <f t="shared" si="368"/>
        <v>42117.163636363635</v>
      </c>
      <c r="Z2370" s="100">
        <f t="shared" si="369"/>
        <v>519415.1559999999</v>
      </c>
      <c r="AA2370" s="100">
        <f>'Innlegging av opplysninger'!$B$4*X2370</f>
        <v>466720.36509090906</v>
      </c>
      <c r="AB2370" s="1"/>
      <c r="AC2370" s="1">
        <f>'Innlegging av opplysninger'!$B$5*X2370</f>
        <v>470310.52174545452</v>
      </c>
      <c r="AD2370" s="1">
        <f>'Innlegging av opplysninger'!$B$5*Y2370</f>
        <v>5517.3484363636362</v>
      </c>
      <c r="AE2370" s="1">
        <f>'Innlegging av opplysninger'!$B$5*Z2370</f>
        <v>68043.385435999997</v>
      </c>
      <c r="AF2370" s="1">
        <f>'Innlegging av opplysninger'!$B$5*AA2370</f>
        <v>61140.367826909089</v>
      </c>
      <c r="AG2370" s="1"/>
      <c r="AH2370" s="1">
        <f>'Innlegging av opplysninger'!$C$11*SUM(X2370:AG2370)</f>
        <v>198489.99658326327</v>
      </c>
      <c r="AI2370" s="1">
        <f>'Innlegging av opplysninger'!$C$13*(((X2370+Z2370+AC2370+AE2370)*Data!M2370)+(Z2370+AE2370)*(1-Data!M2370)*1.8/12+Y2370+AD2370+AA2370+AB2370+AF2370+AG2370)</f>
        <v>37126.229592187818</v>
      </c>
      <c r="AJ2370" s="1">
        <f>'Innlegging av opplysninger'!$C$13*((X2370+Z2370+AC2370+AE2370)*(1-Data!M2370)-(Z2370+AE2370)*(1-Data!M2370)*1.8/12)</f>
        <v>234491.66046911979</v>
      </c>
      <c r="AK2370" s="83">
        <f t="shared" si="364"/>
        <v>1359000</v>
      </c>
      <c r="AL2370" s="83">
        <f t="shared" si="365"/>
        <v>290000</v>
      </c>
      <c r="AM2370" s="83">
        <f t="shared" si="366"/>
        <v>1570000</v>
      </c>
    </row>
    <row r="2371" spans="1:39">
      <c r="A2371" t="str">
        <f t="shared" si="360"/>
        <v>5414Samferdsel og teknikk</v>
      </c>
      <c r="B2371" s="6" t="str">
        <f>Data!A2371</f>
        <v>5414</v>
      </c>
      <c r="C2371" s="7" t="str">
        <f>Data!B2371</f>
        <v>Gratangen kommune</v>
      </c>
      <c r="D2371" s="7" t="str">
        <f>Data!C2371</f>
        <v>Samferdsel og teknikk</v>
      </c>
      <c r="E2371" s="1">
        <f>Data!D2371</f>
        <v>0.3</v>
      </c>
      <c r="F2371" s="1">
        <f>Data!E2371+Data!F2371</f>
        <v>0</v>
      </c>
      <c r="G2371" s="1">
        <f>Data!G2371</f>
        <v>0</v>
      </c>
      <c r="H2371" s="1">
        <f t="shared" si="361"/>
        <v>0</v>
      </c>
      <c r="I2371" s="1">
        <f t="shared" si="362"/>
        <v>0</v>
      </c>
      <c r="J2371" s="1">
        <f t="shared" si="363"/>
        <v>0</v>
      </c>
      <c r="K2371" s="1">
        <f>'Innlegging av opplysninger'!$B$4*H2371</f>
        <v>0</v>
      </c>
      <c r="L2371" s="1"/>
      <c r="M2371" s="1">
        <f>'Innlegging av opplysninger'!$B$5*H2371</f>
        <v>0</v>
      </c>
      <c r="N2371" s="1">
        <f>'Innlegging av opplysninger'!$B$5*I2371</f>
        <v>0</v>
      </c>
      <c r="O2371" s="1">
        <f>'Innlegging av opplysninger'!$B$5*J2371</f>
        <v>0</v>
      </c>
      <c r="P2371" s="1">
        <f>'Innlegging av opplysninger'!$B$5*K2371</f>
        <v>0</v>
      </c>
      <c r="Q2371" s="1"/>
      <c r="R2371" s="1">
        <f>'Innlegging av opplysninger'!$C$11*SUM(H2371:Q2371)</f>
        <v>0</v>
      </c>
      <c r="S2371" s="1">
        <f>'Innlegging av opplysninger'!$C$13*(((H2371+J2371+M2371+O2371)*Data!H2371)+(J2371+O2371)*(1-Data!H2371)*1.8/12+I2371+N2371+K2371+L2371+P2371+Q2371)</f>
        <v>0</v>
      </c>
      <c r="T2371" s="1">
        <f>'Innlegging av opplysninger'!$C$13*((H2371+J2371+M2371+O2371)*(1-Data!H2371)-(J2371+O2371)*(1-Data!H2371)*1.8/12)</f>
        <v>0</v>
      </c>
      <c r="U2371" s="1">
        <f>Data!I2371</f>
        <v>0</v>
      </c>
      <c r="V2371" s="1">
        <f>Data!J2371+Data!K2371</f>
        <v>0</v>
      </c>
      <c r="W2371" s="1">
        <f>Data!L2371</f>
        <v>0</v>
      </c>
      <c r="X2371" s="1">
        <f t="shared" si="367"/>
        <v>0</v>
      </c>
      <c r="Y2371" s="100">
        <f t="shared" si="368"/>
        <v>0</v>
      </c>
      <c r="Z2371" s="100">
        <f t="shared" si="369"/>
        <v>0</v>
      </c>
      <c r="AA2371" s="100">
        <f>'Innlegging av opplysninger'!$B$4*X2371</f>
        <v>0</v>
      </c>
      <c r="AB2371" s="1"/>
      <c r="AC2371" s="1">
        <f>'Innlegging av opplysninger'!$B$5*X2371</f>
        <v>0</v>
      </c>
      <c r="AD2371" s="1">
        <f>'Innlegging av opplysninger'!$B$5*Y2371</f>
        <v>0</v>
      </c>
      <c r="AE2371" s="1">
        <f>'Innlegging av opplysninger'!$B$5*Z2371</f>
        <v>0</v>
      </c>
      <c r="AF2371" s="1">
        <f>'Innlegging av opplysninger'!$B$5*AA2371</f>
        <v>0</v>
      </c>
      <c r="AG2371" s="1"/>
      <c r="AH2371" s="1">
        <f>'Innlegging av opplysninger'!$C$11*SUM(X2371:AG2371)</f>
        <v>0</v>
      </c>
      <c r="AI2371" s="1">
        <f>'Innlegging av opplysninger'!$C$13*(((X2371+Z2371+AC2371+AE2371)*Data!M2371)+(Z2371+AE2371)*(1-Data!M2371)*1.8/12+Y2371+AD2371+AA2371+AB2371+AF2371+AG2371)</f>
        <v>0</v>
      </c>
      <c r="AJ2371" s="1">
        <f>'Innlegging av opplysninger'!$C$13*((X2371+Z2371+AC2371+AE2371)*(1-Data!M2371)-(Z2371+AE2371)*(1-Data!M2371)*1.8/12)</f>
        <v>0</v>
      </c>
      <c r="AK2371" s="83">
        <f t="shared" si="364"/>
        <v>0</v>
      </c>
      <c r="AL2371" s="83">
        <f t="shared" si="365"/>
        <v>0</v>
      </c>
      <c r="AM2371" s="83">
        <f t="shared" si="366"/>
        <v>0</v>
      </c>
    </row>
    <row r="2372" spans="1:39">
      <c r="A2372" t="str">
        <f t="shared" si="360"/>
        <v>5414Annet</v>
      </c>
      <c r="B2372" s="6" t="str">
        <f>Data!A2372</f>
        <v>5414</v>
      </c>
      <c r="C2372" s="7" t="str">
        <f>Data!B2372</f>
        <v>Gratangen kommune</v>
      </c>
      <c r="D2372" s="7" t="str">
        <f>Data!C2372</f>
        <v>Annet</v>
      </c>
      <c r="E2372" s="1">
        <f>Data!D2372</f>
        <v>4.3</v>
      </c>
      <c r="F2372" s="1">
        <f>Data!E2372+Data!F2372</f>
        <v>0</v>
      </c>
      <c r="G2372" s="1">
        <f>Data!G2372</f>
        <v>0</v>
      </c>
      <c r="H2372" s="1">
        <f t="shared" si="361"/>
        <v>0</v>
      </c>
      <c r="I2372" s="1">
        <f t="shared" si="362"/>
        <v>0</v>
      </c>
      <c r="J2372" s="1">
        <f t="shared" si="363"/>
        <v>0</v>
      </c>
      <c r="K2372" s="1">
        <f>'Innlegging av opplysninger'!$B$4*H2372</f>
        <v>0</v>
      </c>
      <c r="L2372" s="1"/>
      <c r="M2372" s="1">
        <f>'Innlegging av opplysninger'!$B$5*H2372</f>
        <v>0</v>
      </c>
      <c r="N2372" s="1">
        <f>'Innlegging av opplysninger'!$B$5*I2372</f>
        <v>0</v>
      </c>
      <c r="O2372" s="1">
        <f>'Innlegging av opplysninger'!$B$5*J2372</f>
        <v>0</v>
      </c>
      <c r="P2372" s="1">
        <f>'Innlegging av opplysninger'!$B$5*K2372</f>
        <v>0</v>
      </c>
      <c r="Q2372" s="1"/>
      <c r="R2372" s="1">
        <f>'Innlegging av opplysninger'!$C$11*SUM(H2372:Q2372)</f>
        <v>0</v>
      </c>
      <c r="S2372" s="1">
        <f>'Innlegging av opplysninger'!$C$13*(((H2372+J2372+M2372+O2372)*Data!H2372)+(J2372+O2372)*(1-Data!H2372)*1.8/12+I2372+N2372+K2372+L2372+P2372+Q2372)</f>
        <v>0</v>
      </c>
      <c r="T2372" s="1">
        <f>'Innlegging av opplysninger'!$C$13*((H2372+J2372+M2372+O2372)*(1-Data!H2372)-(J2372+O2372)*(1-Data!H2372)*1.8/12)</f>
        <v>0</v>
      </c>
      <c r="U2372" s="1">
        <f>Data!I2372</f>
        <v>0</v>
      </c>
      <c r="V2372" s="1">
        <f>Data!J2372+Data!K2372</f>
        <v>0</v>
      </c>
      <c r="W2372" s="1">
        <f>Data!L2372</f>
        <v>0</v>
      </c>
      <c r="X2372" s="1">
        <f t="shared" si="367"/>
        <v>0</v>
      </c>
      <c r="Y2372" s="100">
        <f t="shared" si="368"/>
        <v>0</v>
      </c>
      <c r="Z2372" s="100">
        <f t="shared" si="369"/>
        <v>0</v>
      </c>
      <c r="AA2372" s="100">
        <f>'Innlegging av opplysninger'!$B$4*X2372</f>
        <v>0</v>
      </c>
      <c r="AB2372" s="1"/>
      <c r="AC2372" s="1">
        <f>'Innlegging av opplysninger'!$B$5*X2372</f>
        <v>0</v>
      </c>
      <c r="AD2372" s="1">
        <f>'Innlegging av opplysninger'!$B$5*Y2372</f>
        <v>0</v>
      </c>
      <c r="AE2372" s="1">
        <f>'Innlegging av opplysninger'!$B$5*Z2372</f>
        <v>0</v>
      </c>
      <c r="AF2372" s="1">
        <f>'Innlegging av opplysninger'!$B$5*AA2372</f>
        <v>0</v>
      </c>
      <c r="AG2372" s="1"/>
      <c r="AH2372" s="1">
        <f>'Innlegging av opplysninger'!$C$11*SUM(X2372:AG2372)</f>
        <v>0</v>
      </c>
      <c r="AI2372" s="1">
        <f>'Innlegging av opplysninger'!$C$13*(((X2372+Z2372+AC2372+AE2372)*Data!M2372)+(Z2372+AE2372)*(1-Data!M2372)*1.8/12+Y2372+AD2372+AA2372+AB2372+AF2372+AG2372)</f>
        <v>0</v>
      </c>
      <c r="AJ2372" s="1">
        <f>'Innlegging av opplysninger'!$C$13*((X2372+Z2372+AC2372+AE2372)*(1-Data!M2372)-(Z2372+AE2372)*(1-Data!M2372)*1.8/12)</f>
        <v>0</v>
      </c>
      <c r="AK2372" s="83">
        <f t="shared" si="364"/>
        <v>0</v>
      </c>
      <c r="AL2372" s="83">
        <f t="shared" si="365"/>
        <v>0</v>
      </c>
      <c r="AM2372" s="83">
        <f t="shared" si="366"/>
        <v>0</v>
      </c>
    </row>
    <row r="2373" spans="1:39">
      <c r="A2373" t="str">
        <f t="shared" si="360"/>
        <v>5415Alle</v>
      </c>
      <c r="B2373" s="6" t="str">
        <f>Data!A2373</f>
        <v>5415</v>
      </c>
      <c r="C2373" s="7" t="str">
        <f>Data!B2373</f>
        <v>Lavangen kommune</v>
      </c>
      <c r="D2373" s="7" t="str">
        <f>Data!C2373</f>
        <v>Alle</v>
      </c>
      <c r="E2373" s="1">
        <f>Data!D2373</f>
        <v>95.963899999999981</v>
      </c>
      <c r="F2373" s="1">
        <f>Data!E2373+Data!F2373</f>
        <v>46450.427426355149</v>
      </c>
      <c r="G2373" s="1">
        <f>Data!G2373</f>
        <v>502.88869043463222</v>
      </c>
      <c r="H2373" s="1">
        <f t="shared" si="361"/>
        <v>48627972.790909111</v>
      </c>
      <c r="I2373" s="1">
        <f t="shared" si="362"/>
        <v>526463.5636363636</v>
      </c>
      <c r="J2373" s="1">
        <f t="shared" si="363"/>
        <v>5898532.3625454567</v>
      </c>
      <c r="K2373" s="1">
        <f>'Innlegging av opplysninger'!$B$4*H2373</f>
        <v>6321636.4628181849</v>
      </c>
      <c r="L2373" s="1"/>
      <c r="M2373" s="1">
        <f>'Innlegging av opplysninger'!$B$5*H2373</f>
        <v>6370264.4356090939</v>
      </c>
      <c r="N2373" s="1">
        <f>'Innlegging av opplysninger'!$B$5*I2373</f>
        <v>68966.726836363639</v>
      </c>
      <c r="O2373" s="1">
        <f>'Innlegging av opplysninger'!$B$5*J2373</f>
        <v>772707.73949345481</v>
      </c>
      <c r="P2373" s="1">
        <f>'Innlegging av opplysninger'!$B$5*K2373</f>
        <v>828134.37662918225</v>
      </c>
      <c r="Q2373" s="1"/>
      <c r="R2373" s="1">
        <f>'Innlegging av opplysninger'!$C$11*SUM(H2373:Q2373)</f>
        <v>2637757.7814221345</v>
      </c>
      <c r="S2373" s="1">
        <f>'Innlegging av opplysninger'!$C$13*(((H2373+J2373+M2373+O2373)*Data!H2373)+(J2373+O2373)*(1-Data!H2373)*1.8/12+I2373+N2373+K2373+L2373+P2373+Q2373)</f>
        <v>473237.74401149637</v>
      </c>
      <c r="T2373" s="1">
        <f>'Innlegging av opplysninger'!$C$13*((H2373+J2373+M2373+O2373)*(1-Data!H2373)-(J2373+O2373)*(1-Data!H2373)*1.8/12)</f>
        <v>3136325.5358293187</v>
      </c>
      <c r="U2373" s="1">
        <f>Data!I2373</f>
        <v>18.520099999999999</v>
      </c>
      <c r="V2373" s="1">
        <f>Data!J2373+Data!K2373</f>
        <v>52254.170801813525</v>
      </c>
      <c r="W2373" s="1">
        <f>Data!L2373</f>
        <v>269.93806728905355</v>
      </c>
      <c r="X2373" s="1">
        <f t="shared" si="367"/>
        <v>10557299.658181818</v>
      </c>
      <c r="Y2373" s="100">
        <f t="shared" si="368"/>
        <v>54537.599999999999</v>
      </c>
      <c r="Z2373" s="100">
        <f t="shared" si="369"/>
        <v>1517492.7279199997</v>
      </c>
      <c r="AA2373" s="100">
        <f>'Innlegging av opplysninger'!$B$4*X2373</f>
        <v>1372448.9555636365</v>
      </c>
      <c r="AB2373" s="1"/>
      <c r="AC2373" s="1">
        <f>'Innlegging av opplysninger'!$B$5*X2373</f>
        <v>1383006.2552218183</v>
      </c>
      <c r="AD2373" s="1">
        <f>'Innlegging av opplysninger'!$B$5*Y2373</f>
        <v>7144.4256000000005</v>
      </c>
      <c r="AE2373" s="1">
        <f>'Innlegging av opplysninger'!$B$5*Z2373</f>
        <v>198791.54735751997</v>
      </c>
      <c r="AF2373" s="1">
        <f>'Innlegging av opplysninger'!$B$5*AA2373</f>
        <v>179790.8131788364</v>
      </c>
      <c r="AG2373" s="1"/>
      <c r="AH2373" s="1">
        <f>'Innlegging av opplysninger'!$C$11*SUM(X2373:AG2373)</f>
        <v>580279.45535489789</v>
      </c>
      <c r="AI2373" s="1">
        <f>'Innlegging av opplysninger'!$C$13*(((X2373+Z2373+AC2373+AE2373)*Data!M2373)+(Z2373+AE2373)*(1-Data!M2373)*1.8/12+Y2373+AD2373+AA2373+AB2373+AF2373+AG2373)</f>
        <v>131162.82198283973</v>
      </c>
      <c r="AJ2373" s="1">
        <f>'Innlegging av opplysninger'!$C$13*((X2373+Z2373+AC2373+AE2373)*(1-Data!M2373)-(Z2373+AE2373)*(1-Data!M2373)*1.8/12)</f>
        <v>662903.80113438901</v>
      </c>
      <c r="AK2373" s="83">
        <f t="shared" si="364"/>
        <v>3218000</v>
      </c>
      <c r="AL2373" s="83">
        <f t="shared" si="365"/>
        <v>604000</v>
      </c>
      <c r="AM2373" s="83">
        <f t="shared" si="366"/>
        <v>3799000</v>
      </c>
    </row>
    <row r="2374" spans="1:39">
      <c r="A2374" t="str">
        <f t="shared" ref="A2374:A2437" si="370">CONCATENATE(B2374,D2374)</f>
        <v>5415Administrasjon</v>
      </c>
      <c r="B2374" s="6" t="str">
        <f>Data!A2374</f>
        <v>5415</v>
      </c>
      <c r="C2374" s="7" t="str">
        <f>Data!B2374</f>
        <v>Lavangen kommune</v>
      </c>
      <c r="D2374" s="7" t="str">
        <f>Data!C2374</f>
        <v>Administrasjon</v>
      </c>
      <c r="E2374" s="1">
        <f>Data!D2374</f>
        <v>10.0242</v>
      </c>
      <c r="F2374" s="1">
        <f>Data!E2374+Data!F2374</f>
        <v>48632.523293629412</v>
      </c>
      <c r="G2374" s="1">
        <f>Data!G2374</f>
        <v>0</v>
      </c>
      <c r="H2374" s="1">
        <f t="shared" ref="H2374:H2437" si="371">F2374*(11-1/11)*E2374</f>
        <v>5318205.1636363631</v>
      </c>
      <c r="I2374" s="1">
        <f t="shared" ref="I2374:I2437" si="372">G2374*(11-1/11)*E2374</f>
        <v>0</v>
      </c>
      <c r="J2374" s="1">
        <f t="shared" ref="J2374:J2437" si="373">(H2374+I2374)*0.12</f>
        <v>638184.61963636358</v>
      </c>
      <c r="K2374" s="1">
        <f>'Innlegging av opplysninger'!$B$4*H2374</f>
        <v>691366.6712727272</v>
      </c>
      <c r="L2374" s="1"/>
      <c r="M2374" s="1">
        <f>'Innlegging av opplysninger'!$B$5*H2374</f>
        <v>696684.87643636356</v>
      </c>
      <c r="N2374" s="1">
        <f>'Innlegging av opplysninger'!$B$5*I2374</f>
        <v>0</v>
      </c>
      <c r="O2374" s="1">
        <f>'Innlegging av opplysninger'!$B$5*J2374</f>
        <v>83602.185172363636</v>
      </c>
      <c r="P2374" s="1">
        <f>'Innlegging av opplysninger'!$B$5*K2374</f>
        <v>90569.033936727268</v>
      </c>
      <c r="Q2374" s="1"/>
      <c r="R2374" s="1">
        <f>'Innlegging av opplysninger'!$C$11*SUM(H2374:Q2374)</f>
        <v>285707.27690345445</v>
      </c>
      <c r="S2374" s="1">
        <f>'Innlegging av opplysninger'!$C$13*(((H2374+J2374+M2374+O2374)*Data!H2374)+(J2374+O2374)*(1-Data!H2374)*1.8/12+I2374+N2374+K2374+L2374+P2374+Q2374)</f>
        <v>61163.49947778153</v>
      </c>
      <c r="T2374" s="1">
        <f>'Innlegging av opplysninger'!$C$13*((H2374+J2374+M2374+O2374)*(1-Data!H2374)-(J2374+O2374)*(1-Data!H2374)*1.8/12)</f>
        <v>329804.35312694567</v>
      </c>
      <c r="U2374" s="1">
        <f>Data!I2374</f>
        <v>4.2</v>
      </c>
      <c r="V2374" s="1">
        <f>Data!J2374+Data!K2374</f>
        <v>60721.269841269837</v>
      </c>
      <c r="W2374" s="1">
        <f>Data!L2374</f>
        <v>0</v>
      </c>
      <c r="X2374" s="1">
        <f t="shared" si="367"/>
        <v>2782138.1818181816</v>
      </c>
      <c r="Y2374" s="100">
        <f t="shared" si="368"/>
        <v>0</v>
      </c>
      <c r="Z2374" s="100">
        <f t="shared" si="369"/>
        <v>397845.75999999995</v>
      </c>
      <c r="AA2374" s="100">
        <f>'Innlegging av opplysninger'!$B$4*X2374</f>
        <v>361677.96363636362</v>
      </c>
      <c r="AB2374" s="1"/>
      <c r="AC2374" s="1">
        <f>'Innlegging av opplysninger'!$B$5*X2374</f>
        <v>364460.10181818181</v>
      </c>
      <c r="AD2374" s="1">
        <f>'Innlegging av opplysninger'!$B$5*Y2374</f>
        <v>0</v>
      </c>
      <c r="AE2374" s="1">
        <f>'Innlegging av opplysninger'!$B$5*Z2374</f>
        <v>52117.794559999995</v>
      </c>
      <c r="AF2374" s="1">
        <f>'Innlegging av opplysninger'!$B$5*AA2374</f>
        <v>47379.81323636364</v>
      </c>
      <c r="AG2374" s="1"/>
      <c r="AH2374" s="1">
        <f>'Innlegging av opplysninger'!$C$11*SUM(X2374:AG2374)</f>
        <v>152213.54537262543</v>
      </c>
      <c r="AI2374" s="1">
        <f>'Innlegging av opplysninger'!$C$13*(((X2374+Z2374+AC2374+AE2374)*Data!M2374)+(Z2374+AE2374)*(1-Data!M2374)*1.8/12+Y2374+AD2374+AA2374+AB2374+AF2374+AG2374)</f>
        <v>47387.396081127808</v>
      </c>
      <c r="AJ2374" s="1">
        <f>'Innlegging av opplysninger'!$C$13*((X2374+Z2374+AC2374+AE2374)*(1-Data!M2374)-(Z2374+AE2374)*(1-Data!M2374)*1.8/12)</f>
        <v>160904.82390246488</v>
      </c>
      <c r="AK2374" s="83">
        <f t="shared" ref="AK2374:AK2437" si="374">ROUND(AH2374+R2374,-3)</f>
        <v>438000</v>
      </c>
      <c r="AL2374" s="83">
        <f t="shared" ref="AL2374:AL2437" si="375">ROUND(AI2374+S2374,-3)</f>
        <v>109000</v>
      </c>
      <c r="AM2374" s="83">
        <f t="shared" ref="AM2374:AM2437" si="376">ROUND(AJ2374+T2374,-3)</f>
        <v>491000</v>
      </c>
    </row>
    <row r="2375" spans="1:39">
      <c r="A2375" t="str">
        <f t="shared" si="370"/>
        <v>5415Undervisning</v>
      </c>
      <c r="B2375" s="6" t="str">
        <f>Data!A2375</f>
        <v>5415</v>
      </c>
      <c r="C2375" s="7" t="str">
        <f>Data!B2375</f>
        <v>Lavangen kommune</v>
      </c>
      <c r="D2375" s="7" t="str">
        <f>Data!C2375</f>
        <v>Undervisning</v>
      </c>
      <c r="E2375" s="1">
        <f>Data!D2375</f>
        <v>33.7898</v>
      </c>
      <c r="F2375" s="1">
        <f>Data!E2375+Data!F2375</f>
        <v>46380.221916081173</v>
      </c>
      <c r="G2375" s="1">
        <f>Data!G2375</f>
        <v>0</v>
      </c>
      <c r="H2375" s="1">
        <f t="shared" si="371"/>
        <v>17096491.881818175</v>
      </c>
      <c r="I2375" s="1">
        <f t="shared" si="372"/>
        <v>0</v>
      </c>
      <c r="J2375" s="1">
        <f t="shared" si="373"/>
        <v>2051579.025818181</v>
      </c>
      <c r="K2375" s="1">
        <f>'Innlegging av opplysninger'!$B$4*H2375</f>
        <v>2222543.9446363631</v>
      </c>
      <c r="L2375" s="1"/>
      <c r="M2375" s="1">
        <f>'Innlegging av opplysninger'!$B$5*H2375</f>
        <v>2239640.4365181811</v>
      </c>
      <c r="N2375" s="1">
        <f>'Innlegging av opplysninger'!$B$5*I2375</f>
        <v>0</v>
      </c>
      <c r="O2375" s="1">
        <f>'Innlegging av opplysninger'!$B$5*J2375</f>
        <v>268756.85238218174</v>
      </c>
      <c r="P2375" s="1">
        <f>'Innlegging av opplysninger'!$B$5*K2375</f>
        <v>291153.2567473636</v>
      </c>
      <c r="Q2375" s="1"/>
      <c r="R2375" s="1">
        <f>'Innlegging av opplysninger'!$C$11*SUM(H2375:Q2375)</f>
        <v>918466.28512097697</v>
      </c>
      <c r="S2375" s="1">
        <f>'Innlegging av opplysninger'!$C$13*(((H2375+J2375+M2375+O2375)*Data!H2375)+(J2375+O2375)*(1-Data!H2375)*1.8/12+I2375+N2375+K2375+L2375+P2375+Q2375)</f>
        <v>152371.10964102935</v>
      </c>
      <c r="T2375" s="1">
        <f>'Innlegging av opplysninger'!$C$13*((H2375+J2375+M2375+O2375)*(1-Data!H2375)-(J2375+O2375)*(1-Data!H2375)*1.8/12)</f>
        <v>1104477.4910508338</v>
      </c>
      <c r="U2375" s="1">
        <f>Data!I2375</f>
        <v>5.7845999999999993</v>
      </c>
      <c r="V2375" s="1">
        <f>Data!J2375+Data!K2375</f>
        <v>52527.644579285246</v>
      </c>
      <c r="W2375" s="1">
        <f>Data!L2375</f>
        <v>0</v>
      </c>
      <c r="X2375" s="1">
        <f t="shared" ref="X2375:X2438" si="377">V2375*(11-1/11)*U2375</f>
        <v>3314742.685454546</v>
      </c>
      <c r="Y2375" s="100">
        <f t="shared" ref="Y2375:Y2438" si="378">W2375*(11-1/11)*U2375</f>
        <v>0</v>
      </c>
      <c r="Z2375" s="100">
        <f t="shared" ref="Z2375:Z2438" si="379">(X2375+Y2375)*0.143</f>
        <v>474008.20402000006</v>
      </c>
      <c r="AA2375" s="100">
        <f>'Innlegging av opplysninger'!$B$4*X2375</f>
        <v>430916.54910909099</v>
      </c>
      <c r="AB2375" s="1"/>
      <c r="AC2375" s="1">
        <f>'Innlegging av opplysninger'!$B$5*X2375</f>
        <v>434231.29179454554</v>
      </c>
      <c r="AD2375" s="1">
        <f>'Innlegging av opplysninger'!$B$5*Y2375</f>
        <v>0</v>
      </c>
      <c r="AE2375" s="1">
        <f>'Innlegging av opplysninger'!$B$5*Z2375</f>
        <v>62095.074726620012</v>
      </c>
      <c r="AF2375" s="1">
        <f>'Innlegging av opplysninger'!$B$5*AA2375</f>
        <v>56450.06793329092</v>
      </c>
      <c r="AG2375" s="1"/>
      <c r="AH2375" s="1">
        <f>'Innlegging av opplysninger'!$C$11*SUM(X2375:AG2375)</f>
        <v>181352.86717544755</v>
      </c>
      <c r="AI2375" s="1">
        <f>'Innlegging av opplysninger'!$C$13*(((X2375+Z2375+AC2375+AE2375)*Data!M2375)+(Z2375+AE2375)*(1-Data!M2375)*1.8/12+Y2375+AD2375+AA2375+AB2375+AF2375+AG2375)</f>
        <v>36868.962205488599</v>
      </c>
      <c r="AJ2375" s="1">
        <f>'Innlegging av opplysninger'!$C$13*((X2375+Z2375+AC2375+AE2375)*(1-Data!M2375)-(Z2375+AE2375)*(1-Data!M2375)*1.8/12)</f>
        <v>211298.11919249225</v>
      </c>
      <c r="AK2375" s="83">
        <f t="shared" si="374"/>
        <v>1100000</v>
      </c>
      <c r="AL2375" s="83">
        <f t="shared" si="375"/>
        <v>189000</v>
      </c>
      <c r="AM2375" s="83">
        <f t="shared" si="376"/>
        <v>1316000</v>
      </c>
    </row>
    <row r="2376" spans="1:39">
      <c r="A2376" t="str">
        <f t="shared" si="370"/>
        <v>5415Barnehager</v>
      </c>
      <c r="B2376" s="6" t="str">
        <f>Data!A2376</f>
        <v>5415</v>
      </c>
      <c r="C2376" s="7" t="str">
        <f>Data!B2376</f>
        <v>Lavangen kommune</v>
      </c>
      <c r="D2376" s="7" t="str">
        <f>Data!C2376</f>
        <v>Barnehager</v>
      </c>
      <c r="E2376" s="1">
        <f>Data!D2376</f>
        <v>10.179999999999998</v>
      </c>
      <c r="F2376" s="1">
        <f>Data!E2376+Data!F2376</f>
        <v>43942.730844793725</v>
      </c>
      <c r="G2376" s="1">
        <f>Data!G2376</f>
        <v>0</v>
      </c>
      <c r="H2376" s="1">
        <f t="shared" si="371"/>
        <v>4880040</v>
      </c>
      <c r="I2376" s="1">
        <f t="shared" si="372"/>
        <v>0</v>
      </c>
      <c r="J2376" s="1">
        <f t="shared" si="373"/>
        <v>585604.79999999993</v>
      </c>
      <c r="K2376" s="1">
        <f>'Innlegging av opplysninger'!$B$4*H2376</f>
        <v>634405.20000000007</v>
      </c>
      <c r="L2376" s="1"/>
      <c r="M2376" s="1">
        <f>'Innlegging av opplysninger'!$B$5*H2376</f>
        <v>639285.24</v>
      </c>
      <c r="N2376" s="1">
        <f>'Innlegging av opplysninger'!$B$5*I2376</f>
        <v>0</v>
      </c>
      <c r="O2376" s="1">
        <f>'Innlegging av opplysninger'!$B$5*J2376</f>
        <v>76714.228799999997</v>
      </c>
      <c r="P2376" s="1">
        <f>'Innlegging av opplysninger'!$B$5*K2376</f>
        <v>83107.081200000015</v>
      </c>
      <c r="Q2376" s="1"/>
      <c r="R2376" s="1">
        <f>'Innlegging av opplysninger'!$C$11*SUM(H2376:Q2376)</f>
        <v>262167.94889999996</v>
      </c>
      <c r="S2376" s="1">
        <f>'Innlegging av opplysninger'!$C$13*(((H2376+J2376+M2376+O2376)*Data!H2376)+(J2376+O2376)*(1-Data!H2376)*1.8/12+I2376+N2376+K2376+L2376+P2376+Q2376)</f>
        <v>42476.727047040004</v>
      </c>
      <c r="T2376" s="1">
        <f>'Innlegging av opplysninger'!$C$13*((H2376+J2376+M2376+O2376)*(1-Data!H2376)-(J2376+O2376)*(1-Data!H2376)*1.8/12)</f>
        <v>316279.41355295997</v>
      </c>
      <c r="U2376" s="1">
        <f>Data!I2376</f>
        <v>2.2000000000000002</v>
      </c>
      <c r="V2376" s="1">
        <f>Data!J2376+Data!K2376</f>
        <v>43835.946969696961</v>
      </c>
      <c r="W2376" s="1">
        <f>Data!L2376</f>
        <v>0</v>
      </c>
      <c r="X2376" s="1">
        <f t="shared" si="377"/>
        <v>1052062.7272727271</v>
      </c>
      <c r="Y2376" s="100">
        <f t="shared" si="378"/>
        <v>0</v>
      </c>
      <c r="Z2376" s="100">
        <f t="shared" si="379"/>
        <v>150444.96999999994</v>
      </c>
      <c r="AA2376" s="100">
        <f>'Innlegging av opplysninger'!$B$4*X2376</f>
        <v>136768.15454545451</v>
      </c>
      <c r="AB2376" s="1"/>
      <c r="AC2376" s="1">
        <f>'Innlegging av opplysninger'!$B$5*X2376</f>
        <v>137820.21727272726</v>
      </c>
      <c r="AD2376" s="1">
        <f>'Innlegging av opplysninger'!$B$5*Y2376</f>
        <v>0</v>
      </c>
      <c r="AE2376" s="1">
        <f>'Innlegging av opplysninger'!$B$5*Z2376</f>
        <v>19708.291069999992</v>
      </c>
      <c r="AF2376" s="1">
        <f>'Innlegging av opplysninger'!$B$5*AA2376</f>
        <v>17916.628245454544</v>
      </c>
      <c r="AG2376" s="1"/>
      <c r="AH2376" s="1">
        <f>'Innlegging av opplysninger'!$C$11*SUM(X2376:AG2376)</f>
        <v>57559.397559441808</v>
      </c>
      <c r="AI2376" s="1">
        <f>'Innlegging av opplysninger'!$C$13*(((X2376+Z2376+AC2376+AE2376)*Data!M2376)+(Z2376+AE2376)*(1-Data!M2376)*1.8/12+Y2376+AD2376+AA2376+AB2376+AF2376+AG2376)</f>
        <v>9370.8041414732706</v>
      </c>
      <c r="AJ2376" s="1">
        <f>'Innlegging av opplysninger'!$C$13*((X2376+Z2376+AC2376+AE2376)*(1-Data!M2376)-(Z2376+AE2376)*(1-Data!M2376)*1.8/12)</f>
        <v>69394.687255657627</v>
      </c>
      <c r="AK2376" s="83">
        <f t="shared" si="374"/>
        <v>320000</v>
      </c>
      <c r="AL2376" s="83">
        <f t="shared" si="375"/>
        <v>52000</v>
      </c>
      <c r="AM2376" s="83">
        <f t="shared" si="376"/>
        <v>386000</v>
      </c>
    </row>
    <row r="2377" spans="1:39">
      <c r="A2377" t="str">
        <f t="shared" si="370"/>
        <v>5415Helse/pleie/omsorg</v>
      </c>
      <c r="B2377" s="6" t="str">
        <f>Data!A2377</f>
        <v>5415</v>
      </c>
      <c r="C2377" s="7" t="str">
        <f>Data!B2377</f>
        <v>Lavangen kommune</v>
      </c>
      <c r="D2377" s="7" t="str">
        <f>Data!C2377</f>
        <v>Helse/pleie/omsorg</v>
      </c>
      <c r="E2377" s="1">
        <f>Data!D2377</f>
        <v>35.355699999999999</v>
      </c>
      <c r="F2377" s="1">
        <f>Data!E2377+Data!F2377</f>
        <v>46442.415838653076</v>
      </c>
      <c r="G2377" s="1">
        <f>Data!G2377</f>
        <v>1364.9612368019868</v>
      </c>
      <c r="H2377" s="1">
        <f t="shared" si="371"/>
        <v>17912772.236363634</v>
      </c>
      <c r="I2377" s="1">
        <f t="shared" si="372"/>
        <v>526463.56363636372</v>
      </c>
      <c r="J2377" s="1">
        <f t="shared" si="373"/>
        <v>2212708.2959999996</v>
      </c>
      <c r="K2377" s="1">
        <f>'Innlegging av opplysninger'!$B$4*H2377</f>
        <v>2328660.3907272727</v>
      </c>
      <c r="L2377" s="1"/>
      <c r="M2377" s="1">
        <f>'Innlegging av opplysninger'!$B$5*H2377</f>
        <v>2346573.1629636362</v>
      </c>
      <c r="N2377" s="1">
        <f>'Innlegging av opplysninger'!$B$5*I2377</f>
        <v>68966.726836363654</v>
      </c>
      <c r="O2377" s="1">
        <f>'Innlegging av opplysninger'!$B$5*J2377</f>
        <v>289864.78677599994</v>
      </c>
      <c r="P2377" s="1">
        <f>'Innlegging av opplysninger'!$B$5*K2377</f>
        <v>305054.51118527271</v>
      </c>
      <c r="Q2377" s="1"/>
      <c r="R2377" s="1">
        <f>'Innlegging av opplysninger'!$C$11*SUM(H2377:Q2377)</f>
        <v>987660.41963056463</v>
      </c>
      <c r="S2377" s="1">
        <f>'Innlegging av opplysninger'!$C$13*(((H2377+J2377+M2377+O2377)*Data!H2377)+(J2377+O2377)*(1-Data!H2377)*1.8/12+I2377+N2377+K2377+L2377+P2377+Q2377)</f>
        <v>187435.62004968699</v>
      </c>
      <c r="T2377" s="1">
        <f>'Innlegging av opplysninger'!$C$13*((H2377+J2377+M2377+O2377)*(1-Data!H2377)-(J2377+O2377)*(1-Data!H2377)*1.8/12)</f>
        <v>1164099.6910237172</v>
      </c>
      <c r="U2377" s="1">
        <f>Data!I2377</f>
        <v>3.9049</v>
      </c>
      <c r="V2377" s="1">
        <f>Data!J2377+Data!K2377</f>
        <v>47397.767121650577</v>
      </c>
      <c r="W2377" s="1">
        <f>Data!L2377</f>
        <v>1280.2581372122206</v>
      </c>
      <c r="X2377" s="1">
        <f t="shared" si="377"/>
        <v>2019093.1727272726</v>
      </c>
      <c r="Y2377" s="100">
        <f t="shared" si="378"/>
        <v>54537.599999999999</v>
      </c>
      <c r="Z2377" s="100">
        <f t="shared" si="379"/>
        <v>296529.20049999998</v>
      </c>
      <c r="AA2377" s="100">
        <f>'Innlegging av opplysninger'!$B$4*X2377</f>
        <v>262482.11245454545</v>
      </c>
      <c r="AB2377" s="1"/>
      <c r="AC2377" s="1">
        <f>'Innlegging av opplysninger'!$B$5*X2377</f>
        <v>264501.20562727272</v>
      </c>
      <c r="AD2377" s="1">
        <f>'Innlegging av opplysninger'!$B$5*Y2377</f>
        <v>7144.4256000000005</v>
      </c>
      <c r="AE2377" s="1">
        <f>'Innlegging av opplysninger'!$B$5*Z2377</f>
        <v>38845.325265499996</v>
      </c>
      <c r="AF2377" s="1">
        <f>'Innlegging av opplysninger'!$B$5*AA2377</f>
        <v>34385.156731545452</v>
      </c>
      <c r="AG2377" s="1"/>
      <c r="AH2377" s="1">
        <f>'Innlegging av opplysninger'!$C$11*SUM(X2377:AG2377)</f>
        <v>113145.6915584332</v>
      </c>
      <c r="AI2377" s="1">
        <f>'Innlegging av opplysninger'!$C$13*(((X2377+Z2377+AC2377+AE2377)*Data!M2377)+(Z2377+AE2377)*(1-Data!M2377)*1.8/12+Y2377+AD2377+AA2377+AB2377+AF2377+AG2377)</f>
        <v>21260.484629847626</v>
      </c>
      <c r="AJ2377" s="1">
        <f>'Innlegging av opplysninger'!$C$13*((X2377+Z2377+AC2377+AE2377)*(1-Data!M2377)-(Z2377+AE2377)*(1-Data!M2377)*1.8/12)</f>
        <v>133570.46171327148</v>
      </c>
      <c r="AK2377" s="83">
        <f t="shared" si="374"/>
        <v>1101000</v>
      </c>
      <c r="AL2377" s="83">
        <f t="shared" si="375"/>
        <v>209000</v>
      </c>
      <c r="AM2377" s="83">
        <f t="shared" si="376"/>
        <v>1298000</v>
      </c>
    </row>
    <row r="2378" spans="1:39">
      <c r="A2378" t="str">
        <f t="shared" si="370"/>
        <v>5415Samferdsel og teknikk</v>
      </c>
      <c r="B2378" s="6" t="str">
        <f>Data!A2378</f>
        <v>5415</v>
      </c>
      <c r="C2378" s="7" t="str">
        <f>Data!B2378</f>
        <v>Lavangen kommune</v>
      </c>
      <c r="D2378" s="7" t="str">
        <f>Data!C2378</f>
        <v>Samferdsel og teknikk</v>
      </c>
      <c r="E2378" s="1">
        <f>Data!D2378</f>
        <v>0.91420000000000023</v>
      </c>
      <c r="F2378" s="1">
        <f>Data!E2378+Data!F2378</f>
        <v>0</v>
      </c>
      <c r="G2378" s="1">
        <f>Data!G2378</f>
        <v>0</v>
      </c>
      <c r="H2378" s="1">
        <f t="shared" si="371"/>
        <v>0</v>
      </c>
      <c r="I2378" s="1">
        <f t="shared" si="372"/>
        <v>0</v>
      </c>
      <c r="J2378" s="1">
        <f t="shared" si="373"/>
        <v>0</v>
      </c>
      <c r="K2378" s="1">
        <f>'Innlegging av opplysninger'!$B$4*H2378</f>
        <v>0</v>
      </c>
      <c r="L2378" s="1"/>
      <c r="M2378" s="1">
        <f>'Innlegging av opplysninger'!$B$5*H2378</f>
        <v>0</v>
      </c>
      <c r="N2378" s="1">
        <f>'Innlegging av opplysninger'!$B$5*I2378</f>
        <v>0</v>
      </c>
      <c r="O2378" s="1">
        <f>'Innlegging av opplysninger'!$B$5*J2378</f>
        <v>0</v>
      </c>
      <c r="P2378" s="1">
        <f>'Innlegging av opplysninger'!$B$5*K2378</f>
        <v>0</v>
      </c>
      <c r="Q2378" s="1"/>
      <c r="R2378" s="1">
        <f>'Innlegging av opplysninger'!$C$11*SUM(H2378:Q2378)</f>
        <v>0</v>
      </c>
      <c r="S2378" s="1">
        <f>'Innlegging av opplysninger'!$C$13*(((H2378+J2378+M2378+O2378)*Data!H2378)+(J2378+O2378)*(1-Data!H2378)*1.8/12+I2378+N2378+K2378+L2378+P2378+Q2378)</f>
        <v>0</v>
      </c>
      <c r="T2378" s="1">
        <f>'Innlegging av opplysninger'!$C$13*((H2378+J2378+M2378+O2378)*(1-Data!H2378)-(J2378+O2378)*(1-Data!H2378)*1.8/12)</f>
        <v>0</v>
      </c>
      <c r="U2378" s="1">
        <f>Data!I2378</f>
        <v>0</v>
      </c>
      <c r="V2378" s="1">
        <f>Data!J2378+Data!K2378</f>
        <v>0</v>
      </c>
      <c r="W2378" s="1">
        <f>Data!L2378</f>
        <v>0</v>
      </c>
      <c r="X2378" s="1">
        <f t="shared" si="377"/>
        <v>0</v>
      </c>
      <c r="Y2378" s="100">
        <f t="shared" si="378"/>
        <v>0</v>
      </c>
      <c r="Z2378" s="100">
        <f t="shared" si="379"/>
        <v>0</v>
      </c>
      <c r="AA2378" s="100">
        <f>'Innlegging av opplysninger'!$B$4*X2378</f>
        <v>0</v>
      </c>
      <c r="AB2378" s="1"/>
      <c r="AC2378" s="1">
        <f>'Innlegging av opplysninger'!$B$5*X2378</f>
        <v>0</v>
      </c>
      <c r="AD2378" s="1">
        <f>'Innlegging av opplysninger'!$B$5*Y2378</f>
        <v>0</v>
      </c>
      <c r="AE2378" s="1">
        <f>'Innlegging av opplysninger'!$B$5*Z2378</f>
        <v>0</v>
      </c>
      <c r="AF2378" s="1">
        <f>'Innlegging av opplysninger'!$B$5*AA2378</f>
        <v>0</v>
      </c>
      <c r="AG2378" s="1"/>
      <c r="AH2378" s="1">
        <f>'Innlegging av opplysninger'!$C$11*SUM(X2378:AG2378)</f>
        <v>0</v>
      </c>
      <c r="AI2378" s="1">
        <f>'Innlegging av opplysninger'!$C$13*(((X2378+Z2378+AC2378+AE2378)*Data!M2378)+(Z2378+AE2378)*(1-Data!M2378)*1.8/12+Y2378+AD2378+AA2378+AB2378+AF2378+AG2378)</f>
        <v>0</v>
      </c>
      <c r="AJ2378" s="1">
        <f>'Innlegging av opplysninger'!$C$13*((X2378+Z2378+AC2378+AE2378)*(1-Data!M2378)-(Z2378+AE2378)*(1-Data!M2378)*1.8/12)</f>
        <v>0</v>
      </c>
      <c r="AK2378" s="83">
        <f t="shared" si="374"/>
        <v>0</v>
      </c>
      <c r="AL2378" s="83">
        <f t="shared" si="375"/>
        <v>0</v>
      </c>
      <c r="AM2378" s="83">
        <f t="shared" si="376"/>
        <v>0</v>
      </c>
    </row>
    <row r="2379" spans="1:39">
      <c r="A2379" t="str">
        <f t="shared" si="370"/>
        <v>5415Annet</v>
      </c>
      <c r="B2379" s="6" t="str">
        <f>Data!A2379</f>
        <v>5415</v>
      </c>
      <c r="C2379" s="7" t="str">
        <f>Data!B2379</f>
        <v>Lavangen kommune</v>
      </c>
      <c r="D2379" s="7" t="str">
        <f>Data!C2379</f>
        <v>Annet</v>
      </c>
      <c r="E2379" s="1">
        <f>Data!D2379</f>
        <v>5.6999999999999993</v>
      </c>
      <c r="F2379" s="1">
        <f>Data!E2379+Data!F2379</f>
        <v>0</v>
      </c>
      <c r="G2379" s="1">
        <f>Data!G2379</f>
        <v>0</v>
      </c>
      <c r="H2379" s="1">
        <f t="shared" si="371"/>
        <v>0</v>
      </c>
      <c r="I2379" s="1">
        <f t="shared" si="372"/>
        <v>0</v>
      </c>
      <c r="J2379" s="1">
        <f t="shared" si="373"/>
        <v>0</v>
      </c>
      <c r="K2379" s="1">
        <f>'Innlegging av opplysninger'!$B$4*H2379</f>
        <v>0</v>
      </c>
      <c r="L2379" s="1"/>
      <c r="M2379" s="1">
        <f>'Innlegging av opplysninger'!$B$5*H2379</f>
        <v>0</v>
      </c>
      <c r="N2379" s="1">
        <f>'Innlegging av opplysninger'!$B$5*I2379</f>
        <v>0</v>
      </c>
      <c r="O2379" s="1">
        <f>'Innlegging av opplysninger'!$B$5*J2379</f>
        <v>0</v>
      </c>
      <c r="P2379" s="1">
        <f>'Innlegging av opplysninger'!$B$5*K2379</f>
        <v>0</v>
      </c>
      <c r="Q2379" s="1"/>
      <c r="R2379" s="1">
        <f>'Innlegging av opplysninger'!$C$11*SUM(H2379:Q2379)</f>
        <v>0</v>
      </c>
      <c r="S2379" s="1">
        <f>'Innlegging av opplysninger'!$C$13*(((H2379+J2379+M2379+O2379)*Data!H2379)+(J2379+O2379)*(1-Data!H2379)*1.8/12+I2379+N2379+K2379+L2379+P2379+Q2379)</f>
        <v>0</v>
      </c>
      <c r="T2379" s="1">
        <f>'Innlegging av opplysninger'!$C$13*((H2379+J2379+M2379+O2379)*(1-Data!H2379)-(J2379+O2379)*(1-Data!H2379)*1.8/12)</f>
        <v>0</v>
      </c>
      <c r="U2379" s="1">
        <f>Data!I2379</f>
        <v>0</v>
      </c>
      <c r="V2379" s="1">
        <f>Data!J2379+Data!K2379</f>
        <v>0</v>
      </c>
      <c r="W2379" s="1">
        <f>Data!L2379</f>
        <v>0</v>
      </c>
      <c r="X2379" s="1">
        <f t="shared" si="377"/>
        <v>0</v>
      </c>
      <c r="Y2379" s="100">
        <f t="shared" si="378"/>
        <v>0</v>
      </c>
      <c r="Z2379" s="100">
        <f t="shared" si="379"/>
        <v>0</v>
      </c>
      <c r="AA2379" s="100">
        <f>'Innlegging av opplysninger'!$B$4*X2379</f>
        <v>0</v>
      </c>
      <c r="AB2379" s="1"/>
      <c r="AC2379" s="1">
        <f>'Innlegging av opplysninger'!$B$5*X2379</f>
        <v>0</v>
      </c>
      <c r="AD2379" s="1">
        <f>'Innlegging av opplysninger'!$B$5*Y2379</f>
        <v>0</v>
      </c>
      <c r="AE2379" s="1">
        <f>'Innlegging av opplysninger'!$B$5*Z2379</f>
        <v>0</v>
      </c>
      <c r="AF2379" s="1">
        <f>'Innlegging av opplysninger'!$B$5*AA2379</f>
        <v>0</v>
      </c>
      <c r="AG2379" s="1"/>
      <c r="AH2379" s="1">
        <f>'Innlegging av opplysninger'!$C$11*SUM(X2379:AG2379)</f>
        <v>0</v>
      </c>
      <c r="AI2379" s="1">
        <f>'Innlegging av opplysninger'!$C$13*(((X2379+Z2379+AC2379+AE2379)*Data!M2379)+(Z2379+AE2379)*(1-Data!M2379)*1.8/12+Y2379+AD2379+AA2379+AB2379+AF2379+AG2379)</f>
        <v>0</v>
      </c>
      <c r="AJ2379" s="1">
        <f>'Innlegging av opplysninger'!$C$13*((X2379+Z2379+AC2379+AE2379)*(1-Data!M2379)-(Z2379+AE2379)*(1-Data!M2379)*1.8/12)</f>
        <v>0</v>
      </c>
      <c r="AK2379" s="83">
        <f t="shared" si="374"/>
        <v>0</v>
      </c>
      <c r="AL2379" s="83">
        <f t="shared" si="375"/>
        <v>0</v>
      </c>
      <c r="AM2379" s="83">
        <f t="shared" si="376"/>
        <v>0</v>
      </c>
    </row>
    <row r="2380" spans="1:39">
      <c r="A2380" t="str">
        <f t="shared" si="370"/>
        <v>5416Alle</v>
      </c>
      <c r="B2380" s="6" t="str">
        <f>Data!A2380</f>
        <v>5416</v>
      </c>
      <c r="C2380" s="7" t="str">
        <f>Data!B2380</f>
        <v>Bardu kommune</v>
      </c>
      <c r="D2380" s="7" t="str">
        <f>Data!C2380</f>
        <v>Alle</v>
      </c>
      <c r="E2380" s="1">
        <f>Data!D2380</f>
        <v>308.69201698321507</v>
      </c>
      <c r="F2380" s="1">
        <f>Data!E2380+Data!F2380</f>
        <v>47633.114657689803</v>
      </c>
      <c r="G2380" s="1">
        <f>Data!G2380</f>
        <v>108.34773223765815</v>
      </c>
      <c r="H2380" s="1">
        <f t="shared" si="371"/>
        <v>160406860.78772739</v>
      </c>
      <c r="I2380" s="1">
        <f t="shared" si="372"/>
        <v>364866.32727272733</v>
      </c>
      <c r="J2380" s="1">
        <f t="shared" si="373"/>
        <v>19292607.253800012</v>
      </c>
      <c r="K2380" s="1">
        <f>'Innlegging av opplysninger'!$B$4*H2380</f>
        <v>20852891.902404562</v>
      </c>
      <c r="L2380" s="1"/>
      <c r="M2380" s="1">
        <f>'Innlegging av opplysninger'!$B$5*H2380</f>
        <v>21013298.763192289</v>
      </c>
      <c r="N2380" s="1">
        <f>'Innlegging av opplysninger'!$B$5*I2380</f>
        <v>47797.488872727285</v>
      </c>
      <c r="O2380" s="1">
        <f>'Innlegging av opplysninger'!$B$5*J2380</f>
        <v>2527331.5502478015</v>
      </c>
      <c r="P2380" s="1">
        <f>'Innlegging av opplysninger'!$B$5*K2380</f>
        <v>2731728.8392149978</v>
      </c>
      <c r="Q2380" s="1"/>
      <c r="R2380" s="1">
        <f>'Innlegging av opplysninger'!$C$11*SUM(H2380:Q2380)</f>
        <v>8635020.5506838337</v>
      </c>
      <c r="S2380" s="1">
        <f>'Innlegging av opplysninger'!$C$13*(((H2380+J2380+M2380+O2380)*Data!H2380)+(J2380+O2380)*(1-Data!H2380)*1.8/12+I2380+N2380+K2380+L2380+P2380+Q2380)</f>
        <v>1586579.0132032039</v>
      </c>
      <c r="T2380" s="1">
        <f>'Innlegging av opplysninger'!$C$13*((H2380+J2380+M2380+O2380)*(1-Data!H2380)-(J2380+O2380)*(1-Data!H2380)*1.8/12)</f>
        <v>10229764.898258885</v>
      </c>
      <c r="U2380" s="1">
        <f>Data!I2380</f>
        <v>47.3262</v>
      </c>
      <c r="V2380" s="1">
        <f>Data!J2380+Data!K2380</f>
        <v>50899.933952722451</v>
      </c>
      <c r="W2380" s="1">
        <f>Data!L2380</f>
        <v>41.691705651415063</v>
      </c>
      <c r="X2380" s="1">
        <f t="shared" si="377"/>
        <v>26278914.046181817</v>
      </c>
      <c r="Y2380" s="100">
        <f t="shared" si="378"/>
        <v>21524.836363636357</v>
      </c>
      <c r="Z2380" s="100">
        <f t="shared" si="379"/>
        <v>3760962.7602039995</v>
      </c>
      <c r="AA2380" s="100">
        <f>'Innlegging av opplysninger'!$B$4*X2380</f>
        <v>3416258.8260036362</v>
      </c>
      <c r="AB2380" s="1"/>
      <c r="AC2380" s="1">
        <f>'Innlegging av opplysninger'!$B$5*X2380</f>
        <v>3442537.7400498181</v>
      </c>
      <c r="AD2380" s="1">
        <f>'Innlegging av opplysninger'!$B$5*Y2380</f>
        <v>2819.7535636363627</v>
      </c>
      <c r="AE2380" s="1">
        <f>'Innlegging av opplysninger'!$B$5*Z2380</f>
        <v>492686.12158672395</v>
      </c>
      <c r="AF2380" s="1">
        <f>'Innlegging av opplysninger'!$B$5*AA2380</f>
        <v>447529.90620647639</v>
      </c>
      <c r="AG2380" s="1"/>
      <c r="AH2380" s="1">
        <f>'Innlegging av opplysninger'!$C$11*SUM(X2380:AG2380)</f>
        <v>1438802.8916260703</v>
      </c>
      <c r="AI2380" s="1">
        <f>'Innlegging av opplysninger'!$C$13*(((X2380+Z2380+AC2380+AE2380)*Data!M2380)+(Z2380+AE2380)*(1-Data!M2380)*1.8/12+Y2380+AD2380+AA2380+AB2380+AF2380+AG2380)</f>
        <v>297698.40967080416</v>
      </c>
      <c r="AJ2380" s="1">
        <f>'Innlegging av opplysninger'!$C$13*((X2380+Z2380+AC2380+AE2380)*(1-Data!M2380)-(Z2380+AE2380)*(1-Data!M2380)*1.8/12)</f>
        <v>1671189.7578175021</v>
      </c>
      <c r="AK2380" s="83">
        <f t="shared" si="374"/>
        <v>10074000</v>
      </c>
      <c r="AL2380" s="83">
        <f t="shared" si="375"/>
        <v>1884000</v>
      </c>
      <c r="AM2380" s="83">
        <f t="shared" si="376"/>
        <v>11901000</v>
      </c>
    </row>
    <row r="2381" spans="1:39">
      <c r="A2381" t="str">
        <f t="shared" si="370"/>
        <v>5416Administrasjon</v>
      </c>
      <c r="B2381" s="6" t="str">
        <f>Data!A2381</f>
        <v>5416</v>
      </c>
      <c r="C2381" s="7" t="str">
        <f>Data!B2381</f>
        <v>Bardu kommune</v>
      </c>
      <c r="D2381" s="7" t="str">
        <f>Data!C2381</f>
        <v>Administrasjon</v>
      </c>
      <c r="E2381" s="1">
        <f>Data!D2381</f>
        <v>12.399999999999999</v>
      </c>
      <c r="F2381" s="1">
        <f>Data!E2381+Data!F2381</f>
        <v>52211.673387096773</v>
      </c>
      <c r="G2381" s="1">
        <f>Data!G2381</f>
        <v>0</v>
      </c>
      <c r="H2381" s="1">
        <f t="shared" si="371"/>
        <v>7062815.4545454532</v>
      </c>
      <c r="I2381" s="1">
        <f t="shared" si="372"/>
        <v>0</v>
      </c>
      <c r="J2381" s="1">
        <f t="shared" si="373"/>
        <v>847537.85454545438</v>
      </c>
      <c r="K2381" s="1">
        <f>'Innlegging av opplysninger'!$B$4*H2381</f>
        <v>918166.00909090892</v>
      </c>
      <c r="L2381" s="1"/>
      <c r="M2381" s="1">
        <f>'Innlegging av opplysninger'!$B$5*H2381</f>
        <v>925228.82454545435</v>
      </c>
      <c r="N2381" s="1">
        <f>'Innlegging av opplysninger'!$B$5*I2381</f>
        <v>0</v>
      </c>
      <c r="O2381" s="1">
        <f>'Innlegging av opplysninger'!$B$5*J2381</f>
        <v>111027.45894545453</v>
      </c>
      <c r="P2381" s="1">
        <f>'Innlegging av opplysninger'!$B$5*K2381</f>
        <v>120279.74719090907</v>
      </c>
      <c r="Q2381" s="1"/>
      <c r="R2381" s="1">
        <f>'Innlegging av opplysninger'!$C$11*SUM(H2381:Q2381)</f>
        <v>379432.10325681814</v>
      </c>
      <c r="S2381" s="1">
        <f>'Innlegging av opplysninger'!$C$13*(((H2381+J2381+M2381+O2381)*Data!H2381)+(J2381+O2381)*(1-Data!H2381)*1.8/12+I2381+N2381+K2381+L2381+P2381+Q2381)</f>
        <v>88929.677061490904</v>
      </c>
      <c r="T2381" s="1">
        <f>'Innlegging av opplysninger'!$C$13*((H2381+J2381+M2381+O2381)*(1-Data!H2381)-(J2381+O2381)*(1-Data!H2381)*1.8/12)</f>
        <v>430293.20107941813</v>
      </c>
      <c r="U2381" s="1">
        <f>Data!I2381</f>
        <v>4.8</v>
      </c>
      <c r="V2381" s="1">
        <f>Data!J2381+Data!K2381</f>
        <v>57936.336805555555</v>
      </c>
      <c r="W2381" s="1">
        <f>Data!L2381</f>
        <v>0</v>
      </c>
      <c r="X2381" s="1">
        <f t="shared" si="377"/>
        <v>3033757.2727272725</v>
      </c>
      <c r="Y2381" s="100">
        <f t="shared" si="378"/>
        <v>0</v>
      </c>
      <c r="Z2381" s="100">
        <f t="shared" si="379"/>
        <v>433827.28999999992</v>
      </c>
      <c r="AA2381" s="100">
        <f>'Innlegging av opplysninger'!$B$4*X2381</f>
        <v>394388.44545454544</v>
      </c>
      <c r="AB2381" s="1"/>
      <c r="AC2381" s="1">
        <f>'Innlegging av opplysninger'!$B$5*X2381</f>
        <v>397422.2027272727</v>
      </c>
      <c r="AD2381" s="1">
        <f>'Innlegging av opplysninger'!$B$5*Y2381</f>
        <v>0</v>
      </c>
      <c r="AE2381" s="1">
        <f>'Innlegging av opplysninger'!$B$5*Z2381</f>
        <v>56831.374989999989</v>
      </c>
      <c r="AF2381" s="1">
        <f>'Innlegging av opplysninger'!$B$5*AA2381</f>
        <v>51664.886354545451</v>
      </c>
      <c r="AG2381" s="1"/>
      <c r="AH2381" s="1">
        <f>'Innlegging av opplysninger'!$C$11*SUM(X2381:AG2381)</f>
        <v>165979.87594563817</v>
      </c>
      <c r="AI2381" s="1">
        <f>'Innlegging av opplysninger'!$C$13*(((X2381+Z2381+AC2381+AE2381)*Data!M2381)+(Z2381+AE2381)*(1-Data!M2381)*1.8/12+Y2381+AD2381+AA2381+AB2381+AF2381+AG2381)</f>
        <v>45944.747331543273</v>
      </c>
      <c r="AJ2381" s="1">
        <f>'Innlegging av opplysninger'!$C$13*((X2381+Z2381+AC2381+AE2381)*(1-Data!M2381)-(Z2381+AE2381)*(1-Data!M2381)*1.8/12)</f>
        <v>181185.60922564581</v>
      </c>
      <c r="AK2381" s="83">
        <f t="shared" si="374"/>
        <v>545000</v>
      </c>
      <c r="AL2381" s="83">
        <f t="shared" si="375"/>
        <v>135000</v>
      </c>
      <c r="AM2381" s="83">
        <f t="shared" si="376"/>
        <v>611000</v>
      </c>
    </row>
    <row r="2382" spans="1:39">
      <c r="A2382" t="str">
        <f t="shared" si="370"/>
        <v>5416Undervisning</v>
      </c>
      <c r="B2382" s="6" t="str">
        <f>Data!A2382</f>
        <v>5416</v>
      </c>
      <c r="C2382" s="7" t="str">
        <f>Data!B2382</f>
        <v>Bardu kommune</v>
      </c>
      <c r="D2382" s="7" t="str">
        <f>Data!C2382</f>
        <v>Undervisning</v>
      </c>
      <c r="E2382" s="1">
        <f>Data!D2382</f>
        <v>85.926299999999998</v>
      </c>
      <c r="F2382" s="1">
        <f>Data!E2382+Data!F2382</f>
        <v>48788.387571674823</v>
      </c>
      <c r="G2382" s="1">
        <f>Data!G2382</f>
        <v>1.7412596608954418</v>
      </c>
      <c r="H2382" s="1">
        <f t="shared" si="371"/>
        <v>45733152.294545479</v>
      </c>
      <c r="I2382" s="1">
        <f t="shared" si="372"/>
        <v>1632.2181818181816</v>
      </c>
      <c r="J2382" s="1">
        <f t="shared" si="373"/>
        <v>5488174.1415272756</v>
      </c>
      <c r="K2382" s="1">
        <f>'Innlegging av opplysninger'!$B$4*H2382</f>
        <v>5945309.7982909121</v>
      </c>
      <c r="L2382" s="1"/>
      <c r="M2382" s="1">
        <f>'Innlegging av opplysninger'!$B$5*H2382</f>
        <v>5991042.9505854584</v>
      </c>
      <c r="N2382" s="1">
        <f>'Innlegging av opplysninger'!$B$5*I2382</f>
        <v>213.82058181818181</v>
      </c>
      <c r="O2382" s="1">
        <f>'Innlegging av opplysninger'!$B$5*J2382</f>
        <v>718950.81254007318</v>
      </c>
      <c r="P2382" s="1">
        <f>'Innlegging av opplysninger'!$B$5*K2382</f>
        <v>778835.58357610949</v>
      </c>
      <c r="Q2382" s="1"/>
      <c r="R2382" s="1">
        <f>'Innlegging av opplysninger'!$C$11*SUM(H2382:Q2382)</f>
        <v>2456977.8415534995</v>
      </c>
      <c r="S2382" s="1">
        <f>'Innlegging av opplysninger'!$C$13*(((H2382+J2382+M2382+O2382)*Data!H2382)+(J2382+O2382)*(1-Data!H2382)*1.8/12+I2382+N2382+K2382+L2382+P2382+Q2382)</f>
        <v>439571.74763959303</v>
      </c>
      <c r="T2382" s="1">
        <f>'Innlegging av opplysninger'!$C$13*((H2382+J2382+M2382+O2382)*(1-Data!H2382)-(J2382+O2382)*(1-Data!H2382)*1.8/12)</f>
        <v>2922608.4565915121</v>
      </c>
      <c r="U2382" s="1">
        <f>Data!I2382</f>
        <v>8.9050000000000011</v>
      </c>
      <c r="V2382" s="1">
        <f>Data!J2382+Data!K2382</f>
        <v>55034.629421673206</v>
      </c>
      <c r="W2382" s="1">
        <f>Data!L2382</f>
        <v>35.1656372824256</v>
      </c>
      <c r="X2382" s="1">
        <f t="shared" si="377"/>
        <v>5346364.0909090899</v>
      </c>
      <c r="Y2382" s="100">
        <f t="shared" si="378"/>
        <v>3416.181818181818</v>
      </c>
      <c r="Z2382" s="100">
        <f t="shared" si="379"/>
        <v>765018.57899999979</v>
      </c>
      <c r="AA2382" s="100">
        <f>'Innlegging av opplysninger'!$B$4*X2382</f>
        <v>695027.33181818167</v>
      </c>
      <c r="AB2382" s="1"/>
      <c r="AC2382" s="1">
        <f>'Innlegging av opplysninger'!$B$5*X2382</f>
        <v>700373.69590909081</v>
      </c>
      <c r="AD2382" s="1">
        <f>'Innlegging av opplysninger'!$B$5*Y2382</f>
        <v>447.51981818181815</v>
      </c>
      <c r="AE2382" s="1">
        <f>'Innlegging av opplysninger'!$B$5*Z2382</f>
        <v>100217.43384899998</v>
      </c>
      <c r="AF2382" s="1">
        <f>'Innlegging av opplysninger'!$B$5*AA2382</f>
        <v>91048.580468181797</v>
      </c>
      <c r="AG2382" s="1"/>
      <c r="AH2382" s="1">
        <f>'Innlegging av opplysninger'!$C$11*SUM(X2382:AG2382)</f>
        <v>292672.70971641649</v>
      </c>
      <c r="AI2382" s="1">
        <f>'Innlegging av opplysninger'!$C$13*(((X2382+Z2382+AC2382+AE2382)*Data!M2382)+(Z2382+AE2382)*(1-Data!M2382)*1.8/12+Y2382+AD2382+AA2382+AB2382+AF2382+AG2382)</f>
        <v>63876.465039791161</v>
      </c>
      <c r="AJ2382" s="1">
        <f>'Innlegging av opplysninger'!$C$13*((X2382+Z2382+AC2382+AE2382)*(1-Data!M2382)-(Z2382+AE2382)*(1-Data!M2382)*1.8/12)</f>
        <v>336623.032466884</v>
      </c>
      <c r="AK2382" s="83">
        <f t="shared" si="374"/>
        <v>2750000</v>
      </c>
      <c r="AL2382" s="83">
        <f t="shared" si="375"/>
        <v>503000</v>
      </c>
      <c r="AM2382" s="83">
        <f t="shared" si="376"/>
        <v>3259000</v>
      </c>
    </row>
    <row r="2383" spans="1:39">
      <c r="A2383" t="str">
        <f t="shared" si="370"/>
        <v>5416Barnehager</v>
      </c>
      <c r="B2383" s="6" t="str">
        <f>Data!A2383</f>
        <v>5416</v>
      </c>
      <c r="C2383" s="7" t="str">
        <f>Data!B2383</f>
        <v>Bardu kommune</v>
      </c>
      <c r="D2383" s="7" t="str">
        <f>Data!C2383</f>
        <v>Barnehager</v>
      </c>
      <c r="E2383" s="1">
        <f>Data!D2383</f>
        <v>54.598600000000005</v>
      </c>
      <c r="F2383" s="1">
        <f>Data!E2383+Data!F2383</f>
        <v>43192.293376875343</v>
      </c>
      <c r="G2383" s="1">
        <f>Data!G2383</f>
        <v>1.1203583974680669</v>
      </c>
      <c r="H2383" s="1">
        <f t="shared" si="371"/>
        <v>25726240.899999995</v>
      </c>
      <c r="I2383" s="1">
        <f t="shared" si="372"/>
        <v>667.30909090909086</v>
      </c>
      <c r="J2383" s="1">
        <f t="shared" si="373"/>
        <v>3087228.9850909081</v>
      </c>
      <c r="K2383" s="1">
        <f>'Innlegging av opplysninger'!$B$4*H2383</f>
        <v>3344411.3169999993</v>
      </c>
      <c r="L2383" s="1"/>
      <c r="M2383" s="1">
        <f>'Innlegging av opplysninger'!$B$5*H2383</f>
        <v>3370137.5578999994</v>
      </c>
      <c r="N2383" s="1">
        <f>'Innlegging av opplysninger'!$B$5*I2383</f>
        <v>87.417490909090901</v>
      </c>
      <c r="O2383" s="1">
        <f>'Innlegging av opplysninger'!$B$5*J2383</f>
        <v>404426.997046909</v>
      </c>
      <c r="P2383" s="1">
        <f>'Innlegging av opplysninger'!$B$5*K2383</f>
        <v>438117.88252699992</v>
      </c>
      <c r="Q2383" s="1"/>
      <c r="R2383" s="1">
        <f>'Innlegging av opplysninger'!$C$11*SUM(H2383:Q2383)</f>
        <v>1382110.0979135716</v>
      </c>
      <c r="S2383" s="1">
        <f>'Innlegging av opplysninger'!$C$13*(((H2383+J2383+M2383+O2383)*Data!H2383)+(J2383+O2383)*(1-Data!H2383)*1.8/12+I2383+N2383+K2383+L2383+P2383+Q2383)</f>
        <v>223965.68081833349</v>
      </c>
      <c r="T2383" s="1">
        <f>'Innlegging av opplysninger'!$C$13*((H2383+J2383+M2383+O2383)*(1-Data!H2383)-(J2383+O2383)*(1-Data!H2383)*1.8/12)</f>
        <v>1667342.8742212912</v>
      </c>
      <c r="U2383" s="1">
        <f>Data!I2383</f>
        <v>5.8887999999999998</v>
      </c>
      <c r="V2383" s="1">
        <f>Data!J2383+Data!K2383</f>
        <v>42938.403987229998</v>
      </c>
      <c r="W2383" s="1">
        <f>Data!L2383</f>
        <v>0</v>
      </c>
      <c r="X2383" s="1">
        <f t="shared" si="377"/>
        <v>2758425.5279999999</v>
      </c>
      <c r="Y2383" s="100">
        <f t="shared" si="378"/>
        <v>0</v>
      </c>
      <c r="Z2383" s="100">
        <f t="shared" si="379"/>
        <v>394454.85050399997</v>
      </c>
      <c r="AA2383" s="100">
        <f>'Innlegging av opplysninger'!$B$4*X2383</f>
        <v>358595.31864000001</v>
      </c>
      <c r="AB2383" s="1"/>
      <c r="AC2383" s="1">
        <f>'Innlegging av opplysninger'!$B$5*X2383</f>
        <v>361353.744168</v>
      </c>
      <c r="AD2383" s="1">
        <f>'Innlegging av opplysninger'!$B$5*Y2383</f>
        <v>0</v>
      </c>
      <c r="AE2383" s="1">
        <f>'Innlegging av opplysninger'!$B$5*Z2383</f>
        <v>51673.585416023998</v>
      </c>
      <c r="AF2383" s="1">
        <f>'Innlegging av opplysninger'!$B$5*AA2383</f>
        <v>46975.986741840003</v>
      </c>
      <c r="AG2383" s="1"/>
      <c r="AH2383" s="1">
        <f>'Innlegging av opplysninger'!$C$11*SUM(X2383:AG2383)</f>
        <v>150916.20251185482</v>
      </c>
      <c r="AI2383" s="1">
        <f>'Innlegging av opplysninger'!$C$13*(((X2383+Z2383+AC2383+AE2383)*Data!M2383)+(Z2383+AE2383)*(1-Data!M2383)*1.8/12+Y2383+AD2383+AA2383+AB2383+AF2383+AG2383)</f>
        <v>24569.509680031868</v>
      </c>
      <c r="AJ2383" s="1">
        <f>'Innlegging av opplysninger'!$C$13*((X2383+Z2383+AC2383+AE2383)*(1-Data!M2383)-(Z2383+AE2383)*(1-Data!M2383)*1.8/12)</f>
        <v>181947.39902040103</v>
      </c>
      <c r="AK2383" s="83">
        <f t="shared" si="374"/>
        <v>1533000</v>
      </c>
      <c r="AL2383" s="83">
        <f t="shared" si="375"/>
        <v>249000</v>
      </c>
      <c r="AM2383" s="83">
        <f t="shared" si="376"/>
        <v>1849000</v>
      </c>
    </row>
    <row r="2384" spans="1:39">
      <c r="A2384" t="str">
        <f t="shared" si="370"/>
        <v>5416Helse/pleie/omsorg</v>
      </c>
      <c r="B2384" s="6" t="str">
        <f>Data!A2384</f>
        <v>5416</v>
      </c>
      <c r="C2384" s="7" t="str">
        <f>Data!B2384</f>
        <v>Bardu kommune</v>
      </c>
      <c r="D2384" s="7" t="str">
        <f>Data!C2384</f>
        <v>Helse/pleie/omsorg</v>
      </c>
      <c r="E2384" s="1">
        <f>Data!D2384</f>
        <v>118.4645</v>
      </c>
      <c r="F2384" s="1">
        <f>Data!E2384+Data!F2384</f>
        <v>47036.001069940787</v>
      </c>
      <c r="G2384" s="1">
        <f>Data!G2384</f>
        <v>115.96562683335512</v>
      </c>
      <c r="H2384" s="1">
        <f t="shared" si="371"/>
        <v>60786505.622727267</v>
      </c>
      <c r="I2384" s="1">
        <f t="shared" si="372"/>
        <v>149867.01818181816</v>
      </c>
      <c r="J2384" s="1">
        <f t="shared" si="373"/>
        <v>7312364.7169090901</v>
      </c>
      <c r="K2384" s="1">
        <f>'Innlegging av opplysninger'!$B$4*H2384</f>
        <v>7902245.7309545446</v>
      </c>
      <c r="L2384" s="1"/>
      <c r="M2384" s="1">
        <f>'Innlegging av opplysninger'!$B$5*H2384</f>
        <v>7963032.2365772724</v>
      </c>
      <c r="N2384" s="1">
        <f>'Innlegging av opplysninger'!$B$5*I2384</f>
        <v>19632.579381818181</v>
      </c>
      <c r="O2384" s="1">
        <f>'Innlegging av opplysninger'!$B$5*J2384</f>
        <v>957919.77791509079</v>
      </c>
      <c r="P2384" s="1">
        <f>'Innlegging av opplysninger'!$B$5*K2384</f>
        <v>1035194.1907550454</v>
      </c>
      <c r="Q2384" s="1"/>
      <c r="R2384" s="1">
        <f>'Innlegging av opplysninger'!$C$11*SUM(H2384:Q2384)</f>
        <v>3272816.9511892735</v>
      </c>
      <c r="S2384" s="1">
        <f>'Innlegging av opplysninger'!$C$13*(((H2384+J2384+M2384+O2384)*Data!H2384)+(J2384+O2384)*(1-Data!H2384)*1.8/12+I2384+N2384+K2384+L2384+P2384+Q2384)</f>
        <v>610192.78621085768</v>
      </c>
      <c r="T2384" s="1">
        <f>'Innlegging av opplysninger'!$C$13*((H2384+J2384+M2384+O2384)*(1-Data!H2384)-(J2384+O2384)*(1-Data!H2384)*1.8/12)</f>
        <v>3868398.8312060433</v>
      </c>
      <c r="U2384" s="1">
        <f>Data!I2384</f>
        <v>18.222100000000001</v>
      </c>
      <c r="V2384" s="1">
        <f>Data!J2384+Data!K2384</f>
        <v>48676.232614974862</v>
      </c>
      <c r="W2384" s="1">
        <f>Data!L2384</f>
        <v>91.095976863259438</v>
      </c>
      <c r="X2384" s="1">
        <f t="shared" si="377"/>
        <v>9676180.1272727288</v>
      </c>
      <c r="Y2384" s="100">
        <f t="shared" si="378"/>
        <v>18108.654545454545</v>
      </c>
      <c r="Z2384" s="100">
        <f t="shared" si="379"/>
        <v>1386283.2958</v>
      </c>
      <c r="AA2384" s="100">
        <f>'Innlegging av opplysninger'!$B$4*X2384</f>
        <v>1257903.4165454549</v>
      </c>
      <c r="AB2384" s="1"/>
      <c r="AC2384" s="1">
        <f>'Innlegging av opplysninger'!$B$5*X2384</f>
        <v>1267579.5966727275</v>
      </c>
      <c r="AD2384" s="1">
        <f>'Innlegging av opplysninger'!$B$5*Y2384</f>
        <v>2372.2337454545454</v>
      </c>
      <c r="AE2384" s="1">
        <f>'Innlegging av opplysninger'!$B$5*Z2384</f>
        <v>181603.11174980001</v>
      </c>
      <c r="AF2384" s="1">
        <f>'Innlegging av opplysninger'!$B$5*AA2384</f>
        <v>164785.34756745459</v>
      </c>
      <c r="AG2384" s="1"/>
      <c r="AH2384" s="1">
        <f>'Innlegging av opplysninger'!$C$11*SUM(X2384:AG2384)</f>
        <v>530282.99978816474</v>
      </c>
      <c r="AI2384" s="1">
        <f>'Innlegging av opplysninger'!$C$13*(((X2384+Z2384+AC2384+AE2384)*Data!M2384)+(Z2384+AE2384)*(1-Data!M2384)*1.8/12+Y2384+AD2384+AA2384+AB2384+AF2384+AG2384)</f>
        <v>101919.2153207973</v>
      </c>
      <c r="AJ2384" s="1">
        <f>'Innlegging av opplysninger'!$C$13*((X2384+Z2384+AC2384+AE2384)*(1-Data!M2384)-(Z2384+AE2384)*(1-Data!M2384)*1.8/12)</f>
        <v>623731.20544195455</v>
      </c>
      <c r="AK2384" s="83">
        <f t="shared" si="374"/>
        <v>3803000</v>
      </c>
      <c r="AL2384" s="83">
        <f t="shared" si="375"/>
        <v>712000</v>
      </c>
      <c r="AM2384" s="83">
        <f t="shared" si="376"/>
        <v>4492000</v>
      </c>
    </row>
    <row r="2385" spans="1:39">
      <c r="A2385" t="str">
        <f t="shared" si="370"/>
        <v>5416Samferdsel og teknikk</v>
      </c>
      <c r="B2385" s="6" t="str">
        <f>Data!A2385</f>
        <v>5416</v>
      </c>
      <c r="C2385" s="7" t="str">
        <f>Data!B2385</f>
        <v>Bardu kommune</v>
      </c>
      <c r="D2385" s="7" t="str">
        <f>Data!C2385</f>
        <v>Samferdsel og teknikk</v>
      </c>
      <c r="E2385" s="1">
        <f>Data!D2385</f>
        <v>20.175016983214935</v>
      </c>
      <c r="F2385" s="1">
        <f>Data!E2385+Data!F2385</f>
        <v>48714.110473496476</v>
      </c>
      <c r="G2385" s="1">
        <f>Data!G2385</f>
        <v>377.16498609794172</v>
      </c>
      <c r="H2385" s="1">
        <f t="shared" si="371"/>
        <v>10721541.884999998</v>
      </c>
      <c r="I2385" s="1">
        <f t="shared" si="372"/>
        <v>83010.654545454527</v>
      </c>
      <c r="J2385" s="1">
        <f t="shared" si="373"/>
        <v>1296546.3047454541</v>
      </c>
      <c r="K2385" s="1">
        <f>'Innlegging av opplysninger'!$B$4*H2385</f>
        <v>1393800.4450499997</v>
      </c>
      <c r="L2385" s="1"/>
      <c r="M2385" s="1">
        <f>'Innlegging av opplysninger'!$B$5*H2385</f>
        <v>1404521.9869349997</v>
      </c>
      <c r="N2385" s="1">
        <f>'Innlegging av opplysninger'!$B$5*I2385</f>
        <v>10874.395745454543</v>
      </c>
      <c r="O2385" s="1">
        <f>'Innlegging av opplysninger'!$B$5*J2385</f>
        <v>169847.56592165449</v>
      </c>
      <c r="P2385" s="1">
        <f>'Innlegging av opplysninger'!$B$5*K2385</f>
        <v>182587.85830154998</v>
      </c>
      <c r="Q2385" s="1"/>
      <c r="R2385" s="1">
        <f>'Innlegging av opplysninger'!$C$11*SUM(H2385:Q2385)</f>
        <v>579983.78165729344</v>
      </c>
      <c r="S2385" s="1">
        <f>'Innlegging av opplysninger'!$C$13*(((H2385+J2385+M2385+O2385)*Data!H2385)+(J2385+O2385)*(1-Data!H2385)*1.8/12+I2385+N2385+K2385+L2385+P2385+Q2385)</f>
        <v>106148.70987854028</v>
      </c>
      <c r="T2385" s="1">
        <f>'Innlegging av opplysninger'!$C$13*((H2385+J2385+M2385+O2385)*(1-Data!H2385)-(J2385+O2385)*(1-Data!H2385)*1.8/12)</f>
        <v>687513.30712617713</v>
      </c>
      <c r="U2385" s="1">
        <f>Data!I2385</f>
        <v>6.8102999999999998</v>
      </c>
      <c r="V2385" s="1">
        <f>Data!J2385+Data!K2385</f>
        <v>51343.924276463593</v>
      </c>
      <c r="W2385" s="1">
        <f>Data!L2385</f>
        <v>0</v>
      </c>
      <c r="X2385" s="1">
        <f t="shared" si="377"/>
        <v>3814554.8454545448</v>
      </c>
      <c r="Y2385" s="100">
        <f t="shared" si="378"/>
        <v>0</v>
      </c>
      <c r="Z2385" s="100">
        <f t="shared" si="379"/>
        <v>545481.34289999981</v>
      </c>
      <c r="AA2385" s="100">
        <f>'Innlegging av opplysninger'!$B$4*X2385</f>
        <v>495892.12990909081</v>
      </c>
      <c r="AB2385" s="1"/>
      <c r="AC2385" s="1">
        <f>'Innlegging av opplysninger'!$B$5*X2385</f>
        <v>499706.68475454539</v>
      </c>
      <c r="AD2385" s="1">
        <f>'Innlegging av opplysninger'!$B$5*Y2385</f>
        <v>0</v>
      </c>
      <c r="AE2385" s="1">
        <f>'Innlegging av opplysninger'!$B$5*Z2385</f>
        <v>71458.055919899984</v>
      </c>
      <c r="AF2385" s="1">
        <f>'Innlegging av opplysninger'!$B$5*AA2385</f>
        <v>64961.869018090896</v>
      </c>
      <c r="AG2385" s="1"/>
      <c r="AH2385" s="1">
        <f>'Innlegging av opplysninger'!$C$11*SUM(X2385:AG2385)</f>
        <v>208698.08726233451</v>
      </c>
      <c r="AI2385" s="1">
        <f>'Innlegging av opplysninger'!$C$13*(((X2385+Z2385+AC2385+AE2385)*Data!M2385)+(Z2385+AE2385)*(1-Data!M2385)*1.8/12+Y2385+AD2385+AA2385+AB2385+AF2385+AG2385)</f>
        <v>37425.495027441575</v>
      </c>
      <c r="AJ2385" s="1">
        <f>'Innlegging av opplysninger'!$C$13*((X2385+Z2385+AC2385+AE2385)*(1-Data!M2385)-(Z2385+AE2385)*(1-Data!M2385)*1.8/12)</f>
        <v>248161.36122627935</v>
      </c>
      <c r="AK2385" s="83">
        <f t="shared" si="374"/>
        <v>789000</v>
      </c>
      <c r="AL2385" s="83">
        <f t="shared" si="375"/>
        <v>144000</v>
      </c>
      <c r="AM2385" s="83">
        <f t="shared" si="376"/>
        <v>936000</v>
      </c>
    </row>
    <row r="2386" spans="1:39">
      <c r="A2386" t="str">
        <f t="shared" si="370"/>
        <v>5416Annet</v>
      </c>
      <c r="B2386" s="6" t="str">
        <f>Data!A2386</f>
        <v>5416</v>
      </c>
      <c r="C2386" s="7" t="str">
        <f>Data!B2386</f>
        <v>Bardu kommune</v>
      </c>
      <c r="D2386" s="7" t="str">
        <f>Data!C2386</f>
        <v>Annet</v>
      </c>
      <c r="E2386" s="1">
        <f>Data!D2386</f>
        <v>17.127599999999997</v>
      </c>
      <c r="F2386" s="1">
        <f>Data!E2386+Data!F2386</f>
        <v>55535.437412908621</v>
      </c>
      <c r="G2386" s="1">
        <f>Data!G2386</f>
        <v>694.09432728461661</v>
      </c>
      <c r="H2386" s="1">
        <f t="shared" si="371"/>
        <v>10376604.630909093</v>
      </c>
      <c r="I2386" s="1">
        <f t="shared" si="372"/>
        <v>129689.12727272723</v>
      </c>
      <c r="J2386" s="1">
        <f t="shared" si="373"/>
        <v>1260755.2509818184</v>
      </c>
      <c r="K2386" s="1">
        <f>'Innlegging av opplysninger'!$B$4*H2386</f>
        <v>1348958.6020181822</v>
      </c>
      <c r="L2386" s="1"/>
      <c r="M2386" s="1">
        <f>'Innlegging av opplysninger'!$B$5*H2386</f>
        <v>1359335.2066490911</v>
      </c>
      <c r="N2386" s="1">
        <f>'Innlegging av opplysninger'!$B$5*I2386</f>
        <v>16989.275672727268</v>
      </c>
      <c r="O2386" s="1">
        <f>'Innlegging av opplysninger'!$B$5*J2386</f>
        <v>165158.93787861822</v>
      </c>
      <c r="P2386" s="1">
        <f>'Innlegging av opplysninger'!$B$5*K2386</f>
        <v>176713.57686438187</v>
      </c>
      <c r="Q2386" s="1"/>
      <c r="R2386" s="1">
        <f>'Innlegging av opplysninger'!$C$11*SUM(H2386:Q2386)</f>
        <v>563699.77511337237</v>
      </c>
      <c r="S2386" s="1">
        <f>'Innlegging av opplysninger'!$C$13*(((H2386+J2386+M2386+O2386)*Data!H2386)+(J2386+O2386)*(1-Data!H2386)*1.8/12+I2386+N2386+K2386+L2386+P2386+Q2386)</f>
        <v>117779.91422307193</v>
      </c>
      <c r="T2386" s="1">
        <f>'Innlegging av opplysninger'!$C$13*((H2386+J2386+M2386+O2386)*(1-Data!H2386)-(J2386+O2386)*(1-Data!H2386)*1.8/12)</f>
        <v>653598.72540575324</v>
      </c>
      <c r="U2386" s="1">
        <f>Data!I2386</f>
        <v>2.7</v>
      </c>
      <c r="V2386" s="1">
        <f>Data!J2386+Data!K2386</f>
        <v>56006.030864197521</v>
      </c>
      <c r="W2386" s="1">
        <f>Data!L2386</f>
        <v>0</v>
      </c>
      <c r="X2386" s="1">
        <f t="shared" si="377"/>
        <v>1649632.1818181814</v>
      </c>
      <c r="Y2386" s="100">
        <f t="shared" si="378"/>
        <v>0</v>
      </c>
      <c r="Z2386" s="100">
        <f t="shared" si="379"/>
        <v>235897.40199999991</v>
      </c>
      <c r="AA2386" s="100">
        <f>'Innlegging av opplysninger'!$B$4*X2386</f>
        <v>214452.1836363636</v>
      </c>
      <c r="AB2386" s="1"/>
      <c r="AC2386" s="1">
        <f>'Innlegging av opplysninger'!$B$5*X2386</f>
        <v>216101.81581818179</v>
      </c>
      <c r="AD2386" s="1">
        <f>'Innlegging av opplysninger'!$B$5*Y2386</f>
        <v>0</v>
      </c>
      <c r="AE2386" s="1">
        <f>'Innlegging av opplysninger'!$B$5*Z2386</f>
        <v>30902.559661999989</v>
      </c>
      <c r="AF2386" s="1">
        <f>'Innlegging av opplysninger'!$B$5*AA2386</f>
        <v>28093.236056363632</v>
      </c>
      <c r="AG2386" s="1"/>
      <c r="AH2386" s="1">
        <f>'Innlegging av opplysninger'!$C$11*SUM(X2386:AG2386)</f>
        <v>90253.016401661429</v>
      </c>
      <c r="AI2386" s="1">
        <f>'Innlegging av opplysninger'!$C$13*(((X2386+Z2386+AC2386+AE2386)*Data!M2386)+(Z2386+AE2386)*(1-Data!M2386)*1.8/12+Y2386+AD2386+AA2386+AB2386+AF2386+AG2386)</f>
        <v>23961.525234271408</v>
      </c>
      <c r="AJ2386" s="1">
        <f>'Innlegging av opplysninger'!$C$13*((X2386+Z2386+AC2386+AE2386)*(1-Data!M2386)-(Z2386+AE2386)*(1-Data!M2386)*1.8/12)</f>
        <v>99542.602473265288</v>
      </c>
      <c r="AK2386" s="83">
        <f t="shared" si="374"/>
        <v>654000</v>
      </c>
      <c r="AL2386" s="83">
        <f t="shared" si="375"/>
        <v>142000</v>
      </c>
      <c r="AM2386" s="83">
        <f t="shared" si="376"/>
        <v>753000</v>
      </c>
    </row>
    <row r="2387" spans="1:39">
      <c r="A2387" t="str">
        <f t="shared" si="370"/>
        <v>5417Alle</v>
      </c>
      <c r="B2387" s="6" t="str">
        <f>Data!A2387</f>
        <v>5417</v>
      </c>
      <c r="C2387" s="7" t="str">
        <f>Data!B2387</f>
        <v>Salangen kommune</v>
      </c>
      <c r="D2387" s="7" t="str">
        <f>Data!C2387</f>
        <v>Alle</v>
      </c>
      <c r="E2387" s="1">
        <f>Data!D2387</f>
        <v>205.68949999999992</v>
      </c>
      <c r="F2387" s="1">
        <f>Data!E2387+Data!F2387</f>
        <v>49239.436560932874</v>
      </c>
      <c r="G2387" s="1">
        <f>Data!G2387</f>
        <v>436.12508173727895</v>
      </c>
      <c r="H2387" s="1">
        <f t="shared" si="371"/>
        <v>110487655.48909089</v>
      </c>
      <c r="I2387" s="1">
        <f t="shared" si="372"/>
        <v>978614.72727272718</v>
      </c>
      <c r="J2387" s="1">
        <f t="shared" si="373"/>
        <v>13375952.425963635</v>
      </c>
      <c r="K2387" s="1">
        <f>'Innlegging av opplysninger'!$B$4*H2387</f>
        <v>14363395.213581815</v>
      </c>
      <c r="L2387" s="1"/>
      <c r="M2387" s="1">
        <f>'Innlegging av opplysninger'!$B$5*H2387</f>
        <v>14473882.869070908</v>
      </c>
      <c r="N2387" s="1">
        <f>'Innlegging av opplysninger'!$B$5*I2387</f>
        <v>128198.52927272726</v>
      </c>
      <c r="O2387" s="1">
        <f>'Innlegging av opplysninger'!$B$5*J2387</f>
        <v>1752249.7678012361</v>
      </c>
      <c r="P2387" s="1">
        <f>'Innlegging av opplysninger'!$B$5*K2387</f>
        <v>1881604.7729792178</v>
      </c>
      <c r="Q2387" s="1"/>
      <c r="R2387" s="1">
        <f>'Innlegging av opplysninger'!$C$11*SUM(H2387:Q2387)</f>
        <v>5982779.044211261</v>
      </c>
      <c r="S2387" s="1">
        <f>'Innlegging av opplysninger'!$C$13*(((H2387+J2387+M2387+O2387)*Data!H2387)+(J2387+O2387)*(1-Data!H2387)*1.8/12+I2387+N2387+K2387+L2387+P2387+Q2387)</f>
        <v>1341415.7214044216</v>
      </c>
      <c r="T2387" s="1">
        <f>'Innlegging av opplysninger'!$C$13*((H2387+J2387+M2387+O2387)*(1-Data!H2387)-(J2387+O2387)*(1-Data!H2387)*1.8/12)</f>
        <v>6845545.0759373019</v>
      </c>
      <c r="U2387" s="1">
        <f>Data!I2387</f>
        <v>37.189700000000002</v>
      </c>
      <c r="V2387" s="1">
        <f>Data!J2387+Data!K2387</f>
        <v>51873.861355877205</v>
      </c>
      <c r="W2387" s="1">
        <f>Data!L2387</f>
        <v>258.70442622554083</v>
      </c>
      <c r="X2387" s="1">
        <f t="shared" si="377"/>
        <v>21045527.36363636</v>
      </c>
      <c r="Y2387" s="100">
        <f t="shared" si="378"/>
        <v>104957.89090909086</v>
      </c>
      <c r="Z2387" s="100">
        <f t="shared" si="379"/>
        <v>3024519.3913999991</v>
      </c>
      <c r="AA2387" s="100">
        <f>'Innlegging av opplysninger'!$B$4*X2387</f>
        <v>2735918.5572727267</v>
      </c>
      <c r="AB2387" s="1"/>
      <c r="AC2387" s="1">
        <f>'Innlegging av opplysninger'!$B$5*X2387</f>
        <v>2756964.0846363632</v>
      </c>
      <c r="AD2387" s="1">
        <f>'Innlegging av opplysninger'!$B$5*Y2387</f>
        <v>13749.483709090902</v>
      </c>
      <c r="AE2387" s="1">
        <f>'Innlegging av opplysninger'!$B$5*Z2387</f>
        <v>396212.04027339991</v>
      </c>
      <c r="AF2387" s="1">
        <f>'Innlegging av opplysninger'!$B$5*AA2387</f>
        <v>358405.33100272721</v>
      </c>
      <c r="AG2387" s="1"/>
      <c r="AH2387" s="1">
        <f>'Innlegging av opplysninger'!$C$11*SUM(X2387:AG2387)</f>
        <v>1156577.6574279107</v>
      </c>
      <c r="AI2387" s="1">
        <f>'Innlegging av opplysninger'!$C$13*(((X2387+Z2387+AC2387+AE2387)*Data!M2387)+(Z2387+AE2387)*(1-Data!M2387)*1.8/12+Y2387+AD2387+AA2387+AB2387+AF2387+AG2387)</f>
        <v>265810.19677031197</v>
      </c>
      <c r="AJ2387" s="1">
        <f>'Innlegging av opplysninger'!$C$13*((X2387+Z2387+AC2387+AE2387)*(1-Data!M2387)-(Z2387+AE2387)*(1-Data!M2387)*1.8/12)</f>
        <v>1316875.0186573551</v>
      </c>
      <c r="AK2387" s="83">
        <f t="shared" si="374"/>
        <v>7139000</v>
      </c>
      <c r="AL2387" s="83">
        <f t="shared" si="375"/>
        <v>1607000</v>
      </c>
      <c r="AM2387" s="83">
        <f t="shared" si="376"/>
        <v>8162000</v>
      </c>
    </row>
    <row r="2388" spans="1:39">
      <c r="A2388" t="str">
        <f t="shared" si="370"/>
        <v>5417Administrasjon</v>
      </c>
      <c r="B2388" s="6" t="str">
        <f>Data!A2388</f>
        <v>5417</v>
      </c>
      <c r="C2388" s="7" t="str">
        <f>Data!B2388</f>
        <v>Salangen kommune</v>
      </c>
      <c r="D2388" s="7" t="str">
        <f>Data!C2388</f>
        <v>Administrasjon</v>
      </c>
      <c r="E2388" s="1">
        <f>Data!D2388</f>
        <v>14.203900000000001</v>
      </c>
      <c r="F2388" s="1">
        <f>Data!E2388+Data!F2388</f>
        <v>48381.980183846215</v>
      </c>
      <c r="G2388" s="1">
        <f>Data!G2388</f>
        <v>0</v>
      </c>
      <c r="H2388" s="1">
        <f t="shared" si="371"/>
        <v>7496866.9999999991</v>
      </c>
      <c r="I2388" s="1">
        <f t="shared" si="372"/>
        <v>0</v>
      </c>
      <c r="J2388" s="1">
        <f t="shared" si="373"/>
        <v>899624.0399999998</v>
      </c>
      <c r="K2388" s="1">
        <f>'Innlegging av opplysninger'!$B$4*H2388</f>
        <v>974592.71</v>
      </c>
      <c r="L2388" s="1"/>
      <c r="M2388" s="1">
        <f>'Innlegging av opplysninger'!$B$5*H2388</f>
        <v>982089.57699999993</v>
      </c>
      <c r="N2388" s="1">
        <f>'Innlegging av opplysninger'!$B$5*I2388</f>
        <v>0</v>
      </c>
      <c r="O2388" s="1">
        <f>'Innlegging av opplysninger'!$B$5*J2388</f>
        <v>117850.74923999998</v>
      </c>
      <c r="P2388" s="1">
        <f>'Innlegging av opplysninger'!$B$5*K2388</f>
        <v>127671.64501000001</v>
      </c>
      <c r="Q2388" s="1"/>
      <c r="R2388" s="1">
        <f>'Innlegging av opplysninger'!$C$11*SUM(H2388:Q2388)</f>
        <v>402750.43740749999</v>
      </c>
      <c r="S2388" s="1">
        <f>'Innlegging av opplysninger'!$C$13*(((H2388+J2388+M2388+O2388)*Data!H2388)+(J2388+O2388)*(1-Data!H2388)*1.8/12+I2388+N2388+K2388+L2388+P2388+Q2388)</f>
        <v>124454.61321542836</v>
      </c>
      <c r="T2388" s="1">
        <f>'Innlegging av opplysninger'!$C$13*((H2388+J2388+M2388+O2388)*(1-Data!H2388)-(J2388+O2388)*(1-Data!H2388)*1.8/12)</f>
        <v>426677.5642895716</v>
      </c>
      <c r="U2388" s="1">
        <f>Data!I2388</f>
        <v>9</v>
      </c>
      <c r="V2388" s="1">
        <f>Data!J2388+Data!K2388</f>
        <v>51749.546296296292</v>
      </c>
      <c r="W2388" s="1">
        <f>Data!L2388</f>
        <v>0</v>
      </c>
      <c r="X2388" s="1">
        <f t="shared" si="377"/>
        <v>5080864.545454544</v>
      </c>
      <c r="Y2388" s="100">
        <f t="shared" si="378"/>
        <v>0</v>
      </c>
      <c r="Z2388" s="100">
        <f t="shared" si="379"/>
        <v>726563.62999999977</v>
      </c>
      <c r="AA2388" s="100">
        <f>'Innlegging av opplysninger'!$B$4*X2388</f>
        <v>660512.39090909075</v>
      </c>
      <c r="AB2388" s="1"/>
      <c r="AC2388" s="1">
        <f>'Innlegging av opplysninger'!$B$5*X2388</f>
        <v>665593.25545454526</v>
      </c>
      <c r="AD2388" s="1">
        <f>'Innlegging av opplysninger'!$B$5*Y2388</f>
        <v>0</v>
      </c>
      <c r="AE2388" s="1">
        <f>'Innlegging av opplysninger'!$B$5*Z2388</f>
        <v>95179.835529999968</v>
      </c>
      <c r="AF2388" s="1">
        <f>'Innlegging av opplysninger'!$B$5*AA2388</f>
        <v>86527.123209090889</v>
      </c>
      <c r="AG2388" s="1"/>
      <c r="AH2388" s="1">
        <f>'Innlegging av opplysninger'!$C$11*SUM(X2388:AG2388)</f>
        <v>277979.14966117626</v>
      </c>
      <c r="AI2388" s="1">
        <f>'Innlegging av opplysninger'!$C$13*(((X2388+Z2388+AC2388+AE2388)*Data!M2388)+(Z2388+AE2388)*(1-Data!M2388)*1.8/12+Y2388+AD2388+AA2388+AB2388+AF2388+AG2388)</f>
        <v>82098.36586257325</v>
      </c>
      <c r="AJ2388" s="1">
        <f>'Innlegging av opplysninger'!$C$13*((X2388+Z2388+AC2388+AE2388)*(1-Data!M2388)-(Z2388+AE2388)*(1-Data!M2388)*1.8/12)</f>
        <v>298294.15472640481</v>
      </c>
      <c r="AK2388" s="83">
        <f t="shared" si="374"/>
        <v>681000</v>
      </c>
      <c r="AL2388" s="83">
        <f t="shared" si="375"/>
        <v>207000</v>
      </c>
      <c r="AM2388" s="83">
        <f t="shared" si="376"/>
        <v>725000</v>
      </c>
    </row>
    <row r="2389" spans="1:39">
      <c r="A2389" t="str">
        <f t="shared" si="370"/>
        <v>5417Undervisning</v>
      </c>
      <c r="B2389" s="6" t="str">
        <f>Data!A2389</f>
        <v>5417</v>
      </c>
      <c r="C2389" s="7" t="str">
        <f>Data!B2389</f>
        <v>Salangen kommune</v>
      </c>
      <c r="D2389" s="7" t="str">
        <f>Data!C2389</f>
        <v>Undervisning</v>
      </c>
      <c r="E2389" s="1">
        <f>Data!D2389</f>
        <v>39.522799999999997</v>
      </c>
      <c r="F2389" s="1">
        <f>Data!E2389+Data!F2389</f>
        <v>49249.23455153314</v>
      </c>
      <c r="G2389" s="1">
        <f>Data!G2389</f>
        <v>14.018237574260933</v>
      </c>
      <c r="H2389" s="1">
        <f t="shared" si="371"/>
        <v>21234192.516363639</v>
      </c>
      <c r="I2389" s="1">
        <f t="shared" si="372"/>
        <v>6044.0727272727263</v>
      </c>
      <c r="J2389" s="1">
        <f t="shared" si="373"/>
        <v>2548828.3906909097</v>
      </c>
      <c r="K2389" s="1">
        <f>'Innlegging av opplysninger'!$B$4*H2389</f>
        <v>2760445.0271272734</v>
      </c>
      <c r="L2389" s="1"/>
      <c r="M2389" s="1">
        <f>'Innlegging av opplysninger'!$B$5*H2389</f>
        <v>2781679.2196436371</v>
      </c>
      <c r="N2389" s="1">
        <f>'Innlegging av opplysninger'!$B$5*I2389</f>
        <v>791.77352727272716</v>
      </c>
      <c r="O2389" s="1">
        <f>'Innlegging av opplysninger'!$B$5*J2389</f>
        <v>333896.5191805092</v>
      </c>
      <c r="P2389" s="1">
        <f>'Innlegging av opplysninger'!$B$5*K2389</f>
        <v>361618.29855367285</v>
      </c>
      <c r="Q2389" s="1"/>
      <c r="R2389" s="1">
        <f>'Innlegging av opplysninger'!$C$11*SUM(H2389:Q2389)</f>
        <v>1141044.8410769391</v>
      </c>
      <c r="S2389" s="1">
        <f>'Innlegging av opplysninger'!$C$13*(((H2389+J2389+M2389+O2389)*Data!H2389)+(J2389+O2389)*(1-Data!H2389)*1.8/12+I2389+N2389+K2389+L2389+P2389+Q2389)</f>
        <v>205142.76140541997</v>
      </c>
      <c r="T2389" s="1">
        <f>'Innlegging av opplysninger'!$C$13*((H2389+J2389+M2389+O2389)*(1-Data!H2389)-(J2389+O2389)*(1-Data!H2389)*1.8/12)</f>
        <v>1356287.0211209178</v>
      </c>
      <c r="U2389" s="1">
        <f>Data!I2389</f>
        <v>3.9325000000000001</v>
      </c>
      <c r="V2389" s="1">
        <f>Data!J2389+Data!K2389</f>
        <v>50505.452426361517</v>
      </c>
      <c r="W2389" s="1">
        <f>Data!L2389</f>
        <v>43.56007628734902</v>
      </c>
      <c r="X2389" s="1">
        <f t="shared" si="377"/>
        <v>2166683.9090909092</v>
      </c>
      <c r="Y2389" s="100">
        <f t="shared" si="378"/>
        <v>1868.7272727272727</v>
      </c>
      <c r="Z2389" s="100">
        <f t="shared" si="379"/>
        <v>310103.02699999994</v>
      </c>
      <c r="AA2389" s="100">
        <f>'Innlegging av opplysninger'!$B$4*X2389</f>
        <v>281668.9081818182</v>
      </c>
      <c r="AB2389" s="1"/>
      <c r="AC2389" s="1">
        <f>'Innlegging av opplysninger'!$B$5*X2389</f>
        <v>283835.59209090914</v>
      </c>
      <c r="AD2389" s="1">
        <f>'Innlegging av opplysninger'!$B$5*Y2389</f>
        <v>244.80327272727274</v>
      </c>
      <c r="AE2389" s="1">
        <f>'Innlegging av opplysninger'!$B$5*Z2389</f>
        <v>40623.496536999992</v>
      </c>
      <c r="AF2389" s="1">
        <f>'Innlegging av opplysninger'!$B$5*AA2389</f>
        <v>36898.626971818187</v>
      </c>
      <c r="AG2389" s="1"/>
      <c r="AH2389" s="1">
        <f>'Innlegging av opplysninger'!$C$11*SUM(X2389:AG2389)</f>
        <v>118633.22943588052</v>
      </c>
      <c r="AI2389" s="1">
        <f>'Innlegging av opplysninger'!$C$13*(((X2389+Z2389+AC2389+AE2389)*Data!M2389)+(Z2389+AE2389)*(1-Data!M2389)*1.8/12+Y2389+AD2389+AA2389+AB2389+AF2389+AG2389)</f>
        <v>19411.082299941329</v>
      </c>
      <c r="AJ2389" s="1">
        <f>'Innlegging av opplysninger'!$C$13*((X2389+Z2389+AC2389+AE2389)*(1-Data!M2389)-(Z2389+AE2389)*(1-Data!M2389)*1.8/12)</f>
        <v>142929.12640178995</v>
      </c>
      <c r="AK2389" s="83">
        <f t="shared" si="374"/>
        <v>1260000</v>
      </c>
      <c r="AL2389" s="83">
        <f t="shared" si="375"/>
        <v>225000</v>
      </c>
      <c r="AM2389" s="83">
        <f t="shared" si="376"/>
        <v>1499000</v>
      </c>
    </row>
    <row r="2390" spans="1:39">
      <c r="A2390" t="str">
        <f t="shared" si="370"/>
        <v>5417Barnehager</v>
      </c>
      <c r="B2390" s="6" t="str">
        <f>Data!A2390</f>
        <v>5417</v>
      </c>
      <c r="C2390" s="7" t="str">
        <f>Data!B2390</f>
        <v>Salangen kommune</v>
      </c>
      <c r="D2390" s="7" t="str">
        <f>Data!C2390</f>
        <v>Barnehager</v>
      </c>
      <c r="E2390" s="1">
        <f>Data!D2390</f>
        <v>19.200000000000003</v>
      </c>
      <c r="F2390" s="1">
        <f>Data!E2390+Data!F2390</f>
        <v>41938.847222222204</v>
      </c>
      <c r="G2390" s="1">
        <f>Data!G2390</f>
        <v>0</v>
      </c>
      <c r="H2390" s="1">
        <f t="shared" si="371"/>
        <v>8784282.1818181779</v>
      </c>
      <c r="I2390" s="1">
        <f t="shared" si="372"/>
        <v>0</v>
      </c>
      <c r="J2390" s="1">
        <f t="shared" si="373"/>
        <v>1054113.8618181814</v>
      </c>
      <c r="K2390" s="1">
        <f>'Innlegging av opplysninger'!$B$4*H2390</f>
        <v>1141956.6836363631</v>
      </c>
      <c r="L2390" s="1"/>
      <c r="M2390" s="1">
        <f>'Innlegging av opplysninger'!$B$5*H2390</f>
        <v>1150740.9658181814</v>
      </c>
      <c r="N2390" s="1">
        <f>'Innlegging av opplysninger'!$B$5*I2390</f>
        <v>0</v>
      </c>
      <c r="O2390" s="1">
        <f>'Innlegging av opplysninger'!$B$5*J2390</f>
        <v>138088.91589818176</v>
      </c>
      <c r="P2390" s="1">
        <f>'Innlegging av opplysninger'!$B$5*K2390</f>
        <v>149596.32555636359</v>
      </c>
      <c r="Q2390" s="1"/>
      <c r="R2390" s="1">
        <f>'Innlegging av opplysninger'!$C$11*SUM(H2390:Q2390)</f>
        <v>471913.59951272706</v>
      </c>
      <c r="S2390" s="1">
        <f>'Innlegging av opplysninger'!$C$13*(((H2390+J2390+M2390+O2390)*Data!H2390)+(J2390+O2390)*(1-Data!H2390)*1.8/12+I2390+N2390+K2390+L2390+P2390+Q2390)</f>
        <v>76459.938144209416</v>
      </c>
      <c r="T2390" s="1">
        <f>'Innlegging av opplysninger'!$C$13*((H2390+J2390+M2390+O2390)*(1-Data!H2390)-(J2390+O2390)*(1-Data!H2390)*1.8/12)</f>
        <v>569316.56645215384</v>
      </c>
      <c r="U2390" s="1">
        <f>Data!I2390</f>
        <v>3.8769</v>
      </c>
      <c r="V2390" s="1">
        <f>Data!J2390+Data!K2390</f>
        <v>50383.868984669884</v>
      </c>
      <c r="W2390" s="1">
        <f>Data!L2390</f>
        <v>0</v>
      </c>
      <c r="X2390" s="1">
        <f t="shared" si="377"/>
        <v>2130907.8727272726</v>
      </c>
      <c r="Y2390" s="100">
        <f t="shared" si="378"/>
        <v>0</v>
      </c>
      <c r="Z2390" s="100">
        <f t="shared" si="379"/>
        <v>304719.82579999993</v>
      </c>
      <c r="AA2390" s="100">
        <f>'Innlegging av opplysninger'!$B$4*X2390</f>
        <v>277018.02345454542</v>
      </c>
      <c r="AB2390" s="1"/>
      <c r="AC2390" s="1">
        <f>'Innlegging av opplysninger'!$B$5*X2390</f>
        <v>279148.93132727273</v>
      </c>
      <c r="AD2390" s="1">
        <f>'Innlegging av opplysninger'!$B$5*Y2390</f>
        <v>0</v>
      </c>
      <c r="AE2390" s="1">
        <f>'Innlegging av opplysninger'!$B$5*Z2390</f>
        <v>39918.297179799993</v>
      </c>
      <c r="AF2390" s="1">
        <f>'Innlegging av opplysninger'!$B$5*AA2390</f>
        <v>36289.361072545449</v>
      </c>
      <c r="AG2390" s="1"/>
      <c r="AH2390" s="1">
        <f>'Innlegging av opplysninger'!$C$11*SUM(X2390:AG2390)</f>
        <v>116584.08783933456</v>
      </c>
      <c r="AI2390" s="1">
        <f>'Innlegging av opplysninger'!$C$13*(((X2390+Z2390+AC2390+AE2390)*Data!M2390)+(Z2390+AE2390)*(1-Data!M2390)*1.8/12+Y2390+AD2390+AA2390+AB2390+AF2390+AG2390)</f>
        <v>42674.287727020965</v>
      </c>
      <c r="AJ2390" s="1">
        <f>'Innlegging av opplysninger'!$C$13*((X2390+Z2390+AC2390+AE2390)*(1-Data!M2390)-(Z2390+AE2390)*(1-Data!M2390)*1.8/12)</f>
        <v>116861.83247417367</v>
      </c>
      <c r="AK2390" s="83">
        <f t="shared" si="374"/>
        <v>588000</v>
      </c>
      <c r="AL2390" s="83">
        <f t="shared" si="375"/>
        <v>119000</v>
      </c>
      <c r="AM2390" s="83">
        <f t="shared" si="376"/>
        <v>686000</v>
      </c>
    </row>
    <row r="2391" spans="1:39">
      <c r="A2391" t="str">
        <f t="shared" si="370"/>
        <v>5417Helse/pleie/omsorg</v>
      </c>
      <c r="B2391" s="6" t="str">
        <f>Data!A2391</f>
        <v>5417</v>
      </c>
      <c r="C2391" s="7" t="str">
        <f>Data!B2391</f>
        <v>Salangen kommune</v>
      </c>
      <c r="D2391" s="7" t="str">
        <f>Data!C2391</f>
        <v>Helse/pleie/omsorg</v>
      </c>
      <c r="E2391" s="1">
        <f>Data!D2391</f>
        <v>97.577000000000012</v>
      </c>
      <c r="F2391" s="1">
        <f>Data!E2391+Data!F2391</f>
        <v>47962.256235246678</v>
      </c>
      <c r="G2391" s="1">
        <f>Data!G2391</f>
        <v>893.37374586224212</v>
      </c>
      <c r="H2391" s="1">
        <f t="shared" si="371"/>
        <v>51054688.109090894</v>
      </c>
      <c r="I2391" s="1">
        <f t="shared" si="372"/>
        <v>950975.23636363645</v>
      </c>
      <c r="J2391" s="1">
        <f t="shared" si="373"/>
        <v>6240679.6014545429</v>
      </c>
      <c r="K2391" s="1">
        <f>'Innlegging av opplysninger'!$B$4*H2391</f>
        <v>6637109.4541818164</v>
      </c>
      <c r="L2391" s="1"/>
      <c r="M2391" s="1">
        <f>'Innlegging av opplysninger'!$B$5*H2391</f>
        <v>6688164.142290907</v>
      </c>
      <c r="N2391" s="1">
        <f>'Innlegging av opplysninger'!$B$5*I2391</f>
        <v>124577.75596363637</v>
      </c>
      <c r="O2391" s="1">
        <f>'Innlegging av opplysninger'!$B$5*J2391</f>
        <v>817529.02779054514</v>
      </c>
      <c r="P2391" s="1">
        <f>'Innlegging av opplysninger'!$B$5*K2391</f>
        <v>869461.33849781798</v>
      </c>
      <c r="Q2391" s="1"/>
      <c r="R2391" s="1">
        <f>'Innlegging av opplysninger'!$C$11*SUM(H2391:Q2391)</f>
        <v>2788561.0172940842</v>
      </c>
      <c r="S2391" s="1">
        <f>'Innlegging av opplysninger'!$C$13*(((H2391+J2391+M2391+O2391)*Data!H2391)+(J2391+O2391)*(1-Data!H2391)*1.8/12+I2391+N2391+K2391+L2391+P2391+Q2391)</f>
        <v>584271.55689232191</v>
      </c>
      <c r="T2391" s="1">
        <f>'Innlegging av opplysninger'!$C$13*((H2391+J2391+M2391+O2391)*(1-Data!H2391)-(J2391+O2391)*(1-Data!H2391)*1.8/12)</f>
        <v>3231654.045720635</v>
      </c>
      <c r="U2391" s="1">
        <f>Data!I2391</f>
        <v>14.595300000000002</v>
      </c>
      <c r="V2391" s="1">
        <f>Data!J2391+Data!K2391</f>
        <v>51303.326584585448</v>
      </c>
      <c r="W2391" s="1">
        <f>Data!L2391</f>
        <v>625.9864476920651</v>
      </c>
      <c r="X2391" s="1">
        <f t="shared" si="377"/>
        <v>8168590.2818181822</v>
      </c>
      <c r="Y2391" s="100">
        <f t="shared" si="378"/>
        <v>99670.472727272703</v>
      </c>
      <c r="Z2391" s="100">
        <f t="shared" si="379"/>
        <v>1182361.2878999999</v>
      </c>
      <c r="AA2391" s="100">
        <f>'Innlegging av opplysninger'!$B$4*X2391</f>
        <v>1061916.7366363637</v>
      </c>
      <c r="AB2391" s="1"/>
      <c r="AC2391" s="1">
        <f>'Innlegging av opplysninger'!$B$5*X2391</f>
        <v>1070085.326918182</v>
      </c>
      <c r="AD2391" s="1">
        <f>'Innlegging av opplysninger'!$B$5*Y2391</f>
        <v>13056.831927272724</v>
      </c>
      <c r="AE2391" s="1">
        <f>'Innlegging av opplysninger'!$B$5*Z2391</f>
        <v>154889.32871489998</v>
      </c>
      <c r="AF2391" s="1">
        <f>'Innlegging av opplysninger'!$B$5*AA2391</f>
        <v>139111.09249936364</v>
      </c>
      <c r="AG2391" s="1"/>
      <c r="AH2391" s="1">
        <f>'Innlegging av opplysninger'!$C$11*SUM(X2391:AG2391)</f>
        <v>451807.89164737833</v>
      </c>
      <c r="AI2391" s="1">
        <f>'Innlegging av opplysninger'!$C$13*(((X2391+Z2391+AC2391+AE2391)*Data!M2391)+(Z2391+AE2391)*(1-Data!M2391)*1.8/12+Y2391+AD2391+AA2391+AB2391+AF2391+AG2391)</f>
        <v>86869.103618386012</v>
      </c>
      <c r="AJ2391" s="1">
        <f>'Innlegging av opplysninger'!$C$13*((X2391+Z2391+AC2391+AE2391)*(1-Data!M2391)-(Z2391+AE2391)*(1-Data!M2391)*1.8/12)</f>
        <v>531394.32705697382</v>
      </c>
      <c r="AK2391" s="83">
        <f t="shared" si="374"/>
        <v>3240000</v>
      </c>
      <c r="AL2391" s="83">
        <f t="shared" si="375"/>
        <v>671000</v>
      </c>
      <c r="AM2391" s="83">
        <f t="shared" si="376"/>
        <v>3763000</v>
      </c>
    </row>
    <row r="2392" spans="1:39">
      <c r="A2392" t="str">
        <f t="shared" si="370"/>
        <v>5417Samferdsel og teknikk</v>
      </c>
      <c r="B2392" s="6" t="str">
        <f>Data!A2392</f>
        <v>5417</v>
      </c>
      <c r="C2392" s="7" t="str">
        <f>Data!B2392</f>
        <v>Salangen kommune</v>
      </c>
      <c r="D2392" s="7" t="str">
        <f>Data!C2392</f>
        <v>Samferdsel og teknikk</v>
      </c>
      <c r="E2392" s="1">
        <f>Data!D2392</f>
        <v>6.5757999999999965</v>
      </c>
      <c r="F2392" s="1">
        <f>Data!E2392+Data!F2392</f>
        <v>0</v>
      </c>
      <c r="G2392" s="1">
        <f>Data!G2392</f>
        <v>0</v>
      </c>
      <c r="H2392" s="1">
        <f t="shared" si="371"/>
        <v>0</v>
      </c>
      <c r="I2392" s="1">
        <f t="shared" si="372"/>
        <v>0</v>
      </c>
      <c r="J2392" s="1">
        <f t="shared" si="373"/>
        <v>0</v>
      </c>
      <c r="K2392" s="1">
        <f>'Innlegging av opplysninger'!$B$4*H2392</f>
        <v>0</v>
      </c>
      <c r="L2392" s="1"/>
      <c r="M2392" s="1">
        <f>'Innlegging av opplysninger'!$B$5*H2392</f>
        <v>0</v>
      </c>
      <c r="N2392" s="1">
        <f>'Innlegging av opplysninger'!$B$5*I2392</f>
        <v>0</v>
      </c>
      <c r="O2392" s="1">
        <f>'Innlegging av opplysninger'!$B$5*J2392</f>
        <v>0</v>
      </c>
      <c r="P2392" s="1">
        <f>'Innlegging av opplysninger'!$B$5*K2392</f>
        <v>0</v>
      </c>
      <c r="Q2392" s="1"/>
      <c r="R2392" s="1">
        <f>'Innlegging av opplysninger'!$C$11*SUM(H2392:Q2392)</f>
        <v>0</v>
      </c>
      <c r="S2392" s="1">
        <f>'Innlegging av opplysninger'!$C$13*(((H2392+J2392+M2392+O2392)*Data!H2392)+(J2392+O2392)*(1-Data!H2392)*1.8/12+I2392+N2392+K2392+L2392+P2392+Q2392)</f>
        <v>0</v>
      </c>
      <c r="T2392" s="1">
        <f>'Innlegging av opplysninger'!$C$13*((H2392+J2392+M2392+O2392)*(1-Data!H2392)-(J2392+O2392)*(1-Data!H2392)*1.8/12)</f>
        <v>0</v>
      </c>
      <c r="U2392" s="1">
        <f>Data!I2392</f>
        <v>0</v>
      </c>
      <c r="V2392" s="1">
        <f>Data!J2392+Data!K2392</f>
        <v>0</v>
      </c>
      <c r="W2392" s="1">
        <f>Data!L2392</f>
        <v>0</v>
      </c>
      <c r="X2392" s="1">
        <f t="shared" si="377"/>
        <v>0</v>
      </c>
      <c r="Y2392" s="100">
        <f t="shared" si="378"/>
        <v>0</v>
      </c>
      <c r="Z2392" s="100">
        <f t="shared" si="379"/>
        <v>0</v>
      </c>
      <c r="AA2392" s="100">
        <f>'Innlegging av opplysninger'!$B$4*X2392</f>
        <v>0</v>
      </c>
      <c r="AB2392" s="1"/>
      <c r="AC2392" s="1">
        <f>'Innlegging av opplysninger'!$B$5*X2392</f>
        <v>0</v>
      </c>
      <c r="AD2392" s="1">
        <f>'Innlegging av opplysninger'!$B$5*Y2392</f>
        <v>0</v>
      </c>
      <c r="AE2392" s="1">
        <f>'Innlegging av opplysninger'!$B$5*Z2392</f>
        <v>0</v>
      </c>
      <c r="AF2392" s="1">
        <f>'Innlegging av opplysninger'!$B$5*AA2392</f>
        <v>0</v>
      </c>
      <c r="AG2392" s="1"/>
      <c r="AH2392" s="1">
        <f>'Innlegging av opplysninger'!$C$11*SUM(X2392:AG2392)</f>
        <v>0</v>
      </c>
      <c r="AI2392" s="1">
        <f>'Innlegging av opplysninger'!$C$13*(((X2392+Z2392+AC2392+AE2392)*Data!M2392)+(Z2392+AE2392)*(1-Data!M2392)*1.8/12+Y2392+AD2392+AA2392+AB2392+AF2392+AG2392)</f>
        <v>0</v>
      </c>
      <c r="AJ2392" s="1">
        <f>'Innlegging av opplysninger'!$C$13*((X2392+Z2392+AC2392+AE2392)*(1-Data!M2392)-(Z2392+AE2392)*(1-Data!M2392)*1.8/12)</f>
        <v>0</v>
      </c>
      <c r="AK2392" s="83">
        <f t="shared" si="374"/>
        <v>0</v>
      </c>
      <c r="AL2392" s="83">
        <f t="shared" si="375"/>
        <v>0</v>
      </c>
      <c r="AM2392" s="83">
        <f t="shared" si="376"/>
        <v>0</v>
      </c>
    </row>
    <row r="2393" spans="1:39">
      <c r="A2393" t="str">
        <f t="shared" si="370"/>
        <v>5417Annet</v>
      </c>
      <c r="B2393" s="6" t="str">
        <f>Data!A2393</f>
        <v>5417</v>
      </c>
      <c r="C2393" s="7" t="str">
        <f>Data!B2393</f>
        <v>Salangen kommune</v>
      </c>
      <c r="D2393" s="7" t="str">
        <f>Data!C2393</f>
        <v>Annet</v>
      </c>
      <c r="E2393" s="1">
        <f>Data!D2393</f>
        <v>28.609999999999996</v>
      </c>
      <c r="F2393" s="1">
        <f>Data!E2393+Data!F2393</f>
        <v>58141.235581964371</v>
      </c>
      <c r="G2393" s="1">
        <f>Data!G2393</f>
        <v>5.7458930443900735</v>
      </c>
      <c r="H2393" s="1">
        <f t="shared" si="371"/>
        <v>18146408.181818184</v>
      </c>
      <c r="I2393" s="1">
        <f t="shared" si="372"/>
        <v>1793.3454545454542</v>
      </c>
      <c r="J2393" s="1">
        <f t="shared" si="373"/>
        <v>2177784.1832727273</v>
      </c>
      <c r="K2393" s="1">
        <f>'Innlegging av opplysninger'!$B$4*H2393</f>
        <v>2359033.0636363639</v>
      </c>
      <c r="L2393" s="1"/>
      <c r="M2393" s="1">
        <f>'Innlegging av opplysninger'!$B$5*H2393</f>
        <v>2377179.4718181822</v>
      </c>
      <c r="N2393" s="1">
        <f>'Innlegging av opplysninger'!$B$5*I2393</f>
        <v>234.92825454545451</v>
      </c>
      <c r="O2393" s="1">
        <f>'Innlegging av opplysninger'!$B$5*J2393</f>
        <v>285289.72800872731</v>
      </c>
      <c r="P2393" s="1">
        <f>'Innlegging av opplysninger'!$B$5*K2393</f>
        <v>309033.33133636368</v>
      </c>
      <c r="Q2393" s="1"/>
      <c r="R2393" s="1">
        <f>'Innlegging av opplysninger'!$C$11*SUM(H2393:Q2393)</f>
        <v>974956.73687678622</v>
      </c>
      <c r="S2393" s="1">
        <f>'Innlegging av opplysninger'!$C$13*(((H2393+J2393+M2393+O2393)*Data!H2393)+(J2393+O2393)*(1-Data!H2393)*1.8/12+I2393+N2393+K2393+L2393+P2393+Q2393)</f>
        <v>289377.67424698028</v>
      </c>
      <c r="T2393" s="1">
        <f>'Innlegging av opplysninger'!$C$13*((H2393+J2393+M2393+O2393)*(1-Data!H2393)-(J2393+O2393)*(1-Data!H2393)*1.8/12)</f>
        <v>1044773.649900201</v>
      </c>
      <c r="U2393" s="1">
        <f>Data!I2393</f>
        <v>4.7849999999999993</v>
      </c>
      <c r="V2393" s="1">
        <f>Data!J2393+Data!K2393</f>
        <v>55334.88035527691</v>
      </c>
      <c r="W2393" s="1">
        <f>Data!L2393</f>
        <v>65.492163009404393</v>
      </c>
      <c r="X2393" s="1">
        <f t="shared" si="377"/>
        <v>2888480.7545454544</v>
      </c>
      <c r="Y2393" s="100">
        <f t="shared" si="378"/>
        <v>3418.6909090909085</v>
      </c>
      <c r="Z2393" s="100">
        <f t="shared" si="379"/>
        <v>413541.62069999997</v>
      </c>
      <c r="AA2393" s="100">
        <f>'Innlegging av opplysninger'!$B$4*X2393</f>
        <v>375502.4980909091</v>
      </c>
      <c r="AB2393" s="1"/>
      <c r="AC2393" s="1">
        <f>'Innlegging av opplysninger'!$B$5*X2393</f>
        <v>378390.97884545452</v>
      </c>
      <c r="AD2393" s="1">
        <f>'Innlegging av opplysninger'!$B$5*Y2393</f>
        <v>447.84850909090903</v>
      </c>
      <c r="AE2393" s="1">
        <f>'Innlegging av opplysninger'!$B$5*Z2393</f>
        <v>54173.952311699999</v>
      </c>
      <c r="AF2393" s="1">
        <f>'Innlegging av opplysninger'!$B$5*AA2393</f>
        <v>49190.827249909096</v>
      </c>
      <c r="AG2393" s="1"/>
      <c r="AH2393" s="1">
        <f>'Innlegging av opplysninger'!$C$11*SUM(X2393:AG2393)</f>
        <v>158199.59250414115</v>
      </c>
      <c r="AI2393" s="1">
        <f>'Innlegging av opplysninger'!$C$13*(((X2393+Z2393+AC2393+AE2393)*Data!M2393)+(Z2393+AE2393)*(1-Data!M2393)*1.8/12+Y2393+AD2393+AA2393+AB2393+AF2393+AG2393)</f>
        <v>29168.057278550721</v>
      </c>
      <c r="AJ2393" s="1">
        <f>'Innlegging av opplysninger'!$C$13*((X2393+Z2393+AC2393+AE2393)*(1-Data!M2393)-(Z2393+AE2393)*(1-Data!M2393)*1.8/12)</f>
        <v>187315.59562185293</v>
      </c>
      <c r="AK2393" s="83">
        <f t="shared" si="374"/>
        <v>1133000</v>
      </c>
      <c r="AL2393" s="83">
        <f t="shared" si="375"/>
        <v>319000</v>
      </c>
      <c r="AM2393" s="83">
        <f t="shared" si="376"/>
        <v>1232000</v>
      </c>
    </row>
    <row r="2394" spans="1:39">
      <c r="A2394" t="str">
        <f t="shared" si="370"/>
        <v>5418Alle</v>
      </c>
      <c r="B2394" s="6" t="str">
        <f>Data!A2394</f>
        <v>5418</v>
      </c>
      <c r="C2394" s="7" t="str">
        <f>Data!B2394</f>
        <v>Målselv kommune</v>
      </c>
      <c r="D2394" s="7" t="str">
        <f>Data!C2394</f>
        <v>Alle</v>
      </c>
      <c r="E2394" s="1">
        <f>Data!D2394</f>
        <v>500.46561766342154</v>
      </c>
      <c r="F2394" s="1">
        <f>Data!E2394+Data!F2394</f>
        <v>45686.173013841224</v>
      </c>
      <c r="G2394" s="1">
        <f>Data!G2394</f>
        <v>370.38011602851736</v>
      </c>
      <c r="H2394" s="1">
        <f t="shared" si="371"/>
        <v>249429368.68418166</v>
      </c>
      <c r="I2394" s="1">
        <f t="shared" si="372"/>
        <v>2022136.5113286728</v>
      </c>
      <c r="J2394" s="1">
        <f t="shared" si="373"/>
        <v>30174180.623461239</v>
      </c>
      <c r="K2394" s="1">
        <f>'Innlegging av opplysninger'!$B$4*H2394</f>
        <v>32425817.928943615</v>
      </c>
      <c r="L2394" s="1"/>
      <c r="M2394" s="1">
        <f>'Innlegging av opplysninger'!$B$5*H2394</f>
        <v>32675247.297627799</v>
      </c>
      <c r="N2394" s="1">
        <f>'Innlegging av opplysninger'!$B$5*I2394</f>
        <v>264899.88298405614</v>
      </c>
      <c r="O2394" s="1">
        <f>'Innlegging av opplysninger'!$B$5*J2394</f>
        <v>3952817.6616734224</v>
      </c>
      <c r="P2394" s="1">
        <f>'Innlegging av opplysninger'!$B$5*K2394</f>
        <v>4247782.1486916142</v>
      </c>
      <c r="Q2394" s="1"/>
      <c r="R2394" s="1">
        <f>'Innlegging av opplysninger'!$C$11*SUM(H2394:Q2394)</f>
        <v>13497305.528077899</v>
      </c>
      <c r="S2394" s="1">
        <f>'Innlegging av opplysninger'!$C$13*(((H2394+J2394+M2394+O2394)*Data!H2394)+(J2394+O2394)*(1-Data!H2394)*1.8/12+I2394+N2394+K2394+L2394+P2394+Q2394)</f>
        <v>2514267.3925875775</v>
      </c>
      <c r="T2394" s="1">
        <f>'Innlegging av opplysninger'!$C$13*((H2394+J2394+M2394+O2394)*(1-Data!H2394)-(J2394+O2394)*(1-Data!H2394)*1.8/12)</f>
        <v>15955729.645834811</v>
      </c>
      <c r="U2394" s="1">
        <f>Data!I2394</f>
        <v>60.85179999999999</v>
      </c>
      <c r="V2394" s="1">
        <f>Data!J2394+Data!K2394</f>
        <v>46806.314920018805</v>
      </c>
      <c r="W2394" s="1">
        <f>Data!L2394</f>
        <v>418.83198196273577</v>
      </c>
      <c r="X2394" s="1">
        <f t="shared" si="377"/>
        <v>31071801.973636359</v>
      </c>
      <c r="Y2394" s="100">
        <f t="shared" si="378"/>
        <v>278036.50909090909</v>
      </c>
      <c r="Z2394" s="100">
        <f t="shared" si="379"/>
        <v>4483026.9030299988</v>
      </c>
      <c r="AA2394" s="100">
        <f>'Innlegging av opplysninger'!$B$4*X2394</f>
        <v>4039334.2565727266</v>
      </c>
      <c r="AB2394" s="1"/>
      <c r="AC2394" s="1">
        <f>'Innlegging av opplysninger'!$B$5*X2394</f>
        <v>4070406.0585463634</v>
      </c>
      <c r="AD2394" s="1">
        <f>'Innlegging av opplysninger'!$B$5*Y2394</f>
        <v>36422.782690909095</v>
      </c>
      <c r="AE2394" s="1">
        <f>'Innlegging av opplysninger'!$B$5*Z2394</f>
        <v>587276.52429692983</v>
      </c>
      <c r="AF2394" s="1">
        <f>'Innlegging av opplysninger'!$B$5*AA2394</f>
        <v>529152.78761102725</v>
      </c>
      <c r="AG2394" s="1"/>
      <c r="AH2394" s="1">
        <f>'Innlegging av opplysninger'!$C$11*SUM(X2394:AG2394)</f>
        <v>1713627.3962280587</v>
      </c>
      <c r="AI2394" s="1">
        <f>'Innlegging av opplysninger'!$C$13*(((X2394+Z2394+AC2394+AE2394)*Data!M2394)+(Z2394+AE2394)*(1-Data!M2394)*1.8/12+Y2394+AD2394+AA2394+AB2394+AF2394+AG2394)</f>
        <v>317118.45177631284</v>
      </c>
      <c r="AJ2394" s="1">
        <f>'Innlegging av opplysninger'!$C$13*((X2394+Z2394+AC2394+AE2394)*(1-Data!M2394)-(Z2394+AE2394)*(1-Data!M2394)*1.8/12)</f>
        <v>2027845.353588399</v>
      </c>
      <c r="AK2394" s="83">
        <f t="shared" si="374"/>
        <v>15211000</v>
      </c>
      <c r="AL2394" s="83">
        <f t="shared" si="375"/>
        <v>2831000</v>
      </c>
      <c r="AM2394" s="83">
        <f t="shared" si="376"/>
        <v>17984000</v>
      </c>
    </row>
    <row r="2395" spans="1:39">
      <c r="A2395" t="str">
        <f t="shared" si="370"/>
        <v>5418Administrasjon</v>
      </c>
      <c r="B2395" s="6" t="str">
        <f>Data!A2395</f>
        <v>5418</v>
      </c>
      <c r="C2395" s="7" t="str">
        <f>Data!B2395</f>
        <v>Målselv kommune</v>
      </c>
      <c r="D2395" s="7" t="str">
        <f>Data!C2395</f>
        <v>Administrasjon</v>
      </c>
      <c r="E2395" s="1">
        <f>Data!D2395</f>
        <v>25.68</v>
      </c>
      <c r="F2395" s="1">
        <f>Data!E2395+Data!F2395</f>
        <v>52846.524532710289</v>
      </c>
      <c r="G2395" s="1">
        <f>Data!G2395</f>
        <v>0</v>
      </c>
      <c r="H2395" s="1">
        <f t="shared" si="371"/>
        <v>14804713.636363637</v>
      </c>
      <c r="I2395" s="1">
        <f t="shared" si="372"/>
        <v>0</v>
      </c>
      <c r="J2395" s="1">
        <f t="shared" si="373"/>
        <v>1776565.6363636362</v>
      </c>
      <c r="K2395" s="1">
        <f>'Innlegging av opplysninger'!$B$4*H2395</f>
        <v>1924612.7727272729</v>
      </c>
      <c r="L2395" s="1"/>
      <c r="M2395" s="1">
        <f>'Innlegging av opplysninger'!$B$5*H2395</f>
        <v>1939417.4863636366</v>
      </c>
      <c r="N2395" s="1">
        <f>'Innlegging av opplysninger'!$B$5*I2395</f>
        <v>0</v>
      </c>
      <c r="O2395" s="1">
        <f>'Innlegging av opplysninger'!$B$5*J2395</f>
        <v>232730.09836363635</v>
      </c>
      <c r="P2395" s="1">
        <f>'Innlegging av opplysninger'!$B$5*K2395</f>
        <v>252124.27322727276</v>
      </c>
      <c r="Q2395" s="1"/>
      <c r="R2395" s="1">
        <f>'Innlegging av opplysninger'!$C$11*SUM(H2395:Q2395)</f>
        <v>795346.2283295457</v>
      </c>
      <c r="S2395" s="1">
        <f>'Innlegging av opplysninger'!$C$13*(((H2395+J2395+M2395+O2395)*Data!H2395)+(J2395+O2395)*(1-Data!H2395)*1.8/12+I2395+N2395+K2395+L2395+P2395+Q2395)</f>
        <v>213106.77026439272</v>
      </c>
      <c r="T2395" s="1">
        <f>'Innlegging av opplysninger'!$C$13*((H2395+J2395+M2395+O2395)*(1-Data!H2395)-(J2395+O2395)*(1-Data!H2395)*1.8/12)</f>
        <v>875261.75271288003</v>
      </c>
      <c r="U2395" s="1">
        <f>Data!I2395</f>
        <v>5</v>
      </c>
      <c r="V2395" s="1">
        <f>Data!J2395+Data!K2395</f>
        <v>46781.666666666672</v>
      </c>
      <c r="W2395" s="1">
        <f>Data!L2395</f>
        <v>0</v>
      </c>
      <c r="X2395" s="1">
        <f t="shared" si="377"/>
        <v>2551727.2727272729</v>
      </c>
      <c r="Y2395" s="100">
        <f t="shared" si="378"/>
        <v>0</v>
      </c>
      <c r="Z2395" s="100">
        <f t="shared" si="379"/>
        <v>364897</v>
      </c>
      <c r="AA2395" s="100">
        <f>'Innlegging av opplysninger'!$B$4*X2395</f>
        <v>331724.54545454547</v>
      </c>
      <c r="AB2395" s="1"/>
      <c r="AC2395" s="1">
        <f>'Innlegging av opplysninger'!$B$5*X2395</f>
        <v>334276.27272727276</v>
      </c>
      <c r="AD2395" s="1">
        <f>'Innlegging av opplysninger'!$B$5*Y2395</f>
        <v>0</v>
      </c>
      <c r="AE2395" s="1">
        <f>'Innlegging av opplysninger'!$B$5*Z2395</f>
        <v>47801.507000000005</v>
      </c>
      <c r="AF2395" s="1">
        <f>'Innlegging av opplysninger'!$B$5*AA2395</f>
        <v>43455.915454545458</v>
      </c>
      <c r="AG2395" s="1"/>
      <c r="AH2395" s="1">
        <f>'Innlegging av opplysninger'!$C$11*SUM(X2395:AG2395)</f>
        <v>139607.53550781819</v>
      </c>
      <c r="AI2395" s="1">
        <f>'Innlegging av opplysninger'!$C$13*(((X2395+Z2395+AC2395+AE2395)*Data!M2395)+(Z2395+AE2395)*(1-Data!M2395)*1.8/12+Y2395+AD2395+AA2395+AB2395+AF2395+AG2395)</f>
        <v>22728.432321872726</v>
      </c>
      <c r="AJ2395" s="1">
        <f>'Innlegging av opplysninger'!$C$13*((X2395+Z2395+AC2395+AE2395)*(1-Data!M2395)-(Z2395+AE2395)*(1-Data!M2395)*1.8/12)</f>
        <v>168313.45837303638</v>
      </c>
      <c r="AK2395" s="83">
        <f t="shared" si="374"/>
        <v>935000</v>
      </c>
      <c r="AL2395" s="83">
        <f t="shared" si="375"/>
        <v>236000</v>
      </c>
      <c r="AM2395" s="83">
        <f t="shared" si="376"/>
        <v>1044000</v>
      </c>
    </row>
    <row r="2396" spans="1:39">
      <c r="A2396" t="str">
        <f t="shared" si="370"/>
        <v>5418Undervisning</v>
      </c>
      <c r="B2396" s="6" t="str">
        <f>Data!A2396</f>
        <v>5418</v>
      </c>
      <c r="C2396" s="7" t="str">
        <f>Data!B2396</f>
        <v>Målselv kommune</v>
      </c>
      <c r="D2396" s="7" t="str">
        <f>Data!C2396</f>
        <v>Undervisning</v>
      </c>
      <c r="E2396" s="1">
        <f>Data!D2396</f>
        <v>143.50579999999999</v>
      </c>
      <c r="F2396" s="1">
        <f>Data!E2396+Data!F2396</f>
        <v>46204.118456071687</v>
      </c>
      <c r="G2396" s="1">
        <f>Data!G2396</f>
        <v>1.2161877777762293</v>
      </c>
      <c r="H2396" s="1">
        <f t="shared" si="371"/>
        <v>72333370.716363624</v>
      </c>
      <c r="I2396" s="1">
        <f t="shared" si="372"/>
        <v>1903.9636363636364</v>
      </c>
      <c r="J2396" s="1">
        <f t="shared" si="373"/>
        <v>8680232.9615999982</v>
      </c>
      <c r="K2396" s="1">
        <f>'Innlegging av opplysninger'!$B$4*H2396</f>
        <v>9403338.1931272708</v>
      </c>
      <c r="L2396" s="1"/>
      <c r="M2396" s="1">
        <f>'Innlegging av opplysninger'!$B$5*H2396</f>
        <v>9475671.5638436358</v>
      </c>
      <c r="N2396" s="1">
        <f>'Innlegging av opplysninger'!$B$5*I2396</f>
        <v>249.41923636363637</v>
      </c>
      <c r="O2396" s="1">
        <f>'Innlegging av opplysninger'!$B$5*J2396</f>
        <v>1137110.5179695997</v>
      </c>
      <c r="P2396" s="1">
        <f>'Innlegging av opplysninger'!$B$5*K2396</f>
        <v>1231837.3032996724</v>
      </c>
      <c r="Q2396" s="1"/>
      <c r="R2396" s="1">
        <f>'Innlegging av opplysninger'!$C$11*SUM(H2396:Q2396)</f>
        <v>3886021.1562849074</v>
      </c>
      <c r="S2396" s="1">
        <f>'Innlegging av opplysninger'!$C$13*(((H2396+J2396+M2396+O2396)*Data!H2396)+(J2396+O2396)*(1-Data!H2396)*1.8/12+I2396+N2396+K2396+L2396+P2396+Q2396)</f>
        <v>667881.39941268601</v>
      </c>
      <c r="T2396" s="1">
        <f>'Innlegging av opplysninger'!$C$13*((H2396+J2396+M2396+O2396)*(1-Data!H2396)-(J2396+O2396)*(1-Data!H2396)*1.8/12)</f>
        <v>4649831.7618192919</v>
      </c>
      <c r="U2396" s="1">
        <f>Data!I2396</f>
        <v>8.2842000000000002</v>
      </c>
      <c r="V2396" s="1">
        <f>Data!J2396+Data!K2396</f>
        <v>47105.435447397867</v>
      </c>
      <c r="W2396" s="1">
        <f>Data!L2396</f>
        <v>0</v>
      </c>
      <c r="X2396" s="1">
        <f t="shared" si="377"/>
        <v>4257063.8000000007</v>
      </c>
      <c r="Y2396" s="100">
        <f t="shared" si="378"/>
        <v>0</v>
      </c>
      <c r="Z2396" s="100">
        <f t="shared" si="379"/>
        <v>608760.12340000004</v>
      </c>
      <c r="AA2396" s="100">
        <f>'Innlegging av opplysninger'!$B$4*X2396</f>
        <v>553418.29400000011</v>
      </c>
      <c r="AB2396" s="1"/>
      <c r="AC2396" s="1">
        <f>'Innlegging av opplysninger'!$B$5*X2396</f>
        <v>557675.35780000011</v>
      </c>
      <c r="AD2396" s="1">
        <f>'Innlegging av opplysninger'!$B$5*Y2396</f>
        <v>0</v>
      </c>
      <c r="AE2396" s="1">
        <f>'Innlegging av opplysninger'!$B$5*Z2396</f>
        <v>79747.576165400009</v>
      </c>
      <c r="AF2396" s="1">
        <f>'Innlegging av opplysninger'!$B$5*AA2396</f>
        <v>72497.796514000016</v>
      </c>
      <c r="AG2396" s="1"/>
      <c r="AH2396" s="1">
        <f>'Innlegging av opplysninger'!$C$11*SUM(X2396:AG2396)</f>
        <v>232908.19201941724</v>
      </c>
      <c r="AI2396" s="1">
        <f>'Innlegging av opplysninger'!$C$13*(((X2396+Z2396+AC2396+AE2396)*Data!M2396)+(Z2396+AE2396)*(1-Data!M2396)*1.8/12+Y2396+AD2396+AA2396+AB2396+AF2396+AG2396)</f>
        <v>38178.121378544311</v>
      </c>
      <c r="AJ2396" s="1">
        <f>'Innlegging av opplysninger'!$C$13*((X2396+Z2396+AC2396+AE2396)*(1-Data!M2396)-(Z2396+AE2396)*(1-Data!M2396)*1.8/12)</f>
        <v>280538.35191118461</v>
      </c>
      <c r="AK2396" s="83">
        <f t="shared" si="374"/>
        <v>4119000</v>
      </c>
      <c r="AL2396" s="83">
        <f t="shared" si="375"/>
        <v>706000</v>
      </c>
      <c r="AM2396" s="83">
        <f t="shared" si="376"/>
        <v>4930000</v>
      </c>
    </row>
    <row r="2397" spans="1:39">
      <c r="A2397" t="str">
        <f t="shared" si="370"/>
        <v>5418Barnehager</v>
      </c>
      <c r="B2397" s="6" t="str">
        <f>Data!A2397</f>
        <v>5418</v>
      </c>
      <c r="C2397" s="7" t="str">
        <f>Data!B2397</f>
        <v>Målselv kommune</v>
      </c>
      <c r="D2397" s="7" t="str">
        <f>Data!C2397</f>
        <v>Barnehager</v>
      </c>
      <c r="E2397" s="1">
        <f>Data!D2397</f>
        <v>86.619400000000027</v>
      </c>
      <c r="F2397" s="1">
        <f>Data!E2397+Data!F2397</f>
        <v>38315.160364383344</v>
      </c>
      <c r="G2397" s="1">
        <f>Data!G2397</f>
        <v>5.3691205434348408</v>
      </c>
      <c r="H2397" s="1">
        <f t="shared" si="371"/>
        <v>36205485.836363643</v>
      </c>
      <c r="I2397" s="1">
        <f t="shared" si="372"/>
        <v>5073.4909090909086</v>
      </c>
      <c r="J2397" s="1">
        <f t="shared" si="373"/>
        <v>4345267.1192727285</v>
      </c>
      <c r="K2397" s="1">
        <f>'Innlegging av opplysninger'!$B$4*H2397</f>
        <v>4706713.1587272733</v>
      </c>
      <c r="L2397" s="1"/>
      <c r="M2397" s="1">
        <f>'Innlegging av opplysninger'!$B$5*H2397</f>
        <v>4742918.6445636377</v>
      </c>
      <c r="N2397" s="1">
        <f>'Innlegging av opplysninger'!$B$5*I2397</f>
        <v>664.62730909090908</v>
      </c>
      <c r="O2397" s="1">
        <f>'Innlegging av opplysninger'!$B$5*J2397</f>
        <v>569229.99262472743</v>
      </c>
      <c r="P2397" s="1">
        <f>'Innlegging av opplysninger'!$B$5*K2397</f>
        <v>616579.42379327281</v>
      </c>
      <c r="Q2397" s="1"/>
      <c r="R2397" s="1">
        <f>'Innlegging av opplysninger'!$C$11*SUM(H2397:Q2397)</f>
        <v>1945293.4271554118</v>
      </c>
      <c r="S2397" s="1">
        <f>'Innlegging av opplysninger'!$C$13*(((H2397+J2397+M2397+O2397)*Data!H2397)+(J2397+O2397)*(1-Data!H2397)*1.8/12+I2397+N2397+K2397+L2397+P2397+Q2397)</f>
        <v>317309.48553098959</v>
      </c>
      <c r="T2397" s="1">
        <f>'Innlegging av opplysninger'!$C$13*((H2397+J2397+M2397+O2397)*(1-Data!H2397)-(J2397+O2397)*(1-Data!H2397)*1.8/12)</f>
        <v>2344670.9937343108</v>
      </c>
      <c r="U2397" s="1">
        <f>Data!I2397</f>
        <v>6.8999999999999995</v>
      </c>
      <c r="V2397" s="1">
        <f>Data!J2397+Data!K2397</f>
        <v>44406.428502415474</v>
      </c>
      <c r="W2397" s="1">
        <f>Data!L2397</f>
        <v>8.6956521739130448</v>
      </c>
      <c r="X2397" s="1">
        <f t="shared" si="377"/>
        <v>3342592.9818181824</v>
      </c>
      <c r="Y2397" s="100">
        <f t="shared" si="378"/>
        <v>654.5454545454545</v>
      </c>
      <c r="Z2397" s="100">
        <f t="shared" si="379"/>
        <v>478084.39640000003</v>
      </c>
      <c r="AA2397" s="100">
        <f>'Innlegging av opplysninger'!$B$4*X2397</f>
        <v>434537.08763636375</v>
      </c>
      <c r="AB2397" s="1"/>
      <c r="AC2397" s="1">
        <f>'Innlegging av opplysninger'!$B$5*X2397</f>
        <v>437879.68061818188</v>
      </c>
      <c r="AD2397" s="1">
        <f>'Innlegging av opplysninger'!$B$5*Y2397</f>
        <v>85.74545454545455</v>
      </c>
      <c r="AE2397" s="1">
        <f>'Innlegging av opplysninger'!$B$5*Z2397</f>
        <v>62629.055928400005</v>
      </c>
      <c r="AF2397" s="1">
        <f>'Innlegging av opplysninger'!$B$5*AA2397</f>
        <v>56924.358480363655</v>
      </c>
      <c r="AG2397" s="1"/>
      <c r="AH2397" s="1">
        <f>'Innlegging av opplysninger'!$C$11*SUM(X2397:AG2397)</f>
        <v>182908.73836804213</v>
      </c>
      <c r="AI2397" s="1">
        <f>'Innlegging av opplysninger'!$C$13*(((X2397+Z2397+AC2397+AE2397)*Data!M2397)+(Z2397+AE2397)*(1-Data!M2397)*1.8/12+Y2397+AD2397+AA2397+AB2397+AF2397+AG2397)</f>
        <v>30762.027961891861</v>
      </c>
      <c r="AJ2397" s="1">
        <f>'Innlegging av opplysninger'!$C$13*((X2397+Z2397+AC2397+AE2397)*(1-Data!M2397)-(Z2397+AE2397)*(1-Data!M2397)*1.8/12)</f>
        <v>219534.1403312184</v>
      </c>
      <c r="AK2397" s="83">
        <f t="shared" si="374"/>
        <v>2128000</v>
      </c>
      <c r="AL2397" s="83">
        <f t="shared" si="375"/>
        <v>348000</v>
      </c>
      <c r="AM2397" s="83">
        <f t="shared" si="376"/>
        <v>2564000</v>
      </c>
    </row>
    <row r="2398" spans="1:39">
      <c r="A2398" t="str">
        <f t="shared" si="370"/>
        <v>5418Helse/pleie/omsorg</v>
      </c>
      <c r="B2398" s="6" t="str">
        <f>Data!A2398</f>
        <v>5418</v>
      </c>
      <c r="C2398" s="7" t="str">
        <f>Data!B2398</f>
        <v>Målselv kommune</v>
      </c>
      <c r="D2398" s="7" t="str">
        <f>Data!C2398</f>
        <v>Helse/pleie/omsorg</v>
      </c>
      <c r="E2398" s="1">
        <f>Data!D2398</f>
        <v>193.1484176634215</v>
      </c>
      <c r="F2398" s="1">
        <f>Data!E2398+Data!F2398</f>
        <v>46783.784887535294</v>
      </c>
      <c r="G2398" s="1">
        <f>Data!G2398</f>
        <v>935.91609874573601</v>
      </c>
      <c r="H2398" s="1">
        <f t="shared" si="371"/>
        <v>98576880.25454545</v>
      </c>
      <c r="I2398" s="1">
        <f t="shared" si="372"/>
        <v>1972044.1476923067</v>
      </c>
      <c r="J2398" s="1">
        <f t="shared" si="373"/>
        <v>12065870.928268531</v>
      </c>
      <c r="K2398" s="1">
        <f>'Innlegging av opplysninger'!$B$4*H2398</f>
        <v>12814994.433090908</v>
      </c>
      <c r="L2398" s="1"/>
      <c r="M2398" s="1">
        <f>'Innlegging av opplysninger'!$B$5*H2398</f>
        <v>12913571.313345455</v>
      </c>
      <c r="N2398" s="1">
        <f>'Innlegging av opplysninger'!$B$5*I2398</f>
        <v>258337.7833476922</v>
      </c>
      <c r="O2398" s="1">
        <f>'Innlegging av opplysninger'!$B$5*J2398</f>
        <v>1580629.0916031776</v>
      </c>
      <c r="P2398" s="1">
        <f>'Innlegging av opplysninger'!$B$5*K2398</f>
        <v>1678764.270734909</v>
      </c>
      <c r="Q2398" s="1"/>
      <c r="R2398" s="1">
        <f>'Innlegging av opplysninger'!$C$11*SUM(H2398:Q2398)</f>
        <v>5390721.5044598803</v>
      </c>
      <c r="S2398" s="1">
        <f>'Innlegging av opplysninger'!$C$13*(((H2398+J2398+M2398+O2398)*Data!H2398)+(J2398+O2398)*(1-Data!H2398)*1.8/12+I2398+N2398+K2398+L2398+P2398+Q2398)</f>
        <v>1042043.1278085606</v>
      </c>
      <c r="T2398" s="1">
        <f>'Innlegging av opplysninger'!$C$13*((H2398+J2398+M2398+O2398)*(1-Data!H2398)-(J2398+O2398)*(1-Data!H2398)*1.8/12)</f>
        <v>6334733.667768117</v>
      </c>
      <c r="U2398" s="1">
        <f>Data!I2398</f>
        <v>26.8278</v>
      </c>
      <c r="V2398" s="1">
        <f>Data!J2398+Data!K2398</f>
        <v>45643.344310752276</v>
      </c>
      <c r="W2398" s="1">
        <f>Data!L2398</f>
        <v>947.77357815400444</v>
      </c>
      <c r="X2398" s="1">
        <f t="shared" si="377"/>
        <v>13358296.499999998</v>
      </c>
      <c r="Y2398" s="100">
        <f t="shared" si="378"/>
        <v>277381.96363636362</v>
      </c>
      <c r="Z2398" s="100">
        <f t="shared" si="379"/>
        <v>1949902.0202999995</v>
      </c>
      <c r="AA2398" s="100">
        <f>'Innlegging av opplysninger'!$B$4*X2398</f>
        <v>1736578.5449999999</v>
      </c>
      <c r="AB2398" s="1"/>
      <c r="AC2398" s="1">
        <f>'Innlegging av opplysninger'!$B$5*X2398</f>
        <v>1749936.8414999999</v>
      </c>
      <c r="AD2398" s="1">
        <f>'Innlegging av opplysninger'!$B$5*Y2398</f>
        <v>36337.037236363634</v>
      </c>
      <c r="AE2398" s="1">
        <f>'Innlegging av opplysninger'!$B$5*Z2398</f>
        <v>255437.16465929995</v>
      </c>
      <c r="AF2398" s="1">
        <f>'Innlegging av opplysninger'!$B$5*AA2398</f>
        <v>227491.789395</v>
      </c>
      <c r="AG2398" s="1"/>
      <c r="AH2398" s="1">
        <f>'Innlegging av opplysninger'!$C$11*SUM(X2398:AG2398)</f>
        <v>744471.75074562675</v>
      </c>
      <c r="AI2398" s="1">
        <f>'Innlegging av opplysninger'!$C$13*(((X2398+Z2398+AC2398+AE2398)*Data!M2398)+(Z2398+AE2398)*(1-Data!M2398)*1.8/12+Y2398+AD2398+AA2398+AB2398+AF2398+AG2398)</f>
        <v>143746.76461492627</v>
      </c>
      <c r="AJ2398" s="1">
        <f>'Innlegging av opplysninger'!$C$13*((X2398+Z2398+AC2398+AE2398)*(1-Data!M2398)-(Z2398+AE2398)*(1-Data!M2398)*1.8/12)</f>
        <v>875004.05219487892</v>
      </c>
      <c r="AK2398" s="83">
        <f t="shared" si="374"/>
        <v>6135000</v>
      </c>
      <c r="AL2398" s="83">
        <f t="shared" si="375"/>
        <v>1186000</v>
      </c>
      <c r="AM2398" s="83">
        <f t="shared" si="376"/>
        <v>7210000</v>
      </c>
    </row>
    <row r="2399" spans="1:39">
      <c r="A2399" t="str">
        <f t="shared" si="370"/>
        <v>5418Samferdsel og teknikk</v>
      </c>
      <c r="B2399" s="6" t="str">
        <f>Data!A2399</f>
        <v>5418</v>
      </c>
      <c r="C2399" s="7" t="str">
        <f>Data!B2399</f>
        <v>Målselv kommune</v>
      </c>
      <c r="D2399" s="7" t="str">
        <f>Data!C2399</f>
        <v>Samferdsel og teknikk</v>
      </c>
      <c r="E2399" s="1">
        <f>Data!D2399</f>
        <v>23.453999999999994</v>
      </c>
      <c r="F2399" s="1">
        <f>Data!E2399+Data!F2399</f>
        <v>49419.035006821869</v>
      </c>
      <c r="G2399" s="1">
        <f>Data!G2399</f>
        <v>168.50856996674347</v>
      </c>
      <c r="H2399" s="1">
        <f t="shared" si="371"/>
        <v>12644444.149636362</v>
      </c>
      <c r="I2399" s="1">
        <f t="shared" si="372"/>
        <v>43114.909090909088</v>
      </c>
      <c r="J2399" s="1">
        <f t="shared" si="373"/>
        <v>1522507.0870472724</v>
      </c>
      <c r="K2399" s="1">
        <f>'Innlegging av opplysninger'!$B$4*H2399</f>
        <v>1643777.7394527271</v>
      </c>
      <c r="L2399" s="1"/>
      <c r="M2399" s="1">
        <f>'Innlegging av opplysninger'!$B$5*H2399</f>
        <v>1656422.1836023636</v>
      </c>
      <c r="N2399" s="1">
        <f>'Innlegging av opplysninger'!$B$5*I2399</f>
        <v>5648.0530909090912</v>
      </c>
      <c r="O2399" s="1">
        <f>'Innlegging av opplysninger'!$B$5*J2399</f>
        <v>199448.42840319269</v>
      </c>
      <c r="P2399" s="1">
        <f>'Innlegging av opplysninger'!$B$5*K2399</f>
        <v>215334.88386830725</v>
      </c>
      <c r="Q2399" s="1"/>
      <c r="R2399" s="1">
        <f>'Innlegging av opplysninger'!$C$11*SUM(H2399:Q2399)</f>
        <v>681366.50249929749</v>
      </c>
      <c r="S2399" s="1">
        <f>'Innlegging av opplysninger'!$C$13*(((H2399+J2399+M2399+O2399)*Data!H2399)+(J2399+O2399)*(1-Data!H2399)*1.8/12+I2399+N2399+K2399+L2399+P2399+Q2399)</f>
        <v>117107.52419392814</v>
      </c>
      <c r="T2399" s="1">
        <f>'Innlegging av opplysninger'!$C$13*((H2399+J2399+M2399+O2399)*(1-Data!H2399)-(J2399+O2399)*(1-Data!H2399)*1.8/12)</f>
        <v>815288.74238405796</v>
      </c>
      <c r="U2399" s="1">
        <f>Data!I2399</f>
        <v>9.0129999999999999</v>
      </c>
      <c r="V2399" s="1">
        <f>Data!J2399+Data!K2399</f>
        <v>51368.070943821891</v>
      </c>
      <c r="W2399" s="1">
        <f>Data!L2399</f>
        <v>0</v>
      </c>
      <c r="X2399" s="1">
        <f t="shared" si="377"/>
        <v>5050695.5281818183</v>
      </c>
      <c r="Y2399" s="100">
        <f t="shared" si="378"/>
        <v>0</v>
      </c>
      <c r="Z2399" s="100">
        <f t="shared" si="379"/>
        <v>722249.46052999992</v>
      </c>
      <c r="AA2399" s="100">
        <f>'Innlegging av opplysninger'!$B$4*X2399</f>
        <v>656590.41866363643</v>
      </c>
      <c r="AB2399" s="1"/>
      <c r="AC2399" s="1">
        <f>'Innlegging av opplysninger'!$B$5*X2399</f>
        <v>661641.11419181828</v>
      </c>
      <c r="AD2399" s="1">
        <f>'Innlegging av opplysninger'!$B$5*Y2399</f>
        <v>0</v>
      </c>
      <c r="AE2399" s="1">
        <f>'Innlegging av opplysninger'!$B$5*Z2399</f>
        <v>94614.679329430001</v>
      </c>
      <c r="AF2399" s="1">
        <f>'Innlegging av opplysninger'!$B$5*AA2399</f>
        <v>86013.344844936379</v>
      </c>
      <c r="AG2399" s="1"/>
      <c r="AH2399" s="1">
        <f>'Innlegging av opplysninger'!$C$11*SUM(X2399:AG2399)</f>
        <v>276328.57273818227</v>
      </c>
      <c r="AI2399" s="1">
        <f>'Innlegging av opplysninger'!$C$13*(((X2399+Z2399+AC2399+AE2399)*Data!M2399)+(Z2399+AE2399)*(1-Data!M2399)*1.8/12+Y2399+AD2399+AA2399+AB2399+AF2399+AG2399)</f>
        <v>58667.044214628244</v>
      </c>
      <c r="AJ2399" s="1">
        <f>'Innlegging av opplysninger'!$C$13*((X2399+Z2399+AC2399+AE2399)*(1-Data!M2399)-(Z2399+AE2399)*(1-Data!M2399)*1.8/12)</f>
        <v>319466.792163937</v>
      </c>
      <c r="AK2399" s="83">
        <f t="shared" si="374"/>
        <v>958000</v>
      </c>
      <c r="AL2399" s="83">
        <f t="shared" si="375"/>
        <v>176000</v>
      </c>
      <c r="AM2399" s="83">
        <f t="shared" si="376"/>
        <v>1135000</v>
      </c>
    </row>
    <row r="2400" spans="1:39">
      <c r="A2400" t="str">
        <f t="shared" si="370"/>
        <v>5418Annet</v>
      </c>
      <c r="B2400" s="6" t="str">
        <f>Data!A2400</f>
        <v>5418</v>
      </c>
      <c r="C2400" s="7" t="str">
        <f>Data!B2400</f>
        <v>Målselv kommune</v>
      </c>
      <c r="D2400" s="7" t="str">
        <f>Data!C2400</f>
        <v>Annet</v>
      </c>
      <c r="E2400" s="1">
        <f>Data!D2400</f>
        <v>28.058000000000003</v>
      </c>
      <c r="F2400" s="1">
        <f>Data!E2400+Data!F2400</f>
        <v>48562.862344666995</v>
      </c>
      <c r="G2400" s="1">
        <f>Data!G2400</f>
        <v>0</v>
      </c>
      <c r="H2400" s="1">
        <f t="shared" si="371"/>
        <v>14864474.09090909</v>
      </c>
      <c r="I2400" s="1">
        <f t="shared" si="372"/>
        <v>0</v>
      </c>
      <c r="J2400" s="1">
        <f t="shared" si="373"/>
        <v>1783736.8909090906</v>
      </c>
      <c r="K2400" s="1">
        <f>'Innlegging av opplysninger'!$B$4*H2400</f>
        <v>1932381.6318181818</v>
      </c>
      <c r="L2400" s="1"/>
      <c r="M2400" s="1">
        <f>'Innlegging av opplysninger'!$B$5*H2400</f>
        <v>1947246.105909091</v>
      </c>
      <c r="N2400" s="1">
        <f>'Innlegging av opplysninger'!$B$5*I2400</f>
        <v>0</v>
      </c>
      <c r="O2400" s="1">
        <f>'Innlegging av opplysninger'!$B$5*J2400</f>
        <v>233669.53270909088</v>
      </c>
      <c r="P2400" s="1">
        <f>'Innlegging av opplysninger'!$B$5*K2400</f>
        <v>253141.99376818183</v>
      </c>
      <c r="Q2400" s="1"/>
      <c r="R2400" s="1">
        <f>'Innlegging av opplysninger'!$C$11*SUM(H2400:Q2400)</f>
        <v>798556.70934886357</v>
      </c>
      <c r="S2400" s="1">
        <f>'Innlegging av opplysninger'!$C$13*(((H2400+J2400+M2400+O2400)*Data!H2400)+(J2400+O2400)*(1-Data!H2400)*1.8/12+I2400+N2400+K2400+L2400+P2400+Q2400)</f>
        <v>156775.94150655271</v>
      </c>
      <c r="T2400" s="1">
        <f>'Innlegging av opplysninger'!$C$13*((H2400+J2400+M2400+O2400)*(1-Data!H2400)-(J2400+O2400)*(1-Data!H2400)*1.8/12)</f>
        <v>935985.871286629</v>
      </c>
      <c r="U2400" s="1">
        <f>Data!I2400</f>
        <v>4.8267999999999995</v>
      </c>
      <c r="V2400" s="1">
        <f>Data!J2400+Data!K2400</f>
        <v>47694.961465152897</v>
      </c>
      <c r="W2400" s="1">
        <f>Data!L2400</f>
        <v>0</v>
      </c>
      <c r="X2400" s="1">
        <f t="shared" si="377"/>
        <v>2511425.8909090906</v>
      </c>
      <c r="Y2400" s="100">
        <f t="shared" si="378"/>
        <v>0</v>
      </c>
      <c r="Z2400" s="100">
        <f t="shared" si="379"/>
        <v>359133.9023999999</v>
      </c>
      <c r="AA2400" s="100">
        <f>'Innlegging av opplysninger'!$B$4*X2400</f>
        <v>326485.36581818177</v>
      </c>
      <c r="AB2400" s="1"/>
      <c r="AC2400" s="1">
        <f>'Innlegging av opplysninger'!$B$5*X2400</f>
        <v>328996.79170909087</v>
      </c>
      <c r="AD2400" s="1">
        <f>'Innlegging av opplysninger'!$B$5*Y2400</f>
        <v>0</v>
      </c>
      <c r="AE2400" s="1">
        <f>'Innlegging av opplysninger'!$B$5*Z2400</f>
        <v>47046.541214399993</v>
      </c>
      <c r="AF2400" s="1">
        <f>'Innlegging av opplysninger'!$B$5*AA2400</f>
        <v>42769.582922181813</v>
      </c>
      <c r="AG2400" s="1"/>
      <c r="AH2400" s="1">
        <f>'Innlegging av opplysninger'!$C$11*SUM(X2400:AG2400)</f>
        <v>137402.60684897192</v>
      </c>
      <c r="AI2400" s="1">
        <f>'Innlegging av opplysninger'!$C$13*(((X2400+Z2400+AC2400+AE2400)*Data!M2400)+(Z2400+AE2400)*(1-Data!M2400)*1.8/12+Y2400+AD2400+AA2400+AB2400+AF2400+AG2400)</f>
        <v>23031.349419551952</v>
      </c>
      <c r="AJ2400" s="1">
        <f>'Innlegging av opplysninger'!$C$13*((X2400+Z2400+AC2400+AE2400)*(1-Data!M2400)-(Z2400+AE2400)*(1-Data!M2400)*1.8/12)</f>
        <v>164993.27047904121</v>
      </c>
      <c r="AK2400" s="83">
        <f t="shared" si="374"/>
        <v>936000</v>
      </c>
      <c r="AL2400" s="83">
        <f t="shared" si="375"/>
        <v>180000</v>
      </c>
      <c r="AM2400" s="83">
        <f t="shared" si="376"/>
        <v>1101000</v>
      </c>
    </row>
    <row r="2401" spans="1:39">
      <c r="A2401" t="str">
        <f t="shared" si="370"/>
        <v>5419Alle</v>
      </c>
      <c r="B2401" s="6" t="str">
        <f>Data!A2401</f>
        <v>5419</v>
      </c>
      <c r="C2401" s="7" t="str">
        <f>Data!B2401</f>
        <v>Sørreisa kommune</v>
      </c>
      <c r="D2401" s="7" t="str">
        <f>Data!C2401</f>
        <v>Alle</v>
      </c>
      <c r="E2401" s="1">
        <f>Data!D2401</f>
        <v>232.75059999999999</v>
      </c>
      <c r="F2401" s="1">
        <f>Data!E2401+Data!F2401</f>
        <v>45627.623430401451</v>
      </c>
      <c r="G2401" s="1">
        <f>Data!G2401</f>
        <v>368.18014647438076</v>
      </c>
      <c r="H2401" s="1">
        <f t="shared" si="371"/>
        <v>115852982.50909086</v>
      </c>
      <c r="I2401" s="1">
        <f t="shared" si="372"/>
        <v>934845.27272727271</v>
      </c>
      <c r="J2401" s="1">
        <f t="shared" si="373"/>
        <v>14014539.333818175</v>
      </c>
      <c r="K2401" s="1">
        <f>'Innlegging av opplysninger'!$B$4*H2401</f>
        <v>15060887.726181813</v>
      </c>
      <c r="L2401" s="1"/>
      <c r="M2401" s="1">
        <f>'Innlegging av opplysninger'!$B$5*H2401</f>
        <v>15176740.708690902</v>
      </c>
      <c r="N2401" s="1">
        <f>'Innlegging av opplysninger'!$B$5*I2401</f>
        <v>122464.73072727273</v>
      </c>
      <c r="O2401" s="1">
        <f>'Innlegging av opplysninger'!$B$5*J2401</f>
        <v>1835904.6527301809</v>
      </c>
      <c r="P2401" s="1">
        <f>'Innlegging av opplysninger'!$B$5*K2401</f>
        <v>1972976.2921298174</v>
      </c>
      <c r="Q2401" s="1"/>
      <c r="R2401" s="1">
        <f>'Innlegging av opplysninger'!$C$11*SUM(H2401:Q2401)</f>
        <v>6268910.9665916581</v>
      </c>
      <c r="S2401" s="1">
        <f>'Innlegging av opplysninger'!$C$13*(((H2401+J2401+M2401+O2401)*Data!H2401)+(J2401+O2401)*(1-Data!H2401)*1.8/12+I2401+N2401+K2401+L2401+P2401+Q2401)</f>
        <v>1241110.4892171193</v>
      </c>
      <c r="T2401" s="1">
        <f>'Innlegging av opplysninger'!$C$13*((H2401+J2401+M2401+O2401)*(1-Data!H2401)-(J2401+O2401)*(1-Data!H2401)*1.8/12)</f>
        <v>7337399.2545398874</v>
      </c>
      <c r="U2401" s="1">
        <f>Data!I2401</f>
        <v>33.098599999999998</v>
      </c>
      <c r="V2401" s="1">
        <f>Data!J2401+Data!K2401</f>
        <v>45208.026220645785</v>
      </c>
      <c r="W2401" s="1">
        <f>Data!L2401</f>
        <v>527.48847383273016</v>
      </c>
      <c r="X2401" s="1">
        <f t="shared" si="377"/>
        <v>16323516.836363632</v>
      </c>
      <c r="Y2401" s="100">
        <f t="shared" si="378"/>
        <v>190463.23636363636</v>
      </c>
      <c r="Z2401" s="100">
        <f t="shared" si="379"/>
        <v>2361499.1503999992</v>
      </c>
      <c r="AA2401" s="100">
        <f>'Innlegging av opplysninger'!$B$4*X2401</f>
        <v>2122057.1887272722</v>
      </c>
      <c r="AB2401" s="1"/>
      <c r="AC2401" s="1">
        <f>'Innlegging av opplysninger'!$B$5*X2401</f>
        <v>2138380.705563636</v>
      </c>
      <c r="AD2401" s="1">
        <f>'Innlegging av opplysninger'!$B$5*Y2401</f>
        <v>24950.683963636366</v>
      </c>
      <c r="AE2401" s="1">
        <f>'Innlegging av opplysninger'!$B$5*Z2401</f>
        <v>309356.38870239991</v>
      </c>
      <c r="AF2401" s="1">
        <f>'Innlegging av opplysninger'!$B$5*AA2401</f>
        <v>277989.49172327266</v>
      </c>
      <c r="AG2401" s="1"/>
      <c r="AH2401" s="1">
        <f>'Innlegging av opplysninger'!$C$11*SUM(X2401:AG2401)</f>
        <v>902432.1199086844</v>
      </c>
      <c r="AI2401" s="1">
        <f>'Innlegging av opplysninger'!$C$13*(((X2401+Z2401+AC2401+AE2401)*Data!M2401)+(Z2401+AE2401)*(1-Data!M2401)*1.8/12+Y2401+AD2401+AA2401+AB2401+AF2401+AG2401)</f>
        <v>159846.91035934733</v>
      </c>
      <c r="AJ2401" s="1">
        <f>'Innlegging av opplysninger'!$C$13*((X2401+Z2401+AC2401+AE2401)*(1-Data!M2401)-(Z2401+AE2401)*(1-Data!M2401)*1.8/12)</f>
        <v>1075060.2010946418</v>
      </c>
      <c r="AK2401" s="83">
        <f t="shared" si="374"/>
        <v>7171000</v>
      </c>
      <c r="AL2401" s="83">
        <f t="shared" si="375"/>
        <v>1401000</v>
      </c>
      <c r="AM2401" s="83">
        <f t="shared" si="376"/>
        <v>8412000</v>
      </c>
    </row>
    <row r="2402" spans="1:39">
      <c r="A2402" t="str">
        <f t="shared" si="370"/>
        <v>5419Administrasjon</v>
      </c>
      <c r="B2402" s="6" t="str">
        <f>Data!A2402</f>
        <v>5419</v>
      </c>
      <c r="C2402" s="7" t="str">
        <f>Data!B2402</f>
        <v>Sørreisa kommune</v>
      </c>
      <c r="D2402" s="7" t="str">
        <f>Data!C2402</f>
        <v>Administrasjon</v>
      </c>
      <c r="E2402" s="1">
        <f>Data!D2402</f>
        <v>14.65</v>
      </c>
      <c r="F2402" s="1">
        <f>Data!E2402+Data!F2402</f>
        <v>49875.411604095571</v>
      </c>
      <c r="G2402" s="1">
        <f>Data!G2402</f>
        <v>0</v>
      </c>
      <c r="H2402" s="1">
        <f t="shared" si="371"/>
        <v>7970997.6000000015</v>
      </c>
      <c r="I2402" s="1">
        <f t="shared" si="372"/>
        <v>0</v>
      </c>
      <c r="J2402" s="1">
        <f t="shared" si="373"/>
        <v>956519.71200000017</v>
      </c>
      <c r="K2402" s="1">
        <f>'Innlegging av opplysninger'!$B$4*H2402</f>
        <v>1036229.6880000002</v>
      </c>
      <c r="L2402" s="1"/>
      <c r="M2402" s="1">
        <f>'Innlegging av opplysninger'!$B$5*H2402</f>
        <v>1044200.6856000002</v>
      </c>
      <c r="N2402" s="1">
        <f>'Innlegging av opplysninger'!$B$5*I2402</f>
        <v>0</v>
      </c>
      <c r="O2402" s="1">
        <f>'Innlegging av opplysninger'!$B$5*J2402</f>
        <v>125304.08227200003</v>
      </c>
      <c r="P2402" s="1">
        <f>'Innlegging av opplysninger'!$B$5*K2402</f>
        <v>135746.08912800002</v>
      </c>
      <c r="Q2402" s="1"/>
      <c r="R2402" s="1">
        <f>'Innlegging av opplysninger'!$C$11*SUM(H2402:Q2402)</f>
        <v>428221.91856600007</v>
      </c>
      <c r="S2402" s="1">
        <f>'Innlegging av opplysninger'!$C$13*(((H2402+J2402+M2402+O2402)*Data!H2402)+(J2402+O2402)*(1-Data!H2402)*1.8/12+I2402+N2402+K2402+L2402+P2402+Q2402)</f>
        <v>94563.741941555782</v>
      </c>
      <c r="T2402" s="1">
        <f>'Innlegging av opplysninger'!$C$13*((H2402+J2402+M2402+O2402)*(1-Data!H2402)-(J2402+O2402)*(1-Data!H2402)*1.8/12)</f>
        <v>491424.14662244427</v>
      </c>
      <c r="U2402" s="1">
        <f>Data!I2402</f>
        <v>2</v>
      </c>
      <c r="V2402" s="1">
        <f>Data!J2402+Data!K2402</f>
        <v>41393.625</v>
      </c>
      <c r="W2402" s="1">
        <f>Data!L2402</f>
        <v>0</v>
      </c>
      <c r="X2402" s="1">
        <f t="shared" si="377"/>
        <v>903133.63636363635</v>
      </c>
      <c r="Y2402" s="100">
        <f t="shared" si="378"/>
        <v>0</v>
      </c>
      <c r="Z2402" s="100">
        <f t="shared" si="379"/>
        <v>129148.10999999999</v>
      </c>
      <c r="AA2402" s="100">
        <f>'Innlegging av opplysninger'!$B$4*X2402</f>
        <v>117407.37272727273</v>
      </c>
      <c r="AB2402" s="1"/>
      <c r="AC2402" s="1">
        <f>'Innlegging av opplysninger'!$B$5*X2402</f>
        <v>118310.50636363636</v>
      </c>
      <c r="AD2402" s="1">
        <f>'Innlegging av opplysninger'!$B$5*Y2402</f>
        <v>0</v>
      </c>
      <c r="AE2402" s="1">
        <f>'Innlegging av opplysninger'!$B$5*Z2402</f>
        <v>16918.402409999999</v>
      </c>
      <c r="AF2402" s="1">
        <f>'Innlegging av opplysninger'!$B$5*AA2402</f>
        <v>15380.365827272728</v>
      </c>
      <c r="AG2402" s="1"/>
      <c r="AH2402" s="1">
        <f>'Innlegging av opplysninger'!$C$11*SUM(X2402:AG2402)</f>
        <v>49411.338960289089</v>
      </c>
      <c r="AI2402" s="1">
        <f>'Innlegging av opplysninger'!$C$13*(((X2402+Z2402+AC2402+AE2402)*Data!M2402)+(Z2402+AE2402)*(1-Data!M2402)*1.8/12+Y2402+AD2402+AA2402+AB2402+AF2402+AG2402)</f>
        <v>8044.2812016343632</v>
      </c>
      <c r="AJ2402" s="1">
        <f>'Innlegging av opplysninger'!$C$13*((X2402+Z2402+AC2402+AE2402)*(1-Data!M2402)-(Z2402+AE2402)*(1-Data!M2402)*1.8/12)</f>
        <v>59571.235270340185</v>
      </c>
      <c r="AK2402" s="83">
        <f t="shared" si="374"/>
        <v>478000</v>
      </c>
      <c r="AL2402" s="83">
        <f t="shared" si="375"/>
        <v>103000</v>
      </c>
      <c r="AM2402" s="83">
        <f t="shared" si="376"/>
        <v>551000</v>
      </c>
    </row>
    <row r="2403" spans="1:39">
      <c r="A2403" t="str">
        <f t="shared" si="370"/>
        <v>5419Undervisning</v>
      </c>
      <c r="B2403" s="6" t="str">
        <f>Data!A2403</f>
        <v>5419</v>
      </c>
      <c r="C2403" s="7" t="str">
        <f>Data!B2403</f>
        <v>Sørreisa kommune</v>
      </c>
      <c r="D2403" s="7" t="str">
        <f>Data!C2403</f>
        <v>Undervisning</v>
      </c>
      <c r="E2403" s="1">
        <f>Data!D2403</f>
        <v>70.335400000000007</v>
      </c>
      <c r="F2403" s="1">
        <f>Data!E2403+Data!F2403</f>
        <v>46335.685503553919</v>
      </c>
      <c r="G2403" s="1">
        <f>Data!G2403</f>
        <v>4.917438444936689</v>
      </c>
      <c r="H2403" s="1">
        <f t="shared" si="371"/>
        <v>35553152.445454545</v>
      </c>
      <c r="I2403" s="1">
        <f t="shared" si="372"/>
        <v>3773.1272727272726</v>
      </c>
      <c r="J2403" s="1">
        <f t="shared" si="373"/>
        <v>4266831.0687272726</v>
      </c>
      <c r="K2403" s="1">
        <f>'Innlegging av opplysninger'!$B$4*H2403</f>
        <v>4621909.8179090908</v>
      </c>
      <c r="L2403" s="1"/>
      <c r="M2403" s="1">
        <f>'Innlegging av opplysninger'!$B$5*H2403</f>
        <v>4657462.9703545459</v>
      </c>
      <c r="N2403" s="1">
        <f>'Innlegging av opplysninger'!$B$5*I2403</f>
        <v>494.27967272727273</v>
      </c>
      <c r="O2403" s="1">
        <f>'Innlegging av opplysninger'!$B$5*J2403</f>
        <v>558954.87000327278</v>
      </c>
      <c r="P2403" s="1">
        <f>'Innlegging av opplysninger'!$B$5*K2403</f>
        <v>605470.18614609097</v>
      </c>
      <c r="Q2403" s="1"/>
      <c r="R2403" s="1">
        <f>'Innlegging av opplysninger'!$C$11*SUM(H2403:Q2403)</f>
        <v>1910185.8530905303</v>
      </c>
      <c r="S2403" s="1">
        <f>'Innlegging av opplysninger'!$C$13*(((H2403+J2403+M2403+O2403)*Data!H2403)+(J2403+O2403)*(1-Data!H2403)*1.8/12+I2403+N2403+K2403+L2403+P2403+Q2403)</f>
        <v>331173.79815745185</v>
      </c>
      <c r="T2403" s="1">
        <f>'Innlegging av opplysninger'!$C$13*((H2403+J2403+M2403+O2403)*(1-Data!H2403)-(J2403+O2403)*(1-Data!H2403)*1.8/12)</f>
        <v>2282764.7376506426</v>
      </c>
      <c r="U2403" s="1">
        <f>Data!I2403</f>
        <v>9.4784000000000006</v>
      </c>
      <c r="V2403" s="1">
        <f>Data!J2403+Data!K2403</f>
        <v>44365.137400123793</v>
      </c>
      <c r="W2403" s="1">
        <f>Data!L2403</f>
        <v>16.605123227548951</v>
      </c>
      <c r="X2403" s="1">
        <f t="shared" si="377"/>
        <v>4587387.4727272727</v>
      </c>
      <c r="Y2403" s="100">
        <f t="shared" si="378"/>
        <v>1716.981818181818</v>
      </c>
      <c r="Z2403" s="100">
        <f t="shared" si="379"/>
        <v>656241.93699999992</v>
      </c>
      <c r="AA2403" s="100">
        <f>'Innlegging av opplysninger'!$B$4*X2403</f>
        <v>596360.37145454541</v>
      </c>
      <c r="AB2403" s="1"/>
      <c r="AC2403" s="1">
        <f>'Innlegging av opplysninger'!$B$5*X2403</f>
        <v>600947.75892727275</v>
      </c>
      <c r="AD2403" s="1">
        <f>'Innlegging av opplysninger'!$B$5*Y2403</f>
        <v>224.92461818181818</v>
      </c>
      <c r="AE2403" s="1">
        <f>'Innlegging av opplysninger'!$B$5*Z2403</f>
        <v>85967.693746999998</v>
      </c>
      <c r="AF2403" s="1">
        <f>'Innlegging av opplysninger'!$B$5*AA2403</f>
        <v>78123.208660545453</v>
      </c>
      <c r="AG2403" s="1"/>
      <c r="AH2403" s="1">
        <f>'Innlegging av opplysninger'!$C$11*SUM(X2403:AG2403)</f>
        <v>251064.87326021396</v>
      </c>
      <c r="AI2403" s="1">
        <f>'Innlegging av opplysninger'!$C$13*(((X2403+Z2403+AC2403+AE2403)*Data!M2403)+(Z2403+AE2403)*(1-Data!M2403)*1.8/12+Y2403+AD2403+AA2403+AB2403+AF2403+AG2403)</f>
        <v>40963.360420502227</v>
      </c>
      <c r="AJ2403" s="1">
        <f>'Innlegging av opplysninger'!$C$13*((X2403+Z2403+AC2403+AE2403)*(1-Data!M2403)-(Z2403+AE2403)*(1-Data!M2403)*1.8/12)</f>
        <v>302599.09772505373</v>
      </c>
      <c r="AK2403" s="83">
        <f t="shared" si="374"/>
        <v>2161000</v>
      </c>
      <c r="AL2403" s="83">
        <f t="shared" si="375"/>
        <v>372000</v>
      </c>
      <c r="AM2403" s="83">
        <f t="shared" si="376"/>
        <v>2585000</v>
      </c>
    </row>
    <row r="2404" spans="1:39">
      <c r="A2404" t="str">
        <f t="shared" si="370"/>
        <v>5419Barnehager</v>
      </c>
      <c r="B2404" s="6" t="str">
        <f>Data!A2404</f>
        <v>5419</v>
      </c>
      <c r="C2404" s="7" t="str">
        <f>Data!B2404</f>
        <v>Sørreisa kommune</v>
      </c>
      <c r="D2404" s="7" t="str">
        <f>Data!C2404</f>
        <v>Barnehager</v>
      </c>
      <c r="E2404" s="1">
        <f>Data!D2404</f>
        <v>40.070400000000006</v>
      </c>
      <c r="F2404" s="1">
        <f>Data!E2404+Data!F2404</f>
        <v>41817.531665102739</v>
      </c>
      <c r="G2404" s="1">
        <f>Data!G2404</f>
        <v>0</v>
      </c>
      <c r="H2404" s="1">
        <f t="shared" si="371"/>
        <v>18279766.045454543</v>
      </c>
      <c r="I2404" s="1">
        <f t="shared" si="372"/>
        <v>0</v>
      </c>
      <c r="J2404" s="1">
        <f t="shared" si="373"/>
        <v>2193571.9254545453</v>
      </c>
      <c r="K2404" s="1">
        <f>'Innlegging av opplysninger'!$B$4*H2404</f>
        <v>2376369.5859090905</v>
      </c>
      <c r="L2404" s="1"/>
      <c r="M2404" s="1">
        <f>'Innlegging av opplysninger'!$B$5*H2404</f>
        <v>2394649.3519545454</v>
      </c>
      <c r="N2404" s="1">
        <f>'Innlegging av opplysninger'!$B$5*I2404</f>
        <v>0</v>
      </c>
      <c r="O2404" s="1">
        <f>'Innlegging av opplysninger'!$B$5*J2404</f>
        <v>287357.92223454546</v>
      </c>
      <c r="P2404" s="1">
        <f>'Innlegging av opplysninger'!$B$5*K2404</f>
        <v>311304.41575409088</v>
      </c>
      <c r="Q2404" s="1"/>
      <c r="R2404" s="1">
        <f>'Innlegging av opplysninger'!$C$11*SUM(H2404:Q2404)</f>
        <v>982034.73137693177</v>
      </c>
      <c r="S2404" s="1">
        <f>'Innlegging av opplysninger'!$C$13*(((H2404+J2404+M2404+O2404)*Data!H2404)+(J2404+O2404)*(1-Data!H2404)*1.8/12+I2404+N2404+K2404+L2404+P2404+Q2404)</f>
        <v>165666.56385430033</v>
      </c>
      <c r="T2404" s="1">
        <f>'Innlegging av opplysninger'!$C$13*((H2404+J2404+M2404+O2404)*(1-Data!H2404)-(J2404+O2404)*(1-Data!H2404)*1.8/12)</f>
        <v>1178170.4369772903</v>
      </c>
      <c r="U2404" s="1">
        <f>Data!I2404</f>
        <v>3.24</v>
      </c>
      <c r="V2404" s="1">
        <f>Data!J2404+Data!K2404</f>
        <v>39530.144032921802</v>
      </c>
      <c r="W2404" s="1">
        <f>Data!L2404</f>
        <v>0</v>
      </c>
      <c r="X2404" s="1">
        <f t="shared" si="377"/>
        <v>1397210.9090909087</v>
      </c>
      <c r="Y2404" s="100">
        <f t="shared" si="378"/>
        <v>0</v>
      </c>
      <c r="Z2404" s="100">
        <f t="shared" si="379"/>
        <v>199801.15999999992</v>
      </c>
      <c r="AA2404" s="100">
        <f>'Innlegging av opplysninger'!$B$4*X2404</f>
        <v>181637.41818181812</v>
      </c>
      <c r="AB2404" s="1"/>
      <c r="AC2404" s="1">
        <f>'Innlegging av opplysninger'!$B$5*X2404</f>
        <v>183034.62909090906</v>
      </c>
      <c r="AD2404" s="1">
        <f>'Innlegging av opplysninger'!$B$5*Y2404</f>
        <v>0</v>
      </c>
      <c r="AE2404" s="1">
        <f>'Innlegging av opplysninger'!$B$5*Z2404</f>
        <v>26173.951959999991</v>
      </c>
      <c r="AF2404" s="1">
        <f>'Innlegging av opplysninger'!$B$5*AA2404</f>
        <v>23794.501781818177</v>
      </c>
      <c r="AG2404" s="1"/>
      <c r="AH2404" s="1">
        <f>'Innlegging av opplysninger'!$C$11*SUM(X2404:AG2404)</f>
        <v>76442.797664007259</v>
      </c>
      <c r="AI2404" s="1">
        <f>'Innlegging av opplysninger'!$C$13*(((X2404+Z2404+AC2404+AE2404)*Data!M2404)+(Z2404+AE2404)*(1-Data!M2404)*1.8/12+Y2404+AD2404+AA2404+AB2404+AF2404+AG2404)</f>
        <v>12445.065711397086</v>
      </c>
      <c r="AJ2404" s="1">
        <f>'Innlegging av opplysninger'!$C$13*((X2404+Z2404+AC2404+AE2404)*(1-Data!M2404)-(Z2404+AE2404)*(1-Data!M2404)*1.8/12)</f>
        <v>92160.86793408652</v>
      </c>
      <c r="AK2404" s="83">
        <f t="shared" si="374"/>
        <v>1058000</v>
      </c>
      <c r="AL2404" s="83">
        <f t="shared" si="375"/>
        <v>178000</v>
      </c>
      <c r="AM2404" s="83">
        <f t="shared" si="376"/>
        <v>1270000</v>
      </c>
    </row>
    <row r="2405" spans="1:39">
      <c r="A2405" t="str">
        <f t="shared" si="370"/>
        <v>5419Helse/pleie/omsorg</v>
      </c>
      <c r="B2405" s="6" t="str">
        <f>Data!A2405</f>
        <v>5419</v>
      </c>
      <c r="C2405" s="7" t="str">
        <f>Data!B2405</f>
        <v>Sørreisa kommune</v>
      </c>
      <c r="D2405" s="7" t="str">
        <f>Data!C2405</f>
        <v>Helse/pleie/omsorg</v>
      </c>
      <c r="E2405" s="1">
        <f>Data!D2405</f>
        <v>92.379199999999983</v>
      </c>
      <c r="F2405" s="1">
        <f>Data!E2405+Data!F2405</f>
        <v>46224.282378139971</v>
      </c>
      <c r="G2405" s="1">
        <f>Data!G2405</f>
        <v>910.3334949858845</v>
      </c>
      <c r="H2405" s="1">
        <f t="shared" si="371"/>
        <v>46583587.92727273</v>
      </c>
      <c r="I2405" s="1">
        <f t="shared" si="372"/>
        <v>917409.6</v>
      </c>
      <c r="J2405" s="1">
        <f t="shared" si="373"/>
        <v>5700119.7032727273</v>
      </c>
      <c r="K2405" s="1">
        <f>'Innlegging av opplysninger'!$B$4*H2405</f>
        <v>6055866.4305454548</v>
      </c>
      <c r="L2405" s="1"/>
      <c r="M2405" s="1">
        <f>'Innlegging av opplysninger'!$B$5*H2405</f>
        <v>6102450.0184727274</v>
      </c>
      <c r="N2405" s="1">
        <f>'Innlegging av opplysninger'!$B$5*I2405</f>
        <v>120180.65760000001</v>
      </c>
      <c r="O2405" s="1">
        <f>'Innlegging av opplysninger'!$B$5*J2405</f>
        <v>746715.68112872727</v>
      </c>
      <c r="P2405" s="1">
        <f>'Innlegging av opplysninger'!$B$5*K2405</f>
        <v>793318.50240145461</v>
      </c>
      <c r="Q2405" s="1"/>
      <c r="R2405" s="1">
        <f>'Innlegging av opplysninger'!$C$11*SUM(H2405:Q2405)</f>
        <v>2546746.6437863652</v>
      </c>
      <c r="S2405" s="1">
        <f>'Innlegging av opplysninger'!$C$13*(((H2405+J2405+M2405+O2405)*Data!H2405)+(J2405+O2405)*(1-Data!H2405)*1.8/12+I2405+N2405+K2405+L2405+P2405+Q2405)</f>
        <v>578812.70914807403</v>
      </c>
      <c r="T2405" s="1">
        <f>'Innlegging av opplysninger'!$C$13*((H2405+J2405+M2405+O2405)*(1-Data!H2405)-(J2405+O2405)*(1-Data!H2405)*1.8/12)</f>
        <v>2906209.0139280041</v>
      </c>
      <c r="U2405" s="1">
        <f>Data!I2405</f>
        <v>14.845600000000001</v>
      </c>
      <c r="V2405" s="1">
        <f>Data!J2405+Data!K2405</f>
        <v>45645.859828276836</v>
      </c>
      <c r="W2405" s="1">
        <f>Data!L2405</f>
        <v>1165.4456539311311</v>
      </c>
      <c r="X2405" s="1">
        <f t="shared" si="377"/>
        <v>7392438.2909090901</v>
      </c>
      <c r="Y2405" s="100">
        <f t="shared" si="378"/>
        <v>188746.25454545455</v>
      </c>
      <c r="Z2405" s="100">
        <f t="shared" si="379"/>
        <v>1084109.3899999999</v>
      </c>
      <c r="AA2405" s="100">
        <f>'Innlegging av opplysninger'!$B$4*X2405</f>
        <v>961016.97781818174</v>
      </c>
      <c r="AB2405" s="1"/>
      <c r="AC2405" s="1">
        <f>'Innlegging av opplysninger'!$B$5*X2405</f>
        <v>968409.41610909079</v>
      </c>
      <c r="AD2405" s="1">
        <f>'Innlegging av opplysninger'!$B$5*Y2405</f>
        <v>24725.759345454546</v>
      </c>
      <c r="AE2405" s="1">
        <f>'Innlegging av opplysninger'!$B$5*Z2405</f>
        <v>142018.33009</v>
      </c>
      <c r="AF2405" s="1">
        <f>'Innlegging av opplysninger'!$B$5*AA2405</f>
        <v>125893.22409418182</v>
      </c>
      <c r="AG2405" s="1"/>
      <c r="AH2405" s="1">
        <f>'Innlegging av opplysninger'!$C$11*SUM(X2405:AG2405)</f>
        <v>413719.59043063526</v>
      </c>
      <c r="AI2405" s="1">
        <f>'Innlegging av opplysninger'!$C$13*(((X2405+Z2405+AC2405+AE2405)*Data!M2405)+(Z2405+AE2405)*(1-Data!M2405)*1.8/12+Y2405+AD2405+AA2405+AB2405+AF2405+AG2405)</f>
        <v>77183.671438472171</v>
      </c>
      <c r="AJ2405" s="1">
        <f>'Innlegging av opplysninger'!$C$13*((X2405+Z2405+AC2405+AE2405)*(1-Data!M2405)-(Z2405+AE2405)*(1-Data!M2405)*1.8/12)</f>
        <v>488958.92599292332</v>
      </c>
      <c r="AK2405" s="83">
        <f t="shared" si="374"/>
        <v>2960000</v>
      </c>
      <c r="AL2405" s="83">
        <f t="shared" si="375"/>
        <v>656000</v>
      </c>
      <c r="AM2405" s="83">
        <f t="shared" si="376"/>
        <v>3395000</v>
      </c>
    </row>
    <row r="2406" spans="1:39">
      <c r="A2406" t="str">
        <f t="shared" si="370"/>
        <v>5419Samferdsel og teknikk</v>
      </c>
      <c r="B2406" s="6" t="str">
        <f>Data!A2406</f>
        <v>5419</v>
      </c>
      <c r="C2406" s="7" t="str">
        <f>Data!B2406</f>
        <v>Sørreisa kommune</v>
      </c>
      <c r="D2406" s="7" t="str">
        <f>Data!C2406</f>
        <v>Samferdsel og teknikk</v>
      </c>
      <c r="E2406" s="1">
        <f>Data!D2406</f>
        <v>8.4881999999999955</v>
      </c>
      <c r="F2406" s="1">
        <f>Data!E2406+Data!F2406</f>
        <v>44247.141521955986</v>
      </c>
      <c r="G2406" s="1">
        <f>Data!G2406</f>
        <v>147.5460050422941</v>
      </c>
      <c r="H2406" s="1">
        <f t="shared" si="371"/>
        <v>4097220.9454545444</v>
      </c>
      <c r="I2406" s="1">
        <f t="shared" si="372"/>
        <v>13662.545454545454</v>
      </c>
      <c r="J2406" s="1">
        <f t="shared" si="373"/>
        <v>493306.01890909078</v>
      </c>
      <c r="K2406" s="1">
        <f>'Innlegging av opplysninger'!$B$4*H2406</f>
        <v>532638.72290909081</v>
      </c>
      <c r="L2406" s="1"/>
      <c r="M2406" s="1">
        <f>'Innlegging av opplysninger'!$B$5*H2406</f>
        <v>536735.94385454536</v>
      </c>
      <c r="N2406" s="1">
        <f>'Innlegging av opplysninger'!$B$5*I2406</f>
        <v>1789.7934545454546</v>
      </c>
      <c r="O2406" s="1">
        <f>'Innlegging av opplysninger'!$B$5*J2406</f>
        <v>64623.088477090896</v>
      </c>
      <c r="P2406" s="1">
        <f>'Innlegging av opplysninger'!$B$5*K2406</f>
        <v>69775.672701090894</v>
      </c>
      <c r="Q2406" s="1"/>
      <c r="R2406" s="1">
        <f>'Innlegging av opplysninger'!$C$11*SUM(H2406:Q2406)</f>
        <v>220770.60378615267</v>
      </c>
      <c r="S2406" s="1">
        <f>'Innlegging av opplysninger'!$C$13*(((H2406+J2406+M2406+O2406)*Data!H2406)+(J2406+O2406)*(1-Data!H2406)*1.8/12+I2406+N2406+K2406+L2406+P2406+Q2406)</f>
        <v>41661.136107033512</v>
      </c>
      <c r="T2406" s="1">
        <f>'Innlegging av opplysninger'!$C$13*((H2406+J2406+M2406+O2406)*(1-Data!H2406)-(J2406+O2406)*(1-Data!H2406)*1.8/12)</f>
        <v>260446.00591612278</v>
      </c>
      <c r="U2406" s="1">
        <f>Data!I2406</f>
        <v>3.5346000000000002</v>
      </c>
      <c r="V2406" s="1">
        <f>Data!J2406+Data!K2406</f>
        <v>52992.351326882803</v>
      </c>
      <c r="W2406" s="1">
        <f>Data!L2406</f>
        <v>0</v>
      </c>
      <c r="X2406" s="1">
        <f t="shared" si="377"/>
        <v>2043346.5272727266</v>
      </c>
      <c r="Y2406" s="100">
        <f t="shared" si="378"/>
        <v>0</v>
      </c>
      <c r="Z2406" s="100">
        <f t="shared" si="379"/>
        <v>292198.55339999986</v>
      </c>
      <c r="AA2406" s="100">
        <f>'Innlegging av opplysninger'!$B$4*X2406</f>
        <v>265635.04854545445</v>
      </c>
      <c r="AB2406" s="1"/>
      <c r="AC2406" s="1">
        <f>'Innlegging av opplysninger'!$B$5*X2406</f>
        <v>267678.39507272717</v>
      </c>
      <c r="AD2406" s="1">
        <f>'Innlegging av opplysninger'!$B$5*Y2406</f>
        <v>0</v>
      </c>
      <c r="AE2406" s="1">
        <f>'Innlegging av opplysninger'!$B$5*Z2406</f>
        <v>38278.010495399983</v>
      </c>
      <c r="AF2406" s="1">
        <f>'Innlegging av opplysninger'!$B$5*AA2406</f>
        <v>34798.191359454533</v>
      </c>
      <c r="AG2406" s="1"/>
      <c r="AH2406" s="1">
        <f>'Innlegging av opplysninger'!$C$11*SUM(X2406:AG2406)</f>
        <v>111793.51959353899</v>
      </c>
      <c r="AI2406" s="1">
        <f>'Innlegging av opplysninger'!$C$13*(((X2406+Z2406+AC2406+AE2406)*Data!M2406)+(Z2406+AE2406)*(1-Data!M2406)*1.8/12+Y2406+AD2406+AA2406+AB2406+AF2406+AG2406)</f>
        <v>21206.729757627381</v>
      </c>
      <c r="AJ2406" s="1">
        <f>'Innlegging av opplysninger'!$C$13*((X2406+Z2406+AC2406+AE2406)*(1-Data!M2406)-(Z2406+AE2406)*(1-Data!M2406)*1.8/12)</f>
        <v>131773.87600195227</v>
      </c>
      <c r="AK2406" s="83">
        <f t="shared" si="374"/>
        <v>333000</v>
      </c>
      <c r="AL2406" s="83">
        <f t="shared" si="375"/>
        <v>63000</v>
      </c>
      <c r="AM2406" s="83">
        <f t="shared" si="376"/>
        <v>392000</v>
      </c>
    </row>
    <row r="2407" spans="1:39">
      <c r="A2407" t="str">
        <f t="shared" si="370"/>
        <v>5419Annet</v>
      </c>
      <c r="B2407" s="6" t="str">
        <f>Data!A2407</f>
        <v>5419</v>
      </c>
      <c r="C2407" s="7" t="str">
        <f>Data!B2407</f>
        <v>Sørreisa kommune</v>
      </c>
      <c r="D2407" s="7" t="str">
        <f>Data!C2407</f>
        <v>Annet</v>
      </c>
      <c r="E2407" s="1">
        <f>Data!D2407</f>
        <v>6.8273999999999999</v>
      </c>
      <c r="F2407" s="1">
        <f>Data!E2407+Data!F2407</f>
        <v>0</v>
      </c>
      <c r="G2407" s="1">
        <f>Data!G2407</f>
        <v>0</v>
      </c>
      <c r="H2407" s="1">
        <f t="shared" si="371"/>
        <v>0</v>
      </c>
      <c r="I2407" s="1">
        <f t="shared" si="372"/>
        <v>0</v>
      </c>
      <c r="J2407" s="1">
        <f t="shared" si="373"/>
        <v>0</v>
      </c>
      <c r="K2407" s="1">
        <f>'Innlegging av opplysninger'!$B$4*H2407</f>
        <v>0</v>
      </c>
      <c r="L2407" s="1"/>
      <c r="M2407" s="1">
        <f>'Innlegging av opplysninger'!$B$5*H2407</f>
        <v>0</v>
      </c>
      <c r="N2407" s="1">
        <f>'Innlegging av opplysninger'!$B$5*I2407</f>
        <v>0</v>
      </c>
      <c r="O2407" s="1">
        <f>'Innlegging av opplysninger'!$B$5*J2407</f>
        <v>0</v>
      </c>
      <c r="P2407" s="1">
        <f>'Innlegging av opplysninger'!$B$5*K2407</f>
        <v>0</v>
      </c>
      <c r="Q2407" s="1"/>
      <c r="R2407" s="1">
        <f>'Innlegging av opplysninger'!$C$11*SUM(H2407:Q2407)</f>
        <v>0</v>
      </c>
      <c r="S2407" s="1">
        <f>'Innlegging av opplysninger'!$C$13*(((H2407+J2407+M2407+O2407)*Data!H2407)+(J2407+O2407)*(1-Data!H2407)*1.8/12+I2407+N2407+K2407+L2407+P2407+Q2407)</f>
        <v>0</v>
      </c>
      <c r="T2407" s="1">
        <f>'Innlegging av opplysninger'!$C$13*((H2407+J2407+M2407+O2407)*(1-Data!H2407)-(J2407+O2407)*(1-Data!H2407)*1.8/12)</f>
        <v>0</v>
      </c>
      <c r="U2407" s="1">
        <f>Data!I2407</f>
        <v>0</v>
      </c>
      <c r="V2407" s="1">
        <f>Data!J2407+Data!K2407</f>
        <v>0</v>
      </c>
      <c r="W2407" s="1">
        <f>Data!L2407</f>
        <v>0</v>
      </c>
      <c r="X2407" s="1">
        <f t="shared" si="377"/>
        <v>0</v>
      </c>
      <c r="Y2407" s="100">
        <f t="shared" si="378"/>
        <v>0</v>
      </c>
      <c r="Z2407" s="100">
        <f t="shared" si="379"/>
        <v>0</v>
      </c>
      <c r="AA2407" s="100">
        <f>'Innlegging av opplysninger'!$B$4*X2407</f>
        <v>0</v>
      </c>
      <c r="AB2407" s="1"/>
      <c r="AC2407" s="1">
        <f>'Innlegging av opplysninger'!$B$5*X2407</f>
        <v>0</v>
      </c>
      <c r="AD2407" s="1">
        <f>'Innlegging av opplysninger'!$B$5*Y2407</f>
        <v>0</v>
      </c>
      <c r="AE2407" s="1">
        <f>'Innlegging av opplysninger'!$B$5*Z2407</f>
        <v>0</v>
      </c>
      <c r="AF2407" s="1">
        <f>'Innlegging av opplysninger'!$B$5*AA2407</f>
        <v>0</v>
      </c>
      <c r="AG2407" s="1"/>
      <c r="AH2407" s="1">
        <f>'Innlegging av opplysninger'!$C$11*SUM(X2407:AG2407)</f>
        <v>0</v>
      </c>
      <c r="AI2407" s="1">
        <f>'Innlegging av opplysninger'!$C$13*(((X2407+Z2407+AC2407+AE2407)*Data!M2407)+(Z2407+AE2407)*(1-Data!M2407)*1.8/12+Y2407+AD2407+AA2407+AB2407+AF2407+AG2407)</f>
        <v>0</v>
      </c>
      <c r="AJ2407" s="1">
        <f>'Innlegging av opplysninger'!$C$13*((X2407+Z2407+AC2407+AE2407)*(1-Data!M2407)-(Z2407+AE2407)*(1-Data!M2407)*1.8/12)</f>
        <v>0</v>
      </c>
      <c r="AK2407" s="83">
        <f t="shared" si="374"/>
        <v>0</v>
      </c>
      <c r="AL2407" s="83">
        <f t="shared" si="375"/>
        <v>0</v>
      </c>
      <c r="AM2407" s="83">
        <f t="shared" si="376"/>
        <v>0</v>
      </c>
    </row>
    <row r="2408" spans="1:39">
      <c r="A2408" t="str">
        <f t="shared" si="370"/>
        <v>5420Alle</v>
      </c>
      <c r="B2408" s="6" t="str">
        <f>Data!A2408</f>
        <v>5420</v>
      </c>
      <c r="C2408" s="7" t="str">
        <f>Data!B2408</f>
        <v>Dyrøy kommune</v>
      </c>
      <c r="D2408" s="7" t="str">
        <f>Data!C2408</f>
        <v>Alle</v>
      </c>
      <c r="E2408" s="1">
        <f>Data!D2408</f>
        <v>79.385299999999987</v>
      </c>
      <c r="F2408" s="1">
        <f>Data!E2408+Data!F2408</f>
        <v>47405.162011522705</v>
      </c>
      <c r="G2408" s="1">
        <f>Data!G2408</f>
        <v>555.43394054062901</v>
      </c>
      <c r="H2408" s="1">
        <f t="shared" si="371"/>
        <v>41053887.358181812</v>
      </c>
      <c r="I2408" s="1">
        <f t="shared" si="372"/>
        <v>481017.70909090893</v>
      </c>
      <c r="J2408" s="1">
        <f t="shared" si="373"/>
        <v>4984188.608072727</v>
      </c>
      <c r="K2408" s="1">
        <f>'Innlegging av opplysninger'!$B$4*H2408</f>
        <v>5337005.3565636361</v>
      </c>
      <c r="L2408" s="1"/>
      <c r="M2408" s="1">
        <f>'Innlegging av opplysninger'!$B$5*H2408</f>
        <v>5378059.2439218173</v>
      </c>
      <c r="N2408" s="1">
        <f>'Innlegging av opplysninger'!$B$5*I2408</f>
        <v>63013.319890909072</v>
      </c>
      <c r="O2408" s="1">
        <f>'Innlegging av opplysninger'!$B$5*J2408</f>
        <v>652928.70765752729</v>
      </c>
      <c r="P2408" s="1">
        <f>'Innlegging av opplysninger'!$B$5*K2408</f>
        <v>699147.70170983637</v>
      </c>
      <c r="Q2408" s="1"/>
      <c r="R2408" s="1">
        <f>'Innlegging av opplysninger'!$C$11*SUM(H2408:Q2408)</f>
        <v>2228671.4241933888</v>
      </c>
      <c r="S2408" s="1">
        <f>'Innlegging av opplysninger'!$C$13*(((H2408+J2408+M2408+O2408)*Data!H2408)+(J2408+O2408)*(1-Data!H2408)*1.8/12+I2408+N2408+K2408+L2408+P2408+Q2408)</f>
        <v>435665.38742408197</v>
      </c>
      <c r="T2408" s="1">
        <f>'Innlegging av opplysninger'!$C$13*((H2408+J2408+M2408+O2408)*(1-Data!H2408)-(J2408+O2408)*(1-Data!H2408)*1.8/12)</f>
        <v>2614095.5088405549</v>
      </c>
      <c r="U2408" s="1">
        <f>Data!I2408</f>
        <v>22.194700000000001</v>
      </c>
      <c r="V2408" s="1">
        <f>Data!J2408+Data!K2408</f>
        <v>49125.705729671201</v>
      </c>
      <c r="W2408" s="1">
        <f>Data!L2408</f>
        <v>683.50777437856777</v>
      </c>
      <c r="X2408" s="1">
        <f t="shared" si="377"/>
        <v>11894512.37409091</v>
      </c>
      <c r="Y2408" s="100">
        <f t="shared" si="378"/>
        <v>165493.63636363635</v>
      </c>
      <c r="Z2408" s="100">
        <f t="shared" si="379"/>
        <v>1724580.859495</v>
      </c>
      <c r="AA2408" s="100">
        <f>'Innlegging av opplysninger'!$B$4*X2408</f>
        <v>1546286.6086318183</v>
      </c>
      <c r="AB2408" s="1"/>
      <c r="AC2408" s="1">
        <f>'Innlegging av opplysninger'!$B$5*X2408</f>
        <v>1558181.1210059093</v>
      </c>
      <c r="AD2408" s="1">
        <f>'Innlegging av opplysninger'!$B$5*Y2408</f>
        <v>21679.666363636363</v>
      </c>
      <c r="AE2408" s="1">
        <f>'Innlegging av opplysninger'!$B$5*Z2408</f>
        <v>225920.09259384501</v>
      </c>
      <c r="AF2408" s="1">
        <f>'Innlegging av opplysninger'!$B$5*AA2408</f>
        <v>202563.54573076821</v>
      </c>
      <c r="AG2408" s="1"/>
      <c r="AH2408" s="1">
        <f>'Innlegging av opplysninger'!$C$11*SUM(X2408:AG2408)</f>
        <v>658890.28036246996</v>
      </c>
      <c r="AI2408" s="1">
        <f>'Innlegging av opplysninger'!$C$13*(((X2408+Z2408+AC2408+AE2408)*Data!M2408)+(Z2408+AE2408)*(1-Data!M2408)*1.8/12+Y2408+AD2408+AA2408+AB2408+AF2408+AG2408)</f>
        <v>146532.42757015576</v>
      </c>
      <c r="AJ2408" s="1">
        <f>'Innlegging av opplysninger'!$C$13*((X2408+Z2408+AC2408+AE2408)*(1-Data!M2408)-(Z2408+AE2408)*(1-Data!M2408)*1.8/12)</f>
        <v>755106.90345217125</v>
      </c>
      <c r="AK2408" s="83">
        <f t="shared" si="374"/>
        <v>2888000</v>
      </c>
      <c r="AL2408" s="83">
        <f t="shared" si="375"/>
        <v>582000</v>
      </c>
      <c r="AM2408" s="83">
        <f t="shared" si="376"/>
        <v>3369000</v>
      </c>
    </row>
    <row r="2409" spans="1:39">
      <c r="A2409" t="str">
        <f t="shared" si="370"/>
        <v>5420Administrasjon</v>
      </c>
      <c r="B2409" s="6" t="str">
        <f>Data!A2409</f>
        <v>5420</v>
      </c>
      <c r="C2409" s="7" t="str">
        <f>Data!B2409</f>
        <v>Dyrøy kommune</v>
      </c>
      <c r="D2409" s="7" t="str">
        <f>Data!C2409</f>
        <v>Administrasjon</v>
      </c>
      <c r="E2409" s="1">
        <f>Data!D2409</f>
        <v>12.8</v>
      </c>
      <c r="F2409" s="1">
        <f>Data!E2409+Data!F2409</f>
        <v>47207.786458333336</v>
      </c>
      <c r="G2409" s="1">
        <f>Data!G2409</f>
        <v>0</v>
      </c>
      <c r="H2409" s="1">
        <f t="shared" si="371"/>
        <v>6591923.6363636367</v>
      </c>
      <c r="I2409" s="1">
        <f t="shared" si="372"/>
        <v>0</v>
      </c>
      <c r="J2409" s="1">
        <f t="shared" si="373"/>
        <v>791030.83636363642</v>
      </c>
      <c r="K2409" s="1">
        <f>'Innlegging av opplysninger'!$B$4*H2409</f>
        <v>856950.07272727275</v>
      </c>
      <c r="L2409" s="1"/>
      <c r="M2409" s="1">
        <f>'Innlegging av opplysninger'!$B$5*H2409</f>
        <v>863541.99636363646</v>
      </c>
      <c r="N2409" s="1">
        <f>'Innlegging av opplysninger'!$B$5*I2409</f>
        <v>0</v>
      </c>
      <c r="O2409" s="1">
        <f>'Innlegging av opplysninger'!$B$5*J2409</f>
        <v>103625.03956363638</v>
      </c>
      <c r="P2409" s="1">
        <f>'Innlegging av opplysninger'!$B$5*K2409</f>
        <v>112260.45952727273</v>
      </c>
      <c r="Q2409" s="1"/>
      <c r="R2409" s="1">
        <f>'Innlegging av opplysninger'!$C$11*SUM(H2409:Q2409)</f>
        <v>354134.61755454546</v>
      </c>
      <c r="S2409" s="1">
        <f>'Innlegging av opplysninger'!$C$13*(((H2409+J2409+M2409+O2409)*Data!H2409)+(J2409+O2409)*(1-Data!H2409)*1.8/12+I2409+N2409+K2409+L2409+P2409+Q2409)</f>
        <v>88012.279473512725</v>
      </c>
      <c r="T2409" s="1">
        <f>'Innlegging av opplysninger'!$C$13*((H2409+J2409+M2409+O2409)*(1-Data!H2409)-(J2409+O2409)*(1-Data!H2409)*1.8/12)</f>
        <v>396592.98665375996</v>
      </c>
      <c r="U2409" s="1">
        <f>Data!I2409</f>
        <v>5</v>
      </c>
      <c r="V2409" s="1">
        <f>Data!J2409+Data!K2409</f>
        <v>54053.65</v>
      </c>
      <c r="W2409" s="1">
        <f>Data!L2409</f>
        <v>0</v>
      </c>
      <c r="X2409" s="1">
        <f t="shared" si="377"/>
        <v>2948380.9090909087</v>
      </c>
      <c r="Y2409" s="100">
        <f t="shared" si="378"/>
        <v>0</v>
      </c>
      <c r="Z2409" s="100">
        <f t="shared" si="379"/>
        <v>421618.46999999991</v>
      </c>
      <c r="AA2409" s="100">
        <f>'Innlegging av opplysninger'!$B$4*X2409</f>
        <v>383289.51818181813</v>
      </c>
      <c r="AB2409" s="1"/>
      <c r="AC2409" s="1">
        <f>'Innlegging av opplysninger'!$B$5*X2409</f>
        <v>386237.89909090905</v>
      </c>
      <c r="AD2409" s="1">
        <f>'Innlegging av opplysninger'!$B$5*Y2409</f>
        <v>0</v>
      </c>
      <c r="AE2409" s="1">
        <f>'Innlegging av opplysninger'!$B$5*Z2409</f>
        <v>55232.019569999989</v>
      </c>
      <c r="AF2409" s="1">
        <f>'Innlegging av opplysninger'!$B$5*AA2409</f>
        <v>50210.926881818174</v>
      </c>
      <c r="AG2409" s="1"/>
      <c r="AH2409" s="1">
        <f>'Innlegging av opplysninger'!$C$11*SUM(X2409:AG2409)</f>
        <v>161308.85022698724</v>
      </c>
      <c r="AI2409" s="1">
        <f>'Innlegging av opplysninger'!$C$13*(((X2409+Z2409+AC2409+AE2409)*Data!M2409)+(Z2409+AE2409)*(1-Data!M2409)*1.8/12+Y2409+AD2409+AA2409+AB2409+AF2409+AG2409)</f>
        <v>51582.891265967446</v>
      </c>
      <c r="AJ2409" s="1">
        <f>'Innlegging av opplysninger'!$C$13*((X2409+Z2409+AC2409+AE2409)*(1-Data!M2409)-(Z2409+AE2409)*(1-Data!M2409)*1.8/12)</f>
        <v>169155.53536043616</v>
      </c>
      <c r="AK2409" s="83">
        <f t="shared" si="374"/>
        <v>515000</v>
      </c>
      <c r="AL2409" s="83">
        <f t="shared" si="375"/>
        <v>140000</v>
      </c>
      <c r="AM2409" s="83">
        <f t="shared" si="376"/>
        <v>566000</v>
      </c>
    </row>
    <row r="2410" spans="1:39">
      <c r="A2410" t="str">
        <f t="shared" si="370"/>
        <v>5420Undervisning</v>
      </c>
      <c r="B2410" s="6" t="str">
        <f>Data!A2410</f>
        <v>5420</v>
      </c>
      <c r="C2410" s="7" t="str">
        <f>Data!B2410</f>
        <v>Dyrøy kommune</v>
      </c>
      <c r="D2410" s="7" t="str">
        <f>Data!C2410</f>
        <v>Undervisning</v>
      </c>
      <c r="E2410" s="1">
        <f>Data!D2410</f>
        <v>18.8794</v>
      </c>
      <c r="F2410" s="1">
        <f>Data!E2410+Data!F2410</f>
        <v>49666.364723808321</v>
      </c>
      <c r="G2410" s="1">
        <f>Data!G2410</f>
        <v>0</v>
      </c>
      <c r="H2410" s="1">
        <f t="shared" si="371"/>
        <v>10229139.994545456</v>
      </c>
      <c r="I2410" s="1">
        <f t="shared" si="372"/>
        <v>0</v>
      </c>
      <c r="J2410" s="1">
        <f t="shared" si="373"/>
        <v>1227496.7993454547</v>
      </c>
      <c r="K2410" s="1">
        <f>'Innlegging av opplysninger'!$B$4*H2410</f>
        <v>1329788.1992909093</v>
      </c>
      <c r="L2410" s="1"/>
      <c r="M2410" s="1">
        <f>'Innlegging av opplysninger'!$B$5*H2410</f>
        <v>1340017.3392854547</v>
      </c>
      <c r="N2410" s="1">
        <f>'Innlegging av opplysninger'!$B$5*I2410</f>
        <v>0</v>
      </c>
      <c r="O2410" s="1">
        <f>'Innlegging av opplysninger'!$B$5*J2410</f>
        <v>160802.08071425458</v>
      </c>
      <c r="P2410" s="1">
        <f>'Innlegging av opplysninger'!$B$5*K2410</f>
        <v>174202.25410710913</v>
      </c>
      <c r="Q2410" s="1"/>
      <c r="R2410" s="1">
        <f>'Innlegging av opplysninger'!$C$11*SUM(H2410:Q2410)</f>
        <v>549534.97335696814</v>
      </c>
      <c r="S2410" s="1">
        <f>'Innlegging av opplysninger'!$C$13*(((H2410+J2410+M2410+O2410)*Data!H2410)+(J2410+O2410)*(1-Data!H2410)*1.8/12+I2410+N2410+K2410+L2410+P2410+Q2410)</f>
        <v>89036.234841162688</v>
      </c>
      <c r="T2410" s="1">
        <f>'Innlegging av opplysninger'!$C$13*((H2410+J2410+M2410+O2410)*(1-Data!H2410)-(J2410+O2410)*(1-Data!H2410)*1.8/12)</f>
        <v>662958.99185784638</v>
      </c>
      <c r="U2410" s="1">
        <f>Data!I2410</f>
        <v>3.1000000000000005</v>
      </c>
      <c r="V2410" s="1">
        <f>Data!J2410+Data!K2410</f>
        <v>50841.129032258053</v>
      </c>
      <c r="W2410" s="1">
        <f>Data!L2410</f>
        <v>0</v>
      </c>
      <c r="X2410" s="1">
        <f t="shared" si="377"/>
        <v>1719354.5454545454</v>
      </c>
      <c r="Y2410" s="100">
        <f t="shared" si="378"/>
        <v>0</v>
      </c>
      <c r="Z2410" s="100">
        <f t="shared" si="379"/>
        <v>245867.69999999998</v>
      </c>
      <c r="AA2410" s="100">
        <f>'Innlegging av opplysninger'!$B$4*X2410</f>
        <v>223516.09090909091</v>
      </c>
      <c r="AB2410" s="1"/>
      <c r="AC2410" s="1">
        <f>'Innlegging av opplysninger'!$B$5*X2410</f>
        <v>225235.44545454546</v>
      </c>
      <c r="AD2410" s="1">
        <f>'Innlegging av opplysninger'!$B$5*Y2410</f>
        <v>0</v>
      </c>
      <c r="AE2410" s="1">
        <f>'Innlegging av opplysninger'!$B$5*Z2410</f>
        <v>32208.668699999998</v>
      </c>
      <c r="AF2410" s="1">
        <f>'Innlegging av opplysninger'!$B$5*AA2410</f>
        <v>29280.607909090912</v>
      </c>
      <c r="AG2410" s="1"/>
      <c r="AH2410" s="1">
        <f>'Innlegging av opplysninger'!$C$11*SUM(X2410:AG2410)</f>
        <v>94067.596220236344</v>
      </c>
      <c r="AI2410" s="1">
        <f>'Innlegging av opplysninger'!$C$13*(((X2410+Z2410+AC2410+AE2410)*Data!M2410)+(Z2410+AE2410)*(1-Data!M2410)*1.8/12+Y2410+AD2410+AA2410+AB2410+AF2410+AG2410)</f>
        <v>17942.035217369503</v>
      </c>
      <c r="AJ2410" s="1">
        <f>'Innlegging av opplysninger'!$C$13*((X2410+Z2410+AC2410+AE2410)*(1-Data!M2410)-(Z2410+AE2410)*(1-Data!M2410)*1.8/12)</f>
        <v>110782.04382084866</v>
      </c>
      <c r="AK2410" s="83">
        <f t="shared" si="374"/>
        <v>644000</v>
      </c>
      <c r="AL2410" s="83">
        <f t="shared" si="375"/>
        <v>107000</v>
      </c>
      <c r="AM2410" s="83">
        <f t="shared" si="376"/>
        <v>774000</v>
      </c>
    </row>
    <row r="2411" spans="1:39">
      <c r="A2411" t="str">
        <f t="shared" si="370"/>
        <v>5420Barnehager</v>
      </c>
      <c r="B2411" s="6" t="str">
        <f>Data!A2411</f>
        <v>5420</v>
      </c>
      <c r="C2411" s="7" t="str">
        <f>Data!B2411</f>
        <v>Dyrøy kommune</v>
      </c>
      <c r="D2411" s="7" t="str">
        <f>Data!C2411</f>
        <v>Barnehager</v>
      </c>
      <c r="E2411" s="1">
        <f>Data!D2411</f>
        <v>6.4</v>
      </c>
      <c r="F2411" s="1">
        <f>Data!E2411+Data!F2411</f>
        <v>0</v>
      </c>
      <c r="G2411" s="1">
        <f>Data!G2411</f>
        <v>0</v>
      </c>
      <c r="H2411" s="1">
        <f t="shared" si="371"/>
        <v>0</v>
      </c>
      <c r="I2411" s="1">
        <f t="shared" si="372"/>
        <v>0</v>
      </c>
      <c r="J2411" s="1">
        <f t="shared" si="373"/>
        <v>0</v>
      </c>
      <c r="K2411" s="1">
        <f>'Innlegging av opplysninger'!$B$4*H2411</f>
        <v>0</v>
      </c>
      <c r="L2411" s="1"/>
      <c r="M2411" s="1">
        <f>'Innlegging av opplysninger'!$B$5*H2411</f>
        <v>0</v>
      </c>
      <c r="N2411" s="1">
        <f>'Innlegging av opplysninger'!$B$5*I2411</f>
        <v>0</v>
      </c>
      <c r="O2411" s="1">
        <f>'Innlegging av opplysninger'!$B$5*J2411</f>
        <v>0</v>
      </c>
      <c r="P2411" s="1">
        <f>'Innlegging av opplysninger'!$B$5*K2411</f>
        <v>0</v>
      </c>
      <c r="Q2411" s="1"/>
      <c r="R2411" s="1">
        <f>'Innlegging av opplysninger'!$C$11*SUM(H2411:Q2411)</f>
        <v>0</v>
      </c>
      <c r="S2411" s="1">
        <f>'Innlegging av opplysninger'!$C$13*(((H2411+J2411+M2411+O2411)*Data!H2411)+(J2411+O2411)*(1-Data!H2411)*1.8/12+I2411+N2411+K2411+L2411+P2411+Q2411)</f>
        <v>0</v>
      </c>
      <c r="T2411" s="1">
        <f>'Innlegging av opplysninger'!$C$13*((H2411+J2411+M2411+O2411)*(1-Data!H2411)-(J2411+O2411)*(1-Data!H2411)*1.8/12)</f>
        <v>0</v>
      </c>
      <c r="U2411" s="1">
        <f>Data!I2411</f>
        <v>0</v>
      </c>
      <c r="V2411" s="1">
        <f>Data!J2411+Data!K2411</f>
        <v>0</v>
      </c>
      <c r="W2411" s="1">
        <f>Data!L2411</f>
        <v>0</v>
      </c>
      <c r="X2411" s="1">
        <f t="shared" si="377"/>
        <v>0</v>
      </c>
      <c r="Y2411" s="100">
        <f t="shared" si="378"/>
        <v>0</v>
      </c>
      <c r="Z2411" s="100">
        <f t="shared" si="379"/>
        <v>0</v>
      </c>
      <c r="AA2411" s="100">
        <f>'Innlegging av opplysninger'!$B$4*X2411</f>
        <v>0</v>
      </c>
      <c r="AB2411" s="1"/>
      <c r="AC2411" s="1">
        <f>'Innlegging av opplysninger'!$B$5*X2411</f>
        <v>0</v>
      </c>
      <c r="AD2411" s="1">
        <f>'Innlegging av opplysninger'!$B$5*Y2411</f>
        <v>0</v>
      </c>
      <c r="AE2411" s="1">
        <f>'Innlegging av opplysninger'!$B$5*Z2411</f>
        <v>0</v>
      </c>
      <c r="AF2411" s="1">
        <f>'Innlegging av opplysninger'!$B$5*AA2411</f>
        <v>0</v>
      </c>
      <c r="AG2411" s="1"/>
      <c r="AH2411" s="1">
        <f>'Innlegging av opplysninger'!$C$11*SUM(X2411:AG2411)</f>
        <v>0</v>
      </c>
      <c r="AI2411" s="1">
        <f>'Innlegging av opplysninger'!$C$13*(((X2411+Z2411+AC2411+AE2411)*Data!M2411)+(Z2411+AE2411)*(1-Data!M2411)*1.8/12+Y2411+AD2411+AA2411+AB2411+AF2411+AG2411)</f>
        <v>0</v>
      </c>
      <c r="AJ2411" s="1">
        <f>'Innlegging av opplysninger'!$C$13*((X2411+Z2411+AC2411+AE2411)*(1-Data!M2411)-(Z2411+AE2411)*(1-Data!M2411)*1.8/12)</f>
        <v>0</v>
      </c>
      <c r="AK2411" s="83">
        <f t="shared" si="374"/>
        <v>0</v>
      </c>
      <c r="AL2411" s="83">
        <f t="shared" si="375"/>
        <v>0</v>
      </c>
      <c r="AM2411" s="83">
        <f t="shared" si="376"/>
        <v>0</v>
      </c>
    </row>
    <row r="2412" spans="1:39">
      <c r="A2412" t="str">
        <f t="shared" si="370"/>
        <v>5420Helse/pleie/omsorg</v>
      </c>
      <c r="B2412" s="6" t="str">
        <f>Data!A2412</f>
        <v>5420</v>
      </c>
      <c r="C2412" s="7" t="str">
        <f>Data!B2412</f>
        <v>Dyrøy kommune</v>
      </c>
      <c r="D2412" s="7" t="str">
        <f>Data!C2412</f>
        <v>Helse/pleie/omsorg</v>
      </c>
      <c r="E2412" s="1">
        <f>Data!D2412</f>
        <v>34.855899999999998</v>
      </c>
      <c r="F2412" s="1">
        <f>Data!E2412+Data!F2412</f>
        <v>47252.244478935652</v>
      </c>
      <c r="G2412" s="1">
        <f>Data!G2412</f>
        <v>1265.0165395241556</v>
      </c>
      <c r="H2412" s="1">
        <f t="shared" si="371"/>
        <v>17967485.545454543</v>
      </c>
      <c r="I2412" s="1">
        <f t="shared" si="372"/>
        <v>481017.70909090922</v>
      </c>
      <c r="J2412" s="1">
        <f t="shared" si="373"/>
        <v>2213820.3905454543</v>
      </c>
      <c r="K2412" s="1">
        <f>'Innlegging av opplysninger'!$B$4*H2412</f>
        <v>2335773.1209090906</v>
      </c>
      <c r="L2412" s="1"/>
      <c r="M2412" s="1">
        <f>'Innlegging av opplysninger'!$B$5*H2412</f>
        <v>2353740.6064545452</v>
      </c>
      <c r="N2412" s="1">
        <f>'Innlegging av opplysninger'!$B$5*I2412</f>
        <v>63013.319890909108</v>
      </c>
      <c r="O2412" s="1">
        <f>'Innlegging av opplysninger'!$B$5*J2412</f>
        <v>290010.47116145451</v>
      </c>
      <c r="P2412" s="1">
        <f>'Innlegging av opplysninger'!$B$5*K2412</f>
        <v>305986.2788390909</v>
      </c>
      <c r="Q2412" s="1"/>
      <c r="R2412" s="1">
        <f>'Innlegging av opplysninger'!$C$11*SUM(H2412:Q2412)</f>
        <v>988412.202809148</v>
      </c>
      <c r="S2412" s="1">
        <f>'Innlegging av opplysninger'!$C$13*(((H2412+J2412+M2412+O2412)*Data!H2412)+(J2412+O2412)*(1-Data!H2412)*1.8/12+I2412+N2412+K2412+L2412+P2412+Q2412)</f>
        <v>199788.30138295572</v>
      </c>
      <c r="T2412" s="1">
        <f>'Innlegging av opplysninger'!$C$13*((H2412+J2412+M2412+O2412)*(1-Data!H2412)-(J2412+O2412)*(1-Data!H2412)*1.8/12)</f>
        <v>1152775.765619036</v>
      </c>
      <c r="U2412" s="1">
        <f>Data!I2412</f>
        <v>8.9946999999999999</v>
      </c>
      <c r="V2412" s="1">
        <f>Data!J2412+Data!K2412</f>
        <v>47199.940071190067</v>
      </c>
      <c r="W2412" s="1">
        <f>Data!L2412</f>
        <v>1686.5765395177159</v>
      </c>
      <c r="X2412" s="1">
        <f t="shared" si="377"/>
        <v>4631446.919545454</v>
      </c>
      <c r="Y2412" s="100">
        <f t="shared" si="378"/>
        <v>165493.63636363632</v>
      </c>
      <c r="Z2412" s="100">
        <f t="shared" si="379"/>
        <v>685962.49949499988</v>
      </c>
      <c r="AA2412" s="100">
        <f>'Innlegging av opplysninger'!$B$4*X2412</f>
        <v>602088.09954090905</v>
      </c>
      <c r="AB2412" s="1"/>
      <c r="AC2412" s="1">
        <f>'Innlegging av opplysninger'!$B$5*X2412</f>
        <v>606719.54646045447</v>
      </c>
      <c r="AD2412" s="1">
        <f>'Innlegging av opplysninger'!$B$5*Y2412</f>
        <v>21679.666363636359</v>
      </c>
      <c r="AE2412" s="1">
        <f>'Innlegging av opplysninger'!$B$5*Z2412</f>
        <v>89861.087433844994</v>
      </c>
      <c r="AF2412" s="1">
        <f>'Innlegging av opplysninger'!$B$5*AA2412</f>
        <v>78873.54103985909</v>
      </c>
      <c r="AG2412" s="1"/>
      <c r="AH2412" s="1">
        <f>'Innlegging av opplysninger'!$C$11*SUM(X2412:AG2412)</f>
        <v>261520.74985722612</v>
      </c>
      <c r="AI2412" s="1">
        <f>'Innlegging av opplysninger'!$C$13*(((X2412+Z2412+AC2412+AE2412)*Data!M2412)+(Z2412+AE2412)*(1-Data!M2412)*1.8/12+Y2412+AD2412+AA2412+AB2412+AF2412+AG2412)</f>
        <v>51668.425051529666</v>
      </c>
      <c r="AJ2412" s="1">
        <f>'Innlegging av opplysninger'!$C$13*((X2412+Z2412+AC2412+AE2412)*(1-Data!M2412)-(Z2412+AE2412)*(1-Data!M2412)*1.8/12)</f>
        <v>306202.07475309563</v>
      </c>
      <c r="AK2412" s="83">
        <f t="shared" si="374"/>
        <v>1250000</v>
      </c>
      <c r="AL2412" s="83">
        <f t="shared" si="375"/>
        <v>251000</v>
      </c>
      <c r="AM2412" s="83">
        <f t="shared" si="376"/>
        <v>1459000</v>
      </c>
    </row>
    <row r="2413" spans="1:39">
      <c r="A2413" t="str">
        <f t="shared" si="370"/>
        <v>5420Samferdsel og teknikk</v>
      </c>
      <c r="B2413" s="6" t="str">
        <f>Data!A2413</f>
        <v>5420</v>
      </c>
      <c r="C2413" s="7" t="str">
        <f>Data!B2413</f>
        <v>Dyrøy kommune</v>
      </c>
      <c r="D2413" s="7" t="str">
        <f>Data!C2413</f>
        <v>Samferdsel og teknikk</v>
      </c>
      <c r="E2413" s="1">
        <f>Data!D2413</f>
        <v>4</v>
      </c>
      <c r="F2413" s="1">
        <f>Data!E2413+Data!F2413</f>
        <v>0</v>
      </c>
      <c r="G2413" s="1">
        <f>Data!G2413</f>
        <v>0</v>
      </c>
      <c r="H2413" s="1">
        <f t="shared" si="371"/>
        <v>0</v>
      </c>
      <c r="I2413" s="1">
        <f t="shared" si="372"/>
        <v>0</v>
      </c>
      <c r="J2413" s="1">
        <f t="shared" si="373"/>
        <v>0</v>
      </c>
      <c r="K2413" s="1">
        <f>'Innlegging av opplysninger'!$B$4*H2413</f>
        <v>0</v>
      </c>
      <c r="L2413" s="1"/>
      <c r="M2413" s="1">
        <f>'Innlegging av opplysninger'!$B$5*H2413</f>
        <v>0</v>
      </c>
      <c r="N2413" s="1">
        <f>'Innlegging av opplysninger'!$B$5*I2413</f>
        <v>0</v>
      </c>
      <c r="O2413" s="1">
        <f>'Innlegging av opplysninger'!$B$5*J2413</f>
        <v>0</v>
      </c>
      <c r="P2413" s="1">
        <f>'Innlegging av opplysninger'!$B$5*K2413</f>
        <v>0</v>
      </c>
      <c r="Q2413" s="1"/>
      <c r="R2413" s="1">
        <f>'Innlegging av opplysninger'!$C$11*SUM(H2413:Q2413)</f>
        <v>0</v>
      </c>
      <c r="S2413" s="1">
        <f>'Innlegging av opplysninger'!$C$13*(((H2413+J2413+M2413+O2413)*Data!H2413)+(J2413+O2413)*(1-Data!H2413)*1.8/12+I2413+N2413+K2413+L2413+P2413+Q2413)</f>
        <v>0</v>
      </c>
      <c r="T2413" s="1">
        <f>'Innlegging av opplysninger'!$C$13*((H2413+J2413+M2413+O2413)*(1-Data!H2413)-(J2413+O2413)*(1-Data!H2413)*1.8/12)</f>
        <v>0</v>
      </c>
      <c r="U2413" s="1">
        <f>Data!I2413</f>
        <v>0</v>
      </c>
      <c r="V2413" s="1">
        <f>Data!J2413+Data!K2413</f>
        <v>0</v>
      </c>
      <c r="W2413" s="1">
        <f>Data!L2413</f>
        <v>0</v>
      </c>
      <c r="X2413" s="1">
        <f t="shared" si="377"/>
        <v>0</v>
      </c>
      <c r="Y2413" s="100">
        <f t="shared" si="378"/>
        <v>0</v>
      </c>
      <c r="Z2413" s="100">
        <f t="shared" si="379"/>
        <v>0</v>
      </c>
      <c r="AA2413" s="100">
        <f>'Innlegging av opplysninger'!$B$4*X2413</f>
        <v>0</v>
      </c>
      <c r="AB2413" s="1"/>
      <c r="AC2413" s="1">
        <f>'Innlegging av opplysninger'!$B$5*X2413</f>
        <v>0</v>
      </c>
      <c r="AD2413" s="1">
        <f>'Innlegging av opplysninger'!$B$5*Y2413</f>
        <v>0</v>
      </c>
      <c r="AE2413" s="1">
        <f>'Innlegging av opplysninger'!$B$5*Z2413</f>
        <v>0</v>
      </c>
      <c r="AF2413" s="1">
        <f>'Innlegging av opplysninger'!$B$5*AA2413</f>
        <v>0</v>
      </c>
      <c r="AG2413" s="1"/>
      <c r="AH2413" s="1">
        <f>'Innlegging av opplysninger'!$C$11*SUM(X2413:AG2413)</f>
        <v>0</v>
      </c>
      <c r="AI2413" s="1">
        <f>'Innlegging av opplysninger'!$C$13*(((X2413+Z2413+AC2413+AE2413)*Data!M2413)+(Z2413+AE2413)*(1-Data!M2413)*1.8/12+Y2413+AD2413+AA2413+AB2413+AF2413+AG2413)</f>
        <v>0</v>
      </c>
      <c r="AJ2413" s="1">
        <f>'Innlegging av opplysninger'!$C$13*((X2413+Z2413+AC2413+AE2413)*(1-Data!M2413)-(Z2413+AE2413)*(1-Data!M2413)*1.8/12)</f>
        <v>0</v>
      </c>
      <c r="AK2413" s="83">
        <f t="shared" si="374"/>
        <v>0</v>
      </c>
      <c r="AL2413" s="83">
        <f t="shared" si="375"/>
        <v>0</v>
      </c>
      <c r="AM2413" s="83">
        <f t="shared" si="376"/>
        <v>0</v>
      </c>
    </row>
    <row r="2414" spans="1:39">
      <c r="A2414" t="str">
        <f t="shared" si="370"/>
        <v>5420Annet</v>
      </c>
      <c r="B2414" s="6" t="str">
        <f>Data!A2414</f>
        <v>5420</v>
      </c>
      <c r="C2414" s="7" t="str">
        <f>Data!B2414</f>
        <v>Dyrøy kommune</v>
      </c>
      <c r="D2414" s="7" t="str">
        <f>Data!C2414</f>
        <v>Annet</v>
      </c>
      <c r="E2414" s="1">
        <f>Data!D2414</f>
        <v>2.4499999999999997</v>
      </c>
      <c r="F2414" s="1">
        <f>Data!E2414+Data!F2414</f>
        <v>0</v>
      </c>
      <c r="G2414" s="1">
        <f>Data!G2414</f>
        <v>0</v>
      </c>
      <c r="H2414" s="1">
        <f t="shared" si="371"/>
        <v>0</v>
      </c>
      <c r="I2414" s="1">
        <f t="shared" si="372"/>
        <v>0</v>
      </c>
      <c r="J2414" s="1">
        <f t="shared" si="373"/>
        <v>0</v>
      </c>
      <c r="K2414" s="1">
        <f>'Innlegging av opplysninger'!$B$4*H2414</f>
        <v>0</v>
      </c>
      <c r="L2414" s="1"/>
      <c r="M2414" s="1">
        <f>'Innlegging av opplysninger'!$B$5*H2414</f>
        <v>0</v>
      </c>
      <c r="N2414" s="1">
        <f>'Innlegging av opplysninger'!$B$5*I2414</f>
        <v>0</v>
      </c>
      <c r="O2414" s="1">
        <f>'Innlegging av opplysninger'!$B$5*J2414</f>
        <v>0</v>
      </c>
      <c r="P2414" s="1">
        <f>'Innlegging av opplysninger'!$B$5*K2414</f>
        <v>0</v>
      </c>
      <c r="Q2414" s="1"/>
      <c r="R2414" s="1">
        <f>'Innlegging av opplysninger'!$C$11*SUM(H2414:Q2414)</f>
        <v>0</v>
      </c>
      <c r="S2414" s="1">
        <f>'Innlegging av opplysninger'!$C$13*(((H2414+J2414+M2414+O2414)*Data!H2414)+(J2414+O2414)*(1-Data!H2414)*1.8/12+I2414+N2414+K2414+L2414+P2414+Q2414)</f>
        <v>0</v>
      </c>
      <c r="T2414" s="1">
        <f>'Innlegging av opplysninger'!$C$13*((H2414+J2414+M2414+O2414)*(1-Data!H2414)-(J2414+O2414)*(1-Data!H2414)*1.8/12)</f>
        <v>0</v>
      </c>
      <c r="U2414" s="1">
        <f>Data!I2414</f>
        <v>0</v>
      </c>
      <c r="V2414" s="1">
        <f>Data!J2414+Data!K2414</f>
        <v>0</v>
      </c>
      <c r="W2414" s="1">
        <f>Data!L2414</f>
        <v>0</v>
      </c>
      <c r="X2414" s="1">
        <f t="shared" si="377"/>
        <v>0</v>
      </c>
      <c r="Y2414" s="100">
        <f t="shared" si="378"/>
        <v>0</v>
      </c>
      <c r="Z2414" s="100">
        <f t="shared" si="379"/>
        <v>0</v>
      </c>
      <c r="AA2414" s="100">
        <f>'Innlegging av opplysninger'!$B$4*X2414</f>
        <v>0</v>
      </c>
      <c r="AB2414" s="1"/>
      <c r="AC2414" s="1">
        <f>'Innlegging av opplysninger'!$B$5*X2414</f>
        <v>0</v>
      </c>
      <c r="AD2414" s="1">
        <f>'Innlegging av opplysninger'!$B$5*Y2414</f>
        <v>0</v>
      </c>
      <c r="AE2414" s="1">
        <f>'Innlegging av opplysninger'!$B$5*Z2414</f>
        <v>0</v>
      </c>
      <c r="AF2414" s="1">
        <f>'Innlegging av opplysninger'!$B$5*AA2414</f>
        <v>0</v>
      </c>
      <c r="AG2414" s="1"/>
      <c r="AH2414" s="1">
        <f>'Innlegging av opplysninger'!$C$11*SUM(X2414:AG2414)</f>
        <v>0</v>
      </c>
      <c r="AI2414" s="1">
        <f>'Innlegging av opplysninger'!$C$13*(((X2414+Z2414+AC2414+AE2414)*Data!M2414)+(Z2414+AE2414)*(1-Data!M2414)*1.8/12+Y2414+AD2414+AA2414+AB2414+AF2414+AG2414)</f>
        <v>0</v>
      </c>
      <c r="AJ2414" s="1">
        <f>'Innlegging av opplysninger'!$C$13*((X2414+Z2414+AC2414+AE2414)*(1-Data!M2414)-(Z2414+AE2414)*(1-Data!M2414)*1.8/12)</f>
        <v>0</v>
      </c>
      <c r="AK2414" s="83">
        <f t="shared" si="374"/>
        <v>0</v>
      </c>
      <c r="AL2414" s="83">
        <f t="shared" si="375"/>
        <v>0</v>
      </c>
      <c r="AM2414" s="83">
        <f t="shared" si="376"/>
        <v>0</v>
      </c>
    </row>
    <row r="2415" spans="1:39">
      <c r="A2415" t="str">
        <f t="shared" si="370"/>
        <v>5421Alle</v>
      </c>
      <c r="B2415" s="6" t="str">
        <f>Data!A2415</f>
        <v>5421</v>
      </c>
      <c r="C2415" s="7" t="str">
        <f>Data!B2415</f>
        <v>Senja kommune</v>
      </c>
      <c r="D2415" s="7" t="str">
        <f>Data!C2415</f>
        <v>Alle</v>
      </c>
      <c r="E2415" s="1">
        <f>Data!D2415</f>
        <v>1234.9209043659755</v>
      </c>
      <c r="F2415" s="1">
        <f>Data!E2415+Data!F2415</f>
        <v>47128.229973688409</v>
      </c>
      <c r="G2415" s="1">
        <f>Data!G2415</f>
        <v>530.27625306594689</v>
      </c>
      <c r="H2415" s="1">
        <f t="shared" si="371"/>
        <v>634905124.14845407</v>
      </c>
      <c r="I2415" s="1">
        <f t="shared" si="372"/>
        <v>7143809.7818181813</v>
      </c>
      <c r="J2415" s="1">
        <f t="shared" si="373"/>
        <v>77045872.071632668</v>
      </c>
      <c r="K2415" s="1">
        <f>'Innlegging av opplysninger'!$B$4*H2415</f>
        <v>82537666.139299035</v>
      </c>
      <c r="L2415" s="1"/>
      <c r="M2415" s="1">
        <f>'Innlegging av opplysninger'!$B$5*H2415</f>
        <v>83172571.263447493</v>
      </c>
      <c r="N2415" s="1">
        <f>'Innlegging av opplysninger'!$B$5*I2415</f>
        <v>935839.08141818177</v>
      </c>
      <c r="O2415" s="1">
        <f>'Innlegging av opplysninger'!$B$5*J2415</f>
        <v>10093009.24138388</v>
      </c>
      <c r="P2415" s="1">
        <f>'Innlegging av opplysninger'!$B$5*K2415</f>
        <v>10812434.264248174</v>
      </c>
      <c r="Q2415" s="1"/>
      <c r="R2415" s="1">
        <f>'Innlegging av opplysninger'!$C$11*SUM(H2415:Q2415)</f>
        <v>34452560.387684658</v>
      </c>
      <c r="S2415" s="1">
        <f>'Innlegging av opplysninger'!$C$13*(((H2415+J2415+M2415+O2415)*Data!H2415)+(J2415+O2415)*(1-Data!H2415)*1.8/12+I2415+N2415+K2415+L2415+P2415+Q2415)</f>
        <v>7210096.6705625663</v>
      </c>
      <c r="T2415" s="1">
        <f>'Innlegging av opplysninger'!$C$13*((H2415+J2415+M2415+O2415)*(1-Data!H2415)-(J2415+O2415)*(1-Data!H2415)*1.8/12)</f>
        <v>39935512.281005926</v>
      </c>
      <c r="U2415" s="1">
        <f>Data!I2415</f>
        <v>175.63410000000002</v>
      </c>
      <c r="V2415" s="1">
        <f>Data!J2415+Data!K2415</f>
        <v>49032.525667471949</v>
      </c>
      <c r="W2415" s="1">
        <f>Data!L2415</f>
        <v>585.36690767908954</v>
      </c>
      <c r="X2415" s="1">
        <f t="shared" si="377"/>
        <v>93946729.269090921</v>
      </c>
      <c r="Y2415" s="100">
        <f t="shared" si="378"/>
        <v>1121567.8909090909</v>
      </c>
      <c r="Z2415" s="100">
        <f t="shared" si="379"/>
        <v>13594766.49388</v>
      </c>
      <c r="AA2415" s="100">
        <f>'Innlegging av opplysninger'!$B$4*X2415</f>
        <v>12213074.80498182</v>
      </c>
      <c r="AB2415" s="1"/>
      <c r="AC2415" s="1">
        <f>'Innlegging av opplysninger'!$B$5*X2415</f>
        <v>12307021.534250911</v>
      </c>
      <c r="AD2415" s="1">
        <f>'Innlegging av opplysninger'!$B$5*Y2415</f>
        <v>146925.39370909092</v>
      </c>
      <c r="AE2415" s="1">
        <f>'Innlegging av opplysninger'!$B$5*Z2415</f>
        <v>1780914.41069828</v>
      </c>
      <c r="AF2415" s="1">
        <f>'Innlegging av opplysninger'!$B$5*AA2415</f>
        <v>1599912.7994526185</v>
      </c>
      <c r="AG2415" s="1"/>
      <c r="AH2415" s="1">
        <f>'Innlegging av opplysninger'!$C$11*SUM(X2415:AG2415)</f>
        <v>5195014.6786849648</v>
      </c>
      <c r="AI2415" s="1">
        <f>'Innlegging av opplysninger'!$C$13*(((X2415+Z2415+AC2415+AE2415)*Data!M2415)+(Z2415+AE2415)*(1-Data!M2415)*1.8/12+Y2415+AD2415+AA2415+AB2415+AF2415+AG2415)</f>
        <v>1103367.2406522713</v>
      </c>
      <c r="AJ2415" s="1">
        <f>'Innlegging av opplysninger'!$C$13*((X2415+Z2415+AC2415+AE2415)*(1-Data!M2415)-(Z2415+AE2415)*(1-Data!M2415)*1.8/12)</f>
        <v>6005600.2143903105</v>
      </c>
      <c r="AK2415" s="83">
        <f t="shared" si="374"/>
        <v>39648000</v>
      </c>
      <c r="AL2415" s="83">
        <f t="shared" si="375"/>
        <v>8313000</v>
      </c>
      <c r="AM2415" s="83">
        <f t="shared" si="376"/>
        <v>45941000</v>
      </c>
    </row>
    <row r="2416" spans="1:39">
      <c r="A2416" t="str">
        <f t="shared" si="370"/>
        <v>5421Administrasjon</v>
      </c>
      <c r="B2416" s="6" t="str">
        <f>Data!A2416</f>
        <v>5421</v>
      </c>
      <c r="C2416" s="7" t="str">
        <f>Data!B2416</f>
        <v>Senja kommune</v>
      </c>
      <c r="D2416" s="7" t="str">
        <f>Data!C2416</f>
        <v>Administrasjon</v>
      </c>
      <c r="E2416" s="1">
        <f>Data!D2416</f>
        <v>64.900000000000006</v>
      </c>
      <c r="F2416" s="1">
        <f>Data!E2416+Data!F2416</f>
        <v>53501.96640986135</v>
      </c>
      <c r="G2416" s="1">
        <f>Data!G2416</f>
        <v>2.3018489984591675</v>
      </c>
      <c r="H2416" s="1">
        <f t="shared" si="371"/>
        <v>37879392.218181841</v>
      </c>
      <c r="I2416" s="1">
        <f t="shared" si="372"/>
        <v>1629.7090909090905</v>
      </c>
      <c r="J2416" s="1">
        <f t="shared" si="373"/>
        <v>4545722.6312727304</v>
      </c>
      <c r="K2416" s="1">
        <f>'Innlegging av opplysninger'!$B$4*H2416</f>
        <v>4924320.9883636395</v>
      </c>
      <c r="L2416" s="1"/>
      <c r="M2416" s="1">
        <f>'Innlegging av opplysninger'!$B$5*H2416</f>
        <v>4962200.3805818213</v>
      </c>
      <c r="N2416" s="1">
        <f>'Innlegging av opplysninger'!$B$5*I2416</f>
        <v>213.49189090909087</v>
      </c>
      <c r="O2416" s="1">
        <f>'Innlegging av opplysninger'!$B$5*J2416</f>
        <v>595489.66469672776</v>
      </c>
      <c r="P2416" s="1">
        <f>'Innlegging av opplysninger'!$B$5*K2416</f>
        <v>645086.0494756368</v>
      </c>
      <c r="Q2416" s="1"/>
      <c r="R2416" s="1">
        <f>'Innlegging av opplysninger'!$C$11*SUM(H2416:Q2416)</f>
        <v>2035054.0950750604</v>
      </c>
      <c r="S2416" s="1">
        <f>'Innlegging av opplysninger'!$C$13*(((H2416+J2416+M2416+O2416)*Data!H2416)+(J2416+O2416)*(1-Data!H2416)*1.8/12+I2416+N2416+K2416+L2416+P2416+Q2416)</f>
        <v>556061.83806932659</v>
      </c>
      <c r="T2416" s="1">
        <f>'Innlegging av opplysninger'!$C$13*((H2416+J2416+M2416+O2416)*(1-Data!H2416)-(J2416+O2416)*(1-Data!H2416)*1.8/12)</f>
        <v>2228749.0288754925</v>
      </c>
      <c r="U2416" s="1">
        <f>Data!I2416</f>
        <v>12.52</v>
      </c>
      <c r="V2416" s="1">
        <f>Data!J2416+Data!K2416</f>
        <v>55726.078274760388</v>
      </c>
      <c r="W2416" s="1">
        <f>Data!L2416</f>
        <v>0</v>
      </c>
      <c r="X2416" s="1">
        <f t="shared" si="377"/>
        <v>7611169.0909090899</v>
      </c>
      <c r="Y2416" s="100">
        <f t="shared" si="378"/>
        <v>0</v>
      </c>
      <c r="Z2416" s="100">
        <f t="shared" si="379"/>
        <v>1088397.1799999997</v>
      </c>
      <c r="AA2416" s="100">
        <f>'Innlegging av opplysninger'!$B$4*X2416</f>
        <v>989451.9818181817</v>
      </c>
      <c r="AB2416" s="1"/>
      <c r="AC2416" s="1">
        <f>'Innlegging av opplysninger'!$B$5*X2416</f>
        <v>997063.15090909076</v>
      </c>
      <c r="AD2416" s="1">
        <f>'Innlegging av opplysninger'!$B$5*Y2416</f>
        <v>0</v>
      </c>
      <c r="AE2416" s="1">
        <f>'Innlegging av opplysninger'!$B$5*Z2416</f>
        <v>142580.03057999996</v>
      </c>
      <c r="AF2416" s="1">
        <f>'Innlegging av opplysninger'!$B$5*AA2416</f>
        <v>129618.20961818181</v>
      </c>
      <c r="AG2416" s="1"/>
      <c r="AH2416" s="1">
        <f>'Innlegging av opplysninger'!$C$11*SUM(X2416:AG2416)</f>
        <v>416414.62646571262</v>
      </c>
      <c r="AI2416" s="1">
        <f>'Innlegging av opplysninger'!$C$13*(((X2416+Z2416+AC2416+AE2416)*Data!M2416)+(Z2416+AE2416)*(1-Data!M2416)*1.8/12+Y2416+AD2416+AA2416+AB2416+AF2416+AG2416)</f>
        <v>121861.05494127379</v>
      </c>
      <c r="AJ2416" s="1">
        <f>'Innlegging av opplysninger'!$C$13*((X2416+Z2416+AC2416+AE2416)*(1-Data!M2416)-(Z2416+AE2416)*(1-Data!M2416)*1.8/12)</f>
        <v>447969.48653812241</v>
      </c>
      <c r="AK2416" s="83">
        <f t="shared" si="374"/>
        <v>2451000</v>
      </c>
      <c r="AL2416" s="83">
        <f t="shared" si="375"/>
        <v>678000</v>
      </c>
      <c r="AM2416" s="83">
        <f t="shared" si="376"/>
        <v>2677000</v>
      </c>
    </row>
    <row r="2417" spans="1:39">
      <c r="A2417" t="str">
        <f t="shared" si="370"/>
        <v>5421Undervisning</v>
      </c>
      <c r="B2417" s="6" t="str">
        <f>Data!A2417</f>
        <v>5421</v>
      </c>
      <c r="C2417" s="7" t="str">
        <f>Data!B2417</f>
        <v>Senja kommune</v>
      </c>
      <c r="D2417" s="7" t="str">
        <f>Data!C2417</f>
        <v>Undervisning</v>
      </c>
      <c r="E2417" s="1">
        <f>Data!D2417</f>
        <v>318.78229999999991</v>
      </c>
      <c r="F2417" s="1">
        <f>Data!E2417+Data!F2417</f>
        <v>48039.020219075333</v>
      </c>
      <c r="G2417" s="1">
        <f>Data!G2417</f>
        <v>2.432130014746742</v>
      </c>
      <c r="H2417" s="1">
        <f t="shared" si="371"/>
        <v>167061702.05654544</v>
      </c>
      <c r="I2417" s="1">
        <f t="shared" si="372"/>
        <v>8458.0363636363636</v>
      </c>
      <c r="J2417" s="1">
        <f t="shared" si="373"/>
        <v>20048419.211149089</v>
      </c>
      <c r="K2417" s="1">
        <f>'Innlegging av opplysninger'!$B$4*H2417</f>
        <v>21718021.267350908</v>
      </c>
      <c r="L2417" s="1"/>
      <c r="M2417" s="1">
        <f>'Innlegging av opplysninger'!$B$5*H2417</f>
        <v>21885082.969407454</v>
      </c>
      <c r="N2417" s="1">
        <f>'Innlegging av opplysninger'!$B$5*I2417</f>
        <v>1108.0027636363636</v>
      </c>
      <c r="O2417" s="1">
        <f>'Innlegging av opplysninger'!$B$5*J2417</f>
        <v>2626342.916660531</v>
      </c>
      <c r="P2417" s="1">
        <f>'Innlegging av opplysninger'!$B$5*K2417</f>
        <v>2845060.7860229691</v>
      </c>
      <c r="Q2417" s="1"/>
      <c r="R2417" s="1">
        <f>'Innlegging av opplysninger'!$C$11*SUM(H2417:Q2417)</f>
        <v>8975379.4193580188</v>
      </c>
      <c r="S2417" s="1">
        <f>'Innlegging av opplysninger'!$C$13*(((H2417+J2417+M2417+O2417)*Data!H2417)+(J2417+O2417)*(1-Data!H2417)*1.8/12+I2417+N2417+K2417+L2417+P2417+Q2417)</f>
        <v>1687563.4361916741</v>
      </c>
      <c r="T2417" s="1">
        <f>'Innlegging av opplysninger'!$C$13*((H2417+J2417+M2417+O2417)*(1-Data!H2417)-(J2417+O2417)*(1-Data!H2417)*1.8/12)</f>
        <v>10594534.716614034</v>
      </c>
      <c r="U2417" s="1">
        <f>Data!I2417</f>
        <v>51.594100000000012</v>
      </c>
      <c r="V2417" s="1">
        <f>Data!J2417+Data!K2417</f>
        <v>48316.091326333808</v>
      </c>
      <c r="W2417" s="1">
        <f>Data!L2417</f>
        <v>0</v>
      </c>
      <c r="X2417" s="1">
        <f t="shared" si="377"/>
        <v>27194457.245454542</v>
      </c>
      <c r="Y2417" s="100">
        <f t="shared" si="378"/>
        <v>0</v>
      </c>
      <c r="Z2417" s="100">
        <f t="shared" si="379"/>
        <v>3888807.3860999993</v>
      </c>
      <c r="AA2417" s="100">
        <f>'Innlegging av opplysninger'!$B$4*X2417</f>
        <v>3535279.4419090906</v>
      </c>
      <c r="AB2417" s="1"/>
      <c r="AC2417" s="1">
        <f>'Innlegging av opplysninger'!$B$5*X2417</f>
        <v>3562473.8991545453</v>
      </c>
      <c r="AD2417" s="1">
        <f>'Innlegging av opplysninger'!$B$5*Y2417</f>
        <v>0</v>
      </c>
      <c r="AE2417" s="1">
        <f>'Innlegging av opplysninger'!$B$5*Z2417</f>
        <v>509433.76757909992</v>
      </c>
      <c r="AF2417" s="1">
        <f>'Innlegging av opplysninger'!$B$5*AA2417</f>
        <v>463121.60689009092</v>
      </c>
      <c r="AG2417" s="1"/>
      <c r="AH2417" s="1">
        <f>'Innlegging av opplysninger'!$C$11*SUM(X2417:AG2417)</f>
        <v>1487835.78718932</v>
      </c>
      <c r="AI2417" s="1">
        <f>'Innlegging av opplysninger'!$C$13*(((X2417+Z2417+AC2417+AE2417)*Data!M2417)+(Z2417+AE2417)*(1-Data!M2417)*1.8/12+Y2417+AD2417+AA2417+AB2417+AF2417+AG2417)</f>
        <v>263001.86341468478</v>
      </c>
      <c r="AJ2417" s="1">
        <f>'Innlegging av opplysninger'!$C$13*((X2417+Z2417+AC2417+AE2417)*(1-Data!M2417)-(Z2417+AE2417)*(1-Data!M2417)*1.8/12)</f>
        <v>1772983.9506338583</v>
      </c>
      <c r="AK2417" s="83">
        <f t="shared" si="374"/>
        <v>10463000</v>
      </c>
      <c r="AL2417" s="83">
        <f t="shared" si="375"/>
        <v>1951000</v>
      </c>
      <c r="AM2417" s="83">
        <f t="shared" si="376"/>
        <v>12368000</v>
      </c>
    </row>
    <row r="2418" spans="1:39">
      <c r="A2418" t="str">
        <f t="shared" si="370"/>
        <v>5421Barnehager</v>
      </c>
      <c r="B2418" s="6" t="str">
        <f>Data!A2418</f>
        <v>5421</v>
      </c>
      <c r="C2418" s="7" t="str">
        <f>Data!B2418</f>
        <v>Senja kommune</v>
      </c>
      <c r="D2418" s="7" t="str">
        <f>Data!C2418</f>
        <v>Barnehager</v>
      </c>
      <c r="E2418" s="1">
        <f>Data!D2418</f>
        <v>169.70160000000001</v>
      </c>
      <c r="F2418" s="1">
        <f>Data!E2418+Data!F2418</f>
        <v>40273.884704092357</v>
      </c>
      <c r="G2418" s="1">
        <f>Data!G2418</f>
        <v>0</v>
      </c>
      <c r="H2418" s="1">
        <f t="shared" si="371"/>
        <v>74558647.336363643</v>
      </c>
      <c r="I2418" s="1">
        <f t="shared" si="372"/>
        <v>0</v>
      </c>
      <c r="J2418" s="1">
        <f t="shared" si="373"/>
        <v>8947037.6803636365</v>
      </c>
      <c r="K2418" s="1">
        <f>'Innlegging av opplysninger'!$B$4*H2418</f>
        <v>9692624.1537272744</v>
      </c>
      <c r="L2418" s="1"/>
      <c r="M2418" s="1">
        <f>'Innlegging av opplysninger'!$B$5*H2418</f>
        <v>9767182.8010636382</v>
      </c>
      <c r="N2418" s="1">
        <f>'Innlegging av opplysninger'!$B$5*I2418</f>
        <v>0</v>
      </c>
      <c r="O2418" s="1">
        <f>'Innlegging av opplysninger'!$B$5*J2418</f>
        <v>1172061.9361276363</v>
      </c>
      <c r="P2418" s="1">
        <f>'Innlegging av opplysninger'!$B$5*K2418</f>
        <v>1269733.764138273</v>
      </c>
      <c r="Q2418" s="1"/>
      <c r="R2418" s="1">
        <f>'Innlegging av opplysninger'!$C$11*SUM(H2418:Q2418)</f>
        <v>4005476.9315277957</v>
      </c>
      <c r="S2418" s="1">
        <f>'Innlegging av opplysninger'!$C$13*(((H2418+J2418+M2418+O2418)*Data!H2418)+(J2418+O2418)*(1-Data!H2418)*1.8/12+I2418+N2418+K2418+L2418+P2418+Q2418)</f>
        <v>664730.2816743094</v>
      </c>
      <c r="T2418" s="1">
        <f>'Innlegging av opplysninger'!$C$13*((H2418+J2418+M2418+O2418)*(1-Data!H2418)-(J2418+O2418)*(1-Data!H2418)*1.8/12)</f>
        <v>4816448.6772584636</v>
      </c>
      <c r="U2418" s="1">
        <f>Data!I2418</f>
        <v>13.4922</v>
      </c>
      <c r="V2418" s="1">
        <f>Data!J2418+Data!K2418</f>
        <v>41794.788099790982</v>
      </c>
      <c r="W2418" s="1">
        <f>Data!L2418</f>
        <v>0</v>
      </c>
      <c r="X2418" s="1">
        <f t="shared" si="377"/>
        <v>6151676.0727272714</v>
      </c>
      <c r="Y2418" s="100">
        <f t="shared" si="378"/>
        <v>0</v>
      </c>
      <c r="Z2418" s="100">
        <f t="shared" si="379"/>
        <v>879689.67839999974</v>
      </c>
      <c r="AA2418" s="100">
        <f>'Innlegging av opplysninger'!$B$4*X2418</f>
        <v>799717.88945454534</v>
      </c>
      <c r="AB2418" s="1"/>
      <c r="AC2418" s="1">
        <f>'Innlegging av opplysninger'!$B$5*X2418</f>
        <v>805869.56552727253</v>
      </c>
      <c r="AD2418" s="1">
        <f>'Innlegging av opplysninger'!$B$5*Y2418</f>
        <v>0</v>
      </c>
      <c r="AE2418" s="1">
        <f>'Innlegging av opplysninger'!$B$5*Z2418</f>
        <v>115239.34787039997</v>
      </c>
      <c r="AF2418" s="1">
        <f>'Innlegging av opplysninger'!$B$5*AA2418</f>
        <v>104763.04351854544</v>
      </c>
      <c r="AG2418" s="1"/>
      <c r="AH2418" s="1">
        <f>'Innlegging av opplysninger'!$C$11*SUM(X2418:AG2418)</f>
        <v>336564.31270492531</v>
      </c>
      <c r="AI2418" s="1">
        <f>'Innlegging av opplysninger'!$C$13*(((X2418+Z2418+AC2418+AE2418)*Data!M2418)+(Z2418+AE2418)*(1-Data!M2418)*1.8/12+Y2418+AD2418+AA2418+AB2418+AF2418+AG2418)</f>
        <v>54793.45491950983</v>
      </c>
      <c r="AJ2418" s="1">
        <f>'Innlegging av opplysninger'!$C$13*((X2418+Z2418+AC2418+AE2418)*(1-Data!M2418)-(Z2418+AE2418)*(1-Data!M2418)*1.8/12)</f>
        <v>405768.23615038797</v>
      </c>
      <c r="AK2418" s="83">
        <f t="shared" si="374"/>
        <v>4342000</v>
      </c>
      <c r="AL2418" s="83">
        <f t="shared" si="375"/>
        <v>720000</v>
      </c>
      <c r="AM2418" s="83">
        <f t="shared" si="376"/>
        <v>5222000</v>
      </c>
    </row>
    <row r="2419" spans="1:39">
      <c r="A2419" t="str">
        <f t="shared" si="370"/>
        <v>5421Helse/pleie/omsorg</v>
      </c>
      <c r="B2419" s="6" t="str">
        <f>Data!A2419</f>
        <v>5421</v>
      </c>
      <c r="C2419" s="7" t="str">
        <f>Data!B2419</f>
        <v>Senja kommune</v>
      </c>
      <c r="D2419" s="7" t="str">
        <f>Data!C2419</f>
        <v>Helse/pleie/omsorg</v>
      </c>
      <c r="E2419" s="1">
        <f>Data!D2419</f>
        <v>587.63220436597669</v>
      </c>
      <c r="F2419" s="1">
        <f>Data!E2419+Data!F2419</f>
        <v>47086.928799402456</v>
      </c>
      <c r="G2419" s="1">
        <f>Data!G2419</f>
        <v>1042.7681897746559</v>
      </c>
      <c r="H2419" s="1">
        <f t="shared" si="371"/>
        <v>301852317.4605453</v>
      </c>
      <c r="I2419" s="1">
        <f t="shared" si="372"/>
        <v>6684700.036363638</v>
      </c>
      <c r="J2419" s="1">
        <f t="shared" si="373"/>
        <v>37024442.099629074</v>
      </c>
      <c r="K2419" s="1">
        <f>'Innlegging av opplysninger'!$B$4*H2419</f>
        <v>39240801.269870892</v>
      </c>
      <c r="L2419" s="1"/>
      <c r="M2419" s="1">
        <f>'Innlegging av opplysninger'!$B$5*H2419</f>
        <v>39542653.587331437</v>
      </c>
      <c r="N2419" s="1">
        <f>'Innlegging av opplysninger'!$B$5*I2419</f>
        <v>875695.70476363658</v>
      </c>
      <c r="O2419" s="1">
        <f>'Innlegging av opplysninger'!$B$5*J2419</f>
        <v>4850201.915051409</v>
      </c>
      <c r="P2419" s="1">
        <f>'Innlegging av opplysninger'!$B$5*K2419</f>
        <v>5140544.9663530868</v>
      </c>
      <c r="Q2419" s="1"/>
      <c r="R2419" s="1">
        <f>'Innlegging av opplysninger'!$C$11*SUM(H2419:Q2419)</f>
        <v>16538031.567516521</v>
      </c>
      <c r="S2419" s="1">
        <f>'Innlegging av opplysninger'!$C$13*(((H2419+J2419+M2419+O2419)*Data!H2419)+(J2419+O2419)*(1-Data!H2419)*1.8/12+I2419+N2419+K2419+L2419+P2419+Q2419)</f>
        <v>3676193.1557198586</v>
      </c>
      <c r="T2419" s="1">
        <f>'Innlegging av opplysninger'!$C$13*((H2419+J2419+M2419+O2419)*(1-Data!H2419)-(J2419+O2419)*(1-Data!H2419)*1.8/12)</f>
        <v>18954797.410355382</v>
      </c>
      <c r="U2419" s="1">
        <f>Data!I2419</f>
        <v>75.144000000000005</v>
      </c>
      <c r="V2419" s="1">
        <f>Data!J2419+Data!K2419</f>
        <v>47881.28936885624</v>
      </c>
      <c r="W2419" s="1">
        <f>Data!L2419</f>
        <v>1344.333413180027</v>
      </c>
      <c r="X2419" s="1">
        <f t="shared" si="377"/>
        <v>39250817.545454547</v>
      </c>
      <c r="Y2419" s="100">
        <f t="shared" si="378"/>
        <v>1102020.9818181812</v>
      </c>
      <c r="Z2419" s="100">
        <f t="shared" si="379"/>
        <v>5770455.9094000002</v>
      </c>
      <c r="AA2419" s="100">
        <f>'Innlegging av opplysninger'!$B$4*X2419</f>
        <v>5102606.2809090912</v>
      </c>
      <c r="AB2419" s="1"/>
      <c r="AC2419" s="1">
        <f>'Innlegging av opplysninger'!$B$5*X2419</f>
        <v>5141857.0984545462</v>
      </c>
      <c r="AD2419" s="1">
        <f>'Innlegging av opplysninger'!$B$5*Y2419</f>
        <v>144364.74861818174</v>
      </c>
      <c r="AE2419" s="1">
        <f>'Innlegging av opplysninger'!$B$5*Z2419</f>
        <v>755929.72413140011</v>
      </c>
      <c r="AF2419" s="1">
        <f>'Innlegging av opplysninger'!$B$5*AA2419</f>
        <v>668441.42279909097</v>
      </c>
      <c r="AG2419" s="1"/>
      <c r="AH2419" s="1">
        <f>'Innlegging av opplysninger'!$C$11*SUM(X2419:AG2419)</f>
        <v>2201586.7610402312</v>
      </c>
      <c r="AI2419" s="1">
        <f>'Innlegging av opplysninger'!$C$13*(((X2419+Z2419+AC2419+AE2419)*Data!M2419)+(Z2419+AE2419)*(1-Data!M2419)*1.8/12+Y2419+AD2419+AA2419+AB2419+AF2419+AG2419)</f>
        <v>483193.51721616735</v>
      </c>
      <c r="AJ2419" s="1">
        <f>'Innlegging av opplysninger'!$C$13*((X2419+Z2419+AC2419+AE2419)*(1-Data!M2419)-(Z2419+AE2419)*(1-Data!M2419)*1.8/12)</f>
        <v>2529504.1557862549</v>
      </c>
      <c r="AK2419" s="83">
        <f t="shared" si="374"/>
        <v>18740000</v>
      </c>
      <c r="AL2419" s="83">
        <f t="shared" si="375"/>
        <v>4159000</v>
      </c>
      <c r="AM2419" s="83">
        <f t="shared" si="376"/>
        <v>21484000</v>
      </c>
    </row>
    <row r="2420" spans="1:39">
      <c r="A2420" t="str">
        <f t="shared" si="370"/>
        <v>5421Samferdsel og teknikk</v>
      </c>
      <c r="B2420" s="6" t="str">
        <f>Data!A2420</f>
        <v>5421</v>
      </c>
      <c r="C2420" s="7" t="str">
        <f>Data!B2420</f>
        <v>Senja kommune</v>
      </c>
      <c r="D2420" s="7" t="str">
        <f>Data!C2420</f>
        <v>Samferdsel og teknikk</v>
      </c>
      <c r="E2420" s="1">
        <f>Data!D2420</f>
        <v>49.240500000000026</v>
      </c>
      <c r="F2420" s="1">
        <f>Data!E2420+Data!F2420</f>
        <v>51816.958858392332</v>
      </c>
      <c r="G2420" s="1">
        <f>Data!G2420</f>
        <v>243.08181273545136</v>
      </c>
      <c r="H2420" s="1">
        <f t="shared" si="371"/>
        <v>27834468.68363639</v>
      </c>
      <c r="I2420" s="1">
        <f t="shared" si="372"/>
        <v>130576.03636363633</v>
      </c>
      <c r="J2420" s="1">
        <f t="shared" si="373"/>
        <v>3355805.366400003</v>
      </c>
      <c r="K2420" s="1">
        <f>'Innlegging av opplysninger'!$B$4*H2420</f>
        <v>3618480.9288727306</v>
      </c>
      <c r="L2420" s="1"/>
      <c r="M2420" s="1">
        <f>'Innlegging av opplysninger'!$B$5*H2420</f>
        <v>3646315.3975563673</v>
      </c>
      <c r="N2420" s="1">
        <f>'Innlegging av opplysninger'!$B$5*I2420</f>
        <v>17105.460763636362</v>
      </c>
      <c r="O2420" s="1">
        <f>'Innlegging av opplysninger'!$B$5*J2420</f>
        <v>439610.50299840042</v>
      </c>
      <c r="P2420" s="1">
        <f>'Innlegging av opplysninger'!$B$5*K2420</f>
        <v>474021.00168232771</v>
      </c>
      <c r="Q2420" s="1"/>
      <c r="R2420" s="1">
        <f>'Innlegging av opplysninger'!$C$11*SUM(H2420:Q2420)</f>
        <v>1501622.5683743921</v>
      </c>
      <c r="S2420" s="1">
        <f>'Innlegging av opplysninger'!$C$13*(((H2420+J2420+M2420+O2420)*Data!H2420)+(J2420+O2420)*(1-Data!H2420)*1.8/12+I2420+N2420+K2420+L2420+P2420+Q2420)</f>
        <v>279356.85911555996</v>
      </c>
      <c r="T2420" s="1">
        <f>'Innlegging av opplysninger'!$C$13*((H2420+J2420+M2420+O2420)*(1-Data!H2420)-(J2420+O2420)*(1-Data!H2420)*1.8/12)</f>
        <v>1775495.0765546609</v>
      </c>
      <c r="U2420" s="1">
        <f>Data!I2420</f>
        <v>17.183799999999998</v>
      </c>
      <c r="V2420" s="1">
        <f>Data!J2420+Data!K2420</f>
        <v>55787.343146839878</v>
      </c>
      <c r="W2420" s="1">
        <f>Data!L2420</f>
        <v>64.254705012860967</v>
      </c>
      <c r="X2420" s="1">
        <f t="shared" si="377"/>
        <v>10457875.060000002</v>
      </c>
      <c r="Y2420" s="100">
        <f t="shared" si="378"/>
        <v>12045.163636363637</v>
      </c>
      <c r="Z2420" s="100">
        <f t="shared" si="379"/>
        <v>1497198.5919800003</v>
      </c>
      <c r="AA2420" s="100">
        <f>'Innlegging av opplysninger'!$B$4*X2420</f>
        <v>1359523.7578000003</v>
      </c>
      <c r="AB2420" s="1"/>
      <c r="AC2420" s="1">
        <f>'Innlegging av opplysninger'!$B$5*X2420</f>
        <v>1369981.6328600005</v>
      </c>
      <c r="AD2420" s="1">
        <f>'Innlegging av opplysninger'!$B$5*Y2420</f>
        <v>1577.9164363636364</v>
      </c>
      <c r="AE2420" s="1">
        <f>'Innlegging av opplysninger'!$B$5*Z2420</f>
        <v>196133.01554938004</v>
      </c>
      <c r="AF2420" s="1">
        <f>'Innlegging av opplysninger'!$B$5*AA2420</f>
        <v>178097.61227180003</v>
      </c>
      <c r="AG2420" s="1"/>
      <c r="AH2420" s="1">
        <f>'Innlegging av opplysninger'!$C$11*SUM(X2420:AG2420)</f>
        <v>572752.44452028861</v>
      </c>
      <c r="AI2420" s="1">
        <f>'Innlegging av opplysninger'!$C$13*(((X2420+Z2420+AC2420+AE2420)*Data!M2420)+(Z2420+AE2420)*(1-Data!M2420)*1.8/12+Y2420+AD2420+AA2420+AB2420+AF2420+AG2420)</f>
        <v>131270.71918761285</v>
      </c>
      <c r="AJ2420" s="1">
        <f>'Innlegging av opplysninger'!$C$13*((X2420+Z2420+AC2420+AE2420)*(1-Data!M2420)-(Z2420+AE2420)*(1-Data!M2420)*1.8/12)</f>
        <v>652495.78384015057</v>
      </c>
      <c r="AK2420" s="83">
        <f t="shared" si="374"/>
        <v>2074000</v>
      </c>
      <c r="AL2420" s="83">
        <f t="shared" si="375"/>
        <v>411000</v>
      </c>
      <c r="AM2420" s="83">
        <f t="shared" si="376"/>
        <v>2428000</v>
      </c>
    </row>
    <row r="2421" spans="1:39">
      <c r="A2421" t="str">
        <f t="shared" si="370"/>
        <v>5421Annet</v>
      </c>
      <c r="B2421" s="6" t="str">
        <f>Data!A2421</f>
        <v>5421</v>
      </c>
      <c r="C2421" s="7" t="str">
        <f>Data!B2421</f>
        <v>Senja kommune</v>
      </c>
      <c r="D2421" s="7" t="str">
        <f>Data!C2421</f>
        <v>Annet</v>
      </c>
      <c r="E2421" s="1">
        <f>Data!D2421</f>
        <v>44.664300000000004</v>
      </c>
      <c r="F2421" s="1">
        <f>Data!E2421+Data!F2421</f>
        <v>52783.498290767646</v>
      </c>
      <c r="G2421" s="1">
        <f>Data!G2421</f>
        <v>653.56179319949035</v>
      </c>
      <c r="H2421" s="1">
        <f t="shared" si="371"/>
        <v>25718596.393181819</v>
      </c>
      <c r="I2421" s="1">
        <f t="shared" si="372"/>
        <v>318445.96363636362</v>
      </c>
      <c r="J2421" s="1">
        <f t="shared" si="373"/>
        <v>3124445.0828181822</v>
      </c>
      <c r="K2421" s="1">
        <f>'Innlegging av opplysninger'!$B$4*H2421</f>
        <v>3343417.5311136367</v>
      </c>
      <c r="L2421" s="1"/>
      <c r="M2421" s="1">
        <f>'Innlegging av opplysninger'!$B$5*H2421</f>
        <v>3369136.1275068186</v>
      </c>
      <c r="N2421" s="1">
        <f>'Innlegging av opplysninger'!$B$5*I2421</f>
        <v>41716.42123636364</v>
      </c>
      <c r="O2421" s="1">
        <f>'Innlegging av opplysninger'!$B$5*J2421</f>
        <v>409302.3058491819</v>
      </c>
      <c r="P2421" s="1">
        <f>'Innlegging av opplysninger'!$B$5*K2421</f>
        <v>437987.6965758864</v>
      </c>
      <c r="Q2421" s="1"/>
      <c r="R2421" s="1">
        <f>'Innlegging av opplysninger'!$C$11*SUM(H2421:Q2421)</f>
        <v>1396995.8058328936</v>
      </c>
      <c r="S2421" s="1">
        <f>'Innlegging av opplysninger'!$C$13*(((H2421+J2421+M2421+O2421)*Data!H2421)+(J2421+O2421)*(1-Data!H2421)*1.8/12+I2421+N2421+K2421+L2421+P2421+Q2421)</f>
        <v>346344.17369177361</v>
      </c>
      <c r="T2421" s="1">
        <f>'Innlegging av opplysninger'!$C$13*((H2421+J2421+M2421+O2421)*(1-Data!H2421)-(J2421+O2421)*(1-Data!H2421)*1.8/12)</f>
        <v>1565334.2974479757</v>
      </c>
      <c r="U2421" s="1">
        <f>Data!I2421</f>
        <v>5.7</v>
      </c>
      <c r="V2421" s="1">
        <f>Data!J2421+Data!K2421</f>
        <v>52760.346198830419</v>
      </c>
      <c r="W2421" s="1">
        <f>Data!L2421</f>
        <v>120.64210526315789</v>
      </c>
      <c r="X2421" s="1">
        <f t="shared" si="377"/>
        <v>3280734.2545454553</v>
      </c>
      <c r="Y2421" s="100">
        <f t="shared" si="378"/>
        <v>7501.7454545454539</v>
      </c>
      <c r="Z2421" s="100">
        <f t="shared" si="379"/>
        <v>470217.74800000008</v>
      </c>
      <c r="AA2421" s="100">
        <f>'Innlegging av opplysninger'!$B$4*X2421</f>
        <v>426495.45309090923</v>
      </c>
      <c r="AB2421" s="1"/>
      <c r="AC2421" s="1">
        <f>'Innlegging av opplysninger'!$B$5*X2421</f>
        <v>429776.18734545464</v>
      </c>
      <c r="AD2421" s="1">
        <f>'Innlegging av opplysninger'!$B$5*Y2421</f>
        <v>982.72865454545445</v>
      </c>
      <c r="AE2421" s="1">
        <f>'Innlegging av opplysninger'!$B$5*Z2421</f>
        <v>61598.524988000012</v>
      </c>
      <c r="AF2421" s="1">
        <f>'Innlegging av opplysninger'!$B$5*AA2421</f>
        <v>55870.904354909115</v>
      </c>
      <c r="AG2421" s="1"/>
      <c r="AH2421" s="1">
        <f>'Innlegging av opplysninger'!$C$11*SUM(X2421:AG2421)</f>
        <v>179860.74676448517</v>
      </c>
      <c r="AI2421" s="1">
        <f>'Innlegging av opplysninger'!$C$13*(((X2421+Z2421+AC2421+AE2421)*Data!M2421)+(Z2421+AE2421)*(1-Data!M2421)*1.8/12+Y2421+AD2421+AA2421+AB2421+AF2421+AG2421)</f>
        <v>49203.145234479096</v>
      </c>
      <c r="AJ2421" s="1">
        <f>'Innlegging av opplysninger'!$C$13*((X2421+Z2421+AC2421+AE2421)*(1-Data!M2421)-(Z2421+AE2421)*(1-Data!M2421)*1.8/12)</f>
        <v>196922.08718007951</v>
      </c>
      <c r="AK2421" s="83">
        <f t="shared" si="374"/>
        <v>1577000</v>
      </c>
      <c r="AL2421" s="83">
        <f t="shared" si="375"/>
        <v>396000</v>
      </c>
      <c r="AM2421" s="83">
        <f t="shared" si="376"/>
        <v>1762000</v>
      </c>
    </row>
    <row r="2422" spans="1:39">
      <c r="A2422" t="str">
        <f t="shared" si="370"/>
        <v>5422Alle</v>
      </c>
      <c r="B2422" s="6" t="str">
        <f>Data!A2422</f>
        <v>5422</v>
      </c>
      <c r="C2422" s="7" t="str">
        <f>Data!B2422</f>
        <v>Balsfjord kommune</v>
      </c>
      <c r="D2422" s="7" t="str">
        <f>Data!C2422</f>
        <v>Alle</v>
      </c>
      <c r="E2422" s="1">
        <f>Data!D2422</f>
        <v>377.7649878435646</v>
      </c>
      <c r="F2422" s="1">
        <f>Data!E2422+Data!F2422</f>
        <v>45290.33467606148</v>
      </c>
      <c r="G2422" s="1">
        <f>Data!G2422</f>
        <v>502.40585048234834</v>
      </c>
      <c r="H2422" s="1">
        <f t="shared" si="371"/>
        <v>186644757.03636366</v>
      </c>
      <c r="I2422" s="1">
        <f t="shared" si="372"/>
        <v>2070450.9818181822</v>
      </c>
      <c r="J2422" s="1">
        <f t="shared" si="373"/>
        <v>22645824.962181818</v>
      </c>
      <c r="K2422" s="1">
        <f>'Innlegging av opplysninger'!$B$4*H2422</f>
        <v>24263818.414727278</v>
      </c>
      <c r="L2422" s="1"/>
      <c r="M2422" s="1">
        <f>'Innlegging av opplysninger'!$B$5*H2422</f>
        <v>24450463.17176364</v>
      </c>
      <c r="N2422" s="1">
        <f>'Innlegging av opplysninger'!$B$5*I2422</f>
        <v>271229.07861818187</v>
      </c>
      <c r="O2422" s="1">
        <f>'Innlegging av opplysninger'!$B$5*J2422</f>
        <v>2966603.0700458181</v>
      </c>
      <c r="P2422" s="1">
        <f>'Innlegging av opplysninger'!$B$5*K2422</f>
        <v>3178560.2123292736</v>
      </c>
      <c r="Q2422" s="1"/>
      <c r="R2422" s="1">
        <f>'Innlegging av opplysninger'!$C$11*SUM(H2422:Q2422)</f>
        <v>10126684.863258217</v>
      </c>
      <c r="S2422" s="1">
        <f>'Innlegging av opplysninger'!$C$13*(((H2422+J2422+M2422+O2422)*Data!H2422)+(J2422+O2422)*(1-Data!H2422)*1.8/12+I2422+N2422+K2422+L2422+P2422+Q2422)</f>
        <v>1843007.3871472981</v>
      </c>
      <c r="T2422" s="1">
        <f>'Innlegging av opplysninger'!$C$13*((H2422+J2422+M2422+O2422)*(1-Data!H2422)-(J2422+O2422)*(1-Data!H2422)*1.8/12)</f>
        <v>12014561.373100791</v>
      </c>
      <c r="U2422" s="1">
        <f>Data!I2422</f>
        <v>53.447500000000012</v>
      </c>
      <c r="V2422" s="1">
        <f>Data!J2422+Data!K2422</f>
        <v>48417.140215476233</v>
      </c>
      <c r="W2422" s="1">
        <f>Data!L2422</f>
        <v>645.97876420786747</v>
      </c>
      <c r="X2422" s="1">
        <f t="shared" si="377"/>
        <v>28230273.836363632</v>
      </c>
      <c r="Y2422" s="100">
        <f t="shared" si="378"/>
        <v>376646.72727272729</v>
      </c>
      <c r="Z2422" s="100">
        <f t="shared" si="379"/>
        <v>4090789.6405999991</v>
      </c>
      <c r="AA2422" s="100">
        <f>'Innlegging av opplysninger'!$B$4*X2422</f>
        <v>3669935.5987272724</v>
      </c>
      <c r="AB2422" s="1"/>
      <c r="AC2422" s="1">
        <f>'Innlegging av opplysninger'!$B$5*X2422</f>
        <v>3698165.8725636359</v>
      </c>
      <c r="AD2422" s="1">
        <f>'Innlegging av opplysninger'!$B$5*Y2422</f>
        <v>49340.721272727278</v>
      </c>
      <c r="AE2422" s="1">
        <f>'Innlegging av opplysninger'!$B$5*Z2422</f>
        <v>535893.44291859993</v>
      </c>
      <c r="AF2422" s="1">
        <f>'Innlegging av opplysninger'!$B$5*AA2422</f>
        <v>480761.56343327271</v>
      </c>
      <c r="AG2422" s="1"/>
      <c r="AH2422" s="1">
        <f>'Innlegging av opplysninger'!$C$11*SUM(X2422:AG2422)</f>
        <v>1563008.6813197711</v>
      </c>
      <c r="AI2422" s="1">
        <f>'Innlegging av opplysninger'!$C$13*(((X2422+Z2422+AC2422+AE2422)*Data!M2422)+(Z2422+AE2422)*(1-Data!M2422)*1.8/12+Y2422+AD2422+AA2422+AB2422+AF2422+AG2422)</f>
        <v>330820.57250284578</v>
      </c>
      <c r="AJ2422" s="1">
        <f>'Innlegging av opplysninger'!$C$13*((X2422+Z2422+AC2422+AE2422)*(1-Data!M2422)-(Z2422+AE2422)*(1-Data!M2422)*1.8/12)</f>
        <v>1808033.4124610513</v>
      </c>
      <c r="AK2422" s="83">
        <f t="shared" si="374"/>
        <v>11690000</v>
      </c>
      <c r="AL2422" s="83">
        <f t="shared" si="375"/>
        <v>2174000</v>
      </c>
      <c r="AM2422" s="83">
        <f t="shared" si="376"/>
        <v>13823000</v>
      </c>
    </row>
    <row r="2423" spans="1:39">
      <c r="A2423" t="str">
        <f t="shared" si="370"/>
        <v>5422Administrasjon</v>
      </c>
      <c r="B2423" s="6" t="str">
        <f>Data!A2423</f>
        <v>5422</v>
      </c>
      <c r="C2423" s="7" t="str">
        <f>Data!B2423</f>
        <v>Balsfjord kommune</v>
      </c>
      <c r="D2423" s="7" t="str">
        <f>Data!C2423</f>
        <v>Administrasjon</v>
      </c>
      <c r="E2423" s="1">
        <f>Data!D2423</f>
        <v>18.25</v>
      </c>
      <c r="F2423" s="1">
        <f>Data!E2423+Data!F2423</f>
        <v>50816.666666666672</v>
      </c>
      <c r="G2423" s="1">
        <f>Data!G2423</f>
        <v>0</v>
      </c>
      <c r="H2423" s="1">
        <f t="shared" si="371"/>
        <v>10117136.363636363</v>
      </c>
      <c r="I2423" s="1">
        <f t="shared" si="372"/>
        <v>0</v>
      </c>
      <c r="J2423" s="1">
        <f t="shared" si="373"/>
        <v>1214056.3636363635</v>
      </c>
      <c r="K2423" s="1">
        <f>'Innlegging av opplysninger'!$B$4*H2423</f>
        <v>1315227.7272727273</v>
      </c>
      <c r="L2423" s="1"/>
      <c r="M2423" s="1">
        <f>'Innlegging av opplysninger'!$B$5*H2423</f>
        <v>1325344.8636363635</v>
      </c>
      <c r="N2423" s="1">
        <f>'Innlegging av opplysninger'!$B$5*I2423</f>
        <v>0</v>
      </c>
      <c r="O2423" s="1">
        <f>'Innlegging av opplysninger'!$B$5*J2423</f>
        <v>159041.38363636364</v>
      </c>
      <c r="P2423" s="1">
        <f>'Innlegging av opplysninger'!$B$5*K2423</f>
        <v>172294.83227272728</v>
      </c>
      <c r="Q2423" s="1"/>
      <c r="R2423" s="1">
        <f>'Innlegging av opplysninger'!$C$11*SUM(H2423:Q2423)</f>
        <v>543517.85829545441</v>
      </c>
      <c r="S2423" s="1">
        <f>'Innlegging av opplysninger'!$C$13*(((H2423+J2423+M2423+O2423)*Data!H2423)+(J2423+O2423)*(1-Data!H2423)*1.8/12+I2423+N2423+K2423+L2423+P2423+Q2423)</f>
        <v>122336.1273649745</v>
      </c>
      <c r="T2423" s="1">
        <f>'Innlegging av opplysninger'!$C$13*((H2423+J2423+M2423+O2423)*(1-Data!H2423)-(J2423+O2423)*(1-Data!H2423)*1.8/12)</f>
        <v>621425.15240775258</v>
      </c>
      <c r="U2423" s="1">
        <f>Data!I2423</f>
        <v>4.5</v>
      </c>
      <c r="V2423" s="1">
        <f>Data!J2423+Data!K2423</f>
        <v>59237.037037037044</v>
      </c>
      <c r="W2423" s="1">
        <f>Data!L2423</f>
        <v>0</v>
      </c>
      <c r="X2423" s="1">
        <f t="shared" si="377"/>
        <v>2908000</v>
      </c>
      <c r="Y2423" s="100">
        <f t="shared" si="378"/>
        <v>0</v>
      </c>
      <c r="Z2423" s="100">
        <f t="shared" si="379"/>
        <v>415843.99999999994</v>
      </c>
      <c r="AA2423" s="100">
        <f>'Innlegging av opplysninger'!$B$4*X2423</f>
        <v>378040</v>
      </c>
      <c r="AB2423" s="1"/>
      <c r="AC2423" s="1">
        <f>'Innlegging av opplysninger'!$B$5*X2423</f>
        <v>380948</v>
      </c>
      <c r="AD2423" s="1">
        <f>'Innlegging av opplysninger'!$B$5*Y2423</f>
        <v>0</v>
      </c>
      <c r="AE2423" s="1">
        <f>'Innlegging av opplysninger'!$B$5*Z2423</f>
        <v>54475.563999999991</v>
      </c>
      <c r="AF2423" s="1">
        <f>'Innlegging av opplysninger'!$B$5*AA2423</f>
        <v>49523.240000000005</v>
      </c>
      <c r="AG2423" s="1"/>
      <c r="AH2423" s="1">
        <f>'Innlegging av opplysninger'!$C$11*SUM(X2423:AG2423)</f>
        <v>159099.57055199999</v>
      </c>
      <c r="AI2423" s="1">
        <f>'Innlegging av opplysninger'!$C$13*(((X2423+Z2423+AC2423+AE2423)*Data!M2423)+(Z2423+AE2423)*(1-Data!M2423)*1.8/12+Y2423+AD2423+AA2423+AB2423+AF2423+AG2423)</f>
        <v>66118.317830703265</v>
      </c>
      <c r="AJ2423" s="1">
        <f>'Innlegging av opplysninger'!$C$13*((X2423+Z2423+AC2423+AE2423)*(1-Data!M2423)-(Z2423+AE2423)*(1-Data!M2423)*1.8/12)</f>
        <v>151596.8839772967</v>
      </c>
      <c r="AK2423" s="83">
        <f t="shared" si="374"/>
        <v>703000</v>
      </c>
      <c r="AL2423" s="83">
        <f t="shared" si="375"/>
        <v>188000</v>
      </c>
      <c r="AM2423" s="83">
        <f t="shared" si="376"/>
        <v>773000</v>
      </c>
    </row>
    <row r="2424" spans="1:39">
      <c r="A2424" t="str">
        <f t="shared" si="370"/>
        <v>5422Undervisning</v>
      </c>
      <c r="B2424" s="6" t="str">
        <f>Data!A2424</f>
        <v>5422</v>
      </c>
      <c r="C2424" s="7" t="str">
        <f>Data!B2424</f>
        <v>Balsfjord kommune</v>
      </c>
      <c r="D2424" s="7" t="str">
        <f>Data!C2424</f>
        <v>Undervisning</v>
      </c>
      <c r="E2424" s="1">
        <f>Data!D2424</f>
        <v>106.8621</v>
      </c>
      <c r="F2424" s="1">
        <f>Data!E2424+Data!F2424</f>
        <v>45545.388667575615</v>
      </c>
      <c r="G2424" s="1">
        <f>Data!G2424</f>
        <v>0</v>
      </c>
      <c r="H2424" s="1">
        <f t="shared" si="371"/>
        <v>53095373.218181796</v>
      </c>
      <c r="I2424" s="1">
        <f t="shared" si="372"/>
        <v>0</v>
      </c>
      <c r="J2424" s="1">
        <f t="shared" si="373"/>
        <v>6371444.786181815</v>
      </c>
      <c r="K2424" s="1">
        <f>'Innlegging av opplysninger'!$B$4*H2424</f>
        <v>6902398.5183636341</v>
      </c>
      <c r="L2424" s="1"/>
      <c r="M2424" s="1">
        <f>'Innlegging av opplysninger'!$B$5*H2424</f>
        <v>6955493.8915818157</v>
      </c>
      <c r="N2424" s="1">
        <f>'Innlegging av opplysninger'!$B$5*I2424</f>
        <v>0</v>
      </c>
      <c r="O2424" s="1">
        <f>'Innlegging av opplysninger'!$B$5*J2424</f>
        <v>834659.26698981784</v>
      </c>
      <c r="P2424" s="1">
        <f>'Innlegging av opplysninger'!$B$5*K2424</f>
        <v>904214.20590563607</v>
      </c>
      <c r="Q2424" s="1"/>
      <c r="R2424" s="1">
        <f>'Innlegging av opplysninger'!$C$11*SUM(H2424:Q2424)</f>
        <v>2852416.1877137707</v>
      </c>
      <c r="S2424" s="1">
        <f>'Innlegging av opplysninger'!$C$13*(((H2424+J2424+M2424+O2424)*Data!H2424)+(J2424+O2424)*(1-Data!H2424)*1.8/12+I2424+N2424+K2424+L2424+P2424+Q2424)</f>
        <v>498842.48333806155</v>
      </c>
      <c r="T2424" s="1">
        <f>'Innlegging av opplysninger'!$C$13*((H2424+J2424+M2424+O2424)*(1-Data!H2424)-(J2424+O2424)*(1-Data!H2424)*1.8/12)</f>
        <v>3404463.8787965733</v>
      </c>
      <c r="U2424" s="1">
        <f>Data!I2424</f>
        <v>18.3566</v>
      </c>
      <c r="V2424" s="1">
        <f>Data!J2424+Data!K2424</f>
        <v>47262.661567683193</v>
      </c>
      <c r="W2424" s="1">
        <f>Data!L2424</f>
        <v>0</v>
      </c>
      <c r="X2424" s="1">
        <f t="shared" si="377"/>
        <v>9464528.4363636356</v>
      </c>
      <c r="Y2424" s="100">
        <f t="shared" si="378"/>
        <v>0</v>
      </c>
      <c r="Z2424" s="100">
        <f t="shared" si="379"/>
        <v>1353427.5663999997</v>
      </c>
      <c r="AA2424" s="100">
        <f>'Innlegging av opplysninger'!$B$4*X2424</f>
        <v>1230388.6967272726</v>
      </c>
      <c r="AB2424" s="1"/>
      <c r="AC2424" s="1">
        <f>'Innlegging av opplysninger'!$B$5*X2424</f>
        <v>1239853.2251636363</v>
      </c>
      <c r="AD2424" s="1">
        <f>'Innlegging av opplysninger'!$B$5*Y2424</f>
        <v>0</v>
      </c>
      <c r="AE2424" s="1">
        <f>'Innlegging av opplysninger'!$B$5*Z2424</f>
        <v>177299.01119839997</v>
      </c>
      <c r="AF2424" s="1">
        <f>'Innlegging av opplysninger'!$B$5*AA2424</f>
        <v>161180.91927127272</v>
      </c>
      <c r="AG2424" s="1"/>
      <c r="AH2424" s="1">
        <f>'Innlegging av opplysninger'!$C$11*SUM(X2424:AG2424)</f>
        <v>517813.75849472021</v>
      </c>
      <c r="AI2424" s="1">
        <f>'Innlegging av opplysninger'!$C$13*(((X2424+Z2424+AC2424+AE2424)*Data!M2424)+(Z2424+AE2424)*(1-Data!M2424)*1.8/12+Y2424+AD2424+AA2424+AB2424+AF2424+AG2424)</f>
        <v>89672.878630453692</v>
      </c>
      <c r="AJ2424" s="1">
        <f>'Innlegging av opplysninger'!$C$13*((X2424+Z2424+AC2424+AE2424)*(1-Data!M2424)-(Z2424+AE2424)*(1-Data!M2424)*1.8/12)</f>
        <v>618914.36983600562</v>
      </c>
      <c r="AK2424" s="83">
        <f t="shared" si="374"/>
        <v>3370000</v>
      </c>
      <c r="AL2424" s="83">
        <f t="shared" si="375"/>
        <v>589000</v>
      </c>
      <c r="AM2424" s="83">
        <f t="shared" si="376"/>
        <v>4023000</v>
      </c>
    </row>
    <row r="2425" spans="1:39">
      <c r="A2425" t="str">
        <f t="shared" si="370"/>
        <v>5422Barnehager</v>
      </c>
      <c r="B2425" s="6" t="str">
        <f>Data!A2425</f>
        <v>5422</v>
      </c>
      <c r="C2425" s="7" t="str">
        <f>Data!B2425</f>
        <v>Balsfjord kommune</v>
      </c>
      <c r="D2425" s="7" t="str">
        <f>Data!C2425</f>
        <v>Barnehager</v>
      </c>
      <c r="E2425" s="1">
        <f>Data!D2425</f>
        <v>36.184499999999993</v>
      </c>
      <c r="F2425" s="1">
        <f>Data!E2425+Data!F2425</f>
        <v>39656.682787749844</v>
      </c>
      <c r="G2425" s="1">
        <f>Data!G2425</f>
        <v>0</v>
      </c>
      <c r="H2425" s="1">
        <f t="shared" si="371"/>
        <v>15654078.963636369</v>
      </c>
      <c r="I2425" s="1">
        <f t="shared" si="372"/>
        <v>0</v>
      </c>
      <c r="J2425" s="1">
        <f t="shared" si="373"/>
        <v>1878489.4756363642</v>
      </c>
      <c r="K2425" s="1">
        <f>'Innlegging av opplysninger'!$B$4*H2425</f>
        <v>2035030.2652727279</v>
      </c>
      <c r="L2425" s="1"/>
      <c r="M2425" s="1">
        <f>'Innlegging av opplysninger'!$B$5*H2425</f>
        <v>2050684.3442363644</v>
      </c>
      <c r="N2425" s="1">
        <f>'Innlegging av opplysninger'!$B$5*I2425</f>
        <v>0</v>
      </c>
      <c r="O2425" s="1">
        <f>'Innlegging av opplysninger'!$B$5*J2425</f>
        <v>246082.12130836371</v>
      </c>
      <c r="P2425" s="1">
        <f>'Innlegging av opplysninger'!$B$5*K2425</f>
        <v>266588.96475072735</v>
      </c>
      <c r="Q2425" s="1"/>
      <c r="R2425" s="1">
        <f>'Innlegging av opplysninger'!$C$11*SUM(H2425:Q2425)</f>
        <v>840976.25712395471</v>
      </c>
      <c r="S2425" s="1">
        <f>'Innlegging av opplysninger'!$C$13*(((H2425+J2425+M2425+O2425)*Data!H2425)+(J2425+O2425)*(1-Data!H2425)*1.8/12+I2425+N2425+K2425+L2425+P2425+Q2425)</f>
        <v>137226.60672304672</v>
      </c>
      <c r="T2425" s="1">
        <f>'Innlegging av opplysninger'!$C$13*((H2425+J2425+M2425+O2425)*(1-Data!H2425)-(J2425+O2425)*(1-Data!H2425)*1.8/12)</f>
        <v>1013583.0082886806</v>
      </c>
      <c r="U2425" s="1">
        <f>Data!I2425</f>
        <v>1</v>
      </c>
      <c r="V2425" s="1">
        <f>Data!J2425+Data!K2425</f>
        <v>35950</v>
      </c>
      <c r="W2425" s="1">
        <f>Data!L2425</f>
        <v>0</v>
      </c>
      <c r="X2425" s="1">
        <f t="shared" si="377"/>
        <v>392181.81818181818</v>
      </c>
      <c r="Y2425" s="100">
        <f t="shared" si="378"/>
        <v>0</v>
      </c>
      <c r="Z2425" s="100">
        <f t="shared" si="379"/>
        <v>56081.999999999993</v>
      </c>
      <c r="AA2425" s="100">
        <f>'Innlegging av opplysninger'!$B$4*X2425</f>
        <v>50983.636363636368</v>
      </c>
      <c r="AB2425" s="1"/>
      <c r="AC2425" s="1">
        <f>'Innlegging av opplysninger'!$B$5*X2425</f>
        <v>51375.818181818184</v>
      </c>
      <c r="AD2425" s="1">
        <f>'Innlegging av opplysninger'!$B$5*Y2425</f>
        <v>0</v>
      </c>
      <c r="AE2425" s="1">
        <f>'Innlegging av opplysninger'!$B$5*Z2425</f>
        <v>7346.7419999999993</v>
      </c>
      <c r="AF2425" s="1">
        <f>'Innlegging av opplysninger'!$B$5*AA2425</f>
        <v>6678.8563636363642</v>
      </c>
      <c r="AG2425" s="1"/>
      <c r="AH2425" s="1">
        <f>'Innlegging av opplysninger'!$C$11*SUM(X2425:AG2425)</f>
        <v>21456.657101454541</v>
      </c>
      <c r="AI2425" s="1">
        <f>'Innlegging av opplysninger'!$C$13*(((X2425+Z2425+AC2425+AE2425)*Data!M2425)+(Z2425+AE2425)*(1-Data!M2425)*1.8/12+Y2425+AD2425+AA2425+AB2425+AF2425+AG2425)</f>
        <v>3493.1938094181824</v>
      </c>
      <c r="AJ2425" s="1">
        <f>'Innlegging av opplysninger'!$C$13*((X2425+Z2425+AC2425+AE2425)*(1-Data!M2425)-(Z2425+AE2425)*(1-Data!M2425)*1.8/12)</f>
        <v>25868.54748730909</v>
      </c>
      <c r="AK2425" s="83">
        <f t="shared" si="374"/>
        <v>862000</v>
      </c>
      <c r="AL2425" s="83">
        <f t="shared" si="375"/>
        <v>141000</v>
      </c>
      <c r="AM2425" s="83">
        <f t="shared" si="376"/>
        <v>1039000</v>
      </c>
    </row>
    <row r="2426" spans="1:39">
      <c r="A2426" t="str">
        <f t="shared" si="370"/>
        <v>5422Helse/pleie/omsorg</v>
      </c>
      <c r="B2426" s="6" t="str">
        <f>Data!A2426</f>
        <v>5422</v>
      </c>
      <c r="C2426" s="7" t="str">
        <f>Data!B2426</f>
        <v>Balsfjord kommune</v>
      </c>
      <c r="D2426" s="7" t="str">
        <f>Data!C2426</f>
        <v>Helse/pleie/omsorg</v>
      </c>
      <c r="E2426" s="1">
        <f>Data!D2426</f>
        <v>188.10209999999998</v>
      </c>
      <c r="F2426" s="1">
        <f>Data!E2426+Data!F2426</f>
        <v>45140.504514126456</v>
      </c>
      <c r="G2426" s="1">
        <f>Data!G2426</f>
        <v>1008.9804420046348</v>
      </c>
      <c r="H2426" s="1">
        <f t="shared" si="371"/>
        <v>92629349.390909061</v>
      </c>
      <c r="I2426" s="1">
        <f t="shared" si="372"/>
        <v>2070450.9818181817</v>
      </c>
      <c r="J2426" s="1">
        <f t="shared" si="373"/>
        <v>11363976.04472727</v>
      </c>
      <c r="K2426" s="1">
        <f>'Innlegging av opplysninger'!$B$4*H2426</f>
        <v>12041815.420818178</v>
      </c>
      <c r="L2426" s="1"/>
      <c r="M2426" s="1">
        <f>'Innlegging av opplysninger'!$B$5*H2426</f>
        <v>12134444.770209087</v>
      </c>
      <c r="N2426" s="1">
        <f>'Innlegging av opplysninger'!$B$5*I2426</f>
        <v>271229.07861818181</v>
      </c>
      <c r="O2426" s="1">
        <f>'Innlegging av opplysninger'!$B$5*J2426</f>
        <v>1488680.8618592725</v>
      </c>
      <c r="P2426" s="1">
        <f>'Innlegging av opplysninger'!$B$5*K2426</f>
        <v>1577477.8201271815</v>
      </c>
      <c r="Q2426" s="1"/>
      <c r="R2426" s="1">
        <f>'Innlegging av opplysninger'!$C$11*SUM(H2426:Q2426)</f>
        <v>5075942.1260252837</v>
      </c>
      <c r="S2426" s="1">
        <f>'Innlegging av opplysninger'!$C$13*(((H2426+J2426+M2426+O2426)*Data!H2426)+(J2426+O2426)*(1-Data!H2426)*1.8/12+I2426+N2426+K2426+L2426+P2426+Q2426)</f>
        <v>939690.06721399853</v>
      </c>
      <c r="T2426" s="1">
        <f>'Innlegging av opplysninger'!$C$13*((H2426+J2426+M2426+O2426)*(1-Data!H2426)-(J2426+O2426)*(1-Data!H2426)*1.8/12)</f>
        <v>6006335.9999784948</v>
      </c>
      <c r="U2426" s="1">
        <f>Data!I2426</f>
        <v>26.714099999999998</v>
      </c>
      <c r="V2426" s="1">
        <f>Data!J2426+Data!K2426</f>
        <v>47192.242610955771</v>
      </c>
      <c r="W2426" s="1">
        <f>Data!L2426</f>
        <v>1292.4242254090536</v>
      </c>
      <c r="X2426" s="1">
        <f t="shared" si="377"/>
        <v>13753072.236363636</v>
      </c>
      <c r="Y2426" s="100">
        <f t="shared" si="378"/>
        <v>376646.72727272724</v>
      </c>
      <c r="Z2426" s="100">
        <f t="shared" si="379"/>
        <v>2020549.8117999998</v>
      </c>
      <c r="AA2426" s="100">
        <f>'Innlegging av opplysninger'!$B$4*X2426</f>
        <v>1787899.3907272727</v>
      </c>
      <c r="AB2426" s="1"/>
      <c r="AC2426" s="1">
        <f>'Innlegging av opplysninger'!$B$5*X2426</f>
        <v>1801652.4629636365</v>
      </c>
      <c r="AD2426" s="1">
        <f>'Innlegging av opplysninger'!$B$5*Y2426</f>
        <v>49340.721272727271</v>
      </c>
      <c r="AE2426" s="1">
        <f>'Innlegging av opplysninger'!$B$5*Z2426</f>
        <v>264692.02534579998</v>
      </c>
      <c r="AF2426" s="1">
        <f>'Innlegging av opplysninger'!$B$5*AA2426</f>
        <v>234214.82018527275</v>
      </c>
      <c r="AG2426" s="1"/>
      <c r="AH2426" s="1">
        <f>'Innlegging av opplysninger'!$C$11*SUM(X2426:AG2426)</f>
        <v>770946.59144538059</v>
      </c>
      <c r="AI2426" s="1">
        <f>'Innlegging av opplysninger'!$C$13*(((X2426+Z2426+AC2426+AE2426)*Data!M2426)+(Z2426+AE2426)*(1-Data!M2426)*1.8/12+Y2426+AD2426+AA2426+AB2426+AF2426+AG2426)</f>
        <v>149589.56266570347</v>
      </c>
      <c r="AJ2426" s="1">
        <f>'Innlegging av opplysninger'!$C$13*((X2426+Z2426+AC2426+AE2426)*(1-Data!M2426)-(Z2426+AE2426)*(1-Data!M2426)*1.8/12)</f>
        <v>905389.98352271202</v>
      </c>
      <c r="AK2426" s="83">
        <f t="shared" si="374"/>
        <v>5847000</v>
      </c>
      <c r="AL2426" s="83">
        <f t="shared" si="375"/>
        <v>1089000</v>
      </c>
      <c r="AM2426" s="83">
        <f t="shared" si="376"/>
        <v>6912000</v>
      </c>
    </row>
    <row r="2427" spans="1:39">
      <c r="A2427" t="str">
        <f t="shared" si="370"/>
        <v>5422Samferdsel og teknikk</v>
      </c>
      <c r="B2427" s="6" t="str">
        <f>Data!A2427</f>
        <v>5422</v>
      </c>
      <c r="C2427" s="7" t="str">
        <f>Data!B2427</f>
        <v>Balsfjord kommune</v>
      </c>
      <c r="D2427" s="7" t="str">
        <f>Data!C2427</f>
        <v>Samferdsel og teknikk</v>
      </c>
      <c r="E2427" s="1">
        <f>Data!D2427</f>
        <v>22.672987843565007</v>
      </c>
      <c r="F2427" s="1">
        <f>Data!E2427+Data!F2427</f>
        <v>48920.121055628792</v>
      </c>
      <c r="G2427" s="1">
        <f>Data!G2427</f>
        <v>0</v>
      </c>
      <c r="H2427" s="1">
        <f t="shared" si="371"/>
        <v>12099985.200000001</v>
      </c>
      <c r="I2427" s="1">
        <f t="shared" si="372"/>
        <v>0</v>
      </c>
      <c r="J2427" s="1">
        <f t="shared" si="373"/>
        <v>1451998.2240000002</v>
      </c>
      <c r="K2427" s="1">
        <f>'Innlegging av opplysninger'!$B$4*H2427</f>
        <v>1572998.0760000001</v>
      </c>
      <c r="L2427" s="1"/>
      <c r="M2427" s="1">
        <f>'Innlegging av opplysninger'!$B$5*H2427</f>
        <v>1585098.0612000001</v>
      </c>
      <c r="N2427" s="1">
        <f>'Innlegging av opplysninger'!$B$5*I2427</f>
        <v>0</v>
      </c>
      <c r="O2427" s="1">
        <f>'Innlegging av opplysninger'!$B$5*J2427</f>
        <v>190211.76734400002</v>
      </c>
      <c r="P2427" s="1">
        <f>'Innlegging av opplysninger'!$B$5*K2427</f>
        <v>206062.74795600004</v>
      </c>
      <c r="Q2427" s="1"/>
      <c r="R2427" s="1">
        <f>'Innlegging av opplysninger'!$C$11*SUM(H2427:Q2427)</f>
        <v>650041.45490700006</v>
      </c>
      <c r="S2427" s="1">
        <f>'Innlegging av opplysninger'!$C$13*(((H2427+J2427+M2427+O2427)*Data!H2427)+(J2427+O2427)*(1-Data!H2427)*1.8/12+I2427+N2427+K2427+L2427+P2427+Q2427)</f>
        <v>116344.72194059521</v>
      </c>
      <c r="T2427" s="1">
        <f>'Innlegging av opplysninger'!$C$13*((H2427+J2427+M2427+O2427)*(1-Data!H2427)-(J2427+O2427)*(1-Data!H2427)*1.8/12)</f>
        <v>773185.69003740477</v>
      </c>
      <c r="U2427" s="1">
        <f>Data!I2427</f>
        <v>2</v>
      </c>
      <c r="V2427" s="1">
        <f>Data!J2427+Data!K2427</f>
        <v>60341.666666666664</v>
      </c>
      <c r="W2427" s="1">
        <f>Data!L2427</f>
        <v>0</v>
      </c>
      <c r="X2427" s="1">
        <f t="shared" si="377"/>
        <v>1316545.4545454544</v>
      </c>
      <c r="Y2427" s="100">
        <f t="shared" si="378"/>
        <v>0</v>
      </c>
      <c r="Z2427" s="100">
        <f t="shared" si="379"/>
        <v>188265.99999999997</v>
      </c>
      <c r="AA2427" s="100">
        <f>'Innlegging av opplysninger'!$B$4*X2427</f>
        <v>171150.90909090906</v>
      </c>
      <c r="AB2427" s="1"/>
      <c r="AC2427" s="1">
        <f>'Innlegging av opplysninger'!$B$5*X2427</f>
        <v>172467.45454545453</v>
      </c>
      <c r="AD2427" s="1">
        <f>'Innlegging av opplysninger'!$B$5*Y2427</f>
        <v>0</v>
      </c>
      <c r="AE2427" s="1">
        <f>'Innlegging av opplysninger'!$B$5*Z2427</f>
        <v>24662.845999999998</v>
      </c>
      <c r="AF2427" s="1">
        <f>'Innlegging av opplysninger'!$B$5*AA2427</f>
        <v>22420.769090909089</v>
      </c>
      <c r="AG2427" s="1"/>
      <c r="AH2427" s="1">
        <f>'Innlegging av opplysninger'!$C$11*SUM(X2427:AG2427)</f>
        <v>72029.510464363615</v>
      </c>
      <c r="AI2427" s="1">
        <f>'Innlegging av opplysninger'!$C$13*(((X2427+Z2427+AC2427+AE2427)*Data!M2427)+(Z2427+AE2427)*(1-Data!M2427)*1.8/12+Y2427+AD2427+AA2427+AB2427+AF2427+AG2427)</f>
        <v>18351.175074194176</v>
      </c>
      <c r="AJ2427" s="1">
        <f>'Innlegging av opplysninger'!$C$13*((X2427+Z2427+AC2427+AE2427)*(1-Data!M2427)-(Z2427+AE2427)*(1-Data!M2427)*1.8/12)</f>
        <v>80215.523455987626</v>
      </c>
      <c r="AK2427" s="83">
        <f t="shared" si="374"/>
        <v>722000</v>
      </c>
      <c r="AL2427" s="83">
        <f t="shared" si="375"/>
        <v>135000</v>
      </c>
      <c r="AM2427" s="83">
        <f t="shared" si="376"/>
        <v>853000</v>
      </c>
    </row>
    <row r="2428" spans="1:39">
      <c r="A2428" t="str">
        <f t="shared" si="370"/>
        <v>5422Annet</v>
      </c>
      <c r="B2428" s="6" t="str">
        <f>Data!A2428</f>
        <v>5422</v>
      </c>
      <c r="C2428" s="7" t="str">
        <f>Data!B2428</f>
        <v>Balsfjord kommune</v>
      </c>
      <c r="D2428" s="7" t="str">
        <f>Data!C2428</f>
        <v>Annet</v>
      </c>
      <c r="E2428" s="1">
        <f>Data!D2428</f>
        <v>5.6933000000000007</v>
      </c>
      <c r="F2428" s="1">
        <f>Data!E2428+Data!F2428</f>
        <v>0</v>
      </c>
      <c r="G2428" s="1">
        <f>Data!G2428</f>
        <v>0</v>
      </c>
      <c r="H2428" s="1">
        <f t="shared" si="371"/>
        <v>0</v>
      </c>
      <c r="I2428" s="1">
        <f t="shared" si="372"/>
        <v>0</v>
      </c>
      <c r="J2428" s="1">
        <f t="shared" si="373"/>
        <v>0</v>
      </c>
      <c r="K2428" s="1">
        <f>'Innlegging av opplysninger'!$B$4*H2428</f>
        <v>0</v>
      </c>
      <c r="L2428" s="1"/>
      <c r="M2428" s="1">
        <f>'Innlegging av opplysninger'!$B$5*H2428</f>
        <v>0</v>
      </c>
      <c r="N2428" s="1">
        <f>'Innlegging av opplysninger'!$B$5*I2428</f>
        <v>0</v>
      </c>
      <c r="O2428" s="1">
        <f>'Innlegging av opplysninger'!$B$5*J2428</f>
        <v>0</v>
      </c>
      <c r="P2428" s="1">
        <f>'Innlegging av opplysninger'!$B$5*K2428</f>
        <v>0</v>
      </c>
      <c r="Q2428" s="1"/>
      <c r="R2428" s="1">
        <f>'Innlegging av opplysninger'!$C$11*SUM(H2428:Q2428)</f>
        <v>0</v>
      </c>
      <c r="S2428" s="1">
        <f>'Innlegging av opplysninger'!$C$13*(((H2428+J2428+M2428+O2428)*Data!H2428)+(J2428+O2428)*(1-Data!H2428)*1.8/12+I2428+N2428+K2428+L2428+P2428+Q2428)</f>
        <v>0</v>
      </c>
      <c r="T2428" s="1">
        <f>'Innlegging av opplysninger'!$C$13*((H2428+J2428+M2428+O2428)*(1-Data!H2428)-(J2428+O2428)*(1-Data!H2428)*1.8/12)</f>
        <v>0</v>
      </c>
      <c r="U2428" s="1">
        <f>Data!I2428</f>
        <v>0</v>
      </c>
      <c r="V2428" s="1">
        <f>Data!J2428+Data!K2428</f>
        <v>0</v>
      </c>
      <c r="W2428" s="1">
        <f>Data!L2428</f>
        <v>0</v>
      </c>
      <c r="X2428" s="1">
        <f t="shared" si="377"/>
        <v>0</v>
      </c>
      <c r="Y2428" s="100">
        <f t="shared" si="378"/>
        <v>0</v>
      </c>
      <c r="Z2428" s="100">
        <f t="shared" si="379"/>
        <v>0</v>
      </c>
      <c r="AA2428" s="100">
        <f>'Innlegging av opplysninger'!$B$4*X2428</f>
        <v>0</v>
      </c>
      <c r="AB2428" s="1"/>
      <c r="AC2428" s="1">
        <f>'Innlegging av opplysninger'!$B$5*X2428</f>
        <v>0</v>
      </c>
      <c r="AD2428" s="1">
        <f>'Innlegging av opplysninger'!$B$5*Y2428</f>
        <v>0</v>
      </c>
      <c r="AE2428" s="1">
        <f>'Innlegging av opplysninger'!$B$5*Z2428</f>
        <v>0</v>
      </c>
      <c r="AF2428" s="1">
        <f>'Innlegging av opplysninger'!$B$5*AA2428</f>
        <v>0</v>
      </c>
      <c r="AG2428" s="1"/>
      <c r="AH2428" s="1">
        <f>'Innlegging av opplysninger'!$C$11*SUM(X2428:AG2428)</f>
        <v>0</v>
      </c>
      <c r="AI2428" s="1">
        <f>'Innlegging av opplysninger'!$C$13*(((X2428+Z2428+AC2428+AE2428)*Data!M2428)+(Z2428+AE2428)*(1-Data!M2428)*1.8/12+Y2428+AD2428+AA2428+AB2428+AF2428+AG2428)</f>
        <v>0</v>
      </c>
      <c r="AJ2428" s="1">
        <f>'Innlegging av opplysninger'!$C$13*((X2428+Z2428+AC2428+AE2428)*(1-Data!M2428)-(Z2428+AE2428)*(1-Data!M2428)*1.8/12)</f>
        <v>0</v>
      </c>
      <c r="AK2428" s="83">
        <f t="shared" si="374"/>
        <v>0</v>
      </c>
      <c r="AL2428" s="83">
        <f t="shared" si="375"/>
        <v>0</v>
      </c>
      <c r="AM2428" s="83">
        <f t="shared" si="376"/>
        <v>0</v>
      </c>
    </row>
    <row r="2429" spans="1:39">
      <c r="A2429" t="str">
        <f t="shared" si="370"/>
        <v>5423Alle</v>
      </c>
      <c r="B2429" s="6" t="str">
        <f>Data!A2429</f>
        <v>5423</v>
      </c>
      <c r="C2429" s="7" t="str">
        <f>Data!B2429</f>
        <v>Karlsøy kommune</v>
      </c>
      <c r="D2429" s="7" t="str">
        <f>Data!C2429</f>
        <v>Alle</v>
      </c>
      <c r="E2429" s="1">
        <f>Data!D2429</f>
        <v>203.52368396697807</v>
      </c>
      <c r="F2429" s="1">
        <f>Data!E2429+Data!F2429</f>
        <v>44871.720334106612</v>
      </c>
      <c r="G2429" s="1">
        <f>Data!G2429</f>
        <v>495.42828645122211</v>
      </c>
      <c r="H2429" s="1">
        <f t="shared" si="371"/>
        <v>99626812.672727317</v>
      </c>
      <c r="I2429" s="1">
        <f t="shared" si="372"/>
        <v>1099978.8</v>
      </c>
      <c r="J2429" s="1">
        <f t="shared" si="373"/>
        <v>12087214.976727277</v>
      </c>
      <c r="K2429" s="1">
        <f>'Innlegging av opplysninger'!$B$4*H2429</f>
        <v>12951485.647454552</v>
      </c>
      <c r="L2429" s="1"/>
      <c r="M2429" s="1">
        <f>'Innlegging av opplysninger'!$B$5*H2429</f>
        <v>13051112.460127279</v>
      </c>
      <c r="N2429" s="1">
        <f>'Innlegging av opplysninger'!$B$5*I2429</f>
        <v>144097.22280000002</v>
      </c>
      <c r="O2429" s="1">
        <f>'Innlegging av opplysninger'!$B$5*J2429</f>
        <v>1583425.1619512734</v>
      </c>
      <c r="P2429" s="1">
        <f>'Innlegging av opplysninger'!$B$5*K2429</f>
        <v>1696644.6198165463</v>
      </c>
      <c r="Q2429" s="1"/>
      <c r="R2429" s="1">
        <f>'Innlegging av opplysninger'!$C$11*SUM(H2429:Q2429)</f>
        <v>5405149.3193409592</v>
      </c>
      <c r="S2429" s="1">
        <f>'Innlegging av opplysninger'!$C$13*(((H2429+J2429+M2429+O2429)*Data!H2429)+(J2429+O2429)*(1-Data!H2429)*1.8/12+I2429+N2429+K2429+L2429+P2429+Q2429)</f>
        <v>1074262.1129983661</v>
      </c>
      <c r="T2429" s="1">
        <f>'Innlegging av opplysninger'!$C$13*((H2429+J2429+M2429+O2429)*(1-Data!H2429)-(J2429+O2429)*(1-Data!H2429)*1.8/12)</f>
        <v>6322258.0082050553</v>
      </c>
      <c r="U2429" s="1">
        <f>Data!I2429</f>
        <v>46.0623</v>
      </c>
      <c r="V2429" s="1">
        <f>Data!J2429+Data!K2429</f>
        <v>49625.184207041326</v>
      </c>
      <c r="W2429" s="1">
        <f>Data!L2429</f>
        <v>541.73217577064099</v>
      </c>
      <c r="X2429" s="1">
        <f t="shared" si="377"/>
        <v>24936546.790909085</v>
      </c>
      <c r="Y2429" s="100">
        <f t="shared" si="378"/>
        <v>272219.23636363633</v>
      </c>
      <c r="Z2429" s="100">
        <f t="shared" si="379"/>
        <v>3604853.5418999991</v>
      </c>
      <c r="AA2429" s="100">
        <f>'Innlegging av opplysninger'!$B$4*X2429</f>
        <v>3241751.0828181813</v>
      </c>
      <c r="AB2429" s="1"/>
      <c r="AC2429" s="1">
        <f>'Innlegging av opplysninger'!$B$5*X2429</f>
        <v>3266687.6296090903</v>
      </c>
      <c r="AD2429" s="1">
        <f>'Innlegging av opplysninger'!$B$5*Y2429</f>
        <v>35660.719963636358</v>
      </c>
      <c r="AE2429" s="1">
        <f>'Innlegging av opplysninger'!$B$5*Z2429</f>
        <v>472235.81398889993</v>
      </c>
      <c r="AF2429" s="1">
        <f>'Innlegging av opplysninger'!$B$5*AA2429</f>
        <v>424669.39184918179</v>
      </c>
      <c r="AG2429" s="1"/>
      <c r="AH2429" s="1">
        <f>'Innlegging av opplysninger'!$C$11*SUM(X2429:AG2429)</f>
        <v>1377675.7198812652</v>
      </c>
      <c r="AI2429" s="1">
        <f>'Innlegging av opplysninger'!$C$13*(((X2429+Z2429+AC2429+AE2429)*Data!M2429)+(Z2429+AE2429)*(1-Data!M2429)*1.8/12+Y2429+AD2429+AA2429+AB2429+AF2429+AG2429)</f>
        <v>319348.97605884023</v>
      </c>
      <c r="AJ2429" s="1">
        <f>'Innlegging av opplysninger'!$C$13*((X2429+Z2429+AC2429+AE2429)*(1-Data!M2429)-(Z2429+AE2429)*(1-Data!M2429)*1.8/12)</f>
        <v>1565891.4827260487</v>
      </c>
      <c r="AK2429" s="83">
        <f t="shared" si="374"/>
        <v>6783000</v>
      </c>
      <c r="AL2429" s="83">
        <f t="shared" si="375"/>
        <v>1394000</v>
      </c>
      <c r="AM2429" s="83">
        <f t="shared" si="376"/>
        <v>7888000</v>
      </c>
    </row>
    <row r="2430" spans="1:39">
      <c r="A2430" t="str">
        <f t="shared" si="370"/>
        <v>5423Administrasjon</v>
      </c>
      <c r="B2430" s="6" t="str">
        <f>Data!A2430</f>
        <v>5423</v>
      </c>
      <c r="C2430" s="7" t="str">
        <f>Data!B2430</f>
        <v>Karlsøy kommune</v>
      </c>
      <c r="D2430" s="7" t="str">
        <f>Data!C2430</f>
        <v>Administrasjon</v>
      </c>
      <c r="E2430" s="1">
        <f>Data!D2430</f>
        <v>19.323399999999999</v>
      </c>
      <c r="F2430" s="1">
        <f>Data!E2430+Data!F2430</f>
        <v>49479.412525745989</v>
      </c>
      <c r="G2430" s="1">
        <f>Data!G2430</f>
        <v>0</v>
      </c>
      <c r="H2430" s="1">
        <f t="shared" si="371"/>
        <v>10430296.145454545</v>
      </c>
      <c r="I2430" s="1">
        <f t="shared" si="372"/>
        <v>0</v>
      </c>
      <c r="J2430" s="1">
        <f t="shared" si="373"/>
        <v>1251635.5374545453</v>
      </c>
      <c r="K2430" s="1">
        <f>'Innlegging av opplysninger'!$B$4*H2430</f>
        <v>1355938.4989090909</v>
      </c>
      <c r="L2430" s="1"/>
      <c r="M2430" s="1">
        <f>'Innlegging av opplysninger'!$B$5*H2430</f>
        <v>1366368.7950545454</v>
      </c>
      <c r="N2430" s="1">
        <f>'Innlegging av opplysninger'!$B$5*I2430</f>
        <v>0</v>
      </c>
      <c r="O2430" s="1">
        <f>'Innlegging av opplysninger'!$B$5*J2430</f>
        <v>163964.25540654545</v>
      </c>
      <c r="P2430" s="1">
        <f>'Innlegging av opplysninger'!$B$5*K2430</f>
        <v>177627.9433570909</v>
      </c>
      <c r="Q2430" s="1"/>
      <c r="R2430" s="1">
        <f>'Innlegging av opplysninger'!$C$11*SUM(H2430:Q2430)</f>
        <v>560341.58467418177</v>
      </c>
      <c r="S2430" s="1">
        <f>'Innlegging av opplysninger'!$C$13*(((H2430+J2430+M2430+O2430)*Data!H2430)+(J2430+O2430)*(1-Data!H2430)*1.8/12+I2430+N2430+K2430+L2430+P2430+Q2430)</f>
        <v>164034.55909903065</v>
      </c>
      <c r="T2430" s="1">
        <f>'Innlegging av opplysninger'!$C$13*((H2430+J2430+M2430+O2430)*(1-Data!H2430)-(J2430+O2430)*(1-Data!H2430)*1.8/12)</f>
        <v>602748.66203406011</v>
      </c>
      <c r="U2430" s="1">
        <f>Data!I2430</f>
        <v>4.5</v>
      </c>
      <c r="V2430" s="1">
        <f>Data!J2430+Data!K2430</f>
        <v>66771.296296296307</v>
      </c>
      <c r="W2430" s="1">
        <f>Data!L2430</f>
        <v>0</v>
      </c>
      <c r="X2430" s="1">
        <f t="shared" si="377"/>
        <v>3277863.6363636367</v>
      </c>
      <c r="Y2430" s="100">
        <f t="shared" si="378"/>
        <v>0</v>
      </c>
      <c r="Z2430" s="100">
        <f t="shared" si="379"/>
        <v>468734.5</v>
      </c>
      <c r="AA2430" s="100">
        <f>'Innlegging av opplysninger'!$B$4*X2430</f>
        <v>426122.27272727276</v>
      </c>
      <c r="AB2430" s="1"/>
      <c r="AC2430" s="1">
        <f>'Innlegging av opplysninger'!$B$5*X2430</f>
        <v>429400.13636363641</v>
      </c>
      <c r="AD2430" s="1">
        <f>'Innlegging av opplysninger'!$B$5*Y2430</f>
        <v>0</v>
      </c>
      <c r="AE2430" s="1">
        <f>'Innlegging av opplysninger'!$B$5*Z2430</f>
        <v>61404.219499999999</v>
      </c>
      <c r="AF2430" s="1">
        <f>'Innlegging av opplysninger'!$B$5*AA2430</f>
        <v>55822.017727272738</v>
      </c>
      <c r="AG2430" s="1"/>
      <c r="AH2430" s="1">
        <f>'Innlegging av opplysninger'!$C$11*SUM(X2430:AG2430)</f>
        <v>179335.17774190908</v>
      </c>
      <c r="AI2430" s="1">
        <f>'Innlegging av opplysninger'!$C$13*(((X2430+Z2430+AC2430+AE2430)*Data!M2430)+(Z2430+AE2430)*(1-Data!M2430)*1.8/12+Y2430+AD2430+AA2430+AB2430+AF2430+AG2430)</f>
        <v>79171.172680845804</v>
      </c>
      <c r="AJ2430" s="1">
        <f>'Innlegging av opplysninger'!$C$13*((X2430+Z2430+AC2430+AE2430)*(1-Data!M2430)-(Z2430+AE2430)*(1-Data!M2430)*1.8/12)</f>
        <v>166234.86001860874</v>
      </c>
      <c r="AK2430" s="83">
        <f t="shared" si="374"/>
        <v>740000</v>
      </c>
      <c r="AL2430" s="83">
        <f t="shared" si="375"/>
        <v>243000</v>
      </c>
      <c r="AM2430" s="83">
        <f t="shared" si="376"/>
        <v>769000</v>
      </c>
    </row>
    <row r="2431" spans="1:39">
      <c r="A2431" t="str">
        <f t="shared" si="370"/>
        <v>5423Undervisning</v>
      </c>
      <c r="B2431" s="6" t="str">
        <f>Data!A2431</f>
        <v>5423</v>
      </c>
      <c r="C2431" s="7" t="str">
        <f>Data!B2431</f>
        <v>Karlsøy kommune</v>
      </c>
      <c r="D2431" s="7" t="str">
        <f>Data!C2431</f>
        <v>Undervisning</v>
      </c>
      <c r="E2431" s="1">
        <f>Data!D2431</f>
        <v>34.0837</v>
      </c>
      <c r="F2431" s="1">
        <f>Data!E2431+Data!F2431</f>
        <v>46842.595580878849</v>
      </c>
      <c r="G2431" s="1">
        <f>Data!G2431</f>
        <v>0</v>
      </c>
      <c r="H2431" s="1">
        <f t="shared" si="371"/>
        <v>17417116.090909094</v>
      </c>
      <c r="I2431" s="1">
        <f t="shared" si="372"/>
        <v>0</v>
      </c>
      <c r="J2431" s="1">
        <f t="shared" si="373"/>
        <v>2090053.9309090911</v>
      </c>
      <c r="K2431" s="1">
        <f>'Innlegging av opplysninger'!$B$4*H2431</f>
        <v>2264225.0918181823</v>
      </c>
      <c r="L2431" s="1"/>
      <c r="M2431" s="1">
        <f>'Innlegging av opplysninger'!$B$5*H2431</f>
        <v>2281642.2079090914</v>
      </c>
      <c r="N2431" s="1">
        <f>'Innlegging av opplysninger'!$B$5*I2431</f>
        <v>0</v>
      </c>
      <c r="O2431" s="1">
        <f>'Innlegging av opplysninger'!$B$5*J2431</f>
        <v>273797.06494909094</v>
      </c>
      <c r="P2431" s="1">
        <f>'Innlegging av opplysninger'!$B$5*K2431</f>
        <v>296613.4870281819</v>
      </c>
      <c r="Q2431" s="1"/>
      <c r="R2431" s="1">
        <f>'Innlegging av opplysninger'!$C$11*SUM(H2431:Q2431)</f>
        <v>935691.01919386385</v>
      </c>
      <c r="S2431" s="1">
        <f>'Innlegging av opplysninger'!$C$13*(((H2431+J2431+M2431+O2431)*Data!H2431)+(J2431+O2431)*(1-Data!H2431)*1.8/12+I2431+N2431+K2431+L2431+P2431+Q2431)</f>
        <v>155388.71707081748</v>
      </c>
      <c r="T2431" s="1">
        <f>'Innlegging av opplysninger'!$C$13*((H2431+J2431+M2431+O2431)*(1-Data!H2431)-(J2431+O2431)*(1-Data!H2431)*1.8/12)</f>
        <v>1125030.5723523647</v>
      </c>
      <c r="U2431" s="1">
        <f>Data!I2431</f>
        <v>8.5092000000000017</v>
      </c>
      <c r="V2431" s="1">
        <f>Data!J2431+Data!K2431</f>
        <v>48939.613692630715</v>
      </c>
      <c r="W2431" s="1">
        <f>Data!L2431</f>
        <v>0</v>
      </c>
      <c r="X2431" s="1">
        <f t="shared" si="377"/>
        <v>4542948.6636363631</v>
      </c>
      <c r="Y2431" s="100">
        <f t="shared" si="378"/>
        <v>0</v>
      </c>
      <c r="Z2431" s="100">
        <f t="shared" si="379"/>
        <v>649641.65889999992</v>
      </c>
      <c r="AA2431" s="100">
        <f>'Innlegging av opplysninger'!$B$4*X2431</f>
        <v>590583.32627272722</v>
      </c>
      <c r="AB2431" s="1"/>
      <c r="AC2431" s="1">
        <f>'Innlegging av opplysninger'!$B$5*X2431</f>
        <v>595126.27493636357</v>
      </c>
      <c r="AD2431" s="1">
        <f>'Innlegging av opplysninger'!$B$5*Y2431</f>
        <v>0</v>
      </c>
      <c r="AE2431" s="1">
        <f>'Innlegging av opplysninger'!$B$5*Z2431</f>
        <v>85103.05731589999</v>
      </c>
      <c r="AF2431" s="1">
        <f>'Innlegging av opplysninger'!$B$5*AA2431</f>
        <v>77366.415741727265</v>
      </c>
      <c r="AG2431" s="1"/>
      <c r="AH2431" s="1">
        <f>'Innlegging av opplysninger'!$C$11*SUM(X2431:AG2431)</f>
        <v>248549.23707851706</v>
      </c>
      <c r="AI2431" s="1">
        <f>'Innlegging av opplysninger'!$C$13*(((X2431+Z2431+AC2431+AE2431)*Data!M2431)+(Z2431+AE2431)*(1-Data!M2431)*1.8/12+Y2431+AD2431+AA2431+AB2431+AF2431+AG2431)</f>
        <v>40464.395371235645</v>
      </c>
      <c r="AJ2431" s="1">
        <f>'Innlegging av opplysninger'!$C$13*((X2431+Z2431+AC2431+AE2431)*(1-Data!M2431)-(Z2431+AE2431)*(1-Data!M2431)*1.8/12)</f>
        <v>299655.6132625246</v>
      </c>
      <c r="AK2431" s="83">
        <f t="shared" si="374"/>
        <v>1184000</v>
      </c>
      <c r="AL2431" s="83">
        <f t="shared" si="375"/>
        <v>196000</v>
      </c>
      <c r="AM2431" s="83">
        <f t="shared" si="376"/>
        <v>1425000</v>
      </c>
    </row>
    <row r="2432" spans="1:39">
      <c r="A2432" t="str">
        <f t="shared" si="370"/>
        <v>5423Barnehager</v>
      </c>
      <c r="B2432" s="6" t="str">
        <f>Data!A2432</f>
        <v>5423</v>
      </c>
      <c r="C2432" s="7" t="str">
        <f>Data!B2432</f>
        <v>Karlsøy kommune</v>
      </c>
      <c r="D2432" s="7" t="str">
        <f>Data!C2432</f>
        <v>Barnehager</v>
      </c>
      <c r="E2432" s="1">
        <f>Data!D2432</f>
        <v>26.806700000000003</v>
      </c>
      <c r="F2432" s="1">
        <f>Data!E2432+Data!F2432</f>
        <v>40651.773375064178</v>
      </c>
      <c r="G2432" s="1">
        <f>Data!G2432</f>
        <v>0</v>
      </c>
      <c r="H2432" s="1">
        <f t="shared" si="371"/>
        <v>11888071.563636361</v>
      </c>
      <c r="I2432" s="1">
        <f t="shared" si="372"/>
        <v>0</v>
      </c>
      <c r="J2432" s="1">
        <f t="shared" si="373"/>
        <v>1426568.5876363632</v>
      </c>
      <c r="K2432" s="1">
        <f>'Innlegging av opplysninger'!$B$4*H2432</f>
        <v>1545449.3032727269</v>
      </c>
      <c r="L2432" s="1"/>
      <c r="M2432" s="1">
        <f>'Innlegging av opplysninger'!$B$5*H2432</f>
        <v>1557337.3748363634</v>
      </c>
      <c r="N2432" s="1">
        <f>'Innlegging av opplysninger'!$B$5*I2432</f>
        <v>0</v>
      </c>
      <c r="O2432" s="1">
        <f>'Innlegging av opplysninger'!$B$5*J2432</f>
        <v>186880.4849803636</v>
      </c>
      <c r="P2432" s="1">
        <f>'Innlegging av opplysninger'!$B$5*K2432</f>
        <v>202453.85872872724</v>
      </c>
      <c r="Q2432" s="1"/>
      <c r="R2432" s="1">
        <f>'Innlegging av opplysninger'!$C$11*SUM(H2432:Q2432)</f>
        <v>638656.92457745422</v>
      </c>
      <c r="S2432" s="1">
        <f>'Innlegging av opplysninger'!$C$13*(((H2432+J2432+M2432+O2432)*Data!H2432)+(J2432+O2432)*(1-Data!H2432)*1.8/12+I2432+N2432+K2432+L2432+P2432+Q2432)</f>
        <v>104839.13341386063</v>
      </c>
      <c r="T2432" s="1">
        <f>'Innlegging av opplysninger'!$C$13*((H2432+J2432+M2432+O2432)*(1-Data!H2432)-(J2432+O2432)*(1-Data!H2432)*1.8/12)</f>
        <v>769112.44758686644</v>
      </c>
      <c r="U2432" s="1">
        <f>Data!I2432</f>
        <v>4.5999999999999996</v>
      </c>
      <c r="V2432" s="1">
        <f>Data!J2432+Data!K2432</f>
        <v>42273.188405797111</v>
      </c>
      <c r="W2432" s="1">
        <f>Data!L2432</f>
        <v>0</v>
      </c>
      <c r="X2432" s="1">
        <f t="shared" si="377"/>
        <v>2121345.4545454546</v>
      </c>
      <c r="Y2432" s="100">
        <f t="shared" si="378"/>
        <v>0</v>
      </c>
      <c r="Z2432" s="100">
        <f t="shared" si="379"/>
        <v>303352.39999999997</v>
      </c>
      <c r="AA2432" s="100">
        <f>'Innlegging av opplysninger'!$B$4*X2432</f>
        <v>275774.90909090912</v>
      </c>
      <c r="AB2432" s="1"/>
      <c r="AC2432" s="1">
        <f>'Innlegging av opplysninger'!$B$5*X2432</f>
        <v>277896.25454545458</v>
      </c>
      <c r="AD2432" s="1">
        <f>'Innlegging av opplysninger'!$B$5*Y2432</f>
        <v>0</v>
      </c>
      <c r="AE2432" s="1">
        <f>'Innlegging av opplysninger'!$B$5*Z2432</f>
        <v>39739.164399999994</v>
      </c>
      <c r="AF2432" s="1">
        <f>'Innlegging av opplysninger'!$B$5*AA2432</f>
        <v>36126.513090909095</v>
      </c>
      <c r="AG2432" s="1"/>
      <c r="AH2432" s="1">
        <f>'Innlegging av opplysninger'!$C$11*SUM(X2432:AG2432)</f>
        <v>116060.91843556362</v>
      </c>
      <c r="AI2432" s="1">
        <f>'Innlegging av opplysninger'!$C$13*(((X2432+Z2432+AC2432+AE2432)*Data!M2432)+(Z2432+AE2432)*(1-Data!M2432)*1.8/12+Y2432+AD2432+AA2432+AB2432+AF2432+AG2432)</f>
        <v>18894.988155774547</v>
      </c>
      <c r="AJ2432" s="1">
        <f>'Innlegging av opplysninger'!$C$13*((X2432+Z2432+AC2432+AE2432)*(1-Data!M2432)-(Z2432+AE2432)*(1-Data!M2432)*1.8/12)</f>
        <v>139925.21601920726</v>
      </c>
      <c r="AK2432" s="83">
        <f t="shared" si="374"/>
        <v>755000</v>
      </c>
      <c r="AL2432" s="83">
        <f t="shared" si="375"/>
        <v>124000</v>
      </c>
      <c r="AM2432" s="83">
        <f t="shared" si="376"/>
        <v>909000</v>
      </c>
    </row>
    <row r="2433" spans="1:39">
      <c r="A2433" t="str">
        <f t="shared" si="370"/>
        <v>5423Helse/pleie/omsorg</v>
      </c>
      <c r="B2433" s="6" t="str">
        <f>Data!A2433</f>
        <v>5423</v>
      </c>
      <c r="C2433" s="7" t="str">
        <f>Data!B2433</f>
        <v>Karlsøy kommune</v>
      </c>
      <c r="D2433" s="7" t="str">
        <f>Data!C2433</f>
        <v>Helse/pleie/omsorg</v>
      </c>
      <c r="E2433" s="1">
        <f>Data!D2433</f>
        <v>110.66870000000003</v>
      </c>
      <c r="F2433" s="1">
        <f>Data!E2433+Data!F2433</f>
        <v>44544.355073596525</v>
      </c>
      <c r="G2433" s="1">
        <f>Data!G2433</f>
        <v>911.11027779308847</v>
      </c>
      <c r="H2433" s="1">
        <f t="shared" si="371"/>
        <v>53778173.109090902</v>
      </c>
      <c r="I2433" s="1">
        <f t="shared" si="372"/>
        <v>1099978.7999999998</v>
      </c>
      <c r="J2433" s="1">
        <f t="shared" si="373"/>
        <v>6585378.2290909076</v>
      </c>
      <c r="K2433" s="1">
        <f>'Innlegging av opplysninger'!$B$4*H2433</f>
        <v>6991162.5041818172</v>
      </c>
      <c r="L2433" s="1"/>
      <c r="M2433" s="1">
        <f>'Innlegging av opplysninger'!$B$5*H2433</f>
        <v>7044940.6772909081</v>
      </c>
      <c r="N2433" s="1">
        <f>'Innlegging av opplysninger'!$B$5*I2433</f>
        <v>144097.22279999999</v>
      </c>
      <c r="O2433" s="1">
        <f>'Innlegging av opplysninger'!$B$5*J2433</f>
        <v>862684.54801090888</v>
      </c>
      <c r="P2433" s="1">
        <f>'Innlegging av opplysninger'!$B$5*K2433</f>
        <v>915842.28804781812</v>
      </c>
      <c r="Q2433" s="1"/>
      <c r="R2433" s="1">
        <f>'Innlegging av opplysninger'!$C$11*SUM(H2433:Q2433)</f>
        <v>2942045.780383504</v>
      </c>
      <c r="S2433" s="1">
        <f>'Innlegging av opplysninger'!$C$13*(((H2433+J2433+M2433+O2433)*Data!H2433)+(J2433+O2433)*(1-Data!H2433)*1.8/12+I2433+N2433+K2433+L2433+P2433+Q2433)</f>
        <v>589009.03689943184</v>
      </c>
      <c r="T2433" s="1">
        <f>'Innlegging av opplysninger'!$C$13*((H2433+J2433+M2433+O2433)*(1-Data!H2433)-(J2433+O2433)*(1-Data!H2433)*1.8/12)</f>
        <v>3436948.3467832576</v>
      </c>
      <c r="U2433" s="1">
        <f>Data!I2433</f>
        <v>25.883100000000002</v>
      </c>
      <c r="V2433" s="1">
        <f>Data!J2433+Data!K2433</f>
        <v>47251.736139282642</v>
      </c>
      <c r="W2433" s="1">
        <f>Data!L2433</f>
        <v>964.08196854318044</v>
      </c>
      <c r="X2433" s="1">
        <f t="shared" si="377"/>
        <v>13342051.763636362</v>
      </c>
      <c r="Y2433" s="100">
        <f t="shared" si="378"/>
        <v>272219.23636363627</v>
      </c>
      <c r="Z2433" s="100">
        <f t="shared" si="379"/>
        <v>1946840.7529999996</v>
      </c>
      <c r="AA2433" s="100">
        <f>'Innlegging av opplysninger'!$B$4*X2433</f>
        <v>1734466.7292727272</v>
      </c>
      <c r="AB2433" s="1"/>
      <c r="AC2433" s="1">
        <f>'Innlegging av opplysninger'!$B$5*X2433</f>
        <v>1747808.7810363634</v>
      </c>
      <c r="AD2433" s="1">
        <f>'Innlegging av opplysninger'!$B$5*Y2433</f>
        <v>35660.719963636351</v>
      </c>
      <c r="AE2433" s="1">
        <f>'Innlegging av opplysninger'!$B$5*Z2433</f>
        <v>255036.13864299995</v>
      </c>
      <c r="AF2433" s="1">
        <f>'Innlegging av opplysninger'!$B$5*AA2433</f>
        <v>227215.14153472727</v>
      </c>
      <c r="AG2433" s="1"/>
      <c r="AH2433" s="1">
        <f>'Innlegging av opplysninger'!$C$11*SUM(X2433:AG2433)</f>
        <v>743329.37201111717</v>
      </c>
      <c r="AI2433" s="1">
        <f>'Innlegging av opplysninger'!$C$13*(((X2433+Z2433+AC2433+AE2433)*Data!M2433)+(Z2433+AE2433)*(1-Data!M2433)*1.8/12+Y2433+AD2433+AA2433+AB2433+AF2433+AG2433)</f>
        <v>153075.98904774711</v>
      </c>
      <c r="AJ2433" s="1">
        <f>'Innlegging av opplysninger'!$C$13*((X2433+Z2433+AC2433+AE2433)*(1-Data!M2433)-(Z2433+AE2433)*(1-Data!M2433)*1.8/12)</f>
        <v>864111.57265167625</v>
      </c>
      <c r="AK2433" s="83">
        <f t="shared" si="374"/>
        <v>3685000</v>
      </c>
      <c r="AL2433" s="83">
        <f t="shared" si="375"/>
        <v>742000</v>
      </c>
      <c r="AM2433" s="83">
        <f t="shared" si="376"/>
        <v>4301000</v>
      </c>
    </row>
    <row r="2434" spans="1:39">
      <c r="A2434" t="str">
        <f t="shared" si="370"/>
        <v>5423Samferdsel og teknikk</v>
      </c>
      <c r="B2434" s="6" t="str">
        <f>Data!A2434</f>
        <v>5423</v>
      </c>
      <c r="C2434" s="7" t="str">
        <f>Data!B2434</f>
        <v>Karlsøy kommune</v>
      </c>
      <c r="D2434" s="7" t="str">
        <f>Data!C2434</f>
        <v>Samferdsel og teknikk</v>
      </c>
      <c r="E2434" s="1">
        <f>Data!D2434</f>
        <v>6.4545839669780518</v>
      </c>
      <c r="F2434" s="1">
        <f>Data!E2434+Data!F2434</f>
        <v>0</v>
      </c>
      <c r="G2434" s="1">
        <f>Data!G2434</f>
        <v>0</v>
      </c>
      <c r="H2434" s="1">
        <f t="shared" si="371"/>
        <v>0</v>
      </c>
      <c r="I2434" s="1">
        <f t="shared" si="372"/>
        <v>0</v>
      </c>
      <c r="J2434" s="1">
        <f t="shared" si="373"/>
        <v>0</v>
      </c>
      <c r="K2434" s="1">
        <f>'Innlegging av opplysninger'!$B$4*H2434</f>
        <v>0</v>
      </c>
      <c r="L2434" s="1"/>
      <c r="M2434" s="1">
        <f>'Innlegging av opplysninger'!$B$5*H2434</f>
        <v>0</v>
      </c>
      <c r="N2434" s="1">
        <f>'Innlegging av opplysninger'!$B$5*I2434</f>
        <v>0</v>
      </c>
      <c r="O2434" s="1">
        <f>'Innlegging av opplysninger'!$B$5*J2434</f>
        <v>0</v>
      </c>
      <c r="P2434" s="1">
        <f>'Innlegging av opplysninger'!$B$5*K2434</f>
        <v>0</v>
      </c>
      <c r="Q2434" s="1"/>
      <c r="R2434" s="1">
        <f>'Innlegging av opplysninger'!$C$11*SUM(H2434:Q2434)</f>
        <v>0</v>
      </c>
      <c r="S2434" s="1">
        <f>'Innlegging av opplysninger'!$C$13*(((H2434+J2434+M2434+O2434)*Data!H2434)+(J2434+O2434)*(1-Data!H2434)*1.8/12+I2434+N2434+K2434+L2434+P2434+Q2434)</f>
        <v>0</v>
      </c>
      <c r="T2434" s="1">
        <f>'Innlegging av opplysninger'!$C$13*((H2434+J2434+M2434+O2434)*(1-Data!H2434)-(J2434+O2434)*(1-Data!H2434)*1.8/12)</f>
        <v>0</v>
      </c>
      <c r="U2434" s="1">
        <f>Data!I2434</f>
        <v>0</v>
      </c>
      <c r="V2434" s="1">
        <f>Data!J2434+Data!K2434</f>
        <v>0</v>
      </c>
      <c r="W2434" s="1">
        <f>Data!L2434</f>
        <v>0</v>
      </c>
      <c r="X2434" s="1">
        <f t="shared" si="377"/>
        <v>0</v>
      </c>
      <c r="Y2434" s="100">
        <f t="shared" si="378"/>
        <v>0</v>
      </c>
      <c r="Z2434" s="100">
        <f t="shared" si="379"/>
        <v>0</v>
      </c>
      <c r="AA2434" s="100">
        <f>'Innlegging av opplysninger'!$B$4*X2434</f>
        <v>0</v>
      </c>
      <c r="AB2434" s="1"/>
      <c r="AC2434" s="1">
        <f>'Innlegging av opplysninger'!$B$5*X2434</f>
        <v>0</v>
      </c>
      <c r="AD2434" s="1">
        <f>'Innlegging av opplysninger'!$B$5*Y2434</f>
        <v>0</v>
      </c>
      <c r="AE2434" s="1">
        <f>'Innlegging av opplysninger'!$B$5*Z2434</f>
        <v>0</v>
      </c>
      <c r="AF2434" s="1">
        <f>'Innlegging av opplysninger'!$B$5*AA2434</f>
        <v>0</v>
      </c>
      <c r="AG2434" s="1"/>
      <c r="AH2434" s="1">
        <f>'Innlegging av opplysninger'!$C$11*SUM(X2434:AG2434)</f>
        <v>0</v>
      </c>
      <c r="AI2434" s="1">
        <f>'Innlegging av opplysninger'!$C$13*(((X2434+Z2434+AC2434+AE2434)*Data!M2434)+(Z2434+AE2434)*(1-Data!M2434)*1.8/12+Y2434+AD2434+AA2434+AB2434+AF2434+AG2434)</f>
        <v>0</v>
      </c>
      <c r="AJ2434" s="1">
        <f>'Innlegging av opplysninger'!$C$13*((X2434+Z2434+AC2434+AE2434)*(1-Data!M2434)-(Z2434+AE2434)*(1-Data!M2434)*1.8/12)</f>
        <v>0</v>
      </c>
      <c r="AK2434" s="83">
        <f t="shared" si="374"/>
        <v>0</v>
      </c>
      <c r="AL2434" s="83">
        <f t="shared" si="375"/>
        <v>0</v>
      </c>
      <c r="AM2434" s="83">
        <f t="shared" si="376"/>
        <v>0</v>
      </c>
    </row>
    <row r="2435" spans="1:39">
      <c r="A2435" t="str">
        <f t="shared" si="370"/>
        <v>5423Annet</v>
      </c>
      <c r="B2435" s="6" t="str">
        <f>Data!A2435</f>
        <v>5423</v>
      </c>
      <c r="C2435" s="7" t="str">
        <f>Data!B2435</f>
        <v>Karlsøy kommune</v>
      </c>
      <c r="D2435" s="7" t="str">
        <f>Data!C2435</f>
        <v>Annet</v>
      </c>
      <c r="E2435" s="1">
        <f>Data!D2435</f>
        <v>6.1866000000000003</v>
      </c>
      <c r="F2435" s="1">
        <f>Data!E2435+Data!F2435</f>
        <v>0</v>
      </c>
      <c r="G2435" s="1">
        <f>Data!G2435</f>
        <v>0</v>
      </c>
      <c r="H2435" s="1">
        <f t="shared" si="371"/>
        <v>0</v>
      </c>
      <c r="I2435" s="1">
        <f t="shared" si="372"/>
        <v>0</v>
      </c>
      <c r="J2435" s="1">
        <f t="shared" si="373"/>
        <v>0</v>
      </c>
      <c r="K2435" s="1">
        <f>'Innlegging av opplysninger'!$B$4*H2435</f>
        <v>0</v>
      </c>
      <c r="L2435" s="1"/>
      <c r="M2435" s="1">
        <f>'Innlegging av opplysninger'!$B$5*H2435</f>
        <v>0</v>
      </c>
      <c r="N2435" s="1">
        <f>'Innlegging av opplysninger'!$B$5*I2435</f>
        <v>0</v>
      </c>
      <c r="O2435" s="1">
        <f>'Innlegging av opplysninger'!$B$5*J2435</f>
        <v>0</v>
      </c>
      <c r="P2435" s="1">
        <f>'Innlegging av opplysninger'!$B$5*K2435</f>
        <v>0</v>
      </c>
      <c r="Q2435" s="1"/>
      <c r="R2435" s="1">
        <f>'Innlegging av opplysninger'!$C$11*SUM(H2435:Q2435)</f>
        <v>0</v>
      </c>
      <c r="S2435" s="1">
        <f>'Innlegging av opplysninger'!$C$13*(((H2435+J2435+M2435+O2435)*Data!H2435)+(J2435+O2435)*(1-Data!H2435)*1.8/12+I2435+N2435+K2435+L2435+P2435+Q2435)</f>
        <v>0</v>
      </c>
      <c r="T2435" s="1">
        <f>'Innlegging av opplysninger'!$C$13*((H2435+J2435+M2435+O2435)*(1-Data!H2435)-(J2435+O2435)*(1-Data!H2435)*1.8/12)</f>
        <v>0</v>
      </c>
      <c r="U2435" s="1">
        <f>Data!I2435</f>
        <v>0</v>
      </c>
      <c r="V2435" s="1">
        <f>Data!J2435+Data!K2435</f>
        <v>0</v>
      </c>
      <c r="W2435" s="1">
        <f>Data!L2435</f>
        <v>0</v>
      </c>
      <c r="X2435" s="1">
        <f t="shared" si="377"/>
        <v>0</v>
      </c>
      <c r="Y2435" s="100">
        <f t="shared" si="378"/>
        <v>0</v>
      </c>
      <c r="Z2435" s="100">
        <f t="shared" si="379"/>
        <v>0</v>
      </c>
      <c r="AA2435" s="100">
        <f>'Innlegging av opplysninger'!$B$4*X2435</f>
        <v>0</v>
      </c>
      <c r="AB2435" s="1"/>
      <c r="AC2435" s="1">
        <f>'Innlegging av opplysninger'!$B$5*X2435</f>
        <v>0</v>
      </c>
      <c r="AD2435" s="1">
        <f>'Innlegging av opplysninger'!$B$5*Y2435</f>
        <v>0</v>
      </c>
      <c r="AE2435" s="1">
        <f>'Innlegging av opplysninger'!$B$5*Z2435</f>
        <v>0</v>
      </c>
      <c r="AF2435" s="1">
        <f>'Innlegging av opplysninger'!$B$5*AA2435</f>
        <v>0</v>
      </c>
      <c r="AG2435" s="1"/>
      <c r="AH2435" s="1">
        <f>'Innlegging av opplysninger'!$C$11*SUM(X2435:AG2435)</f>
        <v>0</v>
      </c>
      <c r="AI2435" s="1">
        <f>'Innlegging av opplysninger'!$C$13*(((X2435+Z2435+AC2435+AE2435)*Data!M2435)+(Z2435+AE2435)*(1-Data!M2435)*1.8/12+Y2435+AD2435+AA2435+AB2435+AF2435+AG2435)</f>
        <v>0</v>
      </c>
      <c r="AJ2435" s="1">
        <f>'Innlegging av opplysninger'!$C$13*((X2435+Z2435+AC2435+AE2435)*(1-Data!M2435)-(Z2435+AE2435)*(1-Data!M2435)*1.8/12)</f>
        <v>0</v>
      </c>
      <c r="AK2435" s="83">
        <f t="shared" si="374"/>
        <v>0</v>
      </c>
      <c r="AL2435" s="83">
        <f t="shared" si="375"/>
        <v>0</v>
      </c>
      <c r="AM2435" s="83">
        <f t="shared" si="376"/>
        <v>0</v>
      </c>
    </row>
    <row r="2436" spans="1:39">
      <c r="A2436" t="str">
        <f t="shared" si="370"/>
        <v>5424Alle</v>
      </c>
      <c r="B2436" s="6" t="str">
        <f>Data!A2436</f>
        <v>5424</v>
      </c>
      <c r="C2436" s="7" t="str">
        <f>Data!B2436</f>
        <v>Lyngen kommune</v>
      </c>
      <c r="D2436" s="7" t="str">
        <f>Data!C2436</f>
        <v>Alle</v>
      </c>
      <c r="E2436" s="1">
        <f>Data!D2436</f>
        <v>255.7146357362968</v>
      </c>
      <c r="F2436" s="1">
        <f>Data!E2436+Data!F2436</f>
        <v>47529.006451356283</v>
      </c>
      <c r="G2436" s="1">
        <f>Data!G2436</f>
        <v>472.17997379123551</v>
      </c>
      <c r="H2436" s="1">
        <f t="shared" si="371"/>
        <v>132587591.69036369</v>
      </c>
      <c r="I2436" s="1">
        <f t="shared" si="372"/>
        <v>1317199.9636363632</v>
      </c>
      <c r="J2436" s="1">
        <f t="shared" si="373"/>
        <v>16068574.998480007</v>
      </c>
      <c r="K2436" s="1">
        <f>'Innlegging av opplysninger'!$B$4*H2436</f>
        <v>17236386.919747282</v>
      </c>
      <c r="L2436" s="1"/>
      <c r="M2436" s="1">
        <f>'Innlegging av opplysninger'!$B$5*H2436</f>
        <v>17368974.511437643</v>
      </c>
      <c r="N2436" s="1">
        <f>'Innlegging av opplysninger'!$B$5*I2436</f>
        <v>172553.19523636359</v>
      </c>
      <c r="O2436" s="1">
        <f>'Innlegging av opplysninger'!$B$5*J2436</f>
        <v>2104983.3248008811</v>
      </c>
      <c r="P2436" s="1">
        <f>'Innlegging av opplysninger'!$B$5*K2436</f>
        <v>2257966.6864868938</v>
      </c>
      <c r="Q2436" s="1"/>
      <c r="R2436" s="1">
        <f>'Innlegging av opplysninger'!$C$11*SUM(H2436:Q2436)</f>
        <v>7186340.789027187</v>
      </c>
      <c r="S2436" s="1">
        <f>'Innlegging av opplysninger'!$C$13*(((H2436+J2436+M2436+O2436)*Data!H2436)+(J2436+O2436)*(1-Data!H2436)*1.8/12+I2436+N2436+K2436+L2436+P2436+Q2436)</f>
        <v>1474611.514597859</v>
      </c>
      <c r="T2436" s="1">
        <f>'Innlegging av opplysninger'!$C$13*((H2436+J2436+M2436+O2436)*(1-Data!H2436)-(J2436+O2436)*(1-Data!H2436)*1.8/12)</f>
        <v>8359328.512491975</v>
      </c>
      <c r="U2436" s="1">
        <f>Data!I2436</f>
        <v>46.168001563354956</v>
      </c>
      <c r="V2436" s="1">
        <f>Data!J2436+Data!K2436</f>
        <v>49234.972420035672</v>
      </c>
      <c r="W2436" s="1">
        <f>Data!L2436</f>
        <v>486.94548688986663</v>
      </c>
      <c r="X2436" s="1">
        <f t="shared" si="377"/>
        <v>24797239.458108488</v>
      </c>
      <c r="Y2436" s="100">
        <f t="shared" si="378"/>
        <v>245250.54545454547</v>
      </c>
      <c r="Z2436" s="100">
        <f t="shared" si="379"/>
        <v>3581076.0705095138</v>
      </c>
      <c r="AA2436" s="100">
        <f>'Innlegging av opplysninger'!$B$4*X2436</f>
        <v>3223641.1295541036</v>
      </c>
      <c r="AB2436" s="1"/>
      <c r="AC2436" s="1">
        <f>'Innlegging av opplysninger'!$B$5*X2436</f>
        <v>3248438.3690122119</v>
      </c>
      <c r="AD2436" s="1">
        <f>'Innlegging av opplysninger'!$B$5*Y2436</f>
        <v>32127.821454545458</v>
      </c>
      <c r="AE2436" s="1">
        <f>'Innlegging av opplysninger'!$B$5*Z2436</f>
        <v>469120.96523674636</v>
      </c>
      <c r="AF2436" s="1">
        <f>'Innlegging av opplysninger'!$B$5*AA2436</f>
        <v>422296.98797158757</v>
      </c>
      <c r="AG2436" s="1"/>
      <c r="AH2436" s="1">
        <f>'Innlegging av opplysninger'!$C$11*SUM(X2436:AG2436)</f>
        <v>1368729.2711974662</v>
      </c>
      <c r="AI2436" s="1">
        <f>'Innlegging av opplysninger'!$C$13*(((X2436+Z2436+AC2436+AE2436)*Data!M2436)+(Z2436+AE2436)*(1-Data!M2436)*1.8/12+Y2436+AD2436+AA2436+AB2436+AF2436+AG2436)</f>
        <v>282664.38146963867</v>
      </c>
      <c r="AJ2436" s="1">
        <f>'Innlegging av opplysninger'!$C$13*((X2436+Z2436+AC2436+AE2436)*(1-Data!M2436)-(Z2436+AE2436)*(1-Data!M2436)*1.8/12)</f>
        <v>1590333.5685900517</v>
      </c>
      <c r="AK2436" s="83">
        <f t="shared" si="374"/>
        <v>8555000</v>
      </c>
      <c r="AL2436" s="83">
        <f t="shared" si="375"/>
        <v>1757000</v>
      </c>
      <c r="AM2436" s="83">
        <f t="shared" si="376"/>
        <v>9950000</v>
      </c>
    </row>
    <row r="2437" spans="1:39">
      <c r="A2437" t="str">
        <f t="shared" si="370"/>
        <v>5424Administrasjon</v>
      </c>
      <c r="B2437" s="6" t="str">
        <f>Data!A2437</f>
        <v>5424</v>
      </c>
      <c r="C2437" s="7" t="str">
        <f>Data!B2437</f>
        <v>Lyngen kommune</v>
      </c>
      <c r="D2437" s="7" t="str">
        <f>Data!C2437</f>
        <v>Administrasjon</v>
      </c>
      <c r="E2437" s="1">
        <f>Data!D2437</f>
        <v>19.110800000000005</v>
      </c>
      <c r="F2437" s="1">
        <f>Data!E2437+Data!F2437</f>
        <v>55726.453715525582</v>
      </c>
      <c r="G2437" s="1">
        <f>Data!G2437</f>
        <v>0</v>
      </c>
      <c r="H2437" s="1">
        <f t="shared" si="371"/>
        <v>11617932.127272725</v>
      </c>
      <c r="I2437" s="1">
        <f t="shared" si="372"/>
        <v>0</v>
      </c>
      <c r="J2437" s="1">
        <f t="shared" si="373"/>
        <v>1394151.8552727269</v>
      </c>
      <c r="K2437" s="1">
        <f>'Innlegging av opplysninger'!$B$4*H2437</f>
        <v>1510331.1765454544</v>
      </c>
      <c r="L2437" s="1"/>
      <c r="M2437" s="1">
        <f>'Innlegging av opplysninger'!$B$5*H2437</f>
        <v>1521949.1086727271</v>
      </c>
      <c r="N2437" s="1">
        <f>'Innlegging av opplysninger'!$B$5*I2437</f>
        <v>0</v>
      </c>
      <c r="O2437" s="1">
        <f>'Innlegging av opplysninger'!$B$5*J2437</f>
        <v>182633.89304072721</v>
      </c>
      <c r="P2437" s="1">
        <f>'Innlegging av opplysninger'!$B$5*K2437</f>
        <v>197853.38412745454</v>
      </c>
      <c r="Q2437" s="1"/>
      <c r="R2437" s="1">
        <f>'Innlegging av opplysninger'!$C$11*SUM(H2437:Q2437)</f>
        <v>624144.358707409</v>
      </c>
      <c r="S2437" s="1">
        <f>'Innlegging av opplysninger'!$C$13*(((H2437+J2437+M2437+O2437)*Data!H2437)+(J2437+O2437)*(1-Data!H2437)*1.8/12+I2437+N2437+K2437+L2437+P2437+Q2437)</f>
        <v>188888.75141967618</v>
      </c>
      <c r="T2437" s="1">
        <f>'Innlegging av opplysninger'!$C$13*((H2437+J2437+M2437+O2437)*(1-Data!H2437)-(J2437+O2437)*(1-Data!H2437)*1.8/12)</f>
        <v>665203.52891677828</v>
      </c>
      <c r="U2437" s="1">
        <f>Data!I2437</f>
        <v>4.3</v>
      </c>
      <c r="V2437" s="1">
        <f>Data!J2437+Data!K2437</f>
        <v>61749.302325581397</v>
      </c>
      <c r="W2437" s="1">
        <f>Data!L2437</f>
        <v>50.018604651162796</v>
      </c>
      <c r="X2437" s="1">
        <f t="shared" si="377"/>
        <v>2896603.6363636362</v>
      </c>
      <c r="Y2437" s="100">
        <f t="shared" si="378"/>
        <v>2346.3272727272729</v>
      </c>
      <c r="Z2437" s="100">
        <f t="shared" si="379"/>
        <v>414549.8447999999</v>
      </c>
      <c r="AA2437" s="100">
        <f>'Innlegging av opplysninger'!$B$4*X2437</f>
        <v>376558.47272727272</v>
      </c>
      <c r="AB2437" s="1"/>
      <c r="AC2437" s="1">
        <f>'Innlegging av opplysninger'!$B$5*X2437</f>
        <v>379455.07636363636</v>
      </c>
      <c r="AD2437" s="1">
        <f>'Innlegging av opplysninger'!$B$5*Y2437</f>
        <v>307.36887272727279</v>
      </c>
      <c r="AE2437" s="1">
        <f>'Innlegging av opplysninger'!$B$5*Z2437</f>
        <v>54306.029668799987</v>
      </c>
      <c r="AF2437" s="1">
        <f>'Innlegging av opplysninger'!$B$5*AA2437</f>
        <v>49329.159927272725</v>
      </c>
      <c r="AG2437" s="1"/>
      <c r="AH2437" s="1">
        <f>'Innlegging av opplysninger'!$C$11*SUM(X2437:AG2437)</f>
        <v>158591.32480785073</v>
      </c>
      <c r="AI2437" s="1">
        <f>'Innlegging av opplysninger'!$C$13*(((X2437+Z2437+AC2437+AE2437)*Data!M2437)+(Z2437+AE2437)*(1-Data!M2437)*1.8/12+Y2437+AD2437+AA2437+AB2437+AF2437+AG2437)</f>
        <v>60314.031469881746</v>
      </c>
      <c r="AJ2437" s="1">
        <f>'Innlegging av opplysninger'!$C$13*((X2437+Z2437+AC2437+AE2437)*(1-Data!M2437)-(Z2437+AE2437)*(1-Data!M2437)*1.8/12)</f>
        <v>156705.67616191402</v>
      </c>
      <c r="AK2437" s="83">
        <f t="shared" si="374"/>
        <v>783000</v>
      </c>
      <c r="AL2437" s="83">
        <f t="shared" si="375"/>
        <v>249000</v>
      </c>
      <c r="AM2437" s="83">
        <f t="shared" si="376"/>
        <v>822000</v>
      </c>
    </row>
    <row r="2438" spans="1:39">
      <c r="A2438" t="str">
        <f t="shared" ref="A2438:A2501" si="380">CONCATENATE(B2438,D2438)</f>
        <v>5424Undervisning</v>
      </c>
      <c r="B2438" s="6" t="str">
        <f>Data!A2438</f>
        <v>5424</v>
      </c>
      <c r="C2438" s="7" t="str">
        <f>Data!B2438</f>
        <v>Lyngen kommune</v>
      </c>
      <c r="D2438" s="7" t="str">
        <f>Data!C2438</f>
        <v>Undervisning</v>
      </c>
      <c r="E2438" s="1">
        <f>Data!D2438</f>
        <v>60.668799543775805</v>
      </c>
      <c r="F2438" s="1">
        <f>Data!E2438+Data!F2438</f>
        <v>47499.413152565743</v>
      </c>
      <c r="G2438" s="1">
        <f>Data!G2438</f>
        <v>0</v>
      </c>
      <c r="H2438" s="1">
        <f t="shared" ref="H2438:H2501" si="381">F2438*(11-1/11)*E2438</f>
        <v>31437080.454545442</v>
      </c>
      <c r="I2438" s="1">
        <f t="shared" ref="I2438:I2501" si="382">G2438*(11-1/11)*E2438</f>
        <v>0</v>
      </c>
      <c r="J2438" s="1">
        <f t="shared" ref="J2438:J2501" si="383">(H2438+I2438)*0.12</f>
        <v>3772449.6545454529</v>
      </c>
      <c r="K2438" s="1">
        <f>'Innlegging av opplysninger'!$B$4*H2438</f>
        <v>4086820.4590909076</v>
      </c>
      <c r="L2438" s="1"/>
      <c r="M2438" s="1">
        <f>'Innlegging av opplysninger'!$B$5*H2438</f>
        <v>4118257.5395454532</v>
      </c>
      <c r="N2438" s="1">
        <f>'Innlegging av opplysninger'!$B$5*I2438</f>
        <v>0</v>
      </c>
      <c r="O2438" s="1">
        <f>'Innlegging av opplysninger'!$B$5*J2438</f>
        <v>494190.90474545438</v>
      </c>
      <c r="P2438" s="1">
        <f>'Innlegging av opplysninger'!$B$5*K2438</f>
        <v>535373.48014090897</v>
      </c>
      <c r="Q2438" s="1"/>
      <c r="R2438" s="1">
        <f>'Innlegging av opplysninger'!$C$11*SUM(H2438:Q2438)</f>
        <v>1688878.5547193175</v>
      </c>
      <c r="S2438" s="1">
        <f>'Innlegging av opplysninger'!$C$13*(((H2438+J2438+M2438+O2438)*Data!H2438)+(J2438+O2438)*(1-Data!H2438)*1.8/12+I2438+N2438+K2438+L2438+P2438+Q2438)</f>
        <v>307372.03941968712</v>
      </c>
      <c r="T2438" s="1">
        <f>'Innlegging av opplysninger'!$C$13*((H2438+J2438+M2438+O2438)*(1-Data!H2438)-(J2438+O2438)*(1-Data!H2438)*1.8/12)</f>
        <v>2003724.9301962205</v>
      </c>
      <c r="U2438" s="1">
        <f>Data!I2438</f>
        <v>10.242101563354959</v>
      </c>
      <c r="V2438" s="1">
        <f>Data!J2438+Data!K2438</f>
        <v>52362.484919966984</v>
      </c>
      <c r="W2438" s="1">
        <f>Data!L2438</f>
        <v>0</v>
      </c>
      <c r="X2438" s="1">
        <f t="shared" si="377"/>
        <v>5850566.0581084825</v>
      </c>
      <c r="Y2438" s="100">
        <f t="shared" si="378"/>
        <v>0</v>
      </c>
      <c r="Z2438" s="100">
        <f t="shared" si="379"/>
        <v>836630.94630951295</v>
      </c>
      <c r="AA2438" s="100">
        <f>'Innlegging av opplysninger'!$B$4*X2438</f>
        <v>760573.58755410276</v>
      </c>
      <c r="AB2438" s="1"/>
      <c r="AC2438" s="1">
        <f>'Innlegging av opplysninger'!$B$5*X2438</f>
        <v>766424.15361221123</v>
      </c>
      <c r="AD2438" s="1">
        <f>'Innlegging av opplysninger'!$B$5*Y2438</f>
        <v>0</v>
      </c>
      <c r="AE2438" s="1">
        <f>'Innlegging av opplysninger'!$B$5*Z2438</f>
        <v>109598.6539665462</v>
      </c>
      <c r="AF2438" s="1">
        <f>'Innlegging av opplysninger'!$B$5*AA2438</f>
        <v>99635.139969587472</v>
      </c>
      <c r="AG2438" s="1"/>
      <c r="AH2438" s="1">
        <f>'Innlegging av opplysninger'!$C$11*SUM(X2438:AG2438)</f>
        <v>320090.2845017768</v>
      </c>
      <c r="AI2438" s="1">
        <f>'Innlegging av opplysninger'!$C$13*(((X2438+Z2438+AC2438+AE2438)*Data!M2438)+(Z2438+AE2438)*(1-Data!M2438)*1.8/12+Y2438+AD2438+AA2438+AB2438+AF2438+AG2438)</f>
        <v>60123.858517868794</v>
      </c>
      <c r="AJ2438" s="1">
        <f>'Innlegging av opplysninger'!$C$13*((X2438+Z2438+AC2438+AE2438)*(1-Data!M2438)-(Z2438+AE2438)*(1-Data!M2438)*1.8/12)</f>
        <v>377894.42553719424</v>
      </c>
      <c r="AK2438" s="83">
        <f t="shared" ref="AK2438:AK2501" si="384">ROUND(AH2438+R2438,-3)</f>
        <v>2009000</v>
      </c>
      <c r="AL2438" s="83">
        <f t="shared" ref="AL2438:AL2501" si="385">ROUND(AI2438+S2438,-3)</f>
        <v>367000</v>
      </c>
      <c r="AM2438" s="83">
        <f t="shared" ref="AM2438:AM2501" si="386">ROUND(AJ2438+T2438,-3)</f>
        <v>2382000</v>
      </c>
    </row>
    <row r="2439" spans="1:39">
      <c r="A2439" t="str">
        <f t="shared" si="380"/>
        <v>5424Barnehager</v>
      </c>
      <c r="B2439" s="6" t="str">
        <f>Data!A2439</f>
        <v>5424</v>
      </c>
      <c r="C2439" s="7" t="str">
        <f>Data!B2439</f>
        <v>Lyngen kommune</v>
      </c>
      <c r="D2439" s="7" t="str">
        <f>Data!C2439</f>
        <v>Barnehager</v>
      </c>
      <c r="E2439" s="1">
        <f>Data!D2439</f>
        <v>30.074399999999997</v>
      </c>
      <c r="F2439" s="1">
        <f>Data!E2439+Data!F2439</f>
        <v>41782.800765213382</v>
      </c>
      <c r="G2439" s="1">
        <f>Data!G2439</f>
        <v>0</v>
      </c>
      <c r="H2439" s="1">
        <f t="shared" si="381"/>
        <v>13708283.599999998</v>
      </c>
      <c r="I2439" s="1">
        <f t="shared" si="382"/>
        <v>0</v>
      </c>
      <c r="J2439" s="1">
        <f t="shared" si="383"/>
        <v>1644994.0319999997</v>
      </c>
      <c r="K2439" s="1">
        <f>'Innlegging av opplysninger'!$B$4*H2439</f>
        <v>1782076.8679999998</v>
      </c>
      <c r="L2439" s="1"/>
      <c r="M2439" s="1">
        <f>'Innlegging av opplysninger'!$B$5*H2439</f>
        <v>1795785.1515999998</v>
      </c>
      <c r="N2439" s="1">
        <f>'Innlegging av opplysninger'!$B$5*I2439</f>
        <v>0</v>
      </c>
      <c r="O2439" s="1">
        <f>'Innlegging av opplysninger'!$B$5*J2439</f>
        <v>215494.21819199997</v>
      </c>
      <c r="P2439" s="1">
        <f>'Innlegging av opplysninger'!$B$5*K2439</f>
        <v>233452.069708</v>
      </c>
      <c r="Q2439" s="1"/>
      <c r="R2439" s="1">
        <f>'Innlegging av opplysninger'!$C$11*SUM(H2439:Q2439)</f>
        <v>736443.26570099988</v>
      </c>
      <c r="S2439" s="1">
        <f>'Innlegging av opplysninger'!$C$13*(((H2439+J2439+M2439+O2439)*Data!H2439)+(J2439+O2439)*(1-Data!H2439)*1.8/12+I2439+N2439+K2439+L2439+P2439+Q2439)</f>
        <v>119319.31311231358</v>
      </c>
      <c r="T2439" s="1">
        <f>'Innlegging av opplysninger'!$C$13*((H2439+J2439+M2439+O2439)*(1-Data!H2439)-(J2439+O2439)*(1-Data!H2439)*1.8/12)</f>
        <v>888445.15574168623</v>
      </c>
      <c r="U2439" s="1">
        <f>Data!I2439</f>
        <v>5.0249999999999995</v>
      </c>
      <c r="V2439" s="1">
        <f>Data!J2439+Data!K2439</f>
        <v>40824.792703150917</v>
      </c>
      <c r="W2439" s="1">
        <f>Data!L2439</f>
        <v>0</v>
      </c>
      <c r="X2439" s="1">
        <f t="shared" ref="X2439:X2502" si="387">V2439*(11-1/11)*U2439</f>
        <v>2237940.9090909092</v>
      </c>
      <c r="Y2439" s="100">
        <f t="shared" ref="Y2439:Y2502" si="388">W2439*(11-1/11)*U2439</f>
        <v>0</v>
      </c>
      <c r="Z2439" s="100">
        <f t="shared" ref="Z2439:Z2502" si="389">(X2439+Y2439)*0.143</f>
        <v>320025.55</v>
      </c>
      <c r="AA2439" s="100">
        <f>'Innlegging av opplysninger'!$B$4*X2439</f>
        <v>290932.31818181818</v>
      </c>
      <c r="AB2439" s="1"/>
      <c r="AC2439" s="1">
        <f>'Innlegging av opplysninger'!$B$5*X2439</f>
        <v>293170.25909090909</v>
      </c>
      <c r="AD2439" s="1">
        <f>'Innlegging av opplysninger'!$B$5*Y2439</f>
        <v>0</v>
      </c>
      <c r="AE2439" s="1">
        <f>'Innlegging av opplysninger'!$B$5*Z2439</f>
        <v>41923.347049999997</v>
      </c>
      <c r="AF2439" s="1">
        <f>'Innlegging av opplysninger'!$B$5*AA2439</f>
        <v>38112.133681818181</v>
      </c>
      <c r="AG2439" s="1"/>
      <c r="AH2439" s="1">
        <f>'Innlegging av opplysninger'!$C$11*SUM(X2439:AG2439)</f>
        <v>122439.97164962729</v>
      </c>
      <c r="AI2439" s="1">
        <f>'Innlegging av opplysninger'!$C$13*(((X2439+Z2439+AC2439+AE2439)*Data!M2439)+(Z2439+AE2439)*(1-Data!M2439)*1.8/12+Y2439+AD2439+AA2439+AB2439+AF2439+AG2439)</f>
        <v>19933.512893899093</v>
      </c>
      <c r="AJ2439" s="1">
        <f>'Innlegging av opplysninger'!$C$13*((X2439+Z2439+AC2439+AE2439)*(1-Data!M2439)-(Z2439+AE2439)*(1-Data!M2439)*1.8/12)</f>
        <v>147615.92199506453</v>
      </c>
      <c r="AK2439" s="83">
        <f t="shared" si="384"/>
        <v>859000</v>
      </c>
      <c r="AL2439" s="83">
        <f t="shared" si="385"/>
        <v>139000</v>
      </c>
      <c r="AM2439" s="83">
        <f t="shared" si="386"/>
        <v>1036000</v>
      </c>
    </row>
    <row r="2440" spans="1:39">
      <c r="A2440" t="str">
        <f t="shared" si="380"/>
        <v>5424Helse/pleie/omsorg</v>
      </c>
      <c r="B2440" s="6" t="str">
        <f>Data!A2440</f>
        <v>5424</v>
      </c>
      <c r="C2440" s="7" t="str">
        <f>Data!B2440</f>
        <v>Lyngen kommune</v>
      </c>
      <c r="D2440" s="7" t="str">
        <f>Data!C2440</f>
        <v>Helse/pleie/omsorg</v>
      </c>
      <c r="E2440" s="1">
        <f>Data!D2440</f>
        <v>126.52481957202261</v>
      </c>
      <c r="F2440" s="1">
        <f>Data!E2440+Data!F2440</f>
        <v>46843.026745907169</v>
      </c>
      <c r="G2440" s="1">
        <f>Data!G2440</f>
        <v>954.30549048337855</v>
      </c>
      <c r="H2440" s="1">
        <f t="shared" si="381"/>
        <v>64656060.078909092</v>
      </c>
      <c r="I2440" s="1">
        <f t="shared" si="382"/>
        <v>1317199.9636363636</v>
      </c>
      <c r="J2440" s="1">
        <f t="shared" si="383"/>
        <v>7916791.2051054537</v>
      </c>
      <c r="K2440" s="1">
        <f>'Innlegging av opplysninger'!$B$4*H2440</f>
        <v>8405287.8102581818</v>
      </c>
      <c r="L2440" s="1"/>
      <c r="M2440" s="1">
        <f>'Innlegging av opplysninger'!$B$5*H2440</f>
        <v>8469943.8703370914</v>
      </c>
      <c r="N2440" s="1">
        <f>'Innlegging av opplysninger'!$B$5*I2440</f>
        <v>172553.19523636365</v>
      </c>
      <c r="O2440" s="1">
        <f>'Innlegging av opplysninger'!$B$5*J2440</f>
        <v>1037099.6478688145</v>
      </c>
      <c r="P2440" s="1">
        <f>'Innlegging av opplysninger'!$B$5*K2440</f>
        <v>1101092.7031438218</v>
      </c>
      <c r="Q2440" s="1"/>
      <c r="R2440" s="1">
        <f>'Innlegging av opplysninger'!$C$11*SUM(H2440:Q2440)</f>
        <v>3536889.0820308165</v>
      </c>
      <c r="S2440" s="1">
        <f>'Innlegging av opplysninger'!$C$13*(((H2440+J2440+M2440+O2440)*Data!H2440)+(J2440+O2440)*(1-Data!H2440)*1.8/12+I2440+N2440+K2440+L2440+P2440+Q2440)</f>
        <v>741717.00849800487</v>
      </c>
      <c r="T2440" s="1">
        <f>'Innlegging av opplysninger'!$C$13*((H2440+J2440+M2440+O2440)*(1-Data!H2440)-(J2440+O2440)*(1-Data!H2440)*1.8/12)</f>
        <v>4098236.4721757448</v>
      </c>
      <c r="U2440" s="1">
        <f>Data!I2440</f>
        <v>22.200899999999997</v>
      </c>
      <c r="V2440" s="1">
        <f>Data!J2440+Data!K2440</f>
        <v>47002.500424156991</v>
      </c>
      <c r="W2440" s="1">
        <f>Data!L2440</f>
        <v>1002.9422230630287</v>
      </c>
      <c r="X2440" s="1">
        <f t="shared" si="387"/>
        <v>11383612.490909092</v>
      </c>
      <c r="Y2440" s="100">
        <f t="shared" si="388"/>
        <v>242904.21818181805</v>
      </c>
      <c r="Z2440" s="100">
        <f t="shared" si="389"/>
        <v>1662591.8894000002</v>
      </c>
      <c r="AA2440" s="100">
        <f>'Innlegging av opplysninger'!$B$4*X2440</f>
        <v>1479869.6238181819</v>
      </c>
      <c r="AB2440" s="1"/>
      <c r="AC2440" s="1">
        <f>'Innlegging av opplysninger'!$B$5*X2440</f>
        <v>1491253.2363090911</v>
      </c>
      <c r="AD2440" s="1">
        <f>'Innlegging av opplysninger'!$B$5*Y2440</f>
        <v>31820.452581818165</v>
      </c>
      <c r="AE2440" s="1">
        <f>'Innlegging av opplysninger'!$B$5*Z2440</f>
        <v>217799.53751140003</v>
      </c>
      <c r="AF2440" s="1">
        <f>'Innlegging av opplysninger'!$B$5*AA2440</f>
        <v>193862.92072018184</v>
      </c>
      <c r="AG2440" s="1"/>
      <c r="AH2440" s="1">
        <f>'Innlegging av opplysninger'!$C$11*SUM(X2440:AG2440)</f>
        <v>634741.14603840013</v>
      </c>
      <c r="AI2440" s="1">
        <f>'Innlegging av opplysninger'!$C$13*(((X2440+Z2440+AC2440+AE2440)*Data!M2440)+(Z2440+AE2440)*(1-Data!M2440)*1.8/12+Y2440+AD2440+AA2440+AB2440+AF2440+AG2440)</f>
        <v>115989.11223394169</v>
      </c>
      <c r="AJ2440" s="1">
        <f>'Innlegging av opplysninger'!$C$13*((X2440+Z2440+AC2440+AE2440)*(1-Data!M2440)-(Z2440+AE2440)*(1-Data!M2440)*1.8/12)</f>
        <v>752604.03497650055</v>
      </c>
      <c r="AK2440" s="83">
        <f t="shared" si="384"/>
        <v>4172000</v>
      </c>
      <c r="AL2440" s="83">
        <f t="shared" si="385"/>
        <v>858000</v>
      </c>
      <c r="AM2440" s="83">
        <f t="shared" si="386"/>
        <v>4851000</v>
      </c>
    </row>
    <row r="2441" spans="1:39">
      <c r="A2441" t="str">
        <f t="shared" si="380"/>
        <v>5424Samferdsel og teknikk</v>
      </c>
      <c r="B2441" s="6" t="str">
        <f>Data!A2441</f>
        <v>5424</v>
      </c>
      <c r="C2441" s="7" t="str">
        <f>Data!B2441</f>
        <v>Lyngen kommune</v>
      </c>
      <c r="D2441" s="7" t="str">
        <f>Data!C2441</f>
        <v>Samferdsel og teknikk</v>
      </c>
      <c r="E2441" s="1">
        <f>Data!D2441</f>
        <v>11.215099999999996</v>
      </c>
      <c r="F2441" s="1">
        <f>Data!E2441+Data!F2441</f>
        <v>55818.625726327315</v>
      </c>
      <c r="G2441" s="1">
        <f>Data!G2441</f>
        <v>0</v>
      </c>
      <c r="H2441" s="1">
        <f t="shared" si="381"/>
        <v>6829216.0296363616</v>
      </c>
      <c r="I2441" s="1">
        <f t="shared" si="382"/>
        <v>0</v>
      </c>
      <c r="J2441" s="1">
        <f t="shared" si="383"/>
        <v>819505.92355636333</v>
      </c>
      <c r="K2441" s="1">
        <f>'Innlegging av opplysninger'!$B$4*H2441</f>
        <v>887798.08385272708</v>
      </c>
      <c r="L2441" s="1"/>
      <c r="M2441" s="1">
        <f>'Innlegging av opplysninger'!$B$5*H2441</f>
        <v>894627.29988236341</v>
      </c>
      <c r="N2441" s="1">
        <f>'Innlegging av opplysninger'!$B$5*I2441</f>
        <v>0</v>
      </c>
      <c r="O2441" s="1">
        <f>'Innlegging av opplysninger'!$B$5*J2441</f>
        <v>107355.27598588361</v>
      </c>
      <c r="P2441" s="1">
        <f>'Innlegging av opplysninger'!$B$5*K2441</f>
        <v>116301.54898470725</v>
      </c>
      <c r="Q2441" s="1"/>
      <c r="R2441" s="1">
        <f>'Innlegging av opplysninger'!$C$11*SUM(H2441:Q2441)</f>
        <v>366882.55815213942</v>
      </c>
      <c r="S2441" s="1">
        <f>'Innlegging av opplysninger'!$C$13*(((H2441+J2441+M2441+O2441)*Data!H2441)+(J2441+O2441)*(1-Data!H2441)*1.8/12+I2441+N2441+K2441+L2441+P2441+Q2441)</f>
        <v>70087.522592390655</v>
      </c>
      <c r="T2441" s="1">
        <f>'Innlegging av opplysninger'!$C$13*((H2441+J2441+M2441+O2441)*(1-Data!H2441)-(J2441+O2441)*(1-Data!H2441)*1.8/12)</f>
        <v>431962.29382632638</v>
      </c>
      <c r="U2441" s="1">
        <f>Data!I2441</f>
        <v>3.7</v>
      </c>
      <c r="V2441" s="1">
        <f>Data!J2441+Data!K2441</f>
        <v>52395.54054054054</v>
      </c>
      <c r="W2441" s="1">
        <f>Data!L2441</f>
        <v>0</v>
      </c>
      <c r="X2441" s="1">
        <f t="shared" si="387"/>
        <v>2114874.5454545454</v>
      </c>
      <c r="Y2441" s="100">
        <f t="shared" si="388"/>
        <v>0</v>
      </c>
      <c r="Z2441" s="100">
        <f t="shared" si="389"/>
        <v>302427.06</v>
      </c>
      <c r="AA2441" s="100">
        <f>'Innlegging av opplysninger'!$B$4*X2441</f>
        <v>274933.69090909092</v>
      </c>
      <c r="AB2441" s="1"/>
      <c r="AC2441" s="1">
        <f>'Innlegging av opplysninger'!$B$5*X2441</f>
        <v>277048.56545454549</v>
      </c>
      <c r="AD2441" s="1">
        <f>'Innlegging av opplysninger'!$B$5*Y2441</f>
        <v>0</v>
      </c>
      <c r="AE2441" s="1">
        <f>'Innlegging av opplysninger'!$B$5*Z2441</f>
        <v>39617.944860000003</v>
      </c>
      <c r="AF2441" s="1">
        <f>'Innlegging av opplysninger'!$B$5*AA2441</f>
        <v>36016.313509090913</v>
      </c>
      <c r="AG2441" s="1"/>
      <c r="AH2441" s="1">
        <f>'Innlegging av opplysninger'!$C$11*SUM(X2441:AG2441)</f>
        <v>115706.88856711636</v>
      </c>
      <c r="AI2441" s="1">
        <f>'Innlegging av opplysninger'!$C$13*(((X2441+Z2441+AC2441+AE2441)*Data!M2441)+(Z2441+AE2441)*(1-Data!M2441)*1.8/12+Y2441+AD2441+AA2441+AB2441+AF2441+AG2441)</f>
        <v>23462.868226568728</v>
      </c>
      <c r="AJ2441" s="1">
        <f>'Innlegging av opplysninger'!$C$13*((X2441+Z2441+AC2441+AE2441)*(1-Data!M2441)-(Z2441+AE2441)*(1-Data!M2441)*1.8/12)</f>
        <v>134872.87402316945</v>
      </c>
      <c r="AK2441" s="83">
        <f t="shared" si="384"/>
        <v>483000</v>
      </c>
      <c r="AL2441" s="83">
        <f t="shared" si="385"/>
        <v>94000</v>
      </c>
      <c r="AM2441" s="83">
        <f t="shared" si="386"/>
        <v>567000</v>
      </c>
    </row>
    <row r="2442" spans="1:39">
      <c r="A2442" t="str">
        <f t="shared" si="380"/>
        <v>5424Annet</v>
      </c>
      <c r="B2442" s="6" t="str">
        <f>Data!A2442</f>
        <v>5424</v>
      </c>
      <c r="C2442" s="7" t="str">
        <f>Data!B2442</f>
        <v>Lyngen kommune</v>
      </c>
      <c r="D2442" s="7" t="str">
        <f>Data!C2442</f>
        <v>Annet</v>
      </c>
      <c r="E2442" s="1">
        <f>Data!D2442</f>
        <v>8.1207166204986159</v>
      </c>
      <c r="F2442" s="1">
        <f>Data!E2442+Data!F2442</f>
        <v>0</v>
      </c>
      <c r="G2442" s="1">
        <f>Data!G2442</f>
        <v>0</v>
      </c>
      <c r="H2442" s="1">
        <f t="shared" si="381"/>
        <v>0</v>
      </c>
      <c r="I2442" s="1">
        <f t="shared" si="382"/>
        <v>0</v>
      </c>
      <c r="J2442" s="1">
        <f t="shared" si="383"/>
        <v>0</v>
      </c>
      <c r="K2442" s="1">
        <f>'Innlegging av opplysninger'!$B$4*H2442</f>
        <v>0</v>
      </c>
      <c r="L2442" s="1"/>
      <c r="M2442" s="1">
        <f>'Innlegging av opplysninger'!$B$5*H2442</f>
        <v>0</v>
      </c>
      <c r="N2442" s="1">
        <f>'Innlegging av opplysninger'!$B$5*I2442</f>
        <v>0</v>
      </c>
      <c r="O2442" s="1">
        <f>'Innlegging av opplysninger'!$B$5*J2442</f>
        <v>0</v>
      </c>
      <c r="P2442" s="1">
        <f>'Innlegging av opplysninger'!$B$5*K2442</f>
        <v>0</v>
      </c>
      <c r="Q2442" s="1"/>
      <c r="R2442" s="1">
        <f>'Innlegging av opplysninger'!$C$11*SUM(H2442:Q2442)</f>
        <v>0</v>
      </c>
      <c r="S2442" s="1">
        <f>'Innlegging av opplysninger'!$C$13*(((H2442+J2442+M2442+O2442)*Data!H2442)+(J2442+O2442)*(1-Data!H2442)*1.8/12+I2442+N2442+K2442+L2442+P2442+Q2442)</f>
        <v>0</v>
      </c>
      <c r="T2442" s="1">
        <f>'Innlegging av opplysninger'!$C$13*((H2442+J2442+M2442+O2442)*(1-Data!H2442)-(J2442+O2442)*(1-Data!H2442)*1.8/12)</f>
        <v>0</v>
      </c>
      <c r="U2442" s="1">
        <f>Data!I2442</f>
        <v>0</v>
      </c>
      <c r="V2442" s="1">
        <f>Data!J2442+Data!K2442</f>
        <v>0</v>
      </c>
      <c r="W2442" s="1">
        <f>Data!L2442</f>
        <v>0</v>
      </c>
      <c r="X2442" s="1">
        <f t="shared" si="387"/>
        <v>0</v>
      </c>
      <c r="Y2442" s="100">
        <f t="shared" si="388"/>
        <v>0</v>
      </c>
      <c r="Z2442" s="100">
        <f t="shared" si="389"/>
        <v>0</v>
      </c>
      <c r="AA2442" s="100">
        <f>'Innlegging av opplysninger'!$B$4*X2442</f>
        <v>0</v>
      </c>
      <c r="AB2442" s="1"/>
      <c r="AC2442" s="1">
        <f>'Innlegging av opplysninger'!$B$5*X2442</f>
        <v>0</v>
      </c>
      <c r="AD2442" s="1">
        <f>'Innlegging av opplysninger'!$B$5*Y2442</f>
        <v>0</v>
      </c>
      <c r="AE2442" s="1">
        <f>'Innlegging av opplysninger'!$B$5*Z2442</f>
        <v>0</v>
      </c>
      <c r="AF2442" s="1">
        <f>'Innlegging av opplysninger'!$B$5*AA2442</f>
        <v>0</v>
      </c>
      <c r="AG2442" s="1"/>
      <c r="AH2442" s="1">
        <f>'Innlegging av opplysninger'!$C$11*SUM(X2442:AG2442)</f>
        <v>0</v>
      </c>
      <c r="AI2442" s="1">
        <f>'Innlegging av opplysninger'!$C$13*(((X2442+Z2442+AC2442+AE2442)*Data!M2442)+(Z2442+AE2442)*(1-Data!M2442)*1.8/12+Y2442+AD2442+AA2442+AB2442+AF2442+AG2442)</f>
        <v>0</v>
      </c>
      <c r="AJ2442" s="1">
        <f>'Innlegging av opplysninger'!$C$13*((X2442+Z2442+AC2442+AE2442)*(1-Data!M2442)-(Z2442+AE2442)*(1-Data!M2442)*1.8/12)</f>
        <v>0</v>
      </c>
      <c r="AK2442" s="83">
        <f t="shared" si="384"/>
        <v>0</v>
      </c>
      <c r="AL2442" s="83">
        <f t="shared" si="385"/>
        <v>0</v>
      </c>
      <c r="AM2442" s="83">
        <f t="shared" si="386"/>
        <v>0</v>
      </c>
    </row>
    <row r="2443" spans="1:39">
      <c r="A2443" t="str">
        <f t="shared" si="380"/>
        <v>5425Alle</v>
      </c>
      <c r="B2443" s="6" t="str">
        <f>Data!A2443</f>
        <v>5425</v>
      </c>
      <c r="C2443" s="7" t="str">
        <f>Data!B2443</f>
        <v>Storfjord kommune</v>
      </c>
      <c r="D2443" s="7" t="str">
        <f>Data!C2443</f>
        <v>Alle</v>
      </c>
      <c r="E2443" s="1">
        <f>Data!D2443</f>
        <v>182.2448</v>
      </c>
      <c r="F2443" s="1">
        <f>Data!E2443+Data!F2443</f>
        <v>47322.698658617424</v>
      </c>
      <c r="G2443" s="1">
        <f>Data!G2443</f>
        <v>373.8674573979614</v>
      </c>
      <c r="H2443" s="1">
        <f t="shared" si="381"/>
        <v>94083444.572727263</v>
      </c>
      <c r="I2443" s="1">
        <f t="shared" si="382"/>
        <v>743295.27272727271</v>
      </c>
      <c r="J2443" s="1">
        <f t="shared" si="383"/>
        <v>11379208.781454543</v>
      </c>
      <c r="K2443" s="1">
        <f>'Innlegging av opplysninger'!$B$4*H2443</f>
        <v>12230847.794454545</v>
      </c>
      <c r="L2443" s="1"/>
      <c r="M2443" s="1">
        <f>'Innlegging av opplysninger'!$B$5*H2443</f>
        <v>12324931.239027271</v>
      </c>
      <c r="N2443" s="1">
        <f>'Innlegging av opplysninger'!$B$5*I2443</f>
        <v>97371.680727272731</v>
      </c>
      <c r="O2443" s="1">
        <f>'Innlegging av opplysninger'!$B$5*J2443</f>
        <v>1490676.3503705452</v>
      </c>
      <c r="P2443" s="1">
        <f>'Innlegging av opplysninger'!$B$5*K2443</f>
        <v>1602241.0610735454</v>
      </c>
      <c r="Q2443" s="1"/>
      <c r="R2443" s="1">
        <f>'Innlegging av opplysninger'!$C$11*SUM(H2443:Q2443)</f>
        <v>5090176.6365973651</v>
      </c>
      <c r="S2443" s="1">
        <f>'Innlegging av opplysninger'!$C$13*(((H2443+J2443+M2443+O2443)*Data!H2443)+(J2443+O2443)*(1-Data!H2443)*1.8/12+I2443+N2443+K2443+L2443+P2443+Q2443)</f>
        <v>936210.74825677404</v>
      </c>
      <c r="T2443" s="1">
        <f>'Innlegging av opplysninger'!$C$13*((H2443+J2443+M2443+O2443)*(1-Data!H2443)-(J2443+O2443)*(1-Data!H2443)*1.8/12)</f>
        <v>6029294.1228764635</v>
      </c>
      <c r="U2443" s="1">
        <f>Data!I2443</f>
        <v>28.777700000000003</v>
      </c>
      <c r="V2443" s="1">
        <f>Data!J2443+Data!K2443</f>
        <v>48064.009922034544</v>
      </c>
      <c r="W2443" s="1">
        <f>Data!L2443</f>
        <v>359.38243848535501</v>
      </c>
      <c r="X2443" s="1">
        <f t="shared" si="387"/>
        <v>15089145.363636365</v>
      </c>
      <c r="Y2443" s="100">
        <f t="shared" si="388"/>
        <v>112824</v>
      </c>
      <c r="Z2443" s="100">
        <f t="shared" si="389"/>
        <v>2173881.6189999999</v>
      </c>
      <c r="AA2443" s="100">
        <f>'Innlegging av opplysninger'!$B$4*X2443</f>
        <v>1961588.8972727275</v>
      </c>
      <c r="AB2443" s="1"/>
      <c r="AC2443" s="1">
        <f>'Innlegging av opplysninger'!$B$5*X2443</f>
        <v>1976678.042636364</v>
      </c>
      <c r="AD2443" s="1">
        <f>'Innlegging av opplysninger'!$B$5*Y2443</f>
        <v>14779.944000000001</v>
      </c>
      <c r="AE2443" s="1">
        <f>'Innlegging av opplysninger'!$B$5*Z2443</f>
        <v>284778.49208900001</v>
      </c>
      <c r="AF2443" s="1">
        <f>'Innlegging av opplysninger'!$B$5*AA2443</f>
        <v>256968.14554272732</v>
      </c>
      <c r="AG2443" s="1"/>
      <c r="AH2443" s="1">
        <f>'Innlegging av opplysninger'!$C$11*SUM(X2443:AG2443)</f>
        <v>831084.49115873291</v>
      </c>
      <c r="AI2443" s="1">
        <f>'Innlegging av opplysninger'!$C$13*(((X2443+Z2443+AC2443+AE2443)*Data!M2443)+(Z2443+AE2443)*(1-Data!M2443)*1.8/12+Y2443+AD2443+AA2443+AB2443+AF2443+AG2443)</f>
        <v>167206.29982735679</v>
      </c>
      <c r="AJ2443" s="1">
        <f>'Innlegging av opplysninger'!$C$13*((X2443+Z2443+AC2443+AE2443)*(1-Data!M2443)-(Z2443+AE2443)*(1-Data!M2443)*1.8/12)</f>
        <v>970067.2143898569</v>
      </c>
      <c r="AK2443" s="83">
        <f t="shared" si="384"/>
        <v>5921000</v>
      </c>
      <c r="AL2443" s="83">
        <f t="shared" si="385"/>
        <v>1103000</v>
      </c>
      <c r="AM2443" s="83">
        <f t="shared" si="386"/>
        <v>6999000</v>
      </c>
    </row>
    <row r="2444" spans="1:39">
      <c r="A2444" t="str">
        <f t="shared" si="380"/>
        <v>5425Administrasjon</v>
      </c>
      <c r="B2444" s="6" t="str">
        <f>Data!A2444</f>
        <v>5425</v>
      </c>
      <c r="C2444" s="7" t="str">
        <f>Data!B2444</f>
        <v>Storfjord kommune</v>
      </c>
      <c r="D2444" s="7" t="str">
        <f>Data!C2444</f>
        <v>Administrasjon</v>
      </c>
      <c r="E2444" s="1">
        <f>Data!D2444</f>
        <v>15.38</v>
      </c>
      <c r="F2444" s="1">
        <f>Data!E2444+Data!F2444</f>
        <v>51161.270047680962</v>
      </c>
      <c r="G2444" s="1">
        <f>Data!G2444</f>
        <v>35.427178153446029</v>
      </c>
      <c r="H2444" s="1">
        <f t="shared" si="381"/>
        <v>8583930.9090909064</v>
      </c>
      <c r="I2444" s="1">
        <f t="shared" si="382"/>
        <v>5944.0363636363627</v>
      </c>
      <c r="J2444" s="1">
        <f t="shared" si="383"/>
        <v>1030784.9934545452</v>
      </c>
      <c r="K2444" s="1">
        <f>'Innlegging av opplysninger'!$B$4*H2444</f>
        <v>1115911.0181818178</v>
      </c>
      <c r="L2444" s="1"/>
      <c r="M2444" s="1">
        <f>'Innlegging av opplysninger'!$B$5*H2444</f>
        <v>1124494.9490909087</v>
      </c>
      <c r="N2444" s="1">
        <f>'Innlegging av opplysninger'!$B$5*I2444</f>
        <v>778.66876363636356</v>
      </c>
      <c r="O2444" s="1">
        <f>'Innlegging av opplysninger'!$B$5*J2444</f>
        <v>135032.83414254541</v>
      </c>
      <c r="P2444" s="1">
        <f>'Innlegging av opplysninger'!$B$5*K2444</f>
        <v>146184.34338181815</v>
      </c>
      <c r="Q2444" s="1"/>
      <c r="R2444" s="1">
        <f>'Innlegging av opplysninger'!$C$11*SUM(H2444:Q2444)</f>
        <v>461436.34659385297</v>
      </c>
      <c r="S2444" s="1">
        <f>'Innlegging av opplysninger'!$C$13*(((H2444+J2444+M2444+O2444)*Data!H2444)+(J2444+O2444)*(1-Data!H2444)*1.8/12+I2444+N2444+K2444+L2444+P2444+Q2444)</f>
        <v>118351.00051849723</v>
      </c>
      <c r="T2444" s="1">
        <f>'Innlegging av opplysninger'!$C$13*((H2444+J2444+M2444+O2444)*(1-Data!H2444)-(J2444+O2444)*(1-Data!H2444)*1.8/12)</f>
        <v>513088.21060993307</v>
      </c>
      <c r="U2444" s="1">
        <f>Data!I2444</f>
        <v>2.4133</v>
      </c>
      <c r="V2444" s="1">
        <f>Data!J2444+Data!K2444</f>
        <v>62504.802207212808</v>
      </c>
      <c r="W2444" s="1">
        <f>Data!L2444</f>
        <v>0</v>
      </c>
      <c r="X2444" s="1">
        <f t="shared" si="387"/>
        <v>1645558.2454545454</v>
      </c>
      <c r="Y2444" s="100">
        <f t="shared" si="388"/>
        <v>0</v>
      </c>
      <c r="Z2444" s="100">
        <f t="shared" si="389"/>
        <v>235314.82909999997</v>
      </c>
      <c r="AA2444" s="100">
        <f>'Innlegging av opplysninger'!$B$4*X2444</f>
        <v>213922.57190909091</v>
      </c>
      <c r="AB2444" s="1"/>
      <c r="AC2444" s="1">
        <f>'Innlegging av opplysninger'!$B$5*X2444</f>
        <v>215568.13015454545</v>
      </c>
      <c r="AD2444" s="1">
        <f>'Innlegging av opplysninger'!$B$5*Y2444</f>
        <v>0</v>
      </c>
      <c r="AE2444" s="1">
        <f>'Innlegging av opplysninger'!$B$5*Z2444</f>
        <v>30826.242612099999</v>
      </c>
      <c r="AF2444" s="1">
        <f>'Innlegging av opplysninger'!$B$5*AA2444</f>
        <v>28023.856920090911</v>
      </c>
      <c r="AG2444" s="1"/>
      <c r="AH2444" s="1">
        <f>'Innlegging av opplysninger'!$C$11*SUM(X2444:AG2444)</f>
        <v>90030.127293714162</v>
      </c>
      <c r="AI2444" s="1">
        <f>'Innlegging av opplysninger'!$C$13*(((X2444+Z2444+AC2444+AE2444)*Data!M2444)+(Z2444+AE2444)*(1-Data!M2444)*1.8/12+Y2444+AD2444+AA2444+AB2444+AF2444+AG2444)</f>
        <v>31095.575184841651</v>
      </c>
      <c r="AJ2444" s="1">
        <f>'Innlegging av opplysninger'!$C$13*((X2444+Z2444+AC2444+AE2444)*(1-Data!M2444)-(Z2444+AE2444)*(1-Data!M2444)*1.8/12)</f>
        <v>92103.546374977741</v>
      </c>
      <c r="AK2444" s="83">
        <f t="shared" si="384"/>
        <v>551000</v>
      </c>
      <c r="AL2444" s="83">
        <f t="shared" si="385"/>
        <v>149000</v>
      </c>
      <c r="AM2444" s="83">
        <f t="shared" si="386"/>
        <v>605000</v>
      </c>
    </row>
    <row r="2445" spans="1:39">
      <c r="A2445" t="str">
        <f t="shared" si="380"/>
        <v>5425Undervisning</v>
      </c>
      <c r="B2445" s="6" t="str">
        <f>Data!A2445</f>
        <v>5425</v>
      </c>
      <c r="C2445" s="7" t="str">
        <f>Data!B2445</f>
        <v>Storfjord kommune</v>
      </c>
      <c r="D2445" s="7" t="str">
        <f>Data!C2445</f>
        <v>Undervisning</v>
      </c>
      <c r="E2445" s="1">
        <f>Data!D2445</f>
        <v>48.660900000000005</v>
      </c>
      <c r="F2445" s="1">
        <f>Data!E2445+Data!F2445</f>
        <v>46083.589356821045</v>
      </c>
      <c r="G2445" s="1">
        <f>Data!G2445</f>
        <v>0</v>
      </c>
      <c r="H2445" s="1">
        <f t="shared" si="381"/>
        <v>24463297.454545453</v>
      </c>
      <c r="I2445" s="1">
        <f t="shared" si="382"/>
        <v>0</v>
      </c>
      <c r="J2445" s="1">
        <f t="shared" si="383"/>
        <v>2935595.6945454543</v>
      </c>
      <c r="K2445" s="1">
        <f>'Innlegging av opplysninger'!$B$4*H2445</f>
        <v>3180228.669090909</v>
      </c>
      <c r="L2445" s="1"/>
      <c r="M2445" s="1">
        <f>'Innlegging av opplysninger'!$B$5*H2445</f>
        <v>3204691.9665454547</v>
      </c>
      <c r="N2445" s="1">
        <f>'Innlegging av opplysninger'!$B$5*I2445</f>
        <v>0</v>
      </c>
      <c r="O2445" s="1">
        <f>'Innlegging av opplysninger'!$B$5*J2445</f>
        <v>384563.03598545451</v>
      </c>
      <c r="P2445" s="1">
        <f>'Innlegging av opplysninger'!$B$5*K2445</f>
        <v>416609.95565090911</v>
      </c>
      <c r="Q2445" s="1"/>
      <c r="R2445" s="1">
        <f>'Innlegging av opplysninger'!$C$11*SUM(H2445:Q2445)</f>
        <v>1314229.497501818</v>
      </c>
      <c r="S2445" s="1">
        <f>'Innlegging av opplysninger'!$C$13*(((H2445+J2445+M2445+O2445)*Data!H2445)+(J2445+O2445)*(1-Data!H2445)*1.8/12+I2445+N2445+K2445+L2445+P2445+Q2445)</f>
        <v>216003.11207438834</v>
      </c>
      <c r="T2445" s="1">
        <f>'Innlegging av opplysninger'!$C$13*((H2445+J2445+M2445+O2445)*(1-Data!H2445)-(J2445+O2445)*(1-Data!H2445)*1.8/12)</f>
        <v>1582416.2002965207</v>
      </c>
      <c r="U2445" s="1">
        <f>Data!I2445</f>
        <v>5.3000000000000007</v>
      </c>
      <c r="V2445" s="1">
        <f>Data!J2445+Data!K2445</f>
        <v>49980.786163522003</v>
      </c>
      <c r="W2445" s="1">
        <f>Data!L2445</f>
        <v>0</v>
      </c>
      <c r="X2445" s="1">
        <f t="shared" si="387"/>
        <v>2889798.1818181816</v>
      </c>
      <c r="Y2445" s="100">
        <f t="shared" si="388"/>
        <v>0</v>
      </c>
      <c r="Z2445" s="100">
        <f t="shared" si="389"/>
        <v>413241.13999999996</v>
      </c>
      <c r="AA2445" s="100">
        <f>'Innlegging av opplysninger'!$B$4*X2445</f>
        <v>375673.76363636361</v>
      </c>
      <c r="AB2445" s="1"/>
      <c r="AC2445" s="1">
        <f>'Innlegging av opplysninger'!$B$5*X2445</f>
        <v>378563.56181818183</v>
      </c>
      <c r="AD2445" s="1">
        <f>'Innlegging av opplysninger'!$B$5*Y2445</f>
        <v>0</v>
      </c>
      <c r="AE2445" s="1">
        <f>'Innlegging av opplysninger'!$B$5*Z2445</f>
        <v>54134.589339999999</v>
      </c>
      <c r="AF2445" s="1">
        <f>'Innlegging av opplysninger'!$B$5*AA2445</f>
        <v>49213.263036363634</v>
      </c>
      <c r="AG2445" s="1"/>
      <c r="AH2445" s="1">
        <f>'Innlegging av opplysninger'!$C$11*SUM(X2445:AG2445)</f>
        <v>158103.73098666547</v>
      </c>
      <c r="AI2445" s="1">
        <f>'Innlegging av opplysninger'!$C$13*(((X2445+Z2445+AC2445+AE2445)*Data!M2445)+(Z2445+AE2445)*(1-Data!M2445)*1.8/12+Y2445+AD2445+AA2445+AB2445+AF2445+AG2445)</f>
        <v>25739.656075833816</v>
      </c>
      <c r="AJ2445" s="1">
        <f>'Innlegging av opplysninger'!$C$13*((X2445+Z2445+AC2445+AE2445)*(1-Data!M2445)-(Z2445+AE2445)*(1-Data!M2445)*1.8/12)</f>
        <v>190612.8179059189</v>
      </c>
      <c r="AK2445" s="83">
        <f t="shared" si="384"/>
        <v>1472000</v>
      </c>
      <c r="AL2445" s="83">
        <f t="shared" si="385"/>
        <v>242000</v>
      </c>
      <c r="AM2445" s="83">
        <f t="shared" si="386"/>
        <v>1773000</v>
      </c>
    </row>
    <row r="2446" spans="1:39">
      <c r="A2446" t="str">
        <f t="shared" si="380"/>
        <v>5425Barnehager</v>
      </c>
      <c r="B2446" s="6" t="str">
        <f>Data!A2446</f>
        <v>5425</v>
      </c>
      <c r="C2446" s="7" t="str">
        <f>Data!B2446</f>
        <v>Storfjord kommune</v>
      </c>
      <c r="D2446" s="7" t="str">
        <f>Data!C2446</f>
        <v>Barnehager</v>
      </c>
      <c r="E2446" s="1">
        <f>Data!D2446</f>
        <v>11.673300000000003</v>
      </c>
      <c r="F2446" s="1">
        <f>Data!E2446+Data!F2446</f>
        <v>41103.837889314345</v>
      </c>
      <c r="G2446" s="1">
        <f>Data!G2446</f>
        <v>0</v>
      </c>
      <c r="H2446" s="1">
        <f t="shared" si="381"/>
        <v>5234371.9727272717</v>
      </c>
      <c r="I2446" s="1">
        <f t="shared" si="382"/>
        <v>0</v>
      </c>
      <c r="J2446" s="1">
        <f t="shared" si="383"/>
        <v>628124.63672727253</v>
      </c>
      <c r="K2446" s="1">
        <f>'Innlegging av opplysninger'!$B$4*H2446</f>
        <v>680468.3564545454</v>
      </c>
      <c r="L2446" s="1"/>
      <c r="M2446" s="1">
        <f>'Innlegging av opplysninger'!$B$5*H2446</f>
        <v>685702.72842727264</v>
      </c>
      <c r="N2446" s="1">
        <f>'Innlegging av opplysninger'!$B$5*I2446</f>
        <v>0</v>
      </c>
      <c r="O2446" s="1">
        <f>'Innlegging av opplysninger'!$B$5*J2446</f>
        <v>82284.327411272709</v>
      </c>
      <c r="P2446" s="1">
        <f>'Innlegging av opplysninger'!$B$5*K2446</f>
        <v>89141.354695545451</v>
      </c>
      <c r="Q2446" s="1"/>
      <c r="R2446" s="1">
        <f>'Innlegging av opplysninger'!$C$11*SUM(H2446:Q2446)</f>
        <v>281203.54830484086</v>
      </c>
      <c r="S2446" s="1">
        <f>'Innlegging av opplysninger'!$C$13*(((H2446+J2446+M2446+O2446)*Data!H2446)+(J2446+O2446)*(1-Data!H2446)*1.8/12+I2446+N2446+K2446+L2446+P2446+Q2446)</f>
        <v>45560.894900085375</v>
      </c>
      <c r="T2446" s="1">
        <f>'Innlegging av opplysninger'!$C$13*((H2446+J2446+M2446+O2446)*(1-Data!H2446)-(J2446+O2446)*(1-Data!H2446)*1.8/12)</f>
        <v>339243.96067495993</v>
      </c>
      <c r="U2446" s="1">
        <f>Data!I2446</f>
        <v>3.3167</v>
      </c>
      <c r="V2446" s="1">
        <f>Data!J2446+Data!K2446</f>
        <v>40789.172470628437</v>
      </c>
      <c r="W2446" s="1">
        <f>Data!L2446</f>
        <v>0</v>
      </c>
      <c r="X2446" s="1">
        <f t="shared" si="387"/>
        <v>1475841.2545454546</v>
      </c>
      <c r="Y2446" s="100">
        <f t="shared" si="388"/>
        <v>0</v>
      </c>
      <c r="Z2446" s="100">
        <f t="shared" si="389"/>
        <v>211045.29939999999</v>
      </c>
      <c r="AA2446" s="100">
        <f>'Innlegging av opplysninger'!$B$4*X2446</f>
        <v>191859.36309090912</v>
      </c>
      <c r="AB2446" s="1"/>
      <c r="AC2446" s="1">
        <f>'Innlegging av opplysninger'!$B$5*X2446</f>
        <v>193335.20434545458</v>
      </c>
      <c r="AD2446" s="1">
        <f>'Innlegging av opplysninger'!$B$5*Y2446</f>
        <v>0</v>
      </c>
      <c r="AE2446" s="1">
        <f>'Innlegging av opplysninger'!$B$5*Z2446</f>
        <v>27646.934221399999</v>
      </c>
      <c r="AF2446" s="1">
        <f>'Innlegging av opplysninger'!$B$5*AA2446</f>
        <v>25133.576564909094</v>
      </c>
      <c r="AG2446" s="1"/>
      <c r="AH2446" s="1">
        <f>'Innlegging av opplysninger'!$C$11*SUM(X2446:AG2446)</f>
        <v>80744.742022388833</v>
      </c>
      <c r="AI2446" s="1">
        <f>'Innlegging av opplysninger'!$C$13*(((X2446+Z2446+AC2446+AE2446)*Data!M2446)+(Z2446+AE2446)*(1-Data!M2446)*1.8/12+Y2446+AD2446+AA2446+AB2446+AF2446+AG2446)</f>
        <v>13145.432284349466</v>
      </c>
      <c r="AJ2446" s="1">
        <f>'Innlegging av opplysninger'!$C$13*((X2446+Z2446+AC2446+AE2446)*(1-Data!M2446)-(Z2446+AE2446)*(1-Data!M2446)*1.8/12)</f>
        <v>97347.372588393147</v>
      </c>
      <c r="AK2446" s="83">
        <f t="shared" si="384"/>
        <v>362000</v>
      </c>
      <c r="AL2446" s="83">
        <f t="shared" si="385"/>
        <v>59000</v>
      </c>
      <c r="AM2446" s="83">
        <f t="shared" si="386"/>
        <v>437000</v>
      </c>
    </row>
    <row r="2447" spans="1:39">
      <c r="A2447" t="str">
        <f t="shared" si="380"/>
        <v>5425Helse/pleie/omsorg</v>
      </c>
      <c r="B2447" s="6" t="str">
        <f>Data!A2447</f>
        <v>5425</v>
      </c>
      <c r="C2447" s="7" t="str">
        <f>Data!B2447</f>
        <v>Storfjord kommune</v>
      </c>
      <c r="D2447" s="7" t="str">
        <f>Data!C2447</f>
        <v>Helse/pleie/omsorg</v>
      </c>
      <c r="E2447" s="1">
        <f>Data!D2447</f>
        <v>82.920600000000007</v>
      </c>
      <c r="F2447" s="1">
        <f>Data!E2447+Data!F2447</f>
        <v>48523.72797993906</v>
      </c>
      <c r="G2447" s="1">
        <f>Data!G2447</f>
        <v>815.12350368907096</v>
      </c>
      <c r="H2447" s="1">
        <f t="shared" si="381"/>
        <v>43893999.690909103</v>
      </c>
      <c r="I2447" s="1">
        <f t="shared" si="382"/>
        <v>737351.23636363621</v>
      </c>
      <c r="J2447" s="1">
        <f t="shared" si="383"/>
        <v>5355762.1112727281</v>
      </c>
      <c r="K2447" s="1">
        <f>'Innlegging av opplysninger'!$B$4*H2447</f>
        <v>5706219.9598181834</v>
      </c>
      <c r="L2447" s="1"/>
      <c r="M2447" s="1">
        <f>'Innlegging av opplysninger'!$B$5*H2447</f>
        <v>5750113.9595090924</v>
      </c>
      <c r="N2447" s="1">
        <f>'Innlegging av opplysninger'!$B$5*I2447</f>
        <v>96593.011963636352</v>
      </c>
      <c r="O2447" s="1">
        <f>'Innlegging av opplysninger'!$B$5*J2447</f>
        <v>701604.83657672745</v>
      </c>
      <c r="P2447" s="1">
        <f>'Innlegging av opplysninger'!$B$5*K2447</f>
        <v>747514.8147361821</v>
      </c>
      <c r="Q2447" s="1"/>
      <c r="R2447" s="1">
        <f>'Innlegging av opplysninger'!$C$11*SUM(H2447:Q2447)</f>
        <v>2393588.065603673</v>
      </c>
      <c r="S2447" s="1">
        <f>'Innlegging av opplysninger'!$C$13*(((H2447+J2447+M2447+O2447)*Data!H2447)+(J2447+O2447)*(1-Data!H2447)*1.8/12+I2447+N2447+K2447+L2447+P2447+Q2447)</f>
        <v>452638.38396951923</v>
      </c>
      <c r="T2447" s="1">
        <f>'Innlegging av opplysninger'!$C$13*((H2447+J2447+M2447+O2447)*(1-Data!H2447)-(J2447+O2447)*(1-Data!H2447)*1.8/12)</f>
        <v>2822797.9163302435</v>
      </c>
      <c r="U2447" s="1">
        <f>Data!I2447</f>
        <v>12.0977</v>
      </c>
      <c r="V2447" s="1">
        <f>Data!J2447+Data!K2447</f>
        <v>46026.830513238048</v>
      </c>
      <c r="W2447" s="1">
        <f>Data!L2447</f>
        <v>854.88977243608281</v>
      </c>
      <c r="X2447" s="1">
        <f t="shared" si="387"/>
        <v>6074386.7727272715</v>
      </c>
      <c r="Y2447" s="100">
        <f t="shared" si="388"/>
        <v>112823.99999999997</v>
      </c>
      <c r="Z2447" s="100">
        <f t="shared" si="389"/>
        <v>884771.14049999975</v>
      </c>
      <c r="AA2447" s="100">
        <f>'Innlegging av opplysninger'!$B$4*X2447</f>
        <v>789670.28045454528</v>
      </c>
      <c r="AB2447" s="1"/>
      <c r="AC2447" s="1">
        <f>'Innlegging av opplysninger'!$B$5*X2447</f>
        <v>795744.66722727264</v>
      </c>
      <c r="AD2447" s="1">
        <f>'Innlegging av opplysninger'!$B$5*Y2447</f>
        <v>14779.943999999998</v>
      </c>
      <c r="AE2447" s="1">
        <f>'Innlegging av opplysninger'!$B$5*Z2447</f>
        <v>115905.01940549997</v>
      </c>
      <c r="AF2447" s="1">
        <f>'Innlegging av opplysninger'!$B$5*AA2447</f>
        <v>103446.80673954544</v>
      </c>
      <c r="AG2447" s="1"/>
      <c r="AH2447" s="1">
        <f>'Innlegging av opplysninger'!$C$11*SUM(X2447:AG2447)</f>
        <v>337878.08798005711</v>
      </c>
      <c r="AI2447" s="1">
        <f>'Innlegging av opplysninger'!$C$13*(((X2447+Z2447+AC2447+AE2447)*Data!M2447)+(Z2447+AE2447)*(1-Data!M2447)*1.8/12+Y2447+AD2447+AA2447+AB2447+AF2447+AG2447)</f>
        <v>60882.76766935562</v>
      </c>
      <c r="AJ2447" s="1">
        <f>'Innlegging av opplysninger'!$C$13*((X2447+Z2447+AC2447+AE2447)*(1-Data!M2447)-(Z2447+AE2447)*(1-Data!M2447)*1.8/12)</f>
        <v>401476.72114545939</v>
      </c>
      <c r="AK2447" s="83">
        <f t="shared" si="384"/>
        <v>2731000</v>
      </c>
      <c r="AL2447" s="83">
        <f t="shared" si="385"/>
        <v>514000</v>
      </c>
      <c r="AM2447" s="83">
        <f t="shared" si="386"/>
        <v>3224000</v>
      </c>
    </row>
    <row r="2448" spans="1:39">
      <c r="A2448" t="str">
        <f t="shared" si="380"/>
        <v>5425Samferdsel og teknikk</v>
      </c>
      <c r="B2448" s="6" t="str">
        <f>Data!A2448</f>
        <v>5425</v>
      </c>
      <c r="C2448" s="7" t="str">
        <f>Data!B2448</f>
        <v>Storfjord kommune</v>
      </c>
      <c r="D2448" s="7" t="str">
        <f>Data!C2448</f>
        <v>Samferdsel og teknikk</v>
      </c>
      <c r="E2448" s="1">
        <f>Data!D2448</f>
        <v>12.57</v>
      </c>
      <c r="F2448" s="1">
        <f>Data!E2448+Data!F2448</f>
        <v>46904.342349509418</v>
      </c>
      <c r="G2448" s="1">
        <f>Data!G2448</f>
        <v>0</v>
      </c>
      <c r="H2448" s="1">
        <f t="shared" si="381"/>
        <v>6431864.5454545449</v>
      </c>
      <c r="I2448" s="1">
        <f t="shared" si="382"/>
        <v>0</v>
      </c>
      <c r="J2448" s="1">
        <f t="shared" si="383"/>
        <v>771823.74545454537</v>
      </c>
      <c r="K2448" s="1">
        <f>'Innlegging av opplysninger'!$B$4*H2448</f>
        <v>836142.39090909087</v>
      </c>
      <c r="L2448" s="1"/>
      <c r="M2448" s="1">
        <f>'Innlegging av opplysninger'!$B$5*H2448</f>
        <v>842574.25545454537</v>
      </c>
      <c r="N2448" s="1">
        <f>'Innlegging av opplysninger'!$B$5*I2448</f>
        <v>0</v>
      </c>
      <c r="O2448" s="1">
        <f>'Innlegging av opplysninger'!$B$5*J2448</f>
        <v>101108.91065454544</v>
      </c>
      <c r="P2448" s="1">
        <f>'Innlegging av opplysninger'!$B$5*K2448</f>
        <v>109534.6532090909</v>
      </c>
      <c r="Q2448" s="1"/>
      <c r="R2448" s="1">
        <f>'Innlegging av opplysninger'!$C$11*SUM(H2448:Q2448)</f>
        <v>345535.8430431817</v>
      </c>
      <c r="S2448" s="1">
        <f>'Innlegging av opplysninger'!$C$13*(((H2448+J2448+M2448+O2448)*Data!H2448)+(J2448+O2448)*(1-Data!H2448)*1.8/12+I2448+N2448+K2448+L2448+P2448+Q2448)</f>
        <v>55984.081011796363</v>
      </c>
      <c r="T2448" s="1">
        <f>'Innlegging av opplysninger'!$C$13*((H2448+J2448+M2448+O2448)*(1-Data!H2448)-(J2448+O2448)*(1-Data!H2448)*1.8/12)</f>
        <v>416854.44104729447</v>
      </c>
      <c r="U2448" s="1">
        <f>Data!I2448</f>
        <v>2.25</v>
      </c>
      <c r="V2448" s="1">
        <f>Data!J2448+Data!K2448</f>
        <v>49144.777777777781</v>
      </c>
      <c r="W2448" s="1">
        <f>Data!L2448</f>
        <v>0</v>
      </c>
      <c r="X2448" s="1">
        <f t="shared" si="387"/>
        <v>1206280.9090909092</v>
      </c>
      <c r="Y2448" s="100">
        <f t="shared" si="388"/>
        <v>0</v>
      </c>
      <c r="Z2448" s="100">
        <f t="shared" si="389"/>
        <v>172498.16999999998</v>
      </c>
      <c r="AA2448" s="100">
        <f>'Innlegging av opplysninger'!$B$4*X2448</f>
        <v>156816.51818181819</v>
      </c>
      <c r="AB2448" s="1"/>
      <c r="AC2448" s="1">
        <f>'Innlegging av opplysninger'!$B$5*X2448</f>
        <v>158022.7990909091</v>
      </c>
      <c r="AD2448" s="1">
        <f>'Innlegging av opplysninger'!$B$5*Y2448</f>
        <v>0</v>
      </c>
      <c r="AE2448" s="1">
        <f>'Innlegging av opplysninger'!$B$5*Z2448</f>
        <v>22597.260269999999</v>
      </c>
      <c r="AF2448" s="1">
        <f>'Innlegging av opplysninger'!$B$5*AA2448</f>
        <v>20542.963881818185</v>
      </c>
      <c r="AG2448" s="1"/>
      <c r="AH2448" s="1">
        <f>'Innlegging av opplysninger'!$C$11*SUM(X2448:AG2448)</f>
        <v>65996.827579587261</v>
      </c>
      <c r="AI2448" s="1">
        <f>'Innlegging av opplysninger'!$C$13*(((X2448+Z2448+AC2448+AE2448)*Data!M2448)+(Z2448+AE2448)*(1-Data!M2448)*1.8/12+Y2448+AD2448+AA2448+AB2448+AF2448+AG2448)</f>
        <v>13810.885688148544</v>
      </c>
      <c r="AJ2448" s="1">
        <f>'Innlegging av opplysninger'!$C$13*((X2448+Z2448+AC2448+AE2448)*(1-Data!M2448)-(Z2448+AE2448)*(1-Data!M2448)*1.8/12)</f>
        <v>76500.562578655081</v>
      </c>
      <c r="AK2448" s="83">
        <f t="shared" si="384"/>
        <v>412000</v>
      </c>
      <c r="AL2448" s="83">
        <f t="shared" si="385"/>
        <v>70000</v>
      </c>
      <c r="AM2448" s="83">
        <f t="shared" si="386"/>
        <v>493000</v>
      </c>
    </row>
    <row r="2449" spans="1:39">
      <c r="A2449" t="str">
        <f t="shared" si="380"/>
        <v>5425Annet</v>
      </c>
      <c r="B2449" s="6" t="str">
        <f>Data!A2449</f>
        <v>5425</v>
      </c>
      <c r="C2449" s="7" t="str">
        <f>Data!B2449</f>
        <v>Storfjord kommune</v>
      </c>
      <c r="D2449" s="7" t="str">
        <f>Data!C2449</f>
        <v>Annet</v>
      </c>
      <c r="E2449" s="1">
        <f>Data!D2449</f>
        <v>11.04</v>
      </c>
      <c r="F2449" s="1">
        <f>Data!E2449+Data!F2449</f>
        <v>45467.829106280195</v>
      </c>
      <c r="G2449" s="1">
        <f>Data!G2449</f>
        <v>0</v>
      </c>
      <c r="H2449" s="1">
        <f t="shared" si="381"/>
        <v>5475980</v>
      </c>
      <c r="I2449" s="1">
        <f t="shared" si="382"/>
        <v>0</v>
      </c>
      <c r="J2449" s="1">
        <f t="shared" si="383"/>
        <v>657117.6</v>
      </c>
      <c r="K2449" s="1">
        <f>'Innlegging av opplysninger'!$B$4*H2449</f>
        <v>711877.4</v>
      </c>
      <c r="L2449" s="1"/>
      <c r="M2449" s="1">
        <f>'Innlegging av opplysninger'!$B$5*H2449</f>
        <v>717353.38</v>
      </c>
      <c r="N2449" s="1">
        <f>'Innlegging av opplysninger'!$B$5*I2449</f>
        <v>0</v>
      </c>
      <c r="O2449" s="1">
        <f>'Innlegging av opplysninger'!$B$5*J2449</f>
        <v>86082.405599999998</v>
      </c>
      <c r="P2449" s="1">
        <f>'Innlegging av opplysninger'!$B$5*K2449</f>
        <v>93255.939400000003</v>
      </c>
      <c r="Q2449" s="1"/>
      <c r="R2449" s="1">
        <f>'Innlegging av opplysninger'!$C$11*SUM(H2449:Q2449)</f>
        <v>294183.33554999996</v>
      </c>
      <c r="S2449" s="1">
        <f>'Innlegging av opplysninger'!$C$13*(((H2449+J2449+M2449+O2449)*Data!H2449)+(J2449+O2449)*(1-Data!H2449)*1.8/12+I2449+N2449+K2449+L2449+P2449+Q2449)</f>
        <v>47663.89369248</v>
      </c>
      <c r="T2449" s="1">
        <f>'Innlegging av opplysninger'!$C$13*((H2449+J2449+M2449+O2449)*(1-Data!H2449)-(J2449+O2449)*(1-Data!H2449)*1.8/12)</f>
        <v>354902.77600751998</v>
      </c>
      <c r="U2449" s="1">
        <f>Data!I2449</f>
        <v>3.4</v>
      </c>
      <c r="V2449" s="1">
        <f>Data!J2449+Data!K2449</f>
        <v>48456.07843137256</v>
      </c>
      <c r="W2449" s="1">
        <f>Data!L2449</f>
        <v>0</v>
      </c>
      <c r="X2449" s="1">
        <f t="shared" si="387"/>
        <v>1797280.0000000002</v>
      </c>
      <c r="Y2449" s="100">
        <f t="shared" si="388"/>
        <v>0</v>
      </c>
      <c r="Z2449" s="100">
        <f t="shared" si="389"/>
        <v>257011.04</v>
      </c>
      <c r="AA2449" s="100">
        <f>'Innlegging av opplysninger'!$B$4*X2449</f>
        <v>233646.40000000005</v>
      </c>
      <c r="AB2449" s="1"/>
      <c r="AC2449" s="1">
        <f>'Innlegging av opplysninger'!$B$5*X2449</f>
        <v>235443.68000000005</v>
      </c>
      <c r="AD2449" s="1">
        <f>'Innlegging av opplysninger'!$B$5*Y2449</f>
        <v>0</v>
      </c>
      <c r="AE2449" s="1">
        <f>'Innlegging av opplysninger'!$B$5*Z2449</f>
        <v>33668.446240000005</v>
      </c>
      <c r="AF2449" s="1">
        <f>'Innlegging av opplysninger'!$B$5*AA2449</f>
        <v>30607.678400000008</v>
      </c>
      <c r="AG2449" s="1"/>
      <c r="AH2449" s="1">
        <f>'Innlegging av opplysninger'!$C$11*SUM(X2449:AG2449)</f>
        <v>98330.975296320015</v>
      </c>
      <c r="AI2449" s="1">
        <f>'Innlegging av opplysninger'!$C$13*(((X2449+Z2449+AC2449+AE2449)*Data!M2449)+(Z2449+AE2449)*(1-Data!M2449)*1.8/12+Y2449+AD2449+AA2449+AB2449+AF2449+AG2449)</f>
        <v>22510.907879460003</v>
      </c>
      <c r="AJ2449" s="1">
        <f>'Innlegging av opplysninger'!$C$13*((X2449+Z2449+AC2449+AE2449)*(1-Data!M2449)-(Z2449+AE2449)*(1-Data!M2449)*1.8/12)</f>
        <v>112047.26884182</v>
      </c>
      <c r="AK2449" s="83">
        <f t="shared" si="384"/>
        <v>393000</v>
      </c>
      <c r="AL2449" s="83">
        <f t="shared" si="385"/>
        <v>70000</v>
      </c>
      <c r="AM2449" s="83">
        <f t="shared" si="386"/>
        <v>467000</v>
      </c>
    </row>
    <row r="2450" spans="1:39">
      <c r="A2450" t="str">
        <f t="shared" si="380"/>
        <v>5426Alle</v>
      </c>
      <c r="B2450" s="6" t="str">
        <f>Data!A2450</f>
        <v>5426</v>
      </c>
      <c r="C2450" s="7" t="str">
        <f>Data!B2450</f>
        <v>Kåfjord kommune</v>
      </c>
      <c r="D2450" s="7" t="str">
        <f>Data!C2450</f>
        <v>Alle</v>
      </c>
      <c r="E2450" s="1">
        <f>Data!D2450</f>
        <v>180.27674015589724</v>
      </c>
      <c r="F2450" s="1">
        <f>Data!E2450+Data!F2450</f>
        <v>47048.111952760315</v>
      </c>
      <c r="G2450" s="1">
        <f>Data!G2450</f>
        <v>428.90369513635028</v>
      </c>
      <c r="H2450" s="1">
        <f t="shared" si="381"/>
        <v>92527420.945454553</v>
      </c>
      <c r="I2450" s="1">
        <f t="shared" si="382"/>
        <v>843505.74545454525</v>
      </c>
      <c r="J2450" s="1">
        <f t="shared" si="383"/>
        <v>11204511.202909091</v>
      </c>
      <c r="K2450" s="1">
        <f>'Innlegging av opplysninger'!$B$4*H2450</f>
        <v>12028564.722909093</v>
      </c>
      <c r="L2450" s="1"/>
      <c r="M2450" s="1">
        <f>'Innlegging av opplysninger'!$B$5*H2450</f>
        <v>12121092.143854547</v>
      </c>
      <c r="N2450" s="1">
        <f>'Innlegging av opplysninger'!$B$5*I2450</f>
        <v>110499.25265454543</v>
      </c>
      <c r="O2450" s="1">
        <f>'Innlegging av opplysninger'!$B$5*J2450</f>
        <v>1467790.967581091</v>
      </c>
      <c r="P2450" s="1">
        <f>'Innlegging av opplysninger'!$B$5*K2450</f>
        <v>1575741.9787010911</v>
      </c>
      <c r="Q2450" s="1"/>
      <c r="R2450" s="1">
        <f>'Innlegging av opplysninger'!$C$11*SUM(H2450:Q2450)</f>
        <v>5011406.8244617051</v>
      </c>
      <c r="S2450" s="1">
        <f>'Innlegging av opplysninger'!$C$13*(((H2450+J2450+M2450+O2450)*Data!H2450)+(J2450+O2450)*(1-Data!H2450)*1.8/12+I2450+N2450+K2450+L2450+P2450+Q2450)</f>
        <v>1005685.9735483079</v>
      </c>
      <c r="T2450" s="1">
        <f>'Innlegging av opplysninger'!$C$13*((H2450+J2450+M2450+O2450)*(1-Data!H2450)-(J2450+O2450)*(1-Data!H2450)*1.8/12)</f>
        <v>5852028.6283466564</v>
      </c>
      <c r="U2450" s="1">
        <f>Data!I2450</f>
        <v>33.1768</v>
      </c>
      <c r="V2450" s="1">
        <f>Data!J2450+Data!K2450</f>
        <v>50866.419104112923</v>
      </c>
      <c r="W2450" s="1">
        <f>Data!L2450</f>
        <v>194.69026548672565</v>
      </c>
      <c r="X2450" s="1">
        <f t="shared" si="387"/>
        <v>18410018.327272728</v>
      </c>
      <c r="Y2450" s="100">
        <f t="shared" si="388"/>
        <v>70463.999999999985</v>
      </c>
      <c r="Z2450" s="100">
        <f t="shared" si="389"/>
        <v>2642708.9728000001</v>
      </c>
      <c r="AA2450" s="100">
        <f>'Innlegging av opplysninger'!$B$4*X2450</f>
        <v>2393302.3825454549</v>
      </c>
      <c r="AB2450" s="1"/>
      <c r="AC2450" s="1">
        <f>'Innlegging av opplysninger'!$B$5*X2450</f>
        <v>2411712.4008727274</v>
      </c>
      <c r="AD2450" s="1">
        <f>'Innlegging av opplysninger'!$B$5*Y2450</f>
        <v>9230.7839999999978</v>
      </c>
      <c r="AE2450" s="1">
        <f>'Innlegging av opplysninger'!$B$5*Z2450</f>
        <v>346194.87543680001</v>
      </c>
      <c r="AF2450" s="1">
        <f>'Innlegging av opplysninger'!$B$5*AA2450</f>
        <v>313522.61211345461</v>
      </c>
      <c r="AG2450" s="1"/>
      <c r="AH2450" s="1">
        <f>'Innlegging av opplysninger'!$C$11*SUM(X2450:AG2450)</f>
        <v>1010691.8654915644</v>
      </c>
      <c r="AI2450" s="1">
        <f>'Innlegging av opplysninger'!$C$13*(((X2450+Z2450+AC2450+AE2450)*Data!M2450)+(Z2450+AE2450)*(1-Data!M2450)*1.8/12+Y2450+AD2450+AA2450+AB2450+AF2450+AG2450)</f>
        <v>247247.21769655176</v>
      </c>
      <c r="AJ2450" s="1">
        <f>'Innlegging av opplysninger'!$C$13*((X2450+Z2450+AC2450+AE2450)*(1-Data!M2450)-(Z2450+AE2450)*(1-Data!M2450)*1.8/12)</f>
        <v>1135804.8087655888</v>
      </c>
      <c r="AK2450" s="83">
        <f t="shared" si="384"/>
        <v>6022000</v>
      </c>
      <c r="AL2450" s="83">
        <f t="shared" si="385"/>
        <v>1253000</v>
      </c>
      <c r="AM2450" s="83">
        <f t="shared" si="386"/>
        <v>6988000</v>
      </c>
    </row>
    <row r="2451" spans="1:39">
      <c r="A2451" t="str">
        <f t="shared" si="380"/>
        <v>5426Administrasjon</v>
      </c>
      <c r="B2451" s="6" t="str">
        <f>Data!A2451</f>
        <v>5426</v>
      </c>
      <c r="C2451" s="7" t="str">
        <f>Data!B2451</f>
        <v>Kåfjord kommune</v>
      </c>
      <c r="D2451" s="7" t="str">
        <f>Data!C2451</f>
        <v>Administrasjon</v>
      </c>
      <c r="E2451" s="1">
        <f>Data!D2451</f>
        <v>16.8</v>
      </c>
      <c r="F2451" s="1">
        <f>Data!E2451+Data!F2451</f>
        <v>50640.595238095237</v>
      </c>
      <c r="G2451" s="1">
        <f>Data!G2451</f>
        <v>0</v>
      </c>
      <c r="H2451" s="1">
        <f t="shared" si="381"/>
        <v>9281039.9999999981</v>
      </c>
      <c r="I2451" s="1">
        <f t="shared" si="382"/>
        <v>0</v>
      </c>
      <c r="J2451" s="1">
        <f t="shared" si="383"/>
        <v>1113724.7999999998</v>
      </c>
      <c r="K2451" s="1">
        <f>'Innlegging av opplysninger'!$B$4*H2451</f>
        <v>1206535.1999999997</v>
      </c>
      <c r="L2451" s="1"/>
      <c r="M2451" s="1">
        <f>'Innlegging av opplysninger'!$B$5*H2451</f>
        <v>1215816.2399999998</v>
      </c>
      <c r="N2451" s="1">
        <f>'Innlegging av opplysninger'!$B$5*I2451</f>
        <v>0</v>
      </c>
      <c r="O2451" s="1">
        <f>'Innlegging av opplysninger'!$B$5*J2451</f>
        <v>145897.94879999998</v>
      </c>
      <c r="P2451" s="1">
        <f>'Innlegging av opplysninger'!$B$5*K2451</f>
        <v>158056.11119999996</v>
      </c>
      <c r="Q2451" s="1"/>
      <c r="R2451" s="1">
        <f>'Innlegging av opplysninger'!$C$11*SUM(H2451:Q2451)</f>
        <v>498600.67139999982</v>
      </c>
      <c r="S2451" s="1">
        <f>'Innlegging av opplysninger'!$C$13*(((H2451+J2451+M2451+O2451)*Data!H2451)+(J2451+O2451)*(1-Data!H2451)*1.8/12+I2451+N2451+K2451+L2451+P2451+Q2451)</f>
        <v>102196.00565615996</v>
      </c>
      <c r="T2451" s="1">
        <f>'Innlegging av opplysninger'!$C$13*((H2451+J2451+M2451+O2451)*(1-Data!H2451)-(J2451+O2451)*(1-Data!H2451)*1.8/12)</f>
        <v>580099.64994383976</v>
      </c>
      <c r="U2451" s="1">
        <f>Data!I2451</f>
        <v>8.6999999999999993</v>
      </c>
      <c r="V2451" s="1">
        <f>Data!J2451+Data!K2451</f>
        <v>58160.306513409967</v>
      </c>
      <c r="W2451" s="1">
        <f>Data!L2451</f>
        <v>0</v>
      </c>
      <c r="X2451" s="1">
        <f t="shared" si="387"/>
        <v>5519941.8181818184</v>
      </c>
      <c r="Y2451" s="100">
        <f t="shared" si="388"/>
        <v>0</v>
      </c>
      <c r="Z2451" s="100">
        <f t="shared" si="389"/>
        <v>789351.67999999993</v>
      </c>
      <c r="AA2451" s="100">
        <f>'Innlegging av opplysninger'!$B$4*X2451</f>
        <v>717592.4363636364</v>
      </c>
      <c r="AB2451" s="1"/>
      <c r="AC2451" s="1">
        <f>'Innlegging av opplysninger'!$B$5*X2451</f>
        <v>723112.37818181829</v>
      </c>
      <c r="AD2451" s="1">
        <f>'Innlegging av opplysninger'!$B$5*Y2451</f>
        <v>0</v>
      </c>
      <c r="AE2451" s="1">
        <f>'Innlegging av opplysninger'!$B$5*Z2451</f>
        <v>103405.07007999999</v>
      </c>
      <c r="AF2451" s="1">
        <f>'Innlegging av opplysninger'!$B$5*AA2451</f>
        <v>94004.609163636371</v>
      </c>
      <c r="AG2451" s="1"/>
      <c r="AH2451" s="1">
        <f>'Innlegging av opplysninger'!$C$11*SUM(X2451:AG2451)</f>
        <v>302001.50369489455</v>
      </c>
      <c r="AI2451" s="1">
        <f>'Innlegging av opplysninger'!$C$13*(((X2451+Z2451+AC2451+AE2451)*Data!M2451)+(Z2451+AE2451)*(1-Data!M2451)*1.8/12+Y2451+AD2451+AA2451+AB2451+AF2451+AG2451)</f>
        <v>92101.501930393089</v>
      </c>
      <c r="AJ2451" s="1">
        <f>'Innlegging av opplysninger'!$C$13*((X2451+Z2451+AC2451+AE2451)*(1-Data!M2451)-(Z2451+AE2451)*(1-Data!M2451)*1.8/12)</f>
        <v>321163.71365209413</v>
      </c>
      <c r="AK2451" s="83">
        <f t="shared" si="384"/>
        <v>801000</v>
      </c>
      <c r="AL2451" s="83">
        <f t="shared" si="385"/>
        <v>194000</v>
      </c>
      <c r="AM2451" s="83">
        <f t="shared" si="386"/>
        <v>901000</v>
      </c>
    </row>
    <row r="2452" spans="1:39">
      <c r="A2452" t="str">
        <f t="shared" si="380"/>
        <v>5426Undervisning</v>
      </c>
      <c r="B2452" s="6" t="str">
        <f>Data!A2452</f>
        <v>5426</v>
      </c>
      <c r="C2452" s="7" t="str">
        <f>Data!B2452</f>
        <v>Kåfjord kommune</v>
      </c>
      <c r="D2452" s="7" t="str">
        <f>Data!C2452</f>
        <v>Undervisning</v>
      </c>
      <c r="E2452" s="1">
        <f>Data!D2452</f>
        <v>39.403989257694633</v>
      </c>
      <c r="F2452" s="1">
        <f>Data!E2452+Data!F2452</f>
        <v>48612.830542936514</v>
      </c>
      <c r="G2452" s="1">
        <f>Data!G2452</f>
        <v>0</v>
      </c>
      <c r="H2452" s="1">
        <f t="shared" si="381"/>
        <v>20896794.027272724</v>
      </c>
      <c r="I2452" s="1">
        <f t="shared" si="382"/>
        <v>0</v>
      </c>
      <c r="J2452" s="1">
        <f t="shared" si="383"/>
        <v>2507615.2832727269</v>
      </c>
      <c r="K2452" s="1">
        <f>'Innlegging av opplysninger'!$B$4*H2452</f>
        <v>2716583.223545454</v>
      </c>
      <c r="L2452" s="1"/>
      <c r="M2452" s="1">
        <f>'Innlegging av opplysninger'!$B$5*H2452</f>
        <v>2737480.0175727271</v>
      </c>
      <c r="N2452" s="1">
        <f>'Innlegging av opplysninger'!$B$5*I2452</f>
        <v>0</v>
      </c>
      <c r="O2452" s="1">
        <f>'Innlegging av opplysninger'!$B$5*J2452</f>
        <v>328497.60210872727</v>
      </c>
      <c r="P2452" s="1">
        <f>'Innlegging av opplysninger'!$B$5*K2452</f>
        <v>355872.4022844545</v>
      </c>
      <c r="Q2452" s="1"/>
      <c r="R2452" s="1">
        <f>'Innlegging av opplysninger'!$C$11*SUM(H2452:Q2452)</f>
        <v>1122628.0171301591</v>
      </c>
      <c r="S2452" s="1">
        <f>'Innlegging av opplysninger'!$C$13*(((H2452+J2452+M2452+O2452)*Data!H2452)+(J2452+O2452)*(1-Data!H2452)*1.8/12+I2452+N2452+K2452+L2452+P2452+Q2452)</f>
        <v>200205.26542511606</v>
      </c>
      <c r="T2452" s="1">
        <f>'Innlegging av opplysninger'!$C$13*((H2452+J2452+M2452+O2452)*(1-Data!H2452)-(J2452+O2452)*(1-Data!H2452)*1.8/12)</f>
        <v>1336022.5474898382</v>
      </c>
      <c r="U2452" s="1">
        <f>Data!I2452</f>
        <v>7.08</v>
      </c>
      <c r="V2452" s="1">
        <f>Data!J2452+Data!K2452</f>
        <v>47693.538135593219</v>
      </c>
      <c r="W2452" s="1">
        <f>Data!L2452</f>
        <v>0</v>
      </c>
      <c r="X2452" s="1">
        <f t="shared" si="387"/>
        <v>3683675.4545454541</v>
      </c>
      <c r="Y2452" s="100">
        <f t="shared" si="388"/>
        <v>0</v>
      </c>
      <c r="Z2452" s="100">
        <f t="shared" si="389"/>
        <v>526765.58999999985</v>
      </c>
      <c r="AA2452" s="100">
        <f>'Innlegging av opplysninger'!$B$4*X2452</f>
        <v>478877.80909090902</v>
      </c>
      <c r="AB2452" s="1"/>
      <c r="AC2452" s="1">
        <f>'Innlegging av opplysninger'!$B$5*X2452</f>
        <v>482561.4845454545</v>
      </c>
      <c r="AD2452" s="1">
        <f>'Innlegging av opplysninger'!$B$5*Y2452</f>
        <v>0</v>
      </c>
      <c r="AE2452" s="1">
        <f>'Innlegging av opplysninger'!$B$5*Z2452</f>
        <v>69006.292289999983</v>
      </c>
      <c r="AF2452" s="1">
        <f>'Innlegging av opplysninger'!$B$5*AA2452</f>
        <v>62732.992990909086</v>
      </c>
      <c r="AG2452" s="1"/>
      <c r="AH2452" s="1">
        <f>'Innlegging av opplysninger'!$C$11*SUM(X2452:AG2452)</f>
        <v>201537.5456915836</v>
      </c>
      <c r="AI2452" s="1">
        <f>'Innlegging av opplysninger'!$C$13*(((X2452+Z2452+AC2452+AE2452)*Data!M2452)+(Z2452+AE2452)*(1-Data!M2452)*1.8/12+Y2452+AD2452+AA2452+AB2452+AF2452+AG2452)</f>
        <v>32810.782390116539</v>
      </c>
      <c r="AJ2452" s="1">
        <f>'Innlegging av opplysninger'!$C$13*((X2452+Z2452+AC2452+AE2452)*(1-Data!M2452)-(Z2452+AE2452)*(1-Data!M2452)*1.8/12)</f>
        <v>242977.43802994522</v>
      </c>
      <c r="AK2452" s="83">
        <f t="shared" si="384"/>
        <v>1324000</v>
      </c>
      <c r="AL2452" s="83">
        <f t="shared" si="385"/>
        <v>233000</v>
      </c>
      <c r="AM2452" s="83">
        <f t="shared" si="386"/>
        <v>1579000</v>
      </c>
    </row>
    <row r="2453" spans="1:39">
      <c r="A2453" t="str">
        <f t="shared" si="380"/>
        <v>5426Barnehager</v>
      </c>
      <c r="B2453" s="6" t="str">
        <f>Data!A2453</f>
        <v>5426</v>
      </c>
      <c r="C2453" s="7" t="str">
        <f>Data!B2453</f>
        <v>Kåfjord kommune</v>
      </c>
      <c r="D2453" s="7" t="str">
        <f>Data!C2453</f>
        <v>Barnehager</v>
      </c>
      <c r="E2453" s="1">
        <f>Data!D2453</f>
        <v>27.3001</v>
      </c>
      <c r="F2453" s="1">
        <f>Data!E2453+Data!F2453</f>
        <v>39601.894590129705</v>
      </c>
      <c r="G2453" s="1">
        <f>Data!G2453</f>
        <v>0</v>
      </c>
      <c r="H2453" s="1">
        <f t="shared" si="381"/>
        <v>11794207.445454545</v>
      </c>
      <c r="I2453" s="1">
        <f t="shared" si="382"/>
        <v>0</v>
      </c>
      <c r="J2453" s="1">
        <f t="shared" si="383"/>
        <v>1415304.8934545454</v>
      </c>
      <c r="K2453" s="1">
        <f>'Innlegging av opplysninger'!$B$4*H2453</f>
        <v>1533246.9679090909</v>
      </c>
      <c r="L2453" s="1"/>
      <c r="M2453" s="1">
        <f>'Innlegging av opplysninger'!$B$5*H2453</f>
        <v>1545041.1753545455</v>
      </c>
      <c r="N2453" s="1">
        <f>'Innlegging av opplysninger'!$B$5*I2453</f>
        <v>0</v>
      </c>
      <c r="O2453" s="1">
        <f>'Innlegging av opplysninger'!$B$5*J2453</f>
        <v>185404.94104254546</v>
      </c>
      <c r="P2453" s="1">
        <f>'Innlegging av opplysninger'!$B$5*K2453</f>
        <v>200855.35279609091</v>
      </c>
      <c r="Q2453" s="1"/>
      <c r="R2453" s="1">
        <f>'Innlegging av opplysninger'!$C$11*SUM(H2453:Q2453)</f>
        <v>633614.30948843178</v>
      </c>
      <c r="S2453" s="1">
        <f>'Innlegging av opplysninger'!$C$13*(((H2453+J2453+M2453+O2453)*Data!H2453)+(J2453+O2453)*(1-Data!H2453)*1.8/12+I2453+N2453+K2453+L2453+P2453+Q2453)</f>
        <v>102658.85738574677</v>
      </c>
      <c r="T2453" s="1">
        <f>'Innlegging av opplysninger'!$C$13*((H2453+J2453+M2453+O2453)*(1-Data!H2453)-(J2453+O2453)*(1-Data!H2453)*1.8/12)</f>
        <v>764392.30296684429</v>
      </c>
      <c r="U2453" s="1">
        <f>Data!I2453</f>
        <v>4.5</v>
      </c>
      <c r="V2453" s="1">
        <f>Data!J2453+Data!K2453</f>
        <v>43146.666666666664</v>
      </c>
      <c r="W2453" s="1">
        <f>Data!L2453</f>
        <v>0</v>
      </c>
      <c r="X2453" s="1">
        <f t="shared" si="387"/>
        <v>2118109.0909090904</v>
      </c>
      <c r="Y2453" s="100">
        <f t="shared" si="388"/>
        <v>0</v>
      </c>
      <c r="Z2453" s="100">
        <f t="shared" si="389"/>
        <v>302889.59999999992</v>
      </c>
      <c r="AA2453" s="100">
        <f>'Innlegging av opplysninger'!$B$4*X2453</f>
        <v>275354.18181818177</v>
      </c>
      <c r="AB2453" s="1"/>
      <c r="AC2453" s="1">
        <f>'Innlegging av opplysninger'!$B$5*X2453</f>
        <v>277472.29090909084</v>
      </c>
      <c r="AD2453" s="1">
        <f>'Innlegging av opplysninger'!$B$5*Y2453</f>
        <v>0</v>
      </c>
      <c r="AE2453" s="1">
        <f>'Innlegging av opplysninger'!$B$5*Z2453</f>
        <v>39678.537599999989</v>
      </c>
      <c r="AF2453" s="1">
        <f>'Innlegging av opplysninger'!$B$5*AA2453</f>
        <v>36071.397818181809</v>
      </c>
      <c r="AG2453" s="1"/>
      <c r="AH2453" s="1">
        <f>'Innlegging av opplysninger'!$C$11*SUM(X2453:AG2453)</f>
        <v>115883.8537640727</v>
      </c>
      <c r="AI2453" s="1">
        <f>'Innlegging av opplysninger'!$C$13*(((X2453+Z2453+AC2453+AE2453)*Data!M2453)+(Z2453+AE2453)*(1-Data!M2453)*1.8/12+Y2453+AD2453+AA2453+AB2453+AF2453+AG2453)</f>
        <v>18866.1616143709</v>
      </c>
      <c r="AJ2453" s="1">
        <f>'Innlegging av opplysninger'!$C$13*((X2453+Z2453+AC2453+AE2453)*(1-Data!M2453)-(Z2453+AE2453)*(1-Data!M2453)*1.8/12)</f>
        <v>139711.74353646542</v>
      </c>
      <c r="AK2453" s="83">
        <f t="shared" si="384"/>
        <v>749000</v>
      </c>
      <c r="AL2453" s="83">
        <f t="shared" si="385"/>
        <v>122000</v>
      </c>
      <c r="AM2453" s="83">
        <f t="shared" si="386"/>
        <v>904000</v>
      </c>
    </row>
    <row r="2454" spans="1:39">
      <c r="A2454" t="str">
        <f t="shared" si="380"/>
        <v>5426Helse/pleie/omsorg</v>
      </c>
      <c r="B2454" s="6" t="str">
        <f>Data!A2454</f>
        <v>5426</v>
      </c>
      <c r="C2454" s="7" t="str">
        <f>Data!B2454</f>
        <v>Kåfjord kommune</v>
      </c>
      <c r="D2454" s="7" t="str">
        <f>Data!C2454</f>
        <v>Helse/pleie/omsorg</v>
      </c>
      <c r="E2454" s="1">
        <f>Data!D2454</f>
        <v>81.946834093031953</v>
      </c>
      <c r="F2454" s="1">
        <f>Data!E2454+Data!F2454</f>
        <v>48377.305365647575</v>
      </c>
      <c r="G2454" s="1">
        <f>Data!G2454</f>
        <v>931.05170986084022</v>
      </c>
      <c r="H2454" s="1">
        <f t="shared" si="381"/>
        <v>43247640.181818172</v>
      </c>
      <c r="I2454" s="1">
        <f t="shared" si="382"/>
        <v>832328.07272727264</v>
      </c>
      <c r="J2454" s="1">
        <f t="shared" si="383"/>
        <v>5289596.1905454528</v>
      </c>
      <c r="K2454" s="1">
        <f>'Innlegging av opplysninger'!$B$4*H2454</f>
        <v>5622193.2236363627</v>
      </c>
      <c r="L2454" s="1"/>
      <c r="M2454" s="1">
        <f>'Innlegging av opplysninger'!$B$5*H2454</f>
        <v>5665440.8638181807</v>
      </c>
      <c r="N2454" s="1">
        <f>'Innlegging av opplysninger'!$B$5*I2454</f>
        <v>109034.97752727271</v>
      </c>
      <c r="O2454" s="1">
        <f>'Innlegging av opplysninger'!$B$5*J2454</f>
        <v>692937.10096145433</v>
      </c>
      <c r="P2454" s="1">
        <f>'Innlegging av opplysninger'!$B$5*K2454</f>
        <v>736507.31229636353</v>
      </c>
      <c r="Q2454" s="1"/>
      <c r="R2454" s="1">
        <f>'Innlegging av opplysninger'!$C$11*SUM(H2454:Q2454)</f>
        <v>2363435.7610865603</v>
      </c>
      <c r="S2454" s="1">
        <f>'Innlegging av opplysninger'!$C$13*(((H2454+J2454+M2454+O2454)*Data!H2454)+(J2454+O2454)*(1-Data!H2454)*1.8/12+I2454+N2454+K2454+L2454+P2454+Q2454)</f>
        <v>536418.34974181454</v>
      </c>
      <c r="T2454" s="1">
        <f>'Innlegging av opplysninger'!$C$13*((H2454+J2454+M2454+O2454)*(1-Data!H2454)-(J2454+O2454)*(1-Data!H2454)*1.8/12)</f>
        <v>2697756.9022713732</v>
      </c>
      <c r="U2454" s="1">
        <f>Data!I2454</f>
        <v>11.985199999999999</v>
      </c>
      <c r="V2454" s="1">
        <f>Data!J2454+Data!K2454</f>
        <v>48591.766790152309</v>
      </c>
      <c r="W2454" s="1">
        <f>Data!L2454</f>
        <v>467.70516970930817</v>
      </c>
      <c r="X2454" s="1">
        <f t="shared" si="387"/>
        <v>6353258.6545454552</v>
      </c>
      <c r="Y2454" s="100">
        <f t="shared" si="388"/>
        <v>61151.345454545444</v>
      </c>
      <c r="Z2454" s="100">
        <f t="shared" si="389"/>
        <v>917260.63</v>
      </c>
      <c r="AA2454" s="100">
        <f>'Innlegging av opplysninger'!$B$4*X2454</f>
        <v>825923.62509090919</v>
      </c>
      <c r="AB2454" s="1"/>
      <c r="AC2454" s="1">
        <f>'Innlegging av opplysninger'!$B$5*X2454</f>
        <v>832276.88374545472</v>
      </c>
      <c r="AD2454" s="1">
        <f>'Innlegging av opplysninger'!$B$5*Y2454</f>
        <v>8010.8262545454536</v>
      </c>
      <c r="AE2454" s="1">
        <f>'Innlegging av opplysninger'!$B$5*Z2454</f>
        <v>120161.14253000001</v>
      </c>
      <c r="AF2454" s="1">
        <f>'Innlegging av opplysninger'!$B$5*AA2454</f>
        <v>108195.9948869091</v>
      </c>
      <c r="AG2454" s="1"/>
      <c r="AH2454" s="1">
        <f>'Innlegging av opplysninger'!$C$11*SUM(X2454:AG2454)</f>
        <v>350597.08589529712</v>
      </c>
      <c r="AI2454" s="1">
        <f>'Innlegging av opplysninger'!$C$13*(((X2454+Z2454+AC2454+AE2454)*Data!M2454)+(Z2454+AE2454)*(1-Data!M2454)*1.8/12+Y2454+AD2454+AA2454+AB2454+AF2454+AG2454)</f>
        <v>96367.181675323183</v>
      </c>
      <c r="AJ2454" s="1">
        <f>'Innlegging av opplysninger'!$C$13*((X2454+Z2454+AC2454+AE2454)*(1-Data!M2454)-(Z2454+AE2454)*(1-Data!M2454)*1.8/12)</f>
        <v>383397.25165508332</v>
      </c>
      <c r="AK2454" s="83">
        <f t="shared" si="384"/>
        <v>2714000</v>
      </c>
      <c r="AL2454" s="83">
        <f t="shared" si="385"/>
        <v>633000</v>
      </c>
      <c r="AM2454" s="83">
        <f t="shared" si="386"/>
        <v>3081000</v>
      </c>
    </row>
    <row r="2455" spans="1:39">
      <c r="A2455" t="str">
        <f t="shared" si="380"/>
        <v>5426Samferdsel og teknikk</v>
      </c>
      <c r="B2455" s="6" t="str">
        <f>Data!A2455</f>
        <v>5426</v>
      </c>
      <c r="C2455" s="7" t="str">
        <f>Data!B2455</f>
        <v>Kåfjord kommune</v>
      </c>
      <c r="D2455" s="7" t="str">
        <f>Data!C2455</f>
        <v>Samferdsel og teknikk</v>
      </c>
      <c r="E2455" s="1">
        <f>Data!D2455</f>
        <v>6.0811999999999999</v>
      </c>
      <c r="F2455" s="1">
        <f>Data!E2455+Data!F2455</f>
        <v>0</v>
      </c>
      <c r="G2455" s="1">
        <f>Data!G2455</f>
        <v>0</v>
      </c>
      <c r="H2455" s="1">
        <f t="shared" si="381"/>
        <v>0</v>
      </c>
      <c r="I2455" s="1">
        <f t="shared" si="382"/>
        <v>0</v>
      </c>
      <c r="J2455" s="1">
        <f t="shared" si="383"/>
        <v>0</v>
      </c>
      <c r="K2455" s="1">
        <f>'Innlegging av opplysninger'!$B$4*H2455</f>
        <v>0</v>
      </c>
      <c r="L2455" s="1"/>
      <c r="M2455" s="1">
        <f>'Innlegging av opplysninger'!$B$5*H2455</f>
        <v>0</v>
      </c>
      <c r="N2455" s="1">
        <f>'Innlegging av opplysninger'!$B$5*I2455</f>
        <v>0</v>
      </c>
      <c r="O2455" s="1">
        <f>'Innlegging av opplysninger'!$B$5*J2455</f>
        <v>0</v>
      </c>
      <c r="P2455" s="1">
        <f>'Innlegging av opplysninger'!$B$5*K2455</f>
        <v>0</v>
      </c>
      <c r="Q2455" s="1"/>
      <c r="R2455" s="1">
        <f>'Innlegging av opplysninger'!$C$11*SUM(H2455:Q2455)</f>
        <v>0</v>
      </c>
      <c r="S2455" s="1">
        <f>'Innlegging av opplysninger'!$C$13*(((H2455+J2455+M2455+O2455)*Data!H2455)+(J2455+O2455)*(1-Data!H2455)*1.8/12+I2455+N2455+K2455+L2455+P2455+Q2455)</f>
        <v>0</v>
      </c>
      <c r="T2455" s="1">
        <f>'Innlegging av opplysninger'!$C$13*((H2455+J2455+M2455+O2455)*(1-Data!H2455)-(J2455+O2455)*(1-Data!H2455)*1.8/12)</f>
        <v>0</v>
      </c>
      <c r="U2455" s="1">
        <f>Data!I2455</f>
        <v>0</v>
      </c>
      <c r="V2455" s="1">
        <f>Data!J2455+Data!K2455</f>
        <v>0</v>
      </c>
      <c r="W2455" s="1">
        <f>Data!L2455</f>
        <v>0</v>
      </c>
      <c r="X2455" s="1">
        <f t="shared" si="387"/>
        <v>0</v>
      </c>
      <c r="Y2455" s="100">
        <f t="shared" si="388"/>
        <v>0</v>
      </c>
      <c r="Z2455" s="100">
        <f t="shared" si="389"/>
        <v>0</v>
      </c>
      <c r="AA2455" s="100">
        <f>'Innlegging av opplysninger'!$B$4*X2455</f>
        <v>0</v>
      </c>
      <c r="AB2455" s="1"/>
      <c r="AC2455" s="1">
        <f>'Innlegging av opplysninger'!$B$5*X2455</f>
        <v>0</v>
      </c>
      <c r="AD2455" s="1">
        <f>'Innlegging av opplysninger'!$B$5*Y2455</f>
        <v>0</v>
      </c>
      <c r="AE2455" s="1">
        <f>'Innlegging av opplysninger'!$B$5*Z2455</f>
        <v>0</v>
      </c>
      <c r="AF2455" s="1">
        <f>'Innlegging av opplysninger'!$B$5*AA2455</f>
        <v>0</v>
      </c>
      <c r="AG2455" s="1"/>
      <c r="AH2455" s="1">
        <f>'Innlegging av opplysninger'!$C$11*SUM(X2455:AG2455)</f>
        <v>0</v>
      </c>
      <c r="AI2455" s="1">
        <f>'Innlegging av opplysninger'!$C$13*(((X2455+Z2455+AC2455+AE2455)*Data!M2455)+(Z2455+AE2455)*(1-Data!M2455)*1.8/12+Y2455+AD2455+AA2455+AB2455+AF2455+AG2455)</f>
        <v>0</v>
      </c>
      <c r="AJ2455" s="1">
        <f>'Innlegging av opplysninger'!$C$13*((X2455+Z2455+AC2455+AE2455)*(1-Data!M2455)-(Z2455+AE2455)*(1-Data!M2455)*1.8/12)</f>
        <v>0</v>
      </c>
      <c r="AK2455" s="83">
        <f t="shared" si="384"/>
        <v>0</v>
      </c>
      <c r="AL2455" s="83">
        <f t="shared" si="385"/>
        <v>0</v>
      </c>
      <c r="AM2455" s="83">
        <f t="shared" si="386"/>
        <v>0</v>
      </c>
    </row>
    <row r="2456" spans="1:39">
      <c r="A2456" t="str">
        <f t="shared" si="380"/>
        <v>5426Annet</v>
      </c>
      <c r="B2456" s="6" t="str">
        <f>Data!A2456</f>
        <v>5426</v>
      </c>
      <c r="C2456" s="7" t="str">
        <f>Data!B2456</f>
        <v>Kåfjord kommune</v>
      </c>
      <c r="D2456" s="7" t="str">
        <f>Data!C2456</f>
        <v>Annet</v>
      </c>
      <c r="E2456" s="1">
        <f>Data!D2456</f>
        <v>8.7446168051708213</v>
      </c>
      <c r="F2456" s="1">
        <f>Data!E2456+Data!F2456</f>
        <v>0</v>
      </c>
      <c r="G2456" s="1">
        <f>Data!G2456</f>
        <v>0</v>
      </c>
      <c r="H2456" s="1">
        <f t="shared" si="381"/>
        <v>0</v>
      </c>
      <c r="I2456" s="1">
        <f t="shared" si="382"/>
        <v>0</v>
      </c>
      <c r="J2456" s="1">
        <f t="shared" si="383"/>
        <v>0</v>
      </c>
      <c r="K2456" s="1">
        <f>'Innlegging av opplysninger'!$B$4*H2456</f>
        <v>0</v>
      </c>
      <c r="L2456" s="1"/>
      <c r="M2456" s="1">
        <f>'Innlegging av opplysninger'!$B$5*H2456</f>
        <v>0</v>
      </c>
      <c r="N2456" s="1">
        <f>'Innlegging av opplysninger'!$B$5*I2456</f>
        <v>0</v>
      </c>
      <c r="O2456" s="1">
        <f>'Innlegging av opplysninger'!$B$5*J2456</f>
        <v>0</v>
      </c>
      <c r="P2456" s="1">
        <f>'Innlegging av opplysninger'!$B$5*K2456</f>
        <v>0</v>
      </c>
      <c r="Q2456" s="1"/>
      <c r="R2456" s="1">
        <f>'Innlegging av opplysninger'!$C$11*SUM(H2456:Q2456)</f>
        <v>0</v>
      </c>
      <c r="S2456" s="1">
        <f>'Innlegging av opplysninger'!$C$13*(((H2456+J2456+M2456+O2456)*Data!H2456)+(J2456+O2456)*(1-Data!H2456)*1.8/12+I2456+N2456+K2456+L2456+P2456+Q2456)</f>
        <v>0</v>
      </c>
      <c r="T2456" s="1">
        <f>'Innlegging av opplysninger'!$C$13*((H2456+J2456+M2456+O2456)*(1-Data!H2456)-(J2456+O2456)*(1-Data!H2456)*1.8/12)</f>
        <v>0</v>
      </c>
      <c r="U2456" s="1">
        <f>Data!I2456</f>
        <v>0</v>
      </c>
      <c r="V2456" s="1">
        <f>Data!J2456+Data!K2456</f>
        <v>0</v>
      </c>
      <c r="W2456" s="1">
        <f>Data!L2456</f>
        <v>0</v>
      </c>
      <c r="X2456" s="1">
        <f t="shared" si="387"/>
        <v>0</v>
      </c>
      <c r="Y2456" s="100">
        <f t="shared" si="388"/>
        <v>0</v>
      </c>
      <c r="Z2456" s="100">
        <f t="shared" si="389"/>
        <v>0</v>
      </c>
      <c r="AA2456" s="100">
        <f>'Innlegging av opplysninger'!$B$4*X2456</f>
        <v>0</v>
      </c>
      <c r="AB2456" s="1"/>
      <c r="AC2456" s="1">
        <f>'Innlegging av opplysninger'!$B$5*X2456</f>
        <v>0</v>
      </c>
      <c r="AD2456" s="1">
        <f>'Innlegging av opplysninger'!$B$5*Y2456</f>
        <v>0</v>
      </c>
      <c r="AE2456" s="1">
        <f>'Innlegging av opplysninger'!$B$5*Z2456</f>
        <v>0</v>
      </c>
      <c r="AF2456" s="1">
        <f>'Innlegging av opplysninger'!$B$5*AA2456</f>
        <v>0</v>
      </c>
      <c r="AG2456" s="1"/>
      <c r="AH2456" s="1">
        <f>'Innlegging av opplysninger'!$C$11*SUM(X2456:AG2456)</f>
        <v>0</v>
      </c>
      <c r="AI2456" s="1">
        <f>'Innlegging av opplysninger'!$C$13*(((X2456+Z2456+AC2456+AE2456)*Data!M2456)+(Z2456+AE2456)*(1-Data!M2456)*1.8/12+Y2456+AD2456+AA2456+AB2456+AF2456+AG2456)</f>
        <v>0</v>
      </c>
      <c r="AJ2456" s="1">
        <f>'Innlegging av opplysninger'!$C$13*((X2456+Z2456+AC2456+AE2456)*(1-Data!M2456)-(Z2456+AE2456)*(1-Data!M2456)*1.8/12)</f>
        <v>0</v>
      </c>
      <c r="AK2456" s="83">
        <f t="shared" si="384"/>
        <v>0</v>
      </c>
      <c r="AL2456" s="83">
        <f t="shared" si="385"/>
        <v>0</v>
      </c>
      <c r="AM2456" s="83">
        <f t="shared" si="386"/>
        <v>0</v>
      </c>
    </row>
    <row r="2457" spans="1:39">
      <c r="A2457" t="str">
        <f t="shared" si="380"/>
        <v>5427Alle</v>
      </c>
      <c r="B2457" s="6" t="str">
        <f>Data!A2457</f>
        <v>5427</v>
      </c>
      <c r="C2457" s="7" t="str">
        <f>Data!B2457</f>
        <v>Skjervøy kommune</v>
      </c>
      <c r="D2457" s="7" t="str">
        <f>Data!C2457</f>
        <v>Alle</v>
      </c>
      <c r="E2457" s="1">
        <f>Data!D2457</f>
        <v>267.54610000000008</v>
      </c>
      <c r="F2457" s="1">
        <f>Data!E2457+Data!F2457</f>
        <v>45827.658822161837</v>
      </c>
      <c r="G2457" s="1">
        <f>Data!G2457</f>
        <v>346.20444850438844</v>
      </c>
      <c r="H2457" s="1">
        <f t="shared" si="381"/>
        <v>133756487.89090905</v>
      </c>
      <c r="I2457" s="1">
        <f t="shared" si="382"/>
        <v>1010461.6363636361</v>
      </c>
      <c r="J2457" s="1">
        <f t="shared" si="383"/>
        <v>16172033.943272719</v>
      </c>
      <c r="K2457" s="1">
        <f>'Innlegging av opplysninger'!$B$4*H2457</f>
        <v>17388343.425818175</v>
      </c>
      <c r="L2457" s="1"/>
      <c r="M2457" s="1">
        <f>'Innlegging av opplysninger'!$B$5*H2457</f>
        <v>17522099.913709085</v>
      </c>
      <c r="N2457" s="1">
        <f>'Innlegging av opplysninger'!$B$5*I2457</f>
        <v>132370.47436363634</v>
      </c>
      <c r="O2457" s="1">
        <f>'Innlegging av opplysninger'!$B$5*J2457</f>
        <v>2118536.4465687261</v>
      </c>
      <c r="P2457" s="1">
        <f>'Innlegging av opplysninger'!$B$5*K2457</f>
        <v>2277872.9887821809</v>
      </c>
      <c r="Q2457" s="1"/>
      <c r="R2457" s="1">
        <f>'Innlegging av opplysninger'!$C$11*SUM(H2457:Q2457)</f>
        <v>7234371.8553519119</v>
      </c>
      <c r="S2457" s="1">
        <f>'Innlegging av opplysninger'!$C$13*(((H2457+J2457+M2457+O2457)*Data!H2457)+(J2457+O2457)*(1-Data!H2457)*1.8/12+I2457+N2457+K2457+L2457+P2457+Q2457)</f>
        <v>1334355.8519664169</v>
      </c>
      <c r="T2457" s="1">
        <f>'Innlegging av opplysninger'!$C$13*((H2457+J2457+M2457+O2457)*(1-Data!H2457)-(J2457+O2457)*(1-Data!H2457)*1.8/12)</f>
        <v>8565310.897462517</v>
      </c>
      <c r="U2457" s="1">
        <f>Data!I2457</f>
        <v>24.831600000000005</v>
      </c>
      <c r="V2457" s="1">
        <f>Data!J2457+Data!K2457</f>
        <v>46182.757051498891</v>
      </c>
      <c r="W2457" s="1">
        <f>Data!L2457</f>
        <v>337.71887433753761</v>
      </c>
      <c r="X2457" s="1">
        <f t="shared" si="387"/>
        <v>12510455.454545455</v>
      </c>
      <c r="Y2457" s="100">
        <f t="shared" si="388"/>
        <v>91484.727272727279</v>
      </c>
      <c r="Z2457" s="100">
        <f t="shared" si="389"/>
        <v>1802077.4459999998</v>
      </c>
      <c r="AA2457" s="100">
        <f>'Innlegging av opplysninger'!$B$4*X2457</f>
        <v>1626359.2090909092</v>
      </c>
      <c r="AB2457" s="1"/>
      <c r="AC2457" s="1">
        <f>'Innlegging av opplysninger'!$B$5*X2457</f>
        <v>1638869.6645454548</v>
      </c>
      <c r="AD2457" s="1">
        <f>'Innlegging av opplysninger'!$B$5*Y2457</f>
        <v>11984.499272727275</v>
      </c>
      <c r="AE2457" s="1">
        <f>'Innlegging av opplysninger'!$B$5*Z2457</f>
        <v>236072.14542599997</v>
      </c>
      <c r="AF2457" s="1">
        <f>'Innlegging av opplysninger'!$B$5*AA2457</f>
        <v>213053.05639090913</v>
      </c>
      <c r="AG2457" s="1"/>
      <c r="AH2457" s="1">
        <f>'Innlegging av opplysninger'!$C$11*SUM(X2457:AG2457)</f>
        <v>688953.53569667891</v>
      </c>
      <c r="AI2457" s="1">
        <f>'Innlegging av opplysninger'!$C$13*(((X2457+Z2457+AC2457+AE2457)*Data!M2457)+(Z2457+AE2457)*(1-Data!M2457)*1.8/12+Y2457+AD2457+AA2457+AB2457+AF2457+AG2457)</f>
        <v>123667.79891557421</v>
      </c>
      <c r="AJ2457" s="1">
        <f>'Innlegging av opplysninger'!$C$13*((X2457+Z2457+AC2457+AE2457)*(1-Data!M2457)-(Z2457+AE2457)*(1-Data!M2457)*1.8/12)</f>
        <v>819110.7236167232</v>
      </c>
      <c r="AK2457" s="83">
        <f t="shared" si="384"/>
        <v>7923000</v>
      </c>
      <c r="AL2457" s="83">
        <f t="shared" si="385"/>
        <v>1458000</v>
      </c>
      <c r="AM2457" s="83">
        <f t="shared" si="386"/>
        <v>9384000</v>
      </c>
    </row>
    <row r="2458" spans="1:39">
      <c r="A2458" t="str">
        <f t="shared" si="380"/>
        <v>5427Administrasjon</v>
      </c>
      <c r="B2458" s="6" t="str">
        <f>Data!A2458</f>
        <v>5427</v>
      </c>
      <c r="C2458" s="7" t="str">
        <f>Data!B2458</f>
        <v>Skjervøy kommune</v>
      </c>
      <c r="D2458" s="7" t="str">
        <f>Data!C2458</f>
        <v>Administrasjon</v>
      </c>
      <c r="E2458" s="1">
        <f>Data!D2458</f>
        <v>30.150000000000002</v>
      </c>
      <c r="F2458" s="1">
        <f>Data!E2458+Data!F2458</f>
        <v>52770.110558319509</v>
      </c>
      <c r="G2458" s="1">
        <f>Data!G2458</f>
        <v>0</v>
      </c>
      <c r="H2458" s="1">
        <f t="shared" si="381"/>
        <v>17356569.09090909</v>
      </c>
      <c r="I2458" s="1">
        <f t="shared" si="382"/>
        <v>0</v>
      </c>
      <c r="J2458" s="1">
        <f t="shared" si="383"/>
        <v>2082788.2909090908</v>
      </c>
      <c r="K2458" s="1">
        <f>'Innlegging av opplysninger'!$B$4*H2458</f>
        <v>2256353.9818181819</v>
      </c>
      <c r="L2458" s="1"/>
      <c r="M2458" s="1">
        <f>'Innlegging av opplysninger'!$B$5*H2458</f>
        <v>2273710.5509090908</v>
      </c>
      <c r="N2458" s="1">
        <f>'Innlegging av opplysninger'!$B$5*I2458</f>
        <v>0</v>
      </c>
      <c r="O2458" s="1">
        <f>'Innlegging av opplysninger'!$B$5*J2458</f>
        <v>272845.26610909088</v>
      </c>
      <c r="P2458" s="1">
        <f>'Innlegging av opplysninger'!$B$5*K2458</f>
        <v>295582.37161818182</v>
      </c>
      <c r="Q2458" s="1"/>
      <c r="R2458" s="1">
        <f>'Innlegging av opplysninger'!$C$11*SUM(H2458:Q2458)</f>
        <v>932438.2829863634</v>
      </c>
      <c r="S2458" s="1">
        <f>'Innlegging av opplysninger'!$C$13*(((H2458+J2458+M2458+O2458)*Data!H2458)+(J2458+O2458)*(1-Data!H2458)*1.8/12+I2458+N2458+K2458+L2458+P2458+Q2458)</f>
        <v>236867.07660946908</v>
      </c>
      <c r="T2458" s="1">
        <f>'Innlegging av opplysninger'!$C$13*((H2458+J2458+M2458+O2458)*(1-Data!H2458)-(J2458+O2458)*(1-Data!H2458)*1.8/12)</f>
        <v>1039101.1001087124</v>
      </c>
      <c r="U2458" s="1">
        <f>Data!I2458</f>
        <v>0.5</v>
      </c>
      <c r="V2458" s="1">
        <f>Data!J2458+Data!K2458</f>
        <v>47325</v>
      </c>
      <c r="W2458" s="1">
        <f>Data!L2458</f>
        <v>0</v>
      </c>
      <c r="X2458" s="1">
        <f t="shared" si="387"/>
        <v>258136.36363636362</v>
      </c>
      <c r="Y2458" s="100">
        <f t="shared" si="388"/>
        <v>0</v>
      </c>
      <c r="Z2458" s="100">
        <f t="shared" si="389"/>
        <v>36913.499999999993</v>
      </c>
      <c r="AA2458" s="100">
        <f>'Innlegging av opplysninger'!$B$4*X2458</f>
        <v>33557.727272727272</v>
      </c>
      <c r="AB2458" s="1"/>
      <c r="AC2458" s="1">
        <f>'Innlegging av opplysninger'!$B$5*X2458</f>
        <v>33815.863636363632</v>
      </c>
      <c r="AD2458" s="1">
        <f>'Innlegging av opplysninger'!$B$5*Y2458</f>
        <v>0</v>
      </c>
      <c r="AE2458" s="1">
        <f>'Innlegging av opplysninger'!$B$5*Z2458</f>
        <v>4835.6684999999989</v>
      </c>
      <c r="AF2458" s="1">
        <f>'Innlegging av opplysninger'!$B$5*AA2458</f>
        <v>4396.062272727273</v>
      </c>
      <c r="AG2458" s="1"/>
      <c r="AH2458" s="1">
        <f>'Innlegging av opplysninger'!$C$11*SUM(X2458:AG2458)</f>
        <v>14122.897042090906</v>
      </c>
      <c r="AI2458" s="1">
        <f>'Innlegging av opplysninger'!$C$13*(((X2458+Z2458+AC2458+AE2458)*Data!M2458)+(Z2458+AE2458)*(1-Data!M2458)*1.8/12+Y2458+AD2458+AA2458+AB2458+AF2458+AG2458)</f>
        <v>2299.2405706636359</v>
      </c>
      <c r="AJ2458" s="1">
        <f>'Innlegging av opplysninger'!$C$13*((X2458+Z2458+AC2458+AE2458)*(1-Data!M2458)-(Z2458+AE2458)*(1-Data!M2458)*1.8/12)</f>
        <v>17026.829065881815</v>
      </c>
      <c r="AK2458" s="83">
        <f t="shared" si="384"/>
        <v>947000</v>
      </c>
      <c r="AL2458" s="83">
        <f t="shared" si="385"/>
        <v>239000</v>
      </c>
      <c r="AM2458" s="83">
        <f t="shared" si="386"/>
        <v>1056000</v>
      </c>
    </row>
    <row r="2459" spans="1:39">
      <c r="A2459" t="str">
        <f t="shared" si="380"/>
        <v>5427Undervisning</v>
      </c>
      <c r="B2459" s="6" t="str">
        <f>Data!A2459</f>
        <v>5427</v>
      </c>
      <c r="C2459" s="7" t="str">
        <f>Data!B2459</f>
        <v>Skjervøy kommune</v>
      </c>
      <c r="D2459" s="7" t="str">
        <f>Data!C2459</f>
        <v>Undervisning</v>
      </c>
      <c r="E2459" s="1">
        <f>Data!D2459</f>
        <v>74.662400000000005</v>
      </c>
      <c r="F2459" s="1">
        <f>Data!E2459+Data!F2459</f>
        <v>45927.976442403859</v>
      </c>
      <c r="G2459" s="1">
        <f>Data!G2459</f>
        <v>0</v>
      </c>
      <c r="H2459" s="1">
        <f t="shared" si="381"/>
        <v>37408286.709090918</v>
      </c>
      <c r="I2459" s="1">
        <f t="shared" si="382"/>
        <v>0</v>
      </c>
      <c r="J2459" s="1">
        <f t="shared" si="383"/>
        <v>4488994.4050909104</v>
      </c>
      <c r="K2459" s="1">
        <f>'Innlegging av opplysninger'!$B$4*H2459</f>
        <v>4863077.2721818192</v>
      </c>
      <c r="L2459" s="1"/>
      <c r="M2459" s="1">
        <f>'Innlegging av opplysninger'!$B$5*H2459</f>
        <v>4900485.5588909108</v>
      </c>
      <c r="N2459" s="1">
        <f>'Innlegging av opplysninger'!$B$5*I2459</f>
        <v>0</v>
      </c>
      <c r="O2459" s="1">
        <f>'Innlegging av opplysninger'!$B$5*J2459</f>
        <v>588058.26706690923</v>
      </c>
      <c r="P2459" s="1">
        <f>'Innlegging av opplysninger'!$B$5*K2459</f>
        <v>637063.12265581836</v>
      </c>
      <c r="Q2459" s="1"/>
      <c r="R2459" s="1">
        <f>'Innlegging av opplysninger'!$C$11*SUM(H2459:Q2459)</f>
        <v>2009666.6827291367</v>
      </c>
      <c r="S2459" s="1">
        <f>'Innlegging av opplysninger'!$C$13*(((H2459+J2459+M2459+O2459)*Data!H2459)+(J2459+O2459)*(1-Data!H2459)*1.8/12+I2459+N2459+K2459+L2459+P2459+Q2459)</f>
        <v>340223.85921355907</v>
      </c>
      <c r="T2459" s="1">
        <f>'Innlegging av opplysninger'!$C$13*((H2459+J2459+M2459+O2459)*(1-Data!H2459)-(J2459+O2459)*(1-Data!H2459)*1.8/12)</f>
        <v>2409846.3382052598</v>
      </c>
      <c r="U2459" s="1">
        <f>Data!I2459</f>
        <v>8.6936</v>
      </c>
      <c r="V2459" s="1">
        <f>Data!J2459+Data!K2459</f>
        <v>50475.414097727065</v>
      </c>
      <c r="W2459" s="1">
        <f>Data!L2459</f>
        <v>0</v>
      </c>
      <c r="X2459" s="1">
        <f t="shared" si="387"/>
        <v>4787051.5636363635</v>
      </c>
      <c r="Y2459" s="100">
        <f t="shared" si="388"/>
        <v>0</v>
      </c>
      <c r="Z2459" s="100">
        <f t="shared" si="389"/>
        <v>684548.37359999993</v>
      </c>
      <c r="AA2459" s="100">
        <f>'Innlegging av opplysninger'!$B$4*X2459</f>
        <v>622316.70327272732</v>
      </c>
      <c r="AB2459" s="1"/>
      <c r="AC2459" s="1">
        <f>'Innlegging av opplysninger'!$B$5*X2459</f>
        <v>627103.7548363636</v>
      </c>
      <c r="AD2459" s="1">
        <f>'Innlegging av opplysninger'!$B$5*Y2459</f>
        <v>0</v>
      </c>
      <c r="AE2459" s="1">
        <f>'Innlegging av opplysninger'!$B$5*Z2459</f>
        <v>89675.836941599991</v>
      </c>
      <c r="AF2459" s="1">
        <f>'Innlegging av opplysninger'!$B$5*AA2459</f>
        <v>81523.488128727287</v>
      </c>
      <c r="AG2459" s="1"/>
      <c r="AH2459" s="1">
        <f>'Innlegging av opplysninger'!$C$11*SUM(X2459:AG2459)</f>
        <v>261904.34937579968</v>
      </c>
      <c r="AI2459" s="1">
        <f>'Innlegging av opplysninger'!$C$13*(((X2459+Z2459+AC2459+AE2459)*Data!M2459)+(Z2459+AE2459)*(1-Data!M2459)*1.8/12+Y2459+AD2459+AA2459+AB2459+AF2459+AG2459)</f>
        <v>49371.17713002157</v>
      </c>
      <c r="AJ2459" s="1">
        <f>'Innlegging av opplysninger'!$C$13*((X2459+Z2459+AC2459+AE2459)*(1-Data!M2459)-(Z2459+AE2459)*(1-Data!M2459)*1.8/12)</f>
        <v>309024.248331599</v>
      </c>
      <c r="AK2459" s="83">
        <f t="shared" si="384"/>
        <v>2272000</v>
      </c>
      <c r="AL2459" s="83">
        <f t="shared" si="385"/>
        <v>390000</v>
      </c>
      <c r="AM2459" s="83">
        <f t="shared" si="386"/>
        <v>2719000</v>
      </c>
    </row>
    <row r="2460" spans="1:39">
      <c r="A2460" t="str">
        <f t="shared" si="380"/>
        <v>5427Barnehager</v>
      </c>
      <c r="B2460" s="6" t="str">
        <f>Data!A2460</f>
        <v>5427</v>
      </c>
      <c r="C2460" s="7" t="str">
        <f>Data!B2460</f>
        <v>Skjervøy kommune</v>
      </c>
      <c r="D2460" s="7" t="str">
        <f>Data!C2460</f>
        <v>Barnehager</v>
      </c>
      <c r="E2460" s="1">
        <f>Data!D2460</f>
        <v>23.5</v>
      </c>
      <c r="F2460" s="1">
        <f>Data!E2460+Data!F2460</f>
        <v>40925.560283687941</v>
      </c>
      <c r="G2460" s="1">
        <f>Data!G2460</f>
        <v>0</v>
      </c>
      <c r="H2460" s="1">
        <f t="shared" si="381"/>
        <v>10491825.454545453</v>
      </c>
      <c r="I2460" s="1">
        <f t="shared" si="382"/>
        <v>0</v>
      </c>
      <c r="J2460" s="1">
        <f t="shared" si="383"/>
        <v>1259019.0545454544</v>
      </c>
      <c r="K2460" s="1">
        <f>'Innlegging av opplysninger'!$B$4*H2460</f>
        <v>1363937.3090909088</v>
      </c>
      <c r="L2460" s="1"/>
      <c r="M2460" s="1">
        <f>'Innlegging av opplysninger'!$B$5*H2460</f>
        <v>1374429.1345454545</v>
      </c>
      <c r="N2460" s="1">
        <f>'Innlegging av opplysninger'!$B$5*I2460</f>
        <v>0</v>
      </c>
      <c r="O2460" s="1">
        <f>'Innlegging av opplysninger'!$B$5*J2460</f>
        <v>164931.49614545453</v>
      </c>
      <c r="P2460" s="1">
        <f>'Innlegging av opplysninger'!$B$5*K2460</f>
        <v>178675.78749090908</v>
      </c>
      <c r="Q2460" s="1"/>
      <c r="R2460" s="1">
        <f>'Innlegging av opplysninger'!$C$11*SUM(H2460:Q2460)</f>
        <v>563647.09298181813</v>
      </c>
      <c r="S2460" s="1">
        <f>'Innlegging av opplysninger'!$C$13*(((H2460+J2460+M2460+O2460)*Data!H2460)+(J2460+O2460)*(1-Data!H2460)*1.8/12+I2460+N2460+K2460+L2460+P2460+Q2460)</f>
        <v>92420.826351927244</v>
      </c>
      <c r="T2460" s="1">
        <f>'Innlegging av opplysninger'!$C$13*((H2460+J2460+M2460+O2460)*(1-Data!H2460)-(J2460+O2460)*(1-Data!H2460)*1.8/12)</f>
        <v>678885.72193898179</v>
      </c>
      <c r="U2460" s="1">
        <f>Data!I2460</f>
        <v>3.4000000000000004</v>
      </c>
      <c r="V2460" s="1">
        <f>Data!J2460+Data!K2460</f>
        <v>36824.803921568629</v>
      </c>
      <c r="W2460" s="1">
        <f>Data!L2460</f>
        <v>0</v>
      </c>
      <c r="X2460" s="1">
        <f t="shared" si="387"/>
        <v>1365865.4545454546</v>
      </c>
      <c r="Y2460" s="100">
        <f t="shared" si="388"/>
        <v>0</v>
      </c>
      <c r="Z2460" s="100">
        <f t="shared" si="389"/>
        <v>195318.75999999998</v>
      </c>
      <c r="AA2460" s="100">
        <f>'Innlegging av opplysninger'!$B$4*X2460</f>
        <v>177562.50909090909</v>
      </c>
      <c r="AB2460" s="1"/>
      <c r="AC2460" s="1">
        <f>'Innlegging av opplysninger'!$B$5*X2460</f>
        <v>178928.37454545457</v>
      </c>
      <c r="AD2460" s="1">
        <f>'Innlegging av opplysninger'!$B$5*Y2460</f>
        <v>0</v>
      </c>
      <c r="AE2460" s="1">
        <f>'Innlegging av opplysninger'!$B$5*Z2460</f>
        <v>25586.757559999998</v>
      </c>
      <c r="AF2460" s="1">
        <f>'Innlegging av opplysninger'!$B$5*AA2460</f>
        <v>23260.688690909094</v>
      </c>
      <c r="AG2460" s="1"/>
      <c r="AH2460" s="1">
        <f>'Innlegging av opplysninger'!$C$11*SUM(X2460:AG2460)</f>
        <v>74727.856688443644</v>
      </c>
      <c r="AI2460" s="1">
        <f>'Innlegging av opplysninger'!$C$13*(((X2460+Z2460+AC2460+AE2460)*Data!M2460)+(Z2460+AE2460)*(1-Data!M2460)*1.8/12+Y2460+AD2460+AA2460+AB2460+AF2460+AG2460)</f>
        <v>12165.869321622544</v>
      </c>
      <c r="AJ2460" s="1">
        <f>'Innlegging av opplysninger'!$C$13*((X2460+Z2460+AC2460+AE2460)*(1-Data!M2460)-(Z2460+AE2460)*(1-Data!M2460)*1.8/12)</f>
        <v>90093.302988879266</v>
      </c>
      <c r="AK2460" s="83">
        <f t="shared" si="384"/>
        <v>638000</v>
      </c>
      <c r="AL2460" s="83">
        <f t="shared" si="385"/>
        <v>105000</v>
      </c>
      <c r="AM2460" s="83">
        <f t="shared" si="386"/>
        <v>769000</v>
      </c>
    </row>
    <row r="2461" spans="1:39">
      <c r="A2461" t="str">
        <f t="shared" si="380"/>
        <v>5427Helse/pleie/omsorg</v>
      </c>
      <c r="B2461" s="6" t="str">
        <f>Data!A2461</f>
        <v>5427</v>
      </c>
      <c r="C2461" s="7" t="str">
        <f>Data!B2461</f>
        <v>Skjervøy kommune</v>
      </c>
      <c r="D2461" s="7" t="str">
        <f>Data!C2461</f>
        <v>Helse/pleie/omsorg</v>
      </c>
      <c r="E2461" s="1">
        <f>Data!D2461</f>
        <v>122.41709999999999</v>
      </c>
      <c r="F2461" s="1">
        <f>Data!E2461+Data!F2461</f>
        <v>45168.919565431097</v>
      </c>
      <c r="G2461" s="1">
        <f>Data!G2461</f>
        <v>756.63979950513453</v>
      </c>
      <c r="H2461" s="1">
        <f t="shared" si="381"/>
        <v>60321252.472727284</v>
      </c>
      <c r="I2461" s="1">
        <f t="shared" si="382"/>
        <v>1010461.6363636362</v>
      </c>
      <c r="J2461" s="1">
        <f t="shared" si="383"/>
        <v>7359805.6930909101</v>
      </c>
      <c r="K2461" s="1">
        <f>'Innlegging av opplysninger'!$B$4*H2461</f>
        <v>7841762.8214545473</v>
      </c>
      <c r="L2461" s="1"/>
      <c r="M2461" s="1">
        <f>'Innlegging av opplysninger'!$B$5*H2461</f>
        <v>7902084.0739272749</v>
      </c>
      <c r="N2461" s="1">
        <f>'Innlegging av opplysninger'!$B$5*I2461</f>
        <v>132370.47436363634</v>
      </c>
      <c r="O2461" s="1">
        <f>'Innlegging av opplysninger'!$B$5*J2461</f>
        <v>964134.54579490924</v>
      </c>
      <c r="P2461" s="1">
        <f>'Innlegging av opplysninger'!$B$5*K2461</f>
        <v>1027270.9296105457</v>
      </c>
      <c r="Q2461" s="1"/>
      <c r="R2461" s="1">
        <f>'Innlegging av opplysninger'!$C$11*SUM(H2461:Q2461)</f>
        <v>3289247.4205986434</v>
      </c>
      <c r="S2461" s="1">
        <f>'Innlegging av opplysninger'!$C$13*(((H2461+J2461+M2461+O2461)*Data!H2461)+(J2461+O2461)*(1-Data!H2461)*1.8/12+I2461+N2461+K2461+L2461+P2461+Q2461)</f>
        <v>592640.07105588575</v>
      </c>
      <c r="T2461" s="1">
        <f>'Innlegging av opplysninger'!$C$13*((H2461+J2461+M2461+O2461)*(1-Data!H2461)-(J2461+O2461)*(1-Data!H2461)*1.8/12)</f>
        <v>3908435.3466054164</v>
      </c>
      <c r="U2461" s="1">
        <f>Data!I2461</f>
        <v>9.2379999999999995</v>
      </c>
      <c r="V2461" s="1">
        <f>Data!J2461+Data!K2461</f>
        <v>44653.697409251647</v>
      </c>
      <c r="W2461" s="1">
        <f>Data!L2461</f>
        <v>907.78306992855607</v>
      </c>
      <c r="X2461" s="1">
        <f t="shared" si="387"/>
        <v>4500118.4363636365</v>
      </c>
      <c r="Y2461" s="100">
        <f t="shared" si="388"/>
        <v>91484.727272727279</v>
      </c>
      <c r="Z2461" s="100">
        <f t="shared" si="389"/>
        <v>656599.2524</v>
      </c>
      <c r="AA2461" s="100">
        <f>'Innlegging av opplysninger'!$B$4*X2461</f>
        <v>585015.39672727278</v>
      </c>
      <c r="AB2461" s="1"/>
      <c r="AC2461" s="1">
        <f>'Innlegging av opplysninger'!$B$5*X2461</f>
        <v>589515.51516363642</v>
      </c>
      <c r="AD2461" s="1">
        <f>'Innlegging av opplysninger'!$B$5*Y2461</f>
        <v>11984.499272727275</v>
      </c>
      <c r="AE2461" s="1">
        <f>'Innlegging av opplysninger'!$B$5*Z2461</f>
        <v>86014.502064400003</v>
      </c>
      <c r="AF2461" s="1">
        <f>'Innlegging av opplysninger'!$B$5*AA2461</f>
        <v>76637.016971272737</v>
      </c>
      <c r="AG2461" s="1"/>
      <c r="AH2461" s="1">
        <f>'Innlegging av opplysninger'!$C$11*SUM(X2461:AG2461)</f>
        <v>250700.03515695559</v>
      </c>
      <c r="AI2461" s="1">
        <f>'Innlegging av opplysninger'!$C$13*(((X2461+Z2461+AC2461+AE2461)*Data!M2461)+(Z2461+AE2461)*(1-Data!M2461)*1.8/12+Y2461+AD2461+AA2461+AB2461+AF2461+AG2461)</f>
        <v>45578.71257751032</v>
      </c>
      <c r="AJ2461" s="1">
        <f>'Innlegging av opplysninger'!$C$13*((X2461+Z2461+AC2461+AE2461)*(1-Data!M2461)-(Z2461+AE2461)*(1-Data!M2461)*1.8/12)</f>
        <v>297484.49342674465</v>
      </c>
      <c r="AK2461" s="83">
        <f t="shared" si="384"/>
        <v>3540000</v>
      </c>
      <c r="AL2461" s="83">
        <f t="shared" si="385"/>
        <v>638000</v>
      </c>
      <c r="AM2461" s="83">
        <f t="shared" si="386"/>
        <v>4206000</v>
      </c>
    </row>
    <row r="2462" spans="1:39">
      <c r="A2462" t="str">
        <f t="shared" si="380"/>
        <v>5427Samferdsel og teknikk</v>
      </c>
      <c r="B2462" s="6" t="str">
        <f>Data!A2462</f>
        <v>5427</v>
      </c>
      <c r="C2462" s="7" t="str">
        <f>Data!B2462</f>
        <v>Skjervøy kommune</v>
      </c>
      <c r="D2462" s="7" t="str">
        <f>Data!C2462</f>
        <v>Samferdsel og teknikk</v>
      </c>
      <c r="E2462" s="1">
        <f>Data!D2462</f>
        <v>12.576600000000001</v>
      </c>
      <c r="F2462" s="1">
        <f>Data!E2462+Data!F2462</f>
        <v>43873.553928194691</v>
      </c>
      <c r="G2462" s="1">
        <f>Data!G2462</f>
        <v>0</v>
      </c>
      <c r="H2462" s="1">
        <f t="shared" si="381"/>
        <v>6019419.6909090914</v>
      </c>
      <c r="I2462" s="1">
        <f t="shared" si="382"/>
        <v>0</v>
      </c>
      <c r="J2462" s="1">
        <f t="shared" si="383"/>
        <v>722330.36290909094</v>
      </c>
      <c r="K2462" s="1">
        <f>'Innlegging av opplysninger'!$B$4*H2462</f>
        <v>782524.55981818191</v>
      </c>
      <c r="L2462" s="1"/>
      <c r="M2462" s="1">
        <f>'Innlegging av opplysninger'!$B$5*H2462</f>
        <v>788543.979509091</v>
      </c>
      <c r="N2462" s="1">
        <f>'Innlegging av opplysninger'!$B$5*I2462</f>
        <v>0</v>
      </c>
      <c r="O2462" s="1">
        <f>'Innlegging av opplysninger'!$B$5*J2462</f>
        <v>94625.277541090923</v>
      </c>
      <c r="P2462" s="1">
        <f>'Innlegging av opplysninger'!$B$5*K2462</f>
        <v>102510.71733618183</v>
      </c>
      <c r="Q2462" s="1"/>
      <c r="R2462" s="1">
        <f>'Innlegging av opplysninger'!$C$11*SUM(H2462:Q2462)</f>
        <v>323378.27434486366</v>
      </c>
      <c r="S2462" s="1">
        <f>'Innlegging av opplysninger'!$C$13*(((H2462+J2462+M2462+O2462)*Data!H2462)+(J2462+O2462)*(1-Data!H2462)*1.8/12+I2462+N2462+K2462+L2462+P2462+Q2462)</f>
        <v>52394.088407538329</v>
      </c>
      <c r="T2462" s="1">
        <f>'Innlegging av opplysninger'!$C$13*((H2462+J2462+M2462+O2462)*(1-Data!H2462)-(J2462+O2462)*(1-Data!H2462)*1.8/12)</f>
        <v>390123.55016964348</v>
      </c>
      <c r="U2462" s="1">
        <f>Data!I2462</f>
        <v>2</v>
      </c>
      <c r="V2462" s="1">
        <f>Data!J2462+Data!K2462</f>
        <v>45429.5</v>
      </c>
      <c r="W2462" s="1">
        <f>Data!L2462</f>
        <v>0</v>
      </c>
      <c r="X2462" s="1">
        <f t="shared" si="387"/>
        <v>991189.09090909082</v>
      </c>
      <c r="Y2462" s="100">
        <f t="shared" si="388"/>
        <v>0</v>
      </c>
      <c r="Z2462" s="100">
        <f t="shared" si="389"/>
        <v>141740.03999999998</v>
      </c>
      <c r="AA2462" s="100">
        <f>'Innlegging av opplysninger'!$B$4*X2462</f>
        <v>128854.58181818182</v>
      </c>
      <c r="AB2462" s="1"/>
      <c r="AC2462" s="1">
        <f>'Innlegging av opplysninger'!$B$5*X2462</f>
        <v>129845.7709090909</v>
      </c>
      <c r="AD2462" s="1">
        <f>'Innlegging av opplysninger'!$B$5*Y2462</f>
        <v>0</v>
      </c>
      <c r="AE2462" s="1">
        <f>'Innlegging av opplysninger'!$B$5*Z2462</f>
        <v>18567.945239999997</v>
      </c>
      <c r="AF2462" s="1">
        <f>'Innlegging av opplysninger'!$B$5*AA2462</f>
        <v>16879.950218181817</v>
      </c>
      <c r="AG2462" s="1"/>
      <c r="AH2462" s="1">
        <f>'Innlegging av opplysninger'!$C$11*SUM(X2462:AG2462)</f>
        <v>54228.94040559273</v>
      </c>
      <c r="AI2462" s="1">
        <f>'Innlegging av opplysninger'!$C$13*(((X2462+Z2462+AC2462+AE2462)*Data!M2462)+(Z2462+AE2462)*(1-Data!M2462)*1.8/12+Y2462+AD2462+AA2462+AB2462+AF2462+AG2462)</f>
        <v>8828.597950762909</v>
      </c>
      <c r="AJ2462" s="1">
        <f>'Innlegging av opplysninger'!$C$13*((X2462+Z2462+AC2462+AE2462)*(1-Data!M2462)-(Z2462+AE2462)*(1-Data!M2462)*1.8/12)</f>
        <v>65379.425762153449</v>
      </c>
      <c r="AK2462" s="83">
        <f t="shared" si="384"/>
        <v>378000</v>
      </c>
      <c r="AL2462" s="83">
        <f t="shared" si="385"/>
        <v>61000</v>
      </c>
      <c r="AM2462" s="83">
        <f t="shared" si="386"/>
        <v>456000</v>
      </c>
    </row>
    <row r="2463" spans="1:39">
      <c r="A2463" t="str">
        <f t="shared" si="380"/>
        <v>5427Annet</v>
      </c>
      <c r="B2463" s="6" t="str">
        <f>Data!A2463</f>
        <v>5427</v>
      </c>
      <c r="C2463" s="7" t="str">
        <f>Data!B2463</f>
        <v>Skjervøy kommune</v>
      </c>
      <c r="D2463" s="7" t="str">
        <f>Data!C2463</f>
        <v>Annet</v>
      </c>
      <c r="E2463" s="1">
        <f>Data!D2463</f>
        <v>4.24</v>
      </c>
      <c r="F2463" s="1">
        <f>Data!E2463+Data!F2463</f>
        <v>0</v>
      </c>
      <c r="G2463" s="1">
        <f>Data!G2463</f>
        <v>0</v>
      </c>
      <c r="H2463" s="1">
        <f t="shared" si="381"/>
        <v>0</v>
      </c>
      <c r="I2463" s="1">
        <f t="shared" si="382"/>
        <v>0</v>
      </c>
      <c r="J2463" s="1">
        <f t="shared" si="383"/>
        <v>0</v>
      </c>
      <c r="K2463" s="1">
        <f>'Innlegging av opplysninger'!$B$4*H2463</f>
        <v>0</v>
      </c>
      <c r="L2463" s="1"/>
      <c r="M2463" s="1">
        <f>'Innlegging av opplysninger'!$B$5*H2463</f>
        <v>0</v>
      </c>
      <c r="N2463" s="1">
        <f>'Innlegging av opplysninger'!$B$5*I2463</f>
        <v>0</v>
      </c>
      <c r="O2463" s="1">
        <f>'Innlegging av opplysninger'!$B$5*J2463</f>
        <v>0</v>
      </c>
      <c r="P2463" s="1">
        <f>'Innlegging av opplysninger'!$B$5*K2463</f>
        <v>0</v>
      </c>
      <c r="Q2463" s="1"/>
      <c r="R2463" s="1">
        <f>'Innlegging av opplysninger'!$C$11*SUM(H2463:Q2463)</f>
        <v>0</v>
      </c>
      <c r="S2463" s="1">
        <f>'Innlegging av opplysninger'!$C$13*(((H2463+J2463+M2463+O2463)*Data!H2463)+(J2463+O2463)*(1-Data!H2463)*1.8/12+I2463+N2463+K2463+L2463+P2463+Q2463)</f>
        <v>0</v>
      </c>
      <c r="T2463" s="1">
        <f>'Innlegging av opplysninger'!$C$13*((H2463+J2463+M2463+O2463)*(1-Data!H2463)-(J2463+O2463)*(1-Data!H2463)*1.8/12)</f>
        <v>0</v>
      </c>
      <c r="U2463" s="1">
        <f>Data!I2463</f>
        <v>0</v>
      </c>
      <c r="V2463" s="1">
        <f>Data!J2463+Data!K2463</f>
        <v>0</v>
      </c>
      <c r="W2463" s="1">
        <f>Data!L2463</f>
        <v>0</v>
      </c>
      <c r="X2463" s="1">
        <f t="shared" si="387"/>
        <v>0</v>
      </c>
      <c r="Y2463" s="100">
        <f t="shared" si="388"/>
        <v>0</v>
      </c>
      <c r="Z2463" s="100">
        <f t="shared" si="389"/>
        <v>0</v>
      </c>
      <c r="AA2463" s="100">
        <f>'Innlegging av opplysninger'!$B$4*X2463</f>
        <v>0</v>
      </c>
      <c r="AB2463" s="1"/>
      <c r="AC2463" s="1">
        <f>'Innlegging av opplysninger'!$B$5*X2463</f>
        <v>0</v>
      </c>
      <c r="AD2463" s="1">
        <f>'Innlegging av opplysninger'!$B$5*Y2463</f>
        <v>0</v>
      </c>
      <c r="AE2463" s="1">
        <f>'Innlegging av opplysninger'!$B$5*Z2463</f>
        <v>0</v>
      </c>
      <c r="AF2463" s="1">
        <f>'Innlegging av opplysninger'!$B$5*AA2463</f>
        <v>0</v>
      </c>
      <c r="AG2463" s="1"/>
      <c r="AH2463" s="1">
        <f>'Innlegging av opplysninger'!$C$11*SUM(X2463:AG2463)</f>
        <v>0</v>
      </c>
      <c r="AI2463" s="1">
        <f>'Innlegging av opplysninger'!$C$13*(((X2463+Z2463+AC2463+AE2463)*Data!M2463)+(Z2463+AE2463)*(1-Data!M2463)*1.8/12+Y2463+AD2463+AA2463+AB2463+AF2463+AG2463)</f>
        <v>0</v>
      </c>
      <c r="AJ2463" s="1">
        <f>'Innlegging av opplysninger'!$C$13*((X2463+Z2463+AC2463+AE2463)*(1-Data!M2463)-(Z2463+AE2463)*(1-Data!M2463)*1.8/12)</f>
        <v>0</v>
      </c>
      <c r="AK2463" s="83">
        <f t="shared" si="384"/>
        <v>0</v>
      </c>
      <c r="AL2463" s="83">
        <f t="shared" si="385"/>
        <v>0</v>
      </c>
      <c r="AM2463" s="83">
        <f t="shared" si="386"/>
        <v>0</v>
      </c>
    </row>
    <row r="2464" spans="1:39">
      <c r="A2464" t="str">
        <f t="shared" si="380"/>
        <v>5428Alle</v>
      </c>
      <c r="B2464" s="6" t="str">
        <f>Data!A2464</f>
        <v>5428</v>
      </c>
      <c r="C2464" s="7" t="str">
        <f>Data!B2464</f>
        <v>Nordreisa kommune</v>
      </c>
      <c r="D2464" s="7" t="str">
        <f>Data!C2464</f>
        <v>Alle</v>
      </c>
      <c r="E2464" s="1">
        <f>Data!D2464</f>
        <v>356.09049999999968</v>
      </c>
      <c r="F2464" s="1">
        <f>Data!E2464+Data!F2464</f>
        <v>46526.453769009189</v>
      </c>
      <c r="G2464" s="1">
        <f>Data!G2464</f>
        <v>527.65150993918746</v>
      </c>
      <c r="H2464" s="1">
        <f t="shared" si="381"/>
        <v>180737762.02727291</v>
      </c>
      <c r="I2464" s="1">
        <f t="shared" si="382"/>
        <v>2049727.5272727278</v>
      </c>
      <c r="J2464" s="1">
        <f t="shared" si="383"/>
        <v>21934498.746545475</v>
      </c>
      <c r="K2464" s="1">
        <f>'Innlegging av opplysninger'!$B$4*H2464</f>
        <v>23495909.06354548</v>
      </c>
      <c r="L2464" s="1"/>
      <c r="M2464" s="1">
        <f>'Innlegging av opplysninger'!$B$5*H2464</f>
        <v>23676646.825572751</v>
      </c>
      <c r="N2464" s="1">
        <f>'Innlegging av opplysninger'!$B$5*I2464</f>
        <v>268514.30607272737</v>
      </c>
      <c r="O2464" s="1">
        <f>'Innlegging av opplysninger'!$B$5*J2464</f>
        <v>2873419.3357974575</v>
      </c>
      <c r="P2464" s="1">
        <f>'Innlegging av opplysninger'!$B$5*K2464</f>
        <v>3077964.0873244582</v>
      </c>
      <c r="Q2464" s="1"/>
      <c r="R2464" s="1">
        <f>'Innlegging av opplysninger'!$C$11*SUM(H2464:Q2464)</f>
        <v>9808348.7929373533</v>
      </c>
      <c r="S2464" s="1">
        <f>'Innlegging av opplysninger'!$C$13*(((H2464+J2464+M2464+O2464)*Data!H2464)+(J2464+O2464)*(1-Data!H2464)*1.8/12+I2464+N2464+K2464+L2464+P2464+Q2464)</f>
        <v>1873414.4739843328</v>
      </c>
      <c r="T2464" s="1">
        <f>'Innlegging av opplysninger'!$C$13*((H2464+J2464+M2464+O2464)*(1-Data!H2464)-(J2464+O2464)*(1-Data!H2464)*1.8/12)</f>
        <v>11548536.505824672</v>
      </c>
      <c r="U2464" s="1">
        <f>Data!I2464</f>
        <v>65.146600000000007</v>
      </c>
      <c r="V2464" s="1">
        <f>Data!J2464+Data!K2464</f>
        <v>47525.429863825062</v>
      </c>
      <c r="W2464" s="1">
        <f>Data!L2464</f>
        <v>293.87136089987803</v>
      </c>
      <c r="X2464" s="1">
        <f t="shared" si="387"/>
        <v>33775856.390909083</v>
      </c>
      <c r="Y2464" s="100">
        <f t="shared" si="388"/>
        <v>208851.49090909085</v>
      </c>
      <c r="Z2464" s="100">
        <f t="shared" si="389"/>
        <v>4859813.2270999989</v>
      </c>
      <c r="AA2464" s="100">
        <f>'Innlegging av opplysninger'!$B$4*X2464</f>
        <v>4390861.3308181809</v>
      </c>
      <c r="AB2464" s="1"/>
      <c r="AC2464" s="1">
        <f>'Innlegging av opplysninger'!$B$5*X2464</f>
        <v>4424637.1872090902</v>
      </c>
      <c r="AD2464" s="1">
        <f>'Innlegging av opplysninger'!$B$5*Y2464</f>
        <v>27359.545309090903</v>
      </c>
      <c r="AE2464" s="1">
        <f>'Innlegging av opplysninger'!$B$5*Z2464</f>
        <v>636635.5327500999</v>
      </c>
      <c r="AF2464" s="1">
        <f>'Innlegging av opplysninger'!$B$5*AA2464</f>
        <v>575202.83433718176</v>
      </c>
      <c r="AG2464" s="1"/>
      <c r="AH2464" s="1">
        <f>'Innlegging av opplysninger'!$C$11*SUM(X2464:AG2464)</f>
        <v>1858170.2664949892</v>
      </c>
      <c r="AI2464" s="1">
        <f>'Innlegging av opplysninger'!$C$13*(((X2464+Z2464+AC2464+AE2464)*Data!M2464)+(Z2464+AE2464)*(1-Data!M2464)*1.8/12+Y2464+AD2464+AA2464+AB2464+AF2464+AG2464)</f>
        <v>355037.4204705474</v>
      </c>
      <c r="AJ2464" s="1">
        <f>'Innlegging av opplysninger'!$C$13*((X2464+Z2464+AC2464+AE2464)*(1-Data!M2464)-(Z2464+AE2464)*(1-Data!M2464)*1.8/12)</f>
        <v>2187721.891575227</v>
      </c>
      <c r="AK2464" s="83">
        <f t="shared" si="384"/>
        <v>11667000</v>
      </c>
      <c r="AL2464" s="83">
        <f t="shared" si="385"/>
        <v>2228000</v>
      </c>
      <c r="AM2464" s="83">
        <f t="shared" si="386"/>
        <v>13736000</v>
      </c>
    </row>
    <row r="2465" spans="1:39">
      <c r="A2465" t="str">
        <f t="shared" si="380"/>
        <v>5428Administrasjon</v>
      </c>
      <c r="B2465" s="6" t="str">
        <f>Data!A2465</f>
        <v>5428</v>
      </c>
      <c r="C2465" s="7" t="str">
        <f>Data!B2465</f>
        <v>Nordreisa kommune</v>
      </c>
      <c r="D2465" s="7" t="str">
        <f>Data!C2465</f>
        <v>Administrasjon</v>
      </c>
      <c r="E2465" s="1">
        <f>Data!D2465</f>
        <v>23.6</v>
      </c>
      <c r="F2465" s="1">
        <f>Data!E2465+Data!F2465</f>
        <v>51244.929378531066</v>
      </c>
      <c r="G2465" s="1">
        <f>Data!G2465</f>
        <v>0</v>
      </c>
      <c r="H2465" s="1">
        <f t="shared" si="381"/>
        <v>13193239.999999996</v>
      </c>
      <c r="I2465" s="1">
        <f t="shared" si="382"/>
        <v>0</v>
      </c>
      <c r="J2465" s="1">
        <f t="shared" si="383"/>
        <v>1583188.7999999996</v>
      </c>
      <c r="K2465" s="1">
        <f>'Innlegging av opplysninger'!$B$4*H2465</f>
        <v>1715121.1999999995</v>
      </c>
      <c r="L2465" s="1"/>
      <c r="M2465" s="1">
        <f>'Innlegging av opplysninger'!$B$5*H2465</f>
        <v>1728314.4399999995</v>
      </c>
      <c r="N2465" s="1">
        <f>'Innlegging av opplysninger'!$B$5*I2465</f>
        <v>0</v>
      </c>
      <c r="O2465" s="1">
        <f>'Innlegging av opplysninger'!$B$5*J2465</f>
        <v>207397.73279999994</v>
      </c>
      <c r="P2465" s="1">
        <f>'Innlegging av opplysninger'!$B$5*K2465</f>
        <v>224680.87719999993</v>
      </c>
      <c r="Q2465" s="1"/>
      <c r="R2465" s="1">
        <f>'Innlegging av opplysninger'!$C$11*SUM(H2465:Q2465)</f>
        <v>708773.83589999971</v>
      </c>
      <c r="S2465" s="1">
        <f>'Innlegging av opplysninger'!$C$13*(((H2465+J2465+M2465+O2465)*Data!H2465)+(J2465+O2465)*(1-Data!H2465)*1.8/12+I2465+N2465+K2465+L2465+P2465+Q2465)</f>
        <v>188412.24064586178</v>
      </c>
      <c r="T2465" s="1">
        <f>'Innlegging av opplysninger'!$C$13*((H2465+J2465+M2465+O2465)*(1-Data!H2465)-(J2465+O2465)*(1-Data!H2465)*1.8/12)</f>
        <v>781488.7979541379</v>
      </c>
      <c r="U2465" s="1">
        <f>Data!I2465</f>
        <v>3.9077000000000002</v>
      </c>
      <c r="V2465" s="1">
        <f>Data!J2465+Data!K2465</f>
        <v>57880.748479497743</v>
      </c>
      <c r="W2465" s="1">
        <f>Data!L2465</f>
        <v>0</v>
      </c>
      <c r="X2465" s="1">
        <f t="shared" si="387"/>
        <v>2467424.7363636363</v>
      </c>
      <c r="Y2465" s="100">
        <f t="shared" si="388"/>
        <v>0</v>
      </c>
      <c r="Z2465" s="100">
        <f t="shared" si="389"/>
        <v>352841.73729999998</v>
      </c>
      <c r="AA2465" s="100">
        <f>'Innlegging av opplysninger'!$B$4*X2465</f>
        <v>320765.21572727273</v>
      </c>
      <c r="AB2465" s="1"/>
      <c r="AC2465" s="1">
        <f>'Innlegging av opplysninger'!$B$5*X2465</f>
        <v>323232.64046363637</v>
      </c>
      <c r="AD2465" s="1">
        <f>'Innlegging av opplysninger'!$B$5*Y2465</f>
        <v>0</v>
      </c>
      <c r="AE2465" s="1">
        <f>'Innlegging av opplysninger'!$B$5*Z2465</f>
        <v>46222.267586299997</v>
      </c>
      <c r="AF2465" s="1">
        <f>'Innlegging av opplysninger'!$B$5*AA2465</f>
        <v>42020.243260272728</v>
      </c>
      <c r="AG2465" s="1"/>
      <c r="AH2465" s="1">
        <f>'Innlegging av opplysninger'!$C$11*SUM(X2465:AG2465)</f>
        <v>134995.2599466425</v>
      </c>
      <c r="AI2465" s="1">
        <f>'Innlegging av opplysninger'!$C$13*(((X2465+Z2465+AC2465+AE2465)*Data!M2465)+(Z2465+AE2465)*(1-Data!M2465)*1.8/12+Y2465+AD2465+AA2465+AB2465+AF2465+AG2465)</f>
        <v>46607.110694344425</v>
      </c>
      <c r="AJ2465" s="1">
        <f>'Innlegging av opplysninger'!$C$13*((X2465+Z2465+AC2465+AE2465)*(1-Data!M2465)-(Z2465+AE2465)*(1-Data!M2465)*1.8/12)</f>
        <v>138123.24502211373</v>
      </c>
      <c r="AK2465" s="83">
        <f t="shared" si="384"/>
        <v>844000</v>
      </c>
      <c r="AL2465" s="83">
        <f t="shared" si="385"/>
        <v>235000</v>
      </c>
      <c r="AM2465" s="83">
        <f t="shared" si="386"/>
        <v>920000</v>
      </c>
    </row>
    <row r="2466" spans="1:39">
      <c r="A2466" t="str">
        <f t="shared" si="380"/>
        <v>5428Undervisning</v>
      </c>
      <c r="B2466" s="6" t="str">
        <f>Data!A2466</f>
        <v>5428</v>
      </c>
      <c r="C2466" s="7" t="str">
        <f>Data!B2466</f>
        <v>Nordreisa kommune</v>
      </c>
      <c r="D2466" s="7" t="str">
        <f>Data!C2466</f>
        <v>Undervisning</v>
      </c>
      <c r="E2466" s="1">
        <f>Data!D2466</f>
        <v>75.444699999999997</v>
      </c>
      <c r="F2466" s="1">
        <f>Data!E2466+Data!F2466</f>
        <v>48113.610697636788</v>
      </c>
      <c r="G2466" s="1">
        <f>Data!G2466</f>
        <v>1.3877714405385668</v>
      </c>
      <c r="H2466" s="1">
        <f t="shared" si="381"/>
        <v>39599093.727272704</v>
      </c>
      <c r="I2466" s="1">
        <f t="shared" si="382"/>
        <v>1142.1818181818182</v>
      </c>
      <c r="J2466" s="1">
        <f t="shared" si="383"/>
        <v>4752028.3090909058</v>
      </c>
      <c r="K2466" s="1">
        <f>'Innlegging av opplysninger'!$B$4*H2466</f>
        <v>5147882.1845454518</v>
      </c>
      <c r="L2466" s="1"/>
      <c r="M2466" s="1">
        <f>'Innlegging av opplysninger'!$B$5*H2466</f>
        <v>5187481.2782727247</v>
      </c>
      <c r="N2466" s="1">
        <f>'Innlegging av opplysninger'!$B$5*I2466</f>
        <v>149.6258181818182</v>
      </c>
      <c r="O2466" s="1">
        <f>'Innlegging av opplysninger'!$B$5*J2466</f>
        <v>622515.70849090873</v>
      </c>
      <c r="P2466" s="1">
        <f>'Innlegging av opplysninger'!$B$5*K2466</f>
        <v>674372.56617545418</v>
      </c>
      <c r="Q2466" s="1"/>
      <c r="R2466" s="1">
        <f>'Innlegging av opplysninger'!$C$11*SUM(H2466:Q2466)</f>
        <v>2127417.2920964113</v>
      </c>
      <c r="S2466" s="1">
        <f>'Innlegging av opplysninger'!$C$13*(((H2466+J2466+M2466+O2466)*Data!H2466)+(J2466+O2466)*(1-Data!H2466)*1.8/12+I2466+N2466+K2466+L2466+P2466+Q2466)</f>
        <v>374579.03798126028</v>
      </c>
      <c r="T2466" s="1">
        <f>'Innlegging av opplysninger'!$C$13*((H2466+J2466+M2466+O2466)*(1-Data!H2466)-(J2466+O2466)*(1-Data!H2466)*1.8/12)</f>
        <v>2536623.5722559341</v>
      </c>
      <c r="U2466" s="1">
        <f>Data!I2466</f>
        <v>15.341700000000001</v>
      </c>
      <c r="V2466" s="1">
        <f>Data!J2466+Data!K2466</f>
        <v>48875.909775318243</v>
      </c>
      <c r="W2466" s="1">
        <f>Data!L2466</f>
        <v>0</v>
      </c>
      <c r="X2466" s="1">
        <f t="shared" si="387"/>
        <v>8180067.7636363637</v>
      </c>
      <c r="Y2466" s="100">
        <f t="shared" si="388"/>
        <v>0</v>
      </c>
      <c r="Z2466" s="100">
        <f t="shared" si="389"/>
        <v>1169749.6901999998</v>
      </c>
      <c r="AA2466" s="100">
        <f>'Innlegging av opplysninger'!$B$4*X2466</f>
        <v>1063408.8092727272</v>
      </c>
      <c r="AB2466" s="1"/>
      <c r="AC2466" s="1">
        <f>'Innlegging av opplysninger'!$B$5*X2466</f>
        <v>1071588.8770363636</v>
      </c>
      <c r="AD2466" s="1">
        <f>'Innlegging av opplysninger'!$B$5*Y2466</f>
        <v>0</v>
      </c>
      <c r="AE2466" s="1">
        <f>'Innlegging av opplysninger'!$B$5*Z2466</f>
        <v>153237.2094162</v>
      </c>
      <c r="AF2466" s="1">
        <f>'Innlegging av opplysninger'!$B$5*AA2466</f>
        <v>139306.55401472727</v>
      </c>
      <c r="AG2466" s="1"/>
      <c r="AH2466" s="1">
        <f>'Innlegging av opplysninger'!$C$11*SUM(X2466:AG2466)</f>
        <v>447539.63833590242</v>
      </c>
      <c r="AI2466" s="1">
        <f>'Innlegging av opplysninger'!$C$13*(((X2466+Z2466+AC2466+AE2466)*Data!M2466)+(Z2466+AE2466)*(1-Data!M2466)*1.8/12+Y2466+AD2466+AA2466+AB2466+AF2466+AG2466)</f>
        <v>74991.263899456171</v>
      </c>
      <c r="AJ2466" s="1">
        <f>'Innlegging av opplysninger'!$C$13*((X2466+Z2466+AC2466+AE2466)*(1-Data!M2466)-(Z2466+AE2466)*(1-Data!M2466)*1.8/12)</f>
        <v>537431.39908651554</v>
      </c>
      <c r="AK2466" s="83">
        <f t="shared" si="384"/>
        <v>2575000</v>
      </c>
      <c r="AL2466" s="83">
        <f t="shared" si="385"/>
        <v>450000</v>
      </c>
      <c r="AM2466" s="83">
        <f t="shared" si="386"/>
        <v>3074000</v>
      </c>
    </row>
    <row r="2467" spans="1:39">
      <c r="A2467" t="str">
        <f t="shared" si="380"/>
        <v>5428Barnehager</v>
      </c>
      <c r="B2467" s="6" t="str">
        <f>Data!A2467</f>
        <v>5428</v>
      </c>
      <c r="C2467" s="7" t="str">
        <f>Data!B2467</f>
        <v>Nordreisa kommune</v>
      </c>
      <c r="D2467" s="7" t="str">
        <f>Data!C2467</f>
        <v>Barnehager</v>
      </c>
      <c r="E2467" s="1">
        <f>Data!D2467</f>
        <v>31.8</v>
      </c>
      <c r="F2467" s="1">
        <f>Data!E2467+Data!F2467</f>
        <v>41915.359014675036</v>
      </c>
      <c r="G2467" s="1">
        <f>Data!G2467</f>
        <v>0</v>
      </c>
      <c r="H2467" s="1">
        <f t="shared" si="381"/>
        <v>14540819.090909084</v>
      </c>
      <c r="I2467" s="1">
        <f t="shared" si="382"/>
        <v>0</v>
      </c>
      <c r="J2467" s="1">
        <f t="shared" si="383"/>
        <v>1744898.2909090901</v>
      </c>
      <c r="K2467" s="1">
        <f>'Innlegging av opplysninger'!$B$4*H2467</f>
        <v>1890306.481818181</v>
      </c>
      <c r="L2467" s="1"/>
      <c r="M2467" s="1">
        <f>'Innlegging av opplysninger'!$B$5*H2467</f>
        <v>1904847.3009090901</v>
      </c>
      <c r="N2467" s="1">
        <f>'Innlegging av opplysninger'!$B$5*I2467</f>
        <v>0</v>
      </c>
      <c r="O2467" s="1">
        <f>'Innlegging av opplysninger'!$B$5*J2467</f>
        <v>228581.6761090908</v>
      </c>
      <c r="P2467" s="1">
        <f>'Innlegging av opplysninger'!$B$5*K2467</f>
        <v>247630.14911818173</v>
      </c>
      <c r="Q2467" s="1"/>
      <c r="R2467" s="1">
        <f>'Innlegging av opplysninger'!$C$11*SUM(H2467:Q2467)</f>
        <v>781169.15361136326</v>
      </c>
      <c r="S2467" s="1">
        <f>'Innlegging av opplysninger'!$C$13*(((H2467+J2467+M2467+O2467)*Data!H2467)+(J2467+O2467)*(1-Data!H2467)*1.8/12+I2467+N2467+K2467+L2467+P2467+Q2467)</f>
        <v>126797.87130135266</v>
      </c>
      <c r="T2467" s="1">
        <f>'Innlegging av opplysninger'!$C$13*((H2467+J2467+M2467+O2467)*(1-Data!H2467)-(J2467+O2467)*(1-Data!H2467)*1.8/12)</f>
        <v>942170.44416682876</v>
      </c>
      <c r="U2467" s="1">
        <f>Data!I2467</f>
        <v>6.6999999999999993</v>
      </c>
      <c r="V2467" s="1">
        <f>Data!J2467+Data!K2467</f>
        <v>42276.542288557226</v>
      </c>
      <c r="W2467" s="1">
        <f>Data!L2467</f>
        <v>0</v>
      </c>
      <c r="X2467" s="1">
        <f t="shared" si="387"/>
        <v>3090030.9090909092</v>
      </c>
      <c r="Y2467" s="100">
        <f t="shared" si="388"/>
        <v>0</v>
      </c>
      <c r="Z2467" s="100">
        <f t="shared" si="389"/>
        <v>441874.42</v>
      </c>
      <c r="AA2467" s="100">
        <f>'Innlegging av opplysninger'!$B$4*X2467</f>
        <v>401704.01818181819</v>
      </c>
      <c r="AB2467" s="1"/>
      <c r="AC2467" s="1">
        <f>'Innlegging av opplysninger'!$B$5*X2467</f>
        <v>404794.04909090913</v>
      </c>
      <c r="AD2467" s="1">
        <f>'Innlegging av opplysninger'!$B$5*Y2467</f>
        <v>0</v>
      </c>
      <c r="AE2467" s="1">
        <f>'Innlegging av opplysninger'!$B$5*Z2467</f>
        <v>57885.549019999999</v>
      </c>
      <c r="AF2467" s="1">
        <f>'Innlegging av opplysninger'!$B$5*AA2467</f>
        <v>52623.226381818182</v>
      </c>
      <c r="AG2467" s="1"/>
      <c r="AH2467" s="1">
        <f>'Innlegging av opplysninger'!$C$11*SUM(X2467:AG2467)</f>
        <v>169058.66252708726</v>
      </c>
      <c r="AI2467" s="1">
        <f>'Innlegging av opplysninger'!$C$13*(((X2467+Z2467+AC2467+AE2467)*Data!M2467)+(Z2467+AE2467)*(1-Data!M2467)*1.8/12+Y2467+AD2467+AA2467+AB2467+AF2467+AG2467)</f>
        <v>27523.144475665089</v>
      </c>
      <c r="AJ2467" s="1">
        <f>'Innlegging av opplysninger'!$C$13*((X2467+Z2467+AC2467+AE2467)*(1-Data!M2467)-(Z2467+AE2467)*(1-Data!M2467)*1.8/12)</f>
        <v>203820.28845613854</v>
      </c>
      <c r="AK2467" s="83">
        <f t="shared" si="384"/>
        <v>950000</v>
      </c>
      <c r="AL2467" s="83">
        <f t="shared" si="385"/>
        <v>154000</v>
      </c>
      <c r="AM2467" s="83">
        <f t="shared" si="386"/>
        <v>1146000</v>
      </c>
    </row>
    <row r="2468" spans="1:39">
      <c r="A2468" t="str">
        <f t="shared" si="380"/>
        <v>5428Helse/pleie/omsorg</v>
      </c>
      <c r="B2468" s="6" t="str">
        <f>Data!A2468</f>
        <v>5428</v>
      </c>
      <c r="C2468" s="7" t="str">
        <f>Data!B2468</f>
        <v>Nordreisa kommune</v>
      </c>
      <c r="D2468" s="7" t="str">
        <f>Data!C2468</f>
        <v>Helse/pleie/omsorg</v>
      </c>
      <c r="E2468" s="1">
        <f>Data!D2468</f>
        <v>184.35560000000009</v>
      </c>
      <c r="F2468" s="1">
        <f>Data!E2468+Data!F2468</f>
        <v>45932.512239027878</v>
      </c>
      <c r="G2468" s="1">
        <f>Data!G2468</f>
        <v>973.50305605037181</v>
      </c>
      <c r="H2468" s="1">
        <f t="shared" si="381"/>
        <v>92377263.854545429</v>
      </c>
      <c r="I2468" s="1">
        <f t="shared" si="382"/>
        <v>1957862.6181818182</v>
      </c>
      <c r="J2468" s="1">
        <f t="shared" si="383"/>
        <v>11320215.176727271</v>
      </c>
      <c r="K2468" s="1">
        <f>'Innlegging av opplysninger'!$B$4*H2468</f>
        <v>12009044.301090905</v>
      </c>
      <c r="L2468" s="1"/>
      <c r="M2468" s="1">
        <f>'Innlegging av opplysninger'!$B$5*H2468</f>
        <v>12101421.564945452</v>
      </c>
      <c r="N2468" s="1">
        <f>'Innlegging av opplysninger'!$B$5*I2468</f>
        <v>256480.00298181819</v>
      </c>
      <c r="O2468" s="1">
        <f>'Innlegging av opplysninger'!$B$5*J2468</f>
        <v>1482948.1881512725</v>
      </c>
      <c r="P2468" s="1">
        <f>'Innlegging av opplysninger'!$B$5*K2468</f>
        <v>1573184.8034429087</v>
      </c>
      <c r="Q2468" s="1"/>
      <c r="R2468" s="1">
        <f>'Innlegging av opplysninger'!$C$11*SUM(H2468:Q2468)</f>
        <v>5056979.979382541</v>
      </c>
      <c r="S2468" s="1">
        <f>'Innlegging av opplysninger'!$C$13*(((H2468+J2468+M2468+O2468)*Data!H2468)+(J2468+O2468)*(1-Data!H2468)*1.8/12+I2468+N2468+K2468+L2468+P2468+Q2468)</f>
        <v>993866.8039572204</v>
      </c>
      <c r="T2468" s="1">
        <f>'Innlegging av opplysninger'!$C$13*((H2468+J2468+M2468+O2468)*(1-Data!H2468)-(J2468+O2468)*(1-Data!H2468)*1.8/12)</f>
        <v>5926211.0625662562</v>
      </c>
      <c r="U2468" s="1">
        <f>Data!I2468</f>
        <v>24.404999999999998</v>
      </c>
      <c r="V2468" s="1">
        <f>Data!J2468+Data!K2468</f>
        <v>44360.074609028197</v>
      </c>
      <c r="W2468" s="1">
        <f>Data!L2468</f>
        <v>748.23847572218813</v>
      </c>
      <c r="X2468" s="1">
        <f t="shared" si="387"/>
        <v>11810264.954545449</v>
      </c>
      <c r="Y2468" s="100">
        <f t="shared" si="388"/>
        <v>199208.29090909089</v>
      </c>
      <c r="Z2468" s="100">
        <f t="shared" si="389"/>
        <v>1717354.6740999992</v>
      </c>
      <c r="AA2468" s="100">
        <f>'Innlegging av opplysninger'!$B$4*X2468</f>
        <v>1535334.4440909084</v>
      </c>
      <c r="AB2468" s="1"/>
      <c r="AC2468" s="1">
        <f>'Innlegging av opplysninger'!$B$5*X2468</f>
        <v>1547144.7090454539</v>
      </c>
      <c r="AD2468" s="1">
        <f>'Innlegging av opplysninger'!$B$5*Y2468</f>
        <v>26096.286109090906</v>
      </c>
      <c r="AE2468" s="1">
        <f>'Innlegging av opplysninger'!$B$5*Z2468</f>
        <v>224973.46230709992</v>
      </c>
      <c r="AF2468" s="1">
        <f>'Innlegging av opplysninger'!$B$5*AA2468</f>
        <v>201128.812175909</v>
      </c>
      <c r="AG2468" s="1"/>
      <c r="AH2468" s="1">
        <f>'Innlegging av opplysninger'!$C$11*SUM(X2468:AG2468)</f>
        <v>655937.21406475385</v>
      </c>
      <c r="AI2468" s="1">
        <f>'Innlegging av opplysninger'!$C$13*(((X2468+Z2468+AC2468+AE2468)*Data!M2468)+(Z2468+AE2468)*(1-Data!M2468)*1.8/12+Y2468+AD2468+AA2468+AB2468+AF2468+AG2468)</f>
        <v>117162.08679479534</v>
      </c>
      <c r="AJ2468" s="1">
        <f>'Innlegging av opplysninger'!$C$13*((X2468+Z2468+AC2468+AE2468)*(1-Data!M2468)-(Z2468+AE2468)*(1-Data!M2468)*1.8/12)</f>
        <v>780436.2061359206</v>
      </c>
      <c r="AK2468" s="83">
        <f t="shared" si="384"/>
        <v>5713000</v>
      </c>
      <c r="AL2468" s="83">
        <f t="shared" si="385"/>
        <v>1111000</v>
      </c>
      <c r="AM2468" s="83">
        <f t="shared" si="386"/>
        <v>6707000</v>
      </c>
    </row>
    <row r="2469" spans="1:39">
      <c r="A2469" t="str">
        <f t="shared" si="380"/>
        <v>5428Samferdsel og teknikk</v>
      </c>
      <c r="B2469" s="6" t="str">
        <f>Data!A2469</f>
        <v>5428</v>
      </c>
      <c r="C2469" s="7" t="str">
        <f>Data!B2469</f>
        <v>Nordreisa kommune</v>
      </c>
      <c r="D2469" s="7" t="str">
        <f>Data!C2469</f>
        <v>Samferdsel og teknikk</v>
      </c>
      <c r="E2469" s="1">
        <f>Data!D2469</f>
        <v>19.039200000000005</v>
      </c>
      <c r="F2469" s="1">
        <f>Data!E2469+Data!F2469</f>
        <v>44373.06465082564</v>
      </c>
      <c r="G2469" s="1">
        <f>Data!G2469</f>
        <v>18.992919870582792</v>
      </c>
      <c r="H2469" s="1">
        <f t="shared" si="381"/>
        <v>9216301.6636363603</v>
      </c>
      <c r="I2469" s="1">
        <f t="shared" si="382"/>
        <v>3944.8363636363633</v>
      </c>
      <c r="J2469" s="1">
        <f t="shared" si="383"/>
        <v>1106429.5799999996</v>
      </c>
      <c r="K2469" s="1">
        <f>'Innlegging av opplysninger'!$B$4*H2469</f>
        <v>1198119.2162727269</v>
      </c>
      <c r="L2469" s="1"/>
      <c r="M2469" s="1">
        <f>'Innlegging av opplysninger'!$B$5*H2469</f>
        <v>1207335.5179363634</v>
      </c>
      <c r="N2469" s="1">
        <f>'Innlegging av opplysninger'!$B$5*I2469</f>
        <v>516.77356363636363</v>
      </c>
      <c r="O2469" s="1">
        <f>'Innlegging av opplysninger'!$B$5*J2469</f>
        <v>144942.27497999996</v>
      </c>
      <c r="P2469" s="1">
        <f>'Innlegging av opplysninger'!$B$5*K2469</f>
        <v>156953.61733172723</v>
      </c>
      <c r="Q2469" s="1"/>
      <c r="R2469" s="1">
        <f>'Innlegging av opplysninger'!$C$11*SUM(H2469:Q2469)</f>
        <v>495312.65224320907</v>
      </c>
      <c r="S2469" s="1">
        <f>'Innlegging av opplysninger'!$C$13*(((H2469+J2469+M2469+O2469)*Data!H2469)+(J2469+O2469)*(1-Data!H2469)*1.8/12+I2469+N2469+K2469+L2469+P2469+Q2469)</f>
        <v>81713.753488272574</v>
      </c>
      <c r="T2469" s="1">
        <f>'Innlegging av opplysninger'!$C$13*((H2469+J2469+M2469+O2469)*(1-Data!H2469)-(J2469+O2469)*(1-Data!H2469)*1.8/12)</f>
        <v>596082.50747611886</v>
      </c>
      <c r="U2469" s="1">
        <f>Data!I2469</f>
        <v>3.9261000000000004</v>
      </c>
      <c r="V2469" s="1">
        <f>Data!J2469+Data!K2469</f>
        <v>45715.898941273357</v>
      </c>
      <c r="W2469" s="1">
        <f>Data!L2469</f>
        <v>225.14963959145206</v>
      </c>
      <c r="X2469" s="1">
        <f t="shared" si="387"/>
        <v>1958020.2636363634</v>
      </c>
      <c r="Y2469" s="100">
        <f t="shared" si="388"/>
        <v>9643.1999999999989</v>
      </c>
      <c r="Z2469" s="100">
        <f t="shared" si="389"/>
        <v>281375.87529999996</v>
      </c>
      <c r="AA2469" s="100">
        <f>'Innlegging av opplysninger'!$B$4*X2469</f>
        <v>254542.63427272724</v>
      </c>
      <c r="AB2469" s="1"/>
      <c r="AC2469" s="1">
        <f>'Innlegging av opplysninger'!$B$5*X2469</f>
        <v>256500.65453636361</v>
      </c>
      <c r="AD2469" s="1">
        <f>'Innlegging av opplysninger'!$B$5*Y2469</f>
        <v>1263.2592</v>
      </c>
      <c r="AE2469" s="1">
        <f>'Innlegging av opplysninger'!$B$5*Z2469</f>
        <v>36860.239664299996</v>
      </c>
      <c r="AF2469" s="1">
        <f>'Innlegging av opplysninger'!$B$5*AA2469</f>
        <v>33345.085089727268</v>
      </c>
      <c r="AG2469" s="1"/>
      <c r="AH2469" s="1">
        <f>'Innlegging av opplysninger'!$C$11*SUM(X2469:AG2469)</f>
        <v>107598.9460445803</v>
      </c>
      <c r="AI2469" s="1">
        <f>'Innlegging av opplysninger'!$C$13*(((X2469+Z2469+AC2469+AE2469)*Data!M2469)+(Z2469+AE2469)*(1-Data!M2469)*1.8/12+Y2469+AD2469+AA2469+AB2469+AF2469+AG2469)</f>
        <v>19047.513643271617</v>
      </c>
      <c r="AJ2469" s="1">
        <f>'Innlegging av opplysninger'!$C$13*((X2469+Z2469+AC2469+AE2469)*(1-Data!M2469)-(Z2469+AE2469)*(1-Data!M2469)*1.8/12)</f>
        <v>128193.1493651014</v>
      </c>
      <c r="AK2469" s="83">
        <f t="shared" si="384"/>
        <v>603000</v>
      </c>
      <c r="AL2469" s="83">
        <f t="shared" si="385"/>
        <v>101000</v>
      </c>
      <c r="AM2469" s="83">
        <f t="shared" si="386"/>
        <v>724000</v>
      </c>
    </row>
    <row r="2470" spans="1:39">
      <c r="A2470" t="str">
        <f t="shared" si="380"/>
        <v>5428Annet</v>
      </c>
      <c r="B2470" s="6" t="str">
        <f>Data!A2470</f>
        <v>5428</v>
      </c>
      <c r="C2470" s="7" t="str">
        <f>Data!B2470</f>
        <v>Nordreisa kommune</v>
      </c>
      <c r="D2470" s="7" t="str">
        <f>Data!C2470</f>
        <v>Annet</v>
      </c>
      <c r="E2470" s="1">
        <f>Data!D2470</f>
        <v>21.851000000000003</v>
      </c>
      <c r="F2470" s="1">
        <f>Data!E2470+Data!F2470</f>
        <v>49548.258889753328</v>
      </c>
      <c r="G2470" s="1">
        <f>Data!G2470</f>
        <v>364.04008969841198</v>
      </c>
      <c r="H2470" s="1">
        <f t="shared" si="381"/>
        <v>11811043.690909091</v>
      </c>
      <c r="I2470" s="1">
        <f t="shared" si="382"/>
        <v>86777.890909090915</v>
      </c>
      <c r="J2470" s="1">
        <f t="shared" si="383"/>
        <v>1427738.5898181817</v>
      </c>
      <c r="K2470" s="1">
        <f>'Innlegging av opplysninger'!$B$4*H2470</f>
        <v>1535435.679818182</v>
      </c>
      <c r="L2470" s="1"/>
      <c r="M2470" s="1">
        <f>'Innlegging av opplysninger'!$B$5*H2470</f>
        <v>1547246.723509091</v>
      </c>
      <c r="N2470" s="1">
        <f>'Innlegging av opplysninger'!$B$5*I2470</f>
        <v>11367.90370909091</v>
      </c>
      <c r="O2470" s="1">
        <f>'Innlegging av opplysninger'!$B$5*J2470</f>
        <v>187033.7552661818</v>
      </c>
      <c r="P2470" s="1">
        <f>'Innlegging av opplysninger'!$B$5*K2470</f>
        <v>201142.07405618185</v>
      </c>
      <c r="Q2470" s="1"/>
      <c r="R2470" s="1">
        <f>'Innlegging av opplysninger'!$C$11*SUM(H2470:Q2470)</f>
        <v>638695.87970381347</v>
      </c>
      <c r="S2470" s="1">
        <f>'Innlegging av opplysninger'!$C$13*(((H2470+J2470+M2470+O2470)*Data!H2470)+(J2470+O2470)*(1-Data!H2470)*1.8/12+I2470+N2470+K2470+L2470+P2470+Q2470)</f>
        <v>108000.84881327041</v>
      </c>
      <c r="T2470" s="1">
        <f>'Innlegging av opplysninger'!$C$13*((H2470+J2470+M2470+O2470)*(1-Data!H2470)-(J2470+O2470)*(1-Data!H2470)*1.8/12)</f>
        <v>766004.03920247429</v>
      </c>
      <c r="U2470" s="1">
        <f>Data!I2470</f>
        <v>10.866099999999999</v>
      </c>
      <c r="V2470" s="1">
        <f>Data!J2470+Data!K2470</f>
        <v>52894.265498507601</v>
      </c>
      <c r="W2470" s="1">
        <f>Data!L2470</f>
        <v>0</v>
      </c>
      <c r="X2470" s="1">
        <f t="shared" si="387"/>
        <v>6270047.7636363637</v>
      </c>
      <c r="Y2470" s="100">
        <f t="shared" si="388"/>
        <v>0</v>
      </c>
      <c r="Z2470" s="100">
        <f t="shared" si="389"/>
        <v>896616.83019999997</v>
      </c>
      <c r="AA2470" s="100">
        <f>'Innlegging av opplysninger'!$B$4*X2470</f>
        <v>815106.20927272725</v>
      </c>
      <c r="AB2470" s="1"/>
      <c r="AC2470" s="1">
        <f>'Innlegging av opplysninger'!$B$5*X2470</f>
        <v>821376.25703636371</v>
      </c>
      <c r="AD2470" s="1">
        <f>'Innlegging av opplysninger'!$B$5*Y2470</f>
        <v>0</v>
      </c>
      <c r="AE2470" s="1">
        <f>'Innlegging av opplysninger'!$B$5*Z2470</f>
        <v>117456.8047562</v>
      </c>
      <c r="AF2470" s="1">
        <f>'Innlegging av opplysninger'!$B$5*AA2470</f>
        <v>106778.91341472727</v>
      </c>
      <c r="AG2470" s="1"/>
      <c r="AH2470" s="1">
        <f>'Innlegging av opplysninger'!$C$11*SUM(X2470:AG2470)</f>
        <v>343040.54557602253</v>
      </c>
      <c r="AI2470" s="1">
        <f>'Innlegging av opplysninger'!$C$13*(((X2470+Z2470+AC2470+AE2470)*Data!M2470)+(Z2470+AE2470)*(1-Data!M2470)*1.8/12+Y2470+AD2470+AA2470+AB2470+AF2470+AG2470)</f>
        <v>69678.9587244789</v>
      </c>
      <c r="AJ2470" s="1">
        <f>'Innlegging av opplysninger'!$C$13*((X2470+Z2470+AC2470+AE2470)*(1-Data!M2470)-(Z2470+AE2470)*(1-Data!M2470)*1.8/12)</f>
        <v>399744.94574797299</v>
      </c>
      <c r="AK2470" s="83">
        <f t="shared" si="384"/>
        <v>982000</v>
      </c>
      <c r="AL2470" s="83">
        <f t="shared" si="385"/>
        <v>178000</v>
      </c>
      <c r="AM2470" s="83">
        <f t="shared" si="386"/>
        <v>1166000</v>
      </c>
    </row>
    <row r="2471" spans="1:39">
      <c r="A2471" t="str">
        <f t="shared" si="380"/>
        <v>5429Alle</v>
      </c>
      <c r="B2471" s="6" t="str">
        <f>Data!A2471</f>
        <v>5429</v>
      </c>
      <c r="C2471" s="7" t="str">
        <f>Data!B2471</f>
        <v>Kvænangen kommune</v>
      </c>
      <c r="D2471" s="7" t="str">
        <f>Data!C2471</f>
        <v>Alle</v>
      </c>
      <c r="E2471" s="1">
        <f>Data!D2471</f>
        <v>140.68645007603737</v>
      </c>
      <c r="F2471" s="1">
        <f>Data!E2471+Data!F2471</f>
        <v>47037.018103663082</v>
      </c>
      <c r="G2471" s="1">
        <f>Data!G2471</f>
        <v>500.27028162243602</v>
      </c>
      <c r="H2471" s="1">
        <f t="shared" si="381"/>
        <v>72190593.809090868</v>
      </c>
      <c r="I2471" s="1">
        <f t="shared" si="382"/>
        <v>767795.45454545447</v>
      </c>
      <c r="J2471" s="1">
        <f t="shared" si="383"/>
        <v>8755006.7116363589</v>
      </c>
      <c r="K2471" s="1">
        <f>'Innlegging av opplysninger'!$B$4*H2471</f>
        <v>9384777.1951818131</v>
      </c>
      <c r="L2471" s="1"/>
      <c r="M2471" s="1">
        <f>'Innlegging av opplysninger'!$B$5*H2471</f>
        <v>9456967.7889909036</v>
      </c>
      <c r="N2471" s="1">
        <f>'Innlegging av opplysninger'!$B$5*I2471</f>
        <v>100581.20454545454</v>
      </c>
      <c r="O2471" s="1">
        <f>'Innlegging av opplysninger'!$B$5*J2471</f>
        <v>1146905.879224363</v>
      </c>
      <c r="P2471" s="1">
        <f>'Innlegging av opplysninger'!$B$5*K2471</f>
        <v>1229405.8125688175</v>
      </c>
      <c r="Q2471" s="1"/>
      <c r="R2471" s="1">
        <f>'Innlegging av opplysninger'!$C$11*SUM(H2471:Q2471)</f>
        <v>3915217.2865197929</v>
      </c>
      <c r="S2471" s="1">
        <f>'Innlegging av opplysninger'!$C$13*(((H2471+J2471+M2471+O2471)*Data!H2471)+(J2471+O2471)*(1-Data!H2471)*1.8/12+I2471+N2471+K2471+L2471+P2471+Q2471)</f>
        <v>854922.83045522973</v>
      </c>
      <c r="T2471" s="1">
        <f>'Innlegging av opplysninger'!$C$13*((H2471+J2471+M2471+O2471)*(1-Data!H2471)-(J2471+O2471)*(1-Data!H2471)*1.8/12)</f>
        <v>4502742.9300455395</v>
      </c>
      <c r="U2471" s="1">
        <f>Data!I2471</f>
        <v>20.354200000000006</v>
      </c>
      <c r="V2471" s="1">
        <f>Data!J2471+Data!K2471</f>
        <v>44142.539868921391</v>
      </c>
      <c r="W2471" s="1">
        <f>Data!L2471</f>
        <v>939.2002633363137</v>
      </c>
      <c r="X2471" s="1">
        <f t="shared" si="387"/>
        <v>9801666.3818181809</v>
      </c>
      <c r="Y2471" s="100">
        <f t="shared" si="388"/>
        <v>208545.49090909094</v>
      </c>
      <c r="Z2471" s="100">
        <f t="shared" si="389"/>
        <v>1431460.2977999996</v>
      </c>
      <c r="AA2471" s="100">
        <f>'Innlegging av opplysninger'!$B$4*X2471</f>
        <v>1274216.6296363636</v>
      </c>
      <c r="AB2471" s="1"/>
      <c r="AC2471" s="1">
        <f>'Innlegging av opplysninger'!$B$5*X2471</f>
        <v>1284018.2960181818</v>
      </c>
      <c r="AD2471" s="1">
        <f>'Innlegging av opplysninger'!$B$5*Y2471</f>
        <v>27319.459309090915</v>
      </c>
      <c r="AE2471" s="1">
        <f>'Innlegging av opplysninger'!$B$5*Z2471</f>
        <v>187521.29901179994</v>
      </c>
      <c r="AF2471" s="1">
        <f>'Innlegging av opplysninger'!$B$5*AA2471</f>
        <v>166922.37848236362</v>
      </c>
      <c r="AG2471" s="1"/>
      <c r="AH2471" s="1">
        <f>'Innlegging av opplysninger'!$C$11*SUM(X2471:AG2471)</f>
        <v>546503.46885343269</v>
      </c>
      <c r="AI2471" s="1">
        <f>'Innlegging av opplysninger'!$C$13*(((X2471+Z2471+AC2471+AE2471)*Data!M2471)+(Z2471+AE2471)*(1-Data!M2471)*1.8/12+Y2471+AD2471+AA2471+AB2471+AF2471+AG2471)</f>
        <v>110338.56498015729</v>
      </c>
      <c r="AJ2471" s="1">
        <f>'Innlegging av opplysninger'!$C$13*((X2471+Z2471+AC2471+AE2471)*(1-Data!M2471)-(Z2471+AE2471)*(1-Data!M2471)*1.8/12)</f>
        <v>637508.28713506635</v>
      </c>
      <c r="AK2471" s="83">
        <f t="shared" si="384"/>
        <v>4462000</v>
      </c>
      <c r="AL2471" s="83">
        <f t="shared" si="385"/>
        <v>965000</v>
      </c>
      <c r="AM2471" s="83">
        <f t="shared" si="386"/>
        <v>5140000</v>
      </c>
    </row>
    <row r="2472" spans="1:39">
      <c r="A2472" t="str">
        <f t="shared" si="380"/>
        <v>5429Administrasjon</v>
      </c>
      <c r="B2472" s="6" t="str">
        <f>Data!A2472</f>
        <v>5429</v>
      </c>
      <c r="C2472" s="7" t="str">
        <f>Data!B2472</f>
        <v>Kvænangen kommune</v>
      </c>
      <c r="D2472" s="7" t="str">
        <f>Data!C2472</f>
        <v>Administrasjon</v>
      </c>
      <c r="E2472" s="1">
        <f>Data!D2472</f>
        <v>9.6999999999999993</v>
      </c>
      <c r="F2472" s="1">
        <f>Data!E2472+Data!F2472</f>
        <v>55557.714776632296</v>
      </c>
      <c r="G2472" s="1">
        <f>Data!G2472</f>
        <v>0</v>
      </c>
      <c r="H2472" s="1">
        <f t="shared" si="381"/>
        <v>5879016.3636363624</v>
      </c>
      <c r="I2472" s="1">
        <f t="shared" si="382"/>
        <v>0</v>
      </c>
      <c r="J2472" s="1">
        <f t="shared" si="383"/>
        <v>705481.96363636351</v>
      </c>
      <c r="K2472" s="1">
        <f>'Innlegging av opplysninger'!$B$4*H2472</f>
        <v>764272.12727272708</v>
      </c>
      <c r="L2472" s="1"/>
      <c r="M2472" s="1">
        <f>'Innlegging av opplysninger'!$B$5*H2472</f>
        <v>770151.14363636356</v>
      </c>
      <c r="N2472" s="1">
        <f>'Innlegging av opplysninger'!$B$5*I2472</f>
        <v>0</v>
      </c>
      <c r="O2472" s="1">
        <f>'Innlegging av opplysninger'!$B$5*J2472</f>
        <v>92418.137236363618</v>
      </c>
      <c r="P2472" s="1">
        <f>'Innlegging av opplysninger'!$B$5*K2472</f>
        <v>100119.64867272726</v>
      </c>
      <c r="Q2472" s="1"/>
      <c r="R2472" s="1">
        <f>'Innlegging av opplysninger'!$C$11*SUM(H2472:Q2472)</f>
        <v>315835.45659545448</v>
      </c>
      <c r="S2472" s="1">
        <f>'Innlegging av opplysninger'!$C$13*(((H2472+J2472+M2472+O2472)*Data!H2472)+(J2472+O2472)*(1-Data!H2472)*1.8/12+I2472+N2472+K2472+L2472+P2472+Q2472)</f>
        <v>108355.17234047997</v>
      </c>
      <c r="T2472" s="1">
        <f>'Innlegging av opplysninger'!$C$13*((H2472+J2472+M2472+O2472)*(1-Data!H2472)-(J2472+O2472)*(1-Data!H2472)*1.8/12)</f>
        <v>323840.71563224721</v>
      </c>
      <c r="U2472" s="1">
        <f>Data!I2472</f>
        <v>2.8</v>
      </c>
      <c r="V2472" s="1">
        <f>Data!J2472+Data!K2472</f>
        <v>50726.666666666664</v>
      </c>
      <c r="W2472" s="1">
        <f>Data!L2472</f>
        <v>0</v>
      </c>
      <c r="X2472" s="1">
        <f t="shared" si="387"/>
        <v>1549469.0909090906</v>
      </c>
      <c r="Y2472" s="100">
        <f t="shared" si="388"/>
        <v>0</v>
      </c>
      <c r="Z2472" s="100">
        <f t="shared" si="389"/>
        <v>221574.07999999993</v>
      </c>
      <c r="AA2472" s="100">
        <f>'Innlegging av opplysninger'!$B$4*X2472</f>
        <v>201430.98181818178</v>
      </c>
      <c r="AB2472" s="1"/>
      <c r="AC2472" s="1">
        <f>'Innlegging av opplysninger'!$B$5*X2472</f>
        <v>202980.45090909087</v>
      </c>
      <c r="AD2472" s="1">
        <f>'Innlegging av opplysninger'!$B$5*Y2472</f>
        <v>0</v>
      </c>
      <c r="AE2472" s="1">
        <f>'Innlegging av opplysninger'!$B$5*Z2472</f>
        <v>29026.204479999993</v>
      </c>
      <c r="AF2472" s="1">
        <f>'Innlegging av opplysninger'!$B$5*AA2472</f>
        <v>26387.458618181816</v>
      </c>
      <c r="AG2472" s="1"/>
      <c r="AH2472" s="1">
        <f>'Innlegging av opplysninger'!$C$11*SUM(X2472:AG2472)</f>
        <v>84772.994135912697</v>
      </c>
      <c r="AI2472" s="1">
        <f>'Innlegging av opplysninger'!$C$13*(((X2472+Z2472+AC2472+AE2472)*Data!M2472)+(Z2472+AE2472)*(1-Data!M2472)*1.8/12+Y2472+AD2472+AA2472+AB2472+AF2472+AG2472)</f>
        <v>22564.046681464355</v>
      </c>
      <c r="AJ2472" s="1">
        <f>'Innlegging av opplysninger'!$C$13*((X2472+Z2472+AC2472+AE2472)*(1-Data!M2472)-(Z2472+AE2472)*(1-Data!M2472)*1.8/12)</f>
        <v>93441.103188731984</v>
      </c>
      <c r="AK2472" s="83">
        <f t="shared" si="384"/>
        <v>401000</v>
      </c>
      <c r="AL2472" s="83">
        <f t="shared" si="385"/>
        <v>131000</v>
      </c>
      <c r="AM2472" s="83">
        <f t="shared" si="386"/>
        <v>417000</v>
      </c>
    </row>
    <row r="2473" spans="1:39">
      <c r="A2473" t="str">
        <f t="shared" si="380"/>
        <v>5429Undervisning</v>
      </c>
      <c r="B2473" s="6" t="str">
        <f>Data!A2473</f>
        <v>5429</v>
      </c>
      <c r="C2473" s="7" t="str">
        <f>Data!B2473</f>
        <v>Kvænangen kommune</v>
      </c>
      <c r="D2473" s="7" t="str">
        <f>Data!C2473</f>
        <v>Undervisning</v>
      </c>
      <c r="E2473" s="1">
        <f>Data!D2473</f>
        <v>34.358250076037365</v>
      </c>
      <c r="F2473" s="1">
        <f>Data!E2473+Data!F2473</f>
        <v>46306.267048302121</v>
      </c>
      <c r="G2473" s="1">
        <f>Data!G2473</f>
        <v>5.9170650295076719</v>
      </c>
      <c r="H2473" s="1">
        <f t="shared" si="381"/>
        <v>17356388.763636358</v>
      </c>
      <c r="I2473" s="1">
        <f t="shared" si="382"/>
        <v>2217.8181818181815</v>
      </c>
      <c r="J2473" s="1">
        <f t="shared" si="383"/>
        <v>2083032.789818181</v>
      </c>
      <c r="K2473" s="1">
        <f>'Innlegging av opplysninger'!$B$4*H2473</f>
        <v>2256330.5392727265</v>
      </c>
      <c r="L2473" s="1"/>
      <c r="M2473" s="1">
        <f>'Innlegging av opplysninger'!$B$5*H2473</f>
        <v>2273686.9280363629</v>
      </c>
      <c r="N2473" s="1">
        <f>'Innlegging av opplysninger'!$B$5*I2473</f>
        <v>290.53418181818176</v>
      </c>
      <c r="O2473" s="1">
        <f>'Innlegging av opplysninger'!$B$5*J2473</f>
        <v>272877.29546618171</v>
      </c>
      <c r="P2473" s="1">
        <f>'Innlegging av opplysninger'!$B$5*K2473</f>
        <v>295579.30064472719</v>
      </c>
      <c r="Q2473" s="1"/>
      <c r="R2473" s="1">
        <f>'Innlegging av opplysninger'!$C$11*SUM(H2473:Q2473)</f>
        <v>932535.35083105043</v>
      </c>
      <c r="S2473" s="1">
        <f>'Innlegging av opplysninger'!$C$13*(((H2473+J2473+M2473+O2473)*Data!H2473)+(J2473+O2473)*(1-Data!H2473)*1.8/12+I2473+N2473+K2473+L2473+P2473+Q2473)</f>
        <v>156990.57371733268</v>
      </c>
      <c r="T2473" s="1">
        <f>'Innlegging av opplysninger'!$C$13*((H2473+J2473+M2473+O2473)*(1-Data!H2473)-(J2473+O2473)*(1-Data!H2473)*1.8/12)</f>
        <v>1119110.4326830523</v>
      </c>
      <c r="U2473" s="1">
        <f>Data!I2473</f>
        <v>2.5249999999999999</v>
      </c>
      <c r="V2473" s="1">
        <f>Data!J2473+Data!K2473</f>
        <v>38766.779537953793</v>
      </c>
      <c r="W2473" s="1">
        <f>Data!L2473</f>
        <v>0</v>
      </c>
      <c r="X2473" s="1">
        <f t="shared" si="387"/>
        <v>1067848.5636363635</v>
      </c>
      <c r="Y2473" s="100">
        <f t="shared" si="388"/>
        <v>0</v>
      </c>
      <c r="Z2473" s="100">
        <f t="shared" si="389"/>
        <v>152702.34459999995</v>
      </c>
      <c r="AA2473" s="100">
        <f>'Innlegging av opplysninger'!$B$4*X2473</f>
        <v>138820.31327272725</v>
      </c>
      <c r="AB2473" s="1"/>
      <c r="AC2473" s="1">
        <f>'Innlegging av opplysninger'!$B$5*X2473</f>
        <v>139888.16183636361</v>
      </c>
      <c r="AD2473" s="1">
        <f>'Innlegging av opplysninger'!$B$5*Y2473</f>
        <v>0</v>
      </c>
      <c r="AE2473" s="1">
        <f>'Innlegging av opplysninger'!$B$5*Z2473</f>
        <v>20004.007142599996</v>
      </c>
      <c r="AF2473" s="1">
        <f>'Innlegging av opplysninger'!$B$5*AA2473</f>
        <v>18185.46103872727</v>
      </c>
      <c r="AG2473" s="1"/>
      <c r="AH2473" s="1">
        <f>'Innlegging av opplysninger'!$C$11*SUM(X2473:AG2473)</f>
        <v>58423.056358017697</v>
      </c>
      <c r="AI2473" s="1">
        <f>'Innlegging av opplysninger'!$C$13*(((X2473+Z2473+AC2473+AE2473)*Data!M2473)+(Z2473+AE2473)*(1-Data!M2473)*1.8/12+Y2473+AD2473+AA2473+AB2473+AF2473+AG2473)</f>
        <v>9511.4098077879135</v>
      </c>
      <c r="AJ2473" s="1">
        <f>'Innlegging av opplysninger'!$C$13*((X2473+Z2473+AC2473+AE2473)*(1-Data!M2473)-(Z2473+AE2473)*(1-Data!M2473)*1.8/12)</f>
        <v>70435.930471604719</v>
      </c>
      <c r="AK2473" s="83">
        <f t="shared" si="384"/>
        <v>991000</v>
      </c>
      <c r="AL2473" s="83">
        <f t="shared" si="385"/>
        <v>167000</v>
      </c>
      <c r="AM2473" s="83">
        <f t="shared" si="386"/>
        <v>1190000</v>
      </c>
    </row>
    <row r="2474" spans="1:39">
      <c r="A2474" t="str">
        <f t="shared" si="380"/>
        <v>5429Barnehager</v>
      </c>
      <c r="B2474" s="6" t="str">
        <f>Data!A2474</f>
        <v>5429</v>
      </c>
      <c r="C2474" s="7" t="str">
        <f>Data!B2474</f>
        <v>Kvænangen kommune</v>
      </c>
      <c r="D2474" s="7" t="str">
        <f>Data!C2474</f>
        <v>Barnehager</v>
      </c>
      <c r="E2474" s="1">
        <f>Data!D2474</f>
        <v>12.856700000000002</v>
      </c>
      <c r="F2474" s="1">
        <f>Data!E2474+Data!F2474</f>
        <v>41086.420439666988</v>
      </c>
      <c r="G2474" s="1">
        <f>Data!G2474</f>
        <v>9.6727776178957257</v>
      </c>
      <c r="H2474" s="1">
        <f t="shared" si="381"/>
        <v>5762572.1636363631</v>
      </c>
      <c r="I2474" s="1">
        <f t="shared" si="382"/>
        <v>1356.6545454545453</v>
      </c>
      <c r="J2474" s="1">
        <f t="shared" si="383"/>
        <v>691671.45818181802</v>
      </c>
      <c r="K2474" s="1">
        <f>'Innlegging av opplysninger'!$B$4*H2474</f>
        <v>749134.38127272727</v>
      </c>
      <c r="L2474" s="1"/>
      <c r="M2474" s="1">
        <f>'Innlegging av opplysninger'!$B$5*H2474</f>
        <v>754896.9534363636</v>
      </c>
      <c r="N2474" s="1">
        <f>'Innlegging av opplysninger'!$B$5*I2474</f>
        <v>177.72174545454544</v>
      </c>
      <c r="O2474" s="1">
        <f>'Innlegging av opplysninger'!$B$5*J2474</f>
        <v>90608.961021818162</v>
      </c>
      <c r="P2474" s="1">
        <f>'Innlegging av opplysninger'!$B$5*K2474</f>
        <v>98136.603946727279</v>
      </c>
      <c r="Q2474" s="1"/>
      <c r="R2474" s="1">
        <f>'Innlegging av opplysninger'!$C$11*SUM(H2474:Q2474)</f>
        <v>309645.08611589565</v>
      </c>
      <c r="S2474" s="1">
        <f>'Innlegging av opplysninger'!$C$13*(((H2474+J2474+M2474+O2474)*Data!H2474)+(J2474+O2474)*(1-Data!H2474)*1.8/12+I2474+N2474+K2474+L2474+P2474+Q2474)</f>
        <v>50239.666068327264</v>
      </c>
      <c r="T2474" s="1">
        <f>'Innlegging av opplysninger'!$C$13*((H2474+J2474+M2474+O2474)*(1-Data!H2474)-(J2474+O2474)*(1-Data!H2474)*1.8/12)</f>
        <v>373485.18861658248</v>
      </c>
      <c r="U2474" s="1">
        <f>Data!I2474</f>
        <v>0.6</v>
      </c>
      <c r="V2474" s="1">
        <f>Data!J2474+Data!K2474</f>
        <v>38458.333333333336</v>
      </c>
      <c r="W2474" s="1">
        <f>Data!L2474</f>
        <v>0</v>
      </c>
      <c r="X2474" s="1">
        <f t="shared" si="387"/>
        <v>251727.27272727271</v>
      </c>
      <c r="Y2474" s="100">
        <f t="shared" si="388"/>
        <v>0</v>
      </c>
      <c r="Z2474" s="100">
        <f t="shared" si="389"/>
        <v>35996.999999999993</v>
      </c>
      <c r="AA2474" s="100">
        <f>'Innlegging av opplysninger'!$B$4*X2474</f>
        <v>32724.545454545452</v>
      </c>
      <c r="AB2474" s="1"/>
      <c r="AC2474" s="1">
        <f>'Innlegging av opplysninger'!$B$5*X2474</f>
        <v>32976.272727272728</v>
      </c>
      <c r="AD2474" s="1">
        <f>'Innlegging av opplysninger'!$B$5*Y2474</f>
        <v>0</v>
      </c>
      <c r="AE2474" s="1">
        <f>'Innlegging av opplysninger'!$B$5*Z2474</f>
        <v>4715.6069999999991</v>
      </c>
      <c r="AF2474" s="1">
        <f>'Innlegging av opplysninger'!$B$5*AA2474</f>
        <v>4286.9154545454548</v>
      </c>
      <c r="AG2474" s="1"/>
      <c r="AH2474" s="1">
        <f>'Innlegging av opplysninger'!$C$11*SUM(X2474:AG2474)</f>
        <v>13772.249307818181</v>
      </c>
      <c r="AI2474" s="1">
        <f>'Innlegging av opplysninger'!$C$13*(((X2474+Z2474+AC2474+AE2474)*Data!M2474)+(Z2474+AE2474)*(1-Data!M2474)*1.8/12+Y2474+AD2474+AA2474+AB2474+AF2474+AG2474)</f>
        <v>2242.1543018727266</v>
      </c>
      <c r="AJ2474" s="1">
        <f>'Innlegging av opplysninger'!$C$13*((X2474+Z2474+AC2474+AE2474)*(1-Data!M2474)-(Z2474+AE2474)*(1-Data!M2474)*1.8/12)</f>
        <v>16604.081593036364</v>
      </c>
      <c r="AK2474" s="83">
        <f t="shared" si="384"/>
        <v>323000</v>
      </c>
      <c r="AL2474" s="83">
        <f t="shared" si="385"/>
        <v>52000</v>
      </c>
      <c r="AM2474" s="83">
        <f t="shared" si="386"/>
        <v>390000</v>
      </c>
    </row>
    <row r="2475" spans="1:39">
      <c r="A2475" t="str">
        <f t="shared" si="380"/>
        <v>5429Helse/pleie/omsorg</v>
      </c>
      <c r="B2475" s="6" t="str">
        <f>Data!A2475</f>
        <v>5429</v>
      </c>
      <c r="C2475" s="7" t="str">
        <f>Data!B2475</f>
        <v>Kvænangen kommune</v>
      </c>
      <c r="D2475" s="7" t="str">
        <f>Data!C2475</f>
        <v>Helse/pleie/omsorg</v>
      </c>
      <c r="E2475" s="1">
        <f>Data!D2475</f>
        <v>71.618600000000001</v>
      </c>
      <c r="F2475" s="1">
        <f>Data!E2475+Data!F2475</f>
        <v>47115.188919731292</v>
      </c>
      <c r="G2475" s="1">
        <f>Data!G2475</f>
        <v>947.03987511624098</v>
      </c>
      <c r="H2475" s="1">
        <f t="shared" si="381"/>
        <v>36810805.845454551</v>
      </c>
      <c r="I2475" s="1">
        <f t="shared" si="382"/>
        <v>739916.40000000014</v>
      </c>
      <c r="J2475" s="1">
        <f t="shared" si="383"/>
        <v>4506086.6694545457</v>
      </c>
      <c r="K2475" s="1">
        <f>'Innlegging av opplysninger'!$B$4*H2475</f>
        <v>4785404.7599090915</v>
      </c>
      <c r="L2475" s="1"/>
      <c r="M2475" s="1">
        <f>'Innlegging av opplysninger'!$B$5*H2475</f>
        <v>4822215.5657545468</v>
      </c>
      <c r="N2475" s="1">
        <f>'Innlegging av opplysninger'!$B$5*I2475</f>
        <v>96929.048400000029</v>
      </c>
      <c r="O2475" s="1">
        <f>'Innlegging av opplysninger'!$B$5*J2475</f>
        <v>590297.35369854548</v>
      </c>
      <c r="P2475" s="1">
        <f>'Innlegging av opplysninger'!$B$5*K2475</f>
        <v>626888.02354809106</v>
      </c>
      <c r="Q2475" s="1"/>
      <c r="R2475" s="1">
        <f>'Innlegging av opplysninger'!$C$11*SUM(H2475:Q2475)</f>
        <v>2013184.659316336</v>
      </c>
      <c r="S2475" s="1">
        <f>'Innlegging av opplysninger'!$C$13*(((H2475+J2475+M2475+O2475)*Data!H2475)+(J2475+O2475)*(1-Data!H2475)*1.8/12+I2475+N2475+K2475+L2475+P2475+Q2475)</f>
        <v>479356.2563310939</v>
      </c>
      <c r="T2475" s="1">
        <f>'Innlegging av opplysninger'!$C$13*((H2475+J2475+M2475+O2475)*(1-Data!H2475)-(J2475+O2475)*(1-Data!H2475)*1.8/12)</f>
        <v>2275528.0143123134</v>
      </c>
      <c r="U2475" s="1">
        <f>Data!I2475</f>
        <v>13.889299999999997</v>
      </c>
      <c r="V2475" s="1">
        <f>Data!J2475+Data!K2475</f>
        <v>44256.715781212886</v>
      </c>
      <c r="W2475" s="1">
        <f>Data!L2475</f>
        <v>1376.3594997588075</v>
      </c>
      <c r="X2475" s="1">
        <f t="shared" si="387"/>
        <v>6705761.4818181815</v>
      </c>
      <c r="Y2475" s="100">
        <f t="shared" si="388"/>
        <v>208545.49090909088</v>
      </c>
      <c r="Z2475" s="100">
        <f t="shared" si="389"/>
        <v>988745.89709999994</v>
      </c>
      <c r="AA2475" s="100">
        <f>'Innlegging av opplysninger'!$B$4*X2475</f>
        <v>871748.9926363636</v>
      </c>
      <c r="AB2475" s="1"/>
      <c r="AC2475" s="1">
        <f>'Innlegging av opplysninger'!$B$5*X2475</f>
        <v>878454.75411818177</v>
      </c>
      <c r="AD2475" s="1">
        <f>'Innlegging av opplysninger'!$B$5*Y2475</f>
        <v>27319.459309090907</v>
      </c>
      <c r="AE2475" s="1">
        <f>'Innlegging av opplysninger'!$B$5*Z2475</f>
        <v>129525.7125201</v>
      </c>
      <c r="AF2475" s="1">
        <f>'Innlegging av opplysninger'!$B$5*AA2475</f>
        <v>114199.11803536363</v>
      </c>
      <c r="AG2475" s="1"/>
      <c r="AH2475" s="1">
        <f>'Innlegging av opplysninger'!$C$11*SUM(X2475:AG2475)</f>
        <v>377123.43444496219</v>
      </c>
      <c r="AI2475" s="1">
        <f>'Innlegging av opplysninger'!$C$13*(((X2475+Z2475+AC2475+AE2475)*Data!M2475)+(Z2475+AE2475)*(1-Data!M2475)*1.8/12+Y2475+AD2475+AA2475+AB2475+AF2475+AG2475)</f>
        <v>73981.919205241604</v>
      </c>
      <c r="AJ2475" s="1">
        <f>'Innlegging av opplysninger'!$C$13*((X2475+Z2475+AC2475+AE2475)*(1-Data!M2475)-(Z2475+AE2475)*(1-Data!M2475)*1.8/12)</f>
        <v>442081.72792996973</v>
      </c>
      <c r="AK2475" s="83">
        <f t="shared" si="384"/>
        <v>2390000</v>
      </c>
      <c r="AL2475" s="83">
        <f t="shared" si="385"/>
        <v>553000</v>
      </c>
      <c r="AM2475" s="83">
        <f t="shared" si="386"/>
        <v>2718000</v>
      </c>
    </row>
    <row r="2476" spans="1:39">
      <c r="A2476" t="str">
        <f t="shared" si="380"/>
        <v>5429Samferdsel og teknikk</v>
      </c>
      <c r="B2476" s="6" t="str">
        <f>Data!A2476</f>
        <v>5429</v>
      </c>
      <c r="C2476" s="7" t="str">
        <f>Data!B2476</f>
        <v>Kvænangen kommune</v>
      </c>
      <c r="D2476" s="7" t="str">
        <f>Data!C2476</f>
        <v>Samferdsel og teknikk</v>
      </c>
      <c r="E2476" s="1">
        <f>Data!D2476</f>
        <v>9.9861999999999949</v>
      </c>
      <c r="F2476" s="1">
        <f>Data!E2476+Data!F2476</f>
        <v>48823.829718344663</v>
      </c>
      <c r="G2476" s="1">
        <f>Data!G2476</f>
        <v>223.09987783140747</v>
      </c>
      <c r="H2476" s="1">
        <f t="shared" si="381"/>
        <v>5318885.7636363618</v>
      </c>
      <c r="I2476" s="1">
        <f t="shared" si="382"/>
        <v>24304.581818181818</v>
      </c>
      <c r="J2476" s="1">
        <f t="shared" si="383"/>
        <v>641182.84145454527</v>
      </c>
      <c r="K2476" s="1">
        <f>'Innlegging av opplysninger'!$B$4*H2476</f>
        <v>691455.14927272708</v>
      </c>
      <c r="L2476" s="1"/>
      <c r="M2476" s="1">
        <f>'Innlegging av opplysninger'!$B$5*H2476</f>
        <v>696774.03503636341</v>
      </c>
      <c r="N2476" s="1">
        <f>'Innlegging av opplysninger'!$B$5*I2476</f>
        <v>3183.9002181818182</v>
      </c>
      <c r="O2476" s="1">
        <f>'Innlegging av opplysninger'!$B$5*J2476</f>
        <v>83994.95223054543</v>
      </c>
      <c r="P2476" s="1">
        <f>'Innlegging av opplysninger'!$B$5*K2476</f>
        <v>90580.624554727256</v>
      </c>
      <c r="Q2476" s="1"/>
      <c r="R2476" s="1">
        <f>'Innlegging av opplysninger'!$C$11*SUM(H2476:Q2476)</f>
        <v>286913.75023242208</v>
      </c>
      <c r="S2476" s="1">
        <f>'Innlegging av opplysninger'!$C$13*(((H2476+J2476+M2476+O2476)*Data!H2476)+(J2476+O2476)*(1-Data!H2476)*1.8/12+I2476+N2476+K2476+L2476+P2476+Q2476)</f>
        <v>50765.918722580769</v>
      </c>
      <c r="T2476" s="1">
        <f>'Innlegging av opplysninger'!$C$13*((H2476+J2476+M2476+O2476)*(1-Data!H2476)-(J2476+O2476)*(1-Data!H2476)*1.8/12)</f>
        <v>341852.8973849442</v>
      </c>
      <c r="U2476" s="1">
        <f>Data!I2476</f>
        <v>3.9899999999999998E-2</v>
      </c>
      <c r="V2476" s="1">
        <f>Data!J2476+Data!K2476</f>
        <v>70689.160401002504</v>
      </c>
      <c r="W2476" s="1">
        <f>Data!L2476</f>
        <v>0</v>
      </c>
      <c r="X2476" s="1">
        <f t="shared" si="387"/>
        <v>30769.063636363629</v>
      </c>
      <c r="Y2476" s="100">
        <f t="shared" si="388"/>
        <v>0</v>
      </c>
      <c r="Z2476" s="100">
        <f t="shared" si="389"/>
        <v>4399.976099999999</v>
      </c>
      <c r="AA2476" s="100">
        <f>'Innlegging av opplysninger'!$B$4*X2476</f>
        <v>3999.9782727272718</v>
      </c>
      <c r="AB2476" s="1"/>
      <c r="AC2476" s="1">
        <f>'Innlegging av opplysninger'!$B$5*X2476</f>
        <v>4030.7473363636354</v>
      </c>
      <c r="AD2476" s="1">
        <f>'Innlegging av opplysninger'!$B$5*Y2476</f>
        <v>0</v>
      </c>
      <c r="AE2476" s="1">
        <f>'Innlegging av opplysninger'!$B$5*Z2476</f>
        <v>576.39686909999989</v>
      </c>
      <c r="AF2476" s="1">
        <f>'Innlegging av opplysninger'!$B$5*AA2476</f>
        <v>523.99715372727258</v>
      </c>
      <c r="AG2476" s="1"/>
      <c r="AH2476" s="1">
        <f>'Innlegging av opplysninger'!$C$11*SUM(X2476:AG2476)</f>
        <v>1683.4060559947086</v>
      </c>
      <c r="AI2476" s="1">
        <f>'Innlegging av opplysninger'!$C$13*(((X2476+Z2476+AC2476+AE2476)*Data!M2476)+(Z2476+AE2476)*(1-Data!M2476)*1.8/12+Y2476+AD2476+AA2476+AB2476+AF2476+AG2476)</f>
        <v>274.06243133461629</v>
      </c>
      <c r="AJ2476" s="1">
        <f>'Innlegging av opplysninger'!$C$13*((X2476+Z2476+AC2476+AE2476)*(1-Data!M2476)-(Z2476+AE2476)*(1-Data!M2476)*1.8/12)</f>
        <v>2029.5458558160376</v>
      </c>
      <c r="AK2476" s="83">
        <f t="shared" si="384"/>
        <v>289000</v>
      </c>
      <c r="AL2476" s="83">
        <f t="shared" si="385"/>
        <v>51000</v>
      </c>
      <c r="AM2476" s="83">
        <f t="shared" si="386"/>
        <v>344000</v>
      </c>
    </row>
    <row r="2477" spans="1:39">
      <c r="A2477" t="str">
        <f t="shared" si="380"/>
        <v>5429Annet</v>
      </c>
      <c r="B2477" s="6" t="str">
        <f>Data!A2477</f>
        <v>5429</v>
      </c>
      <c r="C2477" s="7" t="str">
        <f>Data!B2477</f>
        <v>Kvænangen kommune</v>
      </c>
      <c r="D2477" s="7" t="str">
        <f>Data!C2477</f>
        <v>Annet</v>
      </c>
      <c r="E2477" s="1">
        <f>Data!D2477</f>
        <v>2.1667000000000001</v>
      </c>
      <c r="F2477" s="1">
        <f>Data!E2477+Data!F2477</f>
        <v>0</v>
      </c>
      <c r="G2477" s="1">
        <f>Data!G2477</f>
        <v>0</v>
      </c>
      <c r="H2477" s="1">
        <f t="shared" si="381"/>
        <v>0</v>
      </c>
      <c r="I2477" s="1">
        <f t="shared" si="382"/>
        <v>0</v>
      </c>
      <c r="J2477" s="1">
        <f t="shared" si="383"/>
        <v>0</v>
      </c>
      <c r="K2477" s="1">
        <f>'Innlegging av opplysninger'!$B$4*H2477</f>
        <v>0</v>
      </c>
      <c r="L2477" s="1"/>
      <c r="M2477" s="1">
        <f>'Innlegging av opplysninger'!$B$5*H2477</f>
        <v>0</v>
      </c>
      <c r="N2477" s="1">
        <f>'Innlegging av opplysninger'!$B$5*I2477</f>
        <v>0</v>
      </c>
      <c r="O2477" s="1">
        <f>'Innlegging av opplysninger'!$B$5*J2477</f>
        <v>0</v>
      </c>
      <c r="P2477" s="1">
        <f>'Innlegging av opplysninger'!$B$5*K2477</f>
        <v>0</v>
      </c>
      <c r="Q2477" s="1"/>
      <c r="R2477" s="1">
        <f>'Innlegging av opplysninger'!$C$11*SUM(H2477:Q2477)</f>
        <v>0</v>
      </c>
      <c r="S2477" s="1">
        <f>'Innlegging av opplysninger'!$C$13*(((H2477+J2477+M2477+O2477)*Data!H2477)+(J2477+O2477)*(1-Data!H2477)*1.8/12+I2477+N2477+K2477+L2477+P2477+Q2477)</f>
        <v>0</v>
      </c>
      <c r="T2477" s="1">
        <f>'Innlegging av opplysninger'!$C$13*((H2477+J2477+M2477+O2477)*(1-Data!H2477)-(J2477+O2477)*(1-Data!H2477)*1.8/12)</f>
        <v>0</v>
      </c>
      <c r="U2477" s="1">
        <f>Data!I2477</f>
        <v>0</v>
      </c>
      <c r="V2477" s="1">
        <f>Data!J2477+Data!K2477</f>
        <v>0</v>
      </c>
      <c r="W2477" s="1">
        <f>Data!L2477</f>
        <v>0</v>
      </c>
      <c r="X2477" s="1">
        <f t="shared" si="387"/>
        <v>0</v>
      </c>
      <c r="Y2477" s="100">
        <f t="shared" si="388"/>
        <v>0</v>
      </c>
      <c r="Z2477" s="100">
        <f t="shared" si="389"/>
        <v>0</v>
      </c>
      <c r="AA2477" s="100">
        <f>'Innlegging av opplysninger'!$B$4*X2477</f>
        <v>0</v>
      </c>
      <c r="AB2477" s="1"/>
      <c r="AC2477" s="1">
        <f>'Innlegging av opplysninger'!$B$5*X2477</f>
        <v>0</v>
      </c>
      <c r="AD2477" s="1">
        <f>'Innlegging av opplysninger'!$B$5*Y2477</f>
        <v>0</v>
      </c>
      <c r="AE2477" s="1">
        <f>'Innlegging av opplysninger'!$B$5*Z2477</f>
        <v>0</v>
      </c>
      <c r="AF2477" s="1">
        <f>'Innlegging av opplysninger'!$B$5*AA2477</f>
        <v>0</v>
      </c>
      <c r="AG2477" s="1"/>
      <c r="AH2477" s="1">
        <f>'Innlegging av opplysninger'!$C$11*SUM(X2477:AG2477)</f>
        <v>0</v>
      </c>
      <c r="AI2477" s="1">
        <f>'Innlegging av opplysninger'!$C$13*(((X2477+Z2477+AC2477+AE2477)*Data!M2477)+(Z2477+AE2477)*(1-Data!M2477)*1.8/12+Y2477+AD2477+AA2477+AB2477+AF2477+AG2477)</f>
        <v>0</v>
      </c>
      <c r="AJ2477" s="1">
        <f>'Innlegging av opplysninger'!$C$13*((X2477+Z2477+AC2477+AE2477)*(1-Data!M2477)-(Z2477+AE2477)*(1-Data!M2477)*1.8/12)</f>
        <v>0</v>
      </c>
      <c r="AK2477" s="83">
        <f t="shared" si="384"/>
        <v>0</v>
      </c>
      <c r="AL2477" s="83">
        <f t="shared" si="385"/>
        <v>0</v>
      </c>
      <c r="AM2477" s="83">
        <f t="shared" si="386"/>
        <v>0</v>
      </c>
    </row>
    <row r="2478" spans="1:39">
      <c r="A2478" t="str">
        <f t="shared" si="380"/>
        <v>5430Alle</v>
      </c>
      <c r="B2478" s="6" t="str">
        <f>Data!A2478</f>
        <v>5430</v>
      </c>
      <c r="C2478" s="7" t="str">
        <f>Data!B2478</f>
        <v>Kautokeino kommune</v>
      </c>
      <c r="D2478" s="7" t="str">
        <f>Data!C2478</f>
        <v>Alle</v>
      </c>
      <c r="E2478" s="1">
        <f>Data!D2478</f>
        <v>263.76432535765844</v>
      </c>
      <c r="F2478" s="1">
        <f>Data!E2478+Data!F2478</f>
        <v>44690.807152746245</v>
      </c>
      <c r="G2478" s="1">
        <f>Data!G2478</f>
        <v>348.88019778724833</v>
      </c>
      <c r="H2478" s="1">
        <f t="shared" si="381"/>
        <v>128594624.70909086</v>
      </c>
      <c r="I2478" s="1">
        <f t="shared" si="382"/>
        <v>1003877.9999999999</v>
      </c>
      <c r="J2478" s="1">
        <f t="shared" si="383"/>
        <v>15551820.325090902</v>
      </c>
      <c r="K2478" s="1">
        <f>'Innlegging av opplysninger'!$B$4*H2478</f>
        <v>16717301.212181812</v>
      </c>
      <c r="L2478" s="1"/>
      <c r="M2478" s="1">
        <f>'Innlegging av opplysninger'!$B$5*H2478</f>
        <v>16845895.836890902</v>
      </c>
      <c r="N2478" s="1">
        <f>'Innlegging av opplysninger'!$B$5*I2478</f>
        <v>131508.01799999998</v>
      </c>
      <c r="O2478" s="1">
        <f>'Innlegging av opplysninger'!$B$5*J2478</f>
        <v>2037288.4625869081</v>
      </c>
      <c r="P2478" s="1">
        <f>'Innlegging av opplysninger'!$B$5*K2478</f>
        <v>2189966.4587958176</v>
      </c>
      <c r="Q2478" s="1"/>
      <c r="R2478" s="1">
        <f>'Innlegging av opplysninger'!$C$11*SUM(H2478:Q2478)</f>
        <v>6956746.754860214</v>
      </c>
      <c r="S2478" s="1">
        <f>'Innlegging av opplysninger'!$C$13*(((H2478+J2478+M2478+O2478)*Data!H2478)+(J2478+O2478)*(1-Data!H2478)*1.8/12+I2478+N2478+K2478+L2478+P2478+Q2478)</f>
        <v>1396651.1015648472</v>
      </c>
      <c r="T2478" s="1">
        <f>'Innlegging av opplysninger'!$C$13*((H2478+J2478+M2478+O2478)*(1-Data!H2478)-(J2478+O2478)*(1-Data!H2478)*1.8/12)</f>
        <v>8123107.6156122871</v>
      </c>
      <c r="U2478" s="1">
        <f>Data!I2478</f>
        <v>46.401988802161952</v>
      </c>
      <c r="V2478" s="1">
        <f>Data!J2478+Data!K2478</f>
        <v>45503.589849758559</v>
      </c>
      <c r="W2478" s="1">
        <f>Data!L2478</f>
        <v>411.07268227932678</v>
      </c>
      <c r="X2478" s="1">
        <f t="shared" si="387"/>
        <v>23034077.09090909</v>
      </c>
      <c r="Y2478" s="100">
        <f t="shared" si="388"/>
        <v>208086.43636363634</v>
      </c>
      <c r="Z2478" s="100">
        <f t="shared" si="389"/>
        <v>3323629.3843999999</v>
      </c>
      <c r="AA2478" s="100">
        <f>'Innlegging av opplysninger'!$B$4*X2478</f>
        <v>2994430.021818182</v>
      </c>
      <c r="AB2478" s="1"/>
      <c r="AC2478" s="1">
        <f>'Innlegging av opplysninger'!$B$5*X2478</f>
        <v>3017464.0989090907</v>
      </c>
      <c r="AD2478" s="1">
        <f>'Innlegging av opplysninger'!$B$5*Y2478</f>
        <v>27259.323163636363</v>
      </c>
      <c r="AE2478" s="1">
        <f>'Innlegging av opplysninger'!$B$5*Z2478</f>
        <v>435395.4493564</v>
      </c>
      <c r="AF2478" s="1">
        <f>'Innlegging av opplysninger'!$B$5*AA2478</f>
        <v>392270.33285818185</v>
      </c>
      <c r="AG2478" s="1"/>
      <c r="AH2478" s="1">
        <f>'Innlegging av opplysninger'!$C$11*SUM(X2478:AG2478)</f>
        <v>1270439.2612355724</v>
      </c>
      <c r="AI2478" s="1">
        <f>'Innlegging av opplysninger'!$C$13*(((X2478+Z2478+AC2478+AE2478)*Data!M2478)+(Z2478+AE2478)*(1-Data!M2478)*1.8/12+Y2478+AD2478+AA2478+AB2478+AF2478+AG2478)</f>
        <v>248934.58007106482</v>
      </c>
      <c r="AJ2478" s="1">
        <f>'Innlegging av opplysninger'!$C$13*((X2478+Z2478+AC2478+AE2478)*(1-Data!M2478)-(Z2478+AE2478)*(1-Data!M2478)*1.8/12)</f>
        <v>1489561.2510934025</v>
      </c>
      <c r="AK2478" s="83">
        <f t="shared" si="384"/>
        <v>8227000</v>
      </c>
      <c r="AL2478" s="83">
        <f t="shared" si="385"/>
        <v>1646000</v>
      </c>
      <c r="AM2478" s="83">
        <f t="shared" si="386"/>
        <v>9613000</v>
      </c>
    </row>
    <row r="2479" spans="1:39">
      <c r="A2479" t="str">
        <f t="shared" si="380"/>
        <v>5430Administrasjon</v>
      </c>
      <c r="B2479" s="6" t="str">
        <f>Data!A2479</f>
        <v>5430</v>
      </c>
      <c r="C2479" s="7" t="str">
        <f>Data!B2479</f>
        <v>Kautokeino kommune</v>
      </c>
      <c r="D2479" s="7" t="str">
        <f>Data!C2479</f>
        <v>Administrasjon</v>
      </c>
      <c r="E2479" s="1">
        <f>Data!D2479</f>
        <v>23.3</v>
      </c>
      <c r="F2479" s="1">
        <f>Data!E2479+Data!F2479</f>
        <v>47712.0886981402</v>
      </c>
      <c r="G2479" s="1">
        <f>Data!G2479</f>
        <v>0</v>
      </c>
      <c r="H2479" s="1">
        <f t="shared" si="381"/>
        <v>12127545.454545453</v>
      </c>
      <c r="I2479" s="1">
        <f t="shared" si="382"/>
        <v>0</v>
      </c>
      <c r="J2479" s="1">
        <f t="shared" si="383"/>
        <v>1455305.4545454544</v>
      </c>
      <c r="K2479" s="1">
        <f>'Innlegging av opplysninger'!$B$4*H2479</f>
        <v>1576580.9090909089</v>
      </c>
      <c r="L2479" s="1"/>
      <c r="M2479" s="1">
        <f>'Innlegging av opplysninger'!$B$5*H2479</f>
        <v>1588708.4545454544</v>
      </c>
      <c r="N2479" s="1">
        <f>'Innlegging av opplysninger'!$B$5*I2479</f>
        <v>0</v>
      </c>
      <c r="O2479" s="1">
        <f>'Innlegging av opplysninger'!$B$5*J2479</f>
        <v>190645.01454545453</v>
      </c>
      <c r="P2479" s="1">
        <f>'Innlegging av opplysninger'!$B$5*K2479</f>
        <v>206532.09909090909</v>
      </c>
      <c r="Q2479" s="1"/>
      <c r="R2479" s="1">
        <f>'Innlegging av opplysninger'!$C$11*SUM(H2479:Q2479)</f>
        <v>651522.06068181805</v>
      </c>
      <c r="S2479" s="1">
        <f>'Innlegging av opplysninger'!$C$13*(((H2479+J2479+M2479+O2479)*Data!H2479)+(J2479+O2479)*(1-Data!H2479)*1.8/12+I2479+N2479+K2479+L2479+P2479+Q2479)</f>
        <v>151137.1469269527</v>
      </c>
      <c r="T2479" s="1">
        <f>'Innlegging av opplysninger'!$C$13*((H2479+J2479+M2479+O2479)*(1-Data!H2479)-(J2479+O2479)*(1-Data!H2479)*1.8/12)</f>
        <v>740419.35716395639</v>
      </c>
      <c r="U2479" s="1">
        <f>Data!I2479</f>
        <v>6.5</v>
      </c>
      <c r="V2479" s="1">
        <f>Data!J2479+Data!K2479</f>
        <v>54819.512820512813</v>
      </c>
      <c r="W2479" s="1">
        <f>Data!L2479</f>
        <v>0</v>
      </c>
      <c r="X2479" s="1">
        <f t="shared" si="387"/>
        <v>3887201.8181818174</v>
      </c>
      <c r="Y2479" s="100">
        <f t="shared" si="388"/>
        <v>0</v>
      </c>
      <c r="Z2479" s="100">
        <f t="shared" si="389"/>
        <v>555869.85999999987</v>
      </c>
      <c r="AA2479" s="100">
        <f>'Innlegging av opplysninger'!$B$4*X2479</f>
        <v>505336.23636363627</v>
      </c>
      <c r="AB2479" s="1"/>
      <c r="AC2479" s="1">
        <f>'Innlegging av opplysninger'!$B$5*X2479</f>
        <v>509223.43818181811</v>
      </c>
      <c r="AD2479" s="1">
        <f>'Innlegging av opplysninger'!$B$5*Y2479</f>
        <v>0</v>
      </c>
      <c r="AE2479" s="1">
        <f>'Innlegging av opplysninger'!$B$5*Z2479</f>
        <v>72818.951659999992</v>
      </c>
      <c r="AF2479" s="1">
        <f>'Innlegging av opplysninger'!$B$5*AA2479</f>
        <v>66199.046963636356</v>
      </c>
      <c r="AG2479" s="1"/>
      <c r="AH2479" s="1">
        <f>'Innlegging av opplysninger'!$C$11*SUM(X2479:AG2479)</f>
        <v>212672.67535133453</v>
      </c>
      <c r="AI2479" s="1">
        <f>'Innlegging av opplysninger'!$C$13*(((X2479+Z2479+AC2479+AE2479)*Data!M2479)+(Z2479+AE2479)*(1-Data!M2479)*1.8/12+Y2479+AD2479+AA2479+AB2479+AF2479+AG2479)</f>
        <v>62389.901337177806</v>
      </c>
      <c r="AJ2479" s="1">
        <f>'Innlegging av opplysninger'!$C$13*((X2479+Z2479+AC2479+AE2479)*(1-Data!M2479)-(Z2479+AE2479)*(1-Data!M2479)*1.8/12)</f>
        <v>228635.86493306945</v>
      </c>
      <c r="AK2479" s="83">
        <f t="shared" si="384"/>
        <v>864000</v>
      </c>
      <c r="AL2479" s="83">
        <f t="shared" si="385"/>
        <v>214000</v>
      </c>
      <c r="AM2479" s="83">
        <f t="shared" si="386"/>
        <v>969000</v>
      </c>
    </row>
    <row r="2480" spans="1:39">
      <c r="A2480" t="str">
        <f t="shared" si="380"/>
        <v>5430Undervisning</v>
      </c>
      <c r="B2480" s="6" t="str">
        <f>Data!A2480</f>
        <v>5430</v>
      </c>
      <c r="C2480" s="7" t="str">
        <f>Data!B2480</f>
        <v>Kautokeino kommune</v>
      </c>
      <c r="D2480" s="7" t="str">
        <f>Data!C2480</f>
        <v>Undervisning</v>
      </c>
      <c r="E2480" s="1">
        <f>Data!D2480</f>
        <v>66.147099999999995</v>
      </c>
      <c r="F2480" s="1">
        <f>Data!E2480+Data!F2480</f>
        <v>45810.123182522999</v>
      </c>
      <c r="G2480" s="1">
        <f>Data!G2480</f>
        <v>0</v>
      </c>
      <c r="H2480" s="1">
        <f t="shared" si="381"/>
        <v>33056801.445454545</v>
      </c>
      <c r="I2480" s="1">
        <f t="shared" si="382"/>
        <v>0</v>
      </c>
      <c r="J2480" s="1">
        <f t="shared" si="383"/>
        <v>3966816.1734545454</v>
      </c>
      <c r="K2480" s="1">
        <f>'Innlegging av opplysninger'!$B$4*H2480</f>
        <v>4297384.1879090909</v>
      </c>
      <c r="L2480" s="1"/>
      <c r="M2480" s="1">
        <f>'Innlegging av opplysninger'!$B$5*H2480</f>
        <v>4330440.9893545453</v>
      </c>
      <c r="N2480" s="1">
        <f>'Innlegging av opplysninger'!$B$5*I2480</f>
        <v>0</v>
      </c>
      <c r="O2480" s="1">
        <f>'Innlegging av opplysninger'!$B$5*J2480</f>
        <v>519652.9187225455</v>
      </c>
      <c r="P2480" s="1">
        <f>'Innlegging av opplysninger'!$B$5*K2480</f>
        <v>562957.32861609093</v>
      </c>
      <c r="Q2480" s="1"/>
      <c r="R2480" s="1">
        <f>'Innlegging av opplysninger'!$C$11*SUM(H2480:Q2480)</f>
        <v>1775894.0156534316</v>
      </c>
      <c r="S2480" s="1">
        <f>'Innlegging av opplysninger'!$C$13*(((H2480+J2480+M2480+O2480)*Data!H2480)+(J2480+O2480)*(1-Data!H2480)*1.8/12+I2480+N2480+K2480+L2480+P2480+Q2480)</f>
        <v>304218.91302527254</v>
      </c>
      <c r="T2480" s="1">
        <f>'Innlegging av opplysninger'!$C$13*((H2480+J2480+M2480+O2480)*(1-Data!H2480)-(J2480+O2480)*(1-Data!H2480)*1.8/12)</f>
        <v>2125951.845237318</v>
      </c>
      <c r="U2480" s="1">
        <f>Data!I2480</f>
        <v>14.2</v>
      </c>
      <c r="V2480" s="1">
        <f>Data!J2480+Data!K2480</f>
        <v>49092.276995305168</v>
      </c>
      <c r="W2480" s="1">
        <f>Data!L2480</f>
        <v>0</v>
      </c>
      <c r="X2480" s="1">
        <f t="shared" si="387"/>
        <v>7604840</v>
      </c>
      <c r="Y2480" s="100">
        <f t="shared" si="388"/>
        <v>0</v>
      </c>
      <c r="Z2480" s="100">
        <f t="shared" si="389"/>
        <v>1087492.1199999999</v>
      </c>
      <c r="AA2480" s="100">
        <f>'Innlegging av opplysninger'!$B$4*X2480</f>
        <v>988629.20000000007</v>
      </c>
      <c r="AB2480" s="1"/>
      <c r="AC2480" s="1">
        <f>'Innlegging av opplysninger'!$B$5*X2480</f>
        <v>996234.04</v>
      </c>
      <c r="AD2480" s="1">
        <f>'Innlegging av opplysninger'!$B$5*Y2480</f>
        <v>0</v>
      </c>
      <c r="AE2480" s="1">
        <f>'Innlegging av opplysninger'!$B$5*Z2480</f>
        <v>142461.46771999999</v>
      </c>
      <c r="AF2480" s="1">
        <f>'Innlegging av opplysninger'!$B$5*AA2480</f>
        <v>129510.42520000001</v>
      </c>
      <c r="AG2480" s="1"/>
      <c r="AH2480" s="1">
        <f>'Innlegging av opplysninger'!$C$11*SUM(X2480:AG2480)</f>
        <v>416068.35561095999</v>
      </c>
      <c r="AI2480" s="1">
        <f>'Innlegging av opplysninger'!$C$13*(((X2480+Z2480+AC2480+AE2480)*Data!M2480)+(Z2480+AE2480)*(1-Data!M2480)*1.8/12+Y2480+AD2480+AA2480+AB2480+AF2480+AG2480)</f>
        <v>70394.630904751641</v>
      </c>
      <c r="AJ2480" s="1">
        <f>'Innlegging av opplysninger'!$C$13*((X2480+Z2480+AC2480+AE2480)*(1-Data!M2480)-(Z2480+AE2480)*(1-Data!M2480)*1.8/12)</f>
        <v>498962.06624708831</v>
      </c>
      <c r="AK2480" s="83">
        <f t="shared" si="384"/>
        <v>2192000</v>
      </c>
      <c r="AL2480" s="83">
        <f t="shared" si="385"/>
        <v>375000</v>
      </c>
      <c r="AM2480" s="83">
        <f t="shared" si="386"/>
        <v>2625000</v>
      </c>
    </row>
    <row r="2481" spans="1:39">
      <c r="A2481" t="str">
        <f t="shared" si="380"/>
        <v>5430Barnehager</v>
      </c>
      <c r="B2481" s="6" t="str">
        <f>Data!A2481</f>
        <v>5430</v>
      </c>
      <c r="C2481" s="7" t="str">
        <f>Data!B2481</f>
        <v>Kautokeino kommune</v>
      </c>
      <c r="D2481" s="7" t="str">
        <f>Data!C2481</f>
        <v>Barnehager</v>
      </c>
      <c r="E2481" s="1">
        <f>Data!D2481</f>
        <v>28.02</v>
      </c>
      <c r="F2481" s="1">
        <f>Data!E2481+Data!F2481</f>
        <v>39806.703098976919</v>
      </c>
      <c r="G2481" s="1">
        <f>Data!G2481</f>
        <v>0</v>
      </c>
      <c r="H2481" s="1">
        <f t="shared" si="381"/>
        <v>12167823.499999998</v>
      </c>
      <c r="I2481" s="1">
        <f t="shared" si="382"/>
        <v>0</v>
      </c>
      <c r="J2481" s="1">
        <f t="shared" si="383"/>
        <v>1460138.8199999998</v>
      </c>
      <c r="K2481" s="1">
        <f>'Innlegging av opplysninger'!$B$4*H2481</f>
        <v>1581817.0549999997</v>
      </c>
      <c r="L2481" s="1"/>
      <c r="M2481" s="1">
        <f>'Innlegging av opplysninger'!$B$5*H2481</f>
        <v>1593984.8784999999</v>
      </c>
      <c r="N2481" s="1">
        <f>'Innlegging av opplysninger'!$B$5*I2481</f>
        <v>0</v>
      </c>
      <c r="O2481" s="1">
        <f>'Innlegging av opplysninger'!$B$5*J2481</f>
        <v>191278.18541999999</v>
      </c>
      <c r="P2481" s="1">
        <f>'Innlegging av opplysninger'!$B$5*K2481</f>
        <v>207218.03420499997</v>
      </c>
      <c r="Q2481" s="1"/>
      <c r="R2481" s="1">
        <f>'Innlegging av opplysninger'!$C$11*SUM(H2481:Q2481)</f>
        <v>653685.89797874994</v>
      </c>
      <c r="S2481" s="1">
        <f>'Innlegging av opplysninger'!$C$13*(((H2481+J2481+M2481+O2481)*Data!H2481)+(J2481+O2481)*(1-Data!H2481)*1.8/12+I2481+N2481+K2481+L2481+P2481+Q2481)</f>
        <v>111989.77905855051</v>
      </c>
      <c r="T2481" s="1">
        <f>'Innlegging av opplysninger'!$C$13*((H2481+J2481+M2481+O2481)*(1-Data!H2481)-(J2481+O2481)*(1-Data!H2481)*1.8/12)</f>
        <v>782527.76554394932</v>
      </c>
      <c r="U2481" s="1">
        <f>Data!I2481</f>
        <v>6.15</v>
      </c>
      <c r="V2481" s="1">
        <f>Data!J2481+Data!K2481</f>
        <v>41679.945799457993</v>
      </c>
      <c r="W2481" s="1">
        <f>Data!L2481</f>
        <v>0</v>
      </c>
      <c r="X2481" s="1">
        <f t="shared" si="387"/>
        <v>2796345.4545454541</v>
      </c>
      <c r="Y2481" s="100">
        <f t="shared" si="388"/>
        <v>0</v>
      </c>
      <c r="Z2481" s="100">
        <f t="shared" si="389"/>
        <v>399877.39999999991</v>
      </c>
      <c r="AA2481" s="100">
        <f>'Innlegging av opplysninger'!$B$4*X2481</f>
        <v>363524.90909090906</v>
      </c>
      <c r="AB2481" s="1"/>
      <c r="AC2481" s="1">
        <f>'Innlegging av opplysninger'!$B$5*X2481</f>
        <v>366321.25454545452</v>
      </c>
      <c r="AD2481" s="1">
        <f>'Innlegging av opplysninger'!$B$5*Y2481</f>
        <v>0</v>
      </c>
      <c r="AE2481" s="1">
        <f>'Innlegging av opplysninger'!$B$5*Z2481</f>
        <v>52383.939399999988</v>
      </c>
      <c r="AF2481" s="1">
        <f>'Innlegging av opplysninger'!$B$5*AA2481</f>
        <v>47621.763090909088</v>
      </c>
      <c r="AG2481" s="1"/>
      <c r="AH2481" s="1">
        <f>'Innlegging av opplysninger'!$C$11*SUM(X2481:AG2481)</f>
        <v>152990.83938556359</v>
      </c>
      <c r="AI2481" s="1">
        <f>'Innlegging av opplysninger'!$C$13*(((X2481+Z2481+AC2481+AE2481)*Data!M2481)+(Z2481+AE2481)*(1-Data!M2481)*1.8/12+Y2481+AD2481+AA2481+AB2481+AF2481+AG2481)</f>
        <v>24907.265400774544</v>
      </c>
      <c r="AJ2481" s="1">
        <f>'Innlegging av opplysninger'!$C$13*((X2481+Z2481+AC2481+AE2481)*(1-Data!M2481)-(Z2481+AE2481)*(1-Data!M2481)*1.8/12)</f>
        <v>184448.62007420723</v>
      </c>
      <c r="AK2481" s="83">
        <f t="shared" si="384"/>
        <v>807000</v>
      </c>
      <c r="AL2481" s="83">
        <f t="shared" si="385"/>
        <v>137000</v>
      </c>
      <c r="AM2481" s="83">
        <f t="shared" si="386"/>
        <v>967000</v>
      </c>
    </row>
    <row r="2482" spans="1:39">
      <c r="A2482" t="str">
        <f t="shared" si="380"/>
        <v>5430Helse/pleie/omsorg</v>
      </c>
      <c r="B2482" s="6" t="str">
        <f>Data!A2482</f>
        <v>5430</v>
      </c>
      <c r="C2482" s="7" t="str">
        <f>Data!B2482</f>
        <v>Kautokeino kommune</v>
      </c>
      <c r="D2482" s="7" t="str">
        <f>Data!C2482</f>
        <v>Helse/pleie/omsorg</v>
      </c>
      <c r="E2482" s="1">
        <f>Data!D2482</f>
        <v>129.70392535765848</v>
      </c>
      <c r="F2482" s="1">
        <f>Data!E2482+Data!F2482</f>
        <v>44632.104276748898</v>
      </c>
      <c r="G2482" s="1">
        <f>Data!G2482</f>
        <v>709.47852770260431</v>
      </c>
      <c r="H2482" s="1">
        <f t="shared" si="381"/>
        <v>63152281.327272743</v>
      </c>
      <c r="I2482" s="1">
        <f t="shared" si="382"/>
        <v>1003878.0000000001</v>
      </c>
      <c r="J2482" s="1">
        <f t="shared" si="383"/>
        <v>7698739.1192727285</v>
      </c>
      <c r="K2482" s="1">
        <f>'Innlegging av opplysninger'!$B$4*H2482</f>
        <v>8209796.5725454567</v>
      </c>
      <c r="L2482" s="1"/>
      <c r="M2482" s="1">
        <f>'Innlegging av opplysninger'!$B$5*H2482</f>
        <v>8272948.8538727295</v>
      </c>
      <c r="N2482" s="1">
        <f>'Innlegging av opplysninger'!$B$5*I2482</f>
        <v>131508.01800000001</v>
      </c>
      <c r="O2482" s="1">
        <f>'Innlegging av opplysninger'!$B$5*J2482</f>
        <v>1008534.8246247275</v>
      </c>
      <c r="P2482" s="1">
        <f>'Innlegging av opplysninger'!$B$5*K2482</f>
        <v>1075483.3510034548</v>
      </c>
      <c r="Q2482" s="1"/>
      <c r="R2482" s="1">
        <f>'Innlegging av opplysninger'!$C$11*SUM(H2482:Q2482)</f>
        <v>3441020.46253049</v>
      </c>
      <c r="S2482" s="1">
        <f>'Innlegging av opplysninger'!$C$13*(((H2482+J2482+M2482+O2482)*Data!H2482)+(J2482+O2482)*(1-Data!H2482)*1.8/12+I2482+N2482+K2482+L2482+P2482+Q2482)</f>
        <v>757566.04634641809</v>
      </c>
      <c r="T2482" s="1">
        <f>'Innlegging av opplysninger'!$C$13*((H2482+J2482+M2482+O2482)*(1-Data!H2482)-(J2482+O2482)*(1-Data!H2482)*1.8/12)</f>
        <v>3951198.7971163574</v>
      </c>
      <c r="U2482" s="1">
        <f>Data!I2482</f>
        <v>18.550542348754448</v>
      </c>
      <c r="V2482" s="1">
        <f>Data!J2482+Data!K2482</f>
        <v>40948.195424827391</v>
      </c>
      <c r="W2482" s="1">
        <f>Data!L2482</f>
        <v>944.4979920587831</v>
      </c>
      <c r="X2482" s="1">
        <f t="shared" si="387"/>
        <v>8286668.0000000028</v>
      </c>
      <c r="Y2482" s="100">
        <f t="shared" si="388"/>
        <v>191137.63636363632</v>
      </c>
      <c r="Z2482" s="100">
        <f t="shared" si="389"/>
        <v>1212326.2060000002</v>
      </c>
      <c r="AA2482" s="100">
        <f>'Innlegging av opplysninger'!$B$4*X2482</f>
        <v>1077266.8400000003</v>
      </c>
      <c r="AB2482" s="1"/>
      <c r="AC2482" s="1">
        <f>'Innlegging av opplysninger'!$B$5*X2482</f>
        <v>1085553.5080000004</v>
      </c>
      <c r="AD2482" s="1">
        <f>'Innlegging av opplysninger'!$B$5*Y2482</f>
        <v>25039.030363636361</v>
      </c>
      <c r="AE2482" s="1">
        <f>'Innlegging av opplysninger'!$B$5*Z2482</f>
        <v>158814.73298600005</v>
      </c>
      <c r="AF2482" s="1">
        <f>'Innlegging av opplysninger'!$B$5*AA2482</f>
        <v>141121.95604000005</v>
      </c>
      <c r="AG2482" s="1"/>
      <c r="AH2482" s="1">
        <f>'Innlegging av opplysninger'!$C$11*SUM(X2482:AG2482)</f>
        <v>462761.26057062444</v>
      </c>
      <c r="AI2482" s="1">
        <f>'Innlegging av opplysninger'!$C$13*(((X2482+Z2482+AC2482+AE2482)*Data!M2482)+(Z2482+AE2482)*(1-Data!M2482)*1.8/12+Y2482+AD2482+AA2482+AB2482+AF2482+AG2482)</f>
        <v>86107.515209997757</v>
      </c>
      <c r="AJ2482" s="1">
        <f>'Innlegging av opplysninger'!$C$13*((X2482+Z2482+AC2482+AE2482)*(1-Data!M2482)-(Z2482+AE2482)*(1-Data!M2482)*1.8/12)</f>
        <v>547144.73609717272</v>
      </c>
      <c r="AK2482" s="83">
        <f t="shared" si="384"/>
        <v>3904000</v>
      </c>
      <c r="AL2482" s="83">
        <f t="shared" si="385"/>
        <v>844000</v>
      </c>
      <c r="AM2482" s="83">
        <f t="shared" si="386"/>
        <v>4498000</v>
      </c>
    </row>
    <row r="2483" spans="1:39">
      <c r="A2483" t="str">
        <f t="shared" si="380"/>
        <v>5430Samferdsel og teknikk</v>
      </c>
      <c r="B2483" s="6" t="str">
        <f>Data!A2483</f>
        <v>5430</v>
      </c>
      <c r="C2483" s="7" t="str">
        <f>Data!B2483</f>
        <v>Kautokeino kommune</v>
      </c>
      <c r="D2483" s="7" t="str">
        <f>Data!C2483</f>
        <v>Samferdsel og teknikk</v>
      </c>
      <c r="E2483" s="1">
        <f>Data!D2483</f>
        <v>10.093299999999999</v>
      </c>
      <c r="F2483" s="1">
        <f>Data!E2483+Data!F2483</f>
        <v>42822.435675150853</v>
      </c>
      <c r="G2483" s="1">
        <f>Data!G2483</f>
        <v>0</v>
      </c>
      <c r="H2483" s="1">
        <f t="shared" si="381"/>
        <v>4715123.8909090916</v>
      </c>
      <c r="I2483" s="1">
        <f t="shared" si="382"/>
        <v>0</v>
      </c>
      <c r="J2483" s="1">
        <f t="shared" si="383"/>
        <v>565814.86690909101</v>
      </c>
      <c r="K2483" s="1">
        <f>'Innlegging av opplysninger'!$B$4*H2483</f>
        <v>612966.10581818188</v>
      </c>
      <c r="L2483" s="1"/>
      <c r="M2483" s="1">
        <f>'Innlegging av opplysninger'!$B$5*H2483</f>
        <v>617681.22970909101</v>
      </c>
      <c r="N2483" s="1">
        <f>'Innlegging av opplysninger'!$B$5*I2483</f>
        <v>0</v>
      </c>
      <c r="O2483" s="1">
        <f>'Innlegging av opplysninger'!$B$5*J2483</f>
        <v>74121.747565090933</v>
      </c>
      <c r="P2483" s="1">
        <f>'Innlegging av opplysninger'!$B$5*K2483</f>
        <v>80298.559862181835</v>
      </c>
      <c r="Q2483" s="1"/>
      <c r="R2483" s="1">
        <f>'Innlegging av opplysninger'!$C$11*SUM(H2483:Q2483)</f>
        <v>253308.24322936367</v>
      </c>
      <c r="S2483" s="1">
        <f>'Innlegging av opplysninger'!$C$13*(((H2483+J2483+M2483+O2483)*Data!H2483)+(J2483+O2483)*(1-Data!H2483)*1.8/12+I2483+N2483+K2483+L2483+P2483+Q2483)</f>
        <v>41041.268208277521</v>
      </c>
      <c r="T2483" s="1">
        <f>'Innlegging av opplysninger'!$C$13*((H2483+J2483+M2483+O2483)*(1-Data!H2483)-(J2483+O2483)*(1-Data!H2483)*1.8/12)</f>
        <v>305591.0646319043</v>
      </c>
      <c r="U2483" s="1">
        <f>Data!I2483</f>
        <v>1</v>
      </c>
      <c r="V2483" s="1">
        <f>Data!J2483+Data!K2483</f>
        <v>42025</v>
      </c>
      <c r="W2483" s="1">
        <f>Data!L2483</f>
        <v>0</v>
      </c>
      <c r="X2483" s="1">
        <f t="shared" si="387"/>
        <v>458454.54545454541</v>
      </c>
      <c r="Y2483" s="100">
        <f t="shared" si="388"/>
        <v>0</v>
      </c>
      <c r="Z2483" s="100">
        <f t="shared" si="389"/>
        <v>65558.999999999985</v>
      </c>
      <c r="AA2483" s="100">
        <f>'Innlegging av opplysninger'!$B$4*X2483</f>
        <v>59599.090909090904</v>
      </c>
      <c r="AB2483" s="1"/>
      <c r="AC2483" s="1">
        <f>'Innlegging av opplysninger'!$B$5*X2483</f>
        <v>60057.545454545449</v>
      </c>
      <c r="AD2483" s="1">
        <f>'Innlegging av opplysninger'!$B$5*Y2483</f>
        <v>0</v>
      </c>
      <c r="AE2483" s="1">
        <f>'Innlegging av opplysninger'!$B$5*Z2483</f>
        <v>8588.2289999999975</v>
      </c>
      <c r="AF2483" s="1">
        <f>'Innlegging av opplysninger'!$B$5*AA2483</f>
        <v>7807.4809090909084</v>
      </c>
      <c r="AG2483" s="1"/>
      <c r="AH2483" s="1">
        <f>'Innlegging av opplysninger'!$C$11*SUM(X2483:AG2483)</f>
        <v>25082.503885636364</v>
      </c>
      <c r="AI2483" s="1">
        <f>'Innlegging av opplysninger'!$C$13*(((X2483+Z2483+AC2483+AE2483)*Data!M2483)+(Z2483+AE2483)*(1-Data!M2483)*1.8/12+Y2483+AD2483+AA2483+AB2483+AF2483+AG2483)</f>
        <v>4083.4901207454541</v>
      </c>
      <c r="AJ2483" s="1">
        <f>'Innlegging av opplysninger'!$C$13*((X2483+Z2483+AC2483+AE2483)*(1-Data!M2483)-(Z2483+AE2483)*(1-Data!M2483)*1.8/12)</f>
        <v>30239.936249072722</v>
      </c>
      <c r="AK2483" s="83">
        <f t="shared" si="384"/>
        <v>278000</v>
      </c>
      <c r="AL2483" s="83">
        <f t="shared" si="385"/>
        <v>45000</v>
      </c>
      <c r="AM2483" s="83">
        <f t="shared" si="386"/>
        <v>336000</v>
      </c>
    </row>
    <row r="2484" spans="1:39">
      <c r="A2484" t="str">
        <f t="shared" si="380"/>
        <v>5430Annet</v>
      </c>
      <c r="B2484" s="6" t="str">
        <f>Data!A2484</f>
        <v>5430</v>
      </c>
      <c r="C2484" s="7" t="str">
        <f>Data!B2484</f>
        <v>Kautokeino kommune</v>
      </c>
      <c r="D2484" s="7" t="str">
        <f>Data!C2484</f>
        <v>Annet</v>
      </c>
      <c r="E2484" s="1">
        <f>Data!D2484</f>
        <v>6.5</v>
      </c>
      <c r="F2484" s="1">
        <f>Data!E2484+Data!F2484</f>
        <v>0</v>
      </c>
      <c r="G2484" s="1">
        <f>Data!G2484</f>
        <v>0</v>
      </c>
      <c r="H2484" s="1">
        <f t="shared" si="381"/>
        <v>0</v>
      </c>
      <c r="I2484" s="1">
        <f t="shared" si="382"/>
        <v>0</v>
      </c>
      <c r="J2484" s="1">
        <f t="shared" si="383"/>
        <v>0</v>
      </c>
      <c r="K2484" s="1">
        <f>'Innlegging av opplysninger'!$B$4*H2484</f>
        <v>0</v>
      </c>
      <c r="L2484" s="1"/>
      <c r="M2484" s="1">
        <f>'Innlegging av opplysninger'!$B$5*H2484</f>
        <v>0</v>
      </c>
      <c r="N2484" s="1">
        <f>'Innlegging av opplysninger'!$B$5*I2484</f>
        <v>0</v>
      </c>
      <c r="O2484" s="1">
        <f>'Innlegging av opplysninger'!$B$5*J2484</f>
        <v>0</v>
      </c>
      <c r="P2484" s="1">
        <f>'Innlegging av opplysninger'!$B$5*K2484</f>
        <v>0</v>
      </c>
      <c r="Q2484" s="1"/>
      <c r="R2484" s="1">
        <f>'Innlegging av opplysninger'!$C$11*SUM(H2484:Q2484)</f>
        <v>0</v>
      </c>
      <c r="S2484" s="1">
        <f>'Innlegging av opplysninger'!$C$13*(((H2484+J2484+M2484+O2484)*Data!H2484)+(J2484+O2484)*(1-Data!H2484)*1.8/12+I2484+N2484+K2484+L2484+P2484+Q2484)</f>
        <v>0</v>
      </c>
      <c r="T2484" s="1">
        <f>'Innlegging av opplysninger'!$C$13*((H2484+J2484+M2484+O2484)*(1-Data!H2484)-(J2484+O2484)*(1-Data!H2484)*1.8/12)</f>
        <v>0</v>
      </c>
      <c r="U2484" s="1">
        <f>Data!I2484</f>
        <v>0</v>
      </c>
      <c r="V2484" s="1">
        <f>Data!J2484+Data!K2484</f>
        <v>0</v>
      </c>
      <c r="W2484" s="1">
        <f>Data!L2484</f>
        <v>0</v>
      </c>
      <c r="X2484" s="1">
        <f t="shared" si="387"/>
        <v>0</v>
      </c>
      <c r="Y2484" s="100">
        <f t="shared" si="388"/>
        <v>0</v>
      </c>
      <c r="Z2484" s="100">
        <f t="shared" si="389"/>
        <v>0</v>
      </c>
      <c r="AA2484" s="100">
        <f>'Innlegging av opplysninger'!$B$4*X2484</f>
        <v>0</v>
      </c>
      <c r="AB2484" s="1"/>
      <c r="AC2484" s="1">
        <f>'Innlegging av opplysninger'!$B$5*X2484</f>
        <v>0</v>
      </c>
      <c r="AD2484" s="1">
        <f>'Innlegging av opplysninger'!$B$5*Y2484</f>
        <v>0</v>
      </c>
      <c r="AE2484" s="1">
        <f>'Innlegging av opplysninger'!$B$5*Z2484</f>
        <v>0</v>
      </c>
      <c r="AF2484" s="1">
        <f>'Innlegging av opplysninger'!$B$5*AA2484</f>
        <v>0</v>
      </c>
      <c r="AG2484" s="1"/>
      <c r="AH2484" s="1">
        <f>'Innlegging av opplysninger'!$C$11*SUM(X2484:AG2484)</f>
        <v>0</v>
      </c>
      <c r="AI2484" s="1">
        <f>'Innlegging av opplysninger'!$C$13*(((X2484+Z2484+AC2484+AE2484)*Data!M2484)+(Z2484+AE2484)*(1-Data!M2484)*1.8/12+Y2484+AD2484+AA2484+AB2484+AF2484+AG2484)</f>
        <v>0</v>
      </c>
      <c r="AJ2484" s="1">
        <f>'Innlegging av opplysninger'!$C$13*((X2484+Z2484+AC2484+AE2484)*(1-Data!M2484)-(Z2484+AE2484)*(1-Data!M2484)*1.8/12)</f>
        <v>0</v>
      </c>
      <c r="AK2484" s="83">
        <f t="shared" si="384"/>
        <v>0</v>
      </c>
      <c r="AL2484" s="83">
        <f t="shared" si="385"/>
        <v>0</v>
      </c>
      <c r="AM2484" s="83">
        <f t="shared" si="386"/>
        <v>0</v>
      </c>
    </row>
    <row r="2485" spans="1:39">
      <c r="A2485" t="str">
        <f t="shared" si="380"/>
        <v>5432Alle</v>
      </c>
      <c r="B2485" s="6" t="str">
        <f>Data!A2485</f>
        <v>5432</v>
      </c>
      <c r="C2485" s="7" t="str">
        <f>Data!B2485</f>
        <v>Loppa kommune</v>
      </c>
      <c r="D2485" s="7" t="str">
        <f>Data!C2485</f>
        <v>Alle</v>
      </c>
      <c r="E2485" s="1">
        <f>Data!D2485</f>
        <v>99.29349999999998</v>
      </c>
      <c r="F2485" s="1">
        <f>Data!E2485+Data!F2485</f>
        <v>48512.411660296661</v>
      </c>
      <c r="G2485" s="1">
        <f>Data!G2485</f>
        <v>554.39590708354535</v>
      </c>
      <c r="H2485" s="1">
        <f t="shared" si="381"/>
        <v>52548732.514818169</v>
      </c>
      <c r="I2485" s="1">
        <f t="shared" si="382"/>
        <v>600522.65454545442</v>
      </c>
      <c r="J2485" s="1">
        <f t="shared" si="383"/>
        <v>6377910.6203236347</v>
      </c>
      <c r="K2485" s="1">
        <f>'Innlegging av opplysninger'!$B$4*H2485</f>
        <v>6831335.2269263621</v>
      </c>
      <c r="L2485" s="1"/>
      <c r="M2485" s="1">
        <f>'Innlegging av opplysninger'!$B$5*H2485</f>
        <v>6883883.9594411803</v>
      </c>
      <c r="N2485" s="1">
        <f>'Innlegging av opplysninger'!$B$5*I2485</f>
        <v>78668.467745454531</v>
      </c>
      <c r="O2485" s="1">
        <f>'Innlegging av opplysninger'!$B$5*J2485</f>
        <v>835506.29126239615</v>
      </c>
      <c r="P2485" s="1">
        <f>'Innlegging av opplysninger'!$B$5*K2485</f>
        <v>894904.91472735349</v>
      </c>
      <c r="Q2485" s="1"/>
      <c r="R2485" s="1">
        <f>'Innlegging av opplysninger'!$C$11*SUM(H2485:Q2485)</f>
        <v>2851955.6566920206</v>
      </c>
      <c r="S2485" s="1">
        <f>'Innlegging av opplysninger'!$C$13*(((H2485+J2485+M2485+O2485)*Data!H2485)+(J2485+O2485)*(1-Data!H2485)*1.8/12+I2485+N2485+K2485+L2485+P2485+Q2485)</f>
        <v>740006.57537562563</v>
      </c>
      <c r="T2485" s="1">
        <f>'Innlegging av opplysninger'!$C$13*((H2485+J2485+M2485+O2485)*(1-Data!H2485)-(J2485+O2485)*(1-Data!H2485)*1.8/12)</f>
        <v>3162669.5864134538</v>
      </c>
      <c r="U2485" s="1">
        <f>Data!I2485</f>
        <v>18.559600000000003</v>
      </c>
      <c r="V2485" s="1">
        <f>Data!J2485+Data!K2485</f>
        <v>49206.671951442913</v>
      </c>
      <c r="W2485" s="1">
        <f>Data!L2485</f>
        <v>690.83331537317599</v>
      </c>
      <c r="X2485" s="1">
        <f t="shared" si="387"/>
        <v>9962794.3499999996</v>
      </c>
      <c r="Y2485" s="100">
        <f t="shared" si="388"/>
        <v>139871.8909090909</v>
      </c>
      <c r="Z2485" s="100">
        <f t="shared" si="389"/>
        <v>1444681.2724499998</v>
      </c>
      <c r="AA2485" s="100">
        <f>'Innlegging av opplysninger'!$B$4*X2485</f>
        <v>1295163.2655</v>
      </c>
      <c r="AB2485" s="1"/>
      <c r="AC2485" s="1">
        <f>'Innlegging av opplysninger'!$B$5*X2485</f>
        <v>1305126.0598500001</v>
      </c>
      <c r="AD2485" s="1">
        <f>'Innlegging av opplysninger'!$B$5*Y2485</f>
        <v>18323.21770909091</v>
      </c>
      <c r="AE2485" s="1">
        <f>'Innlegging av opplysninger'!$B$5*Z2485</f>
        <v>189253.24669094998</v>
      </c>
      <c r="AF2485" s="1">
        <f>'Innlegging av opplysninger'!$B$5*AA2485</f>
        <v>169666.38778049999</v>
      </c>
      <c r="AG2485" s="1"/>
      <c r="AH2485" s="1">
        <f>'Innlegging av opplysninger'!$C$11*SUM(X2485:AG2485)</f>
        <v>551945.42825380596</v>
      </c>
      <c r="AI2485" s="1">
        <f>'Innlegging av opplysninger'!$C$13*(((X2485+Z2485+AC2485+AE2485)*Data!M2485)+(Z2485+AE2485)*(1-Data!M2485)*1.8/12+Y2485+AD2485+AA2485+AB2485+AF2485+AG2485)</f>
        <v>113712.98453114822</v>
      </c>
      <c r="AJ2485" s="1">
        <f>'Innlegging av opplysninger'!$C$13*((X2485+Z2485+AC2485+AE2485)*(1-Data!M2485)-(Z2485+AE2485)*(1-Data!M2485)*1.8/12)</f>
        <v>641580.75939511252</v>
      </c>
      <c r="AK2485" s="83">
        <f t="shared" si="384"/>
        <v>3404000</v>
      </c>
      <c r="AL2485" s="83">
        <f t="shared" si="385"/>
        <v>854000</v>
      </c>
      <c r="AM2485" s="83">
        <f t="shared" si="386"/>
        <v>3804000</v>
      </c>
    </row>
    <row r="2486" spans="1:39">
      <c r="A2486" t="str">
        <f t="shared" si="380"/>
        <v>5432Administrasjon</v>
      </c>
      <c r="B2486" s="6" t="str">
        <f>Data!A2486</f>
        <v>5432</v>
      </c>
      <c r="C2486" s="7" t="str">
        <f>Data!B2486</f>
        <v>Loppa kommune</v>
      </c>
      <c r="D2486" s="7" t="str">
        <f>Data!C2486</f>
        <v>Administrasjon</v>
      </c>
      <c r="E2486" s="1">
        <f>Data!D2486</f>
        <v>9.6</v>
      </c>
      <c r="F2486" s="1">
        <f>Data!E2486+Data!F2486</f>
        <v>53134.027777777781</v>
      </c>
      <c r="G2486" s="1">
        <f>Data!G2486</f>
        <v>0</v>
      </c>
      <c r="H2486" s="1">
        <f t="shared" si="381"/>
        <v>5564581.8181818174</v>
      </c>
      <c r="I2486" s="1">
        <f t="shared" si="382"/>
        <v>0</v>
      </c>
      <c r="J2486" s="1">
        <f t="shared" si="383"/>
        <v>667749.81818181812</v>
      </c>
      <c r="K2486" s="1">
        <f>'Innlegging av opplysninger'!$B$4*H2486</f>
        <v>723395.63636363624</v>
      </c>
      <c r="L2486" s="1"/>
      <c r="M2486" s="1">
        <f>'Innlegging av opplysninger'!$B$5*H2486</f>
        <v>728960.21818181814</v>
      </c>
      <c r="N2486" s="1">
        <f>'Innlegging av opplysninger'!$B$5*I2486</f>
        <v>0</v>
      </c>
      <c r="O2486" s="1">
        <f>'Innlegging av opplysninger'!$B$5*J2486</f>
        <v>87475.226181818172</v>
      </c>
      <c r="P2486" s="1">
        <f>'Innlegging av opplysninger'!$B$5*K2486</f>
        <v>94764.828363636349</v>
      </c>
      <c r="Q2486" s="1"/>
      <c r="R2486" s="1">
        <f>'Innlegging av opplysninger'!$C$11*SUM(H2486:Q2486)</f>
        <v>298943.24672727269</v>
      </c>
      <c r="S2486" s="1">
        <f>'Innlegging av opplysninger'!$C$13*(((H2486+J2486+M2486+O2486)*Data!H2486)+(J2486+O2486)*(1-Data!H2486)*1.8/12+I2486+N2486+K2486+L2486+P2486+Q2486)</f>
        <v>91124.928739898154</v>
      </c>
      <c r="T2486" s="1">
        <f>'Innlegging av opplysninger'!$C$13*((H2486+J2486+M2486+O2486)*(1-Data!H2486)-(J2486+O2486)*(1-Data!H2486)*1.8/12)</f>
        <v>317955.30362373812</v>
      </c>
      <c r="U2486" s="1">
        <f>Data!I2486</f>
        <v>3.2</v>
      </c>
      <c r="V2486" s="1">
        <f>Data!J2486+Data!K2486</f>
        <v>58342.708333333336</v>
      </c>
      <c r="W2486" s="1">
        <f>Data!L2486</f>
        <v>0</v>
      </c>
      <c r="X2486" s="1">
        <f t="shared" si="387"/>
        <v>2036690.9090909092</v>
      </c>
      <c r="Y2486" s="100">
        <f t="shared" si="388"/>
        <v>0</v>
      </c>
      <c r="Z2486" s="100">
        <f t="shared" si="389"/>
        <v>291246.8</v>
      </c>
      <c r="AA2486" s="100">
        <f>'Innlegging av opplysninger'!$B$4*X2486</f>
        <v>264769.81818181818</v>
      </c>
      <c r="AB2486" s="1"/>
      <c r="AC2486" s="1">
        <f>'Innlegging av opplysninger'!$B$5*X2486</f>
        <v>266806.50909090909</v>
      </c>
      <c r="AD2486" s="1">
        <f>'Innlegging av opplysninger'!$B$5*Y2486</f>
        <v>0</v>
      </c>
      <c r="AE2486" s="1">
        <f>'Innlegging av opplysninger'!$B$5*Z2486</f>
        <v>38153.330800000003</v>
      </c>
      <c r="AF2486" s="1">
        <f>'Innlegging av opplysninger'!$B$5*AA2486</f>
        <v>34684.846181818182</v>
      </c>
      <c r="AG2486" s="1"/>
      <c r="AH2486" s="1">
        <f>'Innlegging av opplysninger'!$C$11*SUM(X2486:AG2486)</f>
        <v>111429.38410712729</v>
      </c>
      <c r="AI2486" s="1">
        <f>'Innlegging av opplysninger'!$C$13*(((X2486+Z2486+AC2486+AE2486)*Data!M2486)+(Z2486+AE2486)*(1-Data!M2486)*1.8/12+Y2486+AD2486+AA2486+AB2486+AF2486+AG2486)</f>
        <v>33868.128983888731</v>
      </c>
      <c r="AJ2486" s="1">
        <f>'Innlegging av opplysninger'!$C$13*((X2486+Z2486+AC2486+AE2486)*(1-Data!M2486)-(Z2486+AE2486)*(1-Data!M2486)*1.8/12)</f>
        <v>118614.18611007489</v>
      </c>
      <c r="AK2486" s="83">
        <f t="shared" si="384"/>
        <v>410000</v>
      </c>
      <c r="AL2486" s="83">
        <f t="shared" si="385"/>
        <v>125000</v>
      </c>
      <c r="AM2486" s="83">
        <f t="shared" si="386"/>
        <v>437000</v>
      </c>
    </row>
    <row r="2487" spans="1:39">
      <c r="A2487" t="str">
        <f t="shared" si="380"/>
        <v>5432Undervisning</v>
      </c>
      <c r="B2487" s="6" t="str">
        <f>Data!A2487</f>
        <v>5432</v>
      </c>
      <c r="C2487" s="7" t="str">
        <f>Data!B2487</f>
        <v>Loppa kommune</v>
      </c>
      <c r="D2487" s="7" t="str">
        <f>Data!C2487</f>
        <v>Undervisning</v>
      </c>
      <c r="E2487" s="1">
        <f>Data!D2487</f>
        <v>23.079299999999996</v>
      </c>
      <c r="F2487" s="1">
        <f>Data!E2487+Data!F2487</f>
        <v>46531.604800261142</v>
      </c>
      <c r="G2487" s="1">
        <f>Data!G2487</f>
        <v>0</v>
      </c>
      <c r="H2487" s="1">
        <f t="shared" si="381"/>
        <v>11715456.727272728</v>
      </c>
      <c r="I2487" s="1">
        <f t="shared" si="382"/>
        <v>0</v>
      </c>
      <c r="J2487" s="1">
        <f t="shared" si="383"/>
        <v>1405854.8072727274</v>
      </c>
      <c r="K2487" s="1">
        <f>'Innlegging av opplysninger'!$B$4*H2487</f>
        <v>1523009.3745454547</v>
      </c>
      <c r="L2487" s="1"/>
      <c r="M2487" s="1">
        <f>'Innlegging av opplysninger'!$B$5*H2487</f>
        <v>1534724.8312727276</v>
      </c>
      <c r="N2487" s="1">
        <f>'Innlegging av opplysninger'!$B$5*I2487</f>
        <v>0</v>
      </c>
      <c r="O2487" s="1">
        <f>'Innlegging av opplysninger'!$B$5*J2487</f>
        <v>184166.97975272729</v>
      </c>
      <c r="P2487" s="1">
        <f>'Innlegging av opplysninger'!$B$5*K2487</f>
        <v>199514.22806545458</v>
      </c>
      <c r="Q2487" s="1"/>
      <c r="R2487" s="1">
        <f>'Innlegging av opplysninger'!$C$11*SUM(H2487:Q2487)</f>
        <v>629383.62403090915</v>
      </c>
      <c r="S2487" s="1">
        <f>'Innlegging av opplysninger'!$C$13*(((H2487+J2487+M2487+O2487)*Data!H2487)+(J2487+O2487)*(1-Data!H2487)*1.8/12+I2487+N2487+K2487+L2487+P2487+Q2487)</f>
        <v>108955.87977660219</v>
      </c>
      <c r="T2487" s="1">
        <f>'Innlegging av opplysninger'!$C$13*((H2487+J2487+M2487+O2487)*(1-Data!H2487)-(J2487+O2487)*(1-Data!H2487)*1.8/12)</f>
        <v>752305.92152885231</v>
      </c>
      <c r="U2487" s="1">
        <f>Data!I2487</f>
        <v>3.89</v>
      </c>
      <c r="V2487" s="1">
        <f>Data!J2487+Data!K2487</f>
        <v>45697.300771208225</v>
      </c>
      <c r="W2487" s="1">
        <f>Data!L2487</f>
        <v>0</v>
      </c>
      <c r="X2487" s="1">
        <f t="shared" si="387"/>
        <v>1939227.2727272725</v>
      </c>
      <c r="Y2487" s="100">
        <f t="shared" si="388"/>
        <v>0</v>
      </c>
      <c r="Z2487" s="100">
        <f t="shared" si="389"/>
        <v>277309.49999999994</v>
      </c>
      <c r="AA2487" s="100">
        <f>'Innlegging av opplysninger'!$B$4*X2487</f>
        <v>252099.54545454544</v>
      </c>
      <c r="AB2487" s="1"/>
      <c r="AC2487" s="1">
        <f>'Innlegging av opplysninger'!$B$5*X2487</f>
        <v>254038.77272727271</v>
      </c>
      <c r="AD2487" s="1">
        <f>'Innlegging av opplysninger'!$B$5*Y2487</f>
        <v>0</v>
      </c>
      <c r="AE2487" s="1">
        <f>'Innlegging av opplysninger'!$B$5*Z2487</f>
        <v>36327.544499999996</v>
      </c>
      <c r="AF2487" s="1">
        <f>'Innlegging av opplysninger'!$B$5*AA2487</f>
        <v>33025.040454545451</v>
      </c>
      <c r="AG2487" s="1"/>
      <c r="AH2487" s="1">
        <f>'Innlegging av opplysninger'!$C$11*SUM(X2487:AG2487)</f>
        <v>106097.05168281817</v>
      </c>
      <c r="AI2487" s="1">
        <f>'Innlegging av opplysninger'!$C$13*(((X2487+Z2487+AC2487+AE2487)*Data!M2487)+(Z2487+AE2487)*(1-Data!M2487)*1.8/12+Y2487+AD2487+AA2487+AB2487+AF2487+AG2487)</f>
        <v>17736.850243433455</v>
      </c>
      <c r="AJ2487" s="1">
        <f>'Innlegging av opplysninger'!$C$13*((X2487+Z2487+AC2487+AE2487)*(1-Data!M2487)-(Z2487+AE2487)*(1-Data!M2487)*1.8/12)</f>
        <v>127448.58890147561</v>
      </c>
      <c r="AK2487" s="83">
        <f t="shared" si="384"/>
        <v>735000</v>
      </c>
      <c r="AL2487" s="83">
        <f t="shared" si="385"/>
        <v>127000</v>
      </c>
      <c r="AM2487" s="83">
        <f t="shared" si="386"/>
        <v>880000</v>
      </c>
    </row>
    <row r="2488" spans="1:39">
      <c r="A2488" t="str">
        <f t="shared" si="380"/>
        <v>5432Barnehager</v>
      </c>
      <c r="B2488" s="6" t="str">
        <f>Data!A2488</f>
        <v>5432</v>
      </c>
      <c r="C2488" s="7" t="str">
        <f>Data!B2488</f>
        <v>Loppa kommune</v>
      </c>
      <c r="D2488" s="7" t="str">
        <f>Data!C2488</f>
        <v>Barnehager</v>
      </c>
      <c r="E2488" s="1">
        <f>Data!D2488</f>
        <v>7.8624999999999998</v>
      </c>
      <c r="F2488" s="1">
        <f>Data!E2488+Data!F2488</f>
        <v>0</v>
      </c>
      <c r="G2488" s="1">
        <f>Data!G2488</f>
        <v>0</v>
      </c>
      <c r="H2488" s="1">
        <f t="shared" si="381"/>
        <v>0</v>
      </c>
      <c r="I2488" s="1">
        <f t="shared" si="382"/>
        <v>0</v>
      </c>
      <c r="J2488" s="1">
        <f t="shared" si="383"/>
        <v>0</v>
      </c>
      <c r="K2488" s="1">
        <f>'Innlegging av opplysninger'!$B$4*H2488</f>
        <v>0</v>
      </c>
      <c r="L2488" s="1"/>
      <c r="M2488" s="1">
        <f>'Innlegging av opplysninger'!$B$5*H2488</f>
        <v>0</v>
      </c>
      <c r="N2488" s="1">
        <f>'Innlegging av opplysninger'!$B$5*I2488</f>
        <v>0</v>
      </c>
      <c r="O2488" s="1">
        <f>'Innlegging av opplysninger'!$B$5*J2488</f>
        <v>0</v>
      </c>
      <c r="P2488" s="1">
        <f>'Innlegging av opplysninger'!$B$5*K2488</f>
        <v>0</v>
      </c>
      <c r="Q2488" s="1"/>
      <c r="R2488" s="1">
        <f>'Innlegging av opplysninger'!$C$11*SUM(H2488:Q2488)</f>
        <v>0</v>
      </c>
      <c r="S2488" s="1">
        <f>'Innlegging av opplysninger'!$C$13*(((H2488+J2488+M2488+O2488)*Data!H2488)+(J2488+O2488)*(1-Data!H2488)*1.8/12+I2488+N2488+K2488+L2488+P2488+Q2488)</f>
        <v>0</v>
      </c>
      <c r="T2488" s="1">
        <f>'Innlegging av opplysninger'!$C$13*((H2488+J2488+M2488+O2488)*(1-Data!H2488)-(J2488+O2488)*(1-Data!H2488)*1.8/12)</f>
        <v>0</v>
      </c>
      <c r="U2488" s="1">
        <f>Data!I2488</f>
        <v>0</v>
      </c>
      <c r="V2488" s="1">
        <f>Data!J2488+Data!K2488</f>
        <v>0</v>
      </c>
      <c r="W2488" s="1">
        <f>Data!L2488</f>
        <v>0</v>
      </c>
      <c r="X2488" s="1">
        <f t="shared" si="387"/>
        <v>0</v>
      </c>
      <c r="Y2488" s="100">
        <f t="shared" si="388"/>
        <v>0</v>
      </c>
      <c r="Z2488" s="100">
        <f t="shared" si="389"/>
        <v>0</v>
      </c>
      <c r="AA2488" s="100">
        <f>'Innlegging av opplysninger'!$B$4*X2488</f>
        <v>0</v>
      </c>
      <c r="AB2488" s="1"/>
      <c r="AC2488" s="1">
        <f>'Innlegging av opplysninger'!$B$5*X2488</f>
        <v>0</v>
      </c>
      <c r="AD2488" s="1">
        <f>'Innlegging av opplysninger'!$B$5*Y2488</f>
        <v>0</v>
      </c>
      <c r="AE2488" s="1">
        <f>'Innlegging av opplysninger'!$B$5*Z2488</f>
        <v>0</v>
      </c>
      <c r="AF2488" s="1">
        <f>'Innlegging av opplysninger'!$B$5*AA2488</f>
        <v>0</v>
      </c>
      <c r="AG2488" s="1"/>
      <c r="AH2488" s="1">
        <f>'Innlegging av opplysninger'!$C$11*SUM(X2488:AG2488)</f>
        <v>0</v>
      </c>
      <c r="AI2488" s="1">
        <f>'Innlegging av opplysninger'!$C$13*(((X2488+Z2488+AC2488+AE2488)*Data!M2488)+(Z2488+AE2488)*(1-Data!M2488)*1.8/12+Y2488+AD2488+AA2488+AB2488+AF2488+AG2488)</f>
        <v>0</v>
      </c>
      <c r="AJ2488" s="1">
        <f>'Innlegging av opplysninger'!$C$13*((X2488+Z2488+AC2488+AE2488)*(1-Data!M2488)-(Z2488+AE2488)*(1-Data!M2488)*1.8/12)</f>
        <v>0</v>
      </c>
      <c r="AK2488" s="83">
        <f t="shared" si="384"/>
        <v>0</v>
      </c>
      <c r="AL2488" s="83">
        <f t="shared" si="385"/>
        <v>0</v>
      </c>
      <c r="AM2488" s="83">
        <f t="shared" si="386"/>
        <v>0</v>
      </c>
    </row>
    <row r="2489" spans="1:39">
      <c r="A2489" t="str">
        <f t="shared" si="380"/>
        <v>5432Helse/pleie/omsorg</v>
      </c>
      <c r="B2489" s="6" t="str">
        <f>Data!A2489</f>
        <v>5432</v>
      </c>
      <c r="C2489" s="7" t="str">
        <f>Data!B2489</f>
        <v>Loppa kommune</v>
      </c>
      <c r="D2489" s="7" t="str">
        <f>Data!C2489</f>
        <v>Helse/pleie/omsorg</v>
      </c>
      <c r="E2489" s="1">
        <f>Data!D2489</f>
        <v>50.412300000000002</v>
      </c>
      <c r="F2489" s="1">
        <f>Data!E2489+Data!F2489</f>
        <v>51372.765161809068</v>
      </c>
      <c r="G2489" s="1">
        <f>Data!G2489</f>
        <v>1085.9117715319474</v>
      </c>
      <c r="H2489" s="1">
        <f t="shared" si="381"/>
        <v>28252573.627272733</v>
      </c>
      <c r="I2489" s="1">
        <f t="shared" si="382"/>
        <v>597199.74545454537</v>
      </c>
      <c r="J2489" s="1">
        <f t="shared" si="383"/>
        <v>3461972.8047272735</v>
      </c>
      <c r="K2489" s="1">
        <f>'Innlegging av opplysninger'!$B$4*H2489</f>
        <v>3672834.5715454551</v>
      </c>
      <c r="L2489" s="1"/>
      <c r="M2489" s="1">
        <f>'Innlegging av opplysninger'!$B$5*H2489</f>
        <v>3701087.1451727282</v>
      </c>
      <c r="N2489" s="1">
        <f>'Innlegging av opplysninger'!$B$5*I2489</f>
        <v>78233.16665454545</v>
      </c>
      <c r="O2489" s="1">
        <f>'Innlegging av opplysninger'!$B$5*J2489</f>
        <v>453518.43741927284</v>
      </c>
      <c r="P2489" s="1">
        <f>'Innlegging av opplysninger'!$B$5*K2489</f>
        <v>481141.32887245464</v>
      </c>
      <c r="Q2489" s="1"/>
      <c r="R2489" s="1">
        <f>'Innlegging av opplysninger'!$C$11*SUM(H2489:Q2489)</f>
        <v>1546545.3114305222</v>
      </c>
      <c r="S2489" s="1">
        <f>'Innlegging av opplysninger'!$C$13*(((H2489+J2489+M2489+O2489)*Data!H2489)+(J2489+O2489)*(1-Data!H2489)*1.8/12+I2489+N2489+K2489+L2489+P2489+Q2489)</f>
        <v>478781.54172488471</v>
      </c>
      <c r="T2489" s="1">
        <f>'Innlegging av opplysninger'!$C$13*((H2489+J2489+M2489+O2489)*(1-Data!H2489)-(J2489+O2489)*(1-Data!H2489)*1.8/12)</f>
        <v>1637543.6212853035</v>
      </c>
      <c r="U2489" s="1">
        <f>Data!I2489</f>
        <v>9.4428000000000001</v>
      </c>
      <c r="V2489" s="1">
        <f>Data!J2489+Data!K2489</f>
        <v>48257.699340591076</v>
      </c>
      <c r="W2489" s="1">
        <f>Data!L2489</f>
        <v>1345.1815139577247</v>
      </c>
      <c r="X2489" s="1">
        <f t="shared" si="387"/>
        <v>4971139.6727272728</v>
      </c>
      <c r="Y2489" s="100">
        <f t="shared" si="388"/>
        <v>138570.3272727273</v>
      </c>
      <c r="Z2489" s="100">
        <f t="shared" si="389"/>
        <v>730688.52999999991</v>
      </c>
      <c r="AA2489" s="100">
        <f>'Innlegging av opplysninger'!$B$4*X2489</f>
        <v>646248.15745454549</v>
      </c>
      <c r="AB2489" s="1"/>
      <c r="AC2489" s="1">
        <f>'Innlegging av opplysninger'!$B$5*X2489</f>
        <v>651219.29712727282</v>
      </c>
      <c r="AD2489" s="1">
        <f>'Innlegging av opplysninger'!$B$5*Y2489</f>
        <v>18152.712872727276</v>
      </c>
      <c r="AE2489" s="1">
        <f>'Innlegging av opplysninger'!$B$5*Z2489</f>
        <v>95720.197429999986</v>
      </c>
      <c r="AF2489" s="1">
        <f>'Innlegging av opplysninger'!$B$5*AA2489</f>
        <v>84658.508626545459</v>
      </c>
      <c r="AG2489" s="1"/>
      <c r="AH2489" s="1">
        <f>'Innlegging av opplysninger'!$C$11*SUM(X2489:AG2489)</f>
        <v>278783.10133342148</v>
      </c>
      <c r="AI2489" s="1">
        <f>'Innlegging av opplysninger'!$C$13*(((X2489+Z2489+AC2489+AE2489)*Data!M2489)+(Z2489+AE2489)*(1-Data!M2489)*1.8/12+Y2489+AD2489+AA2489+AB2489+AF2489+AG2489)</f>
        <v>52958.468380054663</v>
      </c>
      <c r="AJ2489" s="1">
        <f>'Innlegging av opplysninger'!$C$13*((X2489+Z2489+AC2489+AE2489)*(1-Data!M2489)-(Z2489+AE2489)*(1-Data!M2489)*1.8/12)</f>
        <v>328534.19660252205</v>
      </c>
      <c r="AK2489" s="83">
        <f t="shared" si="384"/>
        <v>1825000</v>
      </c>
      <c r="AL2489" s="83">
        <f t="shared" si="385"/>
        <v>532000</v>
      </c>
      <c r="AM2489" s="83">
        <f t="shared" si="386"/>
        <v>1966000</v>
      </c>
    </row>
    <row r="2490" spans="1:39">
      <c r="A2490" t="str">
        <f t="shared" si="380"/>
        <v>5432Samferdsel og teknikk</v>
      </c>
      <c r="B2490" s="6" t="str">
        <f>Data!A2490</f>
        <v>5432</v>
      </c>
      <c r="C2490" s="7" t="str">
        <f>Data!B2490</f>
        <v>Loppa kommune</v>
      </c>
      <c r="D2490" s="7" t="str">
        <f>Data!C2490</f>
        <v>Samferdsel og teknikk</v>
      </c>
      <c r="E2490" s="1">
        <f>Data!D2490</f>
        <v>6.8393999999999933</v>
      </c>
      <c r="F2490" s="1">
        <f>Data!E2490+Data!F2490</f>
        <v>0</v>
      </c>
      <c r="G2490" s="1">
        <f>Data!G2490</f>
        <v>0</v>
      </c>
      <c r="H2490" s="1">
        <f t="shared" si="381"/>
        <v>0</v>
      </c>
      <c r="I2490" s="1">
        <f t="shared" si="382"/>
        <v>0</v>
      </c>
      <c r="J2490" s="1">
        <f t="shared" si="383"/>
        <v>0</v>
      </c>
      <c r="K2490" s="1">
        <f>'Innlegging av opplysninger'!$B$4*H2490</f>
        <v>0</v>
      </c>
      <c r="L2490" s="1"/>
      <c r="M2490" s="1">
        <f>'Innlegging av opplysninger'!$B$5*H2490</f>
        <v>0</v>
      </c>
      <c r="N2490" s="1">
        <f>'Innlegging av opplysninger'!$B$5*I2490</f>
        <v>0</v>
      </c>
      <c r="O2490" s="1">
        <f>'Innlegging av opplysninger'!$B$5*J2490</f>
        <v>0</v>
      </c>
      <c r="P2490" s="1">
        <f>'Innlegging av opplysninger'!$B$5*K2490</f>
        <v>0</v>
      </c>
      <c r="Q2490" s="1"/>
      <c r="R2490" s="1">
        <f>'Innlegging av opplysninger'!$C$11*SUM(H2490:Q2490)</f>
        <v>0</v>
      </c>
      <c r="S2490" s="1">
        <f>'Innlegging av opplysninger'!$C$13*(((H2490+J2490+M2490+O2490)*Data!H2490)+(J2490+O2490)*(1-Data!H2490)*1.8/12+I2490+N2490+K2490+L2490+P2490+Q2490)</f>
        <v>0</v>
      </c>
      <c r="T2490" s="1">
        <f>'Innlegging av opplysninger'!$C$13*((H2490+J2490+M2490+O2490)*(1-Data!H2490)-(J2490+O2490)*(1-Data!H2490)*1.8/12)</f>
        <v>0</v>
      </c>
      <c r="U2490" s="1">
        <f>Data!I2490</f>
        <v>0</v>
      </c>
      <c r="V2490" s="1">
        <f>Data!J2490+Data!K2490</f>
        <v>0</v>
      </c>
      <c r="W2490" s="1">
        <f>Data!L2490</f>
        <v>0</v>
      </c>
      <c r="X2490" s="1">
        <f t="shared" si="387"/>
        <v>0</v>
      </c>
      <c r="Y2490" s="100">
        <f t="shared" si="388"/>
        <v>0</v>
      </c>
      <c r="Z2490" s="100">
        <f t="shared" si="389"/>
        <v>0</v>
      </c>
      <c r="AA2490" s="100">
        <f>'Innlegging av opplysninger'!$B$4*X2490</f>
        <v>0</v>
      </c>
      <c r="AB2490" s="1"/>
      <c r="AC2490" s="1">
        <f>'Innlegging av opplysninger'!$B$5*X2490</f>
        <v>0</v>
      </c>
      <c r="AD2490" s="1">
        <f>'Innlegging av opplysninger'!$B$5*Y2490</f>
        <v>0</v>
      </c>
      <c r="AE2490" s="1">
        <f>'Innlegging av opplysninger'!$B$5*Z2490</f>
        <v>0</v>
      </c>
      <c r="AF2490" s="1">
        <f>'Innlegging av opplysninger'!$B$5*AA2490</f>
        <v>0</v>
      </c>
      <c r="AG2490" s="1"/>
      <c r="AH2490" s="1">
        <f>'Innlegging av opplysninger'!$C$11*SUM(X2490:AG2490)</f>
        <v>0</v>
      </c>
      <c r="AI2490" s="1">
        <f>'Innlegging av opplysninger'!$C$13*(((X2490+Z2490+AC2490+AE2490)*Data!M2490)+(Z2490+AE2490)*(1-Data!M2490)*1.8/12+Y2490+AD2490+AA2490+AB2490+AF2490+AG2490)</f>
        <v>0</v>
      </c>
      <c r="AJ2490" s="1">
        <f>'Innlegging av opplysninger'!$C$13*((X2490+Z2490+AC2490+AE2490)*(1-Data!M2490)-(Z2490+AE2490)*(1-Data!M2490)*1.8/12)</f>
        <v>0</v>
      </c>
      <c r="AK2490" s="83">
        <f t="shared" si="384"/>
        <v>0</v>
      </c>
      <c r="AL2490" s="83">
        <f t="shared" si="385"/>
        <v>0</v>
      </c>
      <c r="AM2490" s="83">
        <f t="shared" si="386"/>
        <v>0</v>
      </c>
    </row>
    <row r="2491" spans="1:39">
      <c r="A2491" t="str">
        <f t="shared" si="380"/>
        <v>5432Annet</v>
      </c>
      <c r="B2491" s="6" t="str">
        <f>Data!A2491</f>
        <v>5432</v>
      </c>
      <c r="C2491" s="7" t="str">
        <f>Data!B2491</f>
        <v>Loppa kommune</v>
      </c>
      <c r="D2491" s="7" t="str">
        <f>Data!C2491</f>
        <v>Annet</v>
      </c>
      <c r="E2491" s="1">
        <f>Data!D2491</f>
        <v>1.5</v>
      </c>
      <c r="F2491" s="1">
        <f>Data!E2491+Data!F2491</f>
        <v>0</v>
      </c>
      <c r="G2491" s="1">
        <f>Data!G2491</f>
        <v>0</v>
      </c>
      <c r="H2491" s="1">
        <f t="shared" si="381"/>
        <v>0</v>
      </c>
      <c r="I2491" s="1">
        <f t="shared" si="382"/>
        <v>0</v>
      </c>
      <c r="J2491" s="1">
        <f t="shared" si="383"/>
        <v>0</v>
      </c>
      <c r="K2491" s="1">
        <f>'Innlegging av opplysninger'!$B$4*H2491</f>
        <v>0</v>
      </c>
      <c r="L2491" s="1"/>
      <c r="M2491" s="1">
        <f>'Innlegging av opplysninger'!$B$5*H2491</f>
        <v>0</v>
      </c>
      <c r="N2491" s="1">
        <f>'Innlegging av opplysninger'!$B$5*I2491</f>
        <v>0</v>
      </c>
      <c r="O2491" s="1">
        <f>'Innlegging av opplysninger'!$B$5*J2491</f>
        <v>0</v>
      </c>
      <c r="P2491" s="1">
        <f>'Innlegging av opplysninger'!$B$5*K2491</f>
        <v>0</v>
      </c>
      <c r="Q2491" s="1"/>
      <c r="R2491" s="1">
        <f>'Innlegging av opplysninger'!$C$11*SUM(H2491:Q2491)</f>
        <v>0</v>
      </c>
      <c r="S2491" s="1">
        <f>'Innlegging av opplysninger'!$C$13*(((H2491+J2491+M2491+O2491)*Data!H2491)+(J2491+O2491)*(1-Data!H2491)*1.8/12+I2491+N2491+K2491+L2491+P2491+Q2491)</f>
        <v>0</v>
      </c>
      <c r="T2491" s="1">
        <f>'Innlegging av opplysninger'!$C$13*((H2491+J2491+M2491+O2491)*(1-Data!H2491)-(J2491+O2491)*(1-Data!H2491)*1.8/12)</f>
        <v>0</v>
      </c>
      <c r="U2491" s="1">
        <f>Data!I2491</f>
        <v>0</v>
      </c>
      <c r="V2491" s="1">
        <f>Data!J2491+Data!K2491</f>
        <v>0</v>
      </c>
      <c r="W2491" s="1">
        <f>Data!L2491</f>
        <v>0</v>
      </c>
      <c r="X2491" s="1">
        <f t="shared" si="387"/>
        <v>0</v>
      </c>
      <c r="Y2491" s="100">
        <f t="shared" si="388"/>
        <v>0</v>
      </c>
      <c r="Z2491" s="100">
        <f t="shared" si="389"/>
        <v>0</v>
      </c>
      <c r="AA2491" s="100">
        <f>'Innlegging av opplysninger'!$B$4*X2491</f>
        <v>0</v>
      </c>
      <c r="AB2491" s="1"/>
      <c r="AC2491" s="1">
        <f>'Innlegging av opplysninger'!$B$5*X2491</f>
        <v>0</v>
      </c>
      <c r="AD2491" s="1">
        <f>'Innlegging av opplysninger'!$B$5*Y2491</f>
        <v>0</v>
      </c>
      <c r="AE2491" s="1">
        <f>'Innlegging av opplysninger'!$B$5*Z2491</f>
        <v>0</v>
      </c>
      <c r="AF2491" s="1">
        <f>'Innlegging av opplysninger'!$B$5*AA2491</f>
        <v>0</v>
      </c>
      <c r="AG2491" s="1"/>
      <c r="AH2491" s="1">
        <f>'Innlegging av opplysninger'!$C$11*SUM(X2491:AG2491)</f>
        <v>0</v>
      </c>
      <c r="AI2491" s="1">
        <f>'Innlegging av opplysninger'!$C$13*(((X2491+Z2491+AC2491+AE2491)*Data!M2491)+(Z2491+AE2491)*(1-Data!M2491)*1.8/12+Y2491+AD2491+AA2491+AB2491+AF2491+AG2491)</f>
        <v>0</v>
      </c>
      <c r="AJ2491" s="1">
        <f>'Innlegging av opplysninger'!$C$13*((X2491+Z2491+AC2491+AE2491)*(1-Data!M2491)-(Z2491+AE2491)*(1-Data!M2491)*1.8/12)</f>
        <v>0</v>
      </c>
      <c r="AK2491" s="83">
        <f t="shared" si="384"/>
        <v>0</v>
      </c>
      <c r="AL2491" s="83">
        <f t="shared" si="385"/>
        <v>0</v>
      </c>
      <c r="AM2491" s="83">
        <f t="shared" si="386"/>
        <v>0</v>
      </c>
    </row>
    <row r="2492" spans="1:39">
      <c r="A2492" t="str">
        <f t="shared" si="380"/>
        <v>5433Alle</v>
      </c>
      <c r="B2492" s="6" t="str">
        <f>Data!A2492</f>
        <v>5433</v>
      </c>
      <c r="C2492" s="7" t="str">
        <f>Data!B2492</f>
        <v>Hasvik kommune</v>
      </c>
      <c r="D2492" s="7" t="str">
        <f>Data!C2492</f>
        <v>Alle</v>
      </c>
      <c r="E2492" s="1">
        <f>Data!D2492</f>
        <v>105.93459999999992</v>
      </c>
      <c r="F2492" s="1">
        <f>Data!E2492+Data!F2492</f>
        <v>44946.428488268604</v>
      </c>
      <c r="G2492" s="1">
        <f>Data!G2492</f>
        <v>554.78408376488926</v>
      </c>
      <c r="H2492" s="1">
        <f t="shared" si="381"/>
        <v>51942348.254545473</v>
      </c>
      <c r="I2492" s="1">
        <f t="shared" si="382"/>
        <v>641136.32727272715</v>
      </c>
      <c r="J2492" s="1">
        <f t="shared" si="383"/>
        <v>6310018.1498181839</v>
      </c>
      <c r="K2492" s="1">
        <f>'Innlegging av opplysninger'!$B$4*H2492</f>
        <v>6752505.273090912</v>
      </c>
      <c r="L2492" s="1"/>
      <c r="M2492" s="1">
        <f>'Innlegging av opplysninger'!$B$5*H2492</f>
        <v>6804447.6213454576</v>
      </c>
      <c r="N2492" s="1">
        <f>'Innlegging av opplysninger'!$B$5*I2492</f>
        <v>83988.858872727258</v>
      </c>
      <c r="O2492" s="1">
        <f>'Innlegging av opplysninger'!$B$5*J2492</f>
        <v>826612.37762618216</v>
      </c>
      <c r="P2492" s="1">
        <f>'Innlegging av opplysninger'!$B$5*K2492</f>
        <v>884578.19077490957</v>
      </c>
      <c r="Q2492" s="1"/>
      <c r="R2492" s="1">
        <f>'Innlegging av opplysninger'!$C$11*SUM(H2492:Q2492)</f>
        <v>2821334.1320271692</v>
      </c>
      <c r="S2492" s="1">
        <f>'Innlegging av opplysninger'!$C$13*(((H2492+J2492+M2492+O2492)*Data!H2492)+(J2492+O2492)*(1-Data!H2492)*1.8/12+I2492+N2492+K2492+L2492+P2492+Q2492)</f>
        <v>561437.49387774279</v>
      </c>
      <c r="T2492" s="1">
        <f>'Innlegging av opplysninger'!$C$13*((H2492+J2492+M2492+O2492)*(1-Data!H2492)-(J2492+O2492)*(1-Data!H2492)*1.8/12)</f>
        <v>3299335.5288962787</v>
      </c>
      <c r="U2492" s="1">
        <f>Data!I2492</f>
        <v>12.152800000000001</v>
      </c>
      <c r="V2492" s="1">
        <f>Data!J2492+Data!K2492</f>
        <v>51822.560507317925</v>
      </c>
      <c r="W2492" s="1">
        <f>Data!L2492</f>
        <v>429.80053979329858</v>
      </c>
      <c r="X2492" s="1">
        <f t="shared" si="387"/>
        <v>6870427.7818181813</v>
      </c>
      <c r="Y2492" s="100">
        <f t="shared" si="388"/>
        <v>56981.236363636352</v>
      </c>
      <c r="Z2492" s="100">
        <f t="shared" si="389"/>
        <v>990619.48959999986</v>
      </c>
      <c r="AA2492" s="100">
        <f>'Innlegging av opplysninger'!$B$4*X2492</f>
        <v>893155.61163636355</v>
      </c>
      <c r="AB2492" s="1"/>
      <c r="AC2492" s="1">
        <f>'Innlegging av opplysninger'!$B$5*X2492</f>
        <v>900026.03941818175</v>
      </c>
      <c r="AD2492" s="1">
        <f>'Innlegging av opplysninger'!$B$5*Y2492</f>
        <v>7464.5419636363622</v>
      </c>
      <c r="AE2492" s="1">
        <f>'Innlegging av opplysninger'!$B$5*Z2492</f>
        <v>129771.15313759999</v>
      </c>
      <c r="AF2492" s="1">
        <f>'Innlegging av opplysninger'!$B$5*AA2492</f>
        <v>117003.38512436363</v>
      </c>
      <c r="AG2492" s="1"/>
      <c r="AH2492" s="1">
        <f>'Innlegging av opplysninger'!$C$11*SUM(X2492:AG2492)</f>
        <v>378687.0710843546</v>
      </c>
      <c r="AI2492" s="1">
        <f>'Innlegging av opplysninger'!$C$13*(((X2492+Z2492+AC2492+AE2492)*Data!M2492)+(Z2492+AE2492)*(1-Data!M2492)*1.8/12+Y2492+AD2492+AA2492+AB2492+AF2492+AG2492)</f>
        <v>119791.67490910288</v>
      </c>
      <c r="AJ2492" s="1">
        <f>'Innlegging av opplysninger'!$C$13*((X2492+Z2492+AC2492+AE2492)*(1-Data!M2492)-(Z2492+AE2492)*(1-Data!M2492)*1.8/12)</f>
        <v>398411.68552211922</v>
      </c>
      <c r="AK2492" s="83">
        <f t="shared" si="384"/>
        <v>3200000</v>
      </c>
      <c r="AL2492" s="83">
        <f t="shared" si="385"/>
        <v>681000</v>
      </c>
      <c r="AM2492" s="83">
        <f t="shared" si="386"/>
        <v>3698000</v>
      </c>
    </row>
    <row r="2493" spans="1:39">
      <c r="A2493" t="str">
        <f t="shared" si="380"/>
        <v>5433Administrasjon</v>
      </c>
      <c r="B2493" s="6" t="str">
        <f>Data!A2493</f>
        <v>5433</v>
      </c>
      <c r="C2493" s="7" t="str">
        <f>Data!B2493</f>
        <v>Hasvik kommune</v>
      </c>
      <c r="D2493" s="7" t="str">
        <f>Data!C2493</f>
        <v>Administrasjon</v>
      </c>
      <c r="E2493" s="1">
        <f>Data!D2493</f>
        <v>9</v>
      </c>
      <c r="F2493" s="1">
        <f>Data!E2493+Data!F2493</f>
        <v>0</v>
      </c>
      <c r="G2493" s="1">
        <f>Data!G2493</f>
        <v>0</v>
      </c>
      <c r="H2493" s="1">
        <f t="shared" si="381"/>
        <v>0</v>
      </c>
      <c r="I2493" s="1">
        <f t="shared" si="382"/>
        <v>0</v>
      </c>
      <c r="J2493" s="1">
        <f t="shared" si="383"/>
        <v>0</v>
      </c>
      <c r="K2493" s="1">
        <f>'Innlegging av opplysninger'!$B$4*H2493</f>
        <v>0</v>
      </c>
      <c r="L2493" s="1"/>
      <c r="M2493" s="1">
        <f>'Innlegging av opplysninger'!$B$5*H2493</f>
        <v>0</v>
      </c>
      <c r="N2493" s="1">
        <f>'Innlegging av opplysninger'!$B$5*I2493</f>
        <v>0</v>
      </c>
      <c r="O2493" s="1">
        <f>'Innlegging av opplysninger'!$B$5*J2493</f>
        <v>0</v>
      </c>
      <c r="P2493" s="1">
        <f>'Innlegging av opplysninger'!$B$5*K2493</f>
        <v>0</v>
      </c>
      <c r="Q2493" s="1"/>
      <c r="R2493" s="1">
        <f>'Innlegging av opplysninger'!$C$11*SUM(H2493:Q2493)</f>
        <v>0</v>
      </c>
      <c r="S2493" s="1">
        <f>'Innlegging av opplysninger'!$C$13*(((H2493+J2493+M2493+O2493)*Data!H2493)+(J2493+O2493)*(1-Data!H2493)*1.8/12+I2493+N2493+K2493+L2493+P2493+Q2493)</f>
        <v>0</v>
      </c>
      <c r="T2493" s="1">
        <f>'Innlegging av opplysninger'!$C$13*((H2493+J2493+M2493+O2493)*(1-Data!H2493)-(J2493+O2493)*(1-Data!H2493)*1.8/12)</f>
        <v>0</v>
      </c>
      <c r="U2493" s="1">
        <f>Data!I2493</f>
        <v>0</v>
      </c>
      <c r="V2493" s="1">
        <f>Data!J2493+Data!K2493</f>
        <v>0</v>
      </c>
      <c r="W2493" s="1">
        <f>Data!L2493</f>
        <v>0</v>
      </c>
      <c r="X2493" s="1">
        <f t="shared" si="387"/>
        <v>0</v>
      </c>
      <c r="Y2493" s="100">
        <f t="shared" si="388"/>
        <v>0</v>
      </c>
      <c r="Z2493" s="100">
        <f t="shared" si="389"/>
        <v>0</v>
      </c>
      <c r="AA2493" s="100">
        <f>'Innlegging av opplysninger'!$B$4*X2493</f>
        <v>0</v>
      </c>
      <c r="AB2493" s="1"/>
      <c r="AC2493" s="1">
        <f>'Innlegging av opplysninger'!$B$5*X2493</f>
        <v>0</v>
      </c>
      <c r="AD2493" s="1">
        <f>'Innlegging av opplysninger'!$B$5*Y2493</f>
        <v>0</v>
      </c>
      <c r="AE2493" s="1">
        <f>'Innlegging av opplysninger'!$B$5*Z2493</f>
        <v>0</v>
      </c>
      <c r="AF2493" s="1">
        <f>'Innlegging av opplysninger'!$B$5*AA2493</f>
        <v>0</v>
      </c>
      <c r="AG2493" s="1"/>
      <c r="AH2493" s="1">
        <f>'Innlegging av opplysninger'!$C$11*SUM(X2493:AG2493)</f>
        <v>0</v>
      </c>
      <c r="AI2493" s="1">
        <f>'Innlegging av opplysninger'!$C$13*(((X2493+Z2493+AC2493+AE2493)*Data!M2493)+(Z2493+AE2493)*(1-Data!M2493)*1.8/12+Y2493+AD2493+AA2493+AB2493+AF2493+AG2493)</f>
        <v>0</v>
      </c>
      <c r="AJ2493" s="1">
        <f>'Innlegging av opplysninger'!$C$13*((X2493+Z2493+AC2493+AE2493)*(1-Data!M2493)-(Z2493+AE2493)*(1-Data!M2493)*1.8/12)</f>
        <v>0</v>
      </c>
      <c r="AK2493" s="83">
        <f t="shared" si="384"/>
        <v>0</v>
      </c>
      <c r="AL2493" s="83">
        <f t="shared" si="385"/>
        <v>0</v>
      </c>
      <c r="AM2493" s="83">
        <f t="shared" si="386"/>
        <v>0</v>
      </c>
    </row>
    <row r="2494" spans="1:39">
      <c r="A2494" t="str">
        <f t="shared" si="380"/>
        <v>5433Undervisning</v>
      </c>
      <c r="B2494" s="6" t="str">
        <f>Data!A2494</f>
        <v>5433</v>
      </c>
      <c r="C2494" s="7" t="str">
        <f>Data!B2494</f>
        <v>Hasvik kommune</v>
      </c>
      <c r="D2494" s="7" t="str">
        <f>Data!C2494</f>
        <v>Undervisning</v>
      </c>
      <c r="E2494" s="1">
        <f>Data!D2494</f>
        <v>26.058300000000006</v>
      </c>
      <c r="F2494" s="1">
        <f>Data!E2494+Data!F2494</f>
        <v>47279.214300242136</v>
      </c>
      <c r="G2494" s="1">
        <f>Data!G2494</f>
        <v>0</v>
      </c>
      <c r="H2494" s="1">
        <f t="shared" si="381"/>
        <v>13440173.999999998</v>
      </c>
      <c r="I2494" s="1">
        <f t="shared" si="382"/>
        <v>0</v>
      </c>
      <c r="J2494" s="1">
        <f t="shared" si="383"/>
        <v>1612820.8799999997</v>
      </c>
      <c r="K2494" s="1">
        <f>'Innlegging av opplysninger'!$B$4*H2494</f>
        <v>1747222.6199999999</v>
      </c>
      <c r="L2494" s="1"/>
      <c r="M2494" s="1">
        <f>'Innlegging av opplysninger'!$B$5*H2494</f>
        <v>1760662.7939999998</v>
      </c>
      <c r="N2494" s="1">
        <f>'Innlegging av opplysninger'!$B$5*I2494</f>
        <v>0</v>
      </c>
      <c r="O2494" s="1">
        <f>'Innlegging av opplysninger'!$B$5*J2494</f>
        <v>211279.53527999995</v>
      </c>
      <c r="P2494" s="1">
        <f>'Innlegging av opplysninger'!$B$5*K2494</f>
        <v>228886.16321999999</v>
      </c>
      <c r="Q2494" s="1"/>
      <c r="R2494" s="1">
        <f>'Innlegging av opplysninger'!$C$11*SUM(H2494:Q2494)</f>
        <v>722039.74771499983</v>
      </c>
      <c r="S2494" s="1">
        <f>'Innlegging av opplysninger'!$C$13*(((H2494+J2494+M2494+O2494)*Data!H2494)+(J2494+O2494)*(1-Data!H2494)*1.8/12+I2494+N2494+K2494+L2494+P2494+Q2494)</f>
        <v>125594.52063747488</v>
      </c>
      <c r="T2494" s="1">
        <f>'Innlegging av opplysninger'!$C$13*((H2494+J2494+M2494+O2494)*(1-Data!H2494)-(J2494+O2494)*(1-Data!H2494)*1.8/12)</f>
        <v>862459.87097252486</v>
      </c>
      <c r="U2494" s="1">
        <f>Data!I2494</f>
        <v>2.6070000000000002</v>
      </c>
      <c r="V2494" s="1">
        <f>Data!J2494+Data!K2494</f>
        <v>46490.803605677022</v>
      </c>
      <c r="W2494" s="1">
        <f>Data!L2494</f>
        <v>0</v>
      </c>
      <c r="X2494" s="1">
        <f t="shared" si="387"/>
        <v>1322198.4545454546</v>
      </c>
      <c r="Y2494" s="100">
        <f t="shared" si="388"/>
        <v>0</v>
      </c>
      <c r="Z2494" s="100">
        <f t="shared" si="389"/>
        <v>189074.37899999999</v>
      </c>
      <c r="AA2494" s="100">
        <f>'Innlegging av opplysninger'!$B$4*X2494</f>
        <v>171885.7990909091</v>
      </c>
      <c r="AB2494" s="1"/>
      <c r="AC2494" s="1">
        <f>'Innlegging av opplysninger'!$B$5*X2494</f>
        <v>173207.99754545456</v>
      </c>
      <c r="AD2494" s="1">
        <f>'Innlegging av opplysninger'!$B$5*Y2494</f>
        <v>0</v>
      </c>
      <c r="AE2494" s="1">
        <f>'Innlegging av opplysninger'!$B$5*Z2494</f>
        <v>24768.743649</v>
      </c>
      <c r="AF2494" s="1">
        <f>'Innlegging av opplysninger'!$B$5*AA2494</f>
        <v>22517.039680909093</v>
      </c>
      <c r="AG2494" s="1"/>
      <c r="AH2494" s="1">
        <f>'Innlegging av opplysninger'!$C$11*SUM(X2494:AG2494)</f>
        <v>72338.791713445637</v>
      </c>
      <c r="AI2494" s="1">
        <f>'Innlegging av opplysninger'!$C$13*(((X2494+Z2494+AC2494+AE2494)*Data!M2494)+(Z2494+AE2494)*(1-Data!M2494)*1.8/12+Y2494+AD2494+AA2494+AB2494+AF2494+AG2494)</f>
        <v>11776.923972796745</v>
      </c>
      <c r="AJ2494" s="1">
        <f>'Innlegging av opplysninger'!$C$13*((X2494+Z2494+AC2494+AE2494)*(1-Data!M2494)-(Z2494+AE2494)*(1-Data!M2494)*1.8/12)</f>
        <v>87213.001529813075</v>
      </c>
      <c r="AK2494" s="83">
        <f t="shared" si="384"/>
        <v>794000</v>
      </c>
      <c r="AL2494" s="83">
        <f t="shared" si="385"/>
        <v>137000</v>
      </c>
      <c r="AM2494" s="83">
        <f t="shared" si="386"/>
        <v>950000</v>
      </c>
    </row>
    <row r="2495" spans="1:39">
      <c r="A2495" t="str">
        <f t="shared" si="380"/>
        <v>5433Barnehager</v>
      </c>
      <c r="B2495" s="6" t="str">
        <f>Data!A2495</f>
        <v>5433</v>
      </c>
      <c r="C2495" s="7" t="str">
        <f>Data!B2495</f>
        <v>Hasvik kommune</v>
      </c>
      <c r="D2495" s="7" t="str">
        <f>Data!C2495</f>
        <v>Barnehager</v>
      </c>
      <c r="E2495" s="1">
        <f>Data!D2495</f>
        <v>13.101700000000001</v>
      </c>
      <c r="F2495" s="1">
        <f>Data!E2495+Data!F2495</f>
        <v>0</v>
      </c>
      <c r="G2495" s="1">
        <f>Data!G2495</f>
        <v>0</v>
      </c>
      <c r="H2495" s="1">
        <f t="shared" si="381"/>
        <v>0</v>
      </c>
      <c r="I2495" s="1">
        <f t="shared" si="382"/>
        <v>0</v>
      </c>
      <c r="J2495" s="1">
        <f t="shared" si="383"/>
        <v>0</v>
      </c>
      <c r="K2495" s="1">
        <f>'Innlegging av opplysninger'!$B$4*H2495</f>
        <v>0</v>
      </c>
      <c r="L2495" s="1"/>
      <c r="M2495" s="1">
        <f>'Innlegging av opplysninger'!$B$5*H2495</f>
        <v>0</v>
      </c>
      <c r="N2495" s="1">
        <f>'Innlegging av opplysninger'!$B$5*I2495</f>
        <v>0</v>
      </c>
      <c r="O2495" s="1">
        <f>'Innlegging av opplysninger'!$B$5*J2495</f>
        <v>0</v>
      </c>
      <c r="P2495" s="1">
        <f>'Innlegging av opplysninger'!$B$5*K2495</f>
        <v>0</v>
      </c>
      <c r="Q2495" s="1"/>
      <c r="R2495" s="1">
        <f>'Innlegging av opplysninger'!$C$11*SUM(H2495:Q2495)</f>
        <v>0</v>
      </c>
      <c r="S2495" s="1">
        <f>'Innlegging av opplysninger'!$C$13*(((H2495+J2495+M2495+O2495)*Data!H2495)+(J2495+O2495)*(1-Data!H2495)*1.8/12+I2495+N2495+K2495+L2495+P2495+Q2495)</f>
        <v>0</v>
      </c>
      <c r="T2495" s="1">
        <f>'Innlegging av opplysninger'!$C$13*((H2495+J2495+M2495+O2495)*(1-Data!H2495)-(J2495+O2495)*(1-Data!H2495)*1.8/12)</f>
        <v>0</v>
      </c>
      <c r="U2495" s="1">
        <f>Data!I2495</f>
        <v>0</v>
      </c>
      <c r="V2495" s="1">
        <f>Data!J2495+Data!K2495</f>
        <v>0</v>
      </c>
      <c r="W2495" s="1">
        <f>Data!L2495</f>
        <v>0</v>
      </c>
      <c r="X2495" s="1">
        <f t="shared" si="387"/>
        <v>0</v>
      </c>
      <c r="Y2495" s="100">
        <f t="shared" si="388"/>
        <v>0</v>
      </c>
      <c r="Z2495" s="100">
        <f t="shared" si="389"/>
        <v>0</v>
      </c>
      <c r="AA2495" s="100">
        <f>'Innlegging av opplysninger'!$B$4*X2495</f>
        <v>0</v>
      </c>
      <c r="AB2495" s="1"/>
      <c r="AC2495" s="1">
        <f>'Innlegging av opplysninger'!$B$5*X2495</f>
        <v>0</v>
      </c>
      <c r="AD2495" s="1">
        <f>'Innlegging av opplysninger'!$B$5*Y2495</f>
        <v>0</v>
      </c>
      <c r="AE2495" s="1">
        <f>'Innlegging av opplysninger'!$B$5*Z2495</f>
        <v>0</v>
      </c>
      <c r="AF2495" s="1">
        <f>'Innlegging av opplysninger'!$B$5*AA2495</f>
        <v>0</v>
      </c>
      <c r="AG2495" s="1"/>
      <c r="AH2495" s="1">
        <f>'Innlegging av opplysninger'!$C$11*SUM(X2495:AG2495)</f>
        <v>0</v>
      </c>
      <c r="AI2495" s="1">
        <f>'Innlegging av opplysninger'!$C$13*(((X2495+Z2495+AC2495+AE2495)*Data!M2495)+(Z2495+AE2495)*(1-Data!M2495)*1.8/12+Y2495+AD2495+AA2495+AB2495+AF2495+AG2495)</f>
        <v>0</v>
      </c>
      <c r="AJ2495" s="1">
        <f>'Innlegging av opplysninger'!$C$13*((X2495+Z2495+AC2495+AE2495)*(1-Data!M2495)-(Z2495+AE2495)*(1-Data!M2495)*1.8/12)</f>
        <v>0</v>
      </c>
      <c r="AK2495" s="83">
        <f t="shared" si="384"/>
        <v>0</v>
      </c>
      <c r="AL2495" s="83">
        <f t="shared" si="385"/>
        <v>0</v>
      </c>
      <c r="AM2495" s="83">
        <f t="shared" si="386"/>
        <v>0</v>
      </c>
    </row>
    <row r="2496" spans="1:39">
      <c r="A2496" t="str">
        <f t="shared" si="380"/>
        <v>5433Helse/pleie/omsorg</v>
      </c>
      <c r="B2496" s="6" t="str">
        <f>Data!A2496</f>
        <v>5433</v>
      </c>
      <c r="C2496" s="7" t="str">
        <f>Data!B2496</f>
        <v>Hasvik kommune</v>
      </c>
      <c r="D2496" s="7" t="str">
        <f>Data!C2496</f>
        <v>Helse/pleie/omsorg</v>
      </c>
      <c r="E2496" s="1">
        <f>Data!D2496</f>
        <v>52.147100000000002</v>
      </c>
      <c r="F2496" s="1">
        <f>Data!E2496+Data!F2496</f>
        <v>44258.039644901939</v>
      </c>
      <c r="G2496" s="1">
        <f>Data!G2496</f>
        <v>1121.0318502850589</v>
      </c>
      <c r="H2496" s="1">
        <f t="shared" si="381"/>
        <v>25177400.936363626</v>
      </c>
      <c r="I2496" s="1">
        <f t="shared" si="382"/>
        <v>637729.74545454537</v>
      </c>
      <c r="J2496" s="1">
        <f t="shared" si="383"/>
        <v>3097815.6818181807</v>
      </c>
      <c r="K2496" s="1">
        <f>'Innlegging av opplysninger'!$B$4*H2496</f>
        <v>3273062.1217272715</v>
      </c>
      <c r="L2496" s="1"/>
      <c r="M2496" s="1">
        <f>'Innlegging av opplysninger'!$B$5*H2496</f>
        <v>3298239.5226636352</v>
      </c>
      <c r="N2496" s="1">
        <f>'Innlegging av opplysninger'!$B$5*I2496</f>
        <v>83542.596654545443</v>
      </c>
      <c r="O2496" s="1">
        <f>'Innlegging av opplysninger'!$B$5*J2496</f>
        <v>405813.85431818169</v>
      </c>
      <c r="P2496" s="1">
        <f>'Innlegging av opplysninger'!$B$5*K2496</f>
        <v>428771.13794627256</v>
      </c>
      <c r="Q2496" s="1"/>
      <c r="R2496" s="1">
        <f>'Innlegging av opplysninger'!$C$11*SUM(H2496:Q2496)</f>
        <v>1383290.2726839576</v>
      </c>
      <c r="S2496" s="1">
        <f>'Innlegging av opplysninger'!$C$13*(((H2496+J2496+M2496+O2496)*Data!H2496)+(J2496+O2496)*(1-Data!H2496)*1.8/12+I2496+N2496+K2496+L2496+P2496+Q2496)</f>
        <v>274874.07043754711</v>
      </c>
      <c r="T2496" s="1">
        <f>'Innlegging av opplysninger'!$C$13*((H2496+J2496+M2496+O2496)*(1-Data!H2496)-(J2496+O2496)*(1-Data!H2496)*1.8/12)</f>
        <v>1618049.4606036581</v>
      </c>
      <c r="U2496" s="1">
        <f>Data!I2496</f>
        <v>7.5457999999999998</v>
      </c>
      <c r="V2496" s="1">
        <f>Data!J2496+Data!K2496</f>
        <v>56041.10078895987</v>
      </c>
      <c r="W2496" s="1">
        <f>Data!L2496</f>
        <v>684.24289008455037</v>
      </c>
      <c r="X2496" s="1">
        <f t="shared" si="387"/>
        <v>4613181.1454545455</v>
      </c>
      <c r="Y2496" s="100">
        <f t="shared" si="388"/>
        <v>56325.381818181813</v>
      </c>
      <c r="Z2496" s="100">
        <f t="shared" si="389"/>
        <v>667739.43339999998</v>
      </c>
      <c r="AA2496" s="100">
        <f>'Innlegging av opplysninger'!$B$4*X2496</f>
        <v>599713.54890909093</v>
      </c>
      <c r="AB2496" s="1"/>
      <c r="AC2496" s="1">
        <f>'Innlegging av opplysninger'!$B$5*X2496</f>
        <v>604326.73005454545</v>
      </c>
      <c r="AD2496" s="1">
        <f>'Innlegging av opplysninger'!$B$5*Y2496</f>
        <v>7378.6250181818177</v>
      </c>
      <c r="AE2496" s="1">
        <f>'Innlegging av opplysninger'!$B$5*Z2496</f>
        <v>87473.865775400001</v>
      </c>
      <c r="AF2496" s="1">
        <f>'Innlegging av opplysninger'!$B$5*AA2496</f>
        <v>78562.474907090917</v>
      </c>
      <c r="AG2496" s="1"/>
      <c r="AH2496" s="1">
        <f>'Innlegging av opplysninger'!$C$11*SUM(X2496:AG2496)</f>
        <v>255158.64580280735</v>
      </c>
      <c r="AI2496" s="1">
        <f>'Innlegging av opplysninger'!$C$13*(((X2496+Z2496+AC2496+AE2496)*Data!M2496)+(Z2496+AE2496)*(1-Data!M2496)*1.8/12+Y2496+AD2496+AA2496+AB2496+AF2496+AG2496)</f>
        <v>99670.199382332838</v>
      </c>
      <c r="AJ2496" s="1">
        <f>'Innlegging av opplysninger'!$C$13*((X2496+Z2496+AC2496+AE2496)*(1-Data!M2496)-(Z2496+AE2496)*(1-Data!M2496)*1.8/12)</f>
        <v>249494.26329519303</v>
      </c>
      <c r="AK2496" s="83">
        <f t="shared" si="384"/>
        <v>1638000</v>
      </c>
      <c r="AL2496" s="83">
        <f t="shared" si="385"/>
        <v>375000</v>
      </c>
      <c r="AM2496" s="83">
        <f t="shared" si="386"/>
        <v>1868000</v>
      </c>
    </row>
    <row r="2497" spans="1:39">
      <c r="A2497" t="str">
        <f t="shared" si="380"/>
        <v>5433Samferdsel og teknikk</v>
      </c>
      <c r="B2497" s="6" t="str">
        <f>Data!A2497</f>
        <v>5433</v>
      </c>
      <c r="C2497" s="7" t="str">
        <f>Data!B2497</f>
        <v>Hasvik kommune</v>
      </c>
      <c r="D2497" s="7" t="str">
        <f>Data!C2497</f>
        <v>Samferdsel og teknikk</v>
      </c>
      <c r="E2497" s="1">
        <f>Data!D2497</f>
        <v>5.1275000000000013</v>
      </c>
      <c r="F2497" s="1">
        <f>Data!E2497+Data!F2497</f>
        <v>0</v>
      </c>
      <c r="G2497" s="1">
        <f>Data!G2497</f>
        <v>0</v>
      </c>
      <c r="H2497" s="1">
        <f t="shared" si="381"/>
        <v>0</v>
      </c>
      <c r="I2497" s="1">
        <f t="shared" si="382"/>
        <v>0</v>
      </c>
      <c r="J2497" s="1">
        <f t="shared" si="383"/>
        <v>0</v>
      </c>
      <c r="K2497" s="1">
        <f>'Innlegging av opplysninger'!$B$4*H2497</f>
        <v>0</v>
      </c>
      <c r="L2497" s="1"/>
      <c r="M2497" s="1">
        <f>'Innlegging av opplysninger'!$B$5*H2497</f>
        <v>0</v>
      </c>
      <c r="N2497" s="1">
        <f>'Innlegging av opplysninger'!$B$5*I2497</f>
        <v>0</v>
      </c>
      <c r="O2497" s="1">
        <f>'Innlegging av opplysninger'!$B$5*J2497</f>
        <v>0</v>
      </c>
      <c r="P2497" s="1">
        <f>'Innlegging av opplysninger'!$B$5*K2497</f>
        <v>0</v>
      </c>
      <c r="Q2497" s="1"/>
      <c r="R2497" s="1">
        <f>'Innlegging av opplysninger'!$C$11*SUM(H2497:Q2497)</f>
        <v>0</v>
      </c>
      <c r="S2497" s="1">
        <f>'Innlegging av opplysninger'!$C$13*(((H2497+J2497+M2497+O2497)*Data!H2497)+(J2497+O2497)*(1-Data!H2497)*1.8/12+I2497+N2497+K2497+L2497+P2497+Q2497)</f>
        <v>0</v>
      </c>
      <c r="T2497" s="1">
        <f>'Innlegging av opplysninger'!$C$13*((H2497+J2497+M2497+O2497)*(1-Data!H2497)-(J2497+O2497)*(1-Data!H2497)*1.8/12)</f>
        <v>0</v>
      </c>
      <c r="U2497" s="1">
        <f>Data!I2497</f>
        <v>0</v>
      </c>
      <c r="V2497" s="1">
        <f>Data!J2497+Data!K2497</f>
        <v>0</v>
      </c>
      <c r="W2497" s="1">
        <f>Data!L2497</f>
        <v>0</v>
      </c>
      <c r="X2497" s="1">
        <f t="shared" si="387"/>
        <v>0</v>
      </c>
      <c r="Y2497" s="100">
        <f t="shared" si="388"/>
        <v>0</v>
      </c>
      <c r="Z2497" s="100">
        <f t="shared" si="389"/>
        <v>0</v>
      </c>
      <c r="AA2497" s="100">
        <f>'Innlegging av opplysninger'!$B$4*X2497</f>
        <v>0</v>
      </c>
      <c r="AB2497" s="1"/>
      <c r="AC2497" s="1">
        <f>'Innlegging av opplysninger'!$B$5*X2497</f>
        <v>0</v>
      </c>
      <c r="AD2497" s="1">
        <f>'Innlegging av opplysninger'!$B$5*Y2497</f>
        <v>0</v>
      </c>
      <c r="AE2497" s="1">
        <f>'Innlegging av opplysninger'!$B$5*Z2497</f>
        <v>0</v>
      </c>
      <c r="AF2497" s="1">
        <f>'Innlegging av opplysninger'!$B$5*AA2497</f>
        <v>0</v>
      </c>
      <c r="AG2497" s="1"/>
      <c r="AH2497" s="1">
        <f>'Innlegging av opplysninger'!$C$11*SUM(X2497:AG2497)</f>
        <v>0</v>
      </c>
      <c r="AI2497" s="1">
        <f>'Innlegging av opplysninger'!$C$13*(((X2497+Z2497+AC2497+AE2497)*Data!M2497)+(Z2497+AE2497)*(1-Data!M2497)*1.8/12+Y2497+AD2497+AA2497+AB2497+AF2497+AG2497)</f>
        <v>0</v>
      </c>
      <c r="AJ2497" s="1">
        <f>'Innlegging av opplysninger'!$C$13*((X2497+Z2497+AC2497+AE2497)*(1-Data!M2497)-(Z2497+AE2497)*(1-Data!M2497)*1.8/12)</f>
        <v>0</v>
      </c>
      <c r="AK2497" s="83">
        <f t="shared" si="384"/>
        <v>0</v>
      </c>
      <c r="AL2497" s="83">
        <f t="shared" si="385"/>
        <v>0</v>
      </c>
      <c r="AM2497" s="83">
        <f t="shared" si="386"/>
        <v>0</v>
      </c>
    </row>
    <row r="2498" spans="1:39">
      <c r="A2498" t="str">
        <f t="shared" si="380"/>
        <v>5433Annet</v>
      </c>
      <c r="B2498" s="6" t="str">
        <f>Data!A2498</f>
        <v>5433</v>
      </c>
      <c r="C2498" s="7" t="str">
        <f>Data!B2498</f>
        <v>Hasvik kommune</v>
      </c>
      <c r="D2498" s="7" t="str">
        <f>Data!C2498</f>
        <v>Annet</v>
      </c>
      <c r="E2498" s="1">
        <f>Data!D2498</f>
        <v>0.5</v>
      </c>
      <c r="F2498" s="1">
        <f>Data!E2498+Data!F2498</f>
        <v>0</v>
      </c>
      <c r="G2498" s="1">
        <f>Data!G2498</f>
        <v>0</v>
      </c>
      <c r="H2498" s="1">
        <f t="shared" si="381"/>
        <v>0</v>
      </c>
      <c r="I2498" s="1">
        <f t="shared" si="382"/>
        <v>0</v>
      </c>
      <c r="J2498" s="1">
        <f t="shared" si="383"/>
        <v>0</v>
      </c>
      <c r="K2498" s="1">
        <f>'Innlegging av opplysninger'!$B$4*H2498</f>
        <v>0</v>
      </c>
      <c r="L2498" s="1"/>
      <c r="M2498" s="1">
        <f>'Innlegging av opplysninger'!$B$5*H2498</f>
        <v>0</v>
      </c>
      <c r="N2498" s="1">
        <f>'Innlegging av opplysninger'!$B$5*I2498</f>
        <v>0</v>
      </c>
      <c r="O2498" s="1">
        <f>'Innlegging av opplysninger'!$B$5*J2498</f>
        <v>0</v>
      </c>
      <c r="P2498" s="1">
        <f>'Innlegging av opplysninger'!$B$5*K2498</f>
        <v>0</v>
      </c>
      <c r="Q2498" s="1"/>
      <c r="R2498" s="1">
        <f>'Innlegging av opplysninger'!$C$11*SUM(H2498:Q2498)</f>
        <v>0</v>
      </c>
      <c r="S2498" s="1">
        <f>'Innlegging av opplysninger'!$C$13*(((H2498+J2498+M2498+O2498)*Data!H2498)+(J2498+O2498)*(1-Data!H2498)*1.8/12+I2498+N2498+K2498+L2498+P2498+Q2498)</f>
        <v>0</v>
      </c>
      <c r="T2498" s="1">
        <f>'Innlegging av opplysninger'!$C$13*((H2498+J2498+M2498+O2498)*(1-Data!H2498)-(J2498+O2498)*(1-Data!H2498)*1.8/12)</f>
        <v>0</v>
      </c>
      <c r="U2498" s="1">
        <f>Data!I2498</f>
        <v>0</v>
      </c>
      <c r="V2498" s="1">
        <f>Data!J2498+Data!K2498</f>
        <v>0</v>
      </c>
      <c r="W2498" s="1">
        <f>Data!L2498</f>
        <v>0</v>
      </c>
      <c r="X2498" s="1">
        <f t="shared" si="387"/>
        <v>0</v>
      </c>
      <c r="Y2498" s="100">
        <f t="shared" si="388"/>
        <v>0</v>
      </c>
      <c r="Z2498" s="100">
        <f t="shared" si="389"/>
        <v>0</v>
      </c>
      <c r="AA2498" s="100">
        <f>'Innlegging av opplysninger'!$B$4*X2498</f>
        <v>0</v>
      </c>
      <c r="AB2498" s="1"/>
      <c r="AC2498" s="1">
        <f>'Innlegging av opplysninger'!$B$5*X2498</f>
        <v>0</v>
      </c>
      <c r="AD2498" s="1">
        <f>'Innlegging av opplysninger'!$B$5*Y2498</f>
        <v>0</v>
      </c>
      <c r="AE2498" s="1">
        <f>'Innlegging av opplysninger'!$B$5*Z2498</f>
        <v>0</v>
      </c>
      <c r="AF2498" s="1">
        <f>'Innlegging av opplysninger'!$B$5*AA2498</f>
        <v>0</v>
      </c>
      <c r="AG2498" s="1"/>
      <c r="AH2498" s="1">
        <f>'Innlegging av opplysninger'!$C$11*SUM(X2498:AG2498)</f>
        <v>0</v>
      </c>
      <c r="AI2498" s="1">
        <f>'Innlegging av opplysninger'!$C$13*(((X2498+Z2498+AC2498+AE2498)*Data!M2498)+(Z2498+AE2498)*(1-Data!M2498)*1.8/12+Y2498+AD2498+AA2498+AB2498+AF2498+AG2498)</f>
        <v>0</v>
      </c>
      <c r="AJ2498" s="1">
        <f>'Innlegging av opplysninger'!$C$13*((X2498+Z2498+AC2498+AE2498)*(1-Data!M2498)-(Z2498+AE2498)*(1-Data!M2498)*1.8/12)</f>
        <v>0</v>
      </c>
      <c r="AK2498" s="83">
        <f t="shared" si="384"/>
        <v>0</v>
      </c>
      <c r="AL2498" s="83">
        <f t="shared" si="385"/>
        <v>0</v>
      </c>
      <c r="AM2498" s="83">
        <f t="shared" si="386"/>
        <v>0</v>
      </c>
    </row>
    <row r="2499" spans="1:39">
      <c r="A2499" t="str">
        <f t="shared" si="380"/>
        <v>5434Alle</v>
      </c>
      <c r="B2499" s="6" t="str">
        <f>Data!A2499</f>
        <v>5434</v>
      </c>
      <c r="C2499" s="7" t="str">
        <f>Data!B2499</f>
        <v>Måsøy kommune</v>
      </c>
      <c r="D2499" s="7" t="str">
        <f>Data!C2499</f>
        <v>Alle</v>
      </c>
      <c r="E2499" s="1">
        <f>Data!D2499</f>
        <v>124.2159</v>
      </c>
      <c r="F2499" s="1">
        <f>Data!E2499+Data!F2499</f>
        <v>48974.530077268704</v>
      </c>
      <c r="G2499" s="1">
        <f>Data!G2499</f>
        <v>436.39590422804173</v>
      </c>
      <c r="H2499" s="1">
        <f t="shared" si="381"/>
        <v>66364530.879545473</v>
      </c>
      <c r="I2499" s="1">
        <f t="shared" si="382"/>
        <v>591352.47272727278</v>
      </c>
      <c r="J2499" s="1">
        <f t="shared" si="383"/>
        <v>8034706.0022727298</v>
      </c>
      <c r="K2499" s="1">
        <f>'Innlegging av opplysninger'!$B$4*H2499</f>
        <v>8627389.0143409111</v>
      </c>
      <c r="L2499" s="1"/>
      <c r="M2499" s="1">
        <f>'Innlegging av opplysninger'!$B$5*H2499</f>
        <v>8693753.545220457</v>
      </c>
      <c r="N2499" s="1">
        <f>'Innlegging av opplysninger'!$B$5*I2499</f>
        <v>77467.173927272743</v>
      </c>
      <c r="O2499" s="1">
        <f>'Innlegging av opplysninger'!$B$5*J2499</f>
        <v>1052546.4862977276</v>
      </c>
      <c r="P2499" s="1">
        <f>'Innlegging av opplysninger'!$B$5*K2499</f>
        <v>1130187.9608786595</v>
      </c>
      <c r="Q2499" s="1"/>
      <c r="R2499" s="1">
        <f>'Innlegging av opplysninger'!$C$11*SUM(H2499:Q2499)</f>
        <v>3593733.4743379992</v>
      </c>
      <c r="S2499" s="1">
        <f>'Innlegging av opplysninger'!$C$13*(((H2499+J2499+M2499+O2499)*Data!H2499)+(J2499+O2499)*(1-Data!H2499)*1.8/12+I2499+N2499+K2499+L2499+P2499+Q2499)</f>
        <v>928015.1544723321</v>
      </c>
      <c r="T2499" s="1">
        <f>'Innlegging av opplysninger'!$C$13*((H2499+J2499+M2499+O2499)*(1-Data!H2499)-(J2499+O2499)*(1-Data!H2499)*1.8/12)</f>
        <v>3989725.3893586146</v>
      </c>
      <c r="U2499" s="1">
        <f>Data!I2499</f>
        <v>13.8872</v>
      </c>
      <c r="V2499" s="1">
        <f>Data!J2499+Data!K2499</f>
        <v>49516.177967240808</v>
      </c>
      <c r="W2499" s="1">
        <f>Data!L2499</f>
        <v>429.45302148741285</v>
      </c>
      <c r="X2499" s="1">
        <f t="shared" si="387"/>
        <v>7501538.9090909082</v>
      </c>
      <c r="Y2499" s="100">
        <f t="shared" si="388"/>
        <v>65060.727272727258</v>
      </c>
      <c r="Z2499" s="100">
        <f t="shared" si="389"/>
        <v>1082023.7479999999</v>
      </c>
      <c r="AA2499" s="100">
        <f>'Innlegging av opplysninger'!$B$4*X2499</f>
        <v>975200.05818181811</v>
      </c>
      <c r="AB2499" s="1"/>
      <c r="AC2499" s="1">
        <f>'Innlegging av opplysninger'!$B$5*X2499</f>
        <v>982701.59709090902</v>
      </c>
      <c r="AD2499" s="1">
        <f>'Innlegging av opplysninger'!$B$5*Y2499</f>
        <v>8522.9552727272712</v>
      </c>
      <c r="AE2499" s="1">
        <f>'Innlegging av opplysninger'!$B$5*Z2499</f>
        <v>141745.110988</v>
      </c>
      <c r="AF2499" s="1">
        <f>'Innlegging av opplysninger'!$B$5*AA2499</f>
        <v>127751.20762181818</v>
      </c>
      <c r="AG2499" s="1"/>
      <c r="AH2499" s="1">
        <f>'Innlegging av opplysninger'!$C$11*SUM(X2499:AG2499)</f>
        <v>413612.68391371856</v>
      </c>
      <c r="AI2499" s="1">
        <f>'Innlegging av opplysninger'!$C$13*(((X2499+Z2499+AC2499+AE2499)*Data!M2499)+(Z2499+AE2499)*(1-Data!M2499)*1.8/12+Y2499+AD2499+AA2499+AB2499+AF2499+AG2499)</f>
        <v>84637.121795964616</v>
      </c>
      <c r="AJ2499" s="1">
        <f>'Innlegging av opplysninger'!$C$13*((X2499+Z2499+AC2499+AE2499)*(1-Data!M2499)-(Z2499+AE2499)*(1-Data!M2499)*1.8/12)</f>
        <v>481359.1825070185</v>
      </c>
      <c r="AK2499" s="83">
        <f t="shared" si="384"/>
        <v>4007000</v>
      </c>
      <c r="AL2499" s="83">
        <f t="shared" si="385"/>
        <v>1013000</v>
      </c>
      <c r="AM2499" s="83">
        <f t="shared" si="386"/>
        <v>4471000</v>
      </c>
    </row>
    <row r="2500" spans="1:39">
      <c r="A2500" t="str">
        <f t="shared" si="380"/>
        <v>5434Administrasjon</v>
      </c>
      <c r="B2500" s="6" t="str">
        <f>Data!A2500</f>
        <v>5434</v>
      </c>
      <c r="C2500" s="7" t="str">
        <f>Data!B2500</f>
        <v>Måsøy kommune</v>
      </c>
      <c r="D2500" s="7" t="str">
        <f>Data!C2500</f>
        <v>Administrasjon</v>
      </c>
      <c r="E2500" s="1">
        <f>Data!D2500</f>
        <v>12.4666</v>
      </c>
      <c r="F2500" s="1">
        <f>Data!E2500+Data!F2500</f>
        <v>56235.309012347658</v>
      </c>
      <c r="G2500" s="1">
        <f>Data!G2500</f>
        <v>0</v>
      </c>
      <c r="H2500" s="1">
        <f t="shared" si="381"/>
        <v>7647961.127272726</v>
      </c>
      <c r="I2500" s="1">
        <f t="shared" si="382"/>
        <v>0</v>
      </c>
      <c r="J2500" s="1">
        <f t="shared" si="383"/>
        <v>917755.33527272707</v>
      </c>
      <c r="K2500" s="1">
        <f>'Innlegging av opplysninger'!$B$4*H2500</f>
        <v>994234.94654545444</v>
      </c>
      <c r="L2500" s="1"/>
      <c r="M2500" s="1">
        <f>'Innlegging av opplysninger'!$B$5*H2500</f>
        <v>1001882.9076727271</v>
      </c>
      <c r="N2500" s="1">
        <f>'Innlegging av opplysninger'!$B$5*I2500</f>
        <v>0</v>
      </c>
      <c r="O2500" s="1">
        <f>'Innlegging av opplysninger'!$B$5*J2500</f>
        <v>120225.94892072726</v>
      </c>
      <c r="P2500" s="1">
        <f>'Innlegging av opplysninger'!$B$5*K2500</f>
        <v>130244.77799745454</v>
      </c>
      <c r="Q2500" s="1"/>
      <c r="R2500" s="1">
        <f>'Innlegging av opplysninger'!$C$11*SUM(H2500:Q2500)</f>
        <v>410867.591659909</v>
      </c>
      <c r="S2500" s="1">
        <f>'Innlegging av opplysninger'!$C$13*(((H2500+J2500+M2500+O2500)*Data!H2500)+(J2500+O2500)*(1-Data!H2500)*1.8/12+I2500+N2500+K2500+L2500+P2500+Q2500)</f>
        <v>125419.07761500566</v>
      </c>
      <c r="T2500" s="1">
        <f>'Innlegging av opplysninger'!$C$13*((H2500+J2500+M2500+O2500)*(1-Data!H2500)-(J2500+O2500)*(1-Data!H2500)*1.8/12)</f>
        <v>436820.78465644881</v>
      </c>
      <c r="U2500" s="1">
        <f>Data!I2500</f>
        <v>1.8</v>
      </c>
      <c r="V2500" s="1">
        <f>Data!J2500+Data!K2500</f>
        <v>53143.518518518526</v>
      </c>
      <c r="W2500" s="1">
        <f>Data!L2500</f>
        <v>0</v>
      </c>
      <c r="X2500" s="1">
        <f t="shared" si="387"/>
        <v>1043545.4545454546</v>
      </c>
      <c r="Y2500" s="100">
        <f t="shared" si="388"/>
        <v>0</v>
      </c>
      <c r="Z2500" s="100">
        <f t="shared" si="389"/>
        <v>149227</v>
      </c>
      <c r="AA2500" s="100">
        <f>'Innlegging av opplysninger'!$B$4*X2500</f>
        <v>135660.90909090909</v>
      </c>
      <c r="AB2500" s="1"/>
      <c r="AC2500" s="1">
        <f>'Innlegging av opplysninger'!$B$5*X2500</f>
        <v>136704.45454545456</v>
      </c>
      <c r="AD2500" s="1">
        <f>'Innlegging av opplysninger'!$B$5*Y2500</f>
        <v>0</v>
      </c>
      <c r="AE2500" s="1">
        <f>'Innlegging av opplysninger'!$B$5*Z2500</f>
        <v>19548.737000000001</v>
      </c>
      <c r="AF2500" s="1">
        <f>'Innlegging av opplysninger'!$B$5*AA2500</f>
        <v>17771.57909090909</v>
      </c>
      <c r="AG2500" s="1"/>
      <c r="AH2500" s="1">
        <f>'Innlegging av opplysninger'!$C$11*SUM(X2500:AG2500)</f>
        <v>57093.409102363643</v>
      </c>
      <c r="AI2500" s="1">
        <f>'Innlegging av opplysninger'!$C$13*(((X2500+Z2500+AC2500+AE2500)*Data!M2500)+(Z2500+AE2500)*(1-Data!M2500)*1.8/12+Y2500+AD2500+AA2500+AB2500+AF2500+AG2500)</f>
        <v>9294.9401340545464</v>
      </c>
      <c r="AJ2500" s="1">
        <f>'Innlegging av opplysninger'!$C$13*((X2500+Z2500+AC2500+AE2500)*(1-Data!M2500)-(Z2500+AE2500)*(1-Data!M2500)*1.8/12)</f>
        <v>68832.882848127265</v>
      </c>
      <c r="AK2500" s="83">
        <f t="shared" si="384"/>
        <v>468000</v>
      </c>
      <c r="AL2500" s="83">
        <f t="shared" si="385"/>
        <v>135000</v>
      </c>
      <c r="AM2500" s="83">
        <f t="shared" si="386"/>
        <v>506000</v>
      </c>
    </row>
    <row r="2501" spans="1:39">
      <c r="A2501" t="str">
        <f t="shared" si="380"/>
        <v>5434Undervisning</v>
      </c>
      <c r="B2501" s="6" t="str">
        <f>Data!A2501</f>
        <v>5434</v>
      </c>
      <c r="C2501" s="7" t="str">
        <f>Data!B2501</f>
        <v>Måsøy kommune</v>
      </c>
      <c r="D2501" s="7" t="str">
        <f>Data!C2501</f>
        <v>Undervisning</v>
      </c>
      <c r="E2501" s="1">
        <f>Data!D2501</f>
        <v>27.348799999999997</v>
      </c>
      <c r="F2501" s="1">
        <f>Data!E2501+Data!F2501</f>
        <v>47884.730522911428</v>
      </c>
      <c r="G2501" s="1">
        <f>Data!G2501</f>
        <v>7.1911747498976188</v>
      </c>
      <c r="H2501" s="1">
        <f t="shared" si="381"/>
        <v>14286435.470454544</v>
      </c>
      <c r="I2501" s="1">
        <f t="shared" si="382"/>
        <v>2145.4909090909086</v>
      </c>
      <c r="J2501" s="1">
        <f t="shared" si="383"/>
        <v>1714629.7153636359</v>
      </c>
      <c r="K2501" s="1">
        <f>'Innlegging av opplysninger'!$B$4*H2501</f>
        <v>1857236.6111590907</v>
      </c>
      <c r="L2501" s="1"/>
      <c r="M2501" s="1">
        <f>'Innlegging av opplysninger'!$B$5*H2501</f>
        <v>1871523.0466295453</v>
      </c>
      <c r="N2501" s="1">
        <f>'Innlegging av opplysninger'!$B$5*I2501</f>
        <v>281.05930909090904</v>
      </c>
      <c r="O2501" s="1">
        <f>'Innlegging av opplysninger'!$B$5*J2501</f>
        <v>224616.4927126363</v>
      </c>
      <c r="P2501" s="1">
        <f>'Innlegging av opplysninger'!$B$5*K2501</f>
        <v>243297.99606184088</v>
      </c>
      <c r="Q2501" s="1"/>
      <c r="R2501" s="1">
        <f>'Innlegging av opplysninger'!$C$11*SUM(H2501:Q2501)</f>
        <v>767606.30353877996</v>
      </c>
      <c r="S2501" s="1">
        <f>'Innlegging av opplysninger'!$C$13*(((H2501+J2501+M2501+O2501)*Data!H2501)+(J2501+O2501)*(1-Data!H2501)*1.8/12+I2501+N2501+K2501+L2501+P2501+Q2501)</f>
        <v>135936.69245833898</v>
      </c>
      <c r="T2501" s="1">
        <f>'Innlegging av opplysninger'!$C$13*((H2501+J2501+M2501+O2501)*(1-Data!H2501)-(J2501+O2501)*(1-Data!H2501)*1.8/12)</f>
        <v>914471.93343683367</v>
      </c>
      <c r="U2501" s="1">
        <f>Data!I2501</f>
        <v>2.8478000000000003</v>
      </c>
      <c r="V2501" s="1">
        <f>Data!J2501+Data!K2501</f>
        <v>43549.1771425896</v>
      </c>
      <c r="W2501" s="1">
        <f>Data!L2501</f>
        <v>0</v>
      </c>
      <c r="X2501" s="1">
        <f t="shared" si="387"/>
        <v>1352938.3272727274</v>
      </c>
      <c r="Y2501" s="100">
        <f t="shared" si="388"/>
        <v>0</v>
      </c>
      <c r="Z2501" s="100">
        <f t="shared" si="389"/>
        <v>193470.1808</v>
      </c>
      <c r="AA2501" s="100">
        <f>'Innlegging av opplysninger'!$B$4*X2501</f>
        <v>175881.98254545458</v>
      </c>
      <c r="AB2501" s="1"/>
      <c r="AC2501" s="1">
        <f>'Innlegging av opplysninger'!$B$5*X2501</f>
        <v>177234.92087272729</v>
      </c>
      <c r="AD2501" s="1">
        <f>'Innlegging av opplysninger'!$B$5*Y2501</f>
        <v>0</v>
      </c>
      <c r="AE2501" s="1">
        <f>'Innlegging av opplysninger'!$B$5*Z2501</f>
        <v>25344.593684800002</v>
      </c>
      <c r="AF2501" s="1">
        <f>'Innlegging av opplysninger'!$B$5*AA2501</f>
        <v>23040.539713454549</v>
      </c>
      <c r="AG2501" s="1"/>
      <c r="AH2501" s="1">
        <f>'Innlegging av opplysninger'!$C$11*SUM(X2501:AG2501)</f>
        <v>74020.600705788223</v>
      </c>
      <c r="AI2501" s="1">
        <f>'Innlegging av opplysninger'!$C$13*(((X2501+Z2501+AC2501+AE2501)*Data!M2501)+(Z2501+AE2501)*(1-Data!M2501)*1.8/12+Y2501+AD2501+AA2501+AB2501+AF2501+AG2501)</f>
        <v>12050.726398444715</v>
      </c>
      <c r="AJ2501" s="1">
        <f>'Innlegging av opplysninger'!$C$13*((X2501+Z2501+AC2501+AE2501)*(1-Data!M2501)-(Z2501+AE2501)*(1-Data!M2501)*1.8/12)</f>
        <v>89240.621935791802</v>
      </c>
      <c r="AK2501" s="83">
        <f t="shared" si="384"/>
        <v>842000</v>
      </c>
      <c r="AL2501" s="83">
        <f t="shared" si="385"/>
        <v>148000</v>
      </c>
      <c r="AM2501" s="83">
        <f t="shared" si="386"/>
        <v>1004000</v>
      </c>
    </row>
    <row r="2502" spans="1:39">
      <c r="A2502" t="str">
        <f t="shared" ref="A2502:A2565" si="390">CONCATENATE(B2502,D2502)</f>
        <v>5434Barnehager</v>
      </c>
      <c r="B2502" s="6" t="str">
        <f>Data!A2502</f>
        <v>5434</v>
      </c>
      <c r="C2502" s="7" t="str">
        <f>Data!B2502</f>
        <v>Måsøy kommune</v>
      </c>
      <c r="D2502" s="7" t="str">
        <f>Data!C2502</f>
        <v>Barnehager</v>
      </c>
      <c r="E2502" s="1">
        <f>Data!D2502</f>
        <v>13.113900000000001</v>
      </c>
      <c r="F2502" s="1">
        <f>Data!E2502+Data!F2502</f>
        <v>40913.675247892177</v>
      </c>
      <c r="G2502" s="1">
        <f>Data!G2502</f>
        <v>0</v>
      </c>
      <c r="H2502" s="1">
        <f t="shared" ref="H2502:H2565" si="391">F2502*(11-1/11)*E2502</f>
        <v>5853140.1363636358</v>
      </c>
      <c r="I2502" s="1">
        <f t="shared" ref="I2502:I2565" si="392">G2502*(11-1/11)*E2502</f>
        <v>0</v>
      </c>
      <c r="J2502" s="1">
        <f t="shared" ref="J2502:J2565" si="393">(H2502+I2502)*0.12</f>
        <v>702376.81636363629</v>
      </c>
      <c r="K2502" s="1">
        <f>'Innlegging av opplysninger'!$B$4*H2502</f>
        <v>760908.21772727265</v>
      </c>
      <c r="L2502" s="1"/>
      <c r="M2502" s="1">
        <f>'Innlegging av opplysninger'!$B$5*H2502</f>
        <v>766761.35786363634</v>
      </c>
      <c r="N2502" s="1">
        <f>'Innlegging av opplysninger'!$B$5*I2502</f>
        <v>0</v>
      </c>
      <c r="O2502" s="1">
        <f>'Innlegging av opplysninger'!$B$5*J2502</f>
        <v>92011.362943636355</v>
      </c>
      <c r="P2502" s="1">
        <f>'Innlegging av opplysninger'!$B$5*K2502</f>
        <v>99678.976522272715</v>
      </c>
      <c r="Q2502" s="1"/>
      <c r="R2502" s="1">
        <f>'Innlegging av opplysninger'!$C$11*SUM(H2502:Q2502)</f>
        <v>314445.32097579545</v>
      </c>
      <c r="S2502" s="1">
        <f>'Innlegging av opplysninger'!$C$13*(((H2502+J2502+M2502+O2502)*Data!H2502)+(J2502+O2502)*(1-Data!H2502)*1.8/12+I2502+N2502+K2502+L2502+P2502+Q2502)</f>
        <v>56493.272217493082</v>
      </c>
      <c r="T2502" s="1">
        <f>'Innlegging av opplysninger'!$C$13*((H2502+J2502+M2502+O2502)*(1-Data!H2502)-(J2502+O2502)*(1-Data!H2502)*1.8/12)</f>
        <v>373800.32490727957</v>
      </c>
      <c r="U2502" s="1">
        <f>Data!I2502</f>
        <v>0.23080000000000001</v>
      </c>
      <c r="V2502" s="1">
        <f>Data!J2502+Data!K2502</f>
        <v>38625</v>
      </c>
      <c r="W2502" s="1">
        <f>Data!L2502</f>
        <v>0</v>
      </c>
      <c r="X2502" s="1">
        <f t="shared" si="387"/>
        <v>97250.727272727279</v>
      </c>
      <c r="Y2502" s="100">
        <f t="shared" si="388"/>
        <v>0</v>
      </c>
      <c r="Z2502" s="100">
        <f t="shared" si="389"/>
        <v>13906.853999999999</v>
      </c>
      <c r="AA2502" s="100">
        <f>'Innlegging av opplysninger'!$B$4*X2502</f>
        <v>12642.594545454547</v>
      </c>
      <c r="AB2502" s="1"/>
      <c r="AC2502" s="1">
        <f>'Innlegging av opplysninger'!$B$5*X2502</f>
        <v>12739.845272727274</v>
      </c>
      <c r="AD2502" s="1">
        <f>'Innlegging av opplysninger'!$B$5*Y2502</f>
        <v>0</v>
      </c>
      <c r="AE2502" s="1">
        <f>'Innlegging av opplysninger'!$B$5*Z2502</f>
        <v>1821.7978740000001</v>
      </c>
      <c r="AF2502" s="1">
        <f>'Innlegging av opplysninger'!$B$5*AA2502</f>
        <v>1656.1798854545457</v>
      </c>
      <c r="AG2502" s="1"/>
      <c r="AH2502" s="1">
        <f>'Innlegging av opplysninger'!$C$11*SUM(X2502:AG2502)</f>
        <v>5320.6839563138192</v>
      </c>
      <c r="AI2502" s="1">
        <f>'Innlegging av opplysninger'!$C$13*(((X2502+Z2502+AC2502+AE2502)*Data!M2502)+(Z2502+AE2502)*(1-Data!M2502)*1.8/12+Y2502+AD2502+AA2502+AB2502+AF2502+AG2502)</f>
        <v>866.21975502447287</v>
      </c>
      <c r="AJ2502" s="1">
        <f>'Innlegging av opplysninger'!$C$13*((X2502+Z2502+AC2502+AE2502)*(1-Data!M2502)-(Z2502+AE2502)*(1-Data!M2502)*1.8/12)</f>
        <v>6414.7161851944365</v>
      </c>
      <c r="AK2502" s="83">
        <f t="shared" ref="AK2502:AK2565" si="394">ROUND(AH2502+R2502,-3)</f>
        <v>320000</v>
      </c>
      <c r="AL2502" s="83">
        <f t="shared" ref="AL2502:AL2565" si="395">ROUND(AI2502+S2502,-3)</f>
        <v>57000</v>
      </c>
      <c r="AM2502" s="83">
        <f t="shared" ref="AM2502:AM2565" si="396">ROUND(AJ2502+T2502,-3)</f>
        <v>380000</v>
      </c>
    </row>
    <row r="2503" spans="1:39">
      <c r="A2503" t="str">
        <f t="shared" si="390"/>
        <v>5434Helse/pleie/omsorg</v>
      </c>
      <c r="B2503" s="6" t="str">
        <f>Data!A2503</f>
        <v>5434</v>
      </c>
      <c r="C2503" s="7" t="str">
        <f>Data!B2503</f>
        <v>Måsøy kommune</v>
      </c>
      <c r="D2503" s="7" t="str">
        <f>Data!C2503</f>
        <v>Helse/pleie/omsorg</v>
      </c>
      <c r="E2503" s="1">
        <f>Data!D2503</f>
        <v>56.267700000000012</v>
      </c>
      <c r="F2503" s="1">
        <f>Data!E2503+Data!F2503</f>
        <v>51519.728473588439</v>
      </c>
      <c r="G2503" s="1">
        <f>Data!G2503</f>
        <v>891.16224761275123</v>
      </c>
      <c r="H2503" s="1">
        <f t="shared" si="391"/>
        <v>31624326.827272721</v>
      </c>
      <c r="I2503" s="1">
        <f t="shared" si="392"/>
        <v>547021.63636363647</v>
      </c>
      <c r="J2503" s="1">
        <f t="shared" si="393"/>
        <v>3860561.8156363629</v>
      </c>
      <c r="K2503" s="1">
        <f>'Innlegging av opplysninger'!$B$4*H2503</f>
        <v>4111162.4875454539</v>
      </c>
      <c r="L2503" s="1"/>
      <c r="M2503" s="1">
        <f>'Innlegging av opplysninger'!$B$5*H2503</f>
        <v>4142786.8143727267</v>
      </c>
      <c r="N2503" s="1">
        <f>'Innlegging av opplysninger'!$B$5*I2503</f>
        <v>71659.834363636386</v>
      </c>
      <c r="O2503" s="1">
        <f>'Innlegging av opplysninger'!$B$5*J2503</f>
        <v>505733.59784836357</v>
      </c>
      <c r="P2503" s="1">
        <f>'Innlegging av opplysninger'!$B$5*K2503</f>
        <v>538562.28586845449</v>
      </c>
      <c r="Q2503" s="1"/>
      <c r="R2503" s="1">
        <f>'Innlegging av opplysninger'!$C$11*SUM(H2503:Q2503)</f>
        <v>1725268.9813723112</v>
      </c>
      <c r="S2503" s="1">
        <f>'Innlegging av opplysninger'!$C$13*(((H2503+J2503+M2503+O2503)*Data!H2503)+(J2503+O2503)*(1-Data!H2503)*1.8/12+I2503+N2503+K2503+L2503+P2503+Q2503)</f>
        <v>547246.22142034478</v>
      </c>
      <c r="T2503" s="1">
        <f>'Innlegging av opplysninger'!$C$13*((H2503+J2503+M2503+O2503)*(1-Data!H2503)-(J2503+O2503)*(1-Data!H2503)*1.8/12)</f>
        <v>1813648.1741417653</v>
      </c>
      <c r="U2503" s="1">
        <f>Data!I2503</f>
        <v>2.7909999999999999</v>
      </c>
      <c r="V2503" s="1">
        <f>Data!J2503+Data!K2503</f>
        <v>51186.962259644097</v>
      </c>
      <c r="W2503" s="1">
        <f>Data!L2503</f>
        <v>1910.9100680759586</v>
      </c>
      <c r="X2503" s="1">
        <f t="shared" ref="X2503:X2566" si="397">V2503*(11-1/11)*U2503</f>
        <v>1558503.4</v>
      </c>
      <c r="Y2503" s="100">
        <f t="shared" ref="Y2503:Y2566" si="398">W2503*(11-1/11)*U2503</f>
        <v>58182.000000000007</v>
      </c>
      <c r="Z2503" s="100">
        <f t="shared" ref="Z2503:Z2566" si="399">(X2503+Y2503)*0.143</f>
        <v>231186.01219999997</v>
      </c>
      <c r="AA2503" s="100">
        <f>'Innlegging av opplysninger'!$B$4*X2503</f>
        <v>202605.44199999998</v>
      </c>
      <c r="AB2503" s="1"/>
      <c r="AC2503" s="1">
        <f>'Innlegging av opplysninger'!$B$5*X2503</f>
        <v>204163.9454</v>
      </c>
      <c r="AD2503" s="1">
        <f>'Innlegging av opplysninger'!$B$5*Y2503</f>
        <v>7621.8420000000015</v>
      </c>
      <c r="AE2503" s="1">
        <f>'Innlegging av opplysninger'!$B$5*Z2503</f>
        <v>30285.367598199999</v>
      </c>
      <c r="AF2503" s="1">
        <f>'Innlegging av opplysninger'!$B$5*AA2503</f>
        <v>26541.312901999998</v>
      </c>
      <c r="AG2503" s="1"/>
      <c r="AH2503" s="1">
        <f>'Innlegging av opplysninger'!$C$11*SUM(X2503:AG2503)</f>
        <v>88125.394239807603</v>
      </c>
      <c r="AI2503" s="1">
        <f>'Innlegging av opplysninger'!$C$13*(((X2503+Z2503+AC2503+AE2503)*Data!M2503)+(Z2503+AE2503)*(1-Data!M2503)*1.8/12+Y2503+AD2503+AA2503+AB2503+AF2503+AG2503)</f>
        <v>20056.697609338473</v>
      </c>
      <c r="AJ2503" s="1">
        <f>'Innlegging av opplysninger'!$C$13*((X2503+Z2503+AC2503+AE2503)*(1-Data!M2503)-(Z2503+AE2503)*(1-Data!M2503)*1.8/12)</f>
        <v>100535.94713987192</v>
      </c>
      <c r="AK2503" s="83">
        <f t="shared" si="394"/>
        <v>1813000</v>
      </c>
      <c r="AL2503" s="83">
        <f t="shared" si="395"/>
        <v>567000</v>
      </c>
      <c r="AM2503" s="83">
        <f t="shared" si="396"/>
        <v>1914000</v>
      </c>
    </row>
    <row r="2504" spans="1:39">
      <c r="A2504" t="str">
        <f t="shared" si="390"/>
        <v>5434Samferdsel og teknikk</v>
      </c>
      <c r="B2504" s="6" t="str">
        <f>Data!A2504</f>
        <v>5434</v>
      </c>
      <c r="C2504" s="7" t="str">
        <f>Data!B2504</f>
        <v>Måsøy kommune</v>
      </c>
      <c r="D2504" s="7" t="str">
        <f>Data!C2504</f>
        <v>Samferdsel og teknikk</v>
      </c>
      <c r="E2504" s="1">
        <f>Data!D2504</f>
        <v>10.123099999999997</v>
      </c>
      <c r="F2504" s="1">
        <f>Data!E2504+Data!F2504</f>
        <v>42323.61356699036</v>
      </c>
      <c r="G2504" s="1">
        <f>Data!G2504</f>
        <v>371.31807450286982</v>
      </c>
      <c r="H2504" s="1">
        <f t="shared" si="391"/>
        <v>4673958.2454545451</v>
      </c>
      <c r="I2504" s="1">
        <f t="shared" si="392"/>
        <v>41006.072727272731</v>
      </c>
      <c r="J2504" s="1">
        <f t="shared" si="393"/>
        <v>565795.71818181803</v>
      </c>
      <c r="K2504" s="1">
        <f>'Innlegging av opplysninger'!$B$4*H2504</f>
        <v>607614.57190909085</v>
      </c>
      <c r="L2504" s="1"/>
      <c r="M2504" s="1">
        <f>'Innlegging av opplysninger'!$B$5*H2504</f>
        <v>612288.53015454544</v>
      </c>
      <c r="N2504" s="1">
        <f>'Innlegging av opplysninger'!$B$5*I2504</f>
        <v>5371.7955272727277</v>
      </c>
      <c r="O2504" s="1">
        <f>'Innlegging av opplysninger'!$B$5*J2504</f>
        <v>74119.239081818159</v>
      </c>
      <c r="P2504" s="1">
        <f>'Innlegging av opplysninger'!$B$5*K2504</f>
        <v>79597.508920090899</v>
      </c>
      <c r="Q2504" s="1"/>
      <c r="R2504" s="1">
        <f>'Innlegging av opplysninger'!$C$11*SUM(H2504:Q2504)</f>
        <v>253070.56391434526</v>
      </c>
      <c r="S2504" s="1">
        <f>'Innlegging av opplysninger'!$C$13*(((H2504+J2504+M2504+O2504)*Data!H2504)+(J2504+O2504)*(1-Data!H2504)*1.8/12+I2504+N2504+K2504+L2504+P2504+Q2504)</f>
        <v>43138.014019010174</v>
      </c>
      <c r="T2504" s="1">
        <f>'Innlegging av opplysninger'!$C$13*((H2504+J2504+M2504+O2504)*(1-Data!H2504)-(J2504+O2504)*(1-Data!H2504)*1.8/12)</f>
        <v>303169.07344272546</v>
      </c>
      <c r="U2504" s="1">
        <f>Data!I2504</f>
        <v>3.3843999999999999</v>
      </c>
      <c r="V2504" s="1">
        <f>Data!J2504+Data!K2504</f>
        <v>46225.038903990862</v>
      </c>
      <c r="W2504" s="1">
        <f>Data!L2504</f>
        <v>186.31071977307647</v>
      </c>
      <c r="X2504" s="1">
        <f t="shared" si="397"/>
        <v>1706662.0545454544</v>
      </c>
      <c r="Y2504" s="100">
        <f t="shared" si="398"/>
        <v>6878.7272727272721</v>
      </c>
      <c r="Z2504" s="100">
        <f t="shared" si="399"/>
        <v>245036.33179999996</v>
      </c>
      <c r="AA2504" s="100">
        <f>'Innlegging av opplysninger'!$B$4*X2504</f>
        <v>221866.06709090908</v>
      </c>
      <c r="AB2504" s="1"/>
      <c r="AC2504" s="1">
        <f>'Innlegging av opplysninger'!$B$5*X2504</f>
        <v>223572.72914545453</v>
      </c>
      <c r="AD2504" s="1">
        <f>'Innlegging av opplysninger'!$B$5*Y2504</f>
        <v>901.11327272727272</v>
      </c>
      <c r="AE2504" s="1">
        <f>'Innlegging av opplysninger'!$B$5*Z2504</f>
        <v>32099.759465799994</v>
      </c>
      <c r="AF2504" s="1">
        <f>'Innlegging av opplysninger'!$B$5*AA2504</f>
        <v>29064.45478890909</v>
      </c>
      <c r="AG2504" s="1"/>
      <c r="AH2504" s="1">
        <f>'Innlegging av opplysninger'!$C$11*SUM(X2504:AG2504)</f>
        <v>93711.087020515333</v>
      </c>
      <c r="AI2504" s="1">
        <f>'Innlegging av opplysninger'!$C$13*(((X2504+Z2504+AC2504+AE2504)*Data!M2504)+(Z2504+AE2504)*(1-Data!M2504)*1.8/12+Y2504+AD2504+AA2504+AB2504+AF2504+AG2504)</f>
        <v>18982.339960074423</v>
      </c>
      <c r="AJ2504" s="1">
        <f>'Innlegging av opplysninger'!$C$13*((X2504+Z2504+AC2504+AE2504)*(1-Data!M2504)-(Z2504+AE2504)*(1-Data!M2504)*1.8/12)</f>
        <v>109253.88438378864</v>
      </c>
      <c r="AK2504" s="83">
        <f t="shared" si="394"/>
        <v>347000</v>
      </c>
      <c r="AL2504" s="83">
        <f t="shared" si="395"/>
        <v>62000</v>
      </c>
      <c r="AM2504" s="83">
        <f t="shared" si="396"/>
        <v>412000</v>
      </c>
    </row>
    <row r="2505" spans="1:39">
      <c r="A2505" t="str">
        <f t="shared" si="390"/>
        <v>5434Annet</v>
      </c>
      <c r="B2505" s="6" t="str">
        <f>Data!A2505</f>
        <v>5434</v>
      </c>
      <c r="C2505" s="7" t="str">
        <f>Data!B2505</f>
        <v>Måsøy kommune</v>
      </c>
      <c r="D2505" s="7" t="str">
        <f>Data!C2505</f>
        <v>Annet</v>
      </c>
      <c r="E2505" s="1">
        <f>Data!D2505</f>
        <v>4.8958000000000004</v>
      </c>
      <c r="F2505" s="1">
        <f>Data!E2505+Data!F2505</f>
        <v>0</v>
      </c>
      <c r="G2505" s="1">
        <f>Data!G2505</f>
        <v>0</v>
      </c>
      <c r="H2505" s="1">
        <f t="shared" si="391"/>
        <v>0</v>
      </c>
      <c r="I2505" s="1">
        <f t="shared" si="392"/>
        <v>0</v>
      </c>
      <c r="J2505" s="1">
        <f t="shared" si="393"/>
        <v>0</v>
      </c>
      <c r="K2505" s="1">
        <f>'Innlegging av opplysninger'!$B$4*H2505</f>
        <v>0</v>
      </c>
      <c r="L2505" s="1"/>
      <c r="M2505" s="1">
        <f>'Innlegging av opplysninger'!$B$5*H2505</f>
        <v>0</v>
      </c>
      <c r="N2505" s="1">
        <f>'Innlegging av opplysninger'!$B$5*I2505</f>
        <v>0</v>
      </c>
      <c r="O2505" s="1">
        <f>'Innlegging av opplysninger'!$B$5*J2505</f>
        <v>0</v>
      </c>
      <c r="P2505" s="1">
        <f>'Innlegging av opplysninger'!$B$5*K2505</f>
        <v>0</v>
      </c>
      <c r="Q2505" s="1"/>
      <c r="R2505" s="1">
        <f>'Innlegging av opplysninger'!$C$11*SUM(H2505:Q2505)</f>
        <v>0</v>
      </c>
      <c r="S2505" s="1">
        <f>'Innlegging av opplysninger'!$C$13*(((H2505+J2505+M2505+O2505)*Data!H2505)+(J2505+O2505)*(1-Data!H2505)*1.8/12+I2505+N2505+K2505+L2505+P2505+Q2505)</f>
        <v>0</v>
      </c>
      <c r="T2505" s="1">
        <f>'Innlegging av opplysninger'!$C$13*((H2505+J2505+M2505+O2505)*(1-Data!H2505)-(J2505+O2505)*(1-Data!H2505)*1.8/12)</f>
        <v>0</v>
      </c>
      <c r="U2505" s="1">
        <f>Data!I2505</f>
        <v>0</v>
      </c>
      <c r="V2505" s="1">
        <f>Data!J2505+Data!K2505</f>
        <v>0</v>
      </c>
      <c r="W2505" s="1">
        <f>Data!L2505</f>
        <v>0</v>
      </c>
      <c r="X2505" s="1">
        <f t="shared" si="397"/>
        <v>0</v>
      </c>
      <c r="Y2505" s="100">
        <f t="shared" si="398"/>
        <v>0</v>
      </c>
      <c r="Z2505" s="100">
        <f t="shared" si="399"/>
        <v>0</v>
      </c>
      <c r="AA2505" s="100">
        <f>'Innlegging av opplysninger'!$B$4*X2505</f>
        <v>0</v>
      </c>
      <c r="AB2505" s="1"/>
      <c r="AC2505" s="1">
        <f>'Innlegging av opplysninger'!$B$5*X2505</f>
        <v>0</v>
      </c>
      <c r="AD2505" s="1">
        <f>'Innlegging av opplysninger'!$B$5*Y2505</f>
        <v>0</v>
      </c>
      <c r="AE2505" s="1">
        <f>'Innlegging av opplysninger'!$B$5*Z2505</f>
        <v>0</v>
      </c>
      <c r="AF2505" s="1">
        <f>'Innlegging av opplysninger'!$B$5*AA2505</f>
        <v>0</v>
      </c>
      <c r="AG2505" s="1"/>
      <c r="AH2505" s="1">
        <f>'Innlegging av opplysninger'!$C$11*SUM(X2505:AG2505)</f>
        <v>0</v>
      </c>
      <c r="AI2505" s="1">
        <f>'Innlegging av opplysninger'!$C$13*(((X2505+Z2505+AC2505+AE2505)*Data!M2505)+(Z2505+AE2505)*(1-Data!M2505)*1.8/12+Y2505+AD2505+AA2505+AB2505+AF2505+AG2505)</f>
        <v>0</v>
      </c>
      <c r="AJ2505" s="1">
        <f>'Innlegging av opplysninger'!$C$13*((X2505+Z2505+AC2505+AE2505)*(1-Data!M2505)-(Z2505+AE2505)*(1-Data!M2505)*1.8/12)</f>
        <v>0</v>
      </c>
      <c r="AK2505" s="83">
        <f t="shared" si="394"/>
        <v>0</v>
      </c>
      <c r="AL2505" s="83">
        <f t="shared" si="395"/>
        <v>0</v>
      </c>
      <c r="AM2505" s="83">
        <f t="shared" si="396"/>
        <v>0</v>
      </c>
    </row>
    <row r="2506" spans="1:39">
      <c r="A2506" t="str">
        <f t="shared" si="390"/>
        <v>5435Alle</v>
      </c>
      <c r="B2506" s="6" t="str">
        <f>Data!A2506</f>
        <v>5435</v>
      </c>
      <c r="C2506" s="7" t="str">
        <f>Data!B2506</f>
        <v>Nordkapp kommune</v>
      </c>
      <c r="D2506" s="7" t="str">
        <f>Data!C2506</f>
        <v>Alle</v>
      </c>
      <c r="E2506" s="1">
        <f>Data!D2506</f>
        <v>225.76668284175418</v>
      </c>
      <c r="F2506" s="1">
        <f>Data!E2506+Data!F2506</f>
        <v>46351.01877425758</v>
      </c>
      <c r="G2506" s="1">
        <f>Data!G2506</f>
        <v>421.53965679119671</v>
      </c>
      <c r="H2506" s="1">
        <f t="shared" si="391"/>
        <v>114158353.69090913</v>
      </c>
      <c r="I2506" s="1">
        <f t="shared" si="392"/>
        <v>1038213.9272727272</v>
      </c>
      <c r="J2506" s="1">
        <f t="shared" si="393"/>
        <v>13823588.114181822</v>
      </c>
      <c r="K2506" s="1">
        <f>'Innlegging av opplysninger'!$B$4*H2506</f>
        <v>14840585.979818188</v>
      </c>
      <c r="L2506" s="1"/>
      <c r="M2506" s="1">
        <f>'Innlegging av opplysninger'!$B$5*H2506</f>
        <v>14954744.333509097</v>
      </c>
      <c r="N2506" s="1">
        <f>'Innlegging av opplysninger'!$B$5*I2506</f>
        <v>136006.02447272727</v>
      </c>
      <c r="O2506" s="1">
        <f>'Innlegging av opplysninger'!$B$5*J2506</f>
        <v>1810890.0429578188</v>
      </c>
      <c r="P2506" s="1">
        <f>'Innlegging av opplysninger'!$B$5*K2506</f>
        <v>1944116.7633561827</v>
      </c>
      <c r="Q2506" s="1"/>
      <c r="R2506" s="1">
        <f>'Innlegging av opplysninger'!$C$11*SUM(H2506:Q2506)</f>
        <v>6182846.9573061513</v>
      </c>
      <c r="S2506" s="1">
        <f>'Innlegging av opplysninger'!$C$13*(((H2506+J2506+M2506+O2506)*Data!H2506)+(J2506+O2506)*(1-Data!H2506)*1.8/12+I2506+N2506+K2506+L2506+P2506+Q2506)</f>
        <v>1267834.1940912374</v>
      </c>
      <c r="T2506" s="1">
        <f>'Innlegging av opplysninger'!$C$13*((H2506+J2506+M2506+O2506)*(1-Data!H2506)-(J2506+O2506)*(1-Data!H2506)*1.8/12)</f>
        <v>7192903.7474856023</v>
      </c>
      <c r="U2506" s="1">
        <f>Data!I2506</f>
        <v>37.370000000000005</v>
      </c>
      <c r="V2506" s="1">
        <f>Data!J2506+Data!K2506</f>
        <v>53069.350147176876</v>
      </c>
      <c r="W2506" s="1">
        <f>Data!L2506</f>
        <v>378.87155472303994</v>
      </c>
      <c r="X2506" s="1">
        <f t="shared" si="397"/>
        <v>21634926.709090911</v>
      </c>
      <c r="Y2506" s="100">
        <f t="shared" si="398"/>
        <v>154455.60000000003</v>
      </c>
      <c r="Z2506" s="100">
        <f t="shared" si="399"/>
        <v>3115881.6702000001</v>
      </c>
      <c r="AA2506" s="100">
        <f>'Innlegging av opplysninger'!$B$4*X2506</f>
        <v>2812540.4721818184</v>
      </c>
      <c r="AB2506" s="1"/>
      <c r="AC2506" s="1">
        <f>'Innlegging av opplysninger'!$B$5*X2506</f>
        <v>2834175.3988909093</v>
      </c>
      <c r="AD2506" s="1">
        <f>'Innlegging av opplysninger'!$B$5*Y2506</f>
        <v>20233.683600000004</v>
      </c>
      <c r="AE2506" s="1">
        <f>'Innlegging av opplysninger'!$B$5*Z2506</f>
        <v>408180.49879620003</v>
      </c>
      <c r="AF2506" s="1">
        <f>'Innlegging av opplysninger'!$B$5*AA2506</f>
        <v>368442.80185581825</v>
      </c>
      <c r="AG2506" s="1"/>
      <c r="AH2506" s="1">
        <f>'Innlegging av opplysninger'!$C$11*SUM(X2506:AG2506)</f>
        <v>1191255.7997153951</v>
      </c>
      <c r="AI2506" s="1">
        <f>'Innlegging av opplysninger'!$C$13*(((X2506+Z2506+AC2506+AE2506)*Data!M2506)+(Z2506+AE2506)*(1-Data!M2506)*1.8/12+Y2506+AD2506+AA2506+AB2506+AF2506+AG2506)</f>
        <v>357650.57242747763</v>
      </c>
      <c r="AJ2506" s="1">
        <f>'Innlegging av opplysninger'!$C$13*((X2506+Z2506+AC2506+AE2506)*(1-Data!M2506)-(Z2506+AE2506)*(1-Data!M2506)*1.8/12)</f>
        <v>1272488.9429725364</v>
      </c>
      <c r="AK2506" s="83">
        <f t="shared" si="394"/>
        <v>7374000</v>
      </c>
      <c r="AL2506" s="83">
        <f t="shared" si="395"/>
        <v>1625000</v>
      </c>
      <c r="AM2506" s="83">
        <f t="shared" si="396"/>
        <v>8465000</v>
      </c>
    </row>
    <row r="2507" spans="1:39">
      <c r="A2507" t="str">
        <f t="shared" si="390"/>
        <v>5435Administrasjon</v>
      </c>
      <c r="B2507" s="6" t="str">
        <f>Data!A2507</f>
        <v>5435</v>
      </c>
      <c r="C2507" s="7" t="str">
        <f>Data!B2507</f>
        <v>Nordkapp kommune</v>
      </c>
      <c r="D2507" s="7" t="str">
        <f>Data!C2507</f>
        <v>Administrasjon</v>
      </c>
      <c r="E2507" s="1">
        <f>Data!D2507</f>
        <v>21.123082841754297</v>
      </c>
      <c r="F2507" s="1">
        <f>Data!E2507+Data!F2507</f>
        <v>55304.727159622904</v>
      </c>
      <c r="G2507" s="1">
        <f>Data!G2507</f>
        <v>0</v>
      </c>
      <c r="H2507" s="1">
        <f t="shared" si="391"/>
        <v>12744069.090909092</v>
      </c>
      <c r="I2507" s="1">
        <f t="shared" si="392"/>
        <v>0</v>
      </c>
      <c r="J2507" s="1">
        <f t="shared" si="393"/>
        <v>1529288.290909091</v>
      </c>
      <c r="K2507" s="1">
        <f>'Innlegging av opplysninger'!$B$4*H2507</f>
        <v>1656728.9818181819</v>
      </c>
      <c r="L2507" s="1"/>
      <c r="M2507" s="1">
        <f>'Innlegging av opplysninger'!$B$5*H2507</f>
        <v>1669473.050909091</v>
      </c>
      <c r="N2507" s="1">
        <f>'Innlegging av opplysninger'!$B$5*I2507</f>
        <v>0</v>
      </c>
      <c r="O2507" s="1">
        <f>'Innlegging av opplysninger'!$B$5*J2507</f>
        <v>200336.76610909094</v>
      </c>
      <c r="P2507" s="1">
        <f>'Innlegging av opplysninger'!$B$5*K2507</f>
        <v>217031.49661818185</v>
      </c>
      <c r="Q2507" s="1"/>
      <c r="R2507" s="1">
        <f>'Innlegging av opplysninger'!$C$11*SUM(H2507:Q2507)</f>
        <v>684643.25173636375</v>
      </c>
      <c r="S2507" s="1">
        <f>'Innlegging av opplysninger'!$C$13*(((H2507+J2507+M2507+O2507)*Data!H2507)+(J2507+O2507)*(1-Data!H2507)*1.8/12+I2507+N2507+K2507+L2507+P2507+Q2507)</f>
        <v>187443.81103003636</v>
      </c>
      <c r="T2507" s="1">
        <f>'Innlegging av opplysninger'!$C$13*((H2507+J2507+M2507+O2507)*(1-Data!H2507)-(J2507+O2507)*(1-Data!H2507)*1.8/12)</f>
        <v>749436.42818814551</v>
      </c>
      <c r="U2507" s="1">
        <f>Data!I2507</f>
        <v>2.5</v>
      </c>
      <c r="V2507" s="1">
        <f>Data!J2507+Data!K2507</f>
        <v>67185</v>
      </c>
      <c r="W2507" s="1">
        <f>Data!L2507</f>
        <v>0</v>
      </c>
      <c r="X2507" s="1">
        <f t="shared" si="397"/>
        <v>1832318.1818181816</v>
      </c>
      <c r="Y2507" s="100">
        <f t="shared" si="398"/>
        <v>0</v>
      </c>
      <c r="Z2507" s="100">
        <f t="shared" si="399"/>
        <v>262021.49999999994</v>
      </c>
      <c r="AA2507" s="100">
        <f>'Innlegging av opplysninger'!$B$4*X2507</f>
        <v>238201.36363636362</v>
      </c>
      <c r="AB2507" s="1"/>
      <c r="AC2507" s="1">
        <f>'Innlegging av opplysninger'!$B$5*X2507</f>
        <v>240033.68181818179</v>
      </c>
      <c r="AD2507" s="1">
        <f>'Innlegging av opplysninger'!$B$5*Y2507</f>
        <v>0</v>
      </c>
      <c r="AE2507" s="1">
        <f>'Innlegging av opplysninger'!$B$5*Z2507</f>
        <v>34324.816499999994</v>
      </c>
      <c r="AF2507" s="1">
        <f>'Innlegging av opplysninger'!$B$5*AA2507</f>
        <v>31204.378636363635</v>
      </c>
      <c r="AG2507" s="1"/>
      <c r="AH2507" s="1">
        <f>'Innlegging av opplysninger'!$C$11*SUM(X2507:AG2507)</f>
        <v>100247.94905154544</v>
      </c>
      <c r="AI2507" s="1">
        <f>'Innlegging av opplysninger'!$C$13*(((X2507+Z2507+AC2507+AE2507)*Data!M2507)+(Z2507+AE2507)*(1-Data!M2507)*1.8/12+Y2507+AD2507+AA2507+AB2507+AF2507+AG2507)</f>
        <v>48169.854793433449</v>
      </c>
      <c r="AJ2507" s="1">
        <f>'Innlegging av opplysninger'!$C$13*((X2507+Z2507+AC2507+AE2507)*(1-Data!M2507)-(Z2507+AE2507)*(1-Data!M2507)*1.8/12)</f>
        <v>89011.549171839259</v>
      </c>
      <c r="AK2507" s="83">
        <f t="shared" si="394"/>
        <v>785000</v>
      </c>
      <c r="AL2507" s="83">
        <f t="shared" si="395"/>
        <v>236000</v>
      </c>
      <c r="AM2507" s="83">
        <f t="shared" si="396"/>
        <v>838000</v>
      </c>
    </row>
    <row r="2508" spans="1:39">
      <c r="A2508" t="str">
        <f t="shared" si="390"/>
        <v>5435Undervisning</v>
      </c>
      <c r="B2508" s="6" t="str">
        <f>Data!A2508</f>
        <v>5435</v>
      </c>
      <c r="C2508" s="7" t="str">
        <f>Data!B2508</f>
        <v>Nordkapp kommune</v>
      </c>
      <c r="D2508" s="7" t="str">
        <f>Data!C2508</f>
        <v>Undervisning</v>
      </c>
      <c r="E2508" s="1">
        <f>Data!D2508</f>
        <v>50.198399999999999</v>
      </c>
      <c r="F2508" s="1">
        <f>Data!E2508+Data!F2508</f>
        <v>47887.167818097769</v>
      </c>
      <c r="G2508" s="1">
        <f>Data!G2508</f>
        <v>0</v>
      </c>
      <c r="H2508" s="1">
        <f t="shared" si="391"/>
        <v>26223918.599999987</v>
      </c>
      <c r="I2508" s="1">
        <f t="shared" si="392"/>
        <v>0</v>
      </c>
      <c r="J2508" s="1">
        <f t="shared" si="393"/>
        <v>3146870.2319999984</v>
      </c>
      <c r="K2508" s="1">
        <f>'Innlegging av opplysninger'!$B$4*H2508</f>
        <v>3409109.4179999982</v>
      </c>
      <c r="L2508" s="1"/>
      <c r="M2508" s="1">
        <f>'Innlegging av opplysninger'!$B$5*H2508</f>
        <v>3435333.3365999982</v>
      </c>
      <c r="N2508" s="1">
        <f>'Innlegging av opplysninger'!$B$5*I2508</f>
        <v>0</v>
      </c>
      <c r="O2508" s="1">
        <f>'Innlegging av opplysninger'!$B$5*J2508</f>
        <v>412240.00039199984</v>
      </c>
      <c r="P2508" s="1">
        <f>'Innlegging av opplysninger'!$B$5*K2508</f>
        <v>446593.33375799976</v>
      </c>
      <c r="Q2508" s="1"/>
      <c r="R2508" s="1">
        <f>'Innlegging av opplysninger'!$C$11*SUM(H2508:Q2508)</f>
        <v>1408814.4669884988</v>
      </c>
      <c r="S2508" s="1">
        <f>'Innlegging av opplysninger'!$C$13*(((H2508+J2508+M2508+O2508)*Data!H2508)+(J2508+O2508)*(1-Data!H2508)*1.8/12+I2508+N2508+K2508+L2508+P2508+Q2508)</f>
        <v>246397.72832537087</v>
      </c>
      <c r="T2508" s="1">
        <f>'Innlegging av opplysninger'!$C$13*((H2508+J2508+M2508+O2508)*(1-Data!H2508)-(J2508+O2508)*(1-Data!H2508)*1.8/12)</f>
        <v>1681453.6475536278</v>
      </c>
      <c r="U2508" s="1">
        <f>Data!I2508</f>
        <v>8.7100000000000009</v>
      </c>
      <c r="V2508" s="1">
        <f>Data!J2508+Data!K2508</f>
        <v>51318.154420206651</v>
      </c>
      <c r="W2508" s="1">
        <f>Data!L2508</f>
        <v>0</v>
      </c>
      <c r="X2508" s="1">
        <f t="shared" si="397"/>
        <v>4876157.7272727266</v>
      </c>
      <c r="Y2508" s="100">
        <f t="shared" si="398"/>
        <v>0</v>
      </c>
      <c r="Z2508" s="100">
        <f t="shared" si="399"/>
        <v>697290.55499999982</v>
      </c>
      <c r="AA2508" s="100">
        <f>'Innlegging av opplysninger'!$B$4*X2508</f>
        <v>633900.50454545452</v>
      </c>
      <c r="AB2508" s="1"/>
      <c r="AC2508" s="1">
        <f>'Innlegging av opplysninger'!$B$5*X2508</f>
        <v>638776.66227272723</v>
      </c>
      <c r="AD2508" s="1">
        <f>'Innlegging av opplysninger'!$B$5*Y2508</f>
        <v>0</v>
      </c>
      <c r="AE2508" s="1">
        <f>'Innlegging av opplysninger'!$B$5*Z2508</f>
        <v>91345.062704999975</v>
      </c>
      <c r="AF2508" s="1">
        <f>'Innlegging av opplysninger'!$B$5*AA2508</f>
        <v>83040.96609545454</v>
      </c>
      <c r="AG2508" s="1"/>
      <c r="AH2508" s="1">
        <f>'Innlegging av opplysninger'!$C$11*SUM(X2508:AG2508)</f>
        <v>266779.43615987181</v>
      </c>
      <c r="AI2508" s="1">
        <f>'Innlegging av opplysninger'!$C$13*(((X2508+Z2508+AC2508+AE2508)*Data!M2508)+(Z2508+AE2508)*(1-Data!M2508)*1.8/12+Y2508+AD2508+AA2508+AB2508+AF2508+AG2508)</f>
        <v>48444.12050141536</v>
      </c>
      <c r="AJ2508" s="1">
        <f>'Innlegging av opplysninger'!$C$13*((X2508+Z2508+AC2508+AE2508)*(1-Data!M2508)-(Z2508+AE2508)*(1-Data!M2508)*1.8/12)</f>
        <v>316622.47634893551</v>
      </c>
      <c r="AK2508" s="83">
        <f t="shared" si="394"/>
        <v>1676000</v>
      </c>
      <c r="AL2508" s="83">
        <f t="shared" si="395"/>
        <v>295000</v>
      </c>
      <c r="AM2508" s="83">
        <f t="shared" si="396"/>
        <v>1998000</v>
      </c>
    </row>
    <row r="2509" spans="1:39">
      <c r="A2509" t="str">
        <f t="shared" si="390"/>
        <v>5435Barnehager</v>
      </c>
      <c r="B2509" s="6" t="str">
        <f>Data!A2509</f>
        <v>5435</v>
      </c>
      <c r="C2509" s="7" t="str">
        <f>Data!B2509</f>
        <v>Nordkapp kommune</v>
      </c>
      <c r="D2509" s="7" t="str">
        <f>Data!C2509</f>
        <v>Barnehager</v>
      </c>
      <c r="E2509" s="1">
        <f>Data!D2509</f>
        <v>30.23</v>
      </c>
      <c r="F2509" s="1">
        <f>Data!E2509+Data!F2509</f>
        <v>40494.067703164626</v>
      </c>
      <c r="G2509" s="1">
        <f>Data!G2509</f>
        <v>0</v>
      </c>
      <c r="H2509" s="1">
        <f t="shared" si="391"/>
        <v>13354207.272727273</v>
      </c>
      <c r="I2509" s="1">
        <f t="shared" si="392"/>
        <v>0</v>
      </c>
      <c r="J2509" s="1">
        <f t="shared" si="393"/>
        <v>1602504.8727272728</v>
      </c>
      <c r="K2509" s="1">
        <f>'Innlegging av opplysninger'!$B$4*H2509</f>
        <v>1736046.9454545456</v>
      </c>
      <c r="L2509" s="1"/>
      <c r="M2509" s="1">
        <f>'Innlegging av opplysninger'!$B$5*H2509</f>
        <v>1749401.1527272728</v>
      </c>
      <c r="N2509" s="1">
        <f>'Innlegging av opplysninger'!$B$5*I2509</f>
        <v>0</v>
      </c>
      <c r="O2509" s="1">
        <f>'Innlegging av opplysninger'!$B$5*J2509</f>
        <v>209928.13832727275</v>
      </c>
      <c r="P2509" s="1">
        <f>'Innlegging av opplysninger'!$B$5*K2509</f>
        <v>227422.14985454548</v>
      </c>
      <c r="Q2509" s="1"/>
      <c r="R2509" s="1">
        <f>'Innlegging av opplysninger'!$C$11*SUM(H2509:Q2509)</f>
        <v>717421.40020909102</v>
      </c>
      <c r="S2509" s="1">
        <f>'Innlegging av opplysninger'!$C$13*(((H2509+J2509+M2509+O2509)*Data!H2509)+(J2509+O2509)*(1-Data!H2509)*1.8/12+I2509+N2509+K2509+L2509+P2509+Q2509)</f>
        <v>116237.37044229817</v>
      </c>
      <c r="T2509" s="1">
        <f>'Innlegging av opplysninger'!$C$13*((H2509+J2509+M2509+O2509)*(1-Data!H2509)-(J2509+O2509)*(1-Data!H2509)*1.8/12)</f>
        <v>865497.17721224728</v>
      </c>
      <c r="U2509" s="1">
        <f>Data!I2509</f>
        <v>4.8</v>
      </c>
      <c r="V2509" s="1">
        <f>Data!J2509+Data!K2509</f>
        <v>37820.208333333336</v>
      </c>
      <c r="W2509" s="1">
        <f>Data!L2509</f>
        <v>0</v>
      </c>
      <c r="X2509" s="1">
        <f t="shared" si="397"/>
        <v>1980403.6363636362</v>
      </c>
      <c r="Y2509" s="100">
        <f t="shared" si="398"/>
        <v>0</v>
      </c>
      <c r="Z2509" s="100">
        <f t="shared" si="399"/>
        <v>283197.71999999997</v>
      </c>
      <c r="AA2509" s="100">
        <f>'Innlegging av opplysninger'!$B$4*X2509</f>
        <v>257452.47272727272</v>
      </c>
      <c r="AB2509" s="1"/>
      <c r="AC2509" s="1">
        <f>'Innlegging av opplysninger'!$B$5*X2509</f>
        <v>259432.87636363634</v>
      </c>
      <c r="AD2509" s="1">
        <f>'Innlegging av opplysninger'!$B$5*Y2509</f>
        <v>0</v>
      </c>
      <c r="AE2509" s="1">
        <f>'Innlegging av opplysninger'!$B$5*Z2509</f>
        <v>37098.901319999997</v>
      </c>
      <c r="AF2509" s="1">
        <f>'Innlegging av opplysninger'!$B$5*AA2509</f>
        <v>33726.273927272727</v>
      </c>
      <c r="AG2509" s="1"/>
      <c r="AH2509" s="1">
        <f>'Innlegging av opplysninger'!$C$11*SUM(X2509:AG2509)</f>
        <v>108349.8514666691</v>
      </c>
      <c r="AI2509" s="1">
        <f>'Innlegging av opplysninger'!$C$13*(((X2509+Z2509+AC2509+AE2509)*Data!M2509)+(Z2509+AE2509)*(1-Data!M2509)*1.8/12+Y2509+AD2509+AA2509+AB2509+AF2509+AG2509)</f>
        <v>17639.608472332362</v>
      </c>
      <c r="AJ2509" s="1">
        <f>'Innlegging av opplysninger'!$C$13*((X2509+Z2509+AC2509+AE2509)*(1-Data!M2509)-(Z2509+AE2509)*(1-Data!M2509)*1.8/12)</f>
        <v>130628.6093241622</v>
      </c>
      <c r="AK2509" s="83">
        <f t="shared" si="394"/>
        <v>826000</v>
      </c>
      <c r="AL2509" s="83">
        <f t="shared" si="395"/>
        <v>134000</v>
      </c>
      <c r="AM2509" s="83">
        <f t="shared" si="396"/>
        <v>996000</v>
      </c>
    </row>
    <row r="2510" spans="1:39">
      <c r="A2510" t="str">
        <f t="shared" si="390"/>
        <v>5435Helse/pleie/omsorg</v>
      </c>
      <c r="B2510" s="6" t="str">
        <f>Data!A2510</f>
        <v>5435</v>
      </c>
      <c r="C2510" s="7" t="str">
        <f>Data!B2510</f>
        <v>Nordkapp kommune</v>
      </c>
      <c r="D2510" s="7" t="str">
        <f>Data!C2510</f>
        <v>Helse/pleie/omsorg</v>
      </c>
      <c r="E2510" s="1">
        <f>Data!D2510</f>
        <v>108.85429999999999</v>
      </c>
      <c r="F2510" s="1">
        <f>Data!E2510+Data!F2510</f>
        <v>45501.206788952448</v>
      </c>
      <c r="G2510" s="1">
        <f>Data!G2510</f>
        <v>874.2843415464522</v>
      </c>
      <c r="H2510" s="1">
        <f t="shared" si="391"/>
        <v>54032749.245454535</v>
      </c>
      <c r="I2510" s="1">
        <f t="shared" si="392"/>
        <v>1038213.9272727269</v>
      </c>
      <c r="J2510" s="1">
        <f t="shared" si="393"/>
        <v>6608515.5807272717</v>
      </c>
      <c r="K2510" s="1">
        <f>'Innlegging av opplysninger'!$B$4*H2510</f>
        <v>7024257.4019090896</v>
      </c>
      <c r="L2510" s="1"/>
      <c r="M2510" s="1">
        <f>'Innlegging av opplysninger'!$B$5*H2510</f>
        <v>7078290.1511545442</v>
      </c>
      <c r="N2510" s="1">
        <f>'Innlegging av opplysninger'!$B$5*I2510</f>
        <v>136006.02447272724</v>
      </c>
      <c r="O2510" s="1">
        <f>'Innlegging av opplysninger'!$B$5*J2510</f>
        <v>865715.5410752726</v>
      </c>
      <c r="P2510" s="1">
        <f>'Innlegging av opplysninger'!$B$5*K2510</f>
        <v>920177.71965009079</v>
      </c>
      <c r="Q2510" s="1"/>
      <c r="R2510" s="1">
        <f>'Innlegging av opplysninger'!$C$11*SUM(H2510:Q2510)</f>
        <v>2952749.1724852179</v>
      </c>
      <c r="S2510" s="1">
        <f>'Innlegging av opplysninger'!$C$13*(((H2510+J2510+M2510+O2510)*Data!H2510)+(J2510+O2510)*(1-Data!H2510)*1.8/12+I2510+N2510+K2510+L2510+P2510+Q2510)</f>
        <v>645758.73075364146</v>
      </c>
      <c r="T2510" s="1">
        <f>'Innlegging av opplysninger'!$C$13*((H2510+J2510+M2510+O2510)*(1-Data!H2510)-(J2510+O2510)*(1-Data!H2510)*1.8/12)</f>
        <v>3394845.4000156038</v>
      </c>
      <c r="U2510" s="1">
        <f>Data!I2510</f>
        <v>18.400700000000001</v>
      </c>
      <c r="V2510" s="1">
        <f>Data!J2510+Data!K2510</f>
        <v>57138.216933776072</v>
      </c>
      <c r="W2510" s="1">
        <f>Data!L2510</f>
        <v>769.4506187264617</v>
      </c>
      <c r="X2510" s="1">
        <f t="shared" si="397"/>
        <v>11469634.781818183</v>
      </c>
      <c r="Y2510" s="100">
        <f t="shared" si="398"/>
        <v>154455.60000000003</v>
      </c>
      <c r="Z2510" s="100">
        <f t="shared" si="399"/>
        <v>1662244.9246</v>
      </c>
      <c r="AA2510" s="100">
        <f>'Innlegging av opplysninger'!$B$4*X2510</f>
        <v>1491052.5216363638</v>
      </c>
      <c r="AB2510" s="1"/>
      <c r="AC2510" s="1">
        <f>'Innlegging av opplysninger'!$B$5*X2510</f>
        <v>1502522.156418182</v>
      </c>
      <c r="AD2510" s="1">
        <f>'Innlegging av opplysninger'!$B$5*Y2510</f>
        <v>20233.683600000004</v>
      </c>
      <c r="AE2510" s="1">
        <f>'Innlegging av opplysninger'!$B$5*Z2510</f>
        <v>217754.08512260002</v>
      </c>
      <c r="AF2510" s="1">
        <f>'Innlegging av opplysninger'!$B$5*AA2510</f>
        <v>195327.88033436367</v>
      </c>
      <c r="AG2510" s="1"/>
      <c r="AH2510" s="1">
        <f>'Innlegging av opplysninger'!$C$11*SUM(X2510:AG2510)</f>
        <v>635102.57407412829</v>
      </c>
      <c r="AI2510" s="1">
        <f>'Innlegging av opplysninger'!$C$13*(((X2510+Z2510+AC2510+AE2510)*Data!M2510)+(Z2510+AE2510)*(1-Data!M2510)*1.8/12+Y2510+AD2510+AA2510+AB2510+AF2510+AG2510)</f>
        <v>226123.46151951782</v>
      </c>
      <c r="AJ2510" s="1">
        <f>'Innlegging av opplysninger'!$C$13*((X2510+Z2510+AC2510+AE2510)*(1-Data!M2510)-(Z2510+AE2510)*(1-Data!M2510)*1.8/12)</f>
        <v>642964.27142402611</v>
      </c>
      <c r="AK2510" s="83">
        <f t="shared" si="394"/>
        <v>3588000</v>
      </c>
      <c r="AL2510" s="83">
        <f t="shared" si="395"/>
        <v>872000</v>
      </c>
      <c r="AM2510" s="83">
        <f t="shared" si="396"/>
        <v>4038000</v>
      </c>
    </row>
    <row r="2511" spans="1:39">
      <c r="A2511" t="str">
        <f t="shared" si="390"/>
        <v>5435Samferdsel og teknikk</v>
      </c>
      <c r="B2511" s="6" t="str">
        <f>Data!A2511</f>
        <v>5435</v>
      </c>
      <c r="C2511" s="7" t="str">
        <f>Data!B2511</f>
        <v>Nordkapp kommune</v>
      </c>
      <c r="D2511" s="7" t="str">
        <f>Data!C2511</f>
        <v>Samferdsel og teknikk</v>
      </c>
      <c r="E2511" s="1">
        <f>Data!D2511</f>
        <v>11</v>
      </c>
      <c r="F2511" s="1">
        <f>Data!E2511+Data!F2511</f>
        <v>47067.666666666664</v>
      </c>
      <c r="G2511" s="1">
        <f>Data!G2511</f>
        <v>0</v>
      </c>
      <c r="H2511" s="1">
        <f t="shared" si="391"/>
        <v>5648119.9999999991</v>
      </c>
      <c r="I2511" s="1">
        <f t="shared" si="392"/>
        <v>0</v>
      </c>
      <c r="J2511" s="1">
        <f t="shared" si="393"/>
        <v>677774.39999999991</v>
      </c>
      <c r="K2511" s="1">
        <f>'Innlegging av opplysninger'!$B$4*H2511</f>
        <v>734255.59999999986</v>
      </c>
      <c r="L2511" s="1"/>
      <c r="M2511" s="1">
        <f>'Innlegging av opplysninger'!$B$5*H2511</f>
        <v>739903.71999999986</v>
      </c>
      <c r="N2511" s="1">
        <f>'Innlegging av opplysninger'!$B$5*I2511</f>
        <v>0</v>
      </c>
      <c r="O2511" s="1">
        <f>'Innlegging av opplysninger'!$B$5*J2511</f>
        <v>88788.446399999986</v>
      </c>
      <c r="P2511" s="1">
        <f>'Innlegging av opplysninger'!$B$5*K2511</f>
        <v>96187.483599999992</v>
      </c>
      <c r="Q2511" s="1"/>
      <c r="R2511" s="1">
        <f>'Innlegging av opplysninger'!$C$11*SUM(H2511:Q2511)</f>
        <v>303431.12669999991</v>
      </c>
      <c r="S2511" s="1">
        <f>'Innlegging av opplysninger'!$C$13*(((H2511+J2511+M2511+O2511)*Data!H2511)+(J2511+O2511)*(1-Data!H2511)*1.8/12+I2511+N2511+K2511+L2511+P2511+Q2511)</f>
        <v>53259.335166676356</v>
      </c>
      <c r="T2511" s="1">
        <f>'Innlegging av opplysninger'!$C$13*((H2511+J2511+M2511+O2511)*(1-Data!H2511)-(J2511+O2511)*(1-Data!H2511)*1.8/12)</f>
        <v>361962.20663332351</v>
      </c>
      <c r="U2511" s="1">
        <f>Data!I2511</f>
        <v>2.8</v>
      </c>
      <c r="V2511" s="1">
        <f>Data!J2511+Data!K2511</f>
        <v>46232.738095238099</v>
      </c>
      <c r="W2511" s="1">
        <f>Data!L2511</f>
        <v>0</v>
      </c>
      <c r="X2511" s="1">
        <f t="shared" si="397"/>
        <v>1412199.9999999998</v>
      </c>
      <c r="Y2511" s="100">
        <f t="shared" si="398"/>
        <v>0</v>
      </c>
      <c r="Z2511" s="100">
        <f t="shared" si="399"/>
        <v>201944.59999999995</v>
      </c>
      <c r="AA2511" s="100">
        <f>'Innlegging av opplysninger'!$B$4*X2511</f>
        <v>183585.99999999997</v>
      </c>
      <c r="AB2511" s="1"/>
      <c r="AC2511" s="1">
        <f>'Innlegging av opplysninger'!$B$5*X2511</f>
        <v>184998.19999999998</v>
      </c>
      <c r="AD2511" s="1">
        <f>'Innlegging av opplysninger'!$B$5*Y2511</f>
        <v>0</v>
      </c>
      <c r="AE2511" s="1">
        <f>'Innlegging av opplysninger'!$B$5*Z2511</f>
        <v>26454.742599999994</v>
      </c>
      <c r="AF2511" s="1">
        <f>'Innlegging av opplysninger'!$B$5*AA2511</f>
        <v>24049.765999999996</v>
      </c>
      <c r="AG2511" s="1"/>
      <c r="AH2511" s="1">
        <f>'Innlegging av opplysninger'!$C$11*SUM(X2511:AG2511)</f>
        <v>77262.865726799981</v>
      </c>
      <c r="AI2511" s="1">
        <f>'Innlegging av opplysninger'!$C$13*(((X2511+Z2511+AC2511+AE2511)*Data!M2511)+(Z2511+AE2511)*(1-Data!M2511)*1.8/12+Y2511+AD2511+AA2511+AB2511+AF2511+AG2511)</f>
        <v>16748.363891049816</v>
      </c>
      <c r="AJ2511" s="1">
        <f>'Innlegging av opplysninger'!$C$13*((X2511+Z2511+AC2511+AE2511)*(1-Data!M2511)-(Z2511+AE2511)*(1-Data!M2511)*1.8/12)</f>
        <v>88979.768156150152</v>
      </c>
      <c r="AK2511" s="83">
        <f t="shared" si="394"/>
        <v>381000</v>
      </c>
      <c r="AL2511" s="83">
        <f t="shared" si="395"/>
        <v>70000</v>
      </c>
      <c r="AM2511" s="83">
        <f t="shared" si="396"/>
        <v>451000</v>
      </c>
    </row>
    <row r="2512" spans="1:39">
      <c r="A2512" t="str">
        <f t="shared" si="390"/>
        <v>5435Annet</v>
      </c>
      <c r="B2512" s="6" t="str">
        <f>Data!A2512</f>
        <v>5435</v>
      </c>
      <c r="C2512" s="7" t="str">
        <f>Data!B2512</f>
        <v>Nordkapp kommune</v>
      </c>
      <c r="D2512" s="7" t="str">
        <f>Data!C2512</f>
        <v>Annet</v>
      </c>
      <c r="E2512" s="1">
        <f>Data!D2512</f>
        <v>4.3609</v>
      </c>
      <c r="F2512" s="1">
        <f>Data!E2512+Data!F2512</f>
        <v>0</v>
      </c>
      <c r="G2512" s="1">
        <f>Data!G2512</f>
        <v>0</v>
      </c>
      <c r="H2512" s="1">
        <f t="shared" si="391"/>
        <v>0</v>
      </c>
      <c r="I2512" s="1">
        <f t="shared" si="392"/>
        <v>0</v>
      </c>
      <c r="J2512" s="1">
        <f t="shared" si="393"/>
        <v>0</v>
      </c>
      <c r="K2512" s="1">
        <f>'Innlegging av opplysninger'!$B$4*H2512</f>
        <v>0</v>
      </c>
      <c r="L2512" s="1"/>
      <c r="M2512" s="1">
        <f>'Innlegging av opplysninger'!$B$5*H2512</f>
        <v>0</v>
      </c>
      <c r="N2512" s="1">
        <f>'Innlegging av opplysninger'!$B$5*I2512</f>
        <v>0</v>
      </c>
      <c r="O2512" s="1">
        <f>'Innlegging av opplysninger'!$B$5*J2512</f>
        <v>0</v>
      </c>
      <c r="P2512" s="1">
        <f>'Innlegging av opplysninger'!$B$5*K2512</f>
        <v>0</v>
      </c>
      <c r="Q2512" s="1"/>
      <c r="R2512" s="1">
        <f>'Innlegging av opplysninger'!$C$11*SUM(H2512:Q2512)</f>
        <v>0</v>
      </c>
      <c r="S2512" s="1">
        <f>'Innlegging av opplysninger'!$C$13*(((H2512+J2512+M2512+O2512)*Data!H2512)+(J2512+O2512)*(1-Data!H2512)*1.8/12+I2512+N2512+K2512+L2512+P2512+Q2512)</f>
        <v>0</v>
      </c>
      <c r="T2512" s="1">
        <f>'Innlegging av opplysninger'!$C$13*((H2512+J2512+M2512+O2512)*(1-Data!H2512)-(J2512+O2512)*(1-Data!H2512)*1.8/12)</f>
        <v>0</v>
      </c>
      <c r="U2512" s="1">
        <f>Data!I2512</f>
        <v>0</v>
      </c>
      <c r="V2512" s="1">
        <f>Data!J2512+Data!K2512</f>
        <v>0</v>
      </c>
      <c r="W2512" s="1">
        <f>Data!L2512</f>
        <v>0</v>
      </c>
      <c r="X2512" s="1">
        <f t="shared" si="397"/>
        <v>0</v>
      </c>
      <c r="Y2512" s="100">
        <f t="shared" si="398"/>
        <v>0</v>
      </c>
      <c r="Z2512" s="100">
        <f t="shared" si="399"/>
        <v>0</v>
      </c>
      <c r="AA2512" s="100">
        <f>'Innlegging av opplysninger'!$B$4*X2512</f>
        <v>0</v>
      </c>
      <c r="AB2512" s="1"/>
      <c r="AC2512" s="1">
        <f>'Innlegging av opplysninger'!$B$5*X2512</f>
        <v>0</v>
      </c>
      <c r="AD2512" s="1">
        <f>'Innlegging av opplysninger'!$B$5*Y2512</f>
        <v>0</v>
      </c>
      <c r="AE2512" s="1">
        <f>'Innlegging av opplysninger'!$B$5*Z2512</f>
        <v>0</v>
      </c>
      <c r="AF2512" s="1">
        <f>'Innlegging av opplysninger'!$B$5*AA2512</f>
        <v>0</v>
      </c>
      <c r="AG2512" s="1"/>
      <c r="AH2512" s="1">
        <f>'Innlegging av opplysninger'!$C$11*SUM(X2512:AG2512)</f>
        <v>0</v>
      </c>
      <c r="AI2512" s="1">
        <f>'Innlegging av opplysninger'!$C$13*(((X2512+Z2512+AC2512+AE2512)*Data!M2512)+(Z2512+AE2512)*(1-Data!M2512)*1.8/12+Y2512+AD2512+AA2512+AB2512+AF2512+AG2512)</f>
        <v>0</v>
      </c>
      <c r="AJ2512" s="1">
        <f>'Innlegging av opplysninger'!$C$13*((X2512+Z2512+AC2512+AE2512)*(1-Data!M2512)-(Z2512+AE2512)*(1-Data!M2512)*1.8/12)</f>
        <v>0</v>
      </c>
      <c r="AK2512" s="83">
        <f t="shared" si="394"/>
        <v>0</v>
      </c>
      <c r="AL2512" s="83">
        <f t="shared" si="395"/>
        <v>0</v>
      </c>
      <c r="AM2512" s="83">
        <f t="shared" si="396"/>
        <v>0</v>
      </c>
    </row>
    <row r="2513" spans="1:39">
      <c r="A2513" t="str">
        <f t="shared" si="390"/>
        <v>5436Alle</v>
      </c>
      <c r="B2513" s="6" t="str">
        <f>Data!A2513</f>
        <v>5436</v>
      </c>
      <c r="C2513" s="7" t="str">
        <f>Data!B2513</f>
        <v>Porsanger kommune</v>
      </c>
      <c r="D2513" s="7" t="str">
        <f>Data!C2513</f>
        <v>Alle</v>
      </c>
      <c r="E2513" s="1">
        <f>Data!D2513</f>
        <v>239.00891647058825</v>
      </c>
      <c r="F2513" s="1">
        <f>Data!E2513+Data!F2513</f>
        <v>49750.832352161415</v>
      </c>
      <c r="G2513" s="1">
        <f>Data!G2513</f>
        <v>317.80487992525258</v>
      </c>
      <c r="H2513" s="1">
        <f t="shared" si="391"/>
        <v>129718827.64363621</v>
      </c>
      <c r="I2513" s="1">
        <f t="shared" si="392"/>
        <v>828634.90909090929</v>
      </c>
      <c r="J2513" s="1">
        <f t="shared" si="393"/>
        <v>15665695.506327253</v>
      </c>
      <c r="K2513" s="1">
        <f>'Innlegging av opplysninger'!$B$4*H2513</f>
        <v>16863447.593672708</v>
      </c>
      <c r="L2513" s="1"/>
      <c r="M2513" s="1">
        <f>'Innlegging av opplysninger'!$B$5*H2513</f>
        <v>16993166.421316344</v>
      </c>
      <c r="N2513" s="1">
        <f>'Innlegging av opplysninger'!$B$5*I2513</f>
        <v>108551.17309090913</v>
      </c>
      <c r="O2513" s="1">
        <f>'Innlegging av opplysninger'!$B$5*J2513</f>
        <v>2052206.1113288703</v>
      </c>
      <c r="P2513" s="1">
        <f>'Innlegging av opplysninger'!$B$5*K2513</f>
        <v>2209111.6347711249</v>
      </c>
      <c r="Q2513" s="1"/>
      <c r="R2513" s="1">
        <f>'Innlegging av opplysninger'!$C$11*SUM(H2513:Q2513)</f>
        <v>7008706.3577429047</v>
      </c>
      <c r="S2513" s="1">
        <f>'Innlegging av opplysninger'!$C$13*(((H2513+J2513+M2513+O2513)*Data!H2513)+(J2513+O2513)*(1-Data!H2513)*1.8/12+I2513+N2513+K2513+L2513+P2513+Q2513)</f>
        <v>1660625.6907682703</v>
      </c>
      <c r="T2513" s="1">
        <f>'Innlegging av opplysninger'!$C$13*((H2513+J2513+M2513+O2513)*(1-Data!H2513)-(J2513+O2513)*(1-Data!H2513)*1.8/12)</f>
        <v>7930235.6408799142</v>
      </c>
      <c r="U2513" s="1">
        <f>Data!I2513</f>
        <v>57.847000000000016</v>
      </c>
      <c r="V2513" s="1">
        <f>Data!J2513+Data!K2513</f>
        <v>51712.910609020364</v>
      </c>
      <c r="W2513" s="1">
        <f>Data!L2513</f>
        <v>251.80164917800406</v>
      </c>
      <c r="X2513" s="1">
        <f t="shared" si="397"/>
        <v>32633855.345454562</v>
      </c>
      <c r="Y2513" s="100">
        <f t="shared" si="398"/>
        <v>158901.49090909094</v>
      </c>
      <c r="Z2513" s="100">
        <f t="shared" si="399"/>
        <v>4689364.2276000027</v>
      </c>
      <c r="AA2513" s="100">
        <f>'Innlegging av opplysninger'!$B$4*X2513</f>
        <v>4242401.194909093</v>
      </c>
      <c r="AB2513" s="1"/>
      <c r="AC2513" s="1">
        <f>'Innlegging av opplysninger'!$B$5*X2513</f>
        <v>4275035.050254548</v>
      </c>
      <c r="AD2513" s="1">
        <f>'Innlegging av opplysninger'!$B$5*Y2513</f>
        <v>20816.095309090913</v>
      </c>
      <c r="AE2513" s="1">
        <f>'Innlegging av opplysninger'!$B$5*Z2513</f>
        <v>614306.71381560038</v>
      </c>
      <c r="AF2513" s="1">
        <f>'Innlegging av opplysninger'!$B$5*AA2513</f>
        <v>555754.55653309124</v>
      </c>
      <c r="AG2513" s="1"/>
      <c r="AH2513" s="1">
        <f>'Innlegging av opplysninger'!$C$11*SUM(X2513:AG2513)</f>
        <v>1793236.5176418333</v>
      </c>
      <c r="AI2513" s="1">
        <f>'Innlegging av opplysninger'!$C$13*(((X2513+Z2513+AC2513+AE2513)*Data!M2513)+(Z2513+AE2513)*(1-Data!M2513)*1.8/12+Y2513+AD2513+AA2513+AB2513+AF2513+AG2513)</f>
        <v>460058.20201415737</v>
      </c>
      <c r="AJ2513" s="1">
        <f>'Innlegging av opplysninger'!$C$13*((X2513+Z2513+AC2513+AE2513)*(1-Data!M2513)-(Z2513+AE2513)*(1-Data!M2513)*1.8/12)</f>
        <v>1993844.4010746665</v>
      </c>
      <c r="AK2513" s="83">
        <f t="shared" si="394"/>
        <v>8802000</v>
      </c>
      <c r="AL2513" s="83">
        <f t="shared" si="395"/>
        <v>2121000</v>
      </c>
      <c r="AM2513" s="83">
        <f t="shared" si="396"/>
        <v>9924000</v>
      </c>
    </row>
    <row r="2514" spans="1:39">
      <c r="A2514" t="str">
        <f t="shared" si="390"/>
        <v>5436Administrasjon</v>
      </c>
      <c r="B2514" s="6" t="str">
        <f>Data!A2514</f>
        <v>5436</v>
      </c>
      <c r="C2514" s="7" t="str">
        <f>Data!B2514</f>
        <v>Porsanger kommune</v>
      </c>
      <c r="D2514" s="7" t="str">
        <f>Data!C2514</f>
        <v>Administrasjon</v>
      </c>
      <c r="E2514" s="1">
        <f>Data!D2514</f>
        <v>24.933299999999999</v>
      </c>
      <c r="F2514" s="1">
        <f>Data!E2514+Data!F2514</f>
        <v>52935.335040554863</v>
      </c>
      <c r="G2514" s="1">
        <f>Data!G2514</f>
        <v>101.66965463857572</v>
      </c>
      <c r="H2514" s="1">
        <f t="shared" si="391"/>
        <v>14398391.881818179</v>
      </c>
      <c r="I2514" s="1">
        <f t="shared" si="392"/>
        <v>27654.109090909089</v>
      </c>
      <c r="J2514" s="1">
        <f t="shared" si="393"/>
        <v>1731125.5189090904</v>
      </c>
      <c r="K2514" s="1">
        <f>'Innlegging av opplysninger'!$B$4*H2514</f>
        <v>1871790.9446363633</v>
      </c>
      <c r="L2514" s="1"/>
      <c r="M2514" s="1">
        <f>'Innlegging av opplysninger'!$B$5*H2514</f>
        <v>1886189.3365181815</v>
      </c>
      <c r="N2514" s="1">
        <f>'Innlegging av opplysninger'!$B$5*I2514</f>
        <v>3622.6882909090909</v>
      </c>
      <c r="O2514" s="1">
        <f>'Innlegging av opplysninger'!$B$5*J2514</f>
        <v>226777.44297709086</v>
      </c>
      <c r="P2514" s="1">
        <f>'Innlegging av opplysninger'!$B$5*K2514</f>
        <v>245204.61374736359</v>
      </c>
      <c r="Q2514" s="1"/>
      <c r="R2514" s="1">
        <f>'Innlegging av opplysninger'!$C$11*SUM(H2514:Q2514)</f>
        <v>774848.74836754717</v>
      </c>
      <c r="S2514" s="1">
        <f>'Innlegging av opplysninger'!$C$13*(((H2514+J2514+M2514+O2514)*Data!H2514)+(J2514+O2514)*(1-Data!H2514)*1.8/12+I2514+N2514+K2514+L2514+P2514+Q2514)</f>
        <v>190348.83058869169</v>
      </c>
      <c r="T2514" s="1">
        <f>'Innlegging av opplysninger'!$C$13*((H2514+J2514+M2514+O2514)*(1-Data!H2514)-(J2514+O2514)*(1-Data!H2514)*1.8/12)</f>
        <v>869970.50928268873</v>
      </c>
      <c r="U2514" s="1">
        <f>Data!I2514</f>
        <v>10.5</v>
      </c>
      <c r="V2514" s="1">
        <f>Data!J2514+Data!K2514</f>
        <v>51900</v>
      </c>
      <c r="W2514" s="1">
        <f>Data!L2514</f>
        <v>0</v>
      </c>
      <c r="X2514" s="1">
        <f t="shared" si="397"/>
        <v>5944909.0909090899</v>
      </c>
      <c r="Y2514" s="100">
        <f t="shared" si="398"/>
        <v>0</v>
      </c>
      <c r="Z2514" s="100">
        <f t="shared" si="399"/>
        <v>850121.99999999977</v>
      </c>
      <c r="AA2514" s="100">
        <f>'Innlegging av opplysninger'!$B$4*X2514</f>
        <v>772838.18181818177</v>
      </c>
      <c r="AB2514" s="1"/>
      <c r="AC2514" s="1">
        <f>'Innlegging av opplysninger'!$B$5*X2514</f>
        <v>778783.09090909082</v>
      </c>
      <c r="AD2514" s="1">
        <f>'Innlegging av opplysninger'!$B$5*Y2514</f>
        <v>0</v>
      </c>
      <c r="AE2514" s="1">
        <f>'Innlegging av opplysninger'!$B$5*Z2514</f>
        <v>111365.98199999997</v>
      </c>
      <c r="AF2514" s="1">
        <f>'Innlegging av opplysninger'!$B$5*AA2514</f>
        <v>101241.80181818182</v>
      </c>
      <c r="AG2514" s="1"/>
      <c r="AH2514" s="1">
        <f>'Innlegging av opplysninger'!$C$11*SUM(X2514:AG2514)</f>
        <v>325251.88560327271</v>
      </c>
      <c r="AI2514" s="1">
        <f>'Innlegging av opplysninger'!$C$13*(((X2514+Z2514+AC2514+AE2514)*Data!M2514)+(Z2514+AE2514)*(1-Data!M2514)*1.8/12+Y2514+AD2514+AA2514+AB2514+AF2514+AG2514)</f>
        <v>87621.615459739609</v>
      </c>
      <c r="AJ2514" s="1">
        <f>'Innlegging av opplysninger'!$C$13*((X2514+Z2514+AC2514+AE2514)*(1-Data!M2514)-(Z2514+AE2514)*(1-Data!M2514)*1.8/12)</f>
        <v>357459.91220789665</v>
      </c>
      <c r="AK2514" s="83">
        <f t="shared" si="394"/>
        <v>1100000</v>
      </c>
      <c r="AL2514" s="83">
        <f t="shared" si="395"/>
        <v>278000</v>
      </c>
      <c r="AM2514" s="83">
        <f t="shared" si="396"/>
        <v>1227000</v>
      </c>
    </row>
    <row r="2515" spans="1:39">
      <c r="A2515" t="str">
        <f t="shared" si="390"/>
        <v>5436Undervisning</v>
      </c>
      <c r="B2515" s="6" t="str">
        <f>Data!A2515</f>
        <v>5436</v>
      </c>
      <c r="C2515" s="7" t="str">
        <f>Data!B2515</f>
        <v>Porsanger kommune</v>
      </c>
      <c r="D2515" s="7" t="str">
        <f>Data!C2515</f>
        <v>Undervisning</v>
      </c>
      <c r="E2515" s="1">
        <f>Data!D2515</f>
        <v>70.219899999999996</v>
      </c>
      <c r="F2515" s="1">
        <f>Data!E2515+Data!F2515</f>
        <v>47910.398023447313</v>
      </c>
      <c r="G2515" s="1">
        <f>Data!G2515</f>
        <v>0</v>
      </c>
      <c r="H2515" s="1">
        <f t="shared" si="391"/>
        <v>36701054.816363648</v>
      </c>
      <c r="I2515" s="1">
        <f t="shared" si="392"/>
        <v>0</v>
      </c>
      <c r="J2515" s="1">
        <f t="shared" si="393"/>
        <v>4404126.5779636372</v>
      </c>
      <c r="K2515" s="1">
        <f>'Innlegging av opplysninger'!$B$4*H2515</f>
        <v>4771137.1261272747</v>
      </c>
      <c r="L2515" s="1"/>
      <c r="M2515" s="1">
        <f>'Innlegging av opplysninger'!$B$5*H2515</f>
        <v>4807838.1809436381</v>
      </c>
      <c r="N2515" s="1">
        <f>'Innlegging av opplysninger'!$B$5*I2515</f>
        <v>0</v>
      </c>
      <c r="O2515" s="1">
        <f>'Innlegging av opplysninger'!$B$5*J2515</f>
        <v>576940.58171323652</v>
      </c>
      <c r="P2515" s="1">
        <f>'Innlegging av opplysninger'!$B$5*K2515</f>
        <v>625018.963522673</v>
      </c>
      <c r="Q2515" s="1"/>
      <c r="R2515" s="1">
        <f>'Innlegging av opplysninger'!$C$11*SUM(H2515:Q2515)</f>
        <v>1971672.4173720959</v>
      </c>
      <c r="S2515" s="1">
        <f>'Innlegging av opplysninger'!$C$13*(((H2515+J2515+M2515+O2515)*Data!H2515)+(J2515+O2515)*(1-Data!H2515)*1.8/12+I2515+N2515+K2515+L2515+P2515+Q2515)</f>
        <v>329905.91971567104</v>
      </c>
      <c r="T2515" s="1">
        <f>'Innlegging av opplysninger'!$C$13*((H2515+J2515+M2515+O2515)*(1-Data!H2515)-(J2515+O2515)*(1-Data!H2515)*1.8/12)</f>
        <v>2368172.1251093023</v>
      </c>
      <c r="U2515" s="1">
        <f>Data!I2515</f>
        <v>22.639099999999996</v>
      </c>
      <c r="V2515" s="1">
        <f>Data!J2515+Data!K2515</f>
        <v>49610.882978269168</v>
      </c>
      <c r="W2515" s="1">
        <f>Data!L2515</f>
        <v>0</v>
      </c>
      <c r="X2515" s="1">
        <f t="shared" si="397"/>
        <v>12252498.99090909</v>
      </c>
      <c r="Y2515" s="100">
        <f t="shared" si="398"/>
        <v>0</v>
      </c>
      <c r="Z2515" s="100">
        <f t="shared" si="399"/>
        <v>1752107.3556999997</v>
      </c>
      <c r="AA2515" s="100">
        <f>'Innlegging av opplysninger'!$B$4*X2515</f>
        <v>1592824.8688181818</v>
      </c>
      <c r="AB2515" s="1"/>
      <c r="AC2515" s="1">
        <f>'Innlegging av opplysninger'!$B$5*X2515</f>
        <v>1605077.367809091</v>
      </c>
      <c r="AD2515" s="1">
        <f>'Innlegging av opplysninger'!$B$5*Y2515</f>
        <v>0</v>
      </c>
      <c r="AE2515" s="1">
        <f>'Innlegging av opplysninger'!$B$5*Z2515</f>
        <v>229526.06359669997</v>
      </c>
      <c r="AF2515" s="1">
        <f>'Innlegging av opplysninger'!$B$5*AA2515</f>
        <v>208660.05781518182</v>
      </c>
      <c r="AG2515" s="1"/>
      <c r="AH2515" s="1">
        <f>'Innlegging av opplysninger'!$C$11*SUM(X2515:AG2515)</f>
        <v>670346.39877663332</v>
      </c>
      <c r="AI2515" s="1">
        <f>'Innlegging av opplysninger'!$C$13*(((X2515+Z2515+AC2515+AE2515)*Data!M2515)+(Z2515+AE2515)*(1-Data!M2515)*1.8/12+Y2515+AD2515+AA2515+AB2515+AF2515+AG2515)</f>
        <v>112218.63423106843</v>
      </c>
      <c r="AJ2515" s="1">
        <f>'Innlegging av opplysninger'!$C$13*((X2515+Z2515+AC2515+AE2515)*(1-Data!M2515)-(Z2515+AE2515)*(1-Data!M2515)*1.8/12)</f>
        <v>805097.49041064025</v>
      </c>
      <c r="AK2515" s="83">
        <f t="shared" si="394"/>
        <v>2642000</v>
      </c>
      <c r="AL2515" s="83">
        <f t="shared" si="395"/>
        <v>442000</v>
      </c>
      <c r="AM2515" s="83">
        <f t="shared" si="396"/>
        <v>3173000</v>
      </c>
    </row>
    <row r="2516" spans="1:39">
      <c r="A2516" t="str">
        <f t="shared" si="390"/>
        <v>5436Barnehager</v>
      </c>
      <c r="B2516" s="6" t="str">
        <f>Data!A2516</f>
        <v>5436</v>
      </c>
      <c r="C2516" s="7" t="str">
        <f>Data!B2516</f>
        <v>Porsanger kommune</v>
      </c>
      <c r="D2516" s="7" t="str">
        <f>Data!C2516</f>
        <v>Barnehager</v>
      </c>
      <c r="E2516" s="1">
        <f>Data!D2516</f>
        <v>15.15</v>
      </c>
      <c r="F2516" s="1">
        <f>Data!E2516+Data!F2516</f>
        <v>42221.5304730473</v>
      </c>
      <c r="G2516" s="1">
        <f>Data!G2516</f>
        <v>0</v>
      </c>
      <c r="H2516" s="1">
        <f t="shared" si="391"/>
        <v>6978067.4909090893</v>
      </c>
      <c r="I2516" s="1">
        <f t="shared" si="392"/>
        <v>0</v>
      </c>
      <c r="J2516" s="1">
        <f t="shared" si="393"/>
        <v>837368.09890909074</v>
      </c>
      <c r="K2516" s="1">
        <f>'Innlegging av opplysninger'!$B$4*H2516</f>
        <v>907148.77381818159</v>
      </c>
      <c r="L2516" s="1"/>
      <c r="M2516" s="1">
        <f>'Innlegging av opplysninger'!$B$5*H2516</f>
        <v>914126.84130909073</v>
      </c>
      <c r="N2516" s="1">
        <f>'Innlegging av opplysninger'!$B$5*I2516</f>
        <v>0</v>
      </c>
      <c r="O2516" s="1">
        <f>'Innlegging av opplysninger'!$B$5*J2516</f>
        <v>109695.22095709089</v>
      </c>
      <c r="P2516" s="1">
        <f>'Innlegging av opplysninger'!$B$5*K2516</f>
        <v>118836.48937018179</v>
      </c>
      <c r="Q2516" s="1"/>
      <c r="R2516" s="1">
        <f>'Innlegging av opplysninger'!$C$11*SUM(H2516:Q2516)</f>
        <v>374879.23078036355</v>
      </c>
      <c r="S2516" s="1">
        <f>'Innlegging av opplysninger'!$C$13*(((H2516+J2516+M2516+O2516)*Data!H2516)+(J2516+O2516)*(1-Data!H2516)*1.8/12+I2516+N2516+K2516+L2516+P2516+Q2516)</f>
        <v>60738.327580751109</v>
      </c>
      <c r="T2516" s="1">
        <f>'Innlegging av opplysninger'!$C$13*((H2516+J2516+M2516+O2516)*(1-Data!H2516)-(J2516+O2516)*(1-Data!H2516)*1.8/12)</f>
        <v>452254.30401343055</v>
      </c>
      <c r="U2516" s="1">
        <f>Data!I2516</f>
        <v>2</v>
      </c>
      <c r="V2516" s="1">
        <f>Data!J2516+Data!K2516</f>
        <v>45483.333333333328</v>
      </c>
      <c r="W2516" s="1">
        <f>Data!L2516</f>
        <v>0</v>
      </c>
      <c r="X2516" s="1">
        <f t="shared" si="397"/>
        <v>992363.63636363624</v>
      </c>
      <c r="Y2516" s="100">
        <f t="shared" si="398"/>
        <v>0</v>
      </c>
      <c r="Z2516" s="100">
        <f t="shared" si="399"/>
        <v>141907.99999999997</v>
      </c>
      <c r="AA2516" s="100">
        <f>'Innlegging av opplysninger'!$B$4*X2516</f>
        <v>129007.27272727272</v>
      </c>
      <c r="AB2516" s="1"/>
      <c r="AC2516" s="1">
        <f>'Innlegging av opplysninger'!$B$5*X2516</f>
        <v>129999.63636363635</v>
      </c>
      <c r="AD2516" s="1">
        <f>'Innlegging av opplysninger'!$B$5*Y2516</f>
        <v>0</v>
      </c>
      <c r="AE2516" s="1">
        <f>'Innlegging av opplysninger'!$B$5*Z2516</f>
        <v>18589.947999999997</v>
      </c>
      <c r="AF2516" s="1">
        <f>'Innlegging av opplysninger'!$B$5*AA2516</f>
        <v>16899.952727272728</v>
      </c>
      <c r="AG2516" s="1"/>
      <c r="AH2516" s="1">
        <f>'Innlegging av opplysninger'!$C$11*SUM(X2516:AG2516)</f>
        <v>54293.200954909087</v>
      </c>
      <c r="AI2516" s="1">
        <f>'Innlegging av opplysninger'!$C$13*(((X2516+Z2516+AC2516+AE2516)*Data!M2516)+(Z2516+AE2516)*(1-Data!M2516)*1.8/12+Y2516+AD2516+AA2516+AB2516+AF2516+AG2516)</f>
        <v>8839.0597180363638</v>
      </c>
      <c r="AJ2516" s="1">
        <f>'Innlegging av opplysninger'!$C$13*((X2516+Z2516+AC2516+AE2516)*(1-Data!M2516)-(Z2516+AE2516)*(1-Data!M2516)*1.8/12)</f>
        <v>65456.899483418172</v>
      </c>
      <c r="AK2516" s="83">
        <f t="shared" si="394"/>
        <v>429000</v>
      </c>
      <c r="AL2516" s="83">
        <f t="shared" si="395"/>
        <v>70000</v>
      </c>
      <c r="AM2516" s="83">
        <f t="shared" si="396"/>
        <v>518000</v>
      </c>
    </row>
    <row r="2517" spans="1:39">
      <c r="A2517" t="str">
        <f t="shared" si="390"/>
        <v>5436Helse/pleie/omsorg</v>
      </c>
      <c r="B2517" s="6" t="str">
        <f>Data!A2517</f>
        <v>5436</v>
      </c>
      <c r="C2517" s="7" t="str">
        <f>Data!B2517</f>
        <v>Porsanger kommune</v>
      </c>
      <c r="D2517" s="7" t="str">
        <f>Data!C2517</f>
        <v>Helse/pleie/omsorg</v>
      </c>
      <c r="E2517" s="1">
        <f>Data!D2517</f>
        <v>105.90761647058824</v>
      </c>
      <c r="F2517" s="1">
        <f>Data!E2517+Data!F2517</f>
        <v>51224.385018678986</v>
      </c>
      <c r="G2517" s="1">
        <f>Data!G2517</f>
        <v>665.85532136476684</v>
      </c>
      <c r="H2517" s="1">
        <f t="shared" si="391"/>
        <v>59182391.154545456</v>
      </c>
      <c r="I2517" s="1">
        <f t="shared" si="392"/>
        <v>769299.81818181812</v>
      </c>
      <c r="J2517" s="1">
        <f t="shared" si="393"/>
        <v>7194202.9167272728</v>
      </c>
      <c r="K2517" s="1">
        <f>'Innlegging av opplysninger'!$B$4*H2517</f>
        <v>7693710.8500909097</v>
      </c>
      <c r="L2517" s="1"/>
      <c r="M2517" s="1">
        <f>'Innlegging av opplysninger'!$B$5*H2517</f>
        <v>7752893.2412454551</v>
      </c>
      <c r="N2517" s="1">
        <f>'Innlegging av opplysninger'!$B$5*I2517</f>
        <v>100778.27618181818</v>
      </c>
      <c r="O2517" s="1">
        <f>'Innlegging av opplysninger'!$B$5*J2517</f>
        <v>942440.58209127281</v>
      </c>
      <c r="P2517" s="1">
        <f>'Innlegging av opplysninger'!$B$5*K2517</f>
        <v>1007876.1213619092</v>
      </c>
      <c r="Q2517" s="1"/>
      <c r="R2517" s="1">
        <f>'Innlegging av opplysninger'!$C$11*SUM(H2517:Q2517)</f>
        <v>3216456.5324961841</v>
      </c>
      <c r="S2517" s="1">
        <f>'Innlegging av opplysninger'!$C$13*(((H2517+J2517+M2517+O2517)*Data!H2517)+(J2517+O2517)*(1-Data!H2517)*1.8/12+I2517+N2517+K2517+L2517+P2517+Q2517)</f>
        <v>955216.55165127746</v>
      </c>
      <c r="T2517" s="1">
        <f>'Innlegging av opplysninger'!$C$13*((H2517+J2517+M2517+O2517)*(1-Data!H2517)-(J2517+O2517)*(1-Data!H2517)*1.8/12)</f>
        <v>3446250.2822908689</v>
      </c>
      <c r="U2517" s="1">
        <f>Data!I2517</f>
        <v>16.877399999999998</v>
      </c>
      <c r="V2517" s="1">
        <f>Data!J2517+Data!K2517</f>
        <v>57559.796088260046</v>
      </c>
      <c r="W2517" s="1">
        <f>Data!L2517</f>
        <v>824.36453482171419</v>
      </c>
      <c r="X2517" s="1">
        <f t="shared" si="397"/>
        <v>10597742.209090909</v>
      </c>
      <c r="Y2517" s="100">
        <f t="shared" si="398"/>
        <v>151779.59999999995</v>
      </c>
      <c r="Z2517" s="100">
        <f t="shared" si="399"/>
        <v>1537181.6186999998</v>
      </c>
      <c r="AA2517" s="100">
        <f>'Innlegging av opplysninger'!$B$4*X2517</f>
        <v>1377706.4871818181</v>
      </c>
      <c r="AB2517" s="1"/>
      <c r="AC2517" s="1">
        <f>'Innlegging av opplysninger'!$B$5*X2517</f>
        <v>1388304.2293909092</v>
      </c>
      <c r="AD2517" s="1">
        <f>'Innlegging av opplysninger'!$B$5*Y2517</f>
        <v>19883.127599999993</v>
      </c>
      <c r="AE2517" s="1">
        <f>'Innlegging av opplysninger'!$B$5*Z2517</f>
        <v>201370.79204969999</v>
      </c>
      <c r="AF2517" s="1">
        <f>'Innlegging av opplysninger'!$B$5*AA2517</f>
        <v>180479.54982081818</v>
      </c>
      <c r="AG2517" s="1"/>
      <c r="AH2517" s="1">
        <f>'Innlegging av opplysninger'!$C$11*SUM(X2517:AG2517)</f>
        <v>587269.00932569779</v>
      </c>
      <c r="AI2517" s="1">
        <f>'Innlegging av opplysninger'!$C$13*(((X2517+Z2517+AC2517+AE2517)*Data!M2517)+(Z2517+AE2517)*(1-Data!M2517)*1.8/12+Y2517+AD2517+AA2517+AB2517+AF2517+AG2517)</f>
        <v>225703.53290042313</v>
      </c>
      <c r="AJ2517" s="1">
        <f>'Innlegging av opplysninger'!$C$13*((X2517+Z2517+AC2517+AE2517)*(1-Data!M2517)-(Z2517+AE2517)*(1-Data!M2517)*1.8/12)</f>
        <v>577927.7430189529</v>
      </c>
      <c r="AK2517" s="83">
        <f t="shared" si="394"/>
        <v>3804000</v>
      </c>
      <c r="AL2517" s="83">
        <f t="shared" si="395"/>
        <v>1181000</v>
      </c>
      <c r="AM2517" s="83">
        <f t="shared" si="396"/>
        <v>4024000</v>
      </c>
    </row>
    <row r="2518" spans="1:39">
      <c r="A2518" t="str">
        <f t="shared" si="390"/>
        <v>5436Samferdsel og teknikk</v>
      </c>
      <c r="B2518" s="6" t="str">
        <f>Data!A2518</f>
        <v>5436</v>
      </c>
      <c r="C2518" s="7" t="str">
        <f>Data!B2518</f>
        <v>Porsanger kommune</v>
      </c>
      <c r="D2518" s="7" t="str">
        <f>Data!C2518</f>
        <v>Samferdsel og teknikk</v>
      </c>
      <c r="E2518" s="1">
        <f>Data!D2518</f>
        <v>15.321800000000001</v>
      </c>
      <c r="F2518" s="1">
        <f>Data!E2518+Data!F2518</f>
        <v>50190.20447989137</v>
      </c>
      <c r="G2518" s="1">
        <f>Data!G2518</f>
        <v>189.53974076152932</v>
      </c>
      <c r="H2518" s="1">
        <f t="shared" si="391"/>
        <v>8389137.5454545412</v>
      </c>
      <c r="I2518" s="1">
        <f t="shared" si="392"/>
        <v>31680.981818181819</v>
      </c>
      <c r="J2518" s="1">
        <f t="shared" si="393"/>
        <v>1010498.2232727268</v>
      </c>
      <c r="K2518" s="1">
        <f>'Innlegging av opplysninger'!$B$4*H2518</f>
        <v>1090587.8809090904</v>
      </c>
      <c r="L2518" s="1"/>
      <c r="M2518" s="1">
        <f>'Innlegging av opplysninger'!$B$5*H2518</f>
        <v>1098977.0184545449</v>
      </c>
      <c r="N2518" s="1">
        <f>'Innlegging av opplysninger'!$B$5*I2518</f>
        <v>4150.2086181818186</v>
      </c>
      <c r="O2518" s="1">
        <f>'Innlegging av opplysninger'!$B$5*J2518</f>
        <v>132375.26724872721</v>
      </c>
      <c r="P2518" s="1">
        <f>'Innlegging av opplysninger'!$B$5*K2518</f>
        <v>142867.01239909086</v>
      </c>
      <c r="Q2518" s="1"/>
      <c r="R2518" s="1">
        <f>'Innlegging av opplysninger'!$C$11*SUM(H2518:Q2518)</f>
        <v>452210.4172506532</v>
      </c>
      <c r="S2518" s="1">
        <f>'Innlegging av opplysninger'!$C$13*(((H2518+J2518+M2518+O2518)*Data!H2518)+(J2518+O2518)*(1-Data!H2518)*1.8/12+I2518+N2518+K2518+L2518+P2518+Q2518)</f>
        <v>78226.036667516426</v>
      </c>
      <c r="T2518" s="1">
        <f>'Innlegging av opplysninger'!$C$13*((H2518+J2518+M2518+O2518)*(1-Data!H2518)-(J2518+O2518)*(1-Data!H2518)*1.8/12)</f>
        <v>540588.21851758787</v>
      </c>
      <c r="U2518" s="1">
        <f>Data!I2518</f>
        <v>4.0905000000000005</v>
      </c>
      <c r="V2518" s="1">
        <f>Data!J2518+Data!K2518</f>
        <v>46741.383693924938</v>
      </c>
      <c r="W2518" s="1">
        <f>Data!L2518</f>
        <v>77.80955873365113</v>
      </c>
      <c r="X2518" s="1">
        <f t="shared" si="397"/>
        <v>2085770.5090909088</v>
      </c>
      <c r="Y2518" s="100">
        <f t="shared" si="398"/>
        <v>3472.1454545454544</v>
      </c>
      <c r="Z2518" s="100">
        <f t="shared" si="399"/>
        <v>298761.69959999993</v>
      </c>
      <c r="AA2518" s="100">
        <f>'Innlegging av opplysninger'!$B$4*X2518</f>
        <v>271150.16618181817</v>
      </c>
      <c r="AB2518" s="1"/>
      <c r="AC2518" s="1">
        <f>'Innlegging av opplysninger'!$B$5*X2518</f>
        <v>273235.93669090909</v>
      </c>
      <c r="AD2518" s="1">
        <f>'Innlegging av opplysninger'!$B$5*Y2518</f>
        <v>454.85105454545453</v>
      </c>
      <c r="AE2518" s="1">
        <f>'Innlegging av opplysninger'!$B$5*Z2518</f>
        <v>39137.78264759999</v>
      </c>
      <c r="AF2518" s="1">
        <f>'Innlegging av opplysninger'!$B$5*AA2518</f>
        <v>35520.671769818182</v>
      </c>
      <c r="AG2518" s="1"/>
      <c r="AH2518" s="1">
        <f>'Innlegging av opplysninger'!$C$11*SUM(X2518:AG2518)</f>
        <v>114285.14297462552</v>
      </c>
      <c r="AI2518" s="1">
        <f>'Innlegging av opplysninger'!$C$13*(((X2518+Z2518+AC2518+AE2518)*Data!M2518)+(Z2518+AE2518)*(1-Data!M2518)*1.8/12+Y2518+AD2518+AA2518+AB2518+AF2518+AG2518)</f>
        <v>18786.703353489094</v>
      </c>
      <c r="AJ2518" s="1">
        <f>'Innlegging av opplysninger'!$C$13*((X2518+Z2518+AC2518+AE2518)*(1-Data!M2518)-(Z2518+AE2518)*(1-Data!M2518)*1.8/12)</f>
        <v>137603.49229599844</v>
      </c>
      <c r="AK2518" s="83">
        <f t="shared" si="394"/>
        <v>566000</v>
      </c>
      <c r="AL2518" s="83">
        <f t="shared" si="395"/>
        <v>97000</v>
      </c>
      <c r="AM2518" s="83">
        <f t="shared" si="396"/>
        <v>678000</v>
      </c>
    </row>
    <row r="2519" spans="1:39">
      <c r="A2519" t="str">
        <f t="shared" si="390"/>
        <v>5436Annet</v>
      </c>
      <c r="B2519" s="6" t="str">
        <f>Data!A2519</f>
        <v>5436</v>
      </c>
      <c r="C2519" s="7" t="str">
        <f>Data!B2519</f>
        <v>Porsanger kommune</v>
      </c>
      <c r="D2519" s="7" t="str">
        <f>Data!C2519</f>
        <v>Annet</v>
      </c>
      <c r="E2519" s="1">
        <f>Data!D2519</f>
        <v>7.4762999999999993</v>
      </c>
      <c r="F2519" s="1">
        <f>Data!E2519+Data!F2519</f>
        <v>0</v>
      </c>
      <c r="G2519" s="1">
        <f>Data!G2519</f>
        <v>0</v>
      </c>
      <c r="H2519" s="1">
        <f t="shared" si="391"/>
        <v>0</v>
      </c>
      <c r="I2519" s="1">
        <f t="shared" si="392"/>
        <v>0</v>
      </c>
      <c r="J2519" s="1">
        <f t="shared" si="393"/>
        <v>0</v>
      </c>
      <c r="K2519" s="1">
        <f>'Innlegging av opplysninger'!$B$4*H2519</f>
        <v>0</v>
      </c>
      <c r="L2519" s="1"/>
      <c r="M2519" s="1">
        <f>'Innlegging av opplysninger'!$B$5*H2519</f>
        <v>0</v>
      </c>
      <c r="N2519" s="1">
        <f>'Innlegging av opplysninger'!$B$5*I2519</f>
        <v>0</v>
      </c>
      <c r="O2519" s="1">
        <f>'Innlegging av opplysninger'!$B$5*J2519</f>
        <v>0</v>
      </c>
      <c r="P2519" s="1">
        <f>'Innlegging av opplysninger'!$B$5*K2519</f>
        <v>0</v>
      </c>
      <c r="Q2519" s="1"/>
      <c r="R2519" s="1">
        <f>'Innlegging av opplysninger'!$C$11*SUM(H2519:Q2519)</f>
        <v>0</v>
      </c>
      <c r="S2519" s="1">
        <f>'Innlegging av opplysninger'!$C$13*(((H2519+J2519+M2519+O2519)*Data!H2519)+(J2519+O2519)*(1-Data!H2519)*1.8/12+I2519+N2519+K2519+L2519+P2519+Q2519)</f>
        <v>0</v>
      </c>
      <c r="T2519" s="1">
        <f>'Innlegging av opplysninger'!$C$13*((H2519+J2519+M2519+O2519)*(1-Data!H2519)-(J2519+O2519)*(1-Data!H2519)*1.8/12)</f>
        <v>0</v>
      </c>
      <c r="U2519" s="1">
        <f>Data!I2519</f>
        <v>0</v>
      </c>
      <c r="V2519" s="1">
        <f>Data!J2519+Data!K2519</f>
        <v>0</v>
      </c>
      <c r="W2519" s="1">
        <f>Data!L2519</f>
        <v>0</v>
      </c>
      <c r="X2519" s="1">
        <f t="shared" si="397"/>
        <v>0</v>
      </c>
      <c r="Y2519" s="100">
        <f t="shared" si="398"/>
        <v>0</v>
      </c>
      <c r="Z2519" s="100">
        <f t="shared" si="399"/>
        <v>0</v>
      </c>
      <c r="AA2519" s="100">
        <f>'Innlegging av opplysninger'!$B$4*X2519</f>
        <v>0</v>
      </c>
      <c r="AB2519" s="1"/>
      <c r="AC2519" s="1">
        <f>'Innlegging av opplysninger'!$B$5*X2519</f>
        <v>0</v>
      </c>
      <c r="AD2519" s="1">
        <f>'Innlegging av opplysninger'!$B$5*Y2519</f>
        <v>0</v>
      </c>
      <c r="AE2519" s="1">
        <f>'Innlegging av opplysninger'!$B$5*Z2519</f>
        <v>0</v>
      </c>
      <c r="AF2519" s="1">
        <f>'Innlegging av opplysninger'!$B$5*AA2519</f>
        <v>0</v>
      </c>
      <c r="AG2519" s="1"/>
      <c r="AH2519" s="1">
        <f>'Innlegging av opplysninger'!$C$11*SUM(X2519:AG2519)</f>
        <v>0</v>
      </c>
      <c r="AI2519" s="1">
        <f>'Innlegging av opplysninger'!$C$13*(((X2519+Z2519+AC2519+AE2519)*Data!M2519)+(Z2519+AE2519)*(1-Data!M2519)*1.8/12+Y2519+AD2519+AA2519+AB2519+AF2519+AG2519)</f>
        <v>0</v>
      </c>
      <c r="AJ2519" s="1">
        <f>'Innlegging av opplysninger'!$C$13*((X2519+Z2519+AC2519+AE2519)*(1-Data!M2519)-(Z2519+AE2519)*(1-Data!M2519)*1.8/12)</f>
        <v>0</v>
      </c>
      <c r="AK2519" s="83">
        <f t="shared" si="394"/>
        <v>0</v>
      </c>
      <c r="AL2519" s="83">
        <f t="shared" si="395"/>
        <v>0</v>
      </c>
      <c r="AM2519" s="83">
        <f t="shared" si="396"/>
        <v>0</v>
      </c>
    </row>
    <row r="2520" spans="1:39">
      <c r="A2520" t="str">
        <f t="shared" si="390"/>
        <v>5437Alle</v>
      </c>
      <c r="B2520" s="6" t="str">
        <f>Data!A2520</f>
        <v>5437</v>
      </c>
      <c r="C2520" s="7" t="str">
        <f>Data!B2520</f>
        <v>Karasjok kommune</v>
      </c>
      <c r="D2520" s="7" t="str">
        <f>Data!C2520</f>
        <v>Alle</v>
      </c>
      <c r="E2520" s="1">
        <f>Data!D2520</f>
        <v>200.3011910793935</v>
      </c>
      <c r="F2520" s="1">
        <f>Data!E2520+Data!F2520</f>
        <v>48503.547687254955</v>
      </c>
      <c r="G2520" s="1">
        <f>Data!G2520</f>
        <v>500.13222317930553</v>
      </c>
      <c r="H2520" s="1">
        <f t="shared" si="391"/>
        <v>105985291.34545448</v>
      </c>
      <c r="I2520" s="1">
        <f t="shared" si="392"/>
        <v>1092840.8727272721</v>
      </c>
      <c r="J2520" s="1">
        <f t="shared" si="393"/>
        <v>12849375.866181811</v>
      </c>
      <c r="K2520" s="1">
        <f>'Innlegging av opplysninger'!$B$4*H2520</f>
        <v>13778087.874909084</v>
      </c>
      <c r="L2520" s="1"/>
      <c r="M2520" s="1">
        <f>'Innlegging av opplysninger'!$B$5*H2520</f>
        <v>13884073.166254537</v>
      </c>
      <c r="N2520" s="1">
        <f>'Innlegging av opplysninger'!$B$5*I2520</f>
        <v>143162.15432727264</v>
      </c>
      <c r="O2520" s="1">
        <f>'Innlegging av opplysninger'!$B$5*J2520</f>
        <v>1683268.2384698174</v>
      </c>
      <c r="P2520" s="1">
        <f>'Innlegging av opplysninger'!$B$5*K2520</f>
        <v>1804929.5116130901</v>
      </c>
      <c r="Q2520" s="1"/>
      <c r="R2520" s="1">
        <f>'Innlegging av opplysninger'!$C$11*SUM(H2520:Q2520)</f>
        <v>5746399.1031376207</v>
      </c>
      <c r="S2520" s="1">
        <f>'Innlegging av opplysninger'!$C$13*(((H2520+J2520+M2520+O2520)*Data!H2520)+(J2520+O2520)*(1-Data!H2520)*1.8/12+I2520+N2520+K2520+L2520+P2520+Q2520)</f>
        <v>1302448.6879887544</v>
      </c>
      <c r="T2520" s="1">
        <f>'Innlegging av opplysninger'!$C$13*((H2520+J2520+M2520+O2520)*(1-Data!H2520)-(J2520+O2520)*(1-Data!H2520)*1.8/12)</f>
        <v>6561044.821567988</v>
      </c>
      <c r="U2520" s="1">
        <f>Data!I2520</f>
        <v>42.4298</v>
      </c>
      <c r="V2520" s="1">
        <f>Data!J2520+Data!K2520</f>
        <v>48291.884339937191</v>
      </c>
      <c r="W2520" s="1">
        <f>Data!L2520</f>
        <v>345.43575505894438</v>
      </c>
      <c r="X2520" s="1">
        <f t="shared" si="397"/>
        <v>22352890.845454548</v>
      </c>
      <c r="Y2520" s="100">
        <f t="shared" si="398"/>
        <v>159892.03636363635</v>
      </c>
      <c r="Z2520" s="100">
        <f t="shared" si="399"/>
        <v>3219327.9520999999</v>
      </c>
      <c r="AA2520" s="100">
        <f>'Innlegging av opplysninger'!$B$4*X2520</f>
        <v>2905875.8099090913</v>
      </c>
      <c r="AB2520" s="1"/>
      <c r="AC2520" s="1">
        <f>'Innlegging av opplysninger'!$B$5*X2520</f>
        <v>2928228.7007545456</v>
      </c>
      <c r="AD2520" s="1">
        <f>'Innlegging av opplysninger'!$B$5*Y2520</f>
        <v>20945.856763636362</v>
      </c>
      <c r="AE2520" s="1">
        <f>'Innlegging av opplysninger'!$B$5*Z2520</f>
        <v>421731.9617251</v>
      </c>
      <c r="AF2520" s="1">
        <f>'Innlegging av opplysninger'!$B$5*AA2520</f>
        <v>380669.731098091</v>
      </c>
      <c r="AG2520" s="1"/>
      <c r="AH2520" s="1">
        <f>'Innlegging av opplysninger'!$C$11*SUM(X2520:AG2520)</f>
        <v>1230803.3899784086</v>
      </c>
      <c r="AI2520" s="1">
        <f>'Innlegging av opplysninger'!$C$13*(((X2520+Z2520+AC2520+AE2520)*Data!M2520)+(Z2520+AE2520)*(1-Data!M2520)*1.8/12+Y2520+AD2520+AA2520+AB2520+AF2520+AG2520)</f>
        <v>251499.49245284533</v>
      </c>
      <c r="AJ2520" s="1">
        <f>'Innlegging av opplysninger'!$C$13*((X2520+Z2520+AC2520+AE2520)*(1-Data!M2520)-(Z2520+AE2520)*(1-Data!M2520)*1.8/12)</f>
        <v>1432757.7780439246</v>
      </c>
      <c r="AK2520" s="83">
        <f t="shared" si="394"/>
        <v>6977000</v>
      </c>
      <c r="AL2520" s="83">
        <f t="shared" si="395"/>
        <v>1554000</v>
      </c>
      <c r="AM2520" s="83">
        <f t="shared" si="396"/>
        <v>7994000</v>
      </c>
    </row>
    <row r="2521" spans="1:39">
      <c r="A2521" t="str">
        <f t="shared" si="390"/>
        <v>5437Administrasjon</v>
      </c>
      <c r="B2521" s="6" t="str">
        <f>Data!A2521</f>
        <v>5437</v>
      </c>
      <c r="C2521" s="7" t="str">
        <f>Data!B2521</f>
        <v>Karasjok kommune</v>
      </c>
      <c r="D2521" s="7" t="str">
        <f>Data!C2521</f>
        <v>Administrasjon</v>
      </c>
      <c r="E2521" s="1">
        <f>Data!D2521</f>
        <v>26.8</v>
      </c>
      <c r="F2521" s="1">
        <f>Data!E2521+Data!F2521</f>
        <v>51799.284825870644</v>
      </c>
      <c r="G2521" s="1">
        <f>Data!G2521</f>
        <v>0</v>
      </c>
      <c r="H2521" s="1">
        <f t="shared" si="391"/>
        <v>15144227.272727272</v>
      </c>
      <c r="I2521" s="1">
        <f t="shared" si="392"/>
        <v>0</v>
      </c>
      <c r="J2521" s="1">
        <f t="shared" si="393"/>
        <v>1817307.2727272725</v>
      </c>
      <c r="K2521" s="1">
        <f>'Innlegging av opplysninger'!$B$4*H2521</f>
        <v>1968749.5454545454</v>
      </c>
      <c r="L2521" s="1"/>
      <c r="M2521" s="1">
        <f>'Innlegging av opplysninger'!$B$5*H2521</f>
        <v>1983893.7727272727</v>
      </c>
      <c r="N2521" s="1">
        <f>'Innlegging av opplysninger'!$B$5*I2521</f>
        <v>0</v>
      </c>
      <c r="O2521" s="1">
        <f>'Innlegging av opplysninger'!$B$5*J2521</f>
        <v>238067.25272727272</v>
      </c>
      <c r="P2521" s="1">
        <f>'Innlegging av opplysninger'!$B$5*K2521</f>
        <v>257906.19045454546</v>
      </c>
      <c r="Q2521" s="1"/>
      <c r="R2521" s="1">
        <f>'Innlegging av opplysninger'!$C$11*SUM(H2521:Q2521)</f>
        <v>813585.749659091</v>
      </c>
      <c r="S2521" s="1">
        <f>'Innlegging av opplysninger'!$C$13*(((H2521+J2521+M2521+O2521)*Data!H2521)+(J2521+O2521)*(1-Data!H2521)*1.8/12+I2521+N2521+K2521+L2521+P2521+Q2521)</f>
        <v>207987.2350664727</v>
      </c>
      <c r="T2521" s="1">
        <f>'Innlegging av opplysninger'!$C$13*((H2521+J2521+M2521+O2521)*(1-Data!H2521)-(J2521+O2521)*(1-Data!H2521)*1.8/12)</f>
        <v>905340.63288807275</v>
      </c>
      <c r="U2521" s="1">
        <f>Data!I2521</f>
        <v>7</v>
      </c>
      <c r="V2521" s="1">
        <f>Data!J2521+Data!K2521</f>
        <v>56110.714285714283</v>
      </c>
      <c r="W2521" s="1">
        <f>Data!L2521</f>
        <v>0</v>
      </c>
      <c r="X2521" s="1">
        <f t="shared" si="397"/>
        <v>4284818.1818181807</v>
      </c>
      <c r="Y2521" s="100">
        <f t="shared" si="398"/>
        <v>0</v>
      </c>
      <c r="Z2521" s="100">
        <f t="shared" si="399"/>
        <v>612728.99999999977</v>
      </c>
      <c r="AA2521" s="100">
        <f>'Innlegging av opplysninger'!$B$4*X2521</f>
        <v>557026.36363636353</v>
      </c>
      <c r="AB2521" s="1"/>
      <c r="AC2521" s="1">
        <f>'Innlegging av opplysninger'!$B$5*X2521</f>
        <v>561311.18181818165</v>
      </c>
      <c r="AD2521" s="1">
        <f>'Innlegging av opplysninger'!$B$5*Y2521</f>
        <v>0</v>
      </c>
      <c r="AE2521" s="1">
        <f>'Innlegging av opplysninger'!$B$5*Z2521</f>
        <v>80267.498999999967</v>
      </c>
      <c r="AF2521" s="1">
        <f>'Innlegging av opplysninger'!$B$5*AA2521</f>
        <v>72970.453636363629</v>
      </c>
      <c r="AG2521" s="1"/>
      <c r="AH2521" s="1">
        <f>'Innlegging av opplysninger'!$C$11*SUM(X2521:AG2521)</f>
        <v>234426.66183654539</v>
      </c>
      <c r="AI2521" s="1">
        <f>'Innlegging av opplysninger'!$C$13*(((X2521+Z2521+AC2521+AE2521)*Data!M2521)+(Z2521+AE2521)*(1-Data!M2521)*1.8/12+Y2521+AD2521+AA2521+AB2521+AF2521+AG2521)</f>
        <v>67576.198607594168</v>
      </c>
      <c r="AJ2521" s="1">
        <f>'Innlegging av opplysninger'!$C$13*((X2521+Z2521+AC2521+AE2521)*(1-Data!M2521)-(Z2521+AE2521)*(1-Data!M2521)*1.8/12)</f>
        <v>253218.18074767847</v>
      </c>
      <c r="AK2521" s="83">
        <f t="shared" si="394"/>
        <v>1048000</v>
      </c>
      <c r="AL2521" s="83">
        <f t="shared" si="395"/>
        <v>276000</v>
      </c>
      <c r="AM2521" s="83">
        <f t="shared" si="396"/>
        <v>1159000</v>
      </c>
    </row>
    <row r="2522" spans="1:39">
      <c r="A2522" t="str">
        <f t="shared" si="390"/>
        <v>5437Undervisning</v>
      </c>
      <c r="B2522" s="6" t="str">
        <f>Data!A2522</f>
        <v>5437</v>
      </c>
      <c r="C2522" s="7" t="str">
        <f>Data!B2522</f>
        <v>Karasjok kommune</v>
      </c>
      <c r="D2522" s="7" t="str">
        <f>Data!C2522</f>
        <v>Undervisning</v>
      </c>
      <c r="E2522" s="1">
        <f>Data!D2522</f>
        <v>48.509400000000007</v>
      </c>
      <c r="F2522" s="1">
        <f>Data!E2522+Data!F2522</f>
        <v>47840.97174980519</v>
      </c>
      <c r="G2522" s="1">
        <f>Data!G2522</f>
        <v>0</v>
      </c>
      <c r="H2522" s="1">
        <f t="shared" si="391"/>
        <v>25317129.109090909</v>
      </c>
      <c r="I2522" s="1">
        <f t="shared" si="392"/>
        <v>0</v>
      </c>
      <c r="J2522" s="1">
        <f t="shared" si="393"/>
        <v>3038055.493090909</v>
      </c>
      <c r="K2522" s="1">
        <f>'Innlegging av opplysninger'!$B$4*H2522</f>
        <v>3291226.7841818184</v>
      </c>
      <c r="L2522" s="1"/>
      <c r="M2522" s="1">
        <f>'Innlegging av opplysninger'!$B$5*H2522</f>
        <v>3316543.9132909095</v>
      </c>
      <c r="N2522" s="1">
        <f>'Innlegging av opplysninger'!$B$5*I2522</f>
        <v>0</v>
      </c>
      <c r="O2522" s="1">
        <f>'Innlegging av opplysninger'!$B$5*J2522</f>
        <v>397985.2695949091</v>
      </c>
      <c r="P2522" s="1">
        <f>'Innlegging av opplysninger'!$B$5*K2522</f>
        <v>431150.70872781822</v>
      </c>
      <c r="Q2522" s="1"/>
      <c r="R2522" s="1">
        <f>'Innlegging av opplysninger'!$C$11*SUM(H2522:Q2522)</f>
        <v>1360099.4685631364</v>
      </c>
      <c r="S2522" s="1">
        <f>'Innlegging av opplysninger'!$C$13*(((H2522+J2522+M2522+O2522)*Data!H2522)+(J2522+O2522)*(1-Data!H2522)*1.8/12+I2522+N2522+K2522+L2522+P2522+Q2522)</f>
        <v>247267.83846051226</v>
      </c>
      <c r="T2522" s="1">
        <f>'Innlegging av opplysninger'!$C$13*((H2522+J2522+M2522+O2522)*(1-Data!H2522)-(J2522+O2522)*(1-Data!H2522)*1.8/12)</f>
        <v>1613920.9079943057</v>
      </c>
      <c r="U2522" s="1">
        <f>Data!I2522</f>
        <v>11.9765</v>
      </c>
      <c r="V2522" s="1">
        <f>Data!J2522+Data!K2522</f>
        <v>46455.700399393259</v>
      </c>
      <c r="W2522" s="1">
        <f>Data!L2522</f>
        <v>0</v>
      </c>
      <c r="X2522" s="1">
        <f t="shared" si="397"/>
        <v>6069563.9545454541</v>
      </c>
      <c r="Y2522" s="100">
        <f t="shared" si="398"/>
        <v>0</v>
      </c>
      <c r="Z2522" s="100">
        <f t="shared" si="399"/>
        <v>867947.64549999987</v>
      </c>
      <c r="AA2522" s="100">
        <f>'Innlegging av opplysninger'!$B$4*X2522</f>
        <v>789043.31409090909</v>
      </c>
      <c r="AB2522" s="1"/>
      <c r="AC2522" s="1">
        <f>'Innlegging av opplysninger'!$B$5*X2522</f>
        <v>795112.8780454545</v>
      </c>
      <c r="AD2522" s="1">
        <f>'Innlegging av opplysninger'!$B$5*Y2522</f>
        <v>0</v>
      </c>
      <c r="AE2522" s="1">
        <f>'Innlegging av opplysninger'!$B$5*Z2522</f>
        <v>113701.14156049999</v>
      </c>
      <c r="AF2522" s="1">
        <f>'Innlegging av opplysninger'!$B$5*AA2522</f>
        <v>103364.6741459091</v>
      </c>
      <c r="AG2522" s="1"/>
      <c r="AH2522" s="1">
        <f>'Innlegging av opplysninger'!$C$11*SUM(X2522:AG2522)</f>
        <v>332071.87709975266</v>
      </c>
      <c r="AI2522" s="1">
        <f>'Innlegging av opplysninger'!$C$13*(((X2522+Z2522+AC2522+AE2522)*Data!M2522)+(Z2522+AE2522)*(1-Data!M2522)*1.8/12+Y2522+AD2522+AA2522+AB2522+AF2522+AG2522)</f>
        <v>54062.075927386446</v>
      </c>
      <c r="AJ2522" s="1">
        <f>'Innlegging av opplysninger'!$C$13*((X2522+Z2522+AC2522+AE2522)*(1-Data!M2522)-(Z2522+AE2522)*(1-Data!M2522)*1.8/12)</f>
        <v>400352.0716828013</v>
      </c>
      <c r="AK2522" s="83">
        <f t="shared" si="394"/>
        <v>1692000</v>
      </c>
      <c r="AL2522" s="83">
        <f t="shared" si="395"/>
        <v>301000</v>
      </c>
      <c r="AM2522" s="83">
        <f t="shared" si="396"/>
        <v>2014000</v>
      </c>
    </row>
    <row r="2523" spans="1:39">
      <c r="A2523" t="str">
        <f t="shared" si="390"/>
        <v>5437Barnehager</v>
      </c>
      <c r="B2523" s="6" t="str">
        <f>Data!A2523</f>
        <v>5437</v>
      </c>
      <c r="C2523" s="7" t="str">
        <f>Data!B2523</f>
        <v>Karasjok kommune</v>
      </c>
      <c r="D2523" s="7" t="str">
        <f>Data!C2523</f>
        <v>Barnehager</v>
      </c>
      <c r="E2523" s="1">
        <f>Data!D2523</f>
        <v>21.999991079393396</v>
      </c>
      <c r="F2523" s="1">
        <f>Data!E2523+Data!F2523</f>
        <v>43856.063237394876</v>
      </c>
      <c r="G2523" s="1">
        <f>Data!G2523</f>
        <v>0</v>
      </c>
      <c r="H2523" s="1">
        <f t="shared" si="391"/>
        <v>10525450.909090906</v>
      </c>
      <c r="I2523" s="1">
        <f t="shared" si="392"/>
        <v>0</v>
      </c>
      <c r="J2523" s="1">
        <f t="shared" si="393"/>
        <v>1263054.1090909087</v>
      </c>
      <c r="K2523" s="1">
        <f>'Innlegging av opplysninger'!$B$4*H2523</f>
        <v>1368308.6181818179</v>
      </c>
      <c r="L2523" s="1"/>
      <c r="M2523" s="1">
        <f>'Innlegging av opplysninger'!$B$5*H2523</f>
        <v>1378834.0690909089</v>
      </c>
      <c r="N2523" s="1">
        <f>'Innlegging av opplysninger'!$B$5*I2523</f>
        <v>0</v>
      </c>
      <c r="O2523" s="1">
        <f>'Innlegging av opplysninger'!$B$5*J2523</f>
        <v>165460.08829090904</v>
      </c>
      <c r="P2523" s="1">
        <f>'Innlegging av opplysninger'!$B$5*K2523</f>
        <v>179248.42898181814</v>
      </c>
      <c r="Q2523" s="1"/>
      <c r="R2523" s="1">
        <f>'Innlegging av opplysninger'!$C$11*SUM(H2523:Q2523)</f>
        <v>565453.53646363621</v>
      </c>
      <c r="S2523" s="1">
        <f>'Innlegging av opplysninger'!$C$13*(((H2523+J2523+M2523+O2523)*Data!H2523)+(J2523+O2523)*(1-Data!H2523)*1.8/12+I2523+N2523+K2523+L2523+P2523+Q2523)</f>
        <v>95276.48172091633</v>
      </c>
      <c r="T2523" s="1">
        <f>'Innlegging av opplysninger'!$C$13*((H2523+J2523+M2523+O2523)*(1-Data!H2523)-(J2523+O2523)*(1-Data!H2523)*1.8/12)</f>
        <v>678502.04186090163</v>
      </c>
      <c r="U2523" s="1">
        <f>Data!I2523</f>
        <v>2.9</v>
      </c>
      <c r="V2523" s="1">
        <f>Data!J2523+Data!K2523</f>
        <v>38170.977011494251</v>
      </c>
      <c r="W2523" s="1">
        <f>Data!L2523</f>
        <v>0</v>
      </c>
      <c r="X2523" s="1">
        <f t="shared" si="397"/>
        <v>1207590.9090909089</v>
      </c>
      <c r="Y2523" s="100">
        <f t="shared" si="398"/>
        <v>0</v>
      </c>
      <c r="Z2523" s="100">
        <f t="shared" si="399"/>
        <v>172685.49999999997</v>
      </c>
      <c r="AA2523" s="100">
        <f>'Innlegging av opplysninger'!$B$4*X2523</f>
        <v>156986.81818181818</v>
      </c>
      <c r="AB2523" s="1"/>
      <c r="AC2523" s="1">
        <f>'Innlegging av opplysninger'!$B$5*X2523</f>
        <v>158194.40909090909</v>
      </c>
      <c r="AD2523" s="1">
        <f>'Innlegging av opplysninger'!$B$5*Y2523</f>
        <v>0</v>
      </c>
      <c r="AE2523" s="1">
        <f>'Innlegging av opplysninger'!$B$5*Z2523</f>
        <v>22621.800499999998</v>
      </c>
      <c r="AF2523" s="1">
        <f>'Innlegging av opplysninger'!$B$5*AA2523</f>
        <v>20565.273181818182</v>
      </c>
      <c r="AG2523" s="1"/>
      <c r="AH2523" s="1">
        <f>'Innlegging av opplysninger'!$C$11*SUM(X2523:AG2523)</f>
        <v>66068.498981727258</v>
      </c>
      <c r="AI2523" s="1">
        <f>'Innlegging av opplysninger'!$C$13*(((X2523+Z2523+AC2523+AE2523)*Data!M2523)+(Z2523+AE2523)*(1-Data!M2523)*1.8/12+Y2523+AD2523+AA2523+AB2523+AF2523+AG2523)</f>
        <v>10756.10569480909</v>
      </c>
      <c r="AJ2523" s="1">
        <f>'Innlegging av opplysninger'!$C$13*((X2523+Z2523+AC2523+AE2523)*(1-Data!M2523)-(Z2523+AE2523)*(1-Data!M2523)*1.8/12)</f>
        <v>79653.419227554536</v>
      </c>
      <c r="AK2523" s="83">
        <f t="shared" si="394"/>
        <v>632000</v>
      </c>
      <c r="AL2523" s="83">
        <f t="shared" si="395"/>
        <v>106000</v>
      </c>
      <c r="AM2523" s="83">
        <f t="shared" si="396"/>
        <v>758000</v>
      </c>
    </row>
    <row r="2524" spans="1:39">
      <c r="A2524" t="str">
        <f t="shared" si="390"/>
        <v>5437Helse/pleie/omsorg</v>
      </c>
      <c r="B2524" s="6" t="str">
        <f>Data!A2524</f>
        <v>5437</v>
      </c>
      <c r="C2524" s="7" t="str">
        <f>Data!B2524</f>
        <v>Karasjok kommune</v>
      </c>
      <c r="D2524" s="7" t="str">
        <f>Data!C2524</f>
        <v>Helse/pleie/omsorg</v>
      </c>
      <c r="E2524" s="1">
        <f>Data!D2524</f>
        <v>84.250899999999973</v>
      </c>
      <c r="F2524" s="1">
        <f>Data!E2524+Data!F2524</f>
        <v>49376.017832846112</v>
      </c>
      <c r="G2524" s="1">
        <f>Data!G2524</f>
        <v>1076.6679050312821</v>
      </c>
      <c r="H2524" s="1">
        <f t="shared" si="391"/>
        <v>45381533.899999999</v>
      </c>
      <c r="I2524" s="1">
        <f t="shared" si="392"/>
        <v>989566.25454545463</v>
      </c>
      <c r="J2524" s="1">
        <f t="shared" si="393"/>
        <v>5564532.0185454544</v>
      </c>
      <c r="K2524" s="1">
        <f>'Innlegging av opplysninger'!$B$4*H2524</f>
        <v>5899599.4069999997</v>
      </c>
      <c r="L2524" s="1"/>
      <c r="M2524" s="1">
        <f>'Innlegging av opplysninger'!$B$5*H2524</f>
        <v>5944980.9408999998</v>
      </c>
      <c r="N2524" s="1">
        <f>'Innlegging av opplysninger'!$B$5*I2524</f>
        <v>129633.17934545457</v>
      </c>
      <c r="O2524" s="1">
        <f>'Innlegging av opplysninger'!$B$5*J2524</f>
        <v>728953.69442945451</v>
      </c>
      <c r="P2524" s="1">
        <f>'Innlegging av opplysninger'!$B$5*K2524</f>
        <v>772847.52231699997</v>
      </c>
      <c r="Q2524" s="1"/>
      <c r="R2524" s="1">
        <f>'Innlegging av opplysninger'!$C$11*SUM(H2524:Q2524)</f>
        <v>2485642.5828491468</v>
      </c>
      <c r="S2524" s="1">
        <f>'Innlegging av opplysninger'!$C$13*(((H2524+J2524+M2524+O2524)*Data!H2524)+(J2524+O2524)*(1-Data!H2524)*1.8/12+I2524+N2524+K2524+L2524+P2524+Q2524)</f>
        <v>656336.9441154293</v>
      </c>
      <c r="T2524" s="1">
        <f>'Innlegging av opplysninger'!$C$13*((H2524+J2524+M2524+O2524)*(1-Data!H2524)-(J2524+O2524)*(1-Data!H2524)*1.8/12)</f>
        <v>2745068.6955728773</v>
      </c>
      <c r="U2524" s="1">
        <f>Data!I2524</f>
        <v>16.014800000000001</v>
      </c>
      <c r="V2524" s="1">
        <f>Data!J2524+Data!K2524</f>
        <v>47766.533768763889</v>
      </c>
      <c r="W2524" s="1">
        <f>Data!L2524</f>
        <v>873.72305617304005</v>
      </c>
      <c r="X2524" s="1">
        <f t="shared" si="397"/>
        <v>8345143.4727272717</v>
      </c>
      <c r="Y2524" s="100">
        <f t="shared" si="398"/>
        <v>152645.45454545456</v>
      </c>
      <c r="Z2524" s="100">
        <f t="shared" si="399"/>
        <v>1215183.8165999998</v>
      </c>
      <c r="AA2524" s="100">
        <f>'Innlegging av opplysninger'!$B$4*X2524</f>
        <v>1084868.6514545453</v>
      </c>
      <c r="AB2524" s="1"/>
      <c r="AC2524" s="1">
        <f>'Innlegging av opplysninger'!$B$5*X2524</f>
        <v>1093213.7949272727</v>
      </c>
      <c r="AD2524" s="1">
        <f>'Innlegging av opplysninger'!$B$5*Y2524</f>
        <v>19996.554545454546</v>
      </c>
      <c r="AE2524" s="1">
        <f>'Innlegging av opplysninger'!$B$5*Z2524</f>
        <v>159189.07997459997</v>
      </c>
      <c r="AF2524" s="1">
        <f>'Innlegging av opplysninger'!$B$5*AA2524</f>
        <v>142117.79334054544</v>
      </c>
      <c r="AG2524" s="1"/>
      <c r="AH2524" s="1">
        <f>'Innlegging av opplysninger'!$C$11*SUM(X2524:AG2524)</f>
        <v>464069.62748837547</v>
      </c>
      <c r="AI2524" s="1">
        <f>'Innlegging av opplysninger'!$C$13*(((X2524+Z2524+AC2524+AE2524)*Data!M2524)+(Z2524+AE2524)*(1-Data!M2524)*1.8/12+Y2524+AD2524+AA2524+AB2524+AF2524+AG2524)</f>
        <v>93847.930946351262</v>
      </c>
      <c r="AJ2524" s="1">
        <f>'Innlegging av opplysninger'!$C$13*((X2524+Z2524+AC2524+AE2524)*(1-Data!M2524)-(Z2524+AE2524)*(1-Data!M2524)*1.8/12)</f>
        <v>541194.71719563613</v>
      </c>
      <c r="AK2524" s="83">
        <f t="shared" si="394"/>
        <v>2950000</v>
      </c>
      <c r="AL2524" s="83">
        <f t="shared" si="395"/>
        <v>750000</v>
      </c>
      <c r="AM2524" s="83">
        <f t="shared" si="396"/>
        <v>3286000</v>
      </c>
    </row>
    <row r="2525" spans="1:39">
      <c r="A2525" t="str">
        <f t="shared" si="390"/>
        <v>5437Samferdsel og teknikk</v>
      </c>
      <c r="B2525" s="6" t="str">
        <f>Data!A2525</f>
        <v>5437</v>
      </c>
      <c r="C2525" s="7" t="str">
        <f>Data!B2525</f>
        <v>Karasjok kommune</v>
      </c>
      <c r="D2525" s="7" t="str">
        <f>Data!C2525</f>
        <v>Samferdsel og teknikk</v>
      </c>
      <c r="E2525" s="1">
        <f>Data!D2525</f>
        <v>14.740899999999998</v>
      </c>
      <c r="F2525" s="1">
        <f>Data!E2525+Data!F2525</f>
        <v>47147.105276249538</v>
      </c>
      <c r="G2525" s="1">
        <f>Data!G2525</f>
        <v>642.21587555712347</v>
      </c>
      <c r="H2525" s="1">
        <f t="shared" si="391"/>
        <v>7581717.4272727277</v>
      </c>
      <c r="I2525" s="1">
        <f t="shared" si="392"/>
        <v>103274.61818181818</v>
      </c>
      <c r="J2525" s="1">
        <f t="shared" si="393"/>
        <v>922199.04545454553</v>
      </c>
      <c r="K2525" s="1">
        <f>'Innlegging av opplysninger'!$B$4*H2525</f>
        <v>985623.26554545469</v>
      </c>
      <c r="L2525" s="1"/>
      <c r="M2525" s="1">
        <f>'Innlegging av opplysninger'!$B$5*H2525</f>
        <v>993204.98297272739</v>
      </c>
      <c r="N2525" s="1">
        <f>'Innlegging av opplysninger'!$B$5*I2525</f>
        <v>13528.974981818183</v>
      </c>
      <c r="O2525" s="1">
        <f>'Innlegging av opplysninger'!$B$5*J2525</f>
        <v>120808.07495454547</v>
      </c>
      <c r="P2525" s="1">
        <f>'Innlegging av opplysninger'!$B$5*K2525</f>
        <v>129116.64778645457</v>
      </c>
      <c r="Q2525" s="1"/>
      <c r="R2525" s="1">
        <f>'Innlegging av opplysninger'!$C$11*SUM(H2525:Q2525)</f>
        <v>412279.97541170352</v>
      </c>
      <c r="S2525" s="1">
        <f>'Innlegging av opplysninger'!$C$13*(((H2525+J2525+M2525+O2525)*Data!H2525)+(J2525+O2525)*(1-Data!H2525)*1.8/12+I2525+N2525+K2525+L2525+P2525+Q2525)</f>
        <v>77979.635610683763</v>
      </c>
      <c r="T2525" s="1">
        <f>'Innlegging av opplysninger'!$C$13*((H2525+J2525+M2525+O2525)*(1-Data!H2525)-(J2525+O2525)*(1-Data!H2525)*1.8/12)</f>
        <v>486192.96232112101</v>
      </c>
      <c r="U2525" s="1">
        <f>Data!I2525</f>
        <v>3.5385</v>
      </c>
      <c r="V2525" s="1">
        <f>Data!J2525+Data!K2525</f>
        <v>47773.344637558279</v>
      </c>
      <c r="W2525" s="1">
        <f>Data!L2525</f>
        <v>187.72643775611135</v>
      </c>
      <c r="X2525" s="1">
        <f t="shared" si="397"/>
        <v>1844137.9636363632</v>
      </c>
      <c r="Y2525" s="100">
        <f t="shared" si="398"/>
        <v>7246.5818181818177</v>
      </c>
      <c r="Z2525" s="100">
        <f t="shared" si="399"/>
        <v>264747.98999999993</v>
      </c>
      <c r="AA2525" s="100">
        <f>'Innlegging av opplysninger'!$B$4*X2525</f>
        <v>239737.93527272722</v>
      </c>
      <c r="AB2525" s="1"/>
      <c r="AC2525" s="1">
        <f>'Innlegging av opplysninger'!$B$5*X2525</f>
        <v>241582.07323636359</v>
      </c>
      <c r="AD2525" s="1">
        <f>'Innlegging av opplysninger'!$B$5*Y2525</f>
        <v>949.30221818181815</v>
      </c>
      <c r="AE2525" s="1">
        <f>'Innlegging av opplysninger'!$B$5*Z2525</f>
        <v>34681.986689999991</v>
      </c>
      <c r="AF2525" s="1">
        <f>'Innlegging av opplysninger'!$B$5*AA2525</f>
        <v>31405.669520727268</v>
      </c>
      <c r="AG2525" s="1"/>
      <c r="AH2525" s="1">
        <f>'Innlegging av opplysninger'!$C$11*SUM(X2525:AG2525)</f>
        <v>101250.60109091671</v>
      </c>
      <c r="AI2525" s="1">
        <f>'Innlegging av opplysninger'!$C$13*(((X2525+Z2525+AC2525+AE2525)*Data!M2525)+(Z2525+AE2525)*(1-Data!M2525)*1.8/12+Y2525+AD2525+AA2525+AB2525+AF2525+AG2525)</f>
        <v>19886.968605378937</v>
      </c>
      <c r="AJ2525" s="1">
        <f>'Innlegging av opplysninger'!$C$13*((X2525+Z2525+AC2525+AE2525)*(1-Data!M2525)-(Z2525+AE2525)*(1-Data!M2525)*1.8/12)</f>
        <v>118666.48551903339</v>
      </c>
      <c r="AK2525" s="83">
        <f t="shared" si="394"/>
        <v>514000</v>
      </c>
      <c r="AL2525" s="83">
        <f t="shared" si="395"/>
        <v>98000</v>
      </c>
      <c r="AM2525" s="83">
        <f t="shared" si="396"/>
        <v>605000</v>
      </c>
    </row>
    <row r="2526" spans="1:39">
      <c r="A2526" t="str">
        <f t="shared" si="390"/>
        <v>5437Annet</v>
      </c>
      <c r="B2526" s="6" t="str">
        <f>Data!A2526</f>
        <v>5437</v>
      </c>
      <c r="C2526" s="7" t="str">
        <f>Data!B2526</f>
        <v>Karasjok kommune</v>
      </c>
      <c r="D2526" s="7" t="str">
        <f>Data!C2526</f>
        <v>Annet</v>
      </c>
      <c r="E2526" s="1">
        <f>Data!D2526</f>
        <v>4</v>
      </c>
      <c r="F2526" s="1">
        <f>Data!E2526+Data!F2526</f>
        <v>0</v>
      </c>
      <c r="G2526" s="1">
        <f>Data!G2526</f>
        <v>0</v>
      </c>
      <c r="H2526" s="1">
        <f t="shared" si="391"/>
        <v>0</v>
      </c>
      <c r="I2526" s="1">
        <f t="shared" si="392"/>
        <v>0</v>
      </c>
      <c r="J2526" s="1">
        <f t="shared" si="393"/>
        <v>0</v>
      </c>
      <c r="K2526" s="1">
        <f>'Innlegging av opplysninger'!$B$4*H2526</f>
        <v>0</v>
      </c>
      <c r="L2526" s="1"/>
      <c r="M2526" s="1">
        <f>'Innlegging av opplysninger'!$B$5*H2526</f>
        <v>0</v>
      </c>
      <c r="N2526" s="1">
        <f>'Innlegging av opplysninger'!$B$5*I2526</f>
        <v>0</v>
      </c>
      <c r="O2526" s="1">
        <f>'Innlegging av opplysninger'!$B$5*J2526</f>
        <v>0</v>
      </c>
      <c r="P2526" s="1">
        <f>'Innlegging av opplysninger'!$B$5*K2526</f>
        <v>0</v>
      </c>
      <c r="Q2526" s="1"/>
      <c r="R2526" s="1">
        <f>'Innlegging av opplysninger'!$C$11*SUM(H2526:Q2526)</f>
        <v>0</v>
      </c>
      <c r="S2526" s="1">
        <f>'Innlegging av opplysninger'!$C$13*(((H2526+J2526+M2526+O2526)*Data!H2526)+(J2526+O2526)*(1-Data!H2526)*1.8/12+I2526+N2526+K2526+L2526+P2526+Q2526)</f>
        <v>0</v>
      </c>
      <c r="T2526" s="1">
        <f>'Innlegging av opplysninger'!$C$13*((H2526+J2526+M2526+O2526)*(1-Data!H2526)-(J2526+O2526)*(1-Data!H2526)*1.8/12)</f>
        <v>0</v>
      </c>
      <c r="U2526" s="1">
        <f>Data!I2526</f>
        <v>0</v>
      </c>
      <c r="V2526" s="1">
        <f>Data!J2526+Data!K2526</f>
        <v>0</v>
      </c>
      <c r="W2526" s="1">
        <f>Data!L2526</f>
        <v>0</v>
      </c>
      <c r="X2526" s="1">
        <f t="shared" si="397"/>
        <v>0</v>
      </c>
      <c r="Y2526" s="100">
        <f t="shared" si="398"/>
        <v>0</v>
      </c>
      <c r="Z2526" s="100">
        <f t="shared" si="399"/>
        <v>0</v>
      </c>
      <c r="AA2526" s="100">
        <f>'Innlegging av opplysninger'!$B$4*X2526</f>
        <v>0</v>
      </c>
      <c r="AB2526" s="1"/>
      <c r="AC2526" s="1">
        <f>'Innlegging av opplysninger'!$B$5*X2526</f>
        <v>0</v>
      </c>
      <c r="AD2526" s="1">
        <f>'Innlegging av opplysninger'!$B$5*Y2526</f>
        <v>0</v>
      </c>
      <c r="AE2526" s="1">
        <f>'Innlegging av opplysninger'!$B$5*Z2526</f>
        <v>0</v>
      </c>
      <c r="AF2526" s="1">
        <f>'Innlegging av opplysninger'!$B$5*AA2526</f>
        <v>0</v>
      </c>
      <c r="AG2526" s="1"/>
      <c r="AH2526" s="1">
        <f>'Innlegging av opplysninger'!$C$11*SUM(X2526:AG2526)</f>
        <v>0</v>
      </c>
      <c r="AI2526" s="1">
        <f>'Innlegging av opplysninger'!$C$13*(((X2526+Z2526+AC2526+AE2526)*Data!M2526)+(Z2526+AE2526)*(1-Data!M2526)*1.8/12+Y2526+AD2526+AA2526+AB2526+AF2526+AG2526)</f>
        <v>0</v>
      </c>
      <c r="AJ2526" s="1">
        <f>'Innlegging av opplysninger'!$C$13*((X2526+Z2526+AC2526+AE2526)*(1-Data!M2526)-(Z2526+AE2526)*(1-Data!M2526)*1.8/12)</f>
        <v>0</v>
      </c>
      <c r="AK2526" s="83">
        <f t="shared" si="394"/>
        <v>0</v>
      </c>
      <c r="AL2526" s="83">
        <f t="shared" si="395"/>
        <v>0</v>
      </c>
      <c r="AM2526" s="83">
        <f t="shared" si="396"/>
        <v>0</v>
      </c>
    </row>
    <row r="2527" spans="1:39">
      <c r="A2527" t="str">
        <f t="shared" si="390"/>
        <v>5438Alle</v>
      </c>
      <c r="B2527" s="6" t="str">
        <f>Data!A2527</f>
        <v>5438</v>
      </c>
      <c r="C2527" s="7" t="str">
        <f>Data!B2527</f>
        <v>Lebesby kommune</v>
      </c>
      <c r="D2527" s="7" t="str">
        <f>Data!C2527</f>
        <v>Alle</v>
      </c>
      <c r="E2527" s="1">
        <f>Data!D2527</f>
        <v>138.43363332704286</v>
      </c>
      <c r="F2527" s="1">
        <f>Data!E2527+Data!F2527</f>
        <v>47581.266867945473</v>
      </c>
      <c r="G2527" s="1">
        <f>Data!G2527</f>
        <v>582.68356826184288</v>
      </c>
      <c r="H2527" s="1">
        <f t="shared" si="391"/>
        <v>71856519.827272758</v>
      </c>
      <c r="I2527" s="1">
        <f t="shared" si="392"/>
        <v>879960.03746675886</v>
      </c>
      <c r="J2527" s="1">
        <f t="shared" si="393"/>
        <v>8728377.5837687422</v>
      </c>
      <c r="K2527" s="1">
        <f>'Innlegging av opplysninger'!$B$4*H2527</f>
        <v>9341347.5775454585</v>
      </c>
      <c r="L2527" s="1"/>
      <c r="M2527" s="1">
        <f>'Innlegging av opplysninger'!$B$5*H2527</f>
        <v>9413204.0973727312</v>
      </c>
      <c r="N2527" s="1">
        <f>'Innlegging av opplysninger'!$B$5*I2527</f>
        <v>115274.76490814541</v>
      </c>
      <c r="O2527" s="1">
        <f>'Innlegging av opplysninger'!$B$5*J2527</f>
        <v>1143417.4634737053</v>
      </c>
      <c r="P2527" s="1">
        <f>'Innlegging av opplysninger'!$B$5*K2527</f>
        <v>1223716.5326584552</v>
      </c>
      <c r="Q2527" s="1"/>
      <c r="R2527" s="1">
        <f>'Innlegging av opplysninger'!$C$11*SUM(H2527:Q2527)</f>
        <v>3902669.0796097373</v>
      </c>
      <c r="S2527" s="1">
        <f>'Innlegging av opplysninger'!$C$13*(((H2527+J2527+M2527+O2527)*Data!H2527)+(J2527+O2527)*(1-Data!H2527)*1.8/12+I2527+N2527+K2527+L2527+P2527+Q2527)</f>
        <v>904199.47561632644</v>
      </c>
      <c r="T2527" s="1">
        <f>'Innlegging av opplysninger'!$C$13*((H2527+J2527+M2527+O2527)*(1-Data!H2527)-(J2527+O2527)*(1-Data!H2527)*1.8/12)</f>
        <v>4436295.0543759437</v>
      </c>
      <c r="U2527" s="1">
        <f>Data!I2527</f>
        <v>23.980299999999996</v>
      </c>
      <c r="V2527" s="1">
        <f>Data!J2527+Data!K2527</f>
        <v>44191.538297408013</v>
      </c>
      <c r="W2527" s="1">
        <f>Data!L2527</f>
        <v>473.50992272823947</v>
      </c>
      <c r="X2527" s="1">
        <f t="shared" si="397"/>
        <v>11560651.045454543</v>
      </c>
      <c r="Y2527" s="100">
        <f t="shared" si="398"/>
        <v>123871.74545454542</v>
      </c>
      <c r="Z2527" s="100">
        <f t="shared" si="399"/>
        <v>1670886.7590999997</v>
      </c>
      <c r="AA2527" s="100">
        <f>'Innlegging av opplysninger'!$B$4*X2527</f>
        <v>1502884.6359090907</v>
      </c>
      <c r="AB2527" s="1"/>
      <c r="AC2527" s="1">
        <f>'Innlegging av opplysninger'!$B$5*X2527</f>
        <v>1514445.2869545452</v>
      </c>
      <c r="AD2527" s="1">
        <f>'Innlegging av opplysninger'!$B$5*Y2527</f>
        <v>16227.198654545451</v>
      </c>
      <c r="AE2527" s="1">
        <f>'Innlegging av opplysninger'!$B$5*Z2527</f>
        <v>218886.16544209997</v>
      </c>
      <c r="AF2527" s="1">
        <f>'Innlegging av opplysninger'!$B$5*AA2527</f>
        <v>196877.88730409089</v>
      </c>
      <c r="AG2527" s="1"/>
      <c r="AH2527" s="1">
        <f>'Innlegging av opplysninger'!$C$11*SUM(X2527:AG2527)</f>
        <v>638579.7675223914</v>
      </c>
      <c r="AI2527" s="1">
        <f>'Innlegging av opplysninger'!$C$13*(((X2527+Z2527+AC2527+AE2527)*Data!M2527)+(Z2527+AE2527)*(1-Data!M2527)*1.8/12+Y2527+AD2527+AA2527+AB2527+AF2527+AG2527)</f>
        <v>111562.19238054244</v>
      </c>
      <c r="AJ2527" s="1">
        <f>'Innlegging av opplysninger'!$C$13*((X2527+Z2527+AC2527+AE2527)*(1-Data!M2527)-(Z2527+AE2527)*(1-Data!M2527)*1.8/12)</f>
        <v>762283.8052816774</v>
      </c>
      <c r="AK2527" s="83">
        <f t="shared" si="394"/>
        <v>4541000</v>
      </c>
      <c r="AL2527" s="83">
        <f t="shared" si="395"/>
        <v>1016000</v>
      </c>
      <c r="AM2527" s="83">
        <f t="shared" si="396"/>
        <v>5199000</v>
      </c>
    </row>
    <row r="2528" spans="1:39">
      <c r="A2528" t="str">
        <f t="shared" si="390"/>
        <v>5438Administrasjon</v>
      </c>
      <c r="B2528" s="6" t="str">
        <f>Data!A2528</f>
        <v>5438</v>
      </c>
      <c r="C2528" s="7" t="str">
        <f>Data!B2528</f>
        <v>Lebesby kommune</v>
      </c>
      <c r="D2528" s="7" t="str">
        <f>Data!C2528</f>
        <v>Administrasjon</v>
      </c>
      <c r="E2528" s="1">
        <f>Data!D2528</f>
        <v>15.9933</v>
      </c>
      <c r="F2528" s="1">
        <f>Data!E2528+Data!F2528</f>
        <v>47090.470019737419</v>
      </c>
      <c r="G2528" s="1">
        <f>Data!G2528</f>
        <v>0</v>
      </c>
      <c r="H2528" s="1">
        <f t="shared" si="391"/>
        <v>8215985.6090909056</v>
      </c>
      <c r="I2528" s="1">
        <f t="shared" si="392"/>
        <v>0</v>
      </c>
      <c r="J2528" s="1">
        <f t="shared" si="393"/>
        <v>985918.27309090865</v>
      </c>
      <c r="K2528" s="1">
        <f>'Innlegging av opplysninger'!$B$4*H2528</f>
        <v>1068078.1291818179</v>
      </c>
      <c r="L2528" s="1"/>
      <c r="M2528" s="1">
        <f>'Innlegging av opplysninger'!$B$5*H2528</f>
        <v>1076294.1147909088</v>
      </c>
      <c r="N2528" s="1">
        <f>'Innlegging av opplysninger'!$B$5*I2528</f>
        <v>0</v>
      </c>
      <c r="O2528" s="1">
        <f>'Innlegging av opplysninger'!$B$5*J2528</f>
        <v>129155.29377490903</v>
      </c>
      <c r="P2528" s="1">
        <f>'Innlegging av opplysninger'!$B$5*K2528</f>
        <v>139918.23492281814</v>
      </c>
      <c r="Q2528" s="1"/>
      <c r="R2528" s="1">
        <f>'Innlegging av opplysninger'!$C$11*SUM(H2528:Q2528)</f>
        <v>441383.28688438615</v>
      </c>
      <c r="S2528" s="1">
        <f>'Innlegging av opplysninger'!$C$13*(((H2528+J2528+M2528+O2528)*Data!H2528)+(J2528+O2528)*(1-Data!H2528)*1.8/12+I2528+N2528+K2528+L2528+P2528+Q2528)</f>
        <v>108030.15975383078</v>
      </c>
      <c r="T2528" s="1">
        <f>'Innlegging av opplysninger'!$C$13*((H2528+J2528+M2528+O2528)*(1-Data!H2528)-(J2528+O2528)*(1-Data!H2528)*1.8/12)</f>
        <v>495968.02229848708</v>
      </c>
      <c r="U2528" s="1">
        <f>Data!I2528</f>
        <v>6.5266000000000002</v>
      </c>
      <c r="V2528" s="1">
        <f>Data!J2528+Data!K2528</f>
        <v>39418.6711559873</v>
      </c>
      <c r="W2528" s="1">
        <f>Data!L2528</f>
        <v>0</v>
      </c>
      <c r="X2528" s="1">
        <f t="shared" si="397"/>
        <v>2806580.7181818187</v>
      </c>
      <c r="Y2528" s="100">
        <f t="shared" si="398"/>
        <v>0</v>
      </c>
      <c r="Z2528" s="100">
        <f t="shared" si="399"/>
        <v>401341.04270000005</v>
      </c>
      <c r="AA2528" s="100">
        <f>'Innlegging av opplysninger'!$B$4*X2528</f>
        <v>364855.49336363643</v>
      </c>
      <c r="AB2528" s="1"/>
      <c r="AC2528" s="1">
        <f>'Innlegging av opplysninger'!$B$5*X2528</f>
        <v>367662.07408181828</v>
      </c>
      <c r="AD2528" s="1">
        <f>'Innlegging av opplysninger'!$B$5*Y2528</f>
        <v>0</v>
      </c>
      <c r="AE2528" s="1">
        <f>'Innlegging av opplysninger'!$B$5*Z2528</f>
        <v>52575.676593700009</v>
      </c>
      <c r="AF2528" s="1">
        <f>'Innlegging av opplysninger'!$B$5*AA2528</f>
        <v>47796.069630636375</v>
      </c>
      <c r="AG2528" s="1"/>
      <c r="AH2528" s="1">
        <f>'Innlegging av opplysninger'!$C$11*SUM(X2528:AG2528)</f>
        <v>153550.82083296118</v>
      </c>
      <c r="AI2528" s="1">
        <f>'Innlegging av opplysninger'!$C$13*(((X2528+Z2528+AC2528+AE2528)*Data!M2528)+(Z2528+AE2528)*(1-Data!M2528)*1.8/12+Y2528+AD2528+AA2528+AB2528+AF2528+AG2528)</f>
        <v>24998.431686193042</v>
      </c>
      <c r="AJ2528" s="1">
        <f>'Innlegging av opplysninger'!$C$13*((X2528+Z2528+AC2528+AE2528)*(1-Data!M2528)-(Z2528+AE2528)*(1-Data!M2528)*1.8/12)</f>
        <v>185123.74419049066</v>
      </c>
      <c r="AK2528" s="83">
        <f t="shared" si="394"/>
        <v>595000</v>
      </c>
      <c r="AL2528" s="83">
        <f t="shared" si="395"/>
        <v>133000</v>
      </c>
      <c r="AM2528" s="83">
        <f t="shared" si="396"/>
        <v>681000</v>
      </c>
    </row>
    <row r="2529" spans="1:39">
      <c r="A2529" t="str">
        <f t="shared" si="390"/>
        <v>5438Undervisning</v>
      </c>
      <c r="B2529" s="6" t="str">
        <f>Data!A2529</f>
        <v>5438</v>
      </c>
      <c r="C2529" s="7" t="str">
        <f>Data!B2529</f>
        <v>Lebesby kommune</v>
      </c>
      <c r="D2529" s="7" t="str">
        <f>Data!C2529</f>
        <v>Undervisning</v>
      </c>
      <c r="E2529" s="1">
        <f>Data!D2529</f>
        <v>31.955300000000001</v>
      </c>
      <c r="F2529" s="1">
        <f>Data!E2529+Data!F2529</f>
        <v>46088.901061274126</v>
      </c>
      <c r="G2529" s="1">
        <f>Data!G2529</f>
        <v>0</v>
      </c>
      <c r="H2529" s="1">
        <f t="shared" si="391"/>
        <v>16066741.746363632</v>
      </c>
      <c r="I2529" s="1">
        <f t="shared" si="392"/>
        <v>0</v>
      </c>
      <c r="J2529" s="1">
        <f t="shared" si="393"/>
        <v>1928009.0095636358</v>
      </c>
      <c r="K2529" s="1">
        <f>'Innlegging av opplysninger'!$B$4*H2529</f>
        <v>2088676.4270272723</v>
      </c>
      <c r="L2529" s="1"/>
      <c r="M2529" s="1">
        <f>'Innlegging av opplysninger'!$B$5*H2529</f>
        <v>2104743.1687736358</v>
      </c>
      <c r="N2529" s="1">
        <f>'Innlegging av opplysninger'!$B$5*I2529</f>
        <v>0</v>
      </c>
      <c r="O2529" s="1">
        <f>'Innlegging av opplysninger'!$B$5*J2529</f>
        <v>252569.18025283629</v>
      </c>
      <c r="P2529" s="1">
        <f>'Innlegging av opplysninger'!$B$5*K2529</f>
        <v>273616.61194057268</v>
      </c>
      <c r="Q2529" s="1"/>
      <c r="R2529" s="1">
        <f>'Innlegging av opplysninger'!$C$11*SUM(H2529:Q2529)</f>
        <v>863145.53346902027</v>
      </c>
      <c r="S2529" s="1">
        <f>'Innlegging av opplysninger'!$C$13*(((H2529+J2529+M2529+O2529)*Data!H2529)+(J2529+O2529)*(1-Data!H2529)*1.8/12+I2529+N2529+K2529+L2529+P2529+Q2529)</f>
        <v>142443.12681344186</v>
      </c>
      <c r="T2529" s="1">
        <f>'Innlegging av opplysninger'!$C$13*((H2529+J2529+M2529+O2529)*(1-Data!H2529)-(J2529+O2529)*(1-Data!H2529)*1.8/12)</f>
        <v>1038703.3926704805</v>
      </c>
      <c r="U2529" s="1">
        <f>Data!I2529</f>
        <v>3.7832000000000003</v>
      </c>
      <c r="V2529" s="1">
        <f>Data!J2529+Data!K2529</f>
        <v>46657.276027348984</v>
      </c>
      <c r="W2529" s="1">
        <f>Data!L2529</f>
        <v>0</v>
      </c>
      <c r="X2529" s="1">
        <f t="shared" si="397"/>
        <v>1925605.1636363638</v>
      </c>
      <c r="Y2529" s="100">
        <f t="shared" si="398"/>
        <v>0</v>
      </c>
      <c r="Z2529" s="100">
        <f t="shared" si="399"/>
        <v>275361.53840000002</v>
      </c>
      <c r="AA2529" s="100">
        <f>'Innlegging av opplysninger'!$B$4*X2529</f>
        <v>250328.67127272731</v>
      </c>
      <c r="AB2529" s="1"/>
      <c r="AC2529" s="1">
        <f>'Innlegging av opplysninger'!$B$5*X2529</f>
        <v>252254.27643636367</v>
      </c>
      <c r="AD2529" s="1">
        <f>'Innlegging av opplysninger'!$B$5*Y2529</f>
        <v>0</v>
      </c>
      <c r="AE2529" s="1">
        <f>'Innlegging av opplysninger'!$B$5*Z2529</f>
        <v>36072.361530400005</v>
      </c>
      <c r="AF2529" s="1">
        <f>'Innlegging av opplysninger'!$B$5*AA2529</f>
        <v>32793.05593672728</v>
      </c>
      <c r="AG2529" s="1"/>
      <c r="AH2529" s="1">
        <f>'Innlegging av opplysninger'!$C$11*SUM(X2529:AG2529)</f>
        <v>105351.77255407811</v>
      </c>
      <c r="AI2529" s="1">
        <f>'Innlegging av opplysninger'!$C$13*(((X2529+Z2529+AC2529+AE2529)*Data!M2529)+(Z2529+AE2529)*(1-Data!M2529)*1.8/12+Y2529+AD2529+AA2529+AB2529+AF2529+AG2529)</f>
        <v>17151.514234348757</v>
      </c>
      <c r="AJ2529" s="1">
        <f>'Innlegging av opplysninger'!$C$13*((X2529+Z2529+AC2529+AE2529)*(1-Data!M2529)-(Z2529+AE2529)*(1-Data!M2529)*1.8/12)</f>
        <v>127014.06926070552</v>
      </c>
      <c r="AK2529" s="83">
        <f t="shared" si="394"/>
        <v>968000</v>
      </c>
      <c r="AL2529" s="83">
        <f t="shared" si="395"/>
        <v>160000</v>
      </c>
      <c r="AM2529" s="83">
        <f t="shared" si="396"/>
        <v>1166000</v>
      </c>
    </row>
    <row r="2530" spans="1:39">
      <c r="A2530" t="str">
        <f t="shared" si="390"/>
        <v>5438Barnehager</v>
      </c>
      <c r="B2530" s="6" t="str">
        <f>Data!A2530</f>
        <v>5438</v>
      </c>
      <c r="C2530" s="7" t="str">
        <f>Data!B2530</f>
        <v>Lebesby kommune</v>
      </c>
      <c r="D2530" s="7" t="str">
        <f>Data!C2530</f>
        <v>Barnehager</v>
      </c>
      <c r="E2530" s="1">
        <f>Data!D2530</f>
        <v>13.8467</v>
      </c>
      <c r="F2530" s="1">
        <f>Data!E2530+Data!F2530</f>
        <v>39303.533766168111</v>
      </c>
      <c r="G2530" s="1">
        <f>Data!G2530</f>
        <v>0</v>
      </c>
      <c r="H2530" s="1">
        <f t="shared" si="391"/>
        <v>5936991.7199999997</v>
      </c>
      <c r="I2530" s="1">
        <f t="shared" si="392"/>
        <v>0</v>
      </c>
      <c r="J2530" s="1">
        <f t="shared" si="393"/>
        <v>712439.00639999995</v>
      </c>
      <c r="K2530" s="1">
        <f>'Innlegging av opplysninger'!$B$4*H2530</f>
        <v>771808.92359999998</v>
      </c>
      <c r="L2530" s="1"/>
      <c r="M2530" s="1">
        <f>'Innlegging av opplysninger'!$B$5*H2530</f>
        <v>777745.91532000003</v>
      </c>
      <c r="N2530" s="1">
        <f>'Innlegging av opplysninger'!$B$5*I2530</f>
        <v>0</v>
      </c>
      <c r="O2530" s="1">
        <f>'Innlegging av opplysninger'!$B$5*J2530</f>
        <v>93329.509838400001</v>
      </c>
      <c r="P2530" s="1">
        <f>'Innlegging av opplysninger'!$B$5*K2530</f>
        <v>101106.96899160001</v>
      </c>
      <c r="Q2530" s="1"/>
      <c r="R2530" s="1">
        <f>'Innlegging av opplysninger'!$C$11*SUM(H2530:Q2530)</f>
        <v>318950.03767769999</v>
      </c>
      <c r="S2530" s="1">
        <f>'Innlegging av opplysninger'!$C$13*(((H2530+J2530+M2530+O2530)*Data!H2530)+(J2530+O2530)*(1-Data!H2530)*1.8/12+I2530+N2530+K2530+L2530+P2530+Q2530)</f>
        <v>51676.620841422715</v>
      </c>
      <c r="T2530" s="1">
        <f>'Innlegging av opplysninger'!$C$13*((H2530+J2530+M2530+O2530)*(1-Data!H2530)-(J2530+O2530)*(1-Data!H2530)*1.8/12)</f>
        <v>384781.32545437728</v>
      </c>
      <c r="U2530" s="1">
        <f>Data!I2530</f>
        <v>1.5</v>
      </c>
      <c r="V2530" s="1">
        <f>Data!J2530+Data!K2530</f>
        <v>40464.222222222226</v>
      </c>
      <c r="W2530" s="1">
        <f>Data!L2530</f>
        <v>0</v>
      </c>
      <c r="X2530" s="1">
        <f t="shared" si="397"/>
        <v>662141.81818181812</v>
      </c>
      <c r="Y2530" s="100">
        <f t="shared" si="398"/>
        <v>0</v>
      </c>
      <c r="Z2530" s="100">
        <f t="shared" si="399"/>
        <v>94686.279999999984</v>
      </c>
      <c r="AA2530" s="100">
        <f>'Innlegging av opplysninger'!$B$4*X2530</f>
        <v>86078.436363636356</v>
      </c>
      <c r="AB2530" s="1"/>
      <c r="AC2530" s="1">
        <f>'Innlegging av opplysninger'!$B$5*X2530</f>
        <v>86740.578181818171</v>
      </c>
      <c r="AD2530" s="1">
        <f>'Innlegging av opplysninger'!$B$5*Y2530</f>
        <v>0</v>
      </c>
      <c r="AE2530" s="1">
        <f>'Innlegging av opplysninger'!$B$5*Z2530</f>
        <v>12403.902679999999</v>
      </c>
      <c r="AF2530" s="1">
        <f>'Innlegging av opplysninger'!$B$5*AA2530</f>
        <v>11276.275163636363</v>
      </c>
      <c r="AG2530" s="1"/>
      <c r="AH2530" s="1">
        <f>'Innlegging av opplysninger'!$C$11*SUM(X2530:AG2530)</f>
        <v>36226.437041694538</v>
      </c>
      <c r="AI2530" s="1">
        <f>'Innlegging av opplysninger'!$C$13*(((X2530+Z2530+AC2530+AE2530)*Data!M2530)+(Z2530+AE2530)*(1-Data!M2530)*1.8/12+Y2530+AD2530+AA2530+AB2530+AF2530+AG2530)</f>
        <v>5897.7484243221807</v>
      </c>
      <c r="AJ2530" s="1">
        <f>'Innlegging av opplysninger'!$C$13*((X2530+Z2530+AC2530+AE2530)*(1-Data!M2530)-(Z2530+AE2530)*(1-Data!M2530)*1.8/12)</f>
        <v>43675.270685365089</v>
      </c>
      <c r="AK2530" s="83">
        <f t="shared" si="394"/>
        <v>355000</v>
      </c>
      <c r="AL2530" s="83">
        <f t="shared" si="395"/>
        <v>58000</v>
      </c>
      <c r="AM2530" s="83">
        <f t="shared" si="396"/>
        <v>428000</v>
      </c>
    </row>
    <row r="2531" spans="1:39">
      <c r="A2531" t="str">
        <f t="shared" si="390"/>
        <v>5438Helse/pleie/omsorg</v>
      </c>
      <c r="B2531" s="6" t="str">
        <f>Data!A2531</f>
        <v>5438</v>
      </c>
      <c r="C2531" s="7" t="str">
        <f>Data!B2531</f>
        <v>Lebesby kommune</v>
      </c>
      <c r="D2531" s="7" t="str">
        <f>Data!C2531</f>
        <v>Helse/pleie/omsorg</v>
      </c>
      <c r="E2531" s="1">
        <f>Data!D2531</f>
        <v>65.560633327042808</v>
      </c>
      <c r="F2531" s="1">
        <f>Data!E2531+Data!F2531</f>
        <v>49645.537672439066</v>
      </c>
      <c r="G2531" s="1">
        <f>Data!G2531</f>
        <v>1158.0312170151597</v>
      </c>
      <c r="H2531" s="1">
        <f t="shared" si="391"/>
        <v>35506831.545454554</v>
      </c>
      <c r="I2531" s="1">
        <f t="shared" si="392"/>
        <v>828231.92727272736</v>
      </c>
      <c r="J2531" s="1">
        <f t="shared" si="393"/>
        <v>4360207.6167272739</v>
      </c>
      <c r="K2531" s="1">
        <f>'Innlegging av opplysninger'!$B$4*H2531</f>
        <v>4615888.1009090925</v>
      </c>
      <c r="L2531" s="1"/>
      <c r="M2531" s="1">
        <f>'Innlegging av opplysninger'!$B$5*H2531</f>
        <v>4651394.9324545469</v>
      </c>
      <c r="N2531" s="1">
        <f>'Innlegging av opplysninger'!$B$5*I2531</f>
        <v>108498.38247272729</v>
      </c>
      <c r="O2531" s="1">
        <f>'Innlegging av opplysninger'!$B$5*J2531</f>
        <v>571187.19779127289</v>
      </c>
      <c r="P2531" s="1">
        <f>'Innlegging av opplysninger'!$B$5*K2531</f>
        <v>604681.34121909109</v>
      </c>
      <c r="Q2531" s="1"/>
      <c r="R2531" s="1">
        <f>'Innlegging av opplysninger'!$C$11*SUM(H2531:Q2531)</f>
        <v>1947382.9996834488</v>
      </c>
      <c r="S2531" s="1">
        <f>'Innlegging av opplysninger'!$C$13*(((H2531+J2531+M2531+O2531)*Data!H2531)+(J2531+O2531)*(1-Data!H2531)*1.8/12+I2531+N2531+K2531+L2531+P2531+Q2531)</f>
        <v>545743.37567700166</v>
      </c>
      <c r="T2531" s="1">
        <f>'Innlegging av opplysninger'!$C$13*((H2531+J2531+M2531+O2531)*(1-Data!H2531)-(J2531+O2531)*(1-Data!H2531)*1.8/12)</f>
        <v>2119096.5186266648</v>
      </c>
      <c r="U2531" s="1">
        <f>Data!I2531</f>
        <v>9.0710000000000015</v>
      </c>
      <c r="V2531" s="1">
        <f>Data!J2531+Data!K2531</f>
        <v>45305.13826112519</v>
      </c>
      <c r="W2531" s="1">
        <f>Data!L2531</f>
        <v>765.81303053687566</v>
      </c>
      <c r="X2531" s="1">
        <f t="shared" si="397"/>
        <v>4483231.7363636363</v>
      </c>
      <c r="Y2531" s="100">
        <f t="shared" si="398"/>
        <v>75782.072727272724</v>
      </c>
      <c r="Z2531" s="100">
        <f t="shared" si="399"/>
        <v>651938.9746999999</v>
      </c>
      <c r="AA2531" s="100">
        <f>'Innlegging av opplysninger'!$B$4*X2531</f>
        <v>582820.12572727271</v>
      </c>
      <c r="AB2531" s="1"/>
      <c r="AC2531" s="1">
        <f>'Innlegging av opplysninger'!$B$5*X2531</f>
        <v>587303.35746363644</v>
      </c>
      <c r="AD2531" s="1">
        <f>'Innlegging av opplysninger'!$B$5*Y2531</f>
        <v>9927.4515272727276</v>
      </c>
      <c r="AE2531" s="1">
        <f>'Innlegging av opplysninger'!$B$5*Z2531</f>
        <v>85404.005685699987</v>
      </c>
      <c r="AF2531" s="1">
        <f>'Innlegging av opplysninger'!$B$5*AA2531</f>
        <v>76349.436470272733</v>
      </c>
      <c r="AG2531" s="1"/>
      <c r="AH2531" s="1">
        <f>'Innlegging av opplysninger'!$C$11*SUM(X2531:AG2531)</f>
        <v>249004.77210527239</v>
      </c>
      <c r="AI2531" s="1">
        <f>'Innlegging av opplysninger'!$C$13*(((X2531+Z2531+AC2531+AE2531)*Data!M2531)+(Z2531+AE2531)*(1-Data!M2531)*1.8/12+Y2531+AD2531+AA2531+AB2531+AF2531+AG2531)</f>
        <v>45634.924851955991</v>
      </c>
      <c r="AJ2531" s="1">
        <f>'Innlegging av opplysninger'!$C$13*((X2531+Z2531+AC2531+AE2531)*(1-Data!M2531)-(Z2531+AE2531)*(1-Data!M2531)*1.8/12)</f>
        <v>295108.44750262733</v>
      </c>
      <c r="AK2531" s="83">
        <f t="shared" si="394"/>
        <v>2196000</v>
      </c>
      <c r="AL2531" s="83">
        <f t="shared" si="395"/>
        <v>591000</v>
      </c>
      <c r="AM2531" s="83">
        <f t="shared" si="396"/>
        <v>2414000</v>
      </c>
    </row>
    <row r="2532" spans="1:39">
      <c r="A2532" t="str">
        <f t="shared" si="390"/>
        <v>5438Samferdsel og teknikk</v>
      </c>
      <c r="B2532" s="6" t="str">
        <f>Data!A2532</f>
        <v>5438</v>
      </c>
      <c r="C2532" s="7" t="str">
        <f>Data!B2532</f>
        <v>Lebesby kommune</v>
      </c>
      <c r="D2532" s="7" t="str">
        <f>Data!C2532</f>
        <v>Samferdsel og teknikk</v>
      </c>
      <c r="E2532" s="1">
        <f>Data!D2532</f>
        <v>3.3792999999999989</v>
      </c>
      <c r="F2532" s="1">
        <f>Data!E2532+Data!F2532</f>
        <v>0</v>
      </c>
      <c r="G2532" s="1">
        <f>Data!G2532</f>
        <v>0</v>
      </c>
      <c r="H2532" s="1">
        <f t="shared" si="391"/>
        <v>0</v>
      </c>
      <c r="I2532" s="1">
        <f t="shared" si="392"/>
        <v>0</v>
      </c>
      <c r="J2532" s="1">
        <f t="shared" si="393"/>
        <v>0</v>
      </c>
      <c r="K2532" s="1">
        <f>'Innlegging av opplysninger'!$B$4*H2532</f>
        <v>0</v>
      </c>
      <c r="L2532" s="1"/>
      <c r="M2532" s="1">
        <f>'Innlegging av opplysninger'!$B$5*H2532</f>
        <v>0</v>
      </c>
      <c r="N2532" s="1">
        <f>'Innlegging av opplysninger'!$B$5*I2532</f>
        <v>0</v>
      </c>
      <c r="O2532" s="1">
        <f>'Innlegging av opplysninger'!$B$5*J2532</f>
        <v>0</v>
      </c>
      <c r="P2532" s="1">
        <f>'Innlegging av opplysninger'!$B$5*K2532</f>
        <v>0</v>
      </c>
      <c r="Q2532" s="1"/>
      <c r="R2532" s="1">
        <f>'Innlegging av opplysninger'!$C$11*SUM(H2532:Q2532)</f>
        <v>0</v>
      </c>
      <c r="S2532" s="1">
        <f>'Innlegging av opplysninger'!$C$13*(((H2532+J2532+M2532+O2532)*Data!H2532)+(J2532+O2532)*(1-Data!H2532)*1.8/12+I2532+N2532+K2532+L2532+P2532+Q2532)</f>
        <v>0</v>
      </c>
      <c r="T2532" s="1">
        <f>'Innlegging av opplysninger'!$C$13*((H2532+J2532+M2532+O2532)*(1-Data!H2532)-(J2532+O2532)*(1-Data!H2532)*1.8/12)</f>
        <v>0</v>
      </c>
      <c r="U2532" s="1">
        <f>Data!I2532</f>
        <v>0</v>
      </c>
      <c r="V2532" s="1">
        <f>Data!J2532+Data!K2532</f>
        <v>0</v>
      </c>
      <c r="W2532" s="1">
        <f>Data!L2532</f>
        <v>0</v>
      </c>
      <c r="X2532" s="1">
        <f t="shared" si="397"/>
        <v>0</v>
      </c>
      <c r="Y2532" s="100">
        <f t="shared" si="398"/>
        <v>0</v>
      </c>
      <c r="Z2532" s="100">
        <f t="shared" si="399"/>
        <v>0</v>
      </c>
      <c r="AA2532" s="100">
        <f>'Innlegging av opplysninger'!$B$4*X2532</f>
        <v>0</v>
      </c>
      <c r="AB2532" s="1"/>
      <c r="AC2532" s="1">
        <f>'Innlegging av opplysninger'!$B$5*X2532</f>
        <v>0</v>
      </c>
      <c r="AD2532" s="1">
        <f>'Innlegging av opplysninger'!$B$5*Y2532</f>
        <v>0</v>
      </c>
      <c r="AE2532" s="1">
        <f>'Innlegging av opplysninger'!$B$5*Z2532</f>
        <v>0</v>
      </c>
      <c r="AF2532" s="1">
        <f>'Innlegging av opplysninger'!$B$5*AA2532</f>
        <v>0</v>
      </c>
      <c r="AG2532" s="1"/>
      <c r="AH2532" s="1">
        <f>'Innlegging av opplysninger'!$C$11*SUM(X2532:AG2532)</f>
        <v>0</v>
      </c>
      <c r="AI2532" s="1">
        <f>'Innlegging av opplysninger'!$C$13*(((X2532+Z2532+AC2532+AE2532)*Data!M2532)+(Z2532+AE2532)*(1-Data!M2532)*1.8/12+Y2532+AD2532+AA2532+AB2532+AF2532+AG2532)</f>
        <v>0</v>
      </c>
      <c r="AJ2532" s="1">
        <f>'Innlegging av opplysninger'!$C$13*((X2532+Z2532+AC2532+AE2532)*(1-Data!M2532)-(Z2532+AE2532)*(1-Data!M2532)*1.8/12)</f>
        <v>0</v>
      </c>
      <c r="AK2532" s="83">
        <f t="shared" si="394"/>
        <v>0</v>
      </c>
      <c r="AL2532" s="83">
        <f t="shared" si="395"/>
        <v>0</v>
      </c>
      <c r="AM2532" s="83">
        <f t="shared" si="396"/>
        <v>0</v>
      </c>
    </row>
    <row r="2533" spans="1:39">
      <c r="A2533" t="str">
        <f t="shared" si="390"/>
        <v>5438Annet</v>
      </c>
      <c r="B2533" s="6" t="str">
        <f>Data!A2533</f>
        <v>5438</v>
      </c>
      <c r="C2533" s="7" t="str">
        <f>Data!B2533</f>
        <v>Lebesby kommune</v>
      </c>
      <c r="D2533" s="7" t="str">
        <f>Data!C2533</f>
        <v>Annet</v>
      </c>
      <c r="E2533" s="1">
        <f>Data!D2533</f>
        <v>7.6983999999999995</v>
      </c>
      <c r="F2533" s="1">
        <f>Data!E2533+Data!F2533</f>
        <v>47176.034814593513</v>
      </c>
      <c r="G2533" s="1">
        <f>Data!G2533</f>
        <v>615.93882293111199</v>
      </c>
      <c r="H2533" s="1">
        <f t="shared" si="391"/>
        <v>3961963.4881818178</v>
      </c>
      <c r="I2533" s="1">
        <f t="shared" si="392"/>
        <v>51728.110194031331</v>
      </c>
      <c r="J2533" s="1">
        <f t="shared" si="393"/>
        <v>481642.99180510186</v>
      </c>
      <c r="K2533" s="1">
        <f>'Innlegging av opplysninger'!$B$4*H2533</f>
        <v>515055.25346363633</v>
      </c>
      <c r="L2533" s="1"/>
      <c r="M2533" s="1">
        <f>'Innlegging av opplysninger'!$B$5*H2533</f>
        <v>519017.21695181815</v>
      </c>
      <c r="N2533" s="1">
        <f>'Innlegging av opplysninger'!$B$5*I2533</f>
        <v>6776.3824354181043</v>
      </c>
      <c r="O2533" s="1">
        <f>'Innlegging av opplysninger'!$B$5*J2533</f>
        <v>63095.231926468347</v>
      </c>
      <c r="P2533" s="1">
        <f>'Innlegging av opplysninger'!$B$5*K2533</f>
        <v>67472.238203736357</v>
      </c>
      <c r="Q2533" s="1"/>
      <c r="R2533" s="1">
        <f>'Innlegging av opplysninger'!$C$11*SUM(H2533:Q2533)</f>
        <v>215336.53470015703</v>
      </c>
      <c r="S2533" s="1">
        <f>'Innlegging av opplysninger'!$C$13*(((H2533+J2533+M2533+O2533)*Data!H2533)+(J2533+O2533)*(1-Data!H2533)*1.8/12+I2533+N2533+K2533+L2533+P2533+Q2533)</f>
        <v>37582.621328540998</v>
      </c>
      <c r="T2533" s="1">
        <f>'Innlegging av opplysninger'!$C$13*((H2533+J2533+M2533+O2533)*(1-Data!H2533)-(J2533+O2533)*(1-Data!H2533)*1.8/12)</f>
        <v>257088.42615588449</v>
      </c>
      <c r="U2533" s="1">
        <f>Data!I2533</f>
        <v>3.08</v>
      </c>
      <c r="V2533" s="1">
        <f>Data!J2533+Data!K2533</f>
        <v>49033.89935064935</v>
      </c>
      <c r="W2533" s="1">
        <f>Data!L2533</f>
        <v>1431.2402597402595</v>
      </c>
      <c r="X2533" s="1">
        <f t="shared" si="397"/>
        <v>1647539.0181818181</v>
      </c>
      <c r="Y2533" s="100">
        <f t="shared" si="398"/>
        <v>48089.672727272715</v>
      </c>
      <c r="Z2533" s="100">
        <f t="shared" si="399"/>
        <v>242474.90279999995</v>
      </c>
      <c r="AA2533" s="100">
        <f>'Innlegging av opplysninger'!$B$4*X2533</f>
        <v>214180.07236363637</v>
      </c>
      <c r="AB2533" s="1"/>
      <c r="AC2533" s="1">
        <f>'Innlegging av opplysninger'!$B$5*X2533</f>
        <v>215827.61138181816</v>
      </c>
      <c r="AD2533" s="1">
        <f>'Innlegging av opplysninger'!$B$5*Y2533</f>
        <v>6299.7471272727262</v>
      </c>
      <c r="AE2533" s="1">
        <f>'Innlegging av opplysninger'!$B$5*Z2533</f>
        <v>31764.212266799994</v>
      </c>
      <c r="AF2533" s="1">
        <f>'Innlegging av opplysninger'!$B$5*AA2533</f>
        <v>28057.589479636365</v>
      </c>
      <c r="AG2533" s="1"/>
      <c r="AH2533" s="1">
        <f>'Innlegging av opplysninger'!$C$11*SUM(X2533:AG2533)</f>
        <v>92500.847400473664</v>
      </c>
      <c r="AI2533" s="1">
        <f>'Innlegging av opplysninger'!$C$13*(((X2533+Z2533+AC2533+AE2533)*Data!M2533)+(Z2533+AE2533)*(1-Data!M2533)*1.8/12+Y2533+AD2533+AA2533+AB2533+AF2533+AG2533)</f>
        <v>17563.67334580758</v>
      </c>
      <c r="AJ2533" s="1">
        <f>'Innlegging av opplysninger'!$C$13*((X2533+Z2533+AC2533+AE2533)*(1-Data!M2533)-(Z2533+AE2533)*(1-Data!M2533)*1.8/12)</f>
        <v>109016.43362326165</v>
      </c>
      <c r="AK2533" s="83">
        <f t="shared" si="394"/>
        <v>308000</v>
      </c>
      <c r="AL2533" s="83">
        <f t="shared" si="395"/>
        <v>55000</v>
      </c>
      <c r="AM2533" s="83">
        <f t="shared" si="396"/>
        <v>366000</v>
      </c>
    </row>
    <row r="2534" spans="1:39">
      <c r="A2534" t="str">
        <f t="shared" si="390"/>
        <v>5439Alle</v>
      </c>
      <c r="B2534" s="6" t="str">
        <f>Data!A2534</f>
        <v>5439</v>
      </c>
      <c r="C2534" s="7" t="str">
        <f>Data!B2534</f>
        <v>Gamvik kommune</v>
      </c>
      <c r="D2534" s="7" t="str">
        <f>Data!C2534</f>
        <v>Alle</v>
      </c>
      <c r="E2534" s="1">
        <f>Data!D2534</f>
        <v>114.43829999999993</v>
      </c>
      <c r="F2534" s="1">
        <f>Data!E2534+Data!F2534</f>
        <v>45360.502995937582</v>
      </c>
      <c r="G2534" s="1">
        <f>Data!G2534</f>
        <v>538.52302944031862</v>
      </c>
      <c r="H2534" s="1">
        <f t="shared" si="391"/>
        <v>56628860.181818187</v>
      </c>
      <c r="I2534" s="1">
        <f t="shared" si="392"/>
        <v>672301.74545454513</v>
      </c>
      <c r="J2534" s="1">
        <f t="shared" si="393"/>
        <v>6876139.4312727274</v>
      </c>
      <c r="K2534" s="1">
        <f>'Innlegging av opplysninger'!$B$4*H2534</f>
        <v>7361751.8236363642</v>
      </c>
      <c r="L2534" s="1"/>
      <c r="M2534" s="1">
        <f>'Innlegging av opplysninger'!$B$5*H2534</f>
        <v>7418380.6838181829</v>
      </c>
      <c r="N2534" s="1">
        <f>'Innlegging av opplysninger'!$B$5*I2534</f>
        <v>88071.528654545415</v>
      </c>
      <c r="O2534" s="1">
        <f>'Innlegging av opplysninger'!$B$5*J2534</f>
        <v>900774.26549672731</v>
      </c>
      <c r="P2534" s="1">
        <f>'Innlegging av opplysninger'!$B$5*K2534</f>
        <v>964389.48889636376</v>
      </c>
      <c r="Q2534" s="1"/>
      <c r="R2534" s="1">
        <f>'Innlegging av opplysninger'!$C$11*SUM(H2534:Q2534)</f>
        <v>3074605.4276638106</v>
      </c>
      <c r="S2534" s="1">
        <f>'Innlegging av opplysninger'!$C$13*(((H2534+J2534+M2534+O2534)*Data!H2534)+(J2534+O2534)*(1-Data!H2534)*1.8/12+I2534+N2534+K2534+L2534+P2534+Q2534)</f>
        <v>617471.82364627428</v>
      </c>
      <c r="T2534" s="1">
        <f>'Innlegging av opplysninger'!$C$13*((H2534+J2534+M2534+O2534)*(1-Data!H2534)-(J2534+O2534)*(1-Data!H2534)*1.8/12)</f>
        <v>3589882.972104203</v>
      </c>
      <c r="U2534" s="1">
        <f>Data!I2534</f>
        <v>7.9076999999999993</v>
      </c>
      <c r="V2534" s="1">
        <f>Data!J2534+Data!K2534</f>
        <v>47198.470688906593</v>
      </c>
      <c r="W2534" s="1">
        <f>Data!L2534</f>
        <v>337.00317412142601</v>
      </c>
      <c r="X2534" s="1">
        <f t="shared" si="397"/>
        <v>4071614.6909090905</v>
      </c>
      <c r="Y2534" s="100">
        <f t="shared" si="398"/>
        <v>29071.854545454546</v>
      </c>
      <c r="Z2534" s="100">
        <f t="shared" si="399"/>
        <v>586398.17599999986</v>
      </c>
      <c r="AA2534" s="100">
        <f>'Innlegging av opplysninger'!$B$4*X2534</f>
        <v>529309.90981818177</v>
      </c>
      <c r="AB2534" s="1"/>
      <c r="AC2534" s="1">
        <f>'Innlegging av opplysninger'!$B$5*X2534</f>
        <v>533381.52450909081</v>
      </c>
      <c r="AD2534" s="1">
        <f>'Innlegging av opplysninger'!$B$5*Y2534</f>
        <v>3808.4129454545455</v>
      </c>
      <c r="AE2534" s="1">
        <f>'Innlegging av opplysninger'!$B$5*Z2534</f>
        <v>76818.161055999983</v>
      </c>
      <c r="AF2534" s="1">
        <f>'Innlegging av opplysninger'!$B$5*AA2534</f>
        <v>69339.598186181815</v>
      </c>
      <c r="AG2534" s="1"/>
      <c r="AH2534" s="1">
        <f>'Innlegging av opplysninger'!$C$11*SUM(X2534:AG2534)</f>
        <v>224190.20846283925</v>
      </c>
      <c r="AI2534" s="1">
        <f>'Innlegging av opplysninger'!$C$13*(((X2534+Z2534+AC2534+AE2534)*Data!M2534)+(Z2534+AE2534)*(1-Data!M2534)*1.8/12+Y2534+AD2534+AA2534+AB2534+AF2534+AG2534)</f>
        <v>54763.869673524139</v>
      </c>
      <c r="AJ2534" s="1">
        <f>'Innlegging av opplysninger'!$C$13*((X2534+Z2534+AC2534+AE2534)*(1-Data!M2534)-(Z2534+AE2534)*(1-Data!M2534)*1.8/12)</f>
        <v>252022.73138088742</v>
      </c>
      <c r="AK2534" s="83">
        <f t="shared" si="394"/>
        <v>3299000</v>
      </c>
      <c r="AL2534" s="83">
        <f t="shared" si="395"/>
        <v>672000</v>
      </c>
      <c r="AM2534" s="83">
        <f t="shared" si="396"/>
        <v>3842000</v>
      </c>
    </row>
    <row r="2535" spans="1:39">
      <c r="A2535" t="str">
        <f t="shared" si="390"/>
        <v>5439Administrasjon</v>
      </c>
      <c r="B2535" s="6" t="str">
        <f>Data!A2535</f>
        <v>5439</v>
      </c>
      <c r="C2535" s="7" t="str">
        <f>Data!B2535</f>
        <v>Gamvik kommune</v>
      </c>
      <c r="D2535" s="7" t="str">
        <f>Data!C2535</f>
        <v>Administrasjon</v>
      </c>
      <c r="E2535" s="1">
        <f>Data!D2535</f>
        <v>14.399999999999999</v>
      </c>
      <c r="F2535" s="1">
        <f>Data!E2535+Data!F2535</f>
        <v>52465.520833333343</v>
      </c>
      <c r="G2535" s="1">
        <f>Data!G2535</f>
        <v>0</v>
      </c>
      <c r="H2535" s="1">
        <f t="shared" si="391"/>
        <v>8241856.3636363642</v>
      </c>
      <c r="I2535" s="1">
        <f t="shared" si="392"/>
        <v>0</v>
      </c>
      <c r="J2535" s="1">
        <f t="shared" si="393"/>
        <v>989022.76363636367</v>
      </c>
      <c r="K2535" s="1">
        <f>'Innlegging av opplysninger'!$B$4*H2535</f>
        <v>1071441.3272727274</v>
      </c>
      <c r="L2535" s="1"/>
      <c r="M2535" s="1">
        <f>'Innlegging av opplysninger'!$B$5*H2535</f>
        <v>1079683.1836363638</v>
      </c>
      <c r="N2535" s="1">
        <f>'Innlegging av opplysninger'!$B$5*I2535</f>
        <v>0</v>
      </c>
      <c r="O2535" s="1">
        <f>'Innlegging av opplysninger'!$B$5*J2535</f>
        <v>129561.98203636364</v>
      </c>
      <c r="P2535" s="1">
        <f>'Innlegging av opplysninger'!$B$5*K2535</f>
        <v>140358.8138727273</v>
      </c>
      <c r="Q2535" s="1"/>
      <c r="R2535" s="1">
        <f>'Innlegging av opplysninger'!$C$11*SUM(H2535:Q2535)</f>
        <v>442773.12849545461</v>
      </c>
      <c r="S2535" s="1">
        <f>'Innlegging av opplysninger'!$C$13*(((H2535+J2535+M2535+O2535)*Data!H2535)+(J2535+O2535)*(1-Data!H2535)*1.8/12+I2535+N2535+K2535+L2535+P2535+Q2535)</f>
        <v>129410.06765969454</v>
      </c>
      <c r="T2535" s="1">
        <f>'Innlegging av opplysninger'!$C$13*((H2535+J2535+M2535+O2535)*(1-Data!H2535)-(J2535+O2535)*(1-Data!H2535)*1.8/12)</f>
        <v>476490.00291303283</v>
      </c>
      <c r="U2535" s="1">
        <f>Data!I2535</f>
        <v>1.75</v>
      </c>
      <c r="V2535" s="1">
        <f>Data!J2535+Data!K2535</f>
        <v>63614.047619047618</v>
      </c>
      <c r="W2535" s="1">
        <f>Data!L2535</f>
        <v>0</v>
      </c>
      <c r="X2535" s="1">
        <f t="shared" si="397"/>
        <v>1214450</v>
      </c>
      <c r="Y2535" s="100">
        <f t="shared" si="398"/>
        <v>0</v>
      </c>
      <c r="Z2535" s="100">
        <f t="shared" si="399"/>
        <v>173666.34999999998</v>
      </c>
      <c r="AA2535" s="100">
        <f>'Innlegging av opplysninger'!$B$4*X2535</f>
        <v>157878.5</v>
      </c>
      <c r="AB2535" s="1"/>
      <c r="AC2535" s="1">
        <f>'Innlegging av opplysninger'!$B$5*X2535</f>
        <v>159092.95000000001</v>
      </c>
      <c r="AD2535" s="1">
        <f>'Innlegging av opplysninger'!$B$5*Y2535</f>
        <v>0</v>
      </c>
      <c r="AE2535" s="1">
        <f>'Innlegging av opplysninger'!$B$5*Z2535</f>
        <v>22750.291849999998</v>
      </c>
      <c r="AF2535" s="1">
        <f>'Innlegging av opplysninger'!$B$5*AA2535</f>
        <v>20682.083500000001</v>
      </c>
      <c r="AG2535" s="1"/>
      <c r="AH2535" s="1">
        <f>'Innlegging av opplysninger'!$C$11*SUM(X2535:AG2535)</f>
        <v>66443.76666329999</v>
      </c>
      <c r="AI2535" s="1">
        <f>'Innlegging av opplysninger'!$C$13*(((X2535+Z2535+AC2535+AE2535)*Data!M2535)+(Z2535+AE2535)*(1-Data!M2535)*1.8/12+Y2535+AD2535+AA2535+AB2535+AF2535+AG2535)</f>
        <v>27555.481577527087</v>
      </c>
      <c r="AJ2535" s="1">
        <f>'Innlegging av opplysninger'!$C$13*((X2535+Z2535+AC2535+AE2535)*(1-Data!M2535)-(Z2535+AE2535)*(1-Data!M2535)*1.8/12)</f>
        <v>63367.567540672913</v>
      </c>
      <c r="AK2535" s="83">
        <f t="shared" si="394"/>
        <v>509000</v>
      </c>
      <c r="AL2535" s="83">
        <f t="shared" si="395"/>
        <v>157000</v>
      </c>
      <c r="AM2535" s="83">
        <f t="shared" si="396"/>
        <v>540000</v>
      </c>
    </row>
    <row r="2536" spans="1:39">
      <c r="A2536" t="str">
        <f t="shared" si="390"/>
        <v>5439Undervisning</v>
      </c>
      <c r="B2536" s="6" t="str">
        <f>Data!A2536</f>
        <v>5439</v>
      </c>
      <c r="C2536" s="7" t="str">
        <f>Data!B2536</f>
        <v>Gamvik kommune</v>
      </c>
      <c r="D2536" s="7" t="str">
        <f>Data!C2536</f>
        <v>Undervisning</v>
      </c>
      <c r="E2536" s="1">
        <f>Data!D2536</f>
        <v>19.389000000000003</v>
      </c>
      <c r="F2536" s="1">
        <f>Data!E2536+Data!F2536</f>
        <v>47524.030292090007</v>
      </c>
      <c r="G2536" s="1">
        <f>Data!G2536</f>
        <v>0</v>
      </c>
      <c r="H2536" s="1">
        <f t="shared" si="391"/>
        <v>10052110.072727272</v>
      </c>
      <c r="I2536" s="1">
        <f t="shared" si="392"/>
        <v>0</v>
      </c>
      <c r="J2536" s="1">
        <f t="shared" si="393"/>
        <v>1206253.2087272727</v>
      </c>
      <c r="K2536" s="1">
        <f>'Innlegging av opplysninger'!$B$4*H2536</f>
        <v>1306774.3094545454</v>
      </c>
      <c r="L2536" s="1"/>
      <c r="M2536" s="1">
        <f>'Innlegging av opplysninger'!$B$5*H2536</f>
        <v>1316826.4195272727</v>
      </c>
      <c r="N2536" s="1">
        <f>'Innlegging av opplysninger'!$B$5*I2536</f>
        <v>0</v>
      </c>
      <c r="O2536" s="1">
        <f>'Innlegging av opplysninger'!$B$5*J2536</f>
        <v>158019.17034327274</v>
      </c>
      <c r="P2536" s="1">
        <f>'Innlegging av opplysninger'!$B$5*K2536</f>
        <v>171187.43453854547</v>
      </c>
      <c r="Q2536" s="1"/>
      <c r="R2536" s="1">
        <f>'Innlegging av opplysninger'!$C$11*SUM(H2536:Q2536)</f>
        <v>540024.48338209081</v>
      </c>
      <c r="S2536" s="1">
        <f>'Innlegging av opplysninger'!$C$13*(((H2536+J2536+M2536+O2536)*Data!H2536)+(J2536+O2536)*(1-Data!H2536)*1.8/12+I2536+N2536+K2536+L2536+P2536+Q2536)</f>
        <v>95298.134237688442</v>
      </c>
      <c r="T2536" s="1">
        <f>'Innlegging av opplysninger'!$C$13*((H2536+J2536+M2536+O2536)*(1-Data!H2536)-(J2536+O2536)*(1-Data!H2536)*1.8/12)</f>
        <v>643682.73775885697</v>
      </c>
      <c r="U2536" s="1">
        <f>Data!I2536</f>
        <v>1.7633000000000001</v>
      </c>
      <c r="V2536" s="1">
        <f>Data!J2536+Data!K2536</f>
        <v>42027.147016011644</v>
      </c>
      <c r="W2536" s="1">
        <f>Data!L2536</f>
        <v>0</v>
      </c>
      <c r="X2536" s="1">
        <f t="shared" si="397"/>
        <v>808434.2</v>
      </c>
      <c r="Y2536" s="100">
        <f t="shared" si="398"/>
        <v>0</v>
      </c>
      <c r="Z2536" s="100">
        <f t="shared" si="399"/>
        <v>115606.09059999998</v>
      </c>
      <c r="AA2536" s="100">
        <f>'Innlegging av opplysninger'!$B$4*X2536</f>
        <v>105096.446</v>
      </c>
      <c r="AB2536" s="1"/>
      <c r="AC2536" s="1">
        <f>'Innlegging av opplysninger'!$B$5*X2536</f>
        <v>105904.8802</v>
      </c>
      <c r="AD2536" s="1">
        <f>'Innlegging av opplysninger'!$B$5*Y2536</f>
        <v>0</v>
      </c>
      <c r="AE2536" s="1">
        <f>'Innlegging av opplysninger'!$B$5*Z2536</f>
        <v>15144.397868599997</v>
      </c>
      <c r="AF2536" s="1">
        <f>'Innlegging av opplysninger'!$B$5*AA2536</f>
        <v>13767.634426000001</v>
      </c>
      <c r="AG2536" s="1"/>
      <c r="AH2536" s="1">
        <f>'Innlegging av opplysninger'!$C$11*SUM(X2536:AG2536)</f>
        <v>44230.238665594799</v>
      </c>
      <c r="AI2536" s="1">
        <f>'Innlegging av opplysninger'!$C$13*(((X2536+Z2536+AC2536+AE2536)*Data!M2536)+(Z2536+AE2536)*(1-Data!M2536)*1.8/12+Y2536+AD2536+AA2536+AB2536+AF2536+AG2536)</f>
        <v>7200.7859922070793</v>
      </c>
      <c r="AJ2536" s="1">
        <f>'Innlegging av opplysninger'!$C$13*((X2536+Z2536+AC2536+AE2536)*(1-Data!M2536)-(Z2536+AE2536)*(1-Data!M2536)*1.8/12)</f>
        <v>53324.803760712115</v>
      </c>
      <c r="AK2536" s="83">
        <f t="shared" si="394"/>
        <v>584000</v>
      </c>
      <c r="AL2536" s="83">
        <f t="shared" si="395"/>
        <v>102000</v>
      </c>
      <c r="AM2536" s="83">
        <f t="shared" si="396"/>
        <v>697000</v>
      </c>
    </row>
    <row r="2537" spans="1:39">
      <c r="A2537" t="str">
        <f t="shared" si="390"/>
        <v>5439Barnehager</v>
      </c>
      <c r="B2537" s="6" t="str">
        <f>Data!A2537</f>
        <v>5439</v>
      </c>
      <c r="C2537" s="7" t="str">
        <f>Data!B2537</f>
        <v>Gamvik kommune</v>
      </c>
      <c r="D2537" s="7" t="str">
        <f>Data!C2537</f>
        <v>Barnehager</v>
      </c>
      <c r="E2537" s="1">
        <f>Data!D2537</f>
        <v>12.8629</v>
      </c>
      <c r="F2537" s="1">
        <f>Data!E2537+Data!F2537</f>
        <v>0</v>
      </c>
      <c r="G2537" s="1">
        <f>Data!G2537</f>
        <v>0</v>
      </c>
      <c r="H2537" s="1">
        <f t="shared" si="391"/>
        <v>0</v>
      </c>
      <c r="I2537" s="1">
        <f t="shared" si="392"/>
        <v>0</v>
      </c>
      <c r="J2537" s="1">
        <f t="shared" si="393"/>
        <v>0</v>
      </c>
      <c r="K2537" s="1">
        <f>'Innlegging av opplysninger'!$B$4*H2537</f>
        <v>0</v>
      </c>
      <c r="L2537" s="1"/>
      <c r="M2537" s="1">
        <f>'Innlegging av opplysninger'!$B$5*H2537</f>
        <v>0</v>
      </c>
      <c r="N2537" s="1">
        <f>'Innlegging av opplysninger'!$B$5*I2537</f>
        <v>0</v>
      </c>
      <c r="O2537" s="1">
        <f>'Innlegging av opplysninger'!$B$5*J2537</f>
        <v>0</v>
      </c>
      <c r="P2537" s="1">
        <f>'Innlegging av opplysninger'!$B$5*K2537</f>
        <v>0</v>
      </c>
      <c r="Q2537" s="1"/>
      <c r="R2537" s="1">
        <f>'Innlegging av opplysninger'!$C$11*SUM(H2537:Q2537)</f>
        <v>0</v>
      </c>
      <c r="S2537" s="1">
        <f>'Innlegging av opplysninger'!$C$13*(((H2537+J2537+M2537+O2537)*Data!H2537)+(J2537+O2537)*(1-Data!H2537)*1.8/12+I2537+N2537+K2537+L2537+P2537+Q2537)</f>
        <v>0</v>
      </c>
      <c r="T2537" s="1">
        <f>'Innlegging av opplysninger'!$C$13*((H2537+J2537+M2537+O2537)*(1-Data!H2537)-(J2537+O2537)*(1-Data!H2537)*1.8/12)</f>
        <v>0</v>
      </c>
      <c r="U2537" s="1">
        <f>Data!I2537</f>
        <v>0</v>
      </c>
      <c r="V2537" s="1">
        <f>Data!J2537+Data!K2537</f>
        <v>0</v>
      </c>
      <c r="W2537" s="1">
        <f>Data!L2537</f>
        <v>0</v>
      </c>
      <c r="X2537" s="1">
        <f t="shared" si="397"/>
        <v>0</v>
      </c>
      <c r="Y2537" s="100">
        <f t="shared" si="398"/>
        <v>0</v>
      </c>
      <c r="Z2537" s="100">
        <f t="shared" si="399"/>
        <v>0</v>
      </c>
      <c r="AA2537" s="100">
        <f>'Innlegging av opplysninger'!$B$4*X2537</f>
        <v>0</v>
      </c>
      <c r="AB2537" s="1"/>
      <c r="AC2537" s="1">
        <f>'Innlegging av opplysninger'!$B$5*X2537</f>
        <v>0</v>
      </c>
      <c r="AD2537" s="1">
        <f>'Innlegging av opplysninger'!$B$5*Y2537</f>
        <v>0</v>
      </c>
      <c r="AE2537" s="1">
        <f>'Innlegging av opplysninger'!$B$5*Z2537</f>
        <v>0</v>
      </c>
      <c r="AF2537" s="1">
        <f>'Innlegging av opplysninger'!$B$5*AA2537</f>
        <v>0</v>
      </c>
      <c r="AG2537" s="1"/>
      <c r="AH2537" s="1">
        <f>'Innlegging av opplysninger'!$C$11*SUM(X2537:AG2537)</f>
        <v>0</v>
      </c>
      <c r="AI2537" s="1">
        <f>'Innlegging av opplysninger'!$C$13*(((X2537+Z2537+AC2537+AE2537)*Data!M2537)+(Z2537+AE2537)*(1-Data!M2537)*1.8/12+Y2537+AD2537+AA2537+AB2537+AF2537+AG2537)</f>
        <v>0</v>
      </c>
      <c r="AJ2537" s="1">
        <f>'Innlegging av opplysninger'!$C$13*((X2537+Z2537+AC2537+AE2537)*(1-Data!M2537)-(Z2537+AE2537)*(1-Data!M2537)*1.8/12)</f>
        <v>0</v>
      </c>
      <c r="AK2537" s="83">
        <f t="shared" si="394"/>
        <v>0</v>
      </c>
      <c r="AL2537" s="83">
        <f t="shared" si="395"/>
        <v>0</v>
      </c>
      <c r="AM2537" s="83">
        <f t="shared" si="396"/>
        <v>0</v>
      </c>
    </row>
    <row r="2538" spans="1:39">
      <c r="A2538" t="str">
        <f t="shared" si="390"/>
        <v>5439Helse/pleie/omsorg</v>
      </c>
      <c r="B2538" s="6" t="str">
        <f>Data!A2538</f>
        <v>5439</v>
      </c>
      <c r="C2538" s="7" t="str">
        <f>Data!B2538</f>
        <v>Gamvik kommune</v>
      </c>
      <c r="D2538" s="7" t="str">
        <f>Data!C2538</f>
        <v>Helse/pleie/omsorg</v>
      </c>
      <c r="E2538" s="1">
        <f>Data!D2538</f>
        <v>57.136400000000016</v>
      </c>
      <c r="F2538" s="1">
        <f>Data!E2538+Data!F2538</f>
        <v>44082.440965829126</v>
      </c>
      <c r="G2538" s="1">
        <f>Data!G2538</f>
        <v>1058.6440517778506</v>
      </c>
      <c r="H2538" s="1">
        <f t="shared" si="391"/>
        <v>27476857.963636361</v>
      </c>
      <c r="I2538" s="1">
        <f t="shared" si="392"/>
        <v>659859.38181818172</v>
      </c>
      <c r="J2538" s="1">
        <f t="shared" si="393"/>
        <v>3376406.0814545453</v>
      </c>
      <c r="K2538" s="1">
        <f>'Innlegging av opplysninger'!$B$4*H2538</f>
        <v>3571991.5352727273</v>
      </c>
      <c r="L2538" s="1"/>
      <c r="M2538" s="1">
        <f>'Innlegging av opplysninger'!$B$5*H2538</f>
        <v>3599468.3932363633</v>
      </c>
      <c r="N2538" s="1">
        <f>'Innlegging av opplysninger'!$B$5*I2538</f>
        <v>86441.579018181816</v>
      </c>
      <c r="O2538" s="1">
        <f>'Innlegging av opplysninger'!$B$5*J2538</f>
        <v>442309.19667054544</v>
      </c>
      <c r="P2538" s="1">
        <f>'Innlegging av opplysninger'!$B$5*K2538</f>
        <v>467930.89112072729</v>
      </c>
      <c r="Q2538" s="1"/>
      <c r="R2538" s="1">
        <f>'Innlegging av opplysninger'!$C$11*SUM(H2538:Q2538)</f>
        <v>1507888.0708446498</v>
      </c>
      <c r="S2538" s="1">
        <f>'Innlegging av opplysninger'!$C$13*(((H2538+J2538+M2538+O2538)*Data!H2538)+(J2538+O2538)*(1-Data!H2538)*1.8/12+I2538+N2538+K2538+L2538+P2538+Q2538)</f>
        <v>291485.3691667692</v>
      </c>
      <c r="T2538" s="1">
        <f>'Innlegging av opplysninger'!$C$13*((H2538+J2538+M2538+O2538)*(1-Data!H2538)-(J2538+O2538)*(1-Data!H2538)*1.8/12)</f>
        <v>1771940.4119890677</v>
      </c>
      <c r="U2538" s="1">
        <f>Data!I2538</f>
        <v>3.5011000000000001</v>
      </c>
      <c r="V2538" s="1">
        <f>Data!J2538+Data!K2538</f>
        <v>41643.02028886159</v>
      </c>
      <c r="W2538" s="1">
        <f>Data!L2538</f>
        <v>761.1664905315472</v>
      </c>
      <c r="X2538" s="1">
        <f t="shared" si="397"/>
        <v>1590505.9454545451</v>
      </c>
      <c r="Y2538" s="100">
        <f t="shared" si="398"/>
        <v>29071.854545454542</v>
      </c>
      <c r="Z2538" s="100">
        <f t="shared" si="399"/>
        <v>231599.62539999993</v>
      </c>
      <c r="AA2538" s="100">
        <f>'Innlegging av opplysninger'!$B$4*X2538</f>
        <v>206765.77290909085</v>
      </c>
      <c r="AB2538" s="1"/>
      <c r="AC2538" s="1">
        <f>'Innlegging av opplysninger'!$B$5*X2538</f>
        <v>208356.27885454541</v>
      </c>
      <c r="AD2538" s="1">
        <f>'Innlegging av opplysninger'!$B$5*Y2538</f>
        <v>3808.412945454545</v>
      </c>
      <c r="AE2538" s="1">
        <f>'Innlegging av opplysninger'!$B$5*Z2538</f>
        <v>30339.550927399992</v>
      </c>
      <c r="AF2538" s="1">
        <f>'Innlegging av opplysninger'!$B$5*AA2538</f>
        <v>27086.316251090902</v>
      </c>
      <c r="AG2538" s="1"/>
      <c r="AH2538" s="1">
        <f>'Innlegging av opplysninger'!$C$11*SUM(X2538:AG2538)</f>
        <v>88446.28277692807</v>
      </c>
      <c r="AI2538" s="1">
        <f>'Innlegging av opplysninger'!$C$13*(((X2538+Z2538+AC2538+AE2538)*Data!M2538)+(Z2538+AE2538)*(1-Data!M2538)*1.8/12+Y2538+AD2538+AA2538+AB2538+AF2538+AG2538)</f>
        <v>15913.208121210442</v>
      </c>
      <c r="AJ2538" s="1">
        <f>'Innlegging av opplysninger'!$C$13*((X2538+Z2538+AC2538+AE2538)*(1-Data!M2538)-(Z2538+AE2538)*(1-Data!M2538)*1.8/12)</f>
        <v>105118.54725774378</v>
      </c>
      <c r="AK2538" s="83">
        <f t="shared" si="394"/>
        <v>1596000</v>
      </c>
      <c r="AL2538" s="83">
        <f t="shared" si="395"/>
        <v>307000</v>
      </c>
      <c r="AM2538" s="83">
        <f t="shared" si="396"/>
        <v>1877000</v>
      </c>
    </row>
    <row r="2539" spans="1:39">
      <c r="A2539" t="str">
        <f t="shared" si="390"/>
        <v>5439Samferdsel og teknikk</v>
      </c>
      <c r="B2539" s="6" t="str">
        <f>Data!A2539</f>
        <v>5439</v>
      </c>
      <c r="C2539" s="7" t="str">
        <f>Data!B2539</f>
        <v>Gamvik kommune</v>
      </c>
      <c r="D2539" s="7" t="str">
        <f>Data!C2539</f>
        <v>Samferdsel og teknikk</v>
      </c>
      <c r="E2539" s="1">
        <f>Data!D2539</f>
        <v>8.8999999999999968</v>
      </c>
      <c r="F2539" s="1">
        <f>Data!E2539+Data!F2539</f>
        <v>0</v>
      </c>
      <c r="G2539" s="1">
        <f>Data!G2539</f>
        <v>0</v>
      </c>
      <c r="H2539" s="1">
        <f t="shared" si="391"/>
        <v>0</v>
      </c>
      <c r="I2539" s="1">
        <f t="shared" si="392"/>
        <v>0</v>
      </c>
      <c r="J2539" s="1">
        <f t="shared" si="393"/>
        <v>0</v>
      </c>
      <c r="K2539" s="1">
        <f>'Innlegging av opplysninger'!$B$4*H2539</f>
        <v>0</v>
      </c>
      <c r="L2539" s="1"/>
      <c r="M2539" s="1">
        <f>'Innlegging av opplysninger'!$B$5*H2539</f>
        <v>0</v>
      </c>
      <c r="N2539" s="1">
        <f>'Innlegging av opplysninger'!$B$5*I2539</f>
        <v>0</v>
      </c>
      <c r="O2539" s="1">
        <f>'Innlegging av opplysninger'!$B$5*J2539</f>
        <v>0</v>
      </c>
      <c r="P2539" s="1">
        <f>'Innlegging av opplysninger'!$B$5*K2539</f>
        <v>0</v>
      </c>
      <c r="Q2539" s="1"/>
      <c r="R2539" s="1">
        <f>'Innlegging av opplysninger'!$C$11*SUM(H2539:Q2539)</f>
        <v>0</v>
      </c>
      <c r="S2539" s="1">
        <f>'Innlegging av opplysninger'!$C$13*(((H2539+J2539+M2539+O2539)*Data!H2539)+(J2539+O2539)*(1-Data!H2539)*1.8/12+I2539+N2539+K2539+L2539+P2539+Q2539)</f>
        <v>0</v>
      </c>
      <c r="T2539" s="1">
        <f>'Innlegging av opplysninger'!$C$13*((H2539+J2539+M2539+O2539)*(1-Data!H2539)-(J2539+O2539)*(1-Data!H2539)*1.8/12)</f>
        <v>0</v>
      </c>
      <c r="U2539" s="1">
        <f>Data!I2539</f>
        <v>0</v>
      </c>
      <c r="V2539" s="1">
        <f>Data!J2539+Data!K2539</f>
        <v>0</v>
      </c>
      <c r="W2539" s="1">
        <f>Data!L2539</f>
        <v>0</v>
      </c>
      <c r="X2539" s="1">
        <f t="shared" si="397"/>
        <v>0</v>
      </c>
      <c r="Y2539" s="100">
        <f t="shared" si="398"/>
        <v>0</v>
      </c>
      <c r="Z2539" s="100">
        <f t="shared" si="399"/>
        <v>0</v>
      </c>
      <c r="AA2539" s="100">
        <f>'Innlegging av opplysninger'!$B$4*X2539</f>
        <v>0</v>
      </c>
      <c r="AB2539" s="1"/>
      <c r="AC2539" s="1">
        <f>'Innlegging av opplysninger'!$B$5*X2539</f>
        <v>0</v>
      </c>
      <c r="AD2539" s="1">
        <f>'Innlegging av opplysninger'!$B$5*Y2539</f>
        <v>0</v>
      </c>
      <c r="AE2539" s="1">
        <f>'Innlegging av opplysninger'!$B$5*Z2539</f>
        <v>0</v>
      </c>
      <c r="AF2539" s="1">
        <f>'Innlegging av opplysninger'!$B$5*AA2539</f>
        <v>0</v>
      </c>
      <c r="AG2539" s="1"/>
      <c r="AH2539" s="1">
        <f>'Innlegging av opplysninger'!$C$11*SUM(X2539:AG2539)</f>
        <v>0</v>
      </c>
      <c r="AI2539" s="1">
        <f>'Innlegging av opplysninger'!$C$13*(((X2539+Z2539+AC2539+AE2539)*Data!M2539)+(Z2539+AE2539)*(1-Data!M2539)*1.8/12+Y2539+AD2539+AA2539+AB2539+AF2539+AG2539)</f>
        <v>0</v>
      </c>
      <c r="AJ2539" s="1">
        <f>'Innlegging av opplysninger'!$C$13*((X2539+Z2539+AC2539+AE2539)*(1-Data!M2539)-(Z2539+AE2539)*(1-Data!M2539)*1.8/12)</f>
        <v>0</v>
      </c>
      <c r="AK2539" s="83">
        <f t="shared" si="394"/>
        <v>0</v>
      </c>
      <c r="AL2539" s="83">
        <f t="shared" si="395"/>
        <v>0</v>
      </c>
      <c r="AM2539" s="83">
        <f t="shared" si="396"/>
        <v>0</v>
      </c>
    </row>
    <row r="2540" spans="1:39">
      <c r="A2540" t="str">
        <f t="shared" si="390"/>
        <v>5439Annet</v>
      </c>
      <c r="B2540" s="6" t="str">
        <f>Data!A2540</f>
        <v>5439</v>
      </c>
      <c r="C2540" s="7" t="str">
        <f>Data!B2540</f>
        <v>Gamvik kommune</v>
      </c>
      <c r="D2540" s="7" t="str">
        <f>Data!C2540</f>
        <v>Annet</v>
      </c>
      <c r="E2540" s="1">
        <f>Data!D2540</f>
        <v>1.75</v>
      </c>
      <c r="F2540" s="1">
        <f>Data!E2540+Data!F2540</f>
        <v>0</v>
      </c>
      <c r="G2540" s="1">
        <f>Data!G2540</f>
        <v>0</v>
      </c>
      <c r="H2540" s="1">
        <f t="shared" si="391"/>
        <v>0</v>
      </c>
      <c r="I2540" s="1">
        <f t="shared" si="392"/>
        <v>0</v>
      </c>
      <c r="J2540" s="1">
        <f t="shared" si="393"/>
        <v>0</v>
      </c>
      <c r="K2540" s="1">
        <f>'Innlegging av opplysninger'!$B$4*H2540</f>
        <v>0</v>
      </c>
      <c r="L2540" s="1"/>
      <c r="M2540" s="1">
        <f>'Innlegging av opplysninger'!$B$5*H2540</f>
        <v>0</v>
      </c>
      <c r="N2540" s="1">
        <f>'Innlegging av opplysninger'!$B$5*I2540</f>
        <v>0</v>
      </c>
      <c r="O2540" s="1">
        <f>'Innlegging av opplysninger'!$B$5*J2540</f>
        <v>0</v>
      </c>
      <c r="P2540" s="1">
        <f>'Innlegging av opplysninger'!$B$5*K2540</f>
        <v>0</v>
      </c>
      <c r="Q2540" s="1"/>
      <c r="R2540" s="1">
        <f>'Innlegging av opplysninger'!$C$11*SUM(H2540:Q2540)</f>
        <v>0</v>
      </c>
      <c r="S2540" s="1">
        <f>'Innlegging av opplysninger'!$C$13*(((H2540+J2540+M2540+O2540)*Data!H2540)+(J2540+O2540)*(1-Data!H2540)*1.8/12+I2540+N2540+K2540+L2540+P2540+Q2540)</f>
        <v>0</v>
      </c>
      <c r="T2540" s="1">
        <f>'Innlegging av opplysninger'!$C$13*((H2540+J2540+M2540+O2540)*(1-Data!H2540)-(J2540+O2540)*(1-Data!H2540)*1.8/12)</f>
        <v>0</v>
      </c>
      <c r="U2540" s="1">
        <f>Data!I2540</f>
        <v>0</v>
      </c>
      <c r="V2540" s="1">
        <f>Data!J2540+Data!K2540</f>
        <v>0</v>
      </c>
      <c r="W2540" s="1">
        <f>Data!L2540</f>
        <v>0</v>
      </c>
      <c r="X2540" s="1">
        <f t="shared" si="397"/>
        <v>0</v>
      </c>
      <c r="Y2540" s="100">
        <f t="shared" si="398"/>
        <v>0</v>
      </c>
      <c r="Z2540" s="100">
        <f t="shared" si="399"/>
        <v>0</v>
      </c>
      <c r="AA2540" s="100">
        <f>'Innlegging av opplysninger'!$B$4*X2540</f>
        <v>0</v>
      </c>
      <c r="AB2540" s="1"/>
      <c r="AC2540" s="1">
        <f>'Innlegging av opplysninger'!$B$5*X2540</f>
        <v>0</v>
      </c>
      <c r="AD2540" s="1">
        <f>'Innlegging av opplysninger'!$B$5*Y2540</f>
        <v>0</v>
      </c>
      <c r="AE2540" s="1">
        <f>'Innlegging av opplysninger'!$B$5*Z2540</f>
        <v>0</v>
      </c>
      <c r="AF2540" s="1">
        <f>'Innlegging av opplysninger'!$B$5*AA2540</f>
        <v>0</v>
      </c>
      <c r="AG2540" s="1"/>
      <c r="AH2540" s="1">
        <f>'Innlegging av opplysninger'!$C$11*SUM(X2540:AG2540)</f>
        <v>0</v>
      </c>
      <c r="AI2540" s="1">
        <f>'Innlegging av opplysninger'!$C$13*(((X2540+Z2540+AC2540+AE2540)*Data!M2540)+(Z2540+AE2540)*(1-Data!M2540)*1.8/12+Y2540+AD2540+AA2540+AB2540+AF2540+AG2540)</f>
        <v>0</v>
      </c>
      <c r="AJ2540" s="1">
        <f>'Innlegging av opplysninger'!$C$13*((X2540+Z2540+AC2540+AE2540)*(1-Data!M2540)-(Z2540+AE2540)*(1-Data!M2540)*1.8/12)</f>
        <v>0</v>
      </c>
      <c r="AK2540" s="83">
        <f t="shared" si="394"/>
        <v>0</v>
      </c>
      <c r="AL2540" s="83">
        <f t="shared" si="395"/>
        <v>0</v>
      </c>
      <c r="AM2540" s="83">
        <f t="shared" si="396"/>
        <v>0</v>
      </c>
    </row>
    <row r="2541" spans="1:39">
      <c r="A2541" t="str">
        <f t="shared" si="390"/>
        <v>5440Alle</v>
      </c>
      <c r="B2541" s="6" t="str">
        <f>Data!A2541</f>
        <v>5440</v>
      </c>
      <c r="C2541" s="7" t="str">
        <f>Data!B2541</f>
        <v>Berlevåg kommune</v>
      </c>
      <c r="D2541" s="7" t="str">
        <f>Data!C2541</f>
        <v>Alle</v>
      </c>
      <c r="E2541" s="1">
        <f>Data!D2541</f>
        <v>94.447400000000016</v>
      </c>
      <c r="F2541" s="1">
        <f>Data!E2541+Data!F2541</f>
        <v>49821.587964129605</v>
      </c>
      <c r="G2541" s="1">
        <f>Data!G2541</f>
        <v>329.37063381310645</v>
      </c>
      <c r="H2541" s="1">
        <f t="shared" si="391"/>
        <v>51332939.422727294</v>
      </c>
      <c r="I2541" s="1">
        <f t="shared" si="392"/>
        <v>339362.18181818177</v>
      </c>
      <c r="J2541" s="1">
        <f t="shared" si="393"/>
        <v>6200676.1925454568</v>
      </c>
      <c r="K2541" s="1">
        <f>'Innlegging av opplysninger'!$B$4*H2541</f>
        <v>6673282.1249545487</v>
      </c>
      <c r="L2541" s="1"/>
      <c r="M2541" s="1">
        <f>'Innlegging av opplysninger'!$B$5*H2541</f>
        <v>6724615.0643772762</v>
      </c>
      <c r="N2541" s="1">
        <f>'Innlegging av opplysninger'!$B$5*I2541</f>
        <v>44456.445818181812</v>
      </c>
      <c r="O2541" s="1">
        <f>'Innlegging av opplysninger'!$B$5*J2541</f>
        <v>812288.58122345491</v>
      </c>
      <c r="P2541" s="1">
        <f>'Innlegging av opplysninger'!$B$5*K2541</f>
        <v>874199.95836904587</v>
      </c>
      <c r="Q2541" s="1"/>
      <c r="R2541" s="1">
        <f>'Innlegging av opplysninger'!$C$11*SUM(H2541:Q2541)</f>
        <v>2774069.1589296712</v>
      </c>
      <c r="S2541" s="1">
        <f>'Innlegging av opplysninger'!$C$13*(((H2541+J2541+M2541+O2541)*Data!H2541)+(J2541+O2541)*(1-Data!H2541)*1.8/12+I2541+N2541+K2541+L2541+P2541+Q2541)</f>
        <v>663494.35753748938</v>
      </c>
      <c r="T2541" s="1">
        <f>'Innlegging av opplysninger'!$C$13*((H2541+J2541+M2541+O2541)*(1-Data!H2541)-(J2541+O2541)*(1-Data!H2541)*1.8/12)</f>
        <v>3132600.2809978495</v>
      </c>
      <c r="U2541" s="1">
        <f>Data!I2541</f>
        <v>12.080400000000001</v>
      </c>
      <c r="V2541" s="1">
        <f>Data!J2541+Data!K2541</f>
        <v>49212.415996848882</v>
      </c>
      <c r="W2541" s="1">
        <f>Data!L2541</f>
        <v>599.23595245190552</v>
      </c>
      <c r="X2541" s="1">
        <f t="shared" si="397"/>
        <v>6485516.4022727264</v>
      </c>
      <c r="Y2541" s="100">
        <f t="shared" si="398"/>
        <v>78971.018181818174</v>
      </c>
      <c r="Z2541" s="100">
        <f t="shared" si="399"/>
        <v>938721.70112499991</v>
      </c>
      <c r="AA2541" s="100">
        <f>'Innlegging av opplysninger'!$B$4*X2541</f>
        <v>843117.1322954545</v>
      </c>
      <c r="AB2541" s="1"/>
      <c r="AC2541" s="1">
        <f>'Innlegging av opplysninger'!$B$5*X2541</f>
        <v>849602.64869772724</v>
      </c>
      <c r="AD2541" s="1">
        <f>'Innlegging av opplysninger'!$B$5*Y2541</f>
        <v>10345.203381818181</v>
      </c>
      <c r="AE2541" s="1">
        <f>'Innlegging av opplysninger'!$B$5*Z2541</f>
        <v>122972.54284737499</v>
      </c>
      <c r="AF2541" s="1">
        <f>'Innlegging av opplysninger'!$B$5*AA2541</f>
        <v>110448.34433070454</v>
      </c>
      <c r="AG2541" s="1"/>
      <c r="AH2541" s="1">
        <f>'Innlegging av opplysninger'!$C$11*SUM(X2541:AG2541)</f>
        <v>358708.40973903966</v>
      </c>
      <c r="AI2541" s="1">
        <f>'Innlegging av opplysninger'!$C$13*(((X2541+Z2541+AC2541+AE2541)*Data!M2541)+(Z2541+AE2541)*(1-Data!M2541)*1.8/12+Y2541+AD2541+AA2541+AB2541+AF2541+AG2541)</f>
        <v>62511.063408853886</v>
      </c>
      <c r="AJ2541" s="1">
        <f>'Innlegging av opplysninger'!$C$13*((X2541+Z2541+AC2541+AE2541)*(1-Data!M2541)-(Z2541+AE2541)*(1-Data!M2541)*1.8/12)</f>
        <v>428353.07623404247</v>
      </c>
      <c r="AK2541" s="83">
        <f t="shared" si="394"/>
        <v>3133000</v>
      </c>
      <c r="AL2541" s="83">
        <f t="shared" si="395"/>
        <v>726000</v>
      </c>
      <c r="AM2541" s="83">
        <f t="shared" si="396"/>
        <v>3561000</v>
      </c>
    </row>
    <row r="2542" spans="1:39">
      <c r="A2542" t="str">
        <f t="shared" si="390"/>
        <v>5440Administrasjon</v>
      </c>
      <c r="B2542" s="6" t="str">
        <f>Data!A2542</f>
        <v>5440</v>
      </c>
      <c r="C2542" s="7" t="str">
        <f>Data!B2542</f>
        <v>Berlevåg kommune</v>
      </c>
      <c r="D2542" s="7" t="str">
        <f>Data!C2542</f>
        <v>Administrasjon</v>
      </c>
      <c r="E2542" s="1">
        <f>Data!D2542</f>
        <v>10.299999999999999</v>
      </c>
      <c r="F2542" s="1">
        <f>Data!E2542+Data!F2542</f>
        <v>0</v>
      </c>
      <c r="G2542" s="1">
        <f>Data!G2542</f>
        <v>0</v>
      </c>
      <c r="H2542" s="1">
        <f t="shared" si="391"/>
        <v>0</v>
      </c>
      <c r="I2542" s="1">
        <f t="shared" si="392"/>
        <v>0</v>
      </c>
      <c r="J2542" s="1">
        <f t="shared" si="393"/>
        <v>0</v>
      </c>
      <c r="K2542" s="1">
        <f>'Innlegging av opplysninger'!$B$4*H2542</f>
        <v>0</v>
      </c>
      <c r="L2542" s="1"/>
      <c r="M2542" s="1">
        <f>'Innlegging av opplysninger'!$B$5*H2542</f>
        <v>0</v>
      </c>
      <c r="N2542" s="1">
        <f>'Innlegging av opplysninger'!$B$5*I2542</f>
        <v>0</v>
      </c>
      <c r="O2542" s="1">
        <f>'Innlegging av opplysninger'!$B$5*J2542</f>
        <v>0</v>
      </c>
      <c r="P2542" s="1">
        <f>'Innlegging av opplysninger'!$B$5*K2542</f>
        <v>0</v>
      </c>
      <c r="Q2542" s="1"/>
      <c r="R2542" s="1">
        <f>'Innlegging av opplysninger'!$C$11*SUM(H2542:Q2542)</f>
        <v>0</v>
      </c>
      <c r="S2542" s="1">
        <f>'Innlegging av opplysninger'!$C$13*(((H2542+J2542+M2542+O2542)*Data!H2542)+(J2542+O2542)*(1-Data!H2542)*1.8/12+I2542+N2542+K2542+L2542+P2542+Q2542)</f>
        <v>0</v>
      </c>
      <c r="T2542" s="1">
        <f>'Innlegging av opplysninger'!$C$13*((H2542+J2542+M2542+O2542)*(1-Data!H2542)-(J2542+O2542)*(1-Data!H2542)*1.8/12)</f>
        <v>0</v>
      </c>
      <c r="U2542" s="1">
        <f>Data!I2542</f>
        <v>0</v>
      </c>
      <c r="V2542" s="1">
        <f>Data!J2542+Data!K2542</f>
        <v>0</v>
      </c>
      <c r="W2542" s="1">
        <f>Data!L2542</f>
        <v>0</v>
      </c>
      <c r="X2542" s="1">
        <f t="shared" si="397"/>
        <v>0</v>
      </c>
      <c r="Y2542" s="100">
        <f t="shared" si="398"/>
        <v>0</v>
      </c>
      <c r="Z2542" s="100">
        <f t="shared" si="399"/>
        <v>0</v>
      </c>
      <c r="AA2542" s="100">
        <f>'Innlegging av opplysninger'!$B$4*X2542</f>
        <v>0</v>
      </c>
      <c r="AB2542" s="1"/>
      <c r="AC2542" s="1">
        <f>'Innlegging av opplysninger'!$B$5*X2542</f>
        <v>0</v>
      </c>
      <c r="AD2542" s="1">
        <f>'Innlegging av opplysninger'!$B$5*Y2542</f>
        <v>0</v>
      </c>
      <c r="AE2542" s="1">
        <f>'Innlegging av opplysninger'!$B$5*Z2542</f>
        <v>0</v>
      </c>
      <c r="AF2542" s="1">
        <f>'Innlegging av opplysninger'!$B$5*AA2542</f>
        <v>0</v>
      </c>
      <c r="AG2542" s="1"/>
      <c r="AH2542" s="1">
        <f>'Innlegging av opplysninger'!$C$11*SUM(X2542:AG2542)</f>
        <v>0</v>
      </c>
      <c r="AI2542" s="1">
        <f>'Innlegging av opplysninger'!$C$13*(((X2542+Z2542+AC2542+AE2542)*Data!M2542)+(Z2542+AE2542)*(1-Data!M2542)*1.8/12+Y2542+AD2542+AA2542+AB2542+AF2542+AG2542)</f>
        <v>0</v>
      </c>
      <c r="AJ2542" s="1">
        <f>'Innlegging av opplysninger'!$C$13*((X2542+Z2542+AC2542+AE2542)*(1-Data!M2542)-(Z2542+AE2542)*(1-Data!M2542)*1.8/12)</f>
        <v>0</v>
      </c>
      <c r="AK2542" s="83">
        <f t="shared" si="394"/>
        <v>0</v>
      </c>
      <c r="AL2542" s="83">
        <f t="shared" si="395"/>
        <v>0</v>
      </c>
      <c r="AM2542" s="83">
        <f t="shared" si="396"/>
        <v>0</v>
      </c>
    </row>
    <row r="2543" spans="1:39">
      <c r="A2543" t="str">
        <f t="shared" si="390"/>
        <v>5440Undervisning</v>
      </c>
      <c r="B2543" s="6" t="str">
        <f>Data!A2543</f>
        <v>5440</v>
      </c>
      <c r="C2543" s="7" t="str">
        <f>Data!B2543</f>
        <v>Berlevåg kommune</v>
      </c>
      <c r="D2543" s="7" t="str">
        <f>Data!C2543</f>
        <v>Undervisning</v>
      </c>
      <c r="E2543" s="1">
        <f>Data!D2543</f>
        <v>18.739999999999998</v>
      </c>
      <c r="F2543" s="1">
        <f>Data!E2543+Data!F2543</f>
        <v>47600.611437210966</v>
      </c>
      <c r="G2543" s="1">
        <f>Data!G2543</f>
        <v>0</v>
      </c>
      <c r="H2543" s="1">
        <f t="shared" si="391"/>
        <v>9731295.9090909101</v>
      </c>
      <c r="I2543" s="1">
        <f t="shared" si="392"/>
        <v>0</v>
      </c>
      <c r="J2543" s="1">
        <f t="shared" si="393"/>
        <v>1167755.5090909093</v>
      </c>
      <c r="K2543" s="1">
        <f>'Innlegging av opplysninger'!$B$4*H2543</f>
        <v>1265068.4681818183</v>
      </c>
      <c r="L2543" s="1"/>
      <c r="M2543" s="1">
        <f>'Innlegging av opplysninger'!$B$5*H2543</f>
        <v>1274799.7640909094</v>
      </c>
      <c r="N2543" s="1">
        <f>'Innlegging av opplysninger'!$B$5*I2543</f>
        <v>0</v>
      </c>
      <c r="O2543" s="1">
        <f>'Innlegging av opplysninger'!$B$5*J2543</f>
        <v>152975.97169090912</v>
      </c>
      <c r="P2543" s="1">
        <f>'Innlegging av opplysninger'!$B$5*K2543</f>
        <v>165723.9693318182</v>
      </c>
      <c r="Q2543" s="1"/>
      <c r="R2543" s="1">
        <f>'Innlegging av opplysninger'!$C$11*SUM(H2543:Q2543)</f>
        <v>522789.54447613645</v>
      </c>
      <c r="S2543" s="1">
        <f>'Innlegging av opplysninger'!$C$13*(((H2543+J2543+M2543+O2543)*Data!H2543)+(J2543+O2543)*(1-Data!H2543)*1.8/12+I2543+N2543+K2543+L2543+P2543+Q2543)</f>
        <v>87951.584313272731</v>
      </c>
      <c r="T2543" s="1">
        <f>'Innlegging av opplysninger'!$C$13*((H2543+J2543+M2543+O2543)*(1-Data!H2543)-(J2543+O2543)*(1-Data!H2543)*1.8/12)</f>
        <v>627444.6344435456</v>
      </c>
      <c r="U2543" s="1">
        <f>Data!I2543</f>
        <v>2.8998999999999997</v>
      </c>
      <c r="V2543" s="1">
        <f>Data!J2543+Data!K2543</f>
        <v>48791.254080600491</v>
      </c>
      <c r="W2543" s="1">
        <f>Data!L2543</f>
        <v>0</v>
      </c>
      <c r="X2543" s="1">
        <f t="shared" si="397"/>
        <v>1543524.6295454546</v>
      </c>
      <c r="Y2543" s="100">
        <f t="shared" si="398"/>
        <v>0</v>
      </c>
      <c r="Z2543" s="100">
        <f t="shared" si="399"/>
        <v>220724.02202499998</v>
      </c>
      <c r="AA2543" s="100">
        <f>'Innlegging av opplysninger'!$B$4*X2543</f>
        <v>200658.20184090911</v>
      </c>
      <c r="AB2543" s="1"/>
      <c r="AC2543" s="1">
        <f>'Innlegging av opplysninger'!$B$5*X2543</f>
        <v>202201.72647045457</v>
      </c>
      <c r="AD2543" s="1">
        <f>'Innlegging av opplysninger'!$B$5*Y2543</f>
        <v>0</v>
      </c>
      <c r="AE2543" s="1">
        <f>'Innlegging av opplysninger'!$B$5*Z2543</f>
        <v>28914.846885274997</v>
      </c>
      <c r="AF2543" s="1">
        <f>'Innlegging av opplysninger'!$B$5*AA2543</f>
        <v>26286.224441159095</v>
      </c>
      <c r="AG2543" s="1"/>
      <c r="AH2543" s="1">
        <f>'Innlegging av opplysninger'!$C$11*SUM(X2543:AG2543)</f>
        <v>84447.766745913599</v>
      </c>
      <c r="AI2543" s="1">
        <f>'Innlegging av opplysninger'!$C$13*(((X2543+Z2543+AC2543+AE2543)*Data!M2543)+(Z2543+AE2543)*(1-Data!M2543)*1.8/12+Y2543+AD2543+AA2543+AB2543+AF2543+AG2543)</f>
        <v>13748.293344167692</v>
      </c>
      <c r="AJ2543" s="1">
        <f>'Innlegging av opplysninger'!$C$13*((X2543+Z2543+AC2543+AE2543)*(1-Data!M2543)-(Z2543+AE2543)*(1-Data!M2543)*1.8/12)</f>
        <v>101811.80851866145</v>
      </c>
      <c r="AK2543" s="83">
        <f t="shared" si="394"/>
        <v>607000</v>
      </c>
      <c r="AL2543" s="83">
        <f t="shared" si="395"/>
        <v>102000</v>
      </c>
      <c r="AM2543" s="83">
        <f t="shared" si="396"/>
        <v>729000</v>
      </c>
    </row>
    <row r="2544" spans="1:39">
      <c r="A2544" t="str">
        <f t="shared" si="390"/>
        <v>5440Barnehager</v>
      </c>
      <c r="B2544" s="6" t="str">
        <f>Data!A2544</f>
        <v>5440</v>
      </c>
      <c r="C2544" s="7" t="str">
        <f>Data!B2544</f>
        <v>Berlevåg kommune</v>
      </c>
      <c r="D2544" s="7" t="str">
        <f>Data!C2544</f>
        <v>Barnehager</v>
      </c>
      <c r="E2544" s="1">
        <f>Data!D2544</f>
        <v>8</v>
      </c>
      <c r="F2544" s="1">
        <f>Data!E2544+Data!F2544</f>
        <v>0</v>
      </c>
      <c r="G2544" s="1">
        <f>Data!G2544</f>
        <v>0</v>
      </c>
      <c r="H2544" s="1">
        <f t="shared" si="391"/>
        <v>0</v>
      </c>
      <c r="I2544" s="1">
        <f t="shared" si="392"/>
        <v>0</v>
      </c>
      <c r="J2544" s="1">
        <f t="shared" si="393"/>
        <v>0</v>
      </c>
      <c r="K2544" s="1">
        <f>'Innlegging av opplysninger'!$B$4*H2544</f>
        <v>0</v>
      </c>
      <c r="L2544" s="1"/>
      <c r="M2544" s="1">
        <f>'Innlegging av opplysninger'!$B$5*H2544</f>
        <v>0</v>
      </c>
      <c r="N2544" s="1">
        <f>'Innlegging av opplysninger'!$B$5*I2544</f>
        <v>0</v>
      </c>
      <c r="O2544" s="1">
        <f>'Innlegging av opplysninger'!$B$5*J2544</f>
        <v>0</v>
      </c>
      <c r="P2544" s="1">
        <f>'Innlegging av opplysninger'!$B$5*K2544</f>
        <v>0</v>
      </c>
      <c r="Q2544" s="1"/>
      <c r="R2544" s="1">
        <f>'Innlegging av opplysninger'!$C$11*SUM(H2544:Q2544)</f>
        <v>0</v>
      </c>
      <c r="S2544" s="1">
        <f>'Innlegging av opplysninger'!$C$13*(((H2544+J2544+M2544+O2544)*Data!H2544)+(J2544+O2544)*(1-Data!H2544)*1.8/12+I2544+N2544+K2544+L2544+P2544+Q2544)</f>
        <v>0</v>
      </c>
      <c r="T2544" s="1">
        <f>'Innlegging av opplysninger'!$C$13*((H2544+J2544+M2544+O2544)*(1-Data!H2544)-(J2544+O2544)*(1-Data!H2544)*1.8/12)</f>
        <v>0</v>
      </c>
      <c r="U2544" s="1">
        <f>Data!I2544</f>
        <v>0</v>
      </c>
      <c r="V2544" s="1">
        <f>Data!J2544+Data!K2544</f>
        <v>0</v>
      </c>
      <c r="W2544" s="1">
        <f>Data!L2544</f>
        <v>0</v>
      </c>
      <c r="X2544" s="1">
        <f t="shared" si="397"/>
        <v>0</v>
      </c>
      <c r="Y2544" s="100">
        <f t="shared" si="398"/>
        <v>0</v>
      </c>
      <c r="Z2544" s="100">
        <f t="shared" si="399"/>
        <v>0</v>
      </c>
      <c r="AA2544" s="100">
        <f>'Innlegging av opplysninger'!$B$4*X2544</f>
        <v>0</v>
      </c>
      <c r="AB2544" s="1"/>
      <c r="AC2544" s="1">
        <f>'Innlegging av opplysninger'!$B$5*X2544</f>
        <v>0</v>
      </c>
      <c r="AD2544" s="1">
        <f>'Innlegging av opplysninger'!$B$5*Y2544</f>
        <v>0</v>
      </c>
      <c r="AE2544" s="1">
        <f>'Innlegging av opplysninger'!$B$5*Z2544</f>
        <v>0</v>
      </c>
      <c r="AF2544" s="1">
        <f>'Innlegging av opplysninger'!$B$5*AA2544</f>
        <v>0</v>
      </c>
      <c r="AG2544" s="1"/>
      <c r="AH2544" s="1">
        <f>'Innlegging av opplysninger'!$C$11*SUM(X2544:AG2544)</f>
        <v>0</v>
      </c>
      <c r="AI2544" s="1">
        <f>'Innlegging av opplysninger'!$C$13*(((X2544+Z2544+AC2544+AE2544)*Data!M2544)+(Z2544+AE2544)*(1-Data!M2544)*1.8/12+Y2544+AD2544+AA2544+AB2544+AF2544+AG2544)</f>
        <v>0</v>
      </c>
      <c r="AJ2544" s="1">
        <f>'Innlegging av opplysninger'!$C$13*((X2544+Z2544+AC2544+AE2544)*(1-Data!M2544)-(Z2544+AE2544)*(1-Data!M2544)*1.8/12)</f>
        <v>0</v>
      </c>
      <c r="AK2544" s="83">
        <f t="shared" si="394"/>
        <v>0</v>
      </c>
      <c r="AL2544" s="83">
        <f t="shared" si="395"/>
        <v>0</v>
      </c>
      <c r="AM2544" s="83">
        <f t="shared" si="396"/>
        <v>0</v>
      </c>
    </row>
    <row r="2545" spans="1:39">
      <c r="A2545" t="str">
        <f t="shared" si="390"/>
        <v>5440Helse/pleie/omsorg</v>
      </c>
      <c r="B2545" s="6" t="str">
        <f>Data!A2545</f>
        <v>5440</v>
      </c>
      <c r="C2545" s="7" t="str">
        <f>Data!B2545</f>
        <v>Berlevåg kommune</v>
      </c>
      <c r="D2545" s="7" t="str">
        <f>Data!C2545</f>
        <v>Helse/pleie/omsorg</v>
      </c>
      <c r="E2545" s="1">
        <f>Data!D2545</f>
        <v>42.262399999999985</v>
      </c>
      <c r="F2545" s="1">
        <f>Data!E2545+Data!F2545</f>
        <v>51584.891534792179</v>
      </c>
      <c r="G2545" s="1">
        <f>Data!G2545</f>
        <v>681.87372226849402</v>
      </c>
      <c r="H2545" s="1">
        <f t="shared" si="391"/>
        <v>23782923.490909092</v>
      </c>
      <c r="I2545" s="1">
        <f t="shared" si="392"/>
        <v>314374.03636363626</v>
      </c>
      <c r="J2545" s="1">
        <f t="shared" si="393"/>
        <v>2891675.7032727273</v>
      </c>
      <c r="K2545" s="1">
        <f>'Innlegging av opplysninger'!$B$4*H2545</f>
        <v>3091780.0538181821</v>
      </c>
      <c r="L2545" s="1"/>
      <c r="M2545" s="1">
        <f>'Innlegging av opplysninger'!$B$5*H2545</f>
        <v>3115562.977309091</v>
      </c>
      <c r="N2545" s="1">
        <f>'Innlegging av opplysninger'!$B$5*I2545</f>
        <v>41182.998763636351</v>
      </c>
      <c r="O2545" s="1">
        <f>'Innlegging av opplysninger'!$B$5*J2545</f>
        <v>378809.51712872728</v>
      </c>
      <c r="P2545" s="1">
        <f>'Innlegging av opplysninger'!$B$5*K2545</f>
        <v>405023.18705018185</v>
      </c>
      <c r="Q2545" s="1"/>
      <c r="R2545" s="1">
        <f>'Innlegging av opplysninger'!$C$11*SUM(H2545:Q2545)</f>
        <v>1292810.6146553801</v>
      </c>
      <c r="S2545" s="1">
        <f>'Innlegging av opplysninger'!$C$13*(((H2545+J2545+M2545+O2545)*Data!H2545)+(J2545+O2545)*(1-Data!H2545)*1.8/12+I2545+N2545+K2545+L2545+P2545+Q2545)</f>
        <v>360748.73750495893</v>
      </c>
      <c r="T2545" s="1">
        <f>'Innlegging av opplysninger'!$C$13*((H2545+J2545+M2545+O2545)*(1-Data!H2545)-(J2545+O2545)*(1-Data!H2545)*1.8/12)</f>
        <v>1408360.524655035</v>
      </c>
      <c r="U2545" s="1">
        <f>Data!I2545</f>
        <v>6.6805000000000003</v>
      </c>
      <c r="V2545" s="1">
        <f>Data!J2545+Data!K2545</f>
        <v>51571.501010403415</v>
      </c>
      <c r="W2545" s="1">
        <f>Data!L2545</f>
        <v>1083.6030237257689</v>
      </c>
      <c r="X2545" s="1">
        <f t="shared" si="397"/>
        <v>3758437.2272727275</v>
      </c>
      <c r="Y2545" s="100">
        <f t="shared" si="398"/>
        <v>78971.018181818174</v>
      </c>
      <c r="Z2545" s="100">
        <f t="shared" si="399"/>
        <v>548749.37910000002</v>
      </c>
      <c r="AA2545" s="100">
        <f>'Innlegging av opplysninger'!$B$4*X2545</f>
        <v>488596.8395454546</v>
      </c>
      <c r="AB2545" s="1"/>
      <c r="AC2545" s="1">
        <f>'Innlegging av opplysninger'!$B$5*X2545</f>
        <v>492355.27677272732</v>
      </c>
      <c r="AD2545" s="1">
        <f>'Innlegging av opplysninger'!$B$5*Y2545</f>
        <v>10345.203381818181</v>
      </c>
      <c r="AE2545" s="1">
        <f>'Innlegging av opplysninger'!$B$5*Z2545</f>
        <v>71886.168662100012</v>
      </c>
      <c r="AF2545" s="1">
        <f>'Innlegging av opplysninger'!$B$5*AA2545</f>
        <v>64006.185980454553</v>
      </c>
      <c r="AG2545" s="1"/>
      <c r="AH2545" s="1">
        <f>'Innlegging av opplysninger'!$C$11*SUM(X2545:AG2545)</f>
        <v>209507.19735808982</v>
      </c>
      <c r="AI2545" s="1">
        <f>'Innlegging av opplysninger'!$C$13*(((X2545+Z2545+AC2545+AE2545)*Data!M2545)+(Z2545+AE2545)*(1-Data!M2545)*1.8/12+Y2545+AD2545+AA2545+AB2545+AF2545+AG2545)</f>
        <v>38220.758121200743</v>
      </c>
      <c r="AJ2545" s="1">
        <f>'Innlegging av opplysninger'!$C$13*((X2545+Z2545+AC2545+AE2545)*(1-Data!M2545)-(Z2545+AE2545)*(1-Data!M2545)*1.8/12)</f>
        <v>248473.30142144847</v>
      </c>
      <c r="AK2545" s="83">
        <f t="shared" si="394"/>
        <v>1502000</v>
      </c>
      <c r="AL2545" s="83">
        <f t="shared" si="395"/>
        <v>399000</v>
      </c>
      <c r="AM2545" s="83">
        <f t="shared" si="396"/>
        <v>1657000</v>
      </c>
    </row>
    <row r="2546" spans="1:39">
      <c r="A2546" t="str">
        <f t="shared" si="390"/>
        <v>5440Samferdsel og teknikk</v>
      </c>
      <c r="B2546" s="6" t="str">
        <f>Data!A2546</f>
        <v>5440</v>
      </c>
      <c r="C2546" s="7" t="str">
        <f>Data!B2546</f>
        <v>Berlevåg kommune</v>
      </c>
      <c r="D2546" s="7" t="str">
        <f>Data!C2546</f>
        <v>Samferdsel og teknikk</v>
      </c>
      <c r="E2546" s="1">
        <f>Data!D2546</f>
        <v>7.7650000000000015</v>
      </c>
      <c r="F2546" s="1">
        <f>Data!E2546+Data!F2546</f>
        <v>0</v>
      </c>
      <c r="G2546" s="1">
        <f>Data!G2546</f>
        <v>0</v>
      </c>
      <c r="H2546" s="1">
        <f t="shared" si="391"/>
        <v>0</v>
      </c>
      <c r="I2546" s="1">
        <f t="shared" si="392"/>
        <v>0</v>
      </c>
      <c r="J2546" s="1">
        <f t="shared" si="393"/>
        <v>0</v>
      </c>
      <c r="K2546" s="1">
        <f>'Innlegging av opplysninger'!$B$4*H2546</f>
        <v>0</v>
      </c>
      <c r="L2546" s="1"/>
      <c r="M2546" s="1">
        <f>'Innlegging av opplysninger'!$B$5*H2546</f>
        <v>0</v>
      </c>
      <c r="N2546" s="1">
        <f>'Innlegging av opplysninger'!$B$5*I2546</f>
        <v>0</v>
      </c>
      <c r="O2546" s="1">
        <f>'Innlegging av opplysninger'!$B$5*J2546</f>
        <v>0</v>
      </c>
      <c r="P2546" s="1">
        <f>'Innlegging av opplysninger'!$B$5*K2546</f>
        <v>0</v>
      </c>
      <c r="Q2546" s="1"/>
      <c r="R2546" s="1">
        <f>'Innlegging av opplysninger'!$C$11*SUM(H2546:Q2546)</f>
        <v>0</v>
      </c>
      <c r="S2546" s="1">
        <f>'Innlegging av opplysninger'!$C$13*(((H2546+J2546+M2546+O2546)*Data!H2546)+(J2546+O2546)*(1-Data!H2546)*1.8/12+I2546+N2546+K2546+L2546+P2546+Q2546)</f>
        <v>0</v>
      </c>
      <c r="T2546" s="1">
        <f>'Innlegging av opplysninger'!$C$13*((H2546+J2546+M2546+O2546)*(1-Data!H2546)-(J2546+O2546)*(1-Data!H2546)*1.8/12)</f>
        <v>0</v>
      </c>
      <c r="U2546" s="1">
        <f>Data!I2546</f>
        <v>0</v>
      </c>
      <c r="V2546" s="1">
        <f>Data!J2546+Data!K2546</f>
        <v>0</v>
      </c>
      <c r="W2546" s="1">
        <f>Data!L2546</f>
        <v>0</v>
      </c>
      <c r="X2546" s="1">
        <f t="shared" si="397"/>
        <v>0</v>
      </c>
      <c r="Y2546" s="100">
        <f t="shared" si="398"/>
        <v>0</v>
      </c>
      <c r="Z2546" s="100">
        <f t="shared" si="399"/>
        <v>0</v>
      </c>
      <c r="AA2546" s="100">
        <f>'Innlegging av opplysninger'!$B$4*X2546</f>
        <v>0</v>
      </c>
      <c r="AB2546" s="1"/>
      <c r="AC2546" s="1">
        <f>'Innlegging av opplysninger'!$B$5*X2546</f>
        <v>0</v>
      </c>
      <c r="AD2546" s="1">
        <f>'Innlegging av opplysninger'!$B$5*Y2546</f>
        <v>0</v>
      </c>
      <c r="AE2546" s="1">
        <f>'Innlegging av opplysninger'!$B$5*Z2546</f>
        <v>0</v>
      </c>
      <c r="AF2546" s="1">
        <f>'Innlegging av opplysninger'!$B$5*AA2546</f>
        <v>0</v>
      </c>
      <c r="AG2546" s="1"/>
      <c r="AH2546" s="1">
        <f>'Innlegging av opplysninger'!$C$11*SUM(X2546:AG2546)</f>
        <v>0</v>
      </c>
      <c r="AI2546" s="1">
        <f>'Innlegging av opplysninger'!$C$13*(((X2546+Z2546+AC2546+AE2546)*Data!M2546)+(Z2546+AE2546)*(1-Data!M2546)*1.8/12+Y2546+AD2546+AA2546+AB2546+AF2546+AG2546)</f>
        <v>0</v>
      </c>
      <c r="AJ2546" s="1">
        <f>'Innlegging av opplysninger'!$C$13*((X2546+Z2546+AC2546+AE2546)*(1-Data!M2546)-(Z2546+AE2546)*(1-Data!M2546)*1.8/12)</f>
        <v>0</v>
      </c>
      <c r="AK2546" s="83">
        <f t="shared" si="394"/>
        <v>0</v>
      </c>
      <c r="AL2546" s="83">
        <f t="shared" si="395"/>
        <v>0</v>
      </c>
      <c r="AM2546" s="83">
        <f t="shared" si="396"/>
        <v>0</v>
      </c>
    </row>
    <row r="2547" spans="1:39">
      <c r="A2547" t="str">
        <f t="shared" si="390"/>
        <v>5440Annet</v>
      </c>
      <c r="B2547" s="6" t="str">
        <f>Data!A2547</f>
        <v>5440</v>
      </c>
      <c r="C2547" s="7" t="str">
        <f>Data!B2547</f>
        <v>Berlevåg kommune</v>
      </c>
      <c r="D2547" s="7" t="str">
        <f>Data!C2547</f>
        <v>Annet</v>
      </c>
      <c r="E2547" s="1">
        <f>Data!D2547</f>
        <v>7.3800000000000008</v>
      </c>
      <c r="F2547" s="1">
        <f>Data!E2547+Data!F2547</f>
        <v>0</v>
      </c>
      <c r="G2547" s="1">
        <f>Data!G2547</f>
        <v>0</v>
      </c>
      <c r="H2547" s="1">
        <f t="shared" si="391"/>
        <v>0</v>
      </c>
      <c r="I2547" s="1">
        <f t="shared" si="392"/>
        <v>0</v>
      </c>
      <c r="J2547" s="1">
        <f t="shared" si="393"/>
        <v>0</v>
      </c>
      <c r="K2547" s="1">
        <f>'Innlegging av opplysninger'!$B$4*H2547</f>
        <v>0</v>
      </c>
      <c r="L2547" s="1"/>
      <c r="M2547" s="1">
        <f>'Innlegging av opplysninger'!$B$5*H2547</f>
        <v>0</v>
      </c>
      <c r="N2547" s="1">
        <f>'Innlegging av opplysninger'!$B$5*I2547</f>
        <v>0</v>
      </c>
      <c r="O2547" s="1">
        <f>'Innlegging av opplysninger'!$B$5*J2547</f>
        <v>0</v>
      </c>
      <c r="P2547" s="1">
        <f>'Innlegging av opplysninger'!$B$5*K2547</f>
        <v>0</v>
      </c>
      <c r="Q2547" s="1"/>
      <c r="R2547" s="1">
        <f>'Innlegging av opplysninger'!$C$11*SUM(H2547:Q2547)</f>
        <v>0</v>
      </c>
      <c r="S2547" s="1">
        <f>'Innlegging av opplysninger'!$C$13*(((H2547+J2547+M2547+O2547)*Data!H2547)+(J2547+O2547)*(1-Data!H2547)*1.8/12+I2547+N2547+K2547+L2547+P2547+Q2547)</f>
        <v>0</v>
      </c>
      <c r="T2547" s="1">
        <f>'Innlegging av opplysninger'!$C$13*((H2547+J2547+M2547+O2547)*(1-Data!H2547)-(J2547+O2547)*(1-Data!H2547)*1.8/12)</f>
        <v>0</v>
      </c>
      <c r="U2547" s="1">
        <f>Data!I2547</f>
        <v>0</v>
      </c>
      <c r="V2547" s="1">
        <f>Data!J2547+Data!K2547</f>
        <v>0</v>
      </c>
      <c r="W2547" s="1">
        <f>Data!L2547</f>
        <v>0</v>
      </c>
      <c r="X2547" s="1">
        <f t="shared" si="397"/>
        <v>0</v>
      </c>
      <c r="Y2547" s="100">
        <f t="shared" si="398"/>
        <v>0</v>
      </c>
      <c r="Z2547" s="100">
        <f t="shared" si="399"/>
        <v>0</v>
      </c>
      <c r="AA2547" s="100">
        <f>'Innlegging av opplysninger'!$B$4*X2547</f>
        <v>0</v>
      </c>
      <c r="AB2547" s="1"/>
      <c r="AC2547" s="1">
        <f>'Innlegging av opplysninger'!$B$5*X2547</f>
        <v>0</v>
      </c>
      <c r="AD2547" s="1">
        <f>'Innlegging av opplysninger'!$B$5*Y2547</f>
        <v>0</v>
      </c>
      <c r="AE2547" s="1">
        <f>'Innlegging av opplysninger'!$B$5*Z2547</f>
        <v>0</v>
      </c>
      <c r="AF2547" s="1">
        <f>'Innlegging av opplysninger'!$B$5*AA2547</f>
        <v>0</v>
      </c>
      <c r="AG2547" s="1"/>
      <c r="AH2547" s="1">
        <f>'Innlegging av opplysninger'!$C$11*SUM(X2547:AG2547)</f>
        <v>0</v>
      </c>
      <c r="AI2547" s="1">
        <f>'Innlegging av opplysninger'!$C$13*(((X2547+Z2547+AC2547+AE2547)*Data!M2547)+(Z2547+AE2547)*(1-Data!M2547)*1.8/12+Y2547+AD2547+AA2547+AB2547+AF2547+AG2547)</f>
        <v>0</v>
      </c>
      <c r="AJ2547" s="1">
        <f>'Innlegging av opplysninger'!$C$13*((X2547+Z2547+AC2547+AE2547)*(1-Data!M2547)-(Z2547+AE2547)*(1-Data!M2547)*1.8/12)</f>
        <v>0</v>
      </c>
      <c r="AK2547" s="83">
        <f t="shared" si="394"/>
        <v>0</v>
      </c>
      <c r="AL2547" s="83">
        <f t="shared" si="395"/>
        <v>0</v>
      </c>
      <c r="AM2547" s="83">
        <f t="shared" si="396"/>
        <v>0</v>
      </c>
    </row>
    <row r="2548" spans="1:39">
      <c r="A2548" t="str">
        <f t="shared" si="390"/>
        <v>5441Alle</v>
      </c>
      <c r="B2548" s="6" t="str">
        <f>Data!A2548</f>
        <v>5441</v>
      </c>
      <c r="C2548" s="7" t="str">
        <f>Data!B2548</f>
        <v>Tana kommune</v>
      </c>
      <c r="D2548" s="7" t="str">
        <f>Data!C2548</f>
        <v>Alle</v>
      </c>
      <c r="E2548" s="1">
        <f>Data!D2548</f>
        <v>218.92840000000007</v>
      </c>
      <c r="F2548" s="1">
        <f>Data!E2548+Data!F2548</f>
        <v>47799.793988963174</v>
      </c>
      <c r="G2548" s="1">
        <f>Data!G2548</f>
        <v>427.89628938045473</v>
      </c>
      <c r="H2548" s="1">
        <f t="shared" si="391"/>
        <v>114160717.29090904</v>
      </c>
      <c r="I2548" s="1">
        <f t="shared" si="392"/>
        <v>1021948.9090909087</v>
      </c>
      <c r="J2548" s="1">
        <f t="shared" si="393"/>
        <v>13821919.943999993</v>
      </c>
      <c r="K2548" s="1">
        <f>'Innlegging av opplysninger'!$B$4*H2548</f>
        <v>14840893.247818176</v>
      </c>
      <c r="L2548" s="1"/>
      <c r="M2548" s="1">
        <f>'Innlegging av opplysninger'!$B$5*H2548</f>
        <v>14955053.965109084</v>
      </c>
      <c r="N2548" s="1">
        <f>'Innlegging av opplysninger'!$B$5*I2548</f>
        <v>133875.30709090905</v>
      </c>
      <c r="O2548" s="1">
        <f>'Innlegging av opplysninger'!$B$5*J2548</f>
        <v>1810671.5126639991</v>
      </c>
      <c r="P2548" s="1">
        <f>'Innlegging av opplysninger'!$B$5*K2548</f>
        <v>1944157.0154641811</v>
      </c>
      <c r="Q2548" s="1"/>
      <c r="R2548" s="1">
        <f>'Innlegging av opplysninger'!$C$11*SUM(H2548:Q2548)</f>
        <v>6182191.0133015579</v>
      </c>
      <c r="S2548" s="1">
        <f>'Innlegging av opplysninger'!$C$13*(((H2548+J2548+M2548+O2548)*Data!H2548)+(J2548+O2548)*(1-Data!H2548)*1.8/12+I2548+N2548+K2548+L2548+P2548+Q2548)</f>
        <v>1327452.553456767</v>
      </c>
      <c r="T2548" s="1">
        <f>'Innlegging av opplysninger'!$C$13*((H2548+J2548+M2548+O2548)*(1-Data!H2548)-(J2548+O2548)*(1-Data!H2548)*1.8/12)</f>
        <v>7132387.7805348393</v>
      </c>
      <c r="U2548" s="1">
        <f>Data!I2548</f>
        <v>45.339400000000005</v>
      </c>
      <c r="V2548" s="1">
        <f>Data!J2548+Data!K2548</f>
        <v>46977.652025611271</v>
      </c>
      <c r="W2548" s="1">
        <f>Data!L2548</f>
        <v>626.96903796697779</v>
      </c>
      <c r="X2548" s="1">
        <f t="shared" si="397"/>
        <v>23235693.340909086</v>
      </c>
      <c r="Y2548" s="100">
        <f t="shared" si="398"/>
        <v>310106.18181818177</v>
      </c>
      <c r="Z2548" s="100">
        <f t="shared" si="399"/>
        <v>3367049.3317499994</v>
      </c>
      <c r="AA2548" s="100">
        <f>'Innlegging av opplysninger'!$B$4*X2548</f>
        <v>3020640.1343181813</v>
      </c>
      <c r="AB2548" s="1"/>
      <c r="AC2548" s="1">
        <f>'Innlegging av opplysninger'!$B$5*X2548</f>
        <v>3043875.8276590905</v>
      </c>
      <c r="AD2548" s="1">
        <f>'Innlegging av opplysninger'!$B$5*Y2548</f>
        <v>40623.909818181812</v>
      </c>
      <c r="AE2548" s="1">
        <f>'Innlegging av opplysninger'!$B$5*Z2548</f>
        <v>441083.46245924995</v>
      </c>
      <c r="AF2548" s="1">
        <f>'Innlegging av opplysninger'!$B$5*AA2548</f>
        <v>395703.85759568179</v>
      </c>
      <c r="AG2548" s="1"/>
      <c r="AH2548" s="1">
        <f>'Innlegging av opplysninger'!$C$11*SUM(X2548:AG2548)</f>
        <v>1286481.4897604508</v>
      </c>
      <c r="AI2548" s="1">
        <f>'Innlegging av opplysninger'!$C$13*(((X2548+Z2548+AC2548+AE2548)*Data!M2548)+(Z2548+AE2548)*(1-Data!M2548)*1.8/12+Y2548+AD2548+AA2548+AB2548+AF2548+AG2548)</f>
        <v>264513.72114623472</v>
      </c>
      <c r="AJ2548" s="1">
        <f>'Innlegging av opplysninger'!$C$13*((X2548+Z2548+AC2548+AE2548)*(1-Data!M2548)-(Z2548+AE2548)*(1-Data!M2548)*1.8/12)</f>
        <v>1495934.6332628031</v>
      </c>
      <c r="AK2548" s="83">
        <f t="shared" si="394"/>
        <v>7469000</v>
      </c>
      <c r="AL2548" s="83">
        <f t="shared" si="395"/>
        <v>1592000</v>
      </c>
      <c r="AM2548" s="83">
        <f t="shared" si="396"/>
        <v>8628000</v>
      </c>
    </row>
    <row r="2549" spans="1:39">
      <c r="A2549" t="str">
        <f t="shared" si="390"/>
        <v>5441Administrasjon</v>
      </c>
      <c r="B2549" s="6" t="str">
        <f>Data!A2549</f>
        <v>5441</v>
      </c>
      <c r="C2549" s="7" t="str">
        <f>Data!B2549</f>
        <v>Tana kommune</v>
      </c>
      <c r="D2549" s="7" t="str">
        <f>Data!C2549</f>
        <v>Administrasjon</v>
      </c>
      <c r="E2549" s="1">
        <f>Data!D2549</f>
        <v>17.225000000000001</v>
      </c>
      <c r="F2549" s="1">
        <f>Data!E2549+Data!F2549</f>
        <v>51737.411707789055</v>
      </c>
      <c r="G2549" s="1">
        <f>Data!G2549</f>
        <v>0</v>
      </c>
      <c r="H2549" s="1">
        <f t="shared" si="391"/>
        <v>9721929.9999999981</v>
      </c>
      <c r="I2549" s="1">
        <f t="shared" si="392"/>
        <v>0</v>
      </c>
      <c r="J2549" s="1">
        <f t="shared" si="393"/>
        <v>1166631.5999999996</v>
      </c>
      <c r="K2549" s="1">
        <f>'Innlegging av opplysninger'!$B$4*H2549</f>
        <v>1263850.8999999999</v>
      </c>
      <c r="L2549" s="1"/>
      <c r="M2549" s="1">
        <f>'Innlegging av opplysninger'!$B$5*H2549</f>
        <v>1273572.8299999998</v>
      </c>
      <c r="N2549" s="1">
        <f>'Innlegging av opplysninger'!$B$5*I2549</f>
        <v>0</v>
      </c>
      <c r="O2549" s="1">
        <f>'Innlegging av opplysninger'!$B$5*J2549</f>
        <v>152828.73959999997</v>
      </c>
      <c r="P2549" s="1">
        <f>'Innlegging av opplysninger'!$B$5*K2549</f>
        <v>165564.46789999999</v>
      </c>
      <c r="Q2549" s="1"/>
      <c r="R2549" s="1">
        <f>'Innlegging av opplysninger'!$C$11*SUM(H2549:Q2549)</f>
        <v>522286.38442499988</v>
      </c>
      <c r="S2549" s="1">
        <f>'Innlegging av opplysninger'!$C$13*(((H2549+J2549+M2549+O2549)*Data!H2549)+(J2549+O2549)*(1-Data!H2549)*1.8/12+I2549+N2549+K2549+L2549+P2549+Q2549)</f>
        <v>128785.95984837817</v>
      </c>
      <c r="T2549" s="1">
        <f>'Innlegging av opplysninger'!$C$13*((H2549+J2549+M2549+O2549)*(1-Data!H2549)-(J2549+O2549)*(1-Data!H2549)*1.8/12)</f>
        <v>585921.72410162166</v>
      </c>
      <c r="U2549" s="1">
        <f>Data!I2549</f>
        <v>4.5999999999999996</v>
      </c>
      <c r="V2549" s="1">
        <f>Data!J2549+Data!K2549</f>
        <v>49585.362318840584</v>
      </c>
      <c r="W2549" s="1">
        <f>Data!L2549</f>
        <v>0</v>
      </c>
      <c r="X2549" s="1">
        <f t="shared" si="397"/>
        <v>2488283.6363636362</v>
      </c>
      <c r="Y2549" s="100">
        <f t="shared" si="398"/>
        <v>0</v>
      </c>
      <c r="Z2549" s="100">
        <f t="shared" si="399"/>
        <v>355824.55999999994</v>
      </c>
      <c r="AA2549" s="100">
        <f>'Innlegging av opplysninger'!$B$4*X2549</f>
        <v>323476.87272727274</v>
      </c>
      <c r="AB2549" s="1"/>
      <c r="AC2549" s="1">
        <f>'Innlegging av opplysninger'!$B$5*X2549</f>
        <v>325965.15636363637</v>
      </c>
      <c r="AD2549" s="1">
        <f>'Innlegging av opplysninger'!$B$5*Y2549</f>
        <v>0</v>
      </c>
      <c r="AE2549" s="1">
        <f>'Innlegging av opplysninger'!$B$5*Z2549</f>
        <v>46613.017359999991</v>
      </c>
      <c r="AF2549" s="1">
        <f>'Innlegging av opplysninger'!$B$5*AA2549</f>
        <v>42375.470327272727</v>
      </c>
      <c r="AG2549" s="1"/>
      <c r="AH2549" s="1">
        <f>'Innlegging av opplysninger'!$C$11*SUM(X2549:AG2549)</f>
        <v>136136.47109938908</v>
      </c>
      <c r="AI2549" s="1">
        <f>'Innlegging av opplysninger'!$C$13*(((X2549+Z2549+AC2549+AE2549)*Data!M2549)+(Z2549+AE2549)*(1-Data!M2549)*1.8/12+Y2549+AD2549+AA2549+AB2549+AF2549+AG2549)</f>
        <v>28827.873896427271</v>
      </c>
      <c r="AJ2549" s="1">
        <f>'Innlegging av opplysninger'!$C$13*((X2549+Z2549+AC2549+AE2549)*(1-Data!M2549)-(Z2549+AE2549)*(1-Data!M2549)*1.8/12)</f>
        <v>157464.13918694729</v>
      </c>
      <c r="AK2549" s="83">
        <f t="shared" si="394"/>
        <v>658000</v>
      </c>
      <c r="AL2549" s="83">
        <f t="shared" si="395"/>
        <v>158000</v>
      </c>
      <c r="AM2549" s="83">
        <f t="shared" si="396"/>
        <v>743000</v>
      </c>
    </row>
    <row r="2550" spans="1:39">
      <c r="A2550" t="str">
        <f t="shared" si="390"/>
        <v>5441Undervisning</v>
      </c>
      <c r="B2550" s="6" t="str">
        <f>Data!A2550</f>
        <v>5441</v>
      </c>
      <c r="C2550" s="7" t="str">
        <f>Data!B2550</f>
        <v>Tana kommune</v>
      </c>
      <c r="D2550" s="7" t="str">
        <f>Data!C2550</f>
        <v>Undervisning</v>
      </c>
      <c r="E2550" s="1">
        <f>Data!D2550</f>
        <v>59.608800000000002</v>
      </c>
      <c r="F2550" s="1">
        <f>Data!E2550+Data!F2550</f>
        <v>47619.516078162946</v>
      </c>
      <c r="G2550" s="1">
        <f>Data!G2550</f>
        <v>0.59320100387862196</v>
      </c>
      <c r="H2550" s="1">
        <f t="shared" si="391"/>
        <v>30965915.018181812</v>
      </c>
      <c r="I2550" s="1">
        <f t="shared" si="392"/>
        <v>385.74545454545455</v>
      </c>
      <c r="J2550" s="1">
        <f t="shared" si="393"/>
        <v>3715956.091636363</v>
      </c>
      <c r="K2550" s="1">
        <f>'Innlegging av opplysninger'!$B$4*H2550</f>
        <v>4025568.9523636359</v>
      </c>
      <c r="L2550" s="1"/>
      <c r="M2550" s="1">
        <f>'Innlegging av opplysninger'!$B$5*H2550</f>
        <v>4056534.8673818177</v>
      </c>
      <c r="N2550" s="1">
        <f>'Innlegging av opplysninger'!$B$5*I2550</f>
        <v>50.532654545454548</v>
      </c>
      <c r="O2550" s="1">
        <f>'Innlegging av opplysninger'!$B$5*J2550</f>
        <v>486790.24800436356</v>
      </c>
      <c r="P2550" s="1">
        <f>'Innlegging av opplysninger'!$B$5*K2550</f>
        <v>527349.53275963629</v>
      </c>
      <c r="Q2550" s="1"/>
      <c r="R2550" s="1">
        <f>'Innlegging av opplysninger'!$C$11*SUM(H2550:Q2550)</f>
        <v>1663584.9375605951</v>
      </c>
      <c r="S2550" s="1">
        <f>'Innlegging av opplysninger'!$C$13*(((H2550+J2550+M2550+O2550)*Data!H2550)+(J2550+O2550)*(1-Data!H2550)*1.8/12+I2550+N2550+K2550+L2550+P2550+Q2550)</f>
        <v>304449.17322742171</v>
      </c>
      <c r="T2550" s="1">
        <f>'Innlegging av opplysninger'!$C$13*((H2550+J2550+M2550+O2550)*(1-Data!H2550)-(J2550+O2550)*(1-Data!H2550)*1.8/12)</f>
        <v>1972035.4781712876</v>
      </c>
      <c r="U2550" s="1">
        <f>Data!I2550</f>
        <v>8.5</v>
      </c>
      <c r="V2550" s="1">
        <f>Data!J2550+Data!K2550</f>
        <v>47665.847794117646</v>
      </c>
      <c r="W2550" s="1">
        <f>Data!L2550</f>
        <v>0</v>
      </c>
      <c r="X2550" s="1">
        <f t="shared" si="397"/>
        <v>4419924.0681818184</v>
      </c>
      <c r="Y2550" s="100">
        <f t="shared" si="398"/>
        <v>0</v>
      </c>
      <c r="Z2550" s="100">
        <f t="shared" si="399"/>
        <v>632049.14174999995</v>
      </c>
      <c r="AA2550" s="100">
        <f>'Innlegging av opplysninger'!$B$4*X2550</f>
        <v>574590.1288636364</v>
      </c>
      <c r="AB2550" s="1"/>
      <c r="AC2550" s="1">
        <f>'Innlegging av opplysninger'!$B$5*X2550</f>
        <v>579010.05293181818</v>
      </c>
      <c r="AD2550" s="1">
        <f>'Innlegging av opplysninger'!$B$5*Y2550</f>
        <v>0</v>
      </c>
      <c r="AE2550" s="1">
        <f>'Innlegging av opplysninger'!$B$5*Z2550</f>
        <v>82798.437569250003</v>
      </c>
      <c r="AF2550" s="1">
        <f>'Innlegging av opplysninger'!$B$5*AA2550</f>
        <v>75271.306881136377</v>
      </c>
      <c r="AG2550" s="1"/>
      <c r="AH2550" s="1">
        <f>'Innlegging av opplysninger'!$C$11*SUM(X2550:AG2550)</f>
        <v>241818.43917475108</v>
      </c>
      <c r="AI2550" s="1">
        <f>'Innlegging av opplysninger'!$C$13*(((X2550+Z2550+AC2550+AE2550)*Data!M2550)+(Z2550+AE2550)*(1-Data!M2550)*1.8/12+Y2550+AD2550+AA2550+AB2550+AF2550+AG2550)</f>
        <v>49069.790798603601</v>
      </c>
      <c r="AJ2550" s="1">
        <f>'Innlegging av opplysninger'!$C$13*((X2550+Z2550+AC2550+AE2550)*(1-Data!M2550)-(Z2550+AE2550)*(1-Data!M2550)*1.8/12)</f>
        <v>281839.65228263469</v>
      </c>
      <c r="AK2550" s="83">
        <f t="shared" si="394"/>
        <v>1905000</v>
      </c>
      <c r="AL2550" s="83">
        <f t="shared" si="395"/>
        <v>354000</v>
      </c>
      <c r="AM2550" s="83">
        <f t="shared" si="396"/>
        <v>2254000</v>
      </c>
    </row>
    <row r="2551" spans="1:39">
      <c r="A2551" t="str">
        <f t="shared" si="390"/>
        <v>5441Barnehager</v>
      </c>
      <c r="B2551" s="6" t="str">
        <f>Data!A2551</f>
        <v>5441</v>
      </c>
      <c r="C2551" s="7" t="str">
        <f>Data!B2551</f>
        <v>Tana kommune</v>
      </c>
      <c r="D2551" s="7" t="str">
        <f>Data!C2551</f>
        <v>Barnehager</v>
      </c>
      <c r="E2551" s="1">
        <f>Data!D2551</f>
        <v>22.7</v>
      </c>
      <c r="F2551" s="1">
        <f>Data!E2551+Data!F2551</f>
        <v>40106.244493392078</v>
      </c>
      <c r="G2551" s="1">
        <f>Data!G2551</f>
        <v>0</v>
      </c>
      <c r="H2551" s="1">
        <f t="shared" si="391"/>
        <v>9931764.5454545468</v>
      </c>
      <c r="I2551" s="1">
        <f t="shared" si="392"/>
        <v>0</v>
      </c>
      <c r="J2551" s="1">
        <f t="shared" si="393"/>
        <v>1191811.7454545456</v>
      </c>
      <c r="K2551" s="1">
        <f>'Innlegging av opplysninger'!$B$4*H2551</f>
        <v>1291129.3909090911</v>
      </c>
      <c r="L2551" s="1"/>
      <c r="M2551" s="1">
        <f>'Innlegging av opplysninger'!$B$5*H2551</f>
        <v>1301061.1554545457</v>
      </c>
      <c r="N2551" s="1">
        <f>'Innlegging av opplysninger'!$B$5*I2551</f>
        <v>0</v>
      </c>
      <c r="O2551" s="1">
        <f>'Innlegging av opplysninger'!$B$5*J2551</f>
        <v>156127.33865454549</v>
      </c>
      <c r="P2551" s="1">
        <f>'Innlegging av opplysninger'!$B$5*K2551</f>
        <v>169137.95020909095</v>
      </c>
      <c r="Q2551" s="1"/>
      <c r="R2551" s="1">
        <f>'Innlegging av opplysninger'!$C$11*SUM(H2551:Q2551)</f>
        <v>533559.22079318191</v>
      </c>
      <c r="S2551" s="1">
        <f>'Innlegging av opplysninger'!$C$13*(((H2551+J2551+M2551+O2551)*Data!H2551)+(J2551+O2551)*(1-Data!H2551)*1.8/12+I2551+N2551+K2551+L2551+P2551+Q2551)</f>
        <v>94923.9039947782</v>
      </c>
      <c r="T2551" s="1">
        <f>'Innlegging av opplysninger'!$C$13*((H2551+J2551+M2551+O2551)*(1-Data!H2551)-(J2551+O2551)*(1-Data!H2551)*1.8/12)</f>
        <v>635209.76656431286</v>
      </c>
      <c r="U2551" s="1">
        <f>Data!I2551</f>
        <v>4.45</v>
      </c>
      <c r="V2551" s="1">
        <f>Data!J2551+Data!K2551</f>
        <v>47561.910112359546</v>
      </c>
      <c r="W2551" s="1">
        <f>Data!L2551</f>
        <v>0</v>
      </c>
      <c r="X2551" s="1">
        <f t="shared" si="397"/>
        <v>2308914.5454545454</v>
      </c>
      <c r="Y2551" s="100">
        <f t="shared" si="398"/>
        <v>0</v>
      </c>
      <c r="Z2551" s="100">
        <f t="shared" si="399"/>
        <v>330174.77999999997</v>
      </c>
      <c r="AA2551" s="100">
        <f>'Innlegging av opplysninger'!$B$4*X2551</f>
        <v>300158.89090909093</v>
      </c>
      <c r="AB2551" s="1"/>
      <c r="AC2551" s="1">
        <f>'Innlegging av opplysninger'!$B$5*X2551</f>
        <v>302467.80545454548</v>
      </c>
      <c r="AD2551" s="1">
        <f>'Innlegging av opplysninger'!$B$5*Y2551</f>
        <v>0</v>
      </c>
      <c r="AE2551" s="1">
        <f>'Innlegging av opplysninger'!$B$5*Z2551</f>
        <v>43252.896179999996</v>
      </c>
      <c r="AF2551" s="1">
        <f>'Innlegging av opplysninger'!$B$5*AA2551</f>
        <v>39320.814709090911</v>
      </c>
      <c r="AG2551" s="1"/>
      <c r="AH2551" s="1">
        <f>'Innlegging av opplysninger'!$C$11*SUM(X2551:AG2551)</f>
        <v>126323.00984287637</v>
      </c>
      <c r="AI2551" s="1">
        <f>'Innlegging av opplysninger'!$C$13*(((X2551+Z2551+AC2551+AE2551)*Data!M2551)+(Z2551+AE2551)*(1-Data!M2551)*1.8/12+Y2551+AD2551+AA2551+AB2551+AF2551+AG2551)</f>
        <v>25526.037509430545</v>
      </c>
      <c r="AJ2551" s="1">
        <f>'Innlegging av opplysninger'!$C$13*((X2551+Z2551+AC2551+AE2551)*(1-Data!M2551)-(Z2551+AE2551)*(1-Data!M2551)*1.8/12)</f>
        <v>147337.02859134763</v>
      </c>
      <c r="AK2551" s="83">
        <f t="shared" si="394"/>
        <v>660000</v>
      </c>
      <c r="AL2551" s="83">
        <f t="shared" si="395"/>
        <v>120000</v>
      </c>
      <c r="AM2551" s="83">
        <f t="shared" si="396"/>
        <v>783000</v>
      </c>
    </row>
    <row r="2552" spans="1:39">
      <c r="A2552" t="str">
        <f t="shared" si="390"/>
        <v>5441Helse/pleie/omsorg</v>
      </c>
      <c r="B2552" s="6" t="str">
        <f>Data!A2552</f>
        <v>5441</v>
      </c>
      <c r="C2552" s="7" t="str">
        <f>Data!B2552</f>
        <v>Tana kommune</v>
      </c>
      <c r="D2552" s="7" t="str">
        <f>Data!C2552</f>
        <v>Helse/pleie/omsorg</v>
      </c>
      <c r="E2552" s="1">
        <f>Data!D2552</f>
        <v>97.950399999999973</v>
      </c>
      <c r="F2552" s="1">
        <f>Data!E2552+Data!F2552</f>
        <v>50134.043658831419</v>
      </c>
      <c r="G2552" s="1">
        <f>Data!G2552</f>
        <v>915.9272448096184</v>
      </c>
      <c r="H2552" s="1">
        <f t="shared" si="391"/>
        <v>53570723.236363634</v>
      </c>
      <c r="I2552" s="1">
        <f t="shared" si="392"/>
        <v>978713.8909090911</v>
      </c>
      <c r="J2552" s="1">
        <f t="shared" si="393"/>
        <v>6545932.4552727267</v>
      </c>
      <c r="K2552" s="1">
        <f>'Innlegging av opplysninger'!$B$4*H2552</f>
        <v>6964194.0207272731</v>
      </c>
      <c r="L2552" s="1"/>
      <c r="M2552" s="1">
        <f>'Innlegging av opplysninger'!$B$5*H2552</f>
        <v>7017764.7439636365</v>
      </c>
      <c r="N2552" s="1">
        <f>'Innlegging av opplysninger'!$B$5*I2552</f>
        <v>128211.51970909094</v>
      </c>
      <c r="O2552" s="1">
        <f>'Innlegging av opplysninger'!$B$5*J2552</f>
        <v>857517.15164072718</v>
      </c>
      <c r="P2552" s="1">
        <f>'Innlegging av opplysninger'!$B$5*K2552</f>
        <v>912309.41671527282</v>
      </c>
      <c r="Q2552" s="1"/>
      <c r="R2552" s="1">
        <f>'Innlegging av opplysninger'!$C$11*SUM(H2552:Q2552)</f>
        <v>2925063.9245414557</v>
      </c>
      <c r="S2552" s="1">
        <f>'Innlegging av opplysninger'!$C$13*(((H2552+J2552+M2552+O2552)*Data!H2552)+(J2552+O2552)*(1-Data!H2552)*1.8/12+I2552+N2552+K2552+L2552+P2552+Q2552)</f>
        <v>706422.76506355614</v>
      </c>
      <c r="T2552" s="1">
        <f>'Innlegging av opplysninger'!$C$13*((H2552+J2552+M2552+O2552)*(1-Data!H2552)-(J2552+O2552)*(1-Data!H2552)*1.8/12)</f>
        <v>3296296.2895721192</v>
      </c>
      <c r="U2552" s="1">
        <f>Data!I2552</f>
        <v>23.022600000000001</v>
      </c>
      <c r="V2552" s="1">
        <f>Data!J2552+Data!K2552</f>
        <v>46300.713067449673</v>
      </c>
      <c r="W2552" s="1">
        <f>Data!L2552</f>
        <v>1202.2777618513983</v>
      </c>
      <c r="X2552" s="1">
        <f t="shared" si="397"/>
        <v>11628685.054545455</v>
      </c>
      <c r="Y2552" s="100">
        <f t="shared" si="398"/>
        <v>301958.83636363636</v>
      </c>
      <c r="Z2552" s="100">
        <f t="shared" si="399"/>
        <v>1706082.0763999999</v>
      </c>
      <c r="AA2552" s="100">
        <f>'Innlegging av opplysninger'!$B$4*X2552</f>
        <v>1511729.0570909092</v>
      </c>
      <c r="AB2552" s="1"/>
      <c r="AC2552" s="1">
        <f>'Innlegging av opplysninger'!$B$5*X2552</f>
        <v>1523357.7421454545</v>
      </c>
      <c r="AD2552" s="1">
        <f>'Innlegging av opplysninger'!$B$5*Y2552</f>
        <v>39556.607563636368</v>
      </c>
      <c r="AE2552" s="1">
        <f>'Innlegging av opplysninger'!$B$5*Z2552</f>
        <v>223496.75200839998</v>
      </c>
      <c r="AF2552" s="1">
        <f>'Innlegging av opplysninger'!$B$5*AA2552</f>
        <v>198036.50647890911</v>
      </c>
      <c r="AG2552" s="1"/>
      <c r="AH2552" s="1">
        <f>'Innlegging av opplysninger'!$C$11*SUM(X2552:AG2552)</f>
        <v>651050.3000386632</v>
      </c>
      <c r="AI2552" s="1">
        <f>'Innlegging av opplysninger'!$C$13*(((X2552+Z2552+AC2552+AE2552)*Data!M2552)+(Z2552+AE2552)*(1-Data!M2552)*1.8/12+Y2552+AD2552+AA2552+AB2552+AF2552+AG2552)</f>
        <v>132624.97072420391</v>
      </c>
      <c r="AJ2552" s="1">
        <f>'Innlegging av opplysninger'!$C$13*((X2552+Z2552+AC2552+AE2552)*(1-Data!M2552)-(Z2552+AE2552)*(1-Data!M2552)*1.8/12)</f>
        <v>758285.96617080888</v>
      </c>
      <c r="AK2552" s="83">
        <f t="shared" si="394"/>
        <v>3576000</v>
      </c>
      <c r="AL2552" s="83">
        <f t="shared" si="395"/>
        <v>839000</v>
      </c>
      <c r="AM2552" s="83">
        <f t="shared" si="396"/>
        <v>4055000</v>
      </c>
    </row>
    <row r="2553" spans="1:39">
      <c r="A2553" t="str">
        <f t="shared" si="390"/>
        <v>5441Samferdsel og teknikk</v>
      </c>
      <c r="B2553" s="6" t="str">
        <f>Data!A2553</f>
        <v>5441</v>
      </c>
      <c r="C2553" s="7" t="str">
        <f>Data!B2553</f>
        <v>Tana kommune</v>
      </c>
      <c r="D2553" s="7" t="str">
        <f>Data!C2553</f>
        <v>Samferdsel og teknikk</v>
      </c>
      <c r="E2553" s="1">
        <f>Data!D2553</f>
        <v>16.444199999999999</v>
      </c>
      <c r="F2553" s="1">
        <f>Data!E2553+Data!F2553</f>
        <v>41012.613363171615</v>
      </c>
      <c r="G2553" s="1">
        <f>Data!G2553</f>
        <v>238.85929385436813</v>
      </c>
      <c r="H2553" s="1">
        <f t="shared" si="391"/>
        <v>7357304.9090909073</v>
      </c>
      <c r="I2553" s="1">
        <f t="shared" si="392"/>
        <v>42849.272727272721</v>
      </c>
      <c r="J2553" s="1">
        <f t="shared" si="393"/>
        <v>888018.5018181816</v>
      </c>
      <c r="K2553" s="1">
        <f>'Innlegging av opplysninger'!$B$4*H2553</f>
        <v>956449.63818181795</v>
      </c>
      <c r="L2553" s="1"/>
      <c r="M2553" s="1">
        <f>'Innlegging av opplysninger'!$B$5*H2553</f>
        <v>963806.94309090893</v>
      </c>
      <c r="N2553" s="1">
        <f>'Innlegging av opplysninger'!$B$5*I2553</f>
        <v>5613.254727272727</v>
      </c>
      <c r="O2553" s="1">
        <f>'Innlegging av opplysninger'!$B$5*J2553</f>
        <v>116330.42373818179</v>
      </c>
      <c r="P2553" s="1">
        <f>'Innlegging av opplysninger'!$B$5*K2553</f>
        <v>125294.90260181816</v>
      </c>
      <c r="Q2553" s="1"/>
      <c r="R2553" s="1">
        <f>'Innlegging av opplysninger'!$C$11*SUM(H2553:Q2553)</f>
        <v>397315.37814710167</v>
      </c>
      <c r="S2553" s="1">
        <f>'Innlegging av opplysninger'!$C$13*(((H2553+J2553+M2553+O2553)*Data!H2553)+(J2553+O2553)*(1-Data!H2553)*1.8/12+I2553+N2553+K2553+L2553+P2553+Q2553)</f>
        <v>66604.689167725068</v>
      </c>
      <c r="T2553" s="1">
        <f>'Innlegging av opplysninger'!$C$13*((H2553+J2553+M2553+O2553)*(1-Data!H2553)-(J2553+O2553)*(1-Data!H2553)*1.8/12)</f>
        <v>477090.03882304567</v>
      </c>
      <c r="U2553" s="1">
        <f>Data!I2553</f>
        <v>2.5668000000000006</v>
      </c>
      <c r="V2553" s="1">
        <f>Data!J2553+Data!K2553</f>
        <v>41386.635759181336</v>
      </c>
      <c r="W2553" s="1">
        <f>Data!L2553</f>
        <v>290.96150849306525</v>
      </c>
      <c r="X2553" s="1">
        <f t="shared" si="397"/>
        <v>1158886</v>
      </c>
      <c r="Y2553" s="100">
        <f t="shared" si="398"/>
        <v>8147.3454545454551</v>
      </c>
      <c r="Z2553" s="100">
        <f t="shared" si="399"/>
        <v>166885.7684</v>
      </c>
      <c r="AA2553" s="100">
        <f>'Innlegging av opplysninger'!$B$4*X2553</f>
        <v>150655.18</v>
      </c>
      <c r="AB2553" s="1"/>
      <c r="AC2553" s="1">
        <f>'Innlegging av opplysninger'!$B$5*X2553</f>
        <v>151814.06599999999</v>
      </c>
      <c r="AD2553" s="1">
        <f>'Innlegging av opplysninger'!$B$5*Y2553</f>
        <v>1067.3022545454546</v>
      </c>
      <c r="AE2553" s="1">
        <f>'Innlegging av opplysninger'!$B$5*Z2553</f>
        <v>21862.035660400001</v>
      </c>
      <c r="AF2553" s="1">
        <f>'Innlegging av opplysninger'!$B$5*AA2553</f>
        <v>19735.828580000001</v>
      </c>
      <c r="AG2553" s="1"/>
      <c r="AH2553" s="1">
        <f>'Innlegging av opplysninger'!$C$11*SUM(X2553:AG2553)</f>
        <v>63804.034001280656</v>
      </c>
      <c r="AI2553" s="1">
        <f>'Innlegging av opplysninger'!$C$13*(((X2553+Z2553+AC2553+AE2553)*Data!M2553)+(Z2553+AE2553)*(1-Data!M2553)*1.8/12+Y2553+AD2553+AA2553+AB2553+AF2553+AG2553)</f>
        <v>10811.726998703847</v>
      </c>
      <c r="AJ2553" s="1">
        <f>'Innlegging av opplysninger'!$C$13*((X2553+Z2553+AC2553+AE2553)*(1-Data!M2553)-(Z2553+AE2553)*(1-Data!M2553)*1.8/12)</f>
        <v>76499.056371469676</v>
      </c>
      <c r="AK2553" s="83">
        <f t="shared" si="394"/>
        <v>461000</v>
      </c>
      <c r="AL2553" s="83">
        <f t="shared" si="395"/>
        <v>77000</v>
      </c>
      <c r="AM2553" s="83">
        <f t="shared" si="396"/>
        <v>554000</v>
      </c>
    </row>
    <row r="2554" spans="1:39">
      <c r="A2554" t="str">
        <f t="shared" si="390"/>
        <v>5441Annet</v>
      </c>
      <c r="B2554" s="6" t="str">
        <f>Data!A2554</f>
        <v>5441</v>
      </c>
      <c r="C2554" s="7" t="str">
        <f>Data!B2554</f>
        <v>Tana kommune</v>
      </c>
      <c r="D2554" s="7" t="str">
        <f>Data!C2554</f>
        <v>Annet</v>
      </c>
      <c r="E2554" s="1">
        <f>Data!D2554</f>
        <v>5</v>
      </c>
      <c r="F2554" s="1">
        <f>Data!E2554+Data!F2554</f>
        <v>0</v>
      </c>
      <c r="G2554" s="1">
        <f>Data!G2554</f>
        <v>0</v>
      </c>
      <c r="H2554" s="1">
        <f t="shared" si="391"/>
        <v>0</v>
      </c>
      <c r="I2554" s="1">
        <f t="shared" si="392"/>
        <v>0</v>
      </c>
      <c r="J2554" s="1">
        <f t="shared" si="393"/>
        <v>0</v>
      </c>
      <c r="K2554" s="1">
        <f>'Innlegging av opplysninger'!$B$4*H2554</f>
        <v>0</v>
      </c>
      <c r="L2554" s="1"/>
      <c r="M2554" s="1">
        <f>'Innlegging av opplysninger'!$B$5*H2554</f>
        <v>0</v>
      </c>
      <c r="N2554" s="1">
        <f>'Innlegging av opplysninger'!$B$5*I2554</f>
        <v>0</v>
      </c>
      <c r="O2554" s="1">
        <f>'Innlegging av opplysninger'!$B$5*J2554</f>
        <v>0</v>
      </c>
      <c r="P2554" s="1">
        <f>'Innlegging av opplysninger'!$B$5*K2554</f>
        <v>0</v>
      </c>
      <c r="Q2554" s="1"/>
      <c r="R2554" s="1">
        <f>'Innlegging av opplysninger'!$C$11*SUM(H2554:Q2554)</f>
        <v>0</v>
      </c>
      <c r="S2554" s="1">
        <f>'Innlegging av opplysninger'!$C$13*(((H2554+J2554+M2554+O2554)*Data!H2554)+(J2554+O2554)*(1-Data!H2554)*1.8/12+I2554+N2554+K2554+L2554+P2554+Q2554)</f>
        <v>0</v>
      </c>
      <c r="T2554" s="1">
        <f>'Innlegging av opplysninger'!$C$13*((H2554+J2554+M2554+O2554)*(1-Data!H2554)-(J2554+O2554)*(1-Data!H2554)*1.8/12)</f>
        <v>0</v>
      </c>
      <c r="U2554" s="1">
        <f>Data!I2554</f>
        <v>0</v>
      </c>
      <c r="V2554" s="1">
        <f>Data!J2554+Data!K2554</f>
        <v>0</v>
      </c>
      <c r="W2554" s="1">
        <f>Data!L2554</f>
        <v>0</v>
      </c>
      <c r="X2554" s="1">
        <f t="shared" si="397"/>
        <v>0</v>
      </c>
      <c r="Y2554" s="100">
        <f t="shared" si="398"/>
        <v>0</v>
      </c>
      <c r="Z2554" s="100">
        <f t="shared" si="399"/>
        <v>0</v>
      </c>
      <c r="AA2554" s="100">
        <f>'Innlegging av opplysninger'!$B$4*X2554</f>
        <v>0</v>
      </c>
      <c r="AB2554" s="1"/>
      <c r="AC2554" s="1">
        <f>'Innlegging av opplysninger'!$B$5*X2554</f>
        <v>0</v>
      </c>
      <c r="AD2554" s="1">
        <f>'Innlegging av opplysninger'!$B$5*Y2554</f>
        <v>0</v>
      </c>
      <c r="AE2554" s="1">
        <f>'Innlegging av opplysninger'!$B$5*Z2554</f>
        <v>0</v>
      </c>
      <c r="AF2554" s="1">
        <f>'Innlegging av opplysninger'!$B$5*AA2554</f>
        <v>0</v>
      </c>
      <c r="AG2554" s="1"/>
      <c r="AH2554" s="1">
        <f>'Innlegging av opplysninger'!$C$11*SUM(X2554:AG2554)</f>
        <v>0</v>
      </c>
      <c r="AI2554" s="1">
        <f>'Innlegging av opplysninger'!$C$13*(((X2554+Z2554+AC2554+AE2554)*Data!M2554)+(Z2554+AE2554)*(1-Data!M2554)*1.8/12+Y2554+AD2554+AA2554+AB2554+AF2554+AG2554)</f>
        <v>0</v>
      </c>
      <c r="AJ2554" s="1">
        <f>'Innlegging av opplysninger'!$C$13*((X2554+Z2554+AC2554+AE2554)*(1-Data!M2554)-(Z2554+AE2554)*(1-Data!M2554)*1.8/12)</f>
        <v>0</v>
      </c>
      <c r="AK2554" s="83">
        <f t="shared" si="394"/>
        <v>0</v>
      </c>
      <c r="AL2554" s="83">
        <f t="shared" si="395"/>
        <v>0</v>
      </c>
      <c r="AM2554" s="83">
        <f t="shared" si="396"/>
        <v>0</v>
      </c>
    </row>
    <row r="2555" spans="1:39">
      <c r="A2555" t="str">
        <f t="shared" si="390"/>
        <v>5442Alle</v>
      </c>
      <c r="B2555" s="6" t="str">
        <f>Data!A2555</f>
        <v>5442</v>
      </c>
      <c r="C2555" s="7" t="str">
        <f>Data!B2555</f>
        <v>Nesseby kommune</v>
      </c>
      <c r="D2555" s="7" t="str">
        <f>Data!C2555</f>
        <v>Alle</v>
      </c>
      <c r="E2555" s="1">
        <f>Data!D2555</f>
        <v>106.67119999999996</v>
      </c>
      <c r="F2555" s="1">
        <f>Data!E2555+Data!F2555</f>
        <v>47117.471609019136</v>
      </c>
      <c r="G2555" s="1">
        <f>Data!G2555</f>
        <v>436.41582732733883</v>
      </c>
      <c r="H2555" s="1">
        <f t="shared" si="391"/>
        <v>54829933.5</v>
      </c>
      <c r="I2555" s="1">
        <f t="shared" si="392"/>
        <v>507850.90909090912</v>
      </c>
      <c r="J2555" s="1">
        <f t="shared" si="393"/>
        <v>6640534.1290909089</v>
      </c>
      <c r="K2555" s="1">
        <f>'Innlegging av opplysninger'!$B$4*H2555</f>
        <v>7127891.3550000004</v>
      </c>
      <c r="L2555" s="1"/>
      <c r="M2555" s="1">
        <f>'Innlegging av opplysninger'!$B$5*H2555</f>
        <v>7182721.2885000007</v>
      </c>
      <c r="N2555" s="1">
        <f>'Innlegging av opplysninger'!$B$5*I2555</f>
        <v>66528.4690909091</v>
      </c>
      <c r="O2555" s="1">
        <f>'Innlegging av opplysninger'!$B$5*J2555</f>
        <v>869909.97091090912</v>
      </c>
      <c r="P2555" s="1">
        <f>'Innlegging av opplysninger'!$B$5*K2555</f>
        <v>933753.76750500011</v>
      </c>
      <c r="Q2555" s="1"/>
      <c r="R2555" s="1">
        <f>'Innlegging av opplysninger'!$C$11*SUM(H2555:Q2555)</f>
        <v>2970046.6887891679</v>
      </c>
      <c r="S2555" s="1">
        <f>'Innlegging av opplysninger'!$C$13*(((H2555+J2555+M2555+O2555)*Data!H2555)+(J2555+O2555)*(1-Data!H2555)*1.8/12+I2555+N2555+K2555+L2555+P2555+Q2555)</f>
        <v>613134.32823197206</v>
      </c>
      <c r="T2555" s="1">
        <f>'Innlegging av opplysninger'!$C$13*((H2555+J2555+M2555+O2555)*(1-Data!H2555)-(J2555+O2555)*(1-Data!H2555)*1.8/12)</f>
        <v>3451140.0880058371</v>
      </c>
      <c r="U2555" s="1">
        <f>Data!I2555</f>
        <v>14.1401</v>
      </c>
      <c r="V2555" s="1">
        <f>Data!J2555+Data!K2555</f>
        <v>48001.924019867838</v>
      </c>
      <c r="W2555" s="1">
        <f>Data!L2555</f>
        <v>452.90627364728681</v>
      </c>
      <c r="X2555" s="1">
        <f t="shared" si="397"/>
        <v>7404567.336363635</v>
      </c>
      <c r="Y2555" s="100">
        <f t="shared" si="398"/>
        <v>69863.345454545444</v>
      </c>
      <c r="Z2555" s="100">
        <f t="shared" si="399"/>
        <v>1068843.5874999997</v>
      </c>
      <c r="AA2555" s="100">
        <f>'Innlegging av opplysninger'!$B$4*X2555</f>
        <v>962593.75372727262</v>
      </c>
      <c r="AB2555" s="1"/>
      <c r="AC2555" s="1">
        <f>'Innlegging av opplysninger'!$B$5*X2555</f>
        <v>969998.32106363622</v>
      </c>
      <c r="AD2555" s="1">
        <f>'Innlegging av opplysninger'!$B$5*Y2555</f>
        <v>9152.0982545454535</v>
      </c>
      <c r="AE2555" s="1">
        <f>'Innlegging av opplysninger'!$B$5*Z2555</f>
        <v>140018.50996249996</v>
      </c>
      <c r="AF2555" s="1">
        <f>'Innlegging av opplysninger'!$B$5*AA2555</f>
        <v>126099.78173827272</v>
      </c>
      <c r="AG2555" s="1"/>
      <c r="AH2555" s="1">
        <f>'Innlegging av opplysninger'!$C$11*SUM(X2555:AG2555)</f>
        <v>408543.19589444733</v>
      </c>
      <c r="AI2555" s="1">
        <f>'Innlegging av opplysninger'!$C$13*(((X2555+Z2555+AC2555+AE2555)*Data!M2555)+(Z2555+AE2555)*(1-Data!M2555)*1.8/12+Y2555+AD2555+AA2555+AB2555+AF2555+AG2555)</f>
        <v>82721.071114608712</v>
      </c>
      <c r="AJ2555" s="1">
        <f>'Innlegging av opplysninger'!$C$13*((X2555+Z2555+AC2555+AE2555)*(1-Data!M2555)-(Z2555+AE2555)*(1-Data!M2555)*1.8/12)</f>
        <v>476338.03905674041</v>
      </c>
      <c r="AK2555" s="83">
        <f t="shared" si="394"/>
        <v>3379000</v>
      </c>
      <c r="AL2555" s="83">
        <f t="shared" si="395"/>
        <v>696000</v>
      </c>
      <c r="AM2555" s="83">
        <f t="shared" si="396"/>
        <v>3927000</v>
      </c>
    </row>
    <row r="2556" spans="1:39">
      <c r="A2556" t="str">
        <f t="shared" si="390"/>
        <v>5442Administrasjon</v>
      </c>
      <c r="B2556" s="6" t="str">
        <f>Data!A2556</f>
        <v>5442</v>
      </c>
      <c r="C2556" s="7" t="str">
        <f>Data!B2556</f>
        <v>Nesseby kommune</v>
      </c>
      <c r="D2556" s="7" t="str">
        <f>Data!C2556</f>
        <v>Administrasjon</v>
      </c>
      <c r="E2556" s="1">
        <f>Data!D2556</f>
        <v>12.1</v>
      </c>
      <c r="F2556" s="1">
        <f>Data!E2556+Data!F2556</f>
        <v>54005.296143250693</v>
      </c>
      <c r="G2556" s="1">
        <f>Data!G2556</f>
        <v>0</v>
      </c>
      <c r="H2556" s="1">
        <f t="shared" si="391"/>
        <v>7128699.0909090908</v>
      </c>
      <c r="I2556" s="1">
        <f t="shared" si="392"/>
        <v>0</v>
      </c>
      <c r="J2556" s="1">
        <f t="shared" si="393"/>
        <v>855443.89090909087</v>
      </c>
      <c r="K2556" s="1">
        <f>'Innlegging av opplysninger'!$B$4*H2556</f>
        <v>926730.88181818184</v>
      </c>
      <c r="L2556" s="1"/>
      <c r="M2556" s="1">
        <f>'Innlegging av opplysninger'!$B$5*H2556</f>
        <v>933859.58090909093</v>
      </c>
      <c r="N2556" s="1">
        <f>'Innlegging av opplysninger'!$B$5*I2556</f>
        <v>0</v>
      </c>
      <c r="O2556" s="1">
        <f>'Innlegging av opplysninger'!$B$5*J2556</f>
        <v>112063.14970909091</v>
      </c>
      <c r="P2556" s="1">
        <f>'Innlegging av opplysninger'!$B$5*K2556</f>
        <v>121401.74551818182</v>
      </c>
      <c r="Q2556" s="1"/>
      <c r="R2556" s="1">
        <f>'Innlegging av opplysninger'!$C$11*SUM(H2556:Q2556)</f>
        <v>382971.53691136354</v>
      </c>
      <c r="S2556" s="1">
        <f>'Innlegging av opplysninger'!$C$13*(((H2556+J2556+M2556+O2556)*Data!H2556)+(J2556+O2556)*(1-Data!H2556)*1.8/12+I2556+N2556+K2556+L2556+P2556+Q2556)</f>
        <v>97357.622507410895</v>
      </c>
      <c r="T2556" s="1">
        <f>'Innlegging av opplysninger'!$C$13*((H2556+J2556+M2556+O2556)*(1-Data!H2556)-(J2556+O2556)*(1-Data!H2556)*1.8/12)</f>
        <v>426708.69116077083</v>
      </c>
      <c r="U2556" s="1">
        <f>Data!I2556</f>
        <v>3</v>
      </c>
      <c r="V2556" s="1">
        <f>Data!J2556+Data!K2556</f>
        <v>49575</v>
      </c>
      <c r="W2556" s="1">
        <f>Data!L2556</f>
        <v>0</v>
      </c>
      <c r="X2556" s="1">
        <f t="shared" si="397"/>
        <v>1622454.5454545454</v>
      </c>
      <c r="Y2556" s="100">
        <f t="shared" si="398"/>
        <v>0</v>
      </c>
      <c r="Z2556" s="100">
        <f t="shared" si="399"/>
        <v>232010.99999999997</v>
      </c>
      <c r="AA2556" s="100">
        <f>'Innlegging av opplysninger'!$B$4*X2556</f>
        <v>210919.09090909091</v>
      </c>
      <c r="AB2556" s="1"/>
      <c r="AC2556" s="1">
        <f>'Innlegging av opplysninger'!$B$5*X2556</f>
        <v>212541.54545454547</v>
      </c>
      <c r="AD2556" s="1">
        <f>'Innlegging av opplysninger'!$B$5*Y2556</f>
        <v>0</v>
      </c>
      <c r="AE2556" s="1">
        <f>'Innlegging av opplysninger'!$B$5*Z2556</f>
        <v>30393.440999999999</v>
      </c>
      <c r="AF2556" s="1">
        <f>'Innlegging av opplysninger'!$B$5*AA2556</f>
        <v>27630.400909090909</v>
      </c>
      <c r="AG2556" s="1"/>
      <c r="AH2556" s="1">
        <f>'Innlegging av opplysninger'!$C$11*SUM(X2556:AG2556)</f>
        <v>88766.100901636353</v>
      </c>
      <c r="AI2556" s="1">
        <f>'Innlegging av opplysninger'!$C$13*(((X2556+Z2556+AC2556+AE2556)*Data!M2556)+(Z2556+AE2556)*(1-Data!M2556)*1.8/12+Y2556+AD2556+AA2556+AB2556+AF2556+AG2556)</f>
        <v>21715.269117260719</v>
      </c>
      <c r="AJ2556" s="1">
        <f>'Innlegging av opplysninger'!$C$13*((X2556+Z2556+AC2556+AE2556)*(1-Data!M2556)-(Z2556+AE2556)*(1-Data!M2556)*1.8/12)</f>
        <v>99754.132116557463</v>
      </c>
      <c r="AK2556" s="83">
        <f t="shared" si="394"/>
        <v>472000</v>
      </c>
      <c r="AL2556" s="83">
        <f t="shared" si="395"/>
        <v>119000</v>
      </c>
      <c r="AM2556" s="83">
        <f t="shared" si="396"/>
        <v>526000</v>
      </c>
    </row>
    <row r="2557" spans="1:39">
      <c r="A2557" t="str">
        <f t="shared" si="390"/>
        <v>5442Undervisning</v>
      </c>
      <c r="B2557" s="6" t="str">
        <f>Data!A2557</f>
        <v>5442</v>
      </c>
      <c r="C2557" s="7" t="str">
        <f>Data!B2557</f>
        <v>Nesseby kommune</v>
      </c>
      <c r="D2557" s="7" t="str">
        <f>Data!C2557</f>
        <v>Undervisning</v>
      </c>
      <c r="E2557" s="1">
        <f>Data!D2557</f>
        <v>27.11</v>
      </c>
      <c r="F2557" s="1">
        <f>Data!E2557+Data!F2557</f>
        <v>47729.6477314644</v>
      </c>
      <c r="G2557" s="1">
        <f>Data!G2557</f>
        <v>0</v>
      </c>
      <c r="H2557" s="1">
        <f t="shared" si="391"/>
        <v>14115826.363636361</v>
      </c>
      <c r="I2557" s="1">
        <f t="shared" si="392"/>
        <v>0</v>
      </c>
      <c r="J2557" s="1">
        <f t="shared" si="393"/>
        <v>1693899.1636363633</v>
      </c>
      <c r="K2557" s="1">
        <f>'Innlegging av opplysninger'!$B$4*H2557</f>
        <v>1835057.427272727</v>
      </c>
      <c r="L2557" s="1"/>
      <c r="M2557" s="1">
        <f>'Innlegging av opplysninger'!$B$5*H2557</f>
        <v>1849173.2536363634</v>
      </c>
      <c r="N2557" s="1">
        <f>'Innlegging av opplysninger'!$B$5*I2557</f>
        <v>0</v>
      </c>
      <c r="O2557" s="1">
        <f>'Innlegging av opplysninger'!$B$5*J2557</f>
        <v>221900.7904363636</v>
      </c>
      <c r="P2557" s="1">
        <f>'Innlegging av opplysninger'!$B$5*K2557</f>
        <v>240392.52297272725</v>
      </c>
      <c r="Q2557" s="1"/>
      <c r="R2557" s="1">
        <f>'Innlegging av opplysninger'!$C$11*SUM(H2557:Q2557)</f>
        <v>758337.48182045459</v>
      </c>
      <c r="S2557" s="1">
        <f>'Innlegging av opplysninger'!$C$13*(((H2557+J2557+M2557+O2557)*Data!H2557)+(J2557+O2557)*(1-Data!H2557)*1.8/12+I2557+N2557+K2557+L2557+P2557+Q2557)</f>
        <v>138438.0856287709</v>
      </c>
      <c r="T2557" s="1">
        <f>'Innlegging av opplysninger'!$C$13*((H2557+J2557+M2557+O2557)*(1-Data!H2557)-(J2557+O2557)*(1-Data!H2557)*1.8/12)</f>
        <v>899286.88949395623</v>
      </c>
      <c r="U2557" s="1">
        <f>Data!I2557</f>
        <v>2</v>
      </c>
      <c r="V2557" s="1">
        <f>Data!J2557+Data!K2557</f>
        <v>54870.833333333328</v>
      </c>
      <c r="W2557" s="1">
        <f>Data!L2557</f>
        <v>0</v>
      </c>
      <c r="X2557" s="1">
        <f t="shared" si="397"/>
        <v>1197181.8181818179</v>
      </c>
      <c r="Y2557" s="100">
        <f t="shared" si="398"/>
        <v>0</v>
      </c>
      <c r="Z2557" s="100">
        <f t="shared" si="399"/>
        <v>171196.99999999994</v>
      </c>
      <c r="AA2557" s="100">
        <f>'Innlegging av opplysninger'!$B$4*X2557</f>
        <v>155633.63636363632</v>
      </c>
      <c r="AB2557" s="1"/>
      <c r="AC2557" s="1">
        <f>'Innlegging av opplysninger'!$B$5*X2557</f>
        <v>156830.81818181815</v>
      </c>
      <c r="AD2557" s="1">
        <f>'Innlegging av opplysninger'!$B$5*Y2557</f>
        <v>0</v>
      </c>
      <c r="AE2557" s="1">
        <f>'Innlegging av opplysninger'!$B$5*Z2557</f>
        <v>22426.806999999993</v>
      </c>
      <c r="AF2557" s="1">
        <f>'Innlegging av opplysninger'!$B$5*AA2557</f>
        <v>20388.006363636359</v>
      </c>
      <c r="AG2557" s="1"/>
      <c r="AH2557" s="1">
        <f>'Innlegging av opplysninger'!$C$11*SUM(X2557:AG2557)</f>
        <v>65499.007271454524</v>
      </c>
      <c r="AI2557" s="1">
        <f>'Innlegging av opplysninger'!$C$13*(((X2557+Z2557+AC2557+AE2557)*Data!M2557)+(Z2557+AE2557)*(1-Data!M2557)*1.8/12+Y2557+AD2557+AA2557+AB2557+AF2557+AG2557)</f>
        <v>15528.764797515269</v>
      </c>
      <c r="AJ2557" s="1">
        <f>'Innlegging av opplysninger'!$C$13*((X2557+Z2557+AC2557+AE2557)*(1-Data!M2557)-(Z2557+AE2557)*(1-Data!M2557)*1.8/12)</f>
        <v>74101.455679211984</v>
      </c>
      <c r="AK2557" s="83">
        <f t="shared" si="394"/>
        <v>824000</v>
      </c>
      <c r="AL2557" s="83">
        <f t="shared" si="395"/>
        <v>154000</v>
      </c>
      <c r="AM2557" s="83">
        <f t="shared" si="396"/>
        <v>973000</v>
      </c>
    </row>
    <row r="2558" spans="1:39">
      <c r="A2558" t="str">
        <f t="shared" si="390"/>
        <v>5442Barnehager</v>
      </c>
      <c r="B2558" s="6" t="str">
        <f>Data!A2558</f>
        <v>5442</v>
      </c>
      <c r="C2558" s="7" t="str">
        <f>Data!B2558</f>
        <v>Nesseby kommune</v>
      </c>
      <c r="D2558" s="7" t="str">
        <f>Data!C2558</f>
        <v>Barnehager</v>
      </c>
      <c r="E2558" s="1">
        <f>Data!D2558</f>
        <v>10.54</v>
      </c>
      <c r="F2558" s="1">
        <f>Data!E2558+Data!F2558</f>
        <v>41320.3036053131</v>
      </c>
      <c r="G2558" s="1">
        <f>Data!G2558</f>
        <v>0</v>
      </c>
      <c r="H2558" s="1">
        <f t="shared" si="391"/>
        <v>4751083.6363636367</v>
      </c>
      <c r="I2558" s="1">
        <f t="shared" si="392"/>
        <v>0</v>
      </c>
      <c r="J2558" s="1">
        <f t="shared" si="393"/>
        <v>570130.03636363638</v>
      </c>
      <c r="K2558" s="1">
        <f>'Innlegging av opplysninger'!$B$4*H2558</f>
        <v>617640.8727272728</v>
      </c>
      <c r="L2558" s="1"/>
      <c r="M2558" s="1">
        <f>'Innlegging av opplysninger'!$B$5*H2558</f>
        <v>622391.95636363642</v>
      </c>
      <c r="N2558" s="1">
        <f>'Innlegging av opplysninger'!$B$5*I2558</f>
        <v>0</v>
      </c>
      <c r="O2558" s="1">
        <f>'Innlegging av opplysninger'!$B$5*J2558</f>
        <v>74687.034763636373</v>
      </c>
      <c r="P2558" s="1">
        <f>'Innlegging av opplysninger'!$B$5*K2558</f>
        <v>80910.954327272746</v>
      </c>
      <c r="Q2558" s="1"/>
      <c r="R2558" s="1">
        <f>'Innlegging av opplysninger'!$C$11*SUM(H2558:Q2558)</f>
        <v>255240.09065454546</v>
      </c>
      <c r="S2558" s="1">
        <f>'Innlegging av opplysninger'!$C$13*(((H2558+J2558+M2558+O2558)*Data!H2558)+(J2558+O2558)*(1-Data!H2558)*1.8/12+I2558+N2558+K2558+L2558+P2558+Q2558)</f>
        <v>48079.157097730909</v>
      </c>
      <c r="T2558" s="1">
        <f>'Innlegging av opplysninger'!$C$13*((H2558+J2558+M2558+O2558)*(1-Data!H2558)-(J2558+O2558)*(1-Data!H2558)*1.8/12)</f>
        <v>301196.7564295418</v>
      </c>
      <c r="U2558" s="1">
        <f>Data!I2558</f>
        <v>1</v>
      </c>
      <c r="V2558" s="1">
        <f>Data!J2558+Data!K2558</f>
        <v>44041.666666666664</v>
      </c>
      <c r="W2558" s="1">
        <f>Data!L2558</f>
        <v>0</v>
      </c>
      <c r="X2558" s="1">
        <f t="shared" si="397"/>
        <v>480454.54545454541</v>
      </c>
      <c r="Y2558" s="100">
        <f t="shared" si="398"/>
        <v>0</v>
      </c>
      <c r="Z2558" s="100">
        <f t="shared" si="399"/>
        <v>68704.999999999985</v>
      </c>
      <c r="AA2558" s="100">
        <f>'Innlegging av opplysninger'!$B$4*X2558</f>
        <v>62459.090909090904</v>
      </c>
      <c r="AB2558" s="1"/>
      <c r="AC2558" s="1">
        <f>'Innlegging av opplysninger'!$B$5*X2558</f>
        <v>62939.545454545449</v>
      </c>
      <c r="AD2558" s="1">
        <f>'Innlegging av opplysninger'!$B$5*Y2558</f>
        <v>0</v>
      </c>
      <c r="AE2558" s="1">
        <f>'Innlegging av opplysninger'!$B$5*Z2558</f>
        <v>9000.3549999999977</v>
      </c>
      <c r="AF2558" s="1">
        <f>'Innlegging av opplysninger'!$B$5*AA2558</f>
        <v>8182.1409090909092</v>
      </c>
      <c r="AG2558" s="1"/>
      <c r="AH2558" s="1">
        <f>'Innlegging av opplysninger'!$C$11*SUM(X2558:AG2558)</f>
        <v>26286.14575363636</v>
      </c>
      <c r="AI2558" s="1">
        <f>'Innlegging av opplysninger'!$C$13*(((X2558+Z2558+AC2558+AE2558)*Data!M2558)+(Z2558+AE2558)*(1-Data!M2558)*1.8/12+Y2558+AD2558+AA2558+AB2558+AF2558+AG2558)</f>
        <v>4279.4458235454549</v>
      </c>
      <c r="AJ2558" s="1">
        <f>'Innlegging av opplysninger'!$C$13*((X2558+Z2558+AC2558+AE2558)*(1-Data!M2558)-(Z2558+AE2558)*(1-Data!M2558)*1.8/12)</f>
        <v>31691.06941827272</v>
      </c>
      <c r="AK2558" s="83">
        <f t="shared" si="394"/>
        <v>282000</v>
      </c>
      <c r="AL2558" s="83">
        <f t="shared" si="395"/>
        <v>52000</v>
      </c>
      <c r="AM2558" s="83">
        <f t="shared" si="396"/>
        <v>333000</v>
      </c>
    </row>
    <row r="2559" spans="1:39">
      <c r="A2559" t="str">
        <f t="shared" si="390"/>
        <v>5442Helse/pleie/omsorg</v>
      </c>
      <c r="B2559" s="6" t="str">
        <f>Data!A2559</f>
        <v>5442</v>
      </c>
      <c r="C2559" s="7" t="str">
        <f>Data!B2559</f>
        <v>Nesseby kommune</v>
      </c>
      <c r="D2559" s="7" t="str">
        <f>Data!C2559</f>
        <v>Helse/pleie/omsorg</v>
      </c>
      <c r="E2559" s="1">
        <f>Data!D2559</f>
        <v>49.321200000000005</v>
      </c>
      <c r="F2559" s="1">
        <f>Data!E2559+Data!F2559</f>
        <v>47041.721494340491</v>
      </c>
      <c r="G2559" s="1">
        <f>Data!G2559</f>
        <v>943.87403388400935</v>
      </c>
      <c r="H2559" s="1">
        <f t="shared" si="391"/>
        <v>25310772.590909086</v>
      </c>
      <c r="I2559" s="1">
        <f t="shared" si="392"/>
        <v>507850.90909090912</v>
      </c>
      <c r="J2559" s="1">
        <f t="shared" si="393"/>
        <v>3098234.8199999994</v>
      </c>
      <c r="K2559" s="1">
        <f>'Innlegging av opplysninger'!$B$4*H2559</f>
        <v>3290400.4368181815</v>
      </c>
      <c r="L2559" s="1"/>
      <c r="M2559" s="1">
        <f>'Innlegging av opplysninger'!$B$5*H2559</f>
        <v>3315711.2094090902</v>
      </c>
      <c r="N2559" s="1">
        <f>'Innlegging av opplysninger'!$B$5*I2559</f>
        <v>66528.4690909091</v>
      </c>
      <c r="O2559" s="1">
        <f>'Innlegging av opplysninger'!$B$5*J2559</f>
        <v>405868.76141999994</v>
      </c>
      <c r="P2559" s="1">
        <f>'Innlegging av opplysninger'!$B$5*K2559</f>
        <v>431042.45722318179</v>
      </c>
      <c r="Q2559" s="1"/>
      <c r="R2559" s="1">
        <f>'Innlegging av opplysninger'!$C$11*SUM(H2559:Q2559)</f>
        <v>1384203.5668505316</v>
      </c>
      <c r="S2559" s="1">
        <f>'Innlegging av opplysninger'!$C$13*(((H2559+J2559+M2559+O2559)*Data!H2559)+(J2559+O2559)*(1-Data!H2559)*1.8/12+I2559+N2559+K2559+L2559+P2559+Q2559)</f>
        <v>290847.38052199356</v>
      </c>
      <c r="T2559" s="1">
        <f>'Innlegging av opplysninger'!$C$13*((H2559+J2559+M2559+O2559)*(1-Data!H2559)-(J2559+O2559)*(1-Data!H2559)*1.8/12)</f>
        <v>1603325.9214839973</v>
      </c>
      <c r="U2559" s="1">
        <f>Data!I2559</f>
        <v>6.1401000000000003</v>
      </c>
      <c r="V2559" s="1">
        <f>Data!J2559+Data!K2559</f>
        <v>47515.742821778142</v>
      </c>
      <c r="W2559" s="1">
        <f>Data!L2559</f>
        <v>1043.0025569616132</v>
      </c>
      <c r="X2559" s="1">
        <f t="shared" si="397"/>
        <v>3182742.6818181812</v>
      </c>
      <c r="Y2559" s="100">
        <f t="shared" si="398"/>
        <v>69863.345454545473</v>
      </c>
      <c r="Z2559" s="100">
        <f t="shared" si="399"/>
        <v>465122.66189999989</v>
      </c>
      <c r="AA2559" s="100">
        <f>'Innlegging av opplysninger'!$B$4*X2559</f>
        <v>413756.54863636359</v>
      </c>
      <c r="AB2559" s="1"/>
      <c r="AC2559" s="1">
        <f>'Innlegging av opplysninger'!$B$5*X2559</f>
        <v>416939.29131818173</v>
      </c>
      <c r="AD2559" s="1">
        <f>'Innlegging av opplysninger'!$B$5*Y2559</f>
        <v>9152.0982545454572</v>
      </c>
      <c r="AE2559" s="1">
        <f>'Innlegging av opplysninger'!$B$5*Z2559</f>
        <v>60931.068708899991</v>
      </c>
      <c r="AF2559" s="1">
        <f>'Innlegging av opplysninger'!$B$5*AA2559</f>
        <v>54202.107871363631</v>
      </c>
      <c r="AG2559" s="1"/>
      <c r="AH2559" s="1">
        <f>'Innlegging av opplysninger'!$C$11*SUM(X2559:AG2559)</f>
        <v>177562.97255055909</v>
      </c>
      <c r="AI2559" s="1">
        <f>'Innlegging av opplysninger'!$C$13*(((X2559+Z2559+AC2559+AE2559)*Data!M2559)+(Z2559+AE2559)*(1-Data!M2559)*1.8/12+Y2559+AD2559+AA2559+AB2559+AF2559+AG2559)</f>
        <v>32975.816479020032</v>
      </c>
      <c r="AJ2559" s="1">
        <f>'Innlegging av opplysninger'!$C$13*((X2559+Z2559+AC2559+AE2559)*(1-Data!M2559)-(Z2559+AE2559)*(1-Data!M2559)*1.8/12)</f>
        <v>210005.09332700816</v>
      </c>
      <c r="AK2559" s="83">
        <f t="shared" si="394"/>
        <v>1562000</v>
      </c>
      <c r="AL2559" s="83">
        <f t="shared" si="395"/>
        <v>324000</v>
      </c>
      <c r="AM2559" s="83">
        <f t="shared" si="396"/>
        <v>1813000</v>
      </c>
    </row>
    <row r="2560" spans="1:39">
      <c r="A2560" t="str">
        <f t="shared" si="390"/>
        <v>5442Samferdsel og teknikk</v>
      </c>
      <c r="B2560" s="6" t="str">
        <f>Data!A2560</f>
        <v>5442</v>
      </c>
      <c r="C2560" s="7" t="str">
        <f>Data!B2560</f>
        <v>Nesseby kommune</v>
      </c>
      <c r="D2560" s="7" t="str">
        <f>Data!C2560</f>
        <v>Samferdsel og teknikk</v>
      </c>
      <c r="E2560" s="1">
        <f>Data!D2560</f>
        <v>4.0999999999999996</v>
      </c>
      <c r="F2560" s="1">
        <f>Data!E2560+Data!F2560</f>
        <v>0</v>
      </c>
      <c r="G2560" s="1">
        <f>Data!G2560</f>
        <v>0</v>
      </c>
      <c r="H2560" s="1">
        <f t="shared" si="391"/>
        <v>0</v>
      </c>
      <c r="I2560" s="1">
        <f t="shared" si="392"/>
        <v>0</v>
      </c>
      <c r="J2560" s="1">
        <f t="shared" si="393"/>
        <v>0</v>
      </c>
      <c r="K2560" s="1">
        <f>'Innlegging av opplysninger'!$B$4*H2560</f>
        <v>0</v>
      </c>
      <c r="L2560" s="1"/>
      <c r="M2560" s="1">
        <f>'Innlegging av opplysninger'!$B$5*H2560</f>
        <v>0</v>
      </c>
      <c r="N2560" s="1">
        <f>'Innlegging av opplysninger'!$B$5*I2560</f>
        <v>0</v>
      </c>
      <c r="O2560" s="1">
        <f>'Innlegging av opplysninger'!$B$5*J2560</f>
        <v>0</v>
      </c>
      <c r="P2560" s="1">
        <f>'Innlegging av opplysninger'!$B$5*K2560</f>
        <v>0</v>
      </c>
      <c r="Q2560" s="1"/>
      <c r="R2560" s="1">
        <f>'Innlegging av opplysninger'!$C$11*SUM(H2560:Q2560)</f>
        <v>0</v>
      </c>
      <c r="S2560" s="1">
        <f>'Innlegging av opplysninger'!$C$13*(((H2560+J2560+M2560+O2560)*Data!H2560)+(J2560+O2560)*(1-Data!H2560)*1.8/12+I2560+N2560+K2560+L2560+P2560+Q2560)</f>
        <v>0</v>
      </c>
      <c r="T2560" s="1">
        <f>'Innlegging av opplysninger'!$C$13*((H2560+J2560+M2560+O2560)*(1-Data!H2560)-(J2560+O2560)*(1-Data!H2560)*1.8/12)</f>
        <v>0</v>
      </c>
      <c r="U2560" s="1">
        <f>Data!I2560</f>
        <v>0</v>
      </c>
      <c r="V2560" s="1">
        <f>Data!J2560+Data!K2560</f>
        <v>0</v>
      </c>
      <c r="W2560" s="1">
        <f>Data!L2560</f>
        <v>0</v>
      </c>
      <c r="X2560" s="1">
        <f t="shared" si="397"/>
        <v>0</v>
      </c>
      <c r="Y2560" s="100">
        <f t="shared" si="398"/>
        <v>0</v>
      </c>
      <c r="Z2560" s="100">
        <f t="shared" si="399"/>
        <v>0</v>
      </c>
      <c r="AA2560" s="100">
        <f>'Innlegging av opplysninger'!$B$4*X2560</f>
        <v>0</v>
      </c>
      <c r="AB2560" s="1"/>
      <c r="AC2560" s="1">
        <f>'Innlegging av opplysninger'!$B$5*X2560</f>
        <v>0</v>
      </c>
      <c r="AD2560" s="1">
        <f>'Innlegging av opplysninger'!$B$5*Y2560</f>
        <v>0</v>
      </c>
      <c r="AE2560" s="1">
        <f>'Innlegging av opplysninger'!$B$5*Z2560</f>
        <v>0</v>
      </c>
      <c r="AF2560" s="1">
        <f>'Innlegging av opplysninger'!$B$5*AA2560</f>
        <v>0</v>
      </c>
      <c r="AG2560" s="1"/>
      <c r="AH2560" s="1">
        <f>'Innlegging av opplysninger'!$C$11*SUM(X2560:AG2560)</f>
        <v>0</v>
      </c>
      <c r="AI2560" s="1">
        <f>'Innlegging av opplysninger'!$C$13*(((X2560+Z2560+AC2560+AE2560)*Data!M2560)+(Z2560+AE2560)*(1-Data!M2560)*1.8/12+Y2560+AD2560+AA2560+AB2560+AF2560+AG2560)</f>
        <v>0</v>
      </c>
      <c r="AJ2560" s="1">
        <f>'Innlegging av opplysninger'!$C$13*((X2560+Z2560+AC2560+AE2560)*(1-Data!M2560)-(Z2560+AE2560)*(1-Data!M2560)*1.8/12)</f>
        <v>0</v>
      </c>
      <c r="AK2560" s="83">
        <f t="shared" si="394"/>
        <v>0</v>
      </c>
      <c r="AL2560" s="83">
        <f t="shared" si="395"/>
        <v>0</v>
      </c>
      <c r="AM2560" s="83">
        <f t="shared" si="396"/>
        <v>0</v>
      </c>
    </row>
    <row r="2561" spans="1:39">
      <c r="A2561" t="str">
        <f t="shared" si="390"/>
        <v>5442Annet</v>
      </c>
      <c r="B2561" s="6" t="str">
        <f>Data!A2561</f>
        <v>5442</v>
      </c>
      <c r="C2561" s="7" t="str">
        <f>Data!B2561</f>
        <v>Nesseby kommune</v>
      </c>
      <c r="D2561" s="7" t="str">
        <f>Data!C2561</f>
        <v>Annet</v>
      </c>
      <c r="E2561" s="1">
        <f>Data!D2561</f>
        <v>3.5</v>
      </c>
      <c r="F2561" s="1">
        <f>Data!E2561+Data!F2561</f>
        <v>0</v>
      </c>
      <c r="G2561" s="1">
        <f>Data!G2561</f>
        <v>0</v>
      </c>
      <c r="H2561" s="1">
        <f t="shared" si="391"/>
        <v>0</v>
      </c>
      <c r="I2561" s="1">
        <f t="shared" si="392"/>
        <v>0</v>
      </c>
      <c r="J2561" s="1">
        <f t="shared" si="393"/>
        <v>0</v>
      </c>
      <c r="K2561" s="1">
        <f>'Innlegging av opplysninger'!$B$4*H2561</f>
        <v>0</v>
      </c>
      <c r="L2561" s="1"/>
      <c r="M2561" s="1">
        <f>'Innlegging av opplysninger'!$B$5*H2561</f>
        <v>0</v>
      </c>
      <c r="N2561" s="1">
        <f>'Innlegging av opplysninger'!$B$5*I2561</f>
        <v>0</v>
      </c>
      <c r="O2561" s="1">
        <f>'Innlegging av opplysninger'!$B$5*J2561</f>
        <v>0</v>
      </c>
      <c r="P2561" s="1">
        <f>'Innlegging av opplysninger'!$B$5*K2561</f>
        <v>0</v>
      </c>
      <c r="Q2561" s="1"/>
      <c r="R2561" s="1">
        <f>'Innlegging av opplysninger'!$C$11*SUM(H2561:Q2561)</f>
        <v>0</v>
      </c>
      <c r="S2561" s="1">
        <f>'Innlegging av opplysninger'!$C$13*(((H2561+J2561+M2561+O2561)*Data!H2561)+(J2561+O2561)*(1-Data!H2561)*1.8/12+I2561+N2561+K2561+L2561+P2561+Q2561)</f>
        <v>0</v>
      </c>
      <c r="T2561" s="1">
        <f>'Innlegging av opplysninger'!$C$13*((H2561+J2561+M2561+O2561)*(1-Data!H2561)-(J2561+O2561)*(1-Data!H2561)*1.8/12)</f>
        <v>0</v>
      </c>
      <c r="U2561" s="1">
        <f>Data!I2561</f>
        <v>0</v>
      </c>
      <c r="V2561" s="1">
        <f>Data!J2561+Data!K2561</f>
        <v>0</v>
      </c>
      <c r="W2561" s="1">
        <f>Data!L2561</f>
        <v>0</v>
      </c>
      <c r="X2561" s="1">
        <f t="shared" si="397"/>
        <v>0</v>
      </c>
      <c r="Y2561" s="100">
        <f t="shared" si="398"/>
        <v>0</v>
      </c>
      <c r="Z2561" s="100">
        <f t="shared" si="399"/>
        <v>0</v>
      </c>
      <c r="AA2561" s="100">
        <f>'Innlegging av opplysninger'!$B$4*X2561</f>
        <v>0</v>
      </c>
      <c r="AB2561" s="1"/>
      <c r="AC2561" s="1">
        <f>'Innlegging av opplysninger'!$B$5*X2561</f>
        <v>0</v>
      </c>
      <c r="AD2561" s="1">
        <f>'Innlegging av opplysninger'!$B$5*Y2561</f>
        <v>0</v>
      </c>
      <c r="AE2561" s="1">
        <f>'Innlegging av opplysninger'!$B$5*Z2561</f>
        <v>0</v>
      </c>
      <c r="AF2561" s="1">
        <f>'Innlegging av opplysninger'!$B$5*AA2561</f>
        <v>0</v>
      </c>
      <c r="AG2561" s="1"/>
      <c r="AH2561" s="1">
        <f>'Innlegging av opplysninger'!$C$11*SUM(X2561:AG2561)</f>
        <v>0</v>
      </c>
      <c r="AI2561" s="1">
        <f>'Innlegging av opplysninger'!$C$13*(((X2561+Z2561+AC2561+AE2561)*Data!M2561)+(Z2561+AE2561)*(1-Data!M2561)*1.8/12+Y2561+AD2561+AA2561+AB2561+AF2561+AG2561)</f>
        <v>0</v>
      </c>
      <c r="AJ2561" s="1">
        <f>'Innlegging av opplysninger'!$C$13*((X2561+Z2561+AC2561+AE2561)*(1-Data!M2561)-(Z2561+AE2561)*(1-Data!M2561)*1.8/12)</f>
        <v>0</v>
      </c>
      <c r="AK2561" s="83">
        <f t="shared" si="394"/>
        <v>0</v>
      </c>
      <c r="AL2561" s="83">
        <f t="shared" si="395"/>
        <v>0</v>
      </c>
      <c r="AM2561" s="83">
        <f t="shared" si="396"/>
        <v>0</v>
      </c>
    </row>
    <row r="2562" spans="1:39">
      <c r="A2562" t="str">
        <f t="shared" si="390"/>
        <v>5443Alle</v>
      </c>
      <c r="B2562" s="6" t="str">
        <f>Data!A2562</f>
        <v>5443</v>
      </c>
      <c r="C2562" s="7" t="str">
        <f>Data!B2562</f>
        <v>Båtsfjord kommune</v>
      </c>
      <c r="D2562" s="7" t="str">
        <f>Data!C2562</f>
        <v>Alle</v>
      </c>
      <c r="E2562" s="1">
        <f>Data!D2562</f>
        <v>193.10850000000005</v>
      </c>
      <c r="F2562" s="1">
        <f>Data!E2562+Data!F2562</f>
        <v>46355.591211848929</v>
      </c>
      <c r="G2562" s="1">
        <f>Data!G2562</f>
        <v>386.71793318264082</v>
      </c>
      <c r="H2562" s="1">
        <f t="shared" si="391"/>
        <v>97654458.387636334</v>
      </c>
      <c r="I2562" s="1">
        <f t="shared" si="392"/>
        <v>814674.76363636379</v>
      </c>
      <c r="J2562" s="1">
        <f t="shared" si="393"/>
        <v>11816295.978152724</v>
      </c>
      <c r="K2562" s="1">
        <f>'Innlegging av opplysninger'!$B$4*H2562</f>
        <v>12695079.590392724</v>
      </c>
      <c r="L2562" s="1"/>
      <c r="M2562" s="1">
        <f>'Innlegging av opplysninger'!$B$5*H2562</f>
        <v>12792734.048780359</v>
      </c>
      <c r="N2562" s="1">
        <f>'Innlegging av opplysninger'!$B$5*I2562</f>
        <v>106722.39403636366</v>
      </c>
      <c r="O2562" s="1">
        <f>'Innlegging av opplysninger'!$B$5*J2562</f>
        <v>1547934.7731380069</v>
      </c>
      <c r="P2562" s="1">
        <f>'Innlegging av opplysninger'!$B$5*K2562</f>
        <v>1663055.4263414468</v>
      </c>
      <c r="Q2562" s="1"/>
      <c r="R2562" s="1">
        <f>'Innlegging av opplysninger'!$C$11*SUM(H2562:Q2562)</f>
        <v>5285456.3037603432</v>
      </c>
      <c r="S2562" s="1">
        <f>'Innlegging av opplysninger'!$C$13*(((H2562+J2562+M2562+O2562)*Data!H2562)+(J2562+O2562)*(1-Data!H2562)*1.8/12+I2562+N2562+K2562+L2562+P2562+Q2562)</f>
        <v>1058980.8558650606</v>
      </c>
      <c r="T2562" s="1">
        <f>'Innlegging av opplysninger'!$C$13*((H2562+J2562+M2562+O2562)*(1-Data!H2562)-(J2562+O2562)*(1-Data!H2562)*1.8/12)</f>
        <v>6173748.8229648834</v>
      </c>
      <c r="U2562" s="1">
        <f>Data!I2562</f>
        <v>19.601100000000002</v>
      </c>
      <c r="V2562" s="1">
        <f>Data!J2562+Data!K2562</f>
        <v>53592.307191943299</v>
      </c>
      <c r="W2562" s="1">
        <f>Data!L2562</f>
        <v>445.69284376897207</v>
      </c>
      <c r="X2562" s="1">
        <f t="shared" si="397"/>
        <v>11459652.790909087</v>
      </c>
      <c r="Y2562" s="100">
        <f t="shared" si="398"/>
        <v>95302.581818181803</v>
      </c>
      <c r="Z2562" s="100">
        <f t="shared" si="399"/>
        <v>1652358.6182999993</v>
      </c>
      <c r="AA2562" s="100">
        <f>'Innlegging av opplysninger'!$B$4*X2562</f>
        <v>1489754.8628181813</v>
      </c>
      <c r="AB2562" s="1"/>
      <c r="AC2562" s="1">
        <f>'Innlegging av opplysninger'!$B$5*X2562</f>
        <v>1501214.5156090904</v>
      </c>
      <c r="AD2562" s="1">
        <f>'Innlegging av opplysninger'!$B$5*Y2562</f>
        <v>12484.638218181817</v>
      </c>
      <c r="AE2562" s="1">
        <f>'Innlegging av opplysninger'!$B$5*Z2562</f>
        <v>216458.97899729991</v>
      </c>
      <c r="AF2562" s="1">
        <f>'Innlegging av opplysninger'!$B$5*AA2562</f>
        <v>195157.88702918176</v>
      </c>
      <c r="AG2562" s="1"/>
      <c r="AH2562" s="1">
        <f>'Innlegging av opplysninger'!$C$11*SUM(X2562:AG2562)</f>
        <v>631650.62520056975</v>
      </c>
      <c r="AI2562" s="1">
        <f>'Innlegging av opplysninger'!$C$13*(((X2562+Z2562+AC2562+AE2562)*Data!M2562)+(Z2562+AE2562)*(1-Data!M2562)*1.8/12+Y2562+AD2562+AA2562+AB2562+AF2562+AG2562)</f>
        <v>202719.12150433732</v>
      </c>
      <c r="AJ2562" s="1">
        <f>'Innlegging av opplysninger'!$C$13*((X2562+Z2562+AC2562+AE2562)*(1-Data!M2562)-(Z2562+AE2562)*(1-Data!M2562)*1.8/12)</f>
        <v>661644.89192802121</v>
      </c>
      <c r="AK2562" s="83">
        <f t="shared" si="394"/>
        <v>5917000</v>
      </c>
      <c r="AL2562" s="83">
        <f t="shared" si="395"/>
        <v>1262000</v>
      </c>
      <c r="AM2562" s="83">
        <f t="shared" si="396"/>
        <v>6835000</v>
      </c>
    </row>
    <row r="2563" spans="1:39">
      <c r="A2563" t="str">
        <f t="shared" si="390"/>
        <v>5443Administrasjon</v>
      </c>
      <c r="B2563" s="6" t="str">
        <f>Data!A2563</f>
        <v>5443</v>
      </c>
      <c r="C2563" s="7" t="str">
        <f>Data!B2563</f>
        <v>Båtsfjord kommune</v>
      </c>
      <c r="D2563" s="7" t="str">
        <f>Data!C2563</f>
        <v>Administrasjon</v>
      </c>
      <c r="E2563" s="1">
        <f>Data!D2563</f>
        <v>11.5</v>
      </c>
      <c r="F2563" s="1">
        <f>Data!E2563+Data!F2563</f>
        <v>52581.891304347831</v>
      </c>
      <c r="G2563" s="1">
        <f>Data!G2563</f>
        <v>0</v>
      </c>
      <c r="H2563" s="1">
        <f t="shared" si="391"/>
        <v>6596637.2727272734</v>
      </c>
      <c r="I2563" s="1">
        <f t="shared" si="392"/>
        <v>0</v>
      </c>
      <c r="J2563" s="1">
        <f t="shared" si="393"/>
        <v>791596.47272727278</v>
      </c>
      <c r="K2563" s="1">
        <f>'Innlegging av opplysninger'!$B$4*H2563</f>
        <v>857562.84545454558</v>
      </c>
      <c r="L2563" s="1"/>
      <c r="M2563" s="1">
        <f>'Innlegging av opplysninger'!$B$5*H2563</f>
        <v>864159.4827272729</v>
      </c>
      <c r="N2563" s="1">
        <f>'Innlegging av opplysninger'!$B$5*I2563</f>
        <v>0</v>
      </c>
      <c r="O2563" s="1">
        <f>'Innlegging av opplysninger'!$B$5*J2563</f>
        <v>103699.13792727274</v>
      </c>
      <c r="P2563" s="1">
        <f>'Innlegging av opplysninger'!$B$5*K2563</f>
        <v>112340.73275454548</v>
      </c>
      <c r="Q2563" s="1"/>
      <c r="R2563" s="1">
        <f>'Innlegging av opplysninger'!$C$11*SUM(H2563:Q2563)</f>
        <v>354387.84588409093</v>
      </c>
      <c r="S2563" s="1">
        <f>'Innlegging av opplysninger'!$C$13*(((H2563+J2563+M2563+O2563)*Data!H2563)+(J2563+O2563)*(1-Data!H2563)*1.8/12+I2563+N2563+K2563+L2563+P2563+Q2563)</f>
        <v>99469.380928036378</v>
      </c>
      <c r="T2563" s="1">
        <f>'Innlegging av opplysninger'!$C$13*((H2563+J2563+M2563+O2563)*(1-Data!H2563)-(J2563+O2563)*(1-Data!H2563)*1.8/12)</f>
        <v>385482.40817650902</v>
      </c>
      <c r="U2563" s="1">
        <f>Data!I2563</f>
        <v>3.125</v>
      </c>
      <c r="V2563" s="1">
        <f>Data!J2563+Data!K2563</f>
        <v>50515.666666666657</v>
      </c>
      <c r="W2563" s="1">
        <f>Data!L2563</f>
        <v>0</v>
      </c>
      <c r="X2563" s="1">
        <f t="shared" si="397"/>
        <v>1722124.9999999995</v>
      </c>
      <c r="Y2563" s="100">
        <f t="shared" si="398"/>
        <v>0</v>
      </c>
      <c r="Z2563" s="100">
        <f t="shared" si="399"/>
        <v>246263.87499999991</v>
      </c>
      <c r="AA2563" s="100">
        <f>'Innlegging av opplysninger'!$B$4*X2563</f>
        <v>223876.24999999994</v>
      </c>
      <c r="AB2563" s="1"/>
      <c r="AC2563" s="1">
        <f>'Innlegging av opplysninger'!$B$5*X2563</f>
        <v>225598.37499999994</v>
      </c>
      <c r="AD2563" s="1">
        <f>'Innlegging av opplysninger'!$B$5*Y2563</f>
        <v>0</v>
      </c>
      <c r="AE2563" s="1">
        <f>'Innlegging av opplysninger'!$B$5*Z2563</f>
        <v>32260.567624999989</v>
      </c>
      <c r="AF2563" s="1">
        <f>'Innlegging av opplysninger'!$B$5*AA2563</f>
        <v>29327.788749999992</v>
      </c>
      <c r="AG2563" s="1"/>
      <c r="AH2563" s="1">
        <f>'Innlegging av opplysninger'!$C$11*SUM(X2563:AG2563)</f>
        <v>94219.17054224998</v>
      </c>
      <c r="AI2563" s="1">
        <f>'Innlegging av opplysninger'!$C$13*(((X2563+Z2563+AC2563+AE2563)*Data!M2563)+(Z2563+AE2563)*(1-Data!M2563)*1.8/12+Y2563+AD2563+AA2563+AB2563+AF2563+AG2563)</f>
        <v>27999.81781948117</v>
      </c>
      <c r="AJ2563" s="1">
        <f>'Innlegging av opplysninger'!$C$13*((X2563+Z2563+AC2563+AE2563)*(1-Data!M2563)-(Z2563+AE2563)*(1-Data!M2563)*1.8/12)</f>
        <v>100931.67871201881</v>
      </c>
      <c r="AK2563" s="83">
        <f t="shared" si="394"/>
        <v>449000</v>
      </c>
      <c r="AL2563" s="83">
        <f t="shared" si="395"/>
        <v>127000</v>
      </c>
      <c r="AM2563" s="83">
        <f t="shared" si="396"/>
        <v>486000</v>
      </c>
    </row>
    <row r="2564" spans="1:39">
      <c r="A2564" t="str">
        <f t="shared" si="390"/>
        <v>5443Undervisning</v>
      </c>
      <c r="B2564" s="6" t="str">
        <f>Data!A2564</f>
        <v>5443</v>
      </c>
      <c r="C2564" s="7" t="str">
        <f>Data!B2564</f>
        <v>Båtsfjord kommune</v>
      </c>
      <c r="D2564" s="7" t="str">
        <f>Data!C2564</f>
        <v>Undervisning</v>
      </c>
      <c r="E2564" s="1">
        <f>Data!D2564</f>
        <v>50.928199999999997</v>
      </c>
      <c r="F2564" s="1">
        <f>Data!E2564+Data!F2564</f>
        <v>45388.971697082037</v>
      </c>
      <c r="G2564" s="1">
        <f>Data!G2564</f>
        <v>0</v>
      </c>
      <c r="H2564" s="1">
        <f t="shared" si="391"/>
        <v>25217221.400545452</v>
      </c>
      <c r="I2564" s="1">
        <f t="shared" si="392"/>
        <v>0</v>
      </c>
      <c r="J2564" s="1">
        <f t="shared" si="393"/>
        <v>3026066.5680654543</v>
      </c>
      <c r="K2564" s="1">
        <f>'Innlegging av opplysninger'!$B$4*H2564</f>
        <v>3278238.7820709087</v>
      </c>
      <c r="L2564" s="1"/>
      <c r="M2564" s="1">
        <f>'Innlegging av opplysninger'!$B$5*H2564</f>
        <v>3303456.0034714541</v>
      </c>
      <c r="N2564" s="1">
        <f>'Innlegging av opplysninger'!$B$5*I2564</f>
        <v>0</v>
      </c>
      <c r="O2564" s="1">
        <f>'Innlegging av opplysninger'!$B$5*J2564</f>
        <v>396414.72041657451</v>
      </c>
      <c r="P2564" s="1">
        <f>'Innlegging av opplysninger'!$B$5*K2564</f>
        <v>429449.28045128903</v>
      </c>
      <c r="Q2564" s="1"/>
      <c r="R2564" s="1">
        <f>'Innlegging av opplysninger'!$C$11*SUM(H2564:Q2564)</f>
        <v>1354732.1766908029</v>
      </c>
      <c r="S2564" s="1">
        <f>'Innlegging av opplysninger'!$C$13*(((H2564+J2564+M2564+O2564)*Data!H2564)+(J2564+O2564)*(1-Data!H2564)*1.8/12+I2564+N2564+K2564+L2564+P2564+Q2564)</f>
        <v>228227.6258892123</v>
      </c>
      <c r="T2564" s="1">
        <f>'Innlegging av opplysninger'!$C$13*((H2564+J2564+M2564+O2564)*(1-Data!H2564)-(J2564+O2564)*(1-Data!H2564)*1.8/12)</f>
        <v>1625616.4053718867</v>
      </c>
      <c r="U2564" s="1">
        <f>Data!I2564</f>
        <v>5</v>
      </c>
      <c r="V2564" s="1">
        <f>Data!J2564+Data!K2564</f>
        <v>51666.23333333333</v>
      </c>
      <c r="W2564" s="1">
        <f>Data!L2564</f>
        <v>0</v>
      </c>
      <c r="X2564" s="1">
        <f t="shared" si="397"/>
        <v>2818158.1818181812</v>
      </c>
      <c r="Y2564" s="100">
        <f t="shared" si="398"/>
        <v>0</v>
      </c>
      <c r="Z2564" s="100">
        <f t="shared" si="399"/>
        <v>402996.61999999988</v>
      </c>
      <c r="AA2564" s="100">
        <f>'Innlegging av opplysninger'!$B$4*X2564</f>
        <v>366360.56363636354</v>
      </c>
      <c r="AB2564" s="1"/>
      <c r="AC2564" s="1">
        <f>'Innlegging av opplysninger'!$B$5*X2564</f>
        <v>369178.72181818174</v>
      </c>
      <c r="AD2564" s="1">
        <f>'Innlegging av opplysninger'!$B$5*Y2564</f>
        <v>0</v>
      </c>
      <c r="AE2564" s="1">
        <f>'Innlegging av opplysninger'!$B$5*Z2564</f>
        <v>52792.557219999988</v>
      </c>
      <c r="AF2564" s="1">
        <f>'Innlegging av opplysninger'!$B$5*AA2564</f>
        <v>47993.233836363623</v>
      </c>
      <c r="AG2564" s="1"/>
      <c r="AH2564" s="1">
        <f>'Innlegging av opplysninger'!$C$11*SUM(X2564:AG2564)</f>
        <v>154184.23537650538</v>
      </c>
      <c r="AI2564" s="1">
        <f>'Innlegging av opplysninger'!$C$13*(((X2564+Z2564+AC2564+AE2564)*Data!M2564)+(Z2564+AE2564)*(1-Data!M2564)*1.8/12+Y2564+AD2564+AA2564+AB2564+AF2564+AG2564)</f>
        <v>34464.24027290399</v>
      </c>
      <c r="AJ2564" s="1">
        <f>'Innlegging av opplysninger'!$C$13*((X2564+Z2564+AC2564+AE2564)*(1-Data!M2564)-(Z2564+AE2564)*(1-Data!M2564)*1.8/12)</f>
        <v>176524.71340020865</v>
      </c>
      <c r="AK2564" s="83">
        <f t="shared" si="394"/>
        <v>1509000</v>
      </c>
      <c r="AL2564" s="83">
        <f t="shared" si="395"/>
        <v>263000</v>
      </c>
      <c r="AM2564" s="83">
        <f t="shared" si="396"/>
        <v>1802000</v>
      </c>
    </row>
    <row r="2565" spans="1:39">
      <c r="A2565" t="str">
        <f t="shared" si="390"/>
        <v>5443Barnehager</v>
      </c>
      <c r="B2565" s="6" t="str">
        <f>Data!A2565</f>
        <v>5443</v>
      </c>
      <c r="C2565" s="7" t="str">
        <f>Data!B2565</f>
        <v>Båtsfjord kommune</v>
      </c>
      <c r="D2565" s="7" t="str">
        <f>Data!C2565</f>
        <v>Barnehager</v>
      </c>
      <c r="E2565" s="1">
        <f>Data!D2565</f>
        <v>32.099999999999994</v>
      </c>
      <c r="F2565" s="1">
        <f>Data!E2565+Data!F2565</f>
        <v>39390.81256490136</v>
      </c>
      <c r="G2565" s="1">
        <f>Data!G2565</f>
        <v>0</v>
      </c>
      <c r="H2565" s="1">
        <f t="shared" si="391"/>
        <v>13793946.363636363</v>
      </c>
      <c r="I2565" s="1">
        <f t="shared" si="392"/>
        <v>0</v>
      </c>
      <c r="J2565" s="1">
        <f t="shared" si="393"/>
        <v>1655273.5636363635</v>
      </c>
      <c r="K2565" s="1">
        <f>'Innlegging av opplysninger'!$B$4*H2565</f>
        <v>1793213.0272727273</v>
      </c>
      <c r="L2565" s="1"/>
      <c r="M2565" s="1">
        <f>'Innlegging av opplysninger'!$B$5*H2565</f>
        <v>1807006.9736363636</v>
      </c>
      <c r="N2565" s="1">
        <f>'Innlegging av opplysninger'!$B$5*I2565</f>
        <v>0</v>
      </c>
      <c r="O2565" s="1">
        <f>'Innlegging av opplysninger'!$B$5*J2565</f>
        <v>216840.83683636363</v>
      </c>
      <c r="P2565" s="1">
        <f>'Innlegging av opplysninger'!$B$5*K2565</f>
        <v>234910.90657272728</v>
      </c>
      <c r="Q2565" s="1"/>
      <c r="R2565" s="1">
        <f>'Innlegging av opplysninger'!$C$11*SUM(H2565:Q2565)</f>
        <v>741045.28352045442</v>
      </c>
      <c r="S2565" s="1">
        <f>'Innlegging av opplysninger'!$C$13*(((H2565+J2565+M2565+O2565)*Data!H2565)+(J2565+O2565)*(1-Data!H2565)*1.8/12+I2565+N2565+K2565+L2565+P2565+Q2565)</f>
        <v>124373.91397675636</v>
      </c>
      <c r="T2565" s="1">
        <f>'Innlegging av opplysninger'!$C$13*((H2565+J2565+M2565+O2565)*(1-Data!H2565)-(J2565+O2565)*(1-Data!H2565)*1.8/12)</f>
        <v>889688.05294597067</v>
      </c>
      <c r="U2565" s="1">
        <f>Data!I2565</f>
        <v>2</v>
      </c>
      <c r="V2565" s="1">
        <f>Data!J2565+Data!K2565</f>
        <v>49629.166666666664</v>
      </c>
      <c r="W2565" s="1">
        <f>Data!L2565</f>
        <v>0</v>
      </c>
      <c r="X2565" s="1">
        <f t="shared" si="397"/>
        <v>1082818.1818181816</v>
      </c>
      <c r="Y2565" s="100">
        <f t="shared" si="398"/>
        <v>0</v>
      </c>
      <c r="Z2565" s="100">
        <f t="shared" si="399"/>
        <v>154842.99999999997</v>
      </c>
      <c r="AA2565" s="100">
        <f>'Innlegging av opplysninger'!$B$4*X2565</f>
        <v>140766.36363636362</v>
      </c>
      <c r="AB2565" s="1"/>
      <c r="AC2565" s="1">
        <f>'Innlegging av opplysninger'!$B$5*X2565</f>
        <v>141849.18181818179</v>
      </c>
      <c r="AD2565" s="1">
        <f>'Innlegging av opplysninger'!$B$5*Y2565</f>
        <v>0</v>
      </c>
      <c r="AE2565" s="1">
        <f>'Innlegging av opplysninger'!$B$5*Z2565</f>
        <v>20284.432999999997</v>
      </c>
      <c r="AF2565" s="1">
        <f>'Innlegging av opplysninger'!$B$5*AA2565</f>
        <v>18440.393636363635</v>
      </c>
      <c r="AG2565" s="1"/>
      <c r="AH2565" s="1">
        <f>'Innlegging av opplysninger'!$C$11*SUM(X2565:AG2565)</f>
        <v>59242.059048545438</v>
      </c>
      <c r="AI2565" s="1">
        <f>'Innlegging av opplysninger'!$C$13*(((X2565+Z2565+AC2565+AE2565)*Data!M2565)+(Z2565+AE2565)*(1-Data!M2565)*1.8/12+Y2565+AD2565+AA2565+AB2565+AF2565+AG2565)</f>
        <v>14630.047397769813</v>
      </c>
      <c r="AJ2565" s="1">
        <f>'Innlegging av opplysninger'!$C$13*((X2565+Z2565+AC2565+AE2565)*(1-Data!M2565)-(Z2565+AE2565)*(1-Data!M2565)*1.8/12)</f>
        <v>66438.033405502894</v>
      </c>
      <c r="AK2565" s="83">
        <f t="shared" si="394"/>
        <v>800000</v>
      </c>
      <c r="AL2565" s="83">
        <f t="shared" si="395"/>
        <v>139000</v>
      </c>
      <c r="AM2565" s="83">
        <f t="shared" si="396"/>
        <v>956000</v>
      </c>
    </row>
    <row r="2566" spans="1:39">
      <c r="A2566" t="str">
        <f t="shared" ref="A2566:A2629" si="400">CONCATENATE(B2566,D2566)</f>
        <v>5443Helse/pleie/omsorg</v>
      </c>
      <c r="B2566" s="6" t="str">
        <f>Data!A2566</f>
        <v>5443</v>
      </c>
      <c r="C2566" s="7" t="str">
        <f>Data!B2566</f>
        <v>Båtsfjord kommune</v>
      </c>
      <c r="D2566" s="7" t="str">
        <f>Data!C2566</f>
        <v>Helse/pleie/omsorg</v>
      </c>
      <c r="E2566" s="1">
        <f>Data!D2566</f>
        <v>81.162899999999993</v>
      </c>
      <c r="F2566" s="1">
        <f>Data!E2566+Data!F2566</f>
        <v>47872.087318631231</v>
      </c>
      <c r="G2566" s="1">
        <f>Data!G2566</f>
        <v>912.17797786919868</v>
      </c>
      <c r="H2566" s="1">
        <f t="shared" ref="H2566:H2629" si="401">F2566*(11-1/11)*E2566</f>
        <v>42386590.209090918</v>
      </c>
      <c r="I2566" s="1">
        <f t="shared" ref="I2566:I2629" si="402">G2566*(11-1/11)*E2566</f>
        <v>807654.65454545419</v>
      </c>
      <c r="J2566" s="1">
        <f t="shared" ref="J2566:J2629" si="403">(H2566+I2566)*0.12</f>
        <v>5183309.3836363647</v>
      </c>
      <c r="K2566" s="1">
        <f>'Innlegging av opplysninger'!$B$4*H2566</f>
        <v>5510256.7271818193</v>
      </c>
      <c r="L2566" s="1"/>
      <c r="M2566" s="1">
        <f>'Innlegging av opplysninger'!$B$5*H2566</f>
        <v>5552643.3173909103</v>
      </c>
      <c r="N2566" s="1">
        <f>'Innlegging av opplysninger'!$B$5*I2566</f>
        <v>105802.7597454545</v>
      </c>
      <c r="O2566" s="1">
        <f>'Innlegging av opplysninger'!$B$5*J2566</f>
        <v>679013.52925636375</v>
      </c>
      <c r="P2566" s="1">
        <f>'Innlegging av opplysninger'!$B$5*K2566</f>
        <v>721843.63126081834</v>
      </c>
      <c r="Q2566" s="1"/>
      <c r="R2566" s="1">
        <f>'Innlegging av opplysninger'!$C$11*SUM(H2566:Q2566)</f>
        <v>2315990.3400601083</v>
      </c>
      <c r="S2566" s="1">
        <f>'Innlegging av opplysninger'!$C$13*(((H2566+J2566+M2566+O2566)*Data!H2566)+(J2566+O2566)*(1-Data!H2566)*1.8/12+I2566+N2566+K2566+L2566+P2566+Q2566)</f>
        <v>506929.00351586129</v>
      </c>
      <c r="T2566" s="1">
        <f>'Innlegging av opplysninger'!$C$13*((H2566+J2566+M2566+O2566)*(1-Data!H2566)-(J2566+O2566)*(1-Data!H2566)*1.8/12)</f>
        <v>2662320.93551376</v>
      </c>
      <c r="U2566" s="1">
        <f>Data!I2566</f>
        <v>6.4760999999999997</v>
      </c>
      <c r="V2566" s="1">
        <f>Data!J2566+Data!K2566</f>
        <v>63490.135137917357</v>
      </c>
      <c r="W2566" s="1">
        <f>Data!L2566</f>
        <v>1348.970831210142</v>
      </c>
      <c r="X2566" s="1">
        <f t="shared" si="397"/>
        <v>4485474.1545454534</v>
      </c>
      <c r="Y2566" s="100">
        <f t="shared" si="398"/>
        <v>95302.581818181818</v>
      </c>
      <c r="Z2566" s="100">
        <f t="shared" si="399"/>
        <v>655051.07329999981</v>
      </c>
      <c r="AA2566" s="100">
        <f>'Innlegging av opplysninger'!$B$4*X2566</f>
        <v>583111.64009090897</v>
      </c>
      <c r="AB2566" s="1"/>
      <c r="AC2566" s="1">
        <f>'Innlegging av opplysninger'!$B$5*X2566</f>
        <v>587597.11424545443</v>
      </c>
      <c r="AD2566" s="1">
        <f>'Innlegging av opplysninger'!$B$5*Y2566</f>
        <v>12484.638218181819</v>
      </c>
      <c r="AE2566" s="1">
        <f>'Innlegging av opplysninger'!$B$5*Z2566</f>
        <v>85811.690602299976</v>
      </c>
      <c r="AF2566" s="1">
        <f>'Innlegging av opplysninger'!$B$5*AA2566</f>
        <v>76387.624851909073</v>
      </c>
      <c r="AG2566" s="1"/>
      <c r="AH2566" s="1">
        <f>'Innlegging av opplysninger'!$C$11*SUM(X2566:AG2566)</f>
        <v>250086.37967155079</v>
      </c>
      <c r="AI2566" s="1">
        <f>'Innlegging av opplysninger'!$C$13*(((X2566+Z2566+AC2566+AE2566)*Data!M2566)+(Z2566+AE2566)*(1-Data!M2566)*1.8/12+Y2566+AD2566+AA2566+AB2566+AF2566+AG2566)</f>
        <v>113661.5753205919</v>
      </c>
      <c r="AJ2566" s="1">
        <f>'Innlegging av opplysninger'!$C$13*((X2566+Z2566+AC2566+AE2566)*(1-Data!M2566)-(Z2566+AE2566)*(1-Data!M2566)*1.8/12)</f>
        <v>228561.89159837231</v>
      </c>
      <c r="AK2566" s="83">
        <f t="shared" ref="AK2566:AK2629" si="404">ROUND(AH2566+R2566,-3)</f>
        <v>2566000</v>
      </c>
      <c r="AL2566" s="83">
        <f t="shared" ref="AL2566:AL2629" si="405">ROUND(AI2566+S2566,-3)</f>
        <v>621000</v>
      </c>
      <c r="AM2566" s="83">
        <f t="shared" ref="AM2566:AM2629" si="406">ROUND(AJ2566+T2566,-3)</f>
        <v>2891000</v>
      </c>
    </row>
    <row r="2567" spans="1:39">
      <c r="A2567" t="str">
        <f t="shared" si="400"/>
        <v>5443Samferdsel og teknikk</v>
      </c>
      <c r="B2567" s="6" t="str">
        <f>Data!A2567</f>
        <v>5443</v>
      </c>
      <c r="C2567" s="7" t="str">
        <f>Data!B2567</f>
        <v>Båtsfjord kommune</v>
      </c>
      <c r="D2567" s="7" t="str">
        <f>Data!C2567</f>
        <v>Samferdsel og teknikk</v>
      </c>
      <c r="E2567" s="1">
        <f>Data!D2567</f>
        <v>13.379999999999995</v>
      </c>
      <c r="F2567" s="1">
        <f>Data!E2567+Data!F2567</f>
        <v>53013.186721474871</v>
      </c>
      <c r="G2567" s="1">
        <f>Data!G2567</f>
        <v>48.094917787742915</v>
      </c>
      <c r="H2567" s="1">
        <f t="shared" si="401"/>
        <v>7737997.5090909097</v>
      </c>
      <c r="I2567" s="1">
        <f t="shared" si="402"/>
        <v>7020.1090909090908</v>
      </c>
      <c r="J2567" s="1">
        <f t="shared" si="403"/>
        <v>929402.11418181821</v>
      </c>
      <c r="K2567" s="1">
        <f>'Innlegging av opplysninger'!$B$4*H2567</f>
        <v>1005939.6761818182</v>
      </c>
      <c r="L2567" s="1"/>
      <c r="M2567" s="1">
        <f>'Innlegging av opplysninger'!$B$5*H2567</f>
        <v>1013677.6736909092</v>
      </c>
      <c r="N2567" s="1">
        <f>'Innlegging av opplysninger'!$B$5*I2567</f>
        <v>919.63429090909096</v>
      </c>
      <c r="O2567" s="1">
        <f>'Innlegging av opplysninger'!$B$5*J2567</f>
        <v>121751.67695781818</v>
      </c>
      <c r="P2567" s="1">
        <f>'Innlegging av opplysninger'!$B$5*K2567</f>
        <v>131778.09757981819</v>
      </c>
      <c r="Q2567" s="1"/>
      <c r="R2567" s="1">
        <f>'Innlegging av opplysninger'!$C$11*SUM(H2567:Q2567)</f>
        <v>416042.48666046659</v>
      </c>
      <c r="S2567" s="1">
        <f>'Innlegging av opplysninger'!$C$13*(((H2567+J2567+M2567+O2567)*Data!H2567)+(J2567+O2567)*(1-Data!H2567)*1.8/12+I2567+N2567+K2567+L2567+P2567+Q2567)</f>
        <v>83286.433483101631</v>
      </c>
      <c r="T2567" s="1">
        <f>'Innlegging av opplysninger'!$C$13*((H2567+J2567+M2567+O2567)*(1-Data!H2567)-(J2567+O2567)*(1-Data!H2567)*1.8/12)</f>
        <v>486034.86405227362</v>
      </c>
      <c r="U2567" s="1">
        <f>Data!I2567</f>
        <v>2</v>
      </c>
      <c r="V2567" s="1">
        <f>Data!J2567+Data!K2567</f>
        <v>39511.875</v>
      </c>
      <c r="W2567" s="1">
        <f>Data!L2567</f>
        <v>0</v>
      </c>
      <c r="X2567" s="1">
        <f t="shared" ref="X2567:X2630" si="407">V2567*(11-1/11)*U2567</f>
        <v>862077.27272727271</v>
      </c>
      <c r="Y2567" s="100">
        <f t="shared" ref="Y2567:Y2630" si="408">W2567*(11-1/11)*U2567</f>
        <v>0</v>
      </c>
      <c r="Z2567" s="100">
        <f t="shared" ref="Z2567:Z2630" si="409">(X2567+Y2567)*0.143</f>
        <v>123277.04999999999</v>
      </c>
      <c r="AA2567" s="100">
        <f>'Innlegging av opplysninger'!$B$4*X2567</f>
        <v>112070.04545454546</v>
      </c>
      <c r="AB2567" s="1"/>
      <c r="AC2567" s="1">
        <f>'Innlegging av opplysninger'!$B$5*X2567</f>
        <v>112932.12272727273</v>
      </c>
      <c r="AD2567" s="1">
        <f>'Innlegging av opplysninger'!$B$5*Y2567</f>
        <v>0</v>
      </c>
      <c r="AE2567" s="1">
        <f>'Innlegging av opplysninger'!$B$5*Z2567</f>
        <v>16149.293549999999</v>
      </c>
      <c r="AF2567" s="1">
        <f>'Innlegging av opplysninger'!$B$5*AA2567</f>
        <v>14681.175954545455</v>
      </c>
      <c r="AG2567" s="1"/>
      <c r="AH2567" s="1">
        <f>'Innlegging av opplysninger'!$C$11*SUM(X2567:AG2567)</f>
        <v>47165.10449571818</v>
      </c>
      <c r="AI2567" s="1">
        <f>'Innlegging av opplysninger'!$C$13*(((X2567+Z2567+AC2567+AE2567)*Data!M2567)+(Z2567+AE2567)*(1-Data!M2567)*1.8/12+Y2567+AD2567+AA2567+AB2567+AF2567+AG2567)</f>
        <v>7678.5889929627265</v>
      </c>
      <c r="AJ2567" s="1">
        <f>'Innlegging av opplysninger'!$C$13*((X2567+Z2567+AC2567+AE2567)*(1-Data!M2567)-(Z2567+AE2567)*(1-Data!M2567)*1.8/12)</f>
        <v>56863.132948546365</v>
      </c>
      <c r="AK2567" s="83">
        <f t="shared" si="404"/>
        <v>463000</v>
      </c>
      <c r="AL2567" s="83">
        <f t="shared" si="405"/>
        <v>91000</v>
      </c>
      <c r="AM2567" s="83">
        <f t="shared" si="406"/>
        <v>543000</v>
      </c>
    </row>
    <row r="2568" spans="1:39">
      <c r="A2568" t="str">
        <f t="shared" si="400"/>
        <v>5443Annet</v>
      </c>
      <c r="B2568" s="6" t="str">
        <f>Data!A2568</f>
        <v>5443</v>
      </c>
      <c r="C2568" s="7" t="str">
        <f>Data!B2568</f>
        <v>Båtsfjord kommune</v>
      </c>
      <c r="D2568" s="7" t="str">
        <f>Data!C2568</f>
        <v>Annet</v>
      </c>
      <c r="E2568" s="1">
        <f>Data!D2568</f>
        <v>4.0373999999999999</v>
      </c>
      <c r="F2568" s="1">
        <f>Data!E2568+Data!F2568</f>
        <v>0</v>
      </c>
      <c r="G2568" s="1">
        <f>Data!G2568</f>
        <v>0</v>
      </c>
      <c r="H2568" s="1">
        <f t="shared" si="401"/>
        <v>0</v>
      </c>
      <c r="I2568" s="1">
        <f t="shared" si="402"/>
        <v>0</v>
      </c>
      <c r="J2568" s="1">
        <f t="shared" si="403"/>
        <v>0</v>
      </c>
      <c r="K2568" s="1">
        <f>'Innlegging av opplysninger'!$B$4*H2568</f>
        <v>0</v>
      </c>
      <c r="L2568" s="1"/>
      <c r="M2568" s="1">
        <f>'Innlegging av opplysninger'!$B$5*H2568</f>
        <v>0</v>
      </c>
      <c r="N2568" s="1">
        <f>'Innlegging av opplysninger'!$B$5*I2568</f>
        <v>0</v>
      </c>
      <c r="O2568" s="1">
        <f>'Innlegging av opplysninger'!$B$5*J2568</f>
        <v>0</v>
      </c>
      <c r="P2568" s="1">
        <f>'Innlegging av opplysninger'!$B$5*K2568</f>
        <v>0</v>
      </c>
      <c r="Q2568" s="1"/>
      <c r="R2568" s="1">
        <f>'Innlegging av opplysninger'!$C$11*SUM(H2568:Q2568)</f>
        <v>0</v>
      </c>
      <c r="S2568" s="1">
        <f>'Innlegging av opplysninger'!$C$13*(((H2568+J2568+M2568+O2568)*Data!H2568)+(J2568+O2568)*(1-Data!H2568)*1.8/12+I2568+N2568+K2568+L2568+P2568+Q2568)</f>
        <v>0</v>
      </c>
      <c r="T2568" s="1">
        <f>'Innlegging av opplysninger'!$C$13*((H2568+J2568+M2568+O2568)*(1-Data!H2568)-(J2568+O2568)*(1-Data!H2568)*1.8/12)</f>
        <v>0</v>
      </c>
      <c r="U2568" s="1">
        <f>Data!I2568</f>
        <v>0</v>
      </c>
      <c r="V2568" s="1">
        <f>Data!J2568+Data!K2568</f>
        <v>0</v>
      </c>
      <c r="W2568" s="1">
        <f>Data!L2568</f>
        <v>0</v>
      </c>
      <c r="X2568" s="1">
        <f t="shared" si="407"/>
        <v>0</v>
      </c>
      <c r="Y2568" s="100">
        <f t="shared" si="408"/>
        <v>0</v>
      </c>
      <c r="Z2568" s="100">
        <f t="shared" si="409"/>
        <v>0</v>
      </c>
      <c r="AA2568" s="100">
        <f>'Innlegging av opplysninger'!$B$4*X2568</f>
        <v>0</v>
      </c>
      <c r="AB2568" s="1"/>
      <c r="AC2568" s="1">
        <f>'Innlegging av opplysninger'!$B$5*X2568</f>
        <v>0</v>
      </c>
      <c r="AD2568" s="1">
        <f>'Innlegging av opplysninger'!$B$5*Y2568</f>
        <v>0</v>
      </c>
      <c r="AE2568" s="1">
        <f>'Innlegging av opplysninger'!$B$5*Z2568</f>
        <v>0</v>
      </c>
      <c r="AF2568" s="1">
        <f>'Innlegging av opplysninger'!$B$5*AA2568</f>
        <v>0</v>
      </c>
      <c r="AG2568" s="1"/>
      <c r="AH2568" s="1">
        <f>'Innlegging av opplysninger'!$C$11*SUM(X2568:AG2568)</f>
        <v>0</v>
      </c>
      <c r="AI2568" s="1">
        <f>'Innlegging av opplysninger'!$C$13*(((X2568+Z2568+AC2568+AE2568)*Data!M2568)+(Z2568+AE2568)*(1-Data!M2568)*1.8/12+Y2568+AD2568+AA2568+AB2568+AF2568+AG2568)</f>
        <v>0</v>
      </c>
      <c r="AJ2568" s="1">
        <f>'Innlegging av opplysninger'!$C$13*((X2568+Z2568+AC2568+AE2568)*(1-Data!M2568)-(Z2568+AE2568)*(1-Data!M2568)*1.8/12)</f>
        <v>0</v>
      </c>
      <c r="AK2568" s="83">
        <f t="shared" si="404"/>
        <v>0</v>
      </c>
      <c r="AL2568" s="83">
        <f t="shared" si="405"/>
        <v>0</v>
      </c>
      <c r="AM2568" s="83">
        <f t="shared" si="406"/>
        <v>0</v>
      </c>
    </row>
    <row r="2569" spans="1:39">
      <c r="A2569" t="str">
        <f t="shared" si="400"/>
        <v>5444Alle</v>
      </c>
      <c r="B2569" s="6" t="str">
        <f>Data!A2569</f>
        <v>5444</v>
      </c>
      <c r="C2569" s="7" t="str">
        <f>Data!B2569</f>
        <v>Sør-Varanger kommune</v>
      </c>
      <c r="D2569" s="7" t="str">
        <f>Data!C2569</f>
        <v>Alle</v>
      </c>
      <c r="E2569" s="1">
        <f>Data!D2569</f>
        <v>846.59649999999942</v>
      </c>
      <c r="F2569" s="1">
        <f>Data!E2569+Data!F2569</f>
        <v>46448.571146437549</v>
      </c>
      <c r="G2569" s="1">
        <f>Data!G2569</f>
        <v>466.35828284194406</v>
      </c>
      <c r="H2569" s="1">
        <f t="shared" si="401"/>
        <v>428980339.22809076</v>
      </c>
      <c r="I2569" s="1">
        <f t="shared" si="402"/>
        <v>4307097.7090909053</v>
      </c>
      <c r="J2569" s="1">
        <f t="shared" si="403"/>
        <v>51994492.432461798</v>
      </c>
      <c r="K2569" s="1">
        <f>'Innlegging av opplysninger'!$B$4*H2569</f>
        <v>55767444.099651799</v>
      </c>
      <c r="L2569" s="1"/>
      <c r="M2569" s="1">
        <f>'Innlegging av opplysninger'!$B$5*H2569</f>
        <v>56196424.438879892</v>
      </c>
      <c r="N2569" s="1">
        <f>'Innlegging av opplysninger'!$B$5*I2569</f>
        <v>564229.79989090865</v>
      </c>
      <c r="O2569" s="1">
        <f>'Innlegging av opplysninger'!$B$5*J2569</f>
        <v>6811278.5086524962</v>
      </c>
      <c r="P2569" s="1">
        <f>'Innlegging av opplysninger'!$B$5*K2569</f>
        <v>7305535.1770543857</v>
      </c>
      <c r="Q2569" s="1"/>
      <c r="R2569" s="1">
        <f>'Innlegging av opplysninger'!$C$11*SUM(H2569:Q2569)</f>
        <v>23253219.972963367</v>
      </c>
      <c r="S2569" s="1">
        <f>'Innlegging av opplysninger'!$C$13*(((H2569+J2569+M2569+O2569)*Data!H2569)+(J2569+O2569)*(1-Data!H2569)*1.8/12+I2569+N2569+K2569+L2569+P2569+Q2569)</f>
        <v>4542681.8929619063</v>
      </c>
      <c r="T2569" s="1">
        <f>'Innlegging av opplysninger'!$C$13*((H2569+J2569+M2569+O2569)*(1-Data!H2569)-(J2569+O2569)*(1-Data!H2569)*1.8/12)</f>
        <v>27277513.859514285</v>
      </c>
      <c r="U2569" s="1">
        <f>Data!I2569</f>
        <v>115.51839999999997</v>
      </c>
      <c r="V2569" s="1">
        <f>Data!J2569+Data!K2569</f>
        <v>48803.061230721702</v>
      </c>
      <c r="W2569" s="1">
        <f>Data!L2569</f>
        <v>631.50346611448902</v>
      </c>
      <c r="X2569" s="1">
        <f t="shared" si="407"/>
        <v>61501653.256090909</v>
      </c>
      <c r="Y2569" s="100">
        <f t="shared" si="408"/>
        <v>795821.12727272685</v>
      </c>
      <c r="Z2569" s="100">
        <f t="shared" si="409"/>
        <v>8908538.8368209992</v>
      </c>
      <c r="AA2569" s="100">
        <f>'Innlegging av opplysninger'!$B$4*X2569</f>
        <v>7995214.9232918182</v>
      </c>
      <c r="AB2569" s="1"/>
      <c r="AC2569" s="1">
        <f>'Innlegging av opplysninger'!$B$5*X2569</f>
        <v>8056716.5765479095</v>
      </c>
      <c r="AD2569" s="1">
        <f>'Innlegging av opplysninger'!$B$5*Y2569</f>
        <v>104252.56767272722</v>
      </c>
      <c r="AE2569" s="1">
        <f>'Innlegging av opplysninger'!$B$5*Z2569</f>
        <v>1167018.587623551</v>
      </c>
      <c r="AF2569" s="1">
        <f>'Innlegging av opplysninger'!$B$5*AA2569</f>
        <v>1047373.1549512282</v>
      </c>
      <c r="AG2569" s="1"/>
      <c r="AH2569" s="1">
        <f>'Innlegging av opplysninger'!$C$11*SUM(X2569:AG2569)</f>
        <v>3403910.3831503312</v>
      </c>
      <c r="AI2569" s="1">
        <f>'Innlegging av opplysninger'!$C$13*(((X2569+Z2569+AC2569+AE2569)*Data!M2569)+(Z2569+AE2569)*(1-Data!M2569)*1.8/12+Y2569+AD2569+AA2569+AB2569+AF2569+AG2569)</f>
        <v>725892.65330765594</v>
      </c>
      <c r="AJ2569" s="1">
        <f>'Innlegging av opplysninger'!$C$13*((X2569+Z2569+AC2569+AE2569)*(1-Data!M2569)-(Z2569+AE2569)*(1-Data!M2569)*1.8/12)</f>
        <v>3932089.9762664814</v>
      </c>
      <c r="AK2569" s="83">
        <f t="shared" si="404"/>
        <v>26657000</v>
      </c>
      <c r="AL2569" s="83">
        <f t="shared" si="405"/>
        <v>5269000</v>
      </c>
      <c r="AM2569" s="83">
        <f t="shared" si="406"/>
        <v>31210000</v>
      </c>
    </row>
    <row r="2570" spans="1:39">
      <c r="A2570" t="str">
        <f t="shared" si="400"/>
        <v>5444Administrasjon</v>
      </c>
      <c r="B2570" s="6" t="str">
        <f>Data!A2570</f>
        <v>5444</v>
      </c>
      <c r="C2570" s="7" t="str">
        <f>Data!B2570</f>
        <v>Sør-Varanger kommune</v>
      </c>
      <c r="D2570" s="7" t="str">
        <f>Data!C2570</f>
        <v>Administrasjon</v>
      </c>
      <c r="E2570" s="1">
        <f>Data!D2570</f>
        <v>40.030799999999999</v>
      </c>
      <c r="F2570" s="1">
        <f>Data!E2570+Data!F2570</f>
        <v>53726.944586002108</v>
      </c>
      <c r="G2570" s="1">
        <f>Data!G2570</f>
        <v>0</v>
      </c>
      <c r="H2570" s="1">
        <f t="shared" si="401"/>
        <v>23462537.16363636</v>
      </c>
      <c r="I2570" s="1">
        <f t="shared" si="402"/>
        <v>0</v>
      </c>
      <c r="J2570" s="1">
        <f t="shared" si="403"/>
        <v>2815504.4596363632</v>
      </c>
      <c r="K2570" s="1">
        <f>'Innlegging av opplysninger'!$B$4*H2570</f>
        <v>3050129.8312727269</v>
      </c>
      <c r="L2570" s="1"/>
      <c r="M2570" s="1">
        <f>'Innlegging av opplysninger'!$B$5*H2570</f>
        <v>3073592.3684363635</v>
      </c>
      <c r="N2570" s="1">
        <f>'Innlegging av opplysninger'!$B$5*I2570</f>
        <v>0</v>
      </c>
      <c r="O2570" s="1">
        <f>'Innlegging av opplysninger'!$B$5*J2570</f>
        <v>368831.08421236358</v>
      </c>
      <c r="P2570" s="1">
        <f>'Innlegging av opplysninger'!$B$5*K2570</f>
        <v>399567.00789672724</v>
      </c>
      <c r="Q2570" s="1"/>
      <c r="R2570" s="1">
        <f>'Innlegging av opplysninger'!$C$11*SUM(H2570:Q2570)</f>
        <v>1260466.1527734546</v>
      </c>
      <c r="S2570" s="1">
        <f>'Innlegging av opplysninger'!$C$13*(((H2570+J2570+M2570+O2570)*Data!H2570)+(J2570+O2570)*(1-Data!H2570)*1.8/12+I2570+N2570+K2570+L2570+P2570+Q2570)</f>
        <v>343045.42383248982</v>
      </c>
      <c r="T2570" s="1">
        <f>'Innlegging av opplysninger'!$C$13*((H2570+J2570+M2570+O2570)*(1-Data!H2570)-(J2570+O2570)*(1-Data!H2570)*1.8/12)</f>
        <v>1381802.995752237</v>
      </c>
      <c r="U2570" s="1">
        <f>Data!I2570</f>
        <v>7.47</v>
      </c>
      <c r="V2570" s="1">
        <f>Data!J2570+Data!K2570</f>
        <v>59139.015729585008</v>
      </c>
      <c r="W2570" s="1">
        <f>Data!L2570</f>
        <v>0</v>
      </c>
      <c r="X2570" s="1">
        <f t="shared" si="407"/>
        <v>4819292.1545454543</v>
      </c>
      <c r="Y2570" s="100">
        <f t="shared" si="408"/>
        <v>0</v>
      </c>
      <c r="Z2570" s="100">
        <f t="shared" si="409"/>
        <v>689158.77809999988</v>
      </c>
      <c r="AA2570" s="100">
        <f>'Innlegging av opplysninger'!$B$4*X2570</f>
        <v>626507.98009090906</v>
      </c>
      <c r="AB2570" s="1"/>
      <c r="AC2570" s="1">
        <f>'Innlegging av opplysninger'!$B$5*X2570</f>
        <v>631327.27224545449</v>
      </c>
      <c r="AD2570" s="1">
        <f>'Innlegging av opplysninger'!$B$5*Y2570</f>
        <v>0</v>
      </c>
      <c r="AE2570" s="1">
        <f>'Innlegging av opplysninger'!$B$5*Z2570</f>
        <v>90279.799931099988</v>
      </c>
      <c r="AF2570" s="1">
        <f>'Innlegging av opplysninger'!$B$5*AA2570</f>
        <v>82072.545391909094</v>
      </c>
      <c r="AG2570" s="1"/>
      <c r="AH2570" s="1">
        <f>'Innlegging av opplysninger'!$C$11*SUM(X2570:AG2570)</f>
        <v>263668.26415158337</v>
      </c>
      <c r="AI2570" s="1">
        <f>'Innlegging av opplysninger'!$C$13*(((X2570+Z2570+AC2570+AE2570)*Data!M2570)+(Z2570+AE2570)*(1-Data!M2570)*1.8/12+Y2570+AD2570+AA2570+AB2570+AF2570+AG2570)</f>
        <v>82400.228286821832</v>
      </c>
      <c r="AJ2570" s="1">
        <f>'Innlegging av opplysninger'!$C$13*((X2570+Z2570+AC2570+AE2570)*(1-Data!M2570)-(Z2570+AE2570)*(1-Data!M2570)*1.8/12)</f>
        <v>278408.97528902913</v>
      </c>
      <c r="AK2570" s="83">
        <f t="shared" si="404"/>
        <v>1524000</v>
      </c>
      <c r="AL2570" s="83">
        <f t="shared" si="405"/>
        <v>425000</v>
      </c>
      <c r="AM2570" s="83">
        <f t="shared" si="406"/>
        <v>1660000</v>
      </c>
    </row>
    <row r="2571" spans="1:39">
      <c r="A2571" t="str">
        <f t="shared" si="400"/>
        <v>5444Undervisning</v>
      </c>
      <c r="B2571" s="6" t="str">
        <f>Data!A2571</f>
        <v>5444</v>
      </c>
      <c r="C2571" s="7" t="str">
        <f>Data!B2571</f>
        <v>Sør-Varanger kommune</v>
      </c>
      <c r="D2571" s="7" t="str">
        <f>Data!C2571</f>
        <v>Undervisning</v>
      </c>
      <c r="E2571" s="1">
        <f>Data!D2571</f>
        <v>252.4971000000001</v>
      </c>
      <c r="F2571" s="1">
        <f>Data!E2571+Data!F2571</f>
        <v>48184.015143738252</v>
      </c>
      <c r="G2571" s="1">
        <f>Data!G2571</f>
        <v>0.35113274568301955</v>
      </c>
      <c r="H2571" s="1">
        <f t="shared" si="401"/>
        <v>132723535.52890906</v>
      </c>
      <c r="I2571" s="1">
        <f t="shared" si="402"/>
        <v>967.19999999999982</v>
      </c>
      <c r="J2571" s="1">
        <f t="shared" si="403"/>
        <v>15926940.327469086</v>
      </c>
      <c r="K2571" s="1">
        <f>'Innlegging av opplysninger'!$B$4*H2571</f>
        <v>17254059.618758179</v>
      </c>
      <c r="L2571" s="1"/>
      <c r="M2571" s="1">
        <f>'Innlegging av opplysninger'!$B$5*H2571</f>
        <v>17386783.154287089</v>
      </c>
      <c r="N2571" s="1">
        <f>'Innlegging av opplysninger'!$B$5*I2571</f>
        <v>126.70319999999998</v>
      </c>
      <c r="O2571" s="1">
        <f>'Innlegging av opplysninger'!$B$5*J2571</f>
        <v>2086429.1828984504</v>
      </c>
      <c r="P2571" s="1">
        <f>'Innlegging av opplysninger'!$B$5*K2571</f>
        <v>2260281.8100573216</v>
      </c>
      <c r="Q2571" s="1"/>
      <c r="R2571" s="1">
        <f>'Innlegging av opplysninger'!$C$11*SUM(H2571:Q2571)</f>
        <v>7130286.6939720102</v>
      </c>
      <c r="S2571" s="1">
        <f>'Innlegging av opplysninger'!$C$13*(((H2571+J2571+M2571+O2571)*Data!H2571)+(J2571+O2571)*(1-Data!H2571)*1.8/12+I2571+N2571+K2571+L2571+P2571+Q2571)</f>
        <v>1310002.3887833559</v>
      </c>
      <c r="T2571" s="1">
        <f>'Innlegging av opplysninger'!$C$13*((H2571+J2571+M2571+O2571)*(1-Data!H2571)-(J2571+O2571)*(1-Data!H2571)*1.8/12)</f>
        <v>8447232.0345467608</v>
      </c>
      <c r="U2571" s="1">
        <f>Data!I2571</f>
        <v>30.2498</v>
      </c>
      <c r="V2571" s="1">
        <f>Data!J2571+Data!K2571</f>
        <v>49806.473486326089</v>
      </c>
      <c r="W2571" s="1">
        <f>Data!L2571</f>
        <v>0</v>
      </c>
      <c r="X2571" s="1">
        <f t="shared" si="407"/>
        <v>16436027.581818186</v>
      </c>
      <c r="Y2571" s="100">
        <f t="shared" si="408"/>
        <v>0</v>
      </c>
      <c r="Z2571" s="100">
        <f t="shared" si="409"/>
        <v>2350351.9442000003</v>
      </c>
      <c r="AA2571" s="100">
        <f>'Innlegging av opplysninger'!$B$4*X2571</f>
        <v>2136683.5856363643</v>
      </c>
      <c r="AB2571" s="1"/>
      <c r="AC2571" s="1">
        <f>'Innlegging av opplysninger'!$B$5*X2571</f>
        <v>2153119.6132181822</v>
      </c>
      <c r="AD2571" s="1">
        <f>'Innlegging av opplysninger'!$B$5*Y2571</f>
        <v>0</v>
      </c>
      <c r="AE2571" s="1">
        <f>'Innlegging av opplysninger'!$B$5*Z2571</f>
        <v>307896.10469020007</v>
      </c>
      <c r="AF2571" s="1">
        <f>'Innlegging av opplysninger'!$B$5*AA2571</f>
        <v>279905.54971836373</v>
      </c>
      <c r="AG2571" s="1"/>
      <c r="AH2571" s="1">
        <f>'Innlegging av opplysninger'!$C$11*SUM(X2571:AG2571)</f>
        <v>899231.40641268925</v>
      </c>
      <c r="AI2571" s="1">
        <f>'Innlegging av opplysninger'!$C$13*(((X2571+Z2571+AC2571+AE2571)*Data!M2571)+(Z2571+AE2571)*(1-Data!M2571)*1.8/12+Y2571+AD2571+AA2571+AB2571+AF2571+AG2571)</f>
        <v>174955.6303747287</v>
      </c>
      <c r="AJ2571" s="1">
        <f>'Innlegging av opplysninger'!$C$13*((X2571+Z2571+AC2571+AE2571)*(1-Data!M2571)-(Z2571+AE2571)*(1-Data!M2571)*1.8/12)</f>
        <v>1055571.5573478986</v>
      </c>
      <c r="AK2571" s="83">
        <f t="shared" si="404"/>
        <v>8030000</v>
      </c>
      <c r="AL2571" s="83">
        <f t="shared" si="405"/>
        <v>1485000</v>
      </c>
      <c r="AM2571" s="83">
        <f t="shared" si="406"/>
        <v>9503000</v>
      </c>
    </row>
    <row r="2572" spans="1:39">
      <c r="A2572" t="str">
        <f t="shared" si="400"/>
        <v>5444Barnehager</v>
      </c>
      <c r="B2572" s="6" t="str">
        <f>Data!A2572</f>
        <v>5444</v>
      </c>
      <c r="C2572" s="7" t="str">
        <f>Data!B2572</f>
        <v>Sør-Varanger kommune</v>
      </c>
      <c r="D2572" s="7" t="str">
        <f>Data!C2572</f>
        <v>Barnehager</v>
      </c>
      <c r="E2572" s="1">
        <f>Data!D2572</f>
        <v>108.64569999999998</v>
      </c>
      <c r="F2572" s="1">
        <f>Data!E2572+Data!F2572</f>
        <v>40189.160884109253</v>
      </c>
      <c r="G2572" s="1">
        <f>Data!G2572</f>
        <v>0</v>
      </c>
      <c r="H2572" s="1">
        <f t="shared" si="401"/>
        <v>47633231.090909094</v>
      </c>
      <c r="I2572" s="1">
        <f t="shared" si="402"/>
        <v>0</v>
      </c>
      <c r="J2572" s="1">
        <f t="shared" si="403"/>
        <v>5715987.7309090914</v>
      </c>
      <c r="K2572" s="1">
        <f>'Innlegging av opplysninger'!$B$4*H2572</f>
        <v>6192320.041818182</v>
      </c>
      <c r="L2572" s="1"/>
      <c r="M2572" s="1">
        <f>'Innlegging av opplysninger'!$B$5*H2572</f>
        <v>6239953.2729090918</v>
      </c>
      <c r="N2572" s="1">
        <f>'Innlegging av opplysninger'!$B$5*I2572</f>
        <v>0</v>
      </c>
      <c r="O2572" s="1">
        <f>'Innlegging av opplysninger'!$B$5*J2572</f>
        <v>748794.39274909103</v>
      </c>
      <c r="P2572" s="1">
        <f>'Innlegging av opplysninger'!$B$5*K2572</f>
        <v>811193.92547818192</v>
      </c>
      <c r="Q2572" s="1"/>
      <c r="R2572" s="1">
        <f>'Innlegging av opplysninger'!$C$11*SUM(H2572:Q2572)</f>
        <v>2558976.2572813635</v>
      </c>
      <c r="S2572" s="1">
        <f>'Innlegging av opplysninger'!$C$13*(((H2572+J2572+M2572+O2572)*Data!H2572)+(J2572+O2572)*(1-Data!H2572)*1.8/12+I2572+N2572+K2572+L2572+P2572+Q2572)</f>
        <v>451557.85600496293</v>
      </c>
      <c r="T2572" s="1">
        <f>'Innlegging av opplysninger'!$C$13*((H2572+J2572+M2572+O2572)*(1-Data!H2572)-(J2572+O2572)*(1-Data!H2572)*1.8/12)</f>
        <v>3050199.1276432192</v>
      </c>
      <c r="U2572" s="1">
        <f>Data!I2572</f>
        <v>6.9257999999999997</v>
      </c>
      <c r="V2572" s="1">
        <f>Data!J2572+Data!K2572</f>
        <v>39362.493863524796</v>
      </c>
      <c r="W2572" s="1">
        <f>Data!L2572</f>
        <v>0</v>
      </c>
      <c r="X2572" s="1">
        <f t="shared" si="407"/>
        <v>2974001.0181818185</v>
      </c>
      <c r="Y2572" s="100">
        <f t="shared" si="408"/>
        <v>0</v>
      </c>
      <c r="Z2572" s="100">
        <f t="shared" si="409"/>
        <v>425282.14559999999</v>
      </c>
      <c r="AA2572" s="100">
        <f>'Innlegging av opplysninger'!$B$4*X2572</f>
        <v>386620.1323636364</v>
      </c>
      <c r="AB2572" s="1"/>
      <c r="AC2572" s="1">
        <f>'Innlegging av opplysninger'!$B$5*X2572</f>
        <v>389594.13338181825</v>
      </c>
      <c r="AD2572" s="1">
        <f>'Innlegging av opplysninger'!$B$5*Y2572</f>
        <v>0</v>
      </c>
      <c r="AE2572" s="1">
        <f>'Innlegging av opplysninger'!$B$5*Z2572</f>
        <v>55711.961073600003</v>
      </c>
      <c r="AF2572" s="1">
        <f>'Innlegging av opplysninger'!$B$5*AA2572</f>
        <v>50647.237339636369</v>
      </c>
      <c r="AG2572" s="1"/>
      <c r="AH2572" s="1">
        <f>'Innlegging av opplysninger'!$C$11*SUM(X2572:AG2572)</f>
        <v>162710.55186173937</v>
      </c>
      <c r="AI2572" s="1">
        <f>'Innlegging av opplysninger'!$C$13*(((X2572+Z2572+AC2572+AE2572)*Data!M2572)+(Z2572+AE2572)*(1-Data!M2572)*1.8/12+Y2572+AD2572+AA2572+AB2572+AF2572+AG2572)</f>
        <v>26489.657256624261</v>
      </c>
      <c r="AJ2572" s="1">
        <f>'Innlegging av opplysninger'!$C$13*((X2572+Z2572+AC2572+AE2572)*(1-Data!M2572)-(Z2572+AE2572)*(1-Data!M2572)*1.8/12)</f>
        <v>196166.88739628223</v>
      </c>
      <c r="AK2572" s="83">
        <f t="shared" si="404"/>
        <v>2722000</v>
      </c>
      <c r="AL2572" s="83">
        <f t="shared" si="405"/>
        <v>478000</v>
      </c>
      <c r="AM2572" s="83">
        <f t="shared" si="406"/>
        <v>3246000</v>
      </c>
    </row>
    <row r="2573" spans="1:39">
      <c r="A2573" t="str">
        <f t="shared" si="400"/>
        <v>5444Helse/pleie/omsorg</v>
      </c>
      <c r="B2573" s="6" t="str">
        <f>Data!A2573</f>
        <v>5444</v>
      </c>
      <c r="C2573" s="7" t="str">
        <f>Data!B2573</f>
        <v>Sør-Varanger kommune</v>
      </c>
      <c r="D2573" s="7" t="str">
        <f>Data!C2573</f>
        <v>Helse/pleie/omsorg</v>
      </c>
      <c r="E2573" s="1">
        <f>Data!D2573</f>
        <v>356.78829999999988</v>
      </c>
      <c r="F2573" s="1">
        <f>Data!E2573+Data!F2573</f>
        <v>45267.010449310372</v>
      </c>
      <c r="G2573" s="1">
        <f>Data!G2573</f>
        <v>970.65147595927294</v>
      </c>
      <c r="H2573" s="1">
        <f t="shared" si="401"/>
        <v>176189887.68318194</v>
      </c>
      <c r="I2573" s="1">
        <f t="shared" si="402"/>
        <v>3778004.6181818154</v>
      </c>
      <c r="J2573" s="1">
        <f t="shared" si="403"/>
        <v>21596147.07616365</v>
      </c>
      <c r="K2573" s="1">
        <f>'Innlegging av opplysninger'!$B$4*H2573</f>
        <v>22904685.398813654</v>
      </c>
      <c r="L2573" s="1"/>
      <c r="M2573" s="1">
        <f>'Innlegging av opplysninger'!$B$5*H2573</f>
        <v>23080875.286496837</v>
      </c>
      <c r="N2573" s="1">
        <f>'Innlegging av opplysninger'!$B$5*I2573</f>
        <v>494918.60498181783</v>
      </c>
      <c r="O2573" s="1">
        <f>'Innlegging av opplysninger'!$B$5*J2573</f>
        <v>2829095.2669774382</v>
      </c>
      <c r="P2573" s="1">
        <f>'Innlegging av opplysninger'!$B$5*K2573</f>
        <v>3000513.7872445886</v>
      </c>
      <c r="Q2573" s="1"/>
      <c r="R2573" s="1">
        <f>'Innlegging av opplysninger'!$C$11*SUM(H2573:Q2573)</f>
        <v>9647216.8534375858</v>
      </c>
      <c r="S2573" s="1">
        <f>'Innlegging av opplysninger'!$C$13*(((H2573+J2573+M2573+O2573)*Data!H2573)+(J2573+O2573)*(1-Data!H2573)*1.8/12+I2573+N2573+K2573+L2573+P2573+Q2573)</f>
        <v>1898400.5901664956</v>
      </c>
      <c r="T2573" s="1">
        <f>'Innlegging av opplysninger'!$C$13*((H2573+J2573+M2573+O2573)*(1-Data!H2573)-(J2573+O2573)*(1-Data!H2573)*1.8/12)</f>
        <v>11303054.051379673</v>
      </c>
      <c r="U2573" s="1">
        <f>Data!I2573</f>
        <v>60.258199999999981</v>
      </c>
      <c r="V2573" s="1">
        <f>Data!J2573+Data!K2573</f>
        <v>47270.053704585735</v>
      </c>
      <c r="W2573" s="1">
        <f>Data!L2573</f>
        <v>1201.8601617705147</v>
      </c>
      <c r="X2573" s="1">
        <f t="shared" si="407"/>
        <v>31073545.637909096</v>
      </c>
      <c r="Y2573" s="100">
        <f t="shared" si="408"/>
        <v>790057.41818181821</v>
      </c>
      <c r="Z2573" s="100">
        <f t="shared" si="409"/>
        <v>4556495.2370210001</v>
      </c>
      <c r="AA2573" s="100">
        <f>'Innlegging av opplysninger'!$B$4*X2573</f>
        <v>4039560.9329281827</v>
      </c>
      <c r="AB2573" s="1"/>
      <c r="AC2573" s="1">
        <f>'Innlegging av opplysninger'!$B$5*X2573</f>
        <v>4070634.4785660915</v>
      </c>
      <c r="AD2573" s="1">
        <f>'Innlegging av opplysninger'!$B$5*Y2573</f>
        <v>103497.52178181818</v>
      </c>
      <c r="AE2573" s="1">
        <f>'Innlegging av opplysninger'!$B$5*Z2573</f>
        <v>596900.87604975107</v>
      </c>
      <c r="AF2573" s="1">
        <f>'Innlegging av opplysninger'!$B$5*AA2573</f>
        <v>529182.48221359192</v>
      </c>
      <c r="AG2573" s="1"/>
      <c r="AH2573" s="1">
        <f>'Innlegging av opplysninger'!$C$11*SUM(X2573:AG2573)</f>
        <v>1738875.2342167513</v>
      </c>
      <c r="AI2573" s="1">
        <f>'Innlegging av opplysninger'!$C$13*(((X2573+Z2573+AC2573+AE2573)*Data!M2573)+(Z2573+AE2573)*(1-Data!M2573)*1.8/12+Y2573+AD2573+AA2573+AB2573+AF2573+AG2573)</f>
        <v>351901.20325387112</v>
      </c>
      <c r="AJ2573" s="1">
        <f>'Innlegging av opplysninger'!$C$13*((X2573+Z2573+AC2573+AE2573)*(1-Data!M2573)-(Z2573+AE2573)*(1-Data!M2573)*1.8/12)</f>
        <v>2027612.2751479994</v>
      </c>
      <c r="AK2573" s="83">
        <f t="shared" si="404"/>
        <v>11386000</v>
      </c>
      <c r="AL2573" s="83">
        <f t="shared" si="405"/>
        <v>2250000</v>
      </c>
      <c r="AM2573" s="83">
        <f t="shared" si="406"/>
        <v>13331000</v>
      </c>
    </row>
    <row r="2574" spans="1:39">
      <c r="A2574" t="str">
        <f t="shared" si="400"/>
        <v>5444Samferdsel og teknikk</v>
      </c>
      <c r="B2574" s="6" t="str">
        <f>Data!A2574</f>
        <v>5444</v>
      </c>
      <c r="C2574" s="7" t="str">
        <f>Data!B2574</f>
        <v>Sør-Varanger kommune</v>
      </c>
      <c r="D2574" s="7" t="str">
        <f>Data!C2574</f>
        <v>Samferdsel og teknikk</v>
      </c>
      <c r="E2574" s="1">
        <f>Data!D2574</f>
        <v>55.528900000000014</v>
      </c>
      <c r="F2574" s="1">
        <f>Data!E2574+Data!F2574</f>
        <v>52214.859364523109</v>
      </c>
      <c r="G2574" s="1">
        <f>Data!G2574</f>
        <v>519.07943431258286</v>
      </c>
      <c r="H2574" s="1">
        <f t="shared" si="401"/>
        <v>31630185.863636374</v>
      </c>
      <c r="I2574" s="1">
        <f t="shared" si="402"/>
        <v>314442.65454545442</v>
      </c>
      <c r="J2574" s="1">
        <f t="shared" si="403"/>
        <v>3833355.4221818196</v>
      </c>
      <c r="K2574" s="1">
        <f>'Innlegging av opplysninger'!$B$4*H2574</f>
        <v>4111924.162272729</v>
      </c>
      <c r="L2574" s="1"/>
      <c r="M2574" s="1">
        <f>'Innlegging av opplysninger'!$B$5*H2574</f>
        <v>4143554.3481363654</v>
      </c>
      <c r="N2574" s="1">
        <f>'Innlegging av opplysninger'!$B$5*I2574</f>
        <v>41191.987745454535</v>
      </c>
      <c r="O2574" s="1">
        <f>'Innlegging av opplysninger'!$B$5*J2574</f>
        <v>502169.56030581839</v>
      </c>
      <c r="P2574" s="1">
        <f>'Innlegging av opplysninger'!$B$5*K2574</f>
        <v>538662.06525772752</v>
      </c>
      <c r="Q2574" s="1"/>
      <c r="R2574" s="1">
        <f>'Innlegging av opplysninger'!$C$11*SUM(H2574:Q2574)</f>
        <v>1714388.4704351064</v>
      </c>
      <c r="S2574" s="1">
        <f>'Innlegging av opplysninger'!$C$13*(((H2574+J2574+M2574+O2574)*Data!H2574)+(J2574+O2574)*(1-Data!H2574)*1.8/12+I2574+N2574+K2574+L2574+P2574+Q2574)</f>
        <v>355898.6093288202</v>
      </c>
      <c r="T2574" s="1">
        <f>'Innlegging av opplysninger'!$C$13*((H2574+J2574+M2574+O2574)*(1-Data!H2574)-(J2574+O2574)*(1-Data!H2574)*1.8/12)</f>
        <v>1990106.6660034305</v>
      </c>
      <c r="U2574" s="1">
        <f>Data!I2574</f>
        <v>4.8313000000000006</v>
      </c>
      <c r="V2574" s="1">
        <f>Data!J2574+Data!K2574</f>
        <v>51777.970905001406</v>
      </c>
      <c r="W2574" s="1">
        <f>Data!L2574</f>
        <v>109.35772980357251</v>
      </c>
      <c r="X2574" s="1">
        <f t="shared" si="407"/>
        <v>2728962.6636363631</v>
      </c>
      <c r="Y2574" s="100">
        <f t="shared" si="408"/>
        <v>5763.7090909090903</v>
      </c>
      <c r="Z2574" s="100">
        <f t="shared" si="409"/>
        <v>391065.87129999988</v>
      </c>
      <c r="AA2574" s="100">
        <f>'Innlegging av opplysninger'!$B$4*X2574</f>
        <v>354765.14627272723</v>
      </c>
      <c r="AB2574" s="1"/>
      <c r="AC2574" s="1">
        <f>'Innlegging av opplysninger'!$B$5*X2574</f>
        <v>357494.1089363636</v>
      </c>
      <c r="AD2574" s="1">
        <f>'Innlegging av opplysninger'!$B$5*Y2574</f>
        <v>755.04589090909087</v>
      </c>
      <c r="AE2574" s="1">
        <f>'Innlegging av opplysninger'!$B$5*Z2574</f>
        <v>51229.629140299985</v>
      </c>
      <c r="AF2574" s="1">
        <f>'Innlegging av opplysninger'!$B$5*AA2574</f>
        <v>46474.234161727269</v>
      </c>
      <c r="AG2574" s="1"/>
      <c r="AH2574" s="1">
        <f>'Innlegging av opplysninger'!$C$11*SUM(X2574:AG2574)</f>
        <v>149587.39552031338</v>
      </c>
      <c r="AI2574" s="1">
        <f>'Innlegging av opplysninger'!$C$13*(((X2574+Z2574+AC2574+AE2574)*Data!M2574)+(Z2574+AE2574)*(1-Data!M2574)*1.8/12+Y2574+AD2574+AA2574+AB2574+AF2574+AG2574)</f>
        <v>37739.787340434617</v>
      </c>
      <c r="AJ2574" s="1">
        <f>'Innlegging av opplysninger'!$C$13*((X2574+Z2574+AC2574+AE2574)*(1-Data!M2574)-(Z2574+AE2574)*(1-Data!M2574)*1.8/12)</f>
        <v>166958.75389788896</v>
      </c>
      <c r="AK2574" s="83">
        <f t="shared" si="404"/>
        <v>1864000</v>
      </c>
      <c r="AL2574" s="83">
        <f t="shared" si="405"/>
        <v>394000</v>
      </c>
      <c r="AM2574" s="83">
        <f t="shared" si="406"/>
        <v>2157000</v>
      </c>
    </row>
    <row r="2575" spans="1:39">
      <c r="A2575" t="str">
        <f t="shared" si="400"/>
        <v>5444Annet</v>
      </c>
      <c r="B2575" s="6" t="str">
        <f>Data!A2575</f>
        <v>5444</v>
      </c>
      <c r="C2575" s="7" t="str">
        <f>Data!B2575</f>
        <v>Sør-Varanger kommune</v>
      </c>
      <c r="D2575" s="7" t="str">
        <f>Data!C2575</f>
        <v>Annet</v>
      </c>
      <c r="E2575" s="1">
        <f>Data!D2575</f>
        <v>33.105699999999999</v>
      </c>
      <c r="F2575" s="1">
        <f>Data!E2575+Data!F2575</f>
        <v>48015.543364637095</v>
      </c>
      <c r="G2575" s="1">
        <f>Data!G2575</f>
        <v>591.66941040364645</v>
      </c>
      <c r="H2575" s="1">
        <f t="shared" si="401"/>
        <v>17340961.897818174</v>
      </c>
      <c r="I2575" s="1">
        <f t="shared" si="402"/>
        <v>213683.23636363633</v>
      </c>
      <c r="J2575" s="1">
        <f t="shared" si="403"/>
        <v>2106557.4161018175</v>
      </c>
      <c r="K2575" s="1">
        <f>'Innlegging av opplysninger'!$B$4*H2575</f>
        <v>2254325.0467163627</v>
      </c>
      <c r="L2575" s="1"/>
      <c r="M2575" s="1">
        <f>'Innlegging av opplysninger'!$B$5*H2575</f>
        <v>2271666.0086141811</v>
      </c>
      <c r="N2575" s="1">
        <f>'Innlegging av opplysninger'!$B$5*I2575</f>
        <v>27992.503963636362</v>
      </c>
      <c r="O2575" s="1">
        <f>'Innlegging av opplysninger'!$B$5*J2575</f>
        <v>275959.02150933811</v>
      </c>
      <c r="P2575" s="1">
        <f>'Innlegging av opplysninger'!$B$5*K2575</f>
        <v>295316.58111984353</v>
      </c>
      <c r="Q2575" s="1"/>
      <c r="R2575" s="1">
        <f>'Innlegging av opplysninger'!$C$11*SUM(H2575:Q2575)</f>
        <v>941885.54506386572</v>
      </c>
      <c r="S2575" s="1">
        <f>'Innlegging av opplysninger'!$C$13*(((H2575+J2575+M2575+O2575)*Data!H2575)+(J2575+O2575)*(1-Data!H2575)*1.8/12+I2575+N2575+K2575+L2575+P2575+Q2575)</f>
        <v>183619.65938529954</v>
      </c>
      <c r="T2575" s="1">
        <f>'Innlegging av opplysninger'!$C$13*((H2575+J2575+M2575+O2575)*(1-Data!H2575)-(J2575+O2575)*(1-Data!H2575)*1.8/12)</f>
        <v>1105276.349649464</v>
      </c>
      <c r="U2575" s="1">
        <f>Data!I2575</f>
        <v>5.7833000000000006</v>
      </c>
      <c r="V2575" s="1">
        <f>Data!J2575+Data!K2575</f>
        <v>54997.530533317185</v>
      </c>
      <c r="W2575" s="1">
        <f>Data!L2575</f>
        <v>0</v>
      </c>
      <c r="X2575" s="1">
        <f t="shared" si="407"/>
        <v>3469824.1999999997</v>
      </c>
      <c r="Y2575" s="100">
        <f t="shared" si="408"/>
        <v>0</v>
      </c>
      <c r="Z2575" s="100">
        <f t="shared" si="409"/>
        <v>496184.8605999999</v>
      </c>
      <c r="AA2575" s="100">
        <f>'Innlegging av opplysninger'!$B$4*X2575</f>
        <v>451077.14600000001</v>
      </c>
      <c r="AB2575" s="1"/>
      <c r="AC2575" s="1">
        <f>'Innlegging av opplysninger'!$B$5*X2575</f>
        <v>454546.97019999998</v>
      </c>
      <c r="AD2575" s="1">
        <f>'Innlegging av opplysninger'!$B$5*Y2575</f>
        <v>0</v>
      </c>
      <c r="AE2575" s="1">
        <f>'Innlegging av opplysninger'!$B$5*Z2575</f>
        <v>65000.216738599993</v>
      </c>
      <c r="AF2575" s="1">
        <f>'Innlegging av opplysninger'!$B$5*AA2575</f>
        <v>59091.106126000006</v>
      </c>
      <c r="AG2575" s="1"/>
      <c r="AH2575" s="1">
        <f>'Innlegging av opplysninger'!$C$11*SUM(X2575:AG2575)</f>
        <v>189837.53098725481</v>
      </c>
      <c r="AI2575" s="1">
        <f>'Innlegging av opplysninger'!$C$13*(((X2575+Z2575+AC2575+AE2575)*Data!M2575)+(Z2575+AE2575)*(1-Data!M2575)*1.8/12+Y2575+AD2575+AA2575+AB2575+AF2575+AG2575)</f>
        <v>52302.711436924888</v>
      </c>
      <c r="AJ2575" s="1">
        <f>'Innlegging av opplysninger'!$C$13*((X2575+Z2575+AC2575+AE2575)*(1-Data!M2575)-(Z2575+AE2575)*(1-Data!M2575)*1.8/12)</f>
        <v>207474.96254563431</v>
      </c>
      <c r="AK2575" s="83">
        <f t="shared" si="404"/>
        <v>1132000</v>
      </c>
      <c r="AL2575" s="83">
        <f t="shared" si="405"/>
        <v>236000</v>
      </c>
      <c r="AM2575" s="83">
        <f t="shared" si="406"/>
        <v>1313000</v>
      </c>
    </row>
    <row r="2576" spans="1:39">
      <c r="A2576" t="str">
        <f t="shared" si="400"/>
        <v>00</v>
      </c>
      <c r="B2576" s="6">
        <f>Data!A2576</f>
        <v>0</v>
      </c>
      <c r="C2576" s="7">
        <f>Data!B2576</f>
        <v>0</v>
      </c>
      <c r="D2576" s="7">
        <f>Data!C2576</f>
        <v>0</v>
      </c>
      <c r="E2576" s="1">
        <f>Data!D2576</f>
        <v>0</v>
      </c>
      <c r="F2576" s="1">
        <f>Data!E2576+Data!F2576</f>
        <v>0</v>
      </c>
      <c r="G2576" s="1">
        <f>Data!G2576</f>
        <v>0</v>
      </c>
      <c r="H2576" s="1">
        <f t="shared" si="401"/>
        <v>0</v>
      </c>
      <c r="I2576" s="1">
        <f t="shared" si="402"/>
        <v>0</v>
      </c>
      <c r="J2576" s="1">
        <f t="shared" si="403"/>
        <v>0</v>
      </c>
      <c r="K2576" s="1">
        <f>'Innlegging av opplysninger'!$B$4*H2576</f>
        <v>0</v>
      </c>
      <c r="L2576" s="1"/>
      <c r="M2576" s="1">
        <f>'Innlegging av opplysninger'!$B$5*H2576</f>
        <v>0</v>
      </c>
      <c r="N2576" s="1">
        <f>'Innlegging av opplysninger'!$B$5*I2576</f>
        <v>0</v>
      </c>
      <c r="O2576" s="1">
        <f>'Innlegging av opplysninger'!$B$5*J2576</f>
        <v>0</v>
      </c>
      <c r="P2576" s="1">
        <f>'Innlegging av opplysninger'!$B$5*K2576</f>
        <v>0</v>
      </c>
      <c r="Q2576" s="1"/>
      <c r="R2576" s="1">
        <f>'Innlegging av opplysninger'!$C$11*SUM(H2576:Q2576)</f>
        <v>0</v>
      </c>
      <c r="S2576" s="1">
        <f>'Innlegging av opplysninger'!$C$13*(((H2576+J2576+M2576+O2576)*Data!H2576)+(J2576+O2576)*(1-Data!H2576)*1.8/12+I2576+N2576+K2576+L2576+P2576+Q2576)</f>
        <v>0</v>
      </c>
      <c r="T2576" s="1">
        <f>'Innlegging av opplysninger'!$C$13*((H2576+J2576+M2576+O2576)*(1-Data!H2576)-(J2576+O2576)*(1-Data!H2576)*1.8/12)</f>
        <v>0</v>
      </c>
      <c r="U2576" s="1">
        <f>Data!I2576</f>
        <v>0</v>
      </c>
      <c r="V2576" s="1">
        <f>Data!J2576+Data!K2576</f>
        <v>0</v>
      </c>
      <c r="W2576" s="1">
        <f>Data!L2576</f>
        <v>0</v>
      </c>
      <c r="X2576" s="1">
        <f t="shared" si="407"/>
        <v>0</v>
      </c>
      <c r="Y2576" s="100">
        <f t="shared" si="408"/>
        <v>0</v>
      </c>
      <c r="Z2576" s="100">
        <f t="shared" si="409"/>
        <v>0</v>
      </c>
      <c r="AA2576" s="100">
        <f>'Innlegging av opplysninger'!$B$4*X2576</f>
        <v>0</v>
      </c>
      <c r="AB2576" s="1"/>
      <c r="AC2576" s="1">
        <f>'Innlegging av opplysninger'!$B$5*X2576</f>
        <v>0</v>
      </c>
      <c r="AD2576" s="1">
        <f>'Innlegging av opplysninger'!$B$5*Y2576</f>
        <v>0</v>
      </c>
      <c r="AE2576" s="1">
        <f>'Innlegging av opplysninger'!$B$5*Z2576</f>
        <v>0</v>
      </c>
      <c r="AF2576" s="1">
        <f>'Innlegging av opplysninger'!$B$5*AA2576</f>
        <v>0</v>
      </c>
      <c r="AG2576" s="1"/>
      <c r="AH2576" s="1">
        <f>'Innlegging av opplysninger'!$C$11*SUM(X2576:AG2576)</f>
        <v>0</v>
      </c>
      <c r="AI2576" s="1">
        <f>'Innlegging av opplysninger'!$C$13*(((X2576+Z2576+AC2576+AE2576)*Data!M2576)+(Z2576+AE2576)*(1-Data!M2576)*1.8/12+Y2576+AD2576+AA2576+AB2576+AF2576+AG2576)</f>
        <v>0</v>
      </c>
      <c r="AJ2576" s="1">
        <f>'Innlegging av opplysninger'!$C$13*((X2576+Z2576+AC2576+AE2576)*(1-Data!M2576)-(Z2576+AE2576)*(1-Data!M2576)*1.8/12)</f>
        <v>0</v>
      </c>
      <c r="AK2576" s="83">
        <f t="shared" si="404"/>
        <v>0</v>
      </c>
      <c r="AL2576" s="83">
        <f t="shared" si="405"/>
        <v>0</v>
      </c>
      <c r="AM2576" s="83">
        <f t="shared" si="406"/>
        <v>0</v>
      </c>
    </row>
    <row r="2577" spans="1:39">
      <c r="A2577" t="str">
        <f t="shared" si="400"/>
        <v>00</v>
      </c>
      <c r="B2577" s="6">
        <f>Data!A2577</f>
        <v>0</v>
      </c>
      <c r="C2577" s="7">
        <f>Data!B2577</f>
        <v>0</v>
      </c>
      <c r="D2577" s="7">
        <f>Data!C2577</f>
        <v>0</v>
      </c>
      <c r="E2577" s="1">
        <f>Data!D2577</f>
        <v>0</v>
      </c>
      <c r="F2577" s="1">
        <f>Data!E2577+Data!F2577</f>
        <v>0</v>
      </c>
      <c r="G2577" s="1">
        <f>Data!G2577</f>
        <v>0</v>
      </c>
      <c r="H2577" s="1">
        <f t="shared" si="401"/>
        <v>0</v>
      </c>
      <c r="I2577" s="1">
        <f t="shared" si="402"/>
        <v>0</v>
      </c>
      <c r="J2577" s="1">
        <f t="shared" si="403"/>
        <v>0</v>
      </c>
      <c r="K2577" s="1">
        <f>'Innlegging av opplysninger'!$B$4*H2577</f>
        <v>0</v>
      </c>
      <c r="L2577" s="1"/>
      <c r="M2577" s="1">
        <f>'Innlegging av opplysninger'!$B$5*H2577</f>
        <v>0</v>
      </c>
      <c r="N2577" s="1">
        <f>'Innlegging av opplysninger'!$B$5*I2577</f>
        <v>0</v>
      </c>
      <c r="O2577" s="1">
        <f>'Innlegging av opplysninger'!$B$5*J2577</f>
        <v>0</v>
      </c>
      <c r="P2577" s="1">
        <f>'Innlegging av opplysninger'!$B$5*K2577</f>
        <v>0</v>
      </c>
      <c r="Q2577" s="1"/>
      <c r="R2577" s="1">
        <f>'Innlegging av opplysninger'!$C$11*SUM(H2577:Q2577)</f>
        <v>0</v>
      </c>
      <c r="S2577" s="1">
        <f>'Innlegging av opplysninger'!$C$13*(((H2577+J2577+M2577+O2577)*Data!H2577)+(J2577+O2577)*(1-Data!H2577)*1.8/12+I2577+N2577+K2577+L2577+P2577+Q2577)</f>
        <v>0</v>
      </c>
      <c r="T2577" s="1">
        <f>'Innlegging av opplysninger'!$C$13*((H2577+J2577+M2577+O2577)*(1-Data!H2577)-(J2577+O2577)*(1-Data!H2577)*1.8/12)</f>
        <v>0</v>
      </c>
      <c r="U2577" s="1">
        <f>Data!I2577</f>
        <v>0</v>
      </c>
      <c r="V2577" s="1">
        <f>Data!J2577+Data!K2577</f>
        <v>0</v>
      </c>
      <c r="W2577" s="1">
        <f>Data!L2577</f>
        <v>0</v>
      </c>
      <c r="X2577" s="1">
        <f t="shared" si="407"/>
        <v>0</v>
      </c>
      <c r="Y2577" s="100">
        <f t="shared" si="408"/>
        <v>0</v>
      </c>
      <c r="Z2577" s="100">
        <f t="shared" si="409"/>
        <v>0</v>
      </c>
      <c r="AA2577" s="100">
        <f>'Innlegging av opplysninger'!$B$4*X2577</f>
        <v>0</v>
      </c>
      <c r="AB2577" s="1"/>
      <c r="AC2577" s="1">
        <f>'Innlegging av opplysninger'!$B$5*X2577</f>
        <v>0</v>
      </c>
      <c r="AD2577" s="1">
        <f>'Innlegging av opplysninger'!$B$5*Y2577</f>
        <v>0</v>
      </c>
      <c r="AE2577" s="1">
        <f>'Innlegging av opplysninger'!$B$5*Z2577</f>
        <v>0</v>
      </c>
      <c r="AF2577" s="1">
        <f>'Innlegging av opplysninger'!$B$5*AA2577</f>
        <v>0</v>
      </c>
      <c r="AG2577" s="1"/>
      <c r="AH2577" s="1">
        <f>'Innlegging av opplysninger'!$C$11*SUM(X2577:AG2577)</f>
        <v>0</v>
      </c>
      <c r="AI2577" s="1">
        <f>'Innlegging av opplysninger'!$C$13*(((X2577+Z2577+AC2577+AE2577)*Data!M2577)+(Z2577+AE2577)*(1-Data!M2577)*1.8/12+Y2577+AD2577+AA2577+AB2577+AF2577+AG2577)</f>
        <v>0</v>
      </c>
      <c r="AJ2577" s="1">
        <f>'Innlegging av opplysninger'!$C$13*((X2577+Z2577+AC2577+AE2577)*(1-Data!M2577)-(Z2577+AE2577)*(1-Data!M2577)*1.8/12)</f>
        <v>0</v>
      </c>
      <c r="AK2577" s="83">
        <f t="shared" si="404"/>
        <v>0</v>
      </c>
      <c r="AL2577" s="83">
        <f t="shared" si="405"/>
        <v>0</v>
      </c>
      <c r="AM2577" s="83">
        <f t="shared" si="406"/>
        <v>0</v>
      </c>
    </row>
    <row r="2578" spans="1:39">
      <c r="A2578" t="str">
        <f t="shared" si="400"/>
        <v>00</v>
      </c>
      <c r="B2578" s="6">
        <f>Data!A2578</f>
        <v>0</v>
      </c>
      <c r="C2578" s="7">
        <f>Data!B2578</f>
        <v>0</v>
      </c>
      <c r="D2578" s="7">
        <f>Data!C2578</f>
        <v>0</v>
      </c>
      <c r="E2578" s="1">
        <f>Data!D2578</f>
        <v>0</v>
      </c>
      <c r="F2578" s="1">
        <f>Data!E2578+Data!F2578</f>
        <v>0</v>
      </c>
      <c r="G2578" s="1">
        <f>Data!G2578</f>
        <v>0</v>
      </c>
      <c r="H2578" s="1">
        <f t="shared" si="401"/>
        <v>0</v>
      </c>
      <c r="I2578" s="1">
        <f t="shared" si="402"/>
        <v>0</v>
      </c>
      <c r="J2578" s="1">
        <f t="shared" si="403"/>
        <v>0</v>
      </c>
      <c r="K2578" s="1">
        <f>'Innlegging av opplysninger'!$B$4*H2578</f>
        <v>0</v>
      </c>
      <c r="L2578" s="1"/>
      <c r="M2578" s="1">
        <f>'Innlegging av opplysninger'!$B$5*H2578</f>
        <v>0</v>
      </c>
      <c r="N2578" s="1">
        <f>'Innlegging av opplysninger'!$B$5*I2578</f>
        <v>0</v>
      </c>
      <c r="O2578" s="1">
        <f>'Innlegging av opplysninger'!$B$5*J2578</f>
        <v>0</v>
      </c>
      <c r="P2578" s="1">
        <f>'Innlegging av opplysninger'!$B$5*K2578</f>
        <v>0</v>
      </c>
      <c r="Q2578" s="1"/>
      <c r="R2578" s="1">
        <f>'Innlegging av opplysninger'!$C$11*SUM(H2578:Q2578)</f>
        <v>0</v>
      </c>
      <c r="S2578" s="1">
        <f>'Innlegging av opplysninger'!$C$13*(((H2578+J2578+M2578+O2578)*Data!H2578)+(J2578+O2578)*(1-Data!H2578)*1.8/12+I2578+N2578+K2578+L2578+P2578+Q2578)</f>
        <v>0</v>
      </c>
      <c r="T2578" s="1">
        <f>'Innlegging av opplysninger'!$C$13*((H2578+J2578+M2578+O2578)*(1-Data!H2578)-(J2578+O2578)*(1-Data!H2578)*1.8/12)</f>
        <v>0</v>
      </c>
      <c r="U2578" s="1">
        <f>Data!I2578</f>
        <v>0</v>
      </c>
      <c r="V2578" s="1">
        <f>Data!J2578+Data!K2578</f>
        <v>0</v>
      </c>
      <c r="W2578" s="1">
        <f>Data!L2578</f>
        <v>0</v>
      </c>
      <c r="X2578" s="1">
        <f t="shared" si="407"/>
        <v>0</v>
      </c>
      <c r="Y2578" s="100">
        <f t="shared" si="408"/>
        <v>0</v>
      </c>
      <c r="Z2578" s="100">
        <f t="shared" si="409"/>
        <v>0</v>
      </c>
      <c r="AA2578" s="100">
        <f>'Innlegging av opplysninger'!$B$4*X2578</f>
        <v>0</v>
      </c>
      <c r="AB2578" s="1"/>
      <c r="AC2578" s="1">
        <f>'Innlegging av opplysninger'!$B$5*X2578</f>
        <v>0</v>
      </c>
      <c r="AD2578" s="1">
        <f>'Innlegging av opplysninger'!$B$5*Y2578</f>
        <v>0</v>
      </c>
      <c r="AE2578" s="1">
        <f>'Innlegging av opplysninger'!$B$5*Z2578</f>
        <v>0</v>
      </c>
      <c r="AF2578" s="1">
        <f>'Innlegging av opplysninger'!$B$5*AA2578</f>
        <v>0</v>
      </c>
      <c r="AG2578" s="1"/>
      <c r="AH2578" s="1">
        <f>'Innlegging av opplysninger'!$C$11*SUM(X2578:AG2578)</f>
        <v>0</v>
      </c>
      <c r="AI2578" s="1">
        <f>'Innlegging av opplysninger'!$C$13*(((X2578+Z2578+AC2578+AE2578)*Data!M2578)+(Z2578+AE2578)*(1-Data!M2578)*1.8/12+Y2578+AD2578+AA2578+AB2578+AF2578+AG2578)</f>
        <v>0</v>
      </c>
      <c r="AJ2578" s="1">
        <f>'Innlegging av opplysninger'!$C$13*((X2578+Z2578+AC2578+AE2578)*(1-Data!M2578)-(Z2578+AE2578)*(1-Data!M2578)*1.8/12)</f>
        <v>0</v>
      </c>
      <c r="AK2578" s="83">
        <f t="shared" si="404"/>
        <v>0</v>
      </c>
      <c r="AL2578" s="83">
        <f t="shared" si="405"/>
        <v>0</v>
      </c>
      <c r="AM2578" s="83">
        <f t="shared" si="406"/>
        <v>0</v>
      </c>
    </row>
    <row r="2579" spans="1:39">
      <c r="A2579" t="str">
        <f t="shared" si="400"/>
        <v>00</v>
      </c>
      <c r="B2579" s="6">
        <f>Data!A2579</f>
        <v>0</v>
      </c>
      <c r="C2579" s="7">
        <f>Data!B2579</f>
        <v>0</v>
      </c>
      <c r="D2579" s="7">
        <f>Data!C2579</f>
        <v>0</v>
      </c>
      <c r="E2579" s="1">
        <f>Data!D2579</f>
        <v>0</v>
      </c>
      <c r="F2579" s="1">
        <f>Data!E2579+Data!F2579</f>
        <v>0</v>
      </c>
      <c r="G2579" s="1">
        <f>Data!G2579</f>
        <v>0</v>
      </c>
      <c r="H2579" s="1">
        <f t="shared" si="401"/>
        <v>0</v>
      </c>
      <c r="I2579" s="1">
        <f t="shared" si="402"/>
        <v>0</v>
      </c>
      <c r="J2579" s="1">
        <f t="shared" si="403"/>
        <v>0</v>
      </c>
      <c r="K2579" s="1">
        <f>'Innlegging av opplysninger'!$B$4*H2579</f>
        <v>0</v>
      </c>
      <c r="L2579" s="1"/>
      <c r="M2579" s="1">
        <f>'Innlegging av opplysninger'!$B$5*H2579</f>
        <v>0</v>
      </c>
      <c r="N2579" s="1">
        <f>'Innlegging av opplysninger'!$B$5*I2579</f>
        <v>0</v>
      </c>
      <c r="O2579" s="1">
        <f>'Innlegging av opplysninger'!$B$5*J2579</f>
        <v>0</v>
      </c>
      <c r="P2579" s="1">
        <f>'Innlegging av opplysninger'!$B$5*K2579</f>
        <v>0</v>
      </c>
      <c r="Q2579" s="1"/>
      <c r="R2579" s="1">
        <f>'Innlegging av opplysninger'!$C$11*SUM(H2579:Q2579)</f>
        <v>0</v>
      </c>
      <c r="S2579" s="1">
        <f>'Innlegging av opplysninger'!$C$13*(((H2579+J2579+M2579+O2579)*Data!H2579)+(J2579+O2579)*(1-Data!H2579)*1.8/12+I2579+N2579+K2579+L2579+P2579+Q2579)</f>
        <v>0</v>
      </c>
      <c r="T2579" s="1">
        <f>'Innlegging av opplysninger'!$C$13*((H2579+J2579+M2579+O2579)*(1-Data!H2579)-(J2579+O2579)*(1-Data!H2579)*1.8/12)</f>
        <v>0</v>
      </c>
      <c r="U2579" s="1">
        <f>Data!I2579</f>
        <v>0</v>
      </c>
      <c r="V2579" s="1">
        <f>Data!J2579+Data!K2579</f>
        <v>0</v>
      </c>
      <c r="W2579" s="1">
        <f>Data!L2579</f>
        <v>0</v>
      </c>
      <c r="X2579" s="1">
        <f t="shared" si="407"/>
        <v>0</v>
      </c>
      <c r="Y2579" s="100">
        <f t="shared" si="408"/>
        <v>0</v>
      </c>
      <c r="Z2579" s="100">
        <f t="shared" si="409"/>
        <v>0</v>
      </c>
      <c r="AA2579" s="100">
        <f>'Innlegging av opplysninger'!$B$4*X2579</f>
        <v>0</v>
      </c>
      <c r="AB2579" s="1"/>
      <c r="AC2579" s="1">
        <f>'Innlegging av opplysninger'!$B$5*X2579</f>
        <v>0</v>
      </c>
      <c r="AD2579" s="1">
        <f>'Innlegging av opplysninger'!$B$5*Y2579</f>
        <v>0</v>
      </c>
      <c r="AE2579" s="1">
        <f>'Innlegging av opplysninger'!$B$5*Z2579</f>
        <v>0</v>
      </c>
      <c r="AF2579" s="1">
        <f>'Innlegging av opplysninger'!$B$5*AA2579</f>
        <v>0</v>
      </c>
      <c r="AG2579" s="1"/>
      <c r="AH2579" s="1">
        <f>'Innlegging av opplysninger'!$C$11*SUM(X2579:AG2579)</f>
        <v>0</v>
      </c>
      <c r="AI2579" s="1">
        <f>'Innlegging av opplysninger'!$C$13*(((X2579+Z2579+AC2579+AE2579)*Data!M2579)+(Z2579+AE2579)*(1-Data!M2579)*1.8/12+Y2579+AD2579+AA2579+AB2579+AF2579+AG2579)</f>
        <v>0</v>
      </c>
      <c r="AJ2579" s="1">
        <f>'Innlegging av opplysninger'!$C$13*((X2579+Z2579+AC2579+AE2579)*(1-Data!M2579)-(Z2579+AE2579)*(1-Data!M2579)*1.8/12)</f>
        <v>0</v>
      </c>
      <c r="AK2579" s="83">
        <f t="shared" si="404"/>
        <v>0</v>
      </c>
      <c r="AL2579" s="83">
        <f t="shared" si="405"/>
        <v>0</v>
      </c>
      <c r="AM2579" s="83">
        <f t="shared" si="406"/>
        <v>0</v>
      </c>
    </row>
    <row r="2580" spans="1:39">
      <c r="A2580" t="str">
        <f t="shared" si="400"/>
        <v>00</v>
      </c>
      <c r="B2580" s="6">
        <f>Data!A2580</f>
        <v>0</v>
      </c>
      <c r="C2580" s="7">
        <f>Data!B2580</f>
        <v>0</v>
      </c>
      <c r="D2580" s="7">
        <f>Data!C2580</f>
        <v>0</v>
      </c>
      <c r="E2580" s="1">
        <f>Data!D2580</f>
        <v>0</v>
      </c>
      <c r="F2580" s="1">
        <f>Data!E2580+Data!F2580</f>
        <v>0</v>
      </c>
      <c r="G2580" s="1">
        <f>Data!G2580</f>
        <v>0</v>
      </c>
      <c r="H2580" s="1">
        <f t="shared" si="401"/>
        <v>0</v>
      </c>
      <c r="I2580" s="1">
        <f t="shared" si="402"/>
        <v>0</v>
      </c>
      <c r="J2580" s="1">
        <f t="shared" si="403"/>
        <v>0</v>
      </c>
      <c r="K2580" s="1">
        <f>'Innlegging av opplysninger'!$B$4*H2580</f>
        <v>0</v>
      </c>
      <c r="L2580" s="1"/>
      <c r="M2580" s="1">
        <f>'Innlegging av opplysninger'!$B$5*H2580</f>
        <v>0</v>
      </c>
      <c r="N2580" s="1">
        <f>'Innlegging av opplysninger'!$B$5*I2580</f>
        <v>0</v>
      </c>
      <c r="O2580" s="1">
        <f>'Innlegging av opplysninger'!$B$5*J2580</f>
        <v>0</v>
      </c>
      <c r="P2580" s="1">
        <f>'Innlegging av opplysninger'!$B$5*K2580</f>
        <v>0</v>
      </c>
      <c r="Q2580" s="1"/>
      <c r="R2580" s="1">
        <f>'Innlegging av opplysninger'!$C$11*SUM(H2580:Q2580)</f>
        <v>0</v>
      </c>
      <c r="S2580" s="1">
        <f>'Innlegging av opplysninger'!$C$13*(((H2580+J2580+M2580+O2580)*Data!H2580)+(J2580+O2580)*(1-Data!H2580)*1.8/12+I2580+N2580+K2580+L2580+P2580+Q2580)</f>
        <v>0</v>
      </c>
      <c r="T2580" s="1">
        <f>'Innlegging av opplysninger'!$C$13*((H2580+J2580+M2580+O2580)*(1-Data!H2580)-(J2580+O2580)*(1-Data!H2580)*1.8/12)</f>
        <v>0</v>
      </c>
      <c r="U2580" s="1">
        <f>Data!I2580</f>
        <v>0</v>
      </c>
      <c r="V2580" s="1">
        <f>Data!J2580+Data!K2580</f>
        <v>0</v>
      </c>
      <c r="W2580" s="1">
        <f>Data!L2580</f>
        <v>0</v>
      </c>
      <c r="X2580" s="1">
        <f t="shared" si="407"/>
        <v>0</v>
      </c>
      <c r="Y2580" s="100">
        <f t="shared" si="408"/>
        <v>0</v>
      </c>
      <c r="Z2580" s="100">
        <f t="shared" si="409"/>
        <v>0</v>
      </c>
      <c r="AA2580" s="100">
        <f>'Innlegging av opplysninger'!$B$4*X2580</f>
        <v>0</v>
      </c>
      <c r="AB2580" s="1"/>
      <c r="AC2580" s="1">
        <f>'Innlegging av opplysninger'!$B$5*X2580</f>
        <v>0</v>
      </c>
      <c r="AD2580" s="1">
        <f>'Innlegging av opplysninger'!$B$5*Y2580</f>
        <v>0</v>
      </c>
      <c r="AE2580" s="1">
        <f>'Innlegging av opplysninger'!$B$5*Z2580</f>
        <v>0</v>
      </c>
      <c r="AF2580" s="1">
        <f>'Innlegging av opplysninger'!$B$5*AA2580</f>
        <v>0</v>
      </c>
      <c r="AG2580" s="1"/>
      <c r="AH2580" s="1">
        <f>'Innlegging av opplysninger'!$C$11*SUM(X2580:AG2580)</f>
        <v>0</v>
      </c>
      <c r="AI2580" s="1">
        <f>'Innlegging av opplysninger'!$C$13*(((X2580+Z2580+AC2580+AE2580)*Data!M2580)+(Z2580+AE2580)*(1-Data!M2580)*1.8/12+Y2580+AD2580+AA2580+AB2580+AF2580+AG2580)</f>
        <v>0</v>
      </c>
      <c r="AJ2580" s="1">
        <f>'Innlegging av opplysninger'!$C$13*((X2580+Z2580+AC2580+AE2580)*(1-Data!M2580)-(Z2580+AE2580)*(1-Data!M2580)*1.8/12)</f>
        <v>0</v>
      </c>
      <c r="AK2580" s="83">
        <f t="shared" si="404"/>
        <v>0</v>
      </c>
      <c r="AL2580" s="83">
        <f t="shared" si="405"/>
        <v>0</v>
      </c>
      <c r="AM2580" s="83">
        <f t="shared" si="406"/>
        <v>0</v>
      </c>
    </row>
    <row r="2581" spans="1:39">
      <c r="A2581" t="str">
        <f t="shared" si="400"/>
        <v>00</v>
      </c>
      <c r="B2581" s="6">
        <f>Data!A2581</f>
        <v>0</v>
      </c>
      <c r="C2581" s="7">
        <f>Data!B2581</f>
        <v>0</v>
      </c>
      <c r="D2581" s="7">
        <f>Data!C2581</f>
        <v>0</v>
      </c>
      <c r="E2581" s="1">
        <f>Data!D2581</f>
        <v>0</v>
      </c>
      <c r="F2581" s="1">
        <f>Data!E2581+Data!F2581</f>
        <v>0</v>
      </c>
      <c r="G2581" s="1">
        <f>Data!G2581</f>
        <v>0</v>
      </c>
      <c r="H2581" s="1">
        <f t="shared" si="401"/>
        <v>0</v>
      </c>
      <c r="I2581" s="1">
        <f t="shared" si="402"/>
        <v>0</v>
      </c>
      <c r="J2581" s="1">
        <f t="shared" si="403"/>
        <v>0</v>
      </c>
      <c r="K2581" s="1">
        <f>'Innlegging av opplysninger'!$B$4*H2581</f>
        <v>0</v>
      </c>
      <c r="L2581" s="1"/>
      <c r="M2581" s="1">
        <f>'Innlegging av opplysninger'!$B$5*H2581</f>
        <v>0</v>
      </c>
      <c r="N2581" s="1">
        <f>'Innlegging av opplysninger'!$B$5*I2581</f>
        <v>0</v>
      </c>
      <c r="O2581" s="1">
        <f>'Innlegging av opplysninger'!$B$5*J2581</f>
        <v>0</v>
      </c>
      <c r="P2581" s="1">
        <f>'Innlegging av opplysninger'!$B$5*K2581</f>
        <v>0</v>
      </c>
      <c r="Q2581" s="1"/>
      <c r="R2581" s="1">
        <f>'Innlegging av opplysninger'!$C$11*SUM(H2581:Q2581)</f>
        <v>0</v>
      </c>
      <c r="S2581" s="1">
        <f>'Innlegging av opplysninger'!$C$13*(((H2581+J2581+M2581+O2581)*Data!H2581)+(J2581+O2581)*(1-Data!H2581)*1.8/12+I2581+N2581+K2581+L2581+P2581+Q2581)</f>
        <v>0</v>
      </c>
      <c r="T2581" s="1">
        <f>'Innlegging av opplysninger'!$C$13*((H2581+J2581+M2581+O2581)*(1-Data!H2581)-(J2581+O2581)*(1-Data!H2581)*1.8/12)</f>
        <v>0</v>
      </c>
      <c r="U2581" s="1">
        <f>Data!I2581</f>
        <v>0</v>
      </c>
      <c r="V2581" s="1">
        <f>Data!J2581+Data!K2581</f>
        <v>0</v>
      </c>
      <c r="W2581" s="1">
        <f>Data!L2581</f>
        <v>0</v>
      </c>
      <c r="X2581" s="1">
        <f t="shared" si="407"/>
        <v>0</v>
      </c>
      <c r="Y2581" s="100">
        <f t="shared" si="408"/>
        <v>0</v>
      </c>
      <c r="Z2581" s="100">
        <f t="shared" si="409"/>
        <v>0</v>
      </c>
      <c r="AA2581" s="100">
        <f>'Innlegging av opplysninger'!$B$4*X2581</f>
        <v>0</v>
      </c>
      <c r="AB2581" s="1"/>
      <c r="AC2581" s="1">
        <f>'Innlegging av opplysninger'!$B$5*X2581</f>
        <v>0</v>
      </c>
      <c r="AD2581" s="1">
        <f>'Innlegging av opplysninger'!$B$5*Y2581</f>
        <v>0</v>
      </c>
      <c r="AE2581" s="1">
        <f>'Innlegging av opplysninger'!$B$5*Z2581</f>
        <v>0</v>
      </c>
      <c r="AF2581" s="1">
        <f>'Innlegging av opplysninger'!$B$5*AA2581</f>
        <v>0</v>
      </c>
      <c r="AG2581" s="1"/>
      <c r="AH2581" s="1">
        <f>'Innlegging av opplysninger'!$C$11*SUM(X2581:AG2581)</f>
        <v>0</v>
      </c>
      <c r="AI2581" s="1">
        <f>'Innlegging av opplysninger'!$C$13*(((X2581+Z2581+AC2581+AE2581)*Data!M2581)+(Z2581+AE2581)*(1-Data!M2581)*1.8/12+Y2581+AD2581+AA2581+AB2581+AF2581+AG2581)</f>
        <v>0</v>
      </c>
      <c r="AJ2581" s="1">
        <f>'Innlegging av opplysninger'!$C$13*((X2581+Z2581+AC2581+AE2581)*(1-Data!M2581)-(Z2581+AE2581)*(1-Data!M2581)*1.8/12)</f>
        <v>0</v>
      </c>
      <c r="AK2581" s="83">
        <f t="shared" si="404"/>
        <v>0</v>
      </c>
      <c r="AL2581" s="83">
        <f t="shared" si="405"/>
        <v>0</v>
      </c>
      <c r="AM2581" s="83">
        <f t="shared" si="406"/>
        <v>0</v>
      </c>
    </row>
    <row r="2582" spans="1:39">
      <c r="A2582" t="str">
        <f t="shared" si="400"/>
        <v>00</v>
      </c>
      <c r="B2582" s="6">
        <f>Data!A2582</f>
        <v>0</v>
      </c>
      <c r="C2582" s="7">
        <f>Data!B2582</f>
        <v>0</v>
      </c>
      <c r="D2582" s="7">
        <f>Data!C2582</f>
        <v>0</v>
      </c>
      <c r="E2582" s="1">
        <f>Data!D2582</f>
        <v>0</v>
      </c>
      <c r="F2582" s="1">
        <f>Data!E2582+Data!F2582</f>
        <v>0</v>
      </c>
      <c r="G2582" s="1">
        <f>Data!G2582</f>
        <v>0</v>
      </c>
      <c r="H2582" s="1">
        <f t="shared" si="401"/>
        <v>0</v>
      </c>
      <c r="I2582" s="1">
        <f t="shared" si="402"/>
        <v>0</v>
      </c>
      <c r="J2582" s="1">
        <f t="shared" si="403"/>
        <v>0</v>
      </c>
      <c r="K2582" s="1">
        <f>'Innlegging av opplysninger'!$B$4*H2582</f>
        <v>0</v>
      </c>
      <c r="L2582" s="1"/>
      <c r="M2582" s="1">
        <f>'Innlegging av opplysninger'!$B$5*H2582</f>
        <v>0</v>
      </c>
      <c r="N2582" s="1">
        <f>'Innlegging av opplysninger'!$B$5*I2582</f>
        <v>0</v>
      </c>
      <c r="O2582" s="1">
        <f>'Innlegging av opplysninger'!$B$5*J2582</f>
        <v>0</v>
      </c>
      <c r="P2582" s="1">
        <f>'Innlegging av opplysninger'!$B$5*K2582</f>
        <v>0</v>
      </c>
      <c r="Q2582" s="1"/>
      <c r="R2582" s="1">
        <f>'Innlegging av opplysninger'!$C$11*SUM(H2582:Q2582)</f>
        <v>0</v>
      </c>
      <c r="S2582" s="1">
        <f>'Innlegging av opplysninger'!$C$13*(((H2582+J2582+M2582+O2582)*Data!H2582)+(J2582+O2582)*(1-Data!H2582)*1.8/12+I2582+N2582+K2582+L2582+P2582+Q2582)</f>
        <v>0</v>
      </c>
      <c r="T2582" s="1">
        <f>'Innlegging av opplysninger'!$C$13*((H2582+J2582+M2582+O2582)*(1-Data!H2582)-(J2582+O2582)*(1-Data!H2582)*1.8/12)</f>
        <v>0</v>
      </c>
      <c r="U2582" s="1">
        <f>Data!I2582</f>
        <v>0</v>
      </c>
      <c r="V2582" s="1">
        <f>Data!J2582+Data!K2582</f>
        <v>0</v>
      </c>
      <c r="W2582" s="1">
        <f>Data!L2582</f>
        <v>0</v>
      </c>
      <c r="X2582" s="1">
        <f t="shared" si="407"/>
        <v>0</v>
      </c>
      <c r="Y2582" s="100">
        <f t="shared" si="408"/>
        <v>0</v>
      </c>
      <c r="Z2582" s="100">
        <f t="shared" si="409"/>
        <v>0</v>
      </c>
      <c r="AA2582" s="100">
        <f>'Innlegging av opplysninger'!$B$4*X2582</f>
        <v>0</v>
      </c>
      <c r="AB2582" s="1"/>
      <c r="AC2582" s="1">
        <f>'Innlegging av opplysninger'!$B$5*X2582</f>
        <v>0</v>
      </c>
      <c r="AD2582" s="1">
        <f>'Innlegging av opplysninger'!$B$5*Y2582</f>
        <v>0</v>
      </c>
      <c r="AE2582" s="1">
        <f>'Innlegging av opplysninger'!$B$5*Z2582</f>
        <v>0</v>
      </c>
      <c r="AF2582" s="1">
        <f>'Innlegging av opplysninger'!$B$5*AA2582</f>
        <v>0</v>
      </c>
      <c r="AG2582" s="1"/>
      <c r="AH2582" s="1">
        <f>'Innlegging av opplysninger'!$C$11*SUM(X2582:AG2582)</f>
        <v>0</v>
      </c>
      <c r="AI2582" s="1">
        <f>'Innlegging av opplysninger'!$C$13*(((X2582+Z2582+AC2582+AE2582)*Data!M2582)+(Z2582+AE2582)*(1-Data!M2582)*1.8/12+Y2582+AD2582+AA2582+AB2582+AF2582+AG2582)</f>
        <v>0</v>
      </c>
      <c r="AJ2582" s="1">
        <f>'Innlegging av opplysninger'!$C$13*((X2582+Z2582+AC2582+AE2582)*(1-Data!M2582)-(Z2582+AE2582)*(1-Data!M2582)*1.8/12)</f>
        <v>0</v>
      </c>
      <c r="AK2582" s="83">
        <f t="shared" si="404"/>
        <v>0</v>
      </c>
      <c r="AL2582" s="83">
        <f t="shared" si="405"/>
        <v>0</v>
      </c>
      <c r="AM2582" s="83">
        <f t="shared" si="406"/>
        <v>0</v>
      </c>
    </row>
    <row r="2583" spans="1:39">
      <c r="A2583" t="str">
        <f t="shared" si="400"/>
        <v>00</v>
      </c>
      <c r="B2583" s="6">
        <f>Data!A2583</f>
        <v>0</v>
      </c>
      <c r="C2583" s="7">
        <f>Data!B2583</f>
        <v>0</v>
      </c>
      <c r="D2583" s="7">
        <f>Data!C2583</f>
        <v>0</v>
      </c>
      <c r="E2583" s="1">
        <f>Data!D2583</f>
        <v>0</v>
      </c>
      <c r="F2583" s="1">
        <f>Data!E2583+Data!F2583</f>
        <v>0</v>
      </c>
      <c r="G2583" s="1">
        <f>Data!G2583</f>
        <v>0</v>
      </c>
      <c r="H2583" s="1">
        <f t="shared" si="401"/>
        <v>0</v>
      </c>
      <c r="I2583" s="1">
        <f t="shared" si="402"/>
        <v>0</v>
      </c>
      <c r="J2583" s="1">
        <f t="shared" si="403"/>
        <v>0</v>
      </c>
      <c r="K2583" s="1">
        <f>'Innlegging av opplysninger'!$B$4*H2583</f>
        <v>0</v>
      </c>
      <c r="L2583" s="1"/>
      <c r="M2583" s="1">
        <f>'Innlegging av opplysninger'!$B$5*H2583</f>
        <v>0</v>
      </c>
      <c r="N2583" s="1">
        <f>'Innlegging av opplysninger'!$B$5*I2583</f>
        <v>0</v>
      </c>
      <c r="O2583" s="1">
        <f>'Innlegging av opplysninger'!$B$5*J2583</f>
        <v>0</v>
      </c>
      <c r="P2583" s="1">
        <f>'Innlegging av opplysninger'!$B$5*K2583</f>
        <v>0</v>
      </c>
      <c r="Q2583" s="1"/>
      <c r="R2583" s="1">
        <f>'Innlegging av opplysninger'!$C$11*SUM(H2583:Q2583)</f>
        <v>0</v>
      </c>
      <c r="S2583" s="1">
        <f>'Innlegging av opplysninger'!$C$13*(((H2583+J2583+M2583+O2583)*Data!H2583)+(J2583+O2583)*(1-Data!H2583)*1.8/12+I2583+N2583+K2583+L2583+P2583+Q2583)</f>
        <v>0</v>
      </c>
      <c r="T2583" s="1">
        <f>'Innlegging av opplysninger'!$C$13*((H2583+J2583+M2583+O2583)*(1-Data!H2583)-(J2583+O2583)*(1-Data!H2583)*1.8/12)</f>
        <v>0</v>
      </c>
      <c r="U2583" s="1">
        <f>Data!I2583</f>
        <v>0</v>
      </c>
      <c r="V2583" s="1">
        <f>Data!J2583+Data!K2583</f>
        <v>0</v>
      </c>
      <c r="W2583" s="1">
        <f>Data!L2583</f>
        <v>0</v>
      </c>
      <c r="X2583" s="1">
        <f t="shared" si="407"/>
        <v>0</v>
      </c>
      <c r="Y2583" s="100">
        <f t="shared" si="408"/>
        <v>0</v>
      </c>
      <c r="Z2583" s="100">
        <f t="shared" si="409"/>
        <v>0</v>
      </c>
      <c r="AA2583" s="100">
        <f>'Innlegging av opplysninger'!$B$4*X2583</f>
        <v>0</v>
      </c>
      <c r="AB2583" s="1"/>
      <c r="AC2583" s="1">
        <f>'Innlegging av opplysninger'!$B$5*X2583</f>
        <v>0</v>
      </c>
      <c r="AD2583" s="1">
        <f>'Innlegging av opplysninger'!$B$5*Y2583</f>
        <v>0</v>
      </c>
      <c r="AE2583" s="1">
        <f>'Innlegging av opplysninger'!$B$5*Z2583</f>
        <v>0</v>
      </c>
      <c r="AF2583" s="1">
        <f>'Innlegging av opplysninger'!$B$5*AA2583</f>
        <v>0</v>
      </c>
      <c r="AG2583" s="1"/>
      <c r="AH2583" s="1">
        <f>'Innlegging av opplysninger'!$C$11*SUM(X2583:AG2583)</f>
        <v>0</v>
      </c>
      <c r="AI2583" s="1">
        <f>'Innlegging av opplysninger'!$C$13*(((X2583+Z2583+AC2583+AE2583)*Data!M2583)+(Z2583+AE2583)*(1-Data!M2583)*1.8/12+Y2583+AD2583+AA2583+AB2583+AF2583+AG2583)</f>
        <v>0</v>
      </c>
      <c r="AJ2583" s="1">
        <f>'Innlegging av opplysninger'!$C$13*((X2583+Z2583+AC2583+AE2583)*(1-Data!M2583)-(Z2583+AE2583)*(1-Data!M2583)*1.8/12)</f>
        <v>0</v>
      </c>
      <c r="AK2583" s="83">
        <f t="shared" si="404"/>
        <v>0</v>
      </c>
      <c r="AL2583" s="83">
        <f t="shared" si="405"/>
        <v>0</v>
      </c>
      <c r="AM2583" s="83">
        <f t="shared" si="406"/>
        <v>0</v>
      </c>
    </row>
    <row r="2584" spans="1:39">
      <c r="A2584" t="str">
        <f t="shared" si="400"/>
        <v>00</v>
      </c>
      <c r="B2584" s="6">
        <f>Data!A2584</f>
        <v>0</v>
      </c>
      <c r="C2584" s="7">
        <f>Data!B2584</f>
        <v>0</v>
      </c>
      <c r="D2584" s="7">
        <f>Data!C2584</f>
        <v>0</v>
      </c>
      <c r="E2584" s="1">
        <f>Data!D2584</f>
        <v>0</v>
      </c>
      <c r="F2584" s="1">
        <f>Data!E2584+Data!F2584</f>
        <v>0</v>
      </c>
      <c r="G2584" s="1">
        <f>Data!G2584</f>
        <v>0</v>
      </c>
      <c r="H2584" s="1">
        <f t="shared" si="401"/>
        <v>0</v>
      </c>
      <c r="I2584" s="1">
        <f t="shared" si="402"/>
        <v>0</v>
      </c>
      <c r="J2584" s="1">
        <f t="shared" si="403"/>
        <v>0</v>
      </c>
      <c r="K2584" s="1">
        <f>'Innlegging av opplysninger'!$B$4*H2584</f>
        <v>0</v>
      </c>
      <c r="L2584" s="1"/>
      <c r="M2584" s="1">
        <f>'Innlegging av opplysninger'!$B$5*H2584</f>
        <v>0</v>
      </c>
      <c r="N2584" s="1">
        <f>'Innlegging av opplysninger'!$B$5*I2584</f>
        <v>0</v>
      </c>
      <c r="O2584" s="1">
        <f>'Innlegging av opplysninger'!$B$5*J2584</f>
        <v>0</v>
      </c>
      <c r="P2584" s="1">
        <f>'Innlegging av opplysninger'!$B$5*K2584</f>
        <v>0</v>
      </c>
      <c r="Q2584" s="1"/>
      <c r="R2584" s="1">
        <f>'Innlegging av opplysninger'!$C$11*SUM(H2584:Q2584)</f>
        <v>0</v>
      </c>
      <c r="S2584" s="1">
        <f>'Innlegging av opplysninger'!$C$13*(((H2584+J2584+M2584+O2584)*Data!H2584)+(J2584+O2584)*(1-Data!H2584)*1.8/12+I2584+N2584+K2584+L2584+P2584+Q2584)</f>
        <v>0</v>
      </c>
      <c r="T2584" s="1">
        <f>'Innlegging av opplysninger'!$C$13*((H2584+J2584+M2584+O2584)*(1-Data!H2584)-(J2584+O2584)*(1-Data!H2584)*1.8/12)</f>
        <v>0</v>
      </c>
      <c r="U2584" s="1">
        <f>Data!I2584</f>
        <v>0</v>
      </c>
      <c r="V2584" s="1">
        <f>Data!J2584+Data!K2584</f>
        <v>0</v>
      </c>
      <c r="W2584" s="1">
        <f>Data!L2584</f>
        <v>0</v>
      </c>
      <c r="X2584" s="1">
        <f t="shared" si="407"/>
        <v>0</v>
      </c>
      <c r="Y2584" s="100">
        <f t="shared" si="408"/>
        <v>0</v>
      </c>
      <c r="Z2584" s="100">
        <f t="shared" si="409"/>
        <v>0</v>
      </c>
      <c r="AA2584" s="100">
        <f>'Innlegging av opplysninger'!$B$4*X2584</f>
        <v>0</v>
      </c>
      <c r="AB2584" s="1"/>
      <c r="AC2584" s="1">
        <f>'Innlegging av opplysninger'!$B$5*X2584</f>
        <v>0</v>
      </c>
      <c r="AD2584" s="1">
        <f>'Innlegging av opplysninger'!$B$5*Y2584</f>
        <v>0</v>
      </c>
      <c r="AE2584" s="1">
        <f>'Innlegging av opplysninger'!$B$5*Z2584</f>
        <v>0</v>
      </c>
      <c r="AF2584" s="1">
        <f>'Innlegging av opplysninger'!$B$5*AA2584</f>
        <v>0</v>
      </c>
      <c r="AG2584" s="1"/>
      <c r="AH2584" s="1">
        <f>'Innlegging av opplysninger'!$C$11*SUM(X2584:AG2584)</f>
        <v>0</v>
      </c>
      <c r="AI2584" s="1">
        <f>'Innlegging av opplysninger'!$C$13*(((X2584+Z2584+AC2584+AE2584)*Data!M2584)+(Z2584+AE2584)*(1-Data!M2584)*1.8/12+Y2584+AD2584+AA2584+AB2584+AF2584+AG2584)</f>
        <v>0</v>
      </c>
      <c r="AJ2584" s="1">
        <f>'Innlegging av opplysninger'!$C$13*((X2584+Z2584+AC2584+AE2584)*(1-Data!M2584)-(Z2584+AE2584)*(1-Data!M2584)*1.8/12)</f>
        <v>0</v>
      </c>
      <c r="AK2584" s="83">
        <f t="shared" si="404"/>
        <v>0</v>
      </c>
      <c r="AL2584" s="83">
        <f t="shared" si="405"/>
        <v>0</v>
      </c>
      <c r="AM2584" s="83">
        <f t="shared" si="406"/>
        <v>0</v>
      </c>
    </row>
    <row r="2585" spans="1:39">
      <c r="A2585" t="str">
        <f t="shared" si="400"/>
        <v>00</v>
      </c>
      <c r="B2585" s="6">
        <f>Data!A2585</f>
        <v>0</v>
      </c>
      <c r="C2585" s="7">
        <f>Data!B2585</f>
        <v>0</v>
      </c>
      <c r="D2585" s="7">
        <f>Data!C2585</f>
        <v>0</v>
      </c>
      <c r="E2585" s="1">
        <f>Data!D2585</f>
        <v>0</v>
      </c>
      <c r="F2585" s="1">
        <f>Data!E2585+Data!F2585</f>
        <v>0</v>
      </c>
      <c r="G2585" s="1">
        <f>Data!G2585</f>
        <v>0</v>
      </c>
      <c r="H2585" s="1">
        <f t="shared" si="401"/>
        <v>0</v>
      </c>
      <c r="I2585" s="1">
        <f t="shared" si="402"/>
        <v>0</v>
      </c>
      <c r="J2585" s="1">
        <f t="shared" si="403"/>
        <v>0</v>
      </c>
      <c r="K2585" s="1">
        <f>'Innlegging av opplysninger'!$B$4*H2585</f>
        <v>0</v>
      </c>
      <c r="L2585" s="1"/>
      <c r="M2585" s="1">
        <f>'Innlegging av opplysninger'!$B$5*H2585</f>
        <v>0</v>
      </c>
      <c r="N2585" s="1">
        <f>'Innlegging av opplysninger'!$B$5*I2585</f>
        <v>0</v>
      </c>
      <c r="O2585" s="1">
        <f>'Innlegging av opplysninger'!$B$5*J2585</f>
        <v>0</v>
      </c>
      <c r="P2585" s="1">
        <f>'Innlegging av opplysninger'!$B$5*K2585</f>
        <v>0</v>
      </c>
      <c r="Q2585" s="1"/>
      <c r="R2585" s="1">
        <f>'Innlegging av opplysninger'!$C$11*SUM(H2585:Q2585)</f>
        <v>0</v>
      </c>
      <c r="S2585" s="1">
        <f>'Innlegging av opplysninger'!$C$13*(((H2585+J2585+M2585+O2585)*Data!H2585)+(J2585+O2585)*(1-Data!H2585)*1.8/12+I2585+N2585+K2585+L2585+P2585+Q2585)</f>
        <v>0</v>
      </c>
      <c r="T2585" s="1">
        <f>'Innlegging av opplysninger'!$C$13*((H2585+J2585+M2585+O2585)*(1-Data!H2585)-(J2585+O2585)*(1-Data!H2585)*1.8/12)</f>
        <v>0</v>
      </c>
      <c r="U2585" s="1">
        <f>Data!I2585</f>
        <v>0</v>
      </c>
      <c r="V2585" s="1">
        <f>Data!J2585+Data!K2585</f>
        <v>0</v>
      </c>
      <c r="W2585" s="1">
        <f>Data!L2585</f>
        <v>0</v>
      </c>
      <c r="X2585" s="1">
        <f t="shared" si="407"/>
        <v>0</v>
      </c>
      <c r="Y2585" s="100">
        <f t="shared" si="408"/>
        <v>0</v>
      </c>
      <c r="Z2585" s="100">
        <f t="shared" si="409"/>
        <v>0</v>
      </c>
      <c r="AA2585" s="100">
        <f>'Innlegging av opplysninger'!$B$4*X2585</f>
        <v>0</v>
      </c>
      <c r="AB2585" s="1"/>
      <c r="AC2585" s="1">
        <f>'Innlegging av opplysninger'!$B$5*X2585</f>
        <v>0</v>
      </c>
      <c r="AD2585" s="1">
        <f>'Innlegging av opplysninger'!$B$5*Y2585</f>
        <v>0</v>
      </c>
      <c r="AE2585" s="1">
        <f>'Innlegging av opplysninger'!$B$5*Z2585</f>
        <v>0</v>
      </c>
      <c r="AF2585" s="1">
        <f>'Innlegging av opplysninger'!$B$5*AA2585</f>
        <v>0</v>
      </c>
      <c r="AG2585" s="1"/>
      <c r="AH2585" s="1">
        <f>'Innlegging av opplysninger'!$C$11*SUM(X2585:AG2585)</f>
        <v>0</v>
      </c>
      <c r="AI2585" s="1">
        <f>'Innlegging av opplysninger'!$C$13*(((X2585+Z2585+AC2585+AE2585)*Data!M2585)+(Z2585+AE2585)*(1-Data!M2585)*1.8/12+Y2585+AD2585+AA2585+AB2585+AF2585+AG2585)</f>
        <v>0</v>
      </c>
      <c r="AJ2585" s="1">
        <f>'Innlegging av opplysninger'!$C$13*((X2585+Z2585+AC2585+AE2585)*(1-Data!M2585)-(Z2585+AE2585)*(1-Data!M2585)*1.8/12)</f>
        <v>0</v>
      </c>
      <c r="AK2585" s="83">
        <f t="shared" si="404"/>
        <v>0</v>
      </c>
      <c r="AL2585" s="83">
        <f t="shared" si="405"/>
        <v>0</v>
      </c>
      <c r="AM2585" s="83">
        <f t="shared" si="406"/>
        <v>0</v>
      </c>
    </row>
    <row r="2586" spans="1:39">
      <c r="A2586" t="str">
        <f t="shared" si="400"/>
        <v>00</v>
      </c>
      <c r="B2586" s="6">
        <f>Data!A2586</f>
        <v>0</v>
      </c>
      <c r="C2586" s="7">
        <f>Data!B2586</f>
        <v>0</v>
      </c>
      <c r="D2586" s="7">
        <f>Data!C2586</f>
        <v>0</v>
      </c>
      <c r="E2586" s="1">
        <f>Data!D2586</f>
        <v>0</v>
      </c>
      <c r="F2586" s="1">
        <f>Data!E2586+Data!F2586</f>
        <v>0</v>
      </c>
      <c r="G2586" s="1">
        <f>Data!G2586</f>
        <v>0</v>
      </c>
      <c r="H2586" s="1">
        <f t="shared" si="401"/>
        <v>0</v>
      </c>
      <c r="I2586" s="1">
        <f t="shared" si="402"/>
        <v>0</v>
      </c>
      <c r="J2586" s="1">
        <f t="shared" si="403"/>
        <v>0</v>
      </c>
      <c r="K2586" s="1">
        <f>'Innlegging av opplysninger'!$B$4*H2586</f>
        <v>0</v>
      </c>
      <c r="L2586" s="1"/>
      <c r="M2586" s="1">
        <f>'Innlegging av opplysninger'!$B$5*H2586</f>
        <v>0</v>
      </c>
      <c r="N2586" s="1">
        <f>'Innlegging av opplysninger'!$B$5*I2586</f>
        <v>0</v>
      </c>
      <c r="O2586" s="1">
        <f>'Innlegging av opplysninger'!$B$5*J2586</f>
        <v>0</v>
      </c>
      <c r="P2586" s="1">
        <f>'Innlegging av opplysninger'!$B$5*K2586</f>
        <v>0</v>
      </c>
      <c r="Q2586" s="1"/>
      <c r="R2586" s="1">
        <f>'Innlegging av opplysninger'!$C$11*SUM(H2586:Q2586)</f>
        <v>0</v>
      </c>
      <c r="S2586" s="1">
        <f>'Innlegging av opplysninger'!$C$13*(((H2586+J2586+M2586+O2586)*Data!H2586)+(J2586+O2586)*(1-Data!H2586)*1.8/12+I2586+N2586+K2586+L2586+P2586+Q2586)</f>
        <v>0</v>
      </c>
      <c r="T2586" s="1">
        <f>'Innlegging av opplysninger'!$C$13*((H2586+J2586+M2586+O2586)*(1-Data!H2586)-(J2586+O2586)*(1-Data!H2586)*1.8/12)</f>
        <v>0</v>
      </c>
      <c r="U2586" s="1">
        <f>Data!I2586</f>
        <v>0</v>
      </c>
      <c r="V2586" s="1">
        <f>Data!J2586+Data!K2586</f>
        <v>0</v>
      </c>
      <c r="W2586" s="1">
        <f>Data!L2586</f>
        <v>0</v>
      </c>
      <c r="X2586" s="1">
        <f t="shared" si="407"/>
        <v>0</v>
      </c>
      <c r="Y2586" s="100">
        <f t="shared" si="408"/>
        <v>0</v>
      </c>
      <c r="Z2586" s="100">
        <f t="shared" si="409"/>
        <v>0</v>
      </c>
      <c r="AA2586" s="100">
        <f>'Innlegging av opplysninger'!$B$4*X2586</f>
        <v>0</v>
      </c>
      <c r="AB2586" s="1"/>
      <c r="AC2586" s="1">
        <f>'Innlegging av opplysninger'!$B$5*X2586</f>
        <v>0</v>
      </c>
      <c r="AD2586" s="1">
        <f>'Innlegging av opplysninger'!$B$5*Y2586</f>
        <v>0</v>
      </c>
      <c r="AE2586" s="1">
        <f>'Innlegging av opplysninger'!$B$5*Z2586</f>
        <v>0</v>
      </c>
      <c r="AF2586" s="1">
        <f>'Innlegging av opplysninger'!$B$5*AA2586</f>
        <v>0</v>
      </c>
      <c r="AG2586" s="1"/>
      <c r="AH2586" s="1">
        <f>'Innlegging av opplysninger'!$C$11*SUM(X2586:AG2586)</f>
        <v>0</v>
      </c>
      <c r="AI2586" s="1">
        <f>'Innlegging av opplysninger'!$C$13*(((X2586+Z2586+AC2586+AE2586)*Data!M2586)+(Z2586+AE2586)*(1-Data!M2586)*1.8/12+Y2586+AD2586+AA2586+AB2586+AF2586+AG2586)</f>
        <v>0</v>
      </c>
      <c r="AJ2586" s="1">
        <f>'Innlegging av opplysninger'!$C$13*((X2586+Z2586+AC2586+AE2586)*(1-Data!M2586)-(Z2586+AE2586)*(1-Data!M2586)*1.8/12)</f>
        <v>0</v>
      </c>
      <c r="AK2586" s="83">
        <f t="shared" si="404"/>
        <v>0</v>
      </c>
      <c r="AL2586" s="83">
        <f t="shared" si="405"/>
        <v>0</v>
      </c>
      <c r="AM2586" s="83">
        <f t="shared" si="406"/>
        <v>0</v>
      </c>
    </row>
    <row r="2587" spans="1:39">
      <c r="A2587" t="str">
        <f t="shared" si="400"/>
        <v>00</v>
      </c>
      <c r="B2587" s="6">
        <f>Data!A2587</f>
        <v>0</v>
      </c>
      <c r="C2587" s="7">
        <f>Data!B2587</f>
        <v>0</v>
      </c>
      <c r="D2587" s="7">
        <f>Data!C2587</f>
        <v>0</v>
      </c>
      <c r="E2587" s="1">
        <f>Data!D2587</f>
        <v>0</v>
      </c>
      <c r="F2587" s="1">
        <f>Data!E2587+Data!F2587</f>
        <v>0</v>
      </c>
      <c r="G2587" s="1">
        <f>Data!G2587</f>
        <v>0</v>
      </c>
      <c r="H2587" s="1">
        <f t="shared" si="401"/>
        <v>0</v>
      </c>
      <c r="I2587" s="1">
        <f t="shared" si="402"/>
        <v>0</v>
      </c>
      <c r="J2587" s="1">
        <f t="shared" si="403"/>
        <v>0</v>
      </c>
      <c r="K2587" s="1">
        <f>'Innlegging av opplysninger'!$B$4*H2587</f>
        <v>0</v>
      </c>
      <c r="L2587" s="1"/>
      <c r="M2587" s="1">
        <f>'Innlegging av opplysninger'!$B$5*H2587</f>
        <v>0</v>
      </c>
      <c r="N2587" s="1">
        <f>'Innlegging av opplysninger'!$B$5*I2587</f>
        <v>0</v>
      </c>
      <c r="O2587" s="1">
        <f>'Innlegging av opplysninger'!$B$5*J2587</f>
        <v>0</v>
      </c>
      <c r="P2587" s="1">
        <f>'Innlegging av opplysninger'!$B$5*K2587</f>
        <v>0</v>
      </c>
      <c r="Q2587" s="1"/>
      <c r="R2587" s="1">
        <f>'Innlegging av opplysninger'!$C$11*SUM(H2587:Q2587)</f>
        <v>0</v>
      </c>
      <c r="S2587" s="1">
        <f>'Innlegging av opplysninger'!$C$13*(((H2587+J2587+M2587+O2587)*Data!H2587)+(J2587+O2587)*(1-Data!H2587)*1.8/12+I2587+N2587+K2587+L2587+P2587+Q2587)</f>
        <v>0</v>
      </c>
      <c r="T2587" s="1">
        <f>'Innlegging av opplysninger'!$C$13*((H2587+J2587+M2587+O2587)*(1-Data!H2587)-(J2587+O2587)*(1-Data!H2587)*1.8/12)</f>
        <v>0</v>
      </c>
      <c r="U2587" s="1">
        <f>Data!I2587</f>
        <v>0</v>
      </c>
      <c r="V2587" s="1">
        <f>Data!J2587+Data!K2587</f>
        <v>0</v>
      </c>
      <c r="W2587" s="1">
        <f>Data!L2587</f>
        <v>0</v>
      </c>
      <c r="X2587" s="1">
        <f t="shared" si="407"/>
        <v>0</v>
      </c>
      <c r="Y2587" s="100">
        <f t="shared" si="408"/>
        <v>0</v>
      </c>
      <c r="Z2587" s="100">
        <f t="shared" si="409"/>
        <v>0</v>
      </c>
      <c r="AA2587" s="100">
        <f>'Innlegging av opplysninger'!$B$4*X2587</f>
        <v>0</v>
      </c>
      <c r="AB2587" s="1"/>
      <c r="AC2587" s="1">
        <f>'Innlegging av opplysninger'!$B$5*X2587</f>
        <v>0</v>
      </c>
      <c r="AD2587" s="1">
        <f>'Innlegging av opplysninger'!$B$5*Y2587</f>
        <v>0</v>
      </c>
      <c r="AE2587" s="1">
        <f>'Innlegging av opplysninger'!$B$5*Z2587</f>
        <v>0</v>
      </c>
      <c r="AF2587" s="1">
        <f>'Innlegging av opplysninger'!$B$5*AA2587</f>
        <v>0</v>
      </c>
      <c r="AG2587" s="1"/>
      <c r="AH2587" s="1">
        <f>'Innlegging av opplysninger'!$C$11*SUM(X2587:AG2587)</f>
        <v>0</v>
      </c>
      <c r="AI2587" s="1">
        <f>'Innlegging av opplysninger'!$C$13*(((X2587+Z2587+AC2587+AE2587)*Data!M2587)+(Z2587+AE2587)*(1-Data!M2587)*1.8/12+Y2587+AD2587+AA2587+AB2587+AF2587+AG2587)</f>
        <v>0</v>
      </c>
      <c r="AJ2587" s="1">
        <f>'Innlegging av opplysninger'!$C$13*((X2587+Z2587+AC2587+AE2587)*(1-Data!M2587)-(Z2587+AE2587)*(1-Data!M2587)*1.8/12)</f>
        <v>0</v>
      </c>
      <c r="AK2587" s="83">
        <f t="shared" si="404"/>
        <v>0</v>
      </c>
      <c r="AL2587" s="83">
        <f t="shared" si="405"/>
        <v>0</v>
      </c>
      <c r="AM2587" s="83">
        <f t="shared" si="406"/>
        <v>0</v>
      </c>
    </row>
    <row r="2588" spans="1:39">
      <c r="A2588" t="str">
        <f t="shared" si="400"/>
        <v>00</v>
      </c>
      <c r="B2588" s="6">
        <f>Data!A2588</f>
        <v>0</v>
      </c>
      <c r="C2588" s="7">
        <f>Data!B2588</f>
        <v>0</v>
      </c>
      <c r="D2588" s="7">
        <f>Data!C2588</f>
        <v>0</v>
      </c>
      <c r="E2588" s="1">
        <f>Data!D2588</f>
        <v>0</v>
      </c>
      <c r="F2588" s="1">
        <f>Data!E2588+Data!F2588</f>
        <v>0</v>
      </c>
      <c r="G2588" s="1">
        <f>Data!G2588</f>
        <v>0</v>
      </c>
      <c r="H2588" s="1">
        <f t="shared" si="401"/>
        <v>0</v>
      </c>
      <c r="I2588" s="1">
        <f t="shared" si="402"/>
        <v>0</v>
      </c>
      <c r="J2588" s="1">
        <f t="shared" si="403"/>
        <v>0</v>
      </c>
      <c r="K2588" s="1">
        <f>'Innlegging av opplysninger'!$B$4*H2588</f>
        <v>0</v>
      </c>
      <c r="L2588" s="1"/>
      <c r="M2588" s="1">
        <f>'Innlegging av opplysninger'!$B$5*H2588</f>
        <v>0</v>
      </c>
      <c r="N2588" s="1">
        <f>'Innlegging av opplysninger'!$B$5*I2588</f>
        <v>0</v>
      </c>
      <c r="O2588" s="1">
        <f>'Innlegging av opplysninger'!$B$5*J2588</f>
        <v>0</v>
      </c>
      <c r="P2588" s="1">
        <f>'Innlegging av opplysninger'!$B$5*K2588</f>
        <v>0</v>
      </c>
      <c r="Q2588" s="1"/>
      <c r="R2588" s="1">
        <f>'Innlegging av opplysninger'!$C$11*SUM(H2588:Q2588)</f>
        <v>0</v>
      </c>
      <c r="S2588" s="1">
        <f>'Innlegging av opplysninger'!$C$13*(((H2588+J2588+M2588+O2588)*Data!H2588)+(J2588+O2588)*(1-Data!H2588)*1.8/12+I2588+N2588+K2588+L2588+P2588+Q2588)</f>
        <v>0</v>
      </c>
      <c r="T2588" s="1">
        <f>'Innlegging av opplysninger'!$C$13*((H2588+J2588+M2588+O2588)*(1-Data!H2588)-(J2588+O2588)*(1-Data!H2588)*1.8/12)</f>
        <v>0</v>
      </c>
      <c r="U2588" s="1">
        <f>Data!I2588</f>
        <v>0</v>
      </c>
      <c r="V2588" s="1">
        <f>Data!J2588+Data!K2588</f>
        <v>0</v>
      </c>
      <c r="W2588" s="1">
        <f>Data!L2588</f>
        <v>0</v>
      </c>
      <c r="X2588" s="1">
        <f t="shared" si="407"/>
        <v>0</v>
      </c>
      <c r="Y2588" s="100">
        <f t="shared" si="408"/>
        <v>0</v>
      </c>
      <c r="Z2588" s="100">
        <f t="shared" si="409"/>
        <v>0</v>
      </c>
      <c r="AA2588" s="100">
        <f>'Innlegging av opplysninger'!$B$4*X2588</f>
        <v>0</v>
      </c>
      <c r="AB2588" s="1"/>
      <c r="AC2588" s="1">
        <f>'Innlegging av opplysninger'!$B$5*X2588</f>
        <v>0</v>
      </c>
      <c r="AD2588" s="1">
        <f>'Innlegging av opplysninger'!$B$5*Y2588</f>
        <v>0</v>
      </c>
      <c r="AE2588" s="1">
        <f>'Innlegging av opplysninger'!$B$5*Z2588</f>
        <v>0</v>
      </c>
      <c r="AF2588" s="1">
        <f>'Innlegging av opplysninger'!$B$5*AA2588</f>
        <v>0</v>
      </c>
      <c r="AG2588" s="1"/>
      <c r="AH2588" s="1">
        <f>'Innlegging av opplysninger'!$C$11*SUM(X2588:AG2588)</f>
        <v>0</v>
      </c>
      <c r="AI2588" s="1">
        <f>'Innlegging av opplysninger'!$C$13*(((X2588+Z2588+AC2588+AE2588)*Data!M2588)+(Z2588+AE2588)*(1-Data!M2588)*1.8/12+Y2588+AD2588+AA2588+AB2588+AF2588+AG2588)</f>
        <v>0</v>
      </c>
      <c r="AJ2588" s="1">
        <f>'Innlegging av opplysninger'!$C$13*((X2588+Z2588+AC2588+AE2588)*(1-Data!M2588)-(Z2588+AE2588)*(1-Data!M2588)*1.8/12)</f>
        <v>0</v>
      </c>
      <c r="AK2588" s="83">
        <f t="shared" si="404"/>
        <v>0</v>
      </c>
      <c r="AL2588" s="83">
        <f t="shared" si="405"/>
        <v>0</v>
      </c>
      <c r="AM2588" s="83">
        <f t="shared" si="406"/>
        <v>0</v>
      </c>
    </row>
    <row r="2589" spans="1:39">
      <c r="A2589" t="str">
        <f t="shared" si="400"/>
        <v>00</v>
      </c>
      <c r="B2589" s="6">
        <f>Data!A2589</f>
        <v>0</v>
      </c>
      <c r="C2589" s="7">
        <f>Data!B2589</f>
        <v>0</v>
      </c>
      <c r="D2589" s="7">
        <f>Data!C2589</f>
        <v>0</v>
      </c>
      <c r="E2589" s="1">
        <f>Data!D2589</f>
        <v>0</v>
      </c>
      <c r="F2589" s="1">
        <f>Data!E2589+Data!F2589</f>
        <v>0</v>
      </c>
      <c r="G2589" s="1">
        <f>Data!G2589</f>
        <v>0</v>
      </c>
      <c r="H2589" s="1">
        <f t="shared" si="401"/>
        <v>0</v>
      </c>
      <c r="I2589" s="1">
        <f t="shared" si="402"/>
        <v>0</v>
      </c>
      <c r="J2589" s="1">
        <f t="shared" si="403"/>
        <v>0</v>
      </c>
      <c r="K2589" s="1">
        <f>'Innlegging av opplysninger'!$B$4*H2589</f>
        <v>0</v>
      </c>
      <c r="L2589" s="1"/>
      <c r="M2589" s="1">
        <f>'Innlegging av opplysninger'!$B$5*H2589</f>
        <v>0</v>
      </c>
      <c r="N2589" s="1">
        <f>'Innlegging av opplysninger'!$B$5*I2589</f>
        <v>0</v>
      </c>
      <c r="O2589" s="1">
        <f>'Innlegging av opplysninger'!$B$5*J2589</f>
        <v>0</v>
      </c>
      <c r="P2589" s="1">
        <f>'Innlegging av opplysninger'!$B$5*K2589</f>
        <v>0</v>
      </c>
      <c r="Q2589" s="1"/>
      <c r="R2589" s="1">
        <f>'Innlegging av opplysninger'!$C$11*SUM(H2589:Q2589)</f>
        <v>0</v>
      </c>
      <c r="S2589" s="1">
        <f>'Innlegging av opplysninger'!$C$13*(((H2589+J2589+M2589+O2589)*Data!H2589)+(J2589+O2589)*(1-Data!H2589)*1.8/12+I2589+N2589+K2589+L2589+P2589+Q2589)</f>
        <v>0</v>
      </c>
      <c r="T2589" s="1">
        <f>'Innlegging av opplysninger'!$C$13*((H2589+J2589+M2589+O2589)*(1-Data!H2589)-(J2589+O2589)*(1-Data!H2589)*1.8/12)</f>
        <v>0</v>
      </c>
      <c r="U2589" s="1">
        <f>Data!I2589</f>
        <v>0</v>
      </c>
      <c r="V2589" s="1">
        <f>Data!J2589+Data!K2589</f>
        <v>0</v>
      </c>
      <c r="W2589" s="1">
        <f>Data!L2589</f>
        <v>0</v>
      </c>
      <c r="X2589" s="1">
        <f t="shared" si="407"/>
        <v>0</v>
      </c>
      <c r="Y2589" s="100">
        <f t="shared" si="408"/>
        <v>0</v>
      </c>
      <c r="Z2589" s="100">
        <f t="shared" si="409"/>
        <v>0</v>
      </c>
      <c r="AA2589" s="100">
        <f>'Innlegging av opplysninger'!$B$4*X2589</f>
        <v>0</v>
      </c>
      <c r="AB2589" s="1"/>
      <c r="AC2589" s="1">
        <f>'Innlegging av opplysninger'!$B$5*X2589</f>
        <v>0</v>
      </c>
      <c r="AD2589" s="1">
        <f>'Innlegging av opplysninger'!$B$5*Y2589</f>
        <v>0</v>
      </c>
      <c r="AE2589" s="1">
        <f>'Innlegging av opplysninger'!$B$5*Z2589</f>
        <v>0</v>
      </c>
      <c r="AF2589" s="1">
        <f>'Innlegging av opplysninger'!$B$5*AA2589</f>
        <v>0</v>
      </c>
      <c r="AG2589" s="1"/>
      <c r="AH2589" s="1">
        <f>'Innlegging av opplysninger'!$C$11*SUM(X2589:AG2589)</f>
        <v>0</v>
      </c>
      <c r="AI2589" s="1">
        <f>'Innlegging av opplysninger'!$C$13*(((X2589+Z2589+AC2589+AE2589)*Data!M2589)+(Z2589+AE2589)*(1-Data!M2589)*1.8/12+Y2589+AD2589+AA2589+AB2589+AF2589+AG2589)</f>
        <v>0</v>
      </c>
      <c r="AJ2589" s="1">
        <f>'Innlegging av opplysninger'!$C$13*((X2589+Z2589+AC2589+AE2589)*(1-Data!M2589)-(Z2589+AE2589)*(1-Data!M2589)*1.8/12)</f>
        <v>0</v>
      </c>
      <c r="AK2589" s="83">
        <f t="shared" si="404"/>
        <v>0</v>
      </c>
      <c r="AL2589" s="83">
        <f t="shared" si="405"/>
        <v>0</v>
      </c>
      <c r="AM2589" s="83">
        <f t="shared" si="406"/>
        <v>0</v>
      </c>
    </row>
    <row r="2590" spans="1:39">
      <c r="A2590" t="str">
        <f t="shared" si="400"/>
        <v>00</v>
      </c>
      <c r="B2590" s="6">
        <f>Data!A2590</f>
        <v>0</v>
      </c>
      <c r="C2590" s="7">
        <f>Data!B2590</f>
        <v>0</v>
      </c>
      <c r="D2590" s="7">
        <f>Data!C2590</f>
        <v>0</v>
      </c>
      <c r="E2590" s="1">
        <f>Data!D2590</f>
        <v>0</v>
      </c>
      <c r="F2590" s="1">
        <f>Data!E2590+Data!F2590</f>
        <v>0</v>
      </c>
      <c r="G2590" s="1">
        <f>Data!G2590</f>
        <v>0</v>
      </c>
      <c r="H2590" s="1">
        <f t="shared" si="401"/>
        <v>0</v>
      </c>
      <c r="I2590" s="1">
        <f t="shared" si="402"/>
        <v>0</v>
      </c>
      <c r="J2590" s="1">
        <f t="shared" si="403"/>
        <v>0</v>
      </c>
      <c r="K2590" s="1">
        <f>'Innlegging av opplysninger'!$B$4*H2590</f>
        <v>0</v>
      </c>
      <c r="L2590" s="1"/>
      <c r="M2590" s="1">
        <f>'Innlegging av opplysninger'!$B$5*H2590</f>
        <v>0</v>
      </c>
      <c r="N2590" s="1">
        <f>'Innlegging av opplysninger'!$B$5*I2590</f>
        <v>0</v>
      </c>
      <c r="O2590" s="1">
        <f>'Innlegging av opplysninger'!$B$5*J2590</f>
        <v>0</v>
      </c>
      <c r="P2590" s="1">
        <f>'Innlegging av opplysninger'!$B$5*K2590</f>
        <v>0</v>
      </c>
      <c r="Q2590" s="1"/>
      <c r="R2590" s="1">
        <f>'Innlegging av opplysninger'!$C$11*SUM(H2590:Q2590)</f>
        <v>0</v>
      </c>
      <c r="S2590" s="1">
        <f>'Innlegging av opplysninger'!$C$13*(((H2590+J2590+M2590+O2590)*Data!H2590)+(J2590+O2590)*(1-Data!H2590)*1.8/12+I2590+N2590+K2590+L2590+P2590+Q2590)</f>
        <v>0</v>
      </c>
      <c r="T2590" s="1">
        <f>'Innlegging av opplysninger'!$C$13*((H2590+J2590+M2590+O2590)*(1-Data!H2590)-(J2590+O2590)*(1-Data!H2590)*1.8/12)</f>
        <v>0</v>
      </c>
      <c r="U2590" s="1">
        <f>Data!I2590</f>
        <v>0</v>
      </c>
      <c r="V2590" s="1">
        <f>Data!J2590+Data!K2590</f>
        <v>0</v>
      </c>
      <c r="W2590" s="1">
        <f>Data!L2590</f>
        <v>0</v>
      </c>
      <c r="X2590" s="1">
        <f t="shared" si="407"/>
        <v>0</v>
      </c>
      <c r="Y2590" s="100">
        <f t="shared" si="408"/>
        <v>0</v>
      </c>
      <c r="Z2590" s="100">
        <f t="shared" si="409"/>
        <v>0</v>
      </c>
      <c r="AA2590" s="100">
        <f>'Innlegging av opplysninger'!$B$4*X2590</f>
        <v>0</v>
      </c>
      <c r="AB2590" s="1"/>
      <c r="AC2590" s="1">
        <f>'Innlegging av opplysninger'!$B$5*X2590</f>
        <v>0</v>
      </c>
      <c r="AD2590" s="1">
        <f>'Innlegging av opplysninger'!$B$5*Y2590</f>
        <v>0</v>
      </c>
      <c r="AE2590" s="1">
        <f>'Innlegging av opplysninger'!$B$5*Z2590</f>
        <v>0</v>
      </c>
      <c r="AF2590" s="1">
        <f>'Innlegging av opplysninger'!$B$5*AA2590</f>
        <v>0</v>
      </c>
      <c r="AG2590" s="1"/>
      <c r="AH2590" s="1">
        <f>'Innlegging av opplysninger'!$C$11*SUM(X2590:AG2590)</f>
        <v>0</v>
      </c>
      <c r="AI2590" s="1">
        <f>'Innlegging av opplysninger'!$C$13*(((X2590+Z2590+AC2590+AE2590)*Data!M2590)+(Z2590+AE2590)*(1-Data!M2590)*1.8/12+Y2590+AD2590+AA2590+AB2590+AF2590+AG2590)</f>
        <v>0</v>
      </c>
      <c r="AJ2590" s="1">
        <f>'Innlegging av opplysninger'!$C$13*((X2590+Z2590+AC2590+AE2590)*(1-Data!M2590)-(Z2590+AE2590)*(1-Data!M2590)*1.8/12)</f>
        <v>0</v>
      </c>
      <c r="AK2590" s="83">
        <f t="shared" si="404"/>
        <v>0</v>
      </c>
      <c r="AL2590" s="83">
        <f t="shared" si="405"/>
        <v>0</v>
      </c>
      <c r="AM2590" s="83">
        <f t="shared" si="406"/>
        <v>0</v>
      </c>
    </row>
    <row r="2591" spans="1:39">
      <c r="A2591" t="str">
        <f t="shared" si="400"/>
        <v>00</v>
      </c>
      <c r="B2591" s="6">
        <f>Data!A2591</f>
        <v>0</v>
      </c>
      <c r="C2591" s="7">
        <f>Data!B2591</f>
        <v>0</v>
      </c>
      <c r="D2591" s="7">
        <f>Data!C2591</f>
        <v>0</v>
      </c>
      <c r="E2591" s="1">
        <f>Data!D2591</f>
        <v>0</v>
      </c>
      <c r="F2591" s="1">
        <f>Data!E2591+Data!F2591</f>
        <v>0</v>
      </c>
      <c r="G2591" s="1">
        <f>Data!G2591</f>
        <v>0</v>
      </c>
      <c r="H2591" s="1">
        <f t="shared" si="401"/>
        <v>0</v>
      </c>
      <c r="I2591" s="1">
        <f t="shared" si="402"/>
        <v>0</v>
      </c>
      <c r="J2591" s="1">
        <f t="shared" si="403"/>
        <v>0</v>
      </c>
      <c r="K2591" s="1">
        <f>'Innlegging av opplysninger'!$B$4*H2591</f>
        <v>0</v>
      </c>
      <c r="L2591" s="1"/>
      <c r="M2591" s="1">
        <f>'Innlegging av opplysninger'!$B$5*H2591</f>
        <v>0</v>
      </c>
      <c r="N2591" s="1">
        <f>'Innlegging av opplysninger'!$B$5*I2591</f>
        <v>0</v>
      </c>
      <c r="O2591" s="1">
        <f>'Innlegging av opplysninger'!$B$5*J2591</f>
        <v>0</v>
      </c>
      <c r="P2591" s="1">
        <f>'Innlegging av opplysninger'!$B$5*K2591</f>
        <v>0</v>
      </c>
      <c r="Q2591" s="1"/>
      <c r="R2591" s="1">
        <f>'Innlegging av opplysninger'!$C$11*SUM(H2591:Q2591)</f>
        <v>0</v>
      </c>
      <c r="S2591" s="1">
        <f>'Innlegging av opplysninger'!$C$13*(((H2591+J2591+M2591+O2591)*Data!H2591)+(J2591+O2591)*(1-Data!H2591)*1.8/12+I2591+N2591+K2591+L2591+P2591+Q2591)</f>
        <v>0</v>
      </c>
      <c r="T2591" s="1">
        <f>'Innlegging av opplysninger'!$C$13*((H2591+J2591+M2591+O2591)*(1-Data!H2591)-(J2591+O2591)*(1-Data!H2591)*1.8/12)</f>
        <v>0</v>
      </c>
      <c r="U2591" s="1">
        <f>Data!I2591</f>
        <v>0</v>
      </c>
      <c r="V2591" s="1">
        <f>Data!J2591+Data!K2591</f>
        <v>0</v>
      </c>
      <c r="W2591" s="1">
        <f>Data!L2591</f>
        <v>0</v>
      </c>
      <c r="X2591" s="1">
        <f t="shared" si="407"/>
        <v>0</v>
      </c>
      <c r="Y2591" s="100">
        <f t="shared" si="408"/>
        <v>0</v>
      </c>
      <c r="Z2591" s="100">
        <f t="shared" si="409"/>
        <v>0</v>
      </c>
      <c r="AA2591" s="100">
        <f>'Innlegging av opplysninger'!$B$4*X2591</f>
        <v>0</v>
      </c>
      <c r="AB2591" s="1"/>
      <c r="AC2591" s="1">
        <f>'Innlegging av opplysninger'!$B$5*X2591</f>
        <v>0</v>
      </c>
      <c r="AD2591" s="1">
        <f>'Innlegging av opplysninger'!$B$5*Y2591</f>
        <v>0</v>
      </c>
      <c r="AE2591" s="1">
        <f>'Innlegging av opplysninger'!$B$5*Z2591</f>
        <v>0</v>
      </c>
      <c r="AF2591" s="1">
        <f>'Innlegging av opplysninger'!$B$5*AA2591</f>
        <v>0</v>
      </c>
      <c r="AG2591" s="1"/>
      <c r="AH2591" s="1">
        <f>'Innlegging av opplysninger'!$C$11*SUM(X2591:AG2591)</f>
        <v>0</v>
      </c>
      <c r="AI2591" s="1">
        <f>'Innlegging av opplysninger'!$C$13*(((X2591+Z2591+AC2591+AE2591)*Data!M2591)+(Z2591+AE2591)*(1-Data!M2591)*1.8/12+Y2591+AD2591+AA2591+AB2591+AF2591+AG2591)</f>
        <v>0</v>
      </c>
      <c r="AJ2591" s="1">
        <f>'Innlegging av opplysninger'!$C$13*((X2591+Z2591+AC2591+AE2591)*(1-Data!M2591)-(Z2591+AE2591)*(1-Data!M2591)*1.8/12)</f>
        <v>0</v>
      </c>
      <c r="AK2591" s="83">
        <f t="shared" si="404"/>
        <v>0</v>
      </c>
      <c r="AL2591" s="83">
        <f t="shared" si="405"/>
        <v>0</v>
      </c>
      <c r="AM2591" s="83">
        <f t="shared" si="406"/>
        <v>0</v>
      </c>
    </row>
    <row r="2592" spans="1:39">
      <c r="A2592" t="str">
        <f t="shared" si="400"/>
        <v>00</v>
      </c>
      <c r="B2592" s="6">
        <f>Data!A2592</f>
        <v>0</v>
      </c>
      <c r="C2592" s="7">
        <f>Data!B2592</f>
        <v>0</v>
      </c>
      <c r="D2592" s="7">
        <f>Data!C2592</f>
        <v>0</v>
      </c>
      <c r="E2592" s="1">
        <f>Data!D2592</f>
        <v>0</v>
      </c>
      <c r="F2592" s="1">
        <f>Data!E2592+Data!F2592</f>
        <v>0</v>
      </c>
      <c r="G2592" s="1">
        <f>Data!G2592</f>
        <v>0</v>
      </c>
      <c r="H2592" s="1">
        <f t="shared" si="401"/>
        <v>0</v>
      </c>
      <c r="I2592" s="1">
        <f t="shared" si="402"/>
        <v>0</v>
      </c>
      <c r="J2592" s="1">
        <f t="shared" si="403"/>
        <v>0</v>
      </c>
      <c r="K2592" s="1">
        <f>'Innlegging av opplysninger'!$B$4*H2592</f>
        <v>0</v>
      </c>
      <c r="L2592" s="1"/>
      <c r="M2592" s="1">
        <f>'Innlegging av opplysninger'!$B$5*H2592</f>
        <v>0</v>
      </c>
      <c r="N2592" s="1">
        <f>'Innlegging av opplysninger'!$B$5*I2592</f>
        <v>0</v>
      </c>
      <c r="O2592" s="1">
        <f>'Innlegging av opplysninger'!$B$5*J2592</f>
        <v>0</v>
      </c>
      <c r="P2592" s="1">
        <f>'Innlegging av opplysninger'!$B$5*K2592</f>
        <v>0</v>
      </c>
      <c r="Q2592" s="1"/>
      <c r="R2592" s="1">
        <f>'Innlegging av opplysninger'!$C$11*SUM(H2592:Q2592)</f>
        <v>0</v>
      </c>
      <c r="S2592" s="1">
        <f>'Innlegging av opplysninger'!$C$13*(((H2592+J2592+M2592+O2592)*Data!H2592)+(J2592+O2592)*(1-Data!H2592)*1.8/12+I2592+N2592+K2592+L2592+P2592+Q2592)</f>
        <v>0</v>
      </c>
      <c r="T2592" s="1">
        <f>'Innlegging av opplysninger'!$C$13*((H2592+J2592+M2592+O2592)*(1-Data!H2592)-(J2592+O2592)*(1-Data!H2592)*1.8/12)</f>
        <v>0</v>
      </c>
      <c r="U2592" s="1">
        <f>Data!I2592</f>
        <v>0</v>
      </c>
      <c r="V2592" s="1">
        <f>Data!J2592+Data!K2592</f>
        <v>0</v>
      </c>
      <c r="W2592" s="1">
        <f>Data!L2592</f>
        <v>0</v>
      </c>
      <c r="X2592" s="1">
        <f t="shared" si="407"/>
        <v>0</v>
      </c>
      <c r="Y2592" s="100">
        <f t="shared" si="408"/>
        <v>0</v>
      </c>
      <c r="Z2592" s="100">
        <f t="shared" si="409"/>
        <v>0</v>
      </c>
      <c r="AA2592" s="100">
        <f>'Innlegging av opplysninger'!$B$4*X2592</f>
        <v>0</v>
      </c>
      <c r="AB2592" s="1"/>
      <c r="AC2592" s="1">
        <f>'Innlegging av opplysninger'!$B$5*X2592</f>
        <v>0</v>
      </c>
      <c r="AD2592" s="1">
        <f>'Innlegging av opplysninger'!$B$5*Y2592</f>
        <v>0</v>
      </c>
      <c r="AE2592" s="1">
        <f>'Innlegging av opplysninger'!$B$5*Z2592</f>
        <v>0</v>
      </c>
      <c r="AF2592" s="1">
        <f>'Innlegging av opplysninger'!$B$5*AA2592</f>
        <v>0</v>
      </c>
      <c r="AG2592" s="1"/>
      <c r="AH2592" s="1">
        <f>'Innlegging av opplysninger'!$C$11*SUM(X2592:AG2592)</f>
        <v>0</v>
      </c>
      <c r="AI2592" s="1">
        <f>'Innlegging av opplysninger'!$C$13*(((X2592+Z2592+AC2592+AE2592)*Data!M2592)+(Z2592+AE2592)*(1-Data!M2592)*1.8/12+Y2592+AD2592+AA2592+AB2592+AF2592+AG2592)</f>
        <v>0</v>
      </c>
      <c r="AJ2592" s="1">
        <f>'Innlegging av opplysninger'!$C$13*((X2592+Z2592+AC2592+AE2592)*(1-Data!M2592)-(Z2592+AE2592)*(1-Data!M2592)*1.8/12)</f>
        <v>0</v>
      </c>
      <c r="AK2592" s="83">
        <f t="shared" si="404"/>
        <v>0</v>
      </c>
      <c r="AL2592" s="83">
        <f t="shared" si="405"/>
        <v>0</v>
      </c>
      <c r="AM2592" s="83">
        <f t="shared" si="406"/>
        <v>0</v>
      </c>
    </row>
    <row r="2593" spans="1:39">
      <c r="A2593" t="str">
        <f t="shared" si="400"/>
        <v>00</v>
      </c>
      <c r="B2593" s="6">
        <f>Data!A2593</f>
        <v>0</v>
      </c>
      <c r="C2593" s="7">
        <f>Data!B2593</f>
        <v>0</v>
      </c>
      <c r="D2593" s="7">
        <f>Data!C2593</f>
        <v>0</v>
      </c>
      <c r="E2593" s="1">
        <f>Data!D2593</f>
        <v>0</v>
      </c>
      <c r="F2593" s="1">
        <f>Data!E2593+Data!F2593</f>
        <v>0</v>
      </c>
      <c r="G2593" s="1">
        <f>Data!G2593</f>
        <v>0</v>
      </c>
      <c r="H2593" s="1">
        <f t="shared" si="401"/>
        <v>0</v>
      </c>
      <c r="I2593" s="1">
        <f t="shared" si="402"/>
        <v>0</v>
      </c>
      <c r="J2593" s="1">
        <f t="shared" si="403"/>
        <v>0</v>
      </c>
      <c r="K2593" s="1">
        <f>'Innlegging av opplysninger'!$B$4*H2593</f>
        <v>0</v>
      </c>
      <c r="L2593" s="1"/>
      <c r="M2593" s="1">
        <f>'Innlegging av opplysninger'!$B$5*H2593</f>
        <v>0</v>
      </c>
      <c r="N2593" s="1">
        <f>'Innlegging av opplysninger'!$B$5*I2593</f>
        <v>0</v>
      </c>
      <c r="O2593" s="1">
        <f>'Innlegging av opplysninger'!$B$5*J2593</f>
        <v>0</v>
      </c>
      <c r="P2593" s="1">
        <f>'Innlegging av opplysninger'!$B$5*K2593</f>
        <v>0</v>
      </c>
      <c r="Q2593" s="1"/>
      <c r="R2593" s="1">
        <f>'Innlegging av opplysninger'!$C$11*SUM(H2593:Q2593)</f>
        <v>0</v>
      </c>
      <c r="S2593" s="1">
        <f>'Innlegging av opplysninger'!$C$13*(((H2593+J2593+M2593+O2593)*Data!H2593)+(J2593+O2593)*(1-Data!H2593)*1.8/12+I2593+N2593+K2593+L2593+P2593+Q2593)</f>
        <v>0</v>
      </c>
      <c r="T2593" s="1">
        <f>'Innlegging av opplysninger'!$C$13*((H2593+J2593+M2593+O2593)*(1-Data!H2593)-(J2593+O2593)*(1-Data!H2593)*1.8/12)</f>
        <v>0</v>
      </c>
      <c r="U2593" s="1">
        <f>Data!I2593</f>
        <v>0</v>
      </c>
      <c r="V2593" s="1">
        <f>Data!J2593+Data!K2593</f>
        <v>0</v>
      </c>
      <c r="W2593" s="1">
        <f>Data!L2593</f>
        <v>0</v>
      </c>
      <c r="X2593" s="1">
        <f t="shared" si="407"/>
        <v>0</v>
      </c>
      <c r="Y2593" s="100">
        <f t="shared" si="408"/>
        <v>0</v>
      </c>
      <c r="Z2593" s="100">
        <f t="shared" si="409"/>
        <v>0</v>
      </c>
      <c r="AA2593" s="100">
        <f>'Innlegging av opplysninger'!$B$4*X2593</f>
        <v>0</v>
      </c>
      <c r="AB2593" s="1"/>
      <c r="AC2593" s="1">
        <f>'Innlegging av opplysninger'!$B$5*X2593</f>
        <v>0</v>
      </c>
      <c r="AD2593" s="1">
        <f>'Innlegging av opplysninger'!$B$5*Y2593</f>
        <v>0</v>
      </c>
      <c r="AE2593" s="1">
        <f>'Innlegging av opplysninger'!$B$5*Z2593</f>
        <v>0</v>
      </c>
      <c r="AF2593" s="1">
        <f>'Innlegging av opplysninger'!$B$5*AA2593</f>
        <v>0</v>
      </c>
      <c r="AG2593" s="1"/>
      <c r="AH2593" s="1">
        <f>'Innlegging av opplysninger'!$C$11*SUM(X2593:AG2593)</f>
        <v>0</v>
      </c>
      <c r="AI2593" s="1">
        <f>'Innlegging av opplysninger'!$C$13*(((X2593+Z2593+AC2593+AE2593)*Data!M2593)+(Z2593+AE2593)*(1-Data!M2593)*1.8/12+Y2593+AD2593+AA2593+AB2593+AF2593+AG2593)</f>
        <v>0</v>
      </c>
      <c r="AJ2593" s="1">
        <f>'Innlegging av opplysninger'!$C$13*((X2593+Z2593+AC2593+AE2593)*(1-Data!M2593)-(Z2593+AE2593)*(1-Data!M2593)*1.8/12)</f>
        <v>0</v>
      </c>
      <c r="AK2593" s="83">
        <f t="shared" si="404"/>
        <v>0</v>
      </c>
      <c r="AL2593" s="83">
        <f t="shared" si="405"/>
        <v>0</v>
      </c>
      <c r="AM2593" s="83">
        <f t="shared" si="406"/>
        <v>0</v>
      </c>
    </row>
    <row r="2594" spans="1:39">
      <c r="A2594" t="str">
        <f t="shared" si="400"/>
        <v>00</v>
      </c>
      <c r="B2594" s="6">
        <f>Data!A2594</f>
        <v>0</v>
      </c>
      <c r="C2594" s="7">
        <f>Data!B2594</f>
        <v>0</v>
      </c>
      <c r="D2594" s="7">
        <f>Data!C2594</f>
        <v>0</v>
      </c>
      <c r="E2594" s="1">
        <f>Data!D2594</f>
        <v>0</v>
      </c>
      <c r="F2594" s="1">
        <f>Data!E2594+Data!F2594</f>
        <v>0</v>
      </c>
      <c r="G2594" s="1">
        <f>Data!G2594</f>
        <v>0</v>
      </c>
      <c r="H2594" s="1">
        <f t="shared" si="401"/>
        <v>0</v>
      </c>
      <c r="I2594" s="1">
        <f t="shared" si="402"/>
        <v>0</v>
      </c>
      <c r="J2594" s="1">
        <f t="shared" si="403"/>
        <v>0</v>
      </c>
      <c r="K2594" s="1">
        <f>'Innlegging av opplysninger'!$B$4*H2594</f>
        <v>0</v>
      </c>
      <c r="L2594" s="1"/>
      <c r="M2594" s="1">
        <f>'Innlegging av opplysninger'!$B$5*H2594</f>
        <v>0</v>
      </c>
      <c r="N2594" s="1">
        <f>'Innlegging av opplysninger'!$B$5*I2594</f>
        <v>0</v>
      </c>
      <c r="O2594" s="1">
        <f>'Innlegging av opplysninger'!$B$5*J2594</f>
        <v>0</v>
      </c>
      <c r="P2594" s="1">
        <f>'Innlegging av opplysninger'!$B$5*K2594</f>
        <v>0</v>
      </c>
      <c r="Q2594" s="1"/>
      <c r="R2594" s="1">
        <f>'Innlegging av opplysninger'!$C$11*SUM(H2594:Q2594)</f>
        <v>0</v>
      </c>
      <c r="S2594" s="1">
        <f>'Innlegging av opplysninger'!$C$13*(((H2594+J2594+M2594+O2594)*Data!H2594)+(J2594+O2594)*(1-Data!H2594)*1.8/12+I2594+N2594+K2594+L2594+P2594+Q2594)</f>
        <v>0</v>
      </c>
      <c r="T2594" s="1">
        <f>'Innlegging av opplysninger'!$C$13*((H2594+J2594+M2594+O2594)*(1-Data!H2594)-(J2594+O2594)*(1-Data!H2594)*1.8/12)</f>
        <v>0</v>
      </c>
      <c r="U2594" s="1">
        <f>Data!I2594</f>
        <v>0</v>
      </c>
      <c r="V2594" s="1">
        <f>Data!J2594+Data!K2594</f>
        <v>0</v>
      </c>
      <c r="W2594" s="1">
        <f>Data!L2594</f>
        <v>0</v>
      </c>
      <c r="X2594" s="1">
        <f t="shared" si="407"/>
        <v>0</v>
      </c>
      <c r="Y2594" s="100">
        <f t="shared" si="408"/>
        <v>0</v>
      </c>
      <c r="Z2594" s="100">
        <f t="shared" si="409"/>
        <v>0</v>
      </c>
      <c r="AA2594" s="100">
        <f>'Innlegging av opplysninger'!$B$4*X2594</f>
        <v>0</v>
      </c>
      <c r="AB2594" s="1"/>
      <c r="AC2594" s="1">
        <f>'Innlegging av opplysninger'!$B$5*X2594</f>
        <v>0</v>
      </c>
      <c r="AD2594" s="1">
        <f>'Innlegging av opplysninger'!$B$5*Y2594</f>
        <v>0</v>
      </c>
      <c r="AE2594" s="1">
        <f>'Innlegging av opplysninger'!$B$5*Z2594</f>
        <v>0</v>
      </c>
      <c r="AF2594" s="1">
        <f>'Innlegging av opplysninger'!$B$5*AA2594</f>
        <v>0</v>
      </c>
      <c r="AG2594" s="1"/>
      <c r="AH2594" s="1">
        <f>'Innlegging av opplysninger'!$C$11*SUM(X2594:AG2594)</f>
        <v>0</v>
      </c>
      <c r="AI2594" s="1">
        <f>'Innlegging av opplysninger'!$C$13*(((X2594+Z2594+AC2594+AE2594)*Data!M2594)+(Z2594+AE2594)*(1-Data!M2594)*1.8/12+Y2594+AD2594+AA2594+AB2594+AF2594+AG2594)</f>
        <v>0</v>
      </c>
      <c r="AJ2594" s="1">
        <f>'Innlegging av opplysninger'!$C$13*((X2594+Z2594+AC2594+AE2594)*(1-Data!M2594)-(Z2594+AE2594)*(1-Data!M2594)*1.8/12)</f>
        <v>0</v>
      </c>
      <c r="AK2594" s="83">
        <f t="shared" si="404"/>
        <v>0</v>
      </c>
      <c r="AL2594" s="83">
        <f t="shared" si="405"/>
        <v>0</v>
      </c>
      <c r="AM2594" s="83">
        <f t="shared" si="406"/>
        <v>0</v>
      </c>
    </row>
    <row r="2595" spans="1:39">
      <c r="A2595" t="str">
        <f t="shared" si="400"/>
        <v>00</v>
      </c>
      <c r="B2595" s="6">
        <f>Data!A2595</f>
        <v>0</v>
      </c>
      <c r="C2595" s="7">
        <f>Data!B2595</f>
        <v>0</v>
      </c>
      <c r="D2595" s="7">
        <f>Data!C2595</f>
        <v>0</v>
      </c>
      <c r="E2595" s="1">
        <f>Data!D2595</f>
        <v>0</v>
      </c>
      <c r="F2595" s="1">
        <f>Data!E2595+Data!F2595</f>
        <v>0</v>
      </c>
      <c r="G2595" s="1">
        <f>Data!G2595</f>
        <v>0</v>
      </c>
      <c r="H2595" s="1">
        <f t="shared" si="401"/>
        <v>0</v>
      </c>
      <c r="I2595" s="1">
        <f t="shared" si="402"/>
        <v>0</v>
      </c>
      <c r="J2595" s="1">
        <f t="shared" si="403"/>
        <v>0</v>
      </c>
      <c r="K2595" s="1">
        <f>'Innlegging av opplysninger'!$B$4*H2595</f>
        <v>0</v>
      </c>
      <c r="L2595" s="1"/>
      <c r="M2595" s="1">
        <f>'Innlegging av opplysninger'!$B$5*H2595</f>
        <v>0</v>
      </c>
      <c r="N2595" s="1">
        <f>'Innlegging av opplysninger'!$B$5*I2595</f>
        <v>0</v>
      </c>
      <c r="O2595" s="1">
        <f>'Innlegging av opplysninger'!$B$5*J2595</f>
        <v>0</v>
      </c>
      <c r="P2595" s="1">
        <f>'Innlegging av opplysninger'!$B$5*K2595</f>
        <v>0</v>
      </c>
      <c r="Q2595" s="1"/>
      <c r="R2595" s="1">
        <f>'Innlegging av opplysninger'!$C$11*SUM(H2595:Q2595)</f>
        <v>0</v>
      </c>
      <c r="S2595" s="1">
        <f>'Innlegging av opplysninger'!$C$13*(((H2595+J2595+M2595+O2595)*Data!H2595)+(J2595+O2595)*(1-Data!H2595)*1.8/12+I2595+N2595+K2595+L2595+P2595+Q2595)</f>
        <v>0</v>
      </c>
      <c r="T2595" s="1">
        <f>'Innlegging av opplysninger'!$C$13*((H2595+J2595+M2595+O2595)*(1-Data!H2595)-(J2595+O2595)*(1-Data!H2595)*1.8/12)</f>
        <v>0</v>
      </c>
      <c r="U2595" s="1">
        <f>Data!I2595</f>
        <v>0</v>
      </c>
      <c r="V2595" s="1">
        <f>Data!J2595+Data!K2595</f>
        <v>0</v>
      </c>
      <c r="W2595" s="1">
        <f>Data!L2595</f>
        <v>0</v>
      </c>
      <c r="X2595" s="1">
        <f t="shared" si="407"/>
        <v>0</v>
      </c>
      <c r="Y2595" s="100">
        <f t="shared" si="408"/>
        <v>0</v>
      </c>
      <c r="Z2595" s="100">
        <f t="shared" si="409"/>
        <v>0</v>
      </c>
      <c r="AA2595" s="100">
        <f>'Innlegging av opplysninger'!$B$4*X2595</f>
        <v>0</v>
      </c>
      <c r="AB2595" s="1"/>
      <c r="AC2595" s="1">
        <f>'Innlegging av opplysninger'!$B$5*X2595</f>
        <v>0</v>
      </c>
      <c r="AD2595" s="1">
        <f>'Innlegging av opplysninger'!$B$5*Y2595</f>
        <v>0</v>
      </c>
      <c r="AE2595" s="1">
        <f>'Innlegging av opplysninger'!$B$5*Z2595</f>
        <v>0</v>
      </c>
      <c r="AF2595" s="1">
        <f>'Innlegging av opplysninger'!$B$5*AA2595</f>
        <v>0</v>
      </c>
      <c r="AG2595" s="1"/>
      <c r="AH2595" s="1">
        <f>'Innlegging av opplysninger'!$C$11*SUM(X2595:AG2595)</f>
        <v>0</v>
      </c>
      <c r="AI2595" s="1">
        <f>'Innlegging av opplysninger'!$C$13*(((X2595+Z2595+AC2595+AE2595)*Data!M2595)+(Z2595+AE2595)*(1-Data!M2595)*1.8/12+Y2595+AD2595+AA2595+AB2595+AF2595+AG2595)</f>
        <v>0</v>
      </c>
      <c r="AJ2595" s="1">
        <f>'Innlegging av opplysninger'!$C$13*((X2595+Z2595+AC2595+AE2595)*(1-Data!M2595)-(Z2595+AE2595)*(1-Data!M2595)*1.8/12)</f>
        <v>0</v>
      </c>
      <c r="AK2595" s="83">
        <f t="shared" si="404"/>
        <v>0</v>
      </c>
      <c r="AL2595" s="83">
        <f t="shared" si="405"/>
        <v>0</v>
      </c>
      <c r="AM2595" s="83">
        <f t="shared" si="406"/>
        <v>0</v>
      </c>
    </row>
    <row r="2596" spans="1:39">
      <c r="A2596" t="str">
        <f t="shared" si="400"/>
        <v>00</v>
      </c>
      <c r="B2596" s="6">
        <f>Data!A2596</f>
        <v>0</v>
      </c>
      <c r="C2596" s="7">
        <f>Data!B2596</f>
        <v>0</v>
      </c>
      <c r="D2596" s="7">
        <f>Data!C2596</f>
        <v>0</v>
      </c>
      <c r="E2596" s="1">
        <f>Data!D2596</f>
        <v>0</v>
      </c>
      <c r="F2596" s="1">
        <f>Data!E2596+Data!F2596</f>
        <v>0</v>
      </c>
      <c r="G2596" s="1">
        <f>Data!G2596</f>
        <v>0</v>
      </c>
      <c r="H2596" s="1">
        <f t="shared" si="401"/>
        <v>0</v>
      </c>
      <c r="I2596" s="1">
        <f t="shared" si="402"/>
        <v>0</v>
      </c>
      <c r="J2596" s="1">
        <f t="shared" si="403"/>
        <v>0</v>
      </c>
      <c r="K2596" s="1">
        <f>'Innlegging av opplysninger'!$B$4*H2596</f>
        <v>0</v>
      </c>
      <c r="L2596" s="1"/>
      <c r="M2596" s="1">
        <f>'Innlegging av opplysninger'!$B$5*H2596</f>
        <v>0</v>
      </c>
      <c r="N2596" s="1">
        <f>'Innlegging av opplysninger'!$B$5*I2596</f>
        <v>0</v>
      </c>
      <c r="O2596" s="1">
        <f>'Innlegging av opplysninger'!$B$5*J2596</f>
        <v>0</v>
      </c>
      <c r="P2596" s="1">
        <f>'Innlegging av opplysninger'!$B$5*K2596</f>
        <v>0</v>
      </c>
      <c r="Q2596" s="1"/>
      <c r="R2596" s="1">
        <f>'Innlegging av opplysninger'!$C$11*SUM(H2596:Q2596)</f>
        <v>0</v>
      </c>
      <c r="S2596" s="1">
        <f>'Innlegging av opplysninger'!$C$13*(((H2596+J2596+M2596+O2596)*Data!H2596)+(J2596+O2596)*(1-Data!H2596)*1.8/12+I2596+N2596+K2596+L2596+P2596+Q2596)</f>
        <v>0</v>
      </c>
      <c r="T2596" s="1">
        <f>'Innlegging av opplysninger'!$C$13*((H2596+J2596+M2596+O2596)*(1-Data!H2596)-(J2596+O2596)*(1-Data!H2596)*1.8/12)</f>
        <v>0</v>
      </c>
      <c r="U2596" s="1">
        <f>Data!I2596</f>
        <v>0</v>
      </c>
      <c r="V2596" s="1">
        <f>Data!J2596+Data!K2596</f>
        <v>0</v>
      </c>
      <c r="W2596" s="1">
        <f>Data!L2596</f>
        <v>0</v>
      </c>
      <c r="X2596" s="1">
        <f t="shared" si="407"/>
        <v>0</v>
      </c>
      <c r="Y2596" s="100">
        <f t="shared" si="408"/>
        <v>0</v>
      </c>
      <c r="Z2596" s="100">
        <f t="shared" si="409"/>
        <v>0</v>
      </c>
      <c r="AA2596" s="100">
        <f>'Innlegging av opplysninger'!$B$4*X2596</f>
        <v>0</v>
      </c>
      <c r="AB2596" s="1"/>
      <c r="AC2596" s="1">
        <f>'Innlegging av opplysninger'!$B$5*X2596</f>
        <v>0</v>
      </c>
      <c r="AD2596" s="1">
        <f>'Innlegging av opplysninger'!$B$5*Y2596</f>
        <v>0</v>
      </c>
      <c r="AE2596" s="1">
        <f>'Innlegging av opplysninger'!$B$5*Z2596</f>
        <v>0</v>
      </c>
      <c r="AF2596" s="1">
        <f>'Innlegging av opplysninger'!$B$5*AA2596</f>
        <v>0</v>
      </c>
      <c r="AG2596" s="1"/>
      <c r="AH2596" s="1">
        <f>'Innlegging av opplysninger'!$C$11*SUM(X2596:AG2596)</f>
        <v>0</v>
      </c>
      <c r="AI2596" s="1">
        <f>'Innlegging av opplysninger'!$C$13*(((X2596+Z2596+AC2596+AE2596)*Data!M2596)+(Z2596+AE2596)*(1-Data!M2596)*1.8/12+Y2596+AD2596+AA2596+AB2596+AF2596+AG2596)</f>
        <v>0</v>
      </c>
      <c r="AJ2596" s="1">
        <f>'Innlegging av opplysninger'!$C$13*((X2596+Z2596+AC2596+AE2596)*(1-Data!M2596)-(Z2596+AE2596)*(1-Data!M2596)*1.8/12)</f>
        <v>0</v>
      </c>
      <c r="AK2596" s="83">
        <f t="shared" si="404"/>
        <v>0</v>
      </c>
      <c r="AL2596" s="83">
        <f t="shared" si="405"/>
        <v>0</v>
      </c>
      <c r="AM2596" s="83">
        <f t="shared" si="406"/>
        <v>0</v>
      </c>
    </row>
    <row r="2597" spans="1:39">
      <c r="A2597" t="str">
        <f t="shared" si="400"/>
        <v>00</v>
      </c>
      <c r="B2597" s="6">
        <f>Data!A2597</f>
        <v>0</v>
      </c>
      <c r="C2597" s="7">
        <f>Data!B2597</f>
        <v>0</v>
      </c>
      <c r="D2597" s="7">
        <f>Data!C2597</f>
        <v>0</v>
      </c>
      <c r="E2597" s="1">
        <f>Data!D2597</f>
        <v>0</v>
      </c>
      <c r="F2597" s="1">
        <f>Data!E2597+Data!F2597</f>
        <v>0</v>
      </c>
      <c r="G2597" s="1">
        <f>Data!G2597</f>
        <v>0</v>
      </c>
      <c r="H2597" s="1">
        <f t="shared" si="401"/>
        <v>0</v>
      </c>
      <c r="I2597" s="1">
        <f t="shared" si="402"/>
        <v>0</v>
      </c>
      <c r="J2597" s="1">
        <f t="shared" si="403"/>
        <v>0</v>
      </c>
      <c r="K2597" s="1">
        <f>'Innlegging av opplysninger'!$B$4*H2597</f>
        <v>0</v>
      </c>
      <c r="L2597" s="1"/>
      <c r="M2597" s="1">
        <f>'Innlegging av opplysninger'!$B$5*H2597</f>
        <v>0</v>
      </c>
      <c r="N2597" s="1">
        <f>'Innlegging av opplysninger'!$B$5*I2597</f>
        <v>0</v>
      </c>
      <c r="O2597" s="1">
        <f>'Innlegging av opplysninger'!$B$5*J2597</f>
        <v>0</v>
      </c>
      <c r="P2597" s="1">
        <f>'Innlegging av opplysninger'!$B$5*K2597</f>
        <v>0</v>
      </c>
      <c r="Q2597" s="1"/>
      <c r="R2597" s="1">
        <f>'Innlegging av opplysninger'!$C$11*SUM(H2597:Q2597)</f>
        <v>0</v>
      </c>
      <c r="S2597" s="1">
        <f>'Innlegging av opplysninger'!$C$13*(((H2597+J2597+M2597+O2597)*Data!H2597)+(J2597+O2597)*(1-Data!H2597)*1.8/12+I2597+N2597+K2597+L2597+P2597+Q2597)</f>
        <v>0</v>
      </c>
      <c r="T2597" s="1">
        <f>'Innlegging av opplysninger'!$C$13*((H2597+J2597+M2597+O2597)*(1-Data!H2597)-(J2597+O2597)*(1-Data!H2597)*1.8/12)</f>
        <v>0</v>
      </c>
      <c r="U2597" s="1">
        <f>Data!I2597</f>
        <v>0</v>
      </c>
      <c r="V2597" s="1">
        <f>Data!J2597+Data!K2597</f>
        <v>0</v>
      </c>
      <c r="W2597" s="1">
        <f>Data!L2597</f>
        <v>0</v>
      </c>
      <c r="X2597" s="1">
        <f t="shared" si="407"/>
        <v>0</v>
      </c>
      <c r="Y2597" s="100">
        <f t="shared" si="408"/>
        <v>0</v>
      </c>
      <c r="Z2597" s="100">
        <f t="shared" si="409"/>
        <v>0</v>
      </c>
      <c r="AA2597" s="100">
        <f>'Innlegging av opplysninger'!$B$4*X2597</f>
        <v>0</v>
      </c>
      <c r="AB2597" s="1"/>
      <c r="AC2597" s="1">
        <f>'Innlegging av opplysninger'!$B$5*X2597</f>
        <v>0</v>
      </c>
      <c r="AD2597" s="1">
        <f>'Innlegging av opplysninger'!$B$5*Y2597</f>
        <v>0</v>
      </c>
      <c r="AE2597" s="1">
        <f>'Innlegging av opplysninger'!$B$5*Z2597</f>
        <v>0</v>
      </c>
      <c r="AF2597" s="1">
        <f>'Innlegging av opplysninger'!$B$5*AA2597</f>
        <v>0</v>
      </c>
      <c r="AG2597" s="1"/>
      <c r="AH2597" s="1">
        <f>'Innlegging av opplysninger'!$C$11*SUM(X2597:AG2597)</f>
        <v>0</v>
      </c>
      <c r="AI2597" s="1">
        <f>'Innlegging av opplysninger'!$C$13*(((X2597+Z2597+AC2597+AE2597)*Data!M2597)+(Z2597+AE2597)*(1-Data!M2597)*1.8/12+Y2597+AD2597+AA2597+AB2597+AF2597+AG2597)</f>
        <v>0</v>
      </c>
      <c r="AJ2597" s="1">
        <f>'Innlegging av opplysninger'!$C$13*((X2597+Z2597+AC2597+AE2597)*(1-Data!M2597)-(Z2597+AE2597)*(1-Data!M2597)*1.8/12)</f>
        <v>0</v>
      </c>
      <c r="AK2597" s="83">
        <f t="shared" si="404"/>
        <v>0</v>
      </c>
      <c r="AL2597" s="83">
        <f t="shared" si="405"/>
        <v>0</v>
      </c>
      <c r="AM2597" s="83">
        <f t="shared" si="406"/>
        <v>0</v>
      </c>
    </row>
    <row r="2598" spans="1:39">
      <c r="A2598" t="str">
        <f t="shared" si="400"/>
        <v>00</v>
      </c>
      <c r="B2598" s="6">
        <f>Data!A2598</f>
        <v>0</v>
      </c>
      <c r="C2598" s="7">
        <f>Data!B2598</f>
        <v>0</v>
      </c>
      <c r="D2598" s="7">
        <f>Data!C2598</f>
        <v>0</v>
      </c>
      <c r="E2598" s="1">
        <f>Data!D2598</f>
        <v>0</v>
      </c>
      <c r="F2598" s="1">
        <f>Data!E2598+Data!F2598</f>
        <v>0</v>
      </c>
      <c r="G2598" s="1">
        <f>Data!G2598</f>
        <v>0</v>
      </c>
      <c r="H2598" s="1">
        <f t="shared" si="401"/>
        <v>0</v>
      </c>
      <c r="I2598" s="1">
        <f t="shared" si="402"/>
        <v>0</v>
      </c>
      <c r="J2598" s="1">
        <f t="shared" si="403"/>
        <v>0</v>
      </c>
      <c r="K2598" s="1">
        <f>'Innlegging av opplysninger'!$B$4*H2598</f>
        <v>0</v>
      </c>
      <c r="L2598" s="1"/>
      <c r="M2598" s="1">
        <f>'Innlegging av opplysninger'!$B$5*H2598</f>
        <v>0</v>
      </c>
      <c r="N2598" s="1">
        <f>'Innlegging av opplysninger'!$B$5*I2598</f>
        <v>0</v>
      </c>
      <c r="O2598" s="1">
        <f>'Innlegging av opplysninger'!$B$5*J2598</f>
        <v>0</v>
      </c>
      <c r="P2598" s="1">
        <f>'Innlegging av opplysninger'!$B$5*K2598</f>
        <v>0</v>
      </c>
      <c r="Q2598" s="1"/>
      <c r="R2598" s="1">
        <f>'Innlegging av opplysninger'!$C$11*SUM(H2598:Q2598)</f>
        <v>0</v>
      </c>
      <c r="S2598" s="1">
        <f>'Innlegging av opplysninger'!$C$13*(((H2598+J2598+M2598+O2598)*Data!H2598)+(J2598+O2598)*(1-Data!H2598)*1.8/12+I2598+N2598+K2598+L2598+P2598+Q2598)</f>
        <v>0</v>
      </c>
      <c r="T2598" s="1">
        <f>'Innlegging av opplysninger'!$C$13*((H2598+J2598+M2598+O2598)*(1-Data!H2598)-(J2598+O2598)*(1-Data!H2598)*1.8/12)</f>
        <v>0</v>
      </c>
      <c r="U2598" s="1">
        <f>Data!I2598</f>
        <v>0</v>
      </c>
      <c r="V2598" s="1">
        <f>Data!J2598+Data!K2598</f>
        <v>0</v>
      </c>
      <c r="W2598" s="1">
        <f>Data!L2598</f>
        <v>0</v>
      </c>
      <c r="X2598" s="1">
        <f t="shared" si="407"/>
        <v>0</v>
      </c>
      <c r="Y2598" s="100">
        <f t="shared" si="408"/>
        <v>0</v>
      </c>
      <c r="Z2598" s="100">
        <f t="shared" si="409"/>
        <v>0</v>
      </c>
      <c r="AA2598" s="100">
        <f>'Innlegging av opplysninger'!$B$4*X2598</f>
        <v>0</v>
      </c>
      <c r="AB2598" s="1"/>
      <c r="AC2598" s="1">
        <f>'Innlegging av opplysninger'!$B$5*X2598</f>
        <v>0</v>
      </c>
      <c r="AD2598" s="1">
        <f>'Innlegging av opplysninger'!$B$5*Y2598</f>
        <v>0</v>
      </c>
      <c r="AE2598" s="1">
        <f>'Innlegging av opplysninger'!$B$5*Z2598</f>
        <v>0</v>
      </c>
      <c r="AF2598" s="1">
        <f>'Innlegging av opplysninger'!$B$5*AA2598</f>
        <v>0</v>
      </c>
      <c r="AG2598" s="1"/>
      <c r="AH2598" s="1">
        <f>'Innlegging av opplysninger'!$C$11*SUM(X2598:AG2598)</f>
        <v>0</v>
      </c>
      <c r="AI2598" s="1">
        <f>'Innlegging av opplysninger'!$C$13*(((X2598+Z2598+AC2598+AE2598)*Data!M2598)+(Z2598+AE2598)*(1-Data!M2598)*1.8/12+Y2598+AD2598+AA2598+AB2598+AF2598+AG2598)</f>
        <v>0</v>
      </c>
      <c r="AJ2598" s="1">
        <f>'Innlegging av opplysninger'!$C$13*((X2598+Z2598+AC2598+AE2598)*(1-Data!M2598)-(Z2598+AE2598)*(1-Data!M2598)*1.8/12)</f>
        <v>0</v>
      </c>
      <c r="AK2598" s="83">
        <f t="shared" si="404"/>
        <v>0</v>
      </c>
      <c r="AL2598" s="83">
        <f t="shared" si="405"/>
        <v>0</v>
      </c>
      <c r="AM2598" s="83">
        <f t="shared" si="406"/>
        <v>0</v>
      </c>
    </row>
    <row r="2599" spans="1:39">
      <c r="A2599" t="str">
        <f t="shared" si="400"/>
        <v>00</v>
      </c>
      <c r="B2599" s="6">
        <f>Data!A2599</f>
        <v>0</v>
      </c>
      <c r="C2599" s="7">
        <f>Data!B2599</f>
        <v>0</v>
      </c>
      <c r="D2599" s="7">
        <f>Data!C2599</f>
        <v>0</v>
      </c>
      <c r="E2599" s="1">
        <f>Data!D2599</f>
        <v>0</v>
      </c>
      <c r="F2599" s="1">
        <f>Data!E2599+Data!F2599</f>
        <v>0</v>
      </c>
      <c r="G2599" s="1">
        <f>Data!G2599</f>
        <v>0</v>
      </c>
      <c r="H2599" s="1">
        <f t="shared" si="401"/>
        <v>0</v>
      </c>
      <c r="I2599" s="1">
        <f t="shared" si="402"/>
        <v>0</v>
      </c>
      <c r="J2599" s="1">
        <f t="shared" si="403"/>
        <v>0</v>
      </c>
      <c r="K2599" s="1">
        <f>'Innlegging av opplysninger'!$B$4*H2599</f>
        <v>0</v>
      </c>
      <c r="L2599" s="1"/>
      <c r="M2599" s="1">
        <f>'Innlegging av opplysninger'!$B$5*H2599</f>
        <v>0</v>
      </c>
      <c r="N2599" s="1">
        <f>'Innlegging av opplysninger'!$B$5*I2599</f>
        <v>0</v>
      </c>
      <c r="O2599" s="1">
        <f>'Innlegging av opplysninger'!$B$5*J2599</f>
        <v>0</v>
      </c>
      <c r="P2599" s="1">
        <f>'Innlegging av opplysninger'!$B$5*K2599</f>
        <v>0</v>
      </c>
      <c r="Q2599" s="1"/>
      <c r="R2599" s="1">
        <f>'Innlegging av opplysninger'!$C$11*SUM(H2599:Q2599)</f>
        <v>0</v>
      </c>
      <c r="S2599" s="1">
        <f>'Innlegging av opplysninger'!$C$13*(((H2599+J2599+M2599+O2599)*Data!H2599)+(J2599+O2599)*(1-Data!H2599)*1.8/12+I2599+N2599+K2599+L2599+P2599+Q2599)</f>
        <v>0</v>
      </c>
      <c r="T2599" s="1">
        <f>'Innlegging av opplysninger'!$C$13*((H2599+J2599+M2599+O2599)*(1-Data!H2599)-(J2599+O2599)*(1-Data!H2599)*1.8/12)</f>
        <v>0</v>
      </c>
      <c r="U2599" s="1">
        <f>Data!I2599</f>
        <v>0</v>
      </c>
      <c r="V2599" s="1">
        <f>Data!J2599+Data!K2599</f>
        <v>0</v>
      </c>
      <c r="W2599" s="1">
        <f>Data!L2599</f>
        <v>0</v>
      </c>
      <c r="X2599" s="1">
        <f t="shared" si="407"/>
        <v>0</v>
      </c>
      <c r="Y2599" s="100">
        <f t="shared" si="408"/>
        <v>0</v>
      </c>
      <c r="Z2599" s="100">
        <f t="shared" si="409"/>
        <v>0</v>
      </c>
      <c r="AA2599" s="100">
        <f>'Innlegging av opplysninger'!$B$4*X2599</f>
        <v>0</v>
      </c>
      <c r="AB2599" s="1"/>
      <c r="AC2599" s="1">
        <f>'Innlegging av opplysninger'!$B$5*X2599</f>
        <v>0</v>
      </c>
      <c r="AD2599" s="1">
        <f>'Innlegging av opplysninger'!$B$5*Y2599</f>
        <v>0</v>
      </c>
      <c r="AE2599" s="1">
        <f>'Innlegging av opplysninger'!$B$5*Z2599</f>
        <v>0</v>
      </c>
      <c r="AF2599" s="1">
        <f>'Innlegging av opplysninger'!$B$5*AA2599</f>
        <v>0</v>
      </c>
      <c r="AG2599" s="1"/>
      <c r="AH2599" s="1">
        <f>'Innlegging av opplysninger'!$C$11*SUM(X2599:AG2599)</f>
        <v>0</v>
      </c>
      <c r="AI2599" s="1">
        <f>'Innlegging av opplysninger'!$C$13*(((X2599+Z2599+AC2599+AE2599)*Data!M2599)+(Z2599+AE2599)*(1-Data!M2599)*1.8/12+Y2599+AD2599+AA2599+AB2599+AF2599+AG2599)</f>
        <v>0</v>
      </c>
      <c r="AJ2599" s="1">
        <f>'Innlegging av opplysninger'!$C$13*((X2599+Z2599+AC2599+AE2599)*(1-Data!M2599)-(Z2599+AE2599)*(1-Data!M2599)*1.8/12)</f>
        <v>0</v>
      </c>
      <c r="AK2599" s="83">
        <f t="shared" si="404"/>
        <v>0</v>
      </c>
      <c r="AL2599" s="83">
        <f t="shared" si="405"/>
        <v>0</v>
      </c>
      <c r="AM2599" s="83">
        <f t="shared" si="406"/>
        <v>0</v>
      </c>
    </row>
    <row r="2600" spans="1:39">
      <c r="A2600" t="str">
        <f t="shared" si="400"/>
        <v>00</v>
      </c>
      <c r="B2600" s="6">
        <f>Data!A2600</f>
        <v>0</v>
      </c>
      <c r="C2600" s="7">
        <f>Data!B2600</f>
        <v>0</v>
      </c>
      <c r="D2600" s="7">
        <f>Data!C2600</f>
        <v>0</v>
      </c>
      <c r="E2600" s="1">
        <f>Data!D2600</f>
        <v>0</v>
      </c>
      <c r="F2600" s="1">
        <f>Data!E2600+Data!F2600</f>
        <v>0</v>
      </c>
      <c r="G2600" s="1">
        <f>Data!G2600</f>
        <v>0</v>
      </c>
      <c r="H2600" s="1">
        <f t="shared" si="401"/>
        <v>0</v>
      </c>
      <c r="I2600" s="1">
        <f t="shared" si="402"/>
        <v>0</v>
      </c>
      <c r="J2600" s="1">
        <f t="shared" si="403"/>
        <v>0</v>
      </c>
      <c r="K2600" s="1">
        <f>'Innlegging av opplysninger'!$B$4*H2600</f>
        <v>0</v>
      </c>
      <c r="L2600" s="1"/>
      <c r="M2600" s="1">
        <f>'Innlegging av opplysninger'!$B$5*H2600</f>
        <v>0</v>
      </c>
      <c r="N2600" s="1">
        <f>'Innlegging av opplysninger'!$B$5*I2600</f>
        <v>0</v>
      </c>
      <c r="O2600" s="1">
        <f>'Innlegging av opplysninger'!$B$5*J2600</f>
        <v>0</v>
      </c>
      <c r="P2600" s="1">
        <f>'Innlegging av opplysninger'!$B$5*K2600</f>
        <v>0</v>
      </c>
      <c r="Q2600" s="1"/>
      <c r="R2600" s="1">
        <f>'Innlegging av opplysninger'!$C$11*SUM(H2600:Q2600)</f>
        <v>0</v>
      </c>
      <c r="S2600" s="1">
        <f>'Innlegging av opplysninger'!$C$13*(((H2600+J2600+M2600+O2600)*Data!H2600)+(J2600+O2600)*(1-Data!H2600)*1.8/12+I2600+N2600+K2600+L2600+P2600+Q2600)</f>
        <v>0</v>
      </c>
      <c r="T2600" s="1">
        <f>'Innlegging av opplysninger'!$C$13*((H2600+J2600+M2600+O2600)*(1-Data!H2600)-(J2600+O2600)*(1-Data!H2600)*1.8/12)</f>
        <v>0</v>
      </c>
      <c r="U2600" s="1">
        <f>Data!I2600</f>
        <v>0</v>
      </c>
      <c r="V2600" s="1">
        <f>Data!J2600+Data!K2600</f>
        <v>0</v>
      </c>
      <c r="W2600" s="1">
        <f>Data!L2600</f>
        <v>0</v>
      </c>
      <c r="X2600" s="1">
        <f t="shared" si="407"/>
        <v>0</v>
      </c>
      <c r="Y2600" s="100">
        <f t="shared" si="408"/>
        <v>0</v>
      </c>
      <c r="Z2600" s="100">
        <f t="shared" si="409"/>
        <v>0</v>
      </c>
      <c r="AA2600" s="100">
        <f>'Innlegging av opplysninger'!$B$4*X2600</f>
        <v>0</v>
      </c>
      <c r="AB2600" s="1"/>
      <c r="AC2600" s="1">
        <f>'Innlegging av opplysninger'!$B$5*X2600</f>
        <v>0</v>
      </c>
      <c r="AD2600" s="1">
        <f>'Innlegging av opplysninger'!$B$5*Y2600</f>
        <v>0</v>
      </c>
      <c r="AE2600" s="1">
        <f>'Innlegging av opplysninger'!$B$5*Z2600</f>
        <v>0</v>
      </c>
      <c r="AF2600" s="1">
        <f>'Innlegging av opplysninger'!$B$5*AA2600</f>
        <v>0</v>
      </c>
      <c r="AG2600" s="1"/>
      <c r="AH2600" s="1">
        <f>'Innlegging av opplysninger'!$C$11*SUM(X2600:AG2600)</f>
        <v>0</v>
      </c>
      <c r="AI2600" s="1">
        <f>'Innlegging av opplysninger'!$C$13*(((X2600+Z2600+AC2600+AE2600)*Data!M2600)+(Z2600+AE2600)*(1-Data!M2600)*1.8/12+Y2600+AD2600+AA2600+AB2600+AF2600+AG2600)</f>
        <v>0</v>
      </c>
      <c r="AJ2600" s="1">
        <f>'Innlegging av opplysninger'!$C$13*((X2600+Z2600+AC2600+AE2600)*(1-Data!M2600)-(Z2600+AE2600)*(1-Data!M2600)*1.8/12)</f>
        <v>0</v>
      </c>
      <c r="AK2600" s="83">
        <f t="shared" si="404"/>
        <v>0</v>
      </c>
      <c r="AL2600" s="83">
        <f t="shared" si="405"/>
        <v>0</v>
      </c>
      <c r="AM2600" s="83">
        <f t="shared" si="406"/>
        <v>0</v>
      </c>
    </row>
    <row r="2601" spans="1:39">
      <c r="A2601" t="str">
        <f t="shared" si="400"/>
        <v>00</v>
      </c>
      <c r="B2601" s="6">
        <f>Data!A2601</f>
        <v>0</v>
      </c>
      <c r="C2601" s="7">
        <f>Data!B2601</f>
        <v>0</v>
      </c>
      <c r="D2601" s="7">
        <f>Data!C2601</f>
        <v>0</v>
      </c>
      <c r="E2601" s="1">
        <f>Data!D2601</f>
        <v>0</v>
      </c>
      <c r="F2601" s="1">
        <f>Data!E2601+Data!F2601</f>
        <v>0</v>
      </c>
      <c r="G2601" s="1">
        <f>Data!G2601</f>
        <v>0</v>
      </c>
      <c r="H2601" s="1">
        <f t="shared" si="401"/>
        <v>0</v>
      </c>
      <c r="I2601" s="1">
        <f t="shared" si="402"/>
        <v>0</v>
      </c>
      <c r="J2601" s="1">
        <f t="shared" si="403"/>
        <v>0</v>
      </c>
      <c r="K2601" s="1">
        <f>'Innlegging av opplysninger'!$B$4*H2601</f>
        <v>0</v>
      </c>
      <c r="L2601" s="1"/>
      <c r="M2601" s="1">
        <f>'Innlegging av opplysninger'!$B$5*H2601</f>
        <v>0</v>
      </c>
      <c r="N2601" s="1">
        <f>'Innlegging av opplysninger'!$B$5*I2601</f>
        <v>0</v>
      </c>
      <c r="O2601" s="1">
        <f>'Innlegging av opplysninger'!$B$5*J2601</f>
        <v>0</v>
      </c>
      <c r="P2601" s="1">
        <f>'Innlegging av opplysninger'!$B$5*K2601</f>
        <v>0</v>
      </c>
      <c r="Q2601" s="1"/>
      <c r="R2601" s="1">
        <f>'Innlegging av opplysninger'!$C$11*SUM(H2601:Q2601)</f>
        <v>0</v>
      </c>
      <c r="S2601" s="1">
        <f>'Innlegging av opplysninger'!$C$13*(((H2601+J2601+M2601+O2601)*Data!H2601)+(J2601+O2601)*(1-Data!H2601)*1.8/12+I2601+N2601+K2601+L2601+P2601+Q2601)</f>
        <v>0</v>
      </c>
      <c r="T2601" s="1">
        <f>'Innlegging av opplysninger'!$C$13*((H2601+J2601+M2601+O2601)*(1-Data!H2601)-(J2601+O2601)*(1-Data!H2601)*1.8/12)</f>
        <v>0</v>
      </c>
      <c r="U2601" s="1">
        <f>Data!I2601</f>
        <v>0</v>
      </c>
      <c r="V2601" s="1">
        <f>Data!J2601+Data!K2601</f>
        <v>0</v>
      </c>
      <c r="W2601" s="1">
        <f>Data!L2601</f>
        <v>0</v>
      </c>
      <c r="X2601" s="1">
        <f t="shared" si="407"/>
        <v>0</v>
      </c>
      <c r="Y2601" s="100">
        <f t="shared" si="408"/>
        <v>0</v>
      </c>
      <c r="Z2601" s="100">
        <f t="shared" si="409"/>
        <v>0</v>
      </c>
      <c r="AA2601" s="100">
        <f>'Innlegging av opplysninger'!$B$4*X2601</f>
        <v>0</v>
      </c>
      <c r="AB2601" s="1"/>
      <c r="AC2601" s="1">
        <f>'Innlegging av opplysninger'!$B$5*X2601</f>
        <v>0</v>
      </c>
      <c r="AD2601" s="1">
        <f>'Innlegging av opplysninger'!$B$5*Y2601</f>
        <v>0</v>
      </c>
      <c r="AE2601" s="1">
        <f>'Innlegging av opplysninger'!$B$5*Z2601</f>
        <v>0</v>
      </c>
      <c r="AF2601" s="1">
        <f>'Innlegging av opplysninger'!$B$5*AA2601</f>
        <v>0</v>
      </c>
      <c r="AG2601" s="1"/>
      <c r="AH2601" s="1">
        <f>'Innlegging av opplysninger'!$C$11*SUM(X2601:AG2601)</f>
        <v>0</v>
      </c>
      <c r="AI2601" s="1">
        <f>'Innlegging av opplysninger'!$C$13*(((X2601+Z2601+AC2601+AE2601)*Data!M2601)+(Z2601+AE2601)*(1-Data!M2601)*1.8/12+Y2601+AD2601+AA2601+AB2601+AF2601+AG2601)</f>
        <v>0</v>
      </c>
      <c r="AJ2601" s="1">
        <f>'Innlegging av opplysninger'!$C$13*((X2601+Z2601+AC2601+AE2601)*(1-Data!M2601)-(Z2601+AE2601)*(1-Data!M2601)*1.8/12)</f>
        <v>0</v>
      </c>
      <c r="AK2601" s="83">
        <f t="shared" si="404"/>
        <v>0</v>
      </c>
      <c r="AL2601" s="83">
        <f t="shared" si="405"/>
        <v>0</v>
      </c>
      <c r="AM2601" s="83">
        <f t="shared" si="406"/>
        <v>0</v>
      </c>
    </row>
    <row r="2602" spans="1:39">
      <c r="A2602" t="str">
        <f t="shared" si="400"/>
        <v>00</v>
      </c>
      <c r="B2602" s="6">
        <f>Data!A2602</f>
        <v>0</v>
      </c>
      <c r="C2602" s="7">
        <f>Data!B2602</f>
        <v>0</v>
      </c>
      <c r="D2602" s="7">
        <f>Data!C2602</f>
        <v>0</v>
      </c>
      <c r="E2602" s="1">
        <f>Data!D2602</f>
        <v>0</v>
      </c>
      <c r="F2602" s="1">
        <f>Data!E2602+Data!F2602</f>
        <v>0</v>
      </c>
      <c r="G2602" s="1">
        <f>Data!G2602</f>
        <v>0</v>
      </c>
      <c r="H2602" s="1">
        <f t="shared" si="401"/>
        <v>0</v>
      </c>
      <c r="I2602" s="1">
        <f t="shared" si="402"/>
        <v>0</v>
      </c>
      <c r="J2602" s="1">
        <f t="shared" si="403"/>
        <v>0</v>
      </c>
      <c r="K2602" s="1">
        <f>'Innlegging av opplysninger'!$B$4*H2602</f>
        <v>0</v>
      </c>
      <c r="L2602" s="1"/>
      <c r="M2602" s="1">
        <f>'Innlegging av opplysninger'!$B$5*H2602</f>
        <v>0</v>
      </c>
      <c r="N2602" s="1">
        <f>'Innlegging av opplysninger'!$B$5*I2602</f>
        <v>0</v>
      </c>
      <c r="O2602" s="1">
        <f>'Innlegging av opplysninger'!$B$5*J2602</f>
        <v>0</v>
      </c>
      <c r="P2602" s="1">
        <f>'Innlegging av opplysninger'!$B$5*K2602</f>
        <v>0</v>
      </c>
      <c r="Q2602" s="1"/>
      <c r="R2602" s="1">
        <f>'Innlegging av opplysninger'!$C$11*SUM(H2602:Q2602)</f>
        <v>0</v>
      </c>
      <c r="S2602" s="1">
        <f>'Innlegging av opplysninger'!$C$13*(((H2602+J2602+M2602+O2602)*Data!H2602)+(J2602+O2602)*(1-Data!H2602)*1.8/12+I2602+N2602+K2602+L2602+P2602+Q2602)</f>
        <v>0</v>
      </c>
      <c r="T2602" s="1">
        <f>'Innlegging av opplysninger'!$C$13*((H2602+J2602+M2602+O2602)*(1-Data!H2602)-(J2602+O2602)*(1-Data!H2602)*1.8/12)</f>
        <v>0</v>
      </c>
      <c r="U2602" s="1">
        <f>Data!I2602</f>
        <v>0</v>
      </c>
      <c r="V2602" s="1">
        <f>Data!J2602+Data!K2602</f>
        <v>0</v>
      </c>
      <c r="W2602" s="1">
        <f>Data!L2602</f>
        <v>0</v>
      </c>
      <c r="X2602" s="1">
        <f t="shared" si="407"/>
        <v>0</v>
      </c>
      <c r="Y2602" s="100">
        <f t="shared" si="408"/>
        <v>0</v>
      </c>
      <c r="Z2602" s="100">
        <f t="shared" si="409"/>
        <v>0</v>
      </c>
      <c r="AA2602" s="100">
        <f>'Innlegging av opplysninger'!$B$4*X2602</f>
        <v>0</v>
      </c>
      <c r="AB2602" s="1"/>
      <c r="AC2602" s="1">
        <f>'Innlegging av opplysninger'!$B$5*X2602</f>
        <v>0</v>
      </c>
      <c r="AD2602" s="1">
        <f>'Innlegging av opplysninger'!$B$5*Y2602</f>
        <v>0</v>
      </c>
      <c r="AE2602" s="1">
        <f>'Innlegging av opplysninger'!$B$5*Z2602</f>
        <v>0</v>
      </c>
      <c r="AF2602" s="1">
        <f>'Innlegging av opplysninger'!$B$5*AA2602</f>
        <v>0</v>
      </c>
      <c r="AG2602" s="1"/>
      <c r="AH2602" s="1">
        <f>'Innlegging av opplysninger'!$C$11*SUM(X2602:AG2602)</f>
        <v>0</v>
      </c>
      <c r="AI2602" s="1">
        <f>'Innlegging av opplysninger'!$C$13*(((X2602+Z2602+AC2602+AE2602)*Data!M2602)+(Z2602+AE2602)*(1-Data!M2602)*1.8/12+Y2602+AD2602+AA2602+AB2602+AF2602+AG2602)</f>
        <v>0</v>
      </c>
      <c r="AJ2602" s="1">
        <f>'Innlegging av opplysninger'!$C$13*((X2602+Z2602+AC2602+AE2602)*(1-Data!M2602)-(Z2602+AE2602)*(1-Data!M2602)*1.8/12)</f>
        <v>0</v>
      </c>
      <c r="AK2602" s="83">
        <f t="shared" si="404"/>
        <v>0</v>
      </c>
      <c r="AL2602" s="83">
        <f t="shared" si="405"/>
        <v>0</v>
      </c>
      <c r="AM2602" s="83">
        <f t="shared" si="406"/>
        <v>0</v>
      </c>
    </row>
    <row r="2603" spans="1:39">
      <c r="A2603" t="str">
        <f t="shared" si="400"/>
        <v>00</v>
      </c>
      <c r="B2603" s="6">
        <f>Data!A2603</f>
        <v>0</v>
      </c>
      <c r="C2603" s="7">
        <f>Data!B2603</f>
        <v>0</v>
      </c>
      <c r="D2603" s="7">
        <f>Data!C2603</f>
        <v>0</v>
      </c>
      <c r="E2603" s="1">
        <f>Data!D2603</f>
        <v>0</v>
      </c>
      <c r="F2603" s="1">
        <f>Data!E2603+Data!F2603</f>
        <v>0</v>
      </c>
      <c r="G2603" s="1">
        <f>Data!G2603</f>
        <v>0</v>
      </c>
      <c r="H2603" s="1">
        <f t="shared" si="401"/>
        <v>0</v>
      </c>
      <c r="I2603" s="1">
        <f t="shared" si="402"/>
        <v>0</v>
      </c>
      <c r="J2603" s="1">
        <f t="shared" si="403"/>
        <v>0</v>
      </c>
      <c r="K2603" s="1">
        <f>'Innlegging av opplysninger'!$B$4*H2603</f>
        <v>0</v>
      </c>
      <c r="L2603" s="1"/>
      <c r="M2603" s="1">
        <f>'Innlegging av opplysninger'!$B$5*H2603</f>
        <v>0</v>
      </c>
      <c r="N2603" s="1">
        <f>'Innlegging av opplysninger'!$B$5*I2603</f>
        <v>0</v>
      </c>
      <c r="O2603" s="1">
        <f>'Innlegging av opplysninger'!$B$5*J2603</f>
        <v>0</v>
      </c>
      <c r="P2603" s="1">
        <f>'Innlegging av opplysninger'!$B$5*K2603</f>
        <v>0</v>
      </c>
      <c r="Q2603" s="1"/>
      <c r="R2603" s="1">
        <f>'Innlegging av opplysninger'!$C$11*SUM(H2603:Q2603)</f>
        <v>0</v>
      </c>
      <c r="S2603" s="1">
        <f>'Innlegging av opplysninger'!$C$13*(((H2603+J2603+M2603+O2603)*Data!H2603)+(J2603+O2603)*(1-Data!H2603)*1.8/12+I2603+N2603+K2603+L2603+P2603+Q2603)</f>
        <v>0</v>
      </c>
      <c r="T2603" s="1">
        <f>'Innlegging av opplysninger'!$C$13*((H2603+J2603+M2603+O2603)*(1-Data!H2603)-(J2603+O2603)*(1-Data!H2603)*1.8/12)</f>
        <v>0</v>
      </c>
      <c r="U2603" s="1">
        <f>Data!I2603</f>
        <v>0</v>
      </c>
      <c r="V2603" s="1">
        <f>Data!J2603+Data!K2603</f>
        <v>0</v>
      </c>
      <c r="W2603" s="1">
        <f>Data!L2603</f>
        <v>0</v>
      </c>
      <c r="X2603" s="1">
        <f t="shared" si="407"/>
        <v>0</v>
      </c>
      <c r="Y2603" s="100">
        <f t="shared" si="408"/>
        <v>0</v>
      </c>
      <c r="Z2603" s="100">
        <f t="shared" si="409"/>
        <v>0</v>
      </c>
      <c r="AA2603" s="100">
        <f>'Innlegging av opplysninger'!$B$4*X2603</f>
        <v>0</v>
      </c>
      <c r="AB2603" s="1"/>
      <c r="AC2603" s="1">
        <f>'Innlegging av opplysninger'!$B$5*X2603</f>
        <v>0</v>
      </c>
      <c r="AD2603" s="1">
        <f>'Innlegging av opplysninger'!$B$5*Y2603</f>
        <v>0</v>
      </c>
      <c r="AE2603" s="1">
        <f>'Innlegging av opplysninger'!$B$5*Z2603</f>
        <v>0</v>
      </c>
      <c r="AF2603" s="1">
        <f>'Innlegging av opplysninger'!$B$5*AA2603</f>
        <v>0</v>
      </c>
      <c r="AG2603" s="1"/>
      <c r="AH2603" s="1">
        <f>'Innlegging av opplysninger'!$C$11*SUM(X2603:AG2603)</f>
        <v>0</v>
      </c>
      <c r="AI2603" s="1">
        <f>'Innlegging av opplysninger'!$C$13*(((X2603+Z2603+AC2603+AE2603)*Data!M2603)+(Z2603+AE2603)*(1-Data!M2603)*1.8/12+Y2603+AD2603+AA2603+AB2603+AF2603+AG2603)</f>
        <v>0</v>
      </c>
      <c r="AJ2603" s="1">
        <f>'Innlegging av opplysninger'!$C$13*((X2603+Z2603+AC2603+AE2603)*(1-Data!M2603)-(Z2603+AE2603)*(1-Data!M2603)*1.8/12)</f>
        <v>0</v>
      </c>
      <c r="AK2603" s="83">
        <f t="shared" si="404"/>
        <v>0</v>
      </c>
      <c r="AL2603" s="83">
        <f t="shared" si="405"/>
        <v>0</v>
      </c>
      <c r="AM2603" s="83">
        <f t="shared" si="406"/>
        <v>0</v>
      </c>
    </row>
    <row r="2604" spans="1:39">
      <c r="A2604" t="str">
        <f t="shared" si="400"/>
        <v>00</v>
      </c>
      <c r="B2604" s="6">
        <f>Data!A2604</f>
        <v>0</v>
      </c>
      <c r="C2604" s="7">
        <f>Data!B2604</f>
        <v>0</v>
      </c>
      <c r="D2604" s="7">
        <f>Data!C2604</f>
        <v>0</v>
      </c>
      <c r="E2604" s="1">
        <f>Data!D2604</f>
        <v>0</v>
      </c>
      <c r="F2604" s="1">
        <f>Data!E2604+Data!F2604</f>
        <v>0</v>
      </c>
      <c r="G2604" s="1">
        <f>Data!G2604</f>
        <v>0</v>
      </c>
      <c r="H2604" s="1">
        <f t="shared" si="401"/>
        <v>0</v>
      </c>
      <c r="I2604" s="1">
        <f t="shared" si="402"/>
        <v>0</v>
      </c>
      <c r="J2604" s="1">
        <f t="shared" si="403"/>
        <v>0</v>
      </c>
      <c r="K2604" s="1">
        <f>'Innlegging av opplysninger'!$B$4*H2604</f>
        <v>0</v>
      </c>
      <c r="L2604" s="1"/>
      <c r="M2604" s="1">
        <f>'Innlegging av opplysninger'!$B$5*H2604</f>
        <v>0</v>
      </c>
      <c r="N2604" s="1">
        <f>'Innlegging av opplysninger'!$B$5*I2604</f>
        <v>0</v>
      </c>
      <c r="O2604" s="1">
        <f>'Innlegging av opplysninger'!$B$5*J2604</f>
        <v>0</v>
      </c>
      <c r="P2604" s="1">
        <f>'Innlegging av opplysninger'!$B$5*K2604</f>
        <v>0</v>
      </c>
      <c r="Q2604" s="1"/>
      <c r="R2604" s="1">
        <f>'Innlegging av opplysninger'!$C$11*SUM(H2604:Q2604)</f>
        <v>0</v>
      </c>
      <c r="S2604" s="1">
        <f>'Innlegging av opplysninger'!$C$13*(((H2604+J2604+M2604+O2604)*Data!H2604)+(J2604+O2604)*(1-Data!H2604)*1.8/12+I2604+N2604+K2604+L2604+P2604+Q2604)</f>
        <v>0</v>
      </c>
      <c r="T2604" s="1">
        <f>'Innlegging av opplysninger'!$C$13*((H2604+J2604+M2604+O2604)*(1-Data!H2604)-(J2604+O2604)*(1-Data!H2604)*1.8/12)</f>
        <v>0</v>
      </c>
      <c r="U2604" s="1">
        <f>Data!I2604</f>
        <v>0</v>
      </c>
      <c r="V2604" s="1">
        <f>Data!J2604+Data!K2604</f>
        <v>0</v>
      </c>
      <c r="W2604" s="1">
        <f>Data!L2604</f>
        <v>0</v>
      </c>
      <c r="X2604" s="1">
        <f t="shared" si="407"/>
        <v>0</v>
      </c>
      <c r="Y2604" s="100">
        <f t="shared" si="408"/>
        <v>0</v>
      </c>
      <c r="Z2604" s="100">
        <f t="shared" si="409"/>
        <v>0</v>
      </c>
      <c r="AA2604" s="100">
        <f>'Innlegging av opplysninger'!$B$4*X2604</f>
        <v>0</v>
      </c>
      <c r="AB2604" s="1"/>
      <c r="AC2604" s="1">
        <f>'Innlegging av opplysninger'!$B$5*X2604</f>
        <v>0</v>
      </c>
      <c r="AD2604" s="1">
        <f>'Innlegging av opplysninger'!$B$5*Y2604</f>
        <v>0</v>
      </c>
      <c r="AE2604" s="1">
        <f>'Innlegging av opplysninger'!$B$5*Z2604</f>
        <v>0</v>
      </c>
      <c r="AF2604" s="1">
        <f>'Innlegging av opplysninger'!$B$5*AA2604</f>
        <v>0</v>
      </c>
      <c r="AG2604" s="1"/>
      <c r="AH2604" s="1">
        <f>'Innlegging av opplysninger'!$C$11*SUM(X2604:AG2604)</f>
        <v>0</v>
      </c>
      <c r="AI2604" s="1">
        <f>'Innlegging av opplysninger'!$C$13*(((X2604+Z2604+AC2604+AE2604)*Data!M2604)+(Z2604+AE2604)*(1-Data!M2604)*1.8/12+Y2604+AD2604+AA2604+AB2604+AF2604+AG2604)</f>
        <v>0</v>
      </c>
      <c r="AJ2604" s="1">
        <f>'Innlegging av opplysninger'!$C$13*((X2604+Z2604+AC2604+AE2604)*(1-Data!M2604)-(Z2604+AE2604)*(1-Data!M2604)*1.8/12)</f>
        <v>0</v>
      </c>
      <c r="AK2604" s="83">
        <f t="shared" si="404"/>
        <v>0</v>
      </c>
      <c r="AL2604" s="83">
        <f t="shared" si="405"/>
        <v>0</v>
      </c>
      <c r="AM2604" s="83">
        <f t="shared" si="406"/>
        <v>0</v>
      </c>
    </row>
    <row r="2605" spans="1:39">
      <c r="A2605" t="str">
        <f t="shared" si="400"/>
        <v>00</v>
      </c>
      <c r="B2605" s="6">
        <f>Data!A2605</f>
        <v>0</v>
      </c>
      <c r="C2605" s="7">
        <f>Data!B2605</f>
        <v>0</v>
      </c>
      <c r="D2605" s="7">
        <f>Data!C2605</f>
        <v>0</v>
      </c>
      <c r="E2605" s="1">
        <f>Data!D2605</f>
        <v>0</v>
      </c>
      <c r="F2605" s="1">
        <f>Data!E2605+Data!F2605</f>
        <v>0</v>
      </c>
      <c r="G2605" s="1">
        <f>Data!G2605</f>
        <v>0</v>
      </c>
      <c r="H2605" s="1">
        <f t="shared" si="401"/>
        <v>0</v>
      </c>
      <c r="I2605" s="1">
        <f t="shared" si="402"/>
        <v>0</v>
      </c>
      <c r="J2605" s="1">
        <f t="shared" si="403"/>
        <v>0</v>
      </c>
      <c r="K2605" s="1">
        <f>'Innlegging av opplysninger'!$B$4*H2605</f>
        <v>0</v>
      </c>
      <c r="L2605" s="1"/>
      <c r="M2605" s="1">
        <f>'Innlegging av opplysninger'!$B$5*H2605</f>
        <v>0</v>
      </c>
      <c r="N2605" s="1">
        <f>'Innlegging av opplysninger'!$B$5*I2605</f>
        <v>0</v>
      </c>
      <c r="O2605" s="1">
        <f>'Innlegging av opplysninger'!$B$5*J2605</f>
        <v>0</v>
      </c>
      <c r="P2605" s="1">
        <f>'Innlegging av opplysninger'!$B$5*K2605</f>
        <v>0</v>
      </c>
      <c r="Q2605" s="1"/>
      <c r="R2605" s="1">
        <f>'Innlegging av opplysninger'!$C$11*SUM(H2605:Q2605)</f>
        <v>0</v>
      </c>
      <c r="S2605" s="1">
        <f>'Innlegging av opplysninger'!$C$13*(((H2605+J2605+M2605+O2605)*Data!H2605)+(J2605+O2605)*(1-Data!H2605)*1.8/12+I2605+N2605+K2605+L2605+P2605+Q2605)</f>
        <v>0</v>
      </c>
      <c r="T2605" s="1">
        <f>'Innlegging av opplysninger'!$C$13*((H2605+J2605+M2605+O2605)*(1-Data!H2605)-(J2605+O2605)*(1-Data!H2605)*1.8/12)</f>
        <v>0</v>
      </c>
      <c r="U2605" s="1">
        <f>Data!I2605</f>
        <v>0</v>
      </c>
      <c r="V2605" s="1">
        <f>Data!J2605+Data!K2605</f>
        <v>0</v>
      </c>
      <c r="W2605" s="1">
        <f>Data!L2605</f>
        <v>0</v>
      </c>
      <c r="X2605" s="1">
        <f t="shared" si="407"/>
        <v>0</v>
      </c>
      <c r="Y2605" s="100">
        <f t="shared" si="408"/>
        <v>0</v>
      </c>
      <c r="Z2605" s="100">
        <f t="shared" si="409"/>
        <v>0</v>
      </c>
      <c r="AA2605" s="100">
        <f>'Innlegging av opplysninger'!$B$4*X2605</f>
        <v>0</v>
      </c>
      <c r="AB2605" s="1"/>
      <c r="AC2605" s="1">
        <f>'Innlegging av opplysninger'!$B$5*X2605</f>
        <v>0</v>
      </c>
      <c r="AD2605" s="1">
        <f>'Innlegging av opplysninger'!$B$5*Y2605</f>
        <v>0</v>
      </c>
      <c r="AE2605" s="1">
        <f>'Innlegging av opplysninger'!$B$5*Z2605</f>
        <v>0</v>
      </c>
      <c r="AF2605" s="1">
        <f>'Innlegging av opplysninger'!$B$5*AA2605</f>
        <v>0</v>
      </c>
      <c r="AG2605" s="1"/>
      <c r="AH2605" s="1">
        <f>'Innlegging av opplysninger'!$C$11*SUM(X2605:AG2605)</f>
        <v>0</v>
      </c>
      <c r="AI2605" s="1">
        <f>'Innlegging av opplysninger'!$C$13*(((X2605+Z2605+AC2605+AE2605)*Data!M2605)+(Z2605+AE2605)*(1-Data!M2605)*1.8/12+Y2605+AD2605+AA2605+AB2605+AF2605+AG2605)</f>
        <v>0</v>
      </c>
      <c r="AJ2605" s="1">
        <f>'Innlegging av opplysninger'!$C$13*((X2605+Z2605+AC2605+AE2605)*(1-Data!M2605)-(Z2605+AE2605)*(1-Data!M2605)*1.8/12)</f>
        <v>0</v>
      </c>
      <c r="AK2605" s="83">
        <f t="shared" si="404"/>
        <v>0</v>
      </c>
      <c r="AL2605" s="83">
        <f t="shared" si="405"/>
        <v>0</v>
      </c>
      <c r="AM2605" s="83">
        <f t="shared" si="406"/>
        <v>0</v>
      </c>
    </row>
    <row r="2606" spans="1:39">
      <c r="A2606" t="str">
        <f t="shared" si="400"/>
        <v>00</v>
      </c>
      <c r="B2606" s="6">
        <f>Data!A2606</f>
        <v>0</v>
      </c>
      <c r="C2606" s="7">
        <f>Data!B2606</f>
        <v>0</v>
      </c>
      <c r="D2606" s="7">
        <f>Data!C2606</f>
        <v>0</v>
      </c>
      <c r="E2606" s="1">
        <f>Data!D2606</f>
        <v>0</v>
      </c>
      <c r="F2606" s="1">
        <f>Data!E2606+Data!F2606</f>
        <v>0</v>
      </c>
      <c r="G2606" s="1">
        <f>Data!G2606</f>
        <v>0</v>
      </c>
      <c r="H2606" s="1">
        <f t="shared" si="401"/>
        <v>0</v>
      </c>
      <c r="I2606" s="1">
        <f t="shared" si="402"/>
        <v>0</v>
      </c>
      <c r="J2606" s="1">
        <f t="shared" si="403"/>
        <v>0</v>
      </c>
      <c r="K2606" s="1">
        <f>'Innlegging av opplysninger'!$B$4*H2606</f>
        <v>0</v>
      </c>
      <c r="L2606" s="1"/>
      <c r="M2606" s="1">
        <f>'Innlegging av opplysninger'!$B$5*H2606</f>
        <v>0</v>
      </c>
      <c r="N2606" s="1">
        <f>'Innlegging av opplysninger'!$B$5*I2606</f>
        <v>0</v>
      </c>
      <c r="O2606" s="1">
        <f>'Innlegging av opplysninger'!$B$5*J2606</f>
        <v>0</v>
      </c>
      <c r="P2606" s="1">
        <f>'Innlegging av opplysninger'!$B$5*K2606</f>
        <v>0</v>
      </c>
      <c r="Q2606" s="1"/>
      <c r="R2606" s="1">
        <f>'Innlegging av opplysninger'!$C$11*SUM(H2606:Q2606)</f>
        <v>0</v>
      </c>
      <c r="S2606" s="1">
        <f>'Innlegging av opplysninger'!$C$13*(((H2606+J2606+M2606+O2606)*Data!H2606)+(J2606+O2606)*(1-Data!H2606)*1.8/12+I2606+N2606+K2606+L2606+P2606+Q2606)</f>
        <v>0</v>
      </c>
      <c r="T2606" s="1">
        <f>'Innlegging av opplysninger'!$C$13*((H2606+J2606+M2606+O2606)*(1-Data!H2606)-(J2606+O2606)*(1-Data!H2606)*1.8/12)</f>
        <v>0</v>
      </c>
      <c r="U2606" s="1">
        <f>Data!I2606</f>
        <v>0</v>
      </c>
      <c r="V2606" s="1">
        <f>Data!J2606+Data!K2606</f>
        <v>0</v>
      </c>
      <c r="W2606" s="1">
        <f>Data!L2606</f>
        <v>0</v>
      </c>
      <c r="X2606" s="1">
        <f t="shared" si="407"/>
        <v>0</v>
      </c>
      <c r="Y2606" s="100">
        <f t="shared" si="408"/>
        <v>0</v>
      </c>
      <c r="Z2606" s="100">
        <f t="shared" si="409"/>
        <v>0</v>
      </c>
      <c r="AA2606" s="100">
        <f>'Innlegging av opplysninger'!$B$4*X2606</f>
        <v>0</v>
      </c>
      <c r="AB2606" s="1"/>
      <c r="AC2606" s="1">
        <f>'Innlegging av opplysninger'!$B$5*X2606</f>
        <v>0</v>
      </c>
      <c r="AD2606" s="1">
        <f>'Innlegging av opplysninger'!$B$5*Y2606</f>
        <v>0</v>
      </c>
      <c r="AE2606" s="1">
        <f>'Innlegging av opplysninger'!$B$5*Z2606</f>
        <v>0</v>
      </c>
      <c r="AF2606" s="1">
        <f>'Innlegging av opplysninger'!$B$5*AA2606</f>
        <v>0</v>
      </c>
      <c r="AG2606" s="1"/>
      <c r="AH2606" s="1">
        <f>'Innlegging av opplysninger'!$C$11*SUM(X2606:AG2606)</f>
        <v>0</v>
      </c>
      <c r="AI2606" s="1">
        <f>'Innlegging av opplysninger'!$C$13*(((X2606+Z2606+AC2606+AE2606)*Data!M2606)+(Z2606+AE2606)*(1-Data!M2606)*1.8/12+Y2606+AD2606+AA2606+AB2606+AF2606+AG2606)</f>
        <v>0</v>
      </c>
      <c r="AJ2606" s="1">
        <f>'Innlegging av opplysninger'!$C$13*((X2606+Z2606+AC2606+AE2606)*(1-Data!M2606)-(Z2606+AE2606)*(1-Data!M2606)*1.8/12)</f>
        <v>0</v>
      </c>
      <c r="AK2606" s="83">
        <f t="shared" si="404"/>
        <v>0</v>
      </c>
      <c r="AL2606" s="83">
        <f t="shared" si="405"/>
        <v>0</v>
      </c>
      <c r="AM2606" s="83">
        <f t="shared" si="406"/>
        <v>0</v>
      </c>
    </row>
    <row r="2607" spans="1:39">
      <c r="A2607" t="str">
        <f t="shared" si="400"/>
        <v>00</v>
      </c>
      <c r="B2607" s="6">
        <f>Data!A2607</f>
        <v>0</v>
      </c>
      <c r="C2607" s="7">
        <f>Data!B2607</f>
        <v>0</v>
      </c>
      <c r="D2607" s="7">
        <f>Data!C2607</f>
        <v>0</v>
      </c>
      <c r="E2607" s="1">
        <f>Data!D2607</f>
        <v>0</v>
      </c>
      <c r="F2607" s="1">
        <f>Data!E2607+Data!F2607</f>
        <v>0</v>
      </c>
      <c r="G2607" s="1">
        <f>Data!G2607</f>
        <v>0</v>
      </c>
      <c r="H2607" s="1">
        <f t="shared" si="401"/>
        <v>0</v>
      </c>
      <c r="I2607" s="1">
        <f t="shared" si="402"/>
        <v>0</v>
      </c>
      <c r="J2607" s="1">
        <f t="shared" si="403"/>
        <v>0</v>
      </c>
      <c r="K2607" s="1">
        <f>'Innlegging av opplysninger'!$B$4*H2607</f>
        <v>0</v>
      </c>
      <c r="L2607" s="1"/>
      <c r="M2607" s="1">
        <f>'Innlegging av opplysninger'!$B$5*H2607</f>
        <v>0</v>
      </c>
      <c r="N2607" s="1">
        <f>'Innlegging av opplysninger'!$B$5*I2607</f>
        <v>0</v>
      </c>
      <c r="O2607" s="1">
        <f>'Innlegging av opplysninger'!$B$5*J2607</f>
        <v>0</v>
      </c>
      <c r="P2607" s="1">
        <f>'Innlegging av opplysninger'!$B$5*K2607</f>
        <v>0</v>
      </c>
      <c r="Q2607" s="1"/>
      <c r="R2607" s="1">
        <f>'Innlegging av opplysninger'!$C$11*SUM(H2607:Q2607)</f>
        <v>0</v>
      </c>
      <c r="S2607" s="1">
        <f>'Innlegging av opplysninger'!$C$13*(((H2607+J2607+M2607+O2607)*Data!H2607)+(J2607+O2607)*(1-Data!H2607)*1.8/12+I2607+N2607+K2607+L2607+P2607+Q2607)</f>
        <v>0</v>
      </c>
      <c r="T2607" s="1">
        <f>'Innlegging av opplysninger'!$C$13*((H2607+J2607+M2607+O2607)*(1-Data!H2607)-(J2607+O2607)*(1-Data!H2607)*1.8/12)</f>
        <v>0</v>
      </c>
      <c r="U2607" s="1">
        <f>Data!I2607</f>
        <v>0</v>
      </c>
      <c r="V2607" s="1">
        <f>Data!J2607+Data!K2607</f>
        <v>0</v>
      </c>
      <c r="W2607" s="1">
        <f>Data!L2607</f>
        <v>0</v>
      </c>
      <c r="X2607" s="1">
        <f t="shared" si="407"/>
        <v>0</v>
      </c>
      <c r="Y2607" s="100">
        <f t="shared" si="408"/>
        <v>0</v>
      </c>
      <c r="Z2607" s="100">
        <f t="shared" si="409"/>
        <v>0</v>
      </c>
      <c r="AA2607" s="100">
        <f>'Innlegging av opplysninger'!$B$4*X2607</f>
        <v>0</v>
      </c>
      <c r="AB2607" s="1"/>
      <c r="AC2607" s="1">
        <f>'Innlegging av opplysninger'!$B$5*X2607</f>
        <v>0</v>
      </c>
      <c r="AD2607" s="1">
        <f>'Innlegging av opplysninger'!$B$5*Y2607</f>
        <v>0</v>
      </c>
      <c r="AE2607" s="1">
        <f>'Innlegging av opplysninger'!$B$5*Z2607</f>
        <v>0</v>
      </c>
      <c r="AF2607" s="1">
        <f>'Innlegging av opplysninger'!$B$5*AA2607</f>
        <v>0</v>
      </c>
      <c r="AG2607" s="1"/>
      <c r="AH2607" s="1">
        <f>'Innlegging av opplysninger'!$C$11*SUM(X2607:AG2607)</f>
        <v>0</v>
      </c>
      <c r="AI2607" s="1">
        <f>'Innlegging av opplysninger'!$C$13*(((X2607+Z2607+AC2607+AE2607)*Data!M2607)+(Z2607+AE2607)*(1-Data!M2607)*1.8/12+Y2607+AD2607+AA2607+AB2607+AF2607+AG2607)</f>
        <v>0</v>
      </c>
      <c r="AJ2607" s="1">
        <f>'Innlegging av opplysninger'!$C$13*((X2607+Z2607+AC2607+AE2607)*(1-Data!M2607)-(Z2607+AE2607)*(1-Data!M2607)*1.8/12)</f>
        <v>0</v>
      </c>
      <c r="AK2607" s="83">
        <f t="shared" si="404"/>
        <v>0</v>
      </c>
      <c r="AL2607" s="83">
        <f t="shared" si="405"/>
        <v>0</v>
      </c>
      <c r="AM2607" s="83">
        <f t="shared" si="406"/>
        <v>0</v>
      </c>
    </row>
    <row r="2608" spans="1:39">
      <c r="A2608" t="str">
        <f t="shared" si="400"/>
        <v>00</v>
      </c>
      <c r="B2608" s="6">
        <f>Data!A2608</f>
        <v>0</v>
      </c>
      <c r="C2608" s="7">
        <f>Data!B2608</f>
        <v>0</v>
      </c>
      <c r="D2608" s="7">
        <f>Data!C2608</f>
        <v>0</v>
      </c>
      <c r="E2608" s="1">
        <f>Data!D2608</f>
        <v>0</v>
      </c>
      <c r="F2608" s="1">
        <f>Data!E2608+Data!F2608</f>
        <v>0</v>
      </c>
      <c r="G2608" s="1">
        <f>Data!G2608</f>
        <v>0</v>
      </c>
      <c r="H2608" s="1">
        <f t="shared" si="401"/>
        <v>0</v>
      </c>
      <c r="I2608" s="1">
        <f t="shared" si="402"/>
        <v>0</v>
      </c>
      <c r="J2608" s="1">
        <f t="shared" si="403"/>
        <v>0</v>
      </c>
      <c r="K2608" s="1">
        <f>'Innlegging av opplysninger'!$B$4*H2608</f>
        <v>0</v>
      </c>
      <c r="L2608" s="1"/>
      <c r="M2608" s="1">
        <f>'Innlegging av opplysninger'!$B$5*H2608</f>
        <v>0</v>
      </c>
      <c r="N2608" s="1">
        <f>'Innlegging av opplysninger'!$B$5*I2608</f>
        <v>0</v>
      </c>
      <c r="O2608" s="1">
        <f>'Innlegging av opplysninger'!$B$5*J2608</f>
        <v>0</v>
      </c>
      <c r="P2608" s="1">
        <f>'Innlegging av opplysninger'!$B$5*K2608</f>
        <v>0</v>
      </c>
      <c r="Q2608" s="1"/>
      <c r="R2608" s="1">
        <f>'Innlegging av opplysninger'!$C$11*SUM(H2608:Q2608)</f>
        <v>0</v>
      </c>
      <c r="S2608" s="1">
        <f>'Innlegging av opplysninger'!$C$13*(((H2608+J2608+M2608+O2608)*Data!H2608)+(J2608+O2608)*(1-Data!H2608)*1.8/12+I2608+N2608+K2608+L2608+P2608+Q2608)</f>
        <v>0</v>
      </c>
      <c r="T2608" s="1">
        <f>'Innlegging av opplysninger'!$C$13*((H2608+J2608+M2608+O2608)*(1-Data!H2608)-(J2608+O2608)*(1-Data!H2608)*1.8/12)</f>
        <v>0</v>
      </c>
      <c r="U2608" s="1">
        <f>Data!I2608</f>
        <v>0</v>
      </c>
      <c r="V2608" s="1">
        <f>Data!J2608+Data!K2608</f>
        <v>0</v>
      </c>
      <c r="W2608" s="1">
        <f>Data!L2608</f>
        <v>0</v>
      </c>
      <c r="X2608" s="1">
        <f t="shared" si="407"/>
        <v>0</v>
      </c>
      <c r="Y2608" s="100">
        <f t="shared" si="408"/>
        <v>0</v>
      </c>
      <c r="Z2608" s="100">
        <f t="shared" si="409"/>
        <v>0</v>
      </c>
      <c r="AA2608" s="100">
        <f>'Innlegging av opplysninger'!$B$4*X2608</f>
        <v>0</v>
      </c>
      <c r="AB2608" s="1"/>
      <c r="AC2608" s="1">
        <f>'Innlegging av opplysninger'!$B$5*X2608</f>
        <v>0</v>
      </c>
      <c r="AD2608" s="1">
        <f>'Innlegging av opplysninger'!$B$5*Y2608</f>
        <v>0</v>
      </c>
      <c r="AE2608" s="1">
        <f>'Innlegging av opplysninger'!$B$5*Z2608</f>
        <v>0</v>
      </c>
      <c r="AF2608" s="1">
        <f>'Innlegging av opplysninger'!$B$5*AA2608</f>
        <v>0</v>
      </c>
      <c r="AG2608" s="1"/>
      <c r="AH2608" s="1">
        <f>'Innlegging av opplysninger'!$C$11*SUM(X2608:AG2608)</f>
        <v>0</v>
      </c>
      <c r="AI2608" s="1">
        <f>'Innlegging av opplysninger'!$C$13*(((X2608+Z2608+AC2608+AE2608)*Data!M2608)+(Z2608+AE2608)*(1-Data!M2608)*1.8/12+Y2608+AD2608+AA2608+AB2608+AF2608+AG2608)</f>
        <v>0</v>
      </c>
      <c r="AJ2608" s="1">
        <f>'Innlegging av opplysninger'!$C$13*((X2608+Z2608+AC2608+AE2608)*(1-Data!M2608)-(Z2608+AE2608)*(1-Data!M2608)*1.8/12)</f>
        <v>0</v>
      </c>
      <c r="AK2608" s="83">
        <f t="shared" si="404"/>
        <v>0</v>
      </c>
      <c r="AL2608" s="83">
        <f t="shared" si="405"/>
        <v>0</v>
      </c>
      <c r="AM2608" s="83">
        <f t="shared" si="406"/>
        <v>0</v>
      </c>
    </row>
    <row r="2609" spans="1:39">
      <c r="A2609" t="str">
        <f t="shared" si="400"/>
        <v>00</v>
      </c>
      <c r="B2609" s="6">
        <f>Data!A2609</f>
        <v>0</v>
      </c>
      <c r="C2609" s="7">
        <f>Data!B2609</f>
        <v>0</v>
      </c>
      <c r="D2609" s="7">
        <f>Data!C2609</f>
        <v>0</v>
      </c>
      <c r="E2609" s="1">
        <f>Data!D2609</f>
        <v>0</v>
      </c>
      <c r="F2609" s="1">
        <f>Data!E2609+Data!F2609</f>
        <v>0</v>
      </c>
      <c r="G2609" s="1">
        <f>Data!G2609</f>
        <v>0</v>
      </c>
      <c r="H2609" s="1">
        <f t="shared" si="401"/>
        <v>0</v>
      </c>
      <c r="I2609" s="1">
        <f t="shared" si="402"/>
        <v>0</v>
      </c>
      <c r="J2609" s="1">
        <f t="shared" si="403"/>
        <v>0</v>
      </c>
      <c r="K2609" s="1">
        <f>'Innlegging av opplysninger'!$B$4*H2609</f>
        <v>0</v>
      </c>
      <c r="L2609" s="1"/>
      <c r="M2609" s="1">
        <f>'Innlegging av opplysninger'!$B$5*H2609</f>
        <v>0</v>
      </c>
      <c r="N2609" s="1">
        <f>'Innlegging av opplysninger'!$B$5*I2609</f>
        <v>0</v>
      </c>
      <c r="O2609" s="1">
        <f>'Innlegging av opplysninger'!$B$5*J2609</f>
        <v>0</v>
      </c>
      <c r="P2609" s="1">
        <f>'Innlegging av opplysninger'!$B$5*K2609</f>
        <v>0</v>
      </c>
      <c r="Q2609" s="1"/>
      <c r="R2609" s="1">
        <f>'Innlegging av opplysninger'!$C$11*SUM(H2609:Q2609)</f>
        <v>0</v>
      </c>
      <c r="S2609" s="1">
        <f>'Innlegging av opplysninger'!$C$13*(((H2609+J2609+M2609+O2609)*Data!H2609)+(J2609+O2609)*(1-Data!H2609)*1.8/12+I2609+N2609+K2609+L2609+P2609+Q2609)</f>
        <v>0</v>
      </c>
      <c r="T2609" s="1">
        <f>'Innlegging av opplysninger'!$C$13*((H2609+J2609+M2609+O2609)*(1-Data!H2609)-(J2609+O2609)*(1-Data!H2609)*1.8/12)</f>
        <v>0</v>
      </c>
      <c r="U2609" s="1">
        <f>Data!I2609</f>
        <v>0</v>
      </c>
      <c r="V2609" s="1">
        <f>Data!J2609+Data!K2609</f>
        <v>0</v>
      </c>
      <c r="W2609" s="1">
        <f>Data!L2609</f>
        <v>0</v>
      </c>
      <c r="X2609" s="1">
        <f t="shared" si="407"/>
        <v>0</v>
      </c>
      <c r="Y2609" s="100">
        <f t="shared" si="408"/>
        <v>0</v>
      </c>
      <c r="Z2609" s="100">
        <f t="shared" si="409"/>
        <v>0</v>
      </c>
      <c r="AA2609" s="100">
        <f>'Innlegging av opplysninger'!$B$4*X2609</f>
        <v>0</v>
      </c>
      <c r="AB2609" s="1"/>
      <c r="AC2609" s="1">
        <f>'Innlegging av opplysninger'!$B$5*X2609</f>
        <v>0</v>
      </c>
      <c r="AD2609" s="1">
        <f>'Innlegging av opplysninger'!$B$5*Y2609</f>
        <v>0</v>
      </c>
      <c r="AE2609" s="1">
        <f>'Innlegging av opplysninger'!$B$5*Z2609</f>
        <v>0</v>
      </c>
      <c r="AF2609" s="1">
        <f>'Innlegging av opplysninger'!$B$5*AA2609</f>
        <v>0</v>
      </c>
      <c r="AG2609" s="1"/>
      <c r="AH2609" s="1">
        <f>'Innlegging av opplysninger'!$C$11*SUM(X2609:AG2609)</f>
        <v>0</v>
      </c>
      <c r="AI2609" s="1">
        <f>'Innlegging av opplysninger'!$C$13*(((X2609+Z2609+AC2609+AE2609)*Data!M2609)+(Z2609+AE2609)*(1-Data!M2609)*1.8/12+Y2609+AD2609+AA2609+AB2609+AF2609+AG2609)</f>
        <v>0</v>
      </c>
      <c r="AJ2609" s="1">
        <f>'Innlegging av opplysninger'!$C$13*((X2609+Z2609+AC2609+AE2609)*(1-Data!M2609)-(Z2609+AE2609)*(1-Data!M2609)*1.8/12)</f>
        <v>0</v>
      </c>
      <c r="AK2609" s="83">
        <f t="shared" si="404"/>
        <v>0</v>
      </c>
      <c r="AL2609" s="83">
        <f t="shared" si="405"/>
        <v>0</v>
      </c>
      <c r="AM2609" s="83">
        <f t="shared" si="406"/>
        <v>0</v>
      </c>
    </row>
    <row r="2610" spans="1:39">
      <c r="A2610" t="str">
        <f t="shared" si="400"/>
        <v>00</v>
      </c>
      <c r="B2610" s="6">
        <f>Data!A2610</f>
        <v>0</v>
      </c>
      <c r="C2610" s="7">
        <f>Data!B2610</f>
        <v>0</v>
      </c>
      <c r="D2610" s="7">
        <f>Data!C2610</f>
        <v>0</v>
      </c>
      <c r="E2610" s="1">
        <f>Data!D2610</f>
        <v>0</v>
      </c>
      <c r="F2610" s="1">
        <f>Data!E2610+Data!F2610</f>
        <v>0</v>
      </c>
      <c r="G2610" s="1">
        <f>Data!G2610</f>
        <v>0</v>
      </c>
      <c r="H2610" s="1">
        <f t="shared" si="401"/>
        <v>0</v>
      </c>
      <c r="I2610" s="1">
        <f t="shared" si="402"/>
        <v>0</v>
      </c>
      <c r="J2610" s="1">
        <f t="shared" si="403"/>
        <v>0</v>
      </c>
      <c r="K2610" s="1">
        <f>'Innlegging av opplysninger'!$B$4*H2610</f>
        <v>0</v>
      </c>
      <c r="L2610" s="1"/>
      <c r="M2610" s="1">
        <f>'Innlegging av opplysninger'!$B$5*H2610</f>
        <v>0</v>
      </c>
      <c r="N2610" s="1">
        <f>'Innlegging av opplysninger'!$B$5*I2610</f>
        <v>0</v>
      </c>
      <c r="O2610" s="1">
        <f>'Innlegging av opplysninger'!$B$5*J2610</f>
        <v>0</v>
      </c>
      <c r="P2610" s="1">
        <f>'Innlegging av opplysninger'!$B$5*K2610</f>
        <v>0</v>
      </c>
      <c r="Q2610" s="1"/>
      <c r="R2610" s="1">
        <f>'Innlegging av opplysninger'!$C$11*SUM(H2610:Q2610)</f>
        <v>0</v>
      </c>
      <c r="S2610" s="1">
        <f>'Innlegging av opplysninger'!$C$13*(((H2610+J2610+M2610+O2610)*Data!H2610)+(J2610+O2610)*(1-Data!H2610)*1.8/12+I2610+N2610+K2610+L2610+P2610+Q2610)</f>
        <v>0</v>
      </c>
      <c r="T2610" s="1">
        <f>'Innlegging av opplysninger'!$C$13*((H2610+J2610+M2610+O2610)*(1-Data!H2610)-(J2610+O2610)*(1-Data!H2610)*1.8/12)</f>
        <v>0</v>
      </c>
      <c r="U2610" s="1">
        <f>Data!I2610</f>
        <v>0</v>
      </c>
      <c r="V2610" s="1">
        <f>Data!J2610+Data!K2610</f>
        <v>0</v>
      </c>
      <c r="W2610" s="1">
        <f>Data!L2610</f>
        <v>0</v>
      </c>
      <c r="X2610" s="1">
        <f t="shared" si="407"/>
        <v>0</v>
      </c>
      <c r="Y2610" s="100">
        <f t="shared" si="408"/>
        <v>0</v>
      </c>
      <c r="Z2610" s="100">
        <f t="shared" si="409"/>
        <v>0</v>
      </c>
      <c r="AA2610" s="100">
        <f>'Innlegging av opplysninger'!$B$4*X2610</f>
        <v>0</v>
      </c>
      <c r="AB2610" s="1"/>
      <c r="AC2610" s="1">
        <f>'Innlegging av opplysninger'!$B$5*X2610</f>
        <v>0</v>
      </c>
      <c r="AD2610" s="1">
        <f>'Innlegging av opplysninger'!$B$5*Y2610</f>
        <v>0</v>
      </c>
      <c r="AE2610" s="1">
        <f>'Innlegging av opplysninger'!$B$5*Z2610</f>
        <v>0</v>
      </c>
      <c r="AF2610" s="1">
        <f>'Innlegging av opplysninger'!$B$5*AA2610</f>
        <v>0</v>
      </c>
      <c r="AG2610" s="1"/>
      <c r="AH2610" s="1">
        <f>'Innlegging av opplysninger'!$C$11*SUM(X2610:AG2610)</f>
        <v>0</v>
      </c>
      <c r="AI2610" s="1">
        <f>'Innlegging av opplysninger'!$C$13*(((X2610+Z2610+AC2610+AE2610)*Data!M2610)+(Z2610+AE2610)*(1-Data!M2610)*1.8/12+Y2610+AD2610+AA2610+AB2610+AF2610+AG2610)</f>
        <v>0</v>
      </c>
      <c r="AJ2610" s="1">
        <f>'Innlegging av opplysninger'!$C$13*((X2610+Z2610+AC2610+AE2610)*(1-Data!M2610)-(Z2610+AE2610)*(1-Data!M2610)*1.8/12)</f>
        <v>0</v>
      </c>
      <c r="AK2610" s="83">
        <f t="shared" si="404"/>
        <v>0</v>
      </c>
      <c r="AL2610" s="83">
        <f t="shared" si="405"/>
        <v>0</v>
      </c>
      <c r="AM2610" s="83">
        <f t="shared" si="406"/>
        <v>0</v>
      </c>
    </row>
    <row r="2611" spans="1:39">
      <c r="A2611" t="str">
        <f t="shared" si="400"/>
        <v>00</v>
      </c>
      <c r="B2611" s="6">
        <f>Data!A2611</f>
        <v>0</v>
      </c>
      <c r="C2611" s="7">
        <f>Data!B2611</f>
        <v>0</v>
      </c>
      <c r="D2611" s="7">
        <f>Data!C2611</f>
        <v>0</v>
      </c>
      <c r="E2611" s="1">
        <f>Data!D2611</f>
        <v>0</v>
      </c>
      <c r="F2611" s="1">
        <f>Data!E2611+Data!F2611</f>
        <v>0</v>
      </c>
      <c r="G2611" s="1">
        <f>Data!G2611</f>
        <v>0</v>
      </c>
      <c r="H2611" s="1">
        <f t="shared" si="401"/>
        <v>0</v>
      </c>
      <c r="I2611" s="1">
        <f t="shared" si="402"/>
        <v>0</v>
      </c>
      <c r="J2611" s="1">
        <f t="shared" si="403"/>
        <v>0</v>
      </c>
      <c r="K2611" s="1">
        <f>'Innlegging av opplysninger'!$B$4*H2611</f>
        <v>0</v>
      </c>
      <c r="L2611" s="1"/>
      <c r="M2611" s="1">
        <f>'Innlegging av opplysninger'!$B$5*H2611</f>
        <v>0</v>
      </c>
      <c r="N2611" s="1">
        <f>'Innlegging av opplysninger'!$B$5*I2611</f>
        <v>0</v>
      </c>
      <c r="O2611" s="1">
        <f>'Innlegging av opplysninger'!$B$5*J2611</f>
        <v>0</v>
      </c>
      <c r="P2611" s="1">
        <f>'Innlegging av opplysninger'!$B$5*K2611</f>
        <v>0</v>
      </c>
      <c r="Q2611" s="1"/>
      <c r="R2611" s="1">
        <f>'Innlegging av opplysninger'!$C$11*SUM(H2611:Q2611)</f>
        <v>0</v>
      </c>
      <c r="S2611" s="1">
        <f>'Innlegging av opplysninger'!$C$13*(((H2611+J2611+M2611+O2611)*Data!H2611)+(J2611+O2611)*(1-Data!H2611)*1.8/12+I2611+N2611+K2611+L2611+P2611+Q2611)</f>
        <v>0</v>
      </c>
      <c r="T2611" s="1">
        <f>'Innlegging av opplysninger'!$C$13*((H2611+J2611+M2611+O2611)*(1-Data!H2611)-(J2611+O2611)*(1-Data!H2611)*1.8/12)</f>
        <v>0</v>
      </c>
      <c r="U2611" s="1">
        <f>Data!I2611</f>
        <v>0</v>
      </c>
      <c r="V2611" s="1">
        <f>Data!J2611+Data!K2611</f>
        <v>0</v>
      </c>
      <c r="W2611" s="1">
        <f>Data!L2611</f>
        <v>0</v>
      </c>
      <c r="X2611" s="1">
        <f t="shared" si="407"/>
        <v>0</v>
      </c>
      <c r="Y2611" s="100">
        <f t="shared" si="408"/>
        <v>0</v>
      </c>
      <c r="Z2611" s="100">
        <f t="shared" si="409"/>
        <v>0</v>
      </c>
      <c r="AA2611" s="100">
        <f>'Innlegging av opplysninger'!$B$4*X2611</f>
        <v>0</v>
      </c>
      <c r="AB2611" s="1"/>
      <c r="AC2611" s="1">
        <f>'Innlegging av opplysninger'!$B$5*X2611</f>
        <v>0</v>
      </c>
      <c r="AD2611" s="1">
        <f>'Innlegging av opplysninger'!$B$5*Y2611</f>
        <v>0</v>
      </c>
      <c r="AE2611" s="1">
        <f>'Innlegging av opplysninger'!$B$5*Z2611</f>
        <v>0</v>
      </c>
      <c r="AF2611" s="1">
        <f>'Innlegging av opplysninger'!$B$5*AA2611</f>
        <v>0</v>
      </c>
      <c r="AG2611" s="1"/>
      <c r="AH2611" s="1">
        <f>'Innlegging av opplysninger'!$C$11*SUM(X2611:AG2611)</f>
        <v>0</v>
      </c>
      <c r="AI2611" s="1">
        <f>'Innlegging av opplysninger'!$C$13*(((X2611+Z2611+AC2611+AE2611)*Data!M2611)+(Z2611+AE2611)*(1-Data!M2611)*1.8/12+Y2611+AD2611+AA2611+AB2611+AF2611+AG2611)</f>
        <v>0</v>
      </c>
      <c r="AJ2611" s="1">
        <f>'Innlegging av opplysninger'!$C$13*((X2611+Z2611+AC2611+AE2611)*(1-Data!M2611)-(Z2611+AE2611)*(1-Data!M2611)*1.8/12)</f>
        <v>0</v>
      </c>
      <c r="AK2611" s="83">
        <f t="shared" si="404"/>
        <v>0</v>
      </c>
      <c r="AL2611" s="83">
        <f t="shared" si="405"/>
        <v>0</v>
      </c>
      <c r="AM2611" s="83">
        <f t="shared" si="406"/>
        <v>0</v>
      </c>
    </row>
    <row r="2612" spans="1:39">
      <c r="A2612" t="str">
        <f t="shared" si="400"/>
        <v>00</v>
      </c>
      <c r="B2612" s="6">
        <f>Data!A2612</f>
        <v>0</v>
      </c>
      <c r="C2612" s="7">
        <f>Data!B2612</f>
        <v>0</v>
      </c>
      <c r="D2612" s="7">
        <f>Data!C2612</f>
        <v>0</v>
      </c>
      <c r="E2612" s="1">
        <f>Data!D2612</f>
        <v>0</v>
      </c>
      <c r="F2612" s="1">
        <f>Data!E2612+Data!F2612</f>
        <v>0</v>
      </c>
      <c r="G2612" s="1">
        <f>Data!G2612</f>
        <v>0</v>
      </c>
      <c r="H2612" s="1">
        <f t="shared" si="401"/>
        <v>0</v>
      </c>
      <c r="I2612" s="1">
        <f t="shared" si="402"/>
        <v>0</v>
      </c>
      <c r="J2612" s="1">
        <f t="shared" si="403"/>
        <v>0</v>
      </c>
      <c r="K2612" s="1">
        <f>'Innlegging av opplysninger'!$B$4*H2612</f>
        <v>0</v>
      </c>
      <c r="L2612" s="1"/>
      <c r="M2612" s="1">
        <f>'Innlegging av opplysninger'!$B$5*H2612</f>
        <v>0</v>
      </c>
      <c r="N2612" s="1">
        <f>'Innlegging av opplysninger'!$B$5*I2612</f>
        <v>0</v>
      </c>
      <c r="O2612" s="1">
        <f>'Innlegging av opplysninger'!$B$5*J2612</f>
        <v>0</v>
      </c>
      <c r="P2612" s="1">
        <f>'Innlegging av opplysninger'!$B$5*K2612</f>
        <v>0</v>
      </c>
      <c r="Q2612" s="1"/>
      <c r="R2612" s="1">
        <f>'Innlegging av opplysninger'!$C$11*SUM(H2612:Q2612)</f>
        <v>0</v>
      </c>
      <c r="S2612" s="1">
        <f>'Innlegging av opplysninger'!$C$13*(((H2612+J2612+M2612+O2612)*Data!H2612)+(J2612+O2612)*(1-Data!H2612)*1.8/12+I2612+N2612+K2612+L2612+P2612+Q2612)</f>
        <v>0</v>
      </c>
      <c r="T2612" s="1">
        <f>'Innlegging av opplysninger'!$C$13*((H2612+J2612+M2612+O2612)*(1-Data!H2612)-(J2612+O2612)*(1-Data!H2612)*1.8/12)</f>
        <v>0</v>
      </c>
      <c r="U2612" s="1">
        <f>Data!I2612</f>
        <v>0</v>
      </c>
      <c r="V2612" s="1">
        <f>Data!J2612+Data!K2612</f>
        <v>0</v>
      </c>
      <c r="W2612" s="1">
        <f>Data!L2612</f>
        <v>0</v>
      </c>
      <c r="X2612" s="1">
        <f t="shared" si="407"/>
        <v>0</v>
      </c>
      <c r="Y2612" s="100">
        <f t="shared" si="408"/>
        <v>0</v>
      </c>
      <c r="Z2612" s="100">
        <f t="shared" si="409"/>
        <v>0</v>
      </c>
      <c r="AA2612" s="100">
        <f>'Innlegging av opplysninger'!$B$4*X2612</f>
        <v>0</v>
      </c>
      <c r="AB2612" s="1"/>
      <c r="AC2612" s="1">
        <f>'Innlegging av opplysninger'!$B$5*X2612</f>
        <v>0</v>
      </c>
      <c r="AD2612" s="1">
        <f>'Innlegging av opplysninger'!$B$5*Y2612</f>
        <v>0</v>
      </c>
      <c r="AE2612" s="1">
        <f>'Innlegging av opplysninger'!$B$5*Z2612</f>
        <v>0</v>
      </c>
      <c r="AF2612" s="1">
        <f>'Innlegging av opplysninger'!$B$5*AA2612</f>
        <v>0</v>
      </c>
      <c r="AG2612" s="1"/>
      <c r="AH2612" s="1">
        <f>'Innlegging av opplysninger'!$C$11*SUM(X2612:AG2612)</f>
        <v>0</v>
      </c>
      <c r="AI2612" s="1">
        <f>'Innlegging av opplysninger'!$C$13*(((X2612+Z2612+AC2612+AE2612)*Data!M2612)+(Z2612+AE2612)*(1-Data!M2612)*1.8/12+Y2612+AD2612+AA2612+AB2612+AF2612+AG2612)</f>
        <v>0</v>
      </c>
      <c r="AJ2612" s="1">
        <f>'Innlegging av opplysninger'!$C$13*((X2612+Z2612+AC2612+AE2612)*(1-Data!M2612)-(Z2612+AE2612)*(1-Data!M2612)*1.8/12)</f>
        <v>0</v>
      </c>
      <c r="AK2612" s="83">
        <f t="shared" si="404"/>
        <v>0</v>
      </c>
      <c r="AL2612" s="83">
        <f t="shared" si="405"/>
        <v>0</v>
      </c>
      <c r="AM2612" s="83">
        <f t="shared" si="406"/>
        <v>0</v>
      </c>
    </row>
    <row r="2613" spans="1:39">
      <c r="A2613" t="str">
        <f t="shared" si="400"/>
        <v>00</v>
      </c>
      <c r="B2613" s="6">
        <f>Data!A2613</f>
        <v>0</v>
      </c>
      <c r="C2613" s="7">
        <f>Data!B2613</f>
        <v>0</v>
      </c>
      <c r="D2613" s="7">
        <f>Data!C2613</f>
        <v>0</v>
      </c>
      <c r="E2613" s="1">
        <f>Data!D2613</f>
        <v>0</v>
      </c>
      <c r="F2613" s="1">
        <f>Data!E2613+Data!F2613</f>
        <v>0</v>
      </c>
      <c r="G2613" s="1">
        <f>Data!G2613</f>
        <v>0</v>
      </c>
      <c r="H2613" s="1">
        <f t="shared" si="401"/>
        <v>0</v>
      </c>
      <c r="I2613" s="1">
        <f t="shared" si="402"/>
        <v>0</v>
      </c>
      <c r="J2613" s="1">
        <f t="shared" si="403"/>
        <v>0</v>
      </c>
      <c r="K2613" s="1">
        <f>'Innlegging av opplysninger'!$B$4*H2613</f>
        <v>0</v>
      </c>
      <c r="L2613" s="1"/>
      <c r="M2613" s="1">
        <f>'Innlegging av opplysninger'!$B$5*H2613</f>
        <v>0</v>
      </c>
      <c r="N2613" s="1">
        <f>'Innlegging av opplysninger'!$B$5*I2613</f>
        <v>0</v>
      </c>
      <c r="O2613" s="1">
        <f>'Innlegging av opplysninger'!$B$5*J2613</f>
        <v>0</v>
      </c>
      <c r="P2613" s="1">
        <f>'Innlegging av opplysninger'!$B$5*K2613</f>
        <v>0</v>
      </c>
      <c r="Q2613" s="1"/>
      <c r="R2613" s="1">
        <f>'Innlegging av opplysninger'!$C$11*SUM(H2613:Q2613)</f>
        <v>0</v>
      </c>
      <c r="S2613" s="1">
        <f>'Innlegging av opplysninger'!$C$13*(((H2613+J2613+M2613+O2613)*Data!H2613)+(J2613+O2613)*(1-Data!H2613)*1.8/12+I2613+N2613+K2613+L2613+P2613+Q2613)</f>
        <v>0</v>
      </c>
      <c r="T2613" s="1">
        <f>'Innlegging av opplysninger'!$C$13*((H2613+J2613+M2613+O2613)*(1-Data!H2613)-(J2613+O2613)*(1-Data!H2613)*1.8/12)</f>
        <v>0</v>
      </c>
      <c r="U2613" s="1">
        <f>Data!I2613</f>
        <v>0</v>
      </c>
      <c r="V2613" s="1">
        <f>Data!J2613+Data!K2613</f>
        <v>0</v>
      </c>
      <c r="W2613" s="1">
        <f>Data!L2613</f>
        <v>0</v>
      </c>
      <c r="X2613" s="1">
        <f t="shared" si="407"/>
        <v>0</v>
      </c>
      <c r="Y2613" s="100">
        <f t="shared" si="408"/>
        <v>0</v>
      </c>
      <c r="Z2613" s="100">
        <f t="shared" si="409"/>
        <v>0</v>
      </c>
      <c r="AA2613" s="100">
        <f>'Innlegging av opplysninger'!$B$4*X2613</f>
        <v>0</v>
      </c>
      <c r="AB2613" s="1"/>
      <c r="AC2613" s="1">
        <f>'Innlegging av opplysninger'!$B$5*X2613</f>
        <v>0</v>
      </c>
      <c r="AD2613" s="1">
        <f>'Innlegging av opplysninger'!$B$5*Y2613</f>
        <v>0</v>
      </c>
      <c r="AE2613" s="1">
        <f>'Innlegging av opplysninger'!$B$5*Z2613</f>
        <v>0</v>
      </c>
      <c r="AF2613" s="1">
        <f>'Innlegging av opplysninger'!$B$5*AA2613</f>
        <v>0</v>
      </c>
      <c r="AG2613" s="1"/>
      <c r="AH2613" s="1">
        <f>'Innlegging av opplysninger'!$C$11*SUM(X2613:AG2613)</f>
        <v>0</v>
      </c>
      <c r="AI2613" s="1">
        <f>'Innlegging av opplysninger'!$C$13*(((X2613+Z2613+AC2613+AE2613)*Data!M2613)+(Z2613+AE2613)*(1-Data!M2613)*1.8/12+Y2613+AD2613+AA2613+AB2613+AF2613+AG2613)</f>
        <v>0</v>
      </c>
      <c r="AJ2613" s="1">
        <f>'Innlegging av opplysninger'!$C$13*((X2613+Z2613+AC2613+AE2613)*(1-Data!M2613)-(Z2613+AE2613)*(1-Data!M2613)*1.8/12)</f>
        <v>0</v>
      </c>
      <c r="AK2613" s="83">
        <f t="shared" si="404"/>
        <v>0</v>
      </c>
      <c r="AL2613" s="83">
        <f t="shared" si="405"/>
        <v>0</v>
      </c>
      <c r="AM2613" s="83">
        <f t="shared" si="406"/>
        <v>0</v>
      </c>
    </row>
    <row r="2614" spans="1:39">
      <c r="A2614" t="str">
        <f t="shared" si="400"/>
        <v>00</v>
      </c>
      <c r="B2614" s="6">
        <f>Data!A2614</f>
        <v>0</v>
      </c>
      <c r="C2614" s="7">
        <f>Data!B2614</f>
        <v>0</v>
      </c>
      <c r="D2614" s="7">
        <f>Data!C2614</f>
        <v>0</v>
      </c>
      <c r="E2614" s="1">
        <f>Data!D2614</f>
        <v>0</v>
      </c>
      <c r="F2614" s="1">
        <f>Data!E2614+Data!F2614</f>
        <v>0</v>
      </c>
      <c r="G2614" s="1">
        <f>Data!G2614</f>
        <v>0</v>
      </c>
      <c r="H2614" s="1">
        <f t="shared" si="401"/>
        <v>0</v>
      </c>
      <c r="I2614" s="1">
        <f t="shared" si="402"/>
        <v>0</v>
      </c>
      <c r="J2614" s="1">
        <f t="shared" si="403"/>
        <v>0</v>
      </c>
      <c r="K2614" s="1">
        <f>'Innlegging av opplysninger'!$B$4*H2614</f>
        <v>0</v>
      </c>
      <c r="L2614" s="1"/>
      <c r="M2614" s="1">
        <f>'Innlegging av opplysninger'!$B$5*H2614</f>
        <v>0</v>
      </c>
      <c r="N2614" s="1">
        <f>'Innlegging av opplysninger'!$B$5*I2614</f>
        <v>0</v>
      </c>
      <c r="O2614" s="1">
        <f>'Innlegging av opplysninger'!$B$5*J2614</f>
        <v>0</v>
      </c>
      <c r="P2614" s="1">
        <f>'Innlegging av opplysninger'!$B$5*K2614</f>
        <v>0</v>
      </c>
      <c r="Q2614" s="1"/>
      <c r="R2614" s="1">
        <f>'Innlegging av opplysninger'!$C$11*SUM(H2614:Q2614)</f>
        <v>0</v>
      </c>
      <c r="S2614" s="1">
        <f>'Innlegging av opplysninger'!$C$13*(((H2614+J2614+M2614+O2614)*Data!H2614)+(J2614+O2614)*(1-Data!H2614)*1.8/12+I2614+N2614+K2614+L2614+P2614+Q2614)</f>
        <v>0</v>
      </c>
      <c r="T2614" s="1">
        <f>'Innlegging av opplysninger'!$C$13*((H2614+J2614+M2614+O2614)*(1-Data!H2614)-(J2614+O2614)*(1-Data!H2614)*1.8/12)</f>
        <v>0</v>
      </c>
      <c r="U2614" s="1">
        <f>Data!I2614</f>
        <v>0</v>
      </c>
      <c r="V2614" s="1">
        <f>Data!J2614+Data!K2614</f>
        <v>0</v>
      </c>
      <c r="W2614" s="1">
        <f>Data!L2614</f>
        <v>0</v>
      </c>
      <c r="X2614" s="1">
        <f t="shared" si="407"/>
        <v>0</v>
      </c>
      <c r="Y2614" s="100">
        <f t="shared" si="408"/>
        <v>0</v>
      </c>
      <c r="Z2614" s="100">
        <f t="shared" si="409"/>
        <v>0</v>
      </c>
      <c r="AA2614" s="100">
        <f>'Innlegging av opplysninger'!$B$4*X2614</f>
        <v>0</v>
      </c>
      <c r="AB2614" s="1"/>
      <c r="AC2614" s="1">
        <f>'Innlegging av opplysninger'!$B$5*X2614</f>
        <v>0</v>
      </c>
      <c r="AD2614" s="1">
        <f>'Innlegging av opplysninger'!$B$5*Y2614</f>
        <v>0</v>
      </c>
      <c r="AE2614" s="1">
        <f>'Innlegging av opplysninger'!$B$5*Z2614</f>
        <v>0</v>
      </c>
      <c r="AF2614" s="1">
        <f>'Innlegging av opplysninger'!$B$5*AA2614</f>
        <v>0</v>
      </c>
      <c r="AG2614" s="1"/>
      <c r="AH2614" s="1">
        <f>'Innlegging av opplysninger'!$C$11*SUM(X2614:AG2614)</f>
        <v>0</v>
      </c>
      <c r="AI2614" s="1">
        <f>'Innlegging av opplysninger'!$C$13*(((X2614+Z2614+AC2614+AE2614)*Data!M2614)+(Z2614+AE2614)*(1-Data!M2614)*1.8/12+Y2614+AD2614+AA2614+AB2614+AF2614+AG2614)</f>
        <v>0</v>
      </c>
      <c r="AJ2614" s="1">
        <f>'Innlegging av opplysninger'!$C$13*((X2614+Z2614+AC2614+AE2614)*(1-Data!M2614)-(Z2614+AE2614)*(1-Data!M2614)*1.8/12)</f>
        <v>0</v>
      </c>
      <c r="AK2614" s="83">
        <f t="shared" si="404"/>
        <v>0</v>
      </c>
      <c r="AL2614" s="83">
        <f t="shared" si="405"/>
        <v>0</v>
      </c>
      <c r="AM2614" s="83">
        <f t="shared" si="406"/>
        <v>0</v>
      </c>
    </row>
    <row r="2615" spans="1:39">
      <c r="A2615" t="str">
        <f t="shared" si="400"/>
        <v>00</v>
      </c>
      <c r="B2615" s="6">
        <f>Data!A2615</f>
        <v>0</v>
      </c>
      <c r="C2615" s="7">
        <f>Data!B2615</f>
        <v>0</v>
      </c>
      <c r="D2615" s="7">
        <f>Data!C2615</f>
        <v>0</v>
      </c>
      <c r="E2615" s="1">
        <f>Data!D2615</f>
        <v>0</v>
      </c>
      <c r="F2615" s="1">
        <f>Data!E2615+Data!F2615</f>
        <v>0</v>
      </c>
      <c r="G2615" s="1">
        <f>Data!G2615</f>
        <v>0</v>
      </c>
      <c r="H2615" s="1">
        <f t="shared" si="401"/>
        <v>0</v>
      </c>
      <c r="I2615" s="1">
        <f t="shared" si="402"/>
        <v>0</v>
      </c>
      <c r="J2615" s="1">
        <f t="shared" si="403"/>
        <v>0</v>
      </c>
      <c r="K2615" s="1">
        <f>'Innlegging av opplysninger'!$B$4*H2615</f>
        <v>0</v>
      </c>
      <c r="L2615" s="1"/>
      <c r="M2615" s="1">
        <f>'Innlegging av opplysninger'!$B$5*H2615</f>
        <v>0</v>
      </c>
      <c r="N2615" s="1">
        <f>'Innlegging av opplysninger'!$B$5*I2615</f>
        <v>0</v>
      </c>
      <c r="O2615" s="1">
        <f>'Innlegging av opplysninger'!$B$5*J2615</f>
        <v>0</v>
      </c>
      <c r="P2615" s="1">
        <f>'Innlegging av opplysninger'!$B$5*K2615</f>
        <v>0</v>
      </c>
      <c r="Q2615" s="1"/>
      <c r="R2615" s="1">
        <f>'Innlegging av opplysninger'!$C$11*SUM(H2615:Q2615)</f>
        <v>0</v>
      </c>
      <c r="S2615" s="1">
        <f>'Innlegging av opplysninger'!$C$13*(((H2615+J2615+M2615+O2615)*Data!H2615)+(J2615+O2615)*(1-Data!H2615)*1.8/12+I2615+N2615+K2615+L2615+P2615+Q2615)</f>
        <v>0</v>
      </c>
      <c r="T2615" s="1">
        <f>'Innlegging av opplysninger'!$C$13*((H2615+J2615+M2615+O2615)*(1-Data!H2615)-(J2615+O2615)*(1-Data!H2615)*1.8/12)</f>
        <v>0</v>
      </c>
      <c r="U2615" s="1">
        <f>Data!I2615</f>
        <v>0</v>
      </c>
      <c r="V2615" s="1">
        <f>Data!J2615+Data!K2615</f>
        <v>0</v>
      </c>
      <c r="W2615" s="1">
        <f>Data!L2615</f>
        <v>0</v>
      </c>
      <c r="X2615" s="1">
        <f t="shared" si="407"/>
        <v>0</v>
      </c>
      <c r="Y2615" s="100">
        <f t="shared" si="408"/>
        <v>0</v>
      </c>
      <c r="Z2615" s="100">
        <f t="shared" si="409"/>
        <v>0</v>
      </c>
      <c r="AA2615" s="100">
        <f>'Innlegging av opplysninger'!$B$4*X2615</f>
        <v>0</v>
      </c>
      <c r="AB2615" s="1"/>
      <c r="AC2615" s="1">
        <f>'Innlegging av opplysninger'!$B$5*X2615</f>
        <v>0</v>
      </c>
      <c r="AD2615" s="1">
        <f>'Innlegging av opplysninger'!$B$5*Y2615</f>
        <v>0</v>
      </c>
      <c r="AE2615" s="1">
        <f>'Innlegging av opplysninger'!$B$5*Z2615</f>
        <v>0</v>
      </c>
      <c r="AF2615" s="1">
        <f>'Innlegging av opplysninger'!$B$5*AA2615</f>
        <v>0</v>
      </c>
      <c r="AG2615" s="1"/>
      <c r="AH2615" s="1">
        <f>'Innlegging av opplysninger'!$C$11*SUM(X2615:AG2615)</f>
        <v>0</v>
      </c>
      <c r="AI2615" s="1">
        <f>'Innlegging av opplysninger'!$C$13*(((X2615+Z2615+AC2615+AE2615)*Data!M2615)+(Z2615+AE2615)*(1-Data!M2615)*1.8/12+Y2615+AD2615+AA2615+AB2615+AF2615+AG2615)</f>
        <v>0</v>
      </c>
      <c r="AJ2615" s="1">
        <f>'Innlegging av opplysninger'!$C$13*((X2615+Z2615+AC2615+AE2615)*(1-Data!M2615)-(Z2615+AE2615)*(1-Data!M2615)*1.8/12)</f>
        <v>0</v>
      </c>
      <c r="AK2615" s="83">
        <f t="shared" si="404"/>
        <v>0</v>
      </c>
      <c r="AL2615" s="83">
        <f t="shared" si="405"/>
        <v>0</v>
      </c>
      <c r="AM2615" s="83">
        <f t="shared" si="406"/>
        <v>0</v>
      </c>
    </row>
    <row r="2616" spans="1:39">
      <c r="A2616" t="str">
        <f t="shared" si="400"/>
        <v>00</v>
      </c>
      <c r="B2616" s="6">
        <f>Data!A2616</f>
        <v>0</v>
      </c>
      <c r="C2616" s="7">
        <f>Data!B2616</f>
        <v>0</v>
      </c>
      <c r="D2616" s="7">
        <f>Data!C2616</f>
        <v>0</v>
      </c>
      <c r="E2616" s="1">
        <f>Data!D2616</f>
        <v>0</v>
      </c>
      <c r="F2616" s="1">
        <f>Data!E2616+Data!F2616</f>
        <v>0</v>
      </c>
      <c r="G2616" s="1">
        <f>Data!G2616</f>
        <v>0</v>
      </c>
      <c r="H2616" s="1">
        <f t="shared" si="401"/>
        <v>0</v>
      </c>
      <c r="I2616" s="1">
        <f t="shared" si="402"/>
        <v>0</v>
      </c>
      <c r="J2616" s="1">
        <f t="shared" si="403"/>
        <v>0</v>
      </c>
      <c r="K2616" s="1">
        <f>'Innlegging av opplysninger'!$B$4*H2616</f>
        <v>0</v>
      </c>
      <c r="L2616" s="1"/>
      <c r="M2616" s="1">
        <f>'Innlegging av opplysninger'!$B$5*H2616</f>
        <v>0</v>
      </c>
      <c r="N2616" s="1">
        <f>'Innlegging av opplysninger'!$B$5*I2616</f>
        <v>0</v>
      </c>
      <c r="O2616" s="1">
        <f>'Innlegging av opplysninger'!$B$5*J2616</f>
        <v>0</v>
      </c>
      <c r="P2616" s="1">
        <f>'Innlegging av opplysninger'!$B$5*K2616</f>
        <v>0</v>
      </c>
      <c r="Q2616" s="1"/>
      <c r="R2616" s="1">
        <f>'Innlegging av opplysninger'!$C$11*SUM(H2616:Q2616)</f>
        <v>0</v>
      </c>
      <c r="S2616" s="1">
        <f>'Innlegging av opplysninger'!$C$13*(((H2616+J2616+M2616+O2616)*Data!H2616)+(J2616+O2616)*(1-Data!H2616)*1.8/12+I2616+N2616+K2616+L2616+P2616+Q2616)</f>
        <v>0</v>
      </c>
      <c r="T2616" s="1">
        <f>'Innlegging av opplysninger'!$C$13*((H2616+J2616+M2616+O2616)*(1-Data!H2616)-(J2616+O2616)*(1-Data!H2616)*1.8/12)</f>
        <v>0</v>
      </c>
      <c r="U2616" s="1">
        <f>Data!I2616</f>
        <v>0</v>
      </c>
      <c r="V2616" s="1">
        <f>Data!J2616+Data!K2616</f>
        <v>0</v>
      </c>
      <c r="W2616" s="1">
        <f>Data!L2616</f>
        <v>0</v>
      </c>
      <c r="X2616" s="1">
        <f t="shared" si="407"/>
        <v>0</v>
      </c>
      <c r="Y2616" s="100">
        <f t="shared" si="408"/>
        <v>0</v>
      </c>
      <c r="Z2616" s="100">
        <f t="shared" si="409"/>
        <v>0</v>
      </c>
      <c r="AA2616" s="100">
        <f>'Innlegging av opplysninger'!$B$4*X2616</f>
        <v>0</v>
      </c>
      <c r="AB2616" s="1"/>
      <c r="AC2616" s="1">
        <f>'Innlegging av opplysninger'!$B$5*X2616</f>
        <v>0</v>
      </c>
      <c r="AD2616" s="1">
        <f>'Innlegging av opplysninger'!$B$5*Y2616</f>
        <v>0</v>
      </c>
      <c r="AE2616" s="1">
        <f>'Innlegging av opplysninger'!$B$5*Z2616</f>
        <v>0</v>
      </c>
      <c r="AF2616" s="1">
        <f>'Innlegging av opplysninger'!$B$5*AA2616</f>
        <v>0</v>
      </c>
      <c r="AG2616" s="1"/>
      <c r="AH2616" s="1">
        <f>'Innlegging av opplysninger'!$C$11*SUM(X2616:AG2616)</f>
        <v>0</v>
      </c>
      <c r="AI2616" s="1">
        <f>'Innlegging av opplysninger'!$C$13*(((X2616+Z2616+AC2616+AE2616)*Data!M2616)+(Z2616+AE2616)*(1-Data!M2616)*1.8/12+Y2616+AD2616+AA2616+AB2616+AF2616+AG2616)</f>
        <v>0</v>
      </c>
      <c r="AJ2616" s="1">
        <f>'Innlegging av opplysninger'!$C$13*((X2616+Z2616+AC2616+AE2616)*(1-Data!M2616)-(Z2616+AE2616)*(1-Data!M2616)*1.8/12)</f>
        <v>0</v>
      </c>
      <c r="AK2616" s="83">
        <f t="shared" si="404"/>
        <v>0</v>
      </c>
      <c r="AL2616" s="83">
        <f t="shared" si="405"/>
        <v>0</v>
      </c>
      <c r="AM2616" s="83">
        <f t="shared" si="406"/>
        <v>0</v>
      </c>
    </row>
    <row r="2617" spans="1:39">
      <c r="A2617" t="str">
        <f t="shared" si="400"/>
        <v>00</v>
      </c>
      <c r="B2617" s="6">
        <f>Data!A2617</f>
        <v>0</v>
      </c>
      <c r="C2617" s="7">
        <f>Data!B2617</f>
        <v>0</v>
      </c>
      <c r="D2617" s="7">
        <f>Data!C2617</f>
        <v>0</v>
      </c>
      <c r="E2617" s="1">
        <f>Data!D2617</f>
        <v>0</v>
      </c>
      <c r="F2617" s="1">
        <f>Data!E2617+Data!F2617</f>
        <v>0</v>
      </c>
      <c r="G2617" s="1">
        <f>Data!G2617</f>
        <v>0</v>
      </c>
      <c r="H2617" s="1">
        <f t="shared" si="401"/>
        <v>0</v>
      </c>
      <c r="I2617" s="1">
        <f t="shared" si="402"/>
        <v>0</v>
      </c>
      <c r="J2617" s="1">
        <f t="shared" si="403"/>
        <v>0</v>
      </c>
      <c r="K2617" s="1">
        <f>'Innlegging av opplysninger'!$B$4*H2617</f>
        <v>0</v>
      </c>
      <c r="L2617" s="1"/>
      <c r="M2617" s="1">
        <f>'Innlegging av opplysninger'!$B$5*H2617</f>
        <v>0</v>
      </c>
      <c r="N2617" s="1">
        <f>'Innlegging av opplysninger'!$B$5*I2617</f>
        <v>0</v>
      </c>
      <c r="O2617" s="1">
        <f>'Innlegging av opplysninger'!$B$5*J2617</f>
        <v>0</v>
      </c>
      <c r="P2617" s="1">
        <f>'Innlegging av opplysninger'!$B$5*K2617</f>
        <v>0</v>
      </c>
      <c r="Q2617" s="1"/>
      <c r="R2617" s="1">
        <f>'Innlegging av opplysninger'!$C$11*SUM(H2617:Q2617)</f>
        <v>0</v>
      </c>
      <c r="S2617" s="1">
        <f>'Innlegging av opplysninger'!$C$13*(((H2617+J2617+M2617+O2617)*Data!H2617)+(J2617+O2617)*(1-Data!H2617)*1.8/12+I2617+N2617+K2617+L2617+P2617+Q2617)</f>
        <v>0</v>
      </c>
      <c r="T2617" s="1">
        <f>'Innlegging av opplysninger'!$C$13*((H2617+J2617+M2617+O2617)*(1-Data!H2617)-(J2617+O2617)*(1-Data!H2617)*1.8/12)</f>
        <v>0</v>
      </c>
      <c r="U2617" s="1">
        <f>Data!I2617</f>
        <v>0</v>
      </c>
      <c r="V2617" s="1">
        <f>Data!J2617+Data!K2617</f>
        <v>0</v>
      </c>
      <c r="W2617" s="1">
        <f>Data!L2617</f>
        <v>0</v>
      </c>
      <c r="X2617" s="1">
        <f t="shared" si="407"/>
        <v>0</v>
      </c>
      <c r="Y2617" s="100">
        <f t="shared" si="408"/>
        <v>0</v>
      </c>
      <c r="Z2617" s="100">
        <f t="shared" si="409"/>
        <v>0</v>
      </c>
      <c r="AA2617" s="100">
        <f>'Innlegging av opplysninger'!$B$4*X2617</f>
        <v>0</v>
      </c>
      <c r="AB2617" s="1"/>
      <c r="AC2617" s="1">
        <f>'Innlegging av opplysninger'!$B$5*X2617</f>
        <v>0</v>
      </c>
      <c r="AD2617" s="1">
        <f>'Innlegging av opplysninger'!$B$5*Y2617</f>
        <v>0</v>
      </c>
      <c r="AE2617" s="1">
        <f>'Innlegging av opplysninger'!$B$5*Z2617</f>
        <v>0</v>
      </c>
      <c r="AF2617" s="1">
        <f>'Innlegging av opplysninger'!$B$5*AA2617</f>
        <v>0</v>
      </c>
      <c r="AG2617" s="1"/>
      <c r="AH2617" s="1">
        <f>'Innlegging av opplysninger'!$C$11*SUM(X2617:AG2617)</f>
        <v>0</v>
      </c>
      <c r="AI2617" s="1">
        <f>'Innlegging av opplysninger'!$C$13*(((X2617+Z2617+AC2617+AE2617)*Data!M2617)+(Z2617+AE2617)*(1-Data!M2617)*1.8/12+Y2617+AD2617+AA2617+AB2617+AF2617+AG2617)</f>
        <v>0</v>
      </c>
      <c r="AJ2617" s="1">
        <f>'Innlegging av opplysninger'!$C$13*((X2617+Z2617+AC2617+AE2617)*(1-Data!M2617)-(Z2617+AE2617)*(1-Data!M2617)*1.8/12)</f>
        <v>0</v>
      </c>
      <c r="AK2617" s="83">
        <f t="shared" si="404"/>
        <v>0</v>
      </c>
      <c r="AL2617" s="83">
        <f t="shared" si="405"/>
        <v>0</v>
      </c>
      <c r="AM2617" s="83">
        <f t="shared" si="406"/>
        <v>0</v>
      </c>
    </row>
    <row r="2618" spans="1:39">
      <c r="A2618" t="str">
        <f t="shared" si="400"/>
        <v>00</v>
      </c>
      <c r="B2618" s="6">
        <f>Data!A2618</f>
        <v>0</v>
      </c>
      <c r="C2618" s="7">
        <f>Data!B2618</f>
        <v>0</v>
      </c>
      <c r="D2618" s="7">
        <f>Data!C2618</f>
        <v>0</v>
      </c>
      <c r="E2618" s="1">
        <f>Data!D2618</f>
        <v>0</v>
      </c>
      <c r="F2618" s="1">
        <f>Data!E2618+Data!F2618</f>
        <v>0</v>
      </c>
      <c r="G2618" s="1">
        <f>Data!G2618</f>
        <v>0</v>
      </c>
      <c r="H2618" s="1">
        <f t="shared" si="401"/>
        <v>0</v>
      </c>
      <c r="I2618" s="1">
        <f t="shared" si="402"/>
        <v>0</v>
      </c>
      <c r="J2618" s="1">
        <f t="shared" si="403"/>
        <v>0</v>
      </c>
      <c r="K2618" s="1">
        <f>'Innlegging av opplysninger'!$B$4*H2618</f>
        <v>0</v>
      </c>
      <c r="L2618" s="1"/>
      <c r="M2618" s="1">
        <f>'Innlegging av opplysninger'!$B$5*H2618</f>
        <v>0</v>
      </c>
      <c r="N2618" s="1">
        <f>'Innlegging av opplysninger'!$B$5*I2618</f>
        <v>0</v>
      </c>
      <c r="O2618" s="1">
        <f>'Innlegging av opplysninger'!$B$5*J2618</f>
        <v>0</v>
      </c>
      <c r="P2618" s="1">
        <f>'Innlegging av opplysninger'!$B$5*K2618</f>
        <v>0</v>
      </c>
      <c r="Q2618" s="1"/>
      <c r="R2618" s="1">
        <f>'Innlegging av opplysninger'!$C$11*SUM(H2618:Q2618)</f>
        <v>0</v>
      </c>
      <c r="S2618" s="1">
        <f>'Innlegging av opplysninger'!$C$13*(((H2618+J2618+M2618+O2618)*Data!H2618)+(J2618+O2618)*(1-Data!H2618)*1.8/12+I2618+N2618+K2618+L2618+P2618+Q2618)</f>
        <v>0</v>
      </c>
      <c r="T2618" s="1">
        <f>'Innlegging av opplysninger'!$C$13*((H2618+J2618+M2618+O2618)*(1-Data!H2618)-(J2618+O2618)*(1-Data!H2618)*1.8/12)</f>
        <v>0</v>
      </c>
      <c r="U2618" s="1">
        <f>Data!I2618</f>
        <v>0</v>
      </c>
      <c r="V2618" s="1">
        <f>Data!J2618+Data!K2618</f>
        <v>0</v>
      </c>
      <c r="W2618" s="1">
        <f>Data!L2618</f>
        <v>0</v>
      </c>
      <c r="X2618" s="1">
        <f t="shared" si="407"/>
        <v>0</v>
      </c>
      <c r="Y2618" s="100">
        <f t="shared" si="408"/>
        <v>0</v>
      </c>
      <c r="Z2618" s="100">
        <f t="shared" si="409"/>
        <v>0</v>
      </c>
      <c r="AA2618" s="100">
        <f>'Innlegging av opplysninger'!$B$4*X2618</f>
        <v>0</v>
      </c>
      <c r="AB2618" s="1"/>
      <c r="AC2618" s="1">
        <f>'Innlegging av opplysninger'!$B$5*X2618</f>
        <v>0</v>
      </c>
      <c r="AD2618" s="1">
        <f>'Innlegging av opplysninger'!$B$5*Y2618</f>
        <v>0</v>
      </c>
      <c r="AE2618" s="1">
        <f>'Innlegging av opplysninger'!$B$5*Z2618</f>
        <v>0</v>
      </c>
      <c r="AF2618" s="1">
        <f>'Innlegging av opplysninger'!$B$5*AA2618</f>
        <v>0</v>
      </c>
      <c r="AG2618" s="1"/>
      <c r="AH2618" s="1">
        <f>'Innlegging av opplysninger'!$C$11*SUM(X2618:AG2618)</f>
        <v>0</v>
      </c>
      <c r="AI2618" s="1">
        <f>'Innlegging av opplysninger'!$C$13*(((X2618+Z2618+AC2618+AE2618)*Data!M2618)+(Z2618+AE2618)*(1-Data!M2618)*1.8/12+Y2618+AD2618+AA2618+AB2618+AF2618+AG2618)</f>
        <v>0</v>
      </c>
      <c r="AJ2618" s="1">
        <f>'Innlegging av opplysninger'!$C$13*((X2618+Z2618+AC2618+AE2618)*(1-Data!M2618)-(Z2618+AE2618)*(1-Data!M2618)*1.8/12)</f>
        <v>0</v>
      </c>
      <c r="AK2618" s="83">
        <f t="shared" si="404"/>
        <v>0</v>
      </c>
      <c r="AL2618" s="83">
        <f t="shared" si="405"/>
        <v>0</v>
      </c>
      <c r="AM2618" s="83">
        <f t="shared" si="406"/>
        <v>0</v>
      </c>
    </row>
    <row r="2619" spans="1:39">
      <c r="A2619" t="str">
        <f t="shared" si="400"/>
        <v>00</v>
      </c>
      <c r="B2619" s="6">
        <f>Data!A2619</f>
        <v>0</v>
      </c>
      <c r="C2619" s="7">
        <f>Data!B2619</f>
        <v>0</v>
      </c>
      <c r="D2619" s="7">
        <f>Data!C2619</f>
        <v>0</v>
      </c>
      <c r="E2619" s="1">
        <f>Data!D2619</f>
        <v>0</v>
      </c>
      <c r="F2619" s="1">
        <f>Data!E2619+Data!F2619</f>
        <v>0</v>
      </c>
      <c r="G2619" s="1">
        <f>Data!G2619</f>
        <v>0</v>
      </c>
      <c r="H2619" s="1">
        <f t="shared" si="401"/>
        <v>0</v>
      </c>
      <c r="I2619" s="1">
        <f t="shared" si="402"/>
        <v>0</v>
      </c>
      <c r="J2619" s="1">
        <f t="shared" si="403"/>
        <v>0</v>
      </c>
      <c r="K2619" s="1">
        <f>'Innlegging av opplysninger'!$B$4*H2619</f>
        <v>0</v>
      </c>
      <c r="L2619" s="1"/>
      <c r="M2619" s="1">
        <f>'Innlegging av opplysninger'!$B$5*H2619</f>
        <v>0</v>
      </c>
      <c r="N2619" s="1">
        <f>'Innlegging av opplysninger'!$B$5*I2619</f>
        <v>0</v>
      </c>
      <c r="O2619" s="1">
        <f>'Innlegging av opplysninger'!$B$5*J2619</f>
        <v>0</v>
      </c>
      <c r="P2619" s="1">
        <f>'Innlegging av opplysninger'!$B$5*K2619</f>
        <v>0</v>
      </c>
      <c r="Q2619" s="1"/>
      <c r="R2619" s="1">
        <f>'Innlegging av opplysninger'!$C$11*SUM(H2619:Q2619)</f>
        <v>0</v>
      </c>
      <c r="S2619" s="1">
        <f>'Innlegging av opplysninger'!$C$13*(((H2619+J2619+M2619+O2619)*Data!H2619)+(J2619+O2619)*(1-Data!H2619)*1.8/12+I2619+N2619+K2619+L2619+P2619+Q2619)</f>
        <v>0</v>
      </c>
      <c r="T2619" s="1">
        <f>'Innlegging av opplysninger'!$C$13*((H2619+J2619+M2619+O2619)*(1-Data!H2619)-(J2619+O2619)*(1-Data!H2619)*1.8/12)</f>
        <v>0</v>
      </c>
      <c r="U2619" s="1">
        <f>Data!I2619</f>
        <v>0</v>
      </c>
      <c r="V2619" s="1">
        <f>Data!J2619+Data!K2619</f>
        <v>0</v>
      </c>
      <c r="W2619" s="1">
        <f>Data!L2619</f>
        <v>0</v>
      </c>
      <c r="X2619" s="1">
        <f t="shared" si="407"/>
        <v>0</v>
      </c>
      <c r="Y2619" s="100">
        <f t="shared" si="408"/>
        <v>0</v>
      </c>
      <c r="Z2619" s="100">
        <f t="shared" si="409"/>
        <v>0</v>
      </c>
      <c r="AA2619" s="100">
        <f>'Innlegging av opplysninger'!$B$4*X2619</f>
        <v>0</v>
      </c>
      <c r="AB2619" s="1"/>
      <c r="AC2619" s="1">
        <f>'Innlegging av opplysninger'!$B$5*X2619</f>
        <v>0</v>
      </c>
      <c r="AD2619" s="1">
        <f>'Innlegging av opplysninger'!$B$5*Y2619</f>
        <v>0</v>
      </c>
      <c r="AE2619" s="1">
        <f>'Innlegging av opplysninger'!$B$5*Z2619</f>
        <v>0</v>
      </c>
      <c r="AF2619" s="1">
        <f>'Innlegging av opplysninger'!$B$5*AA2619</f>
        <v>0</v>
      </c>
      <c r="AG2619" s="1"/>
      <c r="AH2619" s="1">
        <f>'Innlegging av opplysninger'!$C$11*SUM(X2619:AG2619)</f>
        <v>0</v>
      </c>
      <c r="AI2619" s="1">
        <f>'Innlegging av opplysninger'!$C$13*(((X2619+Z2619+AC2619+AE2619)*Data!M2619)+(Z2619+AE2619)*(1-Data!M2619)*1.8/12+Y2619+AD2619+AA2619+AB2619+AF2619+AG2619)</f>
        <v>0</v>
      </c>
      <c r="AJ2619" s="1">
        <f>'Innlegging av opplysninger'!$C$13*((X2619+Z2619+AC2619+AE2619)*(1-Data!M2619)-(Z2619+AE2619)*(1-Data!M2619)*1.8/12)</f>
        <v>0</v>
      </c>
      <c r="AK2619" s="83">
        <f t="shared" si="404"/>
        <v>0</v>
      </c>
      <c r="AL2619" s="83">
        <f t="shared" si="405"/>
        <v>0</v>
      </c>
      <c r="AM2619" s="83">
        <f t="shared" si="406"/>
        <v>0</v>
      </c>
    </row>
    <row r="2620" spans="1:39">
      <c r="A2620" t="str">
        <f t="shared" si="400"/>
        <v>00</v>
      </c>
      <c r="B2620" s="6">
        <f>Data!A2620</f>
        <v>0</v>
      </c>
      <c r="C2620" s="7">
        <f>Data!B2620</f>
        <v>0</v>
      </c>
      <c r="D2620" s="7">
        <f>Data!C2620</f>
        <v>0</v>
      </c>
      <c r="E2620" s="1">
        <f>Data!D2620</f>
        <v>0</v>
      </c>
      <c r="F2620" s="1">
        <f>Data!E2620+Data!F2620</f>
        <v>0</v>
      </c>
      <c r="G2620" s="1">
        <f>Data!G2620</f>
        <v>0</v>
      </c>
      <c r="H2620" s="1">
        <f t="shared" si="401"/>
        <v>0</v>
      </c>
      <c r="I2620" s="1">
        <f t="shared" si="402"/>
        <v>0</v>
      </c>
      <c r="J2620" s="1">
        <f t="shared" si="403"/>
        <v>0</v>
      </c>
      <c r="K2620" s="1">
        <f>'Innlegging av opplysninger'!$B$4*H2620</f>
        <v>0</v>
      </c>
      <c r="L2620" s="1"/>
      <c r="M2620" s="1">
        <f>'Innlegging av opplysninger'!$B$5*H2620</f>
        <v>0</v>
      </c>
      <c r="N2620" s="1">
        <f>'Innlegging av opplysninger'!$B$5*I2620</f>
        <v>0</v>
      </c>
      <c r="O2620" s="1">
        <f>'Innlegging av opplysninger'!$B$5*J2620</f>
        <v>0</v>
      </c>
      <c r="P2620" s="1">
        <f>'Innlegging av opplysninger'!$B$5*K2620</f>
        <v>0</v>
      </c>
      <c r="Q2620" s="1"/>
      <c r="R2620" s="1">
        <f>'Innlegging av opplysninger'!$C$11*SUM(H2620:Q2620)</f>
        <v>0</v>
      </c>
      <c r="S2620" s="1">
        <f>'Innlegging av opplysninger'!$C$13*(((H2620+J2620+M2620+O2620)*Data!H2620)+(J2620+O2620)*(1-Data!H2620)*1.8/12+I2620+N2620+K2620+L2620+P2620+Q2620)</f>
        <v>0</v>
      </c>
      <c r="T2620" s="1">
        <f>'Innlegging av opplysninger'!$C$13*((H2620+J2620+M2620+O2620)*(1-Data!H2620)-(J2620+O2620)*(1-Data!H2620)*1.8/12)</f>
        <v>0</v>
      </c>
      <c r="U2620" s="1">
        <f>Data!I2620</f>
        <v>0</v>
      </c>
      <c r="V2620" s="1">
        <f>Data!J2620+Data!K2620</f>
        <v>0</v>
      </c>
      <c r="W2620" s="1">
        <f>Data!L2620</f>
        <v>0</v>
      </c>
      <c r="X2620" s="1">
        <f t="shared" si="407"/>
        <v>0</v>
      </c>
      <c r="Y2620" s="100">
        <f t="shared" si="408"/>
        <v>0</v>
      </c>
      <c r="Z2620" s="100">
        <f t="shared" si="409"/>
        <v>0</v>
      </c>
      <c r="AA2620" s="100">
        <f>'Innlegging av opplysninger'!$B$4*X2620</f>
        <v>0</v>
      </c>
      <c r="AB2620" s="1"/>
      <c r="AC2620" s="1">
        <f>'Innlegging av opplysninger'!$B$5*X2620</f>
        <v>0</v>
      </c>
      <c r="AD2620" s="1">
        <f>'Innlegging av opplysninger'!$B$5*Y2620</f>
        <v>0</v>
      </c>
      <c r="AE2620" s="1">
        <f>'Innlegging av opplysninger'!$B$5*Z2620</f>
        <v>0</v>
      </c>
      <c r="AF2620" s="1">
        <f>'Innlegging av opplysninger'!$B$5*AA2620</f>
        <v>0</v>
      </c>
      <c r="AG2620" s="1"/>
      <c r="AH2620" s="1">
        <f>'Innlegging av opplysninger'!$C$11*SUM(X2620:AG2620)</f>
        <v>0</v>
      </c>
      <c r="AI2620" s="1">
        <f>'Innlegging av opplysninger'!$C$13*(((X2620+Z2620+AC2620+AE2620)*Data!M2620)+(Z2620+AE2620)*(1-Data!M2620)*1.8/12+Y2620+AD2620+AA2620+AB2620+AF2620+AG2620)</f>
        <v>0</v>
      </c>
      <c r="AJ2620" s="1">
        <f>'Innlegging av opplysninger'!$C$13*((X2620+Z2620+AC2620+AE2620)*(1-Data!M2620)-(Z2620+AE2620)*(1-Data!M2620)*1.8/12)</f>
        <v>0</v>
      </c>
      <c r="AK2620" s="83">
        <f t="shared" si="404"/>
        <v>0</v>
      </c>
      <c r="AL2620" s="83">
        <f t="shared" si="405"/>
        <v>0</v>
      </c>
      <c r="AM2620" s="83">
        <f t="shared" si="406"/>
        <v>0</v>
      </c>
    </row>
    <row r="2621" spans="1:39">
      <c r="A2621" t="str">
        <f t="shared" si="400"/>
        <v>00</v>
      </c>
      <c r="B2621" s="6">
        <f>Data!A2621</f>
        <v>0</v>
      </c>
      <c r="C2621" s="7">
        <f>Data!B2621</f>
        <v>0</v>
      </c>
      <c r="D2621" s="7">
        <f>Data!C2621</f>
        <v>0</v>
      </c>
      <c r="E2621" s="1">
        <f>Data!D2621</f>
        <v>0</v>
      </c>
      <c r="F2621" s="1">
        <f>Data!E2621+Data!F2621</f>
        <v>0</v>
      </c>
      <c r="G2621" s="1">
        <f>Data!G2621</f>
        <v>0</v>
      </c>
      <c r="H2621" s="1">
        <f t="shared" si="401"/>
        <v>0</v>
      </c>
      <c r="I2621" s="1">
        <f t="shared" si="402"/>
        <v>0</v>
      </c>
      <c r="J2621" s="1">
        <f t="shared" si="403"/>
        <v>0</v>
      </c>
      <c r="K2621" s="1">
        <f>'Innlegging av opplysninger'!$B$4*H2621</f>
        <v>0</v>
      </c>
      <c r="L2621" s="1"/>
      <c r="M2621" s="1">
        <f>'Innlegging av opplysninger'!$B$5*H2621</f>
        <v>0</v>
      </c>
      <c r="N2621" s="1">
        <f>'Innlegging av opplysninger'!$B$5*I2621</f>
        <v>0</v>
      </c>
      <c r="O2621" s="1">
        <f>'Innlegging av opplysninger'!$B$5*J2621</f>
        <v>0</v>
      </c>
      <c r="P2621" s="1">
        <f>'Innlegging av opplysninger'!$B$5*K2621</f>
        <v>0</v>
      </c>
      <c r="Q2621" s="1"/>
      <c r="R2621" s="1">
        <f>'Innlegging av opplysninger'!$C$11*SUM(H2621:Q2621)</f>
        <v>0</v>
      </c>
      <c r="S2621" s="1">
        <f>'Innlegging av opplysninger'!$C$13*(((H2621+J2621+M2621+O2621)*Data!H2621)+(J2621+O2621)*(1-Data!H2621)*1.8/12+I2621+N2621+K2621+L2621+P2621+Q2621)</f>
        <v>0</v>
      </c>
      <c r="T2621" s="1">
        <f>'Innlegging av opplysninger'!$C$13*((H2621+J2621+M2621+O2621)*(1-Data!H2621)-(J2621+O2621)*(1-Data!H2621)*1.8/12)</f>
        <v>0</v>
      </c>
      <c r="U2621" s="1">
        <f>Data!I2621</f>
        <v>0</v>
      </c>
      <c r="V2621" s="1">
        <f>Data!J2621+Data!K2621</f>
        <v>0</v>
      </c>
      <c r="W2621" s="1">
        <f>Data!L2621</f>
        <v>0</v>
      </c>
      <c r="X2621" s="1">
        <f t="shared" si="407"/>
        <v>0</v>
      </c>
      <c r="Y2621" s="100">
        <f t="shared" si="408"/>
        <v>0</v>
      </c>
      <c r="Z2621" s="100">
        <f t="shared" si="409"/>
        <v>0</v>
      </c>
      <c r="AA2621" s="100">
        <f>'Innlegging av opplysninger'!$B$4*X2621</f>
        <v>0</v>
      </c>
      <c r="AB2621" s="1"/>
      <c r="AC2621" s="1">
        <f>'Innlegging av opplysninger'!$B$5*X2621</f>
        <v>0</v>
      </c>
      <c r="AD2621" s="1">
        <f>'Innlegging av opplysninger'!$B$5*Y2621</f>
        <v>0</v>
      </c>
      <c r="AE2621" s="1">
        <f>'Innlegging av opplysninger'!$B$5*Z2621</f>
        <v>0</v>
      </c>
      <c r="AF2621" s="1">
        <f>'Innlegging av opplysninger'!$B$5*AA2621</f>
        <v>0</v>
      </c>
      <c r="AG2621" s="1"/>
      <c r="AH2621" s="1">
        <f>'Innlegging av opplysninger'!$C$11*SUM(X2621:AG2621)</f>
        <v>0</v>
      </c>
      <c r="AI2621" s="1">
        <f>'Innlegging av opplysninger'!$C$13*(((X2621+Z2621+AC2621+AE2621)*Data!M2621)+(Z2621+AE2621)*(1-Data!M2621)*1.8/12+Y2621+AD2621+AA2621+AB2621+AF2621+AG2621)</f>
        <v>0</v>
      </c>
      <c r="AJ2621" s="1">
        <f>'Innlegging av opplysninger'!$C$13*((X2621+Z2621+AC2621+AE2621)*(1-Data!M2621)-(Z2621+AE2621)*(1-Data!M2621)*1.8/12)</f>
        <v>0</v>
      </c>
      <c r="AK2621" s="83">
        <f t="shared" si="404"/>
        <v>0</v>
      </c>
      <c r="AL2621" s="83">
        <f t="shared" si="405"/>
        <v>0</v>
      </c>
      <c r="AM2621" s="83">
        <f t="shared" si="406"/>
        <v>0</v>
      </c>
    </row>
    <row r="2622" spans="1:39">
      <c r="A2622" t="str">
        <f t="shared" si="400"/>
        <v>00</v>
      </c>
      <c r="B2622" s="6">
        <f>Data!A2622</f>
        <v>0</v>
      </c>
      <c r="C2622" s="7">
        <f>Data!B2622</f>
        <v>0</v>
      </c>
      <c r="D2622" s="7">
        <f>Data!C2622</f>
        <v>0</v>
      </c>
      <c r="E2622" s="1">
        <f>Data!D2622</f>
        <v>0</v>
      </c>
      <c r="F2622" s="1">
        <f>Data!E2622+Data!F2622</f>
        <v>0</v>
      </c>
      <c r="G2622" s="1">
        <f>Data!G2622</f>
        <v>0</v>
      </c>
      <c r="H2622" s="1">
        <f t="shared" si="401"/>
        <v>0</v>
      </c>
      <c r="I2622" s="1">
        <f t="shared" si="402"/>
        <v>0</v>
      </c>
      <c r="J2622" s="1">
        <f t="shared" si="403"/>
        <v>0</v>
      </c>
      <c r="K2622" s="1">
        <f>'Innlegging av opplysninger'!$B$4*H2622</f>
        <v>0</v>
      </c>
      <c r="L2622" s="1"/>
      <c r="M2622" s="1">
        <f>'Innlegging av opplysninger'!$B$5*H2622</f>
        <v>0</v>
      </c>
      <c r="N2622" s="1">
        <f>'Innlegging av opplysninger'!$B$5*I2622</f>
        <v>0</v>
      </c>
      <c r="O2622" s="1">
        <f>'Innlegging av opplysninger'!$B$5*J2622</f>
        <v>0</v>
      </c>
      <c r="P2622" s="1">
        <f>'Innlegging av opplysninger'!$B$5*K2622</f>
        <v>0</v>
      </c>
      <c r="Q2622" s="1"/>
      <c r="R2622" s="1">
        <f>'Innlegging av opplysninger'!$C$11*SUM(H2622:Q2622)</f>
        <v>0</v>
      </c>
      <c r="S2622" s="1">
        <f>'Innlegging av opplysninger'!$C$13*(((H2622+J2622+M2622+O2622)*Data!H2622)+(J2622+O2622)*(1-Data!H2622)*1.8/12+I2622+N2622+K2622+L2622+P2622+Q2622)</f>
        <v>0</v>
      </c>
      <c r="T2622" s="1">
        <f>'Innlegging av opplysninger'!$C$13*((H2622+J2622+M2622+O2622)*(1-Data!H2622)-(J2622+O2622)*(1-Data!H2622)*1.8/12)</f>
        <v>0</v>
      </c>
      <c r="U2622" s="1">
        <f>Data!I2622</f>
        <v>0</v>
      </c>
      <c r="V2622" s="1">
        <f>Data!J2622+Data!K2622</f>
        <v>0</v>
      </c>
      <c r="W2622" s="1">
        <f>Data!L2622</f>
        <v>0</v>
      </c>
      <c r="X2622" s="1">
        <f t="shared" si="407"/>
        <v>0</v>
      </c>
      <c r="Y2622" s="100">
        <f t="shared" si="408"/>
        <v>0</v>
      </c>
      <c r="Z2622" s="100">
        <f t="shared" si="409"/>
        <v>0</v>
      </c>
      <c r="AA2622" s="100">
        <f>'Innlegging av opplysninger'!$B$4*X2622</f>
        <v>0</v>
      </c>
      <c r="AB2622" s="1"/>
      <c r="AC2622" s="1">
        <f>'Innlegging av opplysninger'!$B$5*X2622</f>
        <v>0</v>
      </c>
      <c r="AD2622" s="1">
        <f>'Innlegging av opplysninger'!$B$5*Y2622</f>
        <v>0</v>
      </c>
      <c r="AE2622" s="1">
        <f>'Innlegging av opplysninger'!$B$5*Z2622</f>
        <v>0</v>
      </c>
      <c r="AF2622" s="1">
        <f>'Innlegging av opplysninger'!$B$5*AA2622</f>
        <v>0</v>
      </c>
      <c r="AG2622" s="1"/>
      <c r="AH2622" s="1">
        <f>'Innlegging av opplysninger'!$C$11*SUM(X2622:AG2622)</f>
        <v>0</v>
      </c>
      <c r="AI2622" s="1">
        <f>'Innlegging av opplysninger'!$C$13*(((X2622+Z2622+AC2622+AE2622)*Data!M2622)+(Z2622+AE2622)*(1-Data!M2622)*1.8/12+Y2622+AD2622+AA2622+AB2622+AF2622+AG2622)</f>
        <v>0</v>
      </c>
      <c r="AJ2622" s="1">
        <f>'Innlegging av opplysninger'!$C$13*((X2622+Z2622+AC2622+AE2622)*(1-Data!M2622)-(Z2622+AE2622)*(1-Data!M2622)*1.8/12)</f>
        <v>0</v>
      </c>
      <c r="AK2622" s="83">
        <f t="shared" si="404"/>
        <v>0</v>
      </c>
      <c r="AL2622" s="83">
        <f t="shared" si="405"/>
        <v>0</v>
      </c>
      <c r="AM2622" s="83">
        <f t="shared" si="406"/>
        <v>0</v>
      </c>
    </row>
    <row r="2623" spans="1:39">
      <c r="A2623" t="str">
        <f t="shared" si="400"/>
        <v>00</v>
      </c>
      <c r="B2623" s="6">
        <f>Data!A2623</f>
        <v>0</v>
      </c>
      <c r="C2623" s="7">
        <f>Data!B2623</f>
        <v>0</v>
      </c>
      <c r="D2623" s="7">
        <f>Data!C2623</f>
        <v>0</v>
      </c>
      <c r="E2623" s="1">
        <f>Data!D2623</f>
        <v>0</v>
      </c>
      <c r="F2623" s="1">
        <f>Data!E2623+Data!F2623</f>
        <v>0</v>
      </c>
      <c r="G2623" s="1">
        <f>Data!G2623</f>
        <v>0</v>
      </c>
      <c r="H2623" s="1">
        <f t="shared" si="401"/>
        <v>0</v>
      </c>
      <c r="I2623" s="1">
        <f t="shared" si="402"/>
        <v>0</v>
      </c>
      <c r="J2623" s="1">
        <f t="shared" si="403"/>
        <v>0</v>
      </c>
      <c r="K2623" s="1">
        <f>'Innlegging av opplysninger'!$B$4*H2623</f>
        <v>0</v>
      </c>
      <c r="L2623" s="1"/>
      <c r="M2623" s="1">
        <f>'Innlegging av opplysninger'!$B$5*H2623</f>
        <v>0</v>
      </c>
      <c r="N2623" s="1">
        <f>'Innlegging av opplysninger'!$B$5*I2623</f>
        <v>0</v>
      </c>
      <c r="O2623" s="1">
        <f>'Innlegging av opplysninger'!$B$5*J2623</f>
        <v>0</v>
      </c>
      <c r="P2623" s="1">
        <f>'Innlegging av opplysninger'!$B$5*K2623</f>
        <v>0</v>
      </c>
      <c r="Q2623" s="1"/>
      <c r="R2623" s="1">
        <f>'Innlegging av opplysninger'!$C$11*SUM(H2623:Q2623)</f>
        <v>0</v>
      </c>
      <c r="S2623" s="1">
        <f>'Innlegging av opplysninger'!$C$13*(((H2623+J2623+M2623+O2623)*Data!H2623)+(J2623+O2623)*(1-Data!H2623)*1.8/12+I2623+N2623+K2623+L2623+P2623+Q2623)</f>
        <v>0</v>
      </c>
      <c r="T2623" s="1">
        <f>'Innlegging av opplysninger'!$C$13*((H2623+J2623+M2623+O2623)*(1-Data!H2623)-(J2623+O2623)*(1-Data!H2623)*1.8/12)</f>
        <v>0</v>
      </c>
      <c r="U2623" s="1">
        <f>Data!I2623</f>
        <v>0</v>
      </c>
      <c r="V2623" s="1">
        <f>Data!J2623+Data!K2623</f>
        <v>0</v>
      </c>
      <c r="W2623" s="1">
        <f>Data!L2623</f>
        <v>0</v>
      </c>
      <c r="X2623" s="1">
        <f t="shared" si="407"/>
        <v>0</v>
      </c>
      <c r="Y2623" s="100">
        <f t="shared" si="408"/>
        <v>0</v>
      </c>
      <c r="Z2623" s="100">
        <f t="shared" si="409"/>
        <v>0</v>
      </c>
      <c r="AA2623" s="100">
        <f>'Innlegging av opplysninger'!$B$4*X2623</f>
        <v>0</v>
      </c>
      <c r="AB2623" s="1"/>
      <c r="AC2623" s="1">
        <f>'Innlegging av opplysninger'!$B$5*X2623</f>
        <v>0</v>
      </c>
      <c r="AD2623" s="1">
        <f>'Innlegging av opplysninger'!$B$5*Y2623</f>
        <v>0</v>
      </c>
      <c r="AE2623" s="1">
        <f>'Innlegging av opplysninger'!$B$5*Z2623</f>
        <v>0</v>
      </c>
      <c r="AF2623" s="1">
        <f>'Innlegging av opplysninger'!$B$5*AA2623</f>
        <v>0</v>
      </c>
      <c r="AG2623" s="1"/>
      <c r="AH2623" s="1">
        <f>'Innlegging av opplysninger'!$C$11*SUM(X2623:AG2623)</f>
        <v>0</v>
      </c>
      <c r="AI2623" s="1">
        <f>'Innlegging av opplysninger'!$C$13*(((X2623+Z2623+AC2623+AE2623)*Data!M2623)+(Z2623+AE2623)*(1-Data!M2623)*1.8/12+Y2623+AD2623+AA2623+AB2623+AF2623+AG2623)</f>
        <v>0</v>
      </c>
      <c r="AJ2623" s="1">
        <f>'Innlegging av opplysninger'!$C$13*((X2623+Z2623+AC2623+AE2623)*(1-Data!M2623)-(Z2623+AE2623)*(1-Data!M2623)*1.8/12)</f>
        <v>0</v>
      </c>
      <c r="AK2623" s="83">
        <f t="shared" si="404"/>
        <v>0</v>
      </c>
      <c r="AL2623" s="83">
        <f t="shared" si="405"/>
        <v>0</v>
      </c>
      <c r="AM2623" s="83">
        <f t="shared" si="406"/>
        <v>0</v>
      </c>
    </row>
    <row r="2624" spans="1:39">
      <c r="A2624" t="str">
        <f t="shared" si="400"/>
        <v>00</v>
      </c>
      <c r="B2624" s="6">
        <f>Data!A2624</f>
        <v>0</v>
      </c>
      <c r="C2624" s="7">
        <f>Data!B2624</f>
        <v>0</v>
      </c>
      <c r="D2624" s="7">
        <f>Data!C2624</f>
        <v>0</v>
      </c>
      <c r="E2624" s="1">
        <f>Data!D2624</f>
        <v>0</v>
      </c>
      <c r="F2624" s="1">
        <f>Data!E2624+Data!F2624</f>
        <v>0</v>
      </c>
      <c r="G2624" s="1">
        <f>Data!G2624</f>
        <v>0</v>
      </c>
      <c r="H2624" s="1">
        <f t="shared" si="401"/>
        <v>0</v>
      </c>
      <c r="I2624" s="1">
        <f t="shared" si="402"/>
        <v>0</v>
      </c>
      <c r="J2624" s="1">
        <f t="shared" si="403"/>
        <v>0</v>
      </c>
      <c r="K2624" s="1">
        <f>'Innlegging av opplysninger'!$B$4*H2624</f>
        <v>0</v>
      </c>
      <c r="L2624" s="1"/>
      <c r="M2624" s="1">
        <f>'Innlegging av opplysninger'!$B$5*H2624</f>
        <v>0</v>
      </c>
      <c r="N2624" s="1">
        <f>'Innlegging av opplysninger'!$B$5*I2624</f>
        <v>0</v>
      </c>
      <c r="O2624" s="1">
        <f>'Innlegging av opplysninger'!$B$5*J2624</f>
        <v>0</v>
      </c>
      <c r="P2624" s="1">
        <f>'Innlegging av opplysninger'!$B$5*K2624</f>
        <v>0</v>
      </c>
      <c r="Q2624" s="1"/>
      <c r="R2624" s="1">
        <f>'Innlegging av opplysninger'!$C$11*SUM(H2624:Q2624)</f>
        <v>0</v>
      </c>
      <c r="S2624" s="1">
        <f>'Innlegging av opplysninger'!$C$13*(((H2624+J2624+M2624+O2624)*Data!H2624)+(J2624+O2624)*(1-Data!H2624)*1.8/12+I2624+N2624+K2624+L2624+P2624+Q2624)</f>
        <v>0</v>
      </c>
      <c r="T2624" s="1">
        <f>'Innlegging av opplysninger'!$C$13*((H2624+J2624+M2624+O2624)*(1-Data!H2624)-(J2624+O2624)*(1-Data!H2624)*1.8/12)</f>
        <v>0</v>
      </c>
      <c r="U2624" s="1">
        <f>Data!I2624</f>
        <v>0</v>
      </c>
      <c r="V2624" s="1">
        <f>Data!J2624+Data!K2624</f>
        <v>0</v>
      </c>
      <c r="W2624" s="1">
        <f>Data!L2624</f>
        <v>0</v>
      </c>
      <c r="X2624" s="1">
        <f t="shared" si="407"/>
        <v>0</v>
      </c>
      <c r="Y2624" s="100">
        <f t="shared" si="408"/>
        <v>0</v>
      </c>
      <c r="Z2624" s="100">
        <f t="shared" si="409"/>
        <v>0</v>
      </c>
      <c r="AA2624" s="100">
        <f>'Innlegging av opplysninger'!$B$4*X2624</f>
        <v>0</v>
      </c>
      <c r="AB2624" s="1"/>
      <c r="AC2624" s="1">
        <f>'Innlegging av opplysninger'!$B$5*X2624</f>
        <v>0</v>
      </c>
      <c r="AD2624" s="1">
        <f>'Innlegging av opplysninger'!$B$5*Y2624</f>
        <v>0</v>
      </c>
      <c r="AE2624" s="1">
        <f>'Innlegging av opplysninger'!$B$5*Z2624</f>
        <v>0</v>
      </c>
      <c r="AF2624" s="1">
        <f>'Innlegging av opplysninger'!$B$5*AA2624</f>
        <v>0</v>
      </c>
      <c r="AG2624" s="1"/>
      <c r="AH2624" s="1">
        <f>'Innlegging av opplysninger'!$C$11*SUM(X2624:AG2624)</f>
        <v>0</v>
      </c>
      <c r="AI2624" s="1">
        <f>'Innlegging av opplysninger'!$C$13*(((X2624+Z2624+AC2624+AE2624)*Data!M2624)+(Z2624+AE2624)*(1-Data!M2624)*1.8/12+Y2624+AD2624+AA2624+AB2624+AF2624+AG2624)</f>
        <v>0</v>
      </c>
      <c r="AJ2624" s="1">
        <f>'Innlegging av opplysninger'!$C$13*((X2624+Z2624+AC2624+AE2624)*(1-Data!M2624)-(Z2624+AE2624)*(1-Data!M2624)*1.8/12)</f>
        <v>0</v>
      </c>
      <c r="AK2624" s="83">
        <f t="shared" si="404"/>
        <v>0</v>
      </c>
      <c r="AL2624" s="83">
        <f t="shared" si="405"/>
        <v>0</v>
      </c>
      <c r="AM2624" s="83">
        <f t="shared" si="406"/>
        <v>0</v>
      </c>
    </row>
    <row r="2625" spans="1:39">
      <c r="A2625" t="str">
        <f t="shared" si="400"/>
        <v>00</v>
      </c>
      <c r="B2625" s="6">
        <f>Data!A2625</f>
        <v>0</v>
      </c>
      <c r="C2625" s="7">
        <f>Data!B2625</f>
        <v>0</v>
      </c>
      <c r="D2625" s="7">
        <f>Data!C2625</f>
        <v>0</v>
      </c>
      <c r="E2625" s="1">
        <f>Data!D2625</f>
        <v>0</v>
      </c>
      <c r="F2625" s="1">
        <f>Data!E2625+Data!F2625</f>
        <v>0</v>
      </c>
      <c r="G2625" s="1">
        <f>Data!G2625</f>
        <v>0</v>
      </c>
      <c r="H2625" s="1">
        <f t="shared" si="401"/>
        <v>0</v>
      </c>
      <c r="I2625" s="1">
        <f t="shared" si="402"/>
        <v>0</v>
      </c>
      <c r="J2625" s="1">
        <f t="shared" si="403"/>
        <v>0</v>
      </c>
      <c r="K2625" s="1">
        <f>'Innlegging av opplysninger'!$B$4*H2625</f>
        <v>0</v>
      </c>
      <c r="L2625" s="1"/>
      <c r="M2625" s="1">
        <f>'Innlegging av opplysninger'!$B$5*H2625</f>
        <v>0</v>
      </c>
      <c r="N2625" s="1">
        <f>'Innlegging av opplysninger'!$B$5*I2625</f>
        <v>0</v>
      </c>
      <c r="O2625" s="1">
        <f>'Innlegging av opplysninger'!$B$5*J2625</f>
        <v>0</v>
      </c>
      <c r="P2625" s="1">
        <f>'Innlegging av opplysninger'!$B$5*K2625</f>
        <v>0</v>
      </c>
      <c r="Q2625" s="1"/>
      <c r="R2625" s="1">
        <f>'Innlegging av opplysninger'!$C$11*SUM(H2625:Q2625)</f>
        <v>0</v>
      </c>
      <c r="S2625" s="1">
        <f>'Innlegging av opplysninger'!$C$13*(((H2625+J2625+M2625+O2625)*Data!H2625)+(J2625+O2625)*(1-Data!H2625)*1.8/12+I2625+N2625+K2625+L2625+P2625+Q2625)</f>
        <v>0</v>
      </c>
      <c r="T2625" s="1">
        <f>'Innlegging av opplysninger'!$C$13*((H2625+J2625+M2625+O2625)*(1-Data!H2625)-(J2625+O2625)*(1-Data!H2625)*1.8/12)</f>
        <v>0</v>
      </c>
      <c r="U2625" s="1">
        <f>Data!I2625</f>
        <v>0</v>
      </c>
      <c r="V2625" s="1">
        <f>Data!J2625+Data!K2625</f>
        <v>0</v>
      </c>
      <c r="W2625" s="1">
        <f>Data!L2625</f>
        <v>0</v>
      </c>
      <c r="X2625" s="1">
        <f t="shared" si="407"/>
        <v>0</v>
      </c>
      <c r="Y2625" s="100">
        <f t="shared" si="408"/>
        <v>0</v>
      </c>
      <c r="Z2625" s="100">
        <f t="shared" si="409"/>
        <v>0</v>
      </c>
      <c r="AA2625" s="100">
        <f>'Innlegging av opplysninger'!$B$4*X2625</f>
        <v>0</v>
      </c>
      <c r="AB2625" s="1"/>
      <c r="AC2625" s="1">
        <f>'Innlegging av opplysninger'!$B$5*X2625</f>
        <v>0</v>
      </c>
      <c r="AD2625" s="1">
        <f>'Innlegging av opplysninger'!$B$5*Y2625</f>
        <v>0</v>
      </c>
      <c r="AE2625" s="1">
        <f>'Innlegging av opplysninger'!$B$5*Z2625</f>
        <v>0</v>
      </c>
      <c r="AF2625" s="1">
        <f>'Innlegging av opplysninger'!$B$5*AA2625</f>
        <v>0</v>
      </c>
      <c r="AG2625" s="1"/>
      <c r="AH2625" s="1">
        <f>'Innlegging av opplysninger'!$C$11*SUM(X2625:AG2625)</f>
        <v>0</v>
      </c>
      <c r="AI2625" s="1">
        <f>'Innlegging av opplysninger'!$C$13*(((X2625+Z2625+AC2625+AE2625)*Data!M2625)+(Z2625+AE2625)*(1-Data!M2625)*1.8/12+Y2625+AD2625+AA2625+AB2625+AF2625+AG2625)</f>
        <v>0</v>
      </c>
      <c r="AJ2625" s="1">
        <f>'Innlegging av opplysninger'!$C$13*((X2625+Z2625+AC2625+AE2625)*(1-Data!M2625)-(Z2625+AE2625)*(1-Data!M2625)*1.8/12)</f>
        <v>0</v>
      </c>
      <c r="AK2625" s="83">
        <f t="shared" si="404"/>
        <v>0</v>
      </c>
      <c r="AL2625" s="83">
        <f t="shared" si="405"/>
        <v>0</v>
      </c>
      <c r="AM2625" s="83">
        <f t="shared" si="406"/>
        <v>0</v>
      </c>
    </row>
    <row r="2626" spans="1:39">
      <c r="A2626" t="str">
        <f t="shared" si="400"/>
        <v>00</v>
      </c>
      <c r="B2626" s="6">
        <f>Data!A2626</f>
        <v>0</v>
      </c>
      <c r="C2626" s="7">
        <f>Data!B2626</f>
        <v>0</v>
      </c>
      <c r="D2626" s="7">
        <f>Data!C2626</f>
        <v>0</v>
      </c>
      <c r="E2626" s="1">
        <f>Data!D2626</f>
        <v>0</v>
      </c>
      <c r="F2626" s="1">
        <f>Data!E2626+Data!F2626</f>
        <v>0</v>
      </c>
      <c r="G2626" s="1">
        <f>Data!G2626</f>
        <v>0</v>
      </c>
      <c r="H2626" s="1">
        <f t="shared" si="401"/>
        <v>0</v>
      </c>
      <c r="I2626" s="1">
        <f t="shared" si="402"/>
        <v>0</v>
      </c>
      <c r="J2626" s="1">
        <f t="shared" si="403"/>
        <v>0</v>
      </c>
      <c r="K2626" s="1">
        <f>'Innlegging av opplysninger'!$B$4*H2626</f>
        <v>0</v>
      </c>
      <c r="L2626" s="1"/>
      <c r="M2626" s="1">
        <f>'Innlegging av opplysninger'!$B$5*H2626</f>
        <v>0</v>
      </c>
      <c r="N2626" s="1">
        <f>'Innlegging av opplysninger'!$B$5*I2626</f>
        <v>0</v>
      </c>
      <c r="O2626" s="1">
        <f>'Innlegging av opplysninger'!$B$5*J2626</f>
        <v>0</v>
      </c>
      <c r="P2626" s="1">
        <f>'Innlegging av opplysninger'!$B$5*K2626</f>
        <v>0</v>
      </c>
      <c r="Q2626" s="1"/>
      <c r="R2626" s="1">
        <f>'Innlegging av opplysninger'!$C$11*SUM(H2626:Q2626)</f>
        <v>0</v>
      </c>
      <c r="S2626" s="1">
        <f>'Innlegging av opplysninger'!$C$13*(((H2626+J2626+M2626+O2626)*Data!H2626)+(J2626+O2626)*(1-Data!H2626)*1.8/12+I2626+N2626+K2626+L2626+P2626+Q2626)</f>
        <v>0</v>
      </c>
      <c r="T2626" s="1">
        <f>'Innlegging av opplysninger'!$C$13*((H2626+J2626+M2626+O2626)*(1-Data!H2626)-(J2626+O2626)*(1-Data!H2626)*1.8/12)</f>
        <v>0</v>
      </c>
      <c r="U2626" s="1">
        <f>Data!I2626</f>
        <v>0</v>
      </c>
      <c r="V2626" s="1">
        <f>Data!J2626+Data!K2626</f>
        <v>0</v>
      </c>
      <c r="W2626" s="1">
        <f>Data!L2626</f>
        <v>0</v>
      </c>
      <c r="X2626" s="1">
        <f t="shared" si="407"/>
        <v>0</v>
      </c>
      <c r="Y2626" s="100">
        <f t="shared" si="408"/>
        <v>0</v>
      </c>
      <c r="Z2626" s="100">
        <f t="shared" si="409"/>
        <v>0</v>
      </c>
      <c r="AA2626" s="100">
        <f>'Innlegging av opplysninger'!$B$4*X2626</f>
        <v>0</v>
      </c>
      <c r="AB2626" s="1"/>
      <c r="AC2626" s="1">
        <f>'Innlegging av opplysninger'!$B$5*X2626</f>
        <v>0</v>
      </c>
      <c r="AD2626" s="1">
        <f>'Innlegging av opplysninger'!$B$5*Y2626</f>
        <v>0</v>
      </c>
      <c r="AE2626" s="1">
        <f>'Innlegging av opplysninger'!$B$5*Z2626</f>
        <v>0</v>
      </c>
      <c r="AF2626" s="1">
        <f>'Innlegging av opplysninger'!$B$5*AA2626</f>
        <v>0</v>
      </c>
      <c r="AG2626" s="1"/>
      <c r="AH2626" s="1">
        <f>'Innlegging av opplysninger'!$C$11*SUM(X2626:AG2626)</f>
        <v>0</v>
      </c>
      <c r="AI2626" s="1">
        <f>'Innlegging av opplysninger'!$C$13*(((X2626+Z2626+AC2626+AE2626)*Data!M2626)+(Z2626+AE2626)*(1-Data!M2626)*1.8/12+Y2626+AD2626+AA2626+AB2626+AF2626+AG2626)</f>
        <v>0</v>
      </c>
      <c r="AJ2626" s="1">
        <f>'Innlegging av opplysninger'!$C$13*((X2626+Z2626+AC2626+AE2626)*(1-Data!M2626)-(Z2626+AE2626)*(1-Data!M2626)*1.8/12)</f>
        <v>0</v>
      </c>
      <c r="AK2626" s="83">
        <f t="shared" si="404"/>
        <v>0</v>
      </c>
      <c r="AL2626" s="83">
        <f t="shared" si="405"/>
        <v>0</v>
      </c>
      <c r="AM2626" s="83">
        <f t="shared" si="406"/>
        <v>0</v>
      </c>
    </row>
    <row r="2627" spans="1:39">
      <c r="A2627" t="str">
        <f t="shared" si="400"/>
        <v>00</v>
      </c>
      <c r="B2627" s="6">
        <f>Data!A2627</f>
        <v>0</v>
      </c>
      <c r="C2627" s="7">
        <f>Data!B2627</f>
        <v>0</v>
      </c>
      <c r="D2627" s="7">
        <f>Data!C2627</f>
        <v>0</v>
      </c>
      <c r="E2627" s="1">
        <f>Data!D2627</f>
        <v>0</v>
      </c>
      <c r="F2627" s="1">
        <f>Data!E2627+Data!F2627</f>
        <v>0</v>
      </c>
      <c r="G2627" s="1">
        <f>Data!G2627</f>
        <v>0</v>
      </c>
      <c r="H2627" s="1">
        <f t="shared" si="401"/>
        <v>0</v>
      </c>
      <c r="I2627" s="1">
        <f t="shared" si="402"/>
        <v>0</v>
      </c>
      <c r="J2627" s="1">
        <f t="shared" si="403"/>
        <v>0</v>
      </c>
      <c r="K2627" s="1">
        <f>'Innlegging av opplysninger'!$B$4*H2627</f>
        <v>0</v>
      </c>
      <c r="L2627" s="1"/>
      <c r="M2627" s="1">
        <f>'Innlegging av opplysninger'!$B$5*H2627</f>
        <v>0</v>
      </c>
      <c r="N2627" s="1">
        <f>'Innlegging av opplysninger'!$B$5*I2627</f>
        <v>0</v>
      </c>
      <c r="O2627" s="1">
        <f>'Innlegging av opplysninger'!$B$5*J2627</f>
        <v>0</v>
      </c>
      <c r="P2627" s="1">
        <f>'Innlegging av opplysninger'!$B$5*K2627</f>
        <v>0</v>
      </c>
      <c r="Q2627" s="1"/>
      <c r="R2627" s="1">
        <f>'Innlegging av opplysninger'!$C$11*SUM(H2627:Q2627)</f>
        <v>0</v>
      </c>
      <c r="S2627" s="1">
        <f>'Innlegging av opplysninger'!$C$13*(((H2627+J2627+M2627+O2627)*Data!H2627)+(J2627+O2627)*(1-Data!H2627)*1.8/12+I2627+N2627+K2627+L2627+P2627+Q2627)</f>
        <v>0</v>
      </c>
      <c r="T2627" s="1">
        <f>'Innlegging av opplysninger'!$C$13*((H2627+J2627+M2627+O2627)*(1-Data!H2627)-(J2627+O2627)*(1-Data!H2627)*1.8/12)</f>
        <v>0</v>
      </c>
      <c r="U2627" s="1">
        <f>Data!I2627</f>
        <v>0</v>
      </c>
      <c r="V2627" s="1">
        <f>Data!J2627+Data!K2627</f>
        <v>0</v>
      </c>
      <c r="W2627" s="1">
        <f>Data!L2627</f>
        <v>0</v>
      </c>
      <c r="X2627" s="1">
        <f t="shared" si="407"/>
        <v>0</v>
      </c>
      <c r="Y2627" s="100">
        <f t="shared" si="408"/>
        <v>0</v>
      </c>
      <c r="Z2627" s="100">
        <f t="shared" si="409"/>
        <v>0</v>
      </c>
      <c r="AA2627" s="100">
        <f>'Innlegging av opplysninger'!$B$4*X2627</f>
        <v>0</v>
      </c>
      <c r="AB2627" s="1"/>
      <c r="AC2627" s="1">
        <f>'Innlegging av opplysninger'!$B$5*X2627</f>
        <v>0</v>
      </c>
      <c r="AD2627" s="1">
        <f>'Innlegging av opplysninger'!$B$5*Y2627</f>
        <v>0</v>
      </c>
      <c r="AE2627" s="1">
        <f>'Innlegging av opplysninger'!$B$5*Z2627</f>
        <v>0</v>
      </c>
      <c r="AF2627" s="1">
        <f>'Innlegging av opplysninger'!$B$5*AA2627</f>
        <v>0</v>
      </c>
      <c r="AG2627" s="1"/>
      <c r="AH2627" s="1">
        <f>'Innlegging av opplysninger'!$C$11*SUM(X2627:AG2627)</f>
        <v>0</v>
      </c>
      <c r="AI2627" s="1">
        <f>'Innlegging av opplysninger'!$C$13*(((X2627+Z2627+AC2627+AE2627)*Data!M2627)+(Z2627+AE2627)*(1-Data!M2627)*1.8/12+Y2627+AD2627+AA2627+AB2627+AF2627+AG2627)</f>
        <v>0</v>
      </c>
      <c r="AJ2627" s="1">
        <f>'Innlegging av opplysninger'!$C$13*((X2627+Z2627+AC2627+AE2627)*(1-Data!M2627)-(Z2627+AE2627)*(1-Data!M2627)*1.8/12)</f>
        <v>0</v>
      </c>
      <c r="AK2627" s="83">
        <f t="shared" si="404"/>
        <v>0</v>
      </c>
      <c r="AL2627" s="83">
        <f t="shared" si="405"/>
        <v>0</v>
      </c>
      <c r="AM2627" s="83">
        <f t="shared" si="406"/>
        <v>0</v>
      </c>
    </row>
    <row r="2628" spans="1:39">
      <c r="A2628" t="str">
        <f t="shared" si="400"/>
        <v>00</v>
      </c>
      <c r="B2628" s="6">
        <f>Data!A2628</f>
        <v>0</v>
      </c>
      <c r="C2628" s="7">
        <f>Data!B2628</f>
        <v>0</v>
      </c>
      <c r="D2628" s="7">
        <f>Data!C2628</f>
        <v>0</v>
      </c>
      <c r="E2628" s="1">
        <f>Data!D2628</f>
        <v>0</v>
      </c>
      <c r="F2628" s="1">
        <f>Data!E2628+Data!F2628</f>
        <v>0</v>
      </c>
      <c r="G2628" s="1">
        <f>Data!G2628</f>
        <v>0</v>
      </c>
      <c r="H2628" s="1">
        <f t="shared" si="401"/>
        <v>0</v>
      </c>
      <c r="I2628" s="1">
        <f t="shared" si="402"/>
        <v>0</v>
      </c>
      <c r="J2628" s="1">
        <f t="shared" si="403"/>
        <v>0</v>
      </c>
      <c r="K2628" s="1">
        <f>'Innlegging av opplysninger'!$B$4*H2628</f>
        <v>0</v>
      </c>
      <c r="L2628" s="1"/>
      <c r="M2628" s="1">
        <f>'Innlegging av opplysninger'!$B$5*H2628</f>
        <v>0</v>
      </c>
      <c r="N2628" s="1">
        <f>'Innlegging av opplysninger'!$B$5*I2628</f>
        <v>0</v>
      </c>
      <c r="O2628" s="1">
        <f>'Innlegging av opplysninger'!$B$5*J2628</f>
        <v>0</v>
      </c>
      <c r="P2628" s="1">
        <f>'Innlegging av opplysninger'!$B$5*K2628</f>
        <v>0</v>
      </c>
      <c r="Q2628" s="1"/>
      <c r="R2628" s="1">
        <f>'Innlegging av opplysninger'!$C$11*SUM(H2628:Q2628)</f>
        <v>0</v>
      </c>
      <c r="S2628" s="1">
        <f>'Innlegging av opplysninger'!$C$13*(((H2628+J2628+M2628+O2628)*Data!H2628)+(J2628+O2628)*(1-Data!H2628)*1.8/12+I2628+N2628+K2628+L2628+P2628+Q2628)</f>
        <v>0</v>
      </c>
      <c r="T2628" s="1">
        <f>'Innlegging av opplysninger'!$C$13*((H2628+J2628+M2628+O2628)*(1-Data!H2628)-(J2628+O2628)*(1-Data!H2628)*1.8/12)</f>
        <v>0</v>
      </c>
      <c r="U2628" s="1">
        <f>Data!I2628</f>
        <v>0</v>
      </c>
      <c r="V2628" s="1">
        <f>Data!J2628+Data!K2628</f>
        <v>0</v>
      </c>
      <c r="W2628" s="1">
        <f>Data!L2628</f>
        <v>0</v>
      </c>
      <c r="X2628" s="1">
        <f t="shared" si="407"/>
        <v>0</v>
      </c>
      <c r="Y2628" s="100">
        <f t="shared" si="408"/>
        <v>0</v>
      </c>
      <c r="Z2628" s="100">
        <f t="shared" si="409"/>
        <v>0</v>
      </c>
      <c r="AA2628" s="100">
        <f>'Innlegging av opplysninger'!$B$4*X2628</f>
        <v>0</v>
      </c>
      <c r="AB2628" s="1"/>
      <c r="AC2628" s="1">
        <f>'Innlegging av opplysninger'!$B$5*X2628</f>
        <v>0</v>
      </c>
      <c r="AD2628" s="1">
        <f>'Innlegging av opplysninger'!$B$5*Y2628</f>
        <v>0</v>
      </c>
      <c r="AE2628" s="1">
        <f>'Innlegging av opplysninger'!$B$5*Z2628</f>
        <v>0</v>
      </c>
      <c r="AF2628" s="1">
        <f>'Innlegging av opplysninger'!$B$5*AA2628</f>
        <v>0</v>
      </c>
      <c r="AG2628" s="1"/>
      <c r="AH2628" s="1">
        <f>'Innlegging av opplysninger'!$C$11*SUM(X2628:AG2628)</f>
        <v>0</v>
      </c>
      <c r="AI2628" s="1">
        <f>'Innlegging av opplysninger'!$C$13*(((X2628+Z2628+AC2628+AE2628)*Data!M2628)+(Z2628+AE2628)*(1-Data!M2628)*1.8/12+Y2628+AD2628+AA2628+AB2628+AF2628+AG2628)</f>
        <v>0</v>
      </c>
      <c r="AJ2628" s="1">
        <f>'Innlegging av opplysninger'!$C$13*((X2628+Z2628+AC2628+AE2628)*(1-Data!M2628)-(Z2628+AE2628)*(1-Data!M2628)*1.8/12)</f>
        <v>0</v>
      </c>
      <c r="AK2628" s="83">
        <f t="shared" si="404"/>
        <v>0</v>
      </c>
      <c r="AL2628" s="83">
        <f t="shared" si="405"/>
        <v>0</v>
      </c>
      <c r="AM2628" s="83">
        <f t="shared" si="406"/>
        <v>0</v>
      </c>
    </row>
    <row r="2629" spans="1:39">
      <c r="A2629" t="str">
        <f t="shared" si="400"/>
        <v>00</v>
      </c>
      <c r="B2629" s="6">
        <f>Data!A2629</f>
        <v>0</v>
      </c>
      <c r="C2629" s="7">
        <f>Data!B2629</f>
        <v>0</v>
      </c>
      <c r="D2629" s="7">
        <f>Data!C2629</f>
        <v>0</v>
      </c>
      <c r="E2629" s="1">
        <f>Data!D2629</f>
        <v>0</v>
      </c>
      <c r="F2629" s="1">
        <f>Data!E2629+Data!F2629</f>
        <v>0</v>
      </c>
      <c r="G2629" s="1">
        <f>Data!G2629</f>
        <v>0</v>
      </c>
      <c r="H2629" s="1">
        <f t="shared" si="401"/>
        <v>0</v>
      </c>
      <c r="I2629" s="1">
        <f t="shared" si="402"/>
        <v>0</v>
      </c>
      <c r="J2629" s="1">
        <f t="shared" si="403"/>
        <v>0</v>
      </c>
      <c r="K2629" s="1">
        <f>'Innlegging av opplysninger'!$B$4*H2629</f>
        <v>0</v>
      </c>
      <c r="L2629" s="1"/>
      <c r="M2629" s="1">
        <f>'Innlegging av opplysninger'!$B$5*H2629</f>
        <v>0</v>
      </c>
      <c r="N2629" s="1">
        <f>'Innlegging av opplysninger'!$B$5*I2629</f>
        <v>0</v>
      </c>
      <c r="O2629" s="1">
        <f>'Innlegging av opplysninger'!$B$5*J2629</f>
        <v>0</v>
      </c>
      <c r="P2629" s="1">
        <f>'Innlegging av opplysninger'!$B$5*K2629</f>
        <v>0</v>
      </c>
      <c r="Q2629" s="1"/>
      <c r="R2629" s="1">
        <f>'Innlegging av opplysninger'!$C$11*SUM(H2629:Q2629)</f>
        <v>0</v>
      </c>
      <c r="S2629" s="1">
        <f>'Innlegging av opplysninger'!$C$13*(((H2629+J2629+M2629+O2629)*Data!H2629)+(J2629+O2629)*(1-Data!H2629)*1.8/12+I2629+N2629+K2629+L2629+P2629+Q2629)</f>
        <v>0</v>
      </c>
      <c r="T2629" s="1">
        <f>'Innlegging av opplysninger'!$C$13*((H2629+J2629+M2629+O2629)*(1-Data!H2629)-(J2629+O2629)*(1-Data!H2629)*1.8/12)</f>
        <v>0</v>
      </c>
      <c r="U2629" s="1">
        <f>Data!I2629</f>
        <v>0</v>
      </c>
      <c r="V2629" s="1">
        <f>Data!J2629+Data!K2629</f>
        <v>0</v>
      </c>
      <c r="W2629" s="1">
        <f>Data!L2629</f>
        <v>0</v>
      </c>
      <c r="X2629" s="1">
        <f t="shared" si="407"/>
        <v>0</v>
      </c>
      <c r="Y2629" s="100">
        <f t="shared" si="408"/>
        <v>0</v>
      </c>
      <c r="Z2629" s="100">
        <f t="shared" si="409"/>
        <v>0</v>
      </c>
      <c r="AA2629" s="100">
        <f>'Innlegging av opplysninger'!$B$4*X2629</f>
        <v>0</v>
      </c>
      <c r="AB2629" s="1"/>
      <c r="AC2629" s="1">
        <f>'Innlegging av opplysninger'!$B$5*X2629</f>
        <v>0</v>
      </c>
      <c r="AD2629" s="1">
        <f>'Innlegging av opplysninger'!$B$5*Y2629</f>
        <v>0</v>
      </c>
      <c r="AE2629" s="1">
        <f>'Innlegging av opplysninger'!$B$5*Z2629</f>
        <v>0</v>
      </c>
      <c r="AF2629" s="1">
        <f>'Innlegging av opplysninger'!$B$5*AA2629</f>
        <v>0</v>
      </c>
      <c r="AG2629" s="1"/>
      <c r="AH2629" s="1">
        <f>'Innlegging av opplysninger'!$C$11*SUM(X2629:AG2629)</f>
        <v>0</v>
      </c>
      <c r="AI2629" s="1">
        <f>'Innlegging av opplysninger'!$C$13*(((X2629+Z2629+AC2629+AE2629)*Data!M2629)+(Z2629+AE2629)*(1-Data!M2629)*1.8/12+Y2629+AD2629+AA2629+AB2629+AF2629+AG2629)</f>
        <v>0</v>
      </c>
      <c r="AJ2629" s="1">
        <f>'Innlegging av opplysninger'!$C$13*((X2629+Z2629+AC2629+AE2629)*(1-Data!M2629)-(Z2629+AE2629)*(1-Data!M2629)*1.8/12)</f>
        <v>0</v>
      </c>
      <c r="AK2629" s="83">
        <f t="shared" si="404"/>
        <v>0</v>
      </c>
      <c r="AL2629" s="83">
        <f t="shared" si="405"/>
        <v>0</v>
      </c>
      <c r="AM2629" s="83">
        <f t="shared" si="406"/>
        <v>0</v>
      </c>
    </row>
    <row r="2630" spans="1:39">
      <c r="A2630" t="str">
        <f t="shared" ref="A2630:A2693" si="410">CONCATENATE(B2630,D2630)</f>
        <v>00</v>
      </c>
      <c r="B2630" s="6">
        <f>Data!A2630</f>
        <v>0</v>
      </c>
      <c r="C2630" s="7">
        <f>Data!B2630</f>
        <v>0</v>
      </c>
      <c r="D2630" s="7">
        <f>Data!C2630</f>
        <v>0</v>
      </c>
      <c r="E2630" s="1">
        <f>Data!D2630</f>
        <v>0</v>
      </c>
      <c r="F2630" s="1">
        <f>Data!E2630+Data!F2630</f>
        <v>0</v>
      </c>
      <c r="G2630" s="1">
        <f>Data!G2630</f>
        <v>0</v>
      </c>
      <c r="H2630" s="1">
        <f t="shared" ref="H2630:H2693" si="411">F2630*(11-1/11)*E2630</f>
        <v>0</v>
      </c>
      <c r="I2630" s="1">
        <f t="shared" ref="I2630:I2693" si="412">G2630*(11-1/11)*E2630</f>
        <v>0</v>
      </c>
      <c r="J2630" s="1">
        <f t="shared" ref="J2630:J2693" si="413">(H2630+I2630)*0.12</f>
        <v>0</v>
      </c>
      <c r="K2630" s="1">
        <f>'Innlegging av opplysninger'!$B$4*H2630</f>
        <v>0</v>
      </c>
      <c r="L2630" s="1"/>
      <c r="M2630" s="1">
        <f>'Innlegging av opplysninger'!$B$5*H2630</f>
        <v>0</v>
      </c>
      <c r="N2630" s="1">
        <f>'Innlegging av opplysninger'!$B$5*I2630</f>
        <v>0</v>
      </c>
      <c r="O2630" s="1">
        <f>'Innlegging av opplysninger'!$B$5*J2630</f>
        <v>0</v>
      </c>
      <c r="P2630" s="1">
        <f>'Innlegging av opplysninger'!$B$5*K2630</f>
        <v>0</v>
      </c>
      <c r="Q2630" s="1"/>
      <c r="R2630" s="1">
        <f>'Innlegging av opplysninger'!$C$11*SUM(H2630:Q2630)</f>
        <v>0</v>
      </c>
      <c r="S2630" s="1">
        <f>'Innlegging av opplysninger'!$C$13*(((H2630+J2630+M2630+O2630)*Data!H2630)+(J2630+O2630)*(1-Data!H2630)*1.8/12+I2630+N2630+K2630+L2630+P2630+Q2630)</f>
        <v>0</v>
      </c>
      <c r="T2630" s="1">
        <f>'Innlegging av opplysninger'!$C$13*((H2630+J2630+M2630+O2630)*(1-Data!H2630)-(J2630+O2630)*(1-Data!H2630)*1.8/12)</f>
        <v>0</v>
      </c>
      <c r="U2630" s="1">
        <f>Data!I2630</f>
        <v>0</v>
      </c>
      <c r="V2630" s="1">
        <f>Data!J2630+Data!K2630</f>
        <v>0</v>
      </c>
      <c r="W2630" s="1">
        <f>Data!L2630</f>
        <v>0</v>
      </c>
      <c r="X2630" s="1">
        <f t="shared" si="407"/>
        <v>0</v>
      </c>
      <c r="Y2630" s="100">
        <f t="shared" si="408"/>
        <v>0</v>
      </c>
      <c r="Z2630" s="100">
        <f t="shared" si="409"/>
        <v>0</v>
      </c>
      <c r="AA2630" s="100">
        <f>'Innlegging av opplysninger'!$B$4*X2630</f>
        <v>0</v>
      </c>
      <c r="AB2630" s="1"/>
      <c r="AC2630" s="1">
        <f>'Innlegging av opplysninger'!$B$5*X2630</f>
        <v>0</v>
      </c>
      <c r="AD2630" s="1">
        <f>'Innlegging av opplysninger'!$B$5*Y2630</f>
        <v>0</v>
      </c>
      <c r="AE2630" s="1">
        <f>'Innlegging av opplysninger'!$B$5*Z2630</f>
        <v>0</v>
      </c>
      <c r="AF2630" s="1">
        <f>'Innlegging av opplysninger'!$B$5*AA2630</f>
        <v>0</v>
      </c>
      <c r="AG2630" s="1"/>
      <c r="AH2630" s="1">
        <f>'Innlegging av opplysninger'!$C$11*SUM(X2630:AG2630)</f>
        <v>0</v>
      </c>
      <c r="AI2630" s="1">
        <f>'Innlegging av opplysninger'!$C$13*(((X2630+Z2630+AC2630+AE2630)*Data!M2630)+(Z2630+AE2630)*(1-Data!M2630)*1.8/12+Y2630+AD2630+AA2630+AB2630+AF2630+AG2630)</f>
        <v>0</v>
      </c>
      <c r="AJ2630" s="1">
        <f>'Innlegging av opplysninger'!$C$13*((X2630+Z2630+AC2630+AE2630)*(1-Data!M2630)-(Z2630+AE2630)*(1-Data!M2630)*1.8/12)</f>
        <v>0</v>
      </c>
      <c r="AK2630" s="83">
        <f t="shared" ref="AK2630:AK2693" si="414">ROUND(AH2630+R2630,-3)</f>
        <v>0</v>
      </c>
      <c r="AL2630" s="83">
        <f t="shared" ref="AL2630:AL2693" si="415">ROUND(AI2630+S2630,-3)</f>
        <v>0</v>
      </c>
      <c r="AM2630" s="83">
        <f t="shared" ref="AM2630:AM2693" si="416">ROUND(AJ2630+T2630,-3)</f>
        <v>0</v>
      </c>
    </row>
    <row r="2631" spans="1:39">
      <c r="A2631" t="str">
        <f t="shared" si="410"/>
        <v>00</v>
      </c>
      <c r="B2631" s="6">
        <f>Data!A2631</f>
        <v>0</v>
      </c>
      <c r="C2631" s="7">
        <f>Data!B2631</f>
        <v>0</v>
      </c>
      <c r="D2631" s="7">
        <f>Data!C2631</f>
        <v>0</v>
      </c>
      <c r="E2631" s="1">
        <f>Data!D2631</f>
        <v>0</v>
      </c>
      <c r="F2631" s="1">
        <f>Data!E2631+Data!F2631</f>
        <v>0</v>
      </c>
      <c r="G2631" s="1">
        <f>Data!G2631</f>
        <v>0</v>
      </c>
      <c r="H2631" s="1">
        <f t="shared" si="411"/>
        <v>0</v>
      </c>
      <c r="I2631" s="1">
        <f t="shared" si="412"/>
        <v>0</v>
      </c>
      <c r="J2631" s="1">
        <f t="shared" si="413"/>
        <v>0</v>
      </c>
      <c r="K2631" s="1">
        <f>'Innlegging av opplysninger'!$B$4*H2631</f>
        <v>0</v>
      </c>
      <c r="L2631" s="1"/>
      <c r="M2631" s="1">
        <f>'Innlegging av opplysninger'!$B$5*H2631</f>
        <v>0</v>
      </c>
      <c r="N2631" s="1">
        <f>'Innlegging av opplysninger'!$B$5*I2631</f>
        <v>0</v>
      </c>
      <c r="O2631" s="1">
        <f>'Innlegging av opplysninger'!$B$5*J2631</f>
        <v>0</v>
      </c>
      <c r="P2631" s="1">
        <f>'Innlegging av opplysninger'!$B$5*K2631</f>
        <v>0</v>
      </c>
      <c r="Q2631" s="1"/>
      <c r="R2631" s="1">
        <f>'Innlegging av opplysninger'!$C$11*SUM(H2631:Q2631)</f>
        <v>0</v>
      </c>
      <c r="S2631" s="1">
        <f>'Innlegging av opplysninger'!$C$13*(((H2631+J2631+M2631+O2631)*Data!H2631)+(J2631+O2631)*(1-Data!H2631)*1.8/12+I2631+N2631+K2631+L2631+P2631+Q2631)</f>
        <v>0</v>
      </c>
      <c r="T2631" s="1">
        <f>'Innlegging av opplysninger'!$C$13*((H2631+J2631+M2631+O2631)*(1-Data!H2631)-(J2631+O2631)*(1-Data!H2631)*1.8/12)</f>
        <v>0</v>
      </c>
      <c r="U2631" s="1">
        <f>Data!I2631</f>
        <v>0</v>
      </c>
      <c r="V2631" s="1">
        <f>Data!J2631+Data!K2631</f>
        <v>0</v>
      </c>
      <c r="W2631" s="1">
        <f>Data!L2631</f>
        <v>0</v>
      </c>
      <c r="X2631" s="1">
        <f t="shared" ref="X2631:X2694" si="417">V2631*(11-1/11)*U2631</f>
        <v>0</v>
      </c>
      <c r="Y2631" s="100">
        <f t="shared" ref="Y2631:Y2694" si="418">W2631*(11-1/11)*U2631</f>
        <v>0</v>
      </c>
      <c r="Z2631" s="100">
        <f t="shared" ref="Z2631:Z2694" si="419">(X2631+Y2631)*0.143</f>
        <v>0</v>
      </c>
      <c r="AA2631" s="100">
        <f>'Innlegging av opplysninger'!$B$4*X2631</f>
        <v>0</v>
      </c>
      <c r="AB2631" s="1"/>
      <c r="AC2631" s="1">
        <f>'Innlegging av opplysninger'!$B$5*X2631</f>
        <v>0</v>
      </c>
      <c r="AD2631" s="1">
        <f>'Innlegging av opplysninger'!$B$5*Y2631</f>
        <v>0</v>
      </c>
      <c r="AE2631" s="1">
        <f>'Innlegging av opplysninger'!$B$5*Z2631</f>
        <v>0</v>
      </c>
      <c r="AF2631" s="1">
        <f>'Innlegging av opplysninger'!$B$5*AA2631</f>
        <v>0</v>
      </c>
      <c r="AG2631" s="1"/>
      <c r="AH2631" s="1">
        <f>'Innlegging av opplysninger'!$C$11*SUM(X2631:AG2631)</f>
        <v>0</v>
      </c>
      <c r="AI2631" s="1">
        <f>'Innlegging av opplysninger'!$C$13*(((X2631+Z2631+AC2631+AE2631)*Data!M2631)+(Z2631+AE2631)*(1-Data!M2631)*1.8/12+Y2631+AD2631+AA2631+AB2631+AF2631+AG2631)</f>
        <v>0</v>
      </c>
      <c r="AJ2631" s="1">
        <f>'Innlegging av opplysninger'!$C$13*((X2631+Z2631+AC2631+AE2631)*(1-Data!M2631)-(Z2631+AE2631)*(1-Data!M2631)*1.8/12)</f>
        <v>0</v>
      </c>
      <c r="AK2631" s="83">
        <f t="shared" si="414"/>
        <v>0</v>
      </c>
      <c r="AL2631" s="83">
        <f t="shared" si="415"/>
        <v>0</v>
      </c>
      <c r="AM2631" s="83">
        <f t="shared" si="416"/>
        <v>0</v>
      </c>
    </row>
    <row r="2632" spans="1:39">
      <c r="A2632" t="str">
        <f t="shared" si="410"/>
        <v>00</v>
      </c>
      <c r="B2632" s="6">
        <f>Data!A2632</f>
        <v>0</v>
      </c>
      <c r="C2632" s="7">
        <f>Data!B2632</f>
        <v>0</v>
      </c>
      <c r="D2632" s="7">
        <f>Data!C2632</f>
        <v>0</v>
      </c>
      <c r="E2632" s="1">
        <f>Data!D2632</f>
        <v>0</v>
      </c>
      <c r="F2632" s="1">
        <f>Data!E2632+Data!F2632</f>
        <v>0</v>
      </c>
      <c r="G2632" s="1">
        <f>Data!G2632</f>
        <v>0</v>
      </c>
      <c r="H2632" s="1">
        <f t="shared" si="411"/>
        <v>0</v>
      </c>
      <c r="I2632" s="1">
        <f t="shared" si="412"/>
        <v>0</v>
      </c>
      <c r="J2632" s="1">
        <f t="shared" si="413"/>
        <v>0</v>
      </c>
      <c r="K2632" s="1">
        <f>'Innlegging av opplysninger'!$B$4*H2632</f>
        <v>0</v>
      </c>
      <c r="L2632" s="1"/>
      <c r="M2632" s="1">
        <f>'Innlegging av opplysninger'!$B$5*H2632</f>
        <v>0</v>
      </c>
      <c r="N2632" s="1">
        <f>'Innlegging av opplysninger'!$B$5*I2632</f>
        <v>0</v>
      </c>
      <c r="O2632" s="1">
        <f>'Innlegging av opplysninger'!$B$5*J2632</f>
        <v>0</v>
      </c>
      <c r="P2632" s="1">
        <f>'Innlegging av opplysninger'!$B$5*K2632</f>
        <v>0</v>
      </c>
      <c r="Q2632" s="1"/>
      <c r="R2632" s="1">
        <f>'Innlegging av opplysninger'!$C$11*SUM(H2632:Q2632)</f>
        <v>0</v>
      </c>
      <c r="S2632" s="1">
        <f>'Innlegging av opplysninger'!$C$13*(((H2632+J2632+M2632+O2632)*Data!H2632)+(J2632+O2632)*(1-Data!H2632)*1.8/12+I2632+N2632+K2632+L2632+P2632+Q2632)</f>
        <v>0</v>
      </c>
      <c r="T2632" s="1">
        <f>'Innlegging av opplysninger'!$C$13*((H2632+J2632+M2632+O2632)*(1-Data!H2632)-(J2632+O2632)*(1-Data!H2632)*1.8/12)</f>
        <v>0</v>
      </c>
      <c r="U2632" s="1">
        <f>Data!I2632</f>
        <v>0</v>
      </c>
      <c r="V2632" s="1">
        <f>Data!J2632+Data!K2632</f>
        <v>0</v>
      </c>
      <c r="W2632" s="1">
        <f>Data!L2632</f>
        <v>0</v>
      </c>
      <c r="X2632" s="1">
        <f t="shared" si="417"/>
        <v>0</v>
      </c>
      <c r="Y2632" s="100">
        <f t="shared" si="418"/>
        <v>0</v>
      </c>
      <c r="Z2632" s="100">
        <f t="shared" si="419"/>
        <v>0</v>
      </c>
      <c r="AA2632" s="100">
        <f>'Innlegging av opplysninger'!$B$4*X2632</f>
        <v>0</v>
      </c>
      <c r="AB2632" s="1"/>
      <c r="AC2632" s="1">
        <f>'Innlegging av opplysninger'!$B$5*X2632</f>
        <v>0</v>
      </c>
      <c r="AD2632" s="1">
        <f>'Innlegging av opplysninger'!$B$5*Y2632</f>
        <v>0</v>
      </c>
      <c r="AE2632" s="1">
        <f>'Innlegging av opplysninger'!$B$5*Z2632</f>
        <v>0</v>
      </c>
      <c r="AF2632" s="1">
        <f>'Innlegging av opplysninger'!$B$5*AA2632</f>
        <v>0</v>
      </c>
      <c r="AG2632" s="1"/>
      <c r="AH2632" s="1">
        <f>'Innlegging av opplysninger'!$C$11*SUM(X2632:AG2632)</f>
        <v>0</v>
      </c>
      <c r="AI2632" s="1">
        <f>'Innlegging av opplysninger'!$C$13*(((X2632+Z2632+AC2632+AE2632)*Data!M2632)+(Z2632+AE2632)*(1-Data!M2632)*1.8/12+Y2632+AD2632+AA2632+AB2632+AF2632+AG2632)</f>
        <v>0</v>
      </c>
      <c r="AJ2632" s="1">
        <f>'Innlegging av opplysninger'!$C$13*((X2632+Z2632+AC2632+AE2632)*(1-Data!M2632)-(Z2632+AE2632)*(1-Data!M2632)*1.8/12)</f>
        <v>0</v>
      </c>
      <c r="AK2632" s="83">
        <f t="shared" si="414"/>
        <v>0</v>
      </c>
      <c r="AL2632" s="83">
        <f t="shared" si="415"/>
        <v>0</v>
      </c>
      <c r="AM2632" s="83">
        <f t="shared" si="416"/>
        <v>0</v>
      </c>
    </row>
    <row r="2633" spans="1:39">
      <c r="A2633" t="str">
        <f t="shared" si="410"/>
        <v>00</v>
      </c>
      <c r="B2633" s="6">
        <f>Data!A2633</f>
        <v>0</v>
      </c>
      <c r="C2633" s="7">
        <f>Data!B2633</f>
        <v>0</v>
      </c>
      <c r="D2633" s="7">
        <f>Data!C2633</f>
        <v>0</v>
      </c>
      <c r="E2633" s="1">
        <f>Data!D2633</f>
        <v>0</v>
      </c>
      <c r="F2633" s="1">
        <f>Data!E2633+Data!F2633</f>
        <v>0</v>
      </c>
      <c r="G2633" s="1">
        <f>Data!G2633</f>
        <v>0</v>
      </c>
      <c r="H2633" s="1">
        <f t="shared" si="411"/>
        <v>0</v>
      </c>
      <c r="I2633" s="1">
        <f t="shared" si="412"/>
        <v>0</v>
      </c>
      <c r="J2633" s="1">
        <f t="shared" si="413"/>
        <v>0</v>
      </c>
      <c r="K2633" s="1">
        <f>'Innlegging av opplysninger'!$B$4*H2633</f>
        <v>0</v>
      </c>
      <c r="L2633" s="1"/>
      <c r="M2633" s="1">
        <f>'Innlegging av opplysninger'!$B$5*H2633</f>
        <v>0</v>
      </c>
      <c r="N2633" s="1">
        <f>'Innlegging av opplysninger'!$B$5*I2633</f>
        <v>0</v>
      </c>
      <c r="O2633" s="1">
        <f>'Innlegging av opplysninger'!$B$5*J2633</f>
        <v>0</v>
      </c>
      <c r="P2633" s="1">
        <f>'Innlegging av opplysninger'!$B$5*K2633</f>
        <v>0</v>
      </c>
      <c r="Q2633" s="1"/>
      <c r="R2633" s="1">
        <f>'Innlegging av opplysninger'!$C$11*SUM(H2633:Q2633)</f>
        <v>0</v>
      </c>
      <c r="S2633" s="1">
        <f>'Innlegging av opplysninger'!$C$13*(((H2633+J2633+M2633+O2633)*Data!H2633)+(J2633+O2633)*(1-Data!H2633)*1.8/12+I2633+N2633+K2633+L2633+P2633+Q2633)</f>
        <v>0</v>
      </c>
      <c r="T2633" s="1">
        <f>'Innlegging av opplysninger'!$C$13*((H2633+J2633+M2633+O2633)*(1-Data!H2633)-(J2633+O2633)*(1-Data!H2633)*1.8/12)</f>
        <v>0</v>
      </c>
      <c r="U2633" s="1">
        <f>Data!I2633</f>
        <v>0</v>
      </c>
      <c r="V2633" s="1">
        <f>Data!J2633+Data!K2633</f>
        <v>0</v>
      </c>
      <c r="W2633" s="1">
        <f>Data!L2633</f>
        <v>0</v>
      </c>
      <c r="X2633" s="1">
        <f t="shared" si="417"/>
        <v>0</v>
      </c>
      <c r="Y2633" s="100">
        <f t="shared" si="418"/>
        <v>0</v>
      </c>
      <c r="Z2633" s="100">
        <f t="shared" si="419"/>
        <v>0</v>
      </c>
      <c r="AA2633" s="100">
        <f>'Innlegging av opplysninger'!$B$4*X2633</f>
        <v>0</v>
      </c>
      <c r="AB2633" s="1"/>
      <c r="AC2633" s="1">
        <f>'Innlegging av opplysninger'!$B$5*X2633</f>
        <v>0</v>
      </c>
      <c r="AD2633" s="1">
        <f>'Innlegging av opplysninger'!$B$5*Y2633</f>
        <v>0</v>
      </c>
      <c r="AE2633" s="1">
        <f>'Innlegging av opplysninger'!$B$5*Z2633</f>
        <v>0</v>
      </c>
      <c r="AF2633" s="1">
        <f>'Innlegging av opplysninger'!$B$5*AA2633</f>
        <v>0</v>
      </c>
      <c r="AG2633" s="1"/>
      <c r="AH2633" s="1">
        <f>'Innlegging av opplysninger'!$C$11*SUM(X2633:AG2633)</f>
        <v>0</v>
      </c>
      <c r="AI2633" s="1">
        <f>'Innlegging av opplysninger'!$C$13*(((X2633+Z2633+AC2633+AE2633)*Data!M2633)+(Z2633+AE2633)*(1-Data!M2633)*1.8/12+Y2633+AD2633+AA2633+AB2633+AF2633+AG2633)</f>
        <v>0</v>
      </c>
      <c r="AJ2633" s="1">
        <f>'Innlegging av opplysninger'!$C$13*((X2633+Z2633+AC2633+AE2633)*(1-Data!M2633)-(Z2633+AE2633)*(1-Data!M2633)*1.8/12)</f>
        <v>0</v>
      </c>
      <c r="AK2633" s="83">
        <f t="shared" si="414"/>
        <v>0</v>
      </c>
      <c r="AL2633" s="83">
        <f t="shared" si="415"/>
        <v>0</v>
      </c>
      <c r="AM2633" s="83">
        <f t="shared" si="416"/>
        <v>0</v>
      </c>
    </row>
    <row r="2634" spans="1:39">
      <c r="A2634" t="str">
        <f t="shared" si="410"/>
        <v>00</v>
      </c>
      <c r="B2634" s="6">
        <f>Data!A2634</f>
        <v>0</v>
      </c>
      <c r="C2634" s="7">
        <f>Data!B2634</f>
        <v>0</v>
      </c>
      <c r="D2634" s="7">
        <f>Data!C2634</f>
        <v>0</v>
      </c>
      <c r="E2634" s="1">
        <f>Data!D2634</f>
        <v>0</v>
      </c>
      <c r="F2634" s="1">
        <f>Data!E2634+Data!F2634</f>
        <v>0</v>
      </c>
      <c r="G2634" s="1">
        <f>Data!G2634</f>
        <v>0</v>
      </c>
      <c r="H2634" s="1">
        <f t="shared" si="411"/>
        <v>0</v>
      </c>
      <c r="I2634" s="1">
        <f t="shared" si="412"/>
        <v>0</v>
      </c>
      <c r="J2634" s="1">
        <f t="shared" si="413"/>
        <v>0</v>
      </c>
      <c r="K2634" s="1">
        <f>'Innlegging av opplysninger'!$B$4*H2634</f>
        <v>0</v>
      </c>
      <c r="L2634" s="1"/>
      <c r="M2634" s="1">
        <f>'Innlegging av opplysninger'!$B$5*H2634</f>
        <v>0</v>
      </c>
      <c r="N2634" s="1">
        <f>'Innlegging av opplysninger'!$B$5*I2634</f>
        <v>0</v>
      </c>
      <c r="O2634" s="1">
        <f>'Innlegging av opplysninger'!$B$5*J2634</f>
        <v>0</v>
      </c>
      <c r="P2634" s="1">
        <f>'Innlegging av opplysninger'!$B$5*K2634</f>
        <v>0</v>
      </c>
      <c r="Q2634" s="1"/>
      <c r="R2634" s="1">
        <f>'Innlegging av opplysninger'!$C$11*SUM(H2634:Q2634)</f>
        <v>0</v>
      </c>
      <c r="S2634" s="1">
        <f>'Innlegging av opplysninger'!$C$13*(((H2634+J2634+M2634+O2634)*Data!H2634)+(J2634+O2634)*(1-Data!H2634)*1.8/12+I2634+N2634+K2634+L2634+P2634+Q2634)</f>
        <v>0</v>
      </c>
      <c r="T2634" s="1">
        <f>'Innlegging av opplysninger'!$C$13*((H2634+J2634+M2634+O2634)*(1-Data!H2634)-(J2634+O2634)*(1-Data!H2634)*1.8/12)</f>
        <v>0</v>
      </c>
      <c r="U2634" s="1">
        <f>Data!I2634</f>
        <v>0</v>
      </c>
      <c r="V2634" s="1">
        <f>Data!J2634+Data!K2634</f>
        <v>0</v>
      </c>
      <c r="W2634" s="1">
        <f>Data!L2634</f>
        <v>0</v>
      </c>
      <c r="X2634" s="1">
        <f t="shared" si="417"/>
        <v>0</v>
      </c>
      <c r="Y2634" s="100">
        <f t="shared" si="418"/>
        <v>0</v>
      </c>
      <c r="Z2634" s="100">
        <f t="shared" si="419"/>
        <v>0</v>
      </c>
      <c r="AA2634" s="100">
        <f>'Innlegging av opplysninger'!$B$4*X2634</f>
        <v>0</v>
      </c>
      <c r="AB2634" s="1"/>
      <c r="AC2634" s="1">
        <f>'Innlegging av opplysninger'!$B$5*X2634</f>
        <v>0</v>
      </c>
      <c r="AD2634" s="1">
        <f>'Innlegging av opplysninger'!$B$5*Y2634</f>
        <v>0</v>
      </c>
      <c r="AE2634" s="1">
        <f>'Innlegging av opplysninger'!$B$5*Z2634</f>
        <v>0</v>
      </c>
      <c r="AF2634" s="1">
        <f>'Innlegging av opplysninger'!$B$5*AA2634</f>
        <v>0</v>
      </c>
      <c r="AG2634" s="1"/>
      <c r="AH2634" s="1">
        <f>'Innlegging av opplysninger'!$C$11*SUM(X2634:AG2634)</f>
        <v>0</v>
      </c>
      <c r="AI2634" s="1">
        <f>'Innlegging av opplysninger'!$C$13*(((X2634+Z2634+AC2634+AE2634)*Data!M2634)+(Z2634+AE2634)*(1-Data!M2634)*1.8/12+Y2634+AD2634+AA2634+AB2634+AF2634+AG2634)</f>
        <v>0</v>
      </c>
      <c r="AJ2634" s="1">
        <f>'Innlegging av opplysninger'!$C$13*((X2634+Z2634+AC2634+AE2634)*(1-Data!M2634)-(Z2634+AE2634)*(1-Data!M2634)*1.8/12)</f>
        <v>0</v>
      </c>
      <c r="AK2634" s="83">
        <f t="shared" si="414"/>
        <v>0</v>
      </c>
      <c r="AL2634" s="83">
        <f t="shared" si="415"/>
        <v>0</v>
      </c>
      <c r="AM2634" s="83">
        <f t="shared" si="416"/>
        <v>0</v>
      </c>
    </row>
    <row r="2635" spans="1:39">
      <c r="A2635" t="str">
        <f t="shared" si="410"/>
        <v>00</v>
      </c>
      <c r="B2635" s="6">
        <f>Data!A2635</f>
        <v>0</v>
      </c>
      <c r="C2635" s="7">
        <f>Data!B2635</f>
        <v>0</v>
      </c>
      <c r="D2635" s="7">
        <f>Data!C2635</f>
        <v>0</v>
      </c>
      <c r="E2635" s="1">
        <f>Data!D2635</f>
        <v>0</v>
      </c>
      <c r="F2635" s="1">
        <f>Data!E2635+Data!F2635</f>
        <v>0</v>
      </c>
      <c r="G2635" s="1">
        <f>Data!G2635</f>
        <v>0</v>
      </c>
      <c r="H2635" s="1">
        <f t="shared" si="411"/>
        <v>0</v>
      </c>
      <c r="I2635" s="1">
        <f t="shared" si="412"/>
        <v>0</v>
      </c>
      <c r="J2635" s="1">
        <f t="shared" si="413"/>
        <v>0</v>
      </c>
      <c r="K2635" s="1">
        <f>'Innlegging av opplysninger'!$B$4*H2635</f>
        <v>0</v>
      </c>
      <c r="L2635" s="1"/>
      <c r="M2635" s="1">
        <f>'Innlegging av opplysninger'!$B$5*H2635</f>
        <v>0</v>
      </c>
      <c r="N2635" s="1">
        <f>'Innlegging av opplysninger'!$B$5*I2635</f>
        <v>0</v>
      </c>
      <c r="O2635" s="1">
        <f>'Innlegging av opplysninger'!$B$5*J2635</f>
        <v>0</v>
      </c>
      <c r="P2635" s="1">
        <f>'Innlegging av opplysninger'!$B$5*K2635</f>
        <v>0</v>
      </c>
      <c r="Q2635" s="1"/>
      <c r="R2635" s="1">
        <f>'Innlegging av opplysninger'!$C$11*SUM(H2635:Q2635)</f>
        <v>0</v>
      </c>
      <c r="S2635" s="1">
        <f>'Innlegging av opplysninger'!$C$13*(((H2635+J2635+M2635+O2635)*Data!H2635)+(J2635+O2635)*(1-Data!H2635)*1.8/12+I2635+N2635+K2635+L2635+P2635+Q2635)</f>
        <v>0</v>
      </c>
      <c r="T2635" s="1">
        <f>'Innlegging av opplysninger'!$C$13*((H2635+J2635+M2635+O2635)*(1-Data!H2635)-(J2635+O2635)*(1-Data!H2635)*1.8/12)</f>
        <v>0</v>
      </c>
      <c r="U2635" s="1">
        <f>Data!I2635</f>
        <v>0</v>
      </c>
      <c r="V2635" s="1">
        <f>Data!J2635+Data!K2635</f>
        <v>0</v>
      </c>
      <c r="W2635" s="1">
        <f>Data!L2635</f>
        <v>0</v>
      </c>
      <c r="X2635" s="1">
        <f t="shared" si="417"/>
        <v>0</v>
      </c>
      <c r="Y2635" s="100">
        <f t="shared" si="418"/>
        <v>0</v>
      </c>
      <c r="Z2635" s="100">
        <f t="shared" si="419"/>
        <v>0</v>
      </c>
      <c r="AA2635" s="100">
        <f>'Innlegging av opplysninger'!$B$4*X2635</f>
        <v>0</v>
      </c>
      <c r="AB2635" s="1"/>
      <c r="AC2635" s="1">
        <f>'Innlegging av opplysninger'!$B$5*X2635</f>
        <v>0</v>
      </c>
      <c r="AD2635" s="1">
        <f>'Innlegging av opplysninger'!$B$5*Y2635</f>
        <v>0</v>
      </c>
      <c r="AE2635" s="1">
        <f>'Innlegging av opplysninger'!$B$5*Z2635</f>
        <v>0</v>
      </c>
      <c r="AF2635" s="1">
        <f>'Innlegging av opplysninger'!$B$5*AA2635</f>
        <v>0</v>
      </c>
      <c r="AG2635" s="1"/>
      <c r="AH2635" s="1">
        <f>'Innlegging av opplysninger'!$C$11*SUM(X2635:AG2635)</f>
        <v>0</v>
      </c>
      <c r="AI2635" s="1">
        <f>'Innlegging av opplysninger'!$C$13*(((X2635+Z2635+AC2635+AE2635)*Data!M2635)+(Z2635+AE2635)*(1-Data!M2635)*1.8/12+Y2635+AD2635+AA2635+AB2635+AF2635+AG2635)</f>
        <v>0</v>
      </c>
      <c r="AJ2635" s="1">
        <f>'Innlegging av opplysninger'!$C$13*((X2635+Z2635+AC2635+AE2635)*(1-Data!M2635)-(Z2635+AE2635)*(1-Data!M2635)*1.8/12)</f>
        <v>0</v>
      </c>
      <c r="AK2635" s="83">
        <f t="shared" si="414"/>
        <v>0</v>
      </c>
      <c r="AL2635" s="83">
        <f t="shared" si="415"/>
        <v>0</v>
      </c>
      <c r="AM2635" s="83">
        <f t="shared" si="416"/>
        <v>0</v>
      </c>
    </row>
    <row r="2636" spans="1:39">
      <c r="A2636" t="str">
        <f t="shared" si="410"/>
        <v>00</v>
      </c>
      <c r="B2636" s="6">
        <f>Data!A2636</f>
        <v>0</v>
      </c>
      <c r="C2636" s="7">
        <f>Data!B2636</f>
        <v>0</v>
      </c>
      <c r="D2636" s="7">
        <f>Data!C2636</f>
        <v>0</v>
      </c>
      <c r="E2636" s="1">
        <f>Data!D2636</f>
        <v>0</v>
      </c>
      <c r="F2636" s="1">
        <f>Data!E2636+Data!F2636</f>
        <v>0</v>
      </c>
      <c r="G2636" s="1">
        <f>Data!G2636</f>
        <v>0</v>
      </c>
      <c r="H2636" s="1">
        <f t="shared" si="411"/>
        <v>0</v>
      </c>
      <c r="I2636" s="1">
        <f t="shared" si="412"/>
        <v>0</v>
      </c>
      <c r="J2636" s="1">
        <f t="shared" si="413"/>
        <v>0</v>
      </c>
      <c r="K2636" s="1">
        <f>'Innlegging av opplysninger'!$B$4*H2636</f>
        <v>0</v>
      </c>
      <c r="L2636" s="1"/>
      <c r="M2636" s="1">
        <f>'Innlegging av opplysninger'!$B$5*H2636</f>
        <v>0</v>
      </c>
      <c r="N2636" s="1">
        <f>'Innlegging av opplysninger'!$B$5*I2636</f>
        <v>0</v>
      </c>
      <c r="O2636" s="1">
        <f>'Innlegging av opplysninger'!$B$5*J2636</f>
        <v>0</v>
      </c>
      <c r="P2636" s="1">
        <f>'Innlegging av opplysninger'!$B$5*K2636</f>
        <v>0</v>
      </c>
      <c r="Q2636" s="1"/>
      <c r="R2636" s="1">
        <f>'Innlegging av opplysninger'!$C$11*SUM(H2636:Q2636)</f>
        <v>0</v>
      </c>
      <c r="S2636" s="1">
        <f>'Innlegging av opplysninger'!$C$13*(((H2636+J2636+M2636+O2636)*Data!H2636)+(J2636+O2636)*(1-Data!H2636)*1.8/12+I2636+N2636+K2636+L2636+P2636+Q2636)</f>
        <v>0</v>
      </c>
      <c r="T2636" s="1">
        <f>'Innlegging av opplysninger'!$C$13*((H2636+J2636+M2636+O2636)*(1-Data!H2636)-(J2636+O2636)*(1-Data!H2636)*1.8/12)</f>
        <v>0</v>
      </c>
      <c r="U2636" s="1">
        <f>Data!I2636</f>
        <v>0</v>
      </c>
      <c r="V2636" s="1">
        <f>Data!J2636+Data!K2636</f>
        <v>0</v>
      </c>
      <c r="W2636" s="1">
        <f>Data!L2636</f>
        <v>0</v>
      </c>
      <c r="X2636" s="1">
        <f t="shared" si="417"/>
        <v>0</v>
      </c>
      <c r="Y2636" s="100">
        <f t="shared" si="418"/>
        <v>0</v>
      </c>
      <c r="Z2636" s="100">
        <f t="shared" si="419"/>
        <v>0</v>
      </c>
      <c r="AA2636" s="100">
        <f>'Innlegging av opplysninger'!$B$4*X2636</f>
        <v>0</v>
      </c>
      <c r="AB2636" s="1"/>
      <c r="AC2636" s="1">
        <f>'Innlegging av opplysninger'!$B$5*X2636</f>
        <v>0</v>
      </c>
      <c r="AD2636" s="1">
        <f>'Innlegging av opplysninger'!$B$5*Y2636</f>
        <v>0</v>
      </c>
      <c r="AE2636" s="1">
        <f>'Innlegging av opplysninger'!$B$5*Z2636</f>
        <v>0</v>
      </c>
      <c r="AF2636" s="1">
        <f>'Innlegging av opplysninger'!$B$5*AA2636</f>
        <v>0</v>
      </c>
      <c r="AG2636" s="1"/>
      <c r="AH2636" s="1">
        <f>'Innlegging av opplysninger'!$C$11*SUM(X2636:AG2636)</f>
        <v>0</v>
      </c>
      <c r="AI2636" s="1">
        <f>'Innlegging av opplysninger'!$C$13*(((X2636+Z2636+AC2636+AE2636)*Data!M2636)+(Z2636+AE2636)*(1-Data!M2636)*1.8/12+Y2636+AD2636+AA2636+AB2636+AF2636+AG2636)</f>
        <v>0</v>
      </c>
      <c r="AJ2636" s="1">
        <f>'Innlegging av opplysninger'!$C$13*((X2636+Z2636+AC2636+AE2636)*(1-Data!M2636)-(Z2636+AE2636)*(1-Data!M2636)*1.8/12)</f>
        <v>0</v>
      </c>
      <c r="AK2636" s="83">
        <f t="shared" si="414"/>
        <v>0</v>
      </c>
      <c r="AL2636" s="83">
        <f t="shared" si="415"/>
        <v>0</v>
      </c>
      <c r="AM2636" s="83">
        <f t="shared" si="416"/>
        <v>0</v>
      </c>
    </row>
    <row r="2637" spans="1:39">
      <c r="A2637" t="str">
        <f t="shared" si="410"/>
        <v>00</v>
      </c>
      <c r="B2637" s="6">
        <f>Data!A2637</f>
        <v>0</v>
      </c>
      <c r="C2637" s="7">
        <f>Data!B2637</f>
        <v>0</v>
      </c>
      <c r="D2637" s="7">
        <f>Data!C2637</f>
        <v>0</v>
      </c>
      <c r="E2637" s="1">
        <f>Data!D2637</f>
        <v>0</v>
      </c>
      <c r="F2637" s="1">
        <f>Data!E2637+Data!F2637</f>
        <v>0</v>
      </c>
      <c r="G2637" s="1">
        <f>Data!G2637</f>
        <v>0</v>
      </c>
      <c r="H2637" s="1">
        <f t="shared" si="411"/>
        <v>0</v>
      </c>
      <c r="I2637" s="1">
        <f t="shared" si="412"/>
        <v>0</v>
      </c>
      <c r="J2637" s="1">
        <f t="shared" si="413"/>
        <v>0</v>
      </c>
      <c r="K2637" s="1">
        <f>'Innlegging av opplysninger'!$B$4*H2637</f>
        <v>0</v>
      </c>
      <c r="L2637" s="1"/>
      <c r="M2637" s="1">
        <f>'Innlegging av opplysninger'!$B$5*H2637</f>
        <v>0</v>
      </c>
      <c r="N2637" s="1">
        <f>'Innlegging av opplysninger'!$B$5*I2637</f>
        <v>0</v>
      </c>
      <c r="O2637" s="1">
        <f>'Innlegging av opplysninger'!$B$5*J2637</f>
        <v>0</v>
      </c>
      <c r="P2637" s="1">
        <f>'Innlegging av opplysninger'!$B$5*K2637</f>
        <v>0</v>
      </c>
      <c r="Q2637" s="1"/>
      <c r="R2637" s="1">
        <f>'Innlegging av opplysninger'!$C$11*SUM(H2637:Q2637)</f>
        <v>0</v>
      </c>
      <c r="S2637" s="1">
        <f>'Innlegging av opplysninger'!$C$13*(((H2637+J2637+M2637+O2637)*Data!H2637)+(J2637+O2637)*(1-Data!H2637)*1.8/12+I2637+N2637+K2637+L2637+P2637+Q2637)</f>
        <v>0</v>
      </c>
      <c r="T2637" s="1">
        <f>'Innlegging av opplysninger'!$C$13*((H2637+J2637+M2637+O2637)*(1-Data!H2637)-(J2637+O2637)*(1-Data!H2637)*1.8/12)</f>
        <v>0</v>
      </c>
      <c r="U2637" s="1">
        <f>Data!I2637</f>
        <v>0</v>
      </c>
      <c r="V2637" s="1">
        <f>Data!J2637+Data!K2637</f>
        <v>0</v>
      </c>
      <c r="W2637" s="1">
        <f>Data!L2637</f>
        <v>0</v>
      </c>
      <c r="X2637" s="1">
        <f t="shared" si="417"/>
        <v>0</v>
      </c>
      <c r="Y2637" s="100">
        <f t="shared" si="418"/>
        <v>0</v>
      </c>
      <c r="Z2637" s="100">
        <f t="shared" si="419"/>
        <v>0</v>
      </c>
      <c r="AA2637" s="100">
        <f>'Innlegging av opplysninger'!$B$4*X2637</f>
        <v>0</v>
      </c>
      <c r="AB2637" s="1"/>
      <c r="AC2637" s="1">
        <f>'Innlegging av opplysninger'!$B$5*X2637</f>
        <v>0</v>
      </c>
      <c r="AD2637" s="1">
        <f>'Innlegging av opplysninger'!$B$5*Y2637</f>
        <v>0</v>
      </c>
      <c r="AE2637" s="1">
        <f>'Innlegging av opplysninger'!$B$5*Z2637</f>
        <v>0</v>
      </c>
      <c r="AF2637" s="1">
        <f>'Innlegging av opplysninger'!$B$5*AA2637</f>
        <v>0</v>
      </c>
      <c r="AG2637" s="1"/>
      <c r="AH2637" s="1">
        <f>'Innlegging av opplysninger'!$C$11*SUM(X2637:AG2637)</f>
        <v>0</v>
      </c>
      <c r="AI2637" s="1">
        <f>'Innlegging av opplysninger'!$C$13*(((X2637+Z2637+AC2637+AE2637)*Data!M2637)+(Z2637+AE2637)*(1-Data!M2637)*1.8/12+Y2637+AD2637+AA2637+AB2637+AF2637+AG2637)</f>
        <v>0</v>
      </c>
      <c r="AJ2637" s="1">
        <f>'Innlegging av opplysninger'!$C$13*((X2637+Z2637+AC2637+AE2637)*(1-Data!M2637)-(Z2637+AE2637)*(1-Data!M2637)*1.8/12)</f>
        <v>0</v>
      </c>
      <c r="AK2637" s="83">
        <f t="shared" si="414"/>
        <v>0</v>
      </c>
      <c r="AL2637" s="83">
        <f t="shared" si="415"/>
        <v>0</v>
      </c>
      <c r="AM2637" s="83">
        <f t="shared" si="416"/>
        <v>0</v>
      </c>
    </row>
    <row r="2638" spans="1:39">
      <c r="A2638" t="str">
        <f t="shared" si="410"/>
        <v>00</v>
      </c>
      <c r="B2638" s="6">
        <f>Data!A2638</f>
        <v>0</v>
      </c>
      <c r="C2638" s="7">
        <f>Data!B2638</f>
        <v>0</v>
      </c>
      <c r="D2638" s="7">
        <f>Data!C2638</f>
        <v>0</v>
      </c>
      <c r="E2638" s="1">
        <f>Data!D2638</f>
        <v>0</v>
      </c>
      <c r="F2638" s="1">
        <f>Data!E2638+Data!F2638</f>
        <v>0</v>
      </c>
      <c r="G2638" s="1">
        <f>Data!G2638</f>
        <v>0</v>
      </c>
      <c r="H2638" s="1">
        <f t="shared" si="411"/>
        <v>0</v>
      </c>
      <c r="I2638" s="1">
        <f t="shared" si="412"/>
        <v>0</v>
      </c>
      <c r="J2638" s="1">
        <f t="shared" si="413"/>
        <v>0</v>
      </c>
      <c r="K2638" s="1">
        <f>'Innlegging av opplysninger'!$B$4*H2638</f>
        <v>0</v>
      </c>
      <c r="L2638" s="1"/>
      <c r="M2638" s="1">
        <f>'Innlegging av opplysninger'!$B$5*H2638</f>
        <v>0</v>
      </c>
      <c r="N2638" s="1">
        <f>'Innlegging av opplysninger'!$B$5*I2638</f>
        <v>0</v>
      </c>
      <c r="O2638" s="1">
        <f>'Innlegging av opplysninger'!$B$5*J2638</f>
        <v>0</v>
      </c>
      <c r="P2638" s="1">
        <f>'Innlegging av opplysninger'!$B$5*K2638</f>
        <v>0</v>
      </c>
      <c r="Q2638" s="1"/>
      <c r="R2638" s="1">
        <f>'Innlegging av opplysninger'!$C$11*SUM(H2638:Q2638)</f>
        <v>0</v>
      </c>
      <c r="S2638" s="1">
        <f>'Innlegging av opplysninger'!$C$13*(((H2638+J2638+M2638+O2638)*Data!H2638)+(J2638+O2638)*(1-Data!H2638)*1.8/12+I2638+N2638+K2638+L2638+P2638+Q2638)</f>
        <v>0</v>
      </c>
      <c r="T2638" s="1">
        <f>'Innlegging av opplysninger'!$C$13*((H2638+J2638+M2638+O2638)*(1-Data!H2638)-(J2638+O2638)*(1-Data!H2638)*1.8/12)</f>
        <v>0</v>
      </c>
      <c r="U2638" s="1">
        <f>Data!I2638</f>
        <v>0</v>
      </c>
      <c r="V2638" s="1">
        <f>Data!J2638+Data!K2638</f>
        <v>0</v>
      </c>
      <c r="W2638" s="1">
        <f>Data!L2638</f>
        <v>0</v>
      </c>
      <c r="X2638" s="1">
        <f t="shared" si="417"/>
        <v>0</v>
      </c>
      <c r="Y2638" s="100">
        <f t="shared" si="418"/>
        <v>0</v>
      </c>
      <c r="Z2638" s="100">
        <f t="shared" si="419"/>
        <v>0</v>
      </c>
      <c r="AA2638" s="100">
        <f>'Innlegging av opplysninger'!$B$4*X2638</f>
        <v>0</v>
      </c>
      <c r="AB2638" s="1"/>
      <c r="AC2638" s="1">
        <f>'Innlegging av opplysninger'!$B$5*X2638</f>
        <v>0</v>
      </c>
      <c r="AD2638" s="1">
        <f>'Innlegging av opplysninger'!$B$5*Y2638</f>
        <v>0</v>
      </c>
      <c r="AE2638" s="1">
        <f>'Innlegging av opplysninger'!$B$5*Z2638</f>
        <v>0</v>
      </c>
      <c r="AF2638" s="1">
        <f>'Innlegging av opplysninger'!$B$5*AA2638</f>
        <v>0</v>
      </c>
      <c r="AG2638" s="1"/>
      <c r="AH2638" s="1">
        <f>'Innlegging av opplysninger'!$C$11*SUM(X2638:AG2638)</f>
        <v>0</v>
      </c>
      <c r="AI2638" s="1">
        <f>'Innlegging av opplysninger'!$C$13*(((X2638+Z2638+AC2638+AE2638)*Data!M2638)+(Z2638+AE2638)*(1-Data!M2638)*1.8/12+Y2638+AD2638+AA2638+AB2638+AF2638+AG2638)</f>
        <v>0</v>
      </c>
      <c r="AJ2638" s="1">
        <f>'Innlegging av opplysninger'!$C$13*((X2638+Z2638+AC2638+AE2638)*(1-Data!M2638)-(Z2638+AE2638)*(1-Data!M2638)*1.8/12)</f>
        <v>0</v>
      </c>
      <c r="AK2638" s="83">
        <f t="shared" si="414"/>
        <v>0</v>
      </c>
      <c r="AL2638" s="83">
        <f t="shared" si="415"/>
        <v>0</v>
      </c>
      <c r="AM2638" s="83">
        <f t="shared" si="416"/>
        <v>0</v>
      </c>
    </row>
    <row r="2639" spans="1:39">
      <c r="A2639" t="str">
        <f t="shared" si="410"/>
        <v>00</v>
      </c>
      <c r="B2639" s="6">
        <f>Data!A2639</f>
        <v>0</v>
      </c>
      <c r="C2639" s="7">
        <f>Data!B2639</f>
        <v>0</v>
      </c>
      <c r="D2639" s="7">
        <f>Data!C2639</f>
        <v>0</v>
      </c>
      <c r="E2639" s="1">
        <f>Data!D2639</f>
        <v>0</v>
      </c>
      <c r="F2639" s="1">
        <f>Data!E2639+Data!F2639</f>
        <v>0</v>
      </c>
      <c r="G2639" s="1">
        <f>Data!G2639</f>
        <v>0</v>
      </c>
      <c r="H2639" s="1">
        <f t="shared" si="411"/>
        <v>0</v>
      </c>
      <c r="I2639" s="1">
        <f t="shared" si="412"/>
        <v>0</v>
      </c>
      <c r="J2639" s="1">
        <f t="shared" si="413"/>
        <v>0</v>
      </c>
      <c r="K2639" s="1">
        <f>'Innlegging av opplysninger'!$B$4*H2639</f>
        <v>0</v>
      </c>
      <c r="L2639" s="1"/>
      <c r="M2639" s="1">
        <f>'Innlegging av opplysninger'!$B$5*H2639</f>
        <v>0</v>
      </c>
      <c r="N2639" s="1">
        <f>'Innlegging av opplysninger'!$B$5*I2639</f>
        <v>0</v>
      </c>
      <c r="O2639" s="1">
        <f>'Innlegging av opplysninger'!$B$5*J2639</f>
        <v>0</v>
      </c>
      <c r="P2639" s="1">
        <f>'Innlegging av opplysninger'!$B$5*K2639</f>
        <v>0</v>
      </c>
      <c r="Q2639" s="1"/>
      <c r="R2639" s="1">
        <f>'Innlegging av opplysninger'!$C$11*SUM(H2639:Q2639)</f>
        <v>0</v>
      </c>
      <c r="S2639" s="1">
        <f>'Innlegging av opplysninger'!$C$13*(((H2639+J2639+M2639+O2639)*Data!H2639)+(J2639+O2639)*(1-Data!H2639)*1.8/12+I2639+N2639+K2639+L2639+P2639+Q2639)</f>
        <v>0</v>
      </c>
      <c r="T2639" s="1">
        <f>'Innlegging av opplysninger'!$C$13*((H2639+J2639+M2639+O2639)*(1-Data!H2639)-(J2639+O2639)*(1-Data!H2639)*1.8/12)</f>
        <v>0</v>
      </c>
      <c r="U2639" s="1">
        <f>Data!I2639</f>
        <v>0</v>
      </c>
      <c r="V2639" s="1">
        <f>Data!J2639+Data!K2639</f>
        <v>0</v>
      </c>
      <c r="W2639" s="1">
        <f>Data!L2639</f>
        <v>0</v>
      </c>
      <c r="X2639" s="1">
        <f t="shared" si="417"/>
        <v>0</v>
      </c>
      <c r="Y2639" s="100">
        <f t="shared" si="418"/>
        <v>0</v>
      </c>
      <c r="Z2639" s="100">
        <f t="shared" si="419"/>
        <v>0</v>
      </c>
      <c r="AA2639" s="100">
        <f>'Innlegging av opplysninger'!$B$4*X2639</f>
        <v>0</v>
      </c>
      <c r="AB2639" s="1"/>
      <c r="AC2639" s="1">
        <f>'Innlegging av opplysninger'!$B$5*X2639</f>
        <v>0</v>
      </c>
      <c r="AD2639" s="1">
        <f>'Innlegging av opplysninger'!$B$5*Y2639</f>
        <v>0</v>
      </c>
      <c r="AE2639" s="1">
        <f>'Innlegging av opplysninger'!$B$5*Z2639</f>
        <v>0</v>
      </c>
      <c r="AF2639" s="1">
        <f>'Innlegging av opplysninger'!$B$5*AA2639</f>
        <v>0</v>
      </c>
      <c r="AG2639" s="1"/>
      <c r="AH2639" s="1">
        <f>'Innlegging av opplysninger'!$C$11*SUM(X2639:AG2639)</f>
        <v>0</v>
      </c>
      <c r="AI2639" s="1">
        <f>'Innlegging av opplysninger'!$C$13*(((X2639+Z2639+AC2639+AE2639)*Data!M2639)+(Z2639+AE2639)*(1-Data!M2639)*1.8/12+Y2639+AD2639+AA2639+AB2639+AF2639+AG2639)</f>
        <v>0</v>
      </c>
      <c r="AJ2639" s="1">
        <f>'Innlegging av opplysninger'!$C$13*((X2639+Z2639+AC2639+AE2639)*(1-Data!M2639)-(Z2639+AE2639)*(1-Data!M2639)*1.8/12)</f>
        <v>0</v>
      </c>
      <c r="AK2639" s="83">
        <f t="shared" si="414"/>
        <v>0</v>
      </c>
      <c r="AL2639" s="83">
        <f t="shared" si="415"/>
        <v>0</v>
      </c>
      <c r="AM2639" s="83">
        <f t="shared" si="416"/>
        <v>0</v>
      </c>
    </row>
    <row r="2640" spans="1:39">
      <c r="A2640" t="str">
        <f t="shared" si="410"/>
        <v>00</v>
      </c>
      <c r="B2640" s="6">
        <f>Data!A2640</f>
        <v>0</v>
      </c>
      <c r="C2640" s="7">
        <f>Data!B2640</f>
        <v>0</v>
      </c>
      <c r="D2640" s="7">
        <f>Data!C2640</f>
        <v>0</v>
      </c>
      <c r="E2640" s="1">
        <f>Data!D2640</f>
        <v>0</v>
      </c>
      <c r="F2640" s="1">
        <f>Data!E2640+Data!F2640</f>
        <v>0</v>
      </c>
      <c r="G2640" s="1">
        <f>Data!G2640</f>
        <v>0</v>
      </c>
      <c r="H2640" s="1">
        <f t="shared" si="411"/>
        <v>0</v>
      </c>
      <c r="I2640" s="1">
        <f t="shared" si="412"/>
        <v>0</v>
      </c>
      <c r="J2640" s="1">
        <f t="shared" si="413"/>
        <v>0</v>
      </c>
      <c r="K2640" s="1">
        <f>'Innlegging av opplysninger'!$B$4*H2640</f>
        <v>0</v>
      </c>
      <c r="L2640" s="1"/>
      <c r="M2640" s="1">
        <f>'Innlegging av opplysninger'!$B$5*H2640</f>
        <v>0</v>
      </c>
      <c r="N2640" s="1">
        <f>'Innlegging av opplysninger'!$B$5*I2640</f>
        <v>0</v>
      </c>
      <c r="O2640" s="1">
        <f>'Innlegging av opplysninger'!$B$5*J2640</f>
        <v>0</v>
      </c>
      <c r="P2640" s="1">
        <f>'Innlegging av opplysninger'!$B$5*K2640</f>
        <v>0</v>
      </c>
      <c r="Q2640" s="1"/>
      <c r="R2640" s="1">
        <f>'Innlegging av opplysninger'!$C$11*SUM(H2640:Q2640)</f>
        <v>0</v>
      </c>
      <c r="S2640" s="1">
        <f>'Innlegging av opplysninger'!$C$13*(((H2640+J2640+M2640+O2640)*Data!H2640)+(J2640+O2640)*(1-Data!H2640)*1.8/12+I2640+N2640+K2640+L2640+P2640+Q2640)</f>
        <v>0</v>
      </c>
      <c r="T2640" s="1">
        <f>'Innlegging av opplysninger'!$C$13*((H2640+J2640+M2640+O2640)*(1-Data!H2640)-(J2640+O2640)*(1-Data!H2640)*1.8/12)</f>
        <v>0</v>
      </c>
      <c r="U2640" s="1">
        <f>Data!I2640</f>
        <v>0</v>
      </c>
      <c r="V2640" s="1">
        <f>Data!J2640+Data!K2640</f>
        <v>0</v>
      </c>
      <c r="W2640" s="1">
        <f>Data!L2640</f>
        <v>0</v>
      </c>
      <c r="X2640" s="1">
        <f t="shared" si="417"/>
        <v>0</v>
      </c>
      <c r="Y2640" s="100">
        <f t="shared" si="418"/>
        <v>0</v>
      </c>
      <c r="Z2640" s="100">
        <f t="shared" si="419"/>
        <v>0</v>
      </c>
      <c r="AA2640" s="100">
        <f>'Innlegging av opplysninger'!$B$4*X2640</f>
        <v>0</v>
      </c>
      <c r="AB2640" s="1"/>
      <c r="AC2640" s="1">
        <f>'Innlegging av opplysninger'!$B$5*X2640</f>
        <v>0</v>
      </c>
      <c r="AD2640" s="1">
        <f>'Innlegging av opplysninger'!$B$5*Y2640</f>
        <v>0</v>
      </c>
      <c r="AE2640" s="1">
        <f>'Innlegging av opplysninger'!$B$5*Z2640</f>
        <v>0</v>
      </c>
      <c r="AF2640" s="1">
        <f>'Innlegging av opplysninger'!$B$5*AA2640</f>
        <v>0</v>
      </c>
      <c r="AG2640" s="1"/>
      <c r="AH2640" s="1">
        <f>'Innlegging av opplysninger'!$C$11*SUM(X2640:AG2640)</f>
        <v>0</v>
      </c>
      <c r="AI2640" s="1">
        <f>'Innlegging av opplysninger'!$C$13*(((X2640+Z2640+AC2640+AE2640)*Data!M2640)+(Z2640+AE2640)*(1-Data!M2640)*1.8/12+Y2640+AD2640+AA2640+AB2640+AF2640+AG2640)</f>
        <v>0</v>
      </c>
      <c r="AJ2640" s="1">
        <f>'Innlegging av opplysninger'!$C$13*((X2640+Z2640+AC2640+AE2640)*(1-Data!M2640)-(Z2640+AE2640)*(1-Data!M2640)*1.8/12)</f>
        <v>0</v>
      </c>
      <c r="AK2640" s="83">
        <f t="shared" si="414"/>
        <v>0</v>
      </c>
      <c r="AL2640" s="83">
        <f t="shared" si="415"/>
        <v>0</v>
      </c>
      <c r="AM2640" s="83">
        <f t="shared" si="416"/>
        <v>0</v>
      </c>
    </row>
    <row r="2641" spans="1:39">
      <c r="A2641" t="str">
        <f t="shared" si="410"/>
        <v>00</v>
      </c>
      <c r="B2641" s="6">
        <f>Data!A2641</f>
        <v>0</v>
      </c>
      <c r="C2641" s="7">
        <f>Data!B2641</f>
        <v>0</v>
      </c>
      <c r="D2641" s="7">
        <f>Data!C2641</f>
        <v>0</v>
      </c>
      <c r="E2641" s="1">
        <f>Data!D2641</f>
        <v>0</v>
      </c>
      <c r="F2641" s="1">
        <f>Data!E2641+Data!F2641</f>
        <v>0</v>
      </c>
      <c r="G2641" s="1">
        <f>Data!G2641</f>
        <v>0</v>
      </c>
      <c r="H2641" s="1">
        <f t="shared" si="411"/>
        <v>0</v>
      </c>
      <c r="I2641" s="1">
        <f t="shared" si="412"/>
        <v>0</v>
      </c>
      <c r="J2641" s="1">
        <f t="shared" si="413"/>
        <v>0</v>
      </c>
      <c r="K2641" s="1">
        <f>'Innlegging av opplysninger'!$B$4*H2641</f>
        <v>0</v>
      </c>
      <c r="L2641" s="1"/>
      <c r="M2641" s="1">
        <f>'Innlegging av opplysninger'!$B$5*H2641</f>
        <v>0</v>
      </c>
      <c r="N2641" s="1">
        <f>'Innlegging av opplysninger'!$B$5*I2641</f>
        <v>0</v>
      </c>
      <c r="O2641" s="1">
        <f>'Innlegging av opplysninger'!$B$5*J2641</f>
        <v>0</v>
      </c>
      <c r="P2641" s="1">
        <f>'Innlegging av opplysninger'!$B$5*K2641</f>
        <v>0</v>
      </c>
      <c r="Q2641" s="1"/>
      <c r="R2641" s="1">
        <f>'Innlegging av opplysninger'!$C$11*SUM(H2641:Q2641)</f>
        <v>0</v>
      </c>
      <c r="S2641" s="1">
        <f>'Innlegging av opplysninger'!$C$13*(((H2641+J2641+M2641+O2641)*Data!H2641)+(J2641+O2641)*(1-Data!H2641)*1.8/12+I2641+N2641+K2641+L2641+P2641+Q2641)</f>
        <v>0</v>
      </c>
      <c r="T2641" s="1">
        <f>'Innlegging av opplysninger'!$C$13*((H2641+J2641+M2641+O2641)*(1-Data!H2641)-(J2641+O2641)*(1-Data!H2641)*1.8/12)</f>
        <v>0</v>
      </c>
      <c r="U2641" s="1">
        <f>Data!I2641</f>
        <v>0</v>
      </c>
      <c r="V2641" s="1">
        <f>Data!J2641+Data!K2641</f>
        <v>0</v>
      </c>
      <c r="W2641" s="1">
        <f>Data!L2641</f>
        <v>0</v>
      </c>
      <c r="X2641" s="1">
        <f t="shared" si="417"/>
        <v>0</v>
      </c>
      <c r="Y2641" s="100">
        <f t="shared" si="418"/>
        <v>0</v>
      </c>
      <c r="Z2641" s="100">
        <f t="shared" si="419"/>
        <v>0</v>
      </c>
      <c r="AA2641" s="100">
        <f>'Innlegging av opplysninger'!$B$4*X2641</f>
        <v>0</v>
      </c>
      <c r="AB2641" s="1"/>
      <c r="AC2641" s="1">
        <f>'Innlegging av opplysninger'!$B$5*X2641</f>
        <v>0</v>
      </c>
      <c r="AD2641" s="1">
        <f>'Innlegging av opplysninger'!$B$5*Y2641</f>
        <v>0</v>
      </c>
      <c r="AE2641" s="1">
        <f>'Innlegging av opplysninger'!$B$5*Z2641</f>
        <v>0</v>
      </c>
      <c r="AF2641" s="1">
        <f>'Innlegging av opplysninger'!$B$5*AA2641</f>
        <v>0</v>
      </c>
      <c r="AG2641" s="1"/>
      <c r="AH2641" s="1">
        <f>'Innlegging av opplysninger'!$C$11*SUM(X2641:AG2641)</f>
        <v>0</v>
      </c>
      <c r="AI2641" s="1">
        <f>'Innlegging av opplysninger'!$C$13*(((X2641+Z2641+AC2641+AE2641)*Data!M2641)+(Z2641+AE2641)*(1-Data!M2641)*1.8/12+Y2641+AD2641+AA2641+AB2641+AF2641+AG2641)</f>
        <v>0</v>
      </c>
      <c r="AJ2641" s="1">
        <f>'Innlegging av opplysninger'!$C$13*((X2641+Z2641+AC2641+AE2641)*(1-Data!M2641)-(Z2641+AE2641)*(1-Data!M2641)*1.8/12)</f>
        <v>0</v>
      </c>
      <c r="AK2641" s="83">
        <f t="shared" si="414"/>
        <v>0</v>
      </c>
      <c r="AL2641" s="83">
        <f t="shared" si="415"/>
        <v>0</v>
      </c>
      <c r="AM2641" s="83">
        <f t="shared" si="416"/>
        <v>0</v>
      </c>
    </row>
    <row r="2642" spans="1:39">
      <c r="A2642" t="str">
        <f t="shared" si="410"/>
        <v>00</v>
      </c>
      <c r="B2642" s="6">
        <f>Data!A2642</f>
        <v>0</v>
      </c>
      <c r="C2642" s="7">
        <f>Data!B2642</f>
        <v>0</v>
      </c>
      <c r="D2642" s="7">
        <f>Data!C2642</f>
        <v>0</v>
      </c>
      <c r="E2642" s="1">
        <f>Data!D2642</f>
        <v>0</v>
      </c>
      <c r="F2642" s="1">
        <f>Data!E2642+Data!F2642</f>
        <v>0</v>
      </c>
      <c r="G2642" s="1">
        <f>Data!G2642</f>
        <v>0</v>
      </c>
      <c r="H2642" s="1">
        <f t="shared" si="411"/>
        <v>0</v>
      </c>
      <c r="I2642" s="1">
        <f t="shared" si="412"/>
        <v>0</v>
      </c>
      <c r="J2642" s="1">
        <f t="shared" si="413"/>
        <v>0</v>
      </c>
      <c r="K2642" s="1">
        <f>'Innlegging av opplysninger'!$B$4*H2642</f>
        <v>0</v>
      </c>
      <c r="L2642" s="1"/>
      <c r="M2642" s="1">
        <f>'Innlegging av opplysninger'!$B$5*H2642</f>
        <v>0</v>
      </c>
      <c r="N2642" s="1">
        <f>'Innlegging av opplysninger'!$B$5*I2642</f>
        <v>0</v>
      </c>
      <c r="O2642" s="1">
        <f>'Innlegging av opplysninger'!$B$5*J2642</f>
        <v>0</v>
      </c>
      <c r="P2642" s="1">
        <f>'Innlegging av opplysninger'!$B$5*K2642</f>
        <v>0</v>
      </c>
      <c r="Q2642" s="1"/>
      <c r="R2642" s="1">
        <f>'Innlegging av opplysninger'!$C$11*SUM(H2642:Q2642)</f>
        <v>0</v>
      </c>
      <c r="S2642" s="1">
        <f>'Innlegging av opplysninger'!$C$13*(((H2642+J2642+M2642+O2642)*Data!H2642)+(J2642+O2642)*(1-Data!H2642)*1.8/12+I2642+N2642+K2642+L2642+P2642+Q2642)</f>
        <v>0</v>
      </c>
      <c r="T2642" s="1">
        <f>'Innlegging av opplysninger'!$C$13*((H2642+J2642+M2642+O2642)*(1-Data!H2642)-(J2642+O2642)*(1-Data!H2642)*1.8/12)</f>
        <v>0</v>
      </c>
      <c r="U2642" s="1">
        <f>Data!I2642</f>
        <v>0</v>
      </c>
      <c r="V2642" s="1">
        <f>Data!J2642+Data!K2642</f>
        <v>0</v>
      </c>
      <c r="W2642" s="1">
        <f>Data!L2642</f>
        <v>0</v>
      </c>
      <c r="X2642" s="1">
        <f t="shared" si="417"/>
        <v>0</v>
      </c>
      <c r="Y2642" s="100">
        <f t="shared" si="418"/>
        <v>0</v>
      </c>
      <c r="Z2642" s="100">
        <f t="shared" si="419"/>
        <v>0</v>
      </c>
      <c r="AA2642" s="100">
        <f>'Innlegging av opplysninger'!$B$4*X2642</f>
        <v>0</v>
      </c>
      <c r="AB2642" s="1"/>
      <c r="AC2642" s="1">
        <f>'Innlegging av opplysninger'!$B$5*X2642</f>
        <v>0</v>
      </c>
      <c r="AD2642" s="1">
        <f>'Innlegging av opplysninger'!$B$5*Y2642</f>
        <v>0</v>
      </c>
      <c r="AE2642" s="1">
        <f>'Innlegging av opplysninger'!$B$5*Z2642</f>
        <v>0</v>
      </c>
      <c r="AF2642" s="1">
        <f>'Innlegging av opplysninger'!$B$5*AA2642</f>
        <v>0</v>
      </c>
      <c r="AG2642" s="1"/>
      <c r="AH2642" s="1">
        <f>'Innlegging av opplysninger'!$C$11*SUM(X2642:AG2642)</f>
        <v>0</v>
      </c>
      <c r="AI2642" s="1">
        <f>'Innlegging av opplysninger'!$C$13*(((X2642+Z2642+AC2642+AE2642)*Data!M2642)+(Z2642+AE2642)*(1-Data!M2642)*1.8/12+Y2642+AD2642+AA2642+AB2642+AF2642+AG2642)</f>
        <v>0</v>
      </c>
      <c r="AJ2642" s="1">
        <f>'Innlegging av opplysninger'!$C$13*((X2642+Z2642+AC2642+AE2642)*(1-Data!M2642)-(Z2642+AE2642)*(1-Data!M2642)*1.8/12)</f>
        <v>0</v>
      </c>
      <c r="AK2642" s="83">
        <f t="shared" si="414"/>
        <v>0</v>
      </c>
      <c r="AL2642" s="83">
        <f t="shared" si="415"/>
        <v>0</v>
      </c>
      <c r="AM2642" s="83">
        <f t="shared" si="416"/>
        <v>0</v>
      </c>
    </row>
    <row r="2643" spans="1:39">
      <c r="A2643" t="str">
        <f t="shared" si="410"/>
        <v>00</v>
      </c>
      <c r="B2643" s="6">
        <f>Data!A2643</f>
        <v>0</v>
      </c>
      <c r="C2643" s="7">
        <f>Data!B2643</f>
        <v>0</v>
      </c>
      <c r="D2643" s="7">
        <f>Data!C2643</f>
        <v>0</v>
      </c>
      <c r="E2643" s="1">
        <f>Data!D2643</f>
        <v>0</v>
      </c>
      <c r="F2643" s="1">
        <f>Data!E2643+Data!F2643</f>
        <v>0</v>
      </c>
      <c r="G2643" s="1">
        <f>Data!G2643</f>
        <v>0</v>
      </c>
      <c r="H2643" s="1">
        <f t="shared" si="411"/>
        <v>0</v>
      </c>
      <c r="I2643" s="1">
        <f t="shared" si="412"/>
        <v>0</v>
      </c>
      <c r="J2643" s="1">
        <f t="shared" si="413"/>
        <v>0</v>
      </c>
      <c r="K2643" s="1">
        <f>'Innlegging av opplysninger'!$B$4*H2643</f>
        <v>0</v>
      </c>
      <c r="L2643" s="1"/>
      <c r="M2643" s="1">
        <f>'Innlegging av opplysninger'!$B$5*H2643</f>
        <v>0</v>
      </c>
      <c r="N2643" s="1">
        <f>'Innlegging av opplysninger'!$B$5*I2643</f>
        <v>0</v>
      </c>
      <c r="O2643" s="1">
        <f>'Innlegging av opplysninger'!$B$5*J2643</f>
        <v>0</v>
      </c>
      <c r="P2643" s="1">
        <f>'Innlegging av opplysninger'!$B$5*K2643</f>
        <v>0</v>
      </c>
      <c r="Q2643" s="1"/>
      <c r="R2643" s="1">
        <f>'Innlegging av opplysninger'!$C$11*SUM(H2643:Q2643)</f>
        <v>0</v>
      </c>
      <c r="S2643" s="1">
        <f>'Innlegging av opplysninger'!$C$13*(((H2643+J2643+M2643+O2643)*Data!H2643)+(J2643+O2643)*(1-Data!H2643)*1.8/12+I2643+N2643+K2643+L2643+P2643+Q2643)</f>
        <v>0</v>
      </c>
      <c r="T2643" s="1">
        <f>'Innlegging av opplysninger'!$C$13*((H2643+J2643+M2643+O2643)*(1-Data!H2643)-(J2643+O2643)*(1-Data!H2643)*1.8/12)</f>
        <v>0</v>
      </c>
      <c r="U2643" s="1">
        <f>Data!I2643</f>
        <v>0</v>
      </c>
      <c r="V2643" s="1">
        <f>Data!J2643+Data!K2643</f>
        <v>0</v>
      </c>
      <c r="W2643" s="1">
        <f>Data!L2643</f>
        <v>0</v>
      </c>
      <c r="X2643" s="1">
        <f t="shared" si="417"/>
        <v>0</v>
      </c>
      <c r="Y2643" s="100">
        <f t="shared" si="418"/>
        <v>0</v>
      </c>
      <c r="Z2643" s="100">
        <f t="shared" si="419"/>
        <v>0</v>
      </c>
      <c r="AA2643" s="100">
        <f>'Innlegging av opplysninger'!$B$4*X2643</f>
        <v>0</v>
      </c>
      <c r="AB2643" s="1"/>
      <c r="AC2643" s="1">
        <f>'Innlegging av opplysninger'!$B$5*X2643</f>
        <v>0</v>
      </c>
      <c r="AD2643" s="1">
        <f>'Innlegging av opplysninger'!$B$5*Y2643</f>
        <v>0</v>
      </c>
      <c r="AE2643" s="1">
        <f>'Innlegging av opplysninger'!$B$5*Z2643</f>
        <v>0</v>
      </c>
      <c r="AF2643" s="1">
        <f>'Innlegging av opplysninger'!$B$5*AA2643</f>
        <v>0</v>
      </c>
      <c r="AG2643" s="1"/>
      <c r="AH2643" s="1">
        <f>'Innlegging av opplysninger'!$C$11*SUM(X2643:AG2643)</f>
        <v>0</v>
      </c>
      <c r="AI2643" s="1">
        <f>'Innlegging av opplysninger'!$C$13*(((X2643+Z2643+AC2643+AE2643)*Data!M2643)+(Z2643+AE2643)*(1-Data!M2643)*1.8/12+Y2643+AD2643+AA2643+AB2643+AF2643+AG2643)</f>
        <v>0</v>
      </c>
      <c r="AJ2643" s="1">
        <f>'Innlegging av opplysninger'!$C$13*((X2643+Z2643+AC2643+AE2643)*(1-Data!M2643)-(Z2643+AE2643)*(1-Data!M2643)*1.8/12)</f>
        <v>0</v>
      </c>
      <c r="AK2643" s="83">
        <f t="shared" si="414"/>
        <v>0</v>
      </c>
      <c r="AL2643" s="83">
        <f t="shared" si="415"/>
        <v>0</v>
      </c>
      <c r="AM2643" s="83">
        <f t="shared" si="416"/>
        <v>0</v>
      </c>
    </row>
    <row r="2644" spans="1:39">
      <c r="A2644" t="str">
        <f t="shared" si="410"/>
        <v>00</v>
      </c>
      <c r="B2644" s="6">
        <f>Data!A2644</f>
        <v>0</v>
      </c>
      <c r="C2644" s="7">
        <f>Data!B2644</f>
        <v>0</v>
      </c>
      <c r="D2644" s="7">
        <f>Data!C2644</f>
        <v>0</v>
      </c>
      <c r="E2644" s="1">
        <f>Data!D2644</f>
        <v>0</v>
      </c>
      <c r="F2644" s="1">
        <f>Data!E2644+Data!F2644</f>
        <v>0</v>
      </c>
      <c r="G2644" s="1">
        <f>Data!G2644</f>
        <v>0</v>
      </c>
      <c r="H2644" s="1">
        <f t="shared" si="411"/>
        <v>0</v>
      </c>
      <c r="I2644" s="1">
        <f t="shared" si="412"/>
        <v>0</v>
      </c>
      <c r="J2644" s="1">
        <f t="shared" si="413"/>
        <v>0</v>
      </c>
      <c r="K2644" s="1">
        <f>'Innlegging av opplysninger'!$B$4*H2644</f>
        <v>0</v>
      </c>
      <c r="L2644" s="1"/>
      <c r="M2644" s="1">
        <f>'Innlegging av opplysninger'!$B$5*H2644</f>
        <v>0</v>
      </c>
      <c r="N2644" s="1">
        <f>'Innlegging av opplysninger'!$B$5*I2644</f>
        <v>0</v>
      </c>
      <c r="O2644" s="1">
        <f>'Innlegging av opplysninger'!$B$5*J2644</f>
        <v>0</v>
      </c>
      <c r="P2644" s="1">
        <f>'Innlegging av opplysninger'!$B$5*K2644</f>
        <v>0</v>
      </c>
      <c r="Q2644" s="1"/>
      <c r="R2644" s="1">
        <f>'Innlegging av opplysninger'!$C$11*SUM(H2644:Q2644)</f>
        <v>0</v>
      </c>
      <c r="S2644" s="1">
        <f>'Innlegging av opplysninger'!$C$13*(((H2644+J2644+M2644+O2644)*Data!H2644)+(J2644+O2644)*(1-Data!H2644)*1.8/12+I2644+N2644+K2644+L2644+P2644+Q2644)</f>
        <v>0</v>
      </c>
      <c r="T2644" s="1">
        <f>'Innlegging av opplysninger'!$C$13*((H2644+J2644+M2644+O2644)*(1-Data!H2644)-(J2644+O2644)*(1-Data!H2644)*1.8/12)</f>
        <v>0</v>
      </c>
      <c r="U2644" s="1">
        <f>Data!I2644</f>
        <v>0</v>
      </c>
      <c r="V2644" s="1">
        <f>Data!J2644+Data!K2644</f>
        <v>0</v>
      </c>
      <c r="W2644" s="1">
        <f>Data!L2644</f>
        <v>0</v>
      </c>
      <c r="X2644" s="1">
        <f t="shared" si="417"/>
        <v>0</v>
      </c>
      <c r="Y2644" s="100">
        <f t="shared" si="418"/>
        <v>0</v>
      </c>
      <c r="Z2644" s="100">
        <f t="shared" si="419"/>
        <v>0</v>
      </c>
      <c r="AA2644" s="100">
        <f>'Innlegging av opplysninger'!$B$4*X2644</f>
        <v>0</v>
      </c>
      <c r="AB2644" s="1"/>
      <c r="AC2644" s="1">
        <f>'Innlegging av opplysninger'!$B$5*X2644</f>
        <v>0</v>
      </c>
      <c r="AD2644" s="1">
        <f>'Innlegging av opplysninger'!$B$5*Y2644</f>
        <v>0</v>
      </c>
      <c r="AE2644" s="1">
        <f>'Innlegging av opplysninger'!$B$5*Z2644</f>
        <v>0</v>
      </c>
      <c r="AF2644" s="1">
        <f>'Innlegging av opplysninger'!$B$5*AA2644</f>
        <v>0</v>
      </c>
      <c r="AG2644" s="1"/>
      <c r="AH2644" s="1">
        <f>'Innlegging av opplysninger'!$C$11*SUM(X2644:AG2644)</f>
        <v>0</v>
      </c>
      <c r="AI2644" s="1">
        <f>'Innlegging av opplysninger'!$C$13*(((X2644+Z2644+AC2644+AE2644)*Data!M2644)+(Z2644+AE2644)*(1-Data!M2644)*1.8/12+Y2644+AD2644+AA2644+AB2644+AF2644+AG2644)</f>
        <v>0</v>
      </c>
      <c r="AJ2644" s="1">
        <f>'Innlegging av opplysninger'!$C$13*((X2644+Z2644+AC2644+AE2644)*(1-Data!M2644)-(Z2644+AE2644)*(1-Data!M2644)*1.8/12)</f>
        <v>0</v>
      </c>
      <c r="AK2644" s="83">
        <f t="shared" si="414"/>
        <v>0</v>
      </c>
      <c r="AL2644" s="83">
        <f t="shared" si="415"/>
        <v>0</v>
      </c>
      <c r="AM2644" s="83">
        <f t="shared" si="416"/>
        <v>0</v>
      </c>
    </row>
    <row r="2645" spans="1:39">
      <c r="A2645" t="str">
        <f t="shared" si="410"/>
        <v>00</v>
      </c>
      <c r="B2645" s="6">
        <f>Data!A2645</f>
        <v>0</v>
      </c>
      <c r="C2645" s="7">
        <f>Data!B2645</f>
        <v>0</v>
      </c>
      <c r="D2645" s="7">
        <f>Data!C2645</f>
        <v>0</v>
      </c>
      <c r="E2645" s="1">
        <f>Data!D2645</f>
        <v>0</v>
      </c>
      <c r="F2645" s="1">
        <f>Data!E2645+Data!F2645</f>
        <v>0</v>
      </c>
      <c r="G2645" s="1">
        <f>Data!G2645</f>
        <v>0</v>
      </c>
      <c r="H2645" s="1">
        <f t="shared" si="411"/>
        <v>0</v>
      </c>
      <c r="I2645" s="1">
        <f t="shared" si="412"/>
        <v>0</v>
      </c>
      <c r="J2645" s="1">
        <f t="shared" si="413"/>
        <v>0</v>
      </c>
      <c r="K2645" s="1">
        <f>'Innlegging av opplysninger'!$B$4*H2645</f>
        <v>0</v>
      </c>
      <c r="L2645" s="1"/>
      <c r="M2645" s="1">
        <f>'Innlegging av opplysninger'!$B$5*H2645</f>
        <v>0</v>
      </c>
      <c r="N2645" s="1">
        <f>'Innlegging av opplysninger'!$B$5*I2645</f>
        <v>0</v>
      </c>
      <c r="O2645" s="1">
        <f>'Innlegging av opplysninger'!$B$5*J2645</f>
        <v>0</v>
      </c>
      <c r="P2645" s="1">
        <f>'Innlegging av opplysninger'!$B$5*K2645</f>
        <v>0</v>
      </c>
      <c r="Q2645" s="1"/>
      <c r="R2645" s="1">
        <f>'Innlegging av opplysninger'!$C$11*SUM(H2645:Q2645)</f>
        <v>0</v>
      </c>
      <c r="S2645" s="1">
        <f>'Innlegging av opplysninger'!$C$13*(((H2645+J2645+M2645+O2645)*Data!H2645)+(J2645+O2645)*(1-Data!H2645)*1.8/12+I2645+N2645+K2645+L2645+P2645+Q2645)</f>
        <v>0</v>
      </c>
      <c r="T2645" s="1">
        <f>'Innlegging av opplysninger'!$C$13*((H2645+J2645+M2645+O2645)*(1-Data!H2645)-(J2645+O2645)*(1-Data!H2645)*1.8/12)</f>
        <v>0</v>
      </c>
      <c r="U2645" s="1">
        <f>Data!I2645</f>
        <v>0</v>
      </c>
      <c r="V2645" s="1">
        <f>Data!J2645+Data!K2645</f>
        <v>0</v>
      </c>
      <c r="W2645" s="1">
        <f>Data!L2645</f>
        <v>0</v>
      </c>
      <c r="X2645" s="1">
        <f t="shared" si="417"/>
        <v>0</v>
      </c>
      <c r="Y2645" s="100">
        <f t="shared" si="418"/>
        <v>0</v>
      </c>
      <c r="Z2645" s="100">
        <f t="shared" si="419"/>
        <v>0</v>
      </c>
      <c r="AA2645" s="100">
        <f>'Innlegging av opplysninger'!$B$4*X2645</f>
        <v>0</v>
      </c>
      <c r="AB2645" s="1"/>
      <c r="AC2645" s="1">
        <f>'Innlegging av opplysninger'!$B$5*X2645</f>
        <v>0</v>
      </c>
      <c r="AD2645" s="1">
        <f>'Innlegging av opplysninger'!$B$5*Y2645</f>
        <v>0</v>
      </c>
      <c r="AE2645" s="1">
        <f>'Innlegging av opplysninger'!$B$5*Z2645</f>
        <v>0</v>
      </c>
      <c r="AF2645" s="1">
        <f>'Innlegging av opplysninger'!$B$5*AA2645</f>
        <v>0</v>
      </c>
      <c r="AG2645" s="1"/>
      <c r="AH2645" s="1">
        <f>'Innlegging av opplysninger'!$C$11*SUM(X2645:AG2645)</f>
        <v>0</v>
      </c>
      <c r="AI2645" s="1">
        <f>'Innlegging av opplysninger'!$C$13*(((X2645+Z2645+AC2645+AE2645)*Data!M2645)+(Z2645+AE2645)*(1-Data!M2645)*1.8/12+Y2645+AD2645+AA2645+AB2645+AF2645+AG2645)</f>
        <v>0</v>
      </c>
      <c r="AJ2645" s="1">
        <f>'Innlegging av opplysninger'!$C$13*((X2645+Z2645+AC2645+AE2645)*(1-Data!M2645)-(Z2645+AE2645)*(1-Data!M2645)*1.8/12)</f>
        <v>0</v>
      </c>
      <c r="AK2645" s="83">
        <f t="shared" si="414"/>
        <v>0</v>
      </c>
      <c r="AL2645" s="83">
        <f t="shared" si="415"/>
        <v>0</v>
      </c>
      <c r="AM2645" s="83">
        <f t="shared" si="416"/>
        <v>0</v>
      </c>
    </row>
    <row r="2646" spans="1:39">
      <c r="A2646" t="str">
        <f t="shared" si="410"/>
        <v>00</v>
      </c>
      <c r="B2646" s="6">
        <f>Data!A2646</f>
        <v>0</v>
      </c>
      <c r="C2646" s="7">
        <f>Data!B2646</f>
        <v>0</v>
      </c>
      <c r="D2646" s="7">
        <f>Data!C2646</f>
        <v>0</v>
      </c>
      <c r="E2646" s="1">
        <f>Data!D2646</f>
        <v>0</v>
      </c>
      <c r="F2646" s="1">
        <f>Data!E2646+Data!F2646</f>
        <v>0</v>
      </c>
      <c r="G2646" s="1">
        <f>Data!G2646</f>
        <v>0</v>
      </c>
      <c r="H2646" s="1">
        <f t="shared" si="411"/>
        <v>0</v>
      </c>
      <c r="I2646" s="1">
        <f t="shared" si="412"/>
        <v>0</v>
      </c>
      <c r="J2646" s="1">
        <f t="shared" si="413"/>
        <v>0</v>
      </c>
      <c r="K2646" s="1">
        <f>'Innlegging av opplysninger'!$B$4*H2646</f>
        <v>0</v>
      </c>
      <c r="L2646" s="1"/>
      <c r="M2646" s="1">
        <f>'Innlegging av opplysninger'!$B$5*H2646</f>
        <v>0</v>
      </c>
      <c r="N2646" s="1">
        <f>'Innlegging av opplysninger'!$B$5*I2646</f>
        <v>0</v>
      </c>
      <c r="O2646" s="1">
        <f>'Innlegging av opplysninger'!$B$5*J2646</f>
        <v>0</v>
      </c>
      <c r="P2646" s="1">
        <f>'Innlegging av opplysninger'!$B$5*K2646</f>
        <v>0</v>
      </c>
      <c r="Q2646" s="1"/>
      <c r="R2646" s="1">
        <f>'Innlegging av opplysninger'!$C$11*SUM(H2646:Q2646)</f>
        <v>0</v>
      </c>
      <c r="S2646" s="1">
        <f>'Innlegging av opplysninger'!$C$13*(((H2646+J2646+M2646+O2646)*Data!H2646)+(J2646+O2646)*(1-Data!H2646)*1.8/12+I2646+N2646+K2646+L2646+P2646+Q2646)</f>
        <v>0</v>
      </c>
      <c r="T2646" s="1">
        <f>'Innlegging av opplysninger'!$C$13*((H2646+J2646+M2646+O2646)*(1-Data!H2646)-(J2646+O2646)*(1-Data!H2646)*1.8/12)</f>
        <v>0</v>
      </c>
      <c r="U2646" s="1">
        <f>Data!I2646</f>
        <v>0</v>
      </c>
      <c r="V2646" s="1">
        <f>Data!J2646+Data!K2646</f>
        <v>0</v>
      </c>
      <c r="W2646" s="1">
        <f>Data!L2646</f>
        <v>0</v>
      </c>
      <c r="X2646" s="1">
        <f t="shared" si="417"/>
        <v>0</v>
      </c>
      <c r="Y2646" s="100">
        <f t="shared" si="418"/>
        <v>0</v>
      </c>
      <c r="Z2646" s="100">
        <f t="shared" si="419"/>
        <v>0</v>
      </c>
      <c r="AA2646" s="100">
        <f>'Innlegging av opplysninger'!$B$4*X2646</f>
        <v>0</v>
      </c>
      <c r="AB2646" s="1"/>
      <c r="AC2646" s="1">
        <f>'Innlegging av opplysninger'!$B$5*X2646</f>
        <v>0</v>
      </c>
      <c r="AD2646" s="1">
        <f>'Innlegging av opplysninger'!$B$5*Y2646</f>
        <v>0</v>
      </c>
      <c r="AE2646" s="1">
        <f>'Innlegging av opplysninger'!$B$5*Z2646</f>
        <v>0</v>
      </c>
      <c r="AF2646" s="1">
        <f>'Innlegging av opplysninger'!$B$5*AA2646</f>
        <v>0</v>
      </c>
      <c r="AG2646" s="1"/>
      <c r="AH2646" s="1">
        <f>'Innlegging av opplysninger'!$C$11*SUM(X2646:AG2646)</f>
        <v>0</v>
      </c>
      <c r="AI2646" s="1">
        <f>'Innlegging av opplysninger'!$C$13*(((X2646+Z2646+AC2646+AE2646)*Data!M2646)+(Z2646+AE2646)*(1-Data!M2646)*1.8/12+Y2646+AD2646+AA2646+AB2646+AF2646+AG2646)</f>
        <v>0</v>
      </c>
      <c r="AJ2646" s="1">
        <f>'Innlegging av opplysninger'!$C$13*((X2646+Z2646+AC2646+AE2646)*(1-Data!M2646)-(Z2646+AE2646)*(1-Data!M2646)*1.8/12)</f>
        <v>0</v>
      </c>
      <c r="AK2646" s="83">
        <f t="shared" si="414"/>
        <v>0</v>
      </c>
      <c r="AL2646" s="83">
        <f t="shared" si="415"/>
        <v>0</v>
      </c>
      <c r="AM2646" s="83">
        <f t="shared" si="416"/>
        <v>0</v>
      </c>
    </row>
    <row r="2647" spans="1:39">
      <c r="A2647" t="str">
        <f t="shared" si="410"/>
        <v>00</v>
      </c>
      <c r="B2647" s="6">
        <f>Data!A2647</f>
        <v>0</v>
      </c>
      <c r="C2647" s="7">
        <f>Data!B2647</f>
        <v>0</v>
      </c>
      <c r="D2647" s="7">
        <f>Data!C2647</f>
        <v>0</v>
      </c>
      <c r="E2647" s="1">
        <f>Data!D2647</f>
        <v>0</v>
      </c>
      <c r="F2647" s="1">
        <f>Data!E2647+Data!F2647</f>
        <v>0</v>
      </c>
      <c r="G2647" s="1">
        <f>Data!G2647</f>
        <v>0</v>
      </c>
      <c r="H2647" s="1">
        <f t="shared" si="411"/>
        <v>0</v>
      </c>
      <c r="I2647" s="1">
        <f t="shared" si="412"/>
        <v>0</v>
      </c>
      <c r="J2647" s="1">
        <f t="shared" si="413"/>
        <v>0</v>
      </c>
      <c r="K2647" s="1">
        <f>'Innlegging av opplysninger'!$B$4*H2647</f>
        <v>0</v>
      </c>
      <c r="L2647" s="1"/>
      <c r="M2647" s="1">
        <f>'Innlegging av opplysninger'!$B$5*H2647</f>
        <v>0</v>
      </c>
      <c r="N2647" s="1">
        <f>'Innlegging av opplysninger'!$B$5*I2647</f>
        <v>0</v>
      </c>
      <c r="O2647" s="1">
        <f>'Innlegging av opplysninger'!$B$5*J2647</f>
        <v>0</v>
      </c>
      <c r="P2647" s="1">
        <f>'Innlegging av opplysninger'!$B$5*K2647</f>
        <v>0</v>
      </c>
      <c r="Q2647" s="1"/>
      <c r="R2647" s="1">
        <f>'Innlegging av opplysninger'!$C$11*SUM(H2647:Q2647)</f>
        <v>0</v>
      </c>
      <c r="S2647" s="1">
        <f>'Innlegging av opplysninger'!$C$13*(((H2647+J2647+M2647+O2647)*Data!H2647)+(J2647+O2647)*(1-Data!H2647)*1.8/12+I2647+N2647+K2647+L2647+P2647+Q2647)</f>
        <v>0</v>
      </c>
      <c r="T2647" s="1">
        <f>'Innlegging av opplysninger'!$C$13*((H2647+J2647+M2647+O2647)*(1-Data!H2647)-(J2647+O2647)*(1-Data!H2647)*1.8/12)</f>
        <v>0</v>
      </c>
      <c r="U2647" s="1">
        <f>Data!I2647</f>
        <v>0</v>
      </c>
      <c r="V2647" s="1">
        <f>Data!J2647+Data!K2647</f>
        <v>0</v>
      </c>
      <c r="W2647" s="1">
        <f>Data!L2647</f>
        <v>0</v>
      </c>
      <c r="X2647" s="1">
        <f t="shared" si="417"/>
        <v>0</v>
      </c>
      <c r="Y2647" s="100">
        <f t="shared" si="418"/>
        <v>0</v>
      </c>
      <c r="Z2647" s="100">
        <f t="shared" si="419"/>
        <v>0</v>
      </c>
      <c r="AA2647" s="100">
        <f>'Innlegging av opplysninger'!$B$4*X2647</f>
        <v>0</v>
      </c>
      <c r="AB2647" s="1"/>
      <c r="AC2647" s="1">
        <f>'Innlegging av opplysninger'!$B$5*X2647</f>
        <v>0</v>
      </c>
      <c r="AD2647" s="1">
        <f>'Innlegging av opplysninger'!$B$5*Y2647</f>
        <v>0</v>
      </c>
      <c r="AE2647" s="1">
        <f>'Innlegging av opplysninger'!$B$5*Z2647</f>
        <v>0</v>
      </c>
      <c r="AF2647" s="1">
        <f>'Innlegging av opplysninger'!$B$5*AA2647</f>
        <v>0</v>
      </c>
      <c r="AG2647" s="1"/>
      <c r="AH2647" s="1">
        <f>'Innlegging av opplysninger'!$C$11*SUM(X2647:AG2647)</f>
        <v>0</v>
      </c>
      <c r="AI2647" s="1">
        <f>'Innlegging av opplysninger'!$C$13*(((X2647+Z2647+AC2647+AE2647)*Data!M2647)+(Z2647+AE2647)*(1-Data!M2647)*1.8/12+Y2647+AD2647+AA2647+AB2647+AF2647+AG2647)</f>
        <v>0</v>
      </c>
      <c r="AJ2647" s="1">
        <f>'Innlegging av opplysninger'!$C$13*((X2647+Z2647+AC2647+AE2647)*(1-Data!M2647)-(Z2647+AE2647)*(1-Data!M2647)*1.8/12)</f>
        <v>0</v>
      </c>
      <c r="AK2647" s="83">
        <f t="shared" si="414"/>
        <v>0</v>
      </c>
      <c r="AL2647" s="83">
        <f t="shared" si="415"/>
        <v>0</v>
      </c>
      <c r="AM2647" s="83">
        <f t="shared" si="416"/>
        <v>0</v>
      </c>
    </row>
    <row r="2648" spans="1:39">
      <c r="A2648" t="str">
        <f t="shared" si="410"/>
        <v>00</v>
      </c>
      <c r="B2648" s="6">
        <f>Data!A2648</f>
        <v>0</v>
      </c>
      <c r="C2648" s="7">
        <f>Data!B2648</f>
        <v>0</v>
      </c>
      <c r="D2648" s="7">
        <f>Data!C2648</f>
        <v>0</v>
      </c>
      <c r="E2648" s="1">
        <f>Data!D2648</f>
        <v>0</v>
      </c>
      <c r="F2648" s="1">
        <f>Data!E2648+Data!F2648</f>
        <v>0</v>
      </c>
      <c r="G2648" s="1">
        <f>Data!G2648</f>
        <v>0</v>
      </c>
      <c r="H2648" s="1">
        <f t="shared" si="411"/>
        <v>0</v>
      </c>
      <c r="I2648" s="1">
        <f t="shared" si="412"/>
        <v>0</v>
      </c>
      <c r="J2648" s="1">
        <f t="shared" si="413"/>
        <v>0</v>
      </c>
      <c r="K2648" s="1">
        <f>'Innlegging av opplysninger'!$B$4*H2648</f>
        <v>0</v>
      </c>
      <c r="L2648" s="1"/>
      <c r="M2648" s="1">
        <f>'Innlegging av opplysninger'!$B$5*H2648</f>
        <v>0</v>
      </c>
      <c r="N2648" s="1">
        <f>'Innlegging av opplysninger'!$B$5*I2648</f>
        <v>0</v>
      </c>
      <c r="O2648" s="1">
        <f>'Innlegging av opplysninger'!$B$5*J2648</f>
        <v>0</v>
      </c>
      <c r="P2648" s="1">
        <f>'Innlegging av opplysninger'!$B$5*K2648</f>
        <v>0</v>
      </c>
      <c r="Q2648" s="1"/>
      <c r="R2648" s="1">
        <f>'Innlegging av opplysninger'!$C$11*SUM(H2648:Q2648)</f>
        <v>0</v>
      </c>
      <c r="S2648" s="1">
        <f>'Innlegging av opplysninger'!$C$13*(((H2648+J2648+M2648+O2648)*Data!H2648)+(J2648+O2648)*(1-Data!H2648)*1.8/12+I2648+N2648+K2648+L2648+P2648+Q2648)</f>
        <v>0</v>
      </c>
      <c r="T2648" s="1">
        <f>'Innlegging av opplysninger'!$C$13*((H2648+J2648+M2648+O2648)*(1-Data!H2648)-(J2648+O2648)*(1-Data!H2648)*1.8/12)</f>
        <v>0</v>
      </c>
      <c r="U2648" s="1">
        <f>Data!I2648</f>
        <v>0</v>
      </c>
      <c r="V2648" s="1">
        <f>Data!J2648+Data!K2648</f>
        <v>0</v>
      </c>
      <c r="W2648" s="1">
        <f>Data!L2648</f>
        <v>0</v>
      </c>
      <c r="X2648" s="1">
        <f t="shared" si="417"/>
        <v>0</v>
      </c>
      <c r="Y2648" s="100">
        <f t="shared" si="418"/>
        <v>0</v>
      </c>
      <c r="Z2648" s="100">
        <f t="shared" si="419"/>
        <v>0</v>
      </c>
      <c r="AA2648" s="100">
        <f>'Innlegging av opplysninger'!$B$4*X2648</f>
        <v>0</v>
      </c>
      <c r="AB2648" s="1"/>
      <c r="AC2648" s="1">
        <f>'Innlegging av opplysninger'!$B$5*X2648</f>
        <v>0</v>
      </c>
      <c r="AD2648" s="1">
        <f>'Innlegging av opplysninger'!$B$5*Y2648</f>
        <v>0</v>
      </c>
      <c r="AE2648" s="1">
        <f>'Innlegging av opplysninger'!$B$5*Z2648</f>
        <v>0</v>
      </c>
      <c r="AF2648" s="1">
        <f>'Innlegging av opplysninger'!$B$5*AA2648</f>
        <v>0</v>
      </c>
      <c r="AG2648" s="1"/>
      <c r="AH2648" s="1">
        <f>'Innlegging av opplysninger'!$C$11*SUM(X2648:AG2648)</f>
        <v>0</v>
      </c>
      <c r="AI2648" s="1">
        <f>'Innlegging av opplysninger'!$C$13*(((X2648+Z2648+AC2648+AE2648)*Data!M2648)+(Z2648+AE2648)*(1-Data!M2648)*1.8/12+Y2648+AD2648+AA2648+AB2648+AF2648+AG2648)</f>
        <v>0</v>
      </c>
      <c r="AJ2648" s="1">
        <f>'Innlegging av opplysninger'!$C$13*((X2648+Z2648+AC2648+AE2648)*(1-Data!M2648)-(Z2648+AE2648)*(1-Data!M2648)*1.8/12)</f>
        <v>0</v>
      </c>
      <c r="AK2648" s="83">
        <f t="shared" si="414"/>
        <v>0</v>
      </c>
      <c r="AL2648" s="83">
        <f t="shared" si="415"/>
        <v>0</v>
      </c>
      <c r="AM2648" s="83">
        <f t="shared" si="416"/>
        <v>0</v>
      </c>
    </row>
    <row r="2649" spans="1:39">
      <c r="A2649" t="str">
        <f t="shared" si="410"/>
        <v>00</v>
      </c>
      <c r="B2649" s="6">
        <f>Data!A2649</f>
        <v>0</v>
      </c>
      <c r="C2649" s="7">
        <f>Data!B2649</f>
        <v>0</v>
      </c>
      <c r="D2649" s="7">
        <f>Data!C2649</f>
        <v>0</v>
      </c>
      <c r="E2649" s="1">
        <f>Data!D2649</f>
        <v>0</v>
      </c>
      <c r="F2649" s="1">
        <f>Data!E2649+Data!F2649</f>
        <v>0</v>
      </c>
      <c r="G2649" s="1">
        <f>Data!G2649</f>
        <v>0</v>
      </c>
      <c r="H2649" s="1">
        <f t="shared" si="411"/>
        <v>0</v>
      </c>
      <c r="I2649" s="1">
        <f t="shared" si="412"/>
        <v>0</v>
      </c>
      <c r="J2649" s="1">
        <f t="shared" si="413"/>
        <v>0</v>
      </c>
      <c r="K2649" s="1">
        <f>'Innlegging av opplysninger'!$B$4*H2649</f>
        <v>0</v>
      </c>
      <c r="L2649" s="1"/>
      <c r="M2649" s="1">
        <f>'Innlegging av opplysninger'!$B$5*H2649</f>
        <v>0</v>
      </c>
      <c r="N2649" s="1">
        <f>'Innlegging av opplysninger'!$B$5*I2649</f>
        <v>0</v>
      </c>
      <c r="O2649" s="1">
        <f>'Innlegging av opplysninger'!$B$5*J2649</f>
        <v>0</v>
      </c>
      <c r="P2649" s="1">
        <f>'Innlegging av opplysninger'!$B$5*K2649</f>
        <v>0</v>
      </c>
      <c r="Q2649" s="1"/>
      <c r="R2649" s="1">
        <f>'Innlegging av opplysninger'!$C$11*SUM(H2649:Q2649)</f>
        <v>0</v>
      </c>
      <c r="S2649" s="1">
        <f>'Innlegging av opplysninger'!$C$13*(((H2649+J2649+M2649+O2649)*Data!H2649)+(J2649+O2649)*(1-Data!H2649)*1.8/12+I2649+N2649+K2649+L2649+P2649+Q2649)</f>
        <v>0</v>
      </c>
      <c r="T2649" s="1">
        <f>'Innlegging av opplysninger'!$C$13*((H2649+J2649+M2649+O2649)*(1-Data!H2649)-(J2649+O2649)*(1-Data!H2649)*1.8/12)</f>
        <v>0</v>
      </c>
      <c r="U2649" s="1">
        <f>Data!I2649</f>
        <v>0</v>
      </c>
      <c r="V2649" s="1">
        <f>Data!J2649+Data!K2649</f>
        <v>0</v>
      </c>
      <c r="W2649" s="1">
        <f>Data!L2649</f>
        <v>0</v>
      </c>
      <c r="X2649" s="1">
        <f t="shared" si="417"/>
        <v>0</v>
      </c>
      <c r="Y2649" s="100">
        <f t="shared" si="418"/>
        <v>0</v>
      </c>
      <c r="Z2649" s="100">
        <f t="shared" si="419"/>
        <v>0</v>
      </c>
      <c r="AA2649" s="100">
        <f>'Innlegging av opplysninger'!$B$4*X2649</f>
        <v>0</v>
      </c>
      <c r="AB2649" s="1"/>
      <c r="AC2649" s="1">
        <f>'Innlegging av opplysninger'!$B$5*X2649</f>
        <v>0</v>
      </c>
      <c r="AD2649" s="1">
        <f>'Innlegging av opplysninger'!$B$5*Y2649</f>
        <v>0</v>
      </c>
      <c r="AE2649" s="1">
        <f>'Innlegging av opplysninger'!$B$5*Z2649</f>
        <v>0</v>
      </c>
      <c r="AF2649" s="1">
        <f>'Innlegging av opplysninger'!$B$5*AA2649</f>
        <v>0</v>
      </c>
      <c r="AG2649" s="1"/>
      <c r="AH2649" s="1">
        <f>'Innlegging av opplysninger'!$C$11*SUM(X2649:AG2649)</f>
        <v>0</v>
      </c>
      <c r="AI2649" s="1">
        <f>'Innlegging av opplysninger'!$C$13*(((X2649+Z2649+AC2649+AE2649)*Data!M2649)+(Z2649+AE2649)*(1-Data!M2649)*1.8/12+Y2649+AD2649+AA2649+AB2649+AF2649+AG2649)</f>
        <v>0</v>
      </c>
      <c r="AJ2649" s="1">
        <f>'Innlegging av opplysninger'!$C$13*((X2649+Z2649+AC2649+AE2649)*(1-Data!M2649)-(Z2649+AE2649)*(1-Data!M2649)*1.8/12)</f>
        <v>0</v>
      </c>
      <c r="AK2649" s="83">
        <f t="shared" si="414"/>
        <v>0</v>
      </c>
      <c r="AL2649" s="83">
        <f t="shared" si="415"/>
        <v>0</v>
      </c>
      <c r="AM2649" s="83">
        <f t="shared" si="416"/>
        <v>0</v>
      </c>
    </row>
    <row r="2650" spans="1:39">
      <c r="A2650" t="str">
        <f t="shared" si="410"/>
        <v>00</v>
      </c>
      <c r="B2650" s="6">
        <f>Data!A2650</f>
        <v>0</v>
      </c>
      <c r="C2650" s="7">
        <f>Data!B2650</f>
        <v>0</v>
      </c>
      <c r="D2650" s="7">
        <f>Data!C2650</f>
        <v>0</v>
      </c>
      <c r="E2650" s="1">
        <f>Data!D2650</f>
        <v>0</v>
      </c>
      <c r="F2650" s="1">
        <f>Data!E2650+Data!F2650</f>
        <v>0</v>
      </c>
      <c r="G2650" s="1">
        <f>Data!G2650</f>
        <v>0</v>
      </c>
      <c r="H2650" s="1">
        <f t="shared" si="411"/>
        <v>0</v>
      </c>
      <c r="I2650" s="1">
        <f t="shared" si="412"/>
        <v>0</v>
      </c>
      <c r="J2650" s="1">
        <f t="shared" si="413"/>
        <v>0</v>
      </c>
      <c r="K2650" s="1">
        <f>'Innlegging av opplysninger'!$B$4*H2650</f>
        <v>0</v>
      </c>
      <c r="L2650" s="1"/>
      <c r="M2650" s="1">
        <f>'Innlegging av opplysninger'!$B$5*H2650</f>
        <v>0</v>
      </c>
      <c r="N2650" s="1">
        <f>'Innlegging av opplysninger'!$B$5*I2650</f>
        <v>0</v>
      </c>
      <c r="O2650" s="1">
        <f>'Innlegging av opplysninger'!$B$5*J2650</f>
        <v>0</v>
      </c>
      <c r="P2650" s="1">
        <f>'Innlegging av opplysninger'!$B$5*K2650</f>
        <v>0</v>
      </c>
      <c r="Q2650" s="1"/>
      <c r="R2650" s="1">
        <f>'Innlegging av opplysninger'!$C$11*SUM(H2650:Q2650)</f>
        <v>0</v>
      </c>
      <c r="S2650" s="1">
        <f>'Innlegging av opplysninger'!$C$13*(((H2650+J2650+M2650+O2650)*Data!H2650)+(J2650+O2650)*(1-Data!H2650)*1.8/12+I2650+N2650+K2650+L2650+P2650+Q2650)</f>
        <v>0</v>
      </c>
      <c r="T2650" s="1">
        <f>'Innlegging av opplysninger'!$C$13*((H2650+J2650+M2650+O2650)*(1-Data!H2650)-(J2650+O2650)*(1-Data!H2650)*1.8/12)</f>
        <v>0</v>
      </c>
      <c r="U2650" s="1">
        <f>Data!I2650</f>
        <v>0</v>
      </c>
      <c r="V2650" s="1">
        <f>Data!J2650+Data!K2650</f>
        <v>0</v>
      </c>
      <c r="W2650" s="1">
        <f>Data!L2650</f>
        <v>0</v>
      </c>
      <c r="X2650" s="1">
        <f t="shared" si="417"/>
        <v>0</v>
      </c>
      <c r="Y2650" s="100">
        <f t="shared" si="418"/>
        <v>0</v>
      </c>
      <c r="Z2650" s="100">
        <f t="shared" si="419"/>
        <v>0</v>
      </c>
      <c r="AA2650" s="100">
        <f>'Innlegging av opplysninger'!$B$4*X2650</f>
        <v>0</v>
      </c>
      <c r="AB2650" s="1"/>
      <c r="AC2650" s="1">
        <f>'Innlegging av opplysninger'!$B$5*X2650</f>
        <v>0</v>
      </c>
      <c r="AD2650" s="1">
        <f>'Innlegging av opplysninger'!$B$5*Y2650</f>
        <v>0</v>
      </c>
      <c r="AE2650" s="1">
        <f>'Innlegging av opplysninger'!$B$5*Z2650</f>
        <v>0</v>
      </c>
      <c r="AF2650" s="1">
        <f>'Innlegging av opplysninger'!$B$5*AA2650</f>
        <v>0</v>
      </c>
      <c r="AG2650" s="1"/>
      <c r="AH2650" s="1">
        <f>'Innlegging av opplysninger'!$C$11*SUM(X2650:AG2650)</f>
        <v>0</v>
      </c>
      <c r="AI2650" s="1">
        <f>'Innlegging av opplysninger'!$C$13*(((X2650+Z2650+AC2650+AE2650)*Data!M2650)+(Z2650+AE2650)*(1-Data!M2650)*1.8/12+Y2650+AD2650+AA2650+AB2650+AF2650+AG2650)</f>
        <v>0</v>
      </c>
      <c r="AJ2650" s="1">
        <f>'Innlegging av opplysninger'!$C$13*((X2650+Z2650+AC2650+AE2650)*(1-Data!M2650)-(Z2650+AE2650)*(1-Data!M2650)*1.8/12)</f>
        <v>0</v>
      </c>
      <c r="AK2650" s="83">
        <f t="shared" si="414"/>
        <v>0</v>
      </c>
      <c r="AL2650" s="83">
        <f t="shared" si="415"/>
        <v>0</v>
      </c>
      <c r="AM2650" s="83">
        <f t="shared" si="416"/>
        <v>0</v>
      </c>
    </row>
    <row r="2651" spans="1:39">
      <c r="A2651" t="str">
        <f t="shared" si="410"/>
        <v>00</v>
      </c>
      <c r="B2651" s="6">
        <f>Data!A2651</f>
        <v>0</v>
      </c>
      <c r="C2651" s="7">
        <f>Data!B2651</f>
        <v>0</v>
      </c>
      <c r="D2651" s="7">
        <f>Data!C2651</f>
        <v>0</v>
      </c>
      <c r="E2651" s="1">
        <f>Data!D2651</f>
        <v>0</v>
      </c>
      <c r="F2651" s="1">
        <f>Data!E2651+Data!F2651</f>
        <v>0</v>
      </c>
      <c r="G2651" s="1">
        <f>Data!G2651</f>
        <v>0</v>
      </c>
      <c r="H2651" s="1">
        <f t="shared" si="411"/>
        <v>0</v>
      </c>
      <c r="I2651" s="1">
        <f t="shared" si="412"/>
        <v>0</v>
      </c>
      <c r="J2651" s="1">
        <f t="shared" si="413"/>
        <v>0</v>
      </c>
      <c r="K2651" s="1">
        <f>'Innlegging av opplysninger'!$B$4*H2651</f>
        <v>0</v>
      </c>
      <c r="L2651" s="1"/>
      <c r="M2651" s="1">
        <f>'Innlegging av opplysninger'!$B$5*H2651</f>
        <v>0</v>
      </c>
      <c r="N2651" s="1">
        <f>'Innlegging av opplysninger'!$B$5*I2651</f>
        <v>0</v>
      </c>
      <c r="O2651" s="1">
        <f>'Innlegging av opplysninger'!$B$5*J2651</f>
        <v>0</v>
      </c>
      <c r="P2651" s="1">
        <f>'Innlegging av opplysninger'!$B$5*K2651</f>
        <v>0</v>
      </c>
      <c r="Q2651" s="1"/>
      <c r="R2651" s="1">
        <f>'Innlegging av opplysninger'!$C$11*SUM(H2651:Q2651)</f>
        <v>0</v>
      </c>
      <c r="S2651" s="1">
        <f>'Innlegging av opplysninger'!$C$13*(((H2651+J2651+M2651+O2651)*Data!H2651)+(J2651+O2651)*(1-Data!H2651)*1.8/12+I2651+N2651+K2651+L2651+P2651+Q2651)</f>
        <v>0</v>
      </c>
      <c r="T2651" s="1">
        <f>'Innlegging av opplysninger'!$C$13*((H2651+J2651+M2651+O2651)*(1-Data!H2651)-(J2651+O2651)*(1-Data!H2651)*1.8/12)</f>
        <v>0</v>
      </c>
      <c r="U2651" s="1">
        <f>Data!I2651</f>
        <v>0</v>
      </c>
      <c r="V2651" s="1">
        <f>Data!J2651+Data!K2651</f>
        <v>0</v>
      </c>
      <c r="W2651" s="1">
        <f>Data!L2651</f>
        <v>0</v>
      </c>
      <c r="X2651" s="1">
        <f t="shared" si="417"/>
        <v>0</v>
      </c>
      <c r="Y2651" s="100">
        <f t="shared" si="418"/>
        <v>0</v>
      </c>
      <c r="Z2651" s="100">
        <f t="shared" si="419"/>
        <v>0</v>
      </c>
      <c r="AA2651" s="100">
        <f>'Innlegging av opplysninger'!$B$4*X2651</f>
        <v>0</v>
      </c>
      <c r="AB2651" s="1"/>
      <c r="AC2651" s="1">
        <f>'Innlegging av opplysninger'!$B$5*X2651</f>
        <v>0</v>
      </c>
      <c r="AD2651" s="1">
        <f>'Innlegging av opplysninger'!$B$5*Y2651</f>
        <v>0</v>
      </c>
      <c r="AE2651" s="1">
        <f>'Innlegging av opplysninger'!$B$5*Z2651</f>
        <v>0</v>
      </c>
      <c r="AF2651" s="1">
        <f>'Innlegging av opplysninger'!$B$5*AA2651</f>
        <v>0</v>
      </c>
      <c r="AG2651" s="1"/>
      <c r="AH2651" s="1">
        <f>'Innlegging av opplysninger'!$C$11*SUM(X2651:AG2651)</f>
        <v>0</v>
      </c>
      <c r="AI2651" s="1">
        <f>'Innlegging av opplysninger'!$C$13*(((X2651+Z2651+AC2651+AE2651)*Data!M2651)+(Z2651+AE2651)*(1-Data!M2651)*1.8/12+Y2651+AD2651+AA2651+AB2651+AF2651+AG2651)</f>
        <v>0</v>
      </c>
      <c r="AJ2651" s="1">
        <f>'Innlegging av opplysninger'!$C$13*((X2651+Z2651+AC2651+AE2651)*(1-Data!M2651)-(Z2651+AE2651)*(1-Data!M2651)*1.8/12)</f>
        <v>0</v>
      </c>
      <c r="AK2651" s="83">
        <f t="shared" si="414"/>
        <v>0</v>
      </c>
      <c r="AL2651" s="83">
        <f t="shared" si="415"/>
        <v>0</v>
      </c>
      <c r="AM2651" s="83">
        <f t="shared" si="416"/>
        <v>0</v>
      </c>
    </row>
    <row r="2652" spans="1:39">
      <c r="A2652" t="str">
        <f t="shared" si="410"/>
        <v>00</v>
      </c>
      <c r="B2652" s="6">
        <f>Data!A2652</f>
        <v>0</v>
      </c>
      <c r="C2652" s="7">
        <f>Data!B2652</f>
        <v>0</v>
      </c>
      <c r="D2652" s="7">
        <f>Data!C2652</f>
        <v>0</v>
      </c>
      <c r="E2652" s="1">
        <f>Data!D2652</f>
        <v>0</v>
      </c>
      <c r="F2652" s="1">
        <f>Data!E2652+Data!F2652</f>
        <v>0</v>
      </c>
      <c r="G2652" s="1">
        <f>Data!G2652</f>
        <v>0</v>
      </c>
      <c r="H2652" s="1">
        <f t="shared" si="411"/>
        <v>0</v>
      </c>
      <c r="I2652" s="1">
        <f t="shared" si="412"/>
        <v>0</v>
      </c>
      <c r="J2652" s="1">
        <f t="shared" si="413"/>
        <v>0</v>
      </c>
      <c r="K2652" s="1">
        <f>'Innlegging av opplysninger'!$B$4*H2652</f>
        <v>0</v>
      </c>
      <c r="L2652" s="1"/>
      <c r="M2652" s="1">
        <f>'Innlegging av opplysninger'!$B$5*H2652</f>
        <v>0</v>
      </c>
      <c r="N2652" s="1">
        <f>'Innlegging av opplysninger'!$B$5*I2652</f>
        <v>0</v>
      </c>
      <c r="O2652" s="1">
        <f>'Innlegging av opplysninger'!$B$5*J2652</f>
        <v>0</v>
      </c>
      <c r="P2652" s="1">
        <f>'Innlegging av opplysninger'!$B$5*K2652</f>
        <v>0</v>
      </c>
      <c r="Q2652" s="1"/>
      <c r="R2652" s="1">
        <f>'Innlegging av opplysninger'!$C$11*SUM(H2652:Q2652)</f>
        <v>0</v>
      </c>
      <c r="S2652" s="1">
        <f>'Innlegging av opplysninger'!$C$13*(((H2652+J2652+M2652+O2652)*Data!H2652)+(J2652+O2652)*(1-Data!H2652)*1.8/12+I2652+N2652+K2652+L2652+P2652+Q2652)</f>
        <v>0</v>
      </c>
      <c r="T2652" s="1">
        <f>'Innlegging av opplysninger'!$C$13*((H2652+J2652+M2652+O2652)*(1-Data!H2652)-(J2652+O2652)*(1-Data!H2652)*1.8/12)</f>
        <v>0</v>
      </c>
      <c r="U2652" s="1">
        <f>Data!I2652</f>
        <v>0</v>
      </c>
      <c r="V2652" s="1">
        <f>Data!J2652+Data!K2652</f>
        <v>0</v>
      </c>
      <c r="W2652" s="1">
        <f>Data!L2652</f>
        <v>0</v>
      </c>
      <c r="X2652" s="1">
        <f t="shared" si="417"/>
        <v>0</v>
      </c>
      <c r="Y2652" s="100">
        <f t="shared" si="418"/>
        <v>0</v>
      </c>
      <c r="Z2652" s="100">
        <f t="shared" si="419"/>
        <v>0</v>
      </c>
      <c r="AA2652" s="100">
        <f>'Innlegging av opplysninger'!$B$4*X2652</f>
        <v>0</v>
      </c>
      <c r="AB2652" s="1"/>
      <c r="AC2652" s="1">
        <f>'Innlegging av opplysninger'!$B$5*X2652</f>
        <v>0</v>
      </c>
      <c r="AD2652" s="1">
        <f>'Innlegging av opplysninger'!$B$5*Y2652</f>
        <v>0</v>
      </c>
      <c r="AE2652" s="1">
        <f>'Innlegging av opplysninger'!$B$5*Z2652</f>
        <v>0</v>
      </c>
      <c r="AF2652" s="1">
        <f>'Innlegging av opplysninger'!$B$5*AA2652</f>
        <v>0</v>
      </c>
      <c r="AG2652" s="1"/>
      <c r="AH2652" s="1">
        <f>'Innlegging av opplysninger'!$C$11*SUM(X2652:AG2652)</f>
        <v>0</v>
      </c>
      <c r="AI2652" s="1">
        <f>'Innlegging av opplysninger'!$C$13*(((X2652+Z2652+AC2652+AE2652)*Data!M2652)+(Z2652+AE2652)*(1-Data!M2652)*1.8/12+Y2652+AD2652+AA2652+AB2652+AF2652+AG2652)</f>
        <v>0</v>
      </c>
      <c r="AJ2652" s="1">
        <f>'Innlegging av opplysninger'!$C$13*((X2652+Z2652+AC2652+AE2652)*(1-Data!M2652)-(Z2652+AE2652)*(1-Data!M2652)*1.8/12)</f>
        <v>0</v>
      </c>
      <c r="AK2652" s="83">
        <f t="shared" si="414"/>
        <v>0</v>
      </c>
      <c r="AL2652" s="83">
        <f t="shared" si="415"/>
        <v>0</v>
      </c>
      <c r="AM2652" s="83">
        <f t="shared" si="416"/>
        <v>0</v>
      </c>
    </row>
    <row r="2653" spans="1:39">
      <c r="A2653" t="str">
        <f t="shared" si="410"/>
        <v>00</v>
      </c>
      <c r="B2653" s="6">
        <f>Data!A2653</f>
        <v>0</v>
      </c>
      <c r="C2653" s="7">
        <f>Data!B2653</f>
        <v>0</v>
      </c>
      <c r="D2653" s="7">
        <f>Data!C2653</f>
        <v>0</v>
      </c>
      <c r="E2653" s="1">
        <f>Data!D2653</f>
        <v>0</v>
      </c>
      <c r="F2653" s="1">
        <f>Data!E2653+Data!F2653</f>
        <v>0</v>
      </c>
      <c r="G2653" s="1">
        <f>Data!G2653</f>
        <v>0</v>
      </c>
      <c r="H2653" s="1">
        <f t="shared" si="411"/>
        <v>0</v>
      </c>
      <c r="I2653" s="1">
        <f t="shared" si="412"/>
        <v>0</v>
      </c>
      <c r="J2653" s="1">
        <f t="shared" si="413"/>
        <v>0</v>
      </c>
      <c r="K2653" s="1">
        <f>'Innlegging av opplysninger'!$B$4*H2653</f>
        <v>0</v>
      </c>
      <c r="L2653" s="1"/>
      <c r="M2653" s="1">
        <f>'Innlegging av opplysninger'!$B$5*H2653</f>
        <v>0</v>
      </c>
      <c r="N2653" s="1">
        <f>'Innlegging av opplysninger'!$B$5*I2653</f>
        <v>0</v>
      </c>
      <c r="O2653" s="1">
        <f>'Innlegging av opplysninger'!$B$5*J2653</f>
        <v>0</v>
      </c>
      <c r="P2653" s="1">
        <f>'Innlegging av opplysninger'!$B$5*K2653</f>
        <v>0</v>
      </c>
      <c r="Q2653" s="1"/>
      <c r="R2653" s="1">
        <f>'Innlegging av opplysninger'!$C$11*SUM(H2653:Q2653)</f>
        <v>0</v>
      </c>
      <c r="S2653" s="1">
        <f>'Innlegging av opplysninger'!$C$13*(((H2653+J2653+M2653+O2653)*Data!H2653)+(J2653+O2653)*(1-Data!H2653)*1.8/12+I2653+N2653+K2653+L2653+P2653+Q2653)</f>
        <v>0</v>
      </c>
      <c r="T2653" s="1">
        <f>'Innlegging av opplysninger'!$C$13*((H2653+J2653+M2653+O2653)*(1-Data!H2653)-(J2653+O2653)*(1-Data!H2653)*1.8/12)</f>
        <v>0</v>
      </c>
      <c r="U2653" s="1">
        <f>Data!I2653</f>
        <v>0</v>
      </c>
      <c r="V2653" s="1">
        <f>Data!J2653+Data!K2653</f>
        <v>0</v>
      </c>
      <c r="W2653" s="1">
        <f>Data!L2653</f>
        <v>0</v>
      </c>
      <c r="X2653" s="1">
        <f t="shared" si="417"/>
        <v>0</v>
      </c>
      <c r="Y2653" s="100">
        <f t="shared" si="418"/>
        <v>0</v>
      </c>
      <c r="Z2653" s="100">
        <f t="shared" si="419"/>
        <v>0</v>
      </c>
      <c r="AA2653" s="100">
        <f>'Innlegging av opplysninger'!$B$4*X2653</f>
        <v>0</v>
      </c>
      <c r="AB2653" s="1"/>
      <c r="AC2653" s="1">
        <f>'Innlegging av opplysninger'!$B$5*X2653</f>
        <v>0</v>
      </c>
      <c r="AD2653" s="1">
        <f>'Innlegging av opplysninger'!$B$5*Y2653</f>
        <v>0</v>
      </c>
      <c r="AE2653" s="1">
        <f>'Innlegging av opplysninger'!$B$5*Z2653</f>
        <v>0</v>
      </c>
      <c r="AF2653" s="1">
        <f>'Innlegging av opplysninger'!$B$5*AA2653</f>
        <v>0</v>
      </c>
      <c r="AG2653" s="1"/>
      <c r="AH2653" s="1">
        <f>'Innlegging av opplysninger'!$C$11*SUM(X2653:AG2653)</f>
        <v>0</v>
      </c>
      <c r="AI2653" s="1">
        <f>'Innlegging av opplysninger'!$C$13*(((X2653+Z2653+AC2653+AE2653)*Data!M2653)+(Z2653+AE2653)*(1-Data!M2653)*1.8/12+Y2653+AD2653+AA2653+AB2653+AF2653+AG2653)</f>
        <v>0</v>
      </c>
      <c r="AJ2653" s="1">
        <f>'Innlegging av opplysninger'!$C$13*((X2653+Z2653+AC2653+AE2653)*(1-Data!M2653)-(Z2653+AE2653)*(1-Data!M2653)*1.8/12)</f>
        <v>0</v>
      </c>
      <c r="AK2653" s="83">
        <f t="shared" si="414"/>
        <v>0</v>
      </c>
      <c r="AL2653" s="83">
        <f t="shared" si="415"/>
        <v>0</v>
      </c>
      <c r="AM2653" s="83">
        <f t="shared" si="416"/>
        <v>0</v>
      </c>
    </row>
    <row r="2654" spans="1:39">
      <c r="A2654" t="str">
        <f t="shared" si="410"/>
        <v>00</v>
      </c>
      <c r="B2654" s="6">
        <f>Data!A2654</f>
        <v>0</v>
      </c>
      <c r="C2654" s="7">
        <f>Data!B2654</f>
        <v>0</v>
      </c>
      <c r="D2654" s="7">
        <f>Data!C2654</f>
        <v>0</v>
      </c>
      <c r="E2654" s="1">
        <f>Data!D2654</f>
        <v>0</v>
      </c>
      <c r="F2654" s="1">
        <f>Data!E2654+Data!F2654</f>
        <v>0</v>
      </c>
      <c r="G2654" s="1">
        <f>Data!G2654</f>
        <v>0</v>
      </c>
      <c r="H2654" s="1">
        <f t="shared" si="411"/>
        <v>0</v>
      </c>
      <c r="I2654" s="1">
        <f t="shared" si="412"/>
        <v>0</v>
      </c>
      <c r="J2654" s="1">
        <f t="shared" si="413"/>
        <v>0</v>
      </c>
      <c r="K2654" s="1">
        <f>'Innlegging av opplysninger'!$B$4*H2654</f>
        <v>0</v>
      </c>
      <c r="L2654" s="1"/>
      <c r="M2654" s="1">
        <f>'Innlegging av opplysninger'!$B$5*H2654</f>
        <v>0</v>
      </c>
      <c r="N2654" s="1">
        <f>'Innlegging av opplysninger'!$B$5*I2654</f>
        <v>0</v>
      </c>
      <c r="O2654" s="1">
        <f>'Innlegging av opplysninger'!$B$5*J2654</f>
        <v>0</v>
      </c>
      <c r="P2654" s="1">
        <f>'Innlegging av opplysninger'!$B$5*K2654</f>
        <v>0</v>
      </c>
      <c r="Q2654" s="1"/>
      <c r="R2654" s="1">
        <f>'Innlegging av opplysninger'!$C$11*SUM(H2654:Q2654)</f>
        <v>0</v>
      </c>
      <c r="S2654" s="1">
        <f>'Innlegging av opplysninger'!$C$13*(((H2654+J2654+M2654+O2654)*Data!H2654)+(J2654+O2654)*(1-Data!H2654)*1.8/12+I2654+N2654+K2654+L2654+P2654+Q2654)</f>
        <v>0</v>
      </c>
      <c r="T2654" s="1">
        <f>'Innlegging av opplysninger'!$C$13*((H2654+J2654+M2654+O2654)*(1-Data!H2654)-(J2654+O2654)*(1-Data!H2654)*1.8/12)</f>
        <v>0</v>
      </c>
      <c r="U2654" s="1">
        <f>Data!I2654</f>
        <v>0</v>
      </c>
      <c r="V2654" s="1">
        <f>Data!J2654+Data!K2654</f>
        <v>0</v>
      </c>
      <c r="W2654" s="1">
        <f>Data!L2654</f>
        <v>0</v>
      </c>
      <c r="X2654" s="1">
        <f t="shared" si="417"/>
        <v>0</v>
      </c>
      <c r="Y2654" s="100">
        <f t="shared" si="418"/>
        <v>0</v>
      </c>
      <c r="Z2654" s="100">
        <f t="shared" si="419"/>
        <v>0</v>
      </c>
      <c r="AA2654" s="100">
        <f>'Innlegging av opplysninger'!$B$4*X2654</f>
        <v>0</v>
      </c>
      <c r="AB2654" s="1"/>
      <c r="AC2654" s="1">
        <f>'Innlegging av opplysninger'!$B$5*X2654</f>
        <v>0</v>
      </c>
      <c r="AD2654" s="1">
        <f>'Innlegging av opplysninger'!$B$5*Y2654</f>
        <v>0</v>
      </c>
      <c r="AE2654" s="1">
        <f>'Innlegging av opplysninger'!$B$5*Z2654</f>
        <v>0</v>
      </c>
      <c r="AF2654" s="1">
        <f>'Innlegging av opplysninger'!$B$5*AA2654</f>
        <v>0</v>
      </c>
      <c r="AG2654" s="1"/>
      <c r="AH2654" s="1">
        <f>'Innlegging av opplysninger'!$C$11*SUM(X2654:AG2654)</f>
        <v>0</v>
      </c>
      <c r="AI2654" s="1">
        <f>'Innlegging av opplysninger'!$C$13*(((X2654+Z2654+AC2654+AE2654)*Data!M2654)+(Z2654+AE2654)*(1-Data!M2654)*1.8/12+Y2654+AD2654+AA2654+AB2654+AF2654+AG2654)</f>
        <v>0</v>
      </c>
      <c r="AJ2654" s="1">
        <f>'Innlegging av opplysninger'!$C$13*((X2654+Z2654+AC2654+AE2654)*(1-Data!M2654)-(Z2654+AE2654)*(1-Data!M2654)*1.8/12)</f>
        <v>0</v>
      </c>
      <c r="AK2654" s="83">
        <f t="shared" si="414"/>
        <v>0</v>
      </c>
      <c r="AL2654" s="83">
        <f t="shared" si="415"/>
        <v>0</v>
      </c>
      <c r="AM2654" s="83">
        <f t="shared" si="416"/>
        <v>0</v>
      </c>
    </row>
    <row r="2655" spans="1:39">
      <c r="A2655" t="str">
        <f t="shared" si="410"/>
        <v>00</v>
      </c>
      <c r="B2655" s="6">
        <f>Data!A2655</f>
        <v>0</v>
      </c>
      <c r="C2655" s="7">
        <f>Data!B2655</f>
        <v>0</v>
      </c>
      <c r="D2655" s="7">
        <f>Data!C2655</f>
        <v>0</v>
      </c>
      <c r="E2655" s="1">
        <f>Data!D2655</f>
        <v>0</v>
      </c>
      <c r="F2655" s="1">
        <f>Data!E2655+Data!F2655</f>
        <v>0</v>
      </c>
      <c r="G2655" s="1">
        <f>Data!G2655</f>
        <v>0</v>
      </c>
      <c r="H2655" s="1">
        <f t="shared" si="411"/>
        <v>0</v>
      </c>
      <c r="I2655" s="1">
        <f t="shared" si="412"/>
        <v>0</v>
      </c>
      <c r="J2655" s="1">
        <f t="shared" si="413"/>
        <v>0</v>
      </c>
      <c r="K2655" s="1">
        <f>'Innlegging av opplysninger'!$B$4*H2655</f>
        <v>0</v>
      </c>
      <c r="L2655" s="1"/>
      <c r="M2655" s="1">
        <f>'Innlegging av opplysninger'!$B$5*H2655</f>
        <v>0</v>
      </c>
      <c r="N2655" s="1">
        <f>'Innlegging av opplysninger'!$B$5*I2655</f>
        <v>0</v>
      </c>
      <c r="O2655" s="1">
        <f>'Innlegging av opplysninger'!$B$5*J2655</f>
        <v>0</v>
      </c>
      <c r="P2655" s="1">
        <f>'Innlegging av opplysninger'!$B$5*K2655</f>
        <v>0</v>
      </c>
      <c r="Q2655" s="1"/>
      <c r="R2655" s="1">
        <f>'Innlegging av opplysninger'!$C$11*SUM(H2655:Q2655)</f>
        <v>0</v>
      </c>
      <c r="S2655" s="1">
        <f>'Innlegging av opplysninger'!$C$13*(((H2655+J2655+M2655+O2655)*Data!H2655)+(J2655+O2655)*(1-Data!H2655)*1.8/12+I2655+N2655+K2655+L2655+P2655+Q2655)</f>
        <v>0</v>
      </c>
      <c r="T2655" s="1">
        <f>'Innlegging av opplysninger'!$C$13*((H2655+J2655+M2655+O2655)*(1-Data!H2655)-(J2655+O2655)*(1-Data!H2655)*1.8/12)</f>
        <v>0</v>
      </c>
      <c r="U2655" s="1">
        <f>Data!I2655</f>
        <v>0</v>
      </c>
      <c r="V2655" s="1">
        <f>Data!J2655+Data!K2655</f>
        <v>0</v>
      </c>
      <c r="W2655" s="1">
        <f>Data!L2655</f>
        <v>0</v>
      </c>
      <c r="X2655" s="1">
        <f t="shared" si="417"/>
        <v>0</v>
      </c>
      <c r="Y2655" s="100">
        <f t="shared" si="418"/>
        <v>0</v>
      </c>
      <c r="Z2655" s="100">
        <f t="shared" si="419"/>
        <v>0</v>
      </c>
      <c r="AA2655" s="100">
        <f>'Innlegging av opplysninger'!$B$4*X2655</f>
        <v>0</v>
      </c>
      <c r="AB2655" s="1"/>
      <c r="AC2655" s="1">
        <f>'Innlegging av opplysninger'!$B$5*X2655</f>
        <v>0</v>
      </c>
      <c r="AD2655" s="1">
        <f>'Innlegging av opplysninger'!$B$5*Y2655</f>
        <v>0</v>
      </c>
      <c r="AE2655" s="1">
        <f>'Innlegging av opplysninger'!$B$5*Z2655</f>
        <v>0</v>
      </c>
      <c r="AF2655" s="1">
        <f>'Innlegging av opplysninger'!$B$5*AA2655</f>
        <v>0</v>
      </c>
      <c r="AG2655" s="1"/>
      <c r="AH2655" s="1">
        <f>'Innlegging av opplysninger'!$C$11*SUM(X2655:AG2655)</f>
        <v>0</v>
      </c>
      <c r="AI2655" s="1">
        <f>'Innlegging av opplysninger'!$C$13*(((X2655+Z2655+AC2655+AE2655)*Data!M2655)+(Z2655+AE2655)*(1-Data!M2655)*1.8/12+Y2655+AD2655+AA2655+AB2655+AF2655+AG2655)</f>
        <v>0</v>
      </c>
      <c r="AJ2655" s="1">
        <f>'Innlegging av opplysninger'!$C$13*((X2655+Z2655+AC2655+AE2655)*(1-Data!M2655)-(Z2655+AE2655)*(1-Data!M2655)*1.8/12)</f>
        <v>0</v>
      </c>
      <c r="AK2655" s="83">
        <f t="shared" si="414"/>
        <v>0</v>
      </c>
      <c r="AL2655" s="83">
        <f t="shared" si="415"/>
        <v>0</v>
      </c>
      <c r="AM2655" s="83">
        <f t="shared" si="416"/>
        <v>0</v>
      </c>
    </row>
    <row r="2656" spans="1:39">
      <c r="A2656" t="str">
        <f t="shared" si="410"/>
        <v>00</v>
      </c>
      <c r="B2656" s="6">
        <f>Data!A2656</f>
        <v>0</v>
      </c>
      <c r="C2656" s="7">
        <f>Data!B2656</f>
        <v>0</v>
      </c>
      <c r="D2656" s="7">
        <f>Data!C2656</f>
        <v>0</v>
      </c>
      <c r="E2656" s="1">
        <f>Data!D2656</f>
        <v>0</v>
      </c>
      <c r="F2656" s="1">
        <f>Data!E2656+Data!F2656</f>
        <v>0</v>
      </c>
      <c r="G2656" s="1">
        <f>Data!G2656</f>
        <v>0</v>
      </c>
      <c r="H2656" s="1">
        <f t="shared" si="411"/>
        <v>0</v>
      </c>
      <c r="I2656" s="1">
        <f t="shared" si="412"/>
        <v>0</v>
      </c>
      <c r="J2656" s="1">
        <f t="shared" si="413"/>
        <v>0</v>
      </c>
      <c r="K2656" s="1">
        <f>'Innlegging av opplysninger'!$B$4*H2656</f>
        <v>0</v>
      </c>
      <c r="L2656" s="1"/>
      <c r="M2656" s="1">
        <f>'Innlegging av opplysninger'!$B$5*H2656</f>
        <v>0</v>
      </c>
      <c r="N2656" s="1">
        <f>'Innlegging av opplysninger'!$B$5*I2656</f>
        <v>0</v>
      </c>
      <c r="O2656" s="1">
        <f>'Innlegging av opplysninger'!$B$5*J2656</f>
        <v>0</v>
      </c>
      <c r="P2656" s="1">
        <f>'Innlegging av opplysninger'!$B$5*K2656</f>
        <v>0</v>
      </c>
      <c r="Q2656" s="1"/>
      <c r="R2656" s="1">
        <f>'Innlegging av opplysninger'!$C$11*SUM(H2656:Q2656)</f>
        <v>0</v>
      </c>
      <c r="S2656" s="1">
        <f>'Innlegging av opplysninger'!$C$13*(((H2656+J2656+M2656+O2656)*Data!H2656)+(J2656+O2656)*(1-Data!H2656)*1.8/12+I2656+N2656+K2656+L2656+P2656+Q2656)</f>
        <v>0</v>
      </c>
      <c r="T2656" s="1">
        <f>'Innlegging av opplysninger'!$C$13*((H2656+J2656+M2656+O2656)*(1-Data!H2656)-(J2656+O2656)*(1-Data!H2656)*1.8/12)</f>
        <v>0</v>
      </c>
      <c r="U2656" s="1">
        <f>Data!I2656</f>
        <v>0</v>
      </c>
      <c r="V2656" s="1">
        <f>Data!J2656+Data!K2656</f>
        <v>0</v>
      </c>
      <c r="W2656" s="1">
        <f>Data!L2656</f>
        <v>0</v>
      </c>
      <c r="X2656" s="1">
        <f t="shared" si="417"/>
        <v>0</v>
      </c>
      <c r="Y2656" s="100">
        <f t="shared" si="418"/>
        <v>0</v>
      </c>
      <c r="Z2656" s="100">
        <f t="shared" si="419"/>
        <v>0</v>
      </c>
      <c r="AA2656" s="100">
        <f>'Innlegging av opplysninger'!$B$4*X2656</f>
        <v>0</v>
      </c>
      <c r="AB2656" s="1"/>
      <c r="AC2656" s="1">
        <f>'Innlegging av opplysninger'!$B$5*X2656</f>
        <v>0</v>
      </c>
      <c r="AD2656" s="1">
        <f>'Innlegging av opplysninger'!$B$5*Y2656</f>
        <v>0</v>
      </c>
      <c r="AE2656" s="1">
        <f>'Innlegging av opplysninger'!$B$5*Z2656</f>
        <v>0</v>
      </c>
      <c r="AF2656" s="1">
        <f>'Innlegging av opplysninger'!$B$5*AA2656</f>
        <v>0</v>
      </c>
      <c r="AG2656" s="1"/>
      <c r="AH2656" s="1">
        <f>'Innlegging av opplysninger'!$C$11*SUM(X2656:AG2656)</f>
        <v>0</v>
      </c>
      <c r="AI2656" s="1">
        <f>'Innlegging av opplysninger'!$C$13*(((X2656+Z2656+AC2656+AE2656)*Data!M2656)+(Z2656+AE2656)*(1-Data!M2656)*1.8/12+Y2656+AD2656+AA2656+AB2656+AF2656+AG2656)</f>
        <v>0</v>
      </c>
      <c r="AJ2656" s="1">
        <f>'Innlegging av opplysninger'!$C$13*((X2656+Z2656+AC2656+AE2656)*(1-Data!M2656)-(Z2656+AE2656)*(1-Data!M2656)*1.8/12)</f>
        <v>0</v>
      </c>
      <c r="AK2656" s="83">
        <f t="shared" si="414"/>
        <v>0</v>
      </c>
      <c r="AL2656" s="83">
        <f t="shared" si="415"/>
        <v>0</v>
      </c>
      <c r="AM2656" s="83">
        <f t="shared" si="416"/>
        <v>0</v>
      </c>
    </row>
    <row r="2657" spans="1:39">
      <c r="A2657" t="str">
        <f t="shared" si="410"/>
        <v>00</v>
      </c>
      <c r="B2657" s="6">
        <f>Data!A2657</f>
        <v>0</v>
      </c>
      <c r="C2657" s="7">
        <f>Data!B2657</f>
        <v>0</v>
      </c>
      <c r="D2657" s="7">
        <f>Data!C2657</f>
        <v>0</v>
      </c>
      <c r="E2657" s="1">
        <f>Data!D2657</f>
        <v>0</v>
      </c>
      <c r="F2657" s="1">
        <f>Data!E2657+Data!F2657</f>
        <v>0</v>
      </c>
      <c r="G2657" s="1">
        <f>Data!G2657</f>
        <v>0</v>
      </c>
      <c r="H2657" s="1">
        <f t="shared" si="411"/>
        <v>0</v>
      </c>
      <c r="I2657" s="1">
        <f t="shared" si="412"/>
        <v>0</v>
      </c>
      <c r="J2657" s="1">
        <f t="shared" si="413"/>
        <v>0</v>
      </c>
      <c r="K2657" s="1">
        <f>'Innlegging av opplysninger'!$B$4*H2657</f>
        <v>0</v>
      </c>
      <c r="L2657" s="1"/>
      <c r="M2657" s="1">
        <f>'Innlegging av opplysninger'!$B$5*H2657</f>
        <v>0</v>
      </c>
      <c r="N2657" s="1">
        <f>'Innlegging av opplysninger'!$B$5*I2657</f>
        <v>0</v>
      </c>
      <c r="O2657" s="1">
        <f>'Innlegging av opplysninger'!$B$5*J2657</f>
        <v>0</v>
      </c>
      <c r="P2657" s="1">
        <f>'Innlegging av opplysninger'!$B$5*K2657</f>
        <v>0</v>
      </c>
      <c r="Q2657" s="1"/>
      <c r="R2657" s="1">
        <f>'Innlegging av opplysninger'!$C$11*SUM(H2657:Q2657)</f>
        <v>0</v>
      </c>
      <c r="S2657" s="1">
        <f>'Innlegging av opplysninger'!$C$13*(((H2657+J2657+M2657+O2657)*Data!H2657)+(J2657+O2657)*(1-Data!H2657)*1.8/12+I2657+N2657+K2657+L2657+P2657+Q2657)</f>
        <v>0</v>
      </c>
      <c r="T2657" s="1">
        <f>'Innlegging av opplysninger'!$C$13*((H2657+J2657+M2657+O2657)*(1-Data!H2657)-(J2657+O2657)*(1-Data!H2657)*1.8/12)</f>
        <v>0</v>
      </c>
      <c r="U2657" s="1">
        <f>Data!I2657</f>
        <v>0</v>
      </c>
      <c r="V2657" s="1">
        <f>Data!J2657+Data!K2657</f>
        <v>0</v>
      </c>
      <c r="W2657" s="1">
        <f>Data!L2657</f>
        <v>0</v>
      </c>
      <c r="X2657" s="1">
        <f t="shared" si="417"/>
        <v>0</v>
      </c>
      <c r="Y2657" s="100">
        <f t="shared" si="418"/>
        <v>0</v>
      </c>
      <c r="Z2657" s="100">
        <f t="shared" si="419"/>
        <v>0</v>
      </c>
      <c r="AA2657" s="100">
        <f>'Innlegging av opplysninger'!$B$4*X2657</f>
        <v>0</v>
      </c>
      <c r="AB2657" s="1"/>
      <c r="AC2657" s="1">
        <f>'Innlegging av opplysninger'!$B$5*X2657</f>
        <v>0</v>
      </c>
      <c r="AD2657" s="1">
        <f>'Innlegging av opplysninger'!$B$5*Y2657</f>
        <v>0</v>
      </c>
      <c r="AE2657" s="1">
        <f>'Innlegging av opplysninger'!$B$5*Z2657</f>
        <v>0</v>
      </c>
      <c r="AF2657" s="1">
        <f>'Innlegging av opplysninger'!$B$5*AA2657</f>
        <v>0</v>
      </c>
      <c r="AG2657" s="1"/>
      <c r="AH2657" s="1">
        <f>'Innlegging av opplysninger'!$C$11*SUM(X2657:AG2657)</f>
        <v>0</v>
      </c>
      <c r="AI2657" s="1">
        <f>'Innlegging av opplysninger'!$C$13*(((X2657+Z2657+AC2657+AE2657)*Data!M2657)+(Z2657+AE2657)*(1-Data!M2657)*1.8/12+Y2657+AD2657+AA2657+AB2657+AF2657+AG2657)</f>
        <v>0</v>
      </c>
      <c r="AJ2657" s="1">
        <f>'Innlegging av opplysninger'!$C$13*((X2657+Z2657+AC2657+AE2657)*(1-Data!M2657)-(Z2657+AE2657)*(1-Data!M2657)*1.8/12)</f>
        <v>0</v>
      </c>
      <c r="AK2657" s="83">
        <f t="shared" si="414"/>
        <v>0</v>
      </c>
      <c r="AL2657" s="83">
        <f t="shared" si="415"/>
        <v>0</v>
      </c>
      <c r="AM2657" s="83">
        <f t="shared" si="416"/>
        <v>0</v>
      </c>
    </row>
    <row r="2658" spans="1:39">
      <c r="A2658" t="str">
        <f t="shared" si="410"/>
        <v>00</v>
      </c>
      <c r="B2658" s="6">
        <f>Data!A2658</f>
        <v>0</v>
      </c>
      <c r="C2658" s="7">
        <f>Data!B2658</f>
        <v>0</v>
      </c>
      <c r="D2658" s="7">
        <f>Data!C2658</f>
        <v>0</v>
      </c>
      <c r="E2658" s="1">
        <f>Data!D2658</f>
        <v>0</v>
      </c>
      <c r="F2658" s="1">
        <f>Data!E2658+Data!F2658</f>
        <v>0</v>
      </c>
      <c r="G2658" s="1">
        <f>Data!G2658</f>
        <v>0</v>
      </c>
      <c r="H2658" s="1">
        <f t="shared" si="411"/>
        <v>0</v>
      </c>
      <c r="I2658" s="1">
        <f t="shared" si="412"/>
        <v>0</v>
      </c>
      <c r="J2658" s="1">
        <f t="shared" si="413"/>
        <v>0</v>
      </c>
      <c r="K2658" s="1">
        <f>'Innlegging av opplysninger'!$B$4*H2658</f>
        <v>0</v>
      </c>
      <c r="L2658" s="1"/>
      <c r="M2658" s="1">
        <f>'Innlegging av opplysninger'!$B$5*H2658</f>
        <v>0</v>
      </c>
      <c r="N2658" s="1">
        <f>'Innlegging av opplysninger'!$B$5*I2658</f>
        <v>0</v>
      </c>
      <c r="O2658" s="1">
        <f>'Innlegging av opplysninger'!$B$5*J2658</f>
        <v>0</v>
      </c>
      <c r="P2658" s="1">
        <f>'Innlegging av opplysninger'!$B$5*K2658</f>
        <v>0</v>
      </c>
      <c r="Q2658" s="1"/>
      <c r="R2658" s="1">
        <f>'Innlegging av opplysninger'!$C$11*SUM(H2658:Q2658)</f>
        <v>0</v>
      </c>
      <c r="S2658" s="1">
        <f>'Innlegging av opplysninger'!$C$13*(((H2658+J2658+M2658+O2658)*Data!H2658)+(J2658+O2658)*(1-Data!H2658)*1.8/12+I2658+N2658+K2658+L2658+P2658+Q2658)</f>
        <v>0</v>
      </c>
      <c r="T2658" s="1">
        <f>'Innlegging av opplysninger'!$C$13*((H2658+J2658+M2658+O2658)*(1-Data!H2658)-(J2658+O2658)*(1-Data!H2658)*1.8/12)</f>
        <v>0</v>
      </c>
      <c r="U2658" s="1">
        <f>Data!I2658</f>
        <v>0</v>
      </c>
      <c r="V2658" s="1">
        <f>Data!J2658+Data!K2658</f>
        <v>0</v>
      </c>
      <c r="W2658" s="1">
        <f>Data!L2658</f>
        <v>0</v>
      </c>
      <c r="X2658" s="1">
        <f t="shared" si="417"/>
        <v>0</v>
      </c>
      <c r="Y2658" s="100">
        <f t="shared" si="418"/>
        <v>0</v>
      </c>
      <c r="Z2658" s="100">
        <f t="shared" si="419"/>
        <v>0</v>
      </c>
      <c r="AA2658" s="100">
        <f>'Innlegging av opplysninger'!$B$4*X2658</f>
        <v>0</v>
      </c>
      <c r="AB2658" s="1"/>
      <c r="AC2658" s="1">
        <f>'Innlegging av opplysninger'!$B$5*X2658</f>
        <v>0</v>
      </c>
      <c r="AD2658" s="1">
        <f>'Innlegging av opplysninger'!$B$5*Y2658</f>
        <v>0</v>
      </c>
      <c r="AE2658" s="1">
        <f>'Innlegging av opplysninger'!$B$5*Z2658</f>
        <v>0</v>
      </c>
      <c r="AF2658" s="1">
        <f>'Innlegging av opplysninger'!$B$5*AA2658</f>
        <v>0</v>
      </c>
      <c r="AG2658" s="1"/>
      <c r="AH2658" s="1">
        <f>'Innlegging av opplysninger'!$C$11*SUM(X2658:AG2658)</f>
        <v>0</v>
      </c>
      <c r="AI2658" s="1">
        <f>'Innlegging av opplysninger'!$C$13*(((X2658+Z2658+AC2658+AE2658)*Data!M2658)+(Z2658+AE2658)*(1-Data!M2658)*1.8/12+Y2658+AD2658+AA2658+AB2658+AF2658+AG2658)</f>
        <v>0</v>
      </c>
      <c r="AJ2658" s="1">
        <f>'Innlegging av opplysninger'!$C$13*((X2658+Z2658+AC2658+AE2658)*(1-Data!M2658)-(Z2658+AE2658)*(1-Data!M2658)*1.8/12)</f>
        <v>0</v>
      </c>
      <c r="AK2658" s="83">
        <f t="shared" si="414"/>
        <v>0</v>
      </c>
      <c r="AL2658" s="83">
        <f t="shared" si="415"/>
        <v>0</v>
      </c>
      <c r="AM2658" s="83">
        <f t="shared" si="416"/>
        <v>0</v>
      </c>
    </row>
    <row r="2659" spans="1:39">
      <c r="A2659" t="str">
        <f t="shared" si="410"/>
        <v>00</v>
      </c>
      <c r="B2659" s="6">
        <f>Data!A2659</f>
        <v>0</v>
      </c>
      <c r="C2659" s="7">
        <f>Data!B2659</f>
        <v>0</v>
      </c>
      <c r="D2659" s="7">
        <f>Data!C2659</f>
        <v>0</v>
      </c>
      <c r="E2659" s="1">
        <f>Data!D2659</f>
        <v>0</v>
      </c>
      <c r="F2659" s="1">
        <f>Data!E2659+Data!F2659</f>
        <v>0</v>
      </c>
      <c r="G2659" s="1">
        <f>Data!G2659</f>
        <v>0</v>
      </c>
      <c r="H2659" s="1">
        <f t="shared" si="411"/>
        <v>0</v>
      </c>
      <c r="I2659" s="1">
        <f t="shared" si="412"/>
        <v>0</v>
      </c>
      <c r="J2659" s="1">
        <f t="shared" si="413"/>
        <v>0</v>
      </c>
      <c r="K2659" s="1">
        <f>'Innlegging av opplysninger'!$B$4*H2659</f>
        <v>0</v>
      </c>
      <c r="L2659" s="1"/>
      <c r="M2659" s="1">
        <f>'Innlegging av opplysninger'!$B$5*H2659</f>
        <v>0</v>
      </c>
      <c r="N2659" s="1">
        <f>'Innlegging av opplysninger'!$B$5*I2659</f>
        <v>0</v>
      </c>
      <c r="O2659" s="1">
        <f>'Innlegging av opplysninger'!$B$5*J2659</f>
        <v>0</v>
      </c>
      <c r="P2659" s="1">
        <f>'Innlegging av opplysninger'!$B$5*K2659</f>
        <v>0</v>
      </c>
      <c r="Q2659" s="1"/>
      <c r="R2659" s="1">
        <f>'Innlegging av opplysninger'!$C$11*SUM(H2659:Q2659)</f>
        <v>0</v>
      </c>
      <c r="S2659" s="1">
        <f>'Innlegging av opplysninger'!$C$13*(((H2659+J2659+M2659+O2659)*Data!H2659)+(J2659+O2659)*(1-Data!H2659)*1.8/12+I2659+N2659+K2659+L2659+P2659+Q2659)</f>
        <v>0</v>
      </c>
      <c r="T2659" s="1">
        <f>'Innlegging av opplysninger'!$C$13*((H2659+J2659+M2659+O2659)*(1-Data!H2659)-(J2659+O2659)*(1-Data!H2659)*1.8/12)</f>
        <v>0</v>
      </c>
      <c r="U2659" s="1">
        <f>Data!I2659</f>
        <v>0</v>
      </c>
      <c r="V2659" s="1">
        <f>Data!J2659+Data!K2659</f>
        <v>0</v>
      </c>
      <c r="W2659" s="1">
        <f>Data!L2659</f>
        <v>0</v>
      </c>
      <c r="X2659" s="1">
        <f t="shared" si="417"/>
        <v>0</v>
      </c>
      <c r="Y2659" s="100">
        <f t="shared" si="418"/>
        <v>0</v>
      </c>
      <c r="Z2659" s="100">
        <f t="shared" si="419"/>
        <v>0</v>
      </c>
      <c r="AA2659" s="100">
        <f>'Innlegging av opplysninger'!$B$4*X2659</f>
        <v>0</v>
      </c>
      <c r="AB2659" s="1"/>
      <c r="AC2659" s="1">
        <f>'Innlegging av opplysninger'!$B$5*X2659</f>
        <v>0</v>
      </c>
      <c r="AD2659" s="1">
        <f>'Innlegging av opplysninger'!$B$5*Y2659</f>
        <v>0</v>
      </c>
      <c r="AE2659" s="1">
        <f>'Innlegging av opplysninger'!$B$5*Z2659</f>
        <v>0</v>
      </c>
      <c r="AF2659" s="1">
        <f>'Innlegging av opplysninger'!$B$5*AA2659</f>
        <v>0</v>
      </c>
      <c r="AG2659" s="1"/>
      <c r="AH2659" s="1">
        <f>'Innlegging av opplysninger'!$C$11*SUM(X2659:AG2659)</f>
        <v>0</v>
      </c>
      <c r="AI2659" s="1">
        <f>'Innlegging av opplysninger'!$C$13*(((X2659+Z2659+AC2659+AE2659)*Data!M2659)+(Z2659+AE2659)*(1-Data!M2659)*1.8/12+Y2659+AD2659+AA2659+AB2659+AF2659+AG2659)</f>
        <v>0</v>
      </c>
      <c r="AJ2659" s="1">
        <f>'Innlegging av opplysninger'!$C$13*((X2659+Z2659+AC2659+AE2659)*(1-Data!M2659)-(Z2659+AE2659)*(1-Data!M2659)*1.8/12)</f>
        <v>0</v>
      </c>
      <c r="AK2659" s="83">
        <f t="shared" si="414"/>
        <v>0</v>
      </c>
      <c r="AL2659" s="83">
        <f t="shared" si="415"/>
        <v>0</v>
      </c>
      <c r="AM2659" s="83">
        <f t="shared" si="416"/>
        <v>0</v>
      </c>
    </row>
    <row r="2660" spans="1:39">
      <c r="A2660" t="str">
        <f t="shared" si="410"/>
        <v>00</v>
      </c>
      <c r="B2660" s="6">
        <f>Data!A2660</f>
        <v>0</v>
      </c>
      <c r="C2660" s="7">
        <f>Data!B2660</f>
        <v>0</v>
      </c>
      <c r="D2660" s="7">
        <f>Data!C2660</f>
        <v>0</v>
      </c>
      <c r="E2660" s="1">
        <f>Data!D2660</f>
        <v>0</v>
      </c>
      <c r="F2660" s="1">
        <f>Data!E2660+Data!F2660</f>
        <v>0</v>
      </c>
      <c r="G2660" s="1">
        <f>Data!G2660</f>
        <v>0</v>
      </c>
      <c r="H2660" s="1">
        <f t="shared" si="411"/>
        <v>0</v>
      </c>
      <c r="I2660" s="1">
        <f t="shared" si="412"/>
        <v>0</v>
      </c>
      <c r="J2660" s="1">
        <f t="shared" si="413"/>
        <v>0</v>
      </c>
      <c r="K2660" s="1">
        <f>'Innlegging av opplysninger'!$B$4*H2660</f>
        <v>0</v>
      </c>
      <c r="L2660" s="1"/>
      <c r="M2660" s="1">
        <f>'Innlegging av opplysninger'!$B$5*H2660</f>
        <v>0</v>
      </c>
      <c r="N2660" s="1">
        <f>'Innlegging av opplysninger'!$B$5*I2660</f>
        <v>0</v>
      </c>
      <c r="O2660" s="1">
        <f>'Innlegging av opplysninger'!$B$5*J2660</f>
        <v>0</v>
      </c>
      <c r="P2660" s="1">
        <f>'Innlegging av opplysninger'!$B$5*K2660</f>
        <v>0</v>
      </c>
      <c r="Q2660" s="1"/>
      <c r="R2660" s="1">
        <f>'Innlegging av opplysninger'!$C$11*SUM(H2660:Q2660)</f>
        <v>0</v>
      </c>
      <c r="S2660" s="1">
        <f>'Innlegging av opplysninger'!$C$13*(((H2660+J2660+M2660+O2660)*Data!H2660)+(J2660+O2660)*(1-Data!H2660)*1.8/12+I2660+N2660+K2660+L2660+P2660+Q2660)</f>
        <v>0</v>
      </c>
      <c r="T2660" s="1">
        <f>'Innlegging av opplysninger'!$C$13*((H2660+J2660+M2660+O2660)*(1-Data!H2660)-(J2660+O2660)*(1-Data!H2660)*1.8/12)</f>
        <v>0</v>
      </c>
      <c r="U2660" s="1">
        <f>Data!I2660</f>
        <v>0</v>
      </c>
      <c r="V2660" s="1">
        <f>Data!J2660+Data!K2660</f>
        <v>0</v>
      </c>
      <c r="W2660" s="1">
        <f>Data!L2660</f>
        <v>0</v>
      </c>
      <c r="X2660" s="1">
        <f t="shared" si="417"/>
        <v>0</v>
      </c>
      <c r="Y2660" s="100">
        <f t="shared" si="418"/>
        <v>0</v>
      </c>
      <c r="Z2660" s="100">
        <f t="shared" si="419"/>
        <v>0</v>
      </c>
      <c r="AA2660" s="100">
        <f>'Innlegging av opplysninger'!$B$4*X2660</f>
        <v>0</v>
      </c>
      <c r="AB2660" s="1"/>
      <c r="AC2660" s="1">
        <f>'Innlegging av opplysninger'!$B$5*X2660</f>
        <v>0</v>
      </c>
      <c r="AD2660" s="1">
        <f>'Innlegging av opplysninger'!$B$5*Y2660</f>
        <v>0</v>
      </c>
      <c r="AE2660" s="1">
        <f>'Innlegging av opplysninger'!$B$5*Z2660</f>
        <v>0</v>
      </c>
      <c r="AF2660" s="1">
        <f>'Innlegging av opplysninger'!$B$5*AA2660</f>
        <v>0</v>
      </c>
      <c r="AG2660" s="1"/>
      <c r="AH2660" s="1">
        <f>'Innlegging av opplysninger'!$C$11*SUM(X2660:AG2660)</f>
        <v>0</v>
      </c>
      <c r="AI2660" s="1">
        <f>'Innlegging av opplysninger'!$C$13*(((X2660+Z2660+AC2660+AE2660)*Data!M2660)+(Z2660+AE2660)*(1-Data!M2660)*1.8/12+Y2660+AD2660+AA2660+AB2660+AF2660+AG2660)</f>
        <v>0</v>
      </c>
      <c r="AJ2660" s="1">
        <f>'Innlegging av opplysninger'!$C$13*((X2660+Z2660+AC2660+AE2660)*(1-Data!M2660)-(Z2660+AE2660)*(1-Data!M2660)*1.8/12)</f>
        <v>0</v>
      </c>
      <c r="AK2660" s="83">
        <f t="shared" si="414"/>
        <v>0</v>
      </c>
      <c r="AL2660" s="83">
        <f t="shared" si="415"/>
        <v>0</v>
      </c>
      <c r="AM2660" s="83">
        <f t="shared" si="416"/>
        <v>0</v>
      </c>
    </row>
    <row r="2661" spans="1:39">
      <c r="A2661" t="str">
        <f t="shared" si="410"/>
        <v>00</v>
      </c>
      <c r="B2661" s="6">
        <f>Data!A2661</f>
        <v>0</v>
      </c>
      <c r="C2661" s="7">
        <f>Data!B2661</f>
        <v>0</v>
      </c>
      <c r="D2661" s="7">
        <f>Data!C2661</f>
        <v>0</v>
      </c>
      <c r="E2661" s="1">
        <f>Data!D2661</f>
        <v>0</v>
      </c>
      <c r="F2661" s="1">
        <f>Data!E2661+Data!F2661</f>
        <v>0</v>
      </c>
      <c r="G2661" s="1">
        <f>Data!G2661</f>
        <v>0</v>
      </c>
      <c r="H2661" s="1">
        <f t="shared" si="411"/>
        <v>0</v>
      </c>
      <c r="I2661" s="1">
        <f t="shared" si="412"/>
        <v>0</v>
      </c>
      <c r="J2661" s="1">
        <f t="shared" si="413"/>
        <v>0</v>
      </c>
      <c r="K2661" s="1">
        <f>'Innlegging av opplysninger'!$B$4*H2661</f>
        <v>0</v>
      </c>
      <c r="L2661" s="1"/>
      <c r="M2661" s="1">
        <f>'Innlegging av opplysninger'!$B$5*H2661</f>
        <v>0</v>
      </c>
      <c r="N2661" s="1">
        <f>'Innlegging av opplysninger'!$B$5*I2661</f>
        <v>0</v>
      </c>
      <c r="O2661" s="1">
        <f>'Innlegging av opplysninger'!$B$5*J2661</f>
        <v>0</v>
      </c>
      <c r="P2661" s="1">
        <f>'Innlegging av opplysninger'!$B$5*K2661</f>
        <v>0</v>
      </c>
      <c r="Q2661" s="1"/>
      <c r="R2661" s="1">
        <f>'Innlegging av opplysninger'!$C$11*SUM(H2661:Q2661)</f>
        <v>0</v>
      </c>
      <c r="S2661" s="1">
        <f>'Innlegging av opplysninger'!$C$13*(((H2661+J2661+M2661+O2661)*Data!H2661)+(J2661+O2661)*(1-Data!H2661)*1.8/12+I2661+N2661+K2661+L2661+P2661+Q2661)</f>
        <v>0</v>
      </c>
      <c r="T2661" s="1">
        <f>'Innlegging av opplysninger'!$C$13*((H2661+J2661+M2661+O2661)*(1-Data!H2661)-(J2661+O2661)*(1-Data!H2661)*1.8/12)</f>
        <v>0</v>
      </c>
      <c r="U2661" s="1">
        <f>Data!I2661</f>
        <v>0</v>
      </c>
      <c r="V2661" s="1">
        <f>Data!J2661+Data!K2661</f>
        <v>0</v>
      </c>
      <c r="W2661" s="1">
        <f>Data!L2661</f>
        <v>0</v>
      </c>
      <c r="X2661" s="1">
        <f t="shared" si="417"/>
        <v>0</v>
      </c>
      <c r="Y2661" s="100">
        <f t="shared" si="418"/>
        <v>0</v>
      </c>
      <c r="Z2661" s="100">
        <f t="shared" si="419"/>
        <v>0</v>
      </c>
      <c r="AA2661" s="100">
        <f>'Innlegging av opplysninger'!$B$4*X2661</f>
        <v>0</v>
      </c>
      <c r="AB2661" s="1"/>
      <c r="AC2661" s="1">
        <f>'Innlegging av opplysninger'!$B$5*X2661</f>
        <v>0</v>
      </c>
      <c r="AD2661" s="1">
        <f>'Innlegging av opplysninger'!$B$5*Y2661</f>
        <v>0</v>
      </c>
      <c r="AE2661" s="1">
        <f>'Innlegging av opplysninger'!$B$5*Z2661</f>
        <v>0</v>
      </c>
      <c r="AF2661" s="1">
        <f>'Innlegging av opplysninger'!$B$5*AA2661</f>
        <v>0</v>
      </c>
      <c r="AG2661" s="1"/>
      <c r="AH2661" s="1">
        <f>'Innlegging av opplysninger'!$C$11*SUM(X2661:AG2661)</f>
        <v>0</v>
      </c>
      <c r="AI2661" s="1">
        <f>'Innlegging av opplysninger'!$C$13*(((X2661+Z2661+AC2661+AE2661)*Data!M2661)+(Z2661+AE2661)*(1-Data!M2661)*1.8/12+Y2661+AD2661+AA2661+AB2661+AF2661+AG2661)</f>
        <v>0</v>
      </c>
      <c r="AJ2661" s="1">
        <f>'Innlegging av opplysninger'!$C$13*((X2661+Z2661+AC2661+AE2661)*(1-Data!M2661)-(Z2661+AE2661)*(1-Data!M2661)*1.8/12)</f>
        <v>0</v>
      </c>
      <c r="AK2661" s="83">
        <f t="shared" si="414"/>
        <v>0</v>
      </c>
      <c r="AL2661" s="83">
        <f t="shared" si="415"/>
        <v>0</v>
      </c>
      <c r="AM2661" s="83">
        <f t="shared" si="416"/>
        <v>0</v>
      </c>
    </row>
    <row r="2662" spans="1:39">
      <c r="A2662" t="str">
        <f t="shared" si="410"/>
        <v>00</v>
      </c>
      <c r="B2662" s="6">
        <f>Data!A2662</f>
        <v>0</v>
      </c>
      <c r="C2662" s="7">
        <f>Data!B2662</f>
        <v>0</v>
      </c>
      <c r="D2662" s="7">
        <f>Data!C2662</f>
        <v>0</v>
      </c>
      <c r="E2662" s="1">
        <f>Data!D2662</f>
        <v>0</v>
      </c>
      <c r="F2662" s="1">
        <f>Data!E2662+Data!F2662</f>
        <v>0</v>
      </c>
      <c r="G2662" s="1">
        <f>Data!G2662</f>
        <v>0</v>
      </c>
      <c r="H2662" s="1">
        <f t="shared" si="411"/>
        <v>0</v>
      </c>
      <c r="I2662" s="1">
        <f t="shared" si="412"/>
        <v>0</v>
      </c>
      <c r="J2662" s="1">
        <f t="shared" si="413"/>
        <v>0</v>
      </c>
      <c r="K2662" s="1">
        <f>'Innlegging av opplysninger'!$B$4*H2662</f>
        <v>0</v>
      </c>
      <c r="L2662" s="1"/>
      <c r="M2662" s="1">
        <f>'Innlegging av opplysninger'!$B$5*H2662</f>
        <v>0</v>
      </c>
      <c r="N2662" s="1">
        <f>'Innlegging av opplysninger'!$B$5*I2662</f>
        <v>0</v>
      </c>
      <c r="O2662" s="1">
        <f>'Innlegging av opplysninger'!$B$5*J2662</f>
        <v>0</v>
      </c>
      <c r="P2662" s="1">
        <f>'Innlegging av opplysninger'!$B$5*K2662</f>
        <v>0</v>
      </c>
      <c r="Q2662" s="1"/>
      <c r="R2662" s="1">
        <f>'Innlegging av opplysninger'!$C$11*SUM(H2662:Q2662)</f>
        <v>0</v>
      </c>
      <c r="S2662" s="1">
        <f>'Innlegging av opplysninger'!$C$13*(((H2662+J2662+M2662+O2662)*Data!H2662)+(J2662+O2662)*(1-Data!H2662)*1.8/12+I2662+N2662+K2662+L2662+P2662+Q2662)</f>
        <v>0</v>
      </c>
      <c r="T2662" s="1">
        <f>'Innlegging av opplysninger'!$C$13*((H2662+J2662+M2662+O2662)*(1-Data!H2662)-(J2662+O2662)*(1-Data!H2662)*1.8/12)</f>
        <v>0</v>
      </c>
      <c r="U2662" s="1">
        <f>Data!I2662</f>
        <v>0</v>
      </c>
      <c r="V2662" s="1">
        <f>Data!J2662+Data!K2662</f>
        <v>0</v>
      </c>
      <c r="W2662" s="1">
        <f>Data!L2662</f>
        <v>0</v>
      </c>
      <c r="X2662" s="1">
        <f t="shared" si="417"/>
        <v>0</v>
      </c>
      <c r="Y2662" s="100">
        <f t="shared" si="418"/>
        <v>0</v>
      </c>
      <c r="Z2662" s="100">
        <f t="shared" si="419"/>
        <v>0</v>
      </c>
      <c r="AA2662" s="100">
        <f>'Innlegging av opplysninger'!$B$4*X2662</f>
        <v>0</v>
      </c>
      <c r="AB2662" s="1"/>
      <c r="AC2662" s="1">
        <f>'Innlegging av opplysninger'!$B$5*X2662</f>
        <v>0</v>
      </c>
      <c r="AD2662" s="1">
        <f>'Innlegging av opplysninger'!$B$5*Y2662</f>
        <v>0</v>
      </c>
      <c r="AE2662" s="1">
        <f>'Innlegging av opplysninger'!$B$5*Z2662</f>
        <v>0</v>
      </c>
      <c r="AF2662" s="1">
        <f>'Innlegging av opplysninger'!$B$5*AA2662</f>
        <v>0</v>
      </c>
      <c r="AG2662" s="1"/>
      <c r="AH2662" s="1">
        <f>'Innlegging av opplysninger'!$C$11*SUM(X2662:AG2662)</f>
        <v>0</v>
      </c>
      <c r="AI2662" s="1">
        <f>'Innlegging av opplysninger'!$C$13*(((X2662+Z2662+AC2662+AE2662)*Data!M2662)+(Z2662+AE2662)*(1-Data!M2662)*1.8/12+Y2662+AD2662+AA2662+AB2662+AF2662+AG2662)</f>
        <v>0</v>
      </c>
      <c r="AJ2662" s="1">
        <f>'Innlegging av opplysninger'!$C$13*((X2662+Z2662+AC2662+AE2662)*(1-Data!M2662)-(Z2662+AE2662)*(1-Data!M2662)*1.8/12)</f>
        <v>0</v>
      </c>
      <c r="AK2662" s="83">
        <f t="shared" si="414"/>
        <v>0</v>
      </c>
      <c r="AL2662" s="83">
        <f t="shared" si="415"/>
        <v>0</v>
      </c>
      <c r="AM2662" s="83">
        <f t="shared" si="416"/>
        <v>0</v>
      </c>
    </row>
    <row r="2663" spans="1:39">
      <c r="A2663" t="str">
        <f t="shared" si="410"/>
        <v>00</v>
      </c>
      <c r="B2663" s="6">
        <f>Data!A2663</f>
        <v>0</v>
      </c>
      <c r="C2663" s="7">
        <f>Data!B2663</f>
        <v>0</v>
      </c>
      <c r="D2663" s="7">
        <f>Data!C2663</f>
        <v>0</v>
      </c>
      <c r="E2663" s="1">
        <f>Data!D2663</f>
        <v>0</v>
      </c>
      <c r="F2663" s="1">
        <f>Data!E2663+Data!F2663</f>
        <v>0</v>
      </c>
      <c r="G2663" s="1">
        <f>Data!G2663</f>
        <v>0</v>
      </c>
      <c r="H2663" s="1">
        <f t="shared" si="411"/>
        <v>0</v>
      </c>
      <c r="I2663" s="1">
        <f t="shared" si="412"/>
        <v>0</v>
      </c>
      <c r="J2663" s="1">
        <f t="shared" si="413"/>
        <v>0</v>
      </c>
      <c r="K2663" s="1">
        <f>'Innlegging av opplysninger'!$B$4*H2663</f>
        <v>0</v>
      </c>
      <c r="L2663" s="1"/>
      <c r="M2663" s="1">
        <f>'Innlegging av opplysninger'!$B$5*H2663</f>
        <v>0</v>
      </c>
      <c r="N2663" s="1">
        <f>'Innlegging av opplysninger'!$B$5*I2663</f>
        <v>0</v>
      </c>
      <c r="O2663" s="1">
        <f>'Innlegging av opplysninger'!$B$5*J2663</f>
        <v>0</v>
      </c>
      <c r="P2663" s="1">
        <f>'Innlegging av opplysninger'!$B$5*K2663</f>
        <v>0</v>
      </c>
      <c r="Q2663" s="1"/>
      <c r="R2663" s="1">
        <f>'Innlegging av opplysninger'!$C$11*SUM(H2663:Q2663)</f>
        <v>0</v>
      </c>
      <c r="S2663" s="1">
        <f>'Innlegging av opplysninger'!$C$13*(((H2663+J2663+M2663+O2663)*Data!H2663)+(J2663+O2663)*(1-Data!H2663)*1.8/12+I2663+N2663+K2663+L2663+P2663+Q2663)</f>
        <v>0</v>
      </c>
      <c r="T2663" s="1">
        <f>'Innlegging av opplysninger'!$C$13*((H2663+J2663+M2663+O2663)*(1-Data!H2663)-(J2663+O2663)*(1-Data!H2663)*1.8/12)</f>
        <v>0</v>
      </c>
      <c r="U2663" s="1">
        <f>Data!I2663</f>
        <v>0</v>
      </c>
      <c r="V2663" s="1">
        <f>Data!J2663+Data!K2663</f>
        <v>0</v>
      </c>
      <c r="W2663" s="1">
        <f>Data!L2663</f>
        <v>0</v>
      </c>
      <c r="X2663" s="1">
        <f t="shared" si="417"/>
        <v>0</v>
      </c>
      <c r="Y2663" s="100">
        <f t="shared" si="418"/>
        <v>0</v>
      </c>
      <c r="Z2663" s="100">
        <f t="shared" si="419"/>
        <v>0</v>
      </c>
      <c r="AA2663" s="100">
        <f>'Innlegging av opplysninger'!$B$4*X2663</f>
        <v>0</v>
      </c>
      <c r="AB2663" s="1"/>
      <c r="AC2663" s="1">
        <f>'Innlegging av opplysninger'!$B$5*X2663</f>
        <v>0</v>
      </c>
      <c r="AD2663" s="1">
        <f>'Innlegging av opplysninger'!$B$5*Y2663</f>
        <v>0</v>
      </c>
      <c r="AE2663" s="1">
        <f>'Innlegging av opplysninger'!$B$5*Z2663</f>
        <v>0</v>
      </c>
      <c r="AF2663" s="1">
        <f>'Innlegging av opplysninger'!$B$5*AA2663</f>
        <v>0</v>
      </c>
      <c r="AG2663" s="1"/>
      <c r="AH2663" s="1">
        <f>'Innlegging av opplysninger'!$C$11*SUM(X2663:AG2663)</f>
        <v>0</v>
      </c>
      <c r="AI2663" s="1">
        <f>'Innlegging av opplysninger'!$C$13*(((X2663+Z2663+AC2663+AE2663)*Data!M2663)+(Z2663+AE2663)*(1-Data!M2663)*1.8/12+Y2663+AD2663+AA2663+AB2663+AF2663+AG2663)</f>
        <v>0</v>
      </c>
      <c r="AJ2663" s="1">
        <f>'Innlegging av opplysninger'!$C$13*((X2663+Z2663+AC2663+AE2663)*(1-Data!M2663)-(Z2663+AE2663)*(1-Data!M2663)*1.8/12)</f>
        <v>0</v>
      </c>
      <c r="AK2663" s="83">
        <f t="shared" si="414"/>
        <v>0</v>
      </c>
      <c r="AL2663" s="83">
        <f t="shared" si="415"/>
        <v>0</v>
      </c>
      <c r="AM2663" s="83">
        <f t="shared" si="416"/>
        <v>0</v>
      </c>
    </row>
    <row r="2664" spans="1:39">
      <c r="A2664" t="str">
        <f t="shared" si="410"/>
        <v>00</v>
      </c>
      <c r="B2664" s="6">
        <f>Data!A2664</f>
        <v>0</v>
      </c>
      <c r="C2664" s="7">
        <f>Data!B2664</f>
        <v>0</v>
      </c>
      <c r="D2664" s="7">
        <f>Data!C2664</f>
        <v>0</v>
      </c>
      <c r="E2664" s="1">
        <f>Data!D2664</f>
        <v>0</v>
      </c>
      <c r="F2664" s="1">
        <f>Data!E2664+Data!F2664</f>
        <v>0</v>
      </c>
      <c r="G2664" s="1">
        <f>Data!G2664</f>
        <v>0</v>
      </c>
      <c r="H2664" s="1">
        <f t="shared" si="411"/>
        <v>0</v>
      </c>
      <c r="I2664" s="1">
        <f t="shared" si="412"/>
        <v>0</v>
      </c>
      <c r="J2664" s="1">
        <f t="shared" si="413"/>
        <v>0</v>
      </c>
      <c r="K2664" s="1">
        <f>'Innlegging av opplysninger'!$B$4*H2664</f>
        <v>0</v>
      </c>
      <c r="L2664" s="1"/>
      <c r="M2664" s="1">
        <f>'Innlegging av opplysninger'!$B$5*H2664</f>
        <v>0</v>
      </c>
      <c r="N2664" s="1">
        <f>'Innlegging av opplysninger'!$B$5*I2664</f>
        <v>0</v>
      </c>
      <c r="O2664" s="1">
        <f>'Innlegging av opplysninger'!$B$5*J2664</f>
        <v>0</v>
      </c>
      <c r="P2664" s="1">
        <f>'Innlegging av opplysninger'!$B$5*K2664</f>
        <v>0</v>
      </c>
      <c r="Q2664" s="1"/>
      <c r="R2664" s="1">
        <f>'Innlegging av opplysninger'!$C$11*SUM(H2664:Q2664)</f>
        <v>0</v>
      </c>
      <c r="S2664" s="1">
        <f>'Innlegging av opplysninger'!$C$13*(((H2664+J2664+M2664+O2664)*Data!H2664)+(J2664+O2664)*(1-Data!H2664)*1.8/12+I2664+N2664+K2664+L2664+P2664+Q2664)</f>
        <v>0</v>
      </c>
      <c r="T2664" s="1">
        <f>'Innlegging av opplysninger'!$C$13*((H2664+J2664+M2664+O2664)*(1-Data!H2664)-(J2664+O2664)*(1-Data!H2664)*1.8/12)</f>
        <v>0</v>
      </c>
      <c r="U2664" s="1">
        <f>Data!I2664</f>
        <v>0</v>
      </c>
      <c r="V2664" s="1">
        <f>Data!J2664+Data!K2664</f>
        <v>0</v>
      </c>
      <c r="W2664" s="1">
        <f>Data!L2664</f>
        <v>0</v>
      </c>
      <c r="X2664" s="1">
        <f t="shared" si="417"/>
        <v>0</v>
      </c>
      <c r="Y2664" s="100">
        <f t="shared" si="418"/>
        <v>0</v>
      </c>
      <c r="Z2664" s="100">
        <f t="shared" si="419"/>
        <v>0</v>
      </c>
      <c r="AA2664" s="100">
        <f>'Innlegging av opplysninger'!$B$4*X2664</f>
        <v>0</v>
      </c>
      <c r="AB2664" s="1"/>
      <c r="AC2664" s="1">
        <f>'Innlegging av opplysninger'!$B$5*X2664</f>
        <v>0</v>
      </c>
      <c r="AD2664" s="1">
        <f>'Innlegging av opplysninger'!$B$5*Y2664</f>
        <v>0</v>
      </c>
      <c r="AE2664" s="1">
        <f>'Innlegging av opplysninger'!$B$5*Z2664</f>
        <v>0</v>
      </c>
      <c r="AF2664" s="1">
        <f>'Innlegging av opplysninger'!$B$5*AA2664</f>
        <v>0</v>
      </c>
      <c r="AG2664" s="1"/>
      <c r="AH2664" s="1">
        <f>'Innlegging av opplysninger'!$C$11*SUM(X2664:AG2664)</f>
        <v>0</v>
      </c>
      <c r="AI2664" s="1">
        <f>'Innlegging av opplysninger'!$C$13*(((X2664+Z2664+AC2664+AE2664)*Data!M2664)+(Z2664+AE2664)*(1-Data!M2664)*1.8/12+Y2664+AD2664+AA2664+AB2664+AF2664+AG2664)</f>
        <v>0</v>
      </c>
      <c r="AJ2664" s="1">
        <f>'Innlegging av opplysninger'!$C$13*((X2664+Z2664+AC2664+AE2664)*(1-Data!M2664)-(Z2664+AE2664)*(1-Data!M2664)*1.8/12)</f>
        <v>0</v>
      </c>
      <c r="AK2664" s="83">
        <f t="shared" si="414"/>
        <v>0</v>
      </c>
      <c r="AL2664" s="83">
        <f t="shared" si="415"/>
        <v>0</v>
      </c>
      <c r="AM2664" s="83">
        <f t="shared" si="416"/>
        <v>0</v>
      </c>
    </row>
    <row r="2665" spans="1:39">
      <c r="A2665" t="str">
        <f t="shared" si="410"/>
        <v>00</v>
      </c>
      <c r="B2665" s="6">
        <f>Data!A2665</f>
        <v>0</v>
      </c>
      <c r="C2665" s="7">
        <f>Data!B2665</f>
        <v>0</v>
      </c>
      <c r="D2665" s="7">
        <f>Data!C2665</f>
        <v>0</v>
      </c>
      <c r="E2665" s="1">
        <f>Data!D2665</f>
        <v>0</v>
      </c>
      <c r="F2665" s="1">
        <f>Data!E2665+Data!F2665</f>
        <v>0</v>
      </c>
      <c r="G2665" s="1">
        <f>Data!G2665</f>
        <v>0</v>
      </c>
      <c r="H2665" s="1">
        <f t="shared" si="411"/>
        <v>0</v>
      </c>
      <c r="I2665" s="1">
        <f t="shared" si="412"/>
        <v>0</v>
      </c>
      <c r="J2665" s="1">
        <f t="shared" si="413"/>
        <v>0</v>
      </c>
      <c r="K2665" s="1">
        <f>'Innlegging av opplysninger'!$B$4*H2665</f>
        <v>0</v>
      </c>
      <c r="L2665" s="1"/>
      <c r="M2665" s="1">
        <f>'Innlegging av opplysninger'!$B$5*H2665</f>
        <v>0</v>
      </c>
      <c r="N2665" s="1">
        <f>'Innlegging av opplysninger'!$B$5*I2665</f>
        <v>0</v>
      </c>
      <c r="O2665" s="1">
        <f>'Innlegging av opplysninger'!$B$5*J2665</f>
        <v>0</v>
      </c>
      <c r="P2665" s="1">
        <f>'Innlegging av opplysninger'!$B$5*K2665</f>
        <v>0</v>
      </c>
      <c r="Q2665" s="1"/>
      <c r="R2665" s="1">
        <f>'Innlegging av opplysninger'!$C$11*SUM(H2665:Q2665)</f>
        <v>0</v>
      </c>
      <c r="S2665" s="1">
        <f>'Innlegging av opplysninger'!$C$13*(((H2665+J2665+M2665+O2665)*Data!H2665)+(J2665+O2665)*(1-Data!H2665)*1.8/12+I2665+N2665+K2665+L2665+P2665+Q2665)</f>
        <v>0</v>
      </c>
      <c r="T2665" s="1">
        <f>'Innlegging av opplysninger'!$C$13*((H2665+J2665+M2665+O2665)*(1-Data!H2665)-(J2665+O2665)*(1-Data!H2665)*1.8/12)</f>
        <v>0</v>
      </c>
      <c r="U2665" s="1">
        <f>Data!I2665</f>
        <v>0</v>
      </c>
      <c r="V2665" s="1">
        <f>Data!J2665+Data!K2665</f>
        <v>0</v>
      </c>
      <c r="W2665" s="1">
        <f>Data!L2665</f>
        <v>0</v>
      </c>
      <c r="X2665" s="1">
        <f t="shared" si="417"/>
        <v>0</v>
      </c>
      <c r="Y2665" s="100">
        <f t="shared" si="418"/>
        <v>0</v>
      </c>
      <c r="Z2665" s="100">
        <f t="shared" si="419"/>
        <v>0</v>
      </c>
      <c r="AA2665" s="100">
        <f>'Innlegging av opplysninger'!$B$4*X2665</f>
        <v>0</v>
      </c>
      <c r="AB2665" s="1"/>
      <c r="AC2665" s="1">
        <f>'Innlegging av opplysninger'!$B$5*X2665</f>
        <v>0</v>
      </c>
      <c r="AD2665" s="1">
        <f>'Innlegging av opplysninger'!$B$5*Y2665</f>
        <v>0</v>
      </c>
      <c r="AE2665" s="1">
        <f>'Innlegging av opplysninger'!$B$5*Z2665</f>
        <v>0</v>
      </c>
      <c r="AF2665" s="1">
        <f>'Innlegging av opplysninger'!$B$5*AA2665</f>
        <v>0</v>
      </c>
      <c r="AG2665" s="1"/>
      <c r="AH2665" s="1">
        <f>'Innlegging av opplysninger'!$C$11*SUM(X2665:AG2665)</f>
        <v>0</v>
      </c>
      <c r="AI2665" s="1">
        <f>'Innlegging av opplysninger'!$C$13*(((X2665+Z2665+AC2665+AE2665)*Data!M2665)+(Z2665+AE2665)*(1-Data!M2665)*1.8/12+Y2665+AD2665+AA2665+AB2665+AF2665+AG2665)</f>
        <v>0</v>
      </c>
      <c r="AJ2665" s="1">
        <f>'Innlegging av opplysninger'!$C$13*((X2665+Z2665+AC2665+AE2665)*(1-Data!M2665)-(Z2665+AE2665)*(1-Data!M2665)*1.8/12)</f>
        <v>0</v>
      </c>
      <c r="AK2665" s="83">
        <f t="shared" si="414"/>
        <v>0</v>
      </c>
      <c r="AL2665" s="83">
        <f t="shared" si="415"/>
        <v>0</v>
      </c>
      <c r="AM2665" s="83">
        <f t="shared" si="416"/>
        <v>0</v>
      </c>
    </row>
    <row r="2666" spans="1:39">
      <c r="A2666" t="str">
        <f t="shared" si="410"/>
        <v>00</v>
      </c>
      <c r="B2666" s="6">
        <f>Data!A2666</f>
        <v>0</v>
      </c>
      <c r="C2666" s="7">
        <f>Data!B2666</f>
        <v>0</v>
      </c>
      <c r="D2666" s="7">
        <f>Data!C2666</f>
        <v>0</v>
      </c>
      <c r="E2666" s="1">
        <f>Data!D2666</f>
        <v>0</v>
      </c>
      <c r="F2666" s="1">
        <f>Data!E2666+Data!F2666</f>
        <v>0</v>
      </c>
      <c r="G2666" s="1">
        <f>Data!G2666</f>
        <v>0</v>
      </c>
      <c r="H2666" s="1">
        <f t="shared" si="411"/>
        <v>0</v>
      </c>
      <c r="I2666" s="1">
        <f t="shared" si="412"/>
        <v>0</v>
      </c>
      <c r="J2666" s="1">
        <f t="shared" si="413"/>
        <v>0</v>
      </c>
      <c r="K2666" s="1">
        <f>'Innlegging av opplysninger'!$B$4*H2666</f>
        <v>0</v>
      </c>
      <c r="L2666" s="1"/>
      <c r="M2666" s="1">
        <f>'Innlegging av opplysninger'!$B$5*H2666</f>
        <v>0</v>
      </c>
      <c r="N2666" s="1">
        <f>'Innlegging av opplysninger'!$B$5*I2666</f>
        <v>0</v>
      </c>
      <c r="O2666" s="1">
        <f>'Innlegging av opplysninger'!$B$5*J2666</f>
        <v>0</v>
      </c>
      <c r="P2666" s="1">
        <f>'Innlegging av opplysninger'!$B$5*K2666</f>
        <v>0</v>
      </c>
      <c r="Q2666" s="1"/>
      <c r="R2666" s="1">
        <f>'Innlegging av opplysninger'!$C$11*SUM(H2666:Q2666)</f>
        <v>0</v>
      </c>
      <c r="S2666" s="1">
        <f>'Innlegging av opplysninger'!$C$13*(((H2666+J2666+M2666+O2666)*Data!H2666)+(J2666+O2666)*(1-Data!H2666)*1.8/12+I2666+N2666+K2666+L2666+P2666+Q2666)</f>
        <v>0</v>
      </c>
      <c r="T2666" s="1">
        <f>'Innlegging av opplysninger'!$C$13*((H2666+J2666+M2666+O2666)*(1-Data!H2666)-(J2666+O2666)*(1-Data!H2666)*1.8/12)</f>
        <v>0</v>
      </c>
      <c r="U2666" s="1">
        <f>Data!I2666</f>
        <v>0</v>
      </c>
      <c r="V2666" s="1">
        <f>Data!J2666+Data!K2666</f>
        <v>0</v>
      </c>
      <c r="W2666" s="1">
        <f>Data!L2666</f>
        <v>0</v>
      </c>
      <c r="X2666" s="1">
        <f t="shared" si="417"/>
        <v>0</v>
      </c>
      <c r="Y2666" s="100">
        <f t="shared" si="418"/>
        <v>0</v>
      </c>
      <c r="Z2666" s="100">
        <f t="shared" si="419"/>
        <v>0</v>
      </c>
      <c r="AA2666" s="100">
        <f>'Innlegging av opplysninger'!$B$4*X2666</f>
        <v>0</v>
      </c>
      <c r="AB2666" s="1"/>
      <c r="AC2666" s="1">
        <f>'Innlegging av opplysninger'!$B$5*X2666</f>
        <v>0</v>
      </c>
      <c r="AD2666" s="1">
        <f>'Innlegging av opplysninger'!$B$5*Y2666</f>
        <v>0</v>
      </c>
      <c r="AE2666" s="1">
        <f>'Innlegging av opplysninger'!$B$5*Z2666</f>
        <v>0</v>
      </c>
      <c r="AF2666" s="1">
        <f>'Innlegging av opplysninger'!$B$5*AA2666</f>
        <v>0</v>
      </c>
      <c r="AG2666" s="1"/>
      <c r="AH2666" s="1">
        <f>'Innlegging av opplysninger'!$C$11*SUM(X2666:AG2666)</f>
        <v>0</v>
      </c>
      <c r="AI2666" s="1">
        <f>'Innlegging av opplysninger'!$C$13*(((X2666+Z2666+AC2666+AE2666)*Data!M2666)+(Z2666+AE2666)*(1-Data!M2666)*1.8/12+Y2666+AD2666+AA2666+AB2666+AF2666+AG2666)</f>
        <v>0</v>
      </c>
      <c r="AJ2666" s="1">
        <f>'Innlegging av opplysninger'!$C$13*((X2666+Z2666+AC2666+AE2666)*(1-Data!M2666)-(Z2666+AE2666)*(1-Data!M2666)*1.8/12)</f>
        <v>0</v>
      </c>
      <c r="AK2666" s="83">
        <f t="shared" si="414"/>
        <v>0</v>
      </c>
      <c r="AL2666" s="83">
        <f t="shared" si="415"/>
        <v>0</v>
      </c>
      <c r="AM2666" s="83">
        <f t="shared" si="416"/>
        <v>0</v>
      </c>
    </row>
    <row r="2667" spans="1:39">
      <c r="A2667" t="str">
        <f t="shared" si="410"/>
        <v>00</v>
      </c>
      <c r="B2667" s="6">
        <f>Data!A2667</f>
        <v>0</v>
      </c>
      <c r="C2667" s="7">
        <f>Data!B2667</f>
        <v>0</v>
      </c>
      <c r="D2667" s="7">
        <f>Data!C2667</f>
        <v>0</v>
      </c>
      <c r="E2667" s="1">
        <f>Data!D2667</f>
        <v>0</v>
      </c>
      <c r="F2667" s="1">
        <f>Data!E2667+Data!F2667</f>
        <v>0</v>
      </c>
      <c r="G2667" s="1">
        <f>Data!G2667</f>
        <v>0</v>
      </c>
      <c r="H2667" s="1">
        <f t="shared" si="411"/>
        <v>0</v>
      </c>
      <c r="I2667" s="1">
        <f t="shared" si="412"/>
        <v>0</v>
      </c>
      <c r="J2667" s="1">
        <f t="shared" si="413"/>
        <v>0</v>
      </c>
      <c r="K2667" s="1">
        <f>'Innlegging av opplysninger'!$B$4*H2667</f>
        <v>0</v>
      </c>
      <c r="L2667" s="1"/>
      <c r="M2667" s="1">
        <f>'Innlegging av opplysninger'!$B$5*H2667</f>
        <v>0</v>
      </c>
      <c r="N2667" s="1">
        <f>'Innlegging av opplysninger'!$B$5*I2667</f>
        <v>0</v>
      </c>
      <c r="O2667" s="1">
        <f>'Innlegging av opplysninger'!$B$5*J2667</f>
        <v>0</v>
      </c>
      <c r="P2667" s="1">
        <f>'Innlegging av opplysninger'!$B$5*K2667</f>
        <v>0</v>
      </c>
      <c r="Q2667" s="1"/>
      <c r="R2667" s="1">
        <f>'Innlegging av opplysninger'!$C$11*SUM(H2667:Q2667)</f>
        <v>0</v>
      </c>
      <c r="S2667" s="1">
        <f>'Innlegging av opplysninger'!$C$13*(((H2667+J2667+M2667+O2667)*Data!H2667)+(J2667+O2667)*(1-Data!H2667)*1.8/12+I2667+N2667+K2667+L2667+P2667+Q2667)</f>
        <v>0</v>
      </c>
      <c r="T2667" s="1">
        <f>'Innlegging av opplysninger'!$C$13*((H2667+J2667+M2667+O2667)*(1-Data!H2667)-(J2667+O2667)*(1-Data!H2667)*1.8/12)</f>
        <v>0</v>
      </c>
      <c r="U2667" s="1">
        <f>Data!I2667</f>
        <v>0</v>
      </c>
      <c r="V2667" s="1">
        <f>Data!J2667+Data!K2667</f>
        <v>0</v>
      </c>
      <c r="W2667" s="1">
        <f>Data!L2667</f>
        <v>0</v>
      </c>
      <c r="X2667" s="1">
        <f t="shared" si="417"/>
        <v>0</v>
      </c>
      <c r="Y2667" s="100">
        <f t="shared" si="418"/>
        <v>0</v>
      </c>
      <c r="Z2667" s="100">
        <f t="shared" si="419"/>
        <v>0</v>
      </c>
      <c r="AA2667" s="100">
        <f>'Innlegging av opplysninger'!$B$4*X2667</f>
        <v>0</v>
      </c>
      <c r="AB2667" s="1"/>
      <c r="AC2667" s="1">
        <f>'Innlegging av opplysninger'!$B$5*X2667</f>
        <v>0</v>
      </c>
      <c r="AD2667" s="1">
        <f>'Innlegging av opplysninger'!$B$5*Y2667</f>
        <v>0</v>
      </c>
      <c r="AE2667" s="1">
        <f>'Innlegging av opplysninger'!$B$5*Z2667</f>
        <v>0</v>
      </c>
      <c r="AF2667" s="1">
        <f>'Innlegging av opplysninger'!$B$5*AA2667</f>
        <v>0</v>
      </c>
      <c r="AG2667" s="1"/>
      <c r="AH2667" s="1">
        <f>'Innlegging av opplysninger'!$C$11*SUM(X2667:AG2667)</f>
        <v>0</v>
      </c>
      <c r="AI2667" s="1">
        <f>'Innlegging av opplysninger'!$C$13*(((X2667+Z2667+AC2667+AE2667)*Data!M2667)+(Z2667+AE2667)*(1-Data!M2667)*1.8/12+Y2667+AD2667+AA2667+AB2667+AF2667+AG2667)</f>
        <v>0</v>
      </c>
      <c r="AJ2667" s="1">
        <f>'Innlegging av opplysninger'!$C$13*((X2667+Z2667+AC2667+AE2667)*(1-Data!M2667)-(Z2667+AE2667)*(1-Data!M2667)*1.8/12)</f>
        <v>0</v>
      </c>
      <c r="AK2667" s="83">
        <f t="shared" si="414"/>
        <v>0</v>
      </c>
      <c r="AL2667" s="83">
        <f t="shared" si="415"/>
        <v>0</v>
      </c>
      <c r="AM2667" s="83">
        <f t="shared" si="416"/>
        <v>0</v>
      </c>
    </row>
    <row r="2668" spans="1:39">
      <c r="A2668" t="str">
        <f t="shared" si="410"/>
        <v>00</v>
      </c>
      <c r="B2668" s="6">
        <f>Data!A2668</f>
        <v>0</v>
      </c>
      <c r="C2668" s="7">
        <f>Data!B2668</f>
        <v>0</v>
      </c>
      <c r="D2668" s="7">
        <f>Data!C2668</f>
        <v>0</v>
      </c>
      <c r="E2668" s="1">
        <f>Data!D2668</f>
        <v>0</v>
      </c>
      <c r="F2668" s="1">
        <f>Data!E2668+Data!F2668</f>
        <v>0</v>
      </c>
      <c r="G2668" s="1">
        <f>Data!G2668</f>
        <v>0</v>
      </c>
      <c r="H2668" s="1">
        <f t="shared" si="411"/>
        <v>0</v>
      </c>
      <c r="I2668" s="1">
        <f t="shared" si="412"/>
        <v>0</v>
      </c>
      <c r="J2668" s="1">
        <f t="shared" si="413"/>
        <v>0</v>
      </c>
      <c r="K2668" s="1">
        <f>'Innlegging av opplysninger'!$B$4*H2668</f>
        <v>0</v>
      </c>
      <c r="L2668" s="1"/>
      <c r="M2668" s="1">
        <f>'Innlegging av opplysninger'!$B$5*H2668</f>
        <v>0</v>
      </c>
      <c r="N2668" s="1">
        <f>'Innlegging av opplysninger'!$B$5*I2668</f>
        <v>0</v>
      </c>
      <c r="O2668" s="1">
        <f>'Innlegging av opplysninger'!$B$5*J2668</f>
        <v>0</v>
      </c>
      <c r="P2668" s="1">
        <f>'Innlegging av opplysninger'!$B$5*K2668</f>
        <v>0</v>
      </c>
      <c r="Q2668" s="1"/>
      <c r="R2668" s="1">
        <f>'Innlegging av opplysninger'!$C$11*SUM(H2668:Q2668)</f>
        <v>0</v>
      </c>
      <c r="S2668" s="1">
        <f>'Innlegging av opplysninger'!$C$13*(((H2668+J2668+M2668+O2668)*Data!H2668)+(J2668+O2668)*(1-Data!H2668)*1.8/12+I2668+N2668+K2668+L2668+P2668+Q2668)</f>
        <v>0</v>
      </c>
      <c r="T2668" s="1">
        <f>'Innlegging av opplysninger'!$C$13*((H2668+J2668+M2668+O2668)*(1-Data!H2668)-(J2668+O2668)*(1-Data!H2668)*1.8/12)</f>
        <v>0</v>
      </c>
      <c r="U2668" s="1">
        <f>Data!I2668</f>
        <v>0</v>
      </c>
      <c r="V2668" s="1">
        <f>Data!J2668+Data!K2668</f>
        <v>0</v>
      </c>
      <c r="W2668" s="1">
        <f>Data!L2668</f>
        <v>0</v>
      </c>
      <c r="X2668" s="1">
        <f t="shared" si="417"/>
        <v>0</v>
      </c>
      <c r="Y2668" s="100">
        <f t="shared" si="418"/>
        <v>0</v>
      </c>
      <c r="Z2668" s="100">
        <f t="shared" si="419"/>
        <v>0</v>
      </c>
      <c r="AA2668" s="100">
        <f>'Innlegging av opplysninger'!$B$4*X2668</f>
        <v>0</v>
      </c>
      <c r="AB2668" s="1"/>
      <c r="AC2668" s="1">
        <f>'Innlegging av opplysninger'!$B$5*X2668</f>
        <v>0</v>
      </c>
      <c r="AD2668" s="1">
        <f>'Innlegging av opplysninger'!$B$5*Y2668</f>
        <v>0</v>
      </c>
      <c r="AE2668" s="1">
        <f>'Innlegging av opplysninger'!$B$5*Z2668</f>
        <v>0</v>
      </c>
      <c r="AF2668" s="1">
        <f>'Innlegging av opplysninger'!$B$5*AA2668</f>
        <v>0</v>
      </c>
      <c r="AG2668" s="1"/>
      <c r="AH2668" s="1">
        <f>'Innlegging av opplysninger'!$C$11*SUM(X2668:AG2668)</f>
        <v>0</v>
      </c>
      <c r="AI2668" s="1">
        <f>'Innlegging av opplysninger'!$C$13*(((X2668+Z2668+AC2668+AE2668)*Data!M2668)+(Z2668+AE2668)*(1-Data!M2668)*1.8/12+Y2668+AD2668+AA2668+AB2668+AF2668+AG2668)</f>
        <v>0</v>
      </c>
      <c r="AJ2668" s="1">
        <f>'Innlegging av opplysninger'!$C$13*((X2668+Z2668+AC2668+AE2668)*(1-Data!M2668)-(Z2668+AE2668)*(1-Data!M2668)*1.8/12)</f>
        <v>0</v>
      </c>
      <c r="AK2668" s="83">
        <f t="shared" si="414"/>
        <v>0</v>
      </c>
      <c r="AL2668" s="83">
        <f t="shared" si="415"/>
        <v>0</v>
      </c>
      <c r="AM2668" s="83">
        <f t="shared" si="416"/>
        <v>0</v>
      </c>
    </row>
    <row r="2669" spans="1:39">
      <c r="A2669" t="str">
        <f t="shared" si="410"/>
        <v>00</v>
      </c>
      <c r="B2669" s="6">
        <f>Data!A2669</f>
        <v>0</v>
      </c>
      <c r="C2669" s="7">
        <f>Data!B2669</f>
        <v>0</v>
      </c>
      <c r="D2669" s="7">
        <f>Data!C2669</f>
        <v>0</v>
      </c>
      <c r="E2669" s="1">
        <f>Data!D2669</f>
        <v>0</v>
      </c>
      <c r="F2669" s="1">
        <f>Data!E2669+Data!F2669</f>
        <v>0</v>
      </c>
      <c r="G2669" s="1">
        <f>Data!G2669</f>
        <v>0</v>
      </c>
      <c r="H2669" s="1">
        <f t="shared" si="411"/>
        <v>0</v>
      </c>
      <c r="I2669" s="1">
        <f t="shared" si="412"/>
        <v>0</v>
      </c>
      <c r="J2669" s="1">
        <f t="shared" si="413"/>
        <v>0</v>
      </c>
      <c r="K2669" s="1">
        <f>'Innlegging av opplysninger'!$B$4*H2669</f>
        <v>0</v>
      </c>
      <c r="L2669" s="1"/>
      <c r="M2669" s="1">
        <f>'Innlegging av opplysninger'!$B$5*H2669</f>
        <v>0</v>
      </c>
      <c r="N2669" s="1">
        <f>'Innlegging av opplysninger'!$B$5*I2669</f>
        <v>0</v>
      </c>
      <c r="O2669" s="1">
        <f>'Innlegging av opplysninger'!$B$5*J2669</f>
        <v>0</v>
      </c>
      <c r="P2669" s="1">
        <f>'Innlegging av opplysninger'!$B$5*K2669</f>
        <v>0</v>
      </c>
      <c r="Q2669" s="1"/>
      <c r="R2669" s="1">
        <f>'Innlegging av opplysninger'!$C$11*SUM(H2669:Q2669)</f>
        <v>0</v>
      </c>
      <c r="S2669" s="1">
        <f>'Innlegging av opplysninger'!$C$13*(((H2669+J2669+M2669+O2669)*Data!H2669)+(J2669+O2669)*(1-Data!H2669)*1.8/12+I2669+N2669+K2669+L2669+P2669+Q2669)</f>
        <v>0</v>
      </c>
      <c r="T2669" s="1">
        <f>'Innlegging av opplysninger'!$C$13*((H2669+J2669+M2669+O2669)*(1-Data!H2669)-(J2669+O2669)*(1-Data!H2669)*1.8/12)</f>
        <v>0</v>
      </c>
      <c r="U2669" s="1">
        <f>Data!I2669</f>
        <v>0</v>
      </c>
      <c r="V2669" s="1">
        <f>Data!J2669+Data!K2669</f>
        <v>0</v>
      </c>
      <c r="W2669" s="1">
        <f>Data!L2669</f>
        <v>0</v>
      </c>
      <c r="X2669" s="1">
        <f t="shared" si="417"/>
        <v>0</v>
      </c>
      <c r="Y2669" s="100">
        <f t="shared" si="418"/>
        <v>0</v>
      </c>
      <c r="Z2669" s="100">
        <f t="shared" si="419"/>
        <v>0</v>
      </c>
      <c r="AA2669" s="100">
        <f>'Innlegging av opplysninger'!$B$4*X2669</f>
        <v>0</v>
      </c>
      <c r="AB2669" s="1"/>
      <c r="AC2669" s="1">
        <f>'Innlegging av opplysninger'!$B$5*X2669</f>
        <v>0</v>
      </c>
      <c r="AD2669" s="1">
        <f>'Innlegging av opplysninger'!$B$5*Y2669</f>
        <v>0</v>
      </c>
      <c r="AE2669" s="1">
        <f>'Innlegging av opplysninger'!$B$5*Z2669</f>
        <v>0</v>
      </c>
      <c r="AF2669" s="1">
        <f>'Innlegging av opplysninger'!$B$5*AA2669</f>
        <v>0</v>
      </c>
      <c r="AG2669" s="1"/>
      <c r="AH2669" s="1">
        <f>'Innlegging av opplysninger'!$C$11*SUM(X2669:AG2669)</f>
        <v>0</v>
      </c>
      <c r="AI2669" s="1">
        <f>'Innlegging av opplysninger'!$C$13*(((X2669+Z2669+AC2669+AE2669)*Data!M2669)+(Z2669+AE2669)*(1-Data!M2669)*1.8/12+Y2669+AD2669+AA2669+AB2669+AF2669+AG2669)</f>
        <v>0</v>
      </c>
      <c r="AJ2669" s="1">
        <f>'Innlegging av opplysninger'!$C$13*((X2669+Z2669+AC2669+AE2669)*(1-Data!M2669)-(Z2669+AE2669)*(1-Data!M2669)*1.8/12)</f>
        <v>0</v>
      </c>
      <c r="AK2669" s="83">
        <f t="shared" si="414"/>
        <v>0</v>
      </c>
      <c r="AL2669" s="83">
        <f t="shared" si="415"/>
        <v>0</v>
      </c>
      <c r="AM2669" s="83">
        <f t="shared" si="416"/>
        <v>0</v>
      </c>
    </row>
    <row r="2670" spans="1:39">
      <c r="A2670" t="str">
        <f t="shared" si="410"/>
        <v>00</v>
      </c>
      <c r="B2670" s="6">
        <f>Data!A2670</f>
        <v>0</v>
      </c>
      <c r="C2670" s="7">
        <f>Data!B2670</f>
        <v>0</v>
      </c>
      <c r="D2670" s="7">
        <f>Data!C2670</f>
        <v>0</v>
      </c>
      <c r="E2670" s="1">
        <f>Data!D2670</f>
        <v>0</v>
      </c>
      <c r="F2670" s="1">
        <f>Data!E2670+Data!F2670</f>
        <v>0</v>
      </c>
      <c r="G2670" s="1">
        <f>Data!G2670</f>
        <v>0</v>
      </c>
      <c r="H2670" s="1">
        <f t="shared" si="411"/>
        <v>0</v>
      </c>
      <c r="I2670" s="1">
        <f t="shared" si="412"/>
        <v>0</v>
      </c>
      <c r="J2670" s="1">
        <f t="shared" si="413"/>
        <v>0</v>
      </c>
      <c r="K2670" s="1">
        <f>'Innlegging av opplysninger'!$B$4*H2670</f>
        <v>0</v>
      </c>
      <c r="L2670" s="1"/>
      <c r="M2670" s="1">
        <f>'Innlegging av opplysninger'!$B$5*H2670</f>
        <v>0</v>
      </c>
      <c r="N2670" s="1">
        <f>'Innlegging av opplysninger'!$B$5*I2670</f>
        <v>0</v>
      </c>
      <c r="O2670" s="1">
        <f>'Innlegging av opplysninger'!$B$5*J2670</f>
        <v>0</v>
      </c>
      <c r="P2670" s="1">
        <f>'Innlegging av opplysninger'!$B$5*K2670</f>
        <v>0</v>
      </c>
      <c r="Q2670" s="1"/>
      <c r="R2670" s="1">
        <f>'Innlegging av opplysninger'!$C$11*SUM(H2670:Q2670)</f>
        <v>0</v>
      </c>
      <c r="S2670" s="1">
        <f>'Innlegging av opplysninger'!$C$13*(((H2670+J2670+M2670+O2670)*Data!H2670)+(J2670+O2670)*(1-Data!H2670)*1.8/12+I2670+N2670+K2670+L2670+P2670+Q2670)</f>
        <v>0</v>
      </c>
      <c r="T2670" s="1">
        <f>'Innlegging av opplysninger'!$C$13*((H2670+J2670+M2670+O2670)*(1-Data!H2670)-(J2670+O2670)*(1-Data!H2670)*1.8/12)</f>
        <v>0</v>
      </c>
      <c r="U2670" s="1">
        <f>Data!I2670</f>
        <v>0</v>
      </c>
      <c r="V2670" s="1">
        <f>Data!J2670+Data!K2670</f>
        <v>0</v>
      </c>
      <c r="W2670" s="1">
        <f>Data!L2670</f>
        <v>0</v>
      </c>
      <c r="X2670" s="1">
        <f t="shared" si="417"/>
        <v>0</v>
      </c>
      <c r="Y2670" s="100">
        <f t="shared" si="418"/>
        <v>0</v>
      </c>
      <c r="Z2670" s="100">
        <f t="shared" si="419"/>
        <v>0</v>
      </c>
      <c r="AA2670" s="100">
        <f>'Innlegging av opplysninger'!$B$4*X2670</f>
        <v>0</v>
      </c>
      <c r="AB2670" s="1"/>
      <c r="AC2670" s="1">
        <f>'Innlegging av opplysninger'!$B$5*X2670</f>
        <v>0</v>
      </c>
      <c r="AD2670" s="1">
        <f>'Innlegging av opplysninger'!$B$5*Y2670</f>
        <v>0</v>
      </c>
      <c r="AE2670" s="1">
        <f>'Innlegging av opplysninger'!$B$5*Z2670</f>
        <v>0</v>
      </c>
      <c r="AF2670" s="1">
        <f>'Innlegging av opplysninger'!$B$5*AA2670</f>
        <v>0</v>
      </c>
      <c r="AG2670" s="1"/>
      <c r="AH2670" s="1">
        <f>'Innlegging av opplysninger'!$C$11*SUM(X2670:AG2670)</f>
        <v>0</v>
      </c>
      <c r="AI2670" s="1">
        <f>'Innlegging av opplysninger'!$C$13*(((X2670+Z2670+AC2670+AE2670)*Data!M2670)+(Z2670+AE2670)*(1-Data!M2670)*1.8/12+Y2670+AD2670+AA2670+AB2670+AF2670+AG2670)</f>
        <v>0</v>
      </c>
      <c r="AJ2670" s="1">
        <f>'Innlegging av opplysninger'!$C$13*((X2670+Z2670+AC2670+AE2670)*(1-Data!M2670)-(Z2670+AE2670)*(1-Data!M2670)*1.8/12)</f>
        <v>0</v>
      </c>
      <c r="AK2670" s="83">
        <f t="shared" si="414"/>
        <v>0</v>
      </c>
      <c r="AL2670" s="83">
        <f t="shared" si="415"/>
        <v>0</v>
      </c>
      <c r="AM2670" s="83">
        <f t="shared" si="416"/>
        <v>0</v>
      </c>
    </row>
    <row r="2671" spans="1:39">
      <c r="A2671" t="str">
        <f t="shared" si="410"/>
        <v>00</v>
      </c>
      <c r="B2671" s="6">
        <f>Data!A2671</f>
        <v>0</v>
      </c>
      <c r="C2671" s="7">
        <f>Data!B2671</f>
        <v>0</v>
      </c>
      <c r="D2671" s="7">
        <f>Data!C2671</f>
        <v>0</v>
      </c>
      <c r="E2671" s="1">
        <f>Data!D2671</f>
        <v>0</v>
      </c>
      <c r="F2671" s="1">
        <f>Data!E2671+Data!F2671</f>
        <v>0</v>
      </c>
      <c r="G2671" s="1">
        <f>Data!G2671</f>
        <v>0</v>
      </c>
      <c r="H2671" s="1">
        <f t="shared" si="411"/>
        <v>0</v>
      </c>
      <c r="I2671" s="1">
        <f t="shared" si="412"/>
        <v>0</v>
      </c>
      <c r="J2671" s="1">
        <f t="shared" si="413"/>
        <v>0</v>
      </c>
      <c r="K2671" s="1">
        <f>'Innlegging av opplysninger'!$B$4*H2671</f>
        <v>0</v>
      </c>
      <c r="L2671" s="1"/>
      <c r="M2671" s="1">
        <f>'Innlegging av opplysninger'!$B$5*H2671</f>
        <v>0</v>
      </c>
      <c r="N2671" s="1">
        <f>'Innlegging av opplysninger'!$B$5*I2671</f>
        <v>0</v>
      </c>
      <c r="O2671" s="1">
        <f>'Innlegging av opplysninger'!$B$5*J2671</f>
        <v>0</v>
      </c>
      <c r="P2671" s="1">
        <f>'Innlegging av opplysninger'!$B$5*K2671</f>
        <v>0</v>
      </c>
      <c r="Q2671" s="1"/>
      <c r="R2671" s="1">
        <f>'Innlegging av opplysninger'!$C$11*SUM(H2671:Q2671)</f>
        <v>0</v>
      </c>
      <c r="S2671" s="1">
        <f>'Innlegging av opplysninger'!$C$13*(((H2671+J2671+M2671+O2671)*Data!H2671)+(J2671+O2671)*(1-Data!H2671)*1.8/12+I2671+N2671+K2671+L2671+P2671+Q2671)</f>
        <v>0</v>
      </c>
      <c r="T2671" s="1">
        <f>'Innlegging av opplysninger'!$C$13*((H2671+J2671+M2671+O2671)*(1-Data!H2671)-(J2671+O2671)*(1-Data!H2671)*1.8/12)</f>
        <v>0</v>
      </c>
      <c r="U2671" s="1">
        <f>Data!I2671</f>
        <v>0</v>
      </c>
      <c r="V2671" s="1">
        <f>Data!J2671+Data!K2671</f>
        <v>0</v>
      </c>
      <c r="W2671" s="1">
        <f>Data!L2671</f>
        <v>0</v>
      </c>
      <c r="X2671" s="1">
        <f t="shared" si="417"/>
        <v>0</v>
      </c>
      <c r="Y2671" s="100">
        <f t="shared" si="418"/>
        <v>0</v>
      </c>
      <c r="Z2671" s="100">
        <f t="shared" si="419"/>
        <v>0</v>
      </c>
      <c r="AA2671" s="100">
        <f>'Innlegging av opplysninger'!$B$4*X2671</f>
        <v>0</v>
      </c>
      <c r="AB2671" s="1"/>
      <c r="AC2671" s="1">
        <f>'Innlegging av opplysninger'!$B$5*X2671</f>
        <v>0</v>
      </c>
      <c r="AD2671" s="1">
        <f>'Innlegging av opplysninger'!$B$5*Y2671</f>
        <v>0</v>
      </c>
      <c r="AE2671" s="1">
        <f>'Innlegging av opplysninger'!$B$5*Z2671</f>
        <v>0</v>
      </c>
      <c r="AF2671" s="1">
        <f>'Innlegging av opplysninger'!$B$5*AA2671</f>
        <v>0</v>
      </c>
      <c r="AG2671" s="1"/>
      <c r="AH2671" s="1">
        <f>'Innlegging av opplysninger'!$C$11*SUM(X2671:AG2671)</f>
        <v>0</v>
      </c>
      <c r="AI2671" s="1">
        <f>'Innlegging av opplysninger'!$C$13*(((X2671+Z2671+AC2671+AE2671)*Data!M2671)+(Z2671+AE2671)*(1-Data!M2671)*1.8/12+Y2671+AD2671+AA2671+AB2671+AF2671+AG2671)</f>
        <v>0</v>
      </c>
      <c r="AJ2671" s="1">
        <f>'Innlegging av opplysninger'!$C$13*((X2671+Z2671+AC2671+AE2671)*(1-Data!M2671)-(Z2671+AE2671)*(1-Data!M2671)*1.8/12)</f>
        <v>0</v>
      </c>
      <c r="AK2671" s="83">
        <f t="shared" si="414"/>
        <v>0</v>
      </c>
      <c r="AL2671" s="83">
        <f t="shared" si="415"/>
        <v>0</v>
      </c>
      <c r="AM2671" s="83">
        <f t="shared" si="416"/>
        <v>0</v>
      </c>
    </row>
    <row r="2672" spans="1:39">
      <c r="A2672" t="str">
        <f t="shared" si="410"/>
        <v>00</v>
      </c>
      <c r="B2672" s="6">
        <f>Data!A2672</f>
        <v>0</v>
      </c>
      <c r="C2672" s="7">
        <f>Data!B2672</f>
        <v>0</v>
      </c>
      <c r="D2672" s="7">
        <f>Data!C2672</f>
        <v>0</v>
      </c>
      <c r="E2672" s="1">
        <f>Data!D2672</f>
        <v>0</v>
      </c>
      <c r="F2672" s="1">
        <f>Data!E2672+Data!F2672</f>
        <v>0</v>
      </c>
      <c r="G2672" s="1">
        <f>Data!G2672</f>
        <v>0</v>
      </c>
      <c r="H2672" s="1">
        <f t="shared" si="411"/>
        <v>0</v>
      </c>
      <c r="I2672" s="1">
        <f t="shared" si="412"/>
        <v>0</v>
      </c>
      <c r="J2672" s="1">
        <f t="shared" si="413"/>
        <v>0</v>
      </c>
      <c r="K2672" s="1">
        <f>'Innlegging av opplysninger'!$B$4*H2672</f>
        <v>0</v>
      </c>
      <c r="L2672" s="1"/>
      <c r="M2672" s="1">
        <f>'Innlegging av opplysninger'!$B$5*H2672</f>
        <v>0</v>
      </c>
      <c r="N2672" s="1">
        <f>'Innlegging av opplysninger'!$B$5*I2672</f>
        <v>0</v>
      </c>
      <c r="O2672" s="1">
        <f>'Innlegging av opplysninger'!$B$5*J2672</f>
        <v>0</v>
      </c>
      <c r="P2672" s="1">
        <f>'Innlegging av opplysninger'!$B$5*K2672</f>
        <v>0</v>
      </c>
      <c r="Q2672" s="1"/>
      <c r="R2672" s="1">
        <f>'Innlegging av opplysninger'!$C$11*SUM(H2672:Q2672)</f>
        <v>0</v>
      </c>
      <c r="S2672" s="1">
        <f>'Innlegging av opplysninger'!$C$13*(((H2672+J2672+M2672+O2672)*Data!H2672)+(J2672+O2672)*(1-Data!H2672)*1.8/12+I2672+N2672+K2672+L2672+P2672+Q2672)</f>
        <v>0</v>
      </c>
      <c r="T2672" s="1">
        <f>'Innlegging av opplysninger'!$C$13*((H2672+J2672+M2672+O2672)*(1-Data!H2672)-(J2672+O2672)*(1-Data!H2672)*1.8/12)</f>
        <v>0</v>
      </c>
      <c r="U2672" s="1">
        <f>Data!I2672</f>
        <v>0</v>
      </c>
      <c r="V2672" s="1">
        <f>Data!J2672+Data!K2672</f>
        <v>0</v>
      </c>
      <c r="W2672" s="1">
        <f>Data!L2672</f>
        <v>0</v>
      </c>
      <c r="X2672" s="1">
        <f t="shared" si="417"/>
        <v>0</v>
      </c>
      <c r="Y2672" s="100">
        <f t="shared" si="418"/>
        <v>0</v>
      </c>
      <c r="Z2672" s="100">
        <f t="shared" si="419"/>
        <v>0</v>
      </c>
      <c r="AA2672" s="100">
        <f>'Innlegging av opplysninger'!$B$4*X2672</f>
        <v>0</v>
      </c>
      <c r="AB2672" s="1"/>
      <c r="AC2672" s="1">
        <f>'Innlegging av opplysninger'!$B$5*X2672</f>
        <v>0</v>
      </c>
      <c r="AD2672" s="1">
        <f>'Innlegging av opplysninger'!$B$5*Y2672</f>
        <v>0</v>
      </c>
      <c r="AE2672" s="1">
        <f>'Innlegging av opplysninger'!$B$5*Z2672</f>
        <v>0</v>
      </c>
      <c r="AF2672" s="1">
        <f>'Innlegging av opplysninger'!$B$5*AA2672</f>
        <v>0</v>
      </c>
      <c r="AG2672" s="1"/>
      <c r="AH2672" s="1">
        <f>'Innlegging av opplysninger'!$C$11*SUM(X2672:AG2672)</f>
        <v>0</v>
      </c>
      <c r="AI2672" s="1">
        <f>'Innlegging av opplysninger'!$C$13*(((X2672+Z2672+AC2672+AE2672)*Data!M2672)+(Z2672+AE2672)*(1-Data!M2672)*1.8/12+Y2672+AD2672+AA2672+AB2672+AF2672+AG2672)</f>
        <v>0</v>
      </c>
      <c r="AJ2672" s="1">
        <f>'Innlegging av opplysninger'!$C$13*((X2672+Z2672+AC2672+AE2672)*(1-Data!M2672)-(Z2672+AE2672)*(1-Data!M2672)*1.8/12)</f>
        <v>0</v>
      </c>
      <c r="AK2672" s="83">
        <f t="shared" si="414"/>
        <v>0</v>
      </c>
      <c r="AL2672" s="83">
        <f t="shared" si="415"/>
        <v>0</v>
      </c>
      <c r="AM2672" s="83">
        <f t="shared" si="416"/>
        <v>0</v>
      </c>
    </row>
    <row r="2673" spans="1:39">
      <c r="A2673" t="str">
        <f t="shared" si="410"/>
        <v>00</v>
      </c>
      <c r="B2673" s="6">
        <f>Data!A2673</f>
        <v>0</v>
      </c>
      <c r="C2673" s="7">
        <f>Data!B2673</f>
        <v>0</v>
      </c>
      <c r="D2673" s="7">
        <f>Data!C2673</f>
        <v>0</v>
      </c>
      <c r="E2673" s="1">
        <f>Data!D2673</f>
        <v>0</v>
      </c>
      <c r="F2673" s="1">
        <f>Data!E2673+Data!F2673</f>
        <v>0</v>
      </c>
      <c r="G2673" s="1">
        <f>Data!G2673</f>
        <v>0</v>
      </c>
      <c r="H2673" s="1">
        <f t="shared" si="411"/>
        <v>0</v>
      </c>
      <c r="I2673" s="1">
        <f t="shared" si="412"/>
        <v>0</v>
      </c>
      <c r="J2673" s="1">
        <f t="shared" si="413"/>
        <v>0</v>
      </c>
      <c r="K2673" s="1">
        <f>'Innlegging av opplysninger'!$B$4*H2673</f>
        <v>0</v>
      </c>
      <c r="L2673" s="1"/>
      <c r="M2673" s="1">
        <f>'Innlegging av opplysninger'!$B$5*H2673</f>
        <v>0</v>
      </c>
      <c r="N2673" s="1">
        <f>'Innlegging av opplysninger'!$B$5*I2673</f>
        <v>0</v>
      </c>
      <c r="O2673" s="1">
        <f>'Innlegging av opplysninger'!$B$5*J2673</f>
        <v>0</v>
      </c>
      <c r="P2673" s="1">
        <f>'Innlegging av opplysninger'!$B$5*K2673</f>
        <v>0</v>
      </c>
      <c r="Q2673" s="1"/>
      <c r="R2673" s="1">
        <f>'Innlegging av opplysninger'!$C$11*SUM(H2673:Q2673)</f>
        <v>0</v>
      </c>
      <c r="S2673" s="1">
        <f>'Innlegging av opplysninger'!$C$13*(((H2673+J2673+M2673+O2673)*Data!H2673)+(J2673+O2673)*(1-Data!H2673)*1.8/12+I2673+N2673+K2673+L2673+P2673+Q2673)</f>
        <v>0</v>
      </c>
      <c r="T2673" s="1">
        <f>'Innlegging av opplysninger'!$C$13*((H2673+J2673+M2673+O2673)*(1-Data!H2673)-(J2673+O2673)*(1-Data!H2673)*1.8/12)</f>
        <v>0</v>
      </c>
      <c r="U2673" s="1">
        <f>Data!I2673</f>
        <v>0</v>
      </c>
      <c r="V2673" s="1">
        <f>Data!J2673+Data!K2673</f>
        <v>0</v>
      </c>
      <c r="W2673" s="1">
        <f>Data!L2673</f>
        <v>0</v>
      </c>
      <c r="X2673" s="1">
        <f t="shared" si="417"/>
        <v>0</v>
      </c>
      <c r="Y2673" s="100">
        <f t="shared" si="418"/>
        <v>0</v>
      </c>
      <c r="Z2673" s="100">
        <f t="shared" si="419"/>
        <v>0</v>
      </c>
      <c r="AA2673" s="100">
        <f>'Innlegging av opplysninger'!$B$4*X2673</f>
        <v>0</v>
      </c>
      <c r="AB2673" s="1"/>
      <c r="AC2673" s="1">
        <f>'Innlegging av opplysninger'!$B$5*X2673</f>
        <v>0</v>
      </c>
      <c r="AD2673" s="1">
        <f>'Innlegging av opplysninger'!$B$5*Y2673</f>
        <v>0</v>
      </c>
      <c r="AE2673" s="1">
        <f>'Innlegging av opplysninger'!$B$5*Z2673</f>
        <v>0</v>
      </c>
      <c r="AF2673" s="1">
        <f>'Innlegging av opplysninger'!$B$5*AA2673</f>
        <v>0</v>
      </c>
      <c r="AG2673" s="1"/>
      <c r="AH2673" s="1">
        <f>'Innlegging av opplysninger'!$C$11*SUM(X2673:AG2673)</f>
        <v>0</v>
      </c>
      <c r="AI2673" s="1">
        <f>'Innlegging av opplysninger'!$C$13*(((X2673+Z2673+AC2673+AE2673)*Data!M2673)+(Z2673+AE2673)*(1-Data!M2673)*1.8/12+Y2673+AD2673+AA2673+AB2673+AF2673+AG2673)</f>
        <v>0</v>
      </c>
      <c r="AJ2673" s="1">
        <f>'Innlegging av opplysninger'!$C$13*((X2673+Z2673+AC2673+AE2673)*(1-Data!M2673)-(Z2673+AE2673)*(1-Data!M2673)*1.8/12)</f>
        <v>0</v>
      </c>
      <c r="AK2673" s="83">
        <f t="shared" si="414"/>
        <v>0</v>
      </c>
      <c r="AL2673" s="83">
        <f t="shared" si="415"/>
        <v>0</v>
      </c>
      <c r="AM2673" s="83">
        <f t="shared" si="416"/>
        <v>0</v>
      </c>
    </row>
    <row r="2674" spans="1:39">
      <c r="A2674" t="str">
        <f t="shared" si="410"/>
        <v>00</v>
      </c>
      <c r="B2674" s="6">
        <f>Data!A2674</f>
        <v>0</v>
      </c>
      <c r="C2674" s="7">
        <f>Data!B2674</f>
        <v>0</v>
      </c>
      <c r="D2674" s="7">
        <f>Data!C2674</f>
        <v>0</v>
      </c>
      <c r="E2674" s="1">
        <f>Data!D2674</f>
        <v>0</v>
      </c>
      <c r="F2674" s="1">
        <f>Data!E2674+Data!F2674</f>
        <v>0</v>
      </c>
      <c r="G2674" s="1">
        <f>Data!G2674</f>
        <v>0</v>
      </c>
      <c r="H2674" s="1">
        <f t="shared" si="411"/>
        <v>0</v>
      </c>
      <c r="I2674" s="1">
        <f t="shared" si="412"/>
        <v>0</v>
      </c>
      <c r="J2674" s="1">
        <f t="shared" si="413"/>
        <v>0</v>
      </c>
      <c r="K2674" s="1">
        <f>'Innlegging av opplysninger'!$B$4*H2674</f>
        <v>0</v>
      </c>
      <c r="L2674" s="1"/>
      <c r="M2674" s="1">
        <f>'Innlegging av opplysninger'!$B$5*H2674</f>
        <v>0</v>
      </c>
      <c r="N2674" s="1">
        <f>'Innlegging av opplysninger'!$B$5*I2674</f>
        <v>0</v>
      </c>
      <c r="O2674" s="1">
        <f>'Innlegging av opplysninger'!$B$5*J2674</f>
        <v>0</v>
      </c>
      <c r="P2674" s="1">
        <f>'Innlegging av opplysninger'!$B$5*K2674</f>
        <v>0</v>
      </c>
      <c r="Q2674" s="1"/>
      <c r="R2674" s="1">
        <f>'Innlegging av opplysninger'!$C$11*SUM(H2674:Q2674)</f>
        <v>0</v>
      </c>
      <c r="S2674" s="1">
        <f>'Innlegging av opplysninger'!$C$13*(((H2674+J2674+M2674+O2674)*Data!H2674)+(J2674+O2674)*(1-Data!H2674)*1.8/12+I2674+N2674+K2674+L2674+P2674+Q2674)</f>
        <v>0</v>
      </c>
      <c r="T2674" s="1">
        <f>'Innlegging av opplysninger'!$C$13*((H2674+J2674+M2674+O2674)*(1-Data!H2674)-(J2674+O2674)*(1-Data!H2674)*1.8/12)</f>
        <v>0</v>
      </c>
      <c r="U2674" s="1">
        <f>Data!I2674</f>
        <v>0</v>
      </c>
      <c r="V2674" s="1">
        <f>Data!J2674+Data!K2674</f>
        <v>0</v>
      </c>
      <c r="W2674" s="1">
        <f>Data!L2674</f>
        <v>0</v>
      </c>
      <c r="X2674" s="1">
        <f t="shared" si="417"/>
        <v>0</v>
      </c>
      <c r="Y2674" s="100">
        <f t="shared" si="418"/>
        <v>0</v>
      </c>
      <c r="Z2674" s="100">
        <f t="shared" si="419"/>
        <v>0</v>
      </c>
      <c r="AA2674" s="100">
        <f>'Innlegging av opplysninger'!$B$4*X2674</f>
        <v>0</v>
      </c>
      <c r="AB2674" s="1"/>
      <c r="AC2674" s="1">
        <f>'Innlegging av opplysninger'!$B$5*X2674</f>
        <v>0</v>
      </c>
      <c r="AD2674" s="1">
        <f>'Innlegging av opplysninger'!$B$5*Y2674</f>
        <v>0</v>
      </c>
      <c r="AE2674" s="1">
        <f>'Innlegging av opplysninger'!$B$5*Z2674</f>
        <v>0</v>
      </c>
      <c r="AF2674" s="1">
        <f>'Innlegging av opplysninger'!$B$5*AA2674</f>
        <v>0</v>
      </c>
      <c r="AG2674" s="1"/>
      <c r="AH2674" s="1">
        <f>'Innlegging av opplysninger'!$C$11*SUM(X2674:AG2674)</f>
        <v>0</v>
      </c>
      <c r="AI2674" s="1">
        <f>'Innlegging av opplysninger'!$C$13*(((X2674+Z2674+AC2674+AE2674)*Data!M2674)+(Z2674+AE2674)*(1-Data!M2674)*1.8/12+Y2674+AD2674+AA2674+AB2674+AF2674+AG2674)</f>
        <v>0</v>
      </c>
      <c r="AJ2674" s="1">
        <f>'Innlegging av opplysninger'!$C$13*((X2674+Z2674+AC2674+AE2674)*(1-Data!M2674)-(Z2674+AE2674)*(1-Data!M2674)*1.8/12)</f>
        <v>0</v>
      </c>
      <c r="AK2674" s="83">
        <f t="shared" si="414"/>
        <v>0</v>
      </c>
      <c r="AL2674" s="83">
        <f t="shared" si="415"/>
        <v>0</v>
      </c>
      <c r="AM2674" s="83">
        <f t="shared" si="416"/>
        <v>0</v>
      </c>
    </row>
    <row r="2675" spans="1:39">
      <c r="A2675" t="str">
        <f t="shared" si="410"/>
        <v>00</v>
      </c>
      <c r="B2675" s="6">
        <f>Data!A2675</f>
        <v>0</v>
      </c>
      <c r="C2675" s="7">
        <f>Data!B2675</f>
        <v>0</v>
      </c>
      <c r="D2675" s="7">
        <f>Data!C2675</f>
        <v>0</v>
      </c>
      <c r="E2675" s="1">
        <f>Data!D2675</f>
        <v>0</v>
      </c>
      <c r="F2675" s="1">
        <f>Data!E2675+Data!F2675</f>
        <v>0</v>
      </c>
      <c r="G2675" s="1">
        <f>Data!G2675</f>
        <v>0</v>
      </c>
      <c r="H2675" s="1">
        <f t="shared" si="411"/>
        <v>0</v>
      </c>
      <c r="I2675" s="1">
        <f t="shared" si="412"/>
        <v>0</v>
      </c>
      <c r="J2675" s="1">
        <f t="shared" si="413"/>
        <v>0</v>
      </c>
      <c r="K2675" s="1">
        <f>'Innlegging av opplysninger'!$B$4*H2675</f>
        <v>0</v>
      </c>
      <c r="L2675" s="1"/>
      <c r="M2675" s="1">
        <f>'Innlegging av opplysninger'!$B$5*H2675</f>
        <v>0</v>
      </c>
      <c r="N2675" s="1">
        <f>'Innlegging av opplysninger'!$B$5*I2675</f>
        <v>0</v>
      </c>
      <c r="O2675" s="1">
        <f>'Innlegging av opplysninger'!$B$5*J2675</f>
        <v>0</v>
      </c>
      <c r="P2675" s="1">
        <f>'Innlegging av opplysninger'!$B$5*K2675</f>
        <v>0</v>
      </c>
      <c r="Q2675" s="1"/>
      <c r="R2675" s="1">
        <f>'Innlegging av opplysninger'!$C$11*SUM(H2675:Q2675)</f>
        <v>0</v>
      </c>
      <c r="S2675" s="1">
        <f>'Innlegging av opplysninger'!$C$13*(((H2675+J2675+M2675+O2675)*Data!H2675)+(J2675+O2675)*(1-Data!H2675)*1.8/12+I2675+N2675+K2675+L2675+P2675+Q2675)</f>
        <v>0</v>
      </c>
      <c r="T2675" s="1">
        <f>'Innlegging av opplysninger'!$C$13*((H2675+J2675+M2675+O2675)*(1-Data!H2675)-(J2675+O2675)*(1-Data!H2675)*1.8/12)</f>
        <v>0</v>
      </c>
      <c r="U2675" s="1">
        <f>Data!I2675</f>
        <v>0</v>
      </c>
      <c r="V2675" s="1">
        <f>Data!J2675+Data!K2675</f>
        <v>0</v>
      </c>
      <c r="W2675" s="1">
        <f>Data!L2675</f>
        <v>0</v>
      </c>
      <c r="X2675" s="1">
        <f t="shared" si="417"/>
        <v>0</v>
      </c>
      <c r="Y2675" s="100">
        <f t="shared" si="418"/>
        <v>0</v>
      </c>
      <c r="Z2675" s="100">
        <f t="shared" si="419"/>
        <v>0</v>
      </c>
      <c r="AA2675" s="100">
        <f>'Innlegging av opplysninger'!$B$4*X2675</f>
        <v>0</v>
      </c>
      <c r="AB2675" s="1"/>
      <c r="AC2675" s="1">
        <f>'Innlegging av opplysninger'!$B$5*X2675</f>
        <v>0</v>
      </c>
      <c r="AD2675" s="1">
        <f>'Innlegging av opplysninger'!$B$5*Y2675</f>
        <v>0</v>
      </c>
      <c r="AE2675" s="1">
        <f>'Innlegging av opplysninger'!$B$5*Z2675</f>
        <v>0</v>
      </c>
      <c r="AF2675" s="1">
        <f>'Innlegging av opplysninger'!$B$5*AA2675</f>
        <v>0</v>
      </c>
      <c r="AG2675" s="1"/>
      <c r="AH2675" s="1">
        <f>'Innlegging av opplysninger'!$C$11*SUM(X2675:AG2675)</f>
        <v>0</v>
      </c>
      <c r="AI2675" s="1">
        <f>'Innlegging av opplysninger'!$C$13*(((X2675+Z2675+AC2675+AE2675)*Data!M2675)+(Z2675+AE2675)*(1-Data!M2675)*1.8/12+Y2675+AD2675+AA2675+AB2675+AF2675+AG2675)</f>
        <v>0</v>
      </c>
      <c r="AJ2675" s="1">
        <f>'Innlegging av opplysninger'!$C$13*((X2675+Z2675+AC2675+AE2675)*(1-Data!M2675)-(Z2675+AE2675)*(1-Data!M2675)*1.8/12)</f>
        <v>0</v>
      </c>
      <c r="AK2675" s="83">
        <f t="shared" si="414"/>
        <v>0</v>
      </c>
      <c r="AL2675" s="83">
        <f t="shared" si="415"/>
        <v>0</v>
      </c>
      <c r="AM2675" s="83">
        <f t="shared" si="416"/>
        <v>0</v>
      </c>
    </row>
    <row r="2676" spans="1:39">
      <c r="A2676" t="str">
        <f t="shared" si="410"/>
        <v>00</v>
      </c>
      <c r="B2676" s="6">
        <f>Data!A2676</f>
        <v>0</v>
      </c>
      <c r="C2676" s="7">
        <f>Data!B2676</f>
        <v>0</v>
      </c>
      <c r="D2676" s="7">
        <f>Data!C2676</f>
        <v>0</v>
      </c>
      <c r="E2676" s="1">
        <f>Data!D2676</f>
        <v>0</v>
      </c>
      <c r="F2676" s="1">
        <f>Data!E2676+Data!F2676</f>
        <v>0</v>
      </c>
      <c r="G2676" s="1">
        <f>Data!G2676</f>
        <v>0</v>
      </c>
      <c r="H2676" s="1">
        <f t="shared" si="411"/>
        <v>0</v>
      </c>
      <c r="I2676" s="1">
        <f t="shared" si="412"/>
        <v>0</v>
      </c>
      <c r="J2676" s="1">
        <f t="shared" si="413"/>
        <v>0</v>
      </c>
      <c r="K2676" s="1">
        <f>'Innlegging av opplysninger'!$B$4*H2676</f>
        <v>0</v>
      </c>
      <c r="L2676" s="1"/>
      <c r="M2676" s="1">
        <f>'Innlegging av opplysninger'!$B$5*H2676</f>
        <v>0</v>
      </c>
      <c r="N2676" s="1">
        <f>'Innlegging av opplysninger'!$B$5*I2676</f>
        <v>0</v>
      </c>
      <c r="O2676" s="1">
        <f>'Innlegging av opplysninger'!$B$5*J2676</f>
        <v>0</v>
      </c>
      <c r="P2676" s="1">
        <f>'Innlegging av opplysninger'!$B$5*K2676</f>
        <v>0</v>
      </c>
      <c r="Q2676" s="1"/>
      <c r="R2676" s="1">
        <f>'Innlegging av opplysninger'!$C$11*SUM(H2676:Q2676)</f>
        <v>0</v>
      </c>
      <c r="S2676" s="1">
        <f>'Innlegging av opplysninger'!$C$13*(((H2676+J2676+M2676+O2676)*Data!H2676)+(J2676+O2676)*(1-Data!H2676)*1.8/12+I2676+N2676+K2676+L2676+P2676+Q2676)</f>
        <v>0</v>
      </c>
      <c r="T2676" s="1">
        <f>'Innlegging av opplysninger'!$C$13*((H2676+J2676+M2676+O2676)*(1-Data!H2676)-(J2676+O2676)*(1-Data!H2676)*1.8/12)</f>
        <v>0</v>
      </c>
      <c r="U2676" s="1">
        <f>Data!I2676</f>
        <v>0</v>
      </c>
      <c r="V2676" s="1">
        <f>Data!J2676+Data!K2676</f>
        <v>0</v>
      </c>
      <c r="W2676" s="1">
        <f>Data!L2676</f>
        <v>0</v>
      </c>
      <c r="X2676" s="1">
        <f t="shared" si="417"/>
        <v>0</v>
      </c>
      <c r="Y2676" s="100">
        <f t="shared" si="418"/>
        <v>0</v>
      </c>
      <c r="Z2676" s="100">
        <f t="shared" si="419"/>
        <v>0</v>
      </c>
      <c r="AA2676" s="100">
        <f>'Innlegging av opplysninger'!$B$4*X2676</f>
        <v>0</v>
      </c>
      <c r="AB2676" s="1"/>
      <c r="AC2676" s="1">
        <f>'Innlegging av opplysninger'!$B$5*X2676</f>
        <v>0</v>
      </c>
      <c r="AD2676" s="1">
        <f>'Innlegging av opplysninger'!$B$5*Y2676</f>
        <v>0</v>
      </c>
      <c r="AE2676" s="1">
        <f>'Innlegging av opplysninger'!$B$5*Z2676</f>
        <v>0</v>
      </c>
      <c r="AF2676" s="1">
        <f>'Innlegging av opplysninger'!$B$5*AA2676</f>
        <v>0</v>
      </c>
      <c r="AG2676" s="1"/>
      <c r="AH2676" s="1">
        <f>'Innlegging av opplysninger'!$C$11*SUM(X2676:AG2676)</f>
        <v>0</v>
      </c>
      <c r="AI2676" s="1">
        <f>'Innlegging av opplysninger'!$C$13*(((X2676+Z2676+AC2676+AE2676)*Data!M2676)+(Z2676+AE2676)*(1-Data!M2676)*1.8/12+Y2676+AD2676+AA2676+AB2676+AF2676+AG2676)</f>
        <v>0</v>
      </c>
      <c r="AJ2676" s="1">
        <f>'Innlegging av opplysninger'!$C$13*((X2676+Z2676+AC2676+AE2676)*(1-Data!M2676)-(Z2676+AE2676)*(1-Data!M2676)*1.8/12)</f>
        <v>0</v>
      </c>
      <c r="AK2676" s="83">
        <f t="shared" si="414"/>
        <v>0</v>
      </c>
      <c r="AL2676" s="83">
        <f t="shared" si="415"/>
        <v>0</v>
      </c>
      <c r="AM2676" s="83">
        <f t="shared" si="416"/>
        <v>0</v>
      </c>
    </row>
    <row r="2677" spans="1:39">
      <c r="A2677" t="str">
        <f t="shared" si="410"/>
        <v>00</v>
      </c>
      <c r="B2677" s="6">
        <f>Data!A2677</f>
        <v>0</v>
      </c>
      <c r="C2677" s="7">
        <f>Data!B2677</f>
        <v>0</v>
      </c>
      <c r="D2677" s="7">
        <f>Data!C2677</f>
        <v>0</v>
      </c>
      <c r="E2677" s="1">
        <f>Data!D2677</f>
        <v>0</v>
      </c>
      <c r="F2677" s="1">
        <f>Data!E2677+Data!F2677</f>
        <v>0</v>
      </c>
      <c r="G2677" s="1">
        <f>Data!G2677</f>
        <v>0</v>
      </c>
      <c r="H2677" s="1">
        <f t="shared" si="411"/>
        <v>0</v>
      </c>
      <c r="I2677" s="1">
        <f t="shared" si="412"/>
        <v>0</v>
      </c>
      <c r="J2677" s="1">
        <f t="shared" si="413"/>
        <v>0</v>
      </c>
      <c r="K2677" s="1">
        <f>'Innlegging av opplysninger'!$B$4*H2677</f>
        <v>0</v>
      </c>
      <c r="L2677" s="1"/>
      <c r="M2677" s="1">
        <f>'Innlegging av opplysninger'!$B$5*H2677</f>
        <v>0</v>
      </c>
      <c r="N2677" s="1">
        <f>'Innlegging av opplysninger'!$B$5*I2677</f>
        <v>0</v>
      </c>
      <c r="O2677" s="1">
        <f>'Innlegging av opplysninger'!$B$5*J2677</f>
        <v>0</v>
      </c>
      <c r="P2677" s="1">
        <f>'Innlegging av opplysninger'!$B$5*K2677</f>
        <v>0</v>
      </c>
      <c r="Q2677" s="1"/>
      <c r="R2677" s="1">
        <f>'Innlegging av opplysninger'!$C$11*SUM(H2677:Q2677)</f>
        <v>0</v>
      </c>
      <c r="S2677" s="1">
        <f>'Innlegging av opplysninger'!$C$13*(((H2677+J2677+M2677+O2677)*Data!H2677)+(J2677+O2677)*(1-Data!H2677)*1.8/12+I2677+N2677+K2677+L2677+P2677+Q2677)</f>
        <v>0</v>
      </c>
      <c r="T2677" s="1">
        <f>'Innlegging av opplysninger'!$C$13*((H2677+J2677+M2677+O2677)*(1-Data!H2677)-(J2677+O2677)*(1-Data!H2677)*1.8/12)</f>
        <v>0</v>
      </c>
      <c r="U2677" s="1">
        <f>Data!I2677</f>
        <v>0</v>
      </c>
      <c r="V2677" s="1">
        <f>Data!J2677+Data!K2677</f>
        <v>0</v>
      </c>
      <c r="W2677" s="1">
        <f>Data!L2677</f>
        <v>0</v>
      </c>
      <c r="X2677" s="1">
        <f t="shared" si="417"/>
        <v>0</v>
      </c>
      <c r="Y2677" s="100">
        <f t="shared" si="418"/>
        <v>0</v>
      </c>
      <c r="Z2677" s="100">
        <f t="shared" si="419"/>
        <v>0</v>
      </c>
      <c r="AA2677" s="100">
        <f>'Innlegging av opplysninger'!$B$4*X2677</f>
        <v>0</v>
      </c>
      <c r="AB2677" s="1"/>
      <c r="AC2677" s="1">
        <f>'Innlegging av opplysninger'!$B$5*X2677</f>
        <v>0</v>
      </c>
      <c r="AD2677" s="1">
        <f>'Innlegging av opplysninger'!$B$5*Y2677</f>
        <v>0</v>
      </c>
      <c r="AE2677" s="1">
        <f>'Innlegging av opplysninger'!$B$5*Z2677</f>
        <v>0</v>
      </c>
      <c r="AF2677" s="1">
        <f>'Innlegging av opplysninger'!$B$5*AA2677</f>
        <v>0</v>
      </c>
      <c r="AG2677" s="1"/>
      <c r="AH2677" s="1">
        <f>'Innlegging av opplysninger'!$C$11*SUM(X2677:AG2677)</f>
        <v>0</v>
      </c>
      <c r="AI2677" s="1">
        <f>'Innlegging av opplysninger'!$C$13*(((X2677+Z2677+AC2677+AE2677)*Data!M2677)+(Z2677+AE2677)*(1-Data!M2677)*1.8/12+Y2677+AD2677+AA2677+AB2677+AF2677+AG2677)</f>
        <v>0</v>
      </c>
      <c r="AJ2677" s="1">
        <f>'Innlegging av opplysninger'!$C$13*((X2677+Z2677+AC2677+AE2677)*(1-Data!M2677)-(Z2677+AE2677)*(1-Data!M2677)*1.8/12)</f>
        <v>0</v>
      </c>
      <c r="AK2677" s="83">
        <f t="shared" si="414"/>
        <v>0</v>
      </c>
      <c r="AL2677" s="83">
        <f t="shared" si="415"/>
        <v>0</v>
      </c>
      <c r="AM2677" s="83">
        <f t="shared" si="416"/>
        <v>0</v>
      </c>
    </row>
    <row r="2678" spans="1:39">
      <c r="A2678" t="str">
        <f t="shared" si="410"/>
        <v>00</v>
      </c>
      <c r="B2678" s="6">
        <f>Data!A2678</f>
        <v>0</v>
      </c>
      <c r="C2678" s="7">
        <f>Data!B2678</f>
        <v>0</v>
      </c>
      <c r="D2678" s="7">
        <f>Data!C2678</f>
        <v>0</v>
      </c>
      <c r="E2678" s="1">
        <f>Data!D2678</f>
        <v>0</v>
      </c>
      <c r="F2678" s="1">
        <f>Data!E2678+Data!F2678</f>
        <v>0</v>
      </c>
      <c r="G2678" s="1">
        <f>Data!G2678</f>
        <v>0</v>
      </c>
      <c r="H2678" s="1">
        <f t="shared" si="411"/>
        <v>0</v>
      </c>
      <c r="I2678" s="1">
        <f t="shared" si="412"/>
        <v>0</v>
      </c>
      <c r="J2678" s="1">
        <f t="shared" si="413"/>
        <v>0</v>
      </c>
      <c r="K2678" s="1">
        <f>'Innlegging av opplysninger'!$B$4*H2678</f>
        <v>0</v>
      </c>
      <c r="L2678" s="1"/>
      <c r="M2678" s="1">
        <f>'Innlegging av opplysninger'!$B$5*H2678</f>
        <v>0</v>
      </c>
      <c r="N2678" s="1">
        <f>'Innlegging av opplysninger'!$B$5*I2678</f>
        <v>0</v>
      </c>
      <c r="O2678" s="1">
        <f>'Innlegging av opplysninger'!$B$5*J2678</f>
        <v>0</v>
      </c>
      <c r="P2678" s="1">
        <f>'Innlegging av opplysninger'!$B$5*K2678</f>
        <v>0</v>
      </c>
      <c r="Q2678" s="1"/>
      <c r="R2678" s="1">
        <f>'Innlegging av opplysninger'!$C$11*SUM(H2678:Q2678)</f>
        <v>0</v>
      </c>
      <c r="S2678" s="1">
        <f>'Innlegging av opplysninger'!$C$13*(((H2678+J2678+M2678+O2678)*Data!H2678)+(J2678+O2678)*(1-Data!H2678)*1.8/12+I2678+N2678+K2678+L2678+P2678+Q2678)</f>
        <v>0</v>
      </c>
      <c r="T2678" s="1">
        <f>'Innlegging av opplysninger'!$C$13*((H2678+J2678+M2678+O2678)*(1-Data!H2678)-(J2678+O2678)*(1-Data!H2678)*1.8/12)</f>
        <v>0</v>
      </c>
      <c r="U2678" s="1">
        <f>Data!I2678</f>
        <v>0</v>
      </c>
      <c r="V2678" s="1">
        <f>Data!J2678+Data!K2678</f>
        <v>0</v>
      </c>
      <c r="W2678" s="1">
        <f>Data!L2678</f>
        <v>0</v>
      </c>
      <c r="X2678" s="1">
        <f t="shared" si="417"/>
        <v>0</v>
      </c>
      <c r="Y2678" s="100">
        <f t="shared" si="418"/>
        <v>0</v>
      </c>
      <c r="Z2678" s="100">
        <f t="shared" si="419"/>
        <v>0</v>
      </c>
      <c r="AA2678" s="100">
        <f>'Innlegging av opplysninger'!$B$4*X2678</f>
        <v>0</v>
      </c>
      <c r="AB2678" s="1"/>
      <c r="AC2678" s="1">
        <f>'Innlegging av opplysninger'!$B$5*X2678</f>
        <v>0</v>
      </c>
      <c r="AD2678" s="1">
        <f>'Innlegging av opplysninger'!$B$5*Y2678</f>
        <v>0</v>
      </c>
      <c r="AE2678" s="1">
        <f>'Innlegging av opplysninger'!$B$5*Z2678</f>
        <v>0</v>
      </c>
      <c r="AF2678" s="1">
        <f>'Innlegging av opplysninger'!$B$5*AA2678</f>
        <v>0</v>
      </c>
      <c r="AG2678" s="1"/>
      <c r="AH2678" s="1">
        <f>'Innlegging av opplysninger'!$C$11*SUM(X2678:AG2678)</f>
        <v>0</v>
      </c>
      <c r="AI2678" s="1">
        <f>'Innlegging av opplysninger'!$C$13*(((X2678+Z2678+AC2678+AE2678)*Data!M2678)+(Z2678+AE2678)*(1-Data!M2678)*1.8/12+Y2678+AD2678+AA2678+AB2678+AF2678+AG2678)</f>
        <v>0</v>
      </c>
      <c r="AJ2678" s="1">
        <f>'Innlegging av opplysninger'!$C$13*((X2678+Z2678+AC2678+AE2678)*(1-Data!M2678)-(Z2678+AE2678)*(1-Data!M2678)*1.8/12)</f>
        <v>0</v>
      </c>
      <c r="AK2678" s="83">
        <f t="shared" si="414"/>
        <v>0</v>
      </c>
      <c r="AL2678" s="83">
        <f t="shared" si="415"/>
        <v>0</v>
      </c>
      <c r="AM2678" s="83">
        <f t="shared" si="416"/>
        <v>0</v>
      </c>
    </row>
    <row r="2679" spans="1:39">
      <c r="A2679" t="str">
        <f t="shared" si="410"/>
        <v>00</v>
      </c>
      <c r="B2679" s="6">
        <f>Data!A2679</f>
        <v>0</v>
      </c>
      <c r="C2679" s="7">
        <f>Data!B2679</f>
        <v>0</v>
      </c>
      <c r="D2679" s="7">
        <f>Data!C2679</f>
        <v>0</v>
      </c>
      <c r="E2679" s="1">
        <f>Data!D2679</f>
        <v>0</v>
      </c>
      <c r="F2679" s="1">
        <f>Data!E2679+Data!F2679</f>
        <v>0</v>
      </c>
      <c r="G2679" s="1">
        <f>Data!G2679</f>
        <v>0</v>
      </c>
      <c r="H2679" s="1">
        <f t="shared" si="411"/>
        <v>0</v>
      </c>
      <c r="I2679" s="1">
        <f t="shared" si="412"/>
        <v>0</v>
      </c>
      <c r="J2679" s="1">
        <f t="shared" si="413"/>
        <v>0</v>
      </c>
      <c r="K2679" s="1">
        <f>'Innlegging av opplysninger'!$B$4*H2679</f>
        <v>0</v>
      </c>
      <c r="L2679" s="1"/>
      <c r="M2679" s="1">
        <f>'Innlegging av opplysninger'!$B$5*H2679</f>
        <v>0</v>
      </c>
      <c r="N2679" s="1">
        <f>'Innlegging av opplysninger'!$B$5*I2679</f>
        <v>0</v>
      </c>
      <c r="O2679" s="1">
        <f>'Innlegging av opplysninger'!$B$5*J2679</f>
        <v>0</v>
      </c>
      <c r="P2679" s="1">
        <f>'Innlegging av opplysninger'!$B$5*K2679</f>
        <v>0</v>
      </c>
      <c r="Q2679" s="1"/>
      <c r="R2679" s="1">
        <f>'Innlegging av opplysninger'!$C$11*SUM(H2679:Q2679)</f>
        <v>0</v>
      </c>
      <c r="S2679" s="1">
        <f>'Innlegging av opplysninger'!$C$13*(((H2679+J2679+M2679+O2679)*Data!H2679)+(J2679+O2679)*(1-Data!H2679)*1.8/12+I2679+N2679+K2679+L2679+P2679+Q2679)</f>
        <v>0</v>
      </c>
      <c r="T2679" s="1">
        <f>'Innlegging av opplysninger'!$C$13*((H2679+J2679+M2679+O2679)*(1-Data!H2679)-(J2679+O2679)*(1-Data!H2679)*1.8/12)</f>
        <v>0</v>
      </c>
      <c r="U2679" s="1">
        <f>Data!I2679</f>
        <v>0</v>
      </c>
      <c r="V2679" s="1">
        <f>Data!J2679+Data!K2679</f>
        <v>0</v>
      </c>
      <c r="W2679" s="1">
        <f>Data!L2679</f>
        <v>0</v>
      </c>
      <c r="X2679" s="1">
        <f t="shared" si="417"/>
        <v>0</v>
      </c>
      <c r="Y2679" s="100">
        <f t="shared" si="418"/>
        <v>0</v>
      </c>
      <c r="Z2679" s="100">
        <f t="shared" si="419"/>
        <v>0</v>
      </c>
      <c r="AA2679" s="100">
        <f>'Innlegging av opplysninger'!$B$4*X2679</f>
        <v>0</v>
      </c>
      <c r="AB2679" s="1"/>
      <c r="AC2679" s="1">
        <f>'Innlegging av opplysninger'!$B$5*X2679</f>
        <v>0</v>
      </c>
      <c r="AD2679" s="1">
        <f>'Innlegging av opplysninger'!$B$5*Y2679</f>
        <v>0</v>
      </c>
      <c r="AE2679" s="1">
        <f>'Innlegging av opplysninger'!$B$5*Z2679</f>
        <v>0</v>
      </c>
      <c r="AF2679" s="1">
        <f>'Innlegging av opplysninger'!$B$5*AA2679</f>
        <v>0</v>
      </c>
      <c r="AG2679" s="1"/>
      <c r="AH2679" s="1">
        <f>'Innlegging av opplysninger'!$C$11*SUM(X2679:AG2679)</f>
        <v>0</v>
      </c>
      <c r="AI2679" s="1">
        <f>'Innlegging av opplysninger'!$C$13*(((X2679+Z2679+AC2679+AE2679)*Data!M2679)+(Z2679+AE2679)*(1-Data!M2679)*1.8/12+Y2679+AD2679+AA2679+AB2679+AF2679+AG2679)</f>
        <v>0</v>
      </c>
      <c r="AJ2679" s="1">
        <f>'Innlegging av opplysninger'!$C$13*((X2679+Z2679+AC2679+AE2679)*(1-Data!M2679)-(Z2679+AE2679)*(1-Data!M2679)*1.8/12)</f>
        <v>0</v>
      </c>
      <c r="AK2679" s="83">
        <f t="shared" si="414"/>
        <v>0</v>
      </c>
      <c r="AL2679" s="83">
        <f t="shared" si="415"/>
        <v>0</v>
      </c>
      <c r="AM2679" s="83">
        <f t="shared" si="416"/>
        <v>0</v>
      </c>
    </row>
    <row r="2680" spans="1:39">
      <c r="A2680" t="str">
        <f t="shared" si="410"/>
        <v>00</v>
      </c>
      <c r="B2680" s="6">
        <f>Data!A2680</f>
        <v>0</v>
      </c>
      <c r="C2680" s="7">
        <f>Data!B2680</f>
        <v>0</v>
      </c>
      <c r="D2680" s="7">
        <f>Data!C2680</f>
        <v>0</v>
      </c>
      <c r="E2680" s="1">
        <f>Data!D2680</f>
        <v>0</v>
      </c>
      <c r="F2680" s="1">
        <f>Data!E2680+Data!F2680</f>
        <v>0</v>
      </c>
      <c r="G2680" s="1">
        <f>Data!G2680</f>
        <v>0</v>
      </c>
      <c r="H2680" s="1">
        <f t="shared" si="411"/>
        <v>0</v>
      </c>
      <c r="I2680" s="1">
        <f t="shared" si="412"/>
        <v>0</v>
      </c>
      <c r="J2680" s="1">
        <f t="shared" si="413"/>
        <v>0</v>
      </c>
      <c r="K2680" s="1">
        <f>'Innlegging av opplysninger'!$B$4*H2680</f>
        <v>0</v>
      </c>
      <c r="L2680" s="1"/>
      <c r="M2680" s="1">
        <f>'Innlegging av opplysninger'!$B$5*H2680</f>
        <v>0</v>
      </c>
      <c r="N2680" s="1">
        <f>'Innlegging av opplysninger'!$B$5*I2680</f>
        <v>0</v>
      </c>
      <c r="O2680" s="1">
        <f>'Innlegging av opplysninger'!$B$5*J2680</f>
        <v>0</v>
      </c>
      <c r="P2680" s="1">
        <f>'Innlegging av opplysninger'!$B$5*K2680</f>
        <v>0</v>
      </c>
      <c r="Q2680" s="1"/>
      <c r="R2680" s="1">
        <f>'Innlegging av opplysninger'!$C$11*SUM(H2680:Q2680)</f>
        <v>0</v>
      </c>
      <c r="S2680" s="1">
        <f>'Innlegging av opplysninger'!$C$13*(((H2680+J2680+M2680+O2680)*Data!H2680)+(J2680+O2680)*(1-Data!H2680)*1.8/12+I2680+N2680+K2680+L2680+P2680+Q2680)</f>
        <v>0</v>
      </c>
      <c r="T2680" s="1">
        <f>'Innlegging av opplysninger'!$C$13*((H2680+J2680+M2680+O2680)*(1-Data!H2680)-(J2680+O2680)*(1-Data!H2680)*1.8/12)</f>
        <v>0</v>
      </c>
      <c r="U2680" s="1">
        <f>Data!I2680</f>
        <v>0</v>
      </c>
      <c r="V2680" s="1">
        <f>Data!J2680+Data!K2680</f>
        <v>0</v>
      </c>
      <c r="W2680" s="1">
        <f>Data!L2680</f>
        <v>0</v>
      </c>
      <c r="X2680" s="1">
        <f t="shared" si="417"/>
        <v>0</v>
      </c>
      <c r="Y2680" s="100">
        <f t="shared" si="418"/>
        <v>0</v>
      </c>
      <c r="Z2680" s="100">
        <f t="shared" si="419"/>
        <v>0</v>
      </c>
      <c r="AA2680" s="100">
        <f>'Innlegging av opplysninger'!$B$4*X2680</f>
        <v>0</v>
      </c>
      <c r="AB2680" s="1"/>
      <c r="AC2680" s="1">
        <f>'Innlegging av opplysninger'!$B$5*X2680</f>
        <v>0</v>
      </c>
      <c r="AD2680" s="1">
        <f>'Innlegging av opplysninger'!$B$5*Y2680</f>
        <v>0</v>
      </c>
      <c r="AE2680" s="1">
        <f>'Innlegging av opplysninger'!$B$5*Z2680</f>
        <v>0</v>
      </c>
      <c r="AF2680" s="1">
        <f>'Innlegging av opplysninger'!$B$5*AA2680</f>
        <v>0</v>
      </c>
      <c r="AG2680" s="1"/>
      <c r="AH2680" s="1">
        <f>'Innlegging av opplysninger'!$C$11*SUM(X2680:AG2680)</f>
        <v>0</v>
      </c>
      <c r="AI2680" s="1">
        <f>'Innlegging av opplysninger'!$C$13*(((X2680+Z2680+AC2680+AE2680)*Data!M2680)+(Z2680+AE2680)*(1-Data!M2680)*1.8/12+Y2680+AD2680+AA2680+AB2680+AF2680+AG2680)</f>
        <v>0</v>
      </c>
      <c r="AJ2680" s="1">
        <f>'Innlegging av opplysninger'!$C$13*((X2680+Z2680+AC2680+AE2680)*(1-Data!M2680)-(Z2680+AE2680)*(1-Data!M2680)*1.8/12)</f>
        <v>0</v>
      </c>
      <c r="AK2680" s="83">
        <f t="shared" si="414"/>
        <v>0</v>
      </c>
      <c r="AL2680" s="83">
        <f t="shared" si="415"/>
        <v>0</v>
      </c>
      <c r="AM2680" s="83">
        <f t="shared" si="416"/>
        <v>0</v>
      </c>
    </row>
    <row r="2681" spans="1:39">
      <c r="A2681" t="str">
        <f t="shared" si="410"/>
        <v>00</v>
      </c>
      <c r="B2681" s="6">
        <f>Data!A2681</f>
        <v>0</v>
      </c>
      <c r="C2681" s="7">
        <f>Data!B2681</f>
        <v>0</v>
      </c>
      <c r="D2681" s="7">
        <f>Data!C2681</f>
        <v>0</v>
      </c>
      <c r="E2681" s="1">
        <f>Data!D2681</f>
        <v>0</v>
      </c>
      <c r="F2681" s="1">
        <f>Data!E2681+Data!F2681</f>
        <v>0</v>
      </c>
      <c r="G2681" s="1">
        <f>Data!G2681</f>
        <v>0</v>
      </c>
      <c r="H2681" s="1">
        <f t="shared" si="411"/>
        <v>0</v>
      </c>
      <c r="I2681" s="1">
        <f t="shared" si="412"/>
        <v>0</v>
      </c>
      <c r="J2681" s="1">
        <f t="shared" si="413"/>
        <v>0</v>
      </c>
      <c r="K2681" s="1">
        <f>'Innlegging av opplysninger'!$B$4*H2681</f>
        <v>0</v>
      </c>
      <c r="L2681" s="1"/>
      <c r="M2681" s="1">
        <f>'Innlegging av opplysninger'!$B$5*H2681</f>
        <v>0</v>
      </c>
      <c r="N2681" s="1">
        <f>'Innlegging av opplysninger'!$B$5*I2681</f>
        <v>0</v>
      </c>
      <c r="O2681" s="1">
        <f>'Innlegging av opplysninger'!$B$5*J2681</f>
        <v>0</v>
      </c>
      <c r="P2681" s="1">
        <f>'Innlegging av opplysninger'!$B$5*K2681</f>
        <v>0</v>
      </c>
      <c r="Q2681" s="1"/>
      <c r="R2681" s="1">
        <f>'Innlegging av opplysninger'!$C$11*SUM(H2681:Q2681)</f>
        <v>0</v>
      </c>
      <c r="S2681" s="1">
        <f>'Innlegging av opplysninger'!$C$13*(((H2681+J2681+M2681+O2681)*Data!H2681)+(J2681+O2681)*(1-Data!H2681)*1.8/12+I2681+N2681+K2681+L2681+P2681+Q2681)</f>
        <v>0</v>
      </c>
      <c r="T2681" s="1">
        <f>'Innlegging av opplysninger'!$C$13*((H2681+J2681+M2681+O2681)*(1-Data!H2681)-(J2681+O2681)*(1-Data!H2681)*1.8/12)</f>
        <v>0</v>
      </c>
      <c r="U2681" s="1">
        <f>Data!I2681</f>
        <v>0</v>
      </c>
      <c r="V2681" s="1">
        <f>Data!J2681+Data!K2681</f>
        <v>0</v>
      </c>
      <c r="W2681" s="1">
        <f>Data!L2681</f>
        <v>0</v>
      </c>
      <c r="X2681" s="1">
        <f t="shared" si="417"/>
        <v>0</v>
      </c>
      <c r="Y2681" s="100">
        <f t="shared" si="418"/>
        <v>0</v>
      </c>
      <c r="Z2681" s="100">
        <f t="shared" si="419"/>
        <v>0</v>
      </c>
      <c r="AA2681" s="100">
        <f>'Innlegging av opplysninger'!$B$4*X2681</f>
        <v>0</v>
      </c>
      <c r="AB2681" s="1"/>
      <c r="AC2681" s="1">
        <f>'Innlegging av opplysninger'!$B$5*X2681</f>
        <v>0</v>
      </c>
      <c r="AD2681" s="1">
        <f>'Innlegging av opplysninger'!$B$5*Y2681</f>
        <v>0</v>
      </c>
      <c r="AE2681" s="1">
        <f>'Innlegging av opplysninger'!$B$5*Z2681</f>
        <v>0</v>
      </c>
      <c r="AF2681" s="1">
        <f>'Innlegging av opplysninger'!$B$5*AA2681</f>
        <v>0</v>
      </c>
      <c r="AG2681" s="1"/>
      <c r="AH2681" s="1">
        <f>'Innlegging av opplysninger'!$C$11*SUM(X2681:AG2681)</f>
        <v>0</v>
      </c>
      <c r="AI2681" s="1">
        <f>'Innlegging av opplysninger'!$C$13*(((X2681+Z2681+AC2681+AE2681)*Data!M2681)+(Z2681+AE2681)*(1-Data!M2681)*1.8/12+Y2681+AD2681+AA2681+AB2681+AF2681+AG2681)</f>
        <v>0</v>
      </c>
      <c r="AJ2681" s="1">
        <f>'Innlegging av opplysninger'!$C$13*((X2681+Z2681+AC2681+AE2681)*(1-Data!M2681)-(Z2681+AE2681)*(1-Data!M2681)*1.8/12)</f>
        <v>0</v>
      </c>
      <c r="AK2681" s="83">
        <f t="shared" si="414"/>
        <v>0</v>
      </c>
      <c r="AL2681" s="83">
        <f t="shared" si="415"/>
        <v>0</v>
      </c>
      <c r="AM2681" s="83">
        <f t="shared" si="416"/>
        <v>0</v>
      </c>
    </row>
    <row r="2682" spans="1:39">
      <c r="A2682" t="str">
        <f t="shared" si="410"/>
        <v>00</v>
      </c>
      <c r="B2682" s="6">
        <f>Data!A2682</f>
        <v>0</v>
      </c>
      <c r="C2682" s="7">
        <f>Data!B2682</f>
        <v>0</v>
      </c>
      <c r="D2682" s="7">
        <f>Data!C2682</f>
        <v>0</v>
      </c>
      <c r="E2682" s="1">
        <f>Data!D2682</f>
        <v>0</v>
      </c>
      <c r="F2682" s="1">
        <f>Data!E2682+Data!F2682</f>
        <v>0</v>
      </c>
      <c r="G2682" s="1">
        <f>Data!G2682</f>
        <v>0</v>
      </c>
      <c r="H2682" s="1">
        <f t="shared" si="411"/>
        <v>0</v>
      </c>
      <c r="I2682" s="1">
        <f t="shared" si="412"/>
        <v>0</v>
      </c>
      <c r="J2682" s="1">
        <f t="shared" si="413"/>
        <v>0</v>
      </c>
      <c r="K2682" s="1">
        <f>'Innlegging av opplysninger'!$B$4*H2682</f>
        <v>0</v>
      </c>
      <c r="L2682" s="1"/>
      <c r="M2682" s="1">
        <f>'Innlegging av opplysninger'!$B$5*H2682</f>
        <v>0</v>
      </c>
      <c r="N2682" s="1">
        <f>'Innlegging av opplysninger'!$B$5*I2682</f>
        <v>0</v>
      </c>
      <c r="O2682" s="1">
        <f>'Innlegging av opplysninger'!$B$5*J2682</f>
        <v>0</v>
      </c>
      <c r="P2682" s="1">
        <f>'Innlegging av opplysninger'!$B$5*K2682</f>
        <v>0</v>
      </c>
      <c r="Q2682" s="1"/>
      <c r="R2682" s="1">
        <f>'Innlegging av opplysninger'!$C$11*SUM(H2682:Q2682)</f>
        <v>0</v>
      </c>
      <c r="S2682" s="1">
        <f>'Innlegging av opplysninger'!$C$13*(((H2682+J2682+M2682+O2682)*Data!H2682)+(J2682+O2682)*(1-Data!H2682)*1.8/12+I2682+N2682+K2682+L2682+P2682+Q2682)</f>
        <v>0</v>
      </c>
      <c r="T2682" s="1">
        <f>'Innlegging av opplysninger'!$C$13*((H2682+J2682+M2682+O2682)*(1-Data!H2682)-(J2682+O2682)*(1-Data!H2682)*1.8/12)</f>
        <v>0</v>
      </c>
      <c r="U2682" s="1">
        <f>Data!I2682</f>
        <v>0</v>
      </c>
      <c r="V2682" s="1">
        <f>Data!J2682+Data!K2682</f>
        <v>0</v>
      </c>
      <c r="W2682" s="1">
        <f>Data!L2682</f>
        <v>0</v>
      </c>
      <c r="X2682" s="1">
        <f t="shared" si="417"/>
        <v>0</v>
      </c>
      <c r="Y2682" s="100">
        <f t="shared" si="418"/>
        <v>0</v>
      </c>
      <c r="Z2682" s="100">
        <f t="shared" si="419"/>
        <v>0</v>
      </c>
      <c r="AA2682" s="100">
        <f>'Innlegging av opplysninger'!$B$4*X2682</f>
        <v>0</v>
      </c>
      <c r="AB2682" s="1"/>
      <c r="AC2682" s="1">
        <f>'Innlegging av opplysninger'!$B$5*X2682</f>
        <v>0</v>
      </c>
      <c r="AD2682" s="1">
        <f>'Innlegging av opplysninger'!$B$5*Y2682</f>
        <v>0</v>
      </c>
      <c r="AE2682" s="1">
        <f>'Innlegging av opplysninger'!$B$5*Z2682</f>
        <v>0</v>
      </c>
      <c r="AF2682" s="1">
        <f>'Innlegging av opplysninger'!$B$5*AA2682</f>
        <v>0</v>
      </c>
      <c r="AG2682" s="1"/>
      <c r="AH2682" s="1">
        <f>'Innlegging av opplysninger'!$C$11*SUM(X2682:AG2682)</f>
        <v>0</v>
      </c>
      <c r="AI2682" s="1">
        <f>'Innlegging av opplysninger'!$C$13*(((X2682+Z2682+AC2682+AE2682)*Data!M2682)+(Z2682+AE2682)*(1-Data!M2682)*1.8/12+Y2682+AD2682+AA2682+AB2682+AF2682+AG2682)</f>
        <v>0</v>
      </c>
      <c r="AJ2682" s="1">
        <f>'Innlegging av opplysninger'!$C$13*((X2682+Z2682+AC2682+AE2682)*(1-Data!M2682)-(Z2682+AE2682)*(1-Data!M2682)*1.8/12)</f>
        <v>0</v>
      </c>
      <c r="AK2682" s="83">
        <f t="shared" si="414"/>
        <v>0</v>
      </c>
      <c r="AL2682" s="83">
        <f t="shared" si="415"/>
        <v>0</v>
      </c>
      <c r="AM2682" s="83">
        <f t="shared" si="416"/>
        <v>0</v>
      </c>
    </row>
    <row r="2683" spans="1:39">
      <c r="A2683" t="str">
        <f t="shared" si="410"/>
        <v>00</v>
      </c>
      <c r="B2683" s="6">
        <f>Data!A2683</f>
        <v>0</v>
      </c>
      <c r="C2683" s="7">
        <f>Data!B2683</f>
        <v>0</v>
      </c>
      <c r="D2683" s="7">
        <f>Data!C2683</f>
        <v>0</v>
      </c>
      <c r="E2683" s="1">
        <f>Data!D2683</f>
        <v>0</v>
      </c>
      <c r="F2683" s="1">
        <f>Data!E2683+Data!F2683</f>
        <v>0</v>
      </c>
      <c r="G2683" s="1">
        <f>Data!G2683</f>
        <v>0</v>
      </c>
      <c r="H2683" s="1">
        <f t="shared" si="411"/>
        <v>0</v>
      </c>
      <c r="I2683" s="1">
        <f t="shared" si="412"/>
        <v>0</v>
      </c>
      <c r="J2683" s="1">
        <f t="shared" si="413"/>
        <v>0</v>
      </c>
      <c r="K2683" s="1">
        <f>'Innlegging av opplysninger'!$B$4*H2683</f>
        <v>0</v>
      </c>
      <c r="L2683" s="1"/>
      <c r="M2683" s="1">
        <f>'Innlegging av opplysninger'!$B$5*H2683</f>
        <v>0</v>
      </c>
      <c r="N2683" s="1">
        <f>'Innlegging av opplysninger'!$B$5*I2683</f>
        <v>0</v>
      </c>
      <c r="O2683" s="1">
        <f>'Innlegging av opplysninger'!$B$5*J2683</f>
        <v>0</v>
      </c>
      <c r="P2683" s="1">
        <f>'Innlegging av opplysninger'!$B$5*K2683</f>
        <v>0</v>
      </c>
      <c r="Q2683" s="1"/>
      <c r="R2683" s="1">
        <f>'Innlegging av opplysninger'!$C$11*SUM(H2683:Q2683)</f>
        <v>0</v>
      </c>
      <c r="S2683" s="1">
        <f>'Innlegging av opplysninger'!$C$13*(((H2683+J2683+M2683+O2683)*Data!H2683)+(J2683+O2683)*(1-Data!H2683)*1.8/12+I2683+N2683+K2683+L2683+P2683+Q2683)</f>
        <v>0</v>
      </c>
      <c r="T2683" s="1">
        <f>'Innlegging av opplysninger'!$C$13*((H2683+J2683+M2683+O2683)*(1-Data!H2683)-(J2683+O2683)*(1-Data!H2683)*1.8/12)</f>
        <v>0</v>
      </c>
      <c r="U2683" s="1">
        <f>Data!I2683</f>
        <v>0</v>
      </c>
      <c r="V2683" s="1">
        <f>Data!J2683+Data!K2683</f>
        <v>0</v>
      </c>
      <c r="W2683" s="1">
        <f>Data!L2683</f>
        <v>0</v>
      </c>
      <c r="X2683" s="1">
        <f t="shared" si="417"/>
        <v>0</v>
      </c>
      <c r="Y2683" s="100">
        <f t="shared" si="418"/>
        <v>0</v>
      </c>
      <c r="Z2683" s="100">
        <f t="shared" si="419"/>
        <v>0</v>
      </c>
      <c r="AA2683" s="100">
        <f>'Innlegging av opplysninger'!$B$4*X2683</f>
        <v>0</v>
      </c>
      <c r="AB2683" s="1"/>
      <c r="AC2683" s="1">
        <f>'Innlegging av opplysninger'!$B$5*X2683</f>
        <v>0</v>
      </c>
      <c r="AD2683" s="1">
        <f>'Innlegging av opplysninger'!$B$5*Y2683</f>
        <v>0</v>
      </c>
      <c r="AE2683" s="1">
        <f>'Innlegging av opplysninger'!$B$5*Z2683</f>
        <v>0</v>
      </c>
      <c r="AF2683" s="1">
        <f>'Innlegging av opplysninger'!$B$5*AA2683</f>
        <v>0</v>
      </c>
      <c r="AG2683" s="1"/>
      <c r="AH2683" s="1">
        <f>'Innlegging av opplysninger'!$C$11*SUM(X2683:AG2683)</f>
        <v>0</v>
      </c>
      <c r="AI2683" s="1">
        <f>'Innlegging av opplysninger'!$C$13*(((X2683+Z2683+AC2683+AE2683)*Data!M2683)+(Z2683+AE2683)*(1-Data!M2683)*1.8/12+Y2683+AD2683+AA2683+AB2683+AF2683+AG2683)</f>
        <v>0</v>
      </c>
      <c r="AJ2683" s="1">
        <f>'Innlegging av opplysninger'!$C$13*((X2683+Z2683+AC2683+AE2683)*(1-Data!M2683)-(Z2683+AE2683)*(1-Data!M2683)*1.8/12)</f>
        <v>0</v>
      </c>
      <c r="AK2683" s="83">
        <f t="shared" si="414"/>
        <v>0</v>
      </c>
      <c r="AL2683" s="83">
        <f t="shared" si="415"/>
        <v>0</v>
      </c>
      <c r="AM2683" s="83">
        <f t="shared" si="416"/>
        <v>0</v>
      </c>
    </row>
    <row r="2684" spans="1:39">
      <c r="A2684" t="str">
        <f t="shared" si="410"/>
        <v>00</v>
      </c>
      <c r="B2684" s="6">
        <f>Data!A2684</f>
        <v>0</v>
      </c>
      <c r="C2684" s="7">
        <f>Data!B2684</f>
        <v>0</v>
      </c>
      <c r="D2684" s="7">
        <f>Data!C2684</f>
        <v>0</v>
      </c>
      <c r="E2684" s="1">
        <f>Data!D2684</f>
        <v>0</v>
      </c>
      <c r="F2684" s="1">
        <f>Data!E2684+Data!F2684</f>
        <v>0</v>
      </c>
      <c r="G2684" s="1">
        <f>Data!G2684</f>
        <v>0</v>
      </c>
      <c r="H2684" s="1">
        <f t="shared" si="411"/>
        <v>0</v>
      </c>
      <c r="I2684" s="1">
        <f t="shared" si="412"/>
        <v>0</v>
      </c>
      <c r="J2684" s="1">
        <f t="shared" si="413"/>
        <v>0</v>
      </c>
      <c r="K2684" s="1">
        <f>'Innlegging av opplysninger'!$B$4*H2684</f>
        <v>0</v>
      </c>
      <c r="L2684" s="1"/>
      <c r="M2684" s="1">
        <f>'Innlegging av opplysninger'!$B$5*H2684</f>
        <v>0</v>
      </c>
      <c r="N2684" s="1">
        <f>'Innlegging av opplysninger'!$B$5*I2684</f>
        <v>0</v>
      </c>
      <c r="O2684" s="1">
        <f>'Innlegging av opplysninger'!$B$5*J2684</f>
        <v>0</v>
      </c>
      <c r="P2684" s="1">
        <f>'Innlegging av opplysninger'!$B$5*K2684</f>
        <v>0</v>
      </c>
      <c r="Q2684" s="1"/>
      <c r="R2684" s="1">
        <f>'Innlegging av opplysninger'!$C$11*SUM(H2684:Q2684)</f>
        <v>0</v>
      </c>
      <c r="S2684" s="1">
        <f>'Innlegging av opplysninger'!$C$13*(((H2684+J2684+M2684+O2684)*Data!H2684)+(J2684+O2684)*(1-Data!H2684)*1.8/12+I2684+N2684+K2684+L2684+P2684+Q2684)</f>
        <v>0</v>
      </c>
      <c r="T2684" s="1">
        <f>'Innlegging av opplysninger'!$C$13*((H2684+J2684+M2684+O2684)*(1-Data!H2684)-(J2684+O2684)*(1-Data!H2684)*1.8/12)</f>
        <v>0</v>
      </c>
      <c r="U2684" s="1">
        <f>Data!I2684</f>
        <v>0</v>
      </c>
      <c r="V2684" s="1">
        <f>Data!J2684+Data!K2684</f>
        <v>0</v>
      </c>
      <c r="W2684" s="1">
        <f>Data!L2684</f>
        <v>0</v>
      </c>
      <c r="X2684" s="1">
        <f t="shared" si="417"/>
        <v>0</v>
      </c>
      <c r="Y2684" s="100">
        <f t="shared" si="418"/>
        <v>0</v>
      </c>
      <c r="Z2684" s="100">
        <f t="shared" si="419"/>
        <v>0</v>
      </c>
      <c r="AA2684" s="100">
        <f>'Innlegging av opplysninger'!$B$4*X2684</f>
        <v>0</v>
      </c>
      <c r="AB2684" s="1"/>
      <c r="AC2684" s="1">
        <f>'Innlegging av opplysninger'!$B$5*X2684</f>
        <v>0</v>
      </c>
      <c r="AD2684" s="1">
        <f>'Innlegging av opplysninger'!$B$5*Y2684</f>
        <v>0</v>
      </c>
      <c r="AE2684" s="1">
        <f>'Innlegging av opplysninger'!$B$5*Z2684</f>
        <v>0</v>
      </c>
      <c r="AF2684" s="1">
        <f>'Innlegging av opplysninger'!$B$5*AA2684</f>
        <v>0</v>
      </c>
      <c r="AG2684" s="1"/>
      <c r="AH2684" s="1">
        <f>'Innlegging av opplysninger'!$C$11*SUM(X2684:AG2684)</f>
        <v>0</v>
      </c>
      <c r="AI2684" s="1">
        <f>'Innlegging av opplysninger'!$C$13*(((X2684+Z2684+AC2684+AE2684)*Data!M2684)+(Z2684+AE2684)*(1-Data!M2684)*1.8/12+Y2684+AD2684+AA2684+AB2684+AF2684+AG2684)</f>
        <v>0</v>
      </c>
      <c r="AJ2684" s="1">
        <f>'Innlegging av opplysninger'!$C$13*((X2684+Z2684+AC2684+AE2684)*(1-Data!M2684)-(Z2684+AE2684)*(1-Data!M2684)*1.8/12)</f>
        <v>0</v>
      </c>
      <c r="AK2684" s="83">
        <f t="shared" si="414"/>
        <v>0</v>
      </c>
      <c r="AL2684" s="83">
        <f t="shared" si="415"/>
        <v>0</v>
      </c>
      <c r="AM2684" s="83">
        <f t="shared" si="416"/>
        <v>0</v>
      </c>
    </row>
    <row r="2685" spans="1:39">
      <c r="A2685" t="str">
        <f t="shared" si="410"/>
        <v>00</v>
      </c>
      <c r="B2685" s="6">
        <f>Data!A2685</f>
        <v>0</v>
      </c>
      <c r="C2685" s="7">
        <f>Data!B2685</f>
        <v>0</v>
      </c>
      <c r="D2685" s="7">
        <f>Data!C2685</f>
        <v>0</v>
      </c>
      <c r="E2685" s="1">
        <f>Data!D2685</f>
        <v>0</v>
      </c>
      <c r="F2685" s="1">
        <f>Data!E2685+Data!F2685</f>
        <v>0</v>
      </c>
      <c r="G2685" s="1">
        <f>Data!G2685</f>
        <v>0</v>
      </c>
      <c r="H2685" s="1">
        <f t="shared" si="411"/>
        <v>0</v>
      </c>
      <c r="I2685" s="1">
        <f t="shared" si="412"/>
        <v>0</v>
      </c>
      <c r="J2685" s="1">
        <f t="shared" si="413"/>
        <v>0</v>
      </c>
      <c r="K2685" s="1">
        <f>'Innlegging av opplysninger'!$B$4*H2685</f>
        <v>0</v>
      </c>
      <c r="L2685" s="1"/>
      <c r="M2685" s="1">
        <f>'Innlegging av opplysninger'!$B$5*H2685</f>
        <v>0</v>
      </c>
      <c r="N2685" s="1">
        <f>'Innlegging av opplysninger'!$B$5*I2685</f>
        <v>0</v>
      </c>
      <c r="O2685" s="1">
        <f>'Innlegging av opplysninger'!$B$5*J2685</f>
        <v>0</v>
      </c>
      <c r="P2685" s="1">
        <f>'Innlegging av opplysninger'!$B$5*K2685</f>
        <v>0</v>
      </c>
      <c r="Q2685" s="1"/>
      <c r="R2685" s="1">
        <f>'Innlegging av opplysninger'!$C$11*SUM(H2685:Q2685)</f>
        <v>0</v>
      </c>
      <c r="S2685" s="1">
        <f>'Innlegging av opplysninger'!$C$13*(((H2685+J2685+M2685+O2685)*Data!H2685)+(J2685+O2685)*(1-Data!H2685)*1.8/12+I2685+N2685+K2685+L2685+P2685+Q2685)</f>
        <v>0</v>
      </c>
      <c r="T2685" s="1">
        <f>'Innlegging av opplysninger'!$C$13*((H2685+J2685+M2685+O2685)*(1-Data!H2685)-(J2685+O2685)*(1-Data!H2685)*1.8/12)</f>
        <v>0</v>
      </c>
      <c r="U2685" s="1">
        <f>Data!I2685</f>
        <v>0</v>
      </c>
      <c r="V2685" s="1">
        <f>Data!J2685+Data!K2685</f>
        <v>0</v>
      </c>
      <c r="W2685" s="1">
        <f>Data!L2685</f>
        <v>0</v>
      </c>
      <c r="X2685" s="1">
        <f t="shared" si="417"/>
        <v>0</v>
      </c>
      <c r="Y2685" s="100">
        <f t="shared" si="418"/>
        <v>0</v>
      </c>
      <c r="Z2685" s="100">
        <f t="shared" si="419"/>
        <v>0</v>
      </c>
      <c r="AA2685" s="100">
        <f>'Innlegging av opplysninger'!$B$4*X2685</f>
        <v>0</v>
      </c>
      <c r="AB2685" s="1"/>
      <c r="AC2685" s="1">
        <f>'Innlegging av opplysninger'!$B$5*X2685</f>
        <v>0</v>
      </c>
      <c r="AD2685" s="1">
        <f>'Innlegging av opplysninger'!$B$5*Y2685</f>
        <v>0</v>
      </c>
      <c r="AE2685" s="1">
        <f>'Innlegging av opplysninger'!$B$5*Z2685</f>
        <v>0</v>
      </c>
      <c r="AF2685" s="1">
        <f>'Innlegging av opplysninger'!$B$5*AA2685</f>
        <v>0</v>
      </c>
      <c r="AG2685" s="1"/>
      <c r="AH2685" s="1">
        <f>'Innlegging av opplysninger'!$C$11*SUM(X2685:AG2685)</f>
        <v>0</v>
      </c>
      <c r="AI2685" s="1">
        <f>'Innlegging av opplysninger'!$C$13*(((X2685+Z2685+AC2685+AE2685)*Data!M2685)+(Z2685+AE2685)*(1-Data!M2685)*1.8/12+Y2685+AD2685+AA2685+AB2685+AF2685+AG2685)</f>
        <v>0</v>
      </c>
      <c r="AJ2685" s="1">
        <f>'Innlegging av opplysninger'!$C$13*((X2685+Z2685+AC2685+AE2685)*(1-Data!M2685)-(Z2685+AE2685)*(1-Data!M2685)*1.8/12)</f>
        <v>0</v>
      </c>
      <c r="AK2685" s="83">
        <f t="shared" si="414"/>
        <v>0</v>
      </c>
      <c r="AL2685" s="83">
        <f t="shared" si="415"/>
        <v>0</v>
      </c>
      <c r="AM2685" s="83">
        <f t="shared" si="416"/>
        <v>0</v>
      </c>
    </row>
    <row r="2686" spans="1:39">
      <c r="A2686" t="str">
        <f t="shared" si="410"/>
        <v>00</v>
      </c>
      <c r="B2686" s="6">
        <f>Data!A2686</f>
        <v>0</v>
      </c>
      <c r="C2686" s="7">
        <f>Data!B2686</f>
        <v>0</v>
      </c>
      <c r="D2686" s="7">
        <f>Data!C2686</f>
        <v>0</v>
      </c>
      <c r="E2686" s="1">
        <f>Data!D2686</f>
        <v>0</v>
      </c>
      <c r="F2686" s="1">
        <f>Data!E2686+Data!F2686</f>
        <v>0</v>
      </c>
      <c r="G2686" s="1">
        <f>Data!G2686</f>
        <v>0</v>
      </c>
      <c r="H2686" s="1">
        <f t="shared" si="411"/>
        <v>0</v>
      </c>
      <c r="I2686" s="1">
        <f t="shared" si="412"/>
        <v>0</v>
      </c>
      <c r="J2686" s="1">
        <f t="shared" si="413"/>
        <v>0</v>
      </c>
      <c r="K2686" s="1">
        <f>'Innlegging av opplysninger'!$B$4*H2686</f>
        <v>0</v>
      </c>
      <c r="L2686" s="1"/>
      <c r="M2686" s="1">
        <f>'Innlegging av opplysninger'!$B$5*H2686</f>
        <v>0</v>
      </c>
      <c r="N2686" s="1">
        <f>'Innlegging av opplysninger'!$B$5*I2686</f>
        <v>0</v>
      </c>
      <c r="O2686" s="1">
        <f>'Innlegging av opplysninger'!$B$5*J2686</f>
        <v>0</v>
      </c>
      <c r="P2686" s="1">
        <f>'Innlegging av opplysninger'!$B$5*K2686</f>
        <v>0</v>
      </c>
      <c r="Q2686" s="1"/>
      <c r="R2686" s="1">
        <f>'Innlegging av opplysninger'!$C$11*SUM(H2686:Q2686)</f>
        <v>0</v>
      </c>
      <c r="S2686" s="1">
        <f>'Innlegging av opplysninger'!$C$13*(((H2686+J2686+M2686+O2686)*Data!H2686)+(J2686+O2686)*(1-Data!H2686)*1.8/12+I2686+N2686+K2686+L2686+P2686+Q2686)</f>
        <v>0</v>
      </c>
      <c r="T2686" s="1">
        <f>'Innlegging av opplysninger'!$C$13*((H2686+J2686+M2686+O2686)*(1-Data!H2686)-(J2686+O2686)*(1-Data!H2686)*1.8/12)</f>
        <v>0</v>
      </c>
      <c r="U2686" s="1">
        <f>Data!I2686</f>
        <v>0</v>
      </c>
      <c r="V2686" s="1">
        <f>Data!J2686+Data!K2686</f>
        <v>0</v>
      </c>
      <c r="W2686" s="1">
        <f>Data!L2686</f>
        <v>0</v>
      </c>
      <c r="X2686" s="1">
        <f t="shared" si="417"/>
        <v>0</v>
      </c>
      <c r="Y2686" s="100">
        <f t="shared" si="418"/>
        <v>0</v>
      </c>
      <c r="Z2686" s="100">
        <f t="shared" si="419"/>
        <v>0</v>
      </c>
      <c r="AA2686" s="100">
        <f>'Innlegging av opplysninger'!$B$4*X2686</f>
        <v>0</v>
      </c>
      <c r="AB2686" s="1"/>
      <c r="AC2686" s="1">
        <f>'Innlegging av opplysninger'!$B$5*X2686</f>
        <v>0</v>
      </c>
      <c r="AD2686" s="1">
        <f>'Innlegging av opplysninger'!$B$5*Y2686</f>
        <v>0</v>
      </c>
      <c r="AE2686" s="1">
        <f>'Innlegging av opplysninger'!$B$5*Z2686</f>
        <v>0</v>
      </c>
      <c r="AF2686" s="1">
        <f>'Innlegging av opplysninger'!$B$5*AA2686</f>
        <v>0</v>
      </c>
      <c r="AG2686" s="1"/>
      <c r="AH2686" s="1">
        <f>'Innlegging av opplysninger'!$C$11*SUM(X2686:AG2686)</f>
        <v>0</v>
      </c>
      <c r="AI2686" s="1">
        <f>'Innlegging av opplysninger'!$C$13*(((X2686+Z2686+AC2686+AE2686)*Data!M2686)+(Z2686+AE2686)*(1-Data!M2686)*1.8/12+Y2686+AD2686+AA2686+AB2686+AF2686+AG2686)</f>
        <v>0</v>
      </c>
      <c r="AJ2686" s="1">
        <f>'Innlegging av opplysninger'!$C$13*((X2686+Z2686+AC2686+AE2686)*(1-Data!M2686)-(Z2686+AE2686)*(1-Data!M2686)*1.8/12)</f>
        <v>0</v>
      </c>
      <c r="AK2686" s="83">
        <f t="shared" si="414"/>
        <v>0</v>
      </c>
      <c r="AL2686" s="83">
        <f t="shared" si="415"/>
        <v>0</v>
      </c>
      <c r="AM2686" s="83">
        <f t="shared" si="416"/>
        <v>0</v>
      </c>
    </row>
    <row r="2687" spans="1:39">
      <c r="A2687" t="str">
        <f t="shared" si="410"/>
        <v>00</v>
      </c>
      <c r="B2687" s="6">
        <f>Data!A2687</f>
        <v>0</v>
      </c>
      <c r="C2687" s="7">
        <f>Data!B2687</f>
        <v>0</v>
      </c>
      <c r="D2687" s="7">
        <f>Data!C2687</f>
        <v>0</v>
      </c>
      <c r="E2687" s="1">
        <f>Data!D2687</f>
        <v>0</v>
      </c>
      <c r="F2687" s="1">
        <f>Data!E2687+Data!F2687</f>
        <v>0</v>
      </c>
      <c r="G2687" s="1">
        <f>Data!G2687</f>
        <v>0</v>
      </c>
      <c r="H2687" s="1">
        <f t="shared" si="411"/>
        <v>0</v>
      </c>
      <c r="I2687" s="1">
        <f t="shared" si="412"/>
        <v>0</v>
      </c>
      <c r="J2687" s="1">
        <f t="shared" si="413"/>
        <v>0</v>
      </c>
      <c r="K2687" s="1">
        <f>'Innlegging av opplysninger'!$B$4*H2687</f>
        <v>0</v>
      </c>
      <c r="L2687" s="1"/>
      <c r="M2687" s="1">
        <f>'Innlegging av opplysninger'!$B$5*H2687</f>
        <v>0</v>
      </c>
      <c r="N2687" s="1">
        <f>'Innlegging av opplysninger'!$B$5*I2687</f>
        <v>0</v>
      </c>
      <c r="O2687" s="1">
        <f>'Innlegging av opplysninger'!$B$5*J2687</f>
        <v>0</v>
      </c>
      <c r="P2687" s="1">
        <f>'Innlegging av opplysninger'!$B$5*K2687</f>
        <v>0</v>
      </c>
      <c r="Q2687" s="1"/>
      <c r="R2687" s="1">
        <f>'Innlegging av opplysninger'!$C$11*SUM(H2687:Q2687)</f>
        <v>0</v>
      </c>
      <c r="S2687" s="1">
        <f>'Innlegging av opplysninger'!$C$13*(((H2687+J2687+M2687+O2687)*Data!H2687)+(J2687+O2687)*(1-Data!H2687)*1.8/12+I2687+N2687+K2687+L2687+P2687+Q2687)</f>
        <v>0</v>
      </c>
      <c r="T2687" s="1">
        <f>'Innlegging av opplysninger'!$C$13*((H2687+J2687+M2687+O2687)*(1-Data!H2687)-(J2687+O2687)*(1-Data!H2687)*1.8/12)</f>
        <v>0</v>
      </c>
      <c r="U2687" s="1">
        <f>Data!I2687</f>
        <v>0</v>
      </c>
      <c r="V2687" s="1">
        <f>Data!J2687+Data!K2687</f>
        <v>0</v>
      </c>
      <c r="W2687" s="1">
        <f>Data!L2687</f>
        <v>0</v>
      </c>
      <c r="X2687" s="1">
        <f t="shared" si="417"/>
        <v>0</v>
      </c>
      <c r="Y2687" s="100">
        <f t="shared" si="418"/>
        <v>0</v>
      </c>
      <c r="Z2687" s="100">
        <f t="shared" si="419"/>
        <v>0</v>
      </c>
      <c r="AA2687" s="100">
        <f>'Innlegging av opplysninger'!$B$4*X2687</f>
        <v>0</v>
      </c>
      <c r="AB2687" s="1"/>
      <c r="AC2687" s="1">
        <f>'Innlegging av opplysninger'!$B$5*X2687</f>
        <v>0</v>
      </c>
      <c r="AD2687" s="1">
        <f>'Innlegging av opplysninger'!$B$5*Y2687</f>
        <v>0</v>
      </c>
      <c r="AE2687" s="1">
        <f>'Innlegging av opplysninger'!$B$5*Z2687</f>
        <v>0</v>
      </c>
      <c r="AF2687" s="1">
        <f>'Innlegging av opplysninger'!$B$5*AA2687</f>
        <v>0</v>
      </c>
      <c r="AG2687" s="1"/>
      <c r="AH2687" s="1">
        <f>'Innlegging av opplysninger'!$C$11*SUM(X2687:AG2687)</f>
        <v>0</v>
      </c>
      <c r="AI2687" s="1">
        <f>'Innlegging av opplysninger'!$C$13*(((X2687+Z2687+AC2687+AE2687)*Data!M2687)+(Z2687+AE2687)*(1-Data!M2687)*1.8/12+Y2687+AD2687+AA2687+AB2687+AF2687+AG2687)</f>
        <v>0</v>
      </c>
      <c r="AJ2687" s="1">
        <f>'Innlegging av opplysninger'!$C$13*((X2687+Z2687+AC2687+AE2687)*(1-Data!M2687)-(Z2687+AE2687)*(1-Data!M2687)*1.8/12)</f>
        <v>0</v>
      </c>
      <c r="AK2687" s="83">
        <f t="shared" si="414"/>
        <v>0</v>
      </c>
      <c r="AL2687" s="83">
        <f t="shared" si="415"/>
        <v>0</v>
      </c>
      <c r="AM2687" s="83">
        <f t="shared" si="416"/>
        <v>0</v>
      </c>
    </row>
    <row r="2688" spans="1:39">
      <c r="A2688" t="str">
        <f t="shared" si="410"/>
        <v>00</v>
      </c>
      <c r="B2688" s="6">
        <f>Data!A2688</f>
        <v>0</v>
      </c>
      <c r="C2688" s="7">
        <f>Data!B2688</f>
        <v>0</v>
      </c>
      <c r="D2688" s="7">
        <f>Data!C2688</f>
        <v>0</v>
      </c>
      <c r="E2688" s="1">
        <f>Data!D2688</f>
        <v>0</v>
      </c>
      <c r="F2688" s="1">
        <f>Data!E2688+Data!F2688</f>
        <v>0</v>
      </c>
      <c r="G2688" s="1">
        <f>Data!G2688</f>
        <v>0</v>
      </c>
      <c r="H2688" s="1">
        <f t="shared" si="411"/>
        <v>0</v>
      </c>
      <c r="I2688" s="1">
        <f t="shared" si="412"/>
        <v>0</v>
      </c>
      <c r="J2688" s="1">
        <f t="shared" si="413"/>
        <v>0</v>
      </c>
      <c r="K2688" s="1">
        <f>'Innlegging av opplysninger'!$B$4*H2688</f>
        <v>0</v>
      </c>
      <c r="L2688" s="1"/>
      <c r="M2688" s="1">
        <f>'Innlegging av opplysninger'!$B$5*H2688</f>
        <v>0</v>
      </c>
      <c r="N2688" s="1">
        <f>'Innlegging av opplysninger'!$B$5*I2688</f>
        <v>0</v>
      </c>
      <c r="O2688" s="1">
        <f>'Innlegging av opplysninger'!$B$5*J2688</f>
        <v>0</v>
      </c>
      <c r="P2688" s="1">
        <f>'Innlegging av opplysninger'!$B$5*K2688</f>
        <v>0</v>
      </c>
      <c r="Q2688" s="1"/>
      <c r="R2688" s="1">
        <f>'Innlegging av opplysninger'!$C$11*SUM(H2688:Q2688)</f>
        <v>0</v>
      </c>
      <c r="S2688" s="1">
        <f>'Innlegging av opplysninger'!$C$13*(((H2688+J2688+M2688+O2688)*Data!H2688)+(J2688+O2688)*(1-Data!H2688)*1.8/12+I2688+N2688+K2688+L2688+P2688+Q2688)</f>
        <v>0</v>
      </c>
      <c r="T2688" s="1">
        <f>'Innlegging av opplysninger'!$C$13*((H2688+J2688+M2688+O2688)*(1-Data!H2688)-(J2688+O2688)*(1-Data!H2688)*1.8/12)</f>
        <v>0</v>
      </c>
      <c r="U2688" s="1">
        <f>Data!I2688</f>
        <v>0</v>
      </c>
      <c r="V2688" s="1">
        <f>Data!J2688+Data!K2688</f>
        <v>0</v>
      </c>
      <c r="W2688" s="1">
        <f>Data!L2688</f>
        <v>0</v>
      </c>
      <c r="X2688" s="1">
        <f t="shared" si="417"/>
        <v>0</v>
      </c>
      <c r="Y2688" s="100">
        <f t="shared" si="418"/>
        <v>0</v>
      </c>
      <c r="Z2688" s="100">
        <f t="shared" si="419"/>
        <v>0</v>
      </c>
      <c r="AA2688" s="100">
        <f>'Innlegging av opplysninger'!$B$4*X2688</f>
        <v>0</v>
      </c>
      <c r="AB2688" s="1"/>
      <c r="AC2688" s="1">
        <f>'Innlegging av opplysninger'!$B$5*X2688</f>
        <v>0</v>
      </c>
      <c r="AD2688" s="1">
        <f>'Innlegging av opplysninger'!$B$5*Y2688</f>
        <v>0</v>
      </c>
      <c r="AE2688" s="1">
        <f>'Innlegging av opplysninger'!$B$5*Z2688</f>
        <v>0</v>
      </c>
      <c r="AF2688" s="1">
        <f>'Innlegging av opplysninger'!$B$5*AA2688</f>
        <v>0</v>
      </c>
      <c r="AG2688" s="1"/>
      <c r="AH2688" s="1">
        <f>'Innlegging av opplysninger'!$C$11*SUM(X2688:AG2688)</f>
        <v>0</v>
      </c>
      <c r="AI2688" s="1">
        <f>'Innlegging av opplysninger'!$C$13*(((X2688+Z2688+AC2688+AE2688)*Data!M2688)+(Z2688+AE2688)*(1-Data!M2688)*1.8/12+Y2688+AD2688+AA2688+AB2688+AF2688+AG2688)</f>
        <v>0</v>
      </c>
      <c r="AJ2688" s="1">
        <f>'Innlegging av opplysninger'!$C$13*((X2688+Z2688+AC2688+AE2688)*(1-Data!M2688)-(Z2688+AE2688)*(1-Data!M2688)*1.8/12)</f>
        <v>0</v>
      </c>
      <c r="AK2688" s="83">
        <f t="shared" si="414"/>
        <v>0</v>
      </c>
      <c r="AL2688" s="83">
        <f t="shared" si="415"/>
        <v>0</v>
      </c>
      <c r="AM2688" s="83">
        <f t="shared" si="416"/>
        <v>0</v>
      </c>
    </row>
    <row r="2689" spans="1:39">
      <c r="A2689" t="str">
        <f t="shared" si="410"/>
        <v>00</v>
      </c>
      <c r="B2689" s="6">
        <f>Data!A2689</f>
        <v>0</v>
      </c>
      <c r="C2689" s="7">
        <f>Data!B2689</f>
        <v>0</v>
      </c>
      <c r="D2689" s="7">
        <f>Data!C2689</f>
        <v>0</v>
      </c>
      <c r="E2689" s="1">
        <f>Data!D2689</f>
        <v>0</v>
      </c>
      <c r="F2689" s="1">
        <f>Data!E2689+Data!F2689</f>
        <v>0</v>
      </c>
      <c r="G2689" s="1">
        <f>Data!G2689</f>
        <v>0</v>
      </c>
      <c r="H2689" s="1">
        <f t="shared" si="411"/>
        <v>0</v>
      </c>
      <c r="I2689" s="1">
        <f t="shared" si="412"/>
        <v>0</v>
      </c>
      <c r="J2689" s="1">
        <f t="shared" si="413"/>
        <v>0</v>
      </c>
      <c r="K2689" s="1">
        <f>'Innlegging av opplysninger'!$B$4*H2689</f>
        <v>0</v>
      </c>
      <c r="L2689" s="1"/>
      <c r="M2689" s="1">
        <f>'Innlegging av opplysninger'!$B$5*H2689</f>
        <v>0</v>
      </c>
      <c r="N2689" s="1">
        <f>'Innlegging av opplysninger'!$B$5*I2689</f>
        <v>0</v>
      </c>
      <c r="O2689" s="1">
        <f>'Innlegging av opplysninger'!$B$5*J2689</f>
        <v>0</v>
      </c>
      <c r="P2689" s="1">
        <f>'Innlegging av opplysninger'!$B$5*K2689</f>
        <v>0</v>
      </c>
      <c r="Q2689" s="1"/>
      <c r="R2689" s="1">
        <f>'Innlegging av opplysninger'!$C$11*SUM(H2689:Q2689)</f>
        <v>0</v>
      </c>
      <c r="S2689" s="1">
        <f>'Innlegging av opplysninger'!$C$13*(((H2689+J2689+M2689+O2689)*Data!H2689)+(J2689+O2689)*(1-Data!H2689)*1.8/12+I2689+N2689+K2689+L2689+P2689+Q2689)</f>
        <v>0</v>
      </c>
      <c r="T2689" s="1">
        <f>'Innlegging av opplysninger'!$C$13*((H2689+J2689+M2689+O2689)*(1-Data!H2689)-(J2689+O2689)*(1-Data!H2689)*1.8/12)</f>
        <v>0</v>
      </c>
      <c r="U2689" s="1">
        <f>Data!I2689</f>
        <v>0</v>
      </c>
      <c r="V2689" s="1">
        <f>Data!J2689+Data!K2689</f>
        <v>0</v>
      </c>
      <c r="W2689" s="1">
        <f>Data!L2689</f>
        <v>0</v>
      </c>
      <c r="X2689" s="1">
        <f t="shared" si="417"/>
        <v>0</v>
      </c>
      <c r="Y2689" s="100">
        <f t="shared" si="418"/>
        <v>0</v>
      </c>
      <c r="Z2689" s="100">
        <f t="shared" si="419"/>
        <v>0</v>
      </c>
      <c r="AA2689" s="100">
        <f>'Innlegging av opplysninger'!$B$4*X2689</f>
        <v>0</v>
      </c>
      <c r="AB2689" s="1"/>
      <c r="AC2689" s="1">
        <f>'Innlegging av opplysninger'!$B$5*X2689</f>
        <v>0</v>
      </c>
      <c r="AD2689" s="1">
        <f>'Innlegging av opplysninger'!$B$5*Y2689</f>
        <v>0</v>
      </c>
      <c r="AE2689" s="1">
        <f>'Innlegging av opplysninger'!$B$5*Z2689</f>
        <v>0</v>
      </c>
      <c r="AF2689" s="1">
        <f>'Innlegging av opplysninger'!$B$5*AA2689</f>
        <v>0</v>
      </c>
      <c r="AG2689" s="1"/>
      <c r="AH2689" s="1">
        <f>'Innlegging av opplysninger'!$C$11*SUM(X2689:AG2689)</f>
        <v>0</v>
      </c>
      <c r="AI2689" s="1">
        <f>'Innlegging av opplysninger'!$C$13*(((X2689+Z2689+AC2689+AE2689)*Data!M2689)+(Z2689+AE2689)*(1-Data!M2689)*1.8/12+Y2689+AD2689+AA2689+AB2689+AF2689+AG2689)</f>
        <v>0</v>
      </c>
      <c r="AJ2689" s="1">
        <f>'Innlegging av opplysninger'!$C$13*((X2689+Z2689+AC2689+AE2689)*(1-Data!M2689)-(Z2689+AE2689)*(1-Data!M2689)*1.8/12)</f>
        <v>0</v>
      </c>
      <c r="AK2689" s="83">
        <f t="shared" si="414"/>
        <v>0</v>
      </c>
      <c r="AL2689" s="83">
        <f t="shared" si="415"/>
        <v>0</v>
      </c>
      <c r="AM2689" s="83">
        <f t="shared" si="416"/>
        <v>0</v>
      </c>
    </row>
    <row r="2690" spans="1:39">
      <c r="A2690" t="str">
        <f t="shared" si="410"/>
        <v>00</v>
      </c>
      <c r="B2690" s="6">
        <f>Data!A2690</f>
        <v>0</v>
      </c>
      <c r="C2690" s="7">
        <f>Data!B2690</f>
        <v>0</v>
      </c>
      <c r="D2690" s="7">
        <f>Data!C2690</f>
        <v>0</v>
      </c>
      <c r="E2690" s="1">
        <f>Data!D2690</f>
        <v>0</v>
      </c>
      <c r="F2690" s="1">
        <f>Data!E2690+Data!F2690</f>
        <v>0</v>
      </c>
      <c r="G2690" s="1">
        <f>Data!G2690</f>
        <v>0</v>
      </c>
      <c r="H2690" s="1">
        <f t="shared" si="411"/>
        <v>0</v>
      </c>
      <c r="I2690" s="1">
        <f t="shared" si="412"/>
        <v>0</v>
      </c>
      <c r="J2690" s="1">
        <f t="shared" si="413"/>
        <v>0</v>
      </c>
      <c r="K2690" s="1">
        <f>'Innlegging av opplysninger'!$B$4*H2690</f>
        <v>0</v>
      </c>
      <c r="L2690" s="1"/>
      <c r="M2690" s="1">
        <f>'Innlegging av opplysninger'!$B$5*H2690</f>
        <v>0</v>
      </c>
      <c r="N2690" s="1">
        <f>'Innlegging av opplysninger'!$B$5*I2690</f>
        <v>0</v>
      </c>
      <c r="O2690" s="1">
        <f>'Innlegging av opplysninger'!$B$5*J2690</f>
        <v>0</v>
      </c>
      <c r="P2690" s="1">
        <f>'Innlegging av opplysninger'!$B$5*K2690</f>
        <v>0</v>
      </c>
      <c r="Q2690" s="1"/>
      <c r="R2690" s="1">
        <f>'Innlegging av opplysninger'!$C$11*SUM(H2690:Q2690)</f>
        <v>0</v>
      </c>
      <c r="S2690" s="1">
        <f>'Innlegging av opplysninger'!$C$13*(((H2690+J2690+M2690+O2690)*Data!H2690)+(J2690+O2690)*(1-Data!H2690)*1.8/12+I2690+N2690+K2690+L2690+P2690+Q2690)</f>
        <v>0</v>
      </c>
      <c r="T2690" s="1">
        <f>'Innlegging av opplysninger'!$C$13*((H2690+J2690+M2690+O2690)*(1-Data!H2690)-(J2690+O2690)*(1-Data!H2690)*1.8/12)</f>
        <v>0</v>
      </c>
      <c r="U2690" s="1">
        <f>Data!I2690</f>
        <v>0</v>
      </c>
      <c r="V2690" s="1">
        <f>Data!J2690+Data!K2690</f>
        <v>0</v>
      </c>
      <c r="W2690" s="1">
        <f>Data!L2690</f>
        <v>0</v>
      </c>
      <c r="X2690" s="1">
        <f t="shared" si="417"/>
        <v>0</v>
      </c>
      <c r="Y2690" s="100">
        <f t="shared" si="418"/>
        <v>0</v>
      </c>
      <c r="Z2690" s="100">
        <f t="shared" si="419"/>
        <v>0</v>
      </c>
      <c r="AA2690" s="100">
        <f>'Innlegging av opplysninger'!$B$4*X2690</f>
        <v>0</v>
      </c>
      <c r="AB2690" s="1"/>
      <c r="AC2690" s="1">
        <f>'Innlegging av opplysninger'!$B$5*X2690</f>
        <v>0</v>
      </c>
      <c r="AD2690" s="1">
        <f>'Innlegging av opplysninger'!$B$5*Y2690</f>
        <v>0</v>
      </c>
      <c r="AE2690" s="1">
        <f>'Innlegging av opplysninger'!$B$5*Z2690</f>
        <v>0</v>
      </c>
      <c r="AF2690" s="1">
        <f>'Innlegging av opplysninger'!$B$5*AA2690</f>
        <v>0</v>
      </c>
      <c r="AG2690" s="1"/>
      <c r="AH2690" s="1">
        <f>'Innlegging av opplysninger'!$C$11*SUM(X2690:AG2690)</f>
        <v>0</v>
      </c>
      <c r="AI2690" s="1">
        <f>'Innlegging av opplysninger'!$C$13*(((X2690+Z2690+AC2690+AE2690)*Data!M2690)+(Z2690+AE2690)*(1-Data!M2690)*1.8/12+Y2690+AD2690+AA2690+AB2690+AF2690+AG2690)</f>
        <v>0</v>
      </c>
      <c r="AJ2690" s="1">
        <f>'Innlegging av opplysninger'!$C$13*((X2690+Z2690+AC2690+AE2690)*(1-Data!M2690)-(Z2690+AE2690)*(1-Data!M2690)*1.8/12)</f>
        <v>0</v>
      </c>
      <c r="AK2690" s="83">
        <f t="shared" si="414"/>
        <v>0</v>
      </c>
      <c r="AL2690" s="83">
        <f t="shared" si="415"/>
        <v>0</v>
      </c>
      <c r="AM2690" s="83">
        <f t="shared" si="416"/>
        <v>0</v>
      </c>
    </row>
    <row r="2691" spans="1:39">
      <c r="A2691" t="str">
        <f t="shared" si="410"/>
        <v>00</v>
      </c>
      <c r="B2691" s="6">
        <f>Data!A2691</f>
        <v>0</v>
      </c>
      <c r="C2691" s="7">
        <f>Data!B2691</f>
        <v>0</v>
      </c>
      <c r="D2691" s="7">
        <f>Data!C2691</f>
        <v>0</v>
      </c>
      <c r="E2691" s="1">
        <f>Data!D2691</f>
        <v>0</v>
      </c>
      <c r="F2691" s="1">
        <f>Data!E2691+Data!F2691</f>
        <v>0</v>
      </c>
      <c r="G2691" s="1">
        <f>Data!G2691</f>
        <v>0</v>
      </c>
      <c r="H2691" s="1">
        <f t="shared" si="411"/>
        <v>0</v>
      </c>
      <c r="I2691" s="1">
        <f t="shared" si="412"/>
        <v>0</v>
      </c>
      <c r="J2691" s="1">
        <f t="shared" si="413"/>
        <v>0</v>
      </c>
      <c r="K2691" s="1">
        <f>'Innlegging av opplysninger'!$B$4*H2691</f>
        <v>0</v>
      </c>
      <c r="L2691" s="1"/>
      <c r="M2691" s="1">
        <f>'Innlegging av opplysninger'!$B$5*H2691</f>
        <v>0</v>
      </c>
      <c r="N2691" s="1">
        <f>'Innlegging av opplysninger'!$B$5*I2691</f>
        <v>0</v>
      </c>
      <c r="O2691" s="1">
        <f>'Innlegging av opplysninger'!$B$5*J2691</f>
        <v>0</v>
      </c>
      <c r="P2691" s="1">
        <f>'Innlegging av opplysninger'!$B$5*K2691</f>
        <v>0</v>
      </c>
      <c r="Q2691" s="1"/>
      <c r="R2691" s="1">
        <f>'Innlegging av opplysninger'!$C$11*SUM(H2691:Q2691)</f>
        <v>0</v>
      </c>
      <c r="S2691" s="1">
        <f>'Innlegging av opplysninger'!$C$13*(((H2691+J2691+M2691+O2691)*Data!H2691)+(J2691+O2691)*(1-Data!H2691)*1.8/12+I2691+N2691+K2691+L2691+P2691+Q2691)</f>
        <v>0</v>
      </c>
      <c r="T2691" s="1">
        <f>'Innlegging av opplysninger'!$C$13*((H2691+J2691+M2691+O2691)*(1-Data!H2691)-(J2691+O2691)*(1-Data!H2691)*1.8/12)</f>
        <v>0</v>
      </c>
      <c r="U2691" s="1">
        <f>Data!I2691</f>
        <v>0</v>
      </c>
      <c r="V2691" s="1">
        <f>Data!J2691+Data!K2691</f>
        <v>0</v>
      </c>
      <c r="W2691" s="1">
        <f>Data!L2691</f>
        <v>0</v>
      </c>
      <c r="X2691" s="1">
        <f t="shared" si="417"/>
        <v>0</v>
      </c>
      <c r="Y2691" s="100">
        <f t="shared" si="418"/>
        <v>0</v>
      </c>
      <c r="Z2691" s="100">
        <f t="shared" si="419"/>
        <v>0</v>
      </c>
      <c r="AA2691" s="100">
        <f>'Innlegging av opplysninger'!$B$4*X2691</f>
        <v>0</v>
      </c>
      <c r="AB2691" s="1"/>
      <c r="AC2691" s="1">
        <f>'Innlegging av opplysninger'!$B$5*X2691</f>
        <v>0</v>
      </c>
      <c r="AD2691" s="1">
        <f>'Innlegging av opplysninger'!$B$5*Y2691</f>
        <v>0</v>
      </c>
      <c r="AE2691" s="1">
        <f>'Innlegging av opplysninger'!$B$5*Z2691</f>
        <v>0</v>
      </c>
      <c r="AF2691" s="1">
        <f>'Innlegging av opplysninger'!$B$5*AA2691</f>
        <v>0</v>
      </c>
      <c r="AG2691" s="1"/>
      <c r="AH2691" s="1">
        <f>'Innlegging av opplysninger'!$C$11*SUM(X2691:AG2691)</f>
        <v>0</v>
      </c>
      <c r="AI2691" s="1">
        <f>'Innlegging av opplysninger'!$C$13*(((X2691+Z2691+AC2691+AE2691)*Data!M2691)+(Z2691+AE2691)*(1-Data!M2691)*1.8/12+Y2691+AD2691+AA2691+AB2691+AF2691+AG2691)</f>
        <v>0</v>
      </c>
      <c r="AJ2691" s="1">
        <f>'Innlegging av opplysninger'!$C$13*((X2691+Z2691+AC2691+AE2691)*(1-Data!M2691)-(Z2691+AE2691)*(1-Data!M2691)*1.8/12)</f>
        <v>0</v>
      </c>
      <c r="AK2691" s="83">
        <f t="shared" si="414"/>
        <v>0</v>
      </c>
      <c r="AL2691" s="83">
        <f t="shared" si="415"/>
        <v>0</v>
      </c>
      <c r="AM2691" s="83">
        <f t="shared" si="416"/>
        <v>0</v>
      </c>
    </row>
    <row r="2692" spans="1:39">
      <c r="A2692" t="str">
        <f t="shared" si="410"/>
        <v>00</v>
      </c>
      <c r="B2692" s="6">
        <f>Data!A2692</f>
        <v>0</v>
      </c>
      <c r="C2692" s="7">
        <f>Data!B2692</f>
        <v>0</v>
      </c>
      <c r="D2692" s="7">
        <f>Data!C2692</f>
        <v>0</v>
      </c>
      <c r="E2692" s="1">
        <f>Data!D2692</f>
        <v>0</v>
      </c>
      <c r="F2692" s="1">
        <f>Data!E2692+Data!F2692</f>
        <v>0</v>
      </c>
      <c r="G2692" s="1">
        <f>Data!G2692</f>
        <v>0</v>
      </c>
      <c r="H2692" s="1">
        <f t="shared" si="411"/>
        <v>0</v>
      </c>
      <c r="I2692" s="1">
        <f t="shared" si="412"/>
        <v>0</v>
      </c>
      <c r="J2692" s="1">
        <f t="shared" si="413"/>
        <v>0</v>
      </c>
      <c r="K2692" s="1">
        <f>'Innlegging av opplysninger'!$B$4*H2692</f>
        <v>0</v>
      </c>
      <c r="L2692" s="1"/>
      <c r="M2692" s="1">
        <f>'Innlegging av opplysninger'!$B$5*H2692</f>
        <v>0</v>
      </c>
      <c r="N2692" s="1">
        <f>'Innlegging av opplysninger'!$B$5*I2692</f>
        <v>0</v>
      </c>
      <c r="O2692" s="1">
        <f>'Innlegging av opplysninger'!$B$5*J2692</f>
        <v>0</v>
      </c>
      <c r="P2692" s="1">
        <f>'Innlegging av opplysninger'!$B$5*K2692</f>
        <v>0</v>
      </c>
      <c r="Q2692" s="1"/>
      <c r="R2692" s="1">
        <f>'Innlegging av opplysninger'!$C$11*SUM(H2692:Q2692)</f>
        <v>0</v>
      </c>
      <c r="S2692" s="1">
        <f>'Innlegging av opplysninger'!$C$13*(((H2692+J2692+M2692+O2692)*Data!H2692)+(J2692+O2692)*(1-Data!H2692)*1.8/12+I2692+N2692+K2692+L2692+P2692+Q2692)</f>
        <v>0</v>
      </c>
      <c r="T2692" s="1">
        <f>'Innlegging av opplysninger'!$C$13*((H2692+J2692+M2692+O2692)*(1-Data!H2692)-(J2692+O2692)*(1-Data!H2692)*1.8/12)</f>
        <v>0</v>
      </c>
      <c r="U2692" s="1">
        <f>Data!I2692</f>
        <v>0</v>
      </c>
      <c r="V2692" s="1">
        <f>Data!J2692+Data!K2692</f>
        <v>0</v>
      </c>
      <c r="W2692" s="1">
        <f>Data!L2692</f>
        <v>0</v>
      </c>
      <c r="X2692" s="1">
        <f t="shared" si="417"/>
        <v>0</v>
      </c>
      <c r="Y2692" s="100">
        <f t="shared" si="418"/>
        <v>0</v>
      </c>
      <c r="Z2692" s="100">
        <f t="shared" si="419"/>
        <v>0</v>
      </c>
      <c r="AA2692" s="100">
        <f>'Innlegging av opplysninger'!$B$4*X2692</f>
        <v>0</v>
      </c>
      <c r="AB2692" s="1"/>
      <c r="AC2692" s="1">
        <f>'Innlegging av opplysninger'!$B$5*X2692</f>
        <v>0</v>
      </c>
      <c r="AD2692" s="1">
        <f>'Innlegging av opplysninger'!$B$5*Y2692</f>
        <v>0</v>
      </c>
      <c r="AE2692" s="1">
        <f>'Innlegging av opplysninger'!$B$5*Z2692</f>
        <v>0</v>
      </c>
      <c r="AF2692" s="1">
        <f>'Innlegging av opplysninger'!$B$5*AA2692</f>
        <v>0</v>
      </c>
      <c r="AG2692" s="1"/>
      <c r="AH2692" s="1">
        <f>'Innlegging av opplysninger'!$C$11*SUM(X2692:AG2692)</f>
        <v>0</v>
      </c>
      <c r="AI2692" s="1">
        <f>'Innlegging av opplysninger'!$C$13*(((X2692+Z2692+AC2692+AE2692)*Data!M2692)+(Z2692+AE2692)*(1-Data!M2692)*1.8/12+Y2692+AD2692+AA2692+AB2692+AF2692+AG2692)</f>
        <v>0</v>
      </c>
      <c r="AJ2692" s="1">
        <f>'Innlegging av opplysninger'!$C$13*((X2692+Z2692+AC2692+AE2692)*(1-Data!M2692)-(Z2692+AE2692)*(1-Data!M2692)*1.8/12)</f>
        <v>0</v>
      </c>
      <c r="AK2692" s="83">
        <f t="shared" si="414"/>
        <v>0</v>
      </c>
      <c r="AL2692" s="83">
        <f t="shared" si="415"/>
        <v>0</v>
      </c>
      <c r="AM2692" s="83">
        <f t="shared" si="416"/>
        <v>0</v>
      </c>
    </row>
    <row r="2693" spans="1:39">
      <c r="A2693" t="str">
        <f t="shared" si="410"/>
        <v>00</v>
      </c>
      <c r="B2693" s="6">
        <f>Data!A2693</f>
        <v>0</v>
      </c>
      <c r="C2693" s="7">
        <f>Data!B2693</f>
        <v>0</v>
      </c>
      <c r="D2693" s="7">
        <f>Data!C2693</f>
        <v>0</v>
      </c>
      <c r="E2693" s="1">
        <f>Data!D2693</f>
        <v>0</v>
      </c>
      <c r="F2693" s="1">
        <f>Data!E2693+Data!F2693</f>
        <v>0</v>
      </c>
      <c r="G2693" s="1">
        <f>Data!G2693</f>
        <v>0</v>
      </c>
      <c r="H2693" s="1">
        <f t="shared" si="411"/>
        <v>0</v>
      </c>
      <c r="I2693" s="1">
        <f t="shared" si="412"/>
        <v>0</v>
      </c>
      <c r="J2693" s="1">
        <f t="shared" si="413"/>
        <v>0</v>
      </c>
      <c r="K2693" s="1">
        <f>'Innlegging av opplysninger'!$B$4*H2693</f>
        <v>0</v>
      </c>
      <c r="L2693" s="1"/>
      <c r="M2693" s="1">
        <f>'Innlegging av opplysninger'!$B$5*H2693</f>
        <v>0</v>
      </c>
      <c r="N2693" s="1">
        <f>'Innlegging av opplysninger'!$B$5*I2693</f>
        <v>0</v>
      </c>
      <c r="O2693" s="1">
        <f>'Innlegging av opplysninger'!$B$5*J2693</f>
        <v>0</v>
      </c>
      <c r="P2693" s="1">
        <f>'Innlegging av opplysninger'!$B$5*K2693</f>
        <v>0</v>
      </c>
      <c r="Q2693" s="1"/>
      <c r="R2693" s="1">
        <f>'Innlegging av opplysninger'!$C$11*SUM(H2693:Q2693)</f>
        <v>0</v>
      </c>
      <c r="S2693" s="1">
        <f>'Innlegging av opplysninger'!$C$13*(((H2693+J2693+M2693+O2693)*Data!H2693)+(J2693+O2693)*(1-Data!H2693)*1.8/12+I2693+N2693+K2693+L2693+P2693+Q2693)</f>
        <v>0</v>
      </c>
      <c r="T2693" s="1">
        <f>'Innlegging av opplysninger'!$C$13*((H2693+J2693+M2693+O2693)*(1-Data!H2693)-(J2693+O2693)*(1-Data!H2693)*1.8/12)</f>
        <v>0</v>
      </c>
      <c r="U2693" s="1">
        <f>Data!I2693</f>
        <v>0</v>
      </c>
      <c r="V2693" s="1">
        <f>Data!J2693+Data!K2693</f>
        <v>0</v>
      </c>
      <c r="W2693" s="1">
        <f>Data!L2693</f>
        <v>0</v>
      </c>
      <c r="X2693" s="1">
        <f t="shared" si="417"/>
        <v>0</v>
      </c>
      <c r="Y2693" s="100">
        <f t="shared" si="418"/>
        <v>0</v>
      </c>
      <c r="Z2693" s="100">
        <f t="shared" si="419"/>
        <v>0</v>
      </c>
      <c r="AA2693" s="100">
        <f>'Innlegging av opplysninger'!$B$4*X2693</f>
        <v>0</v>
      </c>
      <c r="AB2693" s="1"/>
      <c r="AC2693" s="1">
        <f>'Innlegging av opplysninger'!$B$5*X2693</f>
        <v>0</v>
      </c>
      <c r="AD2693" s="1">
        <f>'Innlegging av opplysninger'!$B$5*Y2693</f>
        <v>0</v>
      </c>
      <c r="AE2693" s="1">
        <f>'Innlegging av opplysninger'!$B$5*Z2693</f>
        <v>0</v>
      </c>
      <c r="AF2693" s="1">
        <f>'Innlegging av opplysninger'!$B$5*AA2693</f>
        <v>0</v>
      </c>
      <c r="AG2693" s="1"/>
      <c r="AH2693" s="1">
        <f>'Innlegging av opplysninger'!$C$11*SUM(X2693:AG2693)</f>
        <v>0</v>
      </c>
      <c r="AI2693" s="1">
        <f>'Innlegging av opplysninger'!$C$13*(((X2693+Z2693+AC2693+AE2693)*Data!M2693)+(Z2693+AE2693)*(1-Data!M2693)*1.8/12+Y2693+AD2693+AA2693+AB2693+AF2693+AG2693)</f>
        <v>0</v>
      </c>
      <c r="AJ2693" s="1">
        <f>'Innlegging av opplysninger'!$C$13*((X2693+Z2693+AC2693+AE2693)*(1-Data!M2693)-(Z2693+AE2693)*(1-Data!M2693)*1.8/12)</f>
        <v>0</v>
      </c>
      <c r="AK2693" s="83">
        <f t="shared" si="414"/>
        <v>0</v>
      </c>
      <c r="AL2693" s="83">
        <f t="shared" si="415"/>
        <v>0</v>
      </c>
      <c r="AM2693" s="83">
        <f t="shared" si="416"/>
        <v>0</v>
      </c>
    </row>
    <row r="2694" spans="1:39">
      <c r="A2694" t="str">
        <f t="shared" ref="A2694:A2757" si="420">CONCATENATE(B2694,D2694)</f>
        <v>00</v>
      </c>
      <c r="B2694" s="6">
        <f>Data!A2694</f>
        <v>0</v>
      </c>
      <c r="C2694" s="7">
        <f>Data!B2694</f>
        <v>0</v>
      </c>
      <c r="D2694" s="7">
        <f>Data!C2694</f>
        <v>0</v>
      </c>
      <c r="E2694" s="1">
        <f>Data!D2694</f>
        <v>0</v>
      </c>
      <c r="F2694" s="1">
        <f>Data!E2694+Data!F2694</f>
        <v>0</v>
      </c>
      <c r="G2694" s="1">
        <f>Data!G2694</f>
        <v>0</v>
      </c>
      <c r="H2694" s="1">
        <f t="shared" ref="H2694:H2757" si="421">F2694*(11-1/11)*E2694</f>
        <v>0</v>
      </c>
      <c r="I2694" s="1">
        <f t="shared" ref="I2694:I2757" si="422">G2694*(11-1/11)*E2694</f>
        <v>0</v>
      </c>
      <c r="J2694" s="1">
        <f t="shared" ref="J2694:J2757" si="423">(H2694+I2694)*0.12</f>
        <v>0</v>
      </c>
      <c r="K2694" s="1">
        <f>'Innlegging av opplysninger'!$B$4*H2694</f>
        <v>0</v>
      </c>
      <c r="L2694" s="1"/>
      <c r="M2694" s="1">
        <f>'Innlegging av opplysninger'!$B$5*H2694</f>
        <v>0</v>
      </c>
      <c r="N2694" s="1">
        <f>'Innlegging av opplysninger'!$B$5*I2694</f>
        <v>0</v>
      </c>
      <c r="O2694" s="1">
        <f>'Innlegging av opplysninger'!$B$5*J2694</f>
        <v>0</v>
      </c>
      <c r="P2694" s="1">
        <f>'Innlegging av opplysninger'!$B$5*K2694</f>
        <v>0</v>
      </c>
      <c r="Q2694" s="1"/>
      <c r="R2694" s="1">
        <f>'Innlegging av opplysninger'!$C$11*SUM(H2694:Q2694)</f>
        <v>0</v>
      </c>
      <c r="S2694" s="1">
        <f>'Innlegging av opplysninger'!$C$13*(((H2694+J2694+M2694+O2694)*Data!H2694)+(J2694+O2694)*(1-Data!H2694)*1.8/12+I2694+N2694+K2694+L2694+P2694+Q2694)</f>
        <v>0</v>
      </c>
      <c r="T2694" s="1">
        <f>'Innlegging av opplysninger'!$C$13*((H2694+J2694+M2694+O2694)*(1-Data!H2694)-(J2694+O2694)*(1-Data!H2694)*1.8/12)</f>
        <v>0</v>
      </c>
      <c r="U2694" s="1">
        <f>Data!I2694</f>
        <v>0</v>
      </c>
      <c r="V2694" s="1">
        <f>Data!J2694+Data!K2694</f>
        <v>0</v>
      </c>
      <c r="W2694" s="1">
        <f>Data!L2694</f>
        <v>0</v>
      </c>
      <c r="X2694" s="1">
        <f t="shared" si="417"/>
        <v>0</v>
      </c>
      <c r="Y2694" s="100">
        <f t="shared" si="418"/>
        <v>0</v>
      </c>
      <c r="Z2694" s="100">
        <f t="shared" si="419"/>
        <v>0</v>
      </c>
      <c r="AA2694" s="100">
        <f>'Innlegging av opplysninger'!$B$4*X2694</f>
        <v>0</v>
      </c>
      <c r="AB2694" s="1"/>
      <c r="AC2694" s="1">
        <f>'Innlegging av opplysninger'!$B$5*X2694</f>
        <v>0</v>
      </c>
      <c r="AD2694" s="1">
        <f>'Innlegging av opplysninger'!$B$5*Y2694</f>
        <v>0</v>
      </c>
      <c r="AE2694" s="1">
        <f>'Innlegging av opplysninger'!$B$5*Z2694</f>
        <v>0</v>
      </c>
      <c r="AF2694" s="1">
        <f>'Innlegging av opplysninger'!$B$5*AA2694</f>
        <v>0</v>
      </c>
      <c r="AG2694" s="1"/>
      <c r="AH2694" s="1">
        <f>'Innlegging av opplysninger'!$C$11*SUM(X2694:AG2694)</f>
        <v>0</v>
      </c>
      <c r="AI2694" s="1">
        <f>'Innlegging av opplysninger'!$C$13*(((X2694+Z2694+AC2694+AE2694)*Data!M2694)+(Z2694+AE2694)*(1-Data!M2694)*1.8/12+Y2694+AD2694+AA2694+AB2694+AF2694+AG2694)</f>
        <v>0</v>
      </c>
      <c r="AJ2694" s="1">
        <f>'Innlegging av opplysninger'!$C$13*((X2694+Z2694+AC2694+AE2694)*(1-Data!M2694)-(Z2694+AE2694)*(1-Data!M2694)*1.8/12)</f>
        <v>0</v>
      </c>
      <c r="AK2694" s="83">
        <f t="shared" ref="AK2694:AK2757" si="424">ROUND(AH2694+R2694,-3)</f>
        <v>0</v>
      </c>
      <c r="AL2694" s="83">
        <f t="shared" ref="AL2694:AL2757" si="425">ROUND(AI2694+S2694,-3)</f>
        <v>0</v>
      </c>
      <c r="AM2694" s="83">
        <f t="shared" ref="AM2694:AM2757" si="426">ROUND(AJ2694+T2694,-3)</f>
        <v>0</v>
      </c>
    </row>
    <row r="2695" spans="1:39">
      <c r="A2695" t="str">
        <f t="shared" si="420"/>
        <v>00</v>
      </c>
      <c r="B2695" s="6">
        <f>Data!A2695</f>
        <v>0</v>
      </c>
      <c r="C2695" s="7">
        <f>Data!B2695</f>
        <v>0</v>
      </c>
      <c r="D2695" s="7">
        <f>Data!C2695</f>
        <v>0</v>
      </c>
      <c r="E2695" s="1">
        <f>Data!D2695</f>
        <v>0</v>
      </c>
      <c r="F2695" s="1">
        <f>Data!E2695+Data!F2695</f>
        <v>0</v>
      </c>
      <c r="G2695" s="1">
        <f>Data!G2695</f>
        <v>0</v>
      </c>
      <c r="H2695" s="1">
        <f t="shared" si="421"/>
        <v>0</v>
      </c>
      <c r="I2695" s="1">
        <f t="shared" si="422"/>
        <v>0</v>
      </c>
      <c r="J2695" s="1">
        <f t="shared" si="423"/>
        <v>0</v>
      </c>
      <c r="K2695" s="1">
        <f>'Innlegging av opplysninger'!$B$4*H2695</f>
        <v>0</v>
      </c>
      <c r="L2695" s="1"/>
      <c r="M2695" s="1">
        <f>'Innlegging av opplysninger'!$B$5*H2695</f>
        <v>0</v>
      </c>
      <c r="N2695" s="1">
        <f>'Innlegging av opplysninger'!$B$5*I2695</f>
        <v>0</v>
      </c>
      <c r="O2695" s="1">
        <f>'Innlegging av opplysninger'!$B$5*J2695</f>
        <v>0</v>
      </c>
      <c r="P2695" s="1">
        <f>'Innlegging av opplysninger'!$B$5*K2695</f>
        <v>0</v>
      </c>
      <c r="Q2695" s="1"/>
      <c r="R2695" s="1">
        <f>'Innlegging av opplysninger'!$C$11*SUM(H2695:Q2695)</f>
        <v>0</v>
      </c>
      <c r="S2695" s="1">
        <f>'Innlegging av opplysninger'!$C$13*(((H2695+J2695+M2695+O2695)*Data!H2695)+(J2695+O2695)*(1-Data!H2695)*1.8/12+I2695+N2695+K2695+L2695+P2695+Q2695)</f>
        <v>0</v>
      </c>
      <c r="T2695" s="1">
        <f>'Innlegging av opplysninger'!$C$13*((H2695+J2695+M2695+O2695)*(1-Data!H2695)-(J2695+O2695)*(1-Data!H2695)*1.8/12)</f>
        <v>0</v>
      </c>
      <c r="U2695" s="1">
        <f>Data!I2695</f>
        <v>0</v>
      </c>
      <c r="V2695" s="1">
        <f>Data!J2695+Data!K2695</f>
        <v>0</v>
      </c>
      <c r="W2695" s="1">
        <f>Data!L2695</f>
        <v>0</v>
      </c>
      <c r="X2695" s="1">
        <f t="shared" ref="X2695:X2758" si="427">V2695*(11-1/11)*U2695</f>
        <v>0</v>
      </c>
      <c r="Y2695" s="100">
        <f t="shared" ref="Y2695:Y2758" si="428">W2695*(11-1/11)*U2695</f>
        <v>0</v>
      </c>
      <c r="Z2695" s="100">
        <f t="shared" ref="Z2695:Z2758" si="429">(X2695+Y2695)*0.143</f>
        <v>0</v>
      </c>
      <c r="AA2695" s="100">
        <f>'Innlegging av opplysninger'!$B$4*X2695</f>
        <v>0</v>
      </c>
      <c r="AB2695" s="1"/>
      <c r="AC2695" s="1">
        <f>'Innlegging av opplysninger'!$B$5*X2695</f>
        <v>0</v>
      </c>
      <c r="AD2695" s="1">
        <f>'Innlegging av opplysninger'!$B$5*Y2695</f>
        <v>0</v>
      </c>
      <c r="AE2695" s="1">
        <f>'Innlegging av opplysninger'!$B$5*Z2695</f>
        <v>0</v>
      </c>
      <c r="AF2695" s="1">
        <f>'Innlegging av opplysninger'!$B$5*AA2695</f>
        <v>0</v>
      </c>
      <c r="AG2695" s="1"/>
      <c r="AH2695" s="1">
        <f>'Innlegging av opplysninger'!$C$11*SUM(X2695:AG2695)</f>
        <v>0</v>
      </c>
      <c r="AI2695" s="1">
        <f>'Innlegging av opplysninger'!$C$13*(((X2695+Z2695+AC2695+AE2695)*Data!M2695)+(Z2695+AE2695)*(1-Data!M2695)*1.8/12+Y2695+AD2695+AA2695+AB2695+AF2695+AG2695)</f>
        <v>0</v>
      </c>
      <c r="AJ2695" s="1">
        <f>'Innlegging av opplysninger'!$C$13*((X2695+Z2695+AC2695+AE2695)*(1-Data!M2695)-(Z2695+AE2695)*(1-Data!M2695)*1.8/12)</f>
        <v>0</v>
      </c>
      <c r="AK2695" s="83">
        <f t="shared" si="424"/>
        <v>0</v>
      </c>
      <c r="AL2695" s="83">
        <f t="shared" si="425"/>
        <v>0</v>
      </c>
      <c r="AM2695" s="83">
        <f t="shared" si="426"/>
        <v>0</v>
      </c>
    </row>
    <row r="2696" spans="1:39">
      <c r="A2696" t="str">
        <f t="shared" si="420"/>
        <v>00</v>
      </c>
      <c r="B2696" s="6">
        <f>Data!A2696</f>
        <v>0</v>
      </c>
      <c r="C2696" s="7">
        <f>Data!B2696</f>
        <v>0</v>
      </c>
      <c r="D2696" s="7">
        <f>Data!C2696</f>
        <v>0</v>
      </c>
      <c r="E2696" s="1">
        <f>Data!D2696</f>
        <v>0</v>
      </c>
      <c r="F2696" s="1">
        <f>Data!E2696+Data!F2696</f>
        <v>0</v>
      </c>
      <c r="G2696" s="1">
        <f>Data!G2696</f>
        <v>0</v>
      </c>
      <c r="H2696" s="1">
        <f t="shared" si="421"/>
        <v>0</v>
      </c>
      <c r="I2696" s="1">
        <f t="shared" si="422"/>
        <v>0</v>
      </c>
      <c r="J2696" s="1">
        <f t="shared" si="423"/>
        <v>0</v>
      </c>
      <c r="K2696" s="1">
        <f>'Innlegging av opplysninger'!$B$4*H2696</f>
        <v>0</v>
      </c>
      <c r="L2696" s="1"/>
      <c r="M2696" s="1">
        <f>'Innlegging av opplysninger'!$B$5*H2696</f>
        <v>0</v>
      </c>
      <c r="N2696" s="1">
        <f>'Innlegging av opplysninger'!$B$5*I2696</f>
        <v>0</v>
      </c>
      <c r="O2696" s="1">
        <f>'Innlegging av opplysninger'!$B$5*J2696</f>
        <v>0</v>
      </c>
      <c r="P2696" s="1">
        <f>'Innlegging av opplysninger'!$B$5*K2696</f>
        <v>0</v>
      </c>
      <c r="Q2696" s="1"/>
      <c r="R2696" s="1">
        <f>'Innlegging av opplysninger'!$C$11*SUM(H2696:Q2696)</f>
        <v>0</v>
      </c>
      <c r="S2696" s="1">
        <f>'Innlegging av opplysninger'!$C$13*(((H2696+J2696+M2696+O2696)*Data!H2696)+(J2696+O2696)*(1-Data!H2696)*1.8/12+I2696+N2696+K2696+L2696+P2696+Q2696)</f>
        <v>0</v>
      </c>
      <c r="T2696" s="1">
        <f>'Innlegging av opplysninger'!$C$13*((H2696+J2696+M2696+O2696)*(1-Data!H2696)-(J2696+O2696)*(1-Data!H2696)*1.8/12)</f>
        <v>0</v>
      </c>
      <c r="U2696" s="1">
        <f>Data!I2696</f>
        <v>0</v>
      </c>
      <c r="V2696" s="1">
        <f>Data!J2696+Data!K2696</f>
        <v>0</v>
      </c>
      <c r="W2696" s="1">
        <f>Data!L2696</f>
        <v>0</v>
      </c>
      <c r="X2696" s="1">
        <f t="shared" si="427"/>
        <v>0</v>
      </c>
      <c r="Y2696" s="100">
        <f t="shared" si="428"/>
        <v>0</v>
      </c>
      <c r="Z2696" s="100">
        <f t="shared" si="429"/>
        <v>0</v>
      </c>
      <c r="AA2696" s="100">
        <f>'Innlegging av opplysninger'!$B$4*X2696</f>
        <v>0</v>
      </c>
      <c r="AB2696" s="1"/>
      <c r="AC2696" s="1">
        <f>'Innlegging av opplysninger'!$B$5*X2696</f>
        <v>0</v>
      </c>
      <c r="AD2696" s="1">
        <f>'Innlegging av opplysninger'!$B$5*Y2696</f>
        <v>0</v>
      </c>
      <c r="AE2696" s="1">
        <f>'Innlegging av opplysninger'!$B$5*Z2696</f>
        <v>0</v>
      </c>
      <c r="AF2696" s="1">
        <f>'Innlegging av opplysninger'!$B$5*AA2696</f>
        <v>0</v>
      </c>
      <c r="AG2696" s="1"/>
      <c r="AH2696" s="1">
        <f>'Innlegging av opplysninger'!$C$11*SUM(X2696:AG2696)</f>
        <v>0</v>
      </c>
      <c r="AI2696" s="1">
        <f>'Innlegging av opplysninger'!$C$13*(((X2696+Z2696+AC2696+AE2696)*Data!M2696)+(Z2696+AE2696)*(1-Data!M2696)*1.8/12+Y2696+AD2696+AA2696+AB2696+AF2696+AG2696)</f>
        <v>0</v>
      </c>
      <c r="AJ2696" s="1">
        <f>'Innlegging av opplysninger'!$C$13*((X2696+Z2696+AC2696+AE2696)*(1-Data!M2696)-(Z2696+AE2696)*(1-Data!M2696)*1.8/12)</f>
        <v>0</v>
      </c>
      <c r="AK2696" s="83">
        <f t="shared" si="424"/>
        <v>0</v>
      </c>
      <c r="AL2696" s="83">
        <f t="shared" si="425"/>
        <v>0</v>
      </c>
      <c r="AM2696" s="83">
        <f t="shared" si="426"/>
        <v>0</v>
      </c>
    </row>
    <row r="2697" spans="1:39">
      <c r="A2697" t="str">
        <f t="shared" si="420"/>
        <v>00</v>
      </c>
      <c r="B2697" s="6">
        <f>Data!A2697</f>
        <v>0</v>
      </c>
      <c r="C2697" s="7">
        <f>Data!B2697</f>
        <v>0</v>
      </c>
      <c r="D2697" s="7">
        <f>Data!C2697</f>
        <v>0</v>
      </c>
      <c r="E2697" s="1">
        <f>Data!D2697</f>
        <v>0</v>
      </c>
      <c r="F2697" s="1">
        <f>Data!E2697+Data!F2697</f>
        <v>0</v>
      </c>
      <c r="G2697" s="1">
        <f>Data!G2697</f>
        <v>0</v>
      </c>
      <c r="H2697" s="1">
        <f t="shared" si="421"/>
        <v>0</v>
      </c>
      <c r="I2697" s="1">
        <f t="shared" si="422"/>
        <v>0</v>
      </c>
      <c r="J2697" s="1">
        <f t="shared" si="423"/>
        <v>0</v>
      </c>
      <c r="K2697" s="1">
        <f>'Innlegging av opplysninger'!$B$4*H2697</f>
        <v>0</v>
      </c>
      <c r="L2697" s="1"/>
      <c r="M2697" s="1">
        <f>'Innlegging av opplysninger'!$B$5*H2697</f>
        <v>0</v>
      </c>
      <c r="N2697" s="1">
        <f>'Innlegging av opplysninger'!$B$5*I2697</f>
        <v>0</v>
      </c>
      <c r="O2697" s="1">
        <f>'Innlegging av opplysninger'!$B$5*J2697</f>
        <v>0</v>
      </c>
      <c r="P2697" s="1">
        <f>'Innlegging av opplysninger'!$B$5*K2697</f>
        <v>0</v>
      </c>
      <c r="Q2697" s="1"/>
      <c r="R2697" s="1">
        <f>'Innlegging av opplysninger'!$C$11*SUM(H2697:Q2697)</f>
        <v>0</v>
      </c>
      <c r="S2697" s="1">
        <f>'Innlegging av opplysninger'!$C$13*(((H2697+J2697+M2697+O2697)*Data!H2697)+(J2697+O2697)*(1-Data!H2697)*1.8/12+I2697+N2697+K2697+L2697+P2697+Q2697)</f>
        <v>0</v>
      </c>
      <c r="T2697" s="1">
        <f>'Innlegging av opplysninger'!$C$13*((H2697+J2697+M2697+O2697)*(1-Data!H2697)-(J2697+O2697)*(1-Data!H2697)*1.8/12)</f>
        <v>0</v>
      </c>
      <c r="U2697" s="1">
        <f>Data!I2697</f>
        <v>0</v>
      </c>
      <c r="V2697" s="1">
        <f>Data!J2697+Data!K2697</f>
        <v>0</v>
      </c>
      <c r="W2697" s="1">
        <f>Data!L2697</f>
        <v>0</v>
      </c>
      <c r="X2697" s="1">
        <f t="shared" si="427"/>
        <v>0</v>
      </c>
      <c r="Y2697" s="100">
        <f t="shared" si="428"/>
        <v>0</v>
      </c>
      <c r="Z2697" s="100">
        <f t="shared" si="429"/>
        <v>0</v>
      </c>
      <c r="AA2697" s="100">
        <f>'Innlegging av opplysninger'!$B$4*X2697</f>
        <v>0</v>
      </c>
      <c r="AB2697" s="1"/>
      <c r="AC2697" s="1">
        <f>'Innlegging av opplysninger'!$B$5*X2697</f>
        <v>0</v>
      </c>
      <c r="AD2697" s="1">
        <f>'Innlegging av opplysninger'!$B$5*Y2697</f>
        <v>0</v>
      </c>
      <c r="AE2697" s="1">
        <f>'Innlegging av opplysninger'!$B$5*Z2697</f>
        <v>0</v>
      </c>
      <c r="AF2697" s="1">
        <f>'Innlegging av opplysninger'!$B$5*AA2697</f>
        <v>0</v>
      </c>
      <c r="AG2697" s="1"/>
      <c r="AH2697" s="1">
        <f>'Innlegging av opplysninger'!$C$11*SUM(X2697:AG2697)</f>
        <v>0</v>
      </c>
      <c r="AI2697" s="1">
        <f>'Innlegging av opplysninger'!$C$13*(((X2697+Z2697+AC2697+AE2697)*Data!M2697)+(Z2697+AE2697)*(1-Data!M2697)*1.8/12+Y2697+AD2697+AA2697+AB2697+AF2697+AG2697)</f>
        <v>0</v>
      </c>
      <c r="AJ2697" s="1">
        <f>'Innlegging av opplysninger'!$C$13*((X2697+Z2697+AC2697+AE2697)*(1-Data!M2697)-(Z2697+AE2697)*(1-Data!M2697)*1.8/12)</f>
        <v>0</v>
      </c>
      <c r="AK2697" s="83">
        <f t="shared" si="424"/>
        <v>0</v>
      </c>
      <c r="AL2697" s="83">
        <f t="shared" si="425"/>
        <v>0</v>
      </c>
      <c r="AM2697" s="83">
        <f t="shared" si="426"/>
        <v>0</v>
      </c>
    </row>
    <row r="2698" spans="1:39">
      <c r="A2698" t="str">
        <f t="shared" si="420"/>
        <v>00</v>
      </c>
      <c r="B2698" s="6">
        <f>Data!A2698</f>
        <v>0</v>
      </c>
      <c r="C2698" s="7">
        <f>Data!B2698</f>
        <v>0</v>
      </c>
      <c r="D2698" s="7">
        <f>Data!C2698</f>
        <v>0</v>
      </c>
      <c r="E2698" s="1">
        <f>Data!D2698</f>
        <v>0</v>
      </c>
      <c r="F2698" s="1">
        <f>Data!E2698+Data!F2698</f>
        <v>0</v>
      </c>
      <c r="G2698" s="1">
        <f>Data!G2698</f>
        <v>0</v>
      </c>
      <c r="H2698" s="1">
        <f t="shared" si="421"/>
        <v>0</v>
      </c>
      <c r="I2698" s="1">
        <f t="shared" si="422"/>
        <v>0</v>
      </c>
      <c r="J2698" s="1">
        <f t="shared" si="423"/>
        <v>0</v>
      </c>
      <c r="K2698" s="1">
        <f>'Innlegging av opplysninger'!$B$4*H2698</f>
        <v>0</v>
      </c>
      <c r="L2698" s="1"/>
      <c r="M2698" s="1">
        <f>'Innlegging av opplysninger'!$B$5*H2698</f>
        <v>0</v>
      </c>
      <c r="N2698" s="1">
        <f>'Innlegging av opplysninger'!$B$5*I2698</f>
        <v>0</v>
      </c>
      <c r="O2698" s="1">
        <f>'Innlegging av opplysninger'!$B$5*J2698</f>
        <v>0</v>
      </c>
      <c r="P2698" s="1">
        <f>'Innlegging av opplysninger'!$B$5*K2698</f>
        <v>0</v>
      </c>
      <c r="Q2698" s="1"/>
      <c r="R2698" s="1">
        <f>'Innlegging av opplysninger'!$C$11*SUM(H2698:Q2698)</f>
        <v>0</v>
      </c>
      <c r="S2698" s="1">
        <f>'Innlegging av opplysninger'!$C$13*(((H2698+J2698+M2698+O2698)*Data!H2698)+(J2698+O2698)*(1-Data!H2698)*1.8/12+I2698+N2698+K2698+L2698+P2698+Q2698)</f>
        <v>0</v>
      </c>
      <c r="T2698" s="1">
        <f>'Innlegging av opplysninger'!$C$13*((H2698+J2698+M2698+O2698)*(1-Data!H2698)-(J2698+O2698)*(1-Data!H2698)*1.8/12)</f>
        <v>0</v>
      </c>
      <c r="U2698" s="1">
        <f>Data!I2698</f>
        <v>0</v>
      </c>
      <c r="V2698" s="1">
        <f>Data!J2698+Data!K2698</f>
        <v>0</v>
      </c>
      <c r="W2698" s="1">
        <f>Data!L2698</f>
        <v>0</v>
      </c>
      <c r="X2698" s="1">
        <f t="shared" si="427"/>
        <v>0</v>
      </c>
      <c r="Y2698" s="100">
        <f t="shared" si="428"/>
        <v>0</v>
      </c>
      <c r="Z2698" s="100">
        <f t="shared" si="429"/>
        <v>0</v>
      </c>
      <c r="AA2698" s="100">
        <f>'Innlegging av opplysninger'!$B$4*X2698</f>
        <v>0</v>
      </c>
      <c r="AB2698" s="1"/>
      <c r="AC2698" s="1">
        <f>'Innlegging av opplysninger'!$B$5*X2698</f>
        <v>0</v>
      </c>
      <c r="AD2698" s="1">
        <f>'Innlegging av opplysninger'!$B$5*Y2698</f>
        <v>0</v>
      </c>
      <c r="AE2698" s="1">
        <f>'Innlegging av opplysninger'!$B$5*Z2698</f>
        <v>0</v>
      </c>
      <c r="AF2698" s="1">
        <f>'Innlegging av opplysninger'!$B$5*AA2698</f>
        <v>0</v>
      </c>
      <c r="AG2698" s="1"/>
      <c r="AH2698" s="1">
        <f>'Innlegging av opplysninger'!$C$11*SUM(X2698:AG2698)</f>
        <v>0</v>
      </c>
      <c r="AI2698" s="1">
        <f>'Innlegging av opplysninger'!$C$13*(((X2698+Z2698+AC2698+AE2698)*Data!M2698)+(Z2698+AE2698)*(1-Data!M2698)*1.8/12+Y2698+AD2698+AA2698+AB2698+AF2698+AG2698)</f>
        <v>0</v>
      </c>
      <c r="AJ2698" s="1">
        <f>'Innlegging av opplysninger'!$C$13*((X2698+Z2698+AC2698+AE2698)*(1-Data!M2698)-(Z2698+AE2698)*(1-Data!M2698)*1.8/12)</f>
        <v>0</v>
      </c>
      <c r="AK2698" s="83">
        <f t="shared" si="424"/>
        <v>0</v>
      </c>
      <c r="AL2698" s="83">
        <f t="shared" si="425"/>
        <v>0</v>
      </c>
      <c r="AM2698" s="83">
        <f t="shared" si="426"/>
        <v>0</v>
      </c>
    </row>
    <row r="2699" spans="1:39">
      <c r="A2699" t="str">
        <f t="shared" si="420"/>
        <v>00</v>
      </c>
      <c r="B2699" s="6">
        <f>Data!A2699</f>
        <v>0</v>
      </c>
      <c r="C2699" s="7">
        <f>Data!B2699</f>
        <v>0</v>
      </c>
      <c r="D2699" s="7">
        <f>Data!C2699</f>
        <v>0</v>
      </c>
      <c r="E2699" s="1">
        <f>Data!D2699</f>
        <v>0</v>
      </c>
      <c r="F2699" s="1">
        <f>Data!E2699+Data!F2699</f>
        <v>0</v>
      </c>
      <c r="G2699" s="1">
        <f>Data!G2699</f>
        <v>0</v>
      </c>
      <c r="H2699" s="1">
        <f t="shared" si="421"/>
        <v>0</v>
      </c>
      <c r="I2699" s="1">
        <f t="shared" si="422"/>
        <v>0</v>
      </c>
      <c r="J2699" s="1">
        <f t="shared" si="423"/>
        <v>0</v>
      </c>
      <c r="K2699" s="1">
        <f>'Innlegging av opplysninger'!$B$4*H2699</f>
        <v>0</v>
      </c>
      <c r="L2699" s="1"/>
      <c r="M2699" s="1">
        <f>'Innlegging av opplysninger'!$B$5*H2699</f>
        <v>0</v>
      </c>
      <c r="N2699" s="1">
        <f>'Innlegging av opplysninger'!$B$5*I2699</f>
        <v>0</v>
      </c>
      <c r="O2699" s="1">
        <f>'Innlegging av opplysninger'!$B$5*J2699</f>
        <v>0</v>
      </c>
      <c r="P2699" s="1">
        <f>'Innlegging av opplysninger'!$B$5*K2699</f>
        <v>0</v>
      </c>
      <c r="Q2699" s="1"/>
      <c r="R2699" s="1">
        <f>'Innlegging av opplysninger'!$C$11*SUM(H2699:Q2699)</f>
        <v>0</v>
      </c>
      <c r="S2699" s="1">
        <f>'Innlegging av opplysninger'!$C$13*(((H2699+J2699+M2699+O2699)*Data!H2699)+(J2699+O2699)*(1-Data!H2699)*1.8/12+I2699+N2699+K2699+L2699+P2699+Q2699)</f>
        <v>0</v>
      </c>
      <c r="T2699" s="1">
        <f>'Innlegging av opplysninger'!$C$13*((H2699+J2699+M2699+O2699)*(1-Data!H2699)-(J2699+O2699)*(1-Data!H2699)*1.8/12)</f>
        <v>0</v>
      </c>
      <c r="U2699" s="1">
        <f>Data!I2699</f>
        <v>0</v>
      </c>
      <c r="V2699" s="1">
        <f>Data!J2699+Data!K2699</f>
        <v>0</v>
      </c>
      <c r="W2699" s="1">
        <f>Data!L2699</f>
        <v>0</v>
      </c>
      <c r="X2699" s="1">
        <f t="shared" si="427"/>
        <v>0</v>
      </c>
      <c r="Y2699" s="100">
        <f t="shared" si="428"/>
        <v>0</v>
      </c>
      <c r="Z2699" s="100">
        <f t="shared" si="429"/>
        <v>0</v>
      </c>
      <c r="AA2699" s="100">
        <f>'Innlegging av opplysninger'!$B$4*X2699</f>
        <v>0</v>
      </c>
      <c r="AB2699" s="1"/>
      <c r="AC2699" s="1">
        <f>'Innlegging av opplysninger'!$B$5*X2699</f>
        <v>0</v>
      </c>
      <c r="AD2699" s="1">
        <f>'Innlegging av opplysninger'!$B$5*Y2699</f>
        <v>0</v>
      </c>
      <c r="AE2699" s="1">
        <f>'Innlegging av opplysninger'!$B$5*Z2699</f>
        <v>0</v>
      </c>
      <c r="AF2699" s="1">
        <f>'Innlegging av opplysninger'!$B$5*AA2699</f>
        <v>0</v>
      </c>
      <c r="AG2699" s="1"/>
      <c r="AH2699" s="1">
        <f>'Innlegging av opplysninger'!$C$11*SUM(X2699:AG2699)</f>
        <v>0</v>
      </c>
      <c r="AI2699" s="1">
        <f>'Innlegging av opplysninger'!$C$13*(((X2699+Z2699+AC2699+AE2699)*Data!M2699)+(Z2699+AE2699)*(1-Data!M2699)*1.8/12+Y2699+AD2699+AA2699+AB2699+AF2699+AG2699)</f>
        <v>0</v>
      </c>
      <c r="AJ2699" s="1">
        <f>'Innlegging av opplysninger'!$C$13*((X2699+Z2699+AC2699+AE2699)*(1-Data!M2699)-(Z2699+AE2699)*(1-Data!M2699)*1.8/12)</f>
        <v>0</v>
      </c>
      <c r="AK2699" s="83">
        <f t="shared" si="424"/>
        <v>0</v>
      </c>
      <c r="AL2699" s="83">
        <f t="shared" si="425"/>
        <v>0</v>
      </c>
      <c r="AM2699" s="83">
        <f t="shared" si="426"/>
        <v>0</v>
      </c>
    </row>
    <row r="2700" spans="1:39">
      <c r="A2700" t="str">
        <f t="shared" si="420"/>
        <v>00</v>
      </c>
      <c r="B2700" s="6">
        <f>Data!A2700</f>
        <v>0</v>
      </c>
      <c r="C2700" s="7">
        <f>Data!B2700</f>
        <v>0</v>
      </c>
      <c r="D2700" s="7">
        <f>Data!C2700</f>
        <v>0</v>
      </c>
      <c r="E2700" s="1">
        <f>Data!D2700</f>
        <v>0</v>
      </c>
      <c r="F2700" s="1">
        <f>Data!E2700+Data!F2700</f>
        <v>0</v>
      </c>
      <c r="G2700" s="1">
        <f>Data!G2700</f>
        <v>0</v>
      </c>
      <c r="H2700" s="1">
        <f t="shared" si="421"/>
        <v>0</v>
      </c>
      <c r="I2700" s="1">
        <f t="shared" si="422"/>
        <v>0</v>
      </c>
      <c r="J2700" s="1">
        <f t="shared" si="423"/>
        <v>0</v>
      </c>
      <c r="K2700" s="1">
        <f>'Innlegging av opplysninger'!$B$4*H2700</f>
        <v>0</v>
      </c>
      <c r="L2700" s="1"/>
      <c r="M2700" s="1">
        <f>'Innlegging av opplysninger'!$B$5*H2700</f>
        <v>0</v>
      </c>
      <c r="N2700" s="1">
        <f>'Innlegging av opplysninger'!$B$5*I2700</f>
        <v>0</v>
      </c>
      <c r="O2700" s="1">
        <f>'Innlegging av opplysninger'!$B$5*J2700</f>
        <v>0</v>
      </c>
      <c r="P2700" s="1">
        <f>'Innlegging av opplysninger'!$B$5*K2700</f>
        <v>0</v>
      </c>
      <c r="Q2700" s="1"/>
      <c r="R2700" s="1">
        <f>'Innlegging av opplysninger'!$C$11*SUM(H2700:Q2700)</f>
        <v>0</v>
      </c>
      <c r="S2700" s="1">
        <f>'Innlegging av opplysninger'!$C$13*(((H2700+J2700+M2700+O2700)*Data!H2700)+(J2700+O2700)*(1-Data!H2700)*1.8/12+I2700+N2700+K2700+L2700+P2700+Q2700)</f>
        <v>0</v>
      </c>
      <c r="T2700" s="1">
        <f>'Innlegging av opplysninger'!$C$13*((H2700+J2700+M2700+O2700)*(1-Data!H2700)-(J2700+O2700)*(1-Data!H2700)*1.8/12)</f>
        <v>0</v>
      </c>
      <c r="U2700" s="1">
        <f>Data!I2700</f>
        <v>0</v>
      </c>
      <c r="V2700" s="1">
        <f>Data!J2700+Data!K2700</f>
        <v>0</v>
      </c>
      <c r="W2700" s="1">
        <f>Data!L2700</f>
        <v>0</v>
      </c>
      <c r="X2700" s="1">
        <f t="shared" si="427"/>
        <v>0</v>
      </c>
      <c r="Y2700" s="100">
        <f t="shared" si="428"/>
        <v>0</v>
      </c>
      <c r="Z2700" s="100">
        <f t="shared" si="429"/>
        <v>0</v>
      </c>
      <c r="AA2700" s="100">
        <f>'Innlegging av opplysninger'!$B$4*X2700</f>
        <v>0</v>
      </c>
      <c r="AB2700" s="1"/>
      <c r="AC2700" s="1">
        <f>'Innlegging av opplysninger'!$B$5*X2700</f>
        <v>0</v>
      </c>
      <c r="AD2700" s="1">
        <f>'Innlegging av opplysninger'!$B$5*Y2700</f>
        <v>0</v>
      </c>
      <c r="AE2700" s="1">
        <f>'Innlegging av opplysninger'!$B$5*Z2700</f>
        <v>0</v>
      </c>
      <c r="AF2700" s="1">
        <f>'Innlegging av opplysninger'!$B$5*AA2700</f>
        <v>0</v>
      </c>
      <c r="AG2700" s="1"/>
      <c r="AH2700" s="1">
        <f>'Innlegging av opplysninger'!$C$11*SUM(X2700:AG2700)</f>
        <v>0</v>
      </c>
      <c r="AI2700" s="1">
        <f>'Innlegging av opplysninger'!$C$13*(((X2700+Z2700+AC2700+AE2700)*Data!M2700)+(Z2700+AE2700)*(1-Data!M2700)*1.8/12+Y2700+AD2700+AA2700+AB2700+AF2700+AG2700)</f>
        <v>0</v>
      </c>
      <c r="AJ2700" s="1">
        <f>'Innlegging av opplysninger'!$C$13*((X2700+Z2700+AC2700+AE2700)*(1-Data!M2700)-(Z2700+AE2700)*(1-Data!M2700)*1.8/12)</f>
        <v>0</v>
      </c>
      <c r="AK2700" s="83">
        <f t="shared" si="424"/>
        <v>0</v>
      </c>
      <c r="AL2700" s="83">
        <f t="shared" si="425"/>
        <v>0</v>
      </c>
      <c r="AM2700" s="83">
        <f t="shared" si="426"/>
        <v>0</v>
      </c>
    </row>
    <row r="2701" spans="1:39">
      <c r="A2701" t="str">
        <f t="shared" si="420"/>
        <v>00</v>
      </c>
      <c r="B2701" s="6">
        <f>Data!A2701</f>
        <v>0</v>
      </c>
      <c r="C2701" s="7">
        <f>Data!B2701</f>
        <v>0</v>
      </c>
      <c r="D2701" s="7">
        <f>Data!C2701</f>
        <v>0</v>
      </c>
      <c r="E2701" s="1">
        <f>Data!D2701</f>
        <v>0</v>
      </c>
      <c r="F2701" s="1">
        <f>Data!E2701+Data!F2701</f>
        <v>0</v>
      </c>
      <c r="G2701" s="1">
        <f>Data!G2701</f>
        <v>0</v>
      </c>
      <c r="H2701" s="1">
        <f t="shared" si="421"/>
        <v>0</v>
      </c>
      <c r="I2701" s="1">
        <f t="shared" si="422"/>
        <v>0</v>
      </c>
      <c r="J2701" s="1">
        <f t="shared" si="423"/>
        <v>0</v>
      </c>
      <c r="K2701" s="1">
        <f>'Innlegging av opplysninger'!$B$4*H2701</f>
        <v>0</v>
      </c>
      <c r="L2701" s="1"/>
      <c r="M2701" s="1">
        <f>'Innlegging av opplysninger'!$B$5*H2701</f>
        <v>0</v>
      </c>
      <c r="N2701" s="1">
        <f>'Innlegging av opplysninger'!$B$5*I2701</f>
        <v>0</v>
      </c>
      <c r="O2701" s="1">
        <f>'Innlegging av opplysninger'!$B$5*J2701</f>
        <v>0</v>
      </c>
      <c r="P2701" s="1">
        <f>'Innlegging av opplysninger'!$B$5*K2701</f>
        <v>0</v>
      </c>
      <c r="Q2701" s="1"/>
      <c r="R2701" s="1">
        <f>'Innlegging av opplysninger'!$C$11*SUM(H2701:Q2701)</f>
        <v>0</v>
      </c>
      <c r="S2701" s="1">
        <f>'Innlegging av opplysninger'!$C$13*(((H2701+J2701+M2701+O2701)*Data!H2701)+(J2701+O2701)*(1-Data!H2701)*1.8/12+I2701+N2701+K2701+L2701+P2701+Q2701)</f>
        <v>0</v>
      </c>
      <c r="T2701" s="1">
        <f>'Innlegging av opplysninger'!$C$13*((H2701+J2701+M2701+O2701)*(1-Data!H2701)-(J2701+O2701)*(1-Data!H2701)*1.8/12)</f>
        <v>0</v>
      </c>
      <c r="U2701" s="1">
        <f>Data!I2701</f>
        <v>0</v>
      </c>
      <c r="V2701" s="1">
        <f>Data!J2701+Data!K2701</f>
        <v>0</v>
      </c>
      <c r="W2701" s="1">
        <f>Data!L2701</f>
        <v>0</v>
      </c>
      <c r="X2701" s="1">
        <f t="shared" si="427"/>
        <v>0</v>
      </c>
      <c r="Y2701" s="100">
        <f t="shared" si="428"/>
        <v>0</v>
      </c>
      <c r="Z2701" s="100">
        <f t="shared" si="429"/>
        <v>0</v>
      </c>
      <c r="AA2701" s="100">
        <f>'Innlegging av opplysninger'!$B$4*X2701</f>
        <v>0</v>
      </c>
      <c r="AB2701" s="1"/>
      <c r="AC2701" s="1">
        <f>'Innlegging av opplysninger'!$B$5*X2701</f>
        <v>0</v>
      </c>
      <c r="AD2701" s="1">
        <f>'Innlegging av opplysninger'!$B$5*Y2701</f>
        <v>0</v>
      </c>
      <c r="AE2701" s="1">
        <f>'Innlegging av opplysninger'!$B$5*Z2701</f>
        <v>0</v>
      </c>
      <c r="AF2701" s="1">
        <f>'Innlegging av opplysninger'!$B$5*AA2701</f>
        <v>0</v>
      </c>
      <c r="AG2701" s="1"/>
      <c r="AH2701" s="1">
        <f>'Innlegging av opplysninger'!$C$11*SUM(X2701:AG2701)</f>
        <v>0</v>
      </c>
      <c r="AI2701" s="1">
        <f>'Innlegging av opplysninger'!$C$13*(((X2701+Z2701+AC2701+AE2701)*Data!M2701)+(Z2701+AE2701)*(1-Data!M2701)*1.8/12+Y2701+AD2701+AA2701+AB2701+AF2701+AG2701)</f>
        <v>0</v>
      </c>
      <c r="AJ2701" s="1">
        <f>'Innlegging av opplysninger'!$C$13*((X2701+Z2701+AC2701+AE2701)*(1-Data!M2701)-(Z2701+AE2701)*(1-Data!M2701)*1.8/12)</f>
        <v>0</v>
      </c>
      <c r="AK2701" s="83">
        <f t="shared" si="424"/>
        <v>0</v>
      </c>
      <c r="AL2701" s="83">
        <f t="shared" si="425"/>
        <v>0</v>
      </c>
      <c r="AM2701" s="83">
        <f t="shared" si="426"/>
        <v>0</v>
      </c>
    </row>
    <row r="2702" spans="1:39">
      <c r="A2702" t="str">
        <f t="shared" si="420"/>
        <v>00</v>
      </c>
      <c r="B2702" s="6">
        <f>Data!A2702</f>
        <v>0</v>
      </c>
      <c r="C2702" s="7">
        <f>Data!B2702</f>
        <v>0</v>
      </c>
      <c r="D2702" s="7">
        <f>Data!C2702</f>
        <v>0</v>
      </c>
      <c r="E2702" s="1">
        <f>Data!D2702</f>
        <v>0</v>
      </c>
      <c r="F2702" s="1">
        <f>Data!E2702+Data!F2702</f>
        <v>0</v>
      </c>
      <c r="G2702" s="1">
        <f>Data!G2702</f>
        <v>0</v>
      </c>
      <c r="H2702" s="1">
        <f t="shared" si="421"/>
        <v>0</v>
      </c>
      <c r="I2702" s="1">
        <f t="shared" si="422"/>
        <v>0</v>
      </c>
      <c r="J2702" s="1">
        <f t="shared" si="423"/>
        <v>0</v>
      </c>
      <c r="K2702" s="1">
        <f>'Innlegging av opplysninger'!$B$4*H2702</f>
        <v>0</v>
      </c>
      <c r="L2702" s="1"/>
      <c r="M2702" s="1">
        <f>'Innlegging av opplysninger'!$B$5*H2702</f>
        <v>0</v>
      </c>
      <c r="N2702" s="1">
        <f>'Innlegging av opplysninger'!$B$5*I2702</f>
        <v>0</v>
      </c>
      <c r="O2702" s="1">
        <f>'Innlegging av opplysninger'!$B$5*J2702</f>
        <v>0</v>
      </c>
      <c r="P2702" s="1">
        <f>'Innlegging av opplysninger'!$B$5*K2702</f>
        <v>0</v>
      </c>
      <c r="Q2702" s="1"/>
      <c r="R2702" s="1">
        <f>'Innlegging av opplysninger'!$C$11*SUM(H2702:Q2702)</f>
        <v>0</v>
      </c>
      <c r="S2702" s="1">
        <f>'Innlegging av opplysninger'!$C$13*(((H2702+J2702+M2702+O2702)*Data!H2702)+(J2702+O2702)*(1-Data!H2702)*1.8/12+I2702+N2702+K2702+L2702+P2702+Q2702)</f>
        <v>0</v>
      </c>
      <c r="T2702" s="1">
        <f>'Innlegging av opplysninger'!$C$13*((H2702+J2702+M2702+O2702)*(1-Data!H2702)-(J2702+O2702)*(1-Data!H2702)*1.8/12)</f>
        <v>0</v>
      </c>
      <c r="U2702" s="1">
        <f>Data!I2702</f>
        <v>0</v>
      </c>
      <c r="V2702" s="1">
        <f>Data!J2702+Data!K2702</f>
        <v>0</v>
      </c>
      <c r="W2702" s="1">
        <f>Data!L2702</f>
        <v>0</v>
      </c>
      <c r="X2702" s="1">
        <f t="shared" si="427"/>
        <v>0</v>
      </c>
      <c r="Y2702" s="100">
        <f t="shared" si="428"/>
        <v>0</v>
      </c>
      <c r="Z2702" s="100">
        <f t="shared" si="429"/>
        <v>0</v>
      </c>
      <c r="AA2702" s="100">
        <f>'Innlegging av opplysninger'!$B$4*X2702</f>
        <v>0</v>
      </c>
      <c r="AB2702" s="1"/>
      <c r="AC2702" s="1">
        <f>'Innlegging av opplysninger'!$B$5*X2702</f>
        <v>0</v>
      </c>
      <c r="AD2702" s="1">
        <f>'Innlegging av opplysninger'!$B$5*Y2702</f>
        <v>0</v>
      </c>
      <c r="AE2702" s="1">
        <f>'Innlegging av opplysninger'!$B$5*Z2702</f>
        <v>0</v>
      </c>
      <c r="AF2702" s="1">
        <f>'Innlegging av opplysninger'!$B$5*AA2702</f>
        <v>0</v>
      </c>
      <c r="AG2702" s="1"/>
      <c r="AH2702" s="1">
        <f>'Innlegging av opplysninger'!$C$11*SUM(X2702:AG2702)</f>
        <v>0</v>
      </c>
      <c r="AI2702" s="1">
        <f>'Innlegging av opplysninger'!$C$13*(((X2702+Z2702+AC2702+AE2702)*Data!M2702)+(Z2702+AE2702)*(1-Data!M2702)*1.8/12+Y2702+AD2702+AA2702+AB2702+AF2702+AG2702)</f>
        <v>0</v>
      </c>
      <c r="AJ2702" s="1">
        <f>'Innlegging av opplysninger'!$C$13*((X2702+Z2702+AC2702+AE2702)*(1-Data!M2702)-(Z2702+AE2702)*(1-Data!M2702)*1.8/12)</f>
        <v>0</v>
      </c>
      <c r="AK2702" s="83">
        <f t="shared" si="424"/>
        <v>0</v>
      </c>
      <c r="AL2702" s="83">
        <f t="shared" si="425"/>
        <v>0</v>
      </c>
      <c r="AM2702" s="83">
        <f t="shared" si="426"/>
        <v>0</v>
      </c>
    </row>
    <row r="2703" spans="1:39">
      <c r="A2703" t="str">
        <f t="shared" si="420"/>
        <v>00</v>
      </c>
      <c r="B2703" s="6">
        <f>Data!A2703</f>
        <v>0</v>
      </c>
      <c r="C2703" s="7">
        <f>Data!B2703</f>
        <v>0</v>
      </c>
      <c r="D2703" s="7">
        <f>Data!C2703</f>
        <v>0</v>
      </c>
      <c r="E2703" s="1">
        <f>Data!D2703</f>
        <v>0</v>
      </c>
      <c r="F2703" s="1">
        <f>Data!E2703+Data!F2703</f>
        <v>0</v>
      </c>
      <c r="G2703" s="1">
        <f>Data!G2703</f>
        <v>0</v>
      </c>
      <c r="H2703" s="1">
        <f t="shared" si="421"/>
        <v>0</v>
      </c>
      <c r="I2703" s="1">
        <f t="shared" si="422"/>
        <v>0</v>
      </c>
      <c r="J2703" s="1">
        <f t="shared" si="423"/>
        <v>0</v>
      </c>
      <c r="K2703" s="1">
        <f>'Innlegging av opplysninger'!$B$4*H2703</f>
        <v>0</v>
      </c>
      <c r="L2703" s="1"/>
      <c r="M2703" s="1">
        <f>'Innlegging av opplysninger'!$B$5*H2703</f>
        <v>0</v>
      </c>
      <c r="N2703" s="1">
        <f>'Innlegging av opplysninger'!$B$5*I2703</f>
        <v>0</v>
      </c>
      <c r="O2703" s="1">
        <f>'Innlegging av opplysninger'!$B$5*J2703</f>
        <v>0</v>
      </c>
      <c r="P2703" s="1">
        <f>'Innlegging av opplysninger'!$B$5*K2703</f>
        <v>0</v>
      </c>
      <c r="Q2703" s="1"/>
      <c r="R2703" s="1">
        <f>'Innlegging av opplysninger'!$C$11*SUM(H2703:Q2703)</f>
        <v>0</v>
      </c>
      <c r="S2703" s="1">
        <f>'Innlegging av opplysninger'!$C$13*(((H2703+J2703+M2703+O2703)*Data!H2703)+(J2703+O2703)*(1-Data!H2703)*1.8/12+I2703+N2703+K2703+L2703+P2703+Q2703)</f>
        <v>0</v>
      </c>
      <c r="T2703" s="1">
        <f>'Innlegging av opplysninger'!$C$13*((H2703+J2703+M2703+O2703)*(1-Data!H2703)-(J2703+O2703)*(1-Data!H2703)*1.8/12)</f>
        <v>0</v>
      </c>
      <c r="U2703" s="1">
        <f>Data!I2703</f>
        <v>0</v>
      </c>
      <c r="V2703" s="1">
        <f>Data!J2703+Data!K2703</f>
        <v>0</v>
      </c>
      <c r="W2703" s="1">
        <f>Data!L2703</f>
        <v>0</v>
      </c>
      <c r="X2703" s="1">
        <f t="shared" si="427"/>
        <v>0</v>
      </c>
      <c r="Y2703" s="100">
        <f t="shared" si="428"/>
        <v>0</v>
      </c>
      <c r="Z2703" s="100">
        <f t="shared" si="429"/>
        <v>0</v>
      </c>
      <c r="AA2703" s="100">
        <f>'Innlegging av opplysninger'!$B$4*X2703</f>
        <v>0</v>
      </c>
      <c r="AB2703" s="1"/>
      <c r="AC2703" s="1">
        <f>'Innlegging av opplysninger'!$B$5*X2703</f>
        <v>0</v>
      </c>
      <c r="AD2703" s="1">
        <f>'Innlegging av opplysninger'!$B$5*Y2703</f>
        <v>0</v>
      </c>
      <c r="AE2703" s="1">
        <f>'Innlegging av opplysninger'!$B$5*Z2703</f>
        <v>0</v>
      </c>
      <c r="AF2703" s="1">
        <f>'Innlegging av opplysninger'!$B$5*AA2703</f>
        <v>0</v>
      </c>
      <c r="AG2703" s="1"/>
      <c r="AH2703" s="1">
        <f>'Innlegging av opplysninger'!$C$11*SUM(X2703:AG2703)</f>
        <v>0</v>
      </c>
      <c r="AI2703" s="1">
        <f>'Innlegging av opplysninger'!$C$13*(((X2703+Z2703+AC2703+AE2703)*Data!M2703)+(Z2703+AE2703)*(1-Data!M2703)*1.8/12+Y2703+AD2703+AA2703+AB2703+AF2703+AG2703)</f>
        <v>0</v>
      </c>
      <c r="AJ2703" s="1">
        <f>'Innlegging av opplysninger'!$C$13*((X2703+Z2703+AC2703+AE2703)*(1-Data!M2703)-(Z2703+AE2703)*(1-Data!M2703)*1.8/12)</f>
        <v>0</v>
      </c>
      <c r="AK2703" s="83">
        <f t="shared" si="424"/>
        <v>0</v>
      </c>
      <c r="AL2703" s="83">
        <f t="shared" si="425"/>
        <v>0</v>
      </c>
      <c r="AM2703" s="83">
        <f t="shared" si="426"/>
        <v>0</v>
      </c>
    </row>
    <row r="2704" spans="1:39">
      <c r="A2704" t="str">
        <f t="shared" si="420"/>
        <v>00</v>
      </c>
      <c r="B2704" s="6">
        <f>Data!A2704</f>
        <v>0</v>
      </c>
      <c r="C2704" s="7">
        <f>Data!B2704</f>
        <v>0</v>
      </c>
      <c r="D2704" s="7">
        <f>Data!C2704</f>
        <v>0</v>
      </c>
      <c r="E2704" s="1">
        <f>Data!D2704</f>
        <v>0</v>
      </c>
      <c r="F2704" s="1">
        <f>Data!E2704+Data!F2704</f>
        <v>0</v>
      </c>
      <c r="G2704" s="1">
        <f>Data!G2704</f>
        <v>0</v>
      </c>
      <c r="H2704" s="1">
        <f t="shared" si="421"/>
        <v>0</v>
      </c>
      <c r="I2704" s="1">
        <f t="shared" si="422"/>
        <v>0</v>
      </c>
      <c r="J2704" s="1">
        <f t="shared" si="423"/>
        <v>0</v>
      </c>
      <c r="K2704" s="1">
        <f>'Innlegging av opplysninger'!$B$4*H2704</f>
        <v>0</v>
      </c>
      <c r="L2704" s="1"/>
      <c r="M2704" s="1">
        <f>'Innlegging av opplysninger'!$B$5*H2704</f>
        <v>0</v>
      </c>
      <c r="N2704" s="1">
        <f>'Innlegging av opplysninger'!$B$5*I2704</f>
        <v>0</v>
      </c>
      <c r="O2704" s="1">
        <f>'Innlegging av opplysninger'!$B$5*J2704</f>
        <v>0</v>
      </c>
      <c r="P2704" s="1">
        <f>'Innlegging av opplysninger'!$B$5*K2704</f>
        <v>0</v>
      </c>
      <c r="Q2704" s="1"/>
      <c r="R2704" s="1">
        <f>'Innlegging av opplysninger'!$C$11*SUM(H2704:Q2704)</f>
        <v>0</v>
      </c>
      <c r="S2704" s="1">
        <f>'Innlegging av opplysninger'!$C$13*(((H2704+J2704+M2704+O2704)*Data!H2704)+(J2704+O2704)*(1-Data!H2704)*1.8/12+I2704+N2704+K2704+L2704+P2704+Q2704)</f>
        <v>0</v>
      </c>
      <c r="T2704" s="1">
        <f>'Innlegging av opplysninger'!$C$13*((H2704+J2704+M2704+O2704)*(1-Data!H2704)-(J2704+O2704)*(1-Data!H2704)*1.8/12)</f>
        <v>0</v>
      </c>
      <c r="U2704" s="1">
        <f>Data!I2704</f>
        <v>0</v>
      </c>
      <c r="V2704" s="1">
        <f>Data!J2704+Data!K2704</f>
        <v>0</v>
      </c>
      <c r="W2704" s="1">
        <f>Data!L2704</f>
        <v>0</v>
      </c>
      <c r="X2704" s="1">
        <f t="shared" si="427"/>
        <v>0</v>
      </c>
      <c r="Y2704" s="100">
        <f t="shared" si="428"/>
        <v>0</v>
      </c>
      <c r="Z2704" s="100">
        <f t="shared" si="429"/>
        <v>0</v>
      </c>
      <c r="AA2704" s="100">
        <f>'Innlegging av opplysninger'!$B$4*X2704</f>
        <v>0</v>
      </c>
      <c r="AB2704" s="1"/>
      <c r="AC2704" s="1">
        <f>'Innlegging av opplysninger'!$B$5*X2704</f>
        <v>0</v>
      </c>
      <c r="AD2704" s="1">
        <f>'Innlegging av opplysninger'!$B$5*Y2704</f>
        <v>0</v>
      </c>
      <c r="AE2704" s="1">
        <f>'Innlegging av opplysninger'!$B$5*Z2704</f>
        <v>0</v>
      </c>
      <c r="AF2704" s="1">
        <f>'Innlegging av opplysninger'!$B$5*AA2704</f>
        <v>0</v>
      </c>
      <c r="AG2704" s="1"/>
      <c r="AH2704" s="1">
        <f>'Innlegging av opplysninger'!$C$11*SUM(X2704:AG2704)</f>
        <v>0</v>
      </c>
      <c r="AI2704" s="1">
        <f>'Innlegging av opplysninger'!$C$13*(((X2704+Z2704+AC2704+AE2704)*Data!M2704)+(Z2704+AE2704)*(1-Data!M2704)*1.8/12+Y2704+AD2704+AA2704+AB2704+AF2704+AG2704)</f>
        <v>0</v>
      </c>
      <c r="AJ2704" s="1">
        <f>'Innlegging av opplysninger'!$C$13*((X2704+Z2704+AC2704+AE2704)*(1-Data!M2704)-(Z2704+AE2704)*(1-Data!M2704)*1.8/12)</f>
        <v>0</v>
      </c>
      <c r="AK2704" s="83">
        <f t="shared" si="424"/>
        <v>0</v>
      </c>
      <c r="AL2704" s="83">
        <f t="shared" si="425"/>
        <v>0</v>
      </c>
      <c r="AM2704" s="83">
        <f t="shared" si="426"/>
        <v>0</v>
      </c>
    </row>
    <row r="2705" spans="1:39">
      <c r="A2705" t="str">
        <f t="shared" si="420"/>
        <v>00</v>
      </c>
      <c r="B2705" s="6">
        <f>Data!A2705</f>
        <v>0</v>
      </c>
      <c r="C2705" s="7">
        <f>Data!B2705</f>
        <v>0</v>
      </c>
      <c r="D2705" s="7">
        <f>Data!C2705</f>
        <v>0</v>
      </c>
      <c r="E2705" s="1">
        <f>Data!D2705</f>
        <v>0</v>
      </c>
      <c r="F2705" s="1">
        <f>Data!E2705+Data!F2705</f>
        <v>0</v>
      </c>
      <c r="G2705" s="1">
        <f>Data!G2705</f>
        <v>0</v>
      </c>
      <c r="H2705" s="1">
        <f t="shared" si="421"/>
        <v>0</v>
      </c>
      <c r="I2705" s="1">
        <f t="shared" si="422"/>
        <v>0</v>
      </c>
      <c r="J2705" s="1">
        <f t="shared" si="423"/>
        <v>0</v>
      </c>
      <c r="K2705" s="1">
        <f>'Innlegging av opplysninger'!$B$4*H2705</f>
        <v>0</v>
      </c>
      <c r="L2705" s="1"/>
      <c r="M2705" s="1">
        <f>'Innlegging av opplysninger'!$B$5*H2705</f>
        <v>0</v>
      </c>
      <c r="N2705" s="1">
        <f>'Innlegging av opplysninger'!$B$5*I2705</f>
        <v>0</v>
      </c>
      <c r="O2705" s="1">
        <f>'Innlegging av opplysninger'!$B$5*J2705</f>
        <v>0</v>
      </c>
      <c r="P2705" s="1">
        <f>'Innlegging av opplysninger'!$B$5*K2705</f>
        <v>0</v>
      </c>
      <c r="Q2705" s="1"/>
      <c r="R2705" s="1">
        <f>'Innlegging av opplysninger'!$C$11*SUM(H2705:Q2705)</f>
        <v>0</v>
      </c>
      <c r="S2705" s="1">
        <f>'Innlegging av opplysninger'!$C$13*(((H2705+J2705+M2705+O2705)*Data!H2705)+(J2705+O2705)*(1-Data!H2705)*1.8/12+I2705+N2705+K2705+L2705+P2705+Q2705)</f>
        <v>0</v>
      </c>
      <c r="T2705" s="1">
        <f>'Innlegging av opplysninger'!$C$13*((H2705+J2705+M2705+O2705)*(1-Data!H2705)-(J2705+O2705)*(1-Data!H2705)*1.8/12)</f>
        <v>0</v>
      </c>
      <c r="U2705" s="1">
        <f>Data!I2705</f>
        <v>0</v>
      </c>
      <c r="V2705" s="1">
        <f>Data!J2705+Data!K2705</f>
        <v>0</v>
      </c>
      <c r="W2705" s="1">
        <f>Data!L2705</f>
        <v>0</v>
      </c>
      <c r="X2705" s="1">
        <f t="shared" si="427"/>
        <v>0</v>
      </c>
      <c r="Y2705" s="100">
        <f t="shared" si="428"/>
        <v>0</v>
      </c>
      <c r="Z2705" s="100">
        <f t="shared" si="429"/>
        <v>0</v>
      </c>
      <c r="AA2705" s="100">
        <f>'Innlegging av opplysninger'!$B$4*X2705</f>
        <v>0</v>
      </c>
      <c r="AB2705" s="1"/>
      <c r="AC2705" s="1">
        <f>'Innlegging av opplysninger'!$B$5*X2705</f>
        <v>0</v>
      </c>
      <c r="AD2705" s="1">
        <f>'Innlegging av opplysninger'!$B$5*Y2705</f>
        <v>0</v>
      </c>
      <c r="AE2705" s="1">
        <f>'Innlegging av opplysninger'!$B$5*Z2705</f>
        <v>0</v>
      </c>
      <c r="AF2705" s="1">
        <f>'Innlegging av opplysninger'!$B$5*AA2705</f>
        <v>0</v>
      </c>
      <c r="AG2705" s="1"/>
      <c r="AH2705" s="1">
        <f>'Innlegging av opplysninger'!$C$11*SUM(X2705:AG2705)</f>
        <v>0</v>
      </c>
      <c r="AI2705" s="1">
        <f>'Innlegging av opplysninger'!$C$13*(((X2705+Z2705+AC2705+AE2705)*Data!M2705)+(Z2705+AE2705)*(1-Data!M2705)*1.8/12+Y2705+AD2705+AA2705+AB2705+AF2705+AG2705)</f>
        <v>0</v>
      </c>
      <c r="AJ2705" s="1">
        <f>'Innlegging av opplysninger'!$C$13*((X2705+Z2705+AC2705+AE2705)*(1-Data!M2705)-(Z2705+AE2705)*(1-Data!M2705)*1.8/12)</f>
        <v>0</v>
      </c>
      <c r="AK2705" s="83">
        <f t="shared" si="424"/>
        <v>0</v>
      </c>
      <c r="AL2705" s="83">
        <f t="shared" si="425"/>
        <v>0</v>
      </c>
      <c r="AM2705" s="83">
        <f t="shared" si="426"/>
        <v>0</v>
      </c>
    </row>
    <row r="2706" spans="1:39">
      <c r="A2706" t="str">
        <f t="shared" si="420"/>
        <v>00</v>
      </c>
      <c r="B2706" s="6">
        <f>Data!A2706</f>
        <v>0</v>
      </c>
      <c r="C2706" s="7">
        <f>Data!B2706</f>
        <v>0</v>
      </c>
      <c r="D2706" s="7">
        <f>Data!C2706</f>
        <v>0</v>
      </c>
      <c r="E2706" s="1">
        <f>Data!D2706</f>
        <v>0</v>
      </c>
      <c r="F2706" s="1">
        <f>Data!E2706+Data!F2706</f>
        <v>0</v>
      </c>
      <c r="G2706" s="1">
        <f>Data!G2706</f>
        <v>0</v>
      </c>
      <c r="H2706" s="1">
        <f t="shared" si="421"/>
        <v>0</v>
      </c>
      <c r="I2706" s="1">
        <f t="shared" si="422"/>
        <v>0</v>
      </c>
      <c r="J2706" s="1">
        <f t="shared" si="423"/>
        <v>0</v>
      </c>
      <c r="K2706" s="1">
        <f>'Innlegging av opplysninger'!$B$4*H2706</f>
        <v>0</v>
      </c>
      <c r="L2706" s="1"/>
      <c r="M2706" s="1">
        <f>'Innlegging av opplysninger'!$B$5*H2706</f>
        <v>0</v>
      </c>
      <c r="N2706" s="1">
        <f>'Innlegging av opplysninger'!$B$5*I2706</f>
        <v>0</v>
      </c>
      <c r="O2706" s="1">
        <f>'Innlegging av opplysninger'!$B$5*J2706</f>
        <v>0</v>
      </c>
      <c r="P2706" s="1">
        <f>'Innlegging av opplysninger'!$B$5*K2706</f>
        <v>0</v>
      </c>
      <c r="Q2706" s="1"/>
      <c r="R2706" s="1">
        <f>'Innlegging av opplysninger'!$C$11*SUM(H2706:Q2706)</f>
        <v>0</v>
      </c>
      <c r="S2706" s="1">
        <f>'Innlegging av opplysninger'!$C$13*(((H2706+J2706+M2706+O2706)*Data!H2706)+(J2706+O2706)*(1-Data!H2706)*1.8/12+I2706+N2706+K2706+L2706+P2706+Q2706)</f>
        <v>0</v>
      </c>
      <c r="T2706" s="1">
        <f>'Innlegging av opplysninger'!$C$13*((H2706+J2706+M2706+O2706)*(1-Data!H2706)-(J2706+O2706)*(1-Data!H2706)*1.8/12)</f>
        <v>0</v>
      </c>
      <c r="U2706" s="1">
        <f>Data!I2706</f>
        <v>0</v>
      </c>
      <c r="V2706" s="1">
        <f>Data!J2706+Data!K2706</f>
        <v>0</v>
      </c>
      <c r="W2706" s="1">
        <f>Data!L2706</f>
        <v>0</v>
      </c>
      <c r="X2706" s="1">
        <f t="shared" si="427"/>
        <v>0</v>
      </c>
      <c r="Y2706" s="100">
        <f t="shared" si="428"/>
        <v>0</v>
      </c>
      <c r="Z2706" s="100">
        <f t="shared" si="429"/>
        <v>0</v>
      </c>
      <c r="AA2706" s="100">
        <f>'Innlegging av opplysninger'!$B$4*X2706</f>
        <v>0</v>
      </c>
      <c r="AB2706" s="1"/>
      <c r="AC2706" s="1">
        <f>'Innlegging av opplysninger'!$B$5*X2706</f>
        <v>0</v>
      </c>
      <c r="AD2706" s="1">
        <f>'Innlegging av opplysninger'!$B$5*Y2706</f>
        <v>0</v>
      </c>
      <c r="AE2706" s="1">
        <f>'Innlegging av opplysninger'!$B$5*Z2706</f>
        <v>0</v>
      </c>
      <c r="AF2706" s="1">
        <f>'Innlegging av opplysninger'!$B$5*AA2706</f>
        <v>0</v>
      </c>
      <c r="AG2706" s="1"/>
      <c r="AH2706" s="1">
        <f>'Innlegging av opplysninger'!$C$11*SUM(X2706:AG2706)</f>
        <v>0</v>
      </c>
      <c r="AI2706" s="1">
        <f>'Innlegging av opplysninger'!$C$13*(((X2706+Z2706+AC2706+AE2706)*Data!M2706)+(Z2706+AE2706)*(1-Data!M2706)*1.8/12+Y2706+AD2706+AA2706+AB2706+AF2706+AG2706)</f>
        <v>0</v>
      </c>
      <c r="AJ2706" s="1">
        <f>'Innlegging av opplysninger'!$C$13*((X2706+Z2706+AC2706+AE2706)*(1-Data!M2706)-(Z2706+AE2706)*(1-Data!M2706)*1.8/12)</f>
        <v>0</v>
      </c>
      <c r="AK2706" s="83">
        <f t="shared" si="424"/>
        <v>0</v>
      </c>
      <c r="AL2706" s="83">
        <f t="shared" si="425"/>
        <v>0</v>
      </c>
      <c r="AM2706" s="83">
        <f t="shared" si="426"/>
        <v>0</v>
      </c>
    </row>
    <row r="2707" spans="1:39">
      <c r="A2707" t="str">
        <f t="shared" si="420"/>
        <v>00</v>
      </c>
      <c r="B2707" s="6">
        <f>Data!A2707</f>
        <v>0</v>
      </c>
      <c r="C2707" s="7">
        <f>Data!B2707</f>
        <v>0</v>
      </c>
      <c r="D2707" s="7">
        <f>Data!C2707</f>
        <v>0</v>
      </c>
      <c r="E2707" s="1">
        <f>Data!D2707</f>
        <v>0</v>
      </c>
      <c r="F2707" s="1">
        <f>Data!E2707+Data!F2707</f>
        <v>0</v>
      </c>
      <c r="G2707" s="1">
        <f>Data!G2707</f>
        <v>0</v>
      </c>
      <c r="H2707" s="1">
        <f t="shared" si="421"/>
        <v>0</v>
      </c>
      <c r="I2707" s="1">
        <f t="shared" si="422"/>
        <v>0</v>
      </c>
      <c r="J2707" s="1">
        <f t="shared" si="423"/>
        <v>0</v>
      </c>
      <c r="K2707" s="1">
        <f>'Innlegging av opplysninger'!$B$4*H2707</f>
        <v>0</v>
      </c>
      <c r="L2707" s="1"/>
      <c r="M2707" s="1">
        <f>'Innlegging av opplysninger'!$B$5*H2707</f>
        <v>0</v>
      </c>
      <c r="N2707" s="1">
        <f>'Innlegging av opplysninger'!$B$5*I2707</f>
        <v>0</v>
      </c>
      <c r="O2707" s="1">
        <f>'Innlegging av opplysninger'!$B$5*J2707</f>
        <v>0</v>
      </c>
      <c r="P2707" s="1">
        <f>'Innlegging av opplysninger'!$B$5*K2707</f>
        <v>0</v>
      </c>
      <c r="Q2707" s="1"/>
      <c r="R2707" s="1">
        <f>'Innlegging av opplysninger'!$C$11*SUM(H2707:Q2707)</f>
        <v>0</v>
      </c>
      <c r="S2707" s="1">
        <f>'Innlegging av opplysninger'!$C$13*(((H2707+J2707+M2707+O2707)*Data!H2707)+(J2707+O2707)*(1-Data!H2707)*1.8/12+I2707+N2707+K2707+L2707+P2707+Q2707)</f>
        <v>0</v>
      </c>
      <c r="T2707" s="1">
        <f>'Innlegging av opplysninger'!$C$13*((H2707+J2707+M2707+O2707)*(1-Data!H2707)-(J2707+O2707)*(1-Data!H2707)*1.8/12)</f>
        <v>0</v>
      </c>
      <c r="U2707" s="1">
        <f>Data!I2707</f>
        <v>0</v>
      </c>
      <c r="V2707" s="1">
        <f>Data!J2707+Data!K2707</f>
        <v>0</v>
      </c>
      <c r="W2707" s="1">
        <f>Data!L2707</f>
        <v>0</v>
      </c>
      <c r="X2707" s="1">
        <f t="shared" si="427"/>
        <v>0</v>
      </c>
      <c r="Y2707" s="100">
        <f t="shared" si="428"/>
        <v>0</v>
      </c>
      <c r="Z2707" s="100">
        <f t="shared" si="429"/>
        <v>0</v>
      </c>
      <c r="AA2707" s="100">
        <f>'Innlegging av opplysninger'!$B$4*X2707</f>
        <v>0</v>
      </c>
      <c r="AB2707" s="1"/>
      <c r="AC2707" s="1">
        <f>'Innlegging av opplysninger'!$B$5*X2707</f>
        <v>0</v>
      </c>
      <c r="AD2707" s="1">
        <f>'Innlegging av opplysninger'!$B$5*Y2707</f>
        <v>0</v>
      </c>
      <c r="AE2707" s="1">
        <f>'Innlegging av opplysninger'!$B$5*Z2707</f>
        <v>0</v>
      </c>
      <c r="AF2707" s="1">
        <f>'Innlegging av opplysninger'!$B$5*AA2707</f>
        <v>0</v>
      </c>
      <c r="AG2707" s="1"/>
      <c r="AH2707" s="1">
        <f>'Innlegging av opplysninger'!$C$11*SUM(X2707:AG2707)</f>
        <v>0</v>
      </c>
      <c r="AI2707" s="1">
        <f>'Innlegging av opplysninger'!$C$13*(((X2707+Z2707+AC2707+AE2707)*Data!M2707)+(Z2707+AE2707)*(1-Data!M2707)*1.8/12+Y2707+AD2707+AA2707+AB2707+AF2707+AG2707)</f>
        <v>0</v>
      </c>
      <c r="AJ2707" s="1">
        <f>'Innlegging av opplysninger'!$C$13*((X2707+Z2707+AC2707+AE2707)*(1-Data!M2707)-(Z2707+AE2707)*(1-Data!M2707)*1.8/12)</f>
        <v>0</v>
      </c>
      <c r="AK2707" s="83">
        <f t="shared" si="424"/>
        <v>0</v>
      </c>
      <c r="AL2707" s="83">
        <f t="shared" si="425"/>
        <v>0</v>
      </c>
      <c r="AM2707" s="83">
        <f t="shared" si="426"/>
        <v>0</v>
      </c>
    </row>
    <row r="2708" spans="1:39">
      <c r="A2708" t="str">
        <f t="shared" si="420"/>
        <v>00</v>
      </c>
      <c r="B2708" s="6">
        <f>Data!A2708</f>
        <v>0</v>
      </c>
      <c r="C2708" s="7">
        <f>Data!B2708</f>
        <v>0</v>
      </c>
      <c r="D2708" s="7">
        <f>Data!C2708</f>
        <v>0</v>
      </c>
      <c r="E2708" s="1">
        <f>Data!D2708</f>
        <v>0</v>
      </c>
      <c r="F2708" s="1">
        <f>Data!E2708+Data!F2708</f>
        <v>0</v>
      </c>
      <c r="G2708" s="1">
        <f>Data!G2708</f>
        <v>0</v>
      </c>
      <c r="H2708" s="1">
        <f t="shared" si="421"/>
        <v>0</v>
      </c>
      <c r="I2708" s="1">
        <f t="shared" si="422"/>
        <v>0</v>
      </c>
      <c r="J2708" s="1">
        <f t="shared" si="423"/>
        <v>0</v>
      </c>
      <c r="K2708" s="1">
        <f>'Innlegging av opplysninger'!$B$4*H2708</f>
        <v>0</v>
      </c>
      <c r="L2708" s="1"/>
      <c r="M2708" s="1">
        <f>'Innlegging av opplysninger'!$B$5*H2708</f>
        <v>0</v>
      </c>
      <c r="N2708" s="1">
        <f>'Innlegging av opplysninger'!$B$5*I2708</f>
        <v>0</v>
      </c>
      <c r="O2708" s="1">
        <f>'Innlegging av opplysninger'!$B$5*J2708</f>
        <v>0</v>
      </c>
      <c r="P2708" s="1">
        <f>'Innlegging av opplysninger'!$B$5*K2708</f>
        <v>0</v>
      </c>
      <c r="Q2708" s="1"/>
      <c r="R2708" s="1">
        <f>'Innlegging av opplysninger'!$C$11*SUM(H2708:Q2708)</f>
        <v>0</v>
      </c>
      <c r="S2708" s="1">
        <f>'Innlegging av opplysninger'!$C$13*(((H2708+J2708+M2708+O2708)*Data!H2708)+(J2708+O2708)*(1-Data!H2708)*1.8/12+I2708+N2708+K2708+L2708+P2708+Q2708)</f>
        <v>0</v>
      </c>
      <c r="T2708" s="1">
        <f>'Innlegging av opplysninger'!$C$13*((H2708+J2708+M2708+O2708)*(1-Data!H2708)-(J2708+O2708)*(1-Data!H2708)*1.8/12)</f>
        <v>0</v>
      </c>
      <c r="U2708" s="1">
        <f>Data!I2708</f>
        <v>0</v>
      </c>
      <c r="V2708" s="1">
        <f>Data!J2708+Data!K2708</f>
        <v>0</v>
      </c>
      <c r="W2708" s="1">
        <f>Data!L2708</f>
        <v>0</v>
      </c>
      <c r="X2708" s="1">
        <f t="shared" si="427"/>
        <v>0</v>
      </c>
      <c r="Y2708" s="100">
        <f t="shared" si="428"/>
        <v>0</v>
      </c>
      <c r="Z2708" s="100">
        <f t="shared" si="429"/>
        <v>0</v>
      </c>
      <c r="AA2708" s="100">
        <f>'Innlegging av opplysninger'!$B$4*X2708</f>
        <v>0</v>
      </c>
      <c r="AB2708" s="1"/>
      <c r="AC2708" s="1">
        <f>'Innlegging av opplysninger'!$B$5*X2708</f>
        <v>0</v>
      </c>
      <c r="AD2708" s="1">
        <f>'Innlegging av opplysninger'!$B$5*Y2708</f>
        <v>0</v>
      </c>
      <c r="AE2708" s="1">
        <f>'Innlegging av opplysninger'!$B$5*Z2708</f>
        <v>0</v>
      </c>
      <c r="AF2708" s="1">
        <f>'Innlegging av opplysninger'!$B$5*AA2708</f>
        <v>0</v>
      </c>
      <c r="AG2708" s="1"/>
      <c r="AH2708" s="1">
        <f>'Innlegging av opplysninger'!$C$11*SUM(X2708:AG2708)</f>
        <v>0</v>
      </c>
      <c r="AI2708" s="1">
        <f>'Innlegging av opplysninger'!$C$13*(((X2708+Z2708+AC2708+AE2708)*Data!M2708)+(Z2708+AE2708)*(1-Data!M2708)*1.8/12+Y2708+AD2708+AA2708+AB2708+AF2708+AG2708)</f>
        <v>0</v>
      </c>
      <c r="AJ2708" s="1">
        <f>'Innlegging av opplysninger'!$C$13*((X2708+Z2708+AC2708+AE2708)*(1-Data!M2708)-(Z2708+AE2708)*(1-Data!M2708)*1.8/12)</f>
        <v>0</v>
      </c>
      <c r="AK2708" s="83">
        <f t="shared" si="424"/>
        <v>0</v>
      </c>
      <c r="AL2708" s="83">
        <f t="shared" si="425"/>
        <v>0</v>
      </c>
      <c r="AM2708" s="83">
        <f t="shared" si="426"/>
        <v>0</v>
      </c>
    </row>
    <row r="2709" spans="1:39">
      <c r="A2709" t="str">
        <f t="shared" si="420"/>
        <v>00</v>
      </c>
      <c r="B2709" s="6">
        <f>Data!A2709</f>
        <v>0</v>
      </c>
      <c r="C2709" s="7">
        <f>Data!B2709</f>
        <v>0</v>
      </c>
      <c r="D2709" s="7">
        <f>Data!C2709</f>
        <v>0</v>
      </c>
      <c r="E2709" s="1">
        <f>Data!D2709</f>
        <v>0</v>
      </c>
      <c r="F2709" s="1">
        <f>Data!E2709+Data!F2709</f>
        <v>0</v>
      </c>
      <c r="G2709" s="1">
        <f>Data!G2709</f>
        <v>0</v>
      </c>
      <c r="H2709" s="1">
        <f t="shared" si="421"/>
        <v>0</v>
      </c>
      <c r="I2709" s="1">
        <f t="shared" si="422"/>
        <v>0</v>
      </c>
      <c r="J2709" s="1">
        <f t="shared" si="423"/>
        <v>0</v>
      </c>
      <c r="K2709" s="1">
        <f>'Innlegging av opplysninger'!$B$4*H2709</f>
        <v>0</v>
      </c>
      <c r="L2709" s="1"/>
      <c r="M2709" s="1">
        <f>'Innlegging av opplysninger'!$B$5*H2709</f>
        <v>0</v>
      </c>
      <c r="N2709" s="1">
        <f>'Innlegging av opplysninger'!$B$5*I2709</f>
        <v>0</v>
      </c>
      <c r="O2709" s="1">
        <f>'Innlegging av opplysninger'!$B$5*J2709</f>
        <v>0</v>
      </c>
      <c r="P2709" s="1">
        <f>'Innlegging av opplysninger'!$B$5*K2709</f>
        <v>0</v>
      </c>
      <c r="Q2709" s="1"/>
      <c r="R2709" s="1">
        <f>'Innlegging av opplysninger'!$C$11*SUM(H2709:Q2709)</f>
        <v>0</v>
      </c>
      <c r="S2709" s="1">
        <f>'Innlegging av opplysninger'!$C$13*(((H2709+J2709+M2709+O2709)*Data!H2709)+(J2709+O2709)*(1-Data!H2709)*1.8/12+I2709+N2709+K2709+L2709+P2709+Q2709)</f>
        <v>0</v>
      </c>
      <c r="T2709" s="1">
        <f>'Innlegging av opplysninger'!$C$13*((H2709+J2709+M2709+O2709)*(1-Data!H2709)-(J2709+O2709)*(1-Data!H2709)*1.8/12)</f>
        <v>0</v>
      </c>
      <c r="U2709" s="1">
        <f>Data!I2709</f>
        <v>0</v>
      </c>
      <c r="V2709" s="1">
        <f>Data!J2709+Data!K2709</f>
        <v>0</v>
      </c>
      <c r="W2709" s="1">
        <f>Data!L2709</f>
        <v>0</v>
      </c>
      <c r="X2709" s="1">
        <f t="shared" si="427"/>
        <v>0</v>
      </c>
      <c r="Y2709" s="100">
        <f t="shared" si="428"/>
        <v>0</v>
      </c>
      <c r="Z2709" s="100">
        <f t="shared" si="429"/>
        <v>0</v>
      </c>
      <c r="AA2709" s="100">
        <f>'Innlegging av opplysninger'!$B$4*X2709</f>
        <v>0</v>
      </c>
      <c r="AB2709" s="1"/>
      <c r="AC2709" s="1">
        <f>'Innlegging av opplysninger'!$B$5*X2709</f>
        <v>0</v>
      </c>
      <c r="AD2709" s="1">
        <f>'Innlegging av opplysninger'!$B$5*Y2709</f>
        <v>0</v>
      </c>
      <c r="AE2709" s="1">
        <f>'Innlegging av opplysninger'!$B$5*Z2709</f>
        <v>0</v>
      </c>
      <c r="AF2709" s="1">
        <f>'Innlegging av opplysninger'!$B$5*AA2709</f>
        <v>0</v>
      </c>
      <c r="AG2709" s="1"/>
      <c r="AH2709" s="1">
        <f>'Innlegging av opplysninger'!$C$11*SUM(X2709:AG2709)</f>
        <v>0</v>
      </c>
      <c r="AI2709" s="1">
        <f>'Innlegging av opplysninger'!$C$13*(((X2709+Z2709+AC2709+AE2709)*Data!M2709)+(Z2709+AE2709)*(1-Data!M2709)*1.8/12+Y2709+AD2709+AA2709+AB2709+AF2709+AG2709)</f>
        <v>0</v>
      </c>
      <c r="AJ2709" s="1">
        <f>'Innlegging av opplysninger'!$C$13*((X2709+Z2709+AC2709+AE2709)*(1-Data!M2709)-(Z2709+AE2709)*(1-Data!M2709)*1.8/12)</f>
        <v>0</v>
      </c>
      <c r="AK2709" s="83">
        <f t="shared" si="424"/>
        <v>0</v>
      </c>
      <c r="AL2709" s="83">
        <f t="shared" si="425"/>
        <v>0</v>
      </c>
      <c r="AM2709" s="83">
        <f t="shared" si="426"/>
        <v>0</v>
      </c>
    </row>
    <row r="2710" spans="1:39">
      <c r="A2710" t="str">
        <f t="shared" si="420"/>
        <v>00</v>
      </c>
      <c r="B2710" s="6">
        <f>Data!A2710</f>
        <v>0</v>
      </c>
      <c r="C2710" s="7">
        <f>Data!B2710</f>
        <v>0</v>
      </c>
      <c r="D2710" s="7">
        <f>Data!C2710</f>
        <v>0</v>
      </c>
      <c r="E2710" s="1">
        <f>Data!D2710</f>
        <v>0</v>
      </c>
      <c r="F2710" s="1">
        <f>Data!E2710+Data!F2710</f>
        <v>0</v>
      </c>
      <c r="G2710" s="1">
        <f>Data!G2710</f>
        <v>0</v>
      </c>
      <c r="H2710" s="1">
        <f t="shared" si="421"/>
        <v>0</v>
      </c>
      <c r="I2710" s="1">
        <f t="shared" si="422"/>
        <v>0</v>
      </c>
      <c r="J2710" s="1">
        <f t="shared" si="423"/>
        <v>0</v>
      </c>
      <c r="K2710" s="1">
        <f>'Innlegging av opplysninger'!$B$4*H2710</f>
        <v>0</v>
      </c>
      <c r="L2710" s="1"/>
      <c r="M2710" s="1">
        <f>'Innlegging av opplysninger'!$B$5*H2710</f>
        <v>0</v>
      </c>
      <c r="N2710" s="1">
        <f>'Innlegging av opplysninger'!$B$5*I2710</f>
        <v>0</v>
      </c>
      <c r="O2710" s="1">
        <f>'Innlegging av opplysninger'!$B$5*J2710</f>
        <v>0</v>
      </c>
      <c r="P2710" s="1">
        <f>'Innlegging av opplysninger'!$B$5*K2710</f>
        <v>0</v>
      </c>
      <c r="Q2710" s="1"/>
      <c r="R2710" s="1">
        <f>'Innlegging av opplysninger'!$C$11*SUM(H2710:Q2710)</f>
        <v>0</v>
      </c>
      <c r="S2710" s="1">
        <f>'Innlegging av opplysninger'!$C$13*(((H2710+J2710+M2710+O2710)*Data!H2710)+(J2710+O2710)*(1-Data!H2710)*1.8/12+I2710+N2710+K2710+L2710+P2710+Q2710)</f>
        <v>0</v>
      </c>
      <c r="T2710" s="1">
        <f>'Innlegging av opplysninger'!$C$13*((H2710+J2710+M2710+O2710)*(1-Data!H2710)-(J2710+O2710)*(1-Data!H2710)*1.8/12)</f>
        <v>0</v>
      </c>
      <c r="U2710" s="1">
        <f>Data!I2710</f>
        <v>0</v>
      </c>
      <c r="V2710" s="1">
        <f>Data!J2710+Data!K2710</f>
        <v>0</v>
      </c>
      <c r="W2710" s="1">
        <f>Data!L2710</f>
        <v>0</v>
      </c>
      <c r="X2710" s="1">
        <f t="shared" si="427"/>
        <v>0</v>
      </c>
      <c r="Y2710" s="100">
        <f t="shared" si="428"/>
        <v>0</v>
      </c>
      <c r="Z2710" s="100">
        <f t="shared" si="429"/>
        <v>0</v>
      </c>
      <c r="AA2710" s="100">
        <f>'Innlegging av opplysninger'!$B$4*X2710</f>
        <v>0</v>
      </c>
      <c r="AB2710" s="1"/>
      <c r="AC2710" s="1">
        <f>'Innlegging av opplysninger'!$B$5*X2710</f>
        <v>0</v>
      </c>
      <c r="AD2710" s="1">
        <f>'Innlegging av opplysninger'!$B$5*Y2710</f>
        <v>0</v>
      </c>
      <c r="AE2710" s="1">
        <f>'Innlegging av opplysninger'!$B$5*Z2710</f>
        <v>0</v>
      </c>
      <c r="AF2710" s="1">
        <f>'Innlegging av opplysninger'!$B$5*AA2710</f>
        <v>0</v>
      </c>
      <c r="AG2710" s="1"/>
      <c r="AH2710" s="1">
        <f>'Innlegging av opplysninger'!$C$11*SUM(X2710:AG2710)</f>
        <v>0</v>
      </c>
      <c r="AI2710" s="1">
        <f>'Innlegging av opplysninger'!$C$13*(((X2710+Z2710+AC2710+AE2710)*Data!M2710)+(Z2710+AE2710)*(1-Data!M2710)*1.8/12+Y2710+AD2710+AA2710+AB2710+AF2710+AG2710)</f>
        <v>0</v>
      </c>
      <c r="AJ2710" s="1">
        <f>'Innlegging av opplysninger'!$C$13*((X2710+Z2710+AC2710+AE2710)*(1-Data!M2710)-(Z2710+AE2710)*(1-Data!M2710)*1.8/12)</f>
        <v>0</v>
      </c>
      <c r="AK2710" s="83">
        <f t="shared" si="424"/>
        <v>0</v>
      </c>
      <c r="AL2710" s="83">
        <f t="shared" si="425"/>
        <v>0</v>
      </c>
      <c r="AM2710" s="83">
        <f t="shared" si="426"/>
        <v>0</v>
      </c>
    </row>
    <row r="2711" spans="1:39">
      <c r="A2711" t="str">
        <f t="shared" si="420"/>
        <v>00</v>
      </c>
      <c r="B2711" s="6">
        <f>Data!A2711</f>
        <v>0</v>
      </c>
      <c r="C2711" s="7">
        <f>Data!B2711</f>
        <v>0</v>
      </c>
      <c r="D2711" s="7">
        <f>Data!C2711</f>
        <v>0</v>
      </c>
      <c r="E2711" s="1">
        <f>Data!D2711</f>
        <v>0</v>
      </c>
      <c r="F2711" s="1">
        <f>Data!E2711+Data!F2711</f>
        <v>0</v>
      </c>
      <c r="G2711" s="1">
        <f>Data!G2711</f>
        <v>0</v>
      </c>
      <c r="H2711" s="1">
        <f t="shared" si="421"/>
        <v>0</v>
      </c>
      <c r="I2711" s="1">
        <f t="shared" si="422"/>
        <v>0</v>
      </c>
      <c r="J2711" s="1">
        <f t="shared" si="423"/>
        <v>0</v>
      </c>
      <c r="K2711" s="1">
        <f>'Innlegging av opplysninger'!$B$4*H2711</f>
        <v>0</v>
      </c>
      <c r="L2711" s="1"/>
      <c r="M2711" s="1">
        <f>'Innlegging av opplysninger'!$B$5*H2711</f>
        <v>0</v>
      </c>
      <c r="N2711" s="1">
        <f>'Innlegging av opplysninger'!$B$5*I2711</f>
        <v>0</v>
      </c>
      <c r="O2711" s="1">
        <f>'Innlegging av opplysninger'!$B$5*J2711</f>
        <v>0</v>
      </c>
      <c r="P2711" s="1">
        <f>'Innlegging av opplysninger'!$B$5*K2711</f>
        <v>0</v>
      </c>
      <c r="Q2711" s="1"/>
      <c r="R2711" s="1">
        <f>'Innlegging av opplysninger'!$C$11*SUM(H2711:Q2711)</f>
        <v>0</v>
      </c>
      <c r="S2711" s="1">
        <f>'Innlegging av opplysninger'!$C$13*(((H2711+J2711+M2711+O2711)*Data!H2711)+(J2711+O2711)*(1-Data!H2711)*1.8/12+I2711+N2711+K2711+L2711+P2711+Q2711)</f>
        <v>0</v>
      </c>
      <c r="T2711" s="1">
        <f>'Innlegging av opplysninger'!$C$13*((H2711+J2711+M2711+O2711)*(1-Data!H2711)-(J2711+O2711)*(1-Data!H2711)*1.8/12)</f>
        <v>0</v>
      </c>
      <c r="U2711" s="1">
        <f>Data!I2711</f>
        <v>0</v>
      </c>
      <c r="V2711" s="1">
        <f>Data!J2711+Data!K2711</f>
        <v>0</v>
      </c>
      <c r="W2711" s="1">
        <f>Data!L2711</f>
        <v>0</v>
      </c>
      <c r="X2711" s="1">
        <f t="shared" si="427"/>
        <v>0</v>
      </c>
      <c r="Y2711" s="100">
        <f t="shared" si="428"/>
        <v>0</v>
      </c>
      <c r="Z2711" s="100">
        <f t="shared" si="429"/>
        <v>0</v>
      </c>
      <c r="AA2711" s="100">
        <f>'Innlegging av opplysninger'!$B$4*X2711</f>
        <v>0</v>
      </c>
      <c r="AB2711" s="1"/>
      <c r="AC2711" s="1">
        <f>'Innlegging av opplysninger'!$B$5*X2711</f>
        <v>0</v>
      </c>
      <c r="AD2711" s="1">
        <f>'Innlegging av opplysninger'!$B$5*Y2711</f>
        <v>0</v>
      </c>
      <c r="AE2711" s="1">
        <f>'Innlegging av opplysninger'!$B$5*Z2711</f>
        <v>0</v>
      </c>
      <c r="AF2711" s="1">
        <f>'Innlegging av opplysninger'!$B$5*AA2711</f>
        <v>0</v>
      </c>
      <c r="AG2711" s="1"/>
      <c r="AH2711" s="1">
        <f>'Innlegging av opplysninger'!$C$11*SUM(X2711:AG2711)</f>
        <v>0</v>
      </c>
      <c r="AI2711" s="1">
        <f>'Innlegging av opplysninger'!$C$13*(((X2711+Z2711+AC2711+AE2711)*Data!M2711)+(Z2711+AE2711)*(1-Data!M2711)*1.8/12+Y2711+AD2711+AA2711+AB2711+AF2711+AG2711)</f>
        <v>0</v>
      </c>
      <c r="AJ2711" s="1">
        <f>'Innlegging av opplysninger'!$C$13*((X2711+Z2711+AC2711+AE2711)*(1-Data!M2711)-(Z2711+AE2711)*(1-Data!M2711)*1.8/12)</f>
        <v>0</v>
      </c>
      <c r="AK2711" s="83">
        <f t="shared" si="424"/>
        <v>0</v>
      </c>
      <c r="AL2711" s="83">
        <f t="shared" si="425"/>
        <v>0</v>
      </c>
      <c r="AM2711" s="83">
        <f t="shared" si="426"/>
        <v>0</v>
      </c>
    </row>
    <row r="2712" spans="1:39">
      <c r="A2712" t="str">
        <f t="shared" si="420"/>
        <v>00</v>
      </c>
      <c r="B2712" s="6">
        <f>Data!A2712</f>
        <v>0</v>
      </c>
      <c r="C2712" s="7">
        <f>Data!B2712</f>
        <v>0</v>
      </c>
      <c r="D2712" s="7">
        <f>Data!C2712</f>
        <v>0</v>
      </c>
      <c r="E2712" s="1">
        <f>Data!D2712</f>
        <v>0</v>
      </c>
      <c r="F2712" s="1">
        <f>Data!E2712+Data!F2712</f>
        <v>0</v>
      </c>
      <c r="G2712" s="1">
        <f>Data!G2712</f>
        <v>0</v>
      </c>
      <c r="H2712" s="1">
        <f t="shared" si="421"/>
        <v>0</v>
      </c>
      <c r="I2712" s="1">
        <f t="shared" si="422"/>
        <v>0</v>
      </c>
      <c r="J2712" s="1">
        <f t="shared" si="423"/>
        <v>0</v>
      </c>
      <c r="K2712" s="1">
        <f>'Innlegging av opplysninger'!$B$4*H2712</f>
        <v>0</v>
      </c>
      <c r="L2712" s="1"/>
      <c r="M2712" s="1">
        <f>'Innlegging av opplysninger'!$B$5*H2712</f>
        <v>0</v>
      </c>
      <c r="N2712" s="1">
        <f>'Innlegging av opplysninger'!$B$5*I2712</f>
        <v>0</v>
      </c>
      <c r="O2712" s="1">
        <f>'Innlegging av opplysninger'!$B$5*J2712</f>
        <v>0</v>
      </c>
      <c r="P2712" s="1">
        <f>'Innlegging av opplysninger'!$B$5*K2712</f>
        <v>0</v>
      </c>
      <c r="Q2712" s="1"/>
      <c r="R2712" s="1">
        <f>'Innlegging av opplysninger'!$C$11*SUM(H2712:Q2712)</f>
        <v>0</v>
      </c>
      <c r="S2712" s="1">
        <f>'Innlegging av opplysninger'!$C$13*(((H2712+J2712+M2712+O2712)*Data!H2712)+(J2712+O2712)*(1-Data!H2712)*1.8/12+I2712+N2712+K2712+L2712+P2712+Q2712)</f>
        <v>0</v>
      </c>
      <c r="T2712" s="1">
        <f>'Innlegging av opplysninger'!$C$13*((H2712+J2712+M2712+O2712)*(1-Data!H2712)-(J2712+O2712)*(1-Data!H2712)*1.8/12)</f>
        <v>0</v>
      </c>
      <c r="U2712" s="1">
        <f>Data!I2712</f>
        <v>0</v>
      </c>
      <c r="V2712" s="1">
        <f>Data!J2712+Data!K2712</f>
        <v>0</v>
      </c>
      <c r="W2712" s="1">
        <f>Data!L2712</f>
        <v>0</v>
      </c>
      <c r="X2712" s="1">
        <f t="shared" si="427"/>
        <v>0</v>
      </c>
      <c r="Y2712" s="100">
        <f t="shared" si="428"/>
        <v>0</v>
      </c>
      <c r="Z2712" s="100">
        <f t="shared" si="429"/>
        <v>0</v>
      </c>
      <c r="AA2712" s="100">
        <f>'Innlegging av opplysninger'!$B$4*X2712</f>
        <v>0</v>
      </c>
      <c r="AB2712" s="1"/>
      <c r="AC2712" s="1">
        <f>'Innlegging av opplysninger'!$B$5*X2712</f>
        <v>0</v>
      </c>
      <c r="AD2712" s="1">
        <f>'Innlegging av opplysninger'!$B$5*Y2712</f>
        <v>0</v>
      </c>
      <c r="AE2712" s="1">
        <f>'Innlegging av opplysninger'!$B$5*Z2712</f>
        <v>0</v>
      </c>
      <c r="AF2712" s="1">
        <f>'Innlegging av opplysninger'!$B$5*AA2712</f>
        <v>0</v>
      </c>
      <c r="AG2712" s="1"/>
      <c r="AH2712" s="1">
        <f>'Innlegging av opplysninger'!$C$11*SUM(X2712:AG2712)</f>
        <v>0</v>
      </c>
      <c r="AI2712" s="1">
        <f>'Innlegging av opplysninger'!$C$13*(((X2712+Z2712+AC2712+AE2712)*Data!M2712)+(Z2712+AE2712)*(1-Data!M2712)*1.8/12+Y2712+AD2712+AA2712+AB2712+AF2712+AG2712)</f>
        <v>0</v>
      </c>
      <c r="AJ2712" s="1">
        <f>'Innlegging av opplysninger'!$C$13*((X2712+Z2712+AC2712+AE2712)*(1-Data!M2712)-(Z2712+AE2712)*(1-Data!M2712)*1.8/12)</f>
        <v>0</v>
      </c>
      <c r="AK2712" s="83">
        <f t="shared" si="424"/>
        <v>0</v>
      </c>
      <c r="AL2712" s="83">
        <f t="shared" si="425"/>
        <v>0</v>
      </c>
      <c r="AM2712" s="83">
        <f t="shared" si="426"/>
        <v>0</v>
      </c>
    </row>
    <row r="2713" spans="1:39">
      <c r="A2713" t="str">
        <f t="shared" si="420"/>
        <v>00</v>
      </c>
      <c r="B2713" s="6">
        <f>Data!A2713</f>
        <v>0</v>
      </c>
      <c r="C2713" s="7">
        <f>Data!B2713</f>
        <v>0</v>
      </c>
      <c r="D2713" s="7">
        <f>Data!C2713</f>
        <v>0</v>
      </c>
      <c r="E2713" s="1">
        <f>Data!D2713</f>
        <v>0</v>
      </c>
      <c r="F2713" s="1">
        <f>Data!E2713+Data!F2713</f>
        <v>0</v>
      </c>
      <c r="G2713" s="1">
        <f>Data!G2713</f>
        <v>0</v>
      </c>
      <c r="H2713" s="1">
        <f t="shared" si="421"/>
        <v>0</v>
      </c>
      <c r="I2713" s="1">
        <f t="shared" si="422"/>
        <v>0</v>
      </c>
      <c r="J2713" s="1">
        <f t="shared" si="423"/>
        <v>0</v>
      </c>
      <c r="K2713" s="1">
        <f>'Innlegging av opplysninger'!$B$4*H2713</f>
        <v>0</v>
      </c>
      <c r="L2713" s="1"/>
      <c r="M2713" s="1">
        <f>'Innlegging av opplysninger'!$B$5*H2713</f>
        <v>0</v>
      </c>
      <c r="N2713" s="1">
        <f>'Innlegging av opplysninger'!$B$5*I2713</f>
        <v>0</v>
      </c>
      <c r="O2713" s="1">
        <f>'Innlegging av opplysninger'!$B$5*J2713</f>
        <v>0</v>
      </c>
      <c r="P2713" s="1">
        <f>'Innlegging av opplysninger'!$B$5*K2713</f>
        <v>0</v>
      </c>
      <c r="Q2713" s="1"/>
      <c r="R2713" s="1">
        <f>'Innlegging av opplysninger'!$C$11*SUM(H2713:Q2713)</f>
        <v>0</v>
      </c>
      <c r="S2713" s="1">
        <f>'Innlegging av opplysninger'!$C$13*(((H2713+J2713+M2713+O2713)*Data!H2713)+(J2713+O2713)*(1-Data!H2713)*1.8/12+I2713+N2713+K2713+L2713+P2713+Q2713)</f>
        <v>0</v>
      </c>
      <c r="T2713" s="1">
        <f>'Innlegging av opplysninger'!$C$13*((H2713+J2713+M2713+O2713)*(1-Data!H2713)-(J2713+O2713)*(1-Data!H2713)*1.8/12)</f>
        <v>0</v>
      </c>
      <c r="U2713" s="1">
        <f>Data!I2713</f>
        <v>0</v>
      </c>
      <c r="V2713" s="1">
        <f>Data!J2713+Data!K2713</f>
        <v>0</v>
      </c>
      <c r="W2713" s="1">
        <f>Data!L2713</f>
        <v>0</v>
      </c>
      <c r="X2713" s="1">
        <f t="shared" si="427"/>
        <v>0</v>
      </c>
      <c r="Y2713" s="100">
        <f t="shared" si="428"/>
        <v>0</v>
      </c>
      <c r="Z2713" s="100">
        <f t="shared" si="429"/>
        <v>0</v>
      </c>
      <c r="AA2713" s="100">
        <f>'Innlegging av opplysninger'!$B$4*X2713</f>
        <v>0</v>
      </c>
      <c r="AB2713" s="1"/>
      <c r="AC2713" s="1">
        <f>'Innlegging av opplysninger'!$B$5*X2713</f>
        <v>0</v>
      </c>
      <c r="AD2713" s="1">
        <f>'Innlegging av opplysninger'!$B$5*Y2713</f>
        <v>0</v>
      </c>
      <c r="AE2713" s="1">
        <f>'Innlegging av opplysninger'!$B$5*Z2713</f>
        <v>0</v>
      </c>
      <c r="AF2713" s="1">
        <f>'Innlegging av opplysninger'!$B$5*AA2713</f>
        <v>0</v>
      </c>
      <c r="AG2713" s="1"/>
      <c r="AH2713" s="1">
        <f>'Innlegging av opplysninger'!$C$11*SUM(X2713:AG2713)</f>
        <v>0</v>
      </c>
      <c r="AI2713" s="1">
        <f>'Innlegging av opplysninger'!$C$13*(((X2713+Z2713+AC2713+AE2713)*Data!M2713)+(Z2713+AE2713)*(1-Data!M2713)*1.8/12+Y2713+AD2713+AA2713+AB2713+AF2713+AG2713)</f>
        <v>0</v>
      </c>
      <c r="AJ2713" s="1">
        <f>'Innlegging av opplysninger'!$C$13*((X2713+Z2713+AC2713+AE2713)*(1-Data!M2713)-(Z2713+AE2713)*(1-Data!M2713)*1.8/12)</f>
        <v>0</v>
      </c>
      <c r="AK2713" s="83">
        <f t="shared" si="424"/>
        <v>0</v>
      </c>
      <c r="AL2713" s="83">
        <f t="shared" si="425"/>
        <v>0</v>
      </c>
      <c r="AM2713" s="83">
        <f t="shared" si="426"/>
        <v>0</v>
      </c>
    </row>
    <row r="2714" spans="1:39">
      <c r="A2714" t="str">
        <f t="shared" si="420"/>
        <v>00</v>
      </c>
      <c r="B2714" s="6">
        <f>Data!A2714</f>
        <v>0</v>
      </c>
      <c r="C2714" s="7">
        <f>Data!B2714</f>
        <v>0</v>
      </c>
      <c r="D2714" s="7">
        <f>Data!C2714</f>
        <v>0</v>
      </c>
      <c r="E2714" s="1">
        <f>Data!D2714</f>
        <v>0</v>
      </c>
      <c r="F2714" s="1">
        <f>Data!E2714+Data!F2714</f>
        <v>0</v>
      </c>
      <c r="G2714" s="1">
        <f>Data!G2714</f>
        <v>0</v>
      </c>
      <c r="H2714" s="1">
        <f t="shared" si="421"/>
        <v>0</v>
      </c>
      <c r="I2714" s="1">
        <f t="shared" si="422"/>
        <v>0</v>
      </c>
      <c r="J2714" s="1">
        <f t="shared" si="423"/>
        <v>0</v>
      </c>
      <c r="K2714" s="1">
        <f>'Innlegging av opplysninger'!$B$4*H2714</f>
        <v>0</v>
      </c>
      <c r="L2714" s="1"/>
      <c r="M2714" s="1">
        <f>'Innlegging av opplysninger'!$B$5*H2714</f>
        <v>0</v>
      </c>
      <c r="N2714" s="1">
        <f>'Innlegging av opplysninger'!$B$5*I2714</f>
        <v>0</v>
      </c>
      <c r="O2714" s="1">
        <f>'Innlegging av opplysninger'!$B$5*J2714</f>
        <v>0</v>
      </c>
      <c r="P2714" s="1">
        <f>'Innlegging av opplysninger'!$B$5*K2714</f>
        <v>0</v>
      </c>
      <c r="Q2714" s="1"/>
      <c r="R2714" s="1">
        <f>'Innlegging av opplysninger'!$C$11*SUM(H2714:Q2714)</f>
        <v>0</v>
      </c>
      <c r="S2714" s="1">
        <f>'Innlegging av opplysninger'!$C$13*(((H2714+J2714+M2714+O2714)*Data!H2714)+(J2714+O2714)*(1-Data!H2714)*1.8/12+I2714+N2714+K2714+L2714+P2714+Q2714)</f>
        <v>0</v>
      </c>
      <c r="T2714" s="1">
        <f>'Innlegging av opplysninger'!$C$13*((H2714+J2714+M2714+O2714)*(1-Data!H2714)-(J2714+O2714)*(1-Data!H2714)*1.8/12)</f>
        <v>0</v>
      </c>
      <c r="U2714" s="1">
        <f>Data!I2714</f>
        <v>0</v>
      </c>
      <c r="V2714" s="1">
        <f>Data!J2714+Data!K2714</f>
        <v>0</v>
      </c>
      <c r="W2714" s="1">
        <f>Data!L2714</f>
        <v>0</v>
      </c>
      <c r="X2714" s="1">
        <f t="shared" si="427"/>
        <v>0</v>
      </c>
      <c r="Y2714" s="100">
        <f t="shared" si="428"/>
        <v>0</v>
      </c>
      <c r="Z2714" s="100">
        <f t="shared" si="429"/>
        <v>0</v>
      </c>
      <c r="AA2714" s="100">
        <f>'Innlegging av opplysninger'!$B$4*X2714</f>
        <v>0</v>
      </c>
      <c r="AB2714" s="1"/>
      <c r="AC2714" s="1">
        <f>'Innlegging av opplysninger'!$B$5*X2714</f>
        <v>0</v>
      </c>
      <c r="AD2714" s="1">
        <f>'Innlegging av opplysninger'!$B$5*Y2714</f>
        <v>0</v>
      </c>
      <c r="AE2714" s="1">
        <f>'Innlegging av opplysninger'!$B$5*Z2714</f>
        <v>0</v>
      </c>
      <c r="AF2714" s="1">
        <f>'Innlegging av opplysninger'!$B$5*AA2714</f>
        <v>0</v>
      </c>
      <c r="AG2714" s="1"/>
      <c r="AH2714" s="1">
        <f>'Innlegging av opplysninger'!$C$11*SUM(X2714:AG2714)</f>
        <v>0</v>
      </c>
      <c r="AI2714" s="1">
        <f>'Innlegging av opplysninger'!$C$13*(((X2714+Z2714+AC2714+AE2714)*Data!M2714)+(Z2714+AE2714)*(1-Data!M2714)*1.8/12+Y2714+AD2714+AA2714+AB2714+AF2714+AG2714)</f>
        <v>0</v>
      </c>
      <c r="AJ2714" s="1">
        <f>'Innlegging av opplysninger'!$C$13*((X2714+Z2714+AC2714+AE2714)*(1-Data!M2714)-(Z2714+AE2714)*(1-Data!M2714)*1.8/12)</f>
        <v>0</v>
      </c>
      <c r="AK2714" s="83">
        <f t="shared" si="424"/>
        <v>0</v>
      </c>
      <c r="AL2714" s="83">
        <f t="shared" si="425"/>
        <v>0</v>
      </c>
      <c r="AM2714" s="83">
        <f t="shared" si="426"/>
        <v>0</v>
      </c>
    </row>
    <row r="2715" spans="1:39">
      <c r="A2715" t="str">
        <f t="shared" si="420"/>
        <v>00</v>
      </c>
      <c r="B2715" s="6">
        <f>Data!A2715</f>
        <v>0</v>
      </c>
      <c r="C2715" s="7">
        <f>Data!B2715</f>
        <v>0</v>
      </c>
      <c r="D2715" s="7">
        <f>Data!C2715</f>
        <v>0</v>
      </c>
      <c r="E2715" s="1">
        <f>Data!D2715</f>
        <v>0</v>
      </c>
      <c r="F2715" s="1">
        <f>Data!E2715+Data!F2715</f>
        <v>0</v>
      </c>
      <c r="G2715" s="1">
        <f>Data!G2715</f>
        <v>0</v>
      </c>
      <c r="H2715" s="1">
        <f t="shared" si="421"/>
        <v>0</v>
      </c>
      <c r="I2715" s="1">
        <f t="shared" si="422"/>
        <v>0</v>
      </c>
      <c r="J2715" s="1">
        <f t="shared" si="423"/>
        <v>0</v>
      </c>
      <c r="K2715" s="1">
        <f>'Innlegging av opplysninger'!$B$4*H2715</f>
        <v>0</v>
      </c>
      <c r="L2715" s="1"/>
      <c r="M2715" s="1">
        <f>'Innlegging av opplysninger'!$B$5*H2715</f>
        <v>0</v>
      </c>
      <c r="N2715" s="1">
        <f>'Innlegging av opplysninger'!$B$5*I2715</f>
        <v>0</v>
      </c>
      <c r="O2715" s="1">
        <f>'Innlegging av opplysninger'!$B$5*J2715</f>
        <v>0</v>
      </c>
      <c r="P2715" s="1">
        <f>'Innlegging av opplysninger'!$B$5*K2715</f>
        <v>0</v>
      </c>
      <c r="Q2715" s="1"/>
      <c r="R2715" s="1">
        <f>'Innlegging av opplysninger'!$C$11*SUM(H2715:Q2715)</f>
        <v>0</v>
      </c>
      <c r="S2715" s="1">
        <f>'Innlegging av opplysninger'!$C$13*(((H2715+J2715+M2715+O2715)*Data!H2715)+(J2715+O2715)*(1-Data!H2715)*1.8/12+I2715+N2715+K2715+L2715+P2715+Q2715)</f>
        <v>0</v>
      </c>
      <c r="T2715" s="1">
        <f>'Innlegging av opplysninger'!$C$13*((H2715+J2715+M2715+O2715)*(1-Data!H2715)-(J2715+O2715)*(1-Data!H2715)*1.8/12)</f>
        <v>0</v>
      </c>
      <c r="U2715" s="1">
        <f>Data!I2715</f>
        <v>0</v>
      </c>
      <c r="V2715" s="1">
        <f>Data!J2715+Data!K2715</f>
        <v>0</v>
      </c>
      <c r="W2715" s="1">
        <f>Data!L2715</f>
        <v>0</v>
      </c>
      <c r="X2715" s="1">
        <f t="shared" si="427"/>
        <v>0</v>
      </c>
      <c r="Y2715" s="100">
        <f t="shared" si="428"/>
        <v>0</v>
      </c>
      <c r="Z2715" s="100">
        <f t="shared" si="429"/>
        <v>0</v>
      </c>
      <c r="AA2715" s="100">
        <f>'Innlegging av opplysninger'!$B$4*X2715</f>
        <v>0</v>
      </c>
      <c r="AB2715" s="1"/>
      <c r="AC2715" s="1">
        <f>'Innlegging av opplysninger'!$B$5*X2715</f>
        <v>0</v>
      </c>
      <c r="AD2715" s="1">
        <f>'Innlegging av opplysninger'!$B$5*Y2715</f>
        <v>0</v>
      </c>
      <c r="AE2715" s="1">
        <f>'Innlegging av opplysninger'!$B$5*Z2715</f>
        <v>0</v>
      </c>
      <c r="AF2715" s="1">
        <f>'Innlegging av opplysninger'!$B$5*AA2715</f>
        <v>0</v>
      </c>
      <c r="AG2715" s="1"/>
      <c r="AH2715" s="1">
        <f>'Innlegging av opplysninger'!$C$11*SUM(X2715:AG2715)</f>
        <v>0</v>
      </c>
      <c r="AI2715" s="1">
        <f>'Innlegging av opplysninger'!$C$13*(((X2715+Z2715+AC2715+AE2715)*Data!M2715)+(Z2715+AE2715)*(1-Data!M2715)*1.8/12+Y2715+AD2715+AA2715+AB2715+AF2715+AG2715)</f>
        <v>0</v>
      </c>
      <c r="AJ2715" s="1">
        <f>'Innlegging av opplysninger'!$C$13*((X2715+Z2715+AC2715+AE2715)*(1-Data!M2715)-(Z2715+AE2715)*(1-Data!M2715)*1.8/12)</f>
        <v>0</v>
      </c>
      <c r="AK2715" s="83">
        <f t="shared" si="424"/>
        <v>0</v>
      </c>
      <c r="AL2715" s="83">
        <f t="shared" si="425"/>
        <v>0</v>
      </c>
      <c r="AM2715" s="83">
        <f t="shared" si="426"/>
        <v>0</v>
      </c>
    </row>
    <row r="2716" spans="1:39">
      <c r="A2716" t="str">
        <f t="shared" si="420"/>
        <v>00</v>
      </c>
      <c r="B2716" s="6">
        <f>Data!A2716</f>
        <v>0</v>
      </c>
      <c r="C2716" s="7">
        <f>Data!B2716</f>
        <v>0</v>
      </c>
      <c r="D2716" s="7">
        <f>Data!C2716</f>
        <v>0</v>
      </c>
      <c r="E2716" s="1">
        <f>Data!D2716</f>
        <v>0</v>
      </c>
      <c r="F2716" s="1">
        <f>Data!E2716+Data!F2716</f>
        <v>0</v>
      </c>
      <c r="G2716" s="1">
        <f>Data!G2716</f>
        <v>0</v>
      </c>
      <c r="H2716" s="1">
        <f t="shared" si="421"/>
        <v>0</v>
      </c>
      <c r="I2716" s="1">
        <f t="shared" si="422"/>
        <v>0</v>
      </c>
      <c r="J2716" s="1">
        <f t="shared" si="423"/>
        <v>0</v>
      </c>
      <c r="K2716" s="1">
        <f>'Innlegging av opplysninger'!$B$4*H2716</f>
        <v>0</v>
      </c>
      <c r="L2716" s="1"/>
      <c r="M2716" s="1">
        <f>'Innlegging av opplysninger'!$B$5*H2716</f>
        <v>0</v>
      </c>
      <c r="N2716" s="1">
        <f>'Innlegging av opplysninger'!$B$5*I2716</f>
        <v>0</v>
      </c>
      <c r="O2716" s="1">
        <f>'Innlegging av opplysninger'!$B$5*J2716</f>
        <v>0</v>
      </c>
      <c r="P2716" s="1">
        <f>'Innlegging av opplysninger'!$B$5*K2716</f>
        <v>0</v>
      </c>
      <c r="Q2716" s="1"/>
      <c r="R2716" s="1">
        <f>'Innlegging av opplysninger'!$C$11*SUM(H2716:Q2716)</f>
        <v>0</v>
      </c>
      <c r="S2716" s="1">
        <f>'Innlegging av opplysninger'!$C$13*(((H2716+J2716+M2716+O2716)*Data!H2716)+(J2716+O2716)*(1-Data!H2716)*1.8/12+I2716+N2716+K2716+L2716+P2716+Q2716)</f>
        <v>0</v>
      </c>
      <c r="T2716" s="1">
        <f>'Innlegging av opplysninger'!$C$13*((H2716+J2716+M2716+O2716)*(1-Data!H2716)-(J2716+O2716)*(1-Data!H2716)*1.8/12)</f>
        <v>0</v>
      </c>
      <c r="U2716" s="1">
        <f>Data!I2716</f>
        <v>0</v>
      </c>
      <c r="V2716" s="1">
        <f>Data!J2716+Data!K2716</f>
        <v>0</v>
      </c>
      <c r="W2716" s="1">
        <f>Data!L2716</f>
        <v>0</v>
      </c>
      <c r="X2716" s="1">
        <f t="shared" si="427"/>
        <v>0</v>
      </c>
      <c r="Y2716" s="100">
        <f t="shared" si="428"/>
        <v>0</v>
      </c>
      <c r="Z2716" s="100">
        <f t="shared" si="429"/>
        <v>0</v>
      </c>
      <c r="AA2716" s="100">
        <f>'Innlegging av opplysninger'!$B$4*X2716</f>
        <v>0</v>
      </c>
      <c r="AB2716" s="1"/>
      <c r="AC2716" s="1">
        <f>'Innlegging av opplysninger'!$B$5*X2716</f>
        <v>0</v>
      </c>
      <c r="AD2716" s="1">
        <f>'Innlegging av opplysninger'!$B$5*Y2716</f>
        <v>0</v>
      </c>
      <c r="AE2716" s="1">
        <f>'Innlegging av opplysninger'!$B$5*Z2716</f>
        <v>0</v>
      </c>
      <c r="AF2716" s="1">
        <f>'Innlegging av opplysninger'!$B$5*AA2716</f>
        <v>0</v>
      </c>
      <c r="AG2716" s="1"/>
      <c r="AH2716" s="1">
        <f>'Innlegging av opplysninger'!$C$11*SUM(X2716:AG2716)</f>
        <v>0</v>
      </c>
      <c r="AI2716" s="1">
        <f>'Innlegging av opplysninger'!$C$13*(((X2716+Z2716+AC2716+AE2716)*Data!M2716)+(Z2716+AE2716)*(1-Data!M2716)*1.8/12+Y2716+AD2716+AA2716+AB2716+AF2716+AG2716)</f>
        <v>0</v>
      </c>
      <c r="AJ2716" s="1">
        <f>'Innlegging av opplysninger'!$C$13*((X2716+Z2716+AC2716+AE2716)*(1-Data!M2716)-(Z2716+AE2716)*(1-Data!M2716)*1.8/12)</f>
        <v>0</v>
      </c>
      <c r="AK2716" s="83">
        <f t="shared" si="424"/>
        <v>0</v>
      </c>
      <c r="AL2716" s="83">
        <f t="shared" si="425"/>
        <v>0</v>
      </c>
      <c r="AM2716" s="83">
        <f t="shared" si="426"/>
        <v>0</v>
      </c>
    </row>
    <row r="2717" spans="1:39">
      <c r="A2717" t="str">
        <f t="shared" si="420"/>
        <v>00</v>
      </c>
      <c r="B2717" s="6">
        <f>Data!A2717</f>
        <v>0</v>
      </c>
      <c r="C2717" s="7">
        <f>Data!B2717</f>
        <v>0</v>
      </c>
      <c r="D2717" s="7">
        <f>Data!C2717</f>
        <v>0</v>
      </c>
      <c r="E2717" s="1">
        <f>Data!D2717</f>
        <v>0</v>
      </c>
      <c r="F2717" s="1">
        <f>Data!E2717+Data!F2717</f>
        <v>0</v>
      </c>
      <c r="G2717" s="1">
        <f>Data!G2717</f>
        <v>0</v>
      </c>
      <c r="H2717" s="1">
        <f t="shared" si="421"/>
        <v>0</v>
      </c>
      <c r="I2717" s="1">
        <f t="shared" si="422"/>
        <v>0</v>
      </c>
      <c r="J2717" s="1">
        <f t="shared" si="423"/>
        <v>0</v>
      </c>
      <c r="K2717" s="1">
        <f>'Innlegging av opplysninger'!$B$4*H2717</f>
        <v>0</v>
      </c>
      <c r="L2717" s="1"/>
      <c r="M2717" s="1">
        <f>'Innlegging av opplysninger'!$B$5*H2717</f>
        <v>0</v>
      </c>
      <c r="N2717" s="1">
        <f>'Innlegging av opplysninger'!$B$5*I2717</f>
        <v>0</v>
      </c>
      <c r="O2717" s="1">
        <f>'Innlegging av opplysninger'!$B$5*J2717</f>
        <v>0</v>
      </c>
      <c r="P2717" s="1">
        <f>'Innlegging av opplysninger'!$B$5*K2717</f>
        <v>0</v>
      </c>
      <c r="Q2717" s="1"/>
      <c r="R2717" s="1">
        <f>'Innlegging av opplysninger'!$C$11*SUM(H2717:Q2717)</f>
        <v>0</v>
      </c>
      <c r="S2717" s="1">
        <f>'Innlegging av opplysninger'!$C$13*(((H2717+J2717+M2717+O2717)*Data!H2717)+(J2717+O2717)*(1-Data!H2717)*1.8/12+I2717+N2717+K2717+L2717+P2717+Q2717)</f>
        <v>0</v>
      </c>
      <c r="T2717" s="1">
        <f>'Innlegging av opplysninger'!$C$13*((H2717+J2717+M2717+O2717)*(1-Data!H2717)-(J2717+O2717)*(1-Data!H2717)*1.8/12)</f>
        <v>0</v>
      </c>
      <c r="U2717" s="1">
        <f>Data!I2717</f>
        <v>0</v>
      </c>
      <c r="V2717" s="1">
        <f>Data!J2717+Data!K2717</f>
        <v>0</v>
      </c>
      <c r="W2717" s="1">
        <f>Data!L2717</f>
        <v>0</v>
      </c>
      <c r="X2717" s="1">
        <f t="shared" si="427"/>
        <v>0</v>
      </c>
      <c r="Y2717" s="100">
        <f t="shared" si="428"/>
        <v>0</v>
      </c>
      <c r="Z2717" s="100">
        <f t="shared" si="429"/>
        <v>0</v>
      </c>
      <c r="AA2717" s="100">
        <f>'Innlegging av opplysninger'!$B$4*X2717</f>
        <v>0</v>
      </c>
      <c r="AB2717" s="1"/>
      <c r="AC2717" s="1">
        <f>'Innlegging av opplysninger'!$B$5*X2717</f>
        <v>0</v>
      </c>
      <c r="AD2717" s="1">
        <f>'Innlegging av opplysninger'!$B$5*Y2717</f>
        <v>0</v>
      </c>
      <c r="AE2717" s="1">
        <f>'Innlegging av opplysninger'!$B$5*Z2717</f>
        <v>0</v>
      </c>
      <c r="AF2717" s="1">
        <f>'Innlegging av opplysninger'!$B$5*AA2717</f>
        <v>0</v>
      </c>
      <c r="AG2717" s="1"/>
      <c r="AH2717" s="1">
        <f>'Innlegging av opplysninger'!$C$11*SUM(X2717:AG2717)</f>
        <v>0</v>
      </c>
      <c r="AI2717" s="1">
        <f>'Innlegging av opplysninger'!$C$13*(((X2717+Z2717+AC2717+AE2717)*Data!M2717)+(Z2717+AE2717)*(1-Data!M2717)*1.8/12+Y2717+AD2717+AA2717+AB2717+AF2717+AG2717)</f>
        <v>0</v>
      </c>
      <c r="AJ2717" s="1">
        <f>'Innlegging av opplysninger'!$C$13*((X2717+Z2717+AC2717+AE2717)*(1-Data!M2717)-(Z2717+AE2717)*(1-Data!M2717)*1.8/12)</f>
        <v>0</v>
      </c>
      <c r="AK2717" s="83">
        <f t="shared" si="424"/>
        <v>0</v>
      </c>
      <c r="AL2717" s="83">
        <f t="shared" si="425"/>
        <v>0</v>
      </c>
      <c r="AM2717" s="83">
        <f t="shared" si="426"/>
        <v>0</v>
      </c>
    </row>
    <row r="2718" spans="1:39">
      <c r="A2718" t="str">
        <f t="shared" si="420"/>
        <v>00</v>
      </c>
      <c r="B2718" s="6">
        <f>Data!A2718</f>
        <v>0</v>
      </c>
      <c r="C2718" s="7">
        <f>Data!B2718</f>
        <v>0</v>
      </c>
      <c r="D2718" s="7">
        <f>Data!C2718</f>
        <v>0</v>
      </c>
      <c r="E2718" s="1">
        <f>Data!D2718</f>
        <v>0</v>
      </c>
      <c r="F2718" s="1">
        <f>Data!E2718+Data!F2718</f>
        <v>0</v>
      </c>
      <c r="G2718" s="1">
        <f>Data!G2718</f>
        <v>0</v>
      </c>
      <c r="H2718" s="1">
        <f t="shared" si="421"/>
        <v>0</v>
      </c>
      <c r="I2718" s="1">
        <f t="shared" si="422"/>
        <v>0</v>
      </c>
      <c r="J2718" s="1">
        <f t="shared" si="423"/>
        <v>0</v>
      </c>
      <c r="K2718" s="1">
        <f>'Innlegging av opplysninger'!$B$4*H2718</f>
        <v>0</v>
      </c>
      <c r="L2718" s="1"/>
      <c r="M2718" s="1">
        <f>'Innlegging av opplysninger'!$B$5*H2718</f>
        <v>0</v>
      </c>
      <c r="N2718" s="1">
        <f>'Innlegging av opplysninger'!$B$5*I2718</f>
        <v>0</v>
      </c>
      <c r="O2718" s="1">
        <f>'Innlegging av opplysninger'!$B$5*J2718</f>
        <v>0</v>
      </c>
      <c r="P2718" s="1">
        <f>'Innlegging av opplysninger'!$B$5*K2718</f>
        <v>0</v>
      </c>
      <c r="Q2718" s="1"/>
      <c r="R2718" s="1">
        <f>'Innlegging av opplysninger'!$C$11*SUM(H2718:Q2718)</f>
        <v>0</v>
      </c>
      <c r="S2718" s="1">
        <f>'Innlegging av opplysninger'!$C$13*(((H2718+J2718+M2718+O2718)*Data!H2718)+(J2718+O2718)*(1-Data!H2718)*1.8/12+I2718+N2718+K2718+L2718+P2718+Q2718)</f>
        <v>0</v>
      </c>
      <c r="T2718" s="1">
        <f>'Innlegging av opplysninger'!$C$13*((H2718+J2718+M2718+O2718)*(1-Data!H2718)-(J2718+O2718)*(1-Data!H2718)*1.8/12)</f>
        <v>0</v>
      </c>
      <c r="U2718" s="1">
        <f>Data!I2718</f>
        <v>0</v>
      </c>
      <c r="V2718" s="1">
        <f>Data!J2718+Data!K2718</f>
        <v>0</v>
      </c>
      <c r="W2718" s="1">
        <f>Data!L2718</f>
        <v>0</v>
      </c>
      <c r="X2718" s="1">
        <f t="shared" si="427"/>
        <v>0</v>
      </c>
      <c r="Y2718" s="100">
        <f t="shared" si="428"/>
        <v>0</v>
      </c>
      <c r="Z2718" s="100">
        <f t="shared" si="429"/>
        <v>0</v>
      </c>
      <c r="AA2718" s="100">
        <f>'Innlegging av opplysninger'!$B$4*X2718</f>
        <v>0</v>
      </c>
      <c r="AB2718" s="1"/>
      <c r="AC2718" s="1">
        <f>'Innlegging av opplysninger'!$B$5*X2718</f>
        <v>0</v>
      </c>
      <c r="AD2718" s="1">
        <f>'Innlegging av opplysninger'!$B$5*Y2718</f>
        <v>0</v>
      </c>
      <c r="AE2718" s="1">
        <f>'Innlegging av opplysninger'!$B$5*Z2718</f>
        <v>0</v>
      </c>
      <c r="AF2718" s="1">
        <f>'Innlegging av opplysninger'!$B$5*AA2718</f>
        <v>0</v>
      </c>
      <c r="AG2718" s="1"/>
      <c r="AH2718" s="1">
        <f>'Innlegging av opplysninger'!$C$11*SUM(X2718:AG2718)</f>
        <v>0</v>
      </c>
      <c r="AI2718" s="1">
        <f>'Innlegging av opplysninger'!$C$13*(((X2718+Z2718+AC2718+AE2718)*Data!M2718)+(Z2718+AE2718)*(1-Data!M2718)*1.8/12+Y2718+AD2718+AA2718+AB2718+AF2718+AG2718)</f>
        <v>0</v>
      </c>
      <c r="AJ2718" s="1">
        <f>'Innlegging av opplysninger'!$C$13*((X2718+Z2718+AC2718+AE2718)*(1-Data!M2718)-(Z2718+AE2718)*(1-Data!M2718)*1.8/12)</f>
        <v>0</v>
      </c>
      <c r="AK2718" s="83">
        <f t="shared" si="424"/>
        <v>0</v>
      </c>
      <c r="AL2718" s="83">
        <f t="shared" si="425"/>
        <v>0</v>
      </c>
      <c r="AM2718" s="83">
        <f t="shared" si="426"/>
        <v>0</v>
      </c>
    </row>
    <row r="2719" spans="1:39">
      <c r="A2719" t="str">
        <f t="shared" si="420"/>
        <v>00</v>
      </c>
      <c r="B2719" s="6">
        <f>Data!A2719</f>
        <v>0</v>
      </c>
      <c r="C2719" s="7">
        <f>Data!B2719</f>
        <v>0</v>
      </c>
      <c r="D2719" s="7">
        <f>Data!C2719</f>
        <v>0</v>
      </c>
      <c r="E2719" s="1">
        <f>Data!D2719</f>
        <v>0</v>
      </c>
      <c r="F2719" s="1">
        <f>Data!E2719+Data!F2719</f>
        <v>0</v>
      </c>
      <c r="G2719" s="1">
        <f>Data!G2719</f>
        <v>0</v>
      </c>
      <c r="H2719" s="1">
        <f t="shared" si="421"/>
        <v>0</v>
      </c>
      <c r="I2719" s="1">
        <f t="shared" si="422"/>
        <v>0</v>
      </c>
      <c r="J2719" s="1">
        <f t="shared" si="423"/>
        <v>0</v>
      </c>
      <c r="K2719" s="1">
        <f>'Innlegging av opplysninger'!$B$4*H2719</f>
        <v>0</v>
      </c>
      <c r="L2719" s="1"/>
      <c r="M2719" s="1">
        <f>'Innlegging av opplysninger'!$B$5*H2719</f>
        <v>0</v>
      </c>
      <c r="N2719" s="1">
        <f>'Innlegging av opplysninger'!$B$5*I2719</f>
        <v>0</v>
      </c>
      <c r="O2719" s="1">
        <f>'Innlegging av opplysninger'!$B$5*J2719</f>
        <v>0</v>
      </c>
      <c r="P2719" s="1">
        <f>'Innlegging av opplysninger'!$B$5*K2719</f>
        <v>0</v>
      </c>
      <c r="Q2719" s="1"/>
      <c r="R2719" s="1">
        <f>'Innlegging av opplysninger'!$C$11*SUM(H2719:Q2719)</f>
        <v>0</v>
      </c>
      <c r="S2719" s="1">
        <f>'Innlegging av opplysninger'!$C$13*(((H2719+J2719+M2719+O2719)*Data!H2719)+(J2719+O2719)*(1-Data!H2719)*1.8/12+I2719+N2719+K2719+L2719+P2719+Q2719)</f>
        <v>0</v>
      </c>
      <c r="T2719" s="1">
        <f>'Innlegging av opplysninger'!$C$13*((H2719+J2719+M2719+O2719)*(1-Data!H2719)-(J2719+O2719)*(1-Data!H2719)*1.8/12)</f>
        <v>0</v>
      </c>
      <c r="U2719" s="1">
        <f>Data!I2719</f>
        <v>0</v>
      </c>
      <c r="V2719" s="1">
        <f>Data!J2719+Data!K2719</f>
        <v>0</v>
      </c>
      <c r="W2719" s="1">
        <f>Data!L2719</f>
        <v>0</v>
      </c>
      <c r="X2719" s="1">
        <f t="shared" si="427"/>
        <v>0</v>
      </c>
      <c r="Y2719" s="100">
        <f t="shared" si="428"/>
        <v>0</v>
      </c>
      <c r="Z2719" s="100">
        <f t="shared" si="429"/>
        <v>0</v>
      </c>
      <c r="AA2719" s="100">
        <f>'Innlegging av opplysninger'!$B$4*X2719</f>
        <v>0</v>
      </c>
      <c r="AB2719" s="1"/>
      <c r="AC2719" s="1">
        <f>'Innlegging av opplysninger'!$B$5*X2719</f>
        <v>0</v>
      </c>
      <c r="AD2719" s="1">
        <f>'Innlegging av opplysninger'!$B$5*Y2719</f>
        <v>0</v>
      </c>
      <c r="AE2719" s="1">
        <f>'Innlegging av opplysninger'!$B$5*Z2719</f>
        <v>0</v>
      </c>
      <c r="AF2719" s="1">
        <f>'Innlegging av opplysninger'!$B$5*AA2719</f>
        <v>0</v>
      </c>
      <c r="AG2719" s="1"/>
      <c r="AH2719" s="1">
        <f>'Innlegging av opplysninger'!$C$11*SUM(X2719:AG2719)</f>
        <v>0</v>
      </c>
      <c r="AI2719" s="1">
        <f>'Innlegging av opplysninger'!$C$13*(((X2719+Z2719+AC2719+AE2719)*Data!M2719)+(Z2719+AE2719)*(1-Data!M2719)*1.8/12+Y2719+AD2719+AA2719+AB2719+AF2719+AG2719)</f>
        <v>0</v>
      </c>
      <c r="AJ2719" s="1">
        <f>'Innlegging av opplysninger'!$C$13*((X2719+Z2719+AC2719+AE2719)*(1-Data!M2719)-(Z2719+AE2719)*(1-Data!M2719)*1.8/12)</f>
        <v>0</v>
      </c>
      <c r="AK2719" s="83">
        <f t="shared" si="424"/>
        <v>0</v>
      </c>
      <c r="AL2719" s="83">
        <f t="shared" si="425"/>
        <v>0</v>
      </c>
      <c r="AM2719" s="83">
        <f t="shared" si="426"/>
        <v>0</v>
      </c>
    </row>
    <row r="2720" spans="1:39">
      <c r="A2720" t="str">
        <f t="shared" si="420"/>
        <v>00</v>
      </c>
      <c r="B2720" s="6">
        <f>Data!A2720</f>
        <v>0</v>
      </c>
      <c r="C2720" s="7">
        <f>Data!B2720</f>
        <v>0</v>
      </c>
      <c r="D2720" s="7">
        <f>Data!C2720</f>
        <v>0</v>
      </c>
      <c r="E2720" s="1">
        <f>Data!D2720</f>
        <v>0</v>
      </c>
      <c r="F2720" s="1">
        <f>Data!E2720+Data!F2720</f>
        <v>0</v>
      </c>
      <c r="G2720" s="1">
        <f>Data!G2720</f>
        <v>0</v>
      </c>
      <c r="H2720" s="1">
        <f t="shared" si="421"/>
        <v>0</v>
      </c>
      <c r="I2720" s="1">
        <f t="shared" si="422"/>
        <v>0</v>
      </c>
      <c r="J2720" s="1">
        <f t="shared" si="423"/>
        <v>0</v>
      </c>
      <c r="K2720" s="1">
        <f>'Innlegging av opplysninger'!$B$4*H2720</f>
        <v>0</v>
      </c>
      <c r="L2720" s="1"/>
      <c r="M2720" s="1">
        <f>'Innlegging av opplysninger'!$B$5*H2720</f>
        <v>0</v>
      </c>
      <c r="N2720" s="1">
        <f>'Innlegging av opplysninger'!$B$5*I2720</f>
        <v>0</v>
      </c>
      <c r="O2720" s="1">
        <f>'Innlegging av opplysninger'!$B$5*J2720</f>
        <v>0</v>
      </c>
      <c r="P2720" s="1">
        <f>'Innlegging av opplysninger'!$B$5*K2720</f>
        <v>0</v>
      </c>
      <c r="Q2720" s="1"/>
      <c r="R2720" s="1">
        <f>'Innlegging av opplysninger'!$C$11*SUM(H2720:Q2720)</f>
        <v>0</v>
      </c>
      <c r="S2720" s="1">
        <f>'Innlegging av opplysninger'!$C$13*(((H2720+J2720+M2720+O2720)*Data!H2720)+(J2720+O2720)*(1-Data!H2720)*1.8/12+I2720+N2720+K2720+L2720+P2720+Q2720)</f>
        <v>0</v>
      </c>
      <c r="T2720" s="1">
        <f>'Innlegging av opplysninger'!$C$13*((H2720+J2720+M2720+O2720)*(1-Data!H2720)-(J2720+O2720)*(1-Data!H2720)*1.8/12)</f>
        <v>0</v>
      </c>
      <c r="U2720" s="1">
        <f>Data!I2720</f>
        <v>0</v>
      </c>
      <c r="V2720" s="1">
        <f>Data!J2720+Data!K2720</f>
        <v>0</v>
      </c>
      <c r="W2720" s="1">
        <f>Data!L2720</f>
        <v>0</v>
      </c>
      <c r="X2720" s="1">
        <f t="shared" si="427"/>
        <v>0</v>
      </c>
      <c r="Y2720" s="100">
        <f t="shared" si="428"/>
        <v>0</v>
      </c>
      <c r="Z2720" s="100">
        <f t="shared" si="429"/>
        <v>0</v>
      </c>
      <c r="AA2720" s="100">
        <f>'Innlegging av opplysninger'!$B$4*X2720</f>
        <v>0</v>
      </c>
      <c r="AB2720" s="1"/>
      <c r="AC2720" s="1">
        <f>'Innlegging av opplysninger'!$B$5*X2720</f>
        <v>0</v>
      </c>
      <c r="AD2720" s="1">
        <f>'Innlegging av opplysninger'!$B$5*Y2720</f>
        <v>0</v>
      </c>
      <c r="AE2720" s="1">
        <f>'Innlegging av opplysninger'!$B$5*Z2720</f>
        <v>0</v>
      </c>
      <c r="AF2720" s="1">
        <f>'Innlegging av opplysninger'!$B$5*AA2720</f>
        <v>0</v>
      </c>
      <c r="AG2720" s="1"/>
      <c r="AH2720" s="1">
        <f>'Innlegging av opplysninger'!$C$11*SUM(X2720:AG2720)</f>
        <v>0</v>
      </c>
      <c r="AI2720" s="1">
        <f>'Innlegging av opplysninger'!$C$13*(((X2720+Z2720+AC2720+AE2720)*Data!M2720)+(Z2720+AE2720)*(1-Data!M2720)*1.8/12+Y2720+AD2720+AA2720+AB2720+AF2720+AG2720)</f>
        <v>0</v>
      </c>
      <c r="AJ2720" s="1">
        <f>'Innlegging av opplysninger'!$C$13*((X2720+Z2720+AC2720+AE2720)*(1-Data!M2720)-(Z2720+AE2720)*(1-Data!M2720)*1.8/12)</f>
        <v>0</v>
      </c>
      <c r="AK2720" s="83">
        <f t="shared" si="424"/>
        <v>0</v>
      </c>
      <c r="AL2720" s="83">
        <f t="shared" si="425"/>
        <v>0</v>
      </c>
      <c r="AM2720" s="83">
        <f t="shared" si="426"/>
        <v>0</v>
      </c>
    </row>
    <row r="2721" spans="1:39">
      <c r="A2721" t="str">
        <f t="shared" si="420"/>
        <v>00</v>
      </c>
      <c r="B2721" s="6">
        <f>Data!A2721</f>
        <v>0</v>
      </c>
      <c r="C2721" s="7">
        <f>Data!B2721</f>
        <v>0</v>
      </c>
      <c r="D2721" s="7">
        <f>Data!C2721</f>
        <v>0</v>
      </c>
      <c r="E2721" s="1">
        <f>Data!D2721</f>
        <v>0</v>
      </c>
      <c r="F2721" s="1">
        <f>Data!E2721+Data!F2721</f>
        <v>0</v>
      </c>
      <c r="G2721" s="1">
        <f>Data!G2721</f>
        <v>0</v>
      </c>
      <c r="H2721" s="1">
        <f t="shared" si="421"/>
        <v>0</v>
      </c>
      <c r="I2721" s="1">
        <f t="shared" si="422"/>
        <v>0</v>
      </c>
      <c r="J2721" s="1">
        <f t="shared" si="423"/>
        <v>0</v>
      </c>
      <c r="K2721" s="1">
        <f>'Innlegging av opplysninger'!$B$4*H2721</f>
        <v>0</v>
      </c>
      <c r="L2721" s="1"/>
      <c r="M2721" s="1">
        <f>'Innlegging av opplysninger'!$B$5*H2721</f>
        <v>0</v>
      </c>
      <c r="N2721" s="1">
        <f>'Innlegging av opplysninger'!$B$5*I2721</f>
        <v>0</v>
      </c>
      <c r="O2721" s="1">
        <f>'Innlegging av opplysninger'!$B$5*J2721</f>
        <v>0</v>
      </c>
      <c r="P2721" s="1">
        <f>'Innlegging av opplysninger'!$B$5*K2721</f>
        <v>0</v>
      </c>
      <c r="Q2721" s="1"/>
      <c r="R2721" s="1">
        <f>'Innlegging av opplysninger'!$C$11*SUM(H2721:Q2721)</f>
        <v>0</v>
      </c>
      <c r="S2721" s="1">
        <f>'Innlegging av opplysninger'!$C$13*(((H2721+J2721+M2721+O2721)*Data!H2721)+(J2721+O2721)*(1-Data!H2721)*1.8/12+I2721+N2721+K2721+L2721+P2721+Q2721)</f>
        <v>0</v>
      </c>
      <c r="T2721" s="1">
        <f>'Innlegging av opplysninger'!$C$13*((H2721+J2721+M2721+O2721)*(1-Data!H2721)-(J2721+O2721)*(1-Data!H2721)*1.8/12)</f>
        <v>0</v>
      </c>
      <c r="U2721" s="1">
        <f>Data!I2721</f>
        <v>0</v>
      </c>
      <c r="V2721" s="1">
        <f>Data!J2721+Data!K2721</f>
        <v>0</v>
      </c>
      <c r="W2721" s="1">
        <f>Data!L2721</f>
        <v>0</v>
      </c>
      <c r="X2721" s="1">
        <f t="shared" si="427"/>
        <v>0</v>
      </c>
      <c r="Y2721" s="100">
        <f t="shared" si="428"/>
        <v>0</v>
      </c>
      <c r="Z2721" s="100">
        <f t="shared" si="429"/>
        <v>0</v>
      </c>
      <c r="AA2721" s="100">
        <f>'Innlegging av opplysninger'!$B$4*X2721</f>
        <v>0</v>
      </c>
      <c r="AB2721" s="1"/>
      <c r="AC2721" s="1">
        <f>'Innlegging av opplysninger'!$B$5*X2721</f>
        <v>0</v>
      </c>
      <c r="AD2721" s="1">
        <f>'Innlegging av opplysninger'!$B$5*Y2721</f>
        <v>0</v>
      </c>
      <c r="AE2721" s="1">
        <f>'Innlegging av opplysninger'!$B$5*Z2721</f>
        <v>0</v>
      </c>
      <c r="AF2721" s="1">
        <f>'Innlegging av opplysninger'!$B$5*AA2721</f>
        <v>0</v>
      </c>
      <c r="AG2721" s="1"/>
      <c r="AH2721" s="1">
        <f>'Innlegging av opplysninger'!$C$11*SUM(X2721:AG2721)</f>
        <v>0</v>
      </c>
      <c r="AI2721" s="1">
        <f>'Innlegging av opplysninger'!$C$13*(((X2721+Z2721+AC2721+AE2721)*Data!M2721)+(Z2721+AE2721)*(1-Data!M2721)*1.8/12+Y2721+AD2721+AA2721+AB2721+AF2721+AG2721)</f>
        <v>0</v>
      </c>
      <c r="AJ2721" s="1">
        <f>'Innlegging av opplysninger'!$C$13*((X2721+Z2721+AC2721+AE2721)*(1-Data!M2721)-(Z2721+AE2721)*(1-Data!M2721)*1.8/12)</f>
        <v>0</v>
      </c>
      <c r="AK2721" s="83">
        <f t="shared" si="424"/>
        <v>0</v>
      </c>
      <c r="AL2721" s="83">
        <f t="shared" si="425"/>
        <v>0</v>
      </c>
      <c r="AM2721" s="83">
        <f t="shared" si="426"/>
        <v>0</v>
      </c>
    </row>
    <row r="2722" spans="1:39">
      <c r="A2722" t="str">
        <f t="shared" si="420"/>
        <v>00</v>
      </c>
      <c r="B2722" s="6">
        <f>Data!A2722</f>
        <v>0</v>
      </c>
      <c r="C2722" s="7">
        <f>Data!B2722</f>
        <v>0</v>
      </c>
      <c r="D2722" s="7">
        <f>Data!C2722</f>
        <v>0</v>
      </c>
      <c r="E2722" s="1">
        <f>Data!D2722</f>
        <v>0</v>
      </c>
      <c r="F2722" s="1">
        <f>Data!E2722+Data!F2722</f>
        <v>0</v>
      </c>
      <c r="G2722" s="1">
        <f>Data!G2722</f>
        <v>0</v>
      </c>
      <c r="H2722" s="1">
        <f t="shared" si="421"/>
        <v>0</v>
      </c>
      <c r="I2722" s="1">
        <f t="shared" si="422"/>
        <v>0</v>
      </c>
      <c r="J2722" s="1">
        <f t="shared" si="423"/>
        <v>0</v>
      </c>
      <c r="K2722" s="1">
        <f>'Innlegging av opplysninger'!$B$4*H2722</f>
        <v>0</v>
      </c>
      <c r="L2722" s="1"/>
      <c r="M2722" s="1">
        <f>'Innlegging av opplysninger'!$B$5*H2722</f>
        <v>0</v>
      </c>
      <c r="N2722" s="1">
        <f>'Innlegging av opplysninger'!$B$5*I2722</f>
        <v>0</v>
      </c>
      <c r="O2722" s="1">
        <f>'Innlegging av opplysninger'!$B$5*J2722</f>
        <v>0</v>
      </c>
      <c r="P2722" s="1">
        <f>'Innlegging av opplysninger'!$B$5*K2722</f>
        <v>0</v>
      </c>
      <c r="Q2722" s="1"/>
      <c r="R2722" s="1">
        <f>'Innlegging av opplysninger'!$C$11*SUM(H2722:Q2722)</f>
        <v>0</v>
      </c>
      <c r="S2722" s="1">
        <f>'Innlegging av opplysninger'!$C$13*(((H2722+J2722+M2722+O2722)*Data!H2722)+(J2722+O2722)*(1-Data!H2722)*1.8/12+I2722+N2722+K2722+L2722+P2722+Q2722)</f>
        <v>0</v>
      </c>
      <c r="T2722" s="1">
        <f>'Innlegging av opplysninger'!$C$13*((H2722+J2722+M2722+O2722)*(1-Data!H2722)-(J2722+O2722)*(1-Data!H2722)*1.8/12)</f>
        <v>0</v>
      </c>
      <c r="U2722" s="1">
        <f>Data!I2722</f>
        <v>0</v>
      </c>
      <c r="V2722" s="1">
        <f>Data!J2722+Data!K2722</f>
        <v>0</v>
      </c>
      <c r="W2722" s="1">
        <f>Data!L2722</f>
        <v>0</v>
      </c>
      <c r="X2722" s="1">
        <f t="shared" si="427"/>
        <v>0</v>
      </c>
      <c r="Y2722" s="100">
        <f t="shared" si="428"/>
        <v>0</v>
      </c>
      <c r="Z2722" s="100">
        <f t="shared" si="429"/>
        <v>0</v>
      </c>
      <c r="AA2722" s="100">
        <f>'Innlegging av opplysninger'!$B$4*X2722</f>
        <v>0</v>
      </c>
      <c r="AB2722" s="1"/>
      <c r="AC2722" s="1">
        <f>'Innlegging av opplysninger'!$B$5*X2722</f>
        <v>0</v>
      </c>
      <c r="AD2722" s="1">
        <f>'Innlegging av opplysninger'!$B$5*Y2722</f>
        <v>0</v>
      </c>
      <c r="AE2722" s="1">
        <f>'Innlegging av opplysninger'!$B$5*Z2722</f>
        <v>0</v>
      </c>
      <c r="AF2722" s="1">
        <f>'Innlegging av opplysninger'!$B$5*AA2722</f>
        <v>0</v>
      </c>
      <c r="AG2722" s="1"/>
      <c r="AH2722" s="1">
        <f>'Innlegging av opplysninger'!$C$11*SUM(X2722:AG2722)</f>
        <v>0</v>
      </c>
      <c r="AI2722" s="1">
        <f>'Innlegging av opplysninger'!$C$13*(((X2722+Z2722+AC2722+AE2722)*Data!M2722)+(Z2722+AE2722)*(1-Data!M2722)*1.8/12+Y2722+AD2722+AA2722+AB2722+AF2722+AG2722)</f>
        <v>0</v>
      </c>
      <c r="AJ2722" s="1">
        <f>'Innlegging av opplysninger'!$C$13*((X2722+Z2722+AC2722+AE2722)*(1-Data!M2722)-(Z2722+AE2722)*(1-Data!M2722)*1.8/12)</f>
        <v>0</v>
      </c>
      <c r="AK2722" s="83">
        <f t="shared" si="424"/>
        <v>0</v>
      </c>
      <c r="AL2722" s="83">
        <f t="shared" si="425"/>
        <v>0</v>
      </c>
      <c r="AM2722" s="83">
        <f t="shared" si="426"/>
        <v>0</v>
      </c>
    </row>
    <row r="2723" spans="1:39">
      <c r="A2723" t="str">
        <f t="shared" si="420"/>
        <v>00</v>
      </c>
      <c r="B2723" s="6">
        <f>Data!A2723</f>
        <v>0</v>
      </c>
      <c r="C2723" s="7">
        <f>Data!B2723</f>
        <v>0</v>
      </c>
      <c r="D2723" s="7">
        <f>Data!C2723</f>
        <v>0</v>
      </c>
      <c r="E2723" s="1">
        <f>Data!D2723</f>
        <v>0</v>
      </c>
      <c r="F2723" s="1">
        <f>Data!E2723+Data!F2723</f>
        <v>0</v>
      </c>
      <c r="G2723" s="1">
        <f>Data!G2723</f>
        <v>0</v>
      </c>
      <c r="H2723" s="1">
        <f t="shared" si="421"/>
        <v>0</v>
      </c>
      <c r="I2723" s="1">
        <f t="shared" si="422"/>
        <v>0</v>
      </c>
      <c r="J2723" s="1">
        <f t="shared" si="423"/>
        <v>0</v>
      </c>
      <c r="K2723" s="1">
        <f>'Innlegging av opplysninger'!$B$4*H2723</f>
        <v>0</v>
      </c>
      <c r="L2723" s="1"/>
      <c r="M2723" s="1">
        <f>'Innlegging av opplysninger'!$B$5*H2723</f>
        <v>0</v>
      </c>
      <c r="N2723" s="1">
        <f>'Innlegging av opplysninger'!$B$5*I2723</f>
        <v>0</v>
      </c>
      <c r="O2723" s="1">
        <f>'Innlegging av opplysninger'!$B$5*J2723</f>
        <v>0</v>
      </c>
      <c r="P2723" s="1">
        <f>'Innlegging av opplysninger'!$B$5*K2723</f>
        <v>0</v>
      </c>
      <c r="Q2723" s="1"/>
      <c r="R2723" s="1">
        <f>'Innlegging av opplysninger'!$C$11*SUM(H2723:Q2723)</f>
        <v>0</v>
      </c>
      <c r="S2723" s="1">
        <f>'Innlegging av opplysninger'!$C$13*(((H2723+J2723+M2723+O2723)*Data!H2723)+(J2723+O2723)*(1-Data!H2723)*1.8/12+I2723+N2723+K2723+L2723+P2723+Q2723)</f>
        <v>0</v>
      </c>
      <c r="T2723" s="1">
        <f>'Innlegging av opplysninger'!$C$13*((H2723+J2723+M2723+O2723)*(1-Data!H2723)-(J2723+O2723)*(1-Data!H2723)*1.8/12)</f>
        <v>0</v>
      </c>
      <c r="U2723" s="1">
        <f>Data!I2723</f>
        <v>0</v>
      </c>
      <c r="V2723" s="1">
        <f>Data!J2723+Data!K2723</f>
        <v>0</v>
      </c>
      <c r="W2723" s="1">
        <f>Data!L2723</f>
        <v>0</v>
      </c>
      <c r="X2723" s="1">
        <f t="shared" si="427"/>
        <v>0</v>
      </c>
      <c r="Y2723" s="100">
        <f t="shared" si="428"/>
        <v>0</v>
      </c>
      <c r="Z2723" s="100">
        <f t="shared" si="429"/>
        <v>0</v>
      </c>
      <c r="AA2723" s="100">
        <f>'Innlegging av opplysninger'!$B$4*X2723</f>
        <v>0</v>
      </c>
      <c r="AB2723" s="1"/>
      <c r="AC2723" s="1">
        <f>'Innlegging av opplysninger'!$B$5*X2723</f>
        <v>0</v>
      </c>
      <c r="AD2723" s="1">
        <f>'Innlegging av opplysninger'!$B$5*Y2723</f>
        <v>0</v>
      </c>
      <c r="AE2723" s="1">
        <f>'Innlegging av opplysninger'!$B$5*Z2723</f>
        <v>0</v>
      </c>
      <c r="AF2723" s="1">
        <f>'Innlegging av opplysninger'!$B$5*AA2723</f>
        <v>0</v>
      </c>
      <c r="AG2723" s="1"/>
      <c r="AH2723" s="1">
        <f>'Innlegging av opplysninger'!$C$11*SUM(X2723:AG2723)</f>
        <v>0</v>
      </c>
      <c r="AI2723" s="1">
        <f>'Innlegging av opplysninger'!$C$13*(((X2723+Z2723+AC2723+AE2723)*Data!M2723)+(Z2723+AE2723)*(1-Data!M2723)*1.8/12+Y2723+AD2723+AA2723+AB2723+AF2723+AG2723)</f>
        <v>0</v>
      </c>
      <c r="AJ2723" s="1">
        <f>'Innlegging av opplysninger'!$C$13*((X2723+Z2723+AC2723+AE2723)*(1-Data!M2723)-(Z2723+AE2723)*(1-Data!M2723)*1.8/12)</f>
        <v>0</v>
      </c>
      <c r="AK2723" s="83">
        <f t="shared" si="424"/>
        <v>0</v>
      </c>
      <c r="AL2723" s="83">
        <f t="shared" si="425"/>
        <v>0</v>
      </c>
      <c r="AM2723" s="83">
        <f t="shared" si="426"/>
        <v>0</v>
      </c>
    </row>
    <row r="2724" spans="1:39">
      <c r="A2724" t="str">
        <f t="shared" si="420"/>
        <v>00</v>
      </c>
      <c r="B2724" s="6">
        <f>Data!A2724</f>
        <v>0</v>
      </c>
      <c r="C2724" s="7">
        <f>Data!B2724</f>
        <v>0</v>
      </c>
      <c r="D2724" s="7">
        <f>Data!C2724</f>
        <v>0</v>
      </c>
      <c r="E2724" s="1">
        <f>Data!D2724</f>
        <v>0</v>
      </c>
      <c r="F2724" s="1">
        <f>Data!E2724+Data!F2724</f>
        <v>0</v>
      </c>
      <c r="G2724" s="1">
        <f>Data!G2724</f>
        <v>0</v>
      </c>
      <c r="H2724" s="1">
        <f t="shared" si="421"/>
        <v>0</v>
      </c>
      <c r="I2724" s="1">
        <f t="shared" si="422"/>
        <v>0</v>
      </c>
      <c r="J2724" s="1">
        <f t="shared" si="423"/>
        <v>0</v>
      </c>
      <c r="K2724" s="1">
        <f>'Innlegging av opplysninger'!$B$4*H2724</f>
        <v>0</v>
      </c>
      <c r="L2724" s="1"/>
      <c r="M2724" s="1">
        <f>'Innlegging av opplysninger'!$B$5*H2724</f>
        <v>0</v>
      </c>
      <c r="N2724" s="1">
        <f>'Innlegging av opplysninger'!$B$5*I2724</f>
        <v>0</v>
      </c>
      <c r="O2724" s="1">
        <f>'Innlegging av opplysninger'!$B$5*J2724</f>
        <v>0</v>
      </c>
      <c r="P2724" s="1">
        <f>'Innlegging av opplysninger'!$B$5*K2724</f>
        <v>0</v>
      </c>
      <c r="Q2724" s="1"/>
      <c r="R2724" s="1">
        <f>'Innlegging av opplysninger'!$C$11*SUM(H2724:Q2724)</f>
        <v>0</v>
      </c>
      <c r="S2724" s="1">
        <f>'Innlegging av opplysninger'!$C$13*(((H2724+J2724+M2724+O2724)*Data!H2724)+(J2724+O2724)*(1-Data!H2724)*1.8/12+I2724+N2724+K2724+L2724+P2724+Q2724)</f>
        <v>0</v>
      </c>
      <c r="T2724" s="1">
        <f>'Innlegging av opplysninger'!$C$13*((H2724+J2724+M2724+O2724)*(1-Data!H2724)-(J2724+O2724)*(1-Data!H2724)*1.8/12)</f>
        <v>0</v>
      </c>
      <c r="U2724" s="1">
        <f>Data!I2724</f>
        <v>0</v>
      </c>
      <c r="V2724" s="1">
        <f>Data!J2724+Data!K2724</f>
        <v>0</v>
      </c>
      <c r="W2724" s="1">
        <f>Data!L2724</f>
        <v>0</v>
      </c>
      <c r="X2724" s="1">
        <f t="shared" si="427"/>
        <v>0</v>
      </c>
      <c r="Y2724" s="100">
        <f t="shared" si="428"/>
        <v>0</v>
      </c>
      <c r="Z2724" s="100">
        <f t="shared" si="429"/>
        <v>0</v>
      </c>
      <c r="AA2724" s="100">
        <f>'Innlegging av opplysninger'!$B$4*X2724</f>
        <v>0</v>
      </c>
      <c r="AB2724" s="1"/>
      <c r="AC2724" s="1">
        <f>'Innlegging av opplysninger'!$B$5*X2724</f>
        <v>0</v>
      </c>
      <c r="AD2724" s="1">
        <f>'Innlegging av opplysninger'!$B$5*Y2724</f>
        <v>0</v>
      </c>
      <c r="AE2724" s="1">
        <f>'Innlegging av opplysninger'!$B$5*Z2724</f>
        <v>0</v>
      </c>
      <c r="AF2724" s="1">
        <f>'Innlegging av opplysninger'!$B$5*AA2724</f>
        <v>0</v>
      </c>
      <c r="AG2724" s="1"/>
      <c r="AH2724" s="1">
        <f>'Innlegging av opplysninger'!$C$11*SUM(X2724:AG2724)</f>
        <v>0</v>
      </c>
      <c r="AI2724" s="1">
        <f>'Innlegging av opplysninger'!$C$13*(((X2724+Z2724+AC2724+AE2724)*Data!M2724)+(Z2724+AE2724)*(1-Data!M2724)*1.8/12+Y2724+AD2724+AA2724+AB2724+AF2724+AG2724)</f>
        <v>0</v>
      </c>
      <c r="AJ2724" s="1">
        <f>'Innlegging av opplysninger'!$C$13*((X2724+Z2724+AC2724+AE2724)*(1-Data!M2724)-(Z2724+AE2724)*(1-Data!M2724)*1.8/12)</f>
        <v>0</v>
      </c>
      <c r="AK2724" s="83">
        <f t="shared" si="424"/>
        <v>0</v>
      </c>
      <c r="AL2724" s="83">
        <f t="shared" si="425"/>
        <v>0</v>
      </c>
      <c r="AM2724" s="83">
        <f t="shared" si="426"/>
        <v>0</v>
      </c>
    </row>
    <row r="2725" spans="1:39">
      <c r="A2725" t="str">
        <f t="shared" si="420"/>
        <v>00</v>
      </c>
      <c r="B2725" s="6">
        <f>Data!A2725</f>
        <v>0</v>
      </c>
      <c r="C2725" s="7">
        <f>Data!B2725</f>
        <v>0</v>
      </c>
      <c r="D2725" s="7">
        <f>Data!C2725</f>
        <v>0</v>
      </c>
      <c r="E2725" s="1">
        <f>Data!D2725</f>
        <v>0</v>
      </c>
      <c r="F2725" s="1">
        <f>Data!E2725+Data!F2725</f>
        <v>0</v>
      </c>
      <c r="G2725" s="1">
        <f>Data!G2725</f>
        <v>0</v>
      </c>
      <c r="H2725" s="1">
        <f t="shared" si="421"/>
        <v>0</v>
      </c>
      <c r="I2725" s="1">
        <f t="shared" si="422"/>
        <v>0</v>
      </c>
      <c r="J2725" s="1">
        <f t="shared" si="423"/>
        <v>0</v>
      </c>
      <c r="K2725" s="1">
        <f>'Innlegging av opplysninger'!$B$4*H2725</f>
        <v>0</v>
      </c>
      <c r="L2725" s="1"/>
      <c r="M2725" s="1">
        <f>'Innlegging av opplysninger'!$B$5*H2725</f>
        <v>0</v>
      </c>
      <c r="N2725" s="1">
        <f>'Innlegging av opplysninger'!$B$5*I2725</f>
        <v>0</v>
      </c>
      <c r="O2725" s="1">
        <f>'Innlegging av opplysninger'!$B$5*J2725</f>
        <v>0</v>
      </c>
      <c r="P2725" s="1">
        <f>'Innlegging av opplysninger'!$B$5*K2725</f>
        <v>0</v>
      </c>
      <c r="Q2725" s="1"/>
      <c r="R2725" s="1">
        <f>'Innlegging av opplysninger'!$C$11*SUM(H2725:Q2725)</f>
        <v>0</v>
      </c>
      <c r="S2725" s="1">
        <f>'Innlegging av opplysninger'!$C$13*(((H2725+J2725+M2725+O2725)*Data!H2725)+(J2725+O2725)*(1-Data!H2725)*1.8/12+I2725+N2725+K2725+L2725+P2725+Q2725)</f>
        <v>0</v>
      </c>
      <c r="T2725" s="1">
        <f>'Innlegging av opplysninger'!$C$13*((H2725+J2725+M2725+O2725)*(1-Data!H2725)-(J2725+O2725)*(1-Data!H2725)*1.8/12)</f>
        <v>0</v>
      </c>
      <c r="U2725" s="1">
        <f>Data!I2725</f>
        <v>0</v>
      </c>
      <c r="V2725" s="1">
        <f>Data!J2725+Data!K2725</f>
        <v>0</v>
      </c>
      <c r="W2725" s="1">
        <f>Data!L2725</f>
        <v>0</v>
      </c>
      <c r="X2725" s="1">
        <f t="shared" si="427"/>
        <v>0</v>
      </c>
      <c r="Y2725" s="100">
        <f t="shared" si="428"/>
        <v>0</v>
      </c>
      <c r="Z2725" s="100">
        <f t="shared" si="429"/>
        <v>0</v>
      </c>
      <c r="AA2725" s="100">
        <f>'Innlegging av opplysninger'!$B$4*X2725</f>
        <v>0</v>
      </c>
      <c r="AB2725" s="1"/>
      <c r="AC2725" s="1">
        <f>'Innlegging av opplysninger'!$B$5*X2725</f>
        <v>0</v>
      </c>
      <c r="AD2725" s="1">
        <f>'Innlegging av opplysninger'!$B$5*Y2725</f>
        <v>0</v>
      </c>
      <c r="AE2725" s="1">
        <f>'Innlegging av opplysninger'!$B$5*Z2725</f>
        <v>0</v>
      </c>
      <c r="AF2725" s="1">
        <f>'Innlegging av opplysninger'!$B$5*AA2725</f>
        <v>0</v>
      </c>
      <c r="AG2725" s="1"/>
      <c r="AH2725" s="1">
        <f>'Innlegging av opplysninger'!$C$11*SUM(X2725:AG2725)</f>
        <v>0</v>
      </c>
      <c r="AI2725" s="1">
        <f>'Innlegging av opplysninger'!$C$13*(((X2725+Z2725+AC2725+AE2725)*Data!M2725)+(Z2725+AE2725)*(1-Data!M2725)*1.8/12+Y2725+AD2725+AA2725+AB2725+AF2725+AG2725)</f>
        <v>0</v>
      </c>
      <c r="AJ2725" s="1">
        <f>'Innlegging av opplysninger'!$C$13*((X2725+Z2725+AC2725+AE2725)*(1-Data!M2725)-(Z2725+AE2725)*(1-Data!M2725)*1.8/12)</f>
        <v>0</v>
      </c>
      <c r="AK2725" s="83">
        <f t="shared" si="424"/>
        <v>0</v>
      </c>
      <c r="AL2725" s="83">
        <f t="shared" si="425"/>
        <v>0</v>
      </c>
      <c r="AM2725" s="83">
        <f t="shared" si="426"/>
        <v>0</v>
      </c>
    </row>
    <row r="2726" spans="1:39">
      <c r="A2726" t="str">
        <f t="shared" si="420"/>
        <v>00</v>
      </c>
      <c r="B2726" s="6">
        <f>Data!A2726</f>
        <v>0</v>
      </c>
      <c r="C2726" s="7">
        <f>Data!B2726</f>
        <v>0</v>
      </c>
      <c r="D2726" s="7">
        <f>Data!C2726</f>
        <v>0</v>
      </c>
      <c r="E2726" s="1">
        <f>Data!D2726</f>
        <v>0</v>
      </c>
      <c r="F2726" s="1">
        <f>Data!E2726+Data!F2726</f>
        <v>0</v>
      </c>
      <c r="G2726" s="1">
        <f>Data!G2726</f>
        <v>0</v>
      </c>
      <c r="H2726" s="1">
        <f t="shared" si="421"/>
        <v>0</v>
      </c>
      <c r="I2726" s="1">
        <f t="shared" si="422"/>
        <v>0</v>
      </c>
      <c r="J2726" s="1">
        <f t="shared" si="423"/>
        <v>0</v>
      </c>
      <c r="K2726" s="1">
        <f>'Innlegging av opplysninger'!$B$4*H2726</f>
        <v>0</v>
      </c>
      <c r="L2726" s="1"/>
      <c r="M2726" s="1">
        <f>'Innlegging av opplysninger'!$B$5*H2726</f>
        <v>0</v>
      </c>
      <c r="N2726" s="1">
        <f>'Innlegging av opplysninger'!$B$5*I2726</f>
        <v>0</v>
      </c>
      <c r="O2726" s="1">
        <f>'Innlegging av opplysninger'!$B$5*J2726</f>
        <v>0</v>
      </c>
      <c r="P2726" s="1">
        <f>'Innlegging av opplysninger'!$B$5*K2726</f>
        <v>0</v>
      </c>
      <c r="Q2726" s="1"/>
      <c r="R2726" s="1">
        <f>'Innlegging av opplysninger'!$C$11*SUM(H2726:Q2726)</f>
        <v>0</v>
      </c>
      <c r="S2726" s="1">
        <f>'Innlegging av opplysninger'!$C$13*(((H2726+J2726+M2726+O2726)*Data!H2726)+(J2726+O2726)*(1-Data!H2726)*1.8/12+I2726+N2726+K2726+L2726+P2726+Q2726)</f>
        <v>0</v>
      </c>
      <c r="T2726" s="1">
        <f>'Innlegging av opplysninger'!$C$13*((H2726+J2726+M2726+O2726)*(1-Data!H2726)-(J2726+O2726)*(1-Data!H2726)*1.8/12)</f>
        <v>0</v>
      </c>
      <c r="U2726" s="1">
        <f>Data!I2726</f>
        <v>0</v>
      </c>
      <c r="V2726" s="1">
        <f>Data!J2726+Data!K2726</f>
        <v>0</v>
      </c>
      <c r="W2726" s="1">
        <f>Data!L2726</f>
        <v>0</v>
      </c>
      <c r="X2726" s="1">
        <f t="shared" si="427"/>
        <v>0</v>
      </c>
      <c r="Y2726" s="100">
        <f t="shared" si="428"/>
        <v>0</v>
      </c>
      <c r="Z2726" s="100">
        <f t="shared" si="429"/>
        <v>0</v>
      </c>
      <c r="AA2726" s="100">
        <f>'Innlegging av opplysninger'!$B$4*X2726</f>
        <v>0</v>
      </c>
      <c r="AB2726" s="1"/>
      <c r="AC2726" s="1">
        <f>'Innlegging av opplysninger'!$B$5*X2726</f>
        <v>0</v>
      </c>
      <c r="AD2726" s="1">
        <f>'Innlegging av opplysninger'!$B$5*Y2726</f>
        <v>0</v>
      </c>
      <c r="AE2726" s="1">
        <f>'Innlegging av opplysninger'!$B$5*Z2726</f>
        <v>0</v>
      </c>
      <c r="AF2726" s="1">
        <f>'Innlegging av opplysninger'!$B$5*AA2726</f>
        <v>0</v>
      </c>
      <c r="AG2726" s="1"/>
      <c r="AH2726" s="1">
        <f>'Innlegging av opplysninger'!$C$11*SUM(X2726:AG2726)</f>
        <v>0</v>
      </c>
      <c r="AI2726" s="1">
        <f>'Innlegging av opplysninger'!$C$13*(((X2726+Z2726+AC2726+AE2726)*Data!M2726)+(Z2726+AE2726)*(1-Data!M2726)*1.8/12+Y2726+AD2726+AA2726+AB2726+AF2726+AG2726)</f>
        <v>0</v>
      </c>
      <c r="AJ2726" s="1">
        <f>'Innlegging av opplysninger'!$C$13*((X2726+Z2726+AC2726+AE2726)*(1-Data!M2726)-(Z2726+AE2726)*(1-Data!M2726)*1.8/12)</f>
        <v>0</v>
      </c>
      <c r="AK2726" s="83">
        <f t="shared" si="424"/>
        <v>0</v>
      </c>
      <c r="AL2726" s="83">
        <f t="shared" si="425"/>
        <v>0</v>
      </c>
      <c r="AM2726" s="83">
        <f t="shared" si="426"/>
        <v>0</v>
      </c>
    </row>
    <row r="2727" spans="1:39">
      <c r="A2727" t="str">
        <f t="shared" si="420"/>
        <v>00</v>
      </c>
      <c r="B2727" s="6">
        <f>Data!A2727</f>
        <v>0</v>
      </c>
      <c r="C2727" s="7">
        <f>Data!B2727</f>
        <v>0</v>
      </c>
      <c r="D2727" s="7">
        <f>Data!C2727</f>
        <v>0</v>
      </c>
      <c r="E2727" s="1">
        <f>Data!D2727</f>
        <v>0</v>
      </c>
      <c r="F2727" s="1">
        <f>Data!E2727+Data!F2727</f>
        <v>0</v>
      </c>
      <c r="G2727" s="1">
        <f>Data!G2727</f>
        <v>0</v>
      </c>
      <c r="H2727" s="1">
        <f t="shared" si="421"/>
        <v>0</v>
      </c>
      <c r="I2727" s="1">
        <f t="shared" si="422"/>
        <v>0</v>
      </c>
      <c r="J2727" s="1">
        <f t="shared" si="423"/>
        <v>0</v>
      </c>
      <c r="K2727" s="1">
        <f>'Innlegging av opplysninger'!$B$4*H2727</f>
        <v>0</v>
      </c>
      <c r="L2727" s="1"/>
      <c r="M2727" s="1">
        <f>'Innlegging av opplysninger'!$B$5*H2727</f>
        <v>0</v>
      </c>
      <c r="N2727" s="1">
        <f>'Innlegging av opplysninger'!$B$5*I2727</f>
        <v>0</v>
      </c>
      <c r="O2727" s="1">
        <f>'Innlegging av opplysninger'!$B$5*J2727</f>
        <v>0</v>
      </c>
      <c r="P2727" s="1">
        <f>'Innlegging av opplysninger'!$B$5*K2727</f>
        <v>0</v>
      </c>
      <c r="Q2727" s="1"/>
      <c r="R2727" s="1">
        <f>'Innlegging av opplysninger'!$C$11*SUM(H2727:Q2727)</f>
        <v>0</v>
      </c>
      <c r="S2727" s="1">
        <f>'Innlegging av opplysninger'!$C$13*(((H2727+J2727+M2727+O2727)*Data!H2727)+(J2727+O2727)*(1-Data!H2727)*1.8/12+I2727+N2727+K2727+L2727+P2727+Q2727)</f>
        <v>0</v>
      </c>
      <c r="T2727" s="1">
        <f>'Innlegging av opplysninger'!$C$13*((H2727+J2727+M2727+O2727)*(1-Data!H2727)-(J2727+O2727)*(1-Data!H2727)*1.8/12)</f>
        <v>0</v>
      </c>
      <c r="U2727" s="1">
        <f>Data!I2727</f>
        <v>0</v>
      </c>
      <c r="V2727" s="1">
        <f>Data!J2727+Data!K2727</f>
        <v>0</v>
      </c>
      <c r="W2727" s="1">
        <f>Data!L2727</f>
        <v>0</v>
      </c>
      <c r="X2727" s="1">
        <f t="shared" si="427"/>
        <v>0</v>
      </c>
      <c r="Y2727" s="100">
        <f t="shared" si="428"/>
        <v>0</v>
      </c>
      <c r="Z2727" s="100">
        <f t="shared" si="429"/>
        <v>0</v>
      </c>
      <c r="AA2727" s="100">
        <f>'Innlegging av opplysninger'!$B$4*X2727</f>
        <v>0</v>
      </c>
      <c r="AB2727" s="1"/>
      <c r="AC2727" s="1">
        <f>'Innlegging av opplysninger'!$B$5*X2727</f>
        <v>0</v>
      </c>
      <c r="AD2727" s="1">
        <f>'Innlegging av opplysninger'!$B$5*Y2727</f>
        <v>0</v>
      </c>
      <c r="AE2727" s="1">
        <f>'Innlegging av opplysninger'!$B$5*Z2727</f>
        <v>0</v>
      </c>
      <c r="AF2727" s="1">
        <f>'Innlegging av opplysninger'!$B$5*AA2727</f>
        <v>0</v>
      </c>
      <c r="AG2727" s="1"/>
      <c r="AH2727" s="1">
        <f>'Innlegging av opplysninger'!$C$11*SUM(X2727:AG2727)</f>
        <v>0</v>
      </c>
      <c r="AI2727" s="1">
        <f>'Innlegging av opplysninger'!$C$13*(((X2727+Z2727+AC2727+AE2727)*Data!M2727)+(Z2727+AE2727)*(1-Data!M2727)*1.8/12+Y2727+AD2727+AA2727+AB2727+AF2727+AG2727)</f>
        <v>0</v>
      </c>
      <c r="AJ2727" s="1">
        <f>'Innlegging av opplysninger'!$C$13*((X2727+Z2727+AC2727+AE2727)*(1-Data!M2727)-(Z2727+AE2727)*(1-Data!M2727)*1.8/12)</f>
        <v>0</v>
      </c>
      <c r="AK2727" s="83">
        <f t="shared" si="424"/>
        <v>0</v>
      </c>
      <c r="AL2727" s="83">
        <f t="shared" si="425"/>
        <v>0</v>
      </c>
      <c r="AM2727" s="83">
        <f t="shared" si="426"/>
        <v>0</v>
      </c>
    </row>
    <row r="2728" spans="1:39">
      <c r="A2728" t="str">
        <f t="shared" si="420"/>
        <v>00</v>
      </c>
      <c r="B2728" s="6">
        <f>Data!A2728</f>
        <v>0</v>
      </c>
      <c r="C2728" s="7">
        <f>Data!B2728</f>
        <v>0</v>
      </c>
      <c r="D2728" s="7">
        <f>Data!C2728</f>
        <v>0</v>
      </c>
      <c r="E2728" s="1">
        <f>Data!D2728</f>
        <v>0</v>
      </c>
      <c r="F2728" s="1">
        <f>Data!E2728+Data!F2728</f>
        <v>0</v>
      </c>
      <c r="G2728" s="1">
        <f>Data!G2728</f>
        <v>0</v>
      </c>
      <c r="H2728" s="1">
        <f t="shared" si="421"/>
        <v>0</v>
      </c>
      <c r="I2728" s="1">
        <f t="shared" si="422"/>
        <v>0</v>
      </c>
      <c r="J2728" s="1">
        <f t="shared" si="423"/>
        <v>0</v>
      </c>
      <c r="K2728" s="1">
        <f>'Innlegging av opplysninger'!$B$4*H2728</f>
        <v>0</v>
      </c>
      <c r="L2728" s="1"/>
      <c r="M2728" s="1">
        <f>'Innlegging av opplysninger'!$B$5*H2728</f>
        <v>0</v>
      </c>
      <c r="N2728" s="1">
        <f>'Innlegging av opplysninger'!$B$5*I2728</f>
        <v>0</v>
      </c>
      <c r="O2728" s="1">
        <f>'Innlegging av opplysninger'!$B$5*J2728</f>
        <v>0</v>
      </c>
      <c r="P2728" s="1">
        <f>'Innlegging av opplysninger'!$B$5*K2728</f>
        <v>0</v>
      </c>
      <c r="Q2728" s="1"/>
      <c r="R2728" s="1">
        <f>'Innlegging av opplysninger'!$C$11*SUM(H2728:Q2728)</f>
        <v>0</v>
      </c>
      <c r="S2728" s="1">
        <f>'Innlegging av opplysninger'!$C$13*(((H2728+J2728+M2728+O2728)*Data!H2728)+(J2728+O2728)*(1-Data!H2728)*1.8/12+I2728+N2728+K2728+L2728+P2728+Q2728)</f>
        <v>0</v>
      </c>
      <c r="T2728" s="1">
        <f>'Innlegging av opplysninger'!$C$13*((H2728+J2728+M2728+O2728)*(1-Data!H2728)-(J2728+O2728)*(1-Data!H2728)*1.8/12)</f>
        <v>0</v>
      </c>
      <c r="U2728" s="1">
        <f>Data!I2728</f>
        <v>0</v>
      </c>
      <c r="V2728" s="1">
        <f>Data!J2728+Data!K2728</f>
        <v>0</v>
      </c>
      <c r="W2728" s="1">
        <f>Data!L2728</f>
        <v>0</v>
      </c>
      <c r="X2728" s="1">
        <f t="shared" si="427"/>
        <v>0</v>
      </c>
      <c r="Y2728" s="100">
        <f t="shared" si="428"/>
        <v>0</v>
      </c>
      <c r="Z2728" s="100">
        <f t="shared" si="429"/>
        <v>0</v>
      </c>
      <c r="AA2728" s="100">
        <f>'Innlegging av opplysninger'!$B$4*X2728</f>
        <v>0</v>
      </c>
      <c r="AB2728" s="1"/>
      <c r="AC2728" s="1">
        <f>'Innlegging av opplysninger'!$B$5*X2728</f>
        <v>0</v>
      </c>
      <c r="AD2728" s="1">
        <f>'Innlegging av opplysninger'!$B$5*Y2728</f>
        <v>0</v>
      </c>
      <c r="AE2728" s="1">
        <f>'Innlegging av opplysninger'!$B$5*Z2728</f>
        <v>0</v>
      </c>
      <c r="AF2728" s="1">
        <f>'Innlegging av opplysninger'!$B$5*AA2728</f>
        <v>0</v>
      </c>
      <c r="AG2728" s="1"/>
      <c r="AH2728" s="1">
        <f>'Innlegging av opplysninger'!$C$11*SUM(X2728:AG2728)</f>
        <v>0</v>
      </c>
      <c r="AI2728" s="1">
        <f>'Innlegging av opplysninger'!$C$13*(((X2728+Z2728+AC2728+AE2728)*Data!M2728)+(Z2728+AE2728)*(1-Data!M2728)*1.8/12+Y2728+AD2728+AA2728+AB2728+AF2728+AG2728)</f>
        <v>0</v>
      </c>
      <c r="AJ2728" s="1">
        <f>'Innlegging av opplysninger'!$C$13*((X2728+Z2728+AC2728+AE2728)*(1-Data!M2728)-(Z2728+AE2728)*(1-Data!M2728)*1.8/12)</f>
        <v>0</v>
      </c>
      <c r="AK2728" s="83">
        <f t="shared" si="424"/>
        <v>0</v>
      </c>
      <c r="AL2728" s="83">
        <f t="shared" si="425"/>
        <v>0</v>
      </c>
      <c r="AM2728" s="83">
        <f t="shared" si="426"/>
        <v>0</v>
      </c>
    </row>
    <row r="2729" spans="1:39">
      <c r="A2729" t="str">
        <f t="shared" si="420"/>
        <v>00</v>
      </c>
      <c r="B2729" s="6">
        <f>Data!A2729</f>
        <v>0</v>
      </c>
      <c r="C2729" s="7">
        <f>Data!B2729</f>
        <v>0</v>
      </c>
      <c r="D2729" s="7">
        <f>Data!C2729</f>
        <v>0</v>
      </c>
      <c r="E2729" s="1">
        <f>Data!D2729</f>
        <v>0</v>
      </c>
      <c r="F2729" s="1">
        <f>Data!E2729+Data!F2729</f>
        <v>0</v>
      </c>
      <c r="G2729" s="1">
        <f>Data!G2729</f>
        <v>0</v>
      </c>
      <c r="H2729" s="1">
        <f t="shared" si="421"/>
        <v>0</v>
      </c>
      <c r="I2729" s="1">
        <f t="shared" si="422"/>
        <v>0</v>
      </c>
      <c r="J2729" s="1">
        <f t="shared" si="423"/>
        <v>0</v>
      </c>
      <c r="K2729" s="1">
        <f>'Innlegging av opplysninger'!$B$4*H2729</f>
        <v>0</v>
      </c>
      <c r="L2729" s="1"/>
      <c r="M2729" s="1">
        <f>'Innlegging av opplysninger'!$B$5*H2729</f>
        <v>0</v>
      </c>
      <c r="N2729" s="1">
        <f>'Innlegging av opplysninger'!$B$5*I2729</f>
        <v>0</v>
      </c>
      <c r="O2729" s="1">
        <f>'Innlegging av opplysninger'!$B$5*J2729</f>
        <v>0</v>
      </c>
      <c r="P2729" s="1">
        <f>'Innlegging av opplysninger'!$B$5*K2729</f>
        <v>0</v>
      </c>
      <c r="Q2729" s="1"/>
      <c r="R2729" s="1">
        <f>'Innlegging av opplysninger'!$C$11*SUM(H2729:Q2729)</f>
        <v>0</v>
      </c>
      <c r="S2729" s="1">
        <f>'Innlegging av opplysninger'!$C$13*(((H2729+J2729+M2729+O2729)*Data!H2729)+(J2729+O2729)*(1-Data!H2729)*1.8/12+I2729+N2729+K2729+L2729+P2729+Q2729)</f>
        <v>0</v>
      </c>
      <c r="T2729" s="1">
        <f>'Innlegging av opplysninger'!$C$13*((H2729+J2729+M2729+O2729)*(1-Data!H2729)-(J2729+O2729)*(1-Data!H2729)*1.8/12)</f>
        <v>0</v>
      </c>
      <c r="U2729" s="1">
        <f>Data!I2729</f>
        <v>0</v>
      </c>
      <c r="V2729" s="1">
        <f>Data!J2729+Data!K2729</f>
        <v>0</v>
      </c>
      <c r="W2729" s="1">
        <f>Data!L2729</f>
        <v>0</v>
      </c>
      <c r="X2729" s="1">
        <f t="shared" si="427"/>
        <v>0</v>
      </c>
      <c r="Y2729" s="100">
        <f t="shared" si="428"/>
        <v>0</v>
      </c>
      <c r="Z2729" s="100">
        <f t="shared" si="429"/>
        <v>0</v>
      </c>
      <c r="AA2729" s="100">
        <f>'Innlegging av opplysninger'!$B$4*X2729</f>
        <v>0</v>
      </c>
      <c r="AB2729" s="1"/>
      <c r="AC2729" s="1">
        <f>'Innlegging av opplysninger'!$B$5*X2729</f>
        <v>0</v>
      </c>
      <c r="AD2729" s="1">
        <f>'Innlegging av opplysninger'!$B$5*Y2729</f>
        <v>0</v>
      </c>
      <c r="AE2729" s="1">
        <f>'Innlegging av opplysninger'!$B$5*Z2729</f>
        <v>0</v>
      </c>
      <c r="AF2729" s="1">
        <f>'Innlegging av opplysninger'!$B$5*AA2729</f>
        <v>0</v>
      </c>
      <c r="AG2729" s="1"/>
      <c r="AH2729" s="1">
        <f>'Innlegging av opplysninger'!$C$11*SUM(X2729:AG2729)</f>
        <v>0</v>
      </c>
      <c r="AI2729" s="1">
        <f>'Innlegging av opplysninger'!$C$13*(((X2729+Z2729+AC2729+AE2729)*Data!M2729)+(Z2729+AE2729)*(1-Data!M2729)*1.8/12+Y2729+AD2729+AA2729+AB2729+AF2729+AG2729)</f>
        <v>0</v>
      </c>
      <c r="AJ2729" s="1">
        <f>'Innlegging av opplysninger'!$C$13*((X2729+Z2729+AC2729+AE2729)*(1-Data!M2729)-(Z2729+AE2729)*(1-Data!M2729)*1.8/12)</f>
        <v>0</v>
      </c>
      <c r="AK2729" s="83">
        <f t="shared" si="424"/>
        <v>0</v>
      </c>
      <c r="AL2729" s="83">
        <f t="shared" si="425"/>
        <v>0</v>
      </c>
      <c r="AM2729" s="83">
        <f t="shared" si="426"/>
        <v>0</v>
      </c>
    </row>
    <row r="2730" spans="1:39">
      <c r="A2730" t="str">
        <f t="shared" si="420"/>
        <v>00</v>
      </c>
      <c r="B2730" s="6">
        <f>Data!A2730</f>
        <v>0</v>
      </c>
      <c r="C2730" s="7">
        <f>Data!B2730</f>
        <v>0</v>
      </c>
      <c r="D2730" s="7">
        <f>Data!C2730</f>
        <v>0</v>
      </c>
      <c r="E2730" s="1">
        <f>Data!D2730</f>
        <v>0</v>
      </c>
      <c r="F2730" s="1">
        <f>Data!E2730+Data!F2730</f>
        <v>0</v>
      </c>
      <c r="G2730" s="1">
        <f>Data!G2730</f>
        <v>0</v>
      </c>
      <c r="H2730" s="1">
        <f t="shared" si="421"/>
        <v>0</v>
      </c>
      <c r="I2730" s="1">
        <f t="shared" si="422"/>
        <v>0</v>
      </c>
      <c r="J2730" s="1">
        <f t="shared" si="423"/>
        <v>0</v>
      </c>
      <c r="K2730" s="1">
        <f>'Innlegging av opplysninger'!$B$4*H2730</f>
        <v>0</v>
      </c>
      <c r="L2730" s="1"/>
      <c r="M2730" s="1">
        <f>'Innlegging av opplysninger'!$B$5*H2730</f>
        <v>0</v>
      </c>
      <c r="N2730" s="1">
        <f>'Innlegging av opplysninger'!$B$5*I2730</f>
        <v>0</v>
      </c>
      <c r="O2730" s="1">
        <f>'Innlegging av opplysninger'!$B$5*J2730</f>
        <v>0</v>
      </c>
      <c r="P2730" s="1">
        <f>'Innlegging av opplysninger'!$B$5*K2730</f>
        <v>0</v>
      </c>
      <c r="Q2730" s="1"/>
      <c r="R2730" s="1">
        <f>'Innlegging av opplysninger'!$C$11*SUM(H2730:Q2730)</f>
        <v>0</v>
      </c>
      <c r="S2730" s="1">
        <f>'Innlegging av opplysninger'!$C$13*(((H2730+J2730+M2730+O2730)*Data!H2730)+(J2730+O2730)*(1-Data!H2730)*1.8/12+I2730+N2730+K2730+L2730+P2730+Q2730)</f>
        <v>0</v>
      </c>
      <c r="T2730" s="1">
        <f>'Innlegging av opplysninger'!$C$13*((H2730+J2730+M2730+O2730)*(1-Data!H2730)-(J2730+O2730)*(1-Data!H2730)*1.8/12)</f>
        <v>0</v>
      </c>
      <c r="U2730" s="1">
        <f>Data!I2730</f>
        <v>0</v>
      </c>
      <c r="V2730" s="1">
        <f>Data!J2730+Data!K2730</f>
        <v>0</v>
      </c>
      <c r="W2730" s="1">
        <f>Data!L2730</f>
        <v>0</v>
      </c>
      <c r="X2730" s="1">
        <f t="shared" si="427"/>
        <v>0</v>
      </c>
      <c r="Y2730" s="100">
        <f t="shared" si="428"/>
        <v>0</v>
      </c>
      <c r="Z2730" s="100">
        <f t="shared" si="429"/>
        <v>0</v>
      </c>
      <c r="AA2730" s="100">
        <f>'Innlegging av opplysninger'!$B$4*X2730</f>
        <v>0</v>
      </c>
      <c r="AB2730" s="1"/>
      <c r="AC2730" s="1">
        <f>'Innlegging av opplysninger'!$B$5*X2730</f>
        <v>0</v>
      </c>
      <c r="AD2730" s="1">
        <f>'Innlegging av opplysninger'!$B$5*Y2730</f>
        <v>0</v>
      </c>
      <c r="AE2730" s="1">
        <f>'Innlegging av opplysninger'!$B$5*Z2730</f>
        <v>0</v>
      </c>
      <c r="AF2730" s="1">
        <f>'Innlegging av opplysninger'!$B$5*AA2730</f>
        <v>0</v>
      </c>
      <c r="AG2730" s="1"/>
      <c r="AH2730" s="1">
        <f>'Innlegging av opplysninger'!$C$11*SUM(X2730:AG2730)</f>
        <v>0</v>
      </c>
      <c r="AI2730" s="1">
        <f>'Innlegging av opplysninger'!$C$13*(((X2730+Z2730+AC2730+AE2730)*Data!M2730)+(Z2730+AE2730)*(1-Data!M2730)*1.8/12+Y2730+AD2730+AA2730+AB2730+AF2730+AG2730)</f>
        <v>0</v>
      </c>
      <c r="AJ2730" s="1">
        <f>'Innlegging av opplysninger'!$C$13*((X2730+Z2730+AC2730+AE2730)*(1-Data!M2730)-(Z2730+AE2730)*(1-Data!M2730)*1.8/12)</f>
        <v>0</v>
      </c>
      <c r="AK2730" s="83">
        <f t="shared" si="424"/>
        <v>0</v>
      </c>
      <c r="AL2730" s="83">
        <f t="shared" si="425"/>
        <v>0</v>
      </c>
      <c r="AM2730" s="83">
        <f t="shared" si="426"/>
        <v>0</v>
      </c>
    </row>
    <row r="2731" spans="1:39">
      <c r="A2731" t="str">
        <f t="shared" si="420"/>
        <v>00</v>
      </c>
      <c r="B2731" s="6">
        <f>Data!A2731</f>
        <v>0</v>
      </c>
      <c r="C2731" s="7">
        <f>Data!B2731</f>
        <v>0</v>
      </c>
      <c r="D2731" s="7">
        <f>Data!C2731</f>
        <v>0</v>
      </c>
      <c r="E2731" s="1">
        <f>Data!D2731</f>
        <v>0</v>
      </c>
      <c r="F2731" s="1">
        <f>Data!E2731+Data!F2731</f>
        <v>0</v>
      </c>
      <c r="G2731" s="1">
        <f>Data!G2731</f>
        <v>0</v>
      </c>
      <c r="H2731" s="1">
        <f t="shared" si="421"/>
        <v>0</v>
      </c>
      <c r="I2731" s="1">
        <f t="shared" si="422"/>
        <v>0</v>
      </c>
      <c r="J2731" s="1">
        <f t="shared" si="423"/>
        <v>0</v>
      </c>
      <c r="K2731" s="1">
        <f>'Innlegging av opplysninger'!$B$4*H2731</f>
        <v>0</v>
      </c>
      <c r="L2731" s="1"/>
      <c r="M2731" s="1">
        <f>'Innlegging av opplysninger'!$B$5*H2731</f>
        <v>0</v>
      </c>
      <c r="N2731" s="1">
        <f>'Innlegging av opplysninger'!$B$5*I2731</f>
        <v>0</v>
      </c>
      <c r="O2731" s="1">
        <f>'Innlegging av opplysninger'!$B$5*J2731</f>
        <v>0</v>
      </c>
      <c r="P2731" s="1">
        <f>'Innlegging av opplysninger'!$B$5*K2731</f>
        <v>0</v>
      </c>
      <c r="Q2731" s="1"/>
      <c r="R2731" s="1">
        <f>'Innlegging av opplysninger'!$C$11*SUM(H2731:Q2731)</f>
        <v>0</v>
      </c>
      <c r="S2731" s="1">
        <f>'Innlegging av opplysninger'!$C$13*(((H2731+J2731+M2731+O2731)*Data!H2731)+(J2731+O2731)*(1-Data!H2731)*1.8/12+I2731+N2731+K2731+L2731+P2731+Q2731)</f>
        <v>0</v>
      </c>
      <c r="T2731" s="1">
        <f>'Innlegging av opplysninger'!$C$13*((H2731+J2731+M2731+O2731)*(1-Data!H2731)-(J2731+O2731)*(1-Data!H2731)*1.8/12)</f>
        <v>0</v>
      </c>
      <c r="U2731" s="1">
        <f>Data!I2731</f>
        <v>0</v>
      </c>
      <c r="V2731" s="1">
        <f>Data!J2731+Data!K2731</f>
        <v>0</v>
      </c>
      <c r="W2731" s="1">
        <f>Data!L2731</f>
        <v>0</v>
      </c>
      <c r="X2731" s="1">
        <f t="shared" si="427"/>
        <v>0</v>
      </c>
      <c r="Y2731" s="100">
        <f t="shared" si="428"/>
        <v>0</v>
      </c>
      <c r="Z2731" s="100">
        <f t="shared" si="429"/>
        <v>0</v>
      </c>
      <c r="AA2731" s="100">
        <f>'Innlegging av opplysninger'!$B$4*X2731</f>
        <v>0</v>
      </c>
      <c r="AB2731" s="1"/>
      <c r="AC2731" s="1">
        <f>'Innlegging av opplysninger'!$B$5*X2731</f>
        <v>0</v>
      </c>
      <c r="AD2731" s="1">
        <f>'Innlegging av opplysninger'!$B$5*Y2731</f>
        <v>0</v>
      </c>
      <c r="AE2731" s="1">
        <f>'Innlegging av opplysninger'!$B$5*Z2731</f>
        <v>0</v>
      </c>
      <c r="AF2731" s="1">
        <f>'Innlegging av opplysninger'!$B$5*AA2731</f>
        <v>0</v>
      </c>
      <c r="AG2731" s="1"/>
      <c r="AH2731" s="1">
        <f>'Innlegging av opplysninger'!$C$11*SUM(X2731:AG2731)</f>
        <v>0</v>
      </c>
      <c r="AI2731" s="1">
        <f>'Innlegging av opplysninger'!$C$13*(((X2731+Z2731+AC2731+AE2731)*Data!M2731)+(Z2731+AE2731)*(1-Data!M2731)*1.8/12+Y2731+AD2731+AA2731+AB2731+AF2731+AG2731)</f>
        <v>0</v>
      </c>
      <c r="AJ2731" s="1">
        <f>'Innlegging av opplysninger'!$C$13*((X2731+Z2731+AC2731+AE2731)*(1-Data!M2731)-(Z2731+AE2731)*(1-Data!M2731)*1.8/12)</f>
        <v>0</v>
      </c>
      <c r="AK2731" s="83">
        <f t="shared" si="424"/>
        <v>0</v>
      </c>
      <c r="AL2731" s="83">
        <f t="shared" si="425"/>
        <v>0</v>
      </c>
      <c r="AM2731" s="83">
        <f t="shared" si="426"/>
        <v>0</v>
      </c>
    </row>
    <row r="2732" spans="1:39">
      <c r="A2732" t="str">
        <f t="shared" si="420"/>
        <v>00</v>
      </c>
      <c r="B2732" s="6">
        <f>Data!A2732</f>
        <v>0</v>
      </c>
      <c r="C2732" s="7">
        <f>Data!B2732</f>
        <v>0</v>
      </c>
      <c r="D2732" s="7">
        <f>Data!C2732</f>
        <v>0</v>
      </c>
      <c r="E2732" s="1">
        <f>Data!D2732</f>
        <v>0</v>
      </c>
      <c r="F2732" s="1">
        <f>Data!E2732+Data!F2732</f>
        <v>0</v>
      </c>
      <c r="G2732" s="1">
        <f>Data!G2732</f>
        <v>0</v>
      </c>
      <c r="H2732" s="1">
        <f t="shared" si="421"/>
        <v>0</v>
      </c>
      <c r="I2732" s="1">
        <f t="shared" si="422"/>
        <v>0</v>
      </c>
      <c r="J2732" s="1">
        <f t="shared" si="423"/>
        <v>0</v>
      </c>
      <c r="K2732" s="1">
        <f>'Innlegging av opplysninger'!$B$4*H2732</f>
        <v>0</v>
      </c>
      <c r="L2732" s="1"/>
      <c r="M2732" s="1">
        <f>'Innlegging av opplysninger'!$B$5*H2732</f>
        <v>0</v>
      </c>
      <c r="N2732" s="1">
        <f>'Innlegging av opplysninger'!$B$5*I2732</f>
        <v>0</v>
      </c>
      <c r="O2732" s="1">
        <f>'Innlegging av opplysninger'!$B$5*J2732</f>
        <v>0</v>
      </c>
      <c r="P2732" s="1">
        <f>'Innlegging av opplysninger'!$B$5*K2732</f>
        <v>0</v>
      </c>
      <c r="Q2732" s="1"/>
      <c r="R2732" s="1">
        <f>'Innlegging av opplysninger'!$C$11*SUM(H2732:Q2732)</f>
        <v>0</v>
      </c>
      <c r="S2732" s="1">
        <f>'Innlegging av opplysninger'!$C$13*(((H2732+J2732+M2732+O2732)*Data!H2732)+(J2732+O2732)*(1-Data!H2732)*1.8/12+I2732+N2732+K2732+L2732+P2732+Q2732)</f>
        <v>0</v>
      </c>
      <c r="T2732" s="1">
        <f>'Innlegging av opplysninger'!$C$13*((H2732+J2732+M2732+O2732)*(1-Data!H2732)-(J2732+O2732)*(1-Data!H2732)*1.8/12)</f>
        <v>0</v>
      </c>
      <c r="U2732" s="1">
        <f>Data!I2732</f>
        <v>0</v>
      </c>
      <c r="V2732" s="1">
        <f>Data!J2732+Data!K2732</f>
        <v>0</v>
      </c>
      <c r="W2732" s="1">
        <f>Data!L2732</f>
        <v>0</v>
      </c>
      <c r="X2732" s="1">
        <f t="shared" si="427"/>
        <v>0</v>
      </c>
      <c r="Y2732" s="100">
        <f t="shared" si="428"/>
        <v>0</v>
      </c>
      <c r="Z2732" s="100">
        <f t="shared" si="429"/>
        <v>0</v>
      </c>
      <c r="AA2732" s="100">
        <f>'Innlegging av opplysninger'!$B$4*X2732</f>
        <v>0</v>
      </c>
      <c r="AB2732" s="1"/>
      <c r="AC2732" s="1">
        <f>'Innlegging av opplysninger'!$B$5*X2732</f>
        <v>0</v>
      </c>
      <c r="AD2732" s="1">
        <f>'Innlegging av opplysninger'!$B$5*Y2732</f>
        <v>0</v>
      </c>
      <c r="AE2732" s="1">
        <f>'Innlegging av opplysninger'!$B$5*Z2732</f>
        <v>0</v>
      </c>
      <c r="AF2732" s="1">
        <f>'Innlegging av opplysninger'!$B$5*AA2732</f>
        <v>0</v>
      </c>
      <c r="AG2732" s="1"/>
      <c r="AH2732" s="1">
        <f>'Innlegging av opplysninger'!$C$11*SUM(X2732:AG2732)</f>
        <v>0</v>
      </c>
      <c r="AI2732" s="1">
        <f>'Innlegging av opplysninger'!$C$13*(((X2732+Z2732+AC2732+AE2732)*Data!M2732)+(Z2732+AE2732)*(1-Data!M2732)*1.8/12+Y2732+AD2732+AA2732+AB2732+AF2732+AG2732)</f>
        <v>0</v>
      </c>
      <c r="AJ2732" s="1">
        <f>'Innlegging av opplysninger'!$C$13*((X2732+Z2732+AC2732+AE2732)*(1-Data!M2732)-(Z2732+AE2732)*(1-Data!M2732)*1.8/12)</f>
        <v>0</v>
      </c>
      <c r="AK2732" s="83">
        <f t="shared" si="424"/>
        <v>0</v>
      </c>
      <c r="AL2732" s="83">
        <f t="shared" si="425"/>
        <v>0</v>
      </c>
      <c r="AM2732" s="83">
        <f t="shared" si="426"/>
        <v>0</v>
      </c>
    </row>
    <row r="2733" spans="1:39">
      <c r="A2733" t="str">
        <f t="shared" si="420"/>
        <v>00</v>
      </c>
      <c r="B2733" s="6">
        <f>Data!A2733</f>
        <v>0</v>
      </c>
      <c r="C2733" s="7">
        <f>Data!B2733</f>
        <v>0</v>
      </c>
      <c r="D2733" s="7">
        <f>Data!C2733</f>
        <v>0</v>
      </c>
      <c r="E2733" s="1">
        <f>Data!D2733</f>
        <v>0</v>
      </c>
      <c r="F2733" s="1">
        <f>Data!E2733+Data!F2733</f>
        <v>0</v>
      </c>
      <c r="G2733" s="1">
        <f>Data!G2733</f>
        <v>0</v>
      </c>
      <c r="H2733" s="1">
        <f t="shared" si="421"/>
        <v>0</v>
      </c>
      <c r="I2733" s="1">
        <f t="shared" si="422"/>
        <v>0</v>
      </c>
      <c r="J2733" s="1">
        <f t="shared" si="423"/>
        <v>0</v>
      </c>
      <c r="K2733" s="1">
        <f>'Innlegging av opplysninger'!$B$4*H2733</f>
        <v>0</v>
      </c>
      <c r="L2733" s="1"/>
      <c r="M2733" s="1">
        <f>'Innlegging av opplysninger'!$B$5*H2733</f>
        <v>0</v>
      </c>
      <c r="N2733" s="1">
        <f>'Innlegging av opplysninger'!$B$5*I2733</f>
        <v>0</v>
      </c>
      <c r="O2733" s="1">
        <f>'Innlegging av opplysninger'!$B$5*J2733</f>
        <v>0</v>
      </c>
      <c r="P2733" s="1">
        <f>'Innlegging av opplysninger'!$B$5*K2733</f>
        <v>0</v>
      </c>
      <c r="Q2733" s="1"/>
      <c r="R2733" s="1">
        <f>'Innlegging av opplysninger'!$C$11*SUM(H2733:Q2733)</f>
        <v>0</v>
      </c>
      <c r="S2733" s="1">
        <f>'Innlegging av opplysninger'!$C$13*(((H2733+J2733+M2733+O2733)*Data!H2733)+(J2733+O2733)*(1-Data!H2733)*1.8/12+I2733+N2733+K2733+L2733+P2733+Q2733)</f>
        <v>0</v>
      </c>
      <c r="T2733" s="1">
        <f>'Innlegging av opplysninger'!$C$13*((H2733+J2733+M2733+O2733)*(1-Data!H2733)-(J2733+O2733)*(1-Data!H2733)*1.8/12)</f>
        <v>0</v>
      </c>
      <c r="U2733" s="1">
        <f>Data!I2733</f>
        <v>0</v>
      </c>
      <c r="V2733" s="1">
        <f>Data!J2733+Data!K2733</f>
        <v>0</v>
      </c>
      <c r="W2733" s="1">
        <f>Data!L2733</f>
        <v>0</v>
      </c>
      <c r="X2733" s="1">
        <f t="shared" si="427"/>
        <v>0</v>
      </c>
      <c r="Y2733" s="100">
        <f t="shared" si="428"/>
        <v>0</v>
      </c>
      <c r="Z2733" s="100">
        <f t="shared" si="429"/>
        <v>0</v>
      </c>
      <c r="AA2733" s="100">
        <f>'Innlegging av opplysninger'!$B$4*X2733</f>
        <v>0</v>
      </c>
      <c r="AB2733" s="1"/>
      <c r="AC2733" s="1">
        <f>'Innlegging av opplysninger'!$B$5*X2733</f>
        <v>0</v>
      </c>
      <c r="AD2733" s="1">
        <f>'Innlegging av opplysninger'!$B$5*Y2733</f>
        <v>0</v>
      </c>
      <c r="AE2733" s="1">
        <f>'Innlegging av opplysninger'!$B$5*Z2733</f>
        <v>0</v>
      </c>
      <c r="AF2733" s="1">
        <f>'Innlegging av opplysninger'!$B$5*AA2733</f>
        <v>0</v>
      </c>
      <c r="AG2733" s="1"/>
      <c r="AH2733" s="1">
        <f>'Innlegging av opplysninger'!$C$11*SUM(X2733:AG2733)</f>
        <v>0</v>
      </c>
      <c r="AI2733" s="1">
        <f>'Innlegging av opplysninger'!$C$13*(((X2733+Z2733+AC2733+AE2733)*Data!M2733)+(Z2733+AE2733)*(1-Data!M2733)*1.8/12+Y2733+AD2733+AA2733+AB2733+AF2733+AG2733)</f>
        <v>0</v>
      </c>
      <c r="AJ2733" s="1">
        <f>'Innlegging av opplysninger'!$C$13*((X2733+Z2733+AC2733+AE2733)*(1-Data!M2733)-(Z2733+AE2733)*(1-Data!M2733)*1.8/12)</f>
        <v>0</v>
      </c>
      <c r="AK2733" s="83">
        <f t="shared" si="424"/>
        <v>0</v>
      </c>
      <c r="AL2733" s="83">
        <f t="shared" si="425"/>
        <v>0</v>
      </c>
      <c r="AM2733" s="83">
        <f t="shared" si="426"/>
        <v>0</v>
      </c>
    </row>
    <row r="2734" spans="1:39">
      <c r="A2734" t="str">
        <f t="shared" si="420"/>
        <v>00</v>
      </c>
      <c r="B2734" s="6">
        <f>Data!A2734</f>
        <v>0</v>
      </c>
      <c r="C2734" s="7">
        <f>Data!B2734</f>
        <v>0</v>
      </c>
      <c r="D2734" s="7">
        <f>Data!C2734</f>
        <v>0</v>
      </c>
      <c r="E2734" s="1">
        <f>Data!D2734</f>
        <v>0</v>
      </c>
      <c r="F2734" s="1">
        <f>Data!E2734+Data!F2734</f>
        <v>0</v>
      </c>
      <c r="G2734" s="1">
        <f>Data!G2734</f>
        <v>0</v>
      </c>
      <c r="H2734" s="1">
        <f t="shared" si="421"/>
        <v>0</v>
      </c>
      <c r="I2734" s="1">
        <f t="shared" si="422"/>
        <v>0</v>
      </c>
      <c r="J2734" s="1">
        <f t="shared" si="423"/>
        <v>0</v>
      </c>
      <c r="K2734" s="1">
        <f>'Innlegging av opplysninger'!$B$4*H2734</f>
        <v>0</v>
      </c>
      <c r="L2734" s="1"/>
      <c r="M2734" s="1">
        <f>'Innlegging av opplysninger'!$B$5*H2734</f>
        <v>0</v>
      </c>
      <c r="N2734" s="1">
        <f>'Innlegging av opplysninger'!$B$5*I2734</f>
        <v>0</v>
      </c>
      <c r="O2734" s="1">
        <f>'Innlegging av opplysninger'!$B$5*J2734</f>
        <v>0</v>
      </c>
      <c r="P2734" s="1">
        <f>'Innlegging av opplysninger'!$B$5*K2734</f>
        <v>0</v>
      </c>
      <c r="Q2734" s="1"/>
      <c r="R2734" s="1">
        <f>'Innlegging av opplysninger'!$C$11*SUM(H2734:Q2734)</f>
        <v>0</v>
      </c>
      <c r="S2734" s="1">
        <f>'Innlegging av opplysninger'!$C$13*(((H2734+J2734+M2734+O2734)*Data!H2734)+(J2734+O2734)*(1-Data!H2734)*1.8/12+I2734+N2734+K2734+L2734+P2734+Q2734)</f>
        <v>0</v>
      </c>
      <c r="T2734" s="1">
        <f>'Innlegging av opplysninger'!$C$13*((H2734+J2734+M2734+O2734)*(1-Data!H2734)-(J2734+O2734)*(1-Data!H2734)*1.8/12)</f>
        <v>0</v>
      </c>
      <c r="U2734" s="1">
        <f>Data!I2734</f>
        <v>0</v>
      </c>
      <c r="V2734" s="1">
        <f>Data!J2734+Data!K2734</f>
        <v>0</v>
      </c>
      <c r="W2734" s="1">
        <f>Data!L2734</f>
        <v>0</v>
      </c>
      <c r="X2734" s="1">
        <f t="shared" si="427"/>
        <v>0</v>
      </c>
      <c r="Y2734" s="100">
        <f t="shared" si="428"/>
        <v>0</v>
      </c>
      <c r="Z2734" s="100">
        <f t="shared" si="429"/>
        <v>0</v>
      </c>
      <c r="AA2734" s="100">
        <f>'Innlegging av opplysninger'!$B$4*X2734</f>
        <v>0</v>
      </c>
      <c r="AB2734" s="1"/>
      <c r="AC2734" s="1">
        <f>'Innlegging av opplysninger'!$B$5*X2734</f>
        <v>0</v>
      </c>
      <c r="AD2734" s="1">
        <f>'Innlegging av opplysninger'!$B$5*Y2734</f>
        <v>0</v>
      </c>
      <c r="AE2734" s="1">
        <f>'Innlegging av opplysninger'!$B$5*Z2734</f>
        <v>0</v>
      </c>
      <c r="AF2734" s="1">
        <f>'Innlegging av opplysninger'!$B$5*AA2734</f>
        <v>0</v>
      </c>
      <c r="AG2734" s="1"/>
      <c r="AH2734" s="1">
        <f>'Innlegging av opplysninger'!$C$11*SUM(X2734:AG2734)</f>
        <v>0</v>
      </c>
      <c r="AI2734" s="1">
        <f>'Innlegging av opplysninger'!$C$13*(((X2734+Z2734+AC2734+AE2734)*Data!M2734)+(Z2734+AE2734)*(1-Data!M2734)*1.8/12+Y2734+AD2734+AA2734+AB2734+AF2734+AG2734)</f>
        <v>0</v>
      </c>
      <c r="AJ2734" s="1">
        <f>'Innlegging av opplysninger'!$C$13*((X2734+Z2734+AC2734+AE2734)*(1-Data!M2734)-(Z2734+AE2734)*(1-Data!M2734)*1.8/12)</f>
        <v>0</v>
      </c>
      <c r="AK2734" s="83">
        <f t="shared" si="424"/>
        <v>0</v>
      </c>
      <c r="AL2734" s="83">
        <f t="shared" si="425"/>
        <v>0</v>
      </c>
      <c r="AM2734" s="83">
        <f t="shared" si="426"/>
        <v>0</v>
      </c>
    </row>
    <row r="2735" spans="1:39">
      <c r="A2735" t="str">
        <f t="shared" si="420"/>
        <v>00</v>
      </c>
      <c r="B2735" s="6">
        <f>Data!A2735</f>
        <v>0</v>
      </c>
      <c r="C2735" s="7">
        <f>Data!B2735</f>
        <v>0</v>
      </c>
      <c r="D2735" s="7">
        <f>Data!C2735</f>
        <v>0</v>
      </c>
      <c r="E2735" s="1">
        <f>Data!D2735</f>
        <v>0</v>
      </c>
      <c r="F2735" s="1">
        <f>Data!E2735+Data!F2735</f>
        <v>0</v>
      </c>
      <c r="G2735" s="1">
        <f>Data!G2735</f>
        <v>0</v>
      </c>
      <c r="H2735" s="1">
        <f t="shared" si="421"/>
        <v>0</v>
      </c>
      <c r="I2735" s="1">
        <f t="shared" si="422"/>
        <v>0</v>
      </c>
      <c r="J2735" s="1">
        <f t="shared" si="423"/>
        <v>0</v>
      </c>
      <c r="K2735" s="1">
        <f>'Innlegging av opplysninger'!$B$4*H2735</f>
        <v>0</v>
      </c>
      <c r="L2735" s="1"/>
      <c r="M2735" s="1">
        <f>'Innlegging av opplysninger'!$B$5*H2735</f>
        <v>0</v>
      </c>
      <c r="N2735" s="1">
        <f>'Innlegging av opplysninger'!$B$5*I2735</f>
        <v>0</v>
      </c>
      <c r="O2735" s="1">
        <f>'Innlegging av opplysninger'!$B$5*J2735</f>
        <v>0</v>
      </c>
      <c r="P2735" s="1">
        <f>'Innlegging av opplysninger'!$B$5*K2735</f>
        <v>0</v>
      </c>
      <c r="Q2735" s="1"/>
      <c r="R2735" s="1">
        <f>'Innlegging av opplysninger'!$C$11*SUM(H2735:Q2735)</f>
        <v>0</v>
      </c>
      <c r="S2735" s="1">
        <f>'Innlegging av opplysninger'!$C$13*(((H2735+J2735+M2735+O2735)*Data!H2735)+(J2735+O2735)*(1-Data!H2735)*1.8/12+I2735+N2735+K2735+L2735+P2735+Q2735)</f>
        <v>0</v>
      </c>
      <c r="T2735" s="1">
        <f>'Innlegging av opplysninger'!$C$13*((H2735+J2735+M2735+O2735)*(1-Data!H2735)-(J2735+O2735)*(1-Data!H2735)*1.8/12)</f>
        <v>0</v>
      </c>
      <c r="U2735" s="1">
        <f>Data!I2735</f>
        <v>0</v>
      </c>
      <c r="V2735" s="1">
        <f>Data!J2735+Data!K2735</f>
        <v>0</v>
      </c>
      <c r="W2735" s="1">
        <f>Data!L2735</f>
        <v>0</v>
      </c>
      <c r="X2735" s="1">
        <f t="shared" si="427"/>
        <v>0</v>
      </c>
      <c r="Y2735" s="100">
        <f t="shared" si="428"/>
        <v>0</v>
      </c>
      <c r="Z2735" s="100">
        <f t="shared" si="429"/>
        <v>0</v>
      </c>
      <c r="AA2735" s="100">
        <f>'Innlegging av opplysninger'!$B$4*X2735</f>
        <v>0</v>
      </c>
      <c r="AB2735" s="1"/>
      <c r="AC2735" s="1">
        <f>'Innlegging av opplysninger'!$B$5*X2735</f>
        <v>0</v>
      </c>
      <c r="AD2735" s="1">
        <f>'Innlegging av opplysninger'!$B$5*Y2735</f>
        <v>0</v>
      </c>
      <c r="AE2735" s="1">
        <f>'Innlegging av opplysninger'!$B$5*Z2735</f>
        <v>0</v>
      </c>
      <c r="AF2735" s="1">
        <f>'Innlegging av opplysninger'!$B$5*AA2735</f>
        <v>0</v>
      </c>
      <c r="AG2735" s="1"/>
      <c r="AH2735" s="1">
        <f>'Innlegging av opplysninger'!$C$11*SUM(X2735:AG2735)</f>
        <v>0</v>
      </c>
      <c r="AI2735" s="1">
        <f>'Innlegging av opplysninger'!$C$13*(((X2735+Z2735+AC2735+AE2735)*Data!M2735)+(Z2735+AE2735)*(1-Data!M2735)*1.8/12+Y2735+AD2735+AA2735+AB2735+AF2735+AG2735)</f>
        <v>0</v>
      </c>
      <c r="AJ2735" s="1">
        <f>'Innlegging av opplysninger'!$C$13*((X2735+Z2735+AC2735+AE2735)*(1-Data!M2735)-(Z2735+AE2735)*(1-Data!M2735)*1.8/12)</f>
        <v>0</v>
      </c>
      <c r="AK2735" s="83">
        <f t="shared" si="424"/>
        <v>0</v>
      </c>
      <c r="AL2735" s="83">
        <f t="shared" si="425"/>
        <v>0</v>
      </c>
      <c r="AM2735" s="83">
        <f t="shared" si="426"/>
        <v>0</v>
      </c>
    </row>
    <row r="2736" spans="1:39">
      <c r="A2736" t="str">
        <f t="shared" si="420"/>
        <v>00</v>
      </c>
      <c r="B2736" s="6">
        <f>Data!A2736</f>
        <v>0</v>
      </c>
      <c r="C2736" s="7">
        <f>Data!B2736</f>
        <v>0</v>
      </c>
      <c r="D2736" s="7">
        <f>Data!C2736</f>
        <v>0</v>
      </c>
      <c r="E2736" s="1">
        <f>Data!D2736</f>
        <v>0</v>
      </c>
      <c r="F2736" s="1">
        <f>Data!E2736+Data!F2736</f>
        <v>0</v>
      </c>
      <c r="G2736" s="1">
        <f>Data!G2736</f>
        <v>0</v>
      </c>
      <c r="H2736" s="1">
        <f t="shared" si="421"/>
        <v>0</v>
      </c>
      <c r="I2736" s="1">
        <f t="shared" si="422"/>
        <v>0</v>
      </c>
      <c r="J2736" s="1">
        <f t="shared" si="423"/>
        <v>0</v>
      </c>
      <c r="K2736" s="1">
        <f>'Innlegging av opplysninger'!$B$4*H2736</f>
        <v>0</v>
      </c>
      <c r="L2736" s="1"/>
      <c r="M2736" s="1">
        <f>'Innlegging av opplysninger'!$B$5*H2736</f>
        <v>0</v>
      </c>
      <c r="N2736" s="1">
        <f>'Innlegging av opplysninger'!$B$5*I2736</f>
        <v>0</v>
      </c>
      <c r="O2736" s="1">
        <f>'Innlegging av opplysninger'!$B$5*J2736</f>
        <v>0</v>
      </c>
      <c r="P2736" s="1">
        <f>'Innlegging av opplysninger'!$B$5*K2736</f>
        <v>0</v>
      </c>
      <c r="Q2736" s="1"/>
      <c r="R2736" s="1">
        <f>'Innlegging av opplysninger'!$C$11*SUM(H2736:Q2736)</f>
        <v>0</v>
      </c>
      <c r="S2736" s="1">
        <f>'Innlegging av opplysninger'!$C$13*(((H2736+J2736+M2736+O2736)*Data!H2736)+(J2736+O2736)*(1-Data!H2736)*1.8/12+I2736+N2736+K2736+L2736+P2736+Q2736)</f>
        <v>0</v>
      </c>
      <c r="T2736" s="1">
        <f>'Innlegging av opplysninger'!$C$13*((H2736+J2736+M2736+O2736)*(1-Data!H2736)-(J2736+O2736)*(1-Data!H2736)*1.8/12)</f>
        <v>0</v>
      </c>
      <c r="U2736" s="1">
        <f>Data!I2736</f>
        <v>0</v>
      </c>
      <c r="V2736" s="1">
        <f>Data!J2736+Data!K2736</f>
        <v>0</v>
      </c>
      <c r="W2736" s="1">
        <f>Data!L2736</f>
        <v>0</v>
      </c>
      <c r="X2736" s="1">
        <f t="shared" si="427"/>
        <v>0</v>
      </c>
      <c r="Y2736" s="100">
        <f t="shared" si="428"/>
        <v>0</v>
      </c>
      <c r="Z2736" s="100">
        <f t="shared" si="429"/>
        <v>0</v>
      </c>
      <c r="AA2736" s="100">
        <f>'Innlegging av opplysninger'!$B$4*X2736</f>
        <v>0</v>
      </c>
      <c r="AB2736" s="1"/>
      <c r="AC2736" s="1">
        <f>'Innlegging av opplysninger'!$B$5*X2736</f>
        <v>0</v>
      </c>
      <c r="AD2736" s="1">
        <f>'Innlegging av opplysninger'!$B$5*Y2736</f>
        <v>0</v>
      </c>
      <c r="AE2736" s="1">
        <f>'Innlegging av opplysninger'!$B$5*Z2736</f>
        <v>0</v>
      </c>
      <c r="AF2736" s="1">
        <f>'Innlegging av opplysninger'!$B$5*AA2736</f>
        <v>0</v>
      </c>
      <c r="AG2736" s="1"/>
      <c r="AH2736" s="1">
        <f>'Innlegging av opplysninger'!$C$11*SUM(X2736:AG2736)</f>
        <v>0</v>
      </c>
      <c r="AI2736" s="1">
        <f>'Innlegging av opplysninger'!$C$13*(((X2736+Z2736+AC2736+AE2736)*Data!M2736)+(Z2736+AE2736)*(1-Data!M2736)*1.8/12+Y2736+AD2736+AA2736+AB2736+AF2736+AG2736)</f>
        <v>0</v>
      </c>
      <c r="AJ2736" s="1">
        <f>'Innlegging av opplysninger'!$C$13*((X2736+Z2736+AC2736+AE2736)*(1-Data!M2736)-(Z2736+AE2736)*(1-Data!M2736)*1.8/12)</f>
        <v>0</v>
      </c>
      <c r="AK2736" s="83">
        <f t="shared" si="424"/>
        <v>0</v>
      </c>
      <c r="AL2736" s="83">
        <f t="shared" si="425"/>
        <v>0</v>
      </c>
      <c r="AM2736" s="83">
        <f t="shared" si="426"/>
        <v>0</v>
      </c>
    </row>
    <row r="2737" spans="1:39">
      <c r="A2737" t="str">
        <f t="shared" si="420"/>
        <v>00</v>
      </c>
      <c r="B2737" s="6">
        <f>Data!A2737</f>
        <v>0</v>
      </c>
      <c r="C2737" s="7">
        <f>Data!B2737</f>
        <v>0</v>
      </c>
      <c r="D2737" s="7">
        <f>Data!C2737</f>
        <v>0</v>
      </c>
      <c r="E2737" s="1">
        <f>Data!D2737</f>
        <v>0</v>
      </c>
      <c r="F2737" s="1">
        <f>Data!E2737+Data!F2737</f>
        <v>0</v>
      </c>
      <c r="G2737" s="1">
        <f>Data!G2737</f>
        <v>0</v>
      </c>
      <c r="H2737" s="1">
        <f t="shared" si="421"/>
        <v>0</v>
      </c>
      <c r="I2737" s="1">
        <f t="shared" si="422"/>
        <v>0</v>
      </c>
      <c r="J2737" s="1">
        <f t="shared" si="423"/>
        <v>0</v>
      </c>
      <c r="K2737" s="1">
        <f>'Innlegging av opplysninger'!$B$4*H2737</f>
        <v>0</v>
      </c>
      <c r="L2737" s="1"/>
      <c r="M2737" s="1">
        <f>'Innlegging av opplysninger'!$B$5*H2737</f>
        <v>0</v>
      </c>
      <c r="N2737" s="1">
        <f>'Innlegging av opplysninger'!$B$5*I2737</f>
        <v>0</v>
      </c>
      <c r="O2737" s="1">
        <f>'Innlegging av opplysninger'!$B$5*J2737</f>
        <v>0</v>
      </c>
      <c r="P2737" s="1">
        <f>'Innlegging av opplysninger'!$B$5*K2737</f>
        <v>0</v>
      </c>
      <c r="Q2737" s="1"/>
      <c r="R2737" s="1">
        <f>'Innlegging av opplysninger'!$C$11*SUM(H2737:Q2737)</f>
        <v>0</v>
      </c>
      <c r="S2737" s="1">
        <f>'Innlegging av opplysninger'!$C$13*(((H2737+J2737+M2737+O2737)*Data!H2737)+(J2737+O2737)*(1-Data!H2737)*1.8/12+I2737+N2737+K2737+L2737+P2737+Q2737)</f>
        <v>0</v>
      </c>
      <c r="T2737" s="1">
        <f>'Innlegging av opplysninger'!$C$13*((H2737+J2737+M2737+O2737)*(1-Data!H2737)-(J2737+O2737)*(1-Data!H2737)*1.8/12)</f>
        <v>0</v>
      </c>
      <c r="U2737" s="1">
        <f>Data!I2737</f>
        <v>0</v>
      </c>
      <c r="V2737" s="1">
        <f>Data!J2737+Data!K2737</f>
        <v>0</v>
      </c>
      <c r="W2737" s="1">
        <f>Data!L2737</f>
        <v>0</v>
      </c>
      <c r="X2737" s="1">
        <f t="shared" si="427"/>
        <v>0</v>
      </c>
      <c r="Y2737" s="100">
        <f t="shared" si="428"/>
        <v>0</v>
      </c>
      <c r="Z2737" s="100">
        <f t="shared" si="429"/>
        <v>0</v>
      </c>
      <c r="AA2737" s="100">
        <f>'Innlegging av opplysninger'!$B$4*X2737</f>
        <v>0</v>
      </c>
      <c r="AB2737" s="1"/>
      <c r="AC2737" s="1">
        <f>'Innlegging av opplysninger'!$B$5*X2737</f>
        <v>0</v>
      </c>
      <c r="AD2737" s="1">
        <f>'Innlegging av opplysninger'!$B$5*Y2737</f>
        <v>0</v>
      </c>
      <c r="AE2737" s="1">
        <f>'Innlegging av opplysninger'!$B$5*Z2737</f>
        <v>0</v>
      </c>
      <c r="AF2737" s="1">
        <f>'Innlegging av opplysninger'!$B$5*AA2737</f>
        <v>0</v>
      </c>
      <c r="AG2737" s="1"/>
      <c r="AH2737" s="1">
        <f>'Innlegging av opplysninger'!$C$11*SUM(X2737:AG2737)</f>
        <v>0</v>
      </c>
      <c r="AI2737" s="1">
        <f>'Innlegging av opplysninger'!$C$13*(((X2737+Z2737+AC2737+AE2737)*Data!M2737)+(Z2737+AE2737)*(1-Data!M2737)*1.8/12+Y2737+AD2737+AA2737+AB2737+AF2737+AG2737)</f>
        <v>0</v>
      </c>
      <c r="AJ2737" s="1">
        <f>'Innlegging av opplysninger'!$C$13*((X2737+Z2737+AC2737+AE2737)*(1-Data!M2737)-(Z2737+AE2737)*(1-Data!M2737)*1.8/12)</f>
        <v>0</v>
      </c>
      <c r="AK2737" s="83">
        <f t="shared" si="424"/>
        <v>0</v>
      </c>
      <c r="AL2737" s="83">
        <f t="shared" si="425"/>
        <v>0</v>
      </c>
      <c r="AM2737" s="83">
        <f t="shared" si="426"/>
        <v>0</v>
      </c>
    </row>
    <row r="2738" spans="1:39">
      <c r="A2738" t="str">
        <f t="shared" si="420"/>
        <v>00</v>
      </c>
      <c r="B2738" s="6">
        <f>Data!A2738</f>
        <v>0</v>
      </c>
      <c r="C2738" s="7">
        <f>Data!B2738</f>
        <v>0</v>
      </c>
      <c r="D2738" s="7">
        <f>Data!C2738</f>
        <v>0</v>
      </c>
      <c r="E2738" s="1">
        <f>Data!D2738</f>
        <v>0</v>
      </c>
      <c r="F2738" s="1">
        <f>Data!E2738+Data!F2738</f>
        <v>0</v>
      </c>
      <c r="G2738" s="1">
        <f>Data!G2738</f>
        <v>0</v>
      </c>
      <c r="H2738" s="1">
        <f t="shared" si="421"/>
        <v>0</v>
      </c>
      <c r="I2738" s="1">
        <f t="shared" si="422"/>
        <v>0</v>
      </c>
      <c r="J2738" s="1">
        <f t="shared" si="423"/>
        <v>0</v>
      </c>
      <c r="K2738" s="1">
        <f>'Innlegging av opplysninger'!$B$4*H2738</f>
        <v>0</v>
      </c>
      <c r="L2738" s="1"/>
      <c r="M2738" s="1">
        <f>'Innlegging av opplysninger'!$B$5*H2738</f>
        <v>0</v>
      </c>
      <c r="N2738" s="1">
        <f>'Innlegging av opplysninger'!$B$5*I2738</f>
        <v>0</v>
      </c>
      <c r="O2738" s="1">
        <f>'Innlegging av opplysninger'!$B$5*J2738</f>
        <v>0</v>
      </c>
      <c r="P2738" s="1">
        <f>'Innlegging av opplysninger'!$B$5*K2738</f>
        <v>0</v>
      </c>
      <c r="Q2738" s="1"/>
      <c r="R2738" s="1">
        <f>'Innlegging av opplysninger'!$C$11*SUM(H2738:Q2738)</f>
        <v>0</v>
      </c>
      <c r="S2738" s="1">
        <f>'Innlegging av opplysninger'!$C$13*(((H2738+J2738+M2738+O2738)*Data!H2738)+(J2738+O2738)*(1-Data!H2738)*1.8/12+I2738+N2738+K2738+L2738+P2738+Q2738)</f>
        <v>0</v>
      </c>
      <c r="T2738" s="1">
        <f>'Innlegging av opplysninger'!$C$13*((H2738+J2738+M2738+O2738)*(1-Data!H2738)-(J2738+O2738)*(1-Data!H2738)*1.8/12)</f>
        <v>0</v>
      </c>
      <c r="U2738" s="1">
        <f>Data!I2738</f>
        <v>0</v>
      </c>
      <c r="V2738" s="1">
        <f>Data!J2738+Data!K2738</f>
        <v>0</v>
      </c>
      <c r="W2738" s="1">
        <f>Data!L2738</f>
        <v>0</v>
      </c>
      <c r="X2738" s="1">
        <f t="shared" si="427"/>
        <v>0</v>
      </c>
      <c r="Y2738" s="100">
        <f t="shared" si="428"/>
        <v>0</v>
      </c>
      <c r="Z2738" s="100">
        <f t="shared" si="429"/>
        <v>0</v>
      </c>
      <c r="AA2738" s="100">
        <f>'Innlegging av opplysninger'!$B$4*X2738</f>
        <v>0</v>
      </c>
      <c r="AB2738" s="1"/>
      <c r="AC2738" s="1">
        <f>'Innlegging av opplysninger'!$B$5*X2738</f>
        <v>0</v>
      </c>
      <c r="AD2738" s="1">
        <f>'Innlegging av opplysninger'!$B$5*Y2738</f>
        <v>0</v>
      </c>
      <c r="AE2738" s="1">
        <f>'Innlegging av opplysninger'!$B$5*Z2738</f>
        <v>0</v>
      </c>
      <c r="AF2738" s="1">
        <f>'Innlegging av opplysninger'!$B$5*AA2738</f>
        <v>0</v>
      </c>
      <c r="AG2738" s="1"/>
      <c r="AH2738" s="1">
        <f>'Innlegging av opplysninger'!$C$11*SUM(X2738:AG2738)</f>
        <v>0</v>
      </c>
      <c r="AI2738" s="1">
        <f>'Innlegging av opplysninger'!$C$13*(((X2738+Z2738+AC2738+AE2738)*Data!M2738)+(Z2738+AE2738)*(1-Data!M2738)*1.8/12+Y2738+AD2738+AA2738+AB2738+AF2738+AG2738)</f>
        <v>0</v>
      </c>
      <c r="AJ2738" s="1">
        <f>'Innlegging av opplysninger'!$C$13*((X2738+Z2738+AC2738+AE2738)*(1-Data!M2738)-(Z2738+AE2738)*(1-Data!M2738)*1.8/12)</f>
        <v>0</v>
      </c>
      <c r="AK2738" s="83">
        <f t="shared" si="424"/>
        <v>0</v>
      </c>
      <c r="AL2738" s="83">
        <f t="shared" si="425"/>
        <v>0</v>
      </c>
      <c r="AM2738" s="83">
        <f t="shared" si="426"/>
        <v>0</v>
      </c>
    </row>
    <row r="2739" spans="1:39">
      <c r="A2739" t="str">
        <f t="shared" si="420"/>
        <v>00</v>
      </c>
      <c r="B2739" s="6">
        <f>Data!A2739</f>
        <v>0</v>
      </c>
      <c r="C2739" s="7">
        <f>Data!B2739</f>
        <v>0</v>
      </c>
      <c r="D2739" s="7">
        <f>Data!C2739</f>
        <v>0</v>
      </c>
      <c r="E2739" s="1">
        <f>Data!D2739</f>
        <v>0</v>
      </c>
      <c r="F2739" s="1">
        <f>Data!E2739+Data!F2739</f>
        <v>0</v>
      </c>
      <c r="G2739" s="1">
        <f>Data!G2739</f>
        <v>0</v>
      </c>
      <c r="H2739" s="1">
        <f t="shared" si="421"/>
        <v>0</v>
      </c>
      <c r="I2739" s="1">
        <f t="shared" si="422"/>
        <v>0</v>
      </c>
      <c r="J2739" s="1">
        <f t="shared" si="423"/>
        <v>0</v>
      </c>
      <c r="K2739" s="1">
        <f>'Innlegging av opplysninger'!$B$4*H2739</f>
        <v>0</v>
      </c>
      <c r="L2739" s="1"/>
      <c r="M2739" s="1">
        <f>'Innlegging av opplysninger'!$B$5*H2739</f>
        <v>0</v>
      </c>
      <c r="N2739" s="1">
        <f>'Innlegging av opplysninger'!$B$5*I2739</f>
        <v>0</v>
      </c>
      <c r="O2739" s="1">
        <f>'Innlegging av opplysninger'!$B$5*J2739</f>
        <v>0</v>
      </c>
      <c r="P2739" s="1">
        <f>'Innlegging av opplysninger'!$B$5*K2739</f>
        <v>0</v>
      </c>
      <c r="Q2739" s="1"/>
      <c r="R2739" s="1">
        <f>'Innlegging av opplysninger'!$C$11*SUM(H2739:Q2739)</f>
        <v>0</v>
      </c>
      <c r="S2739" s="1">
        <f>'Innlegging av opplysninger'!$C$13*(((H2739+J2739+M2739+O2739)*Data!H2739)+(J2739+O2739)*(1-Data!H2739)*1.8/12+I2739+N2739+K2739+L2739+P2739+Q2739)</f>
        <v>0</v>
      </c>
      <c r="T2739" s="1">
        <f>'Innlegging av opplysninger'!$C$13*((H2739+J2739+M2739+O2739)*(1-Data!H2739)-(J2739+O2739)*(1-Data!H2739)*1.8/12)</f>
        <v>0</v>
      </c>
      <c r="U2739" s="1">
        <f>Data!I2739</f>
        <v>0</v>
      </c>
      <c r="V2739" s="1">
        <f>Data!J2739+Data!K2739</f>
        <v>0</v>
      </c>
      <c r="W2739" s="1">
        <f>Data!L2739</f>
        <v>0</v>
      </c>
      <c r="X2739" s="1">
        <f t="shared" si="427"/>
        <v>0</v>
      </c>
      <c r="Y2739" s="100">
        <f t="shared" si="428"/>
        <v>0</v>
      </c>
      <c r="Z2739" s="100">
        <f t="shared" si="429"/>
        <v>0</v>
      </c>
      <c r="AA2739" s="100">
        <f>'Innlegging av opplysninger'!$B$4*X2739</f>
        <v>0</v>
      </c>
      <c r="AB2739" s="1"/>
      <c r="AC2739" s="1">
        <f>'Innlegging av opplysninger'!$B$5*X2739</f>
        <v>0</v>
      </c>
      <c r="AD2739" s="1">
        <f>'Innlegging av opplysninger'!$B$5*Y2739</f>
        <v>0</v>
      </c>
      <c r="AE2739" s="1">
        <f>'Innlegging av opplysninger'!$B$5*Z2739</f>
        <v>0</v>
      </c>
      <c r="AF2739" s="1">
        <f>'Innlegging av opplysninger'!$B$5*AA2739</f>
        <v>0</v>
      </c>
      <c r="AG2739" s="1"/>
      <c r="AH2739" s="1">
        <f>'Innlegging av opplysninger'!$C$11*SUM(X2739:AG2739)</f>
        <v>0</v>
      </c>
      <c r="AI2739" s="1">
        <f>'Innlegging av opplysninger'!$C$13*(((X2739+Z2739+AC2739+AE2739)*Data!M2739)+(Z2739+AE2739)*(1-Data!M2739)*1.8/12+Y2739+AD2739+AA2739+AB2739+AF2739+AG2739)</f>
        <v>0</v>
      </c>
      <c r="AJ2739" s="1">
        <f>'Innlegging av opplysninger'!$C$13*((X2739+Z2739+AC2739+AE2739)*(1-Data!M2739)-(Z2739+AE2739)*(1-Data!M2739)*1.8/12)</f>
        <v>0</v>
      </c>
      <c r="AK2739" s="83">
        <f t="shared" si="424"/>
        <v>0</v>
      </c>
      <c r="AL2739" s="83">
        <f t="shared" si="425"/>
        <v>0</v>
      </c>
      <c r="AM2739" s="83">
        <f t="shared" si="426"/>
        <v>0</v>
      </c>
    </row>
    <row r="2740" spans="1:39">
      <c r="A2740" t="str">
        <f t="shared" si="420"/>
        <v>00</v>
      </c>
      <c r="B2740" s="6">
        <f>Data!A2740</f>
        <v>0</v>
      </c>
      <c r="C2740" s="7">
        <f>Data!B2740</f>
        <v>0</v>
      </c>
      <c r="D2740" s="7">
        <f>Data!C2740</f>
        <v>0</v>
      </c>
      <c r="E2740" s="1">
        <f>Data!D2740</f>
        <v>0</v>
      </c>
      <c r="F2740" s="1">
        <f>Data!E2740+Data!F2740</f>
        <v>0</v>
      </c>
      <c r="G2740" s="1">
        <f>Data!G2740</f>
        <v>0</v>
      </c>
      <c r="H2740" s="1">
        <f t="shared" si="421"/>
        <v>0</v>
      </c>
      <c r="I2740" s="1">
        <f t="shared" si="422"/>
        <v>0</v>
      </c>
      <c r="J2740" s="1">
        <f t="shared" si="423"/>
        <v>0</v>
      </c>
      <c r="K2740" s="1">
        <f>'Innlegging av opplysninger'!$B$4*H2740</f>
        <v>0</v>
      </c>
      <c r="L2740" s="1"/>
      <c r="M2740" s="1">
        <f>'Innlegging av opplysninger'!$B$5*H2740</f>
        <v>0</v>
      </c>
      <c r="N2740" s="1">
        <f>'Innlegging av opplysninger'!$B$5*I2740</f>
        <v>0</v>
      </c>
      <c r="O2740" s="1">
        <f>'Innlegging av opplysninger'!$B$5*J2740</f>
        <v>0</v>
      </c>
      <c r="P2740" s="1">
        <f>'Innlegging av opplysninger'!$B$5*K2740</f>
        <v>0</v>
      </c>
      <c r="Q2740" s="1"/>
      <c r="R2740" s="1">
        <f>'Innlegging av opplysninger'!$C$11*SUM(H2740:Q2740)</f>
        <v>0</v>
      </c>
      <c r="S2740" s="1">
        <f>'Innlegging av opplysninger'!$C$13*(((H2740+J2740+M2740+O2740)*Data!H2740)+(J2740+O2740)*(1-Data!H2740)*1.8/12+I2740+N2740+K2740+L2740+P2740+Q2740)</f>
        <v>0</v>
      </c>
      <c r="T2740" s="1">
        <f>'Innlegging av opplysninger'!$C$13*((H2740+J2740+M2740+O2740)*(1-Data!H2740)-(J2740+O2740)*(1-Data!H2740)*1.8/12)</f>
        <v>0</v>
      </c>
      <c r="U2740" s="1">
        <f>Data!I2740</f>
        <v>0</v>
      </c>
      <c r="V2740" s="1">
        <f>Data!J2740+Data!K2740</f>
        <v>0</v>
      </c>
      <c r="W2740" s="1">
        <f>Data!L2740</f>
        <v>0</v>
      </c>
      <c r="X2740" s="1">
        <f t="shared" si="427"/>
        <v>0</v>
      </c>
      <c r="Y2740" s="100">
        <f t="shared" si="428"/>
        <v>0</v>
      </c>
      <c r="Z2740" s="100">
        <f t="shared" si="429"/>
        <v>0</v>
      </c>
      <c r="AA2740" s="100">
        <f>'Innlegging av opplysninger'!$B$4*X2740</f>
        <v>0</v>
      </c>
      <c r="AB2740" s="1"/>
      <c r="AC2740" s="1">
        <f>'Innlegging av opplysninger'!$B$5*X2740</f>
        <v>0</v>
      </c>
      <c r="AD2740" s="1">
        <f>'Innlegging av opplysninger'!$B$5*Y2740</f>
        <v>0</v>
      </c>
      <c r="AE2740" s="1">
        <f>'Innlegging av opplysninger'!$B$5*Z2740</f>
        <v>0</v>
      </c>
      <c r="AF2740" s="1">
        <f>'Innlegging av opplysninger'!$B$5*AA2740</f>
        <v>0</v>
      </c>
      <c r="AG2740" s="1"/>
      <c r="AH2740" s="1">
        <f>'Innlegging av opplysninger'!$C$11*SUM(X2740:AG2740)</f>
        <v>0</v>
      </c>
      <c r="AI2740" s="1">
        <f>'Innlegging av opplysninger'!$C$13*(((X2740+Z2740+AC2740+AE2740)*Data!M2740)+(Z2740+AE2740)*(1-Data!M2740)*1.8/12+Y2740+AD2740+AA2740+AB2740+AF2740+AG2740)</f>
        <v>0</v>
      </c>
      <c r="AJ2740" s="1">
        <f>'Innlegging av opplysninger'!$C$13*((X2740+Z2740+AC2740+AE2740)*(1-Data!M2740)-(Z2740+AE2740)*(1-Data!M2740)*1.8/12)</f>
        <v>0</v>
      </c>
      <c r="AK2740" s="83">
        <f t="shared" si="424"/>
        <v>0</v>
      </c>
      <c r="AL2740" s="83">
        <f t="shared" si="425"/>
        <v>0</v>
      </c>
      <c r="AM2740" s="83">
        <f t="shared" si="426"/>
        <v>0</v>
      </c>
    </row>
    <row r="2741" spans="1:39">
      <c r="A2741" t="str">
        <f t="shared" si="420"/>
        <v>00</v>
      </c>
      <c r="B2741" s="6">
        <f>Data!A2741</f>
        <v>0</v>
      </c>
      <c r="C2741" s="7">
        <f>Data!B2741</f>
        <v>0</v>
      </c>
      <c r="D2741" s="7">
        <f>Data!C2741</f>
        <v>0</v>
      </c>
      <c r="E2741" s="1">
        <f>Data!D2741</f>
        <v>0</v>
      </c>
      <c r="F2741" s="1">
        <f>Data!E2741+Data!F2741</f>
        <v>0</v>
      </c>
      <c r="G2741" s="1">
        <f>Data!G2741</f>
        <v>0</v>
      </c>
      <c r="H2741" s="1">
        <f t="shared" si="421"/>
        <v>0</v>
      </c>
      <c r="I2741" s="1">
        <f t="shared" si="422"/>
        <v>0</v>
      </c>
      <c r="J2741" s="1">
        <f t="shared" si="423"/>
        <v>0</v>
      </c>
      <c r="K2741" s="1">
        <f>'Innlegging av opplysninger'!$B$4*H2741</f>
        <v>0</v>
      </c>
      <c r="L2741" s="1"/>
      <c r="M2741" s="1">
        <f>'Innlegging av opplysninger'!$B$5*H2741</f>
        <v>0</v>
      </c>
      <c r="N2741" s="1">
        <f>'Innlegging av opplysninger'!$B$5*I2741</f>
        <v>0</v>
      </c>
      <c r="O2741" s="1">
        <f>'Innlegging av opplysninger'!$B$5*J2741</f>
        <v>0</v>
      </c>
      <c r="P2741" s="1">
        <f>'Innlegging av opplysninger'!$B$5*K2741</f>
        <v>0</v>
      </c>
      <c r="Q2741" s="1"/>
      <c r="R2741" s="1">
        <f>'Innlegging av opplysninger'!$C$11*SUM(H2741:Q2741)</f>
        <v>0</v>
      </c>
      <c r="S2741" s="1">
        <f>'Innlegging av opplysninger'!$C$13*(((H2741+J2741+M2741+O2741)*Data!H2741)+(J2741+O2741)*(1-Data!H2741)*1.8/12+I2741+N2741+K2741+L2741+P2741+Q2741)</f>
        <v>0</v>
      </c>
      <c r="T2741" s="1">
        <f>'Innlegging av opplysninger'!$C$13*((H2741+J2741+M2741+O2741)*(1-Data!H2741)-(J2741+O2741)*(1-Data!H2741)*1.8/12)</f>
        <v>0</v>
      </c>
      <c r="U2741" s="1">
        <f>Data!I2741</f>
        <v>0</v>
      </c>
      <c r="V2741" s="1">
        <f>Data!J2741+Data!K2741</f>
        <v>0</v>
      </c>
      <c r="W2741" s="1">
        <f>Data!L2741</f>
        <v>0</v>
      </c>
      <c r="X2741" s="1">
        <f t="shared" si="427"/>
        <v>0</v>
      </c>
      <c r="Y2741" s="100">
        <f t="shared" si="428"/>
        <v>0</v>
      </c>
      <c r="Z2741" s="100">
        <f t="shared" si="429"/>
        <v>0</v>
      </c>
      <c r="AA2741" s="100">
        <f>'Innlegging av opplysninger'!$B$4*X2741</f>
        <v>0</v>
      </c>
      <c r="AB2741" s="1"/>
      <c r="AC2741" s="1">
        <f>'Innlegging av opplysninger'!$B$5*X2741</f>
        <v>0</v>
      </c>
      <c r="AD2741" s="1">
        <f>'Innlegging av opplysninger'!$B$5*Y2741</f>
        <v>0</v>
      </c>
      <c r="AE2741" s="1">
        <f>'Innlegging av opplysninger'!$B$5*Z2741</f>
        <v>0</v>
      </c>
      <c r="AF2741" s="1">
        <f>'Innlegging av opplysninger'!$B$5*AA2741</f>
        <v>0</v>
      </c>
      <c r="AG2741" s="1"/>
      <c r="AH2741" s="1">
        <f>'Innlegging av opplysninger'!$C$11*SUM(X2741:AG2741)</f>
        <v>0</v>
      </c>
      <c r="AI2741" s="1">
        <f>'Innlegging av opplysninger'!$C$13*(((X2741+Z2741+AC2741+AE2741)*Data!M2741)+(Z2741+AE2741)*(1-Data!M2741)*1.8/12+Y2741+AD2741+AA2741+AB2741+AF2741+AG2741)</f>
        <v>0</v>
      </c>
      <c r="AJ2741" s="1">
        <f>'Innlegging av opplysninger'!$C$13*((X2741+Z2741+AC2741+AE2741)*(1-Data!M2741)-(Z2741+AE2741)*(1-Data!M2741)*1.8/12)</f>
        <v>0</v>
      </c>
      <c r="AK2741" s="83">
        <f t="shared" si="424"/>
        <v>0</v>
      </c>
      <c r="AL2741" s="83">
        <f t="shared" si="425"/>
        <v>0</v>
      </c>
      <c r="AM2741" s="83">
        <f t="shared" si="426"/>
        <v>0</v>
      </c>
    </row>
    <row r="2742" spans="1:39">
      <c r="A2742" t="str">
        <f t="shared" si="420"/>
        <v>00</v>
      </c>
      <c r="B2742" s="6">
        <f>Data!A2742</f>
        <v>0</v>
      </c>
      <c r="C2742" s="7">
        <f>Data!B2742</f>
        <v>0</v>
      </c>
      <c r="D2742" s="7">
        <f>Data!C2742</f>
        <v>0</v>
      </c>
      <c r="E2742" s="1">
        <f>Data!D2742</f>
        <v>0</v>
      </c>
      <c r="F2742" s="1">
        <f>Data!E2742+Data!F2742</f>
        <v>0</v>
      </c>
      <c r="G2742" s="1">
        <f>Data!G2742</f>
        <v>0</v>
      </c>
      <c r="H2742" s="1">
        <f t="shared" si="421"/>
        <v>0</v>
      </c>
      <c r="I2742" s="1">
        <f t="shared" si="422"/>
        <v>0</v>
      </c>
      <c r="J2742" s="1">
        <f t="shared" si="423"/>
        <v>0</v>
      </c>
      <c r="K2742" s="1">
        <f>'Innlegging av opplysninger'!$B$4*H2742</f>
        <v>0</v>
      </c>
      <c r="L2742" s="1"/>
      <c r="M2742" s="1">
        <f>'Innlegging av opplysninger'!$B$5*H2742</f>
        <v>0</v>
      </c>
      <c r="N2742" s="1">
        <f>'Innlegging av opplysninger'!$B$5*I2742</f>
        <v>0</v>
      </c>
      <c r="O2742" s="1">
        <f>'Innlegging av opplysninger'!$B$5*J2742</f>
        <v>0</v>
      </c>
      <c r="P2742" s="1">
        <f>'Innlegging av opplysninger'!$B$5*K2742</f>
        <v>0</v>
      </c>
      <c r="Q2742" s="1"/>
      <c r="R2742" s="1">
        <f>'Innlegging av opplysninger'!$C$11*SUM(H2742:Q2742)</f>
        <v>0</v>
      </c>
      <c r="S2742" s="1">
        <f>'Innlegging av opplysninger'!$C$13*(((H2742+J2742+M2742+O2742)*Data!H2742)+(J2742+O2742)*(1-Data!H2742)*1.8/12+I2742+N2742+K2742+L2742+P2742+Q2742)</f>
        <v>0</v>
      </c>
      <c r="T2742" s="1">
        <f>'Innlegging av opplysninger'!$C$13*((H2742+J2742+M2742+O2742)*(1-Data!H2742)-(J2742+O2742)*(1-Data!H2742)*1.8/12)</f>
        <v>0</v>
      </c>
      <c r="U2742" s="1">
        <f>Data!I2742</f>
        <v>0</v>
      </c>
      <c r="V2742" s="1">
        <f>Data!J2742+Data!K2742</f>
        <v>0</v>
      </c>
      <c r="W2742" s="1">
        <f>Data!L2742</f>
        <v>0</v>
      </c>
      <c r="X2742" s="1">
        <f t="shared" si="427"/>
        <v>0</v>
      </c>
      <c r="Y2742" s="100">
        <f t="shared" si="428"/>
        <v>0</v>
      </c>
      <c r="Z2742" s="100">
        <f t="shared" si="429"/>
        <v>0</v>
      </c>
      <c r="AA2742" s="100">
        <f>'Innlegging av opplysninger'!$B$4*X2742</f>
        <v>0</v>
      </c>
      <c r="AB2742" s="1"/>
      <c r="AC2742" s="1">
        <f>'Innlegging av opplysninger'!$B$5*X2742</f>
        <v>0</v>
      </c>
      <c r="AD2742" s="1">
        <f>'Innlegging av opplysninger'!$B$5*Y2742</f>
        <v>0</v>
      </c>
      <c r="AE2742" s="1">
        <f>'Innlegging av opplysninger'!$B$5*Z2742</f>
        <v>0</v>
      </c>
      <c r="AF2742" s="1">
        <f>'Innlegging av opplysninger'!$B$5*AA2742</f>
        <v>0</v>
      </c>
      <c r="AG2742" s="1"/>
      <c r="AH2742" s="1">
        <f>'Innlegging av opplysninger'!$C$11*SUM(X2742:AG2742)</f>
        <v>0</v>
      </c>
      <c r="AI2742" s="1">
        <f>'Innlegging av opplysninger'!$C$13*(((X2742+Z2742+AC2742+AE2742)*Data!M2742)+(Z2742+AE2742)*(1-Data!M2742)*1.8/12+Y2742+AD2742+AA2742+AB2742+AF2742+AG2742)</f>
        <v>0</v>
      </c>
      <c r="AJ2742" s="1">
        <f>'Innlegging av opplysninger'!$C$13*((X2742+Z2742+AC2742+AE2742)*(1-Data!M2742)-(Z2742+AE2742)*(1-Data!M2742)*1.8/12)</f>
        <v>0</v>
      </c>
      <c r="AK2742" s="83">
        <f t="shared" si="424"/>
        <v>0</v>
      </c>
      <c r="AL2742" s="83">
        <f t="shared" si="425"/>
        <v>0</v>
      </c>
      <c r="AM2742" s="83">
        <f t="shared" si="426"/>
        <v>0</v>
      </c>
    </row>
    <row r="2743" spans="1:39">
      <c r="A2743" t="str">
        <f t="shared" si="420"/>
        <v>00</v>
      </c>
      <c r="B2743" s="6">
        <f>Data!A2743</f>
        <v>0</v>
      </c>
      <c r="C2743" s="7">
        <f>Data!B2743</f>
        <v>0</v>
      </c>
      <c r="D2743" s="7">
        <f>Data!C2743</f>
        <v>0</v>
      </c>
      <c r="E2743" s="1">
        <f>Data!D2743</f>
        <v>0</v>
      </c>
      <c r="F2743" s="1">
        <f>Data!E2743+Data!F2743</f>
        <v>0</v>
      </c>
      <c r="G2743" s="1">
        <f>Data!G2743</f>
        <v>0</v>
      </c>
      <c r="H2743" s="1">
        <f t="shared" si="421"/>
        <v>0</v>
      </c>
      <c r="I2743" s="1">
        <f t="shared" si="422"/>
        <v>0</v>
      </c>
      <c r="J2743" s="1">
        <f t="shared" si="423"/>
        <v>0</v>
      </c>
      <c r="K2743" s="1">
        <f>'Innlegging av opplysninger'!$B$4*H2743</f>
        <v>0</v>
      </c>
      <c r="L2743" s="1"/>
      <c r="M2743" s="1">
        <f>'Innlegging av opplysninger'!$B$5*H2743</f>
        <v>0</v>
      </c>
      <c r="N2743" s="1">
        <f>'Innlegging av opplysninger'!$B$5*I2743</f>
        <v>0</v>
      </c>
      <c r="O2743" s="1">
        <f>'Innlegging av opplysninger'!$B$5*J2743</f>
        <v>0</v>
      </c>
      <c r="P2743" s="1">
        <f>'Innlegging av opplysninger'!$B$5*K2743</f>
        <v>0</v>
      </c>
      <c r="Q2743" s="1"/>
      <c r="R2743" s="1">
        <f>'Innlegging av opplysninger'!$C$11*SUM(H2743:Q2743)</f>
        <v>0</v>
      </c>
      <c r="S2743" s="1">
        <f>'Innlegging av opplysninger'!$C$13*(((H2743+J2743+M2743+O2743)*Data!H2743)+(J2743+O2743)*(1-Data!H2743)*1.8/12+I2743+N2743+K2743+L2743+P2743+Q2743)</f>
        <v>0</v>
      </c>
      <c r="T2743" s="1">
        <f>'Innlegging av opplysninger'!$C$13*((H2743+J2743+M2743+O2743)*(1-Data!H2743)-(J2743+O2743)*(1-Data!H2743)*1.8/12)</f>
        <v>0</v>
      </c>
      <c r="U2743" s="1">
        <f>Data!I2743</f>
        <v>0</v>
      </c>
      <c r="V2743" s="1">
        <f>Data!J2743+Data!K2743</f>
        <v>0</v>
      </c>
      <c r="W2743" s="1">
        <f>Data!L2743</f>
        <v>0</v>
      </c>
      <c r="X2743" s="1">
        <f t="shared" si="427"/>
        <v>0</v>
      </c>
      <c r="Y2743" s="100">
        <f t="shared" si="428"/>
        <v>0</v>
      </c>
      <c r="Z2743" s="100">
        <f t="shared" si="429"/>
        <v>0</v>
      </c>
      <c r="AA2743" s="100">
        <f>'Innlegging av opplysninger'!$B$4*X2743</f>
        <v>0</v>
      </c>
      <c r="AB2743" s="1"/>
      <c r="AC2743" s="1">
        <f>'Innlegging av opplysninger'!$B$5*X2743</f>
        <v>0</v>
      </c>
      <c r="AD2743" s="1">
        <f>'Innlegging av opplysninger'!$B$5*Y2743</f>
        <v>0</v>
      </c>
      <c r="AE2743" s="1">
        <f>'Innlegging av opplysninger'!$B$5*Z2743</f>
        <v>0</v>
      </c>
      <c r="AF2743" s="1">
        <f>'Innlegging av opplysninger'!$B$5*AA2743</f>
        <v>0</v>
      </c>
      <c r="AG2743" s="1"/>
      <c r="AH2743" s="1">
        <f>'Innlegging av opplysninger'!$C$11*SUM(X2743:AG2743)</f>
        <v>0</v>
      </c>
      <c r="AI2743" s="1">
        <f>'Innlegging av opplysninger'!$C$13*(((X2743+Z2743+AC2743+AE2743)*Data!M2743)+(Z2743+AE2743)*(1-Data!M2743)*1.8/12+Y2743+AD2743+AA2743+AB2743+AF2743+AG2743)</f>
        <v>0</v>
      </c>
      <c r="AJ2743" s="1">
        <f>'Innlegging av opplysninger'!$C$13*((X2743+Z2743+AC2743+AE2743)*(1-Data!M2743)-(Z2743+AE2743)*(1-Data!M2743)*1.8/12)</f>
        <v>0</v>
      </c>
      <c r="AK2743" s="83">
        <f t="shared" si="424"/>
        <v>0</v>
      </c>
      <c r="AL2743" s="83">
        <f t="shared" si="425"/>
        <v>0</v>
      </c>
      <c r="AM2743" s="83">
        <f t="shared" si="426"/>
        <v>0</v>
      </c>
    </row>
    <row r="2744" spans="1:39">
      <c r="A2744" t="str">
        <f t="shared" si="420"/>
        <v>00</v>
      </c>
      <c r="B2744" s="6">
        <f>Data!A2744</f>
        <v>0</v>
      </c>
      <c r="C2744" s="7">
        <f>Data!B2744</f>
        <v>0</v>
      </c>
      <c r="D2744" s="7">
        <f>Data!C2744</f>
        <v>0</v>
      </c>
      <c r="E2744" s="1">
        <f>Data!D2744</f>
        <v>0</v>
      </c>
      <c r="F2744" s="1">
        <f>Data!E2744+Data!F2744</f>
        <v>0</v>
      </c>
      <c r="G2744" s="1">
        <f>Data!G2744</f>
        <v>0</v>
      </c>
      <c r="H2744" s="1">
        <f t="shared" si="421"/>
        <v>0</v>
      </c>
      <c r="I2744" s="1">
        <f t="shared" si="422"/>
        <v>0</v>
      </c>
      <c r="J2744" s="1">
        <f t="shared" si="423"/>
        <v>0</v>
      </c>
      <c r="K2744" s="1">
        <f>'Innlegging av opplysninger'!$B$4*H2744</f>
        <v>0</v>
      </c>
      <c r="L2744" s="1"/>
      <c r="M2744" s="1">
        <f>'Innlegging av opplysninger'!$B$5*H2744</f>
        <v>0</v>
      </c>
      <c r="N2744" s="1">
        <f>'Innlegging av opplysninger'!$B$5*I2744</f>
        <v>0</v>
      </c>
      <c r="O2744" s="1">
        <f>'Innlegging av opplysninger'!$B$5*J2744</f>
        <v>0</v>
      </c>
      <c r="P2744" s="1">
        <f>'Innlegging av opplysninger'!$B$5*K2744</f>
        <v>0</v>
      </c>
      <c r="Q2744" s="1"/>
      <c r="R2744" s="1">
        <f>'Innlegging av opplysninger'!$C$11*SUM(H2744:Q2744)</f>
        <v>0</v>
      </c>
      <c r="S2744" s="1">
        <f>'Innlegging av opplysninger'!$C$13*(((H2744+J2744+M2744+O2744)*Data!H2744)+(J2744+O2744)*(1-Data!H2744)*1.8/12+I2744+N2744+K2744+L2744+P2744+Q2744)</f>
        <v>0</v>
      </c>
      <c r="T2744" s="1">
        <f>'Innlegging av opplysninger'!$C$13*((H2744+J2744+M2744+O2744)*(1-Data!H2744)-(J2744+O2744)*(1-Data!H2744)*1.8/12)</f>
        <v>0</v>
      </c>
      <c r="U2744" s="1">
        <f>Data!I2744</f>
        <v>0</v>
      </c>
      <c r="V2744" s="1">
        <f>Data!J2744+Data!K2744</f>
        <v>0</v>
      </c>
      <c r="W2744" s="1">
        <f>Data!L2744</f>
        <v>0</v>
      </c>
      <c r="X2744" s="1">
        <f t="shared" si="427"/>
        <v>0</v>
      </c>
      <c r="Y2744" s="100">
        <f t="shared" si="428"/>
        <v>0</v>
      </c>
      <c r="Z2744" s="100">
        <f t="shared" si="429"/>
        <v>0</v>
      </c>
      <c r="AA2744" s="100">
        <f>'Innlegging av opplysninger'!$B$4*X2744</f>
        <v>0</v>
      </c>
      <c r="AB2744" s="1"/>
      <c r="AC2744" s="1">
        <f>'Innlegging av opplysninger'!$B$5*X2744</f>
        <v>0</v>
      </c>
      <c r="AD2744" s="1">
        <f>'Innlegging av opplysninger'!$B$5*Y2744</f>
        <v>0</v>
      </c>
      <c r="AE2744" s="1">
        <f>'Innlegging av opplysninger'!$B$5*Z2744</f>
        <v>0</v>
      </c>
      <c r="AF2744" s="1">
        <f>'Innlegging av opplysninger'!$B$5*AA2744</f>
        <v>0</v>
      </c>
      <c r="AG2744" s="1"/>
      <c r="AH2744" s="1">
        <f>'Innlegging av opplysninger'!$C$11*SUM(X2744:AG2744)</f>
        <v>0</v>
      </c>
      <c r="AI2744" s="1">
        <f>'Innlegging av opplysninger'!$C$13*(((X2744+Z2744+AC2744+AE2744)*Data!M2744)+(Z2744+AE2744)*(1-Data!M2744)*1.8/12+Y2744+AD2744+AA2744+AB2744+AF2744+AG2744)</f>
        <v>0</v>
      </c>
      <c r="AJ2744" s="1">
        <f>'Innlegging av opplysninger'!$C$13*((X2744+Z2744+AC2744+AE2744)*(1-Data!M2744)-(Z2744+AE2744)*(1-Data!M2744)*1.8/12)</f>
        <v>0</v>
      </c>
      <c r="AK2744" s="83">
        <f t="shared" si="424"/>
        <v>0</v>
      </c>
      <c r="AL2744" s="83">
        <f t="shared" si="425"/>
        <v>0</v>
      </c>
      <c r="AM2744" s="83">
        <f t="shared" si="426"/>
        <v>0</v>
      </c>
    </row>
    <row r="2745" spans="1:39">
      <c r="A2745" t="str">
        <f t="shared" si="420"/>
        <v>00</v>
      </c>
      <c r="B2745" s="6">
        <f>Data!A2745</f>
        <v>0</v>
      </c>
      <c r="C2745" s="7">
        <f>Data!B2745</f>
        <v>0</v>
      </c>
      <c r="D2745" s="7">
        <f>Data!C2745</f>
        <v>0</v>
      </c>
      <c r="E2745" s="1">
        <f>Data!D2745</f>
        <v>0</v>
      </c>
      <c r="F2745" s="1">
        <f>Data!E2745+Data!F2745</f>
        <v>0</v>
      </c>
      <c r="G2745" s="1">
        <f>Data!G2745</f>
        <v>0</v>
      </c>
      <c r="H2745" s="1">
        <f t="shared" si="421"/>
        <v>0</v>
      </c>
      <c r="I2745" s="1">
        <f t="shared" si="422"/>
        <v>0</v>
      </c>
      <c r="J2745" s="1">
        <f t="shared" si="423"/>
        <v>0</v>
      </c>
      <c r="K2745" s="1">
        <f>'Innlegging av opplysninger'!$B$4*H2745</f>
        <v>0</v>
      </c>
      <c r="L2745" s="1"/>
      <c r="M2745" s="1">
        <f>'Innlegging av opplysninger'!$B$5*H2745</f>
        <v>0</v>
      </c>
      <c r="N2745" s="1">
        <f>'Innlegging av opplysninger'!$B$5*I2745</f>
        <v>0</v>
      </c>
      <c r="O2745" s="1">
        <f>'Innlegging av opplysninger'!$B$5*J2745</f>
        <v>0</v>
      </c>
      <c r="P2745" s="1">
        <f>'Innlegging av opplysninger'!$B$5*K2745</f>
        <v>0</v>
      </c>
      <c r="Q2745" s="1"/>
      <c r="R2745" s="1">
        <f>'Innlegging av opplysninger'!$C$11*SUM(H2745:Q2745)</f>
        <v>0</v>
      </c>
      <c r="S2745" s="1">
        <f>'Innlegging av opplysninger'!$C$13*(((H2745+J2745+M2745+O2745)*Data!H2745)+(J2745+O2745)*(1-Data!H2745)*1.8/12+I2745+N2745+K2745+L2745+P2745+Q2745)</f>
        <v>0</v>
      </c>
      <c r="T2745" s="1">
        <f>'Innlegging av opplysninger'!$C$13*((H2745+J2745+M2745+O2745)*(1-Data!H2745)-(J2745+O2745)*(1-Data!H2745)*1.8/12)</f>
        <v>0</v>
      </c>
      <c r="U2745" s="1">
        <f>Data!I2745</f>
        <v>0</v>
      </c>
      <c r="V2745" s="1">
        <f>Data!J2745+Data!K2745</f>
        <v>0</v>
      </c>
      <c r="W2745" s="1">
        <f>Data!L2745</f>
        <v>0</v>
      </c>
      <c r="X2745" s="1">
        <f t="shared" si="427"/>
        <v>0</v>
      </c>
      <c r="Y2745" s="100">
        <f t="shared" si="428"/>
        <v>0</v>
      </c>
      <c r="Z2745" s="100">
        <f t="shared" si="429"/>
        <v>0</v>
      </c>
      <c r="AA2745" s="100">
        <f>'Innlegging av opplysninger'!$B$4*X2745</f>
        <v>0</v>
      </c>
      <c r="AB2745" s="1"/>
      <c r="AC2745" s="1">
        <f>'Innlegging av opplysninger'!$B$5*X2745</f>
        <v>0</v>
      </c>
      <c r="AD2745" s="1">
        <f>'Innlegging av opplysninger'!$B$5*Y2745</f>
        <v>0</v>
      </c>
      <c r="AE2745" s="1">
        <f>'Innlegging av opplysninger'!$B$5*Z2745</f>
        <v>0</v>
      </c>
      <c r="AF2745" s="1">
        <f>'Innlegging av opplysninger'!$B$5*AA2745</f>
        <v>0</v>
      </c>
      <c r="AG2745" s="1"/>
      <c r="AH2745" s="1">
        <f>'Innlegging av opplysninger'!$C$11*SUM(X2745:AG2745)</f>
        <v>0</v>
      </c>
      <c r="AI2745" s="1">
        <f>'Innlegging av opplysninger'!$C$13*(((X2745+Z2745+AC2745+AE2745)*Data!M2745)+(Z2745+AE2745)*(1-Data!M2745)*1.8/12+Y2745+AD2745+AA2745+AB2745+AF2745+AG2745)</f>
        <v>0</v>
      </c>
      <c r="AJ2745" s="1">
        <f>'Innlegging av opplysninger'!$C$13*((X2745+Z2745+AC2745+AE2745)*(1-Data!M2745)-(Z2745+AE2745)*(1-Data!M2745)*1.8/12)</f>
        <v>0</v>
      </c>
      <c r="AK2745" s="83">
        <f t="shared" si="424"/>
        <v>0</v>
      </c>
      <c r="AL2745" s="83">
        <f t="shared" si="425"/>
        <v>0</v>
      </c>
      <c r="AM2745" s="83">
        <f t="shared" si="426"/>
        <v>0</v>
      </c>
    </row>
    <row r="2746" spans="1:39">
      <c r="A2746" t="str">
        <f t="shared" si="420"/>
        <v>00</v>
      </c>
      <c r="B2746" s="6">
        <f>Data!A2746</f>
        <v>0</v>
      </c>
      <c r="C2746" s="7">
        <f>Data!B2746</f>
        <v>0</v>
      </c>
      <c r="D2746" s="7">
        <f>Data!C2746</f>
        <v>0</v>
      </c>
      <c r="E2746" s="1">
        <f>Data!D2746</f>
        <v>0</v>
      </c>
      <c r="F2746" s="1">
        <f>Data!E2746+Data!F2746</f>
        <v>0</v>
      </c>
      <c r="G2746" s="1">
        <f>Data!G2746</f>
        <v>0</v>
      </c>
      <c r="H2746" s="1">
        <f t="shared" si="421"/>
        <v>0</v>
      </c>
      <c r="I2746" s="1">
        <f t="shared" si="422"/>
        <v>0</v>
      </c>
      <c r="J2746" s="1">
        <f t="shared" si="423"/>
        <v>0</v>
      </c>
      <c r="K2746" s="1">
        <f>'Innlegging av opplysninger'!$B$4*H2746</f>
        <v>0</v>
      </c>
      <c r="L2746" s="1"/>
      <c r="M2746" s="1">
        <f>'Innlegging av opplysninger'!$B$5*H2746</f>
        <v>0</v>
      </c>
      <c r="N2746" s="1">
        <f>'Innlegging av opplysninger'!$B$5*I2746</f>
        <v>0</v>
      </c>
      <c r="O2746" s="1">
        <f>'Innlegging av opplysninger'!$B$5*J2746</f>
        <v>0</v>
      </c>
      <c r="P2746" s="1">
        <f>'Innlegging av opplysninger'!$B$5*K2746</f>
        <v>0</v>
      </c>
      <c r="Q2746" s="1"/>
      <c r="R2746" s="1">
        <f>'Innlegging av opplysninger'!$C$11*SUM(H2746:Q2746)</f>
        <v>0</v>
      </c>
      <c r="S2746" s="1">
        <f>'Innlegging av opplysninger'!$C$13*(((H2746+J2746+M2746+O2746)*Data!H2746)+(J2746+O2746)*(1-Data!H2746)*1.8/12+I2746+N2746+K2746+L2746+P2746+Q2746)</f>
        <v>0</v>
      </c>
      <c r="T2746" s="1">
        <f>'Innlegging av opplysninger'!$C$13*((H2746+J2746+M2746+O2746)*(1-Data!H2746)-(J2746+O2746)*(1-Data!H2746)*1.8/12)</f>
        <v>0</v>
      </c>
      <c r="U2746" s="1">
        <f>Data!I2746</f>
        <v>0</v>
      </c>
      <c r="V2746" s="1">
        <f>Data!J2746+Data!K2746</f>
        <v>0</v>
      </c>
      <c r="W2746" s="1">
        <f>Data!L2746</f>
        <v>0</v>
      </c>
      <c r="X2746" s="1">
        <f t="shared" si="427"/>
        <v>0</v>
      </c>
      <c r="Y2746" s="100">
        <f t="shared" si="428"/>
        <v>0</v>
      </c>
      <c r="Z2746" s="100">
        <f t="shared" si="429"/>
        <v>0</v>
      </c>
      <c r="AA2746" s="100">
        <f>'Innlegging av opplysninger'!$B$4*X2746</f>
        <v>0</v>
      </c>
      <c r="AB2746" s="1"/>
      <c r="AC2746" s="1">
        <f>'Innlegging av opplysninger'!$B$5*X2746</f>
        <v>0</v>
      </c>
      <c r="AD2746" s="1">
        <f>'Innlegging av opplysninger'!$B$5*Y2746</f>
        <v>0</v>
      </c>
      <c r="AE2746" s="1">
        <f>'Innlegging av opplysninger'!$B$5*Z2746</f>
        <v>0</v>
      </c>
      <c r="AF2746" s="1">
        <f>'Innlegging av opplysninger'!$B$5*AA2746</f>
        <v>0</v>
      </c>
      <c r="AG2746" s="1"/>
      <c r="AH2746" s="1">
        <f>'Innlegging av opplysninger'!$C$11*SUM(X2746:AG2746)</f>
        <v>0</v>
      </c>
      <c r="AI2746" s="1">
        <f>'Innlegging av opplysninger'!$C$13*(((X2746+Z2746+AC2746+AE2746)*Data!M2746)+(Z2746+AE2746)*(1-Data!M2746)*1.8/12+Y2746+AD2746+AA2746+AB2746+AF2746+AG2746)</f>
        <v>0</v>
      </c>
      <c r="AJ2746" s="1">
        <f>'Innlegging av opplysninger'!$C$13*((X2746+Z2746+AC2746+AE2746)*(1-Data!M2746)-(Z2746+AE2746)*(1-Data!M2746)*1.8/12)</f>
        <v>0</v>
      </c>
      <c r="AK2746" s="83">
        <f t="shared" si="424"/>
        <v>0</v>
      </c>
      <c r="AL2746" s="83">
        <f t="shared" si="425"/>
        <v>0</v>
      </c>
      <c r="AM2746" s="83">
        <f t="shared" si="426"/>
        <v>0</v>
      </c>
    </row>
    <row r="2747" spans="1:39">
      <c r="A2747" t="str">
        <f t="shared" si="420"/>
        <v>00</v>
      </c>
      <c r="B2747" s="6">
        <f>Data!A2747</f>
        <v>0</v>
      </c>
      <c r="C2747" s="7">
        <f>Data!B2747</f>
        <v>0</v>
      </c>
      <c r="D2747" s="7">
        <f>Data!C2747</f>
        <v>0</v>
      </c>
      <c r="E2747" s="1">
        <f>Data!D2747</f>
        <v>0</v>
      </c>
      <c r="F2747" s="1">
        <f>Data!E2747+Data!F2747</f>
        <v>0</v>
      </c>
      <c r="G2747" s="1">
        <f>Data!G2747</f>
        <v>0</v>
      </c>
      <c r="H2747" s="1">
        <f t="shared" si="421"/>
        <v>0</v>
      </c>
      <c r="I2747" s="1">
        <f t="shared" si="422"/>
        <v>0</v>
      </c>
      <c r="J2747" s="1">
        <f t="shared" si="423"/>
        <v>0</v>
      </c>
      <c r="K2747" s="1">
        <f>'Innlegging av opplysninger'!$B$4*H2747</f>
        <v>0</v>
      </c>
      <c r="L2747" s="1"/>
      <c r="M2747" s="1">
        <f>'Innlegging av opplysninger'!$B$5*H2747</f>
        <v>0</v>
      </c>
      <c r="N2747" s="1">
        <f>'Innlegging av opplysninger'!$B$5*I2747</f>
        <v>0</v>
      </c>
      <c r="O2747" s="1">
        <f>'Innlegging av opplysninger'!$B$5*J2747</f>
        <v>0</v>
      </c>
      <c r="P2747" s="1">
        <f>'Innlegging av opplysninger'!$B$5*K2747</f>
        <v>0</v>
      </c>
      <c r="Q2747" s="1"/>
      <c r="R2747" s="1">
        <f>'Innlegging av opplysninger'!$C$11*SUM(H2747:Q2747)</f>
        <v>0</v>
      </c>
      <c r="S2747" s="1">
        <f>'Innlegging av opplysninger'!$C$13*(((H2747+J2747+M2747+O2747)*Data!H2747)+(J2747+O2747)*(1-Data!H2747)*1.8/12+I2747+N2747+K2747+L2747+P2747+Q2747)</f>
        <v>0</v>
      </c>
      <c r="T2747" s="1">
        <f>'Innlegging av opplysninger'!$C$13*((H2747+J2747+M2747+O2747)*(1-Data!H2747)-(J2747+O2747)*(1-Data!H2747)*1.8/12)</f>
        <v>0</v>
      </c>
      <c r="U2747" s="1">
        <f>Data!I2747</f>
        <v>0</v>
      </c>
      <c r="V2747" s="1">
        <f>Data!J2747+Data!K2747</f>
        <v>0</v>
      </c>
      <c r="W2747" s="1">
        <f>Data!L2747</f>
        <v>0</v>
      </c>
      <c r="X2747" s="1">
        <f t="shared" si="427"/>
        <v>0</v>
      </c>
      <c r="Y2747" s="100">
        <f t="shared" si="428"/>
        <v>0</v>
      </c>
      <c r="Z2747" s="100">
        <f t="shared" si="429"/>
        <v>0</v>
      </c>
      <c r="AA2747" s="100">
        <f>'Innlegging av opplysninger'!$B$4*X2747</f>
        <v>0</v>
      </c>
      <c r="AB2747" s="1"/>
      <c r="AC2747" s="1">
        <f>'Innlegging av opplysninger'!$B$5*X2747</f>
        <v>0</v>
      </c>
      <c r="AD2747" s="1">
        <f>'Innlegging av opplysninger'!$B$5*Y2747</f>
        <v>0</v>
      </c>
      <c r="AE2747" s="1">
        <f>'Innlegging av opplysninger'!$B$5*Z2747</f>
        <v>0</v>
      </c>
      <c r="AF2747" s="1">
        <f>'Innlegging av opplysninger'!$B$5*AA2747</f>
        <v>0</v>
      </c>
      <c r="AG2747" s="1"/>
      <c r="AH2747" s="1">
        <f>'Innlegging av opplysninger'!$C$11*SUM(X2747:AG2747)</f>
        <v>0</v>
      </c>
      <c r="AI2747" s="1">
        <f>'Innlegging av opplysninger'!$C$13*(((X2747+Z2747+AC2747+AE2747)*Data!M2747)+(Z2747+AE2747)*(1-Data!M2747)*1.8/12+Y2747+AD2747+AA2747+AB2747+AF2747+AG2747)</f>
        <v>0</v>
      </c>
      <c r="AJ2747" s="1">
        <f>'Innlegging av opplysninger'!$C$13*((X2747+Z2747+AC2747+AE2747)*(1-Data!M2747)-(Z2747+AE2747)*(1-Data!M2747)*1.8/12)</f>
        <v>0</v>
      </c>
      <c r="AK2747" s="83">
        <f t="shared" si="424"/>
        <v>0</v>
      </c>
      <c r="AL2747" s="83">
        <f t="shared" si="425"/>
        <v>0</v>
      </c>
      <c r="AM2747" s="83">
        <f t="shared" si="426"/>
        <v>0</v>
      </c>
    </row>
    <row r="2748" spans="1:39">
      <c r="A2748" t="str">
        <f t="shared" si="420"/>
        <v>00</v>
      </c>
      <c r="B2748" s="6">
        <f>Data!A2748</f>
        <v>0</v>
      </c>
      <c r="C2748" s="7">
        <f>Data!B2748</f>
        <v>0</v>
      </c>
      <c r="D2748" s="7">
        <f>Data!C2748</f>
        <v>0</v>
      </c>
      <c r="E2748" s="1">
        <f>Data!D2748</f>
        <v>0</v>
      </c>
      <c r="F2748" s="1">
        <f>Data!E2748+Data!F2748</f>
        <v>0</v>
      </c>
      <c r="G2748" s="1">
        <f>Data!G2748</f>
        <v>0</v>
      </c>
      <c r="H2748" s="1">
        <f t="shared" si="421"/>
        <v>0</v>
      </c>
      <c r="I2748" s="1">
        <f t="shared" si="422"/>
        <v>0</v>
      </c>
      <c r="J2748" s="1">
        <f t="shared" si="423"/>
        <v>0</v>
      </c>
      <c r="K2748" s="1">
        <f>'Innlegging av opplysninger'!$B$4*H2748</f>
        <v>0</v>
      </c>
      <c r="L2748" s="1"/>
      <c r="M2748" s="1">
        <f>'Innlegging av opplysninger'!$B$5*H2748</f>
        <v>0</v>
      </c>
      <c r="N2748" s="1">
        <f>'Innlegging av opplysninger'!$B$5*I2748</f>
        <v>0</v>
      </c>
      <c r="O2748" s="1">
        <f>'Innlegging av opplysninger'!$B$5*J2748</f>
        <v>0</v>
      </c>
      <c r="P2748" s="1">
        <f>'Innlegging av opplysninger'!$B$5*K2748</f>
        <v>0</v>
      </c>
      <c r="Q2748" s="1"/>
      <c r="R2748" s="1">
        <f>'Innlegging av opplysninger'!$C$11*SUM(H2748:Q2748)</f>
        <v>0</v>
      </c>
      <c r="S2748" s="1">
        <f>'Innlegging av opplysninger'!$C$13*(((H2748+J2748+M2748+O2748)*Data!H2748)+(J2748+O2748)*(1-Data!H2748)*1.8/12+I2748+N2748+K2748+L2748+P2748+Q2748)</f>
        <v>0</v>
      </c>
      <c r="T2748" s="1">
        <f>'Innlegging av opplysninger'!$C$13*((H2748+J2748+M2748+O2748)*(1-Data!H2748)-(J2748+O2748)*(1-Data!H2748)*1.8/12)</f>
        <v>0</v>
      </c>
      <c r="U2748" s="1">
        <f>Data!I2748</f>
        <v>0</v>
      </c>
      <c r="V2748" s="1">
        <f>Data!J2748+Data!K2748</f>
        <v>0</v>
      </c>
      <c r="W2748" s="1">
        <f>Data!L2748</f>
        <v>0</v>
      </c>
      <c r="X2748" s="1">
        <f t="shared" si="427"/>
        <v>0</v>
      </c>
      <c r="Y2748" s="100">
        <f t="shared" si="428"/>
        <v>0</v>
      </c>
      <c r="Z2748" s="100">
        <f t="shared" si="429"/>
        <v>0</v>
      </c>
      <c r="AA2748" s="100">
        <f>'Innlegging av opplysninger'!$B$4*X2748</f>
        <v>0</v>
      </c>
      <c r="AB2748" s="1"/>
      <c r="AC2748" s="1">
        <f>'Innlegging av opplysninger'!$B$5*X2748</f>
        <v>0</v>
      </c>
      <c r="AD2748" s="1">
        <f>'Innlegging av opplysninger'!$B$5*Y2748</f>
        <v>0</v>
      </c>
      <c r="AE2748" s="1">
        <f>'Innlegging av opplysninger'!$B$5*Z2748</f>
        <v>0</v>
      </c>
      <c r="AF2748" s="1">
        <f>'Innlegging av opplysninger'!$B$5*AA2748</f>
        <v>0</v>
      </c>
      <c r="AG2748" s="1"/>
      <c r="AH2748" s="1">
        <f>'Innlegging av opplysninger'!$C$11*SUM(X2748:AG2748)</f>
        <v>0</v>
      </c>
      <c r="AI2748" s="1">
        <f>'Innlegging av opplysninger'!$C$13*(((X2748+Z2748+AC2748+AE2748)*Data!M2748)+(Z2748+AE2748)*(1-Data!M2748)*1.8/12+Y2748+AD2748+AA2748+AB2748+AF2748+AG2748)</f>
        <v>0</v>
      </c>
      <c r="AJ2748" s="1">
        <f>'Innlegging av opplysninger'!$C$13*((X2748+Z2748+AC2748+AE2748)*(1-Data!M2748)-(Z2748+AE2748)*(1-Data!M2748)*1.8/12)</f>
        <v>0</v>
      </c>
      <c r="AK2748" s="83">
        <f t="shared" si="424"/>
        <v>0</v>
      </c>
      <c r="AL2748" s="83">
        <f t="shared" si="425"/>
        <v>0</v>
      </c>
      <c r="AM2748" s="83">
        <f t="shared" si="426"/>
        <v>0</v>
      </c>
    </row>
    <row r="2749" spans="1:39">
      <c r="A2749" t="str">
        <f t="shared" si="420"/>
        <v>00</v>
      </c>
      <c r="B2749" s="6">
        <f>Data!A2749</f>
        <v>0</v>
      </c>
      <c r="C2749" s="7">
        <f>Data!B2749</f>
        <v>0</v>
      </c>
      <c r="D2749" s="7">
        <f>Data!C2749</f>
        <v>0</v>
      </c>
      <c r="E2749" s="1">
        <f>Data!D2749</f>
        <v>0</v>
      </c>
      <c r="F2749" s="1">
        <f>Data!E2749+Data!F2749</f>
        <v>0</v>
      </c>
      <c r="G2749" s="1">
        <f>Data!G2749</f>
        <v>0</v>
      </c>
      <c r="H2749" s="1">
        <f t="shared" si="421"/>
        <v>0</v>
      </c>
      <c r="I2749" s="1">
        <f t="shared" si="422"/>
        <v>0</v>
      </c>
      <c r="J2749" s="1">
        <f t="shared" si="423"/>
        <v>0</v>
      </c>
      <c r="K2749" s="1">
        <f>'Innlegging av opplysninger'!$B$4*H2749</f>
        <v>0</v>
      </c>
      <c r="L2749" s="1"/>
      <c r="M2749" s="1">
        <f>'Innlegging av opplysninger'!$B$5*H2749</f>
        <v>0</v>
      </c>
      <c r="N2749" s="1">
        <f>'Innlegging av opplysninger'!$B$5*I2749</f>
        <v>0</v>
      </c>
      <c r="O2749" s="1">
        <f>'Innlegging av opplysninger'!$B$5*J2749</f>
        <v>0</v>
      </c>
      <c r="P2749" s="1">
        <f>'Innlegging av opplysninger'!$B$5*K2749</f>
        <v>0</v>
      </c>
      <c r="Q2749" s="1"/>
      <c r="R2749" s="1">
        <f>'Innlegging av opplysninger'!$C$11*SUM(H2749:Q2749)</f>
        <v>0</v>
      </c>
      <c r="S2749" s="1">
        <f>'Innlegging av opplysninger'!$C$13*(((H2749+J2749+M2749+O2749)*Data!H2749)+(J2749+O2749)*(1-Data!H2749)*1.8/12+I2749+N2749+K2749+L2749+P2749+Q2749)</f>
        <v>0</v>
      </c>
      <c r="T2749" s="1">
        <f>'Innlegging av opplysninger'!$C$13*((H2749+J2749+M2749+O2749)*(1-Data!H2749)-(J2749+O2749)*(1-Data!H2749)*1.8/12)</f>
        <v>0</v>
      </c>
      <c r="U2749" s="1">
        <f>Data!I2749</f>
        <v>0</v>
      </c>
      <c r="V2749" s="1">
        <f>Data!J2749+Data!K2749</f>
        <v>0</v>
      </c>
      <c r="W2749" s="1">
        <f>Data!L2749</f>
        <v>0</v>
      </c>
      <c r="X2749" s="1">
        <f t="shared" si="427"/>
        <v>0</v>
      </c>
      <c r="Y2749" s="100">
        <f t="shared" si="428"/>
        <v>0</v>
      </c>
      <c r="Z2749" s="100">
        <f t="shared" si="429"/>
        <v>0</v>
      </c>
      <c r="AA2749" s="100">
        <f>'Innlegging av opplysninger'!$B$4*X2749</f>
        <v>0</v>
      </c>
      <c r="AB2749" s="1"/>
      <c r="AC2749" s="1">
        <f>'Innlegging av opplysninger'!$B$5*X2749</f>
        <v>0</v>
      </c>
      <c r="AD2749" s="1">
        <f>'Innlegging av opplysninger'!$B$5*Y2749</f>
        <v>0</v>
      </c>
      <c r="AE2749" s="1">
        <f>'Innlegging av opplysninger'!$B$5*Z2749</f>
        <v>0</v>
      </c>
      <c r="AF2749" s="1">
        <f>'Innlegging av opplysninger'!$B$5*AA2749</f>
        <v>0</v>
      </c>
      <c r="AG2749" s="1"/>
      <c r="AH2749" s="1">
        <f>'Innlegging av opplysninger'!$C$11*SUM(X2749:AG2749)</f>
        <v>0</v>
      </c>
      <c r="AI2749" s="1">
        <f>'Innlegging av opplysninger'!$C$13*(((X2749+Z2749+AC2749+AE2749)*Data!M2749)+(Z2749+AE2749)*(1-Data!M2749)*1.8/12+Y2749+AD2749+AA2749+AB2749+AF2749+AG2749)</f>
        <v>0</v>
      </c>
      <c r="AJ2749" s="1">
        <f>'Innlegging av opplysninger'!$C$13*((X2749+Z2749+AC2749+AE2749)*(1-Data!M2749)-(Z2749+AE2749)*(1-Data!M2749)*1.8/12)</f>
        <v>0</v>
      </c>
      <c r="AK2749" s="83">
        <f t="shared" si="424"/>
        <v>0</v>
      </c>
      <c r="AL2749" s="83">
        <f t="shared" si="425"/>
        <v>0</v>
      </c>
      <c r="AM2749" s="83">
        <f t="shared" si="426"/>
        <v>0</v>
      </c>
    </row>
    <row r="2750" spans="1:39">
      <c r="A2750" t="str">
        <f t="shared" si="420"/>
        <v>00</v>
      </c>
      <c r="B2750" s="6">
        <f>Data!A2750</f>
        <v>0</v>
      </c>
      <c r="C2750" s="7">
        <f>Data!B2750</f>
        <v>0</v>
      </c>
      <c r="D2750" s="7">
        <f>Data!C2750</f>
        <v>0</v>
      </c>
      <c r="E2750" s="1">
        <f>Data!D2750</f>
        <v>0</v>
      </c>
      <c r="F2750" s="1">
        <f>Data!E2750+Data!F2750</f>
        <v>0</v>
      </c>
      <c r="G2750" s="1">
        <f>Data!G2750</f>
        <v>0</v>
      </c>
      <c r="H2750" s="1">
        <f t="shared" si="421"/>
        <v>0</v>
      </c>
      <c r="I2750" s="1">
        <f t="shared" si="422"/>
        <v>0</v>
      </c>
      <c r="J2750" s="1">
        <f t="shared" si="423"/>
        <v>0</v>
      </c>
      <c r="K2750" s="1">
        <f>'Innlegging av opplysninger'!$B$4*H2750</f>
        <v>0</v>
      </c>
      <c r="L2750" s="1"/>
      <c r="M2750" s="1">
        <f>'Innlegging av opplysninger'!$B$5*H2750</f>
        <v>0</v>
      </c>
      <c r="N2750" s="1">
        <f>'Innlegging av opplysninger'!$B$5*I2750</f>
        <v>0</v>
      </c>
      <c r="O2750" s="1">
        <f>'Innlegging av opplysninger'!$B$5*J2750</f>
        <v>0</v>
      </c>
      <c r="P2750" s="1">
        <f>'Innlegging av opplysninger'!$B$5*K2750</f>
        <v>0</v>
      </c>
      <c r="Q2750" s="1"/>
      <c r="R2750" s="1">
        <f>'Innlegging av opplysninger'!$C$11*SUM(H2750:Q2750)</f>
        <v>0</v>
      </c>
      <c r="S2750" s="1">
        <f>'Innlegging av opplysninger'!$C$13*(((H2750+J2750+M2750+O2750)*Data!H2750)+(J2750+O2750)*(1-Data!H2750)*1.8/12+I2750+N2750+K2750+L2750+P2750+Q2750)</f>
        <v>0</v>
      </c>
      <c r="T2750" s="1">
        <f>'Innlegging av opplysninger'!$C$13*((H2750+J2750+M2750+O2750)*(1-Data!H2750)-(J2750+O2750)*(1-Data!H2750)*1.8/12)</f>
        <v>0</v>
      </c>
      <c r="U2750" s="1">
        <f>Data!I2750</f>
        <v>0</v>
      </c>
      <c r="V2750" s="1">
        <f>Data!J2750+Data!K2750</f>
        <v>0</v>
      </c>
      <c r="W2750" s="1">
        <f>Data!L2750</f>
        <v>0</v>
      </c>
      <c r="X2750" s="1">
        <f t="shared" si="427"/>
        <v>0</v>
      </c>
      <c r="Y2750" s="100">
        <f t="shared" si="428"/>
        <v>0</v>
      </c>
      <c r="Z2750" s="100">
        <f t="shared" si="429"/>
        <v>0</v>
      </c>
      <c r="AA2750" s="100">
        <f>'Innlegging av opplysninger'!$B$4*X2750</f>
        <v>0</v>
      </c>
      <c r="AB2750" s="1"/>
      <c r="AC2750" s="1">
        <f>'Innlegging av opplysninger'!$B$5*X2750</f>
        <v>0</v>
      </c>
      <c r="AD2750" s="1">
        <f>'Innlegging av opplysninger'!$B$5*Y2750</f>
        <v>0</v>
      </c>
      <c r="AE2750" s="1">
        <f>'Innlegging av opplysninger'!$B$5*Z2750</f>
        <v>0</v>
      </c>
      <c r="AF2750" s="1">
        <f>'Innlegging av opplysninger'!$B$5*AA2750</f>
        <v>0</v>
      </c>
      <c r="AG2750" s="1"/>
      <c r="AH2750" s="1">
        <f>'Innlegging av opplysninger'!$C$11*SUM(X2750:AG2750)</f>
        <v>0</v>
      </c>
      <c r="AI2750" s="1">
        <f>'Innlegging av opplysninger'!$C$13*(((X2750+Z2750+AC2750+AE2750)*Data!M2750)+(Z2750+AE2750)*(1-Data!M2750)*1.8/12+Y2750+AD2750+AA2750+AB2750+AF2750+AG2750)</f>
        <v>0</v>
      </c>
      <c r="AJ2750" s="1">
        <f>'Innlegging av opplysninger'!$C$13*((X2750+Z2750+AC2750+AE2750)*(1-Data!M2750)-(Z2750+AE2750)*(1-Data!M2750)*1.8/12)</f>
        <v>0</v>
      </c>
      <c r="AK2750" s="83">
        <f t="shared" si="424"/>
        <v>0</v>
      </c>
      <c r="AL2750" s="83">
        <f t="shared" si="425"/>
        <v>0</v>
      </c>
      <c r="AM2750" s="83">
        <f t="shared" si="426"/>
        <v>0</v>
      </c>
    </row>
    <row r="2751" spans="1:39">
      <c r="A2751" t="str">
        <f t="shared" si="420"/>
        <v>00</v>
      </c>
      <c r="B2751" s="6">
        <f>Data!A2751</f>
        <v>0</v>
      </c>
      <c r="C2751" s="7">
        <f>Data!B2751</f>
        <v>0</v>
      </c>
      <c r="D2751" s="7">
        <f>Data!C2751</f>
        <v>0</v>
      </c>
      <c r="E2751" s="1">
        <f>Data!D2751</f>
        <v>0</v>
      </c>
      <c r="F2751" s="1">
        <f>Data!E2751+Data!F2751</f>
        <v>0</v>
      </c>
      <c r="G2751" s="1">
        <f>Data!G2751</f>
        <v>0</v>
      </c>
      <c r="H2751" s="1">
        <f t="shared" si="421"/>
        <v>0</v>
      </c>
      <c r="I2751" s="1">
        <f t="shared" si="422"/>
        <v>0</v>
      </c>
      <c r="J2751" s="1">
        <f t="shared" si="423"/>
        <v>0</v>
      </c>
      <c r="K2751" s="1">
        <f>'Innlegging av opplysninger'!$B$4*H2751</f>
        <v>0</v>
      </c>
      <c r="L2751" s="1"/>
      <c r="M2751" s="1">
        <f>'Innlegging av opplysninger'!$B$5*H2751</f>
        <v>0</v>
      </c>
      <c r="N2751" s="1">
        <f>'Innlegging av opplysninger'!$B$5*I2751</f>
        <v>0</v>
      </c>
      <c r="O2751" s="1">
        <f>'Innlegging av opplysninger'!$B$5*J2751</f>
        <v>0</v>
      </c>
      <c r="P2751" s="1">
        <f>'Innlegging av opplysninger'!$B$5*K2751</f>
        <v>0</v>
      </c>
      <c r="Q2751" s="1"/>
      <c r="R2751" s="1">
        <f>'Innlegging av opplysninger'!$C$11*SUM(H2751:Q2751)</f>
        <v>0</v>
      </c>
      <c r="S2751" s="1">
        <f>'Innlegging av opplysninger'!$C$13*(((H2751+J2751+M2751+O2751)*Data!H2751)+(J2751+O2751)*(1-Data!H2751)*1.8/12+I2751+N2751+K2751+L2751+P2751+Q2751)</f>
        <v>0</v>
      </c>
      <c r="T2751" s="1">
        <f>'Innlegging av opplysninger'!$C$13*((H2751+J2751+M2751+O2751)*(1-Data!H2751)-(J2751+O2751)*(1-Data!H2751)*1.8/12)</f>
        <v>0</v>
      </c>
      <c r="U2751" s="1">
        <f>Data!I2751</f>
        <v>0</v>
      </c>
      <c r="V2751" s="1">
        <f>Data!J2751+Data!K2751</f>
        <v>0</v>
      </c>
      <c r="W2751" s="1">
        <f>Data!L2751</f>
        <v>0</v>
      </c>
      <c r="X2751" s="1">
        <f t="shared" si="427"/>
        <v>0</v>
      </c>
      <c r="Y2751" s="100">
        <f t="shared" si="428"/>
        <v>0</v>
      </c>
      <c r="Z2751" s="100">
        <f t="shared" si="429"/>
        <v>0</v>
      </c>
      <c r="AA2751" s="100">
        <f>'Innlegging av opplysninger'!$B$4*X2751</f>
        <v>0</v>
      </c>
      <c r="AB2751" s="1"/>
      <c r="AC2751" s="1">
        <f>'Innlegging av opplysninger'!$B$5*X2751</f>
        <v>0</v>
      </c>
      <c r="AD2751" s="1">
        <f>'Innlegging av opplysninger'!$B$5*Y2751</f>
        <v>0</v>
      </c>
      <c r="AE2751" s="1">
        <f>'Innlegging av opplysninger'!$B$5*Z2751</f>
        <v>0</v>
      </c>
      <c r="AF2751" s="1">
        <f>'Innlegging av opplysninger'!$B$5*AA2751</f>
        <v>0</v>
      </c>
      <c r="AG2751" s="1"/>
      <c r="AH2751" s="1">
        <f>'Innlegging av opplysninger'!$C$11*SUM(X2751:AG2751)</f>
        <v>0</v>
      </c>
      <c r="AI2751" s="1">
        <f>'Innlegging av opplysninger'!$C$13*(((X2751+Z2751+AC2751+AE2751)*Data!M2751)+(Z2751+AE2751)*(1-Data!M2751)*1.8/12+Y2751+AD2751+AA2751+AB2751+AF2751+AG2751)</f>
        <v>0</v>
      </c>
      <c r="AJ2751" s="1">
        <f>'Innlegging av opplysninger'!$C$13*((X2751+Z2751+AC2751+AE2751)*(1-Data!M2751)-(Z2751+AE2751)*(1-Data!M2751)*1.8/12)</f>
        <v>0</v>
      </c>
      <c r="AK2751" s="83">
        <f t="shared" si="424"/>
        <v>0</v>
      </c>
      <c r="AL2751" s="83">
        <f t="shared" si="425"/>
        <v>0</v>
      </c>
      <c r="AM2751" s="83">
        <f t="shared" si="426"/>
        <v>0</v>
      </c>
    </row>
    <row r="2752" spans="1:39">
      <c r="A2752" t="str">
        <f t="shared" si="420"/>
        <v>00</v>
      </c>
      <c r="B2752" s="6">
        <f>Data!A2752</f>
        <v>0</v>
      </c>
      <c r="C2752" s="7">
        <f>Data!B2752</f>
        <v>0</v>
      </c>
      <c r="D2752" s="7">
        <f>Data!C2752</f>
        <v>0</v>
      </c>
      <c r="E2752" s="1">
        <f>Data!D2752</f>
        <v>0</v>
      </c>
      <c r="F2752" s="1">
        <f>Data!E2752+Data!F2752</f>
        <v>0</v>
      </c>
      <c r="G2752" s="1">
        <f>Data!G2752</f>
        <v>0</v>
      </c>
      <c r="H2752" s="1">
        <f t="shared" si="421"/>
        <v>0</v>
      </c>
      <c r="I2752" s="1">
        <f t="shared" si="422"/>
        <v>0</v>
      </c>
      <c r="J2752" s="1">
        <f t="shared" si="423"/>
        <v>0</v>
      </c>
      <c r="K2752" s="1">
        <f>'Innlegging av opplysninger'!$B$4*H2752</f>
        <v>0</v>
      </c>
      <c r="L2752" s="1"/>
      <c r="M2752" s="1">
        <f>'Innlegging av opplysninger'!$B$5*H2752</f>
        <v>0</v>
      </c>
      <c r="N2752" s="1">
        <f>'Innlegging av opplysninger'!$B$5*I2752</f>
        <v>0</v>
      </c>
      <c r="O2752" s="1">
        <f>'Innlegging av opplysninger'!$B$5*J2752</f>
        <v>0</v>
      </c>
      <c r="P2752" s="1">
        <f>'Innlegging av opplysninger'!$B$5*K2752</f>
        <v>0</v>
      </c>
      <c r="Q2752" s="1"/>
      <c r="R2752" s="1">
        <f>'Innlegging av opplysninger'!$C$11*SUM(H2752:Q2752)</f>
        <v>0</v>
      </c>
      <c r="S2752" s="1">
        <f>'Innlegging av opplysninger'!$C$13*(((H2752+J2752+M2752+O2752)*Data!H2752)+(J2752+O2752)*(1-Data!H2752)*1.8/12+I2752+N2752+K2752+L2752+P2752+Q2752)</f>
        <v>0</v>
      </c>
      <c r="T2752" s="1">
        <f>'Innlegging av opplysninger'!$C$13*((H2752+J2752+M2752+O2752)*(1-Data!H2752)-(J2752+O2752)*(1-Data!H2752)*1.8/12)</f>
        <v>0</v>
      </c>
      <c r="U2752" s="1">
        <f>Data!I2752</f>
        <v>0</v>
      </c>
      <c r="V2752" s="1">
        <f>Data!J2752+Data!K2752</f>
        <v>0</v>
      </c>
      <c r="W2752" s="1">
        <f>Data!L2752</f>
        <v>0</v>
      </c>
      <c r="X2752" s="1">
        <f t="shared" si="427"/>
        <v>0</v>
      </c>
      <c r="Y2752" s="100">
        <f t="shared" si="428"/>
        <v>0</v>
      </c>
      <c r="Z2752" s="100">
        <f t="shared" si="429"/>
        <v>0</v>
      </c>
      <c r="AA2752" s="100">
        <f>'Innlegging av opplysninger'!$B$4*X2752</f>
        <v>0</v>
      </c>
      <c r="AB2752" s="1"/>
      <c r="AC2752" s="1">
        <f>'Innlegging av opplysninger'!$B$5*X2752</f>
        <v>0</v>
      </c>
      <c r="AD2752" s="1">
        <f>'Innlegging av opplysninger'!$B$5*Y2752</f>
        <v>0</v>
      </c>
      <c r="AE2752" s="1">
        <f>'Innlegging av opplysninger'!$B$5*Z2752</f>
        <v>0</v>
      </c>
      <c r="AF2752" s="1">
        <f>'Innlegging av opplysninger'!$B$5*AA2752</f>
        <v>0</v>
      </c>
      <c r="AG2752" s="1"/>
      <c r="AH2752" s="1">
        <f>'Innlegging av opplysninger'!$C$11*SUM(X2752:AG2752)</f>
        <v>0</v>
      </c>
      <c r="AI2752" s="1">
        <f>'Innlegging av opplysninger'!$C$13*(((X2752+Z2752+AC2752+AE2752)*Data!M2752)+(Z2752+AE2752)*(1-Data!M2752)*1.8/12+Y2752+AD2752+AA2752+AB2752+AF2752+AG2752)</f>
        <v>0</v>
      </c>
      <c r="AJ2752" s="1">
        <f>'Innlegging av opplysninger'!$C$13*((X2752+Z2752+AC2752+AE2752)*(1-Data!M2752)-(Z2752+AE2752)*(1-Data!M2752)*1.8/12)</f>
        <v>0</v>
      </c>
      <c r="AK2752" s="83">
        <f t="shared" si="424"/>
        <v>0</v>
      </c>
      <c r="AL2752" s="83">
        <f t="shared" si="425"/>
        <v>0</v>
      </c>
      <c r="AM2752" s="83">
        <f t="shared" si="426"/>
        <v>0</v>
      </c>
    </row>
    <row r="2753" spans="1:39">
      <c r="A2753" t="str">
        <f t="shared" si="420"/>
        <v>00</v>
      </c>
      <c r="B2753" s="6">
        <f>Data!A2753</f>
        <v>0</v>
      </c>
      <c r="C2753" s="7">
        <f>Data!B2753</f>
        <v>0</v>
      </c>
      <c r="D2753" s="7">
        <f>Data!C2753</f>
        <v>0</v>
      </c>
      <c r="E2753" s="1">
        <f>Data!D2753</f>
        <v>0</v>
      </c>
      <c r="F2753" s="1">
        <f>Data!E2753+Data!F2753</f>
        <v>0</v>
      </c>
      <c r="G2753" s="1">
        <f>Data!G2753</f>
        <v>0</v>
      </c>
      <c r="H2753" s="1">
        <f t="shared" si="421"/>
        <v>0</v>
      </c>
      <c r="I2753" s="1">
        <f t="shared" si="422"/>
        <v>0</v>
      </c>
      <c r="J2753" s="1">
        <f t="shared" si="423"/>
        <v>0</v>
      </c>
      <c r="K2753" s="1">
        <f>'Innlegging av opplysninger'!$B$4*H2753</f>
        <v>0</v>
      </c>
      <c r="L2753" s="1"/>
      <c r="M2753" s="1">
        <f>'Innlegging av opplysninger'!$B$5*H2753</f>
        <v>0</v>
      </c>
      <c r="N2753" s="1">
        <f>'Innlegging av opplysninger'!$B$5*I2753</f>
        <v>0</v>
      </c>
      <c r="O2753" s="1">
        <f>'Innlegging av opplysninger'!$B$5*J2753</f>
        <v>0</v>
      </c>
      <c r="P2753" s="1">
        <f>'Innlegging av opplysninger'!$B$5*K2753</f>
        <v>0</v>
      </c>
      <c r="Q2753" s="1"/>
      <c r="R2753" s="1">
        <f>'Innlegging av opplysninger'!$C$11*SUM(H2753:Q2753)</f>
        <v>0</v>
      </c>
      <c r="S2753" s="1">
        <f>'Innlegging av opplysninger'!$C$13*(((H2753+J2753+M2753+O2753)*Data!H2753)+(J2753+O2753)*(1-Data!H2753)*1.8/12+I2753+N2753+K2753+L2753+P2753+Q2753)</f>
        <v>0</v>
      </c>
      <c r="T2753" s="1">
        <f>'Innlegging av opplysninger'!$C$13*((H2753+J2753+M2753+O2753)*(1-Data!H2753)-(J2753+O2753)*(1-Data!H2753)*1.8/12)</f>
        <v>0</v>
      </c>
      <c r="U2753" s="1">
        <f>Data!I2753</f>
        <v>0</v>
      </c>
      <c r="V2753" s="1">
        <f>Data!J2753+Data!K2753</f>
        <v>0</v>
      </c>
      <c r="W2753" s="1">
        <f>Data!L2753</f>
        <v>0</v>
      </c>
      <c r="X2753" s="1">
        <f t="shared" si="427"/>
        <v>0</v>
      </c>
      <c r="Y2753" s="100">
        <f t="shared" si="428"/>
        <v>0</v>
      </c>
      <c r="Z2753" s="100">
        <f t="shared" si="429"/>
        <v>0</v>
      </c>
      <c r="AA2753" s="100">
        <f>'Innlegging av opplysninger'!$B$4*X2753</f>
        <v>0</v>
      </c>
      <c r="AB2753" s="1"/>
      <c r="AC2753" s="1">
        <f>'Innlegging av opplysninger'!$B$5*X2753</f>
        <v>0</v>
      </c>
      <c r="AD2753" s="1">
        <f>'Innlegging av opplysninger'!$B$5*Y2753</f>
        <v>0</v>
      </c>
      <c r="AE2753" s="1">
        <f>'Innlegging av opplysninger'!$B$5*Z2753</f>
        <v>0</v>
      </c>
      <c r="AF2753" s="1">
        <f>'Innlegging av opplysninger'!$B$5*AA2753</f>
        <v>0</v>
      </c>
      <c r="AG2753" s="1"/>
      <c r="AH2753" s="1">
        <f>'Innlegging av opplysninger'!$C$11*SUM(X2753:AG2753)</f>
        <v>0</v>
      </c>
      <c r="AI2753" s="1">
        <f>'Innlegging av opplysninger'!$C$13*(((X2753+Z2753+AC2753+AE2753)*Data!M2753)+(Z2753+AE2753)*(1-Data!M2753)*1.8/12+Y2753+AD2753+AA2753+AB2753+AF2753+AG2753)</f>
        <v>0</v>
      </c>
      <c r="AJ2753" s="1">
        <f>'Innlegging av opplysninger'!$C$13*((X2753+Z2753+AC2753+AE2753)*(1-Data!M2753)-(Z2753+AE2753)*(1-Data!M2753)*1.8/12)</f>
        <v>0</v>
      </c>
      <c r="AK2753" s="83">
        <f t="shared" si="424"/>
        <v>0</v>
      </c>
      <c r="AL2753" s="83">
        <f t="shared" si="425"/>
        <v>0</v>
      </c>
      <c r="AM2753" s="83">
        <f t="shared" si="426"/>
        <v>0</v>
      </c>
    </row>
    <row r="2754" spans="1:39">
      <c r="A2754" t="str">
        <f t="shared" si="420"/>
        <v>00</v>
      </c>
      <c r="B2754" s="6">
        <f>Data!A2754</f>
        <v>0</v>
      </c>
      <c r="C2754" s="7">
        <f>Data!B2754</f>
        <v>0</v>
      </c>
      <c r="D2754" s="7">
        <f>Data!C2754</f>
        <v>0</v>
      </c>
      <c r="E2754" s="1">
        <f>Data!D2754</f>
        <v>0</v>
      </c>
      <c r="F2754" s="1">
        <f>Data!E2754+Data!F2754</f>
        <v>0</v>
      </c>
      <c r="G2754" s="1">
        <f>Data!G2754</f>
        <v>0</v>
      </c>
      <c r="H2754" s="1">
        <f t="shared" si="421"/>
        <v>0</v>
      </c>
      <c r="I2754" s="1">
        <f t="shared" si="422"/>
        <v>0</v>
      </c>
      <c r="J2754" s="1">
        <f t="shared" si="423"/>
        <v>0</v>
      </c>
      <c r="K2754" s="1">
        <f>'Innlegging av opplysninger'!$B$4*H2754</f>
        <v>0</v>
      </c>
      <c r="L2754" s="1"/>
      <c r="M2754" s="1">
        <f>'Innlegging av opplysninger'!$B$5*H2754</f>
        <v>0</v>
      </c>
      <c r="N2754" s="1">
        <f>'Innlegging av opplysninger'!$B$5*I2754</f>
        <v>0</v>
      </c>
      <c r="O2754" s="1">
        <f>'Innlegging av opplysninger'!$B$5*J2754</f>
        <v>0</v>
      </c>
      <c r="P2754" s="1">
        <f>'Innlegging av opplysninger'!$B$5*K2754</f>
        <v>0</v>
      </c>
      <c r="Q2754" s="1"/>
      <c r="R2754" s="1">
        <f>'Innlegging av opplysninger'!$C$11*SUM(H2754:Q2754)</f>
        <v>0</v>
      </c>
      <c r="S2754" s="1">
        <f>'Innlegging av opplysninger'!$C$13*(((H2754+J2754+M2754+O2754)*Data!H2754)+(J2754+O2754)*(1-Data!H2754)*1.8/12+I2754+N2754+K2754+L2754+P2754+Q2754)</f>
        <v>0</v>
      </c>
      <c r="T2754" s="1">
        <f>'Innlegging av opplysninger'!$C$13*((H2754+J2754+M2754+O2754)*(1-Data!H2754)-(J2754+O2754)*(1-Data!H2754)*1.8/12)</f>
        <v>0</v>
      </c>
      <c r="U2754" s="1">
        <f>Data!I2754</f>
        <v>0</v>
      </c>
      <c r="V2754" s="1">
        <f>Data!J2754+Data!K2754</f>
        <v>0</v>
      </c>
      <c r="W2754" s="1">
        <f>Data!L2754</f>
        <v>0</v>
      </c>
      <c r="X2754" s="1">
        <f t="shared" si="427"/>
        <v>0</v>
      </c>
      <c r="Y2754" s="100">
        <f t="shared" si="428"/>
        <v>0</v>
      </c>
      <c r="Z2754" s="100">
        <f t="shared" si="429"/>
        <v>0</v>
      </c>
      <c r="AA2754" s="100">
        <f>'Innlegging av opplysninger'!$B$4*X2754</f>
        <v>0</v>
      </c>
      <c r="AB2754" s="1"/>
      <c r="AC2754" s="1">
        <f>'Innlegging av opplysninger'!$B$5*X2754</f>
        <v>0</v>
      </c>
      <c r="AD2754" s="1">
        <f>'Innlegging av opplysninger'!$B$5*Y2754</f>
        <v>0</v>
      </c>
      <c r="AE2754" s="1">
        <f>'Innlegging av opplysninger'!$B$5*Z2754</f>
        <v>0</v>
      </c>
      <c r="AF2754" s="1">
        <f>'Innlegging av opplysninger'!$B$5*AA2754</f>
        <v>0</v>
      </c>
      <c r="AG2754" s="1"/>
      <c r="AH2754" s="1">
        <f>'Innlegging av opplysninger'!$C$11*SUM(X2754:AG2754)</f>
        <v>0</v>
      </c>
      <c r="AI2754" s="1">
        <f>'Innlegging av opplysninger'!$C$13*(((X2754+Z2754+AC2754+AE2754)*Data!M2754)+(Z2754+AE2754)*(1-Data!M2754)*1.8/12+Y2754+AD2754+AA2754+AB2754+AF2754+AG2754)</f>
        <v>0</v>
      </c>
      <c r="AJ2754" s="1">
        <f>'Innlegging av opplysninger'!$C$13*((X2754+Z2754+AC2754+AE2754)*(1-Data!M2754)-(Z2754+AE2754)*(1-Data!M2754)*1.8/12)</f>
        <v>0</v>
      </c>
      <c r="AK2754" s="83">
        <f t="shared" si="424"/>
        <v>0</v>
      </c>
      <c r="AL2754" s="83">
        <f t="shared" si="425"/>
        <v>0</v>
      </c>
      <c r="AM2754" s="83">
        <f t="shared" si="426"/>
        <v>0</v>
      </c>
    </row>
    <row r="2755" spans="1:39">
      <c r="A2755" t="str">
        <f t="shared" si="420"/>
        <v>00</v>
      </c>
      <c r="B2755" s="6">
        <f>Data!A2755</f>
        <v>0</v>
      </c>
      <c r="C2755" s="7">
        <f>Data!B2755</f>
        <v>0</v>
      </c>
      <c r="D2755" s="7">
        <f>Data!C2755</f>
        <v>0</v>
      </c>
      <c r="E2755" s="1">
        <f>Data!D2755</f>
        <v>0</v>
      </c>
      <c r="F2755" s="1">
        <f>Data!E2755+Data!F2755</f>
        <v>0</v>
      </c>
      <c r="G2755" s="1">
        <f>Data!G2755</f>
        <v>0</v>
      </c>
      <c r="H2755" s="1">
        <f t="shared" si="421"/>
        <v>0</v>
      </c>
      <c r="I2755" s="1">
        <f t="shared" si="422"/>
        <v>0</v>
      </c>
      <c r="J2755" s="1">
        <f t="shared" si="423"/>
        <v>0</v>
      </c>
      <c r="K2755" s="1">
        <f>'Innlegging av opplysninger'!$B$4*H2755</f>
        <v>0</v>
      </c>
      <c r="L2755" s="1"/>
      <c r="M2755" s="1">
        <f>'Innlegging av opplysninger'!$B$5*H2755</f>
        <v>0</v>
      </c>
      <c r="N2755" s="1">
        <f>'Innlegging av opplysninger'!$B$5*I2755</f>
        <v>0</v>
      </c>
      <c r="O2755" s="1">
        <f>'Innlegging av opplysninger'!$B$5*J2755</f>
        <v>0</v>
      </c>
      <c r="P2755" s="1">
        <f>'Innlegging av opplysninger'!$B$5*K2755</f>
        <v>0</v>
      </c>
      <c r="Q2755" s="1"/>
      <c r="R2755" s="1">
        <f>'Innlegging av opplysninger'!$C$11*SUM(H2755:Q2755)</f>
        <v>0</v>
      </c>
      <c r="S2755" s="1">
        <f>'Innlegging av opplysninger'!$C$13*(((H2755+J2755+M2755+O2755)*Data!H2755)+(J2755+O2755)*(1-Data!H2755)*1.8/12+I2755+N2755+K2755+L2755+P2755+Q2755)</f>
        <v>0</v>
      </c>
      <c r="T2755" s="1">
        <f>'Innlegging av opplysninger'!$C$13*((H2755+J2755+M2755+O2755)*(1-Data!H2755)-(J2755+O2755)*(1-Data!H2755)*1.8/12)</f>
        <v>0</v>
      </c>
      <c r="U2755" s="1">
        <f>Data!I2755</f>
        <v>0</v>
      </c>
      <c r="V2755" s="1">
        <f>Data!J2755+Data!K2755</f>
        <v>0</v>
      </c>
      <c r="W2755" s="1">
        <f>Data!L2755</f>
        <v>0</v>
      </c>
      <c r="X2755" s="1">
        <f t="shared" si="427"/>
        <v>0</v>
      </c>
      <c r="Y2755" s="100">
        <f t="shared" si="428"/>
        <v>0</v>
      </c>
      <c r="Z2755" s="100">
        <f t="shared" si="429"/>
        <v>0</v>
      </c>
      <c r="AA2755" s="100">
        <f>'Innlegging av opplysninger'!$B$4*X2755</f>
        <v>0</v>
      </c>
      <c r="AB2755" s="1"/>
      <c r="AC2755" s="1">
        <f>'Innlegging av opplysninger'!$B$5*X2755</f>
        <v>0</v>
      </c>
      <c r="AD2755" s="1">
        <f>'Innlegging av opplysninger'!$B$5*Y2755</f>
        <v>0</v>
      </c>
      <c r="AE2755" s="1">
        <f>'Innlegging av opplysninger'!$B$5*Z2755</f>
        <v>0</v>
      </c>
      <c r="AF2755" s="1">
        <f>'Innlegging av opplysninger'!$B$5*AA2755</f>
        <v>0</v>
      </c>
      <c r="AG2755" s="1"/>
      <c r="AH2755" s="1">
        <f>'Innlegging av opplysninger'!$C$11*SUM(X2755:AG2755)</f>
        <v>0</v>
      </c>
      <c r="AI2755" s="1">
        <f>'Innlegging av opplysninger'!$C$13*(((X2755+Z2755+AC2755+AE2755)*Data!M2755)+(Z2755+AE2755)*(1-Data!M2755)*1.8/12+Y2755+AD2755+AA2755+AB2755+AF2755+AG2755)</f>
        <v>0</v>
      </c>
      <c r="AJ2755" s="1">
        <f>'Innlegging av opplysninger'!$C$13*((X2755+Z2755+AC2755+AE2755)*(1-Data!M2755)-(Z2755+AE2755)*(1-Data!M2755)*1.8/12)</f>
        <v>0</v>
      </c>
      <c r="AK2755" s="83">
        <f t="shared" si="424"/>
        <v>0</v>
      </c>
      <c r="AL2755" s="83">
        <f t="shared" si="425"/>
        <v>0</v>
      </c>
      <c r="AM2755" s="83">
        <f t="shared" si="426"/>
        <v>0</v>
      </c>
    </row>
    <row r="2756" spans="1:39">
      <c r="A2756" t="str">
        <f t="shared" si="420"/>
        <v>00</v>
      </c>
      <c r="B2756" s="6">
        <f>Data!A2756</f>
        <v>0</v>
      </c>
      <c r="C2756" s="7">
        <f>Data!B2756</f>
        <v>0</v>
      </c>
      <c r="D2756" s="7">
        <f>Data!C2756</f>
        <v>0</v>
      </c>
      <c r="E2756" s="1">
        <f>Data!D2756</f>
        <v>0</v>
      </c>
      <c r="F2756" s="1">
        <f>Data!E2756+Data!F2756</f>
        <v>0</v>
      </c>
      <c r="G2756" s="1">
        <f>Data!G2756</f>
        <v>0</v>
      </c>
      <c r="H2756" s="1">
        <f t="shared" si="421"/>
        <v>0</v>
      </c>
      <c r="I2756" s="1">
        <f t="shared" si="422"/>
        <v>0</v>
      </c>
      <c r="J2756" s="1">
        <f t="shared" si="423"/>
        <v>0</v>
      </c>
      <c r="K2756" s="1">
        <f>'Innlegging av opplysninger'!$B$4*H2756</f>
        <v>0</v>
      </c>
      <c r="L2756" s="1"/>
      <c r="M2756" s="1">
        <f>'Innlegging av opplysninger'!$B$5*H2756</f>
        <v>0</v>
      </c>
      <c r="N2756" s="1">
        <f>'Innlegging av opplysninger'!$B$5*I2756</f>
        <v>0</v>
      </c>
      <c r="O2756" s="1">
        <f>'Innlegging av opplysninger'!$B$5*J2756</f>
        <v>0</v>
      </c>
      <c r="P2756" s="1">
        <f>'Innlegging av opplysninger'!$B$5*K2756</f>
        <v>0</v>
      </c>
      <c r="Q2756" s="1"/>
      <c r="R2756" s="1">
        <f>'Innlegging av opplysninger'!$C$11*SUM(H2756:Q2756)</f>
        <v>0</v>
      </c>
      <c r="S2756" s="1">
        <f>'Innlegging av opplysninger'!$C$13*(((H2756+J2756+M2756+O2756)*Data!H2756)+(J2756+O2756)*(1-Data!H2756)*1.8/12+I2756+N2756+K2756+L2756+P2756+Q2756)</f>
        <v>0</v>
      </c>
      <c r="T2756" s="1">
        <f>'Innlegging av opplysninger'!$C$13*((H2756+J2756+M2756+O2756)*(1-Data!H2756)-(J2756+O2756)*(1-Data!H2756)*1.8/12)</f>
        <v>0</v>
      </c>
      <c r="U2756" s="1">
        <f>Data!I2756</f>
        <v>0</v>
      </c>
      <c r="V2756" s="1">
        <f>Data!J2756+Data!K2756</f>
        <v>0</v>
      </c>
      <c r="W2756" s="1">
        <f>Data!L2756</f>
        <v>0</v>
      </c>
      <c r="X2756" s="1">
        <f t="shared" si="427"/>
        <v>0</v>
      </c>
      <c r="Y2756" s="100">
        <f t="shared" si="428"/>
        <v>0</v>
      </c>
      <c r="Z2756" s="100">
        <f t="shared" si="429"/>
        <v>0</v>
      </c>
      <c r="AA2756" s="100">
        <f>'Innlegging av opplysninger'!$B$4*X2756</f>
        <v>0</v>
      </c>
      <c r="AB2756" s="1"/>
      <c r="AC2756" s="1">
        <f>'Innlegging av opplysninger'!$B$5*X2756</f>
        <v>0</v>
      </c>
      <c r="AD2756" s="1">
        <f>'Innlegging av opplysninger'!$B$5*Y2756</f>
        <v>0</v>
      </c>
      <c r="AE2756" s="1">
        <f>'Innlegging av opplysninger'!$B$5*Z2756</f>
        <v>0</v>
      </c>
      <c r="AF2756" s="1">
        <f>'Innlegging av opplysninger'!$B$5*AA2756</f>
        <v>0</v>
      </c>
      <c r="AG2756" s="1"/>
      <c r="AH2756" s="1">
        <f>'Innlegging av opplysninger'!$C$11*SUM(X2756:AG2756)</f>
        <v>0</v>
      </c>
      <c r="AI2756" s="1">
        <f>'Innlegging av opplysninger'!$C$13*(((X2756+Z2756+AC2756+AE2756)*Data!M2756)+(Z2756+AE2756)*(1-Data!M2756)*1.8/12+Y2756+AD2756+AA2756+AB2756+AF2756+AG2756)</f>
        <v>0</v>
      </c>
      <c r="AJ2756" s="1">
        <f>'Innlegging av opplysninger'!$C$13*((X2756+Z2756+AC2756+AE2756)*(1-Data!M2756)-(Z2756+AE2756)*(1-Data!M2756)*1.8/12)</f>
        <v>0</v>
      </c>
      <c r="AK2756" s="83">
        <f t="shared" si="424"/>
        <v>0</v>
      </c>
      <c r="AL2756" s="83">
        <f t="shared" si="425"/>
        <v>0</v>
      </c>
      <c r="AM2756" s="83">
        <f t="shared" si="426"/>
        <v>0</v>
      </c>
    </row>
    <row r="2757" spans="1:39">
      <c r="A2757" t="str">
        <f t="shared" si="420"/>
        <v>00</v>
      </c>
      <c r="B2757" s="6">
        <f>Data!A2757</f>
        <v>0</v>
      </c>
      <c r="C2757" s="7">
        <f>Data!B2757</f>
        <v>0</v>
      </c>
      <c r="D2757" s="7">
        <f>Data!C2757</f>
        <v>0</v>
      </c>
      <c r="E2757" s="1">
        <f>Data!D2757</f>
        <v>0</v>
      </c>
      <c r="F2757" s="1">
        <f>Data!E2757+Data!F2757</f>
        <v>0</v>
      </c>
      <c r="G2757" s="1">
        <f>Data!G2757</f>
        <v>0</v>
      </c>
      <c r="H2757" s="1">
        <f t="shared" si="421"/>
        <v>0</v>
      </c>
      <c r="I2757" s="1">
        <f t="shared" si="422"/>
        <v>0</v>
      </c>
      <c r="J2757" s="1">
        <f t="shared" si="423"/>
        <v>0</v>
      </c>
      <c r="K2757" s="1">
        <f>'Innlegging av opplysninger'!$B$4*H2757</f>
        <v>0</v>
      </c>
      <c r="L2757" s="1"/>
      <c r="M2757" s="1">
        <f>'Innlegging av opplysninger'!$B$5*H2757</f>
        <v>0</v>
      </c>
      <c r="N2757" s="1">
        <f>'Innlegging av opplysninger'!$B$5*I2757</f>
        <v>0</v>
      </c>
      <c r="O2757" s="1">
        <f>'Innlegging av opplysninger'!$B$5*J2757</f>
        <v>0</v>
      </c>
      <c r="P2757" s="1">
        <f>'Innlegging av opplysninger'!$B$5*K2757</f>
        <v>0</v>
      </c>
      <c r="Q2757" s="1"/>
      <c r="R2757" s="1">
        <f>'Innlegging av opplysninger'!$C$11*SUM(H2757:Q2757)</f>
        <v>0</v>
      </c>
      <c r="S2757" s="1">
        <f>'Innlegging av opplysninger'!$C$13*(((H2757+J2757+M2757+O2757)*Data!H2757)+(J2757+O2757)*(1-Data!H2757)*1.8/12+I2757+N2757+K2757+L2757+P2757+Q2757)</f>
        <v>0</v>
      </c>
      <c r="T2757" s="1">
        <f>'Innlegging av opplysninger'!$C$13*((H2757+J2757+M2757+O2757)*(1-Data!H2757)-(J2757+O2757)*(1-Data!H2757)*1.8/12)</f>
        <v>0</v>
      </c>
      <c r="U2757" s="1">
        <f>Data!I2757</f>
        <v>0</v>
      </c>
      <c r="V2757" s="1">
        <f>Data!J2757+Data!K2757</f>
        <v>0</v>
      </c>
      <c r="W2757" s="1">
        <f>Data!L2757</f>
        <v>0</v>
      </c>
      <c r="X2757" s="1">
        <f t="shared" si="427"/>
        <v>0</v>
      </c>
      <c r="Y2757" s="100">
        <f t="shared" si="428"/>
        <v>0</v>
      </c>
      <c r="Z2757" s="100">
        <f t="shared" si="429"/>
        <v>0</v>
      </c>
      <c r="AA2757" s="100">
        <f>'Innlegging av opplysninger'!$B$4*X2757</f>
        <v>0</v>
      </c>
      <c r="AB2757" s="1"/>
      <c r="AC2757" s="1">
        <f>'Innlegging av opplysninger'!$B$5*X2757</f>
        <v>0</v>
      </c>
      <c r="AD2757" s="1">
        <f>'Innlegging av opplysninger'!$B$5*Y2757</f>
        <v>0</v>
      </c>
      <c r="AE2757" s="1">
        <f>'Innlegging av opplysninger'!$B$5*Z2757</f>
        <v>0</v>
      </c>
      <c r="AF2757" s="1">
        <f>'Innlegging av opplysninger'!$B$5*AA2757</f>
        <v>0</v>
      </c>
      <c r="AG2757" s="1"/>
      <c r="AH2757" s="1">
        <f>'Innlegging av opplysninger'!$C$11*SUM(X2757:AG2757)</f>
        <v>0</v>
      </c>
      <c r="AI2757" s="1">
        <f>'Innlegging av opplysninger'!$C$13*(((X2757+Z2757+AC2757+AE2757)*Data!M2757)+(Z2757+AE2757)*(1-Data!M2757)*1.8/12+Y2757+AD2757+AA2757+AB2757+AF2757+AG2757)</f>
        <v>0</v>
      </c>
      <c r="AJ2757" s="1">
        <f>'Innlegging av opplysninger'!$C$13*((X2757+Z2757+AC2757+AE2757)*(1-Data!M2757)-(Z2757+AE2757)*(1-Data!M2757)*1.8/12)</f>
        <v>0</v>
      </c>
      <c r="AK2757" s="83">
        <f t="shared" si="424"/>
        <v>0</v>
      </c>
      <c r="AL2757" s="83">
        <f t="shared" si="425"/>
        <v>0</v>
      </c>
      <c r="AM2757" s="83">
        <f t="shared" si="426"/>
        <v>0</v>
      </c>
    </row>
    <row r="2758" spans="1:39">
      <c r="A2758" t="str">
        <f t="shared" ref="A2758:A2821" si="430">CONCATENATE(B2758,D2758)</f>
        <v>00</v>
      </c>
      <c r="B2758" s="6">
        <f>Data!A2758</f>
        <v>0</v>
      </c>
      <c r="C2758" s="7">
        <f>Data!B2758</f>
        <v>0</v>
      </c>
      <c r="D2758" s="7">
        <f>Data!C2758</f>
        <v>0</v>
      </c>
      <c r="E2758" s="1">
        <f>Data!D2758</f>
        <v>0</v>
      </c>
      <c r="F2758" s="1">
        <f>Data!E2758+Data!F2758</f>
        <v>0</v>
      </c>
      <c r="G2758" s="1">
        <f>Data!G2758</f>
        <v>0</v>
      </c>
      <c r="H2758" s="1">
        <f t="shared" ref="H2758:H2821" si="431">F2758*(11-1/11)*E2758</f>
        <v>0</v>
      </c>
      <c r="I2758" s="1">
        <f t="shared" ref="I2758:I2821" si="432">G2758*(11-1/11)*E2758</f>
        <v>0</v>
      </c>
      <c r="J2758" s="1">
        <f t="shared" ref="J2758:J2821" si="433">(H2758+I2758)*0.12</f>
        <v>0</v>
      </c>
      <c r="K2758" s="1">
        <f>'Innlegging av opplysninger'!$B$4*H2758</f>
        <v>0</v>
      </c>
      <c r="L2758" s="1"/>
      <c r="M2758" s="1">
        <f>'Innlegging av opplysninger'!$B$5*H2758</f>
        <v>0</v>
      </c>
      <c r="N2758" s="1">
        <f>'Innlegging av opplysninger'!$B$5*I2758</f>
        <v>0</v>
      </c>
      <c r="O2758" s="1">
        <f>'Innlegging av opplysninger'!$B$5*J2758</f>
        <v>0</v>
      </c>
      <c r="P2758" s="1">
        <f>'Innlegging av opplysninger'!$B$5*K2758</f>
        <v>0</v>
      </c>
      <c r="Q2758" s="1"/>
      <c r="R2758" s="1">
        <f>'Innlegging av opplysninger'!$C$11*SUM(H2758:Q2758)</f>
        <v>0</v>
      </c>
      <c r="S2758" s="1">
        <f>'Innlegging av opplysninger'!$C$13*(((H2758+J2758+M2758+O2758)*Data!H2758)+(J2758+O2758)*(1-Data!H2758)*1.8/12+I2758+N2758+K2758+L2758+P2758+Q2758)</f>
        <v>0</v>
      </c>
      <c r="T2758" s="1">
        <f>'Innlegging av opplysninger'!$C$13*((H2758+J2758+M2758+O2758)*(1-Data!H2758)-(J2758+O2758)*(1-Data!H2758)*1.8/12)</f>
        <v>0</v>
      </c>
      <c r="U2758" s="1">
        <f>Data!I2758</f>
        <v>0</v>
      </c>
      <c r="V2758" s="1">
        <f>Data!J2758+Data!K2758</f>
        <v>0</v>
      </c>
      <c r="W2758" s="1">
        <f>Data!L2758</f>
        <v>0</v>
      </c>
      <c r="X2758" s="1">
        <f t="shared" si="427"/>
        <v>0</v>
      </c>
      <c r="Y2758" s="100">
        <f t="shared" si="428"/>
        <v>0</v>
      </c>
      <c r="Z2758" s="100">
        <f t="shared" si="429"/>
        <v>0</v>
      </c>
      <c r="AA2758" s="100">
        <f>'Innlegging av opplysninger'!$B$4*X2758</f>
        <v>0</v>
      </c>
      <c r="AB2758" s="1"/>
      <c r="AC2758" s="1">
        <f>'Innlegging av opplysninger'!$B$5*X2758</f>
        <v>0</v>
      </c>
      <c r="AD2758" s="1">
        <f>'Innlegging av opplysninger'!$B$5*Y2758</f>
        <v>0</v>
      </c>
      <c r="AE2758" s="1">
        <f>'Innlegging av opplysninger'!$B$5*Z2758</f>
        <v>0</v>
      </c>
      <c r="AF2758" s="1">
        <f>'Innlegging av opplysninger'!$B$5*AA2758</f>
        <v>0</v>
      </c>
      <c r="AG2758" s="1"/>
      <c r="AH2758" s="1">
        <f>'Innlegging av opplysninger'!$C$11*SUM(X2758:AG2758)</f>
        <v>0</v>
      </c>
      <c r="AI2758" s="1">
        <f>'Innlegging av opplysninger'!$C$13*(((X2758+Z2758+AC2758+AE2758)*Data!M2758)+(Z2758+AE2758)*(1-Data!M2758)*1.8/12+Y2758+AD2758+AA2758+AB2758+AF2758+AG2758)</f>
        <v>0</v>
      </c>
      <c r="AJ2758" s="1">
        <f>'Innlegging av opplysninger'!$C$13*((X2758+Z2758+AC2758+AE2758)*(1-Data!M2758)-(Z2758+AE2758)*(1-Data!M2758)*1.8/12)</f>
        <v>0</v>
      </c>
      <c r="AK2758" s="83">
        <f t="shared" ref="AK2758:AK2821" si="434">ROUND(AH2758+R2758,-3)</f>
        <v>0</v>
      </c>
      <c r="AL2758" s="83">
        <f t="shared" ref="AL2758:AL2821" si="435">ROUND(AI2758+S2758,-3)</f>
        <v>0</v>
      </c>
      <c r="AM2758" s="83">
        <f t="shared" ref="AM2758:AM2821" si="436">ROUND(AJ2758+T2758,-3)</f>
        <v>0</v>
      </c>
    </row>
    <row r="2759" spans="1:39">
      <c r="A2759" t="str">
        <f t="shared" si="430"/>
        <v>00</v>
      </c>
      <c r="B2759" s="6">
        <f>Data!A2759</f>
        <v>0</v>
      </c>
      <c r="C2759" s="7">
        <f>Data!B2759</f>
        <v>0</v>
      </c>
      <c r="D2759" s="7">
        <f>Data!C2759</f>
        <v>0</v>
      </c>
      <c r="E2759" s="1">
        <f>Data!D2759</f>
        <v>0</v>
      </c>
      <c r="F2759" s="1">
        <f>Data!E2759+Data!F2759</f>
        <v>0</v>
      </c>
      <c r="G2759" s="1">
        <f>Data!G2759</f>
        <v>0</v>
      </c>
      <c r="H2759" s="1">
        <f t="shared" si="431"/>
        <v>0</v>
      </c>
      <c r="I2759" s="1">
        <f t="shared" si="432"/>
        <v>0</v>
      </c>
      <c r="J2759" s="1">
        <f t="shared" si="433"/>
        <v>0</v>
      </c>
      <c r="K2759" s="1">
        <f>'Innlegging av opplysninger'!$B$4*H2759</f>
        <v>0</v>
      </c>
      <c r="L2759" s="1"/>
      <c r="M2759" s="1">
        <f>'Innlegging av opplysninger'!$B$5*H2759</f>
        <v>0</v>
      </c>
      <c r="N2759" s="1">
        <f>'Innlegging av opplysninger'!$B$5*I2759</f>
        <v>0</v>
      </c>
      <c r="O2759" s="1">
        <f>'Innlegging av opplysninger'!$B$5*J2759</f>
        <v>0</v>
      </c>
      <c r="P2759" s="1">
        <f>'Innlegging av opplysninger'!$B$5*K2759</f>
        <v>0</v>
      </c>
      <c r="Q2759" s="1"/>
      <c r="R2759" s="1">
        <f>'Innlegging av opplysninger'!$C$11*SUM(H2759:Q2759)</f>
        <v>0</v>
      </c>
      <c r="S2759" s="1">
        <f>'Innlegging av opplysninger'!$C$13*(((H2759+J2759+M2759+O2759)*Data!H2759)+(J2759+O2759)*(1-Data!H2759)*1.8/12+I2759+N2759+K2759+L2759+P2759+Q2759)</f>
        <v>0</v>
      </c>
      <c r="T2759" s="1">
        <f>'Innlegging av opplysninger'!$C$13*((H2759+J2759+M2759+O2759)*(1-Data!H2759)-(J2759+O2759)*(1-Data!H2759)*1.8/12)</f>
        <v>0</v>
      </c>
      <c r="U2759" s="1">
        <f>Data!I2759</f>
        <v>0</v>
      </c>
      <c r="V2759" s="1">
        <f>Data!J2759+Data!K2759</f>
        <v>0</v>
      </c>
      <c r="W2759" s="1">
        <f>Data!L2759</f>
        <v>0</v>
      </c>
      <c r="X2759" s="1">
        <f t="shared" ref="X2759:X2822" si="437">V2759*(11-1/11)*U2759</f>
        <v>0</v>
      </c>
      <c r="Y2759" s="100">
        <f t="shared" ref="Y2759:Y2822" si="438">W2759*(11-1/11)*U2759</f>
        <v>0</v>
      </c>
      <c r="Z2759" s="100">
        <f t="shared" ref="Z2759:Z2822" si="439">(X2759+Y2759)*0.143</f>
        <v>0</v>
      </c>
      <c r="AA2759" s="100">
        <f>'Innlegging av opplysninger'!$B$4*X2759</f>
        <v>0</v>
      </c>
      <c r="AB2759" s="1"/>
      <c r="AC2759" s="1">
        <f>'Innlegging av opplysninger'!$B$5*X2759</f>
        <v>0</v>
      </c>
      <c r="AD2759" s="1">
        <f>'Innlegging av opplysninger'!$B$5*Y2759</f>
        <v>0</v>
      </c>
      <c r="AE2759" s="1">
        <f>'Innlegging av opplysninger'!$B$5*Z2759</f>
        <v>0</v>
      </c>
      <c r="AF2759" s="1">
        <f>'Innlegging av opplysninger'!$B$5*AA2759</f>
        <v>0</v>
      </c>
      <c r="AG2759" s="1"/>
      <c r="AH2759" s="1">
        <f>'Innlegging av opplysninger'!$C$11*SUM(X2759:AG2759)</f>
        <v>0</v>
      </c>
      <c r="AI2759" s="1">
        <f>'Innlegging av opplysninger'!$C$13*(((X2759+Z2759+AC2759+AE2759)*Data!M2759)+(Z2759+AE2759)*(1-Data!M2759)*1.8/12+Y2759+AD2759+AA2759+AB2759+AF2759+AG2759)</f>
        <v>0</v>
      </c>
      <c r="AJ2759" s="1">
        <f>'Innlegging av opplysninger'!$C$13*((X2759+Z2759+AC2759+AE2759)*(1-Data!M2759)-(Z2759+AE2759)*(1-Data!M2759)*1.8/12)</f>
        <v>0</v>
      </c>
      <c r="AK2759" s="83">
        <f t="shared" si="434"/>
        <v>0</v>
      </c>
      <c r="AL2759" s="83">
        <f t="shared" si="435"/>
        <v>0</v>
      </c>
      <c r="AM2759" s="83">
        <f t="shared" si="436"/>
        <v>0</v>
      </c>
    </row>
    <row r="2760" spans="1:39">
      <c r="A2760" t="str">
        <f t="shared" si="430"/>
        <v>00</v>
      </c>
      <c r="B2760" s="6">
        <f>Data!A2760</f>
        <v>0</v>
      </c>
      <c r="C2760" s="7">
        <f>Data!B2760</f>
        <v>0</v>
      </c>
      <c r="D2760" s="7">
        <f>Data!C2760</f>
        <v>0</v>
      </c>
      <c r="E2760" s="1">
        <f>Data!D2760</f>
        <v>0</v>
      </c>
      <c r="F2760" s="1">
        <f>Data!E2760+Data!F2760</f>
        <v>0</v>
      </c>
      <c r="G2760" s="1">
        <f>Data!G2760</f>
        <v>0</v>
      </c>
      <c r="H2760" s="1">
        <f t="shared" si="431"/>
        <v>0</v>
      </c>
      <c r="I2760" s="1">
        <f t="shared" si="432"/>
        <v>0</v>
      </c>
      <c r="J2760" s="1">
        <f t="shared" si="433"/>
        <v>0</v>
      </c>
      <c r="K2760" s="1">
        <f>'Innlegging av opplysninger'!$B$4*H2760</f>
        <v>0</v>
      </c>
      <c r="L2760" s="1"/>
      <c r="M2760" s="1">
        <f>'Innlegging av opplysninger'!$B$5*H2760</f>
        <v>0</v>
      </c>
      <c r="N2760" s="1">
        <f>'Innlegging av opplysninger'!$B$5*I2760</f>
        <v>0</v>
      </c>
      <c r="O2760" s="1">
        <f>'Innlegging av opplysninger'!$B$5*J2760</f>
        <v>0</v>
      </c>
      <c r="P2760" s="1">
        <f>'Innlegging av opplysninger'!$B$5*K2760</f>
        <v>0</v>
      </c>
      <c r="Q2760" s="1"/>
      <c r="R2760" s="1">
        <f>'Innlegging av opplysninger'!$C$11*SUM(H2760:Q2760)</f>
        <v>0</v>
      </c>
      <c r="S2760" s="1">
        <f>'Innlegging av opplysninger'!$C$13*(((H2760+J2760+M2760+O2760)*Data!H2760)+(J2760+O2760)*(1-Data!H2760)*1.8/12+I2760+N2760+K2760+L2760+P2760+Q2760)</f>
        <v>0</v>
      </c>
      <c r="T2760" s="1">
        <f>'Innlegging av opplysninger'!$C$13*((H2760+J2760+M2760+O2760)*(1-Data!H2760)-(J2760+O2760)*(1-Data!H2760)*1.8/12)</f>
        <v>0</v>
      </c>
      <c r="U2760" s="1">
        <f>Data!I2760</f>
        <v>0</v>
      </c>
      <c r="V2760" s="1">
        <f>Data!J2760+Data!K2760</f>
        <v>0</v>
      </c>
      <c r="W2760" s="1">
        <f>Data!L2760</f>
        <v>0</v>
      </c>
      <c r="X2760" s="1">
        <f t="shared" si="437"/>
        <v>0</v>
      </c>
      <c r="Y2760" s="100">
        <f t="shared" si="438"/>
        <v>0</v>
      </c>
      <c r="Z2760" s="100">
        <f t="shared" si="439"/>
        <v>0</v>
      </c>
      <c r="AA2760" s="100">
        <f>'Innlegging av opplysninger'!$B$4*X2760</f>
        <v>0</v>
      </c>
      <c r="AB2760" s="1"/>
      <c r="AC2760" s="1">
        <f>'Innlegging av opplysninger'!$B$5*X2760</f>
        <v>0</v>
      </c>
      <c r="AD2760" s="1">
        <f>'Innlegging av opplysninger'!$B$5*Y2760</f>
        <v>0</v>
      </c>
      <c r="AE2760" s="1">
        <f>'Innlegging av opplysninger'!$B$5*Z2760</f>
        <v>0</v>
      </c>
      <c r="AF2760" s="1">
        <f>'Innlegging av opplysninger'!$B$5*AA2760</f>
        <v>0</v>
      </c>
      <c r="AG2760" s="1"/>
      <c r="AH2760" s="1">
        <f>'Innlegging av opplysninger'!$C$11*SUM(X2760:AG2760)</f>
        <v>0</v>
      </c>
      <c r="AI2760" s="1">
        <f>'Innlegging av opplysninger'!$C$13*(((X2760+Z2760+AC2760+AE2760)*Data!M2760)+(Z2760+AE2760)*(1-Data!M2760)*1.8/12+Y2760+AD2760+AA2760+AB2760+AF2760+AG2760)</f>
        <v>0</v>
      </c>
      <c r="AJ2760" s="1">
        <f>'Innlegging av opplysninger'!$C$13*((X2760+Z2760+AC2760+AE2760)*(1-Data!M2760)-(Z2760+AE2760)*(1-Data!M2760)*1.8/12)</f>
        <v>0</v>
      </c>
      <c r="AK2760" s="83">
        <f t="shared" si="434"/>
        <v>0</v>
      </c>
      <c r="AL2760" s="83">
        <f t="shared" si="435"/>
        <v>0</v>
      </c>
      <c r="AM2760" s="83">
        <f t="shared" si="436"/>
        <v>0</v>
      </c>
    </row>
    <row r="2761" spans="1:39">
      <c r="A2761" t="str">
        <f t="shared" si="430"/>
        <v>00</v>
      </c>
      <c r="B2761" s="6">
        <f>Data!A2761</f>
        <v>0</v>
      </c>
      <c r="C2761" s="7">
        <f>Data!B2761</f>
        <v>0</v>
      </c>
      <c r="D2761" s="7">
        <f>Data!C2761</f>
        <v>0</v>
      </c>
      <c r="E2761" s="1">
        <f>Data!D2761</f>
        <v>0</v>
      </c>
      <c r="F2761" s="1">
        <f>Data!E2761+Data!F2761</f>
        <v>0</v>
      </c>
      <c r="G2761" s="1">
        <f>Data!G2761</f>
        <v>0</v>
      </c>
      <c r="H2761" s="1">
        <f t="shared" si="431"/>
        <v>0</v>
      </c>
      <c r="I2761" s="1">
        <f t="shared" si="432"/>
        <v>0</v>
      </c>
      <c r="J2761" s="1">
        <f t="shared" si="433"/>
        <v>0</v>
      </c>
      <c r="K2761" s="1">
        <f>'Innlegging av opplysninger'!$B$4*H2761</f>
        <v>0</v>
      </c>
      <c r="L2761" s="1"/>
      <c r="M2761" s="1">
        <f>'Innlegging av opplysninger'!$B$5*H2761</f>
        <v>0</v>
      </c>
      <c r="N2761" s="1">
        <f>'Innlegging av opplysninger'!$B$5*I2761</f>
        <v>0</v>
      </c>
      <c r="O2761" s="1">
        <f>'Innlegging av opplysninger'!$B$5*J2761</f>
        <v>0</v>
      </c>
      <c r="P2761" s="1">
        <f>'Innlegging av opplysninger'!$B$5*K2761</f>
        <v>0</v>
      </c>
      <c r="Q2761" s="1"/>
      <c r="R2761" s="1">
        <f>'Innlegging av opplysninger'!$C$11*SUM(H2761:Q2761)</f>
        <v>0</v>
      </c>
      <c r="S2761" s="1">
        <f>'Innlegging av opplysninger'!$C$13*(((H2761+J2761+M2761+O2761)*Data!H2761)+(J2761+O2761)*(1-Data!H2761)*1.8/12+I2761+N2761+K2761+L2761+P2761+Q2761)</f>
        <v>0</v>
      </c>
      <c r="T2761" s="1">
        <f>'Innlegging av opplysninger'!$C$13*((H2761+J2761+M2761+O2761)*(1-Data!H2761)-(J2761+O2761)*(1-Data!H2761)*1.8/12)</f>
        <v>0</v>
      </c>
      <c r="U2761" s="1">
        <f>Data!I2761</f>
        <v>0</v>
      </c>
      <c r="V2761" s="1">
        <f>Data!J2761+Data!K2761</f>
        <v>0</v>
      </c>
      <c r="W2761" s="1">
        <f>Data!L2761</f>
        <v>0</v>
      </c>
      <c r="X2761" s="1">
        <f t="shared" si="437"/>
        <v>0</v>
      </c>
      <c r="Y2761" s="100">
        <f t="shared" si="438"/>
        <v>0</v>
      </c>
      <c r="Z2761" s="100">
        <f t="shared" si="439"/>
        <v>0</v>
      </c>
      <c r="AA2761" s="100">
        <f>'Innlegging av opplysninger'!$B$4*X2761</f>
        <v>0</v>
      </c>
      <c r="AB2761" s="1"/>
      <c r="AC2761" s="1">
        <f>'Innlegging av opplysninger'!$B$5*X2761</f>
        <v>0</v>
      </c>
      <c r="AD2761" s="1">
        <f>'Innlegging av opplysninger'!$B$5*Y2761</f>
        <v>0</v>
      </c>
      <c r="AE2761" s="1">
        <f>'Innlegging av opplysninger'!$B$5*Z2761</f>
        <v>0</v>
      </c>
      <c r="AF2761" s="1">
        <f>'Innlegging av opplysninger'!$B$5*AA2761</f>
        <v>0</v>
      </c>
      <c r="AG2761" s="1"/>
      <c r="AH2761" s="1">
        <f>'Innlegging av opplysninger'!$C$11*SUM(X2761:AG2761)</f>
        <v>0</v>
      </c>
      <c r="AI2761" s="1">
        <f>'Innlegging av opplysninger'!$C$13*(((X2761+Z2761+AC2761+AE2761)*Data!M2761)+(Z2761+AE2761)*(1-Data!M2761)*1.8/12+Y2761+AD2761+AA2761+AB2761+AF2761+AG2761)</f>
        <v>0</v>
      </c>
      <c r="AJ2761" s="1">
        <f>'Innlegging av opplysninger'!$C$13*((X2761+Z2761+AC2761+AE2761)*(1-Data!M2761)-(Z2761+AE2761)*(1-Data!M2761)*1.8/12)</f>
        <v>0</v>
      </c>
      <c r="AK2761" s="83">
        <f t="shared" si="434"/>
        <v>0</v>
      </c>
      <c r="AL2761" s="83">
        <f t="shared" si="435"/>
        <v>0</v>
      </c>
      <c r="AM2761" s="83">
        <f t="shared" si="436"/>
        <v>0</v>
      </c>
    </row>
    <row r="2762" spans="1:39">
      <c r="A2762" t="str">
        <f t="shared" si="430"/>
        <v>00</v>
      </c>
      <c r="B2762" s="6">
        <f>Data!A2762</f>
        <v>0</v>
      </c>
      <c r="C2762" s="7">
        <f>Data!B2762</f>
        <v>0</v>
      </c>
      <c r="D2762" s="7">
        <f>Data!C2762</f>
        <v>0</v>
      </c>
      <c r="E2762" s="1">
        <f>Data!D2762</f>
        <v>0</v>
      </c>
      <c r="F2762" s="1">
        <f>Data!E2762+Data!F2762</f>
        <v>0</v>
      </c>
      <c r="G2762" s="1">
        <f>Data!G2762</f>
        <v>0</v>
      </c>
      <c r="H2762" s="1">
        <f t="shared" si="431"/>
        <v>0</v>
      </c>
      <c r="I2762" s="1">
        <f t="shared" si="432"/>
        <v>0</v>
      </c>
      <c r="J2762" s="1">
        <f t="shared" si="433"/>
        <v>0</v>
      </c>
      <c r="K2762" s="1">
        <f>'Innlegging av opplysninger'!$B$4*H2762</f>
        <v>0</v>
      </c>
      <c r="L2762" s="1"/>
      <c r="M2762" s="1">
        <f>'Innlegging av opplysninger'!$B$5*H2762</f>
        <v>0</v>
      </c>
      <c r="N2762" s="1">
        <f>'Innlegging av opplysninger'!$B$5*I2762</f>
        <v>0</v>
      </c>
      <c r="O2762" s="1">
        <f>'Innlegging av opplysninger'!$B$5*J2762</f>
        <v>0</v>
      </c>
      <c r="P2762" s="1">
        <f>'Innlegging av opplysninger'!$B$5*K2762</f>
        <v>0</v>
      </c>
      <c r="Q2762" s="1"/>
      <c r="R2762" s="1">
        <f>'Innlegging av opplysninger'!$C$11*SUM(H2762:Q2762)</f>
        <v>0</v>
      </c>
      <c r="S2762" s="1">
        <f>'Innlegging av opplysninger'!$C$13*(((H2762+J2762+M2762+O2762)*Data!H2762)+(J2762+O2762)*(1-Data!H2762)*1.8/12+I2762+N2762+K2762+L2762+P2762+Q2762)</f>
        <v>0</v>
      </c>
      <c r="T2762" s="1">
        <f>'Innlegging av opplysninger'!$C$13*((H2762+J2762+M2762+O2762)*(1-Data!H2762)-(J2762+O2762)*(1-Data!H2762)*1.8/12)</f>
        <v>0</v>
      </c>
      <c r="U2762" s="1">
        <f>Data!I2762</f>
        <v>0</v>
      </c>
      <c r="V2762" s="1">
        <f>Data!J2762+Data!K2762</f>
        <v>0</v>
      </c>
      <c r="W2762" s="1">
        <f>Data!L2762</f>
        <v>0</v>
      </c>
      <c r="X2762" s="1">
        <f t="shared" si="437"/>
        <v>0</v>
      </c>
      <c r="Y2762" s="100">
        <f t="shared" si="438"/>
        <v>0</v>
      </c>
      <c r="Z2762" s="100">
        <f t="shared" si="439"/>
        <v>0</v>
      </c>
      <c r="AA2762" s="100">
        <f>'Innlegging av opplysninger'!$B$4*X2762</f>
        <v>0</v>
      </c>
      <c r="AB2762" s="1"/>
      <c r="AC2762" s="1">
        <f>'Innlegging av opplysninger'!$B$5*X2762</f>
        <v>0</v>
      </c>
      <c r="AD2762" s="1">
        <f>'Innlegging av opplysninger'!$B$5*Y2762</f>
        <v>0</v>
      </c>
      <c r="AE2762" s="1">
        <f>'Innlegging av opplysninger'!$B$5*Z2762</f>
        <v>0</v>
      </c>
      <c r="AF2762" s="1">
        <f>'Innlegging av opplysninger'!$B$5*AA2762</f>
        <v>0</v>
      </c>
      <c r="AG2762" s="1"/>
      <c r="AH2762" s="1">
        <f>'Innlegging av opplysninger'!$C$11*SUM(X2762:AG2762)</f>
        <v>0</v>
      </c>
      <c r="AI2762" s="1">
        <f>'Innlegging av opplysninger'!$C$13*(((X2762+Z2762+AC2762+AE2762)*Data!M2762)+(Z2762+AE2762)*(1-Data!M2762)*1.8/12+Y2762+AD2762+AA2762+AB2762+AF2762+AG2762)</f>
        <v>0</v>
      </c>
      <c r="AJ2762" s="1">
        <f>'Innlegging av opplysninger'!$C$13*((X2762+Z2762+AC2762+AE2762)*(1-Data!M2762)-(Z2762+AE2762)*(1-Data!M2762)*1.8/12)</f>
        <v>0</v>
      </c>
      <c r="AK2762" s="83">
        <f t="shared" si="434"/>
        <v>0</v>
      </c>
      <c r="AL2762" s="83">
        <f t="shared" si="435"/>
        <v>0</v>
      </c>
      <c r="AM2762" s="83">
        <f t="shared" si="436"/>
        <v>0</v>
      </c>
    </row>
    <row r="2763" spans="1:39">
      <c r="A2763" t="str">
        <f t="shared" si="430"/>
        <v>00</v>
      </c>
      <c r="B2763" s="6">
        <f>Data!A2763</f>
        <v>0</v>
      </c>
      <c r="C2763" s="7">
        <f>Data!B2763</f>
        <v>0</v>
      </c>
      <c r="D2763" s="7">
        <f>Data!C2763</f>
        <v>0</v>
      </c>
      <c r="E2763" s="1">
        <f>Data!D2763</f>
        <v>0</v>
      </c>
      <c r="F2763" s="1">
        <f>Data!E2763+Data!F2763</f>
        <v>0</v>
      </c>
      <c r="G2763" s="1">
        <f>Data!G2763</f>
        <v>0</v>
      </c>
      <c r="H2763" s="1">
        <f t="shared" si="431"/>
        <v>0</v>
      </c>
      <c r="I2763" s="1">
        <f t="shared" si="432"/>
        <v>0</v>
      </c>
      <c r="J2763" s="1">
        <f t="shared" si="433"/>
        <v>0</v>
      </c>
      <c r="K2763" s="1">
        <f>'Innlegging av opplysninger'!$B$4*H2763</f>
        <v>0</v>
      </c>
      <c r="L2763" s="1"/>
      <c r="M2763" s="1">
        <f>'Innlegging av opplysninger'!$B$5*H2763</f>
        <v>0</v>
      </c>
      <c r="N2763" s="1">
        <f>'Innlegging av opplysninger'!$B$5*I2763</f>
        <v>0</v>
      </c>
      <c r="O2763" s="1">
        <f>'Innlegging av opplysninger'!$B$5*J2763</f>
        <v>0</v>
      </c>
      <c r="P2763" s="1">
        <f>'Innlegging av opplysninger'!$B$5*K2763</f>
        <v>0</v>
      </c>
      <c r="Q2763" s="1"/>
      <c r="R2763" s="1">
        <f>'Innlegging av opplysninger'!$C$11*SUM(H2763:Q2763)</f>
        <v>0</v>
      </c>
      <c r="S2763" s="1">
        <f>'Innlegging av opplysninger'!$C$13*(((H2763+J2763+M2763+O2763)*Data!H2763)+(J2763+O2763)*(1-Data!H2763)*1.8/12+I2763+N2763+K2763+L2763+P2763+Q2763)</f>
        <v>0</v>
      </c>
      <c r="T2763" s="1">
        <f>'Innlegging av opplysninger'!$C$13*((H2763+J2763+M2763+O2763)*(1-Data!H2763)-(J2763+O2763)*(1-Data!H2763)*1.8/12)</f>
        <v>0</v>
      </c>
      <c r="U2763" s="1">
        <f>Data!I2763</f>
        <v>0</v>
      </c>
      <c r="V2763" s="1">
        <f>Data!J2763+Data!K2763</f>
        <v>0</v>
      </c>
      <c r="W2763" s="1">
        <f>Data!L2763</f>
        <v>0</v>
      </c>
      <c r="X2763" s="1">
        <f t="shared" si="437"/>
        <v>0</v>
      </c>
      <c r="Y2763" s="100">
        <f t="shared" si="438"/>
        <v>0</v>
      </c>
      <c r="Z2763" s="100">
        <f t="shared" si="439"/>
        <v>0</v>
      </c>
      <c r="AA2763" s="100">
        <f>'Innlegging av opplysninger'!$B$4*X2763</f>
        <v>0</v>
      </c>
      <c r="AB2763" s="1"/>
      <c r="AC2763" s="1">
        <f>'Innlegging av opplysninger'!$B$5*X2763</f>
        <v>0</v>
      </c>
      <c r="AD2763" s="1">
        <f>'Innlegging av opplysninger'!$B$5*Y2763</f>
        <v>0</v>
      </c>
      <c r="AE2763" s="1">
        <f>'Innlegging av opplysninger'!$B$5*Z2763</f>
        <v>0</v>
      </c>
      <c r="AF2763" s="1">
        <f>'Innlegging av opplysninger'!$B$5*AA2763</f>
        <v>0</v>
      </c>
      <c r="AG2763" s="1"/>
      <c r="AH2763" s="1">
        <f>'Innlegging av opplysninger'!$C$11*SUM(X2763:AG2763)</f>
        <v>0</v>
      </c>
      <c r="AI2763" s="1">
        <f>'Innlegging av opplysninger'!$C$13*(((X2763+Z2763+AC2763+AE2763)*Data!M2763)+(Z2763+AE2763)*(1-Data!M2763)*1.8/12+Y2763+AD2763+AA2763+AB2763+AF2763+AG2763)</f>
        <v>0</v>
      </c>
      <c r="AJ2763" s="1">
        <f>'Innlegging av opplysninger'!$C$13*((X2763+Z2763+AC2763+AE2763)*(1-Data!M2763)-(Z2763+AE2763)*(1-Data!M2763)*1.8/12)</f>
        <v>0</v>
      </c>
      <c r="AK2763" s="83">
        <f t="shared" si="434"/>
        <v>0</v>
      </c>
      <c r="AL2763" s="83">
        <f t="shared" si="435"/>
        <v>0</v>
      </c>
      <c r="AM2763" s="83">
        <f t="shared" si="436"/>
        <v>0</v>
      </c>
    </row>
    <row r="2764" spans="1:39">
      <c r="A2764" t="str">
        <f t="shared" si="430"/>
        <v>00</v>
      </c>
      <c r="B2764" s="6">
        <f>Data!A2764</f>
        <v>0</v>
      </c>
      <c r="C2764" s="7">
        <f>Data!B2764</f>
        <v>0</v>
      </c>
      <c r="D2764" s="7">
        <f>Data!C2764</f>
        <v>0</v>
      </c>
      <c r="E2764" s="1">
        <f>Data!D2764</f>
        <v>0</v>
      </c>
      <c r="F2764" s="1">
        <f>Data!E2764+Data!F2764</f>
        <v>0</v>
      </c>
      <c r="G2764" s="1">
        <f>Data!G2764</f>
        <v>0</v>
      </c>
      <c r="H2764" s="1">
        <f t="shared" si="431"/>
        <v>0</v>
      </c>
      <c r="I2764" s="1">
        <f t="shared" si="432"/>
        <v>0</v>
      </c>
      <c r="J2764" s="1">
        <f t="shared" si="433"/>
        <v>0</v>
      </c>
      <c r="K2764" s="1">
        <f>'Innlegging av opplysninger'!$B$4*H2764</f>
        <v>0</v>
      </c>
      <c r="L2764" s="1"/>
      <c r="M2764" s="1">
        <f>'Innlegging av opplysninger'!$B$5*H2764</f>
        <v>0</v>
      </c>
      <c r="N2764" s="1">
        <f>'Innlegging av opplysninger'!$B$5*I2764</f>
        <v>0</v>
      </c>
      <c r="O2764" s="1">
        <f>'Innlegging av opplysninger'!$B$5*J2764</f>
        <v>0</v>
      </c>
      <c r="P2764" s="1">
        <f>'Innlegging av opplysninger'!$B$5*K2764</f>
        <v>0</v>
      </c>
      <c r="Q2764" s="1"/>
      <c r="R2764" s="1">
        <f>'Innlegging av opplysninger'!$C$11*SUM(H2764:Q2764)</f>
        <v>0</v>
      </c>
      <c r="S2764" s="1">
        <f>'Innlegging av opplysninger'!$C$13*(((H2764+J2764+M2764+O2764)*Data!H2764)+(J2764+O2764)*(1-Data!H2764)*1.8/12+I2764+N2764+K2764+L2764+P2764+Q2764)</f>
        <v>0</v>
      </c>
      <c r="T2764" s="1">
        <f>'Innlegging av opplysninger'!$C$13*((H2764+J2764+M2764+O2764)*(1-Data!H2764)-(J2764+O2764)*(1-Data!H2764)*1.8/12)</f>
        <v>0</v>
      </c>
      <c r="U2764" s="1">
        <f>Data!I2764</f>
        <v>0</v>
      </c>
      <c r="V2764" s="1">
        <f>Data!J2764+Data!K2764</f>
        <v>0</v>
      </c>
      <c r="W2764" s="1">
        <f>Data!L2764</f>
        <v>0</v>
      </c>
      <c r="X2764" s="1">
        <f t="shared" si="437"/>
        <v>0</v>
      </c>
      <c r="Y2764" s="100">
        <f t="shared" si="438"/>
        <v>0</v>
      </c>
      <c r="Z2764" s="100">
        <f t="shared" si="439"/>
        <v>0</v>
      </c>
      <c r="AA2764" s="100">
        <f>'Innlegging av opplysninger'!$B$4*X2764</f>
        <v>0</v>
      </c>
      <c r="AB2764" s="1"/>
      <c r="AC2764" s="1">
        <f>'Innlegging av opplysninger'!$B$5*X2764</f>
        <v>0</v>
      </c>
      <c r="AD2764" s="1">
        <f>'Innlegging av opplysninger'!$B$5*Y2764</f>
        <v>0</v>
      </c>
      <c r="AE2764" s="1">
        <f>'Innlegging av opplysninger'!$B$5*Z2764</f>
        <v>0</v>
      </c>
      <c r="AF2764" s="1">
        <f>'Innlegging av opplysninger'!$B$5*AA2764</f>
        <v>0</v>
      </c>
      <c r="AG2764" s="1"/>
      <c r="AH2764" s="1">
        <f>'Innlegging av opplysninger'!$C$11*SUM(X2764:AG2764)</f>
        <v>0</v>
      </c>
      <c r="AI2764" s="1">
        <f>'Innlegging av opplysninger'!$C$13*(((X2764+Z2764+AC2764+AE2764)*Data!M2764)+(Z2764+AE2764)*(1-Data!M2764)*1.8/12+Y2764+AD2764+AA2764+AB2764+AF2764+AG2764)</f>
        <v>0</v>
      </c>
      <c r="AJ2764" s="1">
        <f>'Innlegging av opplysninger'!$C$13*((X2764+Z2764+AC2764+AE2764)*(1-Data!M2764)-(Z2764+AE2764)*(1-Data!M2764)*1.8/12)</f>
        <v>0</v>
      </c>
      <c r="AK2764" s="83">
        <f t="shared" si="434"/>
        <v>0</v>
      </c>
      <c r="AL2764" s="83">
        <f t="shared" si="435"/>
        <v>0</v>
      </c>
      <c r="AM2764" s="83">
        <f t="shared" si="436"/>
        <v>0</v>
      </c>
    </row>
    <row r="2765" spans="1:39">
      <c r="A2765" t="str">
        <f t="shared" si="430"/>
        <v>00</v>
      </c>
      <c r="B2765" s="6">
        <f>Data!A2765</f>
        <v>0</v>
      </c>
      <c r="C2765" s="7">
        <f>Data!B2765</f>
        <v>0</v>
      </c>
      <c r="D2765" s="7">
        <f>Data!C2765</f>
        <v>0</v>
      </c>
      <c r="E2765" s="1">
        <f>Data!D2765</f>
        <v>0</v>
      </c>
      <c r="F2765" s="1">
        <f>Data!E2765+Data!F2765</f>
        <v>0</v>
      </c>
      <c r="G2765" s="1">
        <f>Data!G2765</f>
        <v>0</v>
      </c>
      <c r="H2765" s="1">
        <f t="shared" si="431"/>
        <v>0</v>
      </c>
      <c r="I2765" s="1">
        <f t="shared" si="432"/>
        <v>0</v>
      </c>
      <c r="J2765" s="1">
        <f t="shared" si="433"/>
        <v>0</v>
      </c>
      <c r="K2765" s="1">
        <f>'Innlegging av opplysninger'!$B$4*H2765</f>
        <v>0</v>
      </c>
      <c r="L2765" s="1"/>
      <c r="M2765" s="1">
        <f>'Innlegging av opplysninger'!$B$5*H2765</f>
        <v>0</v>
      </c>
      <c r="N2765" s="1">
        <f>'Innlegging av opplysninger'!$B$5*I2765</f>
        <v>0</v>
      </c>
      <c r="O2765" s="1">
        <f>'Innlegging av opplysninger'!$B$5*J2765</f>
        <v>0</v>
      </c>
      <c r="P2765" s="1">
        <f>'Innlegging av opplysninger'!$B$5*K2765</f>
        <v>0</v>
      </c>
      <c r="Q2765" s="1"/>
      <c r="R2765" s="1">
        <f>'Innlegging av opplysninger'!$C$11*SUM(H2765:Q2765)</f>
        <v>0</v>
      </c>
      <c r="S2765" s="1">
        <f>'Innlegging av opplysninger'!$C$13*(((H2765+J2765+M2765+O2765)*Data!H2765)+(J2765+O2765)*(1-Data!H2765)*1.8/12+I2765+N2765+K2765+L2765+P2765+Q2765)</f>
        <v>0</v>
      </c>
      <c r="T2765" s="1">
        <f>'Innlegging av opplysninger'!$C$13*((H2765+J2765+M2765+O2765)*(1-Data!H2765)-(J2765+O2765)*(1-Data!H2765)*1.8/12)</f>
        <v>0</v>
      </c>
      <c r="U2765" s="1">
        <f>Data!I2765</f>
        <v>0</v>
      </c>
      <c r="V2765" s="1">
        <f>Data!J2765+Data!K2765</f>
        <v>0</v>
      </c>
      <c r="W2765" s="1">
        <f>Data!L2765</f>
        <v>0</v>
      </c>
      <c r="X2765" s="1">
        <f t="shared" si="437"/>
        <v>0</v>
      </c>
      <c r="Y2765" s="100">
        <f t="shared" si="438"/>
        <v>0</v>
      </c>
      <c r="Z2765" s="100">
        <f t="shared" si="439"/>
        <v>0</v>
      </c>
      <c r="AA2765" s="100">
        <f>'Innlegging av opplysninger'!$B$4*X2765</f>
        <v>0</v>
      </c>
      <c r="AB2765" s="1"/>
      <c r="AC2765" s="1">
        <f>'Innlegging av opplysninger'!$B$5*X2765</f>
        <v>0</v>
      </c>
      <c r="AD2765" s="1">
        <f>'Innlegging av opplysninger'!$B$5*Y2765</f>
        <v>0</v>
      </c>
      <c r="AE2765" s="1">
        <f>'Innlegging av opplysninger'!$B$5*Z2765</f>
        <v>0</v>
      </c>
      <c r="AF2765" s="1">
        <f>'Innlegging av opplysninger'!$B$5*AA2765</f>
        <v>0</v>
      </c>
      <c r="AG2765" s="1"/>
      <c r="AH2765" s="1">
        <f>'Innlegging av opplysninger'!$C$11*SUM(X2765:AG2765)</f>
        <v>0</v>
      </c>
      <c r="AI2765" s="1">
        <f>'Innlegging av opplysninger'!$C$13*(((X2765+Z2765+AC2765+AE2765)*Data!M2765)+(Z2765+AE2765)*(1-Data!M2765)*1.8/12+Y2765+AD2765+AA2765+AB2765+AF2765+AG2765)</f>
        <v>0</v>
      </c>
      <c r="AJ2765" s="1">
        <f>'Innlegging av opplysninger'!$C$13*((X2765+Z2765+AC2765+AE2765)*(1-Data!M2765)-(Z2765+AE2765)*(1-Data!M2765)*1.8/12)</f>
        <v>0</v>
      </c>
      <c r="AK2765" s="83">
        <f t="shared" si="434"/>
        <v>0</v>
      </c>
      <c r="AL2765" s="83">
        <f t="shared" si="435"/>
        <v>0</v>
      </c>
      <c r="AM2765" s="83">
        <f t="shared" si="436"/>
        <v>0</v>
      </c>
    </row>
    <row r="2766" spans="1:39">
      <c r="A2766" t="str">
        <f t="shared" si="430"/>
        <v>00</v>
      </c>
      <c r="B2766" s="6">
        <f>Data!A2766</f>
        <v>0</v>
      </c>
      <c r="C2766" s="7">
        <f>Data!B2766</f>
        <v>0</v>
      </c>
      <c r="D2766" s="7">
        <f>Data!C2766</f>
        <v>0</v>
      </c>
      <c r="E2766" s="1">
        <f>Data!D2766</f>
        <v>0</v>
      </c>
      <c r="F2766" s="1">
        <f>Data!E2766+Data!F2766</f>
        <v>0</v>
      </c>
      <c r="G2766" s="1">
        <f>Data!G2766</f>
        <v>0</v>
      </c>
      <c r="H2766" s="1">
        <f t="shared" si="431"/>
        <v>0</v>
      </c>
      <c r="I2766" s="1">
        <f t="shared" si="432"/>
        <v>0</v>
      </c>
      <c r="J2766" s="1">
        <f t="shared" si="433"/>
        <v>0</v>
      </c>
      <c r="K2766" s="1">
        <f>'Innlegging av opplysninger'!$B$4*H2766</f>
        <v>0</v>
      </c>
      <c r="L2766" s="1"/>
      <c r="M2766" s="1">
        <f>'Innlegging av opplysninger'!$B$5*H2766</f>
        <v>0</v>
      </c>
      <c r="N2766" s="1">
        <f>'Innlegging av opplysninger'!$B$5*I2766</f>
        <v>0</v>
      </c>
      <c r="O2766" s="1">
        <f>'Innlegging av opplysninger'!$B$5*J2766</f>
        <v>0</v>
      </c>
      <c r="P2766" s="1">
        <f>'Innlegging av opplysninger'!$B$5*K2766</f>
        <v>0</v>
      </c>
      <c r="Q2766" s="1"/>
      <c r="R2766" s="1">
        <f>'Innlegging av opplysninger'!$C$11*SUM(H2766:Q2766)</f>
        <v>0</v>
      </c>
      <c r="S2766" s="1">
        <f>'Innlegging av opplysninger'!$C$13*(((H2766+J2766+M2766+O2766)*Data!H2766)+(J2766+O2766)*(1-Data!H2766)*1.8/12+I2766+N2766+K2766+L2766+P2766+Q2766)</f>
        <v>0</v>
      </c>
      <c r="T2766" s="1">
        <f>'Innlegging av opplysninger'!$C$13*((H2766+J2766+M2766+O2766)*(1-Data!H2766)-(J2766+O2766)*(1-Data!H2766)*1.8/12)</f>
        <v>0</v>
      </c>
      <c r="U2766" s="1">
        <f>Data!I2766</f>
        <v>0</v>
      </c>
      <c r="V2766" s="1">
        <f>Data!J2766+Data!K2766</f>
        <v>0</v>
      </c>
      <c r="W2766" s="1">
        <f>Data!L2766</f>
        <v>0</v>
      </c>
      <c r="X2766" s="1">
        <f t="shared" si="437"/>
        <v>0</v>
      </c>
      <c r="Y2766" s="100">
        <f t="shared" si="438"/>
        <v>0</v>
      </c>
      <c r="Z2766" s="100">
        <f t="shared" si="439"/>
        <v>0</v>
      </c>
      <c r="AA2766" s="100">
        <f>'Innlegging av opplysninger'!$B$4*X2766</f>
        <v>0</v>
      </c>
      <c r="AB2766" s="1"/>
      <c r="AC2766" s="1">
        <f>'Innlegging av opplysninger'!$B$5*X2766</f>
        <v>0</v>
      </c>
      <c r="AD2766" s="1">
        <f>'Innlegging av opplysninger'!$B$5*Y2766</f>
        <v>0</v>
      </c>
      <c r="AE2766" s="1">
        <f>'Innlegging av opplysninger'!$B$5*Z2766</f>
        <v>0</v>
      </c>
      <c r="AF2766" s="1">
        <f>'Innlegging av opplysninger'!$B$5*AA2766</f>
        <v>0</v>
      </c>
      <c r="AG2766" s="1"/>
      <c r="AH2766" s="1">
        <f>'Innlegging av opplysninger'!$C$11*SUM(X2766:AG2766)</f>
        <v>0</v>
      </c>
      <c r="AI2766" s="1">
        <f>'Innlegging av opplysninger'!$C$13*(((X2766+Z2766+AC2766+AE2766)*Data!M2766)+(Z2766+AE2766)*(1-Data!M2766)*1.8/12+Y2766+AD2766+AA2766+AB2766+AF2766+AG2766)</f>
        <v>0</v>
      </c>
      <c r="AJ2766" s="1">
        <f>'Innlegging av opplysninger'!$C$13*((X2766+Z2766+AC2766+AE2766)*(1-Data!M2766)-(Z2766+AE2766)*(1-Data!M2766)*1.8/12)</f>
        <v>0</v>
      </c>
      <c r="AK2766" s="83">
        <f t="shared" si="434"/>
        <v>0</v>
      </c>
      <c r="AL2766" s="83">
        <f t="shared" si="435"/>
        <v>0</v>
      </c>
      <c r="AM2766" s="83">
        <f t="shared" si="436"/>
        <v>0</v>
      </c>
    </row>
    <row r="2767" spans="1:39">
      <c r="A2767" t="str">
        <f t="shared" si="430"/>
        <v>00</v>
      </c>
      <c r="B2767" s="6">
        <f>Data!A2767</f>
        <v>0</v>
      </c>
      <c r="C2767" s="7">
        <f>Data!B2767</f>
        <v>0</v>
      </c>
      <c r="D2767" s="7">
        <f>Data!C2767</f>
        <v>0</v>
      </c>
      <c r="E2767" s="1">
        <f>Data!D2767</f>
        <v>0</v>
      </c>
      <c r="F2767" s="1">
        <f>Data!E2767+Data!F2767</f>
        <v>0</v>
      </c>
      <c r="G2767" s="1">
        <f>Data!G2767</f>
        <v>0</v>
      </c>
      <c r="H2767" s="1">
        <f t="shared" si="431"/>
        <v>0</v>
      </c>
      <c r="I2767" s="1">
        <f t="shared" si="432"/>
        <v>0</v>
      </c>
      <c r="J2767" s="1">
        <f t="shared" si="433"/>
        <v>0</v>
      </c>
      <c r="K2767" s="1">
        <f>'Innlegging av opplysninger'!$B$4*H2767</f>
        <v>0</v>
      </c>
      <c r="L2767" s="1"/>
      <c r="M2767" s="1">
        <f>'Innlegging av opplysninger'!$B$5*H2767</f>
        <v>0</v>
      </c>
      <c r="N2767" s="1">
        <f>'Innlegging av opplysninger'!$B$5*I2767</f>
        <v>0</v>
      </c>
      <c r="O2767" s="1">
        <f>'Innlegging av opplysninger'!$B$5*J2767</f>
        <v>0</v>
      </c>
      <c r="P2767" s="1">
        <f>'Innlegging av opplysninger'!$B$5*K2767</f>
        <v>0</v>
      </c>
      <c r="Q2767" s="1"/>
      <c r="R2767" s="1">
        <f>'Innlegging av opplysninger'!$C$11*SUM(H2767:Q2767)</f>
        <v>0</v>
      </c>
      <c r="S2767" s="1">
        <f>'Innlegging av opplysninger'!$C$13*(((H2767+J2767+M2767+O2767)*Data!H2767)+(J2767+O2767)*(1-Data!H2767)*1.8/12+I2767+N2767+K2767+L2767+P2767+Q2767)</f>
        <v>0</v>
      </c>
      <c r="T2767" s="1">
        <f>'Innlegging av opplysninger'!$C$13*((H2767+J2767+M2767+O2767)*(1-Data!H2767)-(J2767+O2767)*(1-Data!H2767)*1.8/12)</f>
        <v>0</v>
      </c>
      <c r="U2767" s="1">
        <f>Data!I2767</f>
        <v>0</v>
      </c>
      <c r="V2767" s="1">
        <f>Data!J2767+Data!K2767</f>
        <v>0</v>
      </c>
      <c r="W2767" s="1">
        <f>Data!L2767</f>
        <v>0</v>
      </c>
      <c r="X2767" s="1">
        <f t="shared" si="437"/>
        <v>0</v>
      </c>
      <c r="Y2767" s="100">
        <f t="shared" si="438"/>
        <v>0</v>
      </c>
      <c r="Z2767" s="100">
        <f t="shared" si="439"/>
        <v>0</v>
      </c>
      <c r="AA2767" s="100">
        <f>'Innlegging av opplysninger'!$B$4*X2767</f>
        <v>0</v>
      </c>
      <c r="AB2767" s="1"/>
      <c r="AC2767" s="1">
        <f>'Innlegging av opplysninger'!$B$5*X2767</f>
        <v>0</v>
      </c>
      <c r="AD2767" s="1">
        <f>'Innlegging av opplysninger'!$B$5*Y2767</f>
        <v>0</v>
      </c>
      <c r="AE2767" s="1">
        <f>'Innlegging av opplysninger'!$B$5*Z2767</f>
        <v>0</v>
      </c>
      <c r="AF2767" s="1">
        <f>'Innlegging av opplysninger'!$B$5*AA2767</f>
        <v>0</v>
      </c>
      <c r="AG2767" s="1"/>
      <c r="AH2767" s="1">
        <f>'Innlegging av opplysninger'!$C$11*SUM(X2767:AG2767)</f>
        <v>0</v>
      </c>
      <c r="AI2767" s="1">
        <f>'Innlegging av opplysninger'!$C$13*(((X2767+Z2767+AC2767+AE2767)*Data!M2767)+(Z2767+AE2767)*(1-Data!M2767)*1.8/12+Y2767+AD2767+AA2767+AB2767+AF2767+AG2767)</f>
        <v>0</v>
      </c>
      <c r="AJ2767" s="1">
        <f>'Innlegging av opplysninger'!$C$13*((X2767+Z2767+AC2767+AE2767)*(1-Data!M2767)-(Z2767+AE2767)*(1-Data!M2767)*1.8/12)</f>
        <v>0</v>
      </c>
      <c r="AK2767" s="83">
        <f t="shared" si="434"/>
        <v>0</v>
      </c>
      <c r="AL2767" s="83">
        <f t="shared" si="435"/>
        <v>0</v>
      </c>
      <c r="AM2767" s="83">
        <f t="shared" si="436"/>
        <v>0</v>
      </c>
    </row>
    <row r="2768" spans="1:39">
      <c r="A2768" t="str">
        <f t="shared" si="430"/>
        <v>00</v>
      </c>
      <c r="B2768" s="6">
        <f>Data!A2768</f>
        <v>0</v>
      </c>
      <c r="C2768" s="7">
        <f>Data!B2768</f>
        <v>0</v>
      </c>
      <c r="D2768" s="7">
        <f>Data!C2768</f>
        <v>0</v>
      </c>
      <c r="E2768" s="1">
        <f>Data!D2768</f>
        <v>0</v>
      </c>
      <c r="F2768" s="1">
        <f>Data!E2768+Data!F2768</f>
        <v>0</v>
      </c>
      <c r="G2768" s="1">
        <f>Data!G2768</f>
        <v>0</v>
      </c>
      <c r="H2768" s="1">
        <f t="shared" si="431"/>
        <v>0</v>
      </c>
      <c r="I2768" s="1">
        <f t="shared" si="432"/>
        <v>0</v>
      </c>
      <c r="J2768" s="1">
        <f t="shared" si="433"/>
        <v>0</v>
      </c>
      <c r="K2768" s="1">
        <f>'Innlegging av opplysninger'!$B$4*H2768</f>
        <v>0</v>
      </c>
      <c r="L2768" s="1"/>
      <c r="M2768" s="1">
        <f>'Innlegging av opplysninger'!$B$5*H2768</f>
        <v>0</v>
      </c>
      <c r="N2768" s="1">
        <f>'Innlegging av opplysninger'!$B$5*I2768</f>
        <v>0</v>
      </c>
      <c r="O2768" s="1">
        <f>'Innlegging av opplysninger'!$B$5*J2768</f>
        <v>0</v>
      </c>
      <c r="P2768" s="1">
        <f>'Innlegging av opplysninger'!$B$5*K2768</f>
        <v>0</v>
      </c>
      <c r="Q2768" s="1"/>
      <c r="R2768" s="1">
        <f>'Innlegging av opplysninger'!$C$11*SUM(H2768:Q2768)</f>
        <v>0</v>
      </c>
      <c r="S2768" s="1">
        <f>'Innlegging av opplysninger'!$C$13*(((H2768+J2768+M2768+O2768)*Data!H2768)+(J2768+O2768)*(1-Data!H2768)*1.8/12+I2768+N2768+K2768+L2768+P2768+Q2768)</f>
        <v>0</v>
      </c>
      <c r="T2768" s="1">
        <f>'Innlegging av opplysninger'!$C$13*((H2768+J2768+M2768+O2768)*(1-Data!H2768)-(J2768+O2768)*(1-Data!H2768)*1.8/12)</f>
        <v>0</v>
      </c>
      <c r="U2768" s="1">
        <f>Data!I2768</f>
        <v>0</v>
      </c>
      <c r="V2768" s="1">
        <f>Data!J2768+Data!K2768</f>
        <v>0</v>
      </c>
      <c r="W2768" s="1">
        <f>Data!L2768</f>
        <v>0</v>
      </c>
      <c r="X2768" s="1">
        <f t="shared" si="437"/>
        <v>0</v>
      </c>
      <c r="Y2768" s="100">
        <f t="shared" si="438"/>
        <v>0</v>
      </c>
      <c r="Z2768" s="100">
        <f t="shared" si="439"/>
        <v>0</v>
      </c>
      <c r="AA2768" s="100">
        <f>'Innlegging av opplysninger'!$B$4*X2768</f>
        <v>0</v>
      </c>
      <c r="AB2768" s="1"/>
      <c r="AC2768" s="1">
        <f>'Innlegging av opplysninger'!$B$5*X2768</f>
        <v>0</v>
      </c>
      <c r="AD2768" s="1">
        <f>'Innlegging av opplysninger'!$B$5*Y2768</f>
        <v>0</v>
      </c>
      <c r="AE2768" s="1">
        <f>'Innlegging av opplysninger'!$B$5*Z2768</f>
        <v>0</v>
      </c>
      <c r="AF2768" s="1">
        <f>'Innlegging av opplysninger'!$B$5*AA2768</f>
        <v>0</v>
      </c>
      <c r="AG2768" s="1"/>
      <c r="AH2768" s="1">
        <f>'Innlegging av opplysninger'!$C$11*SUM(X2768:AG2768)</f>
        <v>0</v>
      </c>
      <c r="AI2768" s="1">
        <f>'Innlegging av opplysninger'!$C$13*(((X2768+Z2768+AC2768+AE2768)*Data!M2768)+(Z2768+AE2768)*(1-Data!M2768)*1.8/12+Y2768+AD2768+AA2768+AB2768+AF2768+AG2768)</f>
        <v>0</v>
      </c>
      <c r="AJ2768" s="1">
        <f>'Innlegging av opplysninger'!$C$13*((X2768+Z2768+AC2768+AE2768)*(1-Data!M2768)-(Z2768+AE2768)*(1-Data!M2768)*1.8/12)</f>
        <v>0</v>
      </c>
      <c r="AK2768" s="83">
        <f t="shared" si="434"/>
        <v>0</v>
      </c>
      <c r="AL2768" s="83">
        <f t="shared" si="435"/>
        <v>0</v>
      </c>
      <c r="AM2768" s="83">
        <f t="shared" si="436"/>
        <v>0</v>
      </c>
    </row>
    <row r="2769" spans="1:39">
      <c r="A2769" t="str">
        <f t="shared" si="430"/>
        <v>00</v>
      </c>
      <c r="B2769" s="6">
        <f>Data!A2769</f>
        <v>0</v>
      </c>
      <c r="C2769" s="7">
        <f>Data!B2769</f>
        <v>0</v>
      </c>
      <c r="D2769" s="7">
        <f>Data!C2769</f>
        <v>0</v>
      </c>
      <c r="E2769" s="1">
        <f>Data!D2769</f>
        <v>0</v>
      </c>
      <c r="F2769" s="1">
        <f>Data!E2769+Data!F2769</f>
        <v>0</v>
      </c>
      <c r="G2769" s="1">
        <f>Data!G2769</f>
        <v>0</v>
      </c>
      <c r="H2769" s="1">
        <f t="shared" si="431"/>
        <v>0</v>
      </c>
      <c r="I2769" s="1">
        <f t="shared" si="432"/>
        <v>0</v>
      </c>
      <c r="J2769" s="1">
        <f t="shared" si="433"/>
        <v>0</v>
      </c>
      <c r="K2769" s="1">
        <f>'Innlegging av opplysninger'!$B$4*H2769</f>
        <v>0</v>
      </c>
      <c r="L2769" s="1"/>
      <c r="M2769" s="1">
        <f>'Innlegging av opplysninger'!$B$5*H2769</f>
        <v>0</v>
      </c>
      <c r="N2769" s="1">
        <f>'Innlegging av opplysninger'!$B$5*I2769</f>
        <v>0</v>
      </c>
      <c r="O2769" s="1">
        <f>'Innlegging av opplysninger'!$B$5*J2769</f>
        <v>0</v>
      </c>
      <c r="P2769" s="1">
        <f>'Innlegging av opplysninger'!$B$5*K2769</f>
        <v>0</v>
      </c>
      <c r="Q2769" s="1"/>
      <c r="R2769" s="1">
        <f>'Innlegging av opplysninger'!$C$11*SUM(H2769:Q2769)</f>
        <v>0</v>
      </c>
      <c r="S2769" s="1">
        <f>'Innlegging av opplysninger'!$C$13*(((H2769+J2769+M2769+O2769)*Data!H2769)+(J2769+O2769)*(1-Data!H2769)*1.8/12+I2769+N2769+K2769+L2769+P2769+Q2769)</f>
        <v>0</v>
      </c>
      <c r="T2769" s="1">
        <f>'Innlegging av opplysninger'!$C$13*((H2769+J2769+M2769+O2769)*(1-Data!H2769)-(J2769+O2769)*(1-Data!H2769)*1.8/12)</f>
        <v>0</v>
      </c>
      <c r="U2769" s="1">
        <f>Data!I2769</f>
        <v>0</v>
      </c>
      <c r="V2769" s="1">
        <f>Data!J2769+Data!K2769</f>
        <v>0</v>
      </c>
      <c r="W2769" s="1">
        <f>Data!L2769</f>
        <v>0</v>
      </c>
      <c r="X2769" s="1">
        <f t="shared" si="437"/>
        <v>0</v>
      </c>
      <c r="Y2769" s="100">
        <f t="shared" si="438"/>
        <v>0</v>
      </c>
      <c r="Z2769" s="100">
        <f t="shared" si="439"/>
        <v>0</v>
      </c>
      <c r="AA2769" s="100">
        <f>'Innlegging av opplysninger'!$B$4*X2769</f>
        <v>0</v>
      </c>
      <c r="AB2769" s="1"/>
      <c r="AC2769" s="1">
        <f>'Innlegging av opplysninger'!$B$5*X2769</f>
        <v>0</v>
      </c>
      <c r="AD2769" s="1">
        <f>'Innlegging av opplysninger'!$B$5*Y2769</f>
        <v>0</v>
      </c>
      <c r="AE2769" s="1">
        <f>'Innlegging av opplysninger'!$B$5*Z2769</f>
        <v>0</v>
      </c>
      <c r="AF2769" s="1">
        <f>'Innlegging av opplysninger'!$B$5*AA2769</f>
        <v>0</v>
      </c>
      <c r="AG2769" s="1"/>
      <c r="AH2769" s="1">
        <f>'Innlegging av opplysninger'!$C$11*SUM(X2769:AG2769)</f>
        <v>0</v>
      </c>
      <c r="AI2769" s="1">
        <f>'Innlegging av opplysninger'!$C$13*(((X2769+Z2769+AC2769+AE2769)*Data!M2769)+(Z2769+AE2769)*(1-Data!M2769)*1.8/12+Y2769+AD2769+AA2769+AB2769+AF2769+AG2769)</f>
        <v>0</v>
      </c>
      <c r="AJ2769" s="1">
        <f>'Innlegging av opplysninger'!$C$13*((X2769+Z2769+AC2769+AE2769)*(1-Data!M2769)-(Z2769+AE2769)*(1-Data!M2769)*1.8/12)</f>
        <v>0</v>
      </c>
      <c r="AK2769" s="83">
        <f t="shared" si="434"/>
        <v>0</v>
      </c>
      <c r="AL2769" s="83">
        <f t="shared" si="435"/>
        <v>0</v>
      </c>
      <c r="AM2769" s="83">
        <f t="shared" si="436"/>
        <v>0</v>
      </c>
    </row>
    <row r="2770" spans="1:39">
      <c r="A2770" t="str">
        <f t="shared" si="430"/>
        <v>00</v>
      </c>
      <c r="B2770" s="6">
        <f>Data!A2770</f>
        <v>0</v>
      </c>
      <c r="C2770" s="7">
        <f>Data!B2770</f>
        <v>0</v>
      </c>
      <c r="D2770" s="7">
        <f>Data!C2770</f>
        <v>0</v>
      </c>
      <c r="E2770" s="1">
        <f>Data!D2770</f>
        <v>0</v>
      </c>
      <c r="F2770" s="1">
        <f>Data!E2770+Data!F2770</f>
        <v>0</v>
      </c>
      <c r="G2770" s="1">
        <f>Data!G2770</f>
        <v>0</v>
      </c>
      <c r="H2770" s="1">
        <f t="shared" si="431"/>
        <v>0</v>
      </c>
      <c r="I2770" s="1">
        <f t="shared" si="432"/>
        <v>0</v>
      </c>
      <c r="J2770" s="1">
        <f t="shared" si="433"/>
        <v>0</v>
      </c>
      <c r="K2770" s="1">
        <f>'Innlegging av opplysninger'!$B$4*H2770</f>
        <v>0</v>
      </c>
      <c r="L2770" s="1"/>
      <c r="M2770" s="1">
        <f>'Innlegging av opplysninger'!$B$5*H2770</f>
        <v>0</v>
      </c>
      <c r="N2770" s="1">
        <f>'Innlegging av opplysninger'!$B$5*I2770</f>
        <v>0</v>
      </c>
      <c r="O2770" s="1">
        <f>'Innlegging av opplysninger'!$B$5*J2770</f>
        <v>0</v>
      </c>
      <c r="P2770" s="1">
        <f>'Innlegging av opplysninger'!$B$5*K2770</f>
        <v>0</v>
      </c>
      <c r="Q2770" s="1"/>
      <c r="R2770" s="1">
        <f>'Innlegging av opplysninger'!$C$11*SUM(H2770:Q2770)</f>
        <v>0</v>
      </c>
      <c r="S2770" s="1">
        <f>'Innlegging av opplysninger'!$C$13*(((H2770+J2770+M2770+O2770)*Data!H2770)+(J2770+O2770)*(1-Data!H2770)*1.8/12+I2770+N2770+K2770+L2770+P2770+Q2770)</f>
        <v>0</v>
      </c>
      <c r="T2770" s="1">
        <f>'Innlegging av opplysninger'!$C$13*((H2770+J2770+M2770+O2770)*(1-Data!H2770)-(J2770+O2770)*(1-Data!H2770)*1.8/12)</f>
        <v>0</v>
      </c>
      <c r="U2770" s="1">
        <f>Data!I2770</f>
        <v>0</v>
      </c>
      <c r="V2770" s="1">
        <f>Data!J2770+Data!K2770</f>
        <v>0</v>
      </c>
      <c r="W2770" s="1">
        <f>Data!L2770</f>
        <v>0</v>
      </c>
      <c r="X2770" s="1">
        <f t="shared" si="437"/>
        <v>0</v>
      </c>
      <c r="Y2770" s="100">
        <f t="shared" si="438"/>
        <v>0</v>
      </c>
      <c r="Z2770" s="100">
        <f t="shared" si="439"/>
        <v>0</v>
      </c>
      <c r="AA2770" s="100">
        <f>'Innlegging av opplysninger'!$B$4*X2770</f>
        <v>0</v>
      </c>
      <c r="AB2770" s="1"/>
      <c r="AC2770" s="1">
        <f>'Innlegging av opplysninger'!$B$5*X2770</f>
        <v>0</v>
      </c>
      <c r="AD2770" s="1">
        <f>'Innlegging av opplysninger'!$B$5*Y2770</f>
        <v>0</v>
      </c>
      <c r="AE2770" s="1">
        <f>'Innlegging av opplysninger'!$B$5*Z2770</f>
        <v>0</v>
      </c>
      <c r="AF2770" s="1">
        <f>'Innlegging av opplysninger'!$B$5*AA2770</f>
        <v>0</v>
      </c>
      <c r="AG2770" s="1"/>
      <c r="AH2770" s="1">
        <f>'Innlegging av opplysninger'!$C$11*SUM(X2770:AG2770)</f>
        <v>0</v>
      </c>
      <c r="AI2770" s="1">
        <f>'Innlegging av opplysninger'!$C$13*(((X2770+Z2770+AC2770+AE2770)*Data!M2770)+(Z2770+AE2770)*(1-Data!M2770)*1.8/12+Y2770+AD2770+AA2770+AB2770+AF2770+AG2770)</f>
        <v>0</v>
      </c>
      <c r="AJ2770" s="1">
        <f>'Innlegging av opplysninger'!$C$13*((X2770+Z2770+AC2770+AE2770)*(1-Data!M2770)-(Z2770+AE2770)*(1-Data!M2770)*1.8/12)</f>
        <v>0</v>
      </c>
      <c r="AK2770" s="83">
        <f t="shared" si="434"/>
        <v>0</v>
      </c>
      <c r="AL2770" s="83">
        <f t="shared" si="435"/>
        <v>0</v>
      </c>
      <c r="AM2770" s="83">
        <f t="shared" si="436"/>
        <v>0</v>
      </c>
    </row>
    <row r="2771" spans="1:39">
      <c r="A2771" t="str">
        <f t="shared" si="430"/>
        <v>00</v>
      </c>
      <c r="B2771" s="6">
        <f>Data!A2771</f>
        <v>0</v>
      </c>
      <c r="C2771" s="7">
        <f>Data!B2771</f>
        <v>0</v>
      </c>
      <c r="D2771" s="7">
        <f>Data!C2771</f>
        <v>0</v>
      </c>
      <c r="E2771" s="1">
        <f>Data!D2771</f>
        <v>0</v>
      </c>
      <c r="F2771" s="1">
        <f>Data!E2771+Data!F2771</f>
        <v>0</v>
      </c>
      <c r="G2771" s="1">
        <f>Data!G2771</f>
        <v>0</v>
      </c>
      <c r="H2771" s="1">
        <f t="shared" si="431"/>
        <v>0</v>
      </c>
      <c r="I2771" s="1">
        <f t="shared" si="432"/>
        <v>0</v>
      </c>
      <c r="J2771" s="1">
        <f t="shared" si="433"/>
        <v>0</v>
      </c>
      <c r="K2771" s="1">
        <f>'Innlegging av opplysninger'!$B$4*H2771</f>
        <v>0</v>
      </c>
      <c r="L2771" s="1"/>
      <c r="M2771" s="1">
        <f>'Innlegging av opplysninger'!$B$5*H2771</f>
        <v>0</v>
      </c>
      <c r="N2771" s="1">
        <f>'Innlegging av opplysninger'!$B$5*I2771</f>
        <v>0</v>
      </c>
      <c r="O2771" s="1">
        <f>'Innlegging av opplysninger'!$B$5*J2771</f>
        <v>0</v>
      </c>
      <c r="P2771" s="1">
        <f>'Innlegging av opplysninger'!$B$5*K2771</f>
        <v>0</v>
      </c>
      <c r="Q2771" s="1"/>
      <c r="R2771" s="1">
        <f>'Innlegging av opplysninger'!$C$11*SUM(H2771:Q2771)</f>
        <v>0</v>
      </c>
      <c r="S2771" s="1">
        <f>'Innlegging av opplysninger'!$C$13*(((H2771+J2771+M2771+O2771)*Data!H2771)+(J2771+O2771)*(1-Data!H2771)*1.8/12+I2771+N2771+K2771+L2771+P2771+Q2771)</f>
        <v>0</v>
      </c>
      <c r="T2771" s="1">
        <f>'Innlegging av opplysninger'!$C$13*((H2771+J2771+M2771+O2771)*(1-Data!H2771)-(J2771+O2771)*(1-Data!H2771)*1.8/12)</f>
        <v>0</v>
      </c>
      <c r="U2771" s="1">
        <f>Data!I2771</f>
        <v>0</v>
      </c>
      <c r="V2771" s="1">
        <f>Data!J2771+Data!K2771</f>
        <v>0</v>
      </c>
      <c r="W2771" s="1">
        <f>Data!L2771</f>
        <v>0</v>
      </c>
      <c r="X2771" s="1">
        <f t="shared" si="437"/>
        <v>0</v>
      </c>
      <c r="Y2771" s="100">
        <f t="shared" si="438"/>
        <v>0</v>
      </c>
      <c r="Z2771" s="100">
        <f t="shared" si="439"/>
        <v>0</v>
      </c>
      <c r="AA2771" s="100">
        <f>'Innlegging av opplysninger'!$B$4*X2771</f>
        <v>0</v>
      </c>
      <c r="AB2771" s="1"/>
      <c r="AC2771" s="1">
        <f>'Innlegging av opplysninger'!$B$5*X2771</f>
        <v>0</v>
      </c>
      <c r="AD2771" s="1">
        <f>'Innlegging av opplysninger'!$B$5*Y2771</f>
        <v>0</v>
      </c>
      <c r="AE2771" s="1">
        <f>'Innlegging av opplysninger'!$B$5*Z2771</f>
        <v>0</v>
      </c>
      <c r="AF2771" s="1">
        <f>'Innlegging av opplysninger'!$B$5*AA2771</f>
        <v>0</v>
      </c>
      <c r="AG2771" s="1"/>
      <c r="AH2771" s="1">
        <f>'Innlegging av opplysninger'!$C$11*SUM(X2771:AG2771)</f>
        <v>0</v>
      </c>
      <c r="AI2771" s="1">
        <f>'Innlegging av opplysninger'!$C$13*(((X2771+Z2771+AC2771+AE2771)*Data!M2771)+(Z2771+AE2771)*(1-Data!M2771)*1.8/12+Y2771+AD2771+AA2771+AB2771+AF2771+AG2771)</f>
        <v>0</v>
      </c>
      <c r="AJ2771" s="1">
        <f>'Innlegging av opplysninger'!$C$13*((X2771+Z2771+AC2771+AE2771)*(1-Data!M2771)-(Z2771+AE2771)*(1-Data!M2771)*1.8/12)</f>
        <v>0</v>
      </c>
      <c r="AK2771" s="83">
        <f t="shared" si="434"/>
        <v>0</v>
      </c>
      <c r="AL2771" s="83">
        <f t="shared" si="435"/>
        <v>0</v>
      </c>
      <c r="AM2771" s="83">
        <f t="shared" si="436"/>
        <v>0</v>
      </c>
    </row>
    <row r="2772" spans="1:39">
      <c r="A2772" t="str">
        <f t="shared" si="430"/>
        <v>00</v>
      </c>
      <c r="B2772" s="6">
        <f>Data!A2772</f>
        <v>0</v>
      </c>
      <c r="C2772" s="7">
        <f>Data!B2772</f>
        <v>0</v>
      </c>
      <c r="D2772" s="7">
        <f>Data!C2772</f>
        <v>0</v>
      </c>
      <c r="E2772" s="1">
        <f>Data!D2772</f>
        <v>0</v>
      </c>
      <c r="F2772" s="1">
        <f>Data!E2772+Data!F2772</f>
        <v>0</v>
      </c>
      <c r="G2772" s="1">
        <f>Data!G2772</f>
        <v>0</v>
      </c>
      <c r="H2772" s="1">
        <f t="shared" si="431"/>
        <v>0</v>
      </c>
      <c r="I2772" s="1">
        <f t="shared" si="432"/>
        <v>0</v>
      </c>
      <c r="J2772" s="1">
        <f t="shared" si="433"/>
        <v>0</v>
      </c>
      <c r="K2772" s="1">
        <f>'Innlegging av opplysninger'!$B$4*H2772</f>
        <v>0</v>
      </c>
      <c r="L2772" s="1"/>
      <c r="M2772" s="1">
        <f>'Innlegging av opplysninger'!$B$5*H2772</f>
        <v>0</v>
      </c>
      <c r="N2772" s="1">
        <f>'Innlegging av opplysninger'!$B$5*I2772</f>
        <v>0</v>
      </c>
      <c r="O2772" s="1">
        <f>'Innlegging av opplysninger'!$B$5*J2772</f>
        <v>0</v>
      </c>
      <c r="P2772" s="1">
        <f>'Innlegging av opplysninger'!$B$5*K2772</f>
        <v>0</v>
      </c>
      <c r="Q2772" s="1"/>
      <c r="R2772" s="1">
        <f>'Innlegging av opplysninger'!$C$11*SUM(H2772:Q2772)</f>
        <v>0</v>
      </c>
      <c r="S2772" s="1">
        <f>'Innlegging av opplysninger'!$C$13*(((H2772+J2772+M2772+O2772)*Data!H2772)+(J2772+O2772)*(1-Data!H2772)*1.8/12+I2772+N2772+K2772+L2772+P2772+Q2772)</f>
        <v>0</v>
      </c>
      <c r="T2772" s="1">
        <f>'Innlegging av opplysninger'!$C$13*((H2772+J2772+M2772+O2772)*(1-Data!H2772)-(J2772+O2772)*(1-Data!H2772)*1.8/12)</f>
        <v>0</v>
      </c>
      <c r="U2772" s="1">
        <f>Data!I2772</f>
        <v>0</v>
      </c>
      <c r="V2772" s="1">
        <f>Data!J2772+Data!K2772</f>
        <v>0</v>
      </c>
      <c r="W2772" s="1">
        <f>Data!L2772</f>
        <v>0</v>
      </c>
      <c r="X2772" s="1">
        <f t="shared" si="437"/>
        <v>0</v>
      </c>
      <c r="Y2772" s="100">
        <f t="shared" si="438"/>
        <v>0</v>
      </c>
      <c r="Z2772" s="100">
        <f t="shared" si="439"/>
        <v>0</v>
      </c>
      <c r="AA2772" s="100">
        <f>'Innlegging av opplysninger'!$B$4*X2772</f>
        <v>0</v>
      </c>
      <c r="AB2772" s="1"/>
      <c r="AC2772" s="1">
        <f>'Innlegging av opplysninger'!$B$5*X2772</f>
        <v>0</v>
      </c>
      <c r="AD2772" s="1">
        <f>'Innlegging av opplysninger'!$B$5*Y2772</f>
        <v>0</v>
      </c>
      <c r="AE2772" s="1">
        <f>'Innlegging av opplysninger'!$B$5*Z2772</f>
        <v>0</v>
      </c>
      <c r="AF2772" s="1">
        <f>'Innlegging av opplysninger'!$B$5*AA2772</f>
        <v>0</v>
      </c>
      <c r="AG2772" s="1"/>
      <c r="AH2772" s="1">
        <f>'Innlegging av opplysninger'!$C$11*SUM(X2772:AG2772)</f>
        <v>0</v>
      </c>
      <c r="AI2772" s="1">
        <f>'Innlegging av opplysninger'!$C$13*(((X2772+Z2772+AC2772+AE2772)*Data!M2772)+(Z2772+AE2772)*(1-Data!M2772)*1.8/12+Y2772+AD2772+AA2772+AB2772+AF2772+AG2772)</f>
        <v>0</v>
      </c>
      <c r="AJ2772" s="1">
        <f>'Innlegging av opplysninger'!$C$13*((X2772+Z2772+AC2772+AE2772)*(1-Data!M2772)-(Z2772+AE2772)*(1-Data!M2772)*1.8/12)</f>
        <v>0</v>
      </c>
      <c r="AK2772" s="83">
        <f t="shared" si="434"/>
        <v>0</v>
      </c>
      <c r="AL2772" s="83">
        <f t="shared" si="435"/>
        <v>0</v>
      </c>
      <c r="AM2772" s="83">
        <f t="shared" si="436"/>
        <v>0</v>
      </c>
    </row>
    <row r="2773" spans="1:39">
      <c r="A2773" t="str">
        <f t="shared" si="430"/>
        <v>00</v>
      </c>
      <c r="B2773" s="6">
        <f>Data!A2773</f>
        <v>0</v>
      </c>
      <c r="C2773" s="7">
        <f>Data!B2773</f>
        <v>0</v>
      </c>
      <c r="D2773" s="7">
        <f>Data!C2773</f>
        <v>0</v>
      </c>
      <c r="E2773" s="1">
        <f>Data!D2773</f>
        <v>0</v>
      </c>
      <c r="F2773" s="1">
        <f>Data!E2773+Data!F2773</f>
        <v>0</v>
      </c>
      <c r="G2773" s="1">
        <f>Data!G2773</f>
        <v>0</v>
      </c>
      <c r="H2773" s="1">
        <f t="shared" si="431"/>
        <v>0</v>
      </c>
      <c r="I2773" s="1">
        <f t="shared" si="432"/>
        <v>0</v>
      </c>
      <c r="J2773" s="1">
        <f t="shared" si="433"/>
        <v>0</v>
      </c>
      <c r="K2773" s="1">
        <f>'Innlegging av opplysninger'!$B$4*H2773</f>
        <v>0</v>
      </c>
      <c r="L2773" s="1"/>
      <c r="M2773" s="1">
        <f>'Innlegging av opplysninger'!$B$5*H2773</f>
        <v>0</v>
      </c>
      <c r="N2773" s="1">
        <f>'Innlegging av opplysninger'!$B$5*I2773</f>
        <v>0</v>
      </c>
      <c r="O2773" s="1">
        <f>'Innlegging av opplysninger'!$B$5*J2773</f>
        <v>0</v>
      </c>
      <c r="P2773" s="1">
        <f>'Innlegging av opplysninger'!$B$5*K2773</f>
        <v>0</v>
      </c>
      <c r="Q2773" s="1"/>
      <c r="R2773" s="1">
        <f>'Innlegging av opplysninger'!$C$11*SUM(H2773:Q2773)</f>
        <v>0</v>
      </c>
      <c r="S2773" s="1">
        <f>'Innlegging av opplysninger'!$C$13*(((H2773+J2773+M2773+O2773)*Data!H2773)+(J2773+O2773)*(1-Data!H2773)*1.8/12+I2773+N2773+K2773+L2773+P2773+Q2773)</f>
        <v>0</v>
      </c>
      <c r="T2773" s="1">
        <f>'Innlegging av opplysninger'!$C$13*((H2773+J2773+M2773+O2773)*(1-Data!H2773)-(J2773+O2773)*(1-Data!H2773)*1.8/12)</f>
        <v>0</v>
      </c>
      <c r="U2773" s="1">
        <f>Data!I2773</f>
        <v>0</v>
      </c>
      <c r="V2773" s="1">
        <f>Data!J2773+Data!K2773</f>
        <v>0</v>
      </c>
      <c r="W2773" s="1">
        <f>Data!L2773</f>
        <v>0</v>
      </c>
      <c r="X2773" s="1">
        <f t="shared" si="437"/>
        <v>0</v>
      </c>
      <c r="Y2773" s="100">
        <f t="shared" si="438"/>
        <v>0</v>
      </c>
      <c r="Z2773" s="100">
        <f t="shared" si="439"/>
        <v>0</v>
      </c>
      <c r="AA2773" s="100">
        <f>'Innlegging av opplysninger'!$B$4*X2773</f>
        <v>0</v>
      </c>
      <c r="AB2773" s="1"/>
      <c r="AC2773" s="1">
        <f>'Innlegging av opplysninger'!$B$5*X2773</f>
        <v>0</v>
      </c>
      <c r="AD2773" s="1">
        <f>'Innlegging av opplysninger'!$B$5*Y2773</f>
        <v>0</v>
      </c>
      <c r="AE2773" s="1">
        <f>'Innlegging av opplysninger'!$B$5*Z2773</f>
        <v>0</v>
      </c>
      <c r="AF2773" s="1">
        <f>'Innlegging av opplysninger'!$B$5*AA2773</f>
        <v>0</v>
      </c>
      <c r="AG2773" s="1"/>
      <c r="AH2773" s="1">
        <f>'Innlegging av opplysninger'!$C$11*SUM(X2773:AG2773)</f>
        <v>0</v>
      </c>
      <c r="AI2773" s="1">
        <f>'Innlegging av opplysninger'!$C$13*(((X2773+Z2773+AC2773+AE2773)*Data!M2773)+(Z2773+AE2773)*(1-Data!M2773)*1.8/12+Y2773+AD2773+AA2773+AB2773+AF2773+AG2773)</f>
        <v>0</v>
      </c>
      <c r="AJ2773" s="1">
        <f>'Innlegging av opplysninger'!$C$13*((X2773+Z2773+AC2773+AE2773)*(1-Data!M2773)-(Z2773+AE2773)*(1-Data!M2773)*1.8/12)</f>
        <v>0</v>
      </c>
      <c r="AK2773" s="83">
        <f t="shared" si="434"/>
        <v>0</v>
      </c>
      <c r="AL2773" s="83">
        <f t="shared" si="435"/>
        <v>0</v>
      </c>
      <c r="AM2773" s="83">
        <f t="shared" si="436"/>
        <v>0</v>
      </c>
    </row>
    <row r="2774" spans="1:39">
      <c r="A2774" t="str">
        <f t="shared" si="430"/>
        <v>00</v>
      </c>
      <c r="B2774" s="6">
        <f>Data!A2774</f>
        <v>0</v>
      </c>
      <c r="C2774" s="7">
        <f>Data!B2774</f>
        <v>0</v>
      </c>
      <c r="D2774" s="7">
        <f>Data!C2774</f>
        <v>0</v>
      </c>
      <c r="E2774" s="1">
        <f>Data!D2774</f>
        <v>0</v>
      </c>
      <c r="F2774" s="1">
        <f>Data!E2774+Data!F2774</f>
        <v>0</v>
      </c>
      <c r="G2774" s="1">
        <f>Data!G2774</f>
        <v>0</v>
      </c>
      <c r="H2774" s="1">
        <f t="shared" si="431"/>
        <v>0</v>
      </c>
      <c r="I2774" s="1">
        <f t="shared" si="432"/>
        <v>0</v>
      </c>
      <c r="J2774" s="1">
        <f t="shared" si="433"/>
        <v>0</v>
      </c>
      <c r="K2774" s="1">
        <f>'Innlegging av opplysninger'!$B$4*H2774</f>
        <v>0</v>
      </c>
      <c r="L2774" s="1"/>
      <c r="M2774" s="1">
        <f>'Innlegging av opplysninger'!$B$5*H2774</f>
        <v>0</v>
      </c>
      <c r="N2774" s="1">
        <f>'Innlegging av opplysninger'!$B$5*I2774</f>
        <v>0</v>
      </c>
      <c r="O2774" s="1">
        <f>'Innlegging av opplysninger'!$B$5*J2774</f>
        <v>0</v>
      </c>
      <c r="P2774" s="1">
        <f>'Innlegging av opplysninger'!$B$5*K2774</f>
        <v>0</v>
      </c>
      <c r="Q2774" s="1"/>
      <c r="R2774" s="1">
        <f>'Innlegging av opplysninger'!$C$11*SUM(H2774:Q2774)</f>
        <v>0</v>
      </c>
      <c r="S2774" s="1">
        <f>'Innlegging av opplysninger'!$C$13*(((H2774+J2774+M2774+O2774)*Data!H2774)+(J2774+O2774)*(1-Data!H2774)*1.8/12+I2774+N2774+K2774+L2774+P2774+Q2774)</f>
        <v>0</v>
      </c>
      <c r="T2774" s="1">
        <f>'Innlegging av opplysninger'!$C$13*((H2774+J2774+M2774+O2774)*(1-Data!H2774)-(J2774+O2774)*(1-Data!H2774)*1.8/12)</f>
        <v>0</v>
      </c>
      <c r="U2774" s="1">
        <f>Data!I2774</f>
        <v>0</v>
      </c>
      <c r="V2774" s="1">
        <f>Data!J2774+Data!K2774</f>
        <v>0</v>
      </c>
      <c r="W2774" s="1">
        <f>Data!L2774</f>
        <v>0</v>
      </c>
      <c r="X2774" s="1">
        <f t="shared" si="437"/>
        <v>0</v>
      </c>
      <c r="Y2774" s="100">
        <f t="shared" si="438"/>
        <v>0</v>
      </c>
      <c r="Z2774" s="100">
        <f t="shared" si="439"/>
        <v>0</v>
      </c>
      <c r="AA2774" s="100">
        <f>'Innlegging av opplysninger'!$B$4*X2774</f>
        <v>0</v>
      </c>
      <c r="AB2774" s="1"/>
      <c r="AC2774" s="1">
        <f>'Innlegging av opplysninger'!$B$5*X2774</f>
        <v>0</v>
      </c>
      <c r="AD2774" s="1">
        <f>'Innlegging av opplysninger'!$B$5*Y2774</f>
        <v>0</v>
      </c>
      <c r="AE2774" s="1">
        <f>'Innlegging av opplysninger'!$B$5*Z2774</f>
        <v>0</v>
      </c>
      <c r="AF2774" s="1">
        <f>'Innlegging av opplysninger'!$B$5*AA2774</f>
        <v>0</v>
      </c>
      <c r="AG2774" s="1"/>
      <c r="AH2774" s="1">
        <f>'Innlegging av opplysninger'!$C$11*SUM(X2774:AG2774)</f>
        <v>0</v>
      </c>
      <c r="AI2774" s="1">
        <f>'Innlegging av opplysninger'!$C$13*(((X2774+Z2774+AC2774+AE2774)*Data!M2774)+(Z2774+AE2774)*(1-Data!M2774)*1.8/12+Y2774+AD2774+AA2774+AB2774+AF2774+AG2774)</f>
        <v>0</v>
      </c>
      <c r="AJ2774" s="1">
        <f>'Innlegging av opplysninger'!$C$13*((X2774+Z2774+AC2774+AE2774)*(1-Data!M2774)-(Z2774+AE2774)*(1-Data!M2774)*1.8/12)</f>
        <v>0</v>
      </c>
      <c r="AK2774" s="83">
        <f t="shared" si="434"/>
        <v>0</v>
      </c>
      <c r="AL2774" s="83">
        <f t="shared" si="435"/>
        <v>0</v>
      </c>
      <c r="AM2774" s="83">
        <f t="shared" si="436"/>
        <v>0</v>
      </c>
    </row>
    <row r="2775" spans="1:39">
      <c r="A2775" t="str">
        <f t="shared" si="430"/>
        <v>00</v>
      </c>
      <c r="B2775" s="6">
        <f>Data!A2775</f>
        <v>0</v>
      </c>
      <c r="C2775" s="7">
        <f>Data!B2775</f>
        <v>0</v>
      </c>
      <c r="D2775" s="7">
        <f>Data!C2775</f>
        <v>0</v>
      </c>
      <c r="E2775" s="1">
        <f>Data!D2775</f>
        <v>0</v>
      </c>
      <c r="F2775" s="1">
        <f>Data!E2775+Data!F2775</f>
        <v>0</v>
      </c>
      <c r="G2775" s="1">
        <f>Data!G2775</f>
        <v>0</v>
      </c>
      <c r="H2775" s="1">
        <f t="shared" si="431"/>
        <v>0</v>
      </c>
      <c r="I2775" s="1">
        <f t="shared" si="432"/>
        <v>0</v>
      </c>
      <c r="J2775" s="1">
        <f t="shared" si="433"/>
        <v>0</v>
      </c>
      <c r="K2775" s="1">
        <f>'Innlegging av opplysninger'!$B$4*H2775</f>
        <v>0</v>
      </c>
      <c r="L2775" s="1"/>
      <c r="M2775" s="1">
        <f>'Innlegging av opplysninger'!$B$5*H2775</f>
        <v>0</v>
      </c>
      <c r="N2775" s="1">
        <f>'Innlegging av opplysninger'!$B$5*I2775</f>
        <v>0</v>
      </c>
      <c r="O2775" s="1">
        <f>'Innlegging av opplysninger'!$B$5*J2775</f>
        <v>0</v>
      </c>
      <c r="P2775" s="1">
        <f>'Innlegging av opplysninger'!$B$5*K2775</f>
        <v>0</v>
      </c>
      <c r="Q2775" s="1"/>
      <c r="R2775" s="1">
        <f>'Innlegging av opplysninger'!$C$11*SUM(H2775:Q2775)</f>
        <v>0</v>
      </c>
      <c r="S2775" s="1">
        <f>'Innlegging av opplysninger'!$C$13*(((H2775+J2775+M2775+O2775)*Data!H2775)+(J2775+O2775)*(1-Data!H2775)*1.8/12+I2775+N2775+K2775+L2775+P2775+Q2775)</f>
        <v>0</v>
      </c>
      <c r="T2775" s="1">
        <f>'Innlegging av opplysninger'!$C$13*((H2775+J2775+M2775+O2775)*(1-Data!H2775)-(J2775+O2775)*(1-Data!H2775)*1.8/12)</f>
        <v>0</v>
      </c>
      <c r="U2775" s="1">
        <f>Data!I2775</f>
        <v>0</v>
      </c>
      <c r="V2775" s="1">
        <f>Data!J2775+Data!K2775</f>
        <v>0</v>
      </c>
      <c r="W2775" s="1">
        <f>Data!L2775</f>
        <v>0</v>
      </c>
      <c r="X2775" s="1">
        <f t="shared" si="437"/>
        <v>0</v>
      </c>
      <c r="Y2775" s="100">
        <f t="shared" si="438"/>
        <v>0</v>
      </c>
      <c r="Z2775" s="100">
        <f t="shared" si="439"/>
        <v>0</v>
      </c>
      <c r="AA2775" s="100">
        <f>'Innlegging av opplysninger'!$B$4*X2775</f>
        <v>0</v>
      </c>
      <c r="AB2775" s="1"/>
      <c r="AC2775" s="1">
        <f>'Innlegging av opplysninger'!$B$5*X2775</f>
        <v>0</v>
      </c>
      <c r="AD2775" s="1">
        <f>'Innlegging av opplysninger'!$B$5*Y2775</f>
        <v>0</v>
      </c>
      <c r="AE2775" s="1">
        <f>'Innlegging av opplysninger'!$B$5*Z2775</f>
        <v>0</v>
      </c>
      <c r="AF2775" s="1">
        <f>'Innlegging av opplysninger'!$B$5*AA2775</f>
        <v>0</v>
      </c>
      <c r="AG2775" s="1"/>
      <c r="AH2775" s="1">
        <f>'Innlegging av opplysninger'!$C$11*SUM(X2775:AG2775)</f>
        <v>0</v>
      </c>
      <c r="AI2775" s="1">
        <f>'Innlegging av opplysninger'!$C$13*(((X2775+Z2775+AC2775+AE2775)*Data!M2775)+(Z2775+AE2775)*(1-Data!M2775)*1.8/12+Y2775+AD2775+AA2775+AB2775+AF2775+AG2775)</f>
        <v>0</v>
      </c>
      <c r="AJ2775" s="1">
        <f>'Innlegging av opplysninger'!$C$13*((X2775+Z2775+AC2775+AE2775)*(1-Data!M2775)-(Z2775+AE2775)*(1-Data!M2775)*1.8/12)</f>
        <v>0</v>
      </c>
      <c r="AK2775" s="83">
        <f t="shared" si="434"/>
        <v>0</v>
      </c>
      <c r="AL2775" s="83">
        <f t="shared" si="435"/>
        <v>0</v>
      </c>
      <c r="AM2775" s="83">
        <f t="shared" si="436"/>
        <v>0</v>
      </c>
    </row>
    <row r="2776" spans="1:39">
      <c r="A2776" t="str">
        <f t="shared" si="430"/>
        <v>00</v>
      </c>
      <c r="B2776" s="6">
        <f>Data!A2776</f>
        <v>0</v>
      </c>
      <c r="C2776" s="7">
        <f>Data!B2776</f>
        <v>0</v>
      </c>
      <c r="D2776" s="7">
        <f>Data!C2776</f>
        <v>0</v>
      </c>
      <c r="E2776" s="1">
        <f>Data!D2776</f>
        <v>0</v>
      </c>
      <c r="F2776" s="1">
        <f>Data!E2776+Data!F2776</f>
        <v>0</v>
      </c>
      <c r="G2776" s="1">
        <f>Data!G2776</f>
        <v>0</v>
      </c>
      <c r="H2776" s="1">
        <f t="shared" si="431"/>
        <v>0</v>
      </c>
      <c r="I2776" s="1">
        <f t="shared" si="432"/>
        <v>0</v>
      </c>
      <c r="J2776" s="1">
        <f t="shared" si="433"/>
        <v>0</v>
      </c>
      <c r="K2776" s="1">
        <f>'Innlegging av opplysninger'!$B$4*H2776</f>
        <v>0</v>
      </c>
      <c r="L2776" s="1"/>
      <c r="M2776" s="1">
        <f>'Innlegging av opplysninger'!$B$5*H2776</f>
        <v>0</v>
      </c>
      <c r="N2776" s="1">
        <f>'Innlegging av opplysninger'!$B$5*I2776</f>
        <v>0</v>
      </c>
      <c r="O2776" s="1">
        <f>'Innlegging av opplysninger'!$B$5*J2776</f>
        <v>0</v>
      </c>
      <c r="P2776" s="1">
        <f>'Innlegging av opplysninger'!$B$5*K2776</f>
        <v>0</v>
      </c>
      <c r="Q2776" s="1"/>
      <c r="R2776" s="1">
        <f>'Innlegging av opplysninger'!$C$11*SUM(H2776:Q2776)</f>
        <v>0</v>
      </c>
      <c r="S2776" s="1">
        <f>'Innlegging av opplysninger'!$C$13*(((H2776+J2776+M2776+O2776)*Data!H2776)+(J2776+O2776)*(1-Data!H2776)*1.8/12+I2776+N2776+K2776+L2776+P2776+Q2776)</f>
        <v>0</v>
      </c>
      <c r="T2776" s="1">
        <f>'Innlegging av opplysninger'!$C$13*((H2776+J2776+M2776+O2776)*(1-Data!H2776)-(J2776+O2776)*(1-Data!H2776)*1.8/12)</f>
        <v>0</v>
      </c>
      <c r="U2776" s="1">
        <f>Data!I2776</f>
        <v>0</v>
      </c>
      <c r="V2776" s="1">
        <f>Data!J2776+Data!K2776</f>
        <v>0</v>
      </c>
      <c r="W2776" s="1">
        <f>Data!L2776</f>
        <v>0</v>
      </c>
      <c r="X2776" s="1">
        <f t="shared" si="437"/>
        <v>0</v>
      </c>
      <c r="Y2776" s="100">
        <f t="shared" si="438"/>
        <v>0</v>
      </c>
      <c r="Z2776" s="100">
        <f t="shared" si="439"/>
        <v>0</v>
      </c>
      <c r="AA2776" s="100">
        <f>'Innlegging av opplysninger'!$B$4*X2776</f>
        <v>0</v>
      </c>
      <c r="AB2776" s="1"/>
      <c r="AC2776" s="1">
        <f>'Innlegging av opplysninger'!$B$5*X2776</f>
        <v>0</v>
      </c>
      <c r="AD2776" s="1">
        <f>'Innlegging av opplysninger'!$B$5*Y2776</f>
        <v>0</v>
      </c>
      <c r="AE2776" s="1">
        <f>'Innlegging av opplysninger'!$B$5*Z2776</f>
        <v>0</v>
      </c>
      <c r="AF2776" s="1">
        <f>'Innlegging av opplysninger'!$B$5*AA2776</f>
        <v>0</v>
      </c>
      <c r="AG2776" s="1"/>
      <c r="AH2776" s="1">
        <f>'Innlegging av opplysninger'!$C$11*SUM(X2776:AG2776)</f>
        <v>0</v>
      </c>
      <c r="AI2776" s="1">
        <f>'Innlegging av opplysninger'!$C$13*(((X2776+Z2776+AC2776+AE2776)*Data!M2776)+(Z2776+AE2776)*(1-Data!M2776)*1.8/12+Y2776+AD2776+AA2776+AB2776+AF2776+AG2776)</f>
        <v>0</v>
      </c>
      <c r="AJ2776" s="1">
        <f>'Innlegging av opplysninger'!$C$13*((X2776+Z2776+AC2776+AE2776)*(1-Data!M2776)-(Z2776+AE2776)*(1-Data!M2776)*1.8/12)</f>
        <v>0</v>
      </c>
      <c r="AK2776" s="83">
        <f t="shared" si="434"/>
        <v>0</v>
      </c>
      <c r="AL2776" s="83">
        <f t="shared" si="435"/>
        <v>0</v>
      </c>
      <c r="AM2776" s="83">
        <f t="shared" si="436"/>
        <v>0</v>
      </c>
    </row>
    <row r="2777" spans="1:39">
      <c r="A2777" t="str">
        <f t="shared" si="430"/>
        <v>00</v>
      </c>
      <c r="B2777" s="6">
        <f>Data!A2777</f>
        <v>0</v>
      </c>
      <c r="C2777" s="7">
        <f>Data!B2777</f>
        <v>0</v>
      </c>
      <c r="D2777" s="7">
        <f>Data!C2777</f>
        <v>0</v>
      </c>
      <c r="E2777" s="1">
        <f>Data!D2777</f>
        <v>0</v>
      </c>
      <c r="F2777" s="1">
        <f>Data!E2777+Data!F2777</f>
        <v>0</v>
      </c>
      <c r="G2777" s="1">
        <f>Data!G2777</f>
        <v>0</v>
      </c>
      <c r="H2777" s="1">
        <f t="shared" si="431"/>
        <v>0</v>
      </c>
      <c r="I2777" s="1">
        <f t="shared" si="432"/>
        <v>0</v>
      </c>
      <c r="J2777" s="1">
        <f t="shared" si="433"/>
        <v>0</v>
      </c>
      <c r="K2777" s="1">
        <f>'Innlegging av opplysninger'!$B$4*H2777</f>
        <v>0</v>
      </c>
      <c r="L2777" s="1"/>
      <c r="M2777" s="1">
        <f>'Innlegging av opplysninger'!$B$5*H2777</f>
        <v>0</v>
      </c>
      <c r="N2777" s="1">
        <f>'Innlegging av opplysninger'!$B$5*I2777</f>
        <v>0</v>
      </c>
      <c r="O2777" s="1">
        <f>'Innlegging av opplysninger'!$B$5*J2777</f>
        <v>0</v>
      </c>
      <c r="P2777" s="1">
        <f>'Innlegging av opplysninger'!$B$5*K2777</f>
        <v>0</v>
      </c>
      <c r="Q2777" s="1"/>
      <c r="R2777" s="1">
        <f>'Innlegging av opplysninger'!$C$11*SUM(H2777:Q2777)</f>
        <v>0</v>
      </c>
      <c r="S2777" s="1">
        <f>'Innlegging av opplysninger'!$C$13*(((H2777+J2777+M2777+O2777)*Data!H2777)+(J2777+O2777)*(1-Data!H2777)*1.8/12+I2777+N2777+K2777+L2777+P2777+Q2777)</f>
        <v>0</v>
      </c>
      <c r="T2777" s="1">
        <f>'Innlegging av opplysninger'!$C$13*((H2777+J2777+M2777+O2777)*(1-Data!H2777)-(J2777+O2777)*(1-Data!H2777)*1.8/12)</f>
        <v>0</v>
      </c>
      <c r="U2777" s="1">
        <f>Data!I2777</f>
        <v>0</v>
      </c>
      <c r="V2777" s="1">
        <f>Data!J2777+Data!K2777</f>
        <v>0</v>
      </c>
      <c r="W2777" s="1">
        <f>Data!L2777</f>
        <v>0</v>
      </c>
      <c r="X2777" s="1">
        <f t="shared" si="437"/>
        <v>0</v>
      </c>
      <c r="Y2777" s="100">
        <f t="shared" si="438"/>
        <v>0</v>
      </c>
      <c r="Z2777" s="100">
        <f t="shared" si="439"/>
        <v>0</v>
      </c>
      <c r="AA2777" s="100">
        <f>'Innlegging av opplysninger'!$B$4*X2777</f>
        <v>0</v>
      </c>
      <c r="AB2777" s="1"/>
      <c r="AC2777" s="1">
        <f>'Innlegging av opplysninger'!$B$5*X2777</f>
        <v>0</v>
      </c>
      <c r="AD2777" s="1">
        <f>'Innlegging av opplysninger'!$B$5*Y2777</f>
        <v>0</v>
      </c>
      <c r="AE2777" s="1">
        <f>'Innlegging av opplysninger'!$B$5*Z2777</f>
        <v>0</v>
      </c>
      <c r="AF2777" s="1">
        <f>'Innlegging av opplysninger'!$B$5*AA2777</f>
        <v>0</v>
      </c>
      <c r="AG2777" s="1"/>
      <c r="AH2777" s="1">
        <f>'Innlegging av opplysninger'!$C$11*SUM(X2777:AG2777)</f>
        <v>0</v>
      </c>
      <c r="AI2777" s="1">
        <f>'Innlegging av opplysninger'!$C$13*(((X2777+Z2777+AC2777+AE2777)*Data!M2777)+(Z2777+AE2777)*(1-Data!M2777)*1.8/12+Y2777+AD2777+AA2777+AB2777+AF2777+AG2777)</f>
        <v>0</v>
      </c>
      <c r="AJ2777" s="1">
        <f>'Innlegging av opplysninger'!$C$13*((X2777+Z2777+AC2777+AE2777)*(1-Data!M2777)-(Z2777+AE2777)*(1-Data!M2777)*1.8/12)</f>
        <v>0</v>
      </c>
      <c r="AK2777" s="83">
        <f t="shared" si="434"/>
        <v>0</v>
      </c>
      <c r="AL2777" s="83">
        <f t="shared" si="435"/>
        <v>0</v>
      </c>
      <c r="AM2777" s="83">
        <f t="shared" si="436"/>
        <v>0</v>
      </c>
    </row>
    <row r="2778" spans="1:39">
      <c r="A2778" t="str">
        <f t="shared" si="430"/>
        <v>00</v>
      </c>
      <c r="B2778" s="6">
        <f>Data!A2778</f>
        <v>0</v>
      </c>
      <c r="C2778" s="7">
        <f>Data!B2778</f>
        <v>0</v>
      </c>
      <c r="D2778" s="7">
        <f>Data!C2778</f>
        <v>0</v>
      </c>
      <c r="E2778" s="1">
        <f>Data!D2778</f>
        <v>0</v>
      </c>
      <c r="F2778" s="1">
        <f>Data!E2778+Data!F2778</f>
        <v>0</v>
      </c>
      <c r="G2778" s="1">
        <f>Data!G2778</f>
        <v>0</v>
      </c>
      <c r="H2778" s="1">
        <f t="shared" si="431"/>
        <v>0</v>
      </c>
      <c r="I2778" s="1">
        <f t="shared" si="432"/>
        <v>0</v>
      </c>
      <c r="J2778" s="1">
        <f t="shared" si="433"/>
        <v>0</v>
      </c>
      <c r="K2778" s="1">
        <f>'Innlegging av opplysninger'!$B$4*H2778</f>
        <v>0</v>
      </c>
      <c r="L2778" s="1"/>
      <c r="M2778" s="1">
        <f>'Innlegging av opplysninger'!$B$5*H2778</f>
        <v>0</v>
      </c>
      <c r="N2778" s="1">
        <f>'Innlegging av opplysninger'!$B$5*I2778</f>
        <v>0</v>
      </c>
      <c r="O2778" s="1">
        <f>'Innlegging av opplysninger'!$B$5*J2778</f>
        <v>0</v>
      </c>
      <c r="P2778" s="1">
        <f>'Innlegging av opplysninger'!$B$5*K2778</f>
        <v>0</v>
      </c>
      <c r="Q2778" s="1"/>
      <c r="R2778" s="1">
        <f>'Innlegging av opplysninger'!$C$11*SUM(H2778:Q2778)</f>
        <v>0</v>
      </c>
      <c r="S2778" s="1">
        <f>'Innlegging av opplysninger'!$C$13*(((H2778+J2778+M2778+O2778)*Data!H2778)+(J2778+O2778)*(1-Data!H2778)*1.8/12+I2778+N2778+K2778+L2778+P2778+Q2778)</f>
        <v>0</v>
      </c>
      <c r="T2778" s="1">
        <f>'Innlegging av opplysninger'!$C$13*((H2778+J2778+M2778+O2778)*(1-Data!H2778)-(J2778+O2778)*(1-Data!H2778)*1.8/12)</f>
        <v>0</v>
      </c>
      <c r="U2778" s="1">
        <f>Data!I2778</f>
        <v>0</v>
      </c>
      <c r="V2778" s="1">
        <f>Data!J2778+Data!K2778</f>
        <v>0</v>
      </c>
      <c r="W2778" s="1">
        <f>Data!L2778</f>
        <v>0</v>
      </c>
      <c r="X2778" s="1">
        <f t="shared" si="437"/>
        <v>0</v>
      </c>
      <c r="Y2778" s="100">
        <f t="shared" si="438"/>
        <v>0</v>
      </c>
      <c r="Z2778" s="100">
        <f t="shared" si="439"/>
        <v>0</v>
      </c>
      <c r="AA2778" s="100">
        <f>'Innlegging av opplysninger'!$B$4*X2778</f>
        <v>0</v>
      </c>
      <c r="AB2778" s="1"/>
      <c r="AC2778" s="1">
        <f>'Innlegging av opplysninger'!$B$5*X2778</f>
        <v>0</v>
      </c>
      <c r="AD2778" s="1">
        <f>'Innlegging av opplysninger'!$B$5*Y2778</f>
        <v>0</v>
      </c>
      <c r="AE2778" s="1">
        <f>'Innlegging av opplysninger'!$B$5*Z2778</f>
        <v>0</v>
      </c>
      <c r="AF2778" s="1">
        <f>'Innlegging av opplysninger'!$B$5*AA2778</f>
        <v>0</v>
      </c>
      <c r="AG2778" s="1"/>
      <c r="AH2778" s="1">
        <f>'Innlegging av opplysninger'!$C$11*SUM(X2778:AG2778)</f>
        <v>0</v>
      </c>
      <c r="AI2778" s="1">
        <f>'Innlegging av opplysninger'!$C$13*(((X2778+Z2778+AC2778+AE2778)*Data!M2778)+(Z2778+AE2778)*(1-Data!M2778)*1.8/12+Y2778+AD2778+AA2778+AB2778+AF2778+AG2778)</f>
        <v>0</v>
      </c>
      <c r="AJ2778" s="1">
        <f>'Innlegging av opplysninger'!$C$13*((X2778+Z2778+AC2778+AE2778)*(1-Data!M2778)-(Z2778+AE2778)*(1-Data!M2778)*1.8/12)</f>
        <v>0</v>
      </c>
      <c r="AK2778" s="83">
        <f t="shared" si="434"/>
        <v>0</v>
      </c>
      <c r="AL2778" s="83">
        <f t="shared" si="435"/>
        <v>0</v>
      </c>
      <c r="AM2778" s="83">
        <f t="shared" si="436"/>
        <v>0</v>
      </c>
    </row>
    <row r="2779" spans="1:39">
      <c r="A2779" t="str">
        <f t="shared" si="430"/>
        <v>00</v>
      </c>
      <c r="B2779" s="6">
        <f>Data!A2779</f>
        <v>0</v>
      </c>
      <c r="C2779" s="7">
        <f>Data!B2779</f>
        <v>0</v>
      </c>
      <c r="D2779" s="7">
        <f>Data!C2779</f>
        <v>0</v>
      </c>
      <c r="E2779" s="1">
        <f>Data!D2779</f>
        <v>0</v>
      </c>
      <c r="F2779" s="1">
        <f>Data!E2779+Data!F2779</f>
        <v>0</v>
      </c>
      <c r="G2779" s="1">
        <f>Data!G2779</f>
        <v>0</v>
      </c>
      <c r="H2779" s="1">
        <f t="shared" si="431"/>
        <v>0</v>
      </c>
      <c r="I2779" s="1">
        <f t="shared" si="432"/>
        <v>0</v>
      </c>
      <c r="J2779" s="1">
        <f t="shared" si="433"/>
        <v>0</v>
      </c>
      <c r="K2779" s="1">
        <f>'Innlegging av opplysninger'!$B$4*H2779</f>
        <v>0</v>
      </c>
      <c r="L2779" s="1"/>
      <c r="M2779" s="1">
        <f>'Innlegging av opplysninger'!$B$5*H2779</f>
        <v>0</v>
      </c>
      <c r="N2779" s="1">
        <f>'Innlegging av opplysninger'!$B$5*I2779</f>
        <v>0</v>
      </c>
      <c r="O2779" s="1">
        <f>'Innlegging av opplysninger'!$B$5*J2779</f>
        <v>0</v>
      </c>
      <c r="P2779" s="1">
        <f>'Innlegging av opplysninger'!$B$5*K2779</f>
        <v>0</v>
      </c>
      <c r="Q2779" s="1"/>
      <c r="R2779" s="1">
        <f>'Innlegging av opplysninger'!$C$11*SUM(H2779:Q2779)</f>
        <v>0</v>
      </c>
      <c r="S2779" s="1">
        <f>'Innlegging av opplysninger'!$C$13*(((H2779+J2779+M2779+O2779)*Data!H2779)+(J2779+O2779)*(1-Data!H2779)*1.8/12+I2779+N2779+K2779+L2779+P2779+Q2779)</f>
        <v>0</v>
      </c>
      <c r="T2779" s="1">
        <f>'Innlegging av opplysninger'!$C$13*((H2779+J2779+M2779+O2779)*(1-Data!H2779)-(J2779+O2779)*(1-Data!H2779)*1.8/12)</f>
        <v>0</v>
      </c>
      <c r="U2779" s="1">
        <f>Data!I2779</f>
        <v>0</v>
      </c>
      <c r="V2779" s="1">
        <f>Data!J2779+Data!K2779</f>
        <v>0</v>
      </c>
      <c r="W2779" s="1">
        <f>Data!L2779</f>
        <v>0</v>
      </c>
      <c r="X2779" s="1">
        <f t="shared" si="437"/>
        <v>0</v>
      </c>
      <c r="Y2779" s="100">
        <f t="shared" si="438"/>
        <v>0</v>
      </c>
      <c r="Z2779" s="100">
        <f t="shared" si="439"/>
        <v>0</v>
      </c>
      <c r="AA2779" s="100">
        <f>'Innlegging av opplysninger'!$B$4*X2779</f>
        <v>0</v>
      </c>
      <c r="AB2779" s="1"/>
      <c r="AC2779" s="1">
        <f>'Innlegging av opplysninger'!$B$5*X2779</f>
        <v>0</v>
      </c>
      <c r="AD2779" s="1">
        <f>'Innlegging av opplysninger'!$B$5*Y2779</f>
        <v>0</v>
      </c>
      <c r="AE2779" s="1">
        <f>'Innlegging av opplysninger'!$B$5*Z2779</f>
        <v>0</v>
      </c>
      <c r="AF2779" s="1">
        <f>'Innlegging av opplysninger'!$B$5*AA2779</f>
        <v>0</v>
      </c>
      <c r="AG2779" s="1"/>
      <c r="AH2779" s="1">
        <f>'Innlegging av opplysninger'!$C$11*SUM(X2779:AG2779)</f>
        <v>0</v>
      </c>
      <c r="AI2779" s="1">
        <f>'Innlegging av opplysninger'!$C$13*(((X2779+Z2779+AC2779+AE2779)*Data!M2779)+(Z2779+AE2779)*(1-Data!M2779)*1.8/12+Y2779+AD2779+AA2779+AB2779+AF2779+AG2779)</f>
        <v>0</v>
      </c>
      <c r="AJ2779" s="1">
        <f>'Innlegging av opplysninger'!$C$13*((X2779+Z2779+AC2779+AE2779)*(1-Data!M2779)-(Z2779+AE2779)*(1-Data!M2779)*1.8/12)</f>
        <v>0</v>
      </c>
      <c r="AK2779" s="83">
        <f t="shared" si="434"/>
        <v>0</v>
      </c>
      <c r="AL2779" s="83">
        <f t="shared" si="435"/>
        <v>0</v>
      </c>
      <c r="AM2779" s="83">
        <f t="shared" si="436"/>
        <v>0</v>
      </c>
    </row>
    <row r="2780" spans="1:39">
      <c r="A2780" t="str">
        <f t="shared" si="430"/>
        <v>00</v>
      </c>
      <c r="B2780" s="6">
        <f>Data!A2780</f>
        <v>0</v>
      </c>
      <c r="C2780" s="7">
        <f>Data!B2780</f>
        <v>0</v>
      </c>
      <c r="D2780" s="7">
        <f>Data!C2780</f>
        <v>0</v>
      </c>
      <c r="E2780" s="1">
        <f>Data!D2780</f>
        <v>0</v>
      </c>
      <c r="F2780" s="1">
        <f>Data!E2780+Data!F2780</f>
        <v>0</v>
      </c>
      <c r="G2780" s="1">
        <f>Data!G2780</f>
        <v>0</v>
      </c>
      <c r="H2780" s="1">
        <f t="shared" si="431"/>
        <v>0</v>
      </c>
      <c r="I2780" s="1">
        <f t="shared" si="432"/>
        <v>0</v>
      </c>
      <c r="J2780" s="1">
        <f t="shared" si="433"/>
        <v>0</v>
      </c>
      <c r="K2780" s="1">
        <f>'Innlegging av opplysninger'!$B$4*H2780</f>
        <v>0</v>
      </c>
      <c r="L2780" s="1"/>
      <c r="M2780" s="1">
        <f>'Innlegging av opplysninger'!$B$5*H2780</f>
        <v>0</v>
      </c>
      <c r="N2780" s="1">
        <f>'Innlegging av opplysninger'!$B$5*I2780</f>
        <v>0</v>
      </c>
      <c r="O2780" s="1">
        <f>'Innlegging av opplysninger'!$B$5*J2780</f>
        <v>0</v>
      </c>
      <c r="P2780" s="1">
        <f>'Innlegging av opplysninger'!$B$5*K2780</f>
        <v>0</v>
      </c>
      <c r="Q2780" s="1"/>
      <c r="R2780" s="1">
        <f>'Innlegging av opplysninger'!$C$11*SUM(H2780:Q2780)</f>
        <v>0</v>
      </c>
      <c r="S2780" s="1">
        <f>'Innlegging av opplysninger'!$C$13*(((H2780+J2780+M2780+O2780)*Data!H2780)+(J2780+O2780)*(1-Data!H2780)*1.8/12+I2780+N2780+K2780+L2780+P2780+Q2780)</f>
        <v>0</v>
      </c>
      <c r="T2780" s="1">
        <f>'Innlegging av opplysninger'!$C$13*((H2780+J2780+M2780+O2780)*(1-Data!H2780)-(J2780+O2780)*(1-Data!H2780)*1.8/12)</f>
        <v>0</v>
      </c>
      <c r="U2780" s="1">
        <f>Data!I2780</f>
        <v>0</v>
      </c>
      <c r="V2780" s="1">
        <f>Data!J2780+Data!K2780</f>
        <v>0</v>
      </c>
      <c r="W2780" s="1">
        <f>Data!L2780</f>
        <v>0</v>
      </c>
      <c r="X2780" s="1">
        <f t="shared" si="437"/>
        <v>0</v>
      </c>
      <c r="Y2780" s="100">
        <f t="shared" si="438"/>
        <v>0</v>
      </c>
      <c r="Z2780" s="100">
        <f t="shared" si="439"/>
        <v>0</v>
      </c>
      <c r="AA2780" s="100">
        <f>'Innlegging av opplysninger'!$B$4*X2780</f>
        <v>0</v>
      </c>
      <c r="AB2780" s="1"/>
      <c r="AC2780" s="1">
        <f>'Innlegging av opplysninger'!$B$5*X2780</f>
        <v>0</v>
      </c>
      <c r="AD2780" s="1">
        <f>'Innlegging av opplysninger'!$B$5*Y2780</f>
        <v>0</v>
      </c>
      <c r="AE2780" s="1">
        <f>'Innlegging av opplysninger'!$B$5*Z2780</f>
        <v>0</v>
      </c>
      <c r="AF2780" s="1">
        <f>'Innlegging av opplysninger'!$B$5*AA2780</f>
        <v>0</v>
      </c>
      <c r="AG2780" s="1"/>
      <c r="AH2780" s="1">
        <f>'Innlegging av opplysninger'!$C$11*SUM(X2780:AG2780)</f>
        <v>0</v>
      </c>
      <c r="AI2780" s="1">
        <f>'Innlegging av opplysninger'!$C$13*(((X2780+Z2780+AC2780+AE2780)*Data!M2780)+(Z2780+AE2780)*(1-Data!M2780)*1.8/12+Y2780+AD2780+AA2780+AB2780+AF2780+AG2780)</f>
        <v>0</v>
      </c>
      <c r="AJ2780" s="1">
        <f>'Innlegging av opplysninger'!$C$13*((X2780+Z2780+AC2780+AE2780)*(1-Data!M2780)-(Z2780+AE2780)*(1-Data!M2780)*1.8/12)</f>
        <v>0</v>
      </c>
      <c r="AK2780" s="83">
        <f t="shared" si="434"/>
        <v>0</v>
      </c>
      <c r="AL2780" s="83">
        <f t="shared" si="435"/>
        <v>0</v>
      </c>
      <c r="AM2780" s="83">
        <f t="shared" si="436"/>
        <v>0</v>
      </c>
    </row>
    <row r="2781" spans="1:39">
      <c r="A2781" t="str">
        <f t="shared" si="430"/>
        <v>00</v>
      </c>
      <c r="B2781" s="6">
        <f>Data!A2781</f>
        <v>0</v>
      </c>
      <c r="C2781" s="7">
        <f>Data!B2781</f>
        <v>0</v>
      </c>
      <c r="D2781" s="7">
        <f>Data!C2781</f>
        <v>0</v>
      </c>
      <c r="E2781" s="1">
        <f>Data!D2781</f>
        <v>0</v>
      </c>
      <c r="F2781" s="1">
        <f>Data!E2781+Data!F2781</f>
        <v>0</v>
      </c>
      <c r="G2781" s="1">
        <f>Data!G2781</f>
        <v>0</v>
      </c>
      <c r="H2781" s="1">
        <f t="shared" si="431"/>
        <v>0</v>
      </c>
      <c r="I2781" s="1">
        <f t="shared" si="432"/>
        <v>0</v>
      </c>
      <c r="J2781" s="1">
        <f t="shared" si="433"/>
        <v>0</v>
      </c>
      <c r="K2781" s="1">
        <f>'Innlegging av opplysninger'!$B$4*H2781</f>
        <v>0</v>
      </c>
      <c r="L2781" s="1"/>
      <c r="M2781" s="1">
        <f>'Innlegging av opplysninger'!$B$5*H2781</f>
        <v>0</v>
      </c>
      <c r="N2781" s="1">
        <f>'Innlegging av opplysninger'!$B$5*I2781</f>
        <v>0</v>
      </c>
      <c r="O2781" s="1">
        <f>'Innlegging av opplysninger'!$B$5*J2781</f>
        <v>0</v>
      </c>
      <c r="P2781" s="1">
        <f>'Innlegging av opplysninger'!$B$5*K2781</f>
        <v>0</v>
      </c>
      <c r="Q2781" s="1"/>
      <c r="R2781" s="1">
        <f>'Innlegging av opplysninger'!$C$11*SUM(H2781:Q2781)</f>
        <v>0</v>
      </c>
      <c r="S2781" s="1">
        <f>'Innlegging av opplysninger'!$C$13*(((H2781+J2781+M2781+O2781)*Data!H2781)+(J2781+O2781)*(1-Data!H2781)*1.8/12+I2781+N2781+K2781+L2781+P2781+Q2781)</f>
        <v>0</v>
      </c>
      <c r="T2781" s="1">
        <f>'Innlegging av opplysninger'!$C$13*((H2781+J2781+M2781+O2781)*(1-Data!H2781)-(J2781+O2781)*(1-Data!H2781)*1.8/12)</f>
        <v>0</v>
      </c>
      <c r="U2781" s="1">
        <f>Data!I2781</f>
        <v>0</v>
      </c>
      <c r="V2781" s="1">
        <f>Data!J2781+Data!K2781</f>
        <v>0</v>
      </c>
      <c r="W2781" s="1">
        <f>Data!L2781</f>
        <v>0</v>
      </c>
      <c r="X2781" s="1">
        <f t="shared" si="437"/>
        <v>0</v>
      </c>
      <c r="Y2781" s="100">
        <f t="shared" si="438"/>
        <v>0</v>
      </c>
      <c r="Z2781" s="100">
        <f t="shared" si="439"/>
        <v>0</v>
      </c>
      <c r="AA2781" s="100">
        <f>'Innlegging av opplysninger'!$B$4*X2781</f>
        <v>0</v>
      </c>
      <c r="AB2781" s="1"/>
      <c r="AC2781" s="1">
        <f>'Innlegging av opplysninger'!$B$5*X2781</f>
        <v>0</v>
      </c>
      <c r="AD2781" s="1">
        <f>'Innlegging av opplysninger'!$B$5*Y2781</f>
        <v>0</v>
      </c>
      <c r="AE2781" s="1">
        <f>'Innlegging av opplysninger'!$B$5*Z2781</f>
        <v>0</v>
      </c>
      <c r="AF2781" s="1">
        <f>'Innlegging av opplysninger'!$B$5*AA2781</f>
        <v>0</v>
      </c>
      <c r="AG2781" s="1"/>
      <c r="AH2781" s="1">
        <f>'Innlegging av opplysninger'!$C$11*SUM(X2781:AG2781)</f>
        <v>0</v>
      </c>
      <c r="AI2781" s="1">
        <f>'Innlegging av opplysninger'!$C$13*(((X2781+Z2781+AC2781+AE2781)*Data!M2781)+(Z2781+AE2781)*(1-Data!M2781)*1.8/12+Y2781+AD2781+AA2781+AB2781+AF2781+AG2781)</f>
        <v>0</v>
      </c>
      <c r="AJ2781" s="1">
        <f>'Innlegging av opplysninger'!$C$13*((X2781+Z2781+AC2781+AE2781)*(1-Data!M2781)-(Z2781+AE2781)*(1-Data!M2781)*1.8/12)</f>
        <v>0</v>
      </c>
      <c r="AK2781" s="83">
        <f t="shared" si="434"/>
        <v>0</v>
      </c>
      <c r="AL2781" s="83">
        <f t="shared" si="435"/>
        <v>0</v>
      </c>
      <c r="AM2781" s="83">
        <f t="shared" si="436"/>
        <v>0</v>
      </c>
    </row>
    <row r="2782" spans="1:39">
      <c r="A2782" t="str">
        <f t="shared" si="430"/>
        <v>00</v>
      </c>
      <c r="B2782" s="6">
        <f>Data!A2782</f>
        <v>0</v>
      </c>
      <c r="C2782" s="7">
        <f>Data!B2782</f>
        <v>0</v>
      </c>
      <c r="D2782" s="7">
        <f>Data!C2782</f>
        <v>0</v>
      </c>
      <c r="E2782" s="1">
        <f>Data!D2782</f>
        <v>0</v>
      </c>
      <c r="F2782" s="1">
        <f>Data!E2782+Data!F2782</f>
        <v>0</v>
      </c>
      <c r="G2782" s="1">
        <f>Data!G2782</f>
        <v>0</v>
      </c>
      <c r="H2782" s="1">
        <f t="shared" si="431"/>
        <v>0</v>
      </c>
      <c r="I2782" s="1">
        <f t="shared" si="432"/>
        <v>0</v>
      </c>
      <c r="J2782" s="1">
        <f t="shared" si="433"/>
        <v>0</v>
      </c>
      <c r="K2782" s="1">
        <f>'Innlegging av opplysninger'!$B$4*H2782</f>
        <v>0</v>
      </c>
      <c r="L2782" s="1"/>
      <c r="M2782" s="1">
        <f>'Innlegging av opplysninger'!$B$5*H2782</f>
        <v>0</v>
      </c>
      <c r="N2782" s="1">
        <f>'Innlegging av opplysninger'!$B$5*I2782</f>
        <v>0</v>
      </c>
      <c r="O2782" s="1">
        <f>'Innlegging av opplysninger'!$B$5*J2782</f>
        <v>0</v>
      </c>
      <c r="P2782" s="1">
        <f>'Innlegging av opplysninger'!$B$5*K2782</f>
        <v>0</v>
      </c>
      <c r="Q2782" s="1"/>
      <c r="R2782" s="1">
        <f>'Innlegging av opplysninger'!$C$11*SUM(H2782:Q2782)</f>
        <v>0</v>
      </c>
      <c r="S2782" s="1">
        <f>'Innlegging av opplysninger'!$C$13*(((H2782+J2782+M2782+O2782)*Data!H2782)+(J2782+O2782)*(1-Data!H2782)*1.8/12+I2782+N2782+K2782+L2782+P2782+Q2782)</f>
        <v>0</v>
      </c>
      <c r="T2782" s="1">
        <f>'Innlegging av opplysninger'!$C$13*((H2782+J2782+M2782+O2782)*(1-Data!H2782)-(J2782+O2782)*(1-Data!H2782)*1.8/12)</f>
        <v>0</v>
      </c>
      <c r="U2782" s="1">
        <f>Data!I2782</f>
        <v>0</v>
      </c>
      <c r="V2782" s="1">
        <f>Data!J2782+Data!K2782</f>
        <v>0</v>
      </c>
      <c r="W2782" s="1">
        <f>Data!L2782</f>
        <v>0</v>
      </c>
      <c r="X2782" s="1">
        <f t="shared" si="437"/>
        <v>0</v>
      </c>
      <c r="Y2782" s="100">
        <f t="shared" si="438"/>
        <v>0</v>
      </c>
      <c r="Z2782" s="100">
        <f t="shared" si="439"/>
        <v>0</v>
      </c>
      <c r="AA2782" s="100">
        <f>'Innlegging av opplysninger'!$B$4*X2782</f>
        <v>0</v>
      </c>
      <c r="AB2782" s="1"/>
      <c r="AC2782" s="1">
        <f>'Innlegging av opplysninger'!$B$5*X2782</f>
        <v>0</v>
      </c>
      <c r="AD2782" s="1">
        <f>'Innlegging av opplysninger'!$B$5*Y2782</f>
        <v>0</v>
      </c>
      <c r="AE2782" s="1">
        <f>'Innlegging av opplysninger'!$B$5*Z2782</f>
        <v>0</v>
      </c>
      <c r="AF2782" s="1">
        <f>'Innlegging av opplysninger'!$B$5*AA2782</f>
        <v>0</v>
      </c>
      <c r="AG2782" s="1"/>
      <c r="AH2782" s="1">
        <f>'Innlegging av opplysninger'!$C$11*SUM(X2782:AG2782)</f>
        <v>0</v>
      </c>
      <c r="AI2782" s="1">
        <f>'Innlegging av opplysninger'!$C$13*(((X2782+Z2782+AC2782+AE2782)*Data!M2782)+(Z2782+AE2782)*(1-Data!M2782)*1.8/12+Y2782+AD2782+AA2782+AB2782+AF2782+AG2782)</f>
        <v>0</v>
      </c>
      <c r="AJ2782" s="1">
        <f>'Innlegging av opplysninger'!$C$13*((X2782+Z2782+AC2782+AE2782)*(1-Data!M2782)-(Z2782+AE2782)*(1-Data!M2782)*1.8/12)</f>
        <v>0</v>
      </c>
      <c r="AK2782" s="83">
        <f t="shared" si="434"/>
        <v>0</v>
      </c>
      <c r="AL2782" s="83">
        <f t="shared" si="435"/>
        <v>0</v>
      </c>
      <c r="AM2782" s="83">
        <f t="shared" si="436"/>
        <v>0</v>
      </c>
    </row>
    <row r="2783" spans="1:39">
      <c r="A2783" t="str">
        <f t="shared" si="430"/>
        <v>00</v>
      </c>
      <c r="B2783" s="6">
        <f>Data!A2783</f>
        <v>0</v>
      </c>
      <c r="C2783" s="7">
        <f>Data!B2783</f>
        <v>0</v>
      </c>
      <c r="D2783" s="7">
        <f>Data!C2783</f>
        <v>0</v>
      </c>
      <c r="E2783" s="1">
        <f>Data!D2783</f>
        <v>0</v>
      </c>
      <c r="F2783" s="1">
        <f>Data!E2783+Data!F2783</f>
        <v>0</v>
      </c>
      <c r="G2783" s="1">
        <f>Data!G2783</f>
        <v>0</v>
      </c>
      <c r="H2783" s="1">
        <f t="shared" si="431"/>
        <v>0</v>
      </c>
      <c r="I2783" s="1">
        <f t="shared" si="432"/>
        <v>0</v>
      </c>
      <c r="J2783" s="1">
        <f t="shared" si="433"/>
        <v>0</v>
      </c>
      <c r="K2783" s="1">
        <f>'Innlegging av opplysninger'!$B$4*H2783</f>
        <v>0</v>
      </c>
      <c r="L2783" s="1"/>
      <c r="M2783" s="1">
        <f>'Innlegging av opplysninger'!$B$5*H2783</f>
        <v>0</v>
      </c>
      <c r="N2783" s="1">
        <f>'Innlegging av opplysninger'!$B$5*I2783</f>
        <v>0</v>
      </c>
      <c r="O2783" s="1">
        <f>'Innlegging av opplysninger'!$B$5*J2783</f>
        <v>0</v>
      </c>
      <c r="P2783" s="1">
        <f>'Innlegging av opplysninger'!$B$5*K2783</f>
        <v>0</v>
      </c>
      <c r="Q2783" s="1"/>
      <c r="R2783" s="1">
        <f>'Innlegging av opplysninger'!$C$11*SUM(H2783:Q2783)</f>
        <v>0</v>
      </c>
      <c r="S2783" s="1">
        <f>'Innlegging av opplysninger'!$C$13*(((H2783+J2783+M2783+O2783)*Data!H2783)+(J2783+O2783)*(1-Data!H2783)*1.8/12+I2783+N2783+K2783+L2783+P2783+Q2783)</f>
        <v>0</v>
      </c>
      <c r="T2783" s="1">
        <f>'Innlegging av opplysninger'!$C$13*((H2783+J2783+M2783+O2783)*(1-Data!H2783)-(J2783+O2783)*(1-Data!H2783)*1.8/12)</f>
        <v>0</v>
      </c>
      <c r="U2783" s="1">
        <f>Data!I2783</f>
        <v>0</v>
      </c>
      <c r="V2783" s="1">
        <f>Data!J2783+Data!K2783</f>
        <v>0</v>
      </c>
      <c r="W2783" s="1">
        <f>Data!L2783</f>
        <v>0</v>
      </c>
      <c r="X2783" s="1">
        <f t="shared" si="437"/>
        <v>0</v>
      </c>
      <c r="Y2783" s="100">
        <f t="shared" si="438"/>
        <v>0</v>
      </c>
      <c r="Z2783" s="100">
        <f t="shared" si="439"/>
        <v>0</v>
      </c>
      <c r="AA2783" s="100">
        <f>'Innlegging av opplysninger'!$B$4*X2783</f>
        <v>0</v>
      </c>
      <c r="AB2783" s="1"/>
      <c r="AC2783" s="1">
        <f>'Innlegging av opplysninger'!$B$5*X2783</f>
        <v>0</v>
      </c>
      <c r="AD2783" s="1">
        <f>'Innlegging av opplysninger'!$B$5*Y2783</f>
        <v>0</v>
      </c>
      <c r="AE2783" s="1">
        <f>'Innlegging av opplysninger'!$B$5*Z2783</f>
        <v>0</v>
      </c>
      <c r="AF2783" s="1">
        <f>'Innlegging av opplysninger'!$B$5*AA2783</f>
        <v>0</v>
      </c>
      <c r="AG2783" s="1"/>
      <c r="AH2783" s="1">
        <f>'Innlegging av opplysninger'!$C$11*SUM(X2783:AG2783)</f>
        <v>0</v>
      </c>
      <c r="AI2783" s="1">
        <f>'Innlegging av opplysninger'!$C$13*(((X2783+Z2783+AC2783+AE2783)*Data!M2783)+(Z2783+AE2783)*(1-Data!M2783)*1.8/12+Y2783+AD2783+AA2783+AB2783+AF2783+AG2783)</f>
        <v>0</v>
      </c>
      <c r="AJ2783" s="1">
        <f>'Innlegging av opplysninger'!$C$13*((X2783+Z2783+AC2783+AE2783)*(1-Data!M2783)-(Z2783+AE2783)*(1-Data!M2783)*1.8/12)</f>
        <v>0</v>
      </c>
      <c r="AK2783" s="83">
        <f t="shared" si="434"/>
        <v>0</v>
      </c>
      <c r="AL2783" s="83">
        <f t="shared" si="435"/>
        <v>0</v>
      </c>
      <c r="AM2783" s="83">
        <f t="shared" si="436"/>
        <v>0</v>
      </c>
    </row>
    <row r="2784" spans="1:39">
      <c r="A2784" t="str">
        <f t="shared" si="430"/>
        <v>00</v>
      </c>
      <c r="B2784" s="6">
        <f>Data!A2784</f>
        <v>0</v>
      </c>
      <c r="C2784" s="7">
        <f>Data!B2784</f>
        <v>0</v>
      </c>
      <c r="D2784" s="7">
        <f>Data!C2784</f>
        <v>0</v>
      </c>
      <c r="E2784" s="1">
        <f>Data!D2784</f>
        <v>0</v>
      </c>
      <c r="F2784" s="1">
        <f>Data!E2784+Data!F2784</f>
        <v>0</v>
      </c>
      <c r="G2784" s="1">
        <f>Data!G2784</f>
        <v>0</v>
      </c>
      <c r="H2784" s="1">
        <f t="shared" si="431"/>
        <v>0</v>
      </c>
      <c r="I2784" s="1">
        <f t="shared" si="432"/>
        <v>0</v>
      </c>
      <c r="J2784" s="1">
        <f t="shared" si="433"/>
        <v>0</v>
      </c>
      <c r="K2784" s="1">
        <f>'Innlegging av opplysninger'!$B$4*H2784</f>
        <v>0</v>
      </c>
      <c r="L2784" s="1"/>
      <c r="M2784" s="1">
        <f>'Innlegging av opplysninger'!$B$5*H2784</f>
        <v>0</v>
      </c>
      <c r="N2784" s="1">
        <f>'Innlegging av opplysninger'!$B$5*I2784</f>
        <v>0</v>
      </c>
      <c r="O2784" s="1">
        <f>'Innlegging av opplysninger'!$B$5*J2784</f>
        <v>0</v>
      </c>
      <c r="P2784" s="1">
        <f>'Innlegging av opplysninger'!$B$5*K2784</f>
        <v>0</v>
      </c>
      <c r="Q2784" s="1"/>
      <c r="R2784" s="1">
        <f>'Innlegging av opplysninger'!$C$11*SUM(H2784:Q2784)</f>
        <v>0</v>
      </c>
      <c r="S2784" s="1">
        <f>'Innlegging av opplysninger'!$C$13*(((H2784+J2784+M2784+O2784)*Data!H2784)+(J2784+O2784)*(1-Data!H2784)*1.8/12+I2784+N2784+K2784+L2784+P2784+Q2784)</f>
        <v>0</v>
      </c>
      <c r="T2784" s="1">
        <f>'Innlegging av opplysninger'!$C$13*((H2784+J2784+M2784+O2784)*(1-Data!H2784)-(J2784+O2784)*(1-Data!H2784)*1.8/12)</f>
        <v>0</v>
      </c>
      <c r="U2784" s="1">
        <f>Data!I2784</f>
        <v>0</v>
      </c>
      <c r="V2784" s="1">
        <f>Data!J2784+Data!K2784</f>
        <v>0</v>
      </c>
      <c r="W2784" s="1">
        <f>Data!L2784</f>
        <v>0</v>
      </c>
      <c r="X2784" s="1">
        <f t="shared" si="437"/>
        <v>0</v>
      </c>
      <c r="Y2784" s="100">
        <f t="shared" si="438"/>
        <v>0</v>
      </c>
      <c r="Z2784" s="100">
        <f t="shared" si="439"/>
        <v>0</v>
      </c>
      <c r="AA2784" s="100">
        <f>'Innlegging av opplysninger'!$B$4*X2784</f>
        <v>0</v>
      </c>
      <c r="AB2784" s="1"/>
      <c r="AC2784" s="1">
        <f>'Innlegging av opplysninger'!$B$5*X2784</f>
        <v>0</v>
      </c>
      <c r="AD2784" s="1">
        <f>'Innlegging av opplysninger'!$B$5*Y2784</f>
        <v>0</v>
      </c>
      <c r="AE2784" s="1">
        <f>'Innlegging av opplysninger'!$B$5*Z2784</f>
        <v>0</v>
      </c>
      <c r="AF2784" s="1">
        <f>'Innlegging av opplysninger'!$B$5*AA2784</f>
        <v>0</v>
      </c>
      <c r="AG2784" s="1"/>
      <c r="AH2784" s="1">
        <f>'Innlegging av opplysninger'!$C$11*SUM(X2784:AG2784)</f>
        <v>0</v>
      </c>
      <c r="AI2784" s="1">
        <f>'Innlegging av opplysninger'!$C$13*(((X2784+Z2784+AC2784+AE2784)*Data!M2784)+(Z2784+AE2784)*(1-Data!M2784)*1.8/12+Y2784+AD2784+AA2784+AB2784+AF2784+AG2784)</f>
        <v>0</v>
      </c>
      <c r="AJ2784" s="1">
        <f>'Innlegging av opplysninger'!$C$13*((X2784+Z2784+AC2784+AE2784)*(1-Data!M2784)-(Z2784+AE2784)*(1-Data!M2784)*1.8/12)</f>
        <v>0</v>
      </c>
      <c r="AK2784" s="83">
        <f t="shared" si="434"/>
        <v>0</v>
      </c>
      <c r="AL2784" s="83">
        <f t="shared" si="435"/>
        <v>0</v>
      </c>
      <c r="AM2784" s="83">
        <f t="shared" si="436"/>
        <v>0</v>
      </c>
    </row>
    <row r="2785" spans="1:39">
      <c r="A2785" t="str">
        <f t="shared" si="430"/>
        <v>00</v>
      </c>
      <c r="B2785" s="6">
        <f>Data!A2785</f>
        <v>0</v>
      </c>
      <c r="C2785" s="7">
        <f>Data!B2785</f>
        <v>0</v>
      </c>
      <c r="D2785" s="7">
        <f>Data!C2785</f>
        <v>0</v>
      </c>
      <c r="E2785" s="1">
        <f>Data!D2785</f>
        <v>0</v>
      </c>
      <c r="F2785" s="1">
        <f>Data!E2785+Data!F2785</f>
        <v>0</v>
      </c>
      <c r="G2785" s="1">
        <f>Data!G2785</f>
        <v>0</v>
      </c>
      <c r="H2785" s="1">
        <f t="shared" si="431"/>
        <v>0</v>
      </c>
      <c r="I2785" s="1">
        <f t="shared" si="432"/>
        <v>0</v>
      </c>
      <c r="J2785" s="1">
        <f t="shared" si="433"/>
        <v>0</v>
      </c>
      <c r="K2785" s="1">
        <f>'Innlegging av opplysninger'!$B$4*H2785</f>
        <v>0</v>
      </c>
      <c r="L2785" s="1"/>
      <c r="M2785" s="1">
        <f>'Innlegging av opplysninger'!$B$5*H2785</f>
        <v>0</v>
      </c>
      <c r="N2785" s="1">
        <f>'Innlegging av opplysninger'!$B$5*I2785</f>
        <v>0</v>
      </c>
      <c r="O2785" s="1">
        <f>'Innlegging av opplysninger'!$B$5*J2785</f>
        <v>0</v>
      </c>
      <c r="P2785" s="1">
        <f>'Innlegging av opplysninger'!$B$5*K2785</f>
        <v>0</v>
      </c>
      <c r="Q2785" s="1"/>
      <c r="R2785" s="1">
        <f>'Innlegging av opplysninger'!$C$11*SUM(H2785:Q2785)</f>
        <v>0</v>
      </c>
      <c r="S2785" s="1">
        <f>'Innlegging av opplysninger'!$C$13*(((H2785+J2785+M2785+O2785)*Data!H2785)+(J2785+O2785)*(1-Data!H2785)*1.8/12+I2785+N2785+K2785+L2785+P2785+Q2785)</f>
        <v>0</v>
      </c>
      <c r="T2785" s="1">
        <f>'Innlegging av opplysninger'!$C$13*((H2785+J2785+M2785+O2785)*(1-Data!H2785)-(J2785+O2785)*(1-Data!H2785)*1.8/12)</f>
        <v>0</v>
      </c>
      <c r="U2785" s="1">
        <f>Data!I2785</f>
        <v>0</v>
      </c>
      <c r="V2785" s="1">
        <f>Data!J2785+Data!K2785</f>
        <v>0</v>
      </c>
      <c r="W2785" s="1">
        <f>Data!L2785</f>
        <v>0</v>
      </c>
      <c r="X2785" s="1">
        <f t="shared" si="437"/>
        <v>0</v>
      </c>
      <c r="Y2785" s="100">
        <f t="shared" si="438"/>
        <v>0</v>
      </c>
      <c r="Z2785" s="100">
        <f t="shared" si="439"/>
        <v>0</v>
      </c>
      <c r="AA2785" s="100">
        <f>'Innlegging av opplysninger'!$B$4*X2785</f>
        <v>0</v>
      </c>
      <c r="AB2785" s="1"/>
      <c r="AC2785" s="1">
        <f>'Innlegging av opplysninger'!$B$5*X2785</f>
        <v>0</v>
      </c>
      <c r="AD2785" s="1">
        <f>'Innlegging av opplysninger'!$B$5*Y2785</f>
        <v>0</v>
      </c>
      <c r="AE2785" s="1">
        <f>'Innlegging av opplysninger'!$B$5*Z2785</f>
        <v>0</v>
      </c>
      <c r="AF2785" s="1">
        <f>'Innlegging av opplysninger'!$B$5*AA2785</f>
        <v>0</v>
      </c>
      <c r="AG2785" s="1"/>
      <c r="AH2785" s="1">
        <f>'Innlegging av opplysninger'!$C$11*SUM(X2785:AG2785)</f>
        <v>0</v>
      </c>
      <c r="AI2785" s="1">
        <f>'Innlegging av opplysninger'!$C$13*(((X2785+Z2785+AC2785+AE2785)*Data!M2785)+(Z2785+AE2785)*(1-Data!M2785)*1.8/12+Y2785+AD2785+AA2785+AB2785+AF2785+AG2785)</f>
        <v>0</v>
      </c>
      <c r="AJ2785" s="1">
        <f>'Innlegging av opplysninger'!$C$13*((X2785+Z2785+AC2785+AE2785)*(1-Data!M2785)-(Z2785+AE2785)*(1-Data!M2785)*1.8/12)</f>
        <v>0</v>
      </c>
      <c r="AK2785" s="83">
        <f t="shared" si="434"/>
        <v>0</v>
      </c>
      <c r="AL2785" s="83">
        <f t="shared" si="435"/>
        <v>0</v>
      </c>
      <c r="AM2785" s="83">
        <f t="shared" si="436"/>
        <v>0</v>
      </c>
    </row>
    <row r="2786" spans="1:39">
      <c r="A2786" t="str">
        <f t="shared" si="430"/>
        <v>00</v>
      </c>
      <c r="B2786" s="6">
        <f>Data!A2786</f>
        <v>0</v>
      </c>
      <c r="C2786" s="7">
        <f>Data!B2786</f>
        <v>0</v>
      </c>
      <c r="D2786" s="7">
        <f>Data!C2786</f>
        <v>0</v>
      </c>
      <c r="E2786" s="1">
        <f>Data!D2786</f>
        <v>0</v>
      </c>
      <c r="F2786" s="1">
        <f>Data!E2786+Data!F2786</f>
        <v>0</v>
      </c>
      <c r="G2786" s="1">
        <f>Data!G2786</f>
        <v>0</v>
      </c>
      <c r="H2786" s="1">
        <f t="shared" si="431"/>
        <v>0</v>
      </c>
      <c r="I2786" s="1">
        <f t="shared" si="432"/>
        <v>0</v>
      </c>
      <c r="J2786" s="1">
        <f t="shared" si="433"/>
        <v>0</v>
      </c>
      <c r="K2786" s="1">
        <f>'Innlegging av opplysninger'!$B$4*H2786</f>
        <v>0</v>
      </c>
      <c r="L2786" s="1"/>
      <c r="M2786" s="1">
        <f>'Innlegging av opplysninger'!$B$5*H2786</f>
        <v>0</v>
      </c>
      <c r="N2786" s="1">
        <f>'Innlegging av opplysninger'!$B$5*I2786</f>
        <v>0</v>
      </c>
      <c r="O2786" s="1">
        <f>'Innlegging av opplysninger'!$B$5*J2786</f>
        <v>0</v>
      </c>
      <c r="P2786" s="1">
        <f>'Innlegging av opplysninger'!$B$5*K2786</f>
        <v>0</v>
      </c>
      <c r="Q2786" s="1"/>
      <c r="R2786" s="1">
        <f>'Innlegging av opplysninger'!$C$11*SUM(H2786:Q2786)</f>
        <v>0</v>
      </c>
      <c r="S2786" s="1">
        <f>'Innlegging av opplysninger'!$C$13*(((H2786+J2786+M2786+O2786)*Data!H2786)+(J2786+O2786)*(1-Data!H2786)*1.8/12+I2786+N2786+K2786+L2786+P2786+Q2786)</f>
        <v>0</v>
      </c>
      <c r="T2786" s="1">
        <f>'Innlegging av opplysninger'!$C$13*((H2786+J2786+M2786+O2786)*(1-Data!H2786)-(J2786+O2786)*(1-Data!H2786)*1.8/12)</f>
        <v>0</v>
      </c>
      <c r="U2786" s="1">
        <f>Data!I2786</f>
        <v>0</v>
      </c>
      <c r="V2786" s="1">
        <f>Data!J2786+Data!K2786</f>
        <v>0</v>
      </c>
      <c r="W2786" s="1">
        <f>Data!L2786</f>
        <v>0</v>
      </c>
      <c r="X2786" s="1">
        <f t="shared" si="437"/>
        <v>0</v>
      </c>
      <c r="Y2786" s="100">
        <f t="shared" si="438"/>
        <v>0</v>
      </c>
      <c r="Z2786" s="100">
        <f t="shared" si="439"/>
        <v>0</v>
      </c>
      <c r="AA2786" s="100">
        <f>'Innlegging av opplysninger'!$B$4*X2786</f>
        <v>0</v>
      </c>
      <c r="AB2786" s="1"/>
      <c r="AC2786" s="1">
        <f>'Innlegging av opplysninger'!$B$5*X2786</f>
        <v>0</v>
      </c>
      <c r="AD2786" s="1">
        <f>'Innlegging av opplysninger'!$B$5*Y2786</f>
        <v>0</v>
      </c>
      <c r="AE2786" s="1">
        <f>'Innlegging av opplysninger'!$B$5*Z2786</f>
        <v>0</v>
      </c>
      <c r="AF2786" s="1">
        <f>'Innlegging av opplysninger'!$B$5*AA2786</f>
        <v>0</v>
      </c>
      <c r="AG2786" s="1"/>
      <c r="AH2786" s="1">
        <f>'Innlegging av opplysninger'!$C$11*SUM(X2786:AG2786)</f>
        <v>0</v>
      </c>
      <c r="AI2786" s="1">
        <f>'Innlegging av opplysninger'!$C$13*(((X2786+Z2786+AC2786+AE2786)*Data!M2786)+(Z2786+AE2786)*(1-Data!M2786)*1.8/12+Y2786+AD2786+AA2786+AB2786+AF2786+AG2786)</f>
        <v>0</v>
      </c>
      <c r="AJ2786" s="1">
        <f>'Innlegging av opplysninger'!$C$13*((X2786+Z2786+AC2786+AE2786)*(1-Data!M2786)-(Z2786+AE2786)*(1-Data!M2786)*1.8/12)</f>
        <v>0</v>
      </c>
      <c r="AK2786" s="83">
        <f t="shared" si="434"/>
        <v>0</v>
      </c>
      <c r="AL2786" s="83">
        <f t="shared" si="435"/>
        <v>0</v>
      </c>
      <c r="AM2786" s="83">
        <f t="shared" si="436"/>
        <v>0</v>
      </c>
    </row>
    <row r="2787" spans="1:39">
      <c r="A2787" t="str">
        <f t="shared" si="430"/>
        <v>00</v>
      </c>
      <c r="B2787" s="6">
        <f>Data!A2787</f>
        <v>0</v>
      </c>
      <c r="C2787" s="7">
        <f>Data!B2787</f>
        <v>0</v>
      </c>
      <c r="D2787" s="7">
        <f>Data!C2787</f>
        <v>0</v>
      </c>
      <c r="E2787" s="1">
        <f>Data!D2787</f>
        <v>0</v>
      </c>
      <c r="F2787" s="1">
        <f>Data!E2787+Data!F2787</f>
        <v>0</v>
      </c>
      <c r="G2787" s="1">
        <f>Data!G2787</f>
        <v>0</v>
      </c>
      <c r="H2787" s="1">
        <f t="shared" si="431"/>
        <v>0</v>
      </c>
      <c r="I2787" s="1">
        <f t="shared" si="432"/>
        <v>0</v>
      </c>
      <c r="J2787" s="1">
        <f t="shared" si="433"/>
        <v>0</v>
      </c>
      <c r="K2787" s="1">
        <f>'Innlegging av opplysninger'!$B$4*H2787</f>
        <v>0</v>
      </c>
      <c r="L2787" s="1"/>
      <c r="M2787" s="1">
        <f>'Innlegging av opplysninger'!$B$5*H2787</f>
        <v>0</v>
      </c>
      <c r="N2787" s="1">
        <f>'Innlegging av opplysninger'!$B$5*I2787</f>
        <v>0</v>
      </c>
      <c r="O2787" s="1">
        <f>'Innlegging av opplysninger'!$B$5*J2787</f>
        <v>0</v>
      </c>
      <c r="P2787" s="1">
        <f>'Innlegging av opplysninger'!$B$5*K2787</f>
        <v>0</v>
      </c>
      <c r="Q2787" s="1"/>
      <c r="R2787" s="1">
        <f>'Innlegging av opplysninger'!$C$11*SUM(H2787:Q2787)</f>
        <v>0</v>
      </c>
      <c r="S2787" s="1">
        <f>'Innlegging av opplysninger'!$C$13*(((H2787+J2787+M2787+O2787)*Data!H2787)+(J2787+O2787)*(1-Data!H2787)*1.8/12+I2787+N2787+K2787+L2787+P2787+Q2787)</f>
        <v>0</v>
      </c>
      <c r="T2787" s="1">
        <f>'Innlegging av opplysninger'!$C$13*((H2787+J2787+M2787+O2787)*(1-Data!H2787)-(J2787+O2787)*(1-Data!H2787)*1.8/12)</f>
        <v>0</v>
      </c>
      <c r="U2787" s="1">
        <f>Data!I2787</f>
        <v>0</v>
      </c>
      <c r="V2787" s="1">
        <f>Data!J2787+Data!K2787</f>
        <v>0</v>
      </c>
      <c r="W2787" s="1">
        <f>Data!L2787</f>
        <v>0</v>
      </c>
      <c r="X2787" s="1">
        <f t="shared" si="437"/>
        <v>0</v>
      </c>
      <c r="Y2787" s="100">
        <f t="shared" si="438"/>
        <v>0</v>
      </c>
      <c r="Z2787" s="100">
        <f t="shared" si="439"/>
        <v>0</v>
      </c>
      <c r="AA2787" s="100">
        <f>'Innlegging av opplysninger'!$B$4*X2787</f>
        <v>0</v>
      </c>
      <c r="AB2787" s="1"/>
      <c r="AC2787" s="1">
        <f>'Innlegging av opplysninger'!$B$5*X2787</f>
        <v>0</v>
      </c>
      <c r="AD2787" s="1">
        <f>'Innlegging av opplysninger'!$B$5*Y2787</f>
        <v>0</v>
      </c>
      <c r="AE2787" s="1">
        <f>'Innlegging av opplysninger'!$B$5*Z2787</f>
        <v>0</v>
      </c>
      <c r="AF2787" s="1">
        <f>'Innlegging av opplysninger'!$B$5*AA2787</f>
        <v>0</v>
      </c>
      <c r="AG2787" s="1"/>
      <c r="AH2787" s="1">
        <f>'Innlegging av opplysninger'!$C$11*SUM(X2787:AG2787)</f>
        <v>0</v>
      </c>
      <c r="AI2787" s="1">
        <f>'Innlegging av opplysninger'!$C$13*(((X2787+Z2787+AC2787+AE2787)*Data!M2787)+(Z2787+AE2787)*(1-Data!M2787)*1.8/12+Y2787+AD2787+AA2787+AB2787+AF2787+AG2787)</f>
        <v>0</v>
      </c>
      <c r="AJ2787" s="1">
        <f>'Innlegging av opplysninger'!$C$13*((X2787+Z2787+AC2787+AE2787)*(1-Data!M2787)-(Z2787+AE2787)*(1-Data!M2787)*1.8/12)</f>
        <v>0</v>
      </c>
      <c r="AK2787" s="83">
        <f t="shared" si="434"/>
        <v>0</v>
      </c>
      <c r="AL2787" s="83">
        <f t="shared" si="435"/>
        <v>0</v>
      </c>
      <c r="AM2787" s="83">
        <f t="shared" si="436"/>
        <v>0</v>
      </c>
    </row>
    <row r="2788" spans="1:39">
      <c r="A2788" t="str">
        <f t="shared" si="430"/>
        <v>00</v>
      </c>
      <c r="B2788" s="6">
        <f>Data!A2788</f>
        <v>0</v>
      </c>
      <c r="C2788" s="7">
        <f>Data!B2788</f>
        <v>0</v>
      </c>
      <c r="D2788" s="7">
        <f>Data!C2788</f>
        <v>0</v>
      </c>
      <c r="E2788" s="1">
        <f>Data!D2788</f>
        <v>0</v>
      </c>
      <c r="F2788" s="1">
        <f>Data!E2788+Data!F2788</f>
        <v>0</v>
      </c>
      <c r="G2788" s="1">
        <f>Data!G2788</f>
        <v>0</v>
      </c>
      <c r="H2788" s="1">
        <f t="shared" si="431"/>
        <v>0</v>
      </c>
      <c r="I2788" s="1">
        <f t="shared" si="432"/>
        <v>0</v>
      </c>
      <c r="J2788" s="1">
        <f t="shared" si="433"/>
        <v>0</v>
      </c>
      <c r="K2788" s="1">
        <f>'Innlegging av opplysninger'!$B$4*H2788</f>
        <v>0</v>
      </c>
      <c r="L2788" s="1"/>
      <c r="M2788" s="1">
        <f>'Innlegging av opplysninger'!$B$5*H2788</f>
        <v>0</v>
      </c>
      <c r="N2788" s="1">
        <f>'Innlegging av opplysninger'!$B$5*I2788</f>
        <v>0</v>
      </c>
      <c r="O2788" s="1">
        <f>'Innlegging av opplysninger'!$B$5*J2788</f>
        <v>0</v>
      </c>
      <c r="P2788" s="1">
        <f>'Innlegging av opplysninger'!$B$5*K2788</f>
        <v>0</v>
      </c>
      <c r="Q2788" s="1"/>
      <c r="R2788" s="1">
        <f>'Innlegging av opplysninger'!$C$11*SUM(H2788:Q2788)</f>
        <v>0</v>
      </c>
      <c r="S2788" s="1">
        <f>'Innlegging av opplysninger'!$C$13*(((H2788+J2788+M2788+O2788)*Data!H2788)+(J2788+O2788)*(1-Data!H2788)*1.8/12+I2788+N2788+K2788+L2788+P2788+Q2788)</f>
        <v>0</v>
      </c>
      <c r="T2788" s="1">
        <f>'Innlegging av opplysninger'!$C$13*((H2788+J2788+M2788+O2788)*(1-Data!H2788)-(J2788+O2788)*(1-Data!H2788)*1.8/12)</f>
        <v>0</v>
      </c>
      <c r="U2788" s="1">
        <f>Data!I2788</f>
        <v>0</v>
      </c>
      <c r="V2788" s="1">
        <f>Data!J2788+Data!K2788</f>
        <v>0</v>
      </c>
      <c r="W2788" s="1">
        <f>Data!L2788</f>
        <v>0</v>
      </c>
      <c r="X2788" s="1">
        <f t="shared" si="437"/>
        <v>0</v>
      </c>
      <c r="Y2788" s="100">
        <f t="shared" si="438"/>
        <v>0</v>
      </c>
      <c r="Z2788" s="100">
        <f t="shared" si="439"/>
        <v>0</v>
      </c>
      <c r="AA2788" s="100">
        <f>'Innlegging av opplysninger'!$B$4*X2788</f>
        <v>0</v>
      </c>
      <c r="AB2788" s="1"/>
      <c r="AC2788" s="1">
        <f>'Innlegging av opplysninger'!$B$5*X2788</f>
        <v>0</v>
      </c>
      <c r="AD2788" s="1">
        <f>'Innlegging av opplysninger'!$B$5*Y2788</f>
        <v>0</v>
      </c>
      <c r="AE2788" s="1">
        <f>'Innlegging av opplysninger'!$B$5*Z2788</f>
        <v>0</v>
      </c>
      <c r="AF2788" s="1">
        <f>'Innlegging av opplysninger'!$B$5*AA2788</f>
        <v>0</v>
      </c>
      <c r="AG2788" s="1"/>
      <c r="AH2788" s="1">
        <f>'Innlegging av opplysninger'!$C$11*SUM(X2788:AG2788)</f>
        <v>0</v>
      </c>
      <c r="AI2788" s="1">
        <f>'Innlegging av opplysninger'!$C$13*(((X2788+Z2788+AC2788+AE2788)*Data!M2788)+(Z2788+AE2788)*(1-Data!M2788)*1.8/12+Y2788+AD2788+AA2788+AB2788+AF2788+AG2788)</f>
        <v>0</v>
      </c>
      <c r="AJ2788" s="1">
        <f>'Innlegging av opplysninger'!$C$13*((X2788+Z2788+AC2788+AE2788)*(1-Data!M2788)-(Z2788+AE2788)*(1-Data!M2788)*1.8/12)</f>
        <v>0</v>
      </c>
      <c r="AK2788" s="83">
        <f t="shared" si="434"/>
        <v>0</v>
      </c>
      <c r="AL2788" s="83">
        <f t="shared" si="435"/>
        <v>0</v>
      </c>
      <c r="AM2788" s="83">
        <f t="shared" si="436"/>
        <v>0</v>
      </c>
    </row>
    <row r="2789" spans="1:39">
      <c r="A2789" t="str">
        <f t="shared" si="430"/>
        <v>00</v>
      </c>
      <c r="B2789" s="6">
        <f>Data!A2789</f>
        <v>0</v>
      </c>
      <c r="C2789" s="7">
        <f>Data!B2789</f>
        <v>0</v>
      </c>
      <c r="D2789" s="7">
        <f>Data!C2789</f>
        <v>0</v>
      </c>
      <c r="E2789" s="1">
        <f>Data!D2789</f>
        <v>0</v>
      </c>
      <c r="F2789" s="1">
        <f>Data!E2789+Data!F2789</f>
        <v>0</v>
      </c>
      <c r="G2789" s="1">
        <f>Data!G2789</f>
        <v>0</v>
      </c>
      <c r="H2789" s="1">
        <f t="shared" si="431"/>
        <v>0</v>
      </c>
      <c r="I2789" s="1">
        <f t="shared" si="432"/>
        <v>0</v>
      </c>
      <c r="J2789" s="1">
        <f t="shared" si="433"/>
        <v>0</v>
      </c>
      <c r="K2789" s="1">
        <f>'Innlegging av opplysninger'!$B$4*H2789</f>
        <v>0</v>
      </c>
      <c r="L2789" s="1"/>
      <c r="M2789" s="1">
        <f>'Innlegging av opplysninger'!$B$5*H2789</f>
        <v>0</v>
      </c>
      <c r="N2789" s="1">
        <f>'Innlegging av opplysninger'!$B$5*I2789</f>
        <v>0</v>
      </c>
      <c r="O2789" s="1">
        <f>'Innlegging av opplysninger'!$B$5*J2789</f>
        <v>0</v>
      </c>
      <c r="P2789" s="1">
        <f>'Innlegging av opplysninger'!$B$5*K2789</f>
        <v>0</v>
      </c>
      <c r="Q2789" s="1"/>
      <c r="R2789" s="1">
        <f>'Innlegging av opplysninger'!$C$11*SUM(H2789:Q2789)</f>
        <v>0</v>
      </c>
      <c r="S2789" s="1">
        <f>'Innlegging av opplysninger'!$C$13*(((H2789+J2789+M2789+O2789)*Data!H2789)+(J2789+O2789)*(1-Data!H2789)*1.8/12+I2789+N2789+K2789+L2789+P2789+Q2789)</f>
        <v>0</v>
      </c>
      <c r="T2789" s="1">
        <f>'Innlegging av opplysninger'!$C$13*((H2789+J2789+M2789+O2789)*(1-Data!H2789)-(J2789+O2789)*(1-Data!H2789)*1.8/12)</f>
        <v>0</v>
      </c>
      <c r="U2789" s="1">
        <f>Data!I2789</f>
        <v>0</v>
      </c>
      <c r="V2789" s="1">
        <f>Data!J2789+Data!K2789</f>
        <v>0</v>
      </c>
      <c r="W2789" s="1">
        <f>Data!L2789</f>
        <v>0</v>
      </c>
      <c r="X2789" s="1">
        <f t="shared" si="437"/>
        <v>0</v>
      </c>
      <c r="Y2789" s="100">
        <f t="shared" si="438"/>
        <v>0</v>
      </c>
      <c r="Z2789" s="100">
        <f t="shared" si="439"/>
        <v>0</v>
      </c>
      <c r="AA2789" s="100">
        <f>'Innlegging av opplysninger'!$B$4*X2789</f>
        <v>0</v>
      </c>
      <c r="AB2789" s="1"/>
      <c r="AC2789" s="1">
        <f>'Innlegging av opplysninger'!$B$5*X2789</f>
        <v>0</v>
      </c>
      <c r="AD2789" s="1">
        <f>'Innlegging av opplysninger'!$B$5*Y2789</f>
        <v>0</v>
      </c>
      <c r="AE2789" s="1">
        <f>'Innlegging av opplysninger'!$B$5*Z2789</f>
        <v>0</v>
      </c>
      <c r="AF2789" s="1">
        <f>'Innlegging av opplysninger'!$B$5*AA2789</f>
        <v>0</v>
      </c>
      <c r="AG2789" s="1"/>
      <c r="AH2789" s="1">
        <f>'Innlegging av opplysninger'!$C$11*SUM(X2789:AG2789)</f>
        <v>0</v>
      </c>
      <c r="AI2789" s="1">
        <f>'Innlegging av opplysninger'!$C$13*(((X2789+Z2789+AC2789+AE2789)*Data!M2789)+(Z2789+AE2789)*(1-Data!M2789)*1.8/12+Y2789+AD2789+AA2789+AB2789+AF2789+AG2789)</f>
        <v>0</v>
      </c>
      <c r="AJ2789" s="1">
        <f>'Innlegging av opplysninger'!$C$13*((X2789+Z2789+AC2789+AE2789)*(1-Data!M2789)-(Z2789+AE2789)*(1-Data!M2789)*1.8/12)</f>
        <v>0</v>
      </c>
      <c r="AK2789" s="83">
        <f t="shared" si="434"/>
        <v>0</v>
      </c>
      <c r="AL2789" s="83">
        <f t="shared" si="435"/>
        <v>0</v>
      </c>
      <c r="AM2789" s="83">
        <f t="shared" si="436"/>
        <v>0</v>
      </c>
    </row>
    <row r="2790" spans="1:39">
      <c r="A2790" t="str">
        <f t="shared" si="430"/>
        <v>00</v>
      </c>
      <c r="B2790" s="6">
        <f>Data!A2790</f>
        <v>0</v>
      </c>
      <c r="C2790" s="7">
        <f>Data!B2790</f>
        <v>0</v>
      </c>
      <c r="D2790" s="7">
        <f>Data!C2790</f>
        <v>0</v>
      </c>
      <c r="E2790" s="1">
        <f>Data!D2790</f>
        <v>0</v>
      </c>
      <c r="F2790" s="1">
        <f>Data!E2790+Data!F2790</f>
        <v>0</v>
      </c>
      <c r="G2790" s="1">
        <f>Data!G2790</f>
        <v>0</v>
      </c>
      <c r="H2790" s="1">
        <f t="shared" si="431"/>
        <v>0</v>
      </c>
      <c r="I2790" s="1">
        <f t="shared" si="432"/>
        <v>0</v>
      </c>
      <c r="J2790" s="1">
        <f t="shared" si="433"/>
        <v>0</v>
      </c>
      <c r="K2790" s="1">
        <f>'Innlegging av opplysninger'!$B$4*H2790</f>
        <v>0</v>
      </c>
      <c r="L2790" s="1"/>
      <c r="M2790" s="1">
        <f>'Innlegging av opplysninger'!$B$5*H2790</f>
        <v>0</v>
      </c>
      <c r="N2790" s="1">
        <f>'Innlegging av opplysninger'!$B$5*I2790</f>
        <v>0</v>
      </c>
      <c r="O2790" s="1">
        <f>'Innlegging av opplysninger'!$B$5*J2790</f>
        <v>0</v>
      </c>
      <c r="P2790" s="1">
        <f>'Innlegging av opplysninger'!$B$5*K2790</f>
        <v>0</v>
      </c>
      <c r="Q2790" s="1"/>
      <c r="R2790" s="1">
        <f>'Innlegging av opplysninger'!$C$11*SUM(H2790:Q2790)</f>
        <v>0</v>
      </c>
      <c r="S2790" s="1">
        <f>'Innlegging av opplysninger'!$C$13*(((H2790+J2790+M2790+O2790)*Data!H2790)+(J2790+O2790)*(1-Data!H2790)*1.8/12+I2790+N2790+K2790+L2790+P2790+Q2790)</f>
        <v>0</v>
      </c>
      <c r="T2790" s="1">
        <f>'Innlegging av opplysninger'!$C$13*((H2790+J2790+M2790+O2790)*(1-Data!H2790)-(J2790+O2790)*(1-Data!H2790)*1.8/12)</f>
        <v>0</v>
      </c>
      <c r="U2790" s="1">
        <f>Data!I2790</f>
        <v>0</v>
      </c>
      <c r="V2790" s="1">
        <f>Data!J2790+Data!K2790</f>
        <v>0</v>
      </c>
      <c r="W2790" s="1">
        <f>Data!L2790</f>
        <v>0</v>
      </c>
      <c r="X2790" s="1">
        <f t="shared" si="437"/>
        <v>0</v>
      </c>
      <c r="Y2790" s="100">
        <f t="shared" si="438"/>
        <v>0</v>
      </c>
      <c r="Z2790" s="100">
        <f t="shared" si="439"/>
        <v>0</v>
      </c>
      <c r="AA2790" s="100">
        <f>'Innlegging av opplysninger'!$B$4*X2790</f>
        <v>0</v>
      </c>
      <c r="AB2790" s="1"/>
      <c r="AC2790" s="1">
        <f>'Innlegging av opplysninger'!$B$5*X2790</f>
        <v>0</v>
      </c>
      <c r="AD2790" s="1">
        <f>'Innlegging av opplysninger'!$B$5*Y2790</f>
        <v>0</v>
      </c>
      <c r="AE2790" s="1">
        <f>'Innlegging av opplysninger'!$B$5*Z2790</f>
        <v>0</v>
      </c>
      <c r="AF2790" s="1">
        <f>'Innlegging av opplysninger'!$B$5*AA2790</f>
        <v>0</v>
      </c>
      <c r="AG2790" s="1"/>
      <c r="AH2790" s="1">
        <f>'Innlegging av opplysninger'!$C$11*SUM(X2790:AG2790)</f>
        <v>0</v>
      </c>
      <c r="AI2790" s="1">
        <f>'Innlegging av opplysninger'!$C$13*(((X2790+Z2790+AC2790+AE2790)*Data!M2790)+(Z2790+AE2790)*(1-Data!M2790)*1.8/12+Y2790+AD2790+AA2790+AB2790+AF2790+AG2790)</f>
        <v>0</v>
      </c>
      <c r="AJ2790" s="1">
        <f>'Innlegging av opplysninger'!$C$13*((X2790+Z2790+AC2790+AE2790)*(1-Data!M2790)-(Z2790+AE2790)*(1-Data!M2790)*1.8/12)</f>
        <v>0</v>
      </c>
      <c r="AK2790" s="83">
        <f t="shared" si="434"/>
        <v>0</v>
      </c>
      <c r="AL2790" s="83">
        <f t="shared" si="435"/>
        <v>0</v>
      </c>
      <c r="AM2790" s="83">
        <f t="shared" si="436"/>
        <v>0</v>
      </c>
    </row>
    <row r="2791" spans="1:39">
      <c r="A2791" t="str">
        <f t="shared" si="430"/>
        <v>00</v>
      </c>
      <c r="B2791" s="6">
        <f>Data!A2791</f>
        <v>0</v>
      </c>
      <c r="C2791" s="7">
        <f>Data!B2791</f>
        <v>0</v>
      </c>
      <c r="D2791" s="7">
        <f>Data!C2791</f>
        <v>0</v>
      </c>
      <c r="E2791" s="1">
        <f>Data!D2791</f>
        <v>0</v>
      </c>
      <c r="F2791" s="1">
        <f>Data!E2791+Data!F2791</f>
        <v>0</v>
      </c>
      <c r="G2791" s="1">
        <f>Data!G2791</f>
        <v>0</v>
      </c>
      <c r="H2791" s="1">
        <f t="shared" si="431"/>
        <v>0</v>
      </c>
      <c r="I2791" s="1">
        <f t="shared" si="432"/>
        <v>0</v>
      </c>
      <c r="J2791" s="1">
        <f t="shared" si="433"/>
        <v>0</v>
      </c>
      <c r="K2791" s="1">
        <f>'Innlegging av opplysninger'!$B$4*H2791</f>
        <v>0</v>
      </c>
      <c r="L2791" s="1"/>
      <c r="M2791" s="1">
        <f>'Innlegging av opplysninger'!$B$5*H2791</f>
        <v>0</v>
      </c>
      <c r="N2791" s="1">
        <f>'Innlegging av opplysninger'!$B$5*I2791</f>
        <v>0</v>
      </c>
      <c r="O2791" s="1">
        <f>'Innlegging av opplysninger'!$B$5*J2791</f>
        <v>0</v>
      </c>
      <c r="P2791" s="1">
        <f>'Innlegging av opplysninger'!$B$5*K2791</f>
        <v>0</v>
      </c>
      <c r="Q2791" s="1"/>
      <c r="R2791" s="1">
        <f>'Innlegging av opplysninger'!$C$11*SUM(H2791:Q2791)</f>
        <v>0</v>
      </c>
      <c r="S2791" s="1">
        <f>'Innlegging av opplysninger'!$C$13*(((H2791+J2791+M2791+O2791)*Data!H2791)+(J2791+O2791)*(1-Data!H2791)*1.8/12+I2791+N2791+K2791+L2791+P2791+Q2791)</f>
        <v>0</v>
      </c>
      <c r="T2791" s="1">
        <f>'Innlegging av opplysninger'!$C$13*((H2791+J2791+M2791+O2791)*(1-Data!H2791)-(J2791+O2791)*(1-Data!H2791)*1.8/12)</f>
        <v>0</v>
      </c>
      <c r="U2791" s="1">
        <f>Data!I2791</f>
        <v>0</v>
      </c>
      <c r="V2791" s="1">
        <f>Data!J2791+Data!K2791</f>
        <v>0</v>
      </c>
      <c r="W2791" s="1">
        <f>Data!L2791</f>
        <v>0</v>
      </c>
      <c r="X2791" s="1">
        <f t="shared" si="437"/>
        <v>0</v>
      </c>
      <c r="Y2791" s="100">
        <f t="shared" si="438"/>
        <v>0</v>
      </c>
      <c r="Z2791" s="100">
        <f t="shared" si="439"/>
        <v>0</v>
      </c>
      <c r="AA2791" s="100">
        <f>'Innlegging av opplysninger'!$B$4*X2791</f>
        <v>0</v>
      </c>
      <c r="AB2791" s="1"/>
      <c r="AC2791" s="1">
        <f>'Innlegging av opplysninger'!$B$5*X2791</f>
        <v>0</v>
      </c>
      <c r="AD2791" s="1">
        <f>'Innlegging av opplysninger'!$B$5*Y2791</f>
        <v>0</v>
      </c>
      <c r="AE2791" s="1">
        <f>'Innlegging av opplysninger'!$B$5*Z2791</f>
        <v>0</v>
      </c>
      <c r="AF2791" s="1">
        <f>'Innlegging av opplysninger'!$B$5*AA2791</f>
        <v>0</v>
      </c>
      <c r="AG2791" s="1"/>
      <c r="AH2791" s="1">
        <f>'Innlegging av opplysninger'!$C$11*SUM(X2791:AG2791)</f>
        <v>0</v>
      </c>
      <c r="AI2791" s="1">
        <f>'Innlegging av opplysninger'!$C$13*(((X2791+Z2791+AC2791+AE2791)*Data!M2791)+(Z2791+AE2791)*(1-Data!M2791)*1.8/12+Y2791+AD2791+AA2791+AB2791+AF2791+AG2791)</f>
        <v>0</v>
      </c>
      <c r="AJ2791" s="1">
        <f>'Innlegging av opplysninger'!$C$13*((X2791+Z2791+AC2791+AE2791)*(1-Data!M2791)-(Z2791+AE2791)*(1-Data!M2791)*1.8/12)</f>
        <v>0</v>
      </c>
      <c r="AK2791" s="83">
        <f t="shared" si="434"/>
        <v>0</v>
      </c>
      <c r="AL2791" s="83">
        <f t="shared" si="435"/>
        <v>0</v>
      </c>
      <c r="AM2791" s="83">
        <f t="shared" si="436"/>
        <v>0</v>
      </c>
    </row>
    <row r="2792" spans="1:39">
      <c r="A2792" t="str">
        <f t="shared" si="430"/>
        <v>00</v>
      </c>
      <c r="B2792" s="6">
        <f>Data!A2792</f>
        <v>0</v>
      </c>
      <c r="C2792" s="7">
        <f>Data!B2792</f>
        <v>0</v>
      </c>
      <c r="D2792" s="7">
        <f>Data!C2792</f>
        <v>0</v>
      </c>
      <c r="E2792" s="1">
        <f>Data!D2792</f>
        <v>0</v>
      </c>
      <c r="F2792" s="1">
        <f>Data!E2792+Data!F2792</f>
        <v>0</v>
      </c>
      <c r="G2792" s="1">
        <f>Data!G2792</f>
        <v>0</v>
      </c>
      <c r="H2792" s="1">
        <f t="shared" si="431"/>
        <v>0</v>
      </c>
      <c r="I2792" s="1">
        <f t="shared" si="432"/>
        <v>0</v>
      </c>
      <c r="J2792" s="1">
        <f t="shared" si="433"/>
        <v>0</v>
      </c>
      <c r="K2792" s="1">
        <f>'Innlegging av opplysninger'!$B$4*H2792</f>
        <v>0</v>
      </c>
      <c r="L2792" s="1"/>
      <c r="M2792" s="1">
        <f>'Innlegging av opplysninger'!$B$5*H2792</f>
        <v>0</v>
      </c>
      <c r="N2792" s="1">
        <f>'Innlegging av opplysninger'!$B$5*I2792</f>
        <v>0</v>
      </c>
      <c r="O2792" s="1">
        <f>'Innlegging av opplysninger'!$B$5*J2792</f>
        <v>0</v>
      </c>
      <c r="P2792" s="1">
        <f>'Innlegging av opplysninger'!$B$5*K2792</f>
        <v>0</v>
      </c>
      <c r="Q2792" s="1"/>
      <c r="R2792" s="1">
        <f>'Innlegging av opplysninger'!$C$11*SUM(H2792:Q2792)</f>
        <v>0</v>
      </c>
      <c r="S2792" s="1">
        <f>'Innlegging av opplysninger'!$C$13*(((H2792+J2792+M2792+O2792)*Data!H2792)+(J2792+O2792)*(1-Data!H2792)*1.8/12+I2792+N2792+K2792+L2792+P2792+Q2792)</f>
        <v>0</v>
      </c>
      <c r="T2792" s="1">
        <f>'Innlegging av opplysninger'!$C$13*((H2792+J2792+M2792+O2792)*(1-Data!H2792)-(J2792+O2792)*(1-Data!H2792)*1.8/12)</f>
        <v>0</v>
      </c>
      <c r="U2792" s="1">
        <f>Data!I2792</f>
        <v>0</v>
      </c>
      <c r="V2792" s="1">
        <f>Data!J2792+Data!K2792</f>
        <v>0</v>
      </c>
      <c r="W2792" s="1">
        <f>Data!L2792</f>
        <v>0</v>
      </c>
      <c r="X2792" s="1">
        <f t="shared" si="437"/>
        <v>0</v>
      </c>
      <c r="Y2792" s="100">
        <f t="shared" si="438"/>
        <v>0</v>
      </c>
      <c r="Z2792" s="100">
        <f t="shared" si="439"/>
        <v>0</v>
      </c>
      <c r="AA2792" s="100">
        <f>'Innlegging av opplysninger'!$B$4*X2792</f>
        <v>0</v>
      </c>
      <c r="AB2792" s="1"/>
      <c r="AC2792" s="1">
        <f>'Innlegging av opplysninger'!$B$5*X2792</f>
        <v>0</v>
      </c>
      <c r="AD2792" s="1">
        <f>'Innlegging av opplysninger'!$B$5*Y2792</f>
        <v>0</v>
      </c>
      <c r="AE2792" s="1">
        <f>'Innlegging av opplysninger'!$B$5*Z2792</f>
        <v>0</v>
      </c>
      <c r="AF2792" s="1">
        <f>'Innlegging av opplysninger'!$B$5*AA2792</f>
        <v>0</v>
      </c>
      <c r="AG2792" s="1"/>
      <c r="AH2792" s="1">
        <f>'Innlegging av opplysninger'!$C$11*SUM(X2792:AG2792)</f>
        <v>0</v>
      </c>
      <c r="AI2792" s="1">
        <f>'Innlegging av opplysninger'!$C$13*(((X2792+Z2792+AC2792+AE2792)*Data!M2792)+(Z2792+AE2792)*(1-Data!M2792)*1.8/12+Y2792+AD2792+AA2792+AB2792+AF2792+AG2792)</f>
        <v>0</v>
      </c>
      <c r="AJ2792" s="1">
        <f>'Innlegging av opplysninger'!$C$13*((X2792+Z2792+AC2792+AE2792)*(1-Data!M2792)-(Z2792+AE2792)*(1-Data!M2792)*1.8/12)</f>
        <v>0</v>
      </c>
      <c r="AK2792" s="83">
        <f t="shared" si="434"/>
        <v>0</v>
      </c>
      <c r="AL2792" s="83">
        <f t="shared" si="435"/>
        <v>0</v>
      </c>
      <c r="AM2792" s="83">
        <f t="shared" si="436"/>
        <v>0</v>
      </c>
    </row>
    <row r="2793" spans="1:39">
      <c r="A2793" t="str">
        <f t="shared" si="430"/>
        <v>00</v>
      </c>
      <c r="B2793" s="6">
        <f>Data!A2793</f>
        <v>0</v>
      </c>
      <c r="C2793" s="7">
        <f>Data!B2793</f>
        <v>0</v>
      </c>
      <c r="D2793" s="7">
        <f>Data!C2793</f>
        <v>0</v>
      </c>
      <c r="E2793" s="1">
        <f>Data!D2793</f>
        <v>0</v>
      </c>
      <c r="F2793" s="1">
        <f>Data!E2793+Data!F2793</f>
        <v>0</v>
      </c>
      <c r="G2793" s="1">
        <f>Data!G2793</f>
        <v>0</v>
      </c>
      <c r="H2793" s="1">
        <f t="shared" si="431"/>
        <v>0</v>
      </c>
      <c r="I2793" s="1">
        <f t="shared" si="432"/>
        <v>0</v>
      </c>
      <c r="J2793" s="1">
        <f t="shared" si="433"/>
        <v>0</v>
      </c>
      <c r="K2793" s="1">
        <f>'Innlegging av opplysninger'!$B$4*H2793</f>
        <v>0</v>
      </c>
      <c r="L2793" s="1"/>
      <c r="M2793" s="1">
        <f>'Innlegging av opplysninger'!$B$5*H2793</f>
        <v>0</v>
      </c>
      <c r="N2793" s="1">
        <f>'Innlegging av opplysninger'!$B$5*I2793</f>
        <v>0</v>
      </c>
      <c r="O2793" s="1">
        <f>'Innlegging av opplysninger'!$B$5*J2793</f>
        <v>0</v>
      </c>
      <c r="P2793" s="1">
        <f>'Innlegging av opplysninger'!$B$5*K2793</f>
        <v>0</v>
      </c>
      <c r="Q2793" s="1"/>
      <c r="R2793" s="1">
        <f>'Innlegging av opplysninger'!$C$11*SUM(H2793:Q2793)</f>
        <v>0</v>
      </c>
      <c r="S2793" s="1">
        <f>'Innlegging av opplysninger'!$C$13*(((H2793+J2793+M2793+O2793)*Data!H2793)+(J2793+O2793)*(1-Data!H2793)*1.8/12+I2793+N2793+K2793+L2793+P2793+Q2793)</f>
        <v>0</v>
      </c>
      <c r="T2793" s="1">
        <f>'Innlegging av opplysninger'!$C$13*((H2793+J2793+M2793+O2793)*(1-Data!H2793)-(J2793+O2793)*(1-Data!H2793)*1.8/12)</f>
        <v>0</v>
      </c>
      <c r="U2793" s="1">
        <f>Data!I2793</f>
        <v>0</v>
      </c>
      <c r="V2793" s="1">
        <f>Data!J2793+Data!K2793</f>
        <v>0</v>
      </c>
      <c r="W2793" s="1">
        <f>Data!L2793</f>
        <v>0</v>
      </c>
      <c r="X2793" s="1">
        <f t="shared" si="437"/>
        <v>0</v>
      </c>
      <c r="Y2793" s="100">
        <f t="shared" si="438"/>
        <v>0</v>
      </c>
      <c r="Z2793" s="100">
        <f t="shared" si="439"/>
        <v>0</v>
      </c>
      <c r="AA2793" s="100">
        <f>'Innlegging av opplysninger'!$B$4*X2793</f>
        <v>0</v>
      </c>
      <c r="AB2793" s="1"/>
      <c r="AC2793" s="1">
        <f>'Innlegging av opplysninger'!$B$5*X2793</f>
        <v>0</v>
      </c>
      <c r="AD2793" s="1">
        <f>'Innlegging av opplysninger'!$B$5*Y2793</f>
        <v>0</v>
      </c>
      <c r="AE2793" s="1">
        <f>'Innlegging av opplysninger'!$B$5*Z2793</f>
        <v>0</v>
      </c>
      <c r="AF2793" s="1">
        <f>'Innlegging av opplysninger'!$B$5*AA2793</f>
        <v>0</v>
      </c>
      <c r="AG2793" s="1"/>
      <c r="AH2793" s="1">
        <f>'Innlegging av opplysninger'!$C$11*SUM(X2793:AG2793)</f>
        <v>0</v>
      </c>
      <c r="AI2793" s="1">
        <f>'Innlegging av opplysninger'!$C$13*(((X2793+Z2793+AC2793+AE2793)*Data!M2793)+(Z2793+AE2793)*(1-Data!M2793)*1.8/12+Y2793+AD2793+AA2793+AB2793+AF2793+AG2793)</f>
        <v>0</v>
      </c>
      <c r="AJ2793" s="1">
        <f>'Innlegging av opplysninger'!$C$13*((X2793+Z2793+AC2793+AE2793)*(1-Data!M2793)-(Z2793+AE2793)*(1-Data!M2793)*1.8/12)</f>
        <v>0</v>
      </c>
      <c r="AK2793" s="83">
        <f t="shared" si="434"/>
        <v>0</v>
      </c>
      <c r="AL2793" s="83">
        <f t="shared" si="435"/>
        <v>0</v>
      </c>
      <c r="AM2793" s="83">
        <f t="shared" si="436"/>
        <v>0</v>
      </c>
    </row>
    <row r="2794" spans="1:39">
      <c r="A2794" t="str">
        <f t="shared" si="430"/>
        <v>00</v>
      </c>
      <c r="B2794" s="6">
        <f>Data!A2794</f>
        <v>0</v>
      </c>
      <c r="C2794" s="7">
        <f>Data!B2794</f>
        <v>0</v>
      </c>
      <c r="D2794" s="7">
        <f>Data!C2794</f>
        <v>0</v>
      </c>
      <c r="E2794" s="1">
        <f>Data!D2794</f>
        <v>0</v>
      </c>
      <c r="F2794" s="1">
        <f>Data!E2794+Data!F2794</f>
        <v>0</v>
      </c>
      <c r="G2794" s="1">
        <f>Data!G2794</f>
        <v>0</v>
      </c>
      <c r="H2794" s="1">
        <f t="shared" si="431"/>
        <v>0</v>
      </c>
      <c r="I2794" s="1">
        <f t="shared" si="432"/>
        <v>0</v>
      </c>
      <c r="J2794" s="1">
        <f t="shared" si="433"/>
        <v>0</v>
      </c>
      <c r="K2794" s="1">
        <f>'Innlegging av opplysninger'!$B$4*H2794</f>
        <v>0</v>
      </c>
      <c r="L2794" s="1"/>
      <c r="M2794" s="1">
        <f>'Innlegging av opplysninger'!$B$5*H2794</f>
        <v>0</v>
      </c>
      <c r="N2794" s="1">
        <f>'Innlegging av opplysninger'!$B$5*I2794</f>
        <v>0</v>
      </c>
      <c r="O2794" s="1">
        <f>'Innlegging av opplysninger'!$B$5*J2794</f>
        <v>0</v>
      </c>
      <c r="P2794" s="1">
        <f>'Innlegging av opplysninger'!$B$5*K2794</f>
        <v>0</v>
      </c>
      <c r="Q2794" s="1"/>
      <c r="R2794" s="1">
        <f>'Innlegging av opplysninger'!$C$11*SUM(H2794:Q2794)</f>
        <v>0</v>
      </c>
      <c r="S2794" s="1">
        <f>'Innlegging av opplysninger'!$C$13*(((H2794+J2794+M2794+O2794)*Data!H2794)+(J2794+O2794)*(1-Data!H2794)*1.8/12+I2794+N2794+K2794+L2794+P2794+Q2794)</f>
        <v>0</v>
      </c>
      <c r="T2794" s="1">
        <f>'Innlegging av opplysninger'!$C$13*((H2794+J2794+M2794+O2794)*(1-Data!H2794)-(J2794+O2794)*(1-Data!H2794)*1.8/12)</f>
        <v>0</v>
      </c>
      <c r="U2794" s="1">
        <f>Data!I2794</f>
        <v>0</v>
      </c>
      <c r="V2794" s="1">
        <f>Data!J2794+Data!K2794</f>
        <v>0</v>
      </c>
      <c r="W2794" s="1">
        <f>Data!L2794</f>
        <v>0</v>
      </c>
      <c r="X2794" s="1">
        <f t="shared" si="437"/>
        <v>0</v>
      </c>
      <c r="Y2794" s="100">
        <f t="shared" si="438"/>
        <v>0</v>
      </c>
      <c r="Z2794" s="100">
        <f t="shared" si="439"/>
        <v>0</v>
      </c>
      <c r="AA2794" s="100">
        <f>'Innlegging av opplysninger'!$B$4*X2794</f>
        <v>0</v>
      </c>
      <c r="AB2794" s="1"/>
      <c r="AC2794" s="1">
        <f>'Innlegging av opplysninger'!$B$5*X2794</f>
        <v>0</v>
      </c>
      <c r="AD2794" s="1">
        <f>'Innlegging av opplysninger'!$B$5*Y2794</f>
        <v>0</v>
      </c>
      <c r="AE2794" s="1">
        <f>'Innlegging av opplysninger'!$B$5*Z2794</f>
        <v>0</v>
      </c>
      <c r="AF2794" s="1">
        <f>'Innlegging av opplysninger'!$B$5*AA2794</f>
        <v>0</v>
      </c>
      <c r="AG2794" s="1"/>
      <c r="AH2794" s="1">
        <f>'Innlegging av opplysninger'!$C$11*SUM(X2794:AG2794)</f>
        <v>0</v>
      </c>
      <c r="AI2794" s="1">
        <f>'Innlegging av opplysninger'!$C$13*(((X2794+Z2794+AC2794+AE2794)*Data!M2794)+(Z2794+AE2794)*(1-Data!M2794)*1.8/12+Y2794+AD2794+AA2794+AB2794+AF2794+AG2794)</f>
        <v>0</v>
      </c>
      <c r="AJ2794" s="1">
        <f>'Innlegging av opplysninger'!$C$13*((X2794+Z2794+AC2794+AE2794)*(1-Data!M2794)-(Z2794+AE2794)*(1-Data!M2794)*1.8/12)</f>
        <v>0</v>
      </c>
      <c r="AK2794" s="83">
        <f t="shared" si="434"/>
        <v>0</v>
      </c>
      <c r="AL2794" s="83">
        <f t="shared" si="435"/>
        <v>0</v>
      </c>
      <c r="AM2794" s="83">
        <f t="shared" si="436"/>
        <v>0</v>
      </c>
    </row>
    <row r="2795" spans="1:39">
      <c r="A2795" t="str">
        <f t="shared" si="430"/>
        <v>00</v>
      </c>
      <c r="B2795" s="6">
        <f>Data!A2795</f>
        <v>0</v>
      </c>
      <c r="C2795" s="7">
        <f>Data!B2795</f>
        <v>0</v>
      </c>
      <c r="D2795" s="7">
        <f>Data!C2795</f>
        <v>0</v>
      </c>
      <c r="E2795" s="1">
        <f>Data!D2795</f>
        <v>0</v>
      </c>
      <c r="F2795" s="1">
        <f>Data!E2795+Data!F2795</f>
        <v>0</v>
      </c>
      <c r="G2795" s="1">
        <f>Data!G2795</f>
        <v>0</v>
      </c>
      <c r="H2795" s="1">
        <f t="shared" si="431"/>
        <v>0</v>
      </c>
      <c r="I2795" s="1">
        <f t="shared" si="432"/>
        <v>0</v>
      </c>
      <c r="J2795" s="1">
        <f t="shared" si="433"/>
        <v>0</v>
      </c>
      <c r="K2795" s="1">
        <f>'Innlegging av opplysninger'!$B$4*H2795</f>
        <v>0</v>
      </c>
      <c r="L2795" s="1"/>
      <c r="M2795" s="1">
        <f>'Innlegging av opplysninger'!$B$5*H2795</f>
        <v>0</v>
      </c>
      <c r="N2795" s="1">
        <f>'Innlegging av opplysninger'!$B$5*I2795</f>
        <v>0</v>
      </c>
      <c r="O2795" s="1">
        <f>'Innlegging av opplysninger'!$B$5*J2795</f>
        <v>0</v>
      </c>
      <c r="P2795" s="1">
        <f>'Innlegging av opplysninger'!$B$5*K2795</f>
        <v>0</v>
      </c>
      <c r="Q2795" s="1"/>
      <c r="R2795" s="1">
        <f>'Innlegging av opplysninger'!$C$11*SUM(H2795:Q2795)</f>
        <v>0</v>
      </c>
      <c r="S2795" s="1">
        <f>'Innlegging av opplysninger'!$C$13*(((H2795+J2795+M2795+O2795)*Data!H2795)+(J2795+O2795)*(1-Data!H2795)*1.8/12+I2795+N2795+K2795+L2795+P2795+Q2795)</f>
        <v>0</v>
      </c>
      <c r="T2795" s="1">
        <f>'Innlegging av opplysninger'!$C$13*((H2795+J2795+M2795+O2795)*(1-Data!H2795)-(J2795+O2795)*(1-Data!H2795)*1.8/12)</f>
        <v>0</v>
      </c>
      <c r="U2795" s="1">
        <f>Data!I2795</f>
        <v>0</v>
      </c>
      <c r="V2795" s="1">
        <f>Data!J2795+Data!K2795</f>
        <v>0</v>
      </c>
      <c r="W2795" s="1">
        <f>Data!L2795</f>
        <v>0</v>
      </c>
      <c r="X2795" s="1">
        <f t="shared" si="437"/>
        <v>0</v>
      </c>
      <c r="Y2795" s="100">
        <f t="shared" si="438"/>
        <v>0</v>
      </c>
      <c r="Z2795" s="100">
        <f t="shared" si="439"/>
        <v>0</v>
      </c>
      <c r="AA2795" s="100">
        <f>'Innlegging av opplysninger'!$B$4*X2795</f>
        <v>0</v>
      </c>
      <c r="AB2795" s="1"/>
      <c r="AC2795" s="1">
        <f>'Innlegging av opplysninger'!$B$5*X2795</f>
        <v>0</v>
      </c>
      <c r="AD2795" s="1">
        <f>'Innlegging av opplysninger'!$B$5*Y2795</f>
        <v>0</v>
      </c>
      <c r="AE2795" s="1">
        <f>'Innlegging av opplysninger'!$B$5*Z2795</f>
        <v>0</v>
      </c>
      <c r="AF2795" s="1">
        <f>'Innlegging av opplysninger'!$B$5*AA2795</f>
        <v>0</v>
      </c>
      <c r="AG2795" s="1"/>
      <c r="AH2795" s="1">
        <f>'Innlegging av opplysninger'!$C$11*SUM(X2795:AG2795)</f>
        <v>0</v>
      </c>
      <c r="AI2795" s="1">
        <f>'Innlegging av opplysninger'!$C$13*(((X2795+Z2795+AC2795+AE2795)*Data!M2795)+(Z2795+AE2795)*(1-Data!M2795)*1.8/12+Y2795+AD2795+AA2795+AB2795+AF2795+AG2795)</f>
        <v>0</v>
      </c>
      <c r="AJ2795" s="1">
        <f>'Innlegging av opplysninger'!$C$13*((X2795+Z2795+AC2795+AE2795)*(1-Data!M2795)-(Z2795+AE2795)*(1-Data!M2795)*1.8/12)</f>
        <v>0</v>
      </c>
      <c r="AK2795" s="83">
        <f t="shared" si="434"/>
        <v>0</v>
      </c>
      <c r="AL2795" s="83">
        <f t="shared" si="435"/>
        <v>0</v>
      </c>
      <c r="AM2795" s="83">
        <f t="shared" si="436"/>
        <v>0</v>
      </c>
    </row>
    <row r="2796" spans="1:39">
      <c r="A2796" t="str">
        <f t="shared" si="430"/>
        <v>00</v>
      </c>
      <c r="B2796" s="6">
        <f>Data!A2796</f>
        <v>0</v>
      </c>
      <c r="C2796" s="7">
        <f>Data!B2796</f>
        <v>0</v>
      </c>
      <c r="D2796" s="7">
        <f>Data!C2796</f>
        <v>0</v>
      </c>
      <c r="E2796" s="1">
        <f>Data!D2796</f>
        <v>0</v>
      </c>
      <c r="F2796" s="1">
        <f>Data!E2796+Data!F2796</f>
        <v>0</v>
      </c>
      <c r="G2796" s="1">
        <f>Data!G2796</f>
        <v>0</v>
      </c>
      <c r="H2796" s="1">
        <f t="shared" si="431"/>
        <v>0</v>
      </c>
      <c r="I2796" s="1">
        <f t="shared" si="432"/>
        <v>0</v>
      </c>
      <c r="J2796" s="1">
        <f t="shared" si="433"/>
        <v>0</v>
      </c>
      <c r="K2796" s="1">
        <f>'Innlegging av opplysninger'!$B$4*H2796</f>
        <v>0</v>
      </c>
      <c r="L2796" s="1"/>
      <c r="M2796" s="1">
        <f>'Innlegging av opplysninger'!$B$5*H2796</f>
        <v>0</v>
      </c>
      <c r="N2796" s="1">
        <f>'Innlegging av opplysninger'!$B$5*I2796</f>
        <v>0</v>
      </c>
      <c r="O2796" s="1">
        <f>'Innlegging av opplysninger'!$B$5*J2796</f>
        <v>0</v>
      </c>
      <c r="P2796" s="1">
        <f>'Innlegging av opplysninger'!$B$5*K2796</f>
        <v>0</v>
      </c>
      <c r="Q2796" s="1"/>
      <c r="R2796" s="1">
        <f>'Innlegging av opplysninger'!$C$11*SUM(H2796:Q2796)</f>
        <v>0</v>
      </c>
      <c r="S2796" s="1">
        <f>'Innlegging av opplysninger'!$C$13*(((H2796+J2796+M2796+O2796)*Data!H2796)+(J2796+O2796)*(1-Data!H2796)*1.8/12+I2796+N2796+K2796+L2796+P2796+Q2796)</f>
        <v>0</v>
      </c>
      <c r="T2796" s="1">
        <f>'Innlegging av opplysninger'!$C$13*((H2796+J2796+M2796+O2796)*(1-Data!H2796)-(J2796+O2796)*(1-Data!H2796)*1.8/12)</f>
        <v>0</v>
      </c>
      <c r="U2796" s="1">
        <f>Data!I2796</f>
        <v>0</v>
      </c>
      <c r="V2796" s="1">
        <f>Data!J2796+Data!K2796</f>
        <v>0</v>
      </c>
      <c r="W2796" s="1">
        <f>Data!L2796</f>
        <v>0</v>
      </c>
      <c r="X2796" s="1">
        <f t="shared" si="437"/>
        <v>0</v>
      </c>
      <c r="Y2796" s="100">
        <f t="shared" si="438"/>
        <v>0</v>
      </c>
      <c r="Z2796" s="100">
        <f t="shared" si="439"/>
        <v>0</v>
      </c>
      <c r="AA2796" s="100">
        <f>'Innlegging av opplysninger'!$B$4*X2796</f>
        <v>0</v>
      </c>
      <c r="AB2796" s="1"/>
      <c r="AC2796" s="1">
        <f>'Innlegging av opplysninger'!$B$5*X2796</f>
        <v>0</v>
      </c>
      <c r="AD2796" s="1">
        <f>'Innlegging av opplysninger'!$B$5*Y2796</f>
        <v>0</v>
      </c>
      <c r="AE2796" s="1">
        <f>'Innlegging av opplysninger'!$B$5*Z2796</f>
        <v>0</v>
      </c>
      <c r="AF2796" s="1">
        <f>'Innlegging av opplysninger'!$B$5*AA2796</f>
        <v>0</v>
      </c>
      <c r="AG2796" s="1"/>
      <c r="AH2796" s="1">
        <f>'Innlegging av opplysninger'!$C$11*SUM(X2796:AG2796)</f>
        <v>0</v>
      </c>
      <c r="AI2796" s="1">
        <f>'Innlegging av opplysninger'!$C$13*(((X2796+Z2796+AC2796+AE2796)*Data!M2796)+(Z2796+AE2796)*(1-Data!M2796)*1.8/12+Y2796+AD2796+AA2796+AB2796+AF2796+AG2796)</f>
        <v>0</v>
      </c>
      <c r="AJ2796" s="1">
        <f>'Innlegging av opplysninger'!$C$13*((X2796+Z2796+AC2796+AE2796)*(1-Data!M2796)-(Z2796+AE2796)*(1-Data!M2796)*1.8/12)</f>
        <v>0</v>
      </c>
      <c r="AK2796" s="83">
        <f t="shared" si="434"/>
        <v>0</v>
      </c>
      <c r="AL2796" s="83">
        <f t="shared" si="435"/>
        <v>0</v>
      </c>
      <c r="AM2796" s="83">
        <f t="shared" si="436"/>
        <v>0</v>
      </c>
    </row>
    <row r="2797" spans="1:39">
      <c r="A2797" t="str">
        <f t="shared" si="430"/>
        <v>00</v>
      </c>
      <c r="B2797" s="6">
        <f>Data!A2797</f>
        <v>0</v>
      </c>
      <c r="C2797" s="7">
        <f>Data!B2797</f>
        <v>0</v>
      </c>
      <c r="D2797" s="7">
        <f>Data!C2797</f>
        <v>0</v>
      </c>
      <c r="E2797" s="1">
        <f>Data!D2797</f>
        <v>0</v>
      </c>
      <c r="F2797" s="1">
        <f>Data!E2797+Data!F2797</f>
        <v>0</v>
      </c>
      <c r="G2797" s="1">
        <f>Data!G2797</f>
        <v>0</v>
      </c>
      <c r="H2797" s="1">
        <f t="shared" si="431"/>
        <v>0</v>
      </c>
      <c r="I2797" s="1">
        <f t="shared" si="432"/>
        <v>0</v>
      </c>
      <c r="J2797" s="1">
        <f t="shared" si="433"/>
        <v>0</v>
      </c>
      <c r="K2797" s="1">
        <f>'Innlegging av opplysninger'!$B$4*H2797</f>
        <v>0</v>
      </c>
      <c r="L2797" s="1"/>
      <c r="M2797" s="1">
        <f>'Innlegging av opplysninger'!$B$5*H2797</f>
        <v>0</v>
      </c>
      <c r="N2797" s="1">
        <f>'Innlegging av opplysninger'!$B$5*I2797</f>
        <v>0</v>
      </c>
      <c r="O2797" s="1">
        <f>'Innlegging av opplysninger'!$B$5*J2797</f>
        <v>0</v>
      </c>
      <c r="P2797" s="1">
        <f>'Innlegging av opplysninger'!$B$5*K2797</f>
        <v>0</v>
      </c>
      <c r="Q2797" s="1"/>
      <c r="R2797" s="1">
        <f>'Innlegging av opplysninger'!$C$11*SUM(H2797:Q2797)</f>
        <v>0</v>
      </c>
      <c r="S2797" s="1">
        <f>'Innlegging av opplysninger'!$C$13*(((H2797+J2797+M2797+O2797)*Data!H2797)+(J2797+O2797)*(1-Data!H2797)*1.8/12+I2797+N2797+K2797+L2797+P2797+Q2797)</f>
        <v>0</v>
      </c>
      <c r="T2797" s="1">
        <f>'Innlegging av opplysninger'!$C$13*((H2797+J2797+M2797+O2797)*(1-Data!H2797)-(J2797+O2797)*(1-Data!H2797)*1.8/12)</f>
        <v>0</v>
      </c>
      <c r="U2797" s="1">
        <f>Data!I2797</f>
        <v>0</v>
      </c>
      <c r="V2797" s="1">
        <f>Data!J2797+Data!K2797</f>
        <v>0</v>
      </c>
      <c r="W2797" s="1">
        <f>Data!L2797</f>
        <v>0</v>
      </c>
      <c r="X2797" s="1">
        <f t="shared" si="437"/>
        <v>0</v>
      </c>
      <c r="Y2797" s="100">
        <f t="shared" si="438"/>
        <v>0</v>
      </c>
      <c r="Z2797" s="100">
        <f t="shared" si="439"/>
        <v>0</v>
      </c>
      <c r="AA2797" s="100">
        <f>'Innlegging av opplysninger'!$B$4*X2797</f>
        <v>0</v>
      </c>
      <c r="AB2797" s="1"/>
      <c r="AC2797" s="1">
        <f>'Innlegging av opplysninger'!$B$5*X2797</f>
        <v>0</v>
      </c>
      <c r="AD2797" s="1">
        <f>'Innlegging av opplysninger'!$B$5*Y2797</f>
        <v>0</v>
      </c>
      <c r="AE2797" s="1">
        <f>'Innlegging av opplysninger'!$B$5*Z2797</f>
        <v>0</v>
      </c>
      <c r="AF2797" s="1">
        <f>'Innlegging av opplysninger'!$B$5*AA2797</f>
        <v>0</v>
      </c>
      <c r="AG2797" s="1"/>
      <c r="AH2797" s="1">
        <f>'Innlegging av opplysninger'!$C$11*SUM(X2797:AG2797)</f>
        <v>0</v>
      </c>
      <c r="AI2797" s="1">
        <f>'Innlegging av opplysninger'!$C$13*(((X2797+Z2797+AC2797+AE2797)*Data!M2797)+(Z2797+AE2797)*(1-Data!M2797)*1.8/12+Y2797+AD2797+AA2797+AB2797+AF2797+AG2797)</f>
        <v>0</v>
      </c>
      <c r="AJ2797" s="1">
        <f>'Innlegging av opplysninger'!$C$13*((X2797+Z2797+AC2797+AE2797)*(1-Data!M2797)-(Z2797+AE2797)*(1-Data!M2797)*1.8/12)</f>
        <v>0</v>
      </c>
      <c r="AK2797" s="83">
        <f t="shared" si="434"/>
        <v>0</v>
      </c>
      <c r="AL2797" s="83">
        <f t="shared" si="435"/>
        <v>0</v>
      </c>
      <c r="AM2797" s="83">
        <f t="shared" si="436"/>
        <v>0</v>
      </c>
    </row>
    <row r="2798" spans="1:39">
      <c r="A2798" t="str">
        <f t="shared" si="430"/>
        <v>00</v>
      </c>
      <c r="B2798" s="6">
        <f>Data!A2798</f>
        <v>0</v>
      </c>
      <c r="C2798" s="7">
        <f>Data!B2798</f>
        <v>0</v>
      </c>
      <c r="D2798" s="7">
        <f>Data!C2798</f>
        <v>0</v>
      </c>
      <c r="E2798" s="1">
        <f>Data!D2798</f>
        <v>0</v>
      </c>
      <c r="F2798" s="1">
        <f>Data!E2798+Data!F2798</f>
        <v>0</v>
      </c>
      <c r="G2798" s="1">
        <f>Data!G2798</f>
        <v>0</v>
      </c>
      <c r="H2798" s="1">
        <f t="shared" si="431"/>
        <v>0</v>
      </c>
      <c r="I2798" s="1">
        <f t="shared" si="432"/>
        <v>0</v>
      </c>
      <c r="J2798" s="1">
        <f t="shared" si="433"/>
        <v>0</v>
      </c>
      <c r="K2798" s="1">
        <f>'Innlegging av opplysninger'!$B$4*H2798</f>
        <v>0</v>
      </c>
      <c r="L2798" s="1"/>
      <c r="M2798" s="1">
        <f>'Innlegging av opplysninger'!$B$5*H2798</f>
        <v>0</v>
      </c>
      <c r="N2798" s="1">
        <f>'Innlegging av opplysninger'!$B$5*I2798</f>
        <v>0</v>
      </c>
      <c r="O2798" s="1">
        <f>'Innlegging av opplysninger'!$B$5*J2798</f>
        <v>0</v>
      </c>
      <c r="P2798" s="1">
        <f>'Innlegging av opplysninger'!$B$5*K2798</f>
        <v>0</v>
      </c>
      <c r="Q2798" s="1"/>
      <c r="R2798" s="1">
        <f>'Innlegging av opplysninger'!$C$11*SUM(H2798:Q2798)</f>
        <v>0</v>
      </c>
      <c r="S2798" s="1">
        <f>'Innlegging av opplysninger'!$C$13*(((H2798+J2798+M2798+O2798)*Data!H2798)+(J2798+O2798)*(1-Data!H2798)*1.8/12+I2798+N2798+K2798+L2798+P2798+Q2798)</f>
        <v>0</v>
      </c>
      <c r="T2798" s="1">
        <f>'Innlegging av opplysninger'!$C$13*((H2798+J2798+M2798+O2798)*(1-Data!H2798)-(J2798+O2798)*(1-Data!H2798)*1.8/12)</f>
        <v>0</v>
      </c>
      <c r="U2798" s="1">
        <f>Data!I2798</f>
        <v>0</v>
      </c>
      <c r="V2798" s="1">
        <f>Data!J2798+Data!K2798</f>
        <v>0</v>
      </c>
      <c r="W2798" s="1">
        <f>Data!L2798</f>
        <v>0</v>
      </c>
      <c r="X2798" s="1">
        <f t="shared" si="437"/>
        <v>0</v>
      </c>
      <c r="Y2798" s="100">
        <f t="shared" si="438"/>
        <v>0</v>
      </c>
      <c r="Z2798" s="100">
        <f t="shared" si="439"/>
        <v>0</v>
      </c>
      <c r="AA2798" s="100">
        <f>'Innlegging av opplysninger'!$B$4*X2798</f>
        <v>0</v>
      </c>
      <c r="AB2798" s="1"/>
      <c r="AC2798" s="1">
        <f>'Innlegging av opplysninger'!$B$5*X2798</f>
        <v>0</v>
      </c>
      <c r="AD2798" s="1">
        <f>'Innlegging av opplysninger'!$B$5*Y2798</f>
        <v>0</v>
      </c>
      <c r="AE2798" s="1">
        <f>'Innlegging av opplysninger'!$B$5*Z2798</f>
        <v>0</v>
      </c>
      <c r="AF2798" s="1">
        <f>'Innlegging av opplysninger'!$B$5*AA2798</f>
        <v>0</v>
      </c>
      <c r="AG2798" s="1"/>
      <c r="AH2798" s="1">
        <f>'Innlegging av opplysninger'!$C$11*SUM(X2798:AG2798)</f>
        <v>0</v>
      </c>
      <c r="AI2798" s="1">
        <f>'Innlegging av opplysninger'!$C$13*(((X2798+Z2798+AC2798+AE2798)*Data!M2798)+(Z2798+AE2798)*(1-Data!M2798)*1.8/12+Y2798+AD2798+AA2798+AB2798+AF2798+AG2798)</f>
        <v>0</v>
      </c>
      <c r="AJ2798" s="1">
        <f>'Innlegging av opplysninger'!$C$13*((X2798+Z2798+AC2798+AE2798)*(1-Data!M2798)-(Z2798+AE2798)*(1-Data!M2798)*1.8/12)</f>
        <v>0</v>
      </c>
      <c r="AK2798" s="83">
        <f t="shared" si="434"/>
        <v>0</v>
      </c>
      <c r="AL2798" s="83">
        <f t="shared" si="435"/>
        <v>0</v>
      </c>
      <c r="AM2798" s="83">
        <f t="shared" si="436"/>
        <v>0</v>
      </c>
    </row>
    <row r="2799" spans="1:39">
      <c r="A2799" t="str">
        <f t="shared" si="430"/>
        <v>00</v>
      </c>
      <c r="B2799" s="6">
        <f>Data!A2799</f>
        <v>0</v>
      </c>
      <c r="C2799" s="7">
        <f>Data!B2799</f>
        <v>0</v>
      </c>
      <c r="D2799" s="7">
        <f>Data!C2799</f>
        <v>0</v>
      </c>
      <c r="E2799" s="1">
        <f>Data!D2799</f>
        <v>0</v>
      </c>
      <c r="F2799" s="1">
        <f>Data!E2799+Data!F2799</f>
        <v>0</v>
      </c>
      <c r="G2799" s="1">
        <f>Data!G2799</f>
        <v>0</v>
      </c>
      <c r="H2799" s="1">
        <f t="shared" si="431"/>
        <v>0</v>
      </c>
      <c r="I2799" s="1">
        <f t="shared" si="432"/>
        <v>0</v>
      </c>
      <c r="J2799" s="1">
        <f t="shared" si="433"/>
        <v>0</v>
      </c>
      <c r="K2799" s="1">
        <f>'Innlegging av opplysninger'!$B$4*H2799</f>
        <v>0</v>
      </c>
      <c r="L2799" s="1"/>
      <c r="M2799" s="1">
        <f>'Innlegging av opplysninger'!$B$5*H2799</f>
        <v>0</v>
      </c>
      <c r="N2799" s="1">
        <f>'Innlegging av opplysninger'!$B$5*I2799</f>
        <v>0</v>
      </c>
      <c r="O2799" s="1">
        <f>'Innlegging av opplysninger'!$B$5*J2799</f>
        <v>0</v>
      </c>
      <c r="P2799" s="1">
        <f>'Innlegging av opplysninger'!$B$5*K2799</f>
        <v>0</v>
      </c>
      <c r="Q2799" s="1"/>
      <c r="R2799" s="1">
        <f>'Innlegging av opplysninger'!$C$11*SUM(H2799:Q2799)</f>
        <v>0</v>
      </c>
      <c r="S2799" s="1">
        <f>'Innlegging av opplysninger'!$C$13*(((H2799+J2799+M2799+O2799)*Data!H2799)+(J2799+O2799)*(1-Data!H2799)*1.8/12+I2799+N2799+K2799+L2799+P2799+Q2799)</f>
        <v>0</v>
      </c>
      <c r="T2799" s="1">
        <f>'Innlegging av opplysninger'!$C$13*((H2799+J2799+M2799+O2799)*(1-Data!H2799)-(J2799+O2799)*(1-Data!H2799)*1.8/12)</f>
        <v>0</v>
      </c>
      <c r="U2799" s="1">
        <f>Data!I2799</f>
        <v>0</v>
      </c>
      <c r="V2799" s="1">
        <f>Data!J2799+Data!K2799</f>
        <v>0</v>
      </c>
      <c r="W2799" s="1">
        <f>Data!L2799</f>
        <v>0</v>
      </c>
      <c r="X2799" s="1">
        <f t="shared" si="437"/>
        <v>0</v>
      </c>
      <c r="Y2799" s="100">
        <f t="shared" si="438"/>
        <v>0</v>
      </c>
      <c r="Z2799" s="100">
        <f t="shared" si="439"/>
        <v>0</v>
      </c>
      <c r="AA2799" s="100">
        <f>'Innlegging av opplysninger'!$B$4*X2799</f>
        <v>0</v>
      </c>
      <c r="AB2799" s="1"/>
      <c r="AC2799" s="1">
        <f>'Innlegging av opplysninger'!$B$5*X2799</f>
        <v>0</v>
      </c>
      <c r="AD2799" s="1">
        <f>'Innlegging av opplysninger'!$B$5*Y2799</f>
        <v>0</v>
      </c>
      <c r="AE2799" s="1">
        <f>'Innlegging av opplysninger'!$B$5*Z2799</f>
        <v>0</v>
      </c>
      <c r="AF2799" s="1">
        <f>'Innlegging av opplysninger'!$B$5*AA2799</f>
        <v>0</v>
      </c>
      <c r="AG2799" s="1"/>
      <c r="AH2799" s="1">
        <f>'Innlegging av opplysninger'!$C$11*SUM(X2799:AG2799)</f>
        <v>0</v>
      </c>
      <c r="AI2799" s="1">
        <f>'Innlegging av opplysninger'!$C$13*(((X2799+Z2799+AC2799+AE2799)*Data!M2799)+(Z2799+AE2799)*(1-Data!M2799)*1.8/12+Y2799+AD2799+AA2799+AB2799+AF2799+AG2799)</f>
        <v>0</v>
      </c>
      <c r="AJ2799" s="1">
        <f>'Innlegging av opplysninger'!$C$13*((X2799+Z2799+AC2799+AE2799)*(1-Data!M2799)-(Z2799+AE2799)*(1-Data!M2799)*1.8/12)</f>
        <v>0</v>
      </c>
      <c r="AK2799" s="83">
        <f t="shared" si="434"/>
        <v>0</v>
      </c>
      <c r="AL2799" s="83">
        <f t="shared" si="435"/>
        <v>0</v>
      </c>
      <c r="AM2799" s="83">
        <f t="shared" si="436"/>
        <v>0</v>
      </c>
    </row>
    <row r="2800" spans="1:39">
      <c r="A2800" t="str">
        <f t="shared" si="430"/>
        <v>00</v>
      </c>
      <c r="B2800" s="6">
        <f>Data!A2800</f>
        <v>0</v>
      </c>
      <c r="C2800" s="7">
        <f>Data!B2800</f>
        <v>0</v>
      </c>
      <c r="D2800" s="7">
        <f>Data!C2800</f>
        <v>0</v>
      </c>
      <c r="E2800" s="1">
        <f>Data!D2800</f>
        <v>0</v>
      </c>
      <c r="F2800" s="1">
        <f>Data!E2800+Data!F2800</f>
        <v>0</v>
      </c>
      <c r="G2800" s="1">
        <f>Data!G2800</f>
        <v>0</v>
      </c>
      <c r="H2800" s="1">
        <f t="shared" si="431"/>
        <v>0</v>
      </c>
      <c r="I2800" s="1">
        <f t="shared" si="432"/>
        <v>0</v>
      </c>
      <c r="J2800" s="1">
        <f t="shared" si="433"/>
        <v>0</v>
      </c>
      <c r="K2800" s="1">
        <f>'Innlegging av opplysninger'!$B$4*H2800</f>
        <v>0</v>
      </c>
      <c r="L2800" s="1"/>
      <c r="M2800" s="1">
        <f>'Innlegging av opplysninger'!$B$5*H2800</f>
        <v>0</v>
      </c>
      <c r="N2800" s="1">
        <f>'Innlegging av opplysninger'!$B$5*I2800</f>
        <v>0</v>
      </c>
      <c r="O2800" s="1">
        <f>'Innlegging av opplysninger'!$B$5*J2800</f>
        <v>0</v>
      </c>
      <c r="P2800" s="1">
        <f>'Innlegging av opplysninger'!$B$5*K2800</f>
        <v>0</v>
      </c>
      <c r="Q2800" s="1"/>
      <c r="R2800" s="1">
        <f>'Innlegging av opplysninger'!$C$11*SUM(H2800:Q2800)</f>
        <v>0</v>
      </c>
      <c r="S2800" s="1">
        <f>'Innlegging av opplysninger'!$C$13*(((H2800+J2800+M2800+O2800)*Data!H2800)+(J2800+O2800)*(1-Data!H2800)*1.8/12+I2800+N2800+K2800+L2800+P2800+Q2800)</f>
        <v>0</v>
      </c>
      <c r="T2800" s="1">
        <f>'Innlegging av opplysninger'!$C$13*((H2800+J2800+M2800+O2800)*(1-Data!H2800)-(J2800+O2800)*(1-Data!H2800)*1.8/12)</f>
        <v>0</v>
      </c>
      <c r="U2800" s="1">
        <f>Data!I2800</f>
        <v>0</v>
      </c>
      <c r="V2800" s="1">
        <f>Data!J2800+Data!K2800</f>
        <v>0</v>
      </c>
      <c r="W2800" s="1">
        <f>Data!L2800</f>
        <v>0</v>
      </c>
      <c r="X2800" s="1">
        <f t="shared" si="437"/>
        <v>0</v>
      </c>
      <c r="Y2800" s="100">
        <f t="shared" si="438"/>
        <v>0</v>
      </c>
      <c r="Z2800" s="100">
        <f t="shared" si="439"/>
        <v>0</v>
      </c>
      <c r="AA2800" s="100">
        <f>'Innlegging av opplysninger'!$B$4*X2800</f>
        <v>0</v>
      </c>
      <c r="AB2800" s="1"/>
      <c r="AC2800" s="1">
        <f>'Innlegging av opplysninger'!$B$5*X2800</f>
        <v>0</v>
      </c>
      <c r="AD2800" s="1">
        <f>'Innlegging av opplysninger'!$B$5*Y2800</f>
        <v>0</v>
      </c>
      <c r="AE2800" s="1">
        <f>'Innlegging av opplysninger'!$B$5*Z2800</f>
        <v>0</v>
      </c>
      <c r="AF2800" s="1">
        <f>'Innlegging av opplysninger'!$B$5*AA2800</f>
        <v>0</v>
      </c>
      <c r="AG2800" s="1"/>
      <c r="AH2800" s="1">
        <f>'Innlegging av opplysninger'!$C$11*SUM(X2800:AG2800)</f>
        <v>0</v>
      </c>
      <c r="AI2800" s="1">
        <f>'Innlegging av opplysninger'!$C$13*(((X2800+Z2800+AC2800+AE2800)*Data!M2800)+(Z2800+AE2800)*(1-Data!M2800)*1.8/12+Y2800+AD2800+AA2800+AB2800+AF2800+AG2800)</f>
        <v>0</v>
      </c>
      <c r="AJ2800" s="1">
        <f>'Innlegging av opplysninger'!$C$13*((X2800+Z2800+AC2800+AE2800)*(1-Data!M2800)-(Z2800+AE2800)*(1-Data!M2800)*1.8/12)</f>
        <v>0</v>
      </c>
      <c r="AK2800" s="83">
        <f t="shared" si="434"/>
        <v>0</v>
      </c>
      <c r="AL2800" s="83">
        <f t="shared" si="435"/>
        <v>0</v>
      </c>
      <c r="AM2800" s="83">
        <f t="shared" si="436"/>
        <v>0</v>
      </c>
    </row>
    <row r="2801" spans="1:39">
      <c r="A2801" t="str">
        <f t="shared" si="430"/>
        <v>00</v>
      </c>
      <c r="B2801" s="6">
        <f>Data!A2801</f>
        <v>0</v>
      </c>
      <c r="C2801" s="7">
        <f>Data!B2801</f>
        <v>0</v>
      </c>
      <c r="D2801" s="7">
        <f>Data!C2801</f>
        <v>0</v>
      </c>
      <c r="E2801" s="1">
        <f>Data!D2801</f>
        <v>0</v>
      </c>
      <c r="F2801" s="1">
        <f>Data!E2801+Data!F2801</f>
        <v>0</v>
      </c>
      <c r="G2801" s="1">
        <f>Data!G2801</f>
        <v>0</v>
      </c>
      <c r="H2801" s="1">
        <f t="shared" si="431"/>
        <v>0</v>
      </c>
      <c r="I2801" s="1">
        <f t="shared" si="432"/>
        <v>0</v>
      </c>
      <c r="J2801" s="1">
        <f t="shared" si="433"/>
        <v>0</v>
      </c>
      <c r="K2801" s="1">
        <f>'Innlegging av opplysninger'!$B$4*H2801</f>
        <v>0</v>
      </c>
      <c r="L2801" s="1"/>
      <c r="M2801" s="1">
        <f>'Innlegging av opplysninger'!$B$5*H2801</f>
        <v>0</v>
      </c>
      <c r="N2801" s="1">
        <f>'Innlegging av opplysninger'!$B$5*I2801</f>
        <v>0</v>
      </c>
      <c r="O2801" s="1">
        <f>'Innlegging av opplysninger'!$B$5*J2801</f>
        <v>0</v>
      </c>
      <c r="P2801" s="1">
        <f>'Innlegging av opplysninger'!$B$5*K2801</f>
        <v>0</v>
      </c>
      <c r="Q2801" s="1"/>
      <c r="R2801" s="1">
        <f>'Innlegging av opplysninger'!$C$11*SUM(H2801:Q2801)</f>
        <v>0</v>
      </c>
      <c r="S2801" s="1">
        <f>'Innlegging av opplysninger'!$C$13*(((H2801+J2801+M2801+O2801)*Data!H2801)+(J2801+O2801)*(1-Data!H2801)*1.8/12+I2801+N2801+K2801+L2801+P2801+Q2801)</f>
        <v>0</v>
      </c>
      <c r="T2801" s="1">
        <f>'Innlegging av opplysninger'!$C$13*((H2801+J2801+M2801+O2801)*(1-Data!H2801)-(J2801+O2801)*(1-Data!H2801)*1.8/12)</f>
        <v>0</v>
      </c>
      <c r="U2801" s="1">
        <f>Data!I2801</f>
        <v>0</v>
      </c>
      <c r="V2801" s="1">
        <f>Data!J2801+Data!K2801</f>
        <v>0</v>
      </c>
      <c r="W2801" s="1">
        <f>Data!L2801</f>
        <v>0</v>
      </c>
      <c r="X2801" s="1">
        <f t="shared" si="437"/>
        <v>0</v>
      </c>
      <c r="Y2801" s="100">
        <f t="shared" si="438"/>
        <v>0</v>
      </c>
      <c r="Z2801" s="100">
        <f t="shared" si="439"/>
        <v>0</v>
      </c>
      <c r="AA2801" s="100">
        <f>'Innlegging av opplysninger'!$B$4*X2801</f>
        <v>0</v>
      </c>
      <c r="AB2801" s="1"/>
      <c r="AC2801" s="1">
        <f>'Innlegging av opplysninger'!$B$5*X2801</f>
        <v>0</v>
      </c>
      <c r="AD2801" s="1">
        <f>'Innlegging av opplysninger'!$B$5*Y2801</f>
        <v>0</v>
      </c>
      <c r="AE2801" s="1">
        <f>'Innlegging av opplysninger'!$B$5*Z2801</f>
        <v>0</v>
      </c>
      <c r="AF2801" s="1">
        <f>'Innlegging av opplysninger'!$B$5*AA2801</f>
        <v>0</v>
      </c>
      <c r="AG2801" s="1"/>
      <c r="AH2801" s="1">
        <f>'Innlegging av opplysninger'!$C$11*SUM(X2801:AG2801)</f>
        <v>0</v>
      </c>
      <c r="AI2801" s="1">
        <f>'Innlegging av opplysninger'!$C$13*(((X2801+Z2801+AC2801+AE2801)*Data!M2801)+(Z2801+AE2801)*(1-Data!M2801)*1.8/12+Y2801+AD2801+AA2801+AB2801+AF2801+AG2801)</f>
        <v>0</v>
      </c>
      <c r="AJ2801" s="1">
        <f>'Innlegging av opplysninger'!$C$13*((X2801+Z2801+AC2801+AE2801)*(1-Data!M2801)-(Z2801+AE2801)*(1-Data!M2801)*1.8/12)</f>
        <v>0</v>
      </c>
      <c r="AK2801" s="83">
        <f t="shared" si="434"/>
        <v>0</v>
      </c>
      <c r="AL2801" s="83">
        <f t="shared" si="435"/>
        <v>0</v>
      </c>
      <c r="AM2801" s="83">
        <f t="shared" si="436"/>
        <v>0</v>
      </c>
    </row>
    <row r="2802" spans="1:39">
      <c r="A2802" t="str">
        <f t="shared" si="430"/>
        <v>00</v>
      </c>
      <c r="B2802" s="6">
        <f>Data!A2802</f>
        <v>0</v>
      </c>
      <c r="C2802" s="7">
        <f>Data!B2802</f>
        <v>0</v>
      </c>
      <c r="D2802" s="7">
        <f>Data!C2802</f>
        <v>0</v>
      </c>
      <c r="E2802" s="1">
        <f>Data!D2802</f>
        <v>0</v>
      </c>
      <c r="F2802" s="1">
        <f>Data!E2802+Data!F2802</f>
        <v>0</v>
      </c>
      <c r="G2802" s="1">
        <f>Data!G2802</f>
        <v>0</v>
      </c>
      <c r="H2802" s="1">
        <f t="shared" si="431"/>
        <v>0</v>
      </c>
      <c r="I2802" s="1">
        <f t="shared" si="432"/>
        <v>0</v>
      </c>
      <c r="J2802" s="1">
        <f t="shared" si="433"/>
        <v>0</v>
      </c>
      <c r="K2802" s="1">
        <f>'Innlegging av opplysninger'!$B$4*H2802</f>
        <v>0</v>
      </c>
      <c r="L2802" s="1"/>
      <c r="M2802" s="1">
        <f>'Innlegging av opplysninger'!$B$5*H2802</f>
        <v>0</v>
      </c>
      <c r="N2802" s="1">
        <f>'Innlegging av opplysninger'!$B$5*I2802</f>
        <v>0</v>
      </c>
      <c r="O2802" s="1">
        <f>'Innlegging av opplysninger'!$B$5*J2802</f>
        <v>0</v>
      </c>
      <c r="P2802" s="1">
        <f>'Innlegging av opplysninger'!$B$5*K2802</f>
        <v>0</v>
      </c>
      <c r="Q2802" s="1"/>
      <c r="R2802" s="1">
        <f>'Innlegging av opplysninger'!$C$11*SUM(H2802:Q2802)</f>
        <v>0</v>
      </c>
      <c r="S2802" s="1">
        <f>'Innlegging av opplysninger'!$C$13*(((H2802+J2802+M2802+O2802)*Data!H2802)+(J2802+O2802)*(1-Data!H2802)*1.8/12+I2802+N2802+K2802+L2802+P2802+Q2802)</f>
        <v>0</v>
      </c>
      <c r="T2802" s="1">
        <f>'Innlegging av opplysninger'!$C$13*((H2802+J2802+M2802+O2802)*(1-Data!H2802)-(J2802+O2802)*(1-Data!H2802)*1.8/12)</f>
        <v>0</v>
      </c>
      <c r="U2802" s="1">
        <f>Data!I2802</f>
        <v>0</v>
      </c>
      <c r="V2802" s="1">
        <f>Data!J2802+Data!K2802</f>
        <v>0</v>
      </c>
      <c r="W2802" s="1">
        <f>Data!L2802</f>
        <v>0</v>
      </c>
      <c r="X2802" s="1">
        <f t="shared" si="437"/>
        <v>0</v>
      </c>
      <c r="Y2802" s="100">
        <f t="shared" si="438"/>
        <v>0</v>
      </c>
      <c r="Z2802" s="100">
        <f t="shared" si="439"/>
        <v>0</v>
      </c>
      <c r="AA2802" s="100">
        <f>'Innlegging av opplysninger'!$B$4*X2802</f>
        <v>0</v>
      </c>
      <c r="AB2802" s="1"/>
      <c r="AC2802" s="1">
        <f>'Innlegging av opplysninger'!$B$5*X2802</f>
        <v>0</v>
      </c>
      <c r="AD2802" s="1">
        <f>'Innlegging av opplysninger'!$B$5*Y2802</f>
        <v>0</v>
      </c>
      <c r="AE2802" s="1">
        <f>'Innlegging av opplysninger'!$B$5*Z2802</f>
        <v>0</v>
      </c>
      <c r="AF2802" s="1">
        <f>'Innlegging av opplysninger'!$B$5*AA2802</f>
        <v>0</v>
      </c>
      <c r="AG2802" s="1"/>
      <c r="AH2802" s="1">
        <f>'Innlegging av opplysninger'!$C$11*SUM(X2802:AG2802)</f>
        <v>0</v>
      </c>
      <c r="AI2802" s="1">
        <f>'Innlegging av opplysninger'!$C$13*(((X2802+Z2802+AC2802+AE2802)*Data!M2802)+(Z2802+AE2802)*(1-Data!M2802)*1.8/12+Y2802+AD2802+AA2802+AB2802+AF2802+AG2802)</f>
        <v>0</v>
      </c>
      <c r="AJ2802" s="1">
        <f>'Innlegging av opplysninger'!$C$13*((X2802+Z2802+AC2802+AE2802)*(1-Data!M2802)-(Z2802+AE2802)*(1-Data!M2802)*1.8/12)</f>
        <v>0</v>
      </c>
      <c r="AK2802" s="83">
        <f t="shared" si="434"/>
        <v>0</v>
      </c>
      <c r="AL2802" s="83">
        <f t="shared" si="435"/>
        <v>0</v>
      </c>
      <c r="AM2802" s="83">
        <f t="shared" si="436"/>
        <v>0</v>
      </c>
    </row>
    <row r="2803" spans="1:39">
      <c r="A2803" t="str">
        <f t="shared" si="430"/>
        <v>00</v>
      </c>
      <c r="B2803" s="6">
        <f>Data!A2803</f>
        <v>0</v>
      </c>
      <c r="C2803" s="7">
        <f>Data!B2803</f>
        <v>0</v>
      </c>
      <c r="D2803" s="7">
        <f>Data!C2803</f>
        <v>0</v>
      </c>
      <c r="E2803" s="1">
        <f>Data!D2803</f>
        <v>0</v>
      </c>
      <c r="F2803" s="1">
        <f>Data!E2803+Data!F2803</f>
        <v>0</v>
      </c>
      <c r="G2803" s="1">
        <f>Data!G2803</f>
        <v>0</v>
      </c>
      <c r="H2803" s="1">
        <f t="shared" si="431"/>
        <v>0</v>
      </c>
      <c r="I2803" s="1">
        <f t="shared" si="432"/>
        <v>0</v>
      </c>
      <c r="J2803" s="1">
        <f t="shared" si="433"/>
        <v>0</v>
      </c>
      <c r="K2803" s="1">
        <f>'Innlegging av opplysninger'!$B$4*H2803</f>
        <v>0</v>
      </c>
      <c r="L2803" s="1"/>
      <c r="M2803" s="1">
        <f>'Innlegging av opplysninger'!$B$5*H2803</f>
        <v>0</v>
      </c>
      <c r="N2803" s="1">
        <f>'Innlegging av opplysninger'!$B$5*I2803</f>
        <v>0</v>
      </c>
      <c r="O2803" s="1">
        <f>'Innlegging av opplysninger'!$B$5*J2803</f>
        <v>0</v>
      </c>
      <c r="P2803" s="1">
        <f>'Innlegging av opplysninger'!$B$5*K2803</f>
        <v>0</v>
      </c>
      <c r="Q2803" s="1"/>
      <c r="R2803" s="1">
        <f>'Innlegging av opplysninger'!$C$11*SUM(H2803:Q2803)</f>
        <v>0</v>
      </c>
      <c r="S2803" s="1">
        <f>'Innlegging av opplysninger'!$C$13*(((H2803+J2803+M2803+O2803)*Data!H2803)+(J2803+O2803)*(1-Data!H2803)*1.8/12+I2803+N2803+K2803+L2803+P2803+Q2803)</f>
        <v>0</v>
      </c>
      <c r="T2803" s="1">
        <f>'Innlegging av opplysninger'!$C$13*((H2803+J2803+M2803+O2803)*(1-Data!H2803)-(J2803+O2803)*(1-Data!H2803)*1.8/12)</f>
        <v>0</v>
      </c>
      <c r="U2803" s="1">
        <f>Data!I2803</f>
        <v>0</v>
      </c>
      <c r="V2803" s="1">
        <f>Data!J2803+Data!K2803</f>
        <v>0</v>
      </c>
      <c r="W2803" s="1">
        <f>Data!L2803</f>
        <v>0</v>
      </c>
      <c r="X2803" s="1">
        <f t="shared" si="437"/>
        <v>0</v>
      </c>
      <c r="Y2803" s="100">
        <f t="shared" si="438"/>
        <v>0</v>
      </c>
      <c r="Z2803" s="100">
        <f t="shared" si="439"/>
        <v>0</v>
      </c>
      <c r="AA2803" s="100">
        <f>'Innlegging av opplysninger'!$B$4*X2803</f>
        <v>0</v>
      </c>
      <c r="AB2803" s="1"/>
      <c r="AC2803" s="1">
        <f>'Innlegging av opplysninger'!$B$5*X2803</f>
        <v>0</v>
      </c>
      <c r="AD2803" s="1">
        <f>'Innlegging av opplysninger'!$B$5*Y2803</f>
        <v>0</v>
      </c>
      <c r="AE2803" s="1">
        <f>'Innlegging av opplysninger'!$B$5*Z2803</f>
        <v>0</v>
      </c>
      <c r="AF2803" s="1">
        <f>'Innlegging av opplysninger'!$B$5*AA2803</f>
        <v>0</v>
      </c>
      <c r="AG2803" s="1"/>
      <c r="AH2803" s="1">
        <f>'Innlegging av opplysninger'!$C$11*SUM(X2803:AG2803)</f>
        <v>0</v>
      </c>
      <c r="AI2803" s="1">
        <f>'Innlegging av opplysninger'!$C$13*(((X2803+Z2803+AC2803+AE2803)*Data!M2803)+(Z2803+AE2803)*(1-Data!M2803)*1.8/12+Y2803+AD2803+AA2803+AB2803+AF2803+AG2803)</f>
        <v>0</v>
      </c>
      <c r="AJ2803" s="1">
        <f>'Innlegging av opplysninger'!$C$13*((X2803+Z2803+AC2803+AE2803)*(1-Data!M2803)-(Z2803+AE2803)*(1-Data!M2803)*1.8/12)</f>
        <v>0</v>
      </c>
      <c r="AK2803" s="83">
        <f t="shared" si="434"/>
        <v>0</v>
      </c>
      <c r="AL2803" s="83">
        <f t="shared" si="435"/>
        <v>0</v>
      </c>
      <c r="AM2803" s="83">
        <f t="shared" si="436"/>
        <v>0</v>
      </c>
    </row>
    <row r="2804" spans="1:39">
      <c r="A2804" t="str">
        <f t="shared" si="430"/>
        <v>00</v>
      </c>
      <c r="B2804" s="6">
        <f>Data!A2804</f>
        <v>0</v>
      </c>
      <c r="C2804" s="7">
        <f>Data!B2804</f>
        <v>0</v>
      </c>
      <c r="D2804" s="7">
        <f>Data!C2804</f>
        <v>0</v>
      </c>
      <c r="E2804" s="1">
        <f>Data!D2804</f>
        <v>0</v>
      </c>
      <c r="F2804" s="1">
        <f>Data!E2804+Data!F2804</f>
        <v>0</v>
      </c>
      <c r="G2804" s="1">
        <f>Data!G2804</f>
        <v>0</v>
      </c>
      <c r="H2804" s="1">
        <f t="shared" si="431"/>
        <v>0</v>
      </c>
      <c r="I2804" s="1">
        <f t="shared" si="432"/>
        <v>0</v>
      </c>
      <c r="J2804" s="1">
        <f t="shared" si="433"/>
        <v>0</v>
      </c>
      <c r="K2804" s="1">
        <f>'Innlegging av opplysninger'!$B$4*H2804</f>
        <v>0</v>
      </c>
      <c r="L2804" s="1"/>
      <c r="M2804" s="1">
        <f>'Innlegging av opplysninger'!$B$5*H2804</f>
        <v>0</v>
      </c>
      <c r="N2804" s="1">
        <f>'Innlegging av opplysninger'!$B$5*I2804</f>
        <v>0</v>
      </c>
      <c r="O2804" s="1">
        <f>'Innlegging av opplysninger'!$B$5*J2804</f>
        <v>0</v>
      </c>
      <c r="P2804" s="1">
        <f>'Innlegging av opplysninger'!$B$5*K2804</f>
        <v>0</v>
      </c>
      <c r="Q2804" s="1"/>
      <c r="R2804" s="1">
        <f>'Innlegging av opplysninger'!$C$11*SUM(H2804:Q2804)</f>
        <v>0</v>
      </c>
      <c r="S2804" s="1">
        <f>'Innlegging av opplysninger'!$C$13*(((H2804+J2804+M2804+O2804)*Data!H2804)+(J2804+O2804)*(1-Data!H2804)*1.8/12+I2804+N2804+K2804+L2804+P2804+Q2804)</f>
        <v>0</v>
      </c>
      <c r="T2804" s="1">
        <f>'Innlegging av opplysninger'!$C$13*((H2804+J2804+M2804+O2804)*(1-Data!H2804)-(J2804+O2804)*(1-Data!H2804)*1.8/12)</f>
        <v>0</v>
      </c>
      <c r="U2804" s="1">
        <f>Data!I2804</f>
        <v>0</v>
      </c>
      <c r="V2804" s="1">
        <f>Data!J2804+Data!K2804</f>
        <v>0</v>
      </c>
      <c r="W2804" s="1">
        <f>Data!L2804</f>
        <v>0</v>
      </c>
      <c r="X2804" s="1">
        <f t="shared" si="437"/>
        <v>0</v>
      </c>
      <c r="Y2804" s="100">
        <f t="shared" si="438"/>
        <v>0</v>
      </c>
      <c r="Z2804" s="100">
        <f t="shared" si="439"/>
        <v>0</v>
      </c>
      <c r="AA2804" s="100">
        <f>'Innlegging av opplysninger'!$B$4*X2804</f>
        <v>0</v>
      </c>
      <c r="AB2804" s="1"/>
      <c r="AC2804" s="1">
        <f>'Innlegging av opplysninger'!$B$5*X2804</f>
        <v>0</v>
      </c>
      <c r="AD2804" s="1">
        <f>'Innlegging av opplysninger'!$B$5*Y2804</f>
        <v>0</v>
      </c>
      <c r="AE2804" s="1">
        <f>'Innlegging av opplysninger'!$B$5*Z2804</f>
        <v>0</v>
      </c>
      <c r="AF2804" s="1">
        <f>'Innlegging av opplysninger'!$B$5*AA2804</f>
        <v>0</v>
      </c>
      <c r="AG2804" s="1"/>
      <c r="AH2804" s="1">
        <f>'Innlegging av opplysninger'!$C$11*SUM(X2804:AG2804)</f>
        <v>0</v>
      </c>
      <c r="AI2804" s="1">
        <f>'Innlegging av opplysninger'!$C$13*(((X2804+Z2804+AC2804+AE2804)*Data!M2804)+(Z2804+AE2804)*(1-Data!M2804)*1.8/12+Y2804+AD2804+AA2804+AB2804+AF2804+AG2804)</f>
        <v>0</v>
      </c>
      <c r="AJ2804" s="1">
        <f>'Innlegging av opplysninger'!$C$13*((X2804+Z2804+AC2804+AE2804)*(1-Data!M2804)-(Z2804+AE2804)*(1-Data!M2804)*1.8/12)</f>
        <v>0</v>
      </c>
      <c r="AK2804" s="83">
        <f t="shared" si="434"/>
        <v>0</v>
      </c>
      <c r="AL2804" s="83">
        <f t="shared" si="435"/>
        <v>0</v>
      </c>
      <c r="AM2804" s="83">
        <f t="shared" si="436"/>
        <v>0</v>
      </c>
    </row>
    <row r="2805" spans="1:39">
      <c r="A2805" t="str">
        <f t="shared" si="430"/>
        <v>00</v>
      </c>
      <c r="B2805" s="6">
        <f>Data!A2805</f>
        <v>0</v>
      </c>
      <c r="C2805" s="7">
        <f>Data!B2805</f>
        <v>0</v>
      </c>
      <c r="D2805" s="7">
        <f>Data!C2805</f>
        <v>0</v>
      </c>
      <c r="E2805" s="1">
        <f>Data!D2805</f>
        <v>0</v>
      </c>
      <c r="F2805" s="1">
        <f>Data!E2805+Data!F2805</f>
        <v>0</v>
      </c>
      <c r="G2805" s="1">
        <f>Data!G2805</f>
        <v>0</v>
      </c>
      <c r="H2805" s="1">
        <f t="shared" si="431"/>
        <v>0</v>
      </c>
      <c r="I2805" s="1">
        <f t="shared" si="432"/>
        <v>0</v>
      </c>
      <c r="J2805" s="1">
        <f t="shared" si="433"/>
        <v>0</v>
      </c>
      <c r="K2805" s="1">
        <f>'Innlegging av opplysninger'!$B$4*H2805</f>
        <v>0</v>
      </c>
      <c r="L2805" s="1"/>
      <c r="M2805" s="1">
        <f>'Innlegging av opplysninger'!$B$5*H2805</f>
        <v>0</v>
      </c>
      <c r="N2805" s="1">
        <f>'Innlegging av opplysninger'!$B$5*I2805</f>
        <v>0</v>
      </c>
      <c r="O2805" s="1">
        <f>'Innlegging av opplysninger'!$B$5*J2805</f>
        <v>0</v>
      </c>
      <c r="P2805" s="1">
        <f>'Innlegging av opplysninger'!$B$5*K2805</f>
        <v>0</v>
      </c>
      <c r="Q2805" s="1"/>
      <c r="R2805" s="1">
        <f>'Innlegging av opplysninger'!$C$11*SUM(H2805:Q2805)</f>
        <v>0</v>
      </c>
      <c r="S2805" s="1">
        <f>'Innlegging av opplysninger'!$C$13*(((H2805+J2805+M2805+O2805)*Data!H2805)+(J2805+O2805)*(1-Data!H2805)*1.8/12+I2805+N2805+K2805+L2805+P2805+Q2805)</f>
        <v>0</v>
      </c>
      <c r="T2805" s="1">
        <f>'Innlegging av opplysninger'!$C$13*((H2805+J2805+M2805+O2805)*(1-Data!H2805)-(J2805+O2805)*(1-Data!H2805)*1.8/12)</f>
        <v>0</v>
      </c>
      <c r="U2805" s="1">
        <f>Data!I2805</f>
        <v>0</v>
      </c>
      <c r="V2805" s="1">
        <f>Data!J2805+Data!K2805</f>
        <v>0</v>
      </c>
      <c r="W2805" s="1">
        <f>Data!L2805</f>
        <v>0</v>
      </c>
      <c r="X2805" s="1">
        <f t="shared" si="437"/>
        <v>0</v>
      </c>
      <c r="Y2805" s="100">
        <f t="shared" si="438"/>
        <v>0</v>
      </c>
      <c r="Z2805" s="100">
        <f t="shared" si="439"/>
        <v>0</v>
      </c>
      <c r="AA2805" s="100">
        <f>'Innlegging av opplysninger'!$B$4*X2805</f>
        <v>0</v>
      </c>
      <c r="AB2805" s="1"/>
      <c r="AC2805" s="1">
        <f>'Innlegging av opplysninger'!$B$5*X2805</f>
        <v>0</v>
      </c>
      <c r="AD2805" s="1">
        <f>'Innlegging av opplysninger'!$B$5*Y2805</f>
        <v>0</v>
      </c>
      <c r="AE2805" s="1">
        <f>'Innlegging av opplysninger'!$B$5*Z2805</f>
        <v>0</v>
      </c>
      <c r="AF2805" s="1">
        <f>'Innlegging av opplysninger'!$B$5*AA2805</f>
        <v>0</v>
      </c>
      <c r="AG2805" s="1"/>
      <c r="AH2805" s="1">
        <f>'Innlegging av opplysninger'!$C$11*SUM(X2805:AG2805)</f>
        <v>0</v>
      </c>
      <c r="AI2805" s="1">
        <f>'Innlegging av opplysninger'!$C$13*(((X2805+Z2805+AC2805+AE2805)*Data!M2805)+(Z2805+AE2805)*(1-Data!M2805)*1.8/12+Y2805+AD2805+AA2805+AB2805+AF2805+AG2805)</f>
        <v>0</v>
      </c>
      <c r="AJ2805" s="1">
        <f>'Innlegging av opplysninger'!$C$13*((X2805+Z2805+AC2805+AE2805)*(1-Data!M2805)-(Z2805+AE2805)*(1-Data!M2805)*1.8/12)</f>
        <v>0</v>
      </c>
      <c r="AK2805" s="83">
        <f t="shared" si="434"/>
        <v>0</v>
      </c>
      <c r="AL2805" s="83">
        <f t="shared" si="435"/>
        <v>0</v>
      </c>
      <c r="AM2805" s="83">
        <f t="shared" si="436"/>
        <v>0</v>
      </c>
    </row>
    <row r="2806" spans="1:39">
      <c r="A2806" t="str">
        <f t="shared" si="430"/>
        <v>00</v>
      </c>
      <c r="B2806" s="6">
        <f>Data!A2806</f>
        <v>0</v>
      </c>
      <c r="C2806" s="7">
        <f>Data!B2806</f>
        <v>0</v>
      </c>
      <c r="D2806" s="7">
        <f>Data!C2806</f>
        <v>0</v>
      </c>
      <c r="E2806" s="1">
        <f>Data!D2806</f>
        <v>0</v>
      </c>
      <c r="F2806" s="1">
        <f>Data!E2806+Data!F2806</f>
        <v>0</v>
      </c>
      <c r="G2806" s="1">
        <f>Data!G2806</f>
        <v>0</v>
      </c>
      <c r="H2806" s="1">
        <f t="shared" si="431"/>
        <v>0</v>
      </c>
      <c r="I2806" s="1">
        <f t="shared" si="432"/>
        <v>0</v>
      </c>
      <c r="J2806" s="1">
        <f t="shared" si="433"/>
        <v>0</v>
      </c>
      <c r="K2806" s="1">
        <f>'Innlegging av opplysninger'!$B$4*H2806</f>
        <v>0</v>
      </c>
      <c r="L2806" s="1"/>
      <c r="M2806" s="1">
        <f>'Innlegging av opplysninger'!$B$5*H2806</f>
        <v>0</v>
      </c>
      <c r="N2806" s="1">
        <f>'Innlegging av opplysninger'!$B$5*I2806</f>
        <v>0</v>
      </c>
      <c r="O2806" s="1">
        <f>'Innlegging av opplysninger'!$B$5*J2806</f>
        <v>0</v>
      </c>
      <c r="P2806" s="1">
        <f>'Innlegging av opplysninger'!$B$5*K2806</f>
        <v>0</v>
      </c>
      <c r="Q2806" s="1"/>
      <c r="R2806" s="1">
        <f>'Innlegging av opplysninger'!$C$11*SUM(H2806:Q2806)</f>
        <v>0</v>
      </c>
      <c r="S2806" s="1">
        <f>'Innlegging av opplysninger'!$C$13*(((H2806+J2806+M2806+O2806)*Data!H2806)+(J2806+O2806)*(1-Data!H2806)*1.8/12+I2806+N2806+K2806+L2806+P2806+Q2806)</f>
        <v>0</v>
      </c>
      <c r="T2806" s="1">
        <f>'Innlegging av opplysninger'!$C$13*((H2806+J2806+M2806+O2806)*(1-Data!H2806)-(J2806+O2806)*(1-Data!H2806)*1.8/12)</f>
        <v>0</v>
      </c>
      <c r="U2806" s="1">
        <f>Data!I2806</f>
        <v>0</v>
      </c>
      <c r="V2806" s="1">
        <f>Data!J2806+Data!K2806</f>
        <v>0</v>
      </c>
      <c r="W2806" s="1">
        <f>Data!L2806</f>
        <v>0</v>
      </c>
      <c r="X2806" s="1">
        <f t="shared" si="437"/>
        <v>0</v>
      </c>
      <c r="Y2806" s="100">
        <f t="shared" si="438"/>
        <v>0</v>
      </c>
      <c r="Z2806" s="100">
        <f t="shared" si="439"/>
        <v>0</v>
      </c>
      <c r="AA2806" s="100">
        <f>'Innlegging av opplysninger'!$B$4*X2806</f>
        <v>0</v>
      </c>
      <c r="AB2806" s="1"/>
      <c r="AC2806" s="1">
        <f>'Innlegging av opplysninger'!$B$5*X2806</f>
        <v>0</v>
      </c>
      <c r="AD2806" s="1">
        <f>'Innlegging av opplysninger'!$B$5*Y2806</f>
        <v>0</v>
      </c>
      <c r="AE2806" s="1">
        <f>'Innlegging av opplysninger'!$B$5*Z2806</f>
        <v>0</v>
      </c>
      <c r="AF2806" s="1">
        <f>'Innlegging av opplysninger'!$B$5*AA2806</f>
        <v>0</v>
      </c>
      <c r="AG2806" s="1"/>
      <c r="AH2806" s="1">
        <f>'Innlegging av opplysninger'!$C$11*SUM(X2806:AG2806)</f>
        <v>0</v>
      </c>
      <c r="AI2806" s="1">
        <f>'Innlegging av opplysninger'!$C$13*(((X2806+Z2806+AC2806+AE2806)*Data!M2806)+(Z2806+AE2806)*(1-Data!M2806)*1.8/12+Y2806+AD2806+AA2806+AB2806+AF2806+AG2806)</f>
        <v>0</v>
      </c>
      <c r="AJ2806" s="1">
        <f>'Innlegging av opplysninger'!$C$13*((X2806+Z2806+AC2806+AE2806)*(1-Data!M2806)-(Z2806+AE2806)*(1-Data!M2806)*1.8/12)</f>
        <v>0</v>
      </c>
      <c r="AK2806" s="83">
        <f t="shared" si="434"/>
        <v>0</v>
      </c>
      <c r="AL2806" s="83">
        <f t="shared" si="435"/>
        <v>0</v>
      </c>
      <c r="AM2806" s="83">
        <f t="shared" si="436"/>
        <v>0</v>
      </c>
    </row>
    <row r="2807" spans="1:39">
      <c r="A2807" t="str">
        <f t="shared" si="430"/>
        <v>00</v>
      </c>
      <c r="B2807" s="6">
        <f>Data!A2807</f>
        <v>0</v>
      </c>
      <c r="C2807" s="7">
        <f>Data!B2807</f>
        <v>0</v>
      </c>
      <c r="D2807" s="7">
        <f>Data!C2807</f>
        <v>0</v>
      </c>
      <c r="E2807" s="1">
        <f>Data!D2807</f>
        <v>0</v>
      </c>
      <c r="F2807" s="1">
        <f>Data!E2807+Data!F2807</f>
        <v>0</v>
      </c>
      <c r="G2807" s="1">
        <f>Data!G2807</f>
        <v>0</v>
      </c>
      <c r="H2807" s="1">
        <f t="shared" si="431"/>
        <v>0</v>
      </c>
      <c r="I2807" s="1">
        <f t="shared" si="432"/>
        <v>0</v>
      </c>
      <c r="J2807" s="1">
        <f t="shared" si="433"/>
        <v>0</v>
      </c>
      <c r="K2807" s="1">
        <f>'Innlegging av opplysninger'!$B$4*H2807</f>
        <v>0</v>
      </c>
      <c r="L2807" s="1"/>
      <c r="M2807" s="1">
        <f>'Innlegging av opplysninger'!$B$5*H2807</f>
        <v>0</v>
      </c>
      <c r="N2807" s="1">
        <f>'Innlegging av opplysninger'!$B$5*I2807</f>
        <v>0</v>
      </c>
      <c r="O2807" s="1">
        <f>'Innlegging av opplysninger'!$B$5*J2807</f>
        <v>0</v>
      </c>
      <c r="P2807" s="1">
        <f>'Innlegging av opplysninger'!$B$5*K2807</f>
        <v>0</v>
      </c>
      <c r="Q2807" s="1"/>
      <c r="R2807" s="1">
        <f>'Innlegging av opplysninger'!$C$11*SUM(H2807:Q2807)</f>
        <v>0</v>
      </c>
      <c r="S2807" s="1">
        <f>'Innlegging av opplysninger'!$C$13*(((H2807+J2807+M2807+O2807)*Data!H2807)+(J2807+O2807)*(1-Data!H2807)*1.8/12+I2807+N2807+K2807+L2807+P2807+Q2807)</f>
        <v>0</v>
      </c>
      <c r="T2807" s="1">
        <f>'Innlegging av opplysninger'!$C$13*((H2807+J2807+M2807+O2807)*(1-Data!H2807)-(J2807+O2807)*(1-Data!H2807)*1.8/12)</f>
        <v>0</v>
      </c>
      <c r="U2807" s="1">
        <f>Data!I2807</f>
        <v>0</v>
      </c>
      <c r="V2807" s="1">
        <f>Data!J2807+Data!K2807</f>
        <v>0</v>
      </c>
      <c r="W2807" s="1">
        <f>Data!L2807</f>
        <v>0</v>
      </c>
      <c r="X2807" s="1">
        <f t="shared" si="437"/>
        <v>0</v>
      </c>
      <c r="Y2807" s="100">
        <f t="shared" si="438"/>
        <v>0</v>
      </c>
      <c r="Z2807" s="100">
        <f t="shared" si="439"/>
        <v>0</v>
      </c>
      <c r="AA2807" s="100">
        <f>'Innlegging av opplysninger'!$B$4*X2807</f>
        <v>0</v>
      </c>
      <c r="AB2807" s="1"/>
      <c r="AC2807" s="1">
        <f>'Innlegging av opplysninger'!$B$5*X2807</f>
        <v>0</v>
      </c>
      <c r="AD2807" s="1">
        <f>'Innlegging av opplysninger'!$B$5*Y2807</f>
        <v>0</v>
      </c>
      <c r="AE2807" s="1">
        <f>'Innlegging av opplysninger'!$B$5*Z2807</f>
        <v>0</v>
      </c>
      <c r="AF2807" s="1">
        <f>'Innlegging av opplysninger'!$B$5*AA2807</f>
        <v>0</v>
      </c>
      <c r="AG2807" s="1"/>
      <c r="AH2807" s="1">
        <f>'Innlegging av opplysninger'!$C$11*SUM(X2807:AG2807)</f>
        <v>0</v>
      </c>
      <c r="AI2807" s="1">
        <f>'Innlegging av opplysninger'!$C$13*(((X2807+Z2807+AC2807+AE2807)*Data!M2807)+(Z2807+AE2807)*(1-Data!M2807)*1.8/12+Y2807+AD2807+AA2807+AB2807+AF2807+AG2807)</f>
        <v>0</v>
      </c>
      <c r="AJ2807" s="1">
        <f>'Innlegging av opplysninger'!$C$13*((X2807+Z2807+AC2807+AE2807)*(1-Data!M2807)-(Z2807+AE2807)*(1-Data!M2807)*1.8/12)</f>
        <v>0</v>
      </c>
      <c r="AK2807" s="83">
        <f t="shared" si="434"/>
        <v>0</v>
      </c>
      <c r="AL2807" s="83">
        <f t="shared" si="435"/>
        <v>0</v>
      </c>
      <c r="AM2807" s="83">
        <f t="shared" si="436"/>
        <v>0</v>
      </c>
    </row>
    <row r="2808" spans="1:39">
      <c r="A2808" t="str">
        <f t="shared" si="430"/>
        <v>00</v>
      </c>
      <c r="B2808" s="6">
        <f>Data!A2808</f>
        <v>0</v>
      </c>
      <c r="C2808" s="7">
        <f>Data!B2808</f>
        <v>0</v>
      </c>
      <c r="D2808" s="7">
        <f>Data!C2808</f>
        <v>0</v>
      </c>
      <c r="E2808" s="1">
        <f>Data!D2808</f>
        <v>0</v>
      </c>
      <c r="F2808" s="1">
        <f>Data!E2808+Data!F2808</f>
        <v>0</v>
      </c>
      <c r="G2808" s="1">
        <f>Data!G2808</f>
        <v>0</v>
      </c>
      <c r="H2808" s="1">
        <f t="shared" si="431"/>
        <v>0</v>
      </c>
      <c r="I2808" s="1">
        <f t="shared" si="432"/>
        <v>0</v>
      </c>
      <c r="J2808" s="1">
        <f t="shared" si="433"/>
        <v>0</v>
      </c>
      <c r="K2808" s="1">
        <f>'Innlegging av opplysninger'!$B$4*H2808</f>
        <v>0</v>
      </c>
      <c r="L2808" s="1"/>
      <c r="M2808" s="1">
        <f>'Innlegging av opplysninger'!$B$5*H2808</f>
        <v>0</v>
      </c>
      <c r="N2808" s="1">
        <f>'Innlegging av opplysninger'!$B$5*I2808</f>
        <v>0</v>
      </c>
      <c r="O2808" s="1">
        <f>'Innlegging av opplysninger'!$B$5*J2808</f>
        <v>0</v>
      </c>
      <c r="P2808" s="1">
        <f>'Innlegging av opplysninger'!$B$5*K2808</f>
        <v>0</v>
      </c>
      <c r="Q2808" s="1"/>
      <c r="R2808" s="1">
        <f>'Innlegging av opplysninger'!$C$11*SUM(H2808:Q2808)</f>
        <v>0</v>
      </c>
      <c r="S2808" s="1">
        <f>'Innlegging av opplysninger'!$C$13*(((H2808+J2808+M2808+O2808)*Data!H2808)+(J2808+O2808)*(1-Data!H2808)*1.8/12+I2808+N2808+K2808+L2808+P2808+Q2808)</f>
        <v>0</v>
      </c>
      <c r="T2808" s="1">
        <f>'Innlegging av opplysninger'!$C$13*((H2808+J2808+M2808+O2808)*(1-Data!H2808)-(J2808+O2808)*(1-Data!H2808)*1.8/12)</f>
        <v>0</v>
      </c>
      <c r="U2808" s="1">
        <f>Data!I2808</f>
        <v>0</v>
      </c>
      <c r="V2808" s="1">
        <f>Data!J2808+Data!K2808</f>
        <v>0</v>
      </c>
      <c r="W2808" s="1">
        <f>Data!L2808</f>
        <v>0</v>
      </c>
      <c r="X2808" s="1">
        <f t="shared" si="437"/>
        <v>0</v>
      </c>
      <c r="Y2808" s="100">
        <f t="shared" si="438"/>
        <v>0</v>
      </c>
      <c r="Z2808" s="100">
        <f t="shared" si="439"/>
        <v>0</v>
      </c>
      <c r="AA2808" s="100">
        <f>'Innlegging av opplysninger'!$B$4*X2808</f>
        <v>0</v>
      </c>
      <c r="AB2808" s="1"/>
      <c r="AC2808" s="1">
        <f>'Innlegging av opplysninger'!$B$5*X2808</f>
        <v>0</v>
      </c>
      <c r="AD2808" s="1">
        <f>'Innlegging av opplysninger'!$B$5*Y2808</f>
        <v>0</v>
      </c>
      <c r="AE2808" s="1">
        <f>'Innlegging av opplysninger'!$B$5*Z2808</f>
        <v>0</v>
      </c>
      <c r="AF2808" s="1">
        <f>'Innlegging av opplysninger'!$B$5*AA2808</f>
        <v>0</v>
      </c>
      <c r="AG2808" s="1"/>
      <c r="AH2808" s="1">
        <f>'Innlegging av opplysninger'!$C$11*SUM(X2808:AG2808)</f>
        <v>0</v>
      </c>
      <c r="AI2808" s="1">
        <f>'Innlegging av opplysninger'!$C$13*(((X2808+Z2808+AC2808+AE2808)*Data!M2808)+(Z2808+AE2808)*(1-Data!M2808)*1.8/12+Y2808+AD2808+AA2808+AB2808+AF2808+AG2808)</f>
        <v>0</v>
      </c>
      <c r="AJ2808" s="1">
        <f>'Innlegging av opplysninger'!$C$13*((X2808+Z2808+AC2808+AE2808)*(1-Data!M2808)-(Z2808+AE2808)*(1-Data!M2808)*1.8/12)</f>
        <v>0</v>
      </c>
      <c r="AK2808" s="83">
        <f t="shared" si="434"/>
        <v>0</v>
      </c>
      <c r="AL2808" s="83">
        <f t="shared" si="435"/>
        <v>0</v>
      </c>
      <c r="AM2808" s="83">
        <f t="shared" si="436"/>
        <v>0</v>
      </c>
    </row>
    <row r="2809" spans="1:39">
      <c r="A2809" t="str">
        <f t="shared" si="430"/>
        <v>00</v>
      </c>
      <c r="B2809" s="6">
        <f>Data!A2809</f>
        <v>0</v>
      </c>
      <c r="C2809" s="7">
        <f>Data!B2809</f>
        <v>0</v>
      </c>
      <c r="D2809" s="7">
        <f>Data!C2809</f>
        <v>0</v>
      </c>
      <c r="E2809" s="1">
        <f>Data!D2809</f>
        <v>0</v>
      </c>
      <c r="F2809" s="1">
        <f>Data!E2809+Data!F2809</f>
        <v>0</v>
      </c>
      <c r="G2809" s="1">
        <f>Data!G2809</f>
        <v>0</v>
      </c>
      <c r="H2809" s="1">
        <f t="shared" si="431"/>
        <v>0</v>
      </c>
      <c r="I2809" s="1">
        <f t="shared" si="432"/>
        <v>0</v>
      </c>
      <c r="J2809" s="1">
        <f t="shared" si="433"/>
        <v>0</v>
      </c>
      <c r="K2809" s="1">
        <f>'Innlegging av opplysninger'!$B$4*H2809</f>
        <v>0</v>
      </c>
      <c r="L2809" s="1"/>
      <c r="M2809" s="1">
        <f>'Innlegging av opplysninger'!$B$5*H2809</f>
        <v>0</v>
      </c>
      <c r="N2809" s="1">
        <f>'Innlegging av opplysninger'!$B$5*I2809</f>
        <v>0</v>
      </c>
      <c r="O2809" s="1">
        <f>'Innlegging av opplysninger'!$B$5*J2809</f>
        <v>0</v>
      </c>
      <c r="P2809" s="1">
        <f>'Innlegging av opplysninger'!$B$5*K2809</f>
        <v>0</v>
      </c>
      <c r="Q2809" s="1"/>
      <c r="R2809" s="1">
        <f>'Innlegging av opplysninger'!$C$11*SUM(H2809:Q2809)</f>
        <v>0</v>
      </c>
      <c r="S2809" s="1">
        <f>'Innlegging av opplysninger'!$C$13*(((H2809+J2809+M2809+O2809)*Data!H2809)+(J2809+O2809)*(1-Data!H2809)*1.8/12+I2809+N2809+K2809+L2809+P2809+Q2809)</f>
        <v>0</v>
      </c>
      <c r="T2809" s="1">
        <f>'Innlegging av opplysninger'!$C$13*((H2809+J2809+M2809+O2809)*(1-Data!H2809)-(J2809+O2809)*(1-Data!H2809)*1.8/12)</f>
        <v>0</v>
      </c>
      <c r="U2809" s="1">
        <f>Data!I2809</f>
        <v>0</v>
      </c>
      <c r="V2809" s="1">
        <f>Data!J2809+Data!K2809</f>
        <v>0</v>
      </c>
      <c r="W2809" s="1">
        <f>Data!L2809</f>
        <v>0</v>
      </c>
      <c r="X2809" s="1">
        <f t="shared" si="437"/>
        <v>0</v>
      </c>
      <c r="Y2809" s="100">
        <f t="shared" si="438"/>
        <v>0</v>
      </c>
      <c r="Z2809" s="100">
        <f t="shared" si="439"/>
        <v>0</v>
      </c>
      <c r="AA2809" s="100">
        <f>'Innlegging av opplysninger'!$B$4*X2809</f>
        <v>0</v>
      </c>
      <c r="AB2809" s="1"/>
      <c r="AC2809" s="1">
        <f>'Innlegging av opplysninger'!$B$5*X2809</f>
        <v>0</v>
      </c>
      <c r="AD2809" s="1">
        <f>'Innlegging av opplysninger'!$B$5*Y2809</f>
        <v>0</v>
      </c>
      <c r="AE2809" s="1">
        <f>'Innlegging av opplysninger'!$B$5*Z2809</f>
        <v>0</v>
      </c>
      <c r="AF2809" s="1">
        <f>'Innlegging av opplysninger'!$B$5*AA2809</f>
        <v>0</v>
      </c>
      <c r="AG2809" s="1"/>
      <c r="AH2809" s="1">
        <f>'Innlegging av opplysninger'!$C$11*SUM(X2809:AG2809)</f>
        <v>0</v>
      </c>
      <c r="AI2809" s="1">
        <f>'Innlegging av opplysninger'!$C$13*(((X2809+Z2809+AC2809+AE2809)*Data!M2809)+(Z2809+AE2809)*(1-Data!M2809)*1.8/12+Y2809+AD2809+AA2809+AB2809+AF2809+AG2809)</f>
        <v>0</v>
      </c>
      <c r="AJ2809" s="1">
        <f>'Innlegging av opplysninger'!$C$13*((X2809+Z2809+AC2809+AE2809)*(1-Data!M2809)-(Z2809+AE2809)*(1-Data!M2809)*1.8/12)</f>
        <v>0</v>
      </c>
      <c r="AK2809" s="83">
        <f t="shared" si="434"/>
        <v>0</v>
      </c>
      <c r="AL2809" s="83">
        <f t="shared" si="435"/>
        <v>0</v>
      </c>
      <c r="AM2809" s="83">
        <f t="shared" si="436"/>
        <v>0</v>
      </c>
    </row>
    <row r="2810" spans="1:39">
      <c r="A2810" t="str">
        <f t="shared" si="430"/>
        <v>00</v>
      </c>
      <c r="B2810" s="6">
        <f>Data!A2810</f>
        <v>0</v>
      </c>
      <c r="C2810" s="7">
        <f>Data!B2810</f>
        <v>0</v>
      </c>
      <c r="D2810" s="7">
        <f>Data!C2810</f>
        <v>0</v>
      </c>
      <c r="E2810" s="1">
        <f>Data!D2810</f>
        <v>0</v>
      </c>
      <c r="F2810" s="1">
        <f>Data!E2810+Data!F2810</f>
        <v>0</v>
      </c>
      <c r="G2810" s="1">
        <f>Data!G2810</f>
        <v>0</v>
      </c>
      <c r="H2810" s="1">
        <f t="shared" si="431"/>
        <v>0</v>
      </c>
      <c r="I2810" s="1">
        <f t="shared" si="432"/>
        <v>0</v>
      </c>
      <c r="J2810" s="1">
        <f t="shared" si="433"/>
        <v>0</v>
      </c>
      <c r="K2810" s="1">
        <f>'Innlegging av opplysninger'!$B$4*H2810</f>
        <v>0</v>
      </c>
      <c r="L2810" s="1"/>
      <c r="M2810" s="1">
        <f>'Innlegging av opplysninger'!$B$5*H2810</f>
        <v>0</v>
      </c>
      <c r="N2810" s="1">
        <f>'Innlegging av opplysninger'!$B$5*I2810</f>
        <v>0</v>
      </c>
      <c r="O2810" s="1">
        <f>'Innlegging av opplysninger'!$B$5*J2810</f>
        <v>0</v>
      </c>
      <c r="P2810" s="1">
        <f>'Innlegging av opplysninger'!$B$5*K2810</f>
        <v>0</v>
      </c>
      <c r="Q2810" s="1"/>
      <c r="R2810" s="1">
        <f>'Innlegging av opplysninger'!$C$11*SUM(H2810:Q2810)</f>
        <v>0</v>
      </c>
      <c r="S2810" s="1">
        <f>'Innlegging av opplysninger'!$C$13*(((H2810+J2810+M2810+O2810)*Data!H2810)+(J2810+O2810)*(1-Data!H2810)*1.8/12+I2810+N2810+K2810+L2810+P2810+Q2810)</f>
        <v>0</v>
      </c>
      <c r="T2810" s="1">
        <f>'Innlegging av opplysninger'!$C$13*((H2810+J2810+M2810+O2810)*(1-Data!H2810)-(J2810+O2810)*(1-Data!H2810)*1.8/12)</f>
        <v>0</v>
      </c>
      <c r="U2810" s="1">
        <f>Data!I2810</f>
        <v>0</v>
      </c>
      <c r="V2810" s="1">
        <f>Data!J2810+Data!K2810</f>
        <v>0</v>
      </c>
      <c r="W2810" s="1">
        <f>Data!L2810</f>
        <v>0</v>
      </c>
      <c r="X2810" s="1">
        <f t="shared" si="437"/>
        <v>0</v>
      </c>
      <c r="Y2810" s="100">
        <f t="shared" si="438"/>
        <v>0</v>
      </c>
      <c r="Z2810" s="100">
        <f t="shared" si="439"/>
        <v>0</v>
      </c>
      <c r="AA2810" s="100">
        <f>'Innlegging av opplysninger'!$B$4*X2810</f>
        <v>0</v>
      </c>
      <c r="AB2810" s="1"/>
      <c r="AC2810" s="1">
        <f>'Innlegging av opplysninger'!$B$5*X2810</f>
        <v>0</v>
      </c>
      <c r="AD2810" s="1">
        <f>'Innlegging av opplysninger'!$B$5*Y2810</f>
        <v>0</v>
      </c>
      <c r="AE2810" s="1">
        <f>'Innlegging av opplysninger'!$B$5*Z2810</f>
        <v>0</v>
      </c>
      <c r="AF2810" s="1">
        <f>'Innlegging av opplysninger'!$B$5*AA2810</f>
        <v>0</v>
      </c>
      <c r="AG2810" s="1"/>
      <c r="AH2810" s="1">
        <f>'Innlegging av opplysninger'!$C$11*SUM(X2810:AG2810)</f>
        <v>0</v>
      </c>
      <c r="AI2810" s="1">
        <f>'Innlegging av opplysninger'!$C$13*(((X2810+Z2810+AC2810+AE2810)*Data!M2810)+(Z2810+AE2810)*(1-Data!M2810)*1.8/12+Y2810+AD2810+AA2810+AB2810+AF2810+AG2810)</f>
        <v>0</v>
      </c>
      <c r="AJ2810" s="1">
        <f>'Innlegging av opplysninger'!$C$13*((X2810+Z2810+AC2810+AE2810)*(1-Data!M2810)-(Z2810+AE2810)*(1-Data!M2810)*1.8/12)</f>
        <v>0</v>
      </c>
      <c r="AK2810" s="83">
        <f t="shared" si="434"/>
        <v>0</v>
      </c>
      <c r="AL2810" s="83">
        <f t="shared" si="435"/>
        <v>0</v>
      </c>
      <c r="AM2810" s="83">
        <f t="shared" si="436"/>
        <v>0</v>
      </c>
    </row>
    <row r="2811" spans="1:39">
      <c r="A2811" t="str">
        <f t="shared" si="430"/>
        <v>00</v>
      </c>
      <c r="B2811" s="6">
        <f>Data!A2811</f>
        <v>0</v>
      </c>
      <c r="C2811" s="7">
        <f>Data!B2811</f>
        <v>0</v>
      </c>
      <c r="D2811" s="7">
        <f>Data!C2811</f>
        <v>0</v>
      </c>
      <c r="E2811" s="1">
        <f>Data!D2811</f>
        <v>0</v>
      </c>
      <c r="F2811" s="1">
        <f>Data!E2811+Data!F2811</f>
        <v>0</v>
      </c>
      <c r="G2811" s="1">
        <f>Data!G2811</f>
        <v>0</v>
      </c>
      <c r="H2811" s="1">
        <f t="shared" si="431"/>
        <v>0</v>
      </c>
      <c r="I2811" s="1">
        <f t="shared" si="432"/>
        <v>0</v>
      </c>
      <c r="J2811" s="1">
        <f t="shared" si="433"/>
        <v>0</v>
      </c>
      <c r="K2811" s="1">
        <f>'Innlegging av opplysninger'!$B$4*H2811</f>
        <v>0</v>
      </c>
      <c r="L2811" s="1"/>
      <c r="M2811" s="1">
        <f>'Innlegging av opplysninger'!$B$5*H2811</f>
        <v>0</v>
      </c>
      <c r="N2811" s="1">
        <f>'Innlegging av opplysninger'!$B$5*I2811</f>
        <v>0</v>
      </c>
      <c r="O2811" s="1">
        <f>'Innlegging av opplysninger'!$B$5*J2811</f>
        <v>0</v>
      </c>
      <c r="P2811" s="1">
        <f>'Innlegging av opplysninger'!$B$5*K2811</f>
        <v>0</v>
      </c>
      <c r="Q2811" s="1"/>
      <c r="R2811" s="1">
        <f>'Innlegging av opplysninger'!$C$11*SUM(H2811:Q2811)</f>
        <v>0</v>
      </c>
      <c r="S2811" s="1">
        <f>'Innlegging av opplysninger'!$C$13*(((H2811+J2811+M2811+O2811)*Data!H2811)+(J2811+O2811)*(1-Data!H2811)*1.8/12+I2811+N2811+K2811+L2811+P2811+Q2811)</f>
        <v>0</v>
      </c>
      <c r="T2811" s="1">
        <f>'Innlegging av opplysninger'!$C$13*((H2811+J2811+M2811+O2811)*(1-Data!H2811)-(J2811+O2811)*(1-Data!H2811)*1.8/12)</f>
        <v>0</v>
      </c>
      <c r="U2811" s="1">
        <f>Data!I2811</f>
        <v>0</v>
      </c>
      <c r="V2811" s="1">
        <f>Data!J2811+Data!K2811</f>
        <v>0</v>
      </c>
      <c r="W2811" s="1">
        <f>Data!L2811</f>
        <v>0</v>
      </c>
      <c r="X2811" s="1">
        <f t="shared" si="437"/>
        <v>0</v>
      </c>
      <c r="Y2811" s="100">
        <f t="shared" si="438"/>
        <v>0</v>
      </c>
      <c r="Z2811" s="100">
        <f t="shared" si="439"/>
        <v>0</v>
      </c>
      <c r="AA2811" s="100">
        <f>'Innlegging av opplysninger'!$B$4*X2811</f>
        <v>0</v>
      </c>
      <c r="AB2811" s="1"/>
      <c r="AC2811" s="1">
        <f>'Innlegging av opplysninger'!$B$5*X2811</f>
        <v>0</v>
      </c>
      <c r="AD2811" s="1">
        <f>'Innlegging av opplysninger'!$B$5*Y2811</f>
        <v>0</v>
      </c>
      <c r="AE2811" s="1">
        <f>'Innlegging av opplysninger'!$B$5*Z2811</f>
        <v>0</v>
      </c>
      <c r="AF2811" s="1">
        <f>'Innlegging av opplysninger'!$B$5*AA2811</f>
        <v>0</v>
      </c>
      <c r="AG2811" s="1"/>
      <c r="AH2811" s="1">
        <f>'Innlegging av opplysninger'!$C$11*SUM(X2811:AG2811)</f>
        <v>0</v>
      </c>
      <c r="AI2811" s="1">
        <f>'Innlegging av opplysninger'!$C$13*(((X2811+Z2811+AC2811+AE2811)*Data!M2811)+(Z2811+AE2811)*(1-Data!M2811)*1.8/12+Y2811+AD2811+AA2811+AB2811+AF2811+AG2811)</f>
        <v>0</v>
      </c>
      <c r="AJ2811" s="1">
        <f>'Innlegging av opplysninger'!$C$13*((X2811+Z2811+AC2811+AE2811)*(1-Data!M2811)-(Z2811+AE2811)*(1-Data!M2811)*1.8/12)</f>
        <v>0</v>
      </c>
      <c r="AK2811" s="83">
        <f t="shared" si="434"/>
        <v>0</v>
      </c>
      <c r="AL2811" s="83">
        <f t="shared" si="435"/>
        <v>0</v>
      </c>
      <c r="AM2811" s="83">
        <f t="shared" si="436"/>
        <v>0</v>
      </c>
    </row>
    <row r="2812" spans="1:39">
      <c r="A2812" t="str">
        <f t="shared" si="430"/>
        <v>00</v>
      </c>
      <c r="B2812" s="6">
        <f>Data!A2812</f>
        <v>0</v>
      </c>
      <c r="C2812" s="7">
        <f>Data!B2812</f>
        <v>0</v>
      </c>
      <c r="D2812" s="7">
        <f>Data!C2812</f>
        <v>0</v>
      </c>
      <c r="E2812" s="1">
        <f>Data!D2812</f>
        <v>0</v>
      </c>
      <c r="F2812" s="1">
        <f>Data!E2812+Data!F2812</f>
        <v>0</v>
      </c>
      <c r="G2812" s="1">
        <f>Data!G2812</f>
        <v>0</v>
      </c>
      <c r="H2812" s="1">
        <f t="shared" si="431"/>
        <v>0</v>
      </c>
      <c r="I2812" s="1">
        <f t="shared" si="432"/>
        <v>0</v>
      </c>
      <c r="J2812" s="1">
        <f t="shared" si="433"/>
        <v>0</v>
      </c>
      <c r="K2812" s="1">
        <f>'Innlegging av opplysninger'!$B$4*H2812</f>
        <v>0</v>
      </c>
      <c r="L2812" s="1"/>
      <c r="M2812" s="1">
        <f>'Innlegging av opplysninger'!$B$5*H2812</f>
        <v>0</v>
      </c>
      <c r="N2812" s="1">
        <f>'Innlegging av opplysninger'!$B$5*I2812</f>
        <v>0</v>
      </c>
      <c r="O2812" s="1">
        <f>'Innlegging av opplysninger'!$B$5*J2812</f>
        <v>0</v>
      </c>
      <c r="P2812" s="1">
        <f>'Innlegging av opplysninger'!$B$5*K2812</f>
        <v>0</v>
      </c>
      <c r="Q2812" s="1"/>
      <c r="R2812" s="1">
        <f>'Innlegging av opplysninger'!$C$11*SUM(H2812:Q2812)</f>
        <v>0</v>
      </c>
      <c r="S2812" s="1">
        <f>'Innlegging av opplysninger'!$C$13*(((H2812+J2812+M2812+O2812)*Data!H2812)+(J2812+O2812)*(1-Data!H2812)*1.8/12+I2812+N2812+K2812+L2812+P2812+Q2812)</f>
        <v>0</v>
      </c>
      <c r="T2812" s="1">
        <f>'Innlegging av opplysninger'!$C$13*((H2812+J2812+M2812+O2812)*(1-Data!H2812)-(J2812+O2812)*(1-Data!H2812)*1.8/12)</f>
        <v>0</v>
      </c>
      <c r="U2812" s="1">
        <f>Data!I2812</f>
        <v>0</v>
      </c>
      <c r="V2812" s="1">
        <f>Data!J2812+Data!K2812</f>
        <v>0</v>
      </c>
      <c r="W2812" s="1">
        <f>Data!L2812</f>
        <v>0</v>
      </c>
      <c r="X2812" s="1">
        <f t="shared" si="437"/>
        <v>0</v>
      </c>
      <c r="Y2812" s="100">
        <f t="shared" si="438"/>
        <v>0</v>
      </c>
      <c r="Z2812" s="100">
        <f t="shared" si="439"/>
        <v>0</v>
      </c>
      <c r="AA2812" s="100">
        <f>'Innlegging av opplysninger'!$B$4*X2812</f>
        <v>0</v>
      </c>
      <c r="AB2812" s="1"/>
      <c r="AC2812" s="1">
        <f>'Innlegging av opplysninger'!$B$5*X2812</f>
        <v>0</v>
      </c>
      <c r="AD2812" s="1">
        <f>'Innlegging av opplysninger'!$B$5*Y2812</f>
        <v>0</v>
      </c>
      <c r="AE2812" s="1">
        <f>'Innlegging av opplysninger'!$B$5*Z2812</f>
        <v>0</v>
      </c>
      <c r="AF2812" s="1">
        <f>'Innlegging av opplysninger'!$B$5*AA2812</f>
        <v>0</v>
      </c>
      <c r="AG2812" s="1"/>
      <c r="AH2812" s="1">
        <f>'Innlegging av opplysninger'!$C$11*SUM(X2812:AG2812)</f>
        <v>0</v>
      </c>
      <c r="AI2812" s="1">
        <f>'Innlegging av opplysninger'!$C$13*(((X2812+Z2812+AC2812+AE2812)*Data!M2812)+(Z2812+AE2812)*(1-Data!M2812)*1.8/12+Y2812+AD2812+AA2812+AB2812+AF2812+AG2812)</f>
        <v>0</v>
      </c>
      <c r="AJ2812" s="1">
        <f>'Innlegging av opplysninger'!$C$13*((X2812+Z2812+AC2812+AE2812)*(1-Data!M2812)-(Z2812+AE2812)*(1-Data!M2812)*1.8/12)</f>
        <v>0</v>
      </c>
      <c r="AK2812" s="83">
        <f t="shared" si="434"/>
        <v>0</v>
      </c>
      <c r="AL2812" s="83">
        <f t="shared" si="435"/>
        <v>0</v>
      </c>
      <c r="AM2812" s="83">
        <f t="shared" si="436"/>
        <v>0</v>
      </c>
    </row>
    <row r="2813" spans="1:39">
      <c r="A2813" t="str">
        <f t="shared" si="430"/>
        <v>00</v>
      </c>
      <c r="B2813" s="6">
        <f>Data!A2813</f>
        <v>0</v>
      </c>
      <c r="C2813" s="7">
        <f>Data!B2813</f>
        <v>0</v>
      </c>
      <c r="D2813" s="7">
        <f>Data!C2813</f>
        <v>0</v>
      </c>
      <c r="E2813" s="1">
        <f>Data!D2813</f>
        <v>0</v>
      </c>
      <c r="F2813" s="1">
        <f>Data!E2813+Data!F2813</f>
        <v>0</v>
      </c>
      <c r="G2813" s="1">
        <f>Data!G2813</f>
        <v>0</v>
      </c>
      <c r="H2813" s="1">
        <f t="shared" si="431"/>
        <v>0</v>
      </c>
      <c r="I2813" s="1">
        <f t="shared" si="432"/>
        <v>0</v>
      </c>
      <c r="J2813" s="1">
        <f t="shared" si="433"/>
        <v>0</v>
      </c>
      <c r="K2813" s="1">
        <f>'Innlegging av opplysninger'!$B$4*H2813</f>
        <v>0</v>
      </c>
      <c r="L2813" s="1"/>
      <c r="M2813" s="1">
        <f>'Innlegging av opplysninger'!$B$5*H2813</f>
        <v>0</v>
      </c>
      <c r="N2813" s="1">
        <f>'Innlegging av opplysninger'!$B$5*I2813</f>
        <v>0</v>
      </c>
      <c r="O2813" s="1">
        <f>'Innlegging av opplysninger'!$B$5*J2813</f>
        <v>0</v>
      </c>
      <c r="P2813" s="1">
        <f>'Innlegging av opplysninger'!$B$5*K2813</f>
        <v>0</v>
      </c>
      <c r="Q2813" s="1"/>
      <c r="R2813" s="1">
        <f>'Innlegging av opplysninger'!$C$11*SUM(H2813:Q2813)</f>
        <v>0</v>
      </c>
      <c r="S2813" s="1">
        <f>'Innlegging av opplysninger'!$C$13*(((H2813+J2813+M2813+O2813)*Data!H2813)+(J2813+O2813)*(1-Data!H2813)*1.8/12+I2813+N2813+K2813+L2813+P2813+Q2813)</f>
        <v>0</v>
      </c>
      <c r="T2813" s="1">
        <f>'Innlegging av opplysninger'!$C$13*((H2813+J2813+M2813+O2813)*(1-Data!H2813)-(J2813+O2813)*(1-Data!H2813)*1.8/12)</f>
        <v>0</v>
      </c>
      <c r="U2813" s="1">
        <f>Data!I2813</f>
        <v>0</v>
      </c>
      <c r="V2813" s="1">
        <f>Data!J2813+Data!K2813</f>
        <v>0</v>
      </c>
      <c r="W2813" s="1">
        <f>Data!L2813</f>
        <v>0</v>
      </c>
      <c r="X2813" s="1">
        <f t="shared" si="437"/>
        <v>0</v>
      </c>
      <c r="Y2813" s="100">
        <f t="shared" si="438"/>
        <v>0</v>
      </c>
      <c r="Z2813" s="100">
        <f t="shared" si="439"/>
        <v>0</v>
      </c>
      <c r="AA2813" s="100">
        <f>'Innlegging av opplysninger'!$B$4*X2813</f>
        <v>0</v>
      </c>
      <c r="AB2813" s="1"/>
      <c r="AC2813" s="1">
        <f>'Innlegging av opplysninger'!$B$5*X2813</f>
        <v>0</v>
      </c>
      <c r="AD2813" s="1">
        <f>'Innlegging av opplysninger'!$B$5*Y2813</f>
        <v>0</v>
      </c>
      <c r="AE2813" s="1">
        <f>'Innlegging av opplysninger'!$B$5*Z2813</f>
        <v>0</v>
      </c>
      <c r="AF2813" s="1">
        <f>'Innlegging av opplysninger'!$B$5*AA2813</f>
        <v>0</v>
      </c>
      <c r="AG2813" s="1"/>
      <c r="AH2813" s="1">
        <f>'Innlegging av opplysninger'!$C$11*SUM(X2813:AG2813)</f>
        <v>0</v>
      </c>
      <c r="AI2813" s="1">
        <f>'Innlegging av opplysninger'!$C$13*(((X2813+Z2813+AC2813+AE2813)*Data!M2813)+(Z2813+AE2813)*(1-Data!M2813)*1.8/12+Y2813+AD2813+AA2813+AB2813+AF2813+AG2813)</f>
        <v>0</v>
      </c>
      <c r="AJ2813" s="1">
        <f>'Innlegging av opplysninger'!$C$13*((X2813+Z2813+AC2813+AE2813)*(1-Data!M2813)-(Z2813+AE2813)*(1-Data!M2813)*1.8/12)</f>
        <v>0</v>
      </c>
      <c r="AK2813" s="83">
        <f t="shared" si="434"/>
        <v>0</v>
      </c>
      <c r="AL2813" s="83">
        <f t="shared" si="435"/>
        <v>0</v>
      </c>
      <c r="AM2813" s="83">
        <f t="shared" si="436"/>
        <v>0</v>
      </c>
    </row>
    <row r="2814" spans="1:39">
      <c r="A2814" t="str">
        <f t="shared" si="430"/>
        <v>00</v>
      </c>
      <c r="B2814" s="6">
        <f>Data!A2814</f>
        <v>0</v>
      </c>
      <c r="C2814" s="7">
        <f>Data!B2814</f>
        <v>0</v>
      </c>
      <c r="D2814" s="7">
        <f>Data!C2814</f>
        <v>0</v>
      </c>
      <c r="E2814" s="1">
        <f>Data!D2814</f>
        <v>0</v>
      </c>
      <c r="F2814" s="1">
        <f>Data!E2814+Data!F2814</f>
        <v>0</v>
      </c>
      <c r="G2814" s="1">
        <f>Data!G2814</f>
        <v>0</v>
      </c>
      <c r="H2814" s="1">
        <f t="shared" si="431"/>
        <v>0</v>
      </c>
      <c r="I2814" s="1">
        <f t="shared" si="432"/>
        <v>0</v>
      </c>
      <c r="J2814" s="1">
        <f t="shared" si="433"/>
        <v>0</v>
      </c>
      <c r="K2814" s="1">
        <f>'Innlegging av opplysninger'!$B$4*H2814</f>
        <v>0</v>
      </c>
      <c r="L2814" s="1"/>
      <c r="M2814" s="1">
        <f>'Innlegging av opplysninger'!$B$5*H2814</f>
        <v>0</v>
      </c>
      <c r="N2814" s="1">
        <f>'Innlegging av opplysninger'!$B$5*I2814</f>
        <v>0</v>
      </c>
      <c r="O2814" s="1">
        <f>'Innlegging av opplysninger'!$B$5*J2814</f>
        <v>0</v>
      </c>
      <c r="P2814" s="1">
        <f>'Innlegging av opplysninger'!$B$5*K2814</f>
        <v>0</v>
      </c>
      <c r="Q2814" s="1"/>
      <c r="R2814" s="1">
        <f>'Innlegging av opplysninger'!$C$11*SUM(H2814:Q2814)</f>
        <v>0</v>
      </c>
      <c r="S2814" s="1">
        <f>'Innlegging av opplysninger'!$C$13*(((H2814+J2814+M2814+O2814)*Data!H2814)+(J2814+O2814)*(1-Data!H2814)*1.8/12+I2814+N2814+K2814+L2814+P2814+Q2814)</f>
        <v>0</v>
      </c>
      <c r="T2814" s="1">
        <f>'Innlegging av opplysninger'!$C$13*((H2814+J2814+M2814+O2814)*(1-Data!H2814)-(J2814+O2814)*(1-Data!H2814)*1.8/12)</f>
        <v>0</v>
      </c>
      <c r="U2814" s="1">
        <f>Data!I2814</f>
        <v>0</v>
      </c>
      <c r="V2814" s="1">
        <f>Data!J2814+Data!K2814</f>
        <v>0</v>
      </c>
      <c r="W2814" s="1">
        <f>Data!L2814</f>
        <v>0</v>
      </c>
      <c r="X2814" s="1">
        <f t="shared" si="437"/>
        <v>0</v>
      </c>
      <c r="Y2814" s="100">
        <f t="shared" si="438"/>
        <v>0</v>
      </c>
      <c r="Z2814" s="100">
        <f t="shared" si="439"/>
        <v>0</v>
      </c>
      <c r="AA2814" s="100">
        <f>'Innlegging av opplysninger'!$B$4*X2814</f>
        <v>0</v>
      </c>
      <c r="AB2814" s="1"/>
      <c r="AC2814" s="1">
        <f>'Innlegging av opplysninger'!$B$5*X2814</f>
        <v>0</v>
      </c>
      <c r="AD2814" s="1">
        <f>'Innlegging av opplysninger'!$B$5*Y2814</f>
        <v>0</v>
      </c>
      <c r="AE2814" s="1">
        <f>'Innlegging av opplysninger'!$B$5*Z2814</f>
        <v>0</v>
      </c>
      <c r="AF2814" s="1">
        <f>'Innlegging av opplysninger'!$B$5*AA2814</f>
        <v>0</v>
      </c>
      <c r="AG2814" s="1"/>
      <c r="AH2814" s="1">
        <f>'Innlegging av opplysninger'!$C$11*SUM(X2814:AG2814)</f>
        <v>0</v>
      </c>
      <c r="AI2814" s="1">
        <f>'Innlegging av opplysninger'!$C$13*(((X2814+Z2814+AC2814+AE2814)*Data!M2814)+(Z2814+AE2814)*(1-Data!M2814)*1.8/12+Y2814+AD2814+AA2814+AB2814+AF2814+AG2814)</f>
        <v>0</v>
      </c>
      <c r="AJ2814" s="1">
        <f>'Innlegging av opplysninger'!$C$13*((X2814+Z2814+AC2814+AE2814)*(1-Data!M2814)-(Z2814+AE2814)*(1-Data!M2814)*1.8/12)</f>
        <v>0</v>
      </c>
      <c r="AK2814" s="83">
        <f t="shared" si="434"/>
        <v>0</v>
      </c>
      <c r="AL2814" s="83">
        <f t="shared" si="435"/>
        <v>0</v>
      </c>
      <c r="AM2814" s="83">
        <f t="shared" si="436"/>
        <v>0</v>
      </c>
    </row>
    <row r="2815" spans="1:39">
      <c r="A2815" t="str">
        <f t="shared" si="430"/>
        <v>00</v>
      </c>
      <c r="B2815" s="6">
        <f>Data!A2815</f>
        <v>0</v>
      </c>
      <c r="C2815" s="7">
        <f>Data!B2815</f>
        <v>0</v>
      </c>
      <c r="D2815" s="7">
        <f>Data!C2815</f>
        <v>0</v>
      </c>
      <c r="E2815" s="1">
        <f>Data!D2815</f>
        <v>0</v>
      </c>
      <c r="F2815" s="1">
        <f>Data!E2815+Data!F2815</f>
        <v>0</v>
      </c>
      <c r="G2815" s="1">
        <f>Data!G2815</f>
        <v>0</v>
      </c>
      <c r="H2815" s="1">
        <f t="shared" si="431"/>
        <v>0</v>
      </c>
      <c r="I2815" s="1">
        <f t="shared" si="432"/>
        <v>0</v>
      </c>
      <c r="J2815" s="1">
        <f t="shared" si="433"/>
        <v>0</v>
      </c>
      <c r="K2815" s="1">
        <f>'Innlegging av opplysninger'!$B$4*H2815</f>
        <v>0</v>
      </c>
      <c r="L2815" s="1"/>
      <c r="M2815" s="1">
        <f>'Innlegging av opplysninger'!$B$5*H2815</f>
        <v>0</v>
      </c>
      <c r="N2815" s="1">
        <f>'Innlegging av opplysninger'!$B$5*I2815</f>
        <v>0</v>
      </c>
      <c r="O2815" s="1">
        <f>'Innlegging av opplysninger'!$B$5*J2815</f>
        <v>0</v>
      </c>
      <c r="P2815" s="1">
        <f>'Innlegging av opplysninger'!$B$5*K2815</f>
        <v>0</v>
      </c>
      <c r="Q2815" s="1"/>
      <c r="R2815" s="1">
        <f>'Innlegging av opplysninger'!$C$11*SUM(H2815:Q2815)</f>
        <v>0</v>
      </c>
      <c r="S2815" s="1">
        <f>'Innlegging av opplysninger'!$C$13*(((H2815+J2815+M2815+O2815)*Data!H2815)+(J2815+O2815)*(1-Data!H2815)*1.8/12+I2815+N2815+K2815+L2815+P2815+Q2815)</f>
        <v>0</v>
      </c>
      <c r="T2815" s="1">
        <f>'Innlegging av opplysninger'!$C$13*((H2815+J2815+M2815+O2815)*(1-Data!H2815)-(J2815+O2815)*(1-Data!H2815)*1.8/12)</f>
        <v>0</v>
      </c>
      <c r="U2815" s="1">
        <f>Data!I2815</f>
        <v>0</v>
      </c>
      <c r="V2815" s="1">
        <f>Data!J2815+Data!K2815</f>
        <v>0</v>
      </c>
      <c r="W2815" s="1">
        <f>Data!L2815</f>
        <v>0</v>
      </c>
      <c r="X2815" s="1">
        <f t="shared" si="437"/>
        <v>0</v>
      </c>
      <c r="Y2815" s="100">
        <f t="shared" si="438"/>
        <v>0</v>
      </c>
      <c r="Z2815" s="100">
        <f t="shared" si="439"/>
        <v>0</v>
      </c>
      <c r="AA2815" s="100">
        <f>'Innlegging av opplysninger'!$B$4*X2815</f>
        <v>0</v>
      </c>
      <c r="AB2815" s="1"/>
      <c r="AC2815" s="1">
        <f>'Innlegging av opplysninger'!$B$5*X2815</f>
        <v>0</v>
      </c>
      <c r="AD2815" s="1">
        <f>'Innlegging av opplysninger'!$B$5*Y2815</f>
        <v>0</v>
      </c>
      <c r="AE2815" s="1">
        <f>'Innlegging av opplysninger'!$B$5*Z2815</f>
        <v>0</v>
      </c>
      <c r="AF2815" s="1">
        <f>'Innlegging av opplysninger'!$B$5*AA2815</f>
        <v>0</v>
      </c>
      <c r="AG2815" s="1"/>
      <c r="AH2815" s="1">
        <f>'Innlegging av opplysninger'!$C$11*SUM(X2815:AG2815)</f>
        <v>0</v>
      </c>
      <c r="AI2815" s="1">
        <f>'Innlegging av opplysninger'!$C$13*(((X2815+Z2815+AC2815+AE2815)*Data!M2815)+(Z2815+AE2815)*(1-Data!M2815)*1.8/12+Y2815+AD2815+AA2815+AB2815+AF2815+AG2815)</f>
        <v>0</v>
      </c>
      <c r="AJ2815" s="1">
        <f>'Innlegging av opplysninger'!$C$13*((X2815+Z2815+AC2815+AE2815)*(1-Data!M2815)-(Z2815+AE2815)*(1-Data!M2815)*1.8/12)</f>
        <v>0</v>
      </c>
      <c r="AK2815" s="83">
        <f t="shared" si="434"/>
        <v>0</v>
      </c>
      <c r="AL2815" s="83">
        <f t="shared" si="435"/>
        <v>0</v>
      </c>
      <c r="AM2815" s="83">
        <f t="shared" si="436"/>
        <v>0</v>
      </c>
    </row>
    <row r="2816" spans="1:39">
      <c r="A2816" t="str">
        <f t="shared" si="430"/>
        <v>00</v>
      </c>
      <c r="B2816" s="6">
        <f>Data!A2816</f>
        <v>0</v>
      </c>
      <c r="C2816" s="7">
        <f>Data!B2816</f>
        <v>0</v>
      </c>
      <c r="D2816" s="7">
        <f>Data!C2816</f>
        <v>0</v>
      </c>
      <c r="E2816" s="1">
        <f>Data!D2816</f>
        <v>0</v>
      </c>
      <c r="F2816" s="1">
        <f>Data!E2816+Data!F2816</f>
        <v>0</v>
      </c>
      <c r="G2816" s="1">
        <f>Data!G2816</f>
        <v>0</v>
      </c>
      <c r="H2816" s="1">
        <f t="shared" si="431"/>
        <v>0</v>
      </c>
      <c r="I2816" s="1">
        <f t="shared" si="432"/>
        <v>0</v>
      </c>
      <c r="J2816" s="1">
        <f t="shared" si="433"/>
        <v>0</v>
      </c>
      <c r="K2816" s="1">
        <f>'Innlegging av opplysninger'!$B$4*H2816</f>
        <v>0</v>
      </c>
      <c r="L2816" s="1"/>
      <c r="M2816" s="1">
        <f>'Innlegging av opplysninger'!$B$5*H2816</f>
        <v>0</v>
      </c>
      <c r="N2816" s="1">
        <f>'Innlegging av opplysninger'!$B$5*I2816</f>
        <v>0</v>
      </c>
      <c r="O2816" s="1">
        <f>'Innlegging av opplysninger'!$B$5*J2816</f>
        <v>0</v>
      </c>
      <c r="P2816" s="1">
        <f>'Innlegging av opplysninger'!$B$5*K2816</f>
        <v>0</v>
      </c>
      <c r="Q2816" s="1"/>
      <c r="R2816" s="1">
        <f>'Innlegging av opplysninger'!$C$11*SUM(H2816:Q2816)</f>
        <v>0</v>
      </c>
      <c r="S2816" s="1">
        <f>'Innlegging av opplysninger'!$C$13*(((H2816+J2816+M2816+O2816)*Data!H2816)+(J2816+O2816)*(1-Data!H2816)*1.8/12+I2816+N2816+K2816+L2816+P2816+Q2816)</f>
        <v>0</v>
      </c>
      <c r="T2816" s="1">
        <f>'Innlegging av opplysninger'!$C$13*((H2816+J2816+M2816+O2816)*(1-Data!H2816)-(J2816+O2816)*(1-Data!H2816)*1.8/12)</f>
        <v>0</v>
      </c>
      <c r="U2816" s="1">
        <f>Data!I2816</f>
        <v>0</v>
      </c>
      <c r="V2816" s="1">
        <f>Data!J2816+Data!K2816</f>
        <v>0</v>
      </c>
      <c r="W2816" s="1">
        <f>Data!L2816</f>
        <v>0</v>
      </c>
      <c r="X2816" s="1">
        <f t="shared" si="437"/>
        <v>0</v>
      </c>
      <c r="Y2816" s="100">
        <f t="shared" si="438"/>
        <v>0</v>
      </c>
      <c r="Z2816" s="100">
        <f t="shared" si="439"/>
        <v>0</v>
      </c>
      <c r="AA2816" s="100">
        <f>'Innlegging av opplysninger'!$B$4*X2816</f>
        <v>0</v>
      </c>
      <c r="AB2816" s="1"/>
      <c r="AC2816" s="1">
        <f>'Innlegging av opplysninger'!$B$5*X2816</f>
        <v>0</v>
      </c>
      <c r="AD2816" s="1">
        <f>'Innlegging av opplysninger'!$B$5*Y2816</f>
        <v>0</v>
      </c>
      <c r="AE2816" s="1">
        <f>'Innlegging av opplysninger'!$B$5*Z2816</f>
        <v>0</v>
      </c>
      <c r="AF2816" s="1">
        <f>'Innlegging av opplysninger'!$B$5*AA2816</f>
        <v>0</v>
      </c>
      <c r="AG2816" s="1"/>
      <c r="AH2816" s="1">
        <f>'Innlegging av opplysninger'!$C$11*SUM(X2816:AG2816)</f>
        <v>0</v>
      </c>
      <c r="AI2816" s="1">
        <f>'Innlegging av opplysninger'!$C$13*(((X2816+Z2816+AC2816+AE2816)*Data!M2816)+(Z2816+AE2816)*(1-Data!M2816)*1.8/12+Y2816+AD2816+AA2816+AB2816+AF2816+AG2816)</f>
        <v>0</v>
      </c>
      <c r="AJ2816" s="1">
        <f>'Innlegging av opplysninger'!$C$13*((X2816+Z2816+AC2816+AE2816)*(1-Data!M2816)-(Z2816+AE2816)*(1-Data!M2816)*1.8/12)</f>
        <v>0</v>
      </c>
      <c r="AK2816" s="83">
        <f t="shared" si="434"/>
        <v>0</v>
      </c>
      <c r="AL2816" s="83">
        <f t="shared" si="435"/>
        <v>0</v>
      </c>
      <c r="AM2816" s="83">
        <f t="shared" si="436"/>
        <v>0</v>
      </c>
    </row>
    <row r="2817" spans="1:39">
      <c r="A2817" t="str">
        <f t="shared" si="430"/>
        <v>00</v>
      </c>
      <c r="B2817" s="6">
        <f>Data!A2817</f>
        <v>0</v>
      </c>
      <c r="C2817" s="7">
        <f>Data!B2817</f>
        <v>0</v>
      </c>
      <c r="D2817" s="7">
        <f>Data!C2817</f>
        <v>0</v>
      </c>
      <c r="E2817" s="1">
        <f>Data!D2817</f>
        <v>0</v>
      </c>
      <c r="F2817" s="1">
        <f>Data!E2817+Data!F2817</f>
        <v>0</v>
      </c>
      <c r="G2817" s="1">
        <f>Data!G2817</f>
        <v>0</v>
      </c>
      <c r="H2817" s="1">
        <f t="shared" si="431"/>
        <v>0</v>
      </c>
      <c r="I2817" s="1">
        <f t="shared" si="432"/>
        <v>0</v>
      </c>
      <c r="J2817" s="1">
        <f t="shared" si="433"/>
        <v>0</v>
      </c>
      <c r="K2817" s="1">
        <f>'Innlegging av opplysninger'!$B$4*H2817</f>
        <v>0</v>
      </c>
      <c r="L2817" s="1"/>
      <c r="M2817" s="1">
        <f>'Innlegging av opplysninger'!$B$5*H2817</f>
        <v>0</v>
      </c>
      <c r="N2817" s="1">
        <f>'Innlegging av opplysninger'!$B$5*I2817</f>
        <v>0</v>
      </c>
      <c r="O2817" s="1">
        <f>'Innlegging av opplysninger'!$B$5*J2817</f>
        <v>0</v>
      </c>
      <c r="P2817" s="1">
        <f>'Innlegging av opplysninger'!$B$5*K2817</f>
        <v>0</v>
      </c>
      <c r="Q2817" s="1"/>
      <c r="R2817" s="1">
        <f>'Innlegging av opplysninger'!$C$11*SUM(H2817:Q2817)</f>
        <v>0</v>
      </c>
      <c r="S2817" s="1">
        <f>'Innlegging av opplysninger'!$C$13*(((H2817+J2817+M2817+O2817)*Data!H2817)+(J2817+O2817)*(1-Data!H2817)*1.8/12+I2817+N2817+K2817+L2817+P2817+Q2817)</f>
        <v>0</v>
      </c>
      <c r="T2817" s="1">
        <f>'Innlegging av opplysninger'!$C$13*((H2817+J2817+M2817+O2817)*(1-Data!H2817)-(J2817+O2817)*(1-Data!H2817)*1.8/12)</f>
        <v>0</v>
      </c>
      <c r="U2817" s="1">
        <f>Data!I2817</f>
        <v>0</v>
      </c>
      <c r="V2817" s="1">
        <f>Data!J2817+Data!K2817</f>
        <v>0</v>
      </c>
      <c r="W2817" s="1">
        <f>Data!L2817</f>
        <v>0</v>
      </c>
      <c r="X2817" s="1">
        <f t="shared" si="437"/>
        <v>0</v>
      </c>
      <c r="Y2817" s="100">
        <f t="shared" si="438"/>
        <v>0</v>
      </c>
      <c r="Z2817" s="100">
        <f t="shared" si="439"/>
        <v>0</v>
      </c>
      <c r="AA2817" s="100">
        <f>'Innlegging av opplysninger'!$B$4*X2817</f>
        <v>0</v>
      </c>
      <c r="AB2817" s="1"/>
      <c r="AC2817" s="1">
        <f>'Innlegging av opplysninger'!$B$5*X2817</f>
        <v>0</v>
      </c>
      <c r="AD2817" s="1">
        <f>'Innlegging av opplysninger'!$B$5*Y2817</f>
        <v>0</v>
      </c>
      <c r="AE2817" s="1">
        <f>'Innlegging av opplysninger'!$B$5*Z2817</f>
        <v>0</v>
      </c>
      <c r="AF2817" s="1">
        <f>'Innlegging av opplysninger'!$B$5*AA2817</f>
        <v>0</v>
      </c>
      <c r="AG2817" s="1"/>
      <c r="AH2817" s="1">
        <f>'Innlegging av opplysninger'!$C$11*SUM(X2817:AG2817)</f>
        <v>0</v>
      </c>
      <c r="AI2817" s="1">
        <f>'Innlegging av opplysninger'!$C$13*(((X2817+Z2817+AC2817+AE2817)*Data!M2817)+(Z2817+AE2817)*(1-Data!M2817)*1.8/12+Y2817+AD2817+AA2817+AB2817+AF2817+AG2817)</f>
        <v>0</v>
      </c>
      <c r="AJ2817" s="1">
        <f>'Innlegging av opplysninger'!$C$13*((X2817+Z2817+AC2817+AE2817)*(1-Data!M2817)-(Z2817+AE2817)*(1-Data!M2817)*1.8/12)</f>
        <v>0</v>
      </c>
      <c r="AK2817" s="83">
        <f t="shared" si="434"/>
        <v>0</v>
      </c>
      <c r="AL2817" s="83">
        <f t="shared" si="435"/>
        <v>0</v>
      </c>
      <c r="AM2817" s="83">
        <f t="shared" si="436"/>
        <v>0</v>
      </c>
    </row>
    <row r="2818" spans="1:39">
      <c r="A2818" t="str">
        <f t="shared" si="430"/>
        <v>00</v>
      </c>
      <c r="B2818" s="6">
        <f>Data!A2818</f>
        <v>0</v>
      </c>
      <c r="C2818" s="7">
        <f>Data!B2818</f>
        <v>0</v>
      </c>
      <c r="D2818" s="7">
        <f>Data!C2818</f>
        <v>0</v>
      </c>
      <c r="E2818" s="1">
        <f>Data!D2818</f>
        <v>0</v>
      </c>
      <c r="F2818" s="1">
        <f>Data!E2818+Data!F2818</f>
        <v>0</v>
      </c>
      <c r="G2818" s="1">
        <f>Data!G2818</f>
        <v>0</v>
      </c>
      <c r="H2818" s="1">
        <f t="shared" si="431"/>
        <v>0</v>
      </c>
      <c r="I2818" s="1">
        <f t="shared" si="432"/>
        <v>0</v>
      </c>
      <c r="J2818" s="1">
        <f t="shared" si="433"/>
        <v>0</v>
      </c>
      <c r="K2818" s="1">
        <f>'Innlegging av opplysninger'!$B$4*H2818</f>
        <v>0</v>
      </c>
      <c r="L2818" s="1"/>
      <c r="M2818" s="1">
        <f>'Innlegging av opplysninger'!$B$5*H2818</f>
        <v>0</v>
      </c>
      <c r="N2818" s="1">
        <f>'Innlegging av opplysninger'!$B$5*I2818</f>
        <v>0</v>
      </c>
      <c r="O2818" s="1">
        <f>'Innlegging av opplysninger'!$B$5*J2818</f>
        <v>0</v>
      </c>
      <c r="P2818" s="1">
        <f>'Innlegging av opplysninger'!$B$5*K2818</f>
        <v>0</v>
      </c>
      <c r="Q2818" s="1"/>
      <c r="R2818" s="1">
        <f>'Innlegging av opplysninger'!$C$11*SUM(H2818:Q2818)</f>
        <v>0</v>
      </c>
      <c r="S2818" s="1">
        <f>'Innlegging av opplysninger'!$C$13*(((H2818+J2818+M2818+O2818)*Data!H2818)+(J2818+O2818)*(1-Data!H2818)*1.8/12+I2818+N2818+K2818+L2818+P2818+Q2818)</f>
        <v>0</v>
      </c>
      <c r="T2818" s="1">
        <f>'Innlegging av opplysninger'!$C$13*((H2818+J2818+M2818+O2818)*(1-Data!H2818)-(J2818+O2818)*(1-Data!H2818)*1.8/12)</f>
        <v>0</v>
      </c>
      <c r="U2818" s="1">
        <f>Data!I2818</f>
        <v>0</v>
      </c>
      <c r="V2818" s="1">
        <f>Data!J2818+Data!K2818</f>
        <v>0</v>
      </c>
      <c r="W2818" s="1">
        <f>Data!L2818</f>
        <v>0</v>
      </c>
      <c r="X2818" s="1">
        <f t="shared" si="437"/>
        <v>0</v>
      </c>
      <c r="Y2818" s="100">
        <f t="shared" si="438"/>
        <v>0</v>
      </c>
      <c r="Z2818" s="100">
        <f t="shared" si="439"/>
        <v>0</v>
      </c>
      <c r="AA2818" s="100">
        <f>'Innlegging av opplysninger'!$B$4*X2818</f>
        <v>0</v>
      </c>
      <c r="AB2818" s="1"/>
      <c r="AC2818" s="1">
        <f>'Innlegging av opplysninger'!$B$5*X2818</f>
        <v>0</v>
      </c>
      <c r="AD2818" s="1">
        <f>'Innlegging av opplysninger'!$B$5*Y2818</f>
        <v>0</v>
      </c>
      <c r="AE2818" s="1">
        <f>'Innlegging av opplysninger'!$B$5*Z2818</f>
        <v>0</v>
      </c>
      <c r="AF2818" s="1">
        <f>'Innlegging av opplysninger'!$B$5*AA2818</f>
        <v>0</v>
      </c>
      <c r="AG2818" s="1"/>
      <c r="AH2818" s="1">
        <f>'Innlegging av opplysninger'!$C$11*SUM(X2818:AG2818)</f>
        <v>0</v>
      </c>
      <c r="AI2818" s="1">
        <f>'Innlegging av opplysninger'!$C$13*(((X2818+Z2818+AC2818+AE2818)*Data!M2818)+(Z2818+AE2818)*(1-Data!M2818)*1.8/12+Y2818+AD2818+AA2818+AB2818+AF2818+AG2818)</f>
        <v>0</v>
      </c>
      <c r="AJ2818" s="1">
        <f>'Innlegging av opplysninger'!$C$13*((X2818+Z2818+AC2818+AE2818)*(1-Data!M2818)-(Z2818+AE2818)*(1-Data!M2818)*1.8/12)</f>
        <v>0</v>
      </c>
      <c r="AK2818" s="83">
        <f t="shared" si="434"/>
        <v>0</v>
      </c>
      <c r="AL2818" s="83">
        <f t="shared" si="435"/>
        <v>0</v>
      </c>
      <c r="AM2818" s="83">
        <f t="shared" si="436"/>
        <v>0</v>
      </c>
    </row>
    <row r="2819" spans="1:39">
      <c r="A2819" t="str">
        <f t="shared" si="430"/>
        <v>00</v>
      </c>
      <c r="B2819" s="6">
        <f>Data!A2819</f>
        <v>0</v>
      </c>
      <c r="C2819" s="7">
        <f>Data!B2819</f>
        <v>0</v>
      </c>
      <c r="D2819" s="7">
        <f>Data!C2819</f>
        <v>0</v>
      </c>
      <c r="E2819" s="1">
        <f>Data!D2819</f>
        <v>0</v>
      </c>
      <c r="F2819" s="1">
        <f>Data!E2819+Data!F2819</f>
        <v>0</v>
      </c>
      <c r="G2819" s="1">
        <f>Data!G2819</f>
        <v>0</v>
      </c>
      <c r="H2819" s="1">
        <f t="shared" si="431"/>
        <v>0</v>
      </c>
      <c r="I2819" s="1">
        <f t="shared" si="432"/>
        <v>0</v>
      </c>
      <c r="J2819" s="1">
        <f t="shared" si="433"/>
        <v>0</v>
      </c>
      <c r="K2819" s="1">
        <f>'Innlegging av opplysninger'!$B$4*H2819</f>
        <v>0</v>
      </c>
      <c r="L2819" s="1"/>
      <c r="M2819" s="1">
        <f>'Innlegging av opplysninger'!$B$5*H2819</f>
        <v>0</v>
      </c>
      <c r="N2819" s="1">
        <f>'Innlegging av opplysninger'!$B$5*I2819</f>
        <v>0</v>
      </c>
      <c r="O2819" s="1">
        <f>'Innlegging av opplysninger'!$B$5*J2819</f>
        <v>0</v>
      </c>
      <c r="P2819" s="1">
        <f>'Innlegging av opplysninger'!$B$5*K2819</f>
        <v>0</v>
      </c>
      <c r="Q2819" s="1"/>
      <c r="R2819" s="1">
        <f>'Innlegging av opplysninger'!$C$11*SUM(H2819:Q2819)</f>
        <v>0</v>
      </c>
      <c r="S2819" s="1">
        <f>'Innlegging av opplysninger'!$C$13*(((H2819+J2819+M2819+O2819)*Data!H2819)+(J2819+O2819)*(1-Data!H2819)*1.8/12+I2819+N2819+K2819+L2819+P2819+Q2819)</f>
        <v>0</v>
      </c>
      <c r="T2819" s="1">
        <f>'Innlegging av opplysninger'!$C$13*((H2819+J2819+M2819+O2819)*(1-Data!H2819)-(J2819+O2819)*(1-Data!H2819)*1.8/12)</f>
        <v>0</v>
      </c>
      <c r="U2819" s="1">
        <f>Data!I2819</f>
        <v>0</v>
      </c>
      <c r="V2819" s="1">
        <f>Data!J2819+Data!K2819</f>
        <v>0</v>
      </c>
      <c r="W2819" s="1">
        <f>Data!L2819</f>
        <v>0</v>
      </c>
      <c r="X2819" s="1">
        <f t="shared" si="437"/>
        <v>0</v>
      </c>
      <c r="Y2819" s="100">
        <f t="shared" si="438"/>
        <v>0</v>
      </c>
      <c r="Z2819" s="100">
        <f t="shared" si="439"/>
        <v>0</v>
      </c>
      <c r="AA2819" s="100">
        <f>'Innlegging av opplysninger'!$B$4*X2819</f>
        <v>0</v>
      </c>
      <c r="AB2819" s="1"/>
      <c r="AC2819" s="1">
        <f>'Innlegging av opplysninger'!$B$5*X2819</f>
        <v>0</v>
      </c>
      <c r="AD2819" s="1">
        <f>'Innlegging av opplysninger'!$B$5*Y2819</f>
        <v>0</v>
      </c>
      <c r="AE2819" s="1">
        <f>'Innlegging av opplysninger'!$B$5*Z2819</f>
        <v>0</v>
      </c>
      <c r="AF2819" s="1">
        <f>'Innlegging av opplysninger'!$B$5*AA2819</f>
        <v>0</v>
      </c>
      <c r="AG2819" s="1"/>
      <c r="AH2819" s="1">
        <f>'Innlegging av opplysninger'!$C$11*SUM(X2819:AG2819)</f>
        <v>0</v>
      </c>
      <c r="AI2819" s="1">
        <f>'Innlegging av opplysninger'!$C$13*(((X2819+Z2819+AC2819+AE2819)*Data!M2819)+(Z2819+AE2819)*(1-Data!M2819)*1.8/12+Y2819+AD2819+AA2819+AB2819+AF2819+AG2819)</f>
        <v>0</v>
      </c>
      <c r="AJ2819" s="1">
        <f>'Innlegging av opplysninger'!$C$13*((X2819+Z2819+AC2819+AE2819)*(1-Data!M2819)-(Z2819+AE2819)*(1-Data!M2819)*1.8/12)</f>
        <v>0</v>
      </c>
      <c r="AK2819" s="83">
        <f t="shared" si="434"/>
        <v>0</v>
      </c>
      <c r="AL2819" s="83">
        <f t="shared" si="435"/>
        <v>0</v>
      </c>
      <c r="AM2819" s="83">
        <f t="shared" si="436"/>
        <v>0</v>
      </c>
    </row>
    <row r="2820" spans="1:39">
      <c r="A2820" t="str">
        <f t="shared" si="430"/>
        <v>00</v>
      </c>
      <c r="B2820" s="6">
        <f>Data!A2820</f>
        <v>0</v>
      </c>
      <c r="C2820" s="7">
        <f>Data!B2820</f>
        <v>0</v>
      </c>
      <c r="D2820" s="7">
        <f>Data!C2820</f>
        <v>0</v>
      </c>
      <c r="E2820" s="1">
        <f>Data!D2820</f>
        <v>0</v>
      </c>
      <c r="F2820" s="1">
        <f>Data!E2820+Data!F2820</f>
        <v>0</v>
      </c>
      <c r="G2820" s="1">
        <f>Data!G2820</f>
        <v>0</v>
      </c>
      <c r="H2820" s="1">
        <f t="shared" si="431"/>
        <v>0</v>
      </c>
      <c r="I2820" s="1">
        <f t="shared" si="432"/>
        <v>0</v>
      </c>
      <c r="J2820" s="1">
        <f t="shared" si="433"/>
        <v>0</v>
      </c>
      <c r="K2820" s="1">
        <f>'Innlegging av opplysninger'!$B$4*H2820</f>
        <v>0</v>
      </c>
      <c r="L2820" s="1"/>
      <c r="M2820" s="1">
        <f>'Innlegging av opplysninger'!$B$5*H2820</f>
        <v>0</v>
      </c>
      <c r="N2820" s="1">
        <f>'Innlegging av opplysninger'!$B$5*I2820</f>
        <v>0</v>
      </c>
      <c r="O2820" s="1">
        <f>'Innlegging av opplysninger'!$B$5*J2820</f>
        <v>0</v>
      </c>
      <c r="P2820" s="1">
        <f>'Innlegging av opplysninger'!$B$5*K2820</f>
        <v>0</v>
      </c>
      <c r="Q2820" s="1"/>
      <c r="R2820" s="1">
        <f>'Innlegging av opplysninger'!$C$11*SUM(H2820:Q2820)</f>
        <v>0</v>
      </c>
      <c r="S2820" s="1">
        <f>'Innlegging av opplysninger'!$C$13*(((H2820+J2820+M2820+O2820)*Data!H2820)+(J2820+O2820)*(1-Data!H2820)*1.8/12+I2820+N2820+K2820+L2820+P2820+Q2820)</f>
        <v>0</v>
      </c>
      <c r="T2820" s="1">
        <f>'Innlegging av opplysninger'!$C$13*((H2820+J2820+M2820+O2820)*(1-Data!H2820)-(J2820+O2820)*(1-Data!H2820)*1.8/12)</f>
        <v>0</v>
      </c>
      <c r="U2820" s="1">
        <f>Data!I2820</f>
        <v>0</v>
      </c>
      <c r="V2820" s="1">
        <f>Data!J2820+Data!K2820</f>
        <v>0</v>
      </c>
      <c r="W2820" s="1">
        <f>Data!L2820</f>
        <v>0</v>
      </c>
      <c r="X2820" s="1">
        <f t="shared" si="437"/>
        <v>0</v>
      </c>
      <c r="Y2820" s="100">
        <f t="shared" si="438"/>
        <v>0</v>
      </c>
      <c r="Z2820" s="100">
        <f t="shared" si="439"/>
        <v>0</v>
      </c>
      <c r="AA2820" s="100">
        <f>'Innlegging av opplysninger'!$B$4*X2820</f>
        <v>0</v>
      </c>
      <c r="AB2820" s="1"/>
      <c r="AC2820" s="1">
        <f>'Innlegging av opplysninger'!$B$5*X2820</f>
        <v>0</v>
      </c>
      <c r="AD2820" s="1">
        <f>'Innlegging av opplysninger'!$B$5*Y2820</f>
        <v>0</v>
      </c>
      <c r="AE2820" s="1">
        <f>'Innlegging av opplysninger'!$B$5*Z2820</f>
        <v>0</v>
      </c>
      <c r="AF2820" s="1">
        <f>'Innlegging av opplysninger'!$B$5*AA2820</f>
        <v>0</v>
      </c>
      <c r="AG2820" s="1"/>
      <c r="AH2820" s="1">
        <f>'Innlegging av opplysninger'!$C$11*SUM(X2820:AG2820)</f>
        <v>0</v>
      </c>
      <c r="AI2820" s="1">
        <f>'Innlegging av opplysninger'!$C$13*(((X2820+Z2820+AC2820+AE2820)*Data!M2820)+(Z2820+AE2820)*(1-Data!M2820)*1.8/12+Y2820+AD2820+AA2820+AB2820+AF2820+AG2820)</f>
        <v>0</v>
      </c>
      <c r="AJ2820" s="1">
        <f>'Innlegging av opplysninger'!$C$13*((X2820+Z2820+AC2820+AE2820)*(1-Data!M2820)-(Z2820+AE2820)*(1-Data!M2820)*1.8/12)</f>
        <v>0</v>
      </c>
      <c r="AK2820" s="83">
        <f t="shared" si="434"/>
        <v>0</v>
      </c>
      <c r="AL2820" s="83">
        <f t="shared" si="435"/>
        <v>0</v>
      </c>
      <c r="AM2820" s="83">
        <f t="shared" si="436"/>
        <v>0</v>
      </c>
    </row>
    <row r="2821" spans="1:39">
      <c r="A2821" t="str">
        <f t="shared" si="430"/>
        <v>00</v>
      </c>
      <c r="B2821" s="6">
        <f>Data!A2821</f>
        <v>0</v>
      </c>
      <c r="C2821" s="7">
        <f>Data!B2821</f>
        <v>0</v>
      </c>
      <c r="D2821" s="7">
        <f>Data!C2821</f>
        <v>0</v>
      </c>
      <c r="E2821" s="1">
        <f>Data!D2821</f>
        <v>0</v>
      </c>
      <c r="F2821" s="1">
        <f>Data!E2821+Data!F2821</f>
        <v>0</v>
      </c>
      <c r="G2821" s="1">
        <f>Data!G2821</f>
        <v>0</v>
      </c>
      <c r="H2821" s="1">
        <f t="shared" si="431"/>
        <v>0</v>
      </c>
      <c r="I2821" s="1">
        <f t="shared" si="432"/>
        <v>0</v>
      </c>
      <c r="J2821" s="1">
        <f t="shared" si="433"/>
        <v>0</v>
      </c>
      <c r="K2821" s="1">
        <f>'Innlegging av opplysninger'!$B$4*H2821</f>
        <v>0</v>
      </c>
      <c r="L2821" s="1"/>
      <c r="M2821" s="1">
        <f>'Innlegging av opplysninger'!$B$5*H2821</f>
        <v>0</v>
      </c>
      <c r="N2821" s="1">
        <f>'Innlegging av opplysninger'!$B$5*I2821</f>
        <v>0</v>
      </c>
      <c r="O2821" s="1">
        <f>'Innlegging av opplysninger'!$B$5*J2821</f>
        <v>0</v>
      </c>
      <c r="P2821" s="1">
        <f>'Innlegging av opplysninger'!$B$5*K2821</f>
        <v>0</v>
      </c>
      <c r="Q2821" s="1"/>
      <c r="R2821" s="1">
        <f>'Innlegging av opplysninger'!$C$11*SUM(H2821:Q2821)</f>
        <v>0</v>
      </c>
      <c r="S2821" s="1">
        <f>'Innlegging av opplysninger'!$C$13*(((H2821+J2821+M2821+O2821)*Data!H2821)+(J2821+O2821)*(1-Data!H2821)*1.8/12+I2821+N2821+K2821+L2821+P2821+Q2821)</f>
        <v>0</v>
      </c>
      <c r="T2821" s="1">
        <f>'Innlegging av opplysninger'!$C$13*((H2821+J2821+M2821+O2821)*(1-Data!H2821)-(J2821+O2821)*(1-Data!H2821)*1.8/12)</f>
        <v>0</v>
      </c>
      <c r="U2821" s="1">
        <f>Data!I2821</f>
        <v>0</v>
      </c>
      <c r="V2821" s="1">
        <f>Data!J2821+Data!K2821</f>
        <v>0</v>
      </c>
      <c r="W2821" s="1">
        <f>Data!L2821</f>
        <v>0</v>
      </c>
      <c r="X2821" s="1">
        <f t="shared" si="437"/>
        <v>0</v>
      </c>
      <c r="Y2821" s="100">
        <f t="shared" si="438"/>
        <v>0</v>
      </c>
      <c r="Z2821" s="100">
        <f t="shared" si="439"/>
        <v>0</v>
      </c>
      <c r="AA2821" s="100">
        <f>'Innlegging av opplysninger'!$B$4*X2821</f>
        <v>0</v>
      </c>
      <c r="AB2821" s="1"/>
      <c r="AC2821" s="1">
        <f>'Innlegging av opplysninger'!$B$5*X2821</f>
        <v>0</v>
      </c>
      <c r="AD2821" s="1">
        <f>'Innlegging av opplysninger'!$B$5*Y2821</f>
        <v>0</v>
      </c>
      <c r="AE2821" s="1">
        <f>'Innlegging av opplysninger'!$B$5*Z2821</f>
        <v>0</v>
      </c>
      <c r="AF2821" s="1">
        <f>'Innlegging av opplysninger'!$B$5*AA2821</f>
        <v>0</v>
      </c>
      <c r="AG2821" s="1"/>
      <c r="AH2821" s="1">
        <f>'Innlegging av opplysninger'!$C$11*SUM(X2821:AG2821)</f>
        <v>0</v>
      </c>
      <c r="AI2821" s="1">
        <f>'Innlegging av opplysninger'!$C$13*(((X2821+Z2821+AC2821+AE2821)*Data!M2821)+(Z2821+AE2821)*(1-Data!M2821)*1.8/12+Y2821+AD2821+AA2821+AB2821+AF2821+AG2821)</f>
        <v>0</v>
      </c>
      <c r="AJ2821" s="1">
        <f>'Innlegging av opplysninger'!$C$13*((X2821+Z2821+AC2821+AE2821)*(1-Data!M2821)-(Z2821+AE2821)*(1-Data!M2821)*1.8/12)</f>
        <v>0</v>
      </c>
      <c r="AK2821" s="83">
        <f t="shared" si="434"/>
        <v>0</v>
      </c>
      <c r="AL2821" s="83">
        <f t="shared" si="435"/>
        <v>0</v>
      </c>
      <c r="AM2821" s="83">
        <f t="shared" si="436"/>
        <v>0</v>
      </c>
    </row>
    <row r="2822" spans="1:39">
      <c r="A2822" t="str">
        <f t="shared" ref="A2822:A2885" si="440">CONCATENATE(B2822,D2822)</f>
        <v>00</v>
      </c>
      <c r="B2822" s="6">
        <f>Data!A2822</f>
        <v>0</v>
      </c>
      <c r="C2822" s="7">
        <f>Data!B2822</f>
        <v>0</v>
      </c>
      <c r="D2822" s="7">
        <f>Data!C2822</f>
        <v>0</v>
      </c>
      <c r="E2822" s="1">
        <f>Data!D2822</f>
        <v>0</v>
      </c>
      <c r="F2822" s="1">
        <f>Data!E2822+Data!F2822</f>
        <v>0</v>
      </c>
      <c r="G2822" s="1">
        <f>Data!G2822</f>
        <v>0</v>
      </c>
      <c r="H2822" s="1">
        <f t="shared" ref="H2822:H2885" si="441">F2822*(11-1/11)*E2822</f>
        <v>0</v>
      </c>
      <c r="I2822" s="1">
        <f t="shared" ref="I2822:I2885" si="442">G2822*(11-1/11)*E2822</f>
        <v>0</v>
      </c>
      <c r="J2822" s="1">
        <f t="shared" ref="J2822:J2885" si="443">(H2822+I2822)*0.12</f>
        <v>0</v>
      </c>
      <c r="K2822" s="1">
        <f>'Innlegging av opplysninger'!$B$4*H2822</f>
        <v>0</v>
      </c>
      <c r="L2822" s="1"/>
      <c r="M2822" s="1">
        <f>'Innlegging av opplysninger'!$B$5*H2822</f>
        <v>0</v>
      </c>
      <c r="N2822" s="1">
        <f>'Innlegging av opplysninger'!$B$5*I2822</f>
        <v>0</v>
      </c>
      <c r="O2822" s="1">
        <f>'Innlegging av opplysninger'!$B$5*J2822</f>
        <v>0</v>
      </c>
      <c r="P2822" s="1">
        <f>'Innlegging av opplysninger'!$B$5*K2822</f>
        <v>0</v>
      </c>
      <c r="Q2822" s="1"/>
      <c r="R2822" s="1">
        <f>'Innlegging av opplysninger'!$C$11*SUM(H2822:Q2822)</f>
        <v>0</v>
      </c>
      <c r="S2822" s="1">
        <f>'Innlegging av opplysninger'!$C$13*(((H2822+J2822+M2822+O2822)*Data!H2822)+(J2822+O2822)*(1-Data!H2822)*1.8/12+I2822+N2822+K2822+L2822+P2822+Q2822)</f>
        <v>0</v>
      </c>
      <c r="T2822" s="1">
        <f>'Innlegging av opplysninger'!$C$13*((H2822+J2822+M2822+O2822)*(1-Data!H2822)-(J2822+O2822)*(1-Data!H2822)*1.8/12)</f>
        <v>0</v>
      </c>
      <c r="U2822" s="1">
        <f>Data!I2822</f>
        <v>0</v>
      </c>
      <c r="V2822" s="1">
        <f>Data!J2822+Data!K2822</f>
        <v>0</v>
      </c>
      <c r="W2822" s="1">
        <f>Data!L2822</f>
        <v>0</v>
      </c>
      <c r="X2822" s="1">
        <f t="shared" si="437"/>
        <v>0</v>
      </c>
      <c r="Y2822" s="100">
        <f t="shared" si="438"/>
        <v>0</v>
      </c>
      <c r="Z2822" s="100">
        <f t="shared" si="439"/>
        <v>0</v>
      </c>
      <c r="AA2822" s="100">
        <f>'Innlegging av opplysninger'!$B$4*X2822</f>
        <v>0</v>
      </c>
      <c r="AB2822" s="1"/>
      <c r="AC2822" s="1">
        <f>'Innlegging av opplysninger'!$B$5*X2822</f>
        <v>0</v>
      </c>
      <c r="AD2822" s="1">
        <f>'Innlegging av opplysninger'!$B$5*Y2822</f>
        <v>0</v>
      </c>
      <c r="AE2822" s="1">
        <f>'Innlegging av opplysninger'!$B$5*Z2822</f>
        <v>0</v>
      </c>
      <c r="AF2822" s="1">
        <f>'Innlegging av opplysninger'!$B$5*AA2822</f>
        <v>0</v>
      </c>
      <c r="AG2822" s="1"/>
      <c r="AH2822" s="1">
        <f>'Innlegging av opplysninger'!$C$11*SUM(X2822:AG2822)</f>
        <v>0</v>
      </c>
      <c r="AI2822" s="1">
        <f>'Innlegging av opplysninger'!$C$13*(((X2822+Z2822+AC2822+AE2822)*Data!M2822)+(Z2822+AE2822)*(1-Data!M2822)*1.8/12+Y2822+AD2822+AA2822+AB2822+AF2822+AG2822)</f>
        <v>0</v>
      </c>
      <c r="AJ2822" s="1">
        <f>'Innlegging av opplysninger'!$C$13*((X2822+Z2822+AC2822+AE2822)*(1-Data!M2822)-(Z2822+AE2822)*(1-Data!M2822)*1.8/12)</f>
        <v>0</v>
      </c>
      <c r="AK2822" s="83">
        <f t="shared" ref="AK2822:AK2885" si="444">ROUND(AH2822+R2822,-3)</f>
        <v>0</v>
      </c>
      <c r="AL2822" s="83">
        <f t="shared" ref="AL2822:AL2885" si="445">ROUND(AI2822+S2822,-3)</f>
        <v>0</v>
      </c>
      <c r="AM2822" s="83">
        <f t="shared" ref="AM2822:AM2885" si="446">ROUND(AJ2822+T2822,-3)</f>
        <v>0</v>
      </c>
    </row>
    <row r="2823" spans="1:39">
      <c r="A2823" t="str">
        <f t="shared" si="440"/>
        <v>00</v>
      </c>
      <c r="B2823" s="6">
        <f>Data!A2823</f>
        <v>0</v>
      </c>
      <c r="C2823" s="7">
        <f>Data!B2823</f>
        <v>0</v>
      </c>
      <c r="D2823" s="7">
        <f>Data!C2823</f>
        <v>0</v>
      </c>
      <c r="E2823" s="1">
        <f>Data!D2823</f>
        <v>0</v>
      </c>
      <c r="F2823" s="1">
        <f>Data!E2823+Data!F2823</f>
        <v>0</v>
      </c>
      <c r="G2823" s="1">
        <f>Data!G2823</f>
        <v>0</v>
      </c>
      <c r="H2823" s="1">
        <f t="shared" si="441"/>
        <v>0</v>
      </c>
      <c r="I2823" s="1">
        <f t="shared" si="442"/>
        <v>0</v>
      </c>
      <c r="J2823" s="1">
        <f t="shared" si="443"/>
        <v>0</v>
      </c>
      <c r="K2823" s="1">
        <f>'Innlegging av opplysninger'!$B$4*H2823</f>
        <v>0</v>
      </c>
      <c r="L2823" s="1"/>
      <c r="M2823" s="1">
        <f>'Innlegging av opplysninger'!$B$5*H2823</f>
        <v>0</v>
      </c>
      <c r="N2823" s="1">
        <f>'Innlegging av opplysninger'!$B$5*I2823</f>
        <v>0</v>
      </c>
      <c r="O2823" s="1">
        <f>'Innlegging av opplysninger'!$B$5*J2823</f>
        <v>0</v>
      </c>
      <c r="P2823" s="1">
        <f>'Innlegging av opplysninger'!$B$5*K2823</f>
        <v>0</v>
      </c>
      <c r="Q2823" s="1"/>
      <c r="R2823" s="1">
        <f>'Innlegging av opplysninger'!$C$11*SUM(H2823:Q2823)</f>
        <v>0</v>
      </c>
      <c r="S2823" s="1">
        <f>'Innlegging av opplysninger'!$C$13*(((H2823+J2823+M2823+O2823)*Data!H2823)+(J2823+O2823)*(1-Data!H2823)*1.8/12+I2823+N2823+K2823+L2823+P2823+Q2823)</f>
        <v>0</v>
      </c>
      <c r="T2823" s="1">
        <f>'Innlegging av opplysninger'!$C$13*((H2823+J2823+M2823+O2823)*(1-Data!H2823)-(J2823+O2823)*(1-Data!H2823)*1.8/12)</f>
        <v>0</v>
      </c>
      <c r="U2823" s="1">
        <f>Data!I2823</f>
        <v>0</v>
      </c>
      <c r="V2823" s="1">
        <f>Data!J2823+Data!K2823</f>
        <v>0</v>
      </c>
      <c r="W2823" s="1">
        <f>Data!L2823</f>
        <v>0</v>
      </c>
      <c r="X2823" s="1">
        <f t="shared" ref="X2823:X2886" si="447">V2823*(11-1/11)*U2823</f>
        <v>0</v>
      </c>
      <c r="Y2823" s="100">
        <f t="shared" ref="Y2823:Y2886" si="448">W2823*(11-1/11)*U2823</f>
        <v>0</v>
      </c>
      <c r="Z2823" s="100">
        <f t="shared" ref="Z2823:Z2886" si="449">(X2823+Y2823)*0.143</f>
        <v>0</v>
      </c>
      <c r="AA2823" s="100">
        <f>'Innlegging av opplysninger'!$B$4*X2823</f>
        <v>0</v>
      </c>
      <c r="AB2823" s="1"/>
      <c r="AC2823" s="1">
        <f>'Innlegging av opplysninger'!$B$5*X2823</f>
        <v>0</v>
      </c>
      <c r="AD2823" s="1">
        <f>'Innlegging av opplysninger'!$B$5*Y2823</f>
        <v>0</v>
      </c>
      <c r="AE2823" s="1">
        <f>'Innlegging av opplysninger'!$B$5*Z2823</f>
        <v>0</v>
      </c>
      <c r="AF2823" s="1">
        <f>'Innlegging av opplysninger'!$B$5*AA2823</f>
        <v>0</v>
      </c>
      <c r="AG2823" s="1"/>
      <c r="AH2823" s="1">
        <f>'Innlegging av opplysninger'!$C$11*SUM(X2823:AG2823)</f>
        <v>0</v>
      </c>
      <c r="AI2823" s="1">
        <f>'Innlegging av opplysninger'!$C$13*(((X2823+Z2823+AC2823+AE2823)*Data!M2823)+(Z2823+AE2823)*(1-Data!M2823)*1.8/12+Y2823+AD2823+AA2823+AB2823+AF2823+AG2823)</f>
        <v>0</v>
      </c>
      <c r="AJ2823" s="1">
        <f>'Innlegging av opplysninger'!$C$13*((X2823+Z2823+AC2823+AE2823)*(1-Data!M2823)-(Z2823+AE2823)*(1-Data!M2823)*1.8/12)</f>
        <v>0</v>
      </c>
      <c r="AK2823" s="83">
        <f t="shared" si="444"/>
        <v>0</v>
      </c>
      <c r="AL2823" s="83">
        <f t="shared" si="445"/>
        <v>0</v>
      </c>
      <c r="AM2823" s="83">
        <f t="shared" si="446"/>
        <v>0</v>
      </c>
    </row>
    <row r="2824" spans="1:39">
      <c r="A2824" t="str">
        <f t="shared" si="440"/>
        <v>00</v>
      </c>
      <c r="B2824" s="6">
        <f>Data!A2824</f>
        <v>0</v>
      </c>
      <c r="C2824" s="7">
        <f>Data!B2824</f>
        <v>0</v>
      </c>
      <c r="D2824" s="7">
        <f>Data!C2824</f>
        <v>0</v>
      </c>
      <c r="E2824" s="1">
        <f>Data!D2824</f>
        <v>0</v>
      </c>
      <c r="F2824" s="1">
        <f>Data!E2824+Data!F2824</f>
        <v>0</v>
      </c>
      <c r="G2824" s="1">
        <f>Data!G2824</f>
        <v>0</v>
      </c>
      <c r="H2824" s="1">
        <f t="shared" si="441"/>
        <v>0</v>
      </c>
      <c r="I2824" s="1">
        <f t="shared" si="442"/>
        <v>0</v>
      </c>
      <c r="J2824" s="1">
        <f t="shared" si="443"/>
        <v>0</v>
      </c>
      <c r="K2824" s="1">
        <f>'Innlegging av opplysninger'!$B$4*H2824</f>
        <v>0</v>
      </c>
      <c r="L2824" s="1"/>
      <c r="M2824" s="1">
        <f>'Innlegging av opplysninger'!$B$5*H2824</f>
        <v>0</v>
      </c>
      <c r="N2824" s="1">
        <f>'Innlegging av opplysninger'!$B$5*I2824</f>
        <v>0</v>
      </c>
      <c r="O2824" s="1">
        <f>'Innlegging av opplysninger'!$B$5*J2824</f>
        <v>0</v>
      </c>
      <c r="P2824" s="1">
        <f>'Innlegging av opplysninger'!$B$5*K2824</f>
        <v>0</v>
      </c>
      <c r="Q2824" s="1"/>
      <c r="R2824" s="1">
        <f>'Innlegging av opplysninger'!$C$11*SUM(H2824:Q2824)</f>
        <v>0</v>
      </c>
      <c r="S2824" s="1">
        <f>'Innlegging av opplysninger'!$C$13*(((H2824+J2824+M2824+O2824)*Data!H2824)+(J2824+O2824)*(1-Data!H2824)*1.8/12+I2824+N2824+K2824+L2824+P2824+Q2824)</f>
        <v>0</v>
      </c>
      <c r="T2824" s="1">
        <f>'Innlegging av opplysninger'!$C$13*((H2824+J2824+M2824+O2824)*(1-Data!H2824)-(J2824+O2824)*(1-Data!H2824)*1.8/12)</f>
        <v>0</v>
      </c>
      <c r="U2824" s="1">
        <f>Data!I2824</f>
        <v>0</v>
      </c>
      <c r="V2824" s="1">
        <f>Data!J2824+Data!K2824</f>
        <v>0</v>
      </c>
      <c r="W2824" s="1">
        <f>Data!L2824</f>
        <v>0</v>
      </c>
      <c r="X2824" s="1">
        <f t="shared" si="447"/>
        <v>0</v>
      </c>
      <c r="Y2824" s="100">
        <f t="shared" si="448"/>
        <v>0</v>
      </c>
      <c r="Z2824" s="100">
        <f t="shared" si="449"/>
        <v>0</v>
      </c>
      <c r="AA2824" s="100">
        <f>'Innlegging av opplysninger'!$B$4*X2824</f>
        <v>0</v>
      </c>
      <c r="AB2824" s="1"/>
      <c r="AC2824" s="1">
        <f>'Innlegging av opplysninger'!$B$5*X2824</f>
        <v>0</v>
      </c>
      <c r="AD2824" s="1">
        <f>'Innlegging av opplysninger'!$B$5*Y2824</f>
        <v>0</v>
      </c>
      <c r="AE2824" s="1">
        <f>'Innlegging av opplysninger'!$B$5*Z2824</f>
        <v>0</v>
      </c>
      <c r="AF2824" s="1">
        <f>'Innlegging av opplysninger'!$B$5*AA2824</f>
        <v>0</v>
      </c>
      <c r="AG2824" s="1"/>
      <c r="AH2824" s="1">
        <f>'Innlegging av opplysninger'!$C$11*SUM(X2824:AG2824)</f>
        <v>0</v>
      </c>
      <c r="AI2824" s="1">
        <f>'Innlegging av opplysninger'!$C$13*(((X2824+Z2824+AC2824+AE2824)*Data!M2824)+(Z2824+AE2824)*(1-Data!M2824)*1.8/12+Y2824+AD2824+AA2824+AB2824+AF2824+AG2824)</f>
        <v>0</v>
      </c>
      <c r="AJ2824" s="1">
        <f>'Innlegging av opplysninger'!$C$13*((X2824+Z2824+AC2824+AE2824)*(1-Data!M2824)-(Z2824+AE2824)*(1-Data!M2824)*1.8/12)</f>
        <v>0</v>
      </c>
      <c r="AK2824" s="83">
        <f t="shared" si="444"/>
        <v>0</v>
      </c>
      <c r="AL2824" s="83">
        <f t="shared" si="445"/>
        <v>0</v>
      </c>
      <c r="AM2824" s="83">
        <f t="shared" si="446"/>
        <v>0</v>
      </c>
    </row>
    <row r="2825" spans="1:39">
      <c r="A2825" t="str">
        <f t="shared" si="440"/>
        <v>00</v>
      </c>
      <c r="B2825" s="6">
        <f>Data!A2825</f>
        <v>0</v>
      </c>
      <c r="C2825" s="7">
        <f>Data!B2825</f>
        <v>0</v>
      </c>
      <c r="D2825" s="7">
        <f>Data!C2825</f>
        <v>0</v>
      </c>
      <c r="E2825" s="1">
        <f>Data!D2825</f>
        <v>0</v>
      </c>
      <c r="F2825" s="1">
        <f>Data!E2825+Data!F2825</f>
        <v>0</v>
      </c>
      <c r="G2825" s="1">
        <f>Data!G2825</f>
        <v>0</v>
      </c>
      <c r="H2825" s="1">
        <f t="shared" si="441"/>
        <v>0</v>
      </c>
      <c r="I2825" s="1">
        <f t="shared" si="442"/>
        <v>0</v>
      </c>
      <c r="J2825" s="1">
        <f t="shared" si="443"/>
        <v>0</v>
      </c>
      <c r="K2825" s="1">
        <f>'Innlegging av opplysninger'!$B$4*H2825</f>
        <v>0</v>
      </c>
      <c r="L2825" s="1"/>
      <c r="M2825" s="1">
        <f>'Innlegging av opplysninger'!$B$5*H2825</f>
        <v>0</v>
      </c>
      <c r="N2825" s="1">
        <f>'Innlegging av opplysninger'!$B$5*I2825</f>
        <v>0</v>
      </c>
      <c r="O2825" s="1">
        <f>'Innlegging av opplysninger'!$B$5*J2825</f>
        <v>0</v>
      </c>
      <c r="P2825" s="1">
        <f>'Innlegging av opplysninger'!$B$5*K2825</f>
        <v>0</v>
      </c>
      <c r="Q2825" s="1"/>
      <c r="R2825" s="1">
        <f>'Innlegging av opplysninger'!$C$11*SUM(H2825:Q2825)</f>
        <v>0</v>
      </c>
      <c r="S2825" s="1">
        <f>'Innlegging av opplysninger'!$C$13*(((H2825+J2825+M2825+O2825)*Data!H2825)+(J2825+O2825)*(1-Data!H2825)*1.8/12+I2825+N2825+K2825+L2825+P2825+Q2825)</f>
        <v>0</v>
      </c>
      <c r="T2825" s="1">
        <f>'Innlegging av opplysninger'!$C$13*((H2825+J2825+M2825+O2825)*(1-Data!H2825)-(J2825+O2825)*(1-Data!H2825)*1.8/12)</f>
        <v>0</v>
      </c>
      <c r="U2825" s="1">
        <f>Data!I2825</f>
        <v>0</v>
      </c>
      <c r="V2825" s="1">
        <f>Data!J2825+Data!K2825</f>
        <v>0</v>
      </c>
      <c r="W2825" s="1">
        <f>Data!L2825</f>
        <v>0</v>
      </c>
      <c r="X2825" s="1">
        <f t="shared" si="447"/>
        <v>0</v>
      </c>
      <c r="Y2825" s="100">
        <f t="shared" si="448"/>
        <v>0</v>
      </c>
      <c r="Z2825" s="100">
        <f t="shared" si="449"/>
        <v>0</v>
      </c>
      <c r="AA2825" s="100">
        <f>'Innlegging av opplysninger'!$B$4*X2825</f>
        <v>0</v>
      </c>
      <c r="AB2825" s="1"/>
      <c r="AC2825" s="1">
        <f>'Innlegging av opplysninger'!$B$5*X2825</f>
        <v>0</v>
      </c>
      <c r="AD2825" s="1">
        <f>'Innlegging av opplysninger'!$B$5*Y2825</f>
        <v>0</v>
      </c>
      <c r="AE2825" s="1">
        <f>'Innlegging av opplysninger'!$B$5*Z2825</f>
        <v>0</v>
      </c>
      <c r="AF2825" s="1">
        <f>'Innlegging av opplysninger'!$B$5*AA2825</f>
        <v>0</v>
      </c>
      <c r="AG2825" s="1"/>
      <c r="AH2825" s="1">
        <f>'Innlegging av opplysninger'!$C$11*SUM(X2825:AG2825)</f>
        <v>0</v>
      </c>
      <c r="AI2825" s="1">
        <f>'Innlegging av opplysninger'!$C$13*(((X2825+Z2825+AC2825+AE2825)*Data!M2825)+(Z2825+AE2825)*(1-Data!M2825)*1.8/12+Y2825+AD2825+AA2825+AB2825+AF2825+AG2825)</f>
        <v>0</v>
      </c>
      <c r="AJ2825" s="1">
        <f>'Innlegging av opplysninger'!$C$13*((X2825+Z2825+AC2825+AE2825)*(1-Data!M2825)-(Z2825+AE2825)*(1-Data!M2825)*1.8/12)</f>
        <v>0</v>
      </c>
      <c r="AK2825" s="83">
        <f t="shared" si="444"/>
        <v>0</v>
      </c>
      <c r="AL2825" s="83">
        <f t="shared" si="445"/>
        <v>0</v>
      </c>
      <c r="AM2825" s="83">
        <f t="shared" si="446"/>
        <v>0</v>
      </c>
    </row>
    <row r="2826" spans="1:39">
      <c r="A2826" t="str">
        <f t="shared" si="440"/>
        <v>00</v>
      </c>
      <c r="B2826" s="6">
        <f>Data!A2826</f>
        <v>0</v>
      </c>
      <c r="C2826" s="7">
        <f>Data!B2826</f>
        <v>0</v>
      </c>
      <c r="D2826" s="7">
        <f>Data!C2826</f>
        <v>0</v>
      </c>
      <c r="E2826" s="1">
        <f>Data!D2826</f>
        <v>0</v>
      </c>
      <c r="F2826" s="1">
        <f>Data!E2826+Data!F2826</f>
        <v>0</v>
      </c>
      <c r="G2826" s="1">
        <f>Data!G2826</f>
        <v>0</v>
      </c>
      <c r="H2826" s="1">
        <f t="shared" si="441"/>
        <v>0</v>
      </c>
      <c r="I2826" s="1">
        <f t="shared" si="442"/>
        <v>0</v>
      </c>
      <c r="J2826" s="1">
        <f t="shared" si="443"/>
        <v>0</v>
      </c>
      <c r="K2826" s="1">
        <f>'Innlegging av opplysninger'!$B$4*H2826</f>
        <v>0</v>
      </c>
      <c r="L2826" s="1"/>
      <c r="M2826" s="1">
        <f>'Innlegging av opplysninger'!$B$5*H2826</f>
        <v>0</v>
      </c>
      <c r="N2826" s="1">
        <f>'Innlegging av opplysninger'!$B$5*I2826</f>
        <v>0</v>
      </c>
      <c r="O2826" s="1">
        <f>'Innlegging av opplysninger'!$B$5*J2826</f>
        <v>0</v>
      </c>
      <c r="P2826" s="1">
        <f>'Innlegging av opplysninger'!$B$5*K2826</f>
        <v>0</v>
      </c>
      <c r="Q2826" s="1"/>
      <c r="R2826" s="1">
        <f>'Innlegging av opplysninger'!$C$11*SUM(H2826:Q2826)</f>
        <v>0</v>
      </c>
      <c r="S2826" s="1">
        <f>'Innlegging av opplysninger'!$C$13*(((H2826+J2826+M2826+O2826)*Data!H2826)+(J2826+O2826)*(1-Data!H2826)*1.8/12+I2826+N2826+K2826+L2826+P2826+Q2826)</f>
        <v>0</v>
      </c>
      <c r="T2826" s="1">
        <f>'Innlegging av opplysninger'!$C$13*((H2826+J2826+M2826+O2826)*(1-Data!H2826)-(J2826+O2826)*(1-Data!H2826)*1.8/12)</f>
        <v>0</v>
      </c>
      <c r="U2826" s="1">
        <f>Data!I2826</f>
        <v>0</v>
      </c>
      <c r="V2826" s="1">
        <f>Data!J2826+Data!K2826</f>
        <v>0</v>
      </c>
      <c r="W2826" s="1">
        <f>Data!L2826</f>
        <v>0</v>
      </c>
      <c r="X2826" s="1">
        <f t="shared" si="447"/>
        <v>0</v>
      </c>
      <c r="Y2826" s="100">
        <f t="shared" si="448"/>
        <v>0</v>
      </c>
      <c r="Z2826" s="100">
        <f t="shared" si="449"/>
        <v>0</v>
      </c>
      <c r="AA2826" s="100">
        <f>'Innlegging av opplysninger'!$B$4*X2826</f>
        <v>0</v>
      </c>
      <c r="AB2826" s="1"/>
      <c r="AC2826" s="1">
        <f>'Innlegging av opplysninger'!$B$5*X2826</f>
        <v>0</v>
      </c>
      <c r="AD2826" s="1">
        <f>'Innlegging av opplysninger'!$B$5*Y2826</f>
        <v>0</v>
      </c>
      <c r="AE2826" s="1">
        <f>'Innlegging av opplysninger'!$B$5*Z2826</f>
        <v>0</v>
      </c>
      <c r="AF2826" s="1">
        <f>'Innlegging av opplysninger'!$B$5*AA2826</f>
        <v>0</v>
      </c>
      <c r="AG2826" s="1"/>
      <c r="AH2826" s="1">
        <f>'Innlegging av opplysninger'!$C$11*SUM(X2826:AG2826)</f>
        <v>0</v>
      </c>
      <c r="AI2826" s="1">
        <f>'Innlegging av opplysninger'!$C$13*(((X2826+Z2826+AC2826+AE2826)*Data!M2826)+(Z2826+AE2826)*(1-Data!M2826)*1.8/12+Y2826+AD2826+AA2826+AB2826+AF2826+AG2826)</f>
        <v>0</v>
      </c>
      <c r="AJ2826" s="1">
        <f>'Innlegging av opplysninger'!$C$13*((X2826+Z2826+AC2826+AE2826)*(1-Data!M2826)-(Z2826+AE2826)*(1-Data!M2826)*1.8/12)</f>
        <v>0</v>
      </c>
      <c r="AK2826" s="83">
        <f t="shared" si="444"/>
        <v>0</v>
      </c>
      <c r="AL2826" s="83">
        <f t="shared" si="445"/>
        <v>0</v>
      </c>
      <c r="AM2826" s="83">
        <f t="shared" si="446"/>
        <v>0</v>
      </c>
    </row>
    <row r="2827" spans="1:39">
      <c r="A2827" t="str">
        <f t="shared" si="440"/>
        <v>00</v>
      </c>
      <c r="B2827" s="6">
        <f>Data!A2827</f>
        <v>0</v>
      </c>
      <c r="C2827" s="7">
        <f>Data!B2827</f>
        <v>0</v>
      </c>
      <c r="D2827" s="7">
        <f>Data!C2827</f>
        <v>0</v>
      </c>
      <c r="E2827" s="1">
        <f>Data!D2827</f>
        <v>0</v>
      </c>
      <c r="F2827" s="1">
        <f>Data!E2827+Data!F2827</f>
        <v>0</v>
      </c>
      <c r="G2827" s="1">
        <f>Data!G2827</f>
        <v>0</v>
      </c>
      <c r="H2827" s="1">
        <f t="shared" si="441"/>
        <v>0</v>
      </c>
      <c r="I2827" s="1">
        <f t="shared" si="442"/>
        <v>0</v>
      </c>
      <c r="J2827" s="1">
        <f t="shared" si="443"/>
        <v>0</v>
      </c>
      <c r="K2827" s="1">
        <f>'Innlegging av opplysninger'!$B$4*H2827</f>
        <v>0</v>
      </c>
      <c r="L2827" s="1"/>
      <c r="M2827" s="1">
        <f>'Innlegging av opplysninger'!$B$5*H2827</f>
        <v>0</v>
      </c>
      <c r="N2827" s="1">
        <f>'Innlegging av opplysninger'!$B$5*I2827</f>
        <v>0</v>
      </c>
      <c r="O2827" s="1">
        <f>'Innlegging av opplysninger'!$B$5*J2827</f>
        <v>0</v>
      </c>
      <c r="P2827" s="1">
        <f>'Innlegging av opplysninger'!$B$5*K2827</f>
        <v>0</v>
      </c>
      <c r="Q2827" s="1"/>
      <c r="R2827" s="1">
        <f>'Innlegging av opplysninger'!$C$11*SUM(H2827:Q2827)</f>
        <v>0</v>
      </c>
      <c r="S2827" s="1">
        <f>'Innlegging av opplysninger'!$C$13*(((H2827+J2827+M2827+O2827)*Data!H2827)+(J2827+O2827)*(1-Data!H2827)*1.8/12+I2827+N2827+K2827+L2827+P2827+Q2827)</f>
        <v>0</v>
      </c>
      <c r="T2827" s="1">
        <f>'Innlegging av opplysninger'!$C$13*((H2827+J2827+M2827+O2827)*(1-Data!H2827)-(J2827+O2827)*(1-Data!H2827)*1.8/12)</f>
        <v>0</v>
      </c>
      <c r="U2827" s="1">
        <f>Data!I2827</f>
        <v>0</v>
      </c>
      <c r="V2827" s="1">
        <f>Data!J2827+Data!K2827</f>
        <v>0</v>
      </c>
      <c r="W2827" s="1">
        <f>Data!L2827</f>
        <v>0</v>
      </c>
      <c r="X2827" s="1">
        <f t="shared" si="447"/>
        <v>0</v>
      </c>
      <c r="Y2827" s="100">
        <f t="shared" si="448"/>
        <v>0</v>
      </c>
      <c r="Z2827" s="100">
        <f t="shared" si="449"/>
        <v>0</v>
      </c>
      <c r="AA2827" s="100">
        <f>'Innlegging av opplysninger'!$B$4*X2827</f>
        <v>0</v>
      </c>
      <c r="AB2827" s="1"/>
      <c r="AC2827" s="1">
        <f>'Innlegging av opplysninger'!$B$5*X2827</f>
        <v>0</v>
      </c>
      <c r="AD2827" s="1">
        <f>'Innlegging av opplysninger'!$B$5*Y2827</f>
        <v>0</v>
      </c>
      <c r="AE2827" s="1">
        <f>'Innlegging av opplysninger'!$B$5*Z2827</f>
        <v>0</v>
      </c>
      <c r="AF2827" s="1">
        <f>'Innlegging av opplysninger'!$B$5*AA2827</f>
        <v>0</v>
      </c>
      <c r="AG2827" s="1"/>
      <c r="AH2827" s="1">
        <f>'Innlegging av opplysninger'!$C$11*SUM(X2827:AG2827)</f>
        <v>0</v>
      </c>
      <c r="AI2827" s="1">
        <f>'Innlegging av opplysninger'!$C$13*(((X2827+Z2827+AC2827+AE2827)*Data!M2827)+(Z2827+AE2827)*(1-Data!M2827)*1.8/12+Y2827+AD2827+AA2827+AB2827+AF2827+AG2827)</f>
        <v>0</v>
      </c>
      <c r="AJ2827" s="1">
        <f>'Innlegging av opplysninger'!$C$13*((X2827+Z2827+AC2827+AE2827)*(1-Data!M2827)-(Z2827+AE2827)*(1-Data!M2827)*1.8/12)</f>
        <v>0</v>
      </c>
      <c r="AK2827" s="83">
        <f t="shared" si="444"/>
        <v>0</v>
      </c>
      <c r="AL2827" s="83">
        <f t="shared" si="445"/>
        <v>0</v>
      </c>
      <c r="AM2827" s="83">
        <f t="shared" si="446"/>
        <v>0</v>
      </c>
    </row>
    <row r="2828" spans="1:39">
      <c r="A2828" t="str">
        <f t="shared" si="440"/>
        <v>00</v>
      </c>
      <c r="B2828" s="6">
        <f>Data!A2828</f>
        <v>0</v>
      </c>
      <c r="C2828" s="7">
        <f>Data!B2828</f>
        <v>0</v>
      </c>
      <c r="D2828" s="7">
        <f>Data!C2828</f>
        <v>0</v>
      </c>
      <c r="E2828" s="1">
        <f>Data!D2828</f>
        <v>0</v>
      </c>
      <c r="F2828" s="1">
        <f>Data!E2828+Data!F2828</f>
        <v>0</v>
      </c>
      <c r="G2828" s="1">
        <f>Data!G2828</f>
        <v>0</v>
      </c>
      <c r="H2828" s="1">
        <f t="shared" si="441"/>
        <v>0</v>
      </c>
      <c r="I2828" s="1">
        <f t="shared" si="442"/>
        <v>0</v>
      </c>
      <c r="J2828" s="1">
        <f t="shared" si="443"/>
        <v>0</v>
      </c>
      <c r="K2828" s="1">
        <f>'Innlegging av opplysninger'!$B$4*H2828</f>
        <v>0</v>
      </c>
      <c r="L2828" s="1"/>
      <c r="M2828" s="1">
        <f>'Innlegging av opplysninger'!$B$5*H2828</f>
        <v>0</v>
      </c>
      <c r="N2828" s="1">
        <f>'Innlegging av opplysninger'!$B$5*I2828</f>
        <v>0</v>
      </c>
      <c r="O2828" s="1">
        <f>'Innlegging av opplysninger'!$B$5*J2828</f>
        <v>0</v>
      </c>
      <c r="P2828" s="1">
        <f>'Innlegging av opplysninger'!$B$5*K2828</f>
        <v>0</v>
      </c>
      <c r="Q2828" s="1"/>
      <c r="R2828" s="1">
        <f>'Innlegging av opplysninger'!$C$11*SUM(H2828:Q2828)</f>
        <v>0</v>
      </c>
      <c r="S2828" s="1">
        <f>'Innlegging av opplysninger'!$C$13*(((H2828+J2828+M2828+O2828)*Data!H2828)+(J2828+O2828)*(1-Data!H2828)*1.8/12+I2828+N2828+K2828+L2828+P2828+Q2828)</f>
        <v>0</v>
      </c>
      <c r="T2828" s="1">
        <f>'Innlegging av opplysninger'!$C$13*((H2828+J2828+M2828+O2828)*(1-Data!H2828)-(J2828+O2828)*(1-Data!H2828)*1.8/12)</f>
        <v>0</v>
      </c>
      <c r="U2828" s="1">
        <f>Data!I2828</f>
        <v>0</v>
      </c>
      <c r="V2828" s="1">
        <f>Data!J2828+Data!K2828</f>
        <v>0</v>
      </c>
      <c r="W2828" s="1">
        <f>Data!L2828</f>
        <v>0</v>
      </c>
      <c r="X2828" s="1">
        <f t="shared" si="447"/>
        <v>0</v>
      </c>
      <c r="Y2828" s="100">
        <f t="shared" si="448"/>
        <v>0</v>
      </c>
      <c r="Z2828" s="100">
        <f t="shared" si="449"/>
        <v>0</v>
      </c>
      <c r="AA2828" s="100">
        <f>'Innlegging av opplysninger'!$B$4*X2828</f>
        <v>0</v>
      </c>
      <c r="AB2828" s="1"/>
      <c r="AC2828" s="1">
        <f>'Innlegging av opplysninger'!$B$5*X2828</f>
        <v>0</v>
      </c>
      <c r="AD2828" s="1">
        <f>'Innlegging av opplysninger'!$B$5*Y2828</f>
        <v>0</v>
      </c>
      <c r="AE2828" s="1">
        <f>'Innlegging av opplysninger'!$B$5*Z2828</f>
        <v>0</v>
      </c>
      <c r="AF2828" s="1">
        <f>'Innlegging av opplysninger'!$B$5*AA2828</f>
        <v>0</v>
      </c>
      <c r="AG2828" s="1"/>
      <c r="AH2828" s="1">
        <f>'Innlegging av opplysninger'!$C$11*SUM(X2828:AG2828)</f>
        <v>0</v>
      </c>
      <c r="AI2828" s="1">
        <f>'Innlegging av opplysninger'!$C$13*(((X2828+Z2828+AC2828+AE2828)*Data!M2828)+(Z2828+AE2828)*(1-Data!M2828)*1.8/12+Y2828+AD2828+AA2828+AB2828+AF2828+AG2828)</f>
        <v>0</v>
      </c>
      <c r="AJ2828" s="1">
        <f>'Innlegging av opplysninger'!$C$13*((X2828+Z2828+AC2828+AE2828)*(1-Data!M2828)-(Z2828+AE2828)*(1-Data!M2828)*1.8/12)</f>
        <v>0</v>
      </c>
      <c r="AK2828" s="83">
        <f t="shared" si="444"/>
        <v>0</v>
      </c>
      <c r="AL2828" s="83">
        <f t="shared" si="445"/>
        <v>0</v>
      </c>
      <c r="AM2828" s="83">
        <f t="shared" si="446"/>
        <v>0</v>
      </c>
    </row>
    <row r="2829" spans="1:39">
      <c r="A2829" t="str">
        <f t="shared" si="440"/>
        <v>00</v>
      </c>
      <c r="B2829" s="6">
        <f>Data!A2829</f>
        <v>0</v>
      </c>
      <c r="C2829" s="7">
        <f>Data!B2829</f>
        <v>0</v>
      </c>
      <c r="D2829" s="7">
        <f>Data!C2829</f>
        <v>0</v>
      </c>
      <c r="E2829" s="1">
        <f>Data!D2829</f>
        <v>0</v>
      </c>
      <c r="F2829" s="1">
        <f>Data!E2829+Data!F2829</f>
        <v>0</v>
      </c>
      <c r="G2829" s="1">
        <f>Data!G2829</f>
        <v>0</v>
      </c>
      <c r="H2829" s="1">
        <f t="shared" si="441"/>
        <v>0</v>
      </c>
      <c r="I2829" s="1">
        <f t="shared" si="442"/>
        <v>0</v>
      </c>
      <c r="J2829" s="1">
        <f t="shared" si="443"/>
        <v>0</v>
      </c>
      <c r="K2829" s="1">
        <f>'Innlegging av opplysninger'!$B$4*H2829</f>
        <v>0</v>
      </c>
      <c r="L2829" s="1"/>
      <c r="M2829" s="1">
        <f>'Innlegging av opplysninger'!$B$5*H2829</f>
        <v>0</v>
      </c>
      <c r="N2829" s="1">
        <f>'Innlegging av opplysninger'!$B$5*I2829</f>
        <v>0</v>
      </c>
      <c r="O2829" s="1">
        <f>'Innlegging av opplysninger'!$B$5*J2829</f>
        <v>0</v>
      </c>
      <c r="P2829" s="1">
        <f>'Innlegging av opplysninger'!$B$5*K2829</f>
        <v>0</v>
      </c>
      <c r="Q2829" s="1"/>
      <c r="R2829" s="1">
        <f>'Innlegging av opplysninger'!$C$11*SUM(H2829:Q2829)</f>
        <v>0</v>
      </c>
      <c r="S2829" s="1">
        <f>'Innlegging av opplysninger'!$C$13*(((H2829+J2829+M2829+O2829)*Data!H2829)+(J2829+O2829)*(1-Data!H2829)*1.8/12+I2829+N2829+K2829+L2829+P2829+Q2829)</f>
        <v>0</v>
      </c>
      <c r="T2829" s="1">
        <f>'Innlegging av opplysninger'!$C$13*((H2829+J2829+M2829+O2829)*(1-Data!H2829)-(J2829+O2829)*(1-Data!H2829)*1.8/12)</f>
        <v>0</v>
      </c>
      <c r="U2829" s="1">
        <f>Data!I2829</f>
        <v>0</v>
      </c>
      <c r="V2829" s="1">
        <f>Data!J2829+Data!K2829</f>
        <v>0</v>
      </c>
      <c r="W2829" s="1">
        <f>Data!L2829</f>
        <v>0</v>
      </c>
      <c r="X2829" s="1">
        <f t="shared" si="447"/>
        <v>0</v>
      </c>
      <c r="Y2829" s="100">
        <f t="shared" si="448"/>
        <v>0</v>
      </c>
      <c r="Z2829" s="100">
        <f t="shared" si="449"/>
        <v>0</v>
      </c>
      <c r="AA2829" s="100">
        <f>'Innlegging av opplysninger'!$B$4*X2829</f>
        <v>0</v>
      </c>
      <c r="AB2829" s="1"/>
      <c r="AC2829" s="1">
        <f>'Innlegging av opplysninger'!$B$5*X2829</f>
        <v>0</v>
      </c>
      <c r="AD2829" s="1">
        <f>'Innlegging av opplysninger'!$B$5*Y2829</f>
        <v>0</v>
      </c>
      <c r="AE2829" s="1">
        <f>'Innlegging av opplysninger'!$B$5*Z2829</f>
        <v>0</v>
      </c>
      <c r="AF2829" s="1">
        <f>'Innlegging av opplysninger'!$B$5*AA2829</f>
        <v>0</v>
      </c>
      <c r="AG2829" s="1"/>
      <c r="AH2829" s="1">
        <f>'Innlegging av opplysninger'!$C$11*SUM(X2829:AG2829)</f>
        <v>0</v>
      </c>
      <c r="AI2829" s="1">
        <f>'Innlegging av opplysninger'!$C$13*(((X2829+Z2829+AC2829+AE2829)*Data!M2829)+(Z2829+AE2829)*(1-Data!M2829)*1.8/12+Y2829+AD2829+AA2829+AB2829+AF2829+AG2829)</f>
        <v>0</v>
      </c>
      <c r="AJ2829" s="1">
        <f>'Innlegging av opplysninger'!$C$13*((X2829+Z2829+AC2829+AE2829)*(1-Data!M2829)-(Z2829+AE2829)*(1-Data!M2829)*1.8/12)</f>
        <v>0</v>
      </c>
      <c r="AK2829" s="83">
        <f t="shared" si="444"/>
        <v>0</v>
      </c>
      <c r="AL2829" s="83">
        <f t="shared" si="445"/>
        <v>0</v>
      </c>
      <c r="AM2829" s="83">
        <f t="shared" si="446"/>
        <v>0</v>
      </c>
    </row>
    <row r="2830" spans="1:39">
      <c r="A2830" t="str">
        <f t="shared" si="440"/>
        <v>00</v>
      </c>
      <c r="B2830" s="6">
        <f>Data!A2830</f>
        <v>0</v>
      </c>
      <c r="C2830" s="7">
        <f>Data!B2830</f>
        <v>0</v>
      </c>
      <c r="D2830" s="7">
        <f>Data!C2830</f>
        <v>0</v>
      </c>
      <c r="E2830" s="1">
        <f>Data!D2830</f>
        <v>0</v>
      </c>
      <c r="F2830" s="1">
        <f>Data!E2830+Data!F2830</f>
        <v>0</v>
      </c>
      <c r="G2830" s="1">
        <f>Data!G2830</f>
        <v>0</v>
      </c>
      <c r="H2830" s="1">
        <f t="shared" si="441"/>
        <v>0</v>
      </c>
      <c r="I2830" s="1">
        <f t="shared" si="442"/>
        <v>0</v>
      </c>
      <c r="J2830" s="1">
        <f t="shared" si="443"/>
        <v>0</v>
      </c>
      <c r="K2830" s="1">
        <f>'Innlegging av opplysninger'!$B$4*H2830</f>
        <v>0</v>
      </c>
      <c r="L2830" s="1"/>
      <c r="M2830" s="1">
        <f>'Innlegging av opplysninger'!$B$5*H2830</f>
        <v>0</v>
      </c>
      <c r="N2830" s="1">
        <f>'Innlegging av opplysninger'!$B$5*I2830</f>
        <v>0</v>
      </c>
      <c r="O2830" s="1">
        <f>'Innlegging av opplysninger'!$B$5*J2830</f>
        <v>0</v>
      </c>
      <c r="P2830" s="1">
        <f>'Innlegging av opplysninger'!$B$5*K2830</f>
        <v>0</v>
      </c>
      <c r="Q2830" s="1"/>
      <c r="R2830" s="1">
        <f>'Innlegging av opplysninger'!$C$11*SUM(H2830:Q2830)</f>
        <v>0</v>
      </c>
      <c r="S2830" s="1">
        <f>'Innlegging av opplysninger'!$C$13*(((H2830+J2830+M2830+O2830)*Data!H2830)+(J2830+O2830)*(1-Data!H2830)*1.8/12+I2830+N2830+K2830+L2830+P2830+Q2830)</f>
        <v>0</v>
      </c>
      <c r="T2830" s="1">
        <f>'Innlegging av opplysninger'!$C$13*((H2830+J2830+M2830+O2830)*(1-Data!H2830)-(J2830+O2830)*(1-Data!H2830)*1.8/12)</f>
        <v>0</v>
      </c>
      <c r="U2830" s="1">
        <f>Data!I2830</f>
        <v>0</v>
      </c>
      <c r="V2830" s="1">
        <f>Data!J2830+Data!K2830</f>
        <v>0</v>
      </c>
      <c r="W2830" s="1">
        <f>Data!L2830</f>
        <v>0</v>
      </c>
      <c r="X2830" s="1">
        <f t="shared" si="447"/>
        <v>0</v>
      </c>
      <c r="Y2830" s="100">
        <f t="shared" si="448"/>
        <v>0</v>
      </c>
      <c r="Z2830" s="100">
        <f t="shared" si="449"/>
        <v>0</v>
      </c>
      <c r="AA2830" s="100">
        <f>'Innlegging av opplysninger'!$B$4*X2830</f>
        <v>0</v>
      </c>
      <c r="AB2830" s="1"/>
      <c r="AC2830" s="1">
        <f>'Innlegging av opplysninger'!$B$5*X2830</f>
        <v>0</v>
      </c>
      <c r="AD2830" s="1">
        <f>'Innlegging av opplysninger'!$B$5*Y2830</f>
        <v>0</v>
      </c>
      <c r="AE2830" s="1">
        <f>'Innlegging av opplysninger'!$B$5*Z2830</f>
        <v>0</v>
      </c>
      <c r="AF2830" s="1">
        <f>'Innlegging av opplysninger'!$B$5*AA2830</f>
        <v>0</v>
      </c>
      <c r="AG2830" s="1"/>
      <c r="AH2830" s="1">
        <f>'Innlegging av opplysninger'!$C$11*SUM(X2830:AG2830)</f>
        <v>0</v>
      </c>
      <c r="AI2830" s="1">
        <f>'Innlegging av opplysninger'!$C$13*(((X2830+Z2830+AC2830+AE2830)*Data!M2830)+(Z2830+AE2830)*(1-Data!M2830)*1.8/12+Y2830+AD2830+AA2830+AB2830+AF2830+AG2830)</f>
        <v>0</v>
      </c>
      <c r="AJ2830" s="1">
        <f>'Innlegging av opplysninger'!$C$13*((X2830+Z2830+AC2830+AE2830)*(1-Data!M2830)-(Z2830+AE2830)*(1-Data!M2830)*1.8/12)</f>
        <v>0</v>
      </c>
      <c r="AK2830" s="83">
        <f t="shared" si="444"/>
        <v>0</v>
      </c>
      <c r="AL2830" s="83">
        <f t="shared" si="445"/>
        <v>0</v>
      </c>
      <c r="AM2830" s="83">
        <f t="shared" si="446"/>
        <v>0</v>
      </c>
    </row>
    <row r="2831" spans="1:39">
      <c r="A2831" t="str">
        <f t="shared" si="440"/>
        <v>00</v>
      </c>
      <c r="B2831" s="6">
        <f>Data!A2831</f>
        <v>0</v>
      </c>
      <c r="C2831" s="7">
        <f>Data!B2831</f>
        <v>0</v>
      </c>
      <c r="D2831" s="7">
        <f>Data!C2831</f>
        <v>0</v>
      </c>
      <c r="E2831" s="1">
        <f>Data!D2831</f>
        <v>0</v>
      </c>
      <c r="F2831" s="1">
        <f>Data!E2831+Data!F2831</f>
        <v>0</v>
      </c>
      <c r="G2831" s="1">
        <f>Data!G2831</f>
        <v>0</v>
      </c>
      <c r="H2831" s="1">
        <f t="shared" si="441"/>
        <v>0</v>
      </c>
      <c r="I2831" s="1">
        <f t="shared" si="442"/>
        <v>0</v>
      </c>
      <c r="J2831" s="1">
        <f t="shared" si="443"/>
        <v>0</v>
      </c>
      <c r="K2831" s="1">
        <f>'Innlegging av opplysninger'!$B$4*H2831</f>
        <v>0</v>
      </c>
      <c r="L2831" s="1"/>
      <c r="M2831" s="1">
        <f>'Innlegging av opplysninger'!$B$5*H2831</f>
        <v>0</v>
      </c>
      <c r="N2831" s="1">
        <f>'Innlegging av opplysninger'!$B$5*I2831</f>
        <v>0</v>
      </c>
      <c r="O2831" s="1">
        <f>'Innlegging av opplysninger'!$B$5*J2831</f>
        <v>0</v>
      </c>
      <c r="P2831" s="1">
        <f>'Innlegging av opplysninger'!$B$5*K2831</f>
        <v>0</v>
      </c>
      <c r="Q2831" s="1"/>
      <c r="R2831" s="1">
        <f>'Innlegging av opplysninger'!$C$11*SUM(H2831:Q2831)</f>
        <v>0</v>
      </c>
      <c r="S2831" s="1">
        <f>'Innlegging av opplysninger'!$C$13*(((H2831+J2831+M2831+O2831)*Data!H2831)+(J2831+O2831)*(1-Data!H2831)*1.8/12+I2831+N2831+K2831+L2831+P2831+Q2831)</f>
        <v>0</v>
      </c>
      <c r="T2831" s="1">
        <f>'Innlegging av opplysninger'!$C$13*((H2831+J2831+M2831+O2831)*(1-Data!H2831)-(J2831+O2831)*(1-Data!H2831)*1.8/12)</f>
        <v>0</v>
      </c>
      <c r="U2831" s="1">
        <f>Data!I2831</f>
        <v>0</v>
      </c>
      <c r="V2831" s="1">
        <f>Data!J2831+Data!K2831</f>
        <v>0</v>
      </c>
      <c r="W2831" s="1">
        <f>Data!L2831</f>
        <v>0</v>
      </c>
      <c r="X2831" s="1">
        <f t="shared" si="447"/>
        <v>0</v>
      </c>
      <c r="Y2831" s="100">
        <f t="shared" si="448"/>
        <v>0</v>
      </c>
      <c r="Z2831" s="100">
        <f t="shared" si="449"/>
        <v>0</v>
      </c>
      <c r="AA2831" s="100">
        <f>'Innlegging av opplysninger'!$B$4*X2831</f>
        <v>0</v>
      </c>
      <c r="AB2831" s="1"/>
      <c r="AC2831" s="1">
        <f>'Innlegging av opplysninger'!$B$5*X2831</f>
        <v>0</v>
      </c>
      <c r="AD2831" s="1">
        <f>'Innlegging av opplysninger'!$B$5*Y2831</f>
        <v>0</v>
      </c>
      <c r="AE2831" s="1">
        <f>'Innlegging av opplysninger'!$B$5*Z2831</f>
        <v>0</v>
      </c>
      <c r="AF2831" s="1">
        <f>'Innlegging av opplysninger'!$B$5*AA2831</f>
        <v>0</v>
      </c>
      <c r="AG2831" s="1"/>
      <c r="AH2831" s="1">
        <f>'Innlegging av opplysninger'!$C$11*SUM(X2831:AG2831)</f>
        <v>0</v>
      </c>
      <c r="AI2831" s="1">
        <f>'Innlegging av opplysninger'!$C$13*(((X2831+Z2831+AC2831+AE2831)*Data!M2831)+(Z2831+AE2831)*(1-Data!M2831)*1.8/12+Y2831+AD2831+AA2831+AB2831+AF2831+AG2831)</f>
        <v>0</v>
      </c>
      <c r="AJ2831" s="1">
        <f>'Innlegging av opplysninger'!$C$13*((X2831+Z2831+AC2831+AE2831)*(1-Data!M2831)-(Z2831+AE2831)*(1-Data!M2831)*1.8/12)</f>
        <v>0</v>
      </c>
      <c r="AK2831" s="83">
        <f t="shared" si="444"/>
        <v>0</v>
      </c>
      <c r="AL2831" s="83">
        <f t="shared" si="445"/>
        <v>0</v>
      </c>
      <c r="AM2831" s="83">
        <f t="shared" si="446"/>
        <v>0</v>
      </c>
    </row>
    <row r="2832" spans="1:39">
      <c r="A2832" t="str">
        <f t="shared" si="440"/>
        <v>00</v>
      </c>
      <c r="B2832" s="6">
        <f>Data!A2832</f>
        <v>0</v>
      </c>
      <c r="C2832" s="7">
        <f>Data!B2832</f>
        <v>0</v>
      </c>
      <c r="D2832" s="7">
        <f>Data!C2832</f>
        <v>0</v>
      </c>
      <c r="E2832" s="1">
        <f>Data!D2832</f>
        <v>0</v>
      </c>
      <c r="F2832" s="1">
        <f>Data!E2832+Data!F2832</f>
        <v>0</v>
      </c>
      <c r="G2832" s="1">
        <f>Data!G2832</f>
        <v>0</v>
      </c>
      <c r="H2832" s="1">
        <f t="shared" si="441"/>
        <v>0</v>
      </c>
      <c r="I2832" s="1">
        <f t="shared" si="442"/>
        <v>0</v>
      </c>
      <c r="J2832" s="1">
        <f t="shared" si="443"/>
        <v>0</v>
      </c>
      <c r="K2832" s="1">
        <f>'Innlegging av opplysninger'!$B$4*H2832</f>
        <v>0</v>
      </c>
      <c r="L2832" s="1"/>
      <c r="M2832" s="1">
        <f>'Innlegging av opplysninger'!$B$5*H2832</f>
        <v>0</v>
      </c>
      <c r="N2832" s="1">
        <f>'Innlegging av opplysninger'!$B$5*I2832</f>
        <v>0</v>
      </c>
      <c r="O2832" s="1">
        <f>'Innlegging av opplysninger'!$B$5*J2832</f>
        <v>0</v>
      </c>
      <c r="P2832" s="1">
        <f>'Innlegging av opplysninger'!$B$5*K2832</f>
        <v>0</v>
      </c>
      <c r="Q2832" s="1"/>
      <c r="R2832" s="1">
        <f>'Innlegging av opplysninger'!$C$11*SUM(H2832:Q2832)</f>
        <v>0</v>
      </c>
      <c r="S2832" s="1">
        <f>'Innlegging av opplysninger'!$C$13*(((H2832+J2832+M2832+O2832)*Data!H2832)+(J2832+O2832)*(1-Data!H2832)*1.8/12+I2832+N2832+K2832+L2832+P2832+Q2832)</f>
        <v>0</v>
      </c>
      <c r="T2832" s="1">
        <f>'Innlegging av opplysninger'!$C$13*((H2832+J2832+M2832+O2832)*(1-Data!H2832)-(J2832+O2832)*(1-Data!H2832)*1.8/12)</f>
        <v>0</v>
      </c>
      <c r="U2832" s="1">
        <f>Data!I2832</f>
        <v>0</v>
      </c>
      <c r="V2832" s="1">
        <f>Data!J2832+Data!K2832</f>
        <v>0</v>
      </c>
      <c r="W2832" s="1">
        <f>Data!L2832</f>
        <v>0</v>
      </c>
      <c r="X2832" s="1">
        <f t="shared" si="447"/>
        <v>0</v>
      </c>
      <c r="Y2832" s="100">
        <f t="shared" si="448"/>
        <v>0</v>
      </c>
      <c r="Z2832" s="100">
        <f t="shared" si="449"/>
        <v>0</v>
      </c>
      <c r="AA2832" s="100">
        <f>'Innlegging av opplysninger'!$B$4*X2832</f>
        <v>0</v>
      </c>
      <c r="AB2832" s="1"/>
      <c r="AC2832" s="1">
        <f>'Innlegging av opplysninger'!$B$5*X2832</f>
        <v>0</v>
      </c>
      <c r="AD2832" s="1">
        <f>'Innlegging av opplysninger'!$B$5*Y2832</f>
        <v>0</v>
      </c>
      <c r="AE2832" s="1">
        <f>'Innlegging av opplysninger'!$B$5*Z2832</f>
        <v>0</v>
      </c>
      <c r="AF2832" s="1">
        <f>'Innlegging av opplysninger'!$B$5*AA2832</f>
        <v>0</v>
      </c>
      <c r="AG2832" s="1"/>
      <c r="AH2832" s="1">
        <f>'Innlegging av opplysninger'!$C$11*SUM(X2832:AG2832)</f>
        <v>0</v>
      </c>
      <c r="AI2832" s="1">
        <f>'Innlegging av opplysninger'!$C$13*(((X2832+Z2832+AC2832+AE2832)*Data!M2832)+(Z2832+AE2832)*(1-Data!M2832)*1.8/12+Y2832+AD2832+AA2832+AB2832+AF2832+AG2832)</f>
        <v>0</v>
      </c>
      <c r="AJ2832" s="1">
        <f>'Innlegging av opplysninger'!$C$13*((X2832+Z2832+AC2832+AE2832)*(1-Data!M2832)-(Z2832+AE2832)*(1-Data!M2832)*1.8/12)</f>
        <v>0</v>
      </c>
      <c r="AK2832" s="83">
        <f t="shared" si="444"/>
        <v>0</v>
      </c>
      <c r="AL2832" s="83">
        <f t="shared" si="445"/>
        <v>0</v>
      </c>
      <c r="AM2832" s="83">
        <f t="shared" si="446"/>
        <v>0</v>
      </c>
    </row>
    <row r="2833" spans="1:39">
      <c r="A2833" t="str">
        <f t="shared" si="440"/>
        <v>00</v>
      </c>
      <c r="B2833" s="6">
        <f>Data!A2833</f>
        <v>0</v>
      </c>
      <c r="C2833" s="7">
        <f>Data!B2833</f>
        <v>0</v>
      </c>
      <c r="D2833" s="7">
        <f>Data!C2833</f>
        <v>0</v>
      </c>
      <c r="E2833" s="1">
        <f>Data!D2833</f>
        <v>0</v>
      </c>
      <c r="F2833" s="1">
        <f>Data!E2833+Data!F2833</f>
        <v>0</v>
      </c>
      <c r="G2833" s="1">
        <f>Data!G2833</f>
        <v>0</v>
      </c>
      <c r="H2833" s="1">
        <f t="shared" si="441"/>
        <v>0</v>
      </c>
      <c r="I2833" s="1">
        <f t="shared" si="442"/>
        <v>0</v>
      </c>
      <c r="J2833" s="1">
        <f t="shared" si="443"/>
        <v>0</v>
      </c>
      <c r="K2833" s="1">
        <f>'Innlegging av opplysninger'!$B$4*H2833</f>
        <v>0</v>
      </c>
      <c r="L2833" s="1"/>
      <c r="M2833" s="1">
        <f>'Innlegging av opplysninger'!$B$5*H2833</f>
        <v>0</v>
      </c>
      <c r="N2833" s="1">
        <f>'Innlegging av opplysninger'!$B$5*I2833</f>
        <v>0</v>
      </c>
      <c r="O2833" s="1">
        <f>'Innlegging av opplysninger'!$B$5*J2833</f>
        <v>0</v>
      </c>
      <c r="P2833" s="1">
        <f>'Innlegging av opplysninger'!$B$5*K2833</f>
        <v>0</v>
      </c>
      <c r="Q2833" s="1"/>
      <c r="R2833" s="1">
        <f>'Innlegging av opplysninger'!$C$11*SUM(H2833:Q2833)</f>
        <v>0</v>
      </c>
      <c r="S2833" s="1">
        <f>'Innlegging av opplysninger'!$C$13*(((H2833+J2833+M2833+O2833)*Data!H2833)+(J2833+O2833)*(1-Data!H2833)*1.8/12+I2833+N2833+K2833+L2833+P2833+Q2833)</f>
        <v>0</v>
      </c>
      <c r="T2833" s="1">
        <f>'Innlegging av opplysninger'!$C$13*((H2833+J2833+M2833+O2833)*(1-Data!H2833)-(J2833+O2833)*(1-Data!H2833)*1.8/12)</f>
        <v>0</v>
      </c>
      <c r="U2833" s="1">
        <f>Data!I2833</f>
        <v>0</v>
      </c>
      <c r="V2833" s="1">
        <f>Data!J2833+Data!K2833</f>
        <v>0</v>
      </c>
      <c r="W2833" s="1">
        <f>Data!L2833</f>
        <v>0</v>
      </c>
      <c r="X2833" s="1">
        <f t="shared" si="447"/>
        <v>0</v>
      </c>
      <c r="Y2833" s="100">
        <f t="shared" si="448"/>
        <v>0</v>
      </c>
      <c r="Z2833" s="100">
        <f t="shared" si="449"/>
        <v>0</v>
      </c>
      <c r="AA2833" s="100">
        <f>'Innlegging av opplysninger'!$B$4*X2833</f>
        <v>0</v>
      </c>
      <c r="AB2833" s="1"/>
      <c r="AC2833" s="1">
        <f>'Innlegging av opplysninger'!$B$5*X2833</f>
        <v>0</v>
      </c>
      <c r="AD2833" s="1">
        <f>'Innlegging av opplysninger'!$B$5*Y2833</f>
        <v>0</v>
      </c>
      <c r="AE2833" s="1">
        <f>'Innlegging av opplysninger'!$B$5*Z2833</f>
        <v>0</v>
      </c>
      <c r="AF2833" s="1">
        <f>'Innlegging av opplysninger'!$B$5*AA2833</f>
        <v>0</v>
      </c>
      <c r="AG2833" s="1"/>
      <c r="AH2833" s="1">
        <f>'Innlegging av opplysninger'!$C$11*SUM(X2833:AG2833)</f>
        <v>0</v>
      </c>
      <c r="AI2833" s="1">
        <f>'Innlegging av opplysninger'!$C$13*(((X2833+Z2833+AC2833+AE2833)*Data!M2833)+(Z2833+AE2833)*(1-Data!M2833)*1.8/12+Y2833+AD2833+AA2833+AB2833+AF2833+AG2833)</f>
        <v>0</v>
      </c>
      <c r="AJ2833" s="1">
        <f>'Innlegging av opplysninger'!$C$13*((X2833+Z2833+AC2833+AE2833)*(1-Data!M2833)-(Z2833+AE2833)*(1-Data!M2833)*1.8/12)</f>
        <v>0</v>
      </c>
      <c r="AK2833" s="83">
        <f t="shared" si="444"/>
        <v>0</v>
      </c>
      <c r="AL2833" s="83">
        <f t="shared" si="445"/>
        <v>0</v>
      </c>
      <c r="AM2833" s="83">
        <f t="shared" si="446"/>
        <v>0</v>
      </c>
    </row>
    <row r="2834" spans="1:39">
      <c r="A2834" t="str">
        <f t="shared" si="440"/>
        <v>00</v>
      </c>
      <c r="B2834" s="6">
        <f>Data!A2834</f>
        <v>0</v>
      </c>
      <c r="C2834" s="7">
        <f>Data!B2834</f>
        <v>0</v>
      </c>
      <c r="D2834" s="7">
        <f>Data!C2834</f>
        <v>0</v>
      </c>
      <c r="E2834" s="1">
        <f>Data!D2834</f>
        <v>0</v>
      </c>
      <c r="F2834" s="1">
        <f>Data!E2834+Data!F2834</f>
        <v>0</v>
      </c>
      <c r="G2834" s="1">
        <f>Data!G2834</f>
        <v>0</v>
      </c>
      <c r="H2834" s="1">
        <f t="shared" si="441"/>
        <v>0</v>
      </c>
      <c r="I2834" s="1">
        <f t="shared" si="442"/>
        <v>0</v>
      </c>
      <c r="J2834" s="1">
        <f t="shared" si="443"/>
        <v>0</v>
      </c>
      <c r="K2834" s="1">
        <f>'Innlegging av opplysninger'!$B$4*H2834</f>
        <v>0</v>
      </c>
      <c r="L2834" s="1"/>
      <c r="M2834" s="1">
        <f>'Innlegging av opplysninger'!$B$5*H2834</f>
        <v>0</v>
      </c>
      <c r="N2834" s="1">
        <f>'Innlegging av opplysninger'!$B$5*I2834</f>
        <v>0</v>
      </c>
      <c r="O2834" s="1">
        <f>'Innlegging av opplysninger'!$B$5*J2834</f>
        <v>0</v>
      </c>
      <c r="P2834" s="1">
        <f>'Innlegging av opplysninger'!$B$5*K2834</f>
        <v>0</v>
      </c>
      <c r="Q2834" s="1"/>
      <c r="R2834" s="1">
        <f>'Innlegging av opplysninger'!$C$11*SUM(H2834:Q2834)</f>
        <v>0</v>
      </c>
      <c r="S2834" s="1">
        <f>'Innlegging av opplysninger'!$C$13*(((H2834+J2834+M2834+O2834)*Data!H2834)+(J2834+O2834)*(1-Data!H2834)*1.8/12+I2834+N2834+K2834+L2834+P2834+Q2834)</f>
        <v>0</v>
      </c>
      <c r="T2834" s="1">
        <f>'Innlegging av opplysninger'!$C$13*((H2834+J2834+M2834+O2834)*(1-Data!H2834)-(J2834+O2834)*(1-Data!H2834)*1.8/12)</f>
        <v>0</v>
      </c>
      <c r="U2834" s="1">
        <f>Data!I2834</f>
        <v>0</v>
      </c>
      <c r="V2834" s="1">
        <f>Data!J2834+Data!K2834</f>
        <v>0</v>
      </c>
      <c r="W2834" s="1">
        <f>Data!L2834</f>
        <v>0</v>
      </c>
      <c r="X2834" s="1">
        <f t="shared" si="447"/>
        <v>0</v>
      </c>
      <c r="Y2834" s="100">
        <f t="shared" si="448"/>
        <v>0</v>
      </c>
      <c r="Z2834" s="100">
        <f t="shared" si="449"/>
        <v>0</v>
      </c>
      <c r="AA2834" s="100">
        <f>'Innlegging av opplysninger'!$B$4*X2834</f>
        <v>0</v>
      </c>
      <c r="AB2834" s="1"/>
      <c r="AC2834" s="1">
        <f>'Innlegging av opplysninger'!$B$5*X2834</f>
        <v>0</v>
      </c>
      <c r="AD2834" s="1">
        <f>'Innlegging av opplysninger'!$B$5*Y2834</f>
        <v>0</v>
      </c>
      <c r="AE2834" s="1">
        <f>'Innlegging av opplysninger'!$B$5*Z2834</f>
        <v>0</v>
      </c>
      <c r="AF2834" s="1">
        <f>'Innlegging av opplysninger'!$B$5*AA2834</f>
        <v>0</v>
      </c>
      <c r="AG2834" s="1"/>
      <c r="AH2834" s="1">
        <f>'Innlegging av opplysninger'!$C$11*SUM(X2834:AG2834)</f>
        <v>0</v>
      </c>
      <c r="AI2834" s="1">
        <f>'Innlegging av opplysninger'!$C$13*(((X2834+Z2834+AC2834+AE2834)*Data!M2834)+(Z2834+AE2834)*(1-Data!M2834)*1.8/12+Y2834+AD2834+AA2834+AB2834+AF2834+AG2834)</f>
        <v>0</v>
      </c>
      <c r="AJ2834" s="1">
        <f>'Innlegging av opplysninger'!$C$13*((X2834+Z2834+AC2834+AE2834)*(1-Data!M2834)-(Z2834+AE2834)*(1-Data!M2834)*1.8/12)</f>
        <v>0</v>
      </c>
      <c r="AK2834" s="83">
        <f t="shared" si="444"/>
        <v>0</v>
      </c>
      <c r="AL2834" s="83">
        <f t="shared" si="445"/>
        <v>0</v>
      </c>
      <c r="AM2834" s="83">
        <f t="shared" si="446"/>
        <v>0</v>
      </c>
    </row>
    <row r="2835" spans="1:39">
      <c r="A2835" t="str">
        <f t="shared" si="440"/>
        <v>00</v>
      </c>
      <c r="B2835" s="6">
        <f>Data!A2835</f>
        <v>0</v>
      </c>
      <c r="C2835" s="7">
        <f>Data!B2835</f>
        <v>0</v>
      </c>
      <c r="D2835" s="7">
        <f>Data!C2835</f>
        <v>0</v>
      </c>
      <c r="E2835" s="1">
        <f>Data!D2835</f>
        <v>0</v>
      </c>
      <c r="F2835" s="1">
        <f>Data!E2835+Data!F2835</f>
        <v>0</v>
      </c>
      <c r="G2835" s="1">
        <f>Data!G2835</f>
        <v>0</v>
      </c>
      <c r="H2835" s="1">
        <f t="shared" si="441"/>
        <v>0</v>
      </c>
      <c r="I2835" s="1">
        <f t="shared" si="442"/>
        <v>0</v>
      </c>
      <c r="J2835" s="1">
        <f t="shared" si="443"/>
        <v>0</v>
      </c>
      <c r="K2835" s="1">
        <f>'Innlegging av opplysninger'!$B$4*H2835</f>
        <v>0</v>
      </c>
      <c r="L2835" s="1"/>
      <c r="M2835" s="1">
        <f>'Innlegging av opplysninger'!$B$5*H2835</f>
        <v>0</v>
      </c>
      <c r="N2835" s="1">
        <f>'Innlegging av opplysninger'!$B$5*I2835</f>
        <v>0</v>
      </c>
      <c r="O2835" s="1">
        <f>'Innlegging av opplysninger'!$B$5*J2835</f>
        <v>0</v>
      </c>
      <c r="P2835" s="1">
        <f>'Innlegging av opplysninger'!$B$5*K2835</f>
        <v>0</v>
      </c>
      <c r="Q2835" s="1"/>
      <c r="R2835" s="1">
        <f>'Innlegging av opplysninger'!$C$11*SUM(H2835:Q2835)</f>
        <v>0</v>
      </c>
      <c r="S2835" s="1">
        <f>'Innlegging av opplysninger'!$C$13*(((H2835+J2835+M2835+O2835)*Data!H2835)+(J2835+O2835)*(1-Data!H2835)*1.8/12+I2835+N2835+K2835+L2835+P2835+Q2835)</f>
        <v>0</v>
      </c>
      <c r="T2835" s="1">
        <f>'Innlegging av opplysninger'!$C$13*((H2835+J2835+M2835+O2835)*(1-Data!H2835)-(J2835+O2835)*(1-Data!H2835)*1.8/12)</f>
        <v>0</v>
      </c>
      <c r="U2835" s="1">
        <f>Data!I2835</f>
        <v>0</v>
      </c>
      <c r="V2835" s="1">
        <f>Data!J2835+Data!K2835</f>
        <v>0</v>
      </c>
      <c r="W2835" s="1">
        <f>Data!L2835</f>
        <v>0</v>
      </c>
      <c r="X2835" s="1">
        <f t="shared" si="447"/>
        <v>0</v>
      </c>
      <c r="Y2835" s="100">
        <f t="shared" si="448"/>
        <v>0</v>
      </c>
      <c r="Z2835" s="100">
        <f t="shared" si="449"/>
        <v>0</v>
      </c>
      <c r="AA2835" s="100">
        <f>'Innlegging av opplysninger'!$B$4*X2835</f>
        <v>0</v>
      </c>
      <c r="AB2835" s="1"/>
      <c r="AC2835" s="1">
        <f>'Innlegging av opplysninger'!$B$5*X2835</f>
        <v>0</v>
      </c>
      <c r="AD2835" s="1">
        <f>'Innlegging av opplysninger'!$B$5*Y2835</f>
        <v>0</v>
      </c>
      <c r="AE2835" s="1">
        <f>'Innlegging av opplysninger'!$B$5*Z2835</f>
        <v>0</v>
      </c>
      <c r="AF2835" s="1">
        <f>'Innlegging av opplysninger'!$B$5*AA2835</f>
        <v>0</v>
      </c>
      <c r="AG2835" s="1"/>
      <c r="AH2835" s="1">
        <f>'Innlegging av opplysninger'!$C$11*SUM(X2835:AG2835)</f>
        <v>0</v>
      </c>
      <c r="AI2835" s="1">
        <f>'Innlegging av opplysninger'!$C$13*(((X2835+Z2835+AC2835+AE2835)*Data!M2835)+(Z2835+AE2835)*(1-Data!M2835)*1.8/12+Y2835+AD2835+AA2835+AB2835+AF2835+AG2835)</f>
        <v>0</v>
      </c>
      <c r="AJ2835" s="1">
        <f>'Innlegging av opplysninger'!$C$13*((X2835+Z2835+AC2835+AE2835)*(1-Data!M2835)-(Z2835+AE2835)*(1-Data!M2835)*1.8/12)</f>
        <v>0</v>
      </c>
      <c r="AK2835" s="83">
        <f t="shared" si="444"/>
        <v>0</v>
      </c>
      <c r="AL2835" s="83">
        <f t="shared" si="445"/>
        <v>0</v>
      </c>
      <c r="AM2835" s="83">
        <f t="shared" si="446"/>
        <v>0</v>
      </c>
    </row>
    <row r="2836" spans="1:39">
      <c r="A2836" t="str">
        <f t="shared" si="440"/>
        <v>00</v>
      </c>
      <c r="B2836" s="6">
        <f>Data!A2836</f>
        <v>0</v>
      </c>
      <c r="C2836" s="7">
        <f>Data!B2836</f>
        <v>0</v>
      </c>
      <c r="D2836" s="7">
        <f>Data!C2836</f>
        <v>0</v>
      </c>
      <c r="E2836" s="1">
        <f>Data!D2836</f>
        <v>0</v>
      </c>
      <c r="F2836" s="1">
        <f>Data!E2836+Data!F2836</f>
        <v>0</v>
      </c>
      <c r="G2836" s="1">
        <f>Data!G2836</f>
        <v>0</v>
      </c>
      <c r="H2836" s="1">
        <f t="shared" si="441"/>
        <v>0</v>
      </c>
      <c r="I2836" s="1">
        <f t="shared" si="442"/>
        <v>0</v>
      </c>
      <c r="J2836" s="1">
        <f t="shared" si="443"/>
        <v>0</v>
      </c>
      <c r="K2836" s="1">
        <f>'Innlegging av opplysninger'!$B$4*H2836</f>
        <v>0</v>
      </c>
      <c r="L2836" s="1"/>
      <c r="M2836" s="1">
        <f>'Innlegging av opplysninger'!$B$5*H2836</f>
        <v>0</v>
      </c>
      <c r="N2836" s="1">
        <f>'Innlegging av opplysninger'!$B$5*I2836</f>
        <v>0</v>
      </c>
      <c r="O2836" s="1">
        <f>'Innlegging av opplysninger'!$B$5*J2836</f>
        <v>0</v>
      </c>
      <c r="P2836" s="1">
        <f>'Innlegging av opplysninger'!$B$5*K2836</f>
        <v>0</v>
      </c>
      <c r="Q2836" s="1"/>
      <c r="R2836" s="1">
        <f>'Innlegging av opplysninger'!$C$11*SUM(H2836:Q2836)</f>
        <v>0</v>
      </c>
      <c r="S2836" s="1">
        <f>'Innlegging av opplysninger'!$C$13*(((H2836+J2836+M2836+O2836)*Data!H2836)+(J2836+O2836)*(1-Data!H2836)*1.8/12+I2836+N2836+K2836+L2836+P2836+Q2836)</f>
        <v>0</v>
      </c>
      <c r="T2836" s="1">
        <f>'Innlegging av opplysninger'!$C$13*((H2836+J2836+M2836+O2836)*(1-Data!H2836)-(J2836+O2836)*(1-Data!H2836)*1.8/12)</f>
        <v>0</v>
      </c>
      <c r="U2836" s="1">
        <f>Data!I2836</f>
        <v>0</v>
      </c>
      <c r="V2836" s="1">
        <f>Data!J2836+Data!K2836</f>
        <v>0</v>
      </c>
      <c r="W2836" s="1">
        <f>Data!L2836</f>
        <v>0</v>
      </c>
      <c r="X2836" s="1">
        <f t="shared" si="447"/>
        <v>0</v>
      </c>
      <c r="Y2836" s="100">
        <f t="shared" si="448"/>
        <v>0</v>
      </c>
      <c r="Z2836" s="100">
        <f t="shared" si="449"/>
        <v>0</v>
      </c>
      <c r="AA2836" s="100">
        <f>'Innlegging av opplysninger'!$B$4*X2836</f>
        <v>0</v>
      </c>
      <c r="AB2836" s="1"/>
      <c r="AC2836" s="1">
        <f>'Innlegging av opplysninger'!$B$5*X2836</f>
        <v>0</v>
      </c>
      <c r="AD2836" s="1">
        <f>'Innlegging av opplysninger'!$B$5*Y2836</f>
        <v>0</v>
      </c>
      <c r="AE2836" s="1">
        <f>'Innlegging av opplysninger'!$B$5*Z2836</f>
        <v>0</v>
      </c>
      <c r="AF2836" s="1">
        <f>'Innlegging av opplysninger'!$B$5*AA2836</f>
        <v>0</v>
      </c>
      <c r="AG2836" s="1"/>
      <c r="AH2836" s="1">
        <f>'Innlegging av opplysninger'!$C$11*SUM(X2836:AG2836)</f>
        <v>0</v>
      </c>
      <c r="AI2836" s="1">
        <f>'Innlegging av opplysninger'!$C$13*(((X2836+Z2836+AC2836+AE2836)*Data!M2836)+(Z2836+AE2836)*(1-Data!M2836)*1.8/12+Y2836+AD2836+AA2836+AB2836+AF2836+AG2836)</f>
        <v>0</v>
      </c>
      <c r="AJ2836" s="1">
        <f>'Innlegging av opplysninger'!$C$13*((X2836+Z2836+AC2836+AE2836)*(1-Data!M2836)-(Z2836+AE2836)*(1-Data!M2836)*1.8/12)</f>
        <v>0</v>
      </c>
      <c r="AK2836" s="83">
        <f t="shared" si="444"/>
        <v>0</v>
      </c>
      <c r="AL2836" s="83">
        <f t="shared" si="445"/>
        <v>0</v>
      </c>
      <c r="AM2836" s="83">
        <f t="shared" si="446"/>
        <v>0</v>
      </c>
    </row>
    <row r="2837" spans="1:39">
      <c r="A2837" t="str">
        <f t="shared" si="440"/>
        <v>00</v>
      </c>
      <c r="B2837" s="6">
        <f>Data!A2837</f>
        <v>0</v>
      </c>
      <c r="C2837" s="7">
        <f>Data!B2837</f>
        <v>0</v>
      </c>
      <c r="D2837" s="7">
        <f>Data!C2837</f>
        <v>0</v>
      </c>
      <c r="E2837" s="1">
        <f>Data!D2837</f>
        <v>0</v>
      </c>
      <c r="F2837" s="1">
        <f>Data!E2837+Data!F2837</f>
        <v>0</v>
      </c>
      <c r="G2837" s="1">
        <f>Data!G2837</f>
        <v>0</v>
      </c>
      <c r="H2837" s="1">
        <f t="shared" si="441"/>
        <v>0</v>
      </c>
      <c r="I2837" s="1">
        <f t="shared" si="442"/>
        <v>0</v>
      </c>
      <c r="J2837" s="1">
        <f t="shared" si="443"/>
        <v>0</v>
      </c>
      <c r="K2837" s="1">
        <f>'Innlegging av opplysninger'!$B$4*H2837</f>
        <v>0</v>
      </c>
      <c r="L2837" s="1"/>
      <c r="M2837" s="1">
        <f>'Innlegging av opplysninger'!$B$5*H2837</f>
        <v>0</v>
      </c>
      <c r="N2837" s="1">
        <f>'Innlegging av opplysninger'!$B$5*I2837</f>
        <v>0</v>
      </c>
      <c r="O2837" s="1">
        <f>'Innlegging av opplysninger'!$B$5*J2837</f>
        <v>0</v>
      </c>
      <c r="P2837" s="1">
        <f>'Innlegging av opplysninger'!$B$5*K2837</f>
        <v>0</v>
      </c>
      <c r="Q2837" s="1"/>
      <c r="R2837" s="1">
        <f>'Innlegging av opplysninger'!$C$11*SUM(H2837:Q2837)</f>
        <v>0</v>
      </c>
      <c r="S2837" s="1">
        <f>'Innlegging av opplysninger'!$C$13*(((H2837+J2837+M2837+O2837)*Data!H2837)+(J2837+O2837)*(1-Data!H2837)*1.8/12+I2837+N2837+K2837+L2837+P2837+Q2837)</f>
        <v>0</v>
      </c>
      <c r="T2837" s="1">
        <f>'Innlegging av opplysninger'!$C$13*((H2837+J2837+M2837+O2837)*(1-Data!H2837)-(J2837+O2837)*(1-Data!H2837)*1.8/12)</f>
        <v>0</v>
      </c>
      <c r="U2837" s="1">
        <f>Data!I2837</f>
        <v>0</v>
      </c>
      <c r="V2837" s="1">
        <f>Data!J2837+Data!K2837</f>
        <v>0</v>
      </c>
      <c r="W2837" s="1">
        <f>Data!L2837</f>
        <v>0</v>
      </c>
      <c r="X2837" s="1">
        <f t="shared" si="447"/>
        <v>0</v>
      </c>
      <c r="Y2837" s="100">
        <f t="shared" si="448"/>
        <v>0</v>
      </c>
      <c r="Z2837" s="100">
        <f t="shared" si="449"/>
        <v>0</v>
      </c>
      <c r="AA2837" s="100">
        <f>'Innlegging av opplysninger'!$B$4*X2837</f>
        <v>0</v>
      </c>
      <c r="AB2837" s="1"/>
      <c r="AC2837" s="1">
        <f>'Innlegging av opplysninger'!$B$5*X2837</f>
        <v>0</v>
      </c>
      <c r="AD2837" s="1">
        <f>'Innlegging av opplysninger'!$B$5*Y2837</f>
        <v>0</v>
      </c>
      <c r="AE2837" s="1">
        <f>'Innlegging av opplysninger'!$B$5*Z2837</f>
        <v>0</v>
      </c>
      <c r="AF2837" s="1">
        <f>'Innlegging av opplysninger'!$B$5*AA2837</f>
        <v>0</v>
      </c>
      <c r="AG2837" s="1"/>
      <c r="AH2837" s="1">
        <f>'Innlegging av opplysninger'!$C$11*SUM(X2837:AG2837)</f>
        <v>0</v>
      </c>
      <c r="AI2837" s="1">
        <f>'Innlegging av opplysninger'!$C$13*(((X2837+Z2837+AC2837+AE2837)*Data!M2837)+(Z2837+AE2837)*(1-Data!M2837)*1.8/12+Y2837+AD2837+AA2837+AB2837+AF2837+AG2837)</f>
        <v>0</v>
      </c>
      <c r="AJ2837" s="1">
        <f>'Innlegging av opplysninger'!$C$13*((X2837+Z2837+AC2837+AE2837)*(1-Data!M2837)-(Z2837+AE2837)*(1-Data!M2837)*1.8/12)</f>
        <v>0</v>
      </c>
      <c r="AK2837" s="83">
        <f t="shared" si="444"/>
        <v>0</v>
      </c>
      <c r="AL2837" s="83">
        <f t="shared" si="445"/>
        <v>0</v>
      </c>
      <c r="AM2837" s="83">
        <f t="shared" si="446"/>
        <v>0</v>
      </c>
    </row>
    <row r="2838" spans="1:39">
      <c r="A2838" t="str">
        <f t="shared" si="440"/>
        <v>00</v>
      </c>
      <c r="B2838" s="6">
        <f>Data!A2838</f>
        <v>0</v>
      </c>
      <c r="C2838" s="7">
        <f>Data!B2838</f>
        <v>0</v>
      </c>
      <c r="D2838" s="7">
        <f>Data!C2838</f>
        <v>0</v>
      </c>
      <c r="E2838" s="1">
        <f>Data!D2838</f>
        <v>0</v>
      </c>
      <c r="F2838" s="1">
        <f>Data!E2838+Data!F2838</f>
        <v>0</v>
      </c>
      <c r="G2838" s="1">
        <f>Data!G2838</f>
        <v>0</v>
      </c>
      <c r="H2838" s="1">
        <f t="shared" si="441"/>
        <v>0</v>
      </c>
      <c r="I2838" s="1">
        <f t="shared" si="442"/>
        <v>0</v>
      </c>
      <c r="J2838" s="1">
        <f t="shared" si="443"/>
        <v>0</v>
      </c>
      <c r="K2838" s="1">
        <f>'Innlegging av opplysninger'!$B$4*H2838</f>
        <v>0</v>
      </c>
      <c r="L2838" s="1"/>
      <c r="M2838" s="1">
        <f>'Innlegging av opplysninger'!$B$5*H2838</f>
        <v>0</v>
      </c>
      <c r="N2838" s="1">
        <f>'Innlegging av opplysninger'!$B$5*I2838</f>
        <v>0</v>
      </c>
      <c r="O2838" s="1">
        <f>'Innlegging av opplysninger'!$B$5*J2838</f>
        <v>0</v>
      </c>
      <c r="P2838" s="1">
        <f>'Innlegging av opplysninger'!$B$5*K2838</f>
        <v>0</v>
      </c>
      <c r="Q2838" s="1"/>
      <c r="R2838" s="1">
        <f>'Innlegging av opplysninger'!$C$11*SUM(H2838:Q2838)</f>
        <v>0</v>
      </c>
      <c r="S2838" s="1">
        <f>'Innlegging av opplysninger'!$C$13*(((H2838+J2838+M2838+O2838)*Data!H2838)+(J2838+O2838)*(1-Data!H2838)*1.8/12+I2838+N2838+K2838+L2838+P2838+Q2838)</f>
        <v>0</v>
      </c>
      <c r="T2838" s="1">
        <f>'Innlegging av opplysninger'!$C$13*((H2838+J2838+M2838+O2838)*(1-Data!H2838)-(J2838+O2838)*(1-Data!H2838)*1.8/12)</f>
        <v>0</v>
      </c>
      <c r="U2838" s="1">
        <f>Data!I2838</f>
        <v>0</v>
      </c>
      <c r="V2838" s="1">
        <f>Data!J2838+Data!K2838</f>
        <v>0</v>
      </c>
      <c r="W2838" s="1">
        <f>Data!L2838</f>
        <v>0</v>
      </c>
      <c r="X2838" s="1">
        <f t="shared" si="447"/>
        <v>0</v>
      </c>
      <c r="Y2838" s="100">
        <f t="shared" si="448"/>
        <v>0</v>
      </c>
      <c r="Z2838" s="100">
        <f t="shared" si="449"/>
        <v>0</v>
      </c>
      <c r="AA2838" s="100">
        <f>'Innlegging av opplysninger'!$B$4*X2838</f>
        <v>0</v>
      </c>
      <c r="AB2838" s="1"/>
      <c r="AC2838" s="1">
        <f>'Innlegging av opplysninger'!$B$5*X2838</f>
        <v>0</v>
      </c>
      <c r="AD2838" s="1">
        <f>'Innlegging av opplysninger'!$B$5*Y2838</f>
        <v>0</v>
      </c>
      <c r="AE2838" s="1">
        <f>'Innlegging av opplysninger'!$B$5*Z2838</f>
        <v>0</v>
      </c>
      <c r="AF2838" s="1">
        <f>'Innlegging av opplysninger'!$B$5*AA2838</f>
        <v>0</v>
      </c>
      <c r="AG2838" s="1"/>
      <c r="AH2838" s="1">
        <f>'Innlegging av opplysninger'!$C$11*SUM(X2838:AG2838)</f>
        <v>0</v>
      </c>
      <c r="AI2838" s="1">
        <f>'Innlegging av opplysninger'!$C$13*(((X2838+Z2838+AC2838+AE2838)*Data!M2838)+(Z2838+AE2838)*(1-Data!M2838)*1.8/12+Y2838+AD2838+AA2838+AB2838+AF2838+AG2838)</f>
        <v>0</v>
      </c>
      <c r="AJ2838" s="1">
        <f>'Innlegging av opplysninger'!$C$13*((X2838+Z2838+AC2838+AE2838)*(1-Data!M2838)-(Z2838+AE2838)*(1-Data!M2838)*1.8/12)</f>
        <v>0</v>
      </c>
      <c r="AK2838" s="83">
        <f t="shared" si="444"/>
        <v>0</v>
      </c>
      <c r="AL2838" s="83">
        <f t="shared" si="445"/>
        <v>0</v>
      </c>
      <c r="AM2838" s="83">
        <f t="shared" si="446"/>
        <v>0</v>
      </c>
    </row>
    <row r="2839" spans="1:39">
      <c r="A2839" t="str">
        <f t="shared" si="440"/>
        <v>00</v>
      </c>
      <c r="B2839" s="6">
        <f>Data!A2839</f>
        <v>0</v>
      </c>
      <c r="C2839" s="7">
        <f>Data!B2839</f>
        <v>0</v>
      </c>
      <c r="D2839" s="7">
        <f>Data!C2839</f>
        <v>0</v>
      </c>
      <c r="E2839" s="1">
        <f>Data!D2839</f>
        <v>0</v>
      </c>
      <c r="F2839" s="1">
        <f>Data!E2839+Data!F2839</f>
        <v>0</v>
      </c>
      <c r="G2839" s="1">
        <f>Data!G2839</f>
        <v>0</v>
      </c>
      <c r="H2839" s="1">
        <f t="shared" si="441"/>
        <v>0</v>
      </c>
      <c r="I2839" s="1">
        <f t="shared" si="442"/>
        <v>0</v>
      </c>
      <c r="J2839" s="1">
        <f t="shared" si="443"/>
        <v>0</v>
      </c>
      <c r="K2839" s="1">
        <f>'Innlegging av opplysninger'!$B$4*H2839</f>
        <v>0</v>
      </c>
      <c r="L2839" s="1"/>
      <c r="M2839" s="1">
        <f>'Innlegging av opplysninger'!$B$5*H2839</f>
        <v>0</v>
      </c>
      <c r="N2839" s="1">
        <f>'Innlegging av opplysninger'!$B$5*I2839</f>
        <v>0</v>
      </c>
      <c r="O2839" s="1">
        <f>'Innlegging av opplysninger'!$B$5*J2839</f>
        <v>0</v>
      </c>
      <c r="P2839" s="1">
        <f>'Innlegging av opplysninger'!$B$5*K2839</f>
        <v>0</v>
      </c>
      <c r="Q2839" s="1"/>
      <c r="R2839" s="1">
        <f>'Innlegging av opplysninger'!$C$11*SUM(H2839:Q2839)</f>
        <v>0</v>
      </c>
      <c r="S2839" s="1">
        <f>'Innlegging av opplysninger'!$C$13*(((H2839+J2839+M2839+O2839)*Data!H2839)+(J2839+O2839)*(1-Data!H2839)*1.8/12+I2839+N2839+K2839+L2839+P2839+Q2839)</f>
        <v>0</v>
      </c>
      <c r="T2839" s="1">
        <f>'Innlegging av opplysninger'!$C$13*((H2839+J2839+M2839+O2839)*(1-Data!H2839)-(J2839+O2839)*(1-Data!H2839)*1.8/12)</f>
        <v>0</v>
      </c>
      <c r="U2839" s="1">
        <f>Data!I2839</f>
        <v>0</v>
      </c>
      <c r="V2839" s="1">
        <f>Data!J2839+Data!K2839</f>
        <v>0</v>
      </c>
      <c r="W2839" s="1">
        <f>Data!L2839</f>
        <v>0</v>
      </c>
      <c r="X2839" s="1">
        <f t="shared" si="447"/>
        <v>0</v>
      </c>
      <c r="Y2839" s="100">
        <f t="shared" si="448"/>
        <v>0</v>
      </c>
      <c r="Z2839" s="100">
        <f t="shared" si="449"/>
        <v>0</v>
      </c>
      <c r="AA2839" s="100">
        <f>'Innlegging av opplysninger'!$B$4*X2839</f>
        <v>0</v>
      </c>
      <c r="AB2839" s="1"/>
      <c r="AC2839" s="1">
        <f>'Innlegging av opplysninger'!$B$5*X2839</f>
        <v>0</v>
      </c>
      <c r="AD2839" s="1">
        <f>'Innlegging av opplysninger'!$B$5*Y2839</f>
        <v>0</v>
      </c>
      <c r="AE2839" s="1">
        <f>'Innlegging av opplysninger'!$B$5*Z2839</f>
        <v>0</v>
      </c>
      <c r="AF2839" s="1">
        <f>'Innlegging av opplysninger'!$B$5*AA2839</f>
        <v>0</v>
      </c>
      <c r="AG2839" s="1"/>
      <c r="AH2839" s="1">
        <f>'Innlegging av opplysninger'!$C$11*SUM(X2839:AG2839)</f>
        <v>0</v>
      </c>
      <c r="AI2839" s="1">
        <f>'Innlegging av opplysninger'!$C$13*(((X2839+Z2839+AC2839+AE2839)*Data!M2839)+(Z2839+AE2839)*(1-Data!M2839)*1.8/12+Y2839+AD2839+AA2839+AB2839+AF2839+AG2839)</f>
        <v>0</v>
      </c>
      <c r="AJ2839" s="1">
        <f>'Innlegging av opplysninger'!$C$13*((X2839+Z2839+AC2839+AE2839)*(1-Data!M2839)-(Z2839+AE2839)*(1-Data!M2839)*1.8/12)</f>
        <v>0</v>
      </c>
      <c r="AK2839" s="83">
        <f t="shared" si="444"/>
        <v>0</v>
      </c>
      <c r="AL2839" s="83">
        <f t="shared" si="445"/>
        <v>0</v>
      </c>
      <c r="AM2839" s="83">
        <f t="shared" si="446"/>
        <v>0</v>
      </c>
    </row>
    <row r="2840" spans="1:39">
      <c r="A2840" t="str">
        <f t="shared" si="440"/>
        <v>00</v>
      </c>
      <c r="B2840" s="6">
        <f>Data!A2840</f>
        <v>0</v>
      </c>
      <c r="C2840" s="7">
        <f>Data!B2840</f>
        <v>0</v>
      </c>
      <c r="D2840" s="7">
        <f>Data!C2840</f>
        <v>0</v>
      </c>
      <c r="E2840" s="1">
        <f>Data!D2840</f>
        <v>0</v>
      </c>
      <c r="F2840" s="1">
        <f>Data!E2840+Data!F2840</f>
        <v>0</v>
      </c>
      <c r="G2840" s="1">
        <f>Data!G2840</f>
        <v>0</v>
      </c>
      <c r="H2840" s="1">
        <f t="shared" si="441"/>
        <v>0</v>
      </c>
      <c r="I2840" s="1">
        <f t="shared" si="442"/>
        <v>0</v>
      </c>
      <c r="J2840" s="1">
        <f t="shared" si="443"/>
        <v>0</v>
      </c>
      <c r="K2840" s="1">
        <f>'Innlegging av opplysninger'!$B$4*H2840</f>
        <v>0</v>
      </c>
      <c r="L2840" s="1"/>
      <c r="M2840" s="1">
        <f>'Innlegging av opplysninger'!$B$5*H2840</f>
        <v>0</v>
      </c>
      <c r="N2840" s="1">
        <f>'Innlegging av opplysninger'!$B$5*I2840</f>
        <v>0</v>
      </c>
      <c r="O2840" s="1">
        <f>'Innlegging av opplysninger'!$B$5*J2840</f>
        <v>0</v>
      </c>
      <c r="P2840" s="1">
        <f>'Innlegging av opplysninger'!$B$5*K2840</f>
        <v>0</v>
      </c>
      <c r="Q2840" s="1"/>
      <c r="R2840" s="1">
        <f>'Innlegging av opplysninger'!$C$11*SUM(H2840:Q2840)</f>
        <v>0</v>
      </c>
      <c r="S2840" s="1">
        <f>'Innlegging av opplysninger'!$C$13*(((H2840+J2840+M2840+O2840)*Data!H2840)+(J2840+O2840)*(1-Data!H2840)*1.8/12+I2840+N2840+K2840+L2840+P2840+Q2840)</f>
        <v>0</v>
      </c>
      <c r="T2840" s="1">
        <f>'Innlegging av opplysninger'!$C$13*((H2840+J2840+M2840+O2840)*(1-Data!H2840)-(J2840+O2840)*(1-Data!H2840)*1.8/12)</f>
        <v>0</v>
      </c>
      <c r="U2840" s="1">
        <f>Data!I2840</f>
        <v>0</v>
      </c>
      <c r="V2840" s="1">
        <f>Data!J2840+Data!K2840</f>
        <v>0</v>
      </c>
      <c r="W2840" s="1">
        <f>Data!L2840</f>
        <v>0</v>
      </c>
      <c r="X2840" s="1">
        <f t="shared" si="447"/>
        <v>0</v>
      </c>
      <c r="Y2840" s="100">
        <f t="shared" si="448"/>
        <v>0</v>
      </c>
      <c r="Z2840" s="100">
        <f t="shared" si="449"/>
        <v>0</v>
      </c>
      <c r="AA2840" s="100">
        <f>'Innlegging av opplysninger'!$B$4*X2840</f>
        <v>0</v>
      </c>
      <c r="AB2840" s="1"/>
      <c r="AC2840" s="1">
        <f>'Innlegging av opplysninger'!$B$5*X2840</f>
        <v>0</v>
      </c>
      <c r="AD2840" s="1">
        <f>'Innlegging av opplysninger'!$B$5*Y2840</f>
        <v>0</v>
      </c>
      <c r="AE2840" s="1">
        <f>'Innlegging av opplysninger'!$B$5*Z2840</f>
        <v>0</v>
      </c>
      <c r="AF2840" s="1">
        <f>'Innlegging av opplysninger'!$B$5*AA2840</f>
        <v>0</v>
      </c>
      <c r="AG2840" s="1"/>
      <c r="AH2840" s="1">
        <f>'Innlegging av opplysninger'!$C$11*SUM(X2840:AG2840)</f>
        <v>0</v>
      </c>
      <c r="AI2840" s="1">
        <f>'Innlegging av opplysninger'!$C$13*(((X2840+Z2840+AC2840+AE2840)*Data!M2840)+(Z2840+AE2840)*(1-Data!M2840)*1.8/12+Y2840+AD2840+AA2840+AB2840+AF2840+AG2840)</f>
        <v>0</v>
      </c>
      <c r="AJ2840" s="1">
        <f>'Innlegging av opplysninger'!$C$13*((X2840+Z2840+AC2840+AE2840)*(1-Data!M2840)-(Z2840+AE2840)*(1-Data!M2840)*1.8/12)</f>
        <v>0</v>
      </c>
      <c r="AK2840" s="83">
        <f t="shared" si="444"/>
        <v>0</v>
      </c>
      <c r="AL2840" s="83">
        <f t="shared" si="445"/>
        <v>0</v>
      </c>
      <c r="AM2840" s="83">
        <f t="shared" si="446"/>
        <v>0</v>
      </c>
    </row>
    <row r="2841" spans="1:39">
      <c r="A2841" t="str">
        <f t="shared" si="440"/>
        <v>00</v>
      </c>
      <c r="B2841" s="6">
        <f>Data!A2841</f>
        <v>0</v>
      </c>
      <c r="C2841" s="7">
        <f>Data!B2841</f>
        <v>0</v>
      </c>
      <c r="D2841" s="7">
        <f>Data!C2841</f>
        <v>0</v>
      </c>
      <c r="E2841" s="1">
        <f>Data!D2841</f>
        <v>0</v>
      </c>
      <c r="F2841" s="1">
        <f>Data!E2841+Data!F2841</f>
        <v>0</v>
      </c>
      <c r="G2841" s="1">
        <f>Data!G2841</f>
        <v>0</v>
      </c>
      <c r="H2841" s="1">
        <f t="shared" si="441"/>
        <v>0</v>
      </c>
      <c r="I2841" s="1">
        <f t="shared" si="442"/>
        <v>0</v>
      </c>
      <c r="J2841" s="1">
        <f t="shared" si="443"/>
        <v>0</v>
      </c>
      <c r="K2841" s="1">
        <f>'Innlegging av opplysninger'!$B$4*H2841</f>
        <v>0</v>
      </c>
      <c r="L2841" s="1"/>
      <c r="M2841" s="1">
        <f>'Innlegging av opplysninger'!$B$5*H2841</f>
        <v>0</v>
      </c>
      <c r="N2841" s="1">
        <f>'Innlegging av opplysninger'!$B$5*I2841</f>
        <v>0</v>
      </c>
      <c r="O2841" s="1">
        <f>'Innlegging av opplysninger'!$B$5*J2841</f>
        <v>0</v>
      </c>
      <c r="P2841" s="1">
        <f>'Innlegging av opplysninger'!$B$5*K2841</f>
        <v>0</v>
      </c>
      <c r="Q2841" s="1"/>
      <c r="R2841" s="1">
        <f>'Innlegging av opplysninger'!$C$11*SUM(H2841:Q2841)</f>
        <v>0</v>
      </c>
      <c r="S2841" s="1">
        <f>'Innlegging av opplysninger'!$C$13*(((H2841+J2841+M2841+O2841)*Data!H2841)+(J2841+O2841)*(1-Data!H2841)*1.8/12+I2841+N2841+K2841+L2841+P2841+Q2841)</f>
        <v>0</v>
      </c>
      <c r="T2841" s="1">
        <f>'Innlegging av opplysninger'!$C$13*((H2841+J2841+M2841+O2841)*(1-Data!H2841)-(J2841+O2841)*(1-Data!H2841)*1.8/12)</f>
        <v>0</v>
      </c>
      <c r="U2841" s="1">
        <f>Data!I2841</f>
        <v>0</v>
      </c>
      <c r="V2841" s="1">
        <f>Data!J2841+Data!K2841</f>
        <v>0</v>
      </c>
      <c r="W2841" s="1">
        <f>Data!L2841</f>
        <v>0</v>
      </c>
      <c r="X2841" s="1">
        <f t="shared" si="447"/>
        <v>0</v>
      </c>
      <c r="Y2841" s="100">
        <f t="shared" si="448"/>
        <v>0</v>
      </c>
      <c r="Z2841" s="100">
        <f t="shared" si="449"/>
        <v>0</v>
      </c>
      <c r="AA2841" s="100">
        <f>'Innlegging av opplysninger'!$B$4*X2841</f>
        <v>0</v>
      </c>
      <c r="AB2841" s="1"/>
      <c r="AC2841" s="1">
        <f>'Innlegging av opplysninger'!$B$5*X2841</f>
        <v>0</v>
      </c>
      <c r="AD2841" s="1">
        <f>'Innlegging av opplysninger'!$B$5*Y2841</f>
        <v>0</v>
      </c>
      <c r="AE2841" s="1">
        <f>'Innlegging av opplysninger'!$B$5*Z2841</f>
        <v>0</v>
      </c>
      <c r="AF2841" s="1">
        <f>'Innlegging av opplysninger'!$B$5*AA2841</f>
        <v>0</v>
      </c>
      <c r="AG2841" s="1"/>
      <c r="AH2841" s="1">
        <f>'Innlegging av opplysninger'!$C$11*SUM(X2841:AG2841)</f>
        <v>0</v>
      </c>
      <c r="AI2841" s="1">
        <f>'Innlegging av opplysninger'!$C$13*(((X2841+Z2841+AC2841+AE2841)*Data!M2841)+(Z2841+AE2841)*(1-Data!M2841)*1.8/12+Y2841+AD2841+AA2841+AB2841+AF2841+AG2841)</f>
        <v>0</v>
      </c>
      <c r="AJ2841" s="1">
        <f>'Innlegging av opplysninger'!$C$13*((X2841+Z2841+AC2841+AE2841)*(1-Data!M2841)-(Z2841+AE2841)*(1-Data!M2841)*1.8/12)</f>
        <v>0</v>
      </c>
      <c r="AK2841" s="83">
        <f t="shared" si="444"/>
        <v>0</v>
      </c>
      <c r="AL2841" s="83">
        <f t="shared" si="445"/>
        <v>0</v>
      </c>
      <c r="AM2841" s="83">
        <f t="shared" si="446"/>
        <v>0</v>
      </c>
    </row>
    <row r="2842" spans="1:39">
      <c r="A2842" t="str">
        <f t="shared" si="440"/>
        <v>00</v>
      </c>
      <c r="B2842" s="6">
        <f>Data!A2842</f>
        <v>0</v>
      </c>
      <c r="C2842" s="7">
        <f>Data!B2842</f>
        <v>0</v>
      </c>
      <c r="D2842" s="7">
        <f>Data!C2842</f>
        <v>0</v>
      </c>
      <c r="E2842" s="1">
        <f>Data!D2842</f>
        <v>0</v>
      </c>
      <c r="F2842" s="1">
        <f>Data!E2842+Data!F2842</f>
        <v>0</v>
      </c>
      <c r="G2842" s="1">
        <f>Data!G2842</f>
        <v>0</v>
      </c>
      <c r="H2842" s="1">
        <f t="shared" si="441"/>
        <v>0</v>
      </c>
      <c r="I2842" s="1">
        <f t="shared" si="442"/>
        <v>0</v>
      </c>
      <c r="J2842" s="1">
        <f t="shared" si="443"/>
        <v>0</v>
      </c>
      <c r="K2842" s="1">
        <f>'Innlegging av opplysninger'!$B$4*H2842</f>
        <v>0</v>
      </c>
      <c r="L2842" s="1"/>
      <c r="M2842" s="1">
        <f>'Innlegging av opplysninger'!$B$5*H2842</f>
        <v>0</v>
      </c>
      <c r="N2842" s="1">
        <f>'Innlegging av opplysninger'!$B$5*I2842</f>
        <v>0</v>
      </c>
      <c r="O2842" s="1">
        <f>'Innlegging av opplysninger'!$B$5*J2842</f>
        <v>0</v>
      </c>
      <c r="P2842" s="1">
        <f>'Innlegging av opplysninger'!$B$5*K2842</f>
        <v>0</v>
      </c>
      <c r="Q2842" s="1"/>
      <c r="R2842" s="1">
        <f>'Innlegging av opplysninger'!$C$11*SUM(H2842:Q2842)</f>
        <v>0</v>
      </c>
      <c r="S2842" s="1">
        <f>'Innlegging av opplysninger'!$C$13*(((H2842+J2842+M2842+O2842)*Data!H2842)+(J2842+O2842)*(1-Data!H2842)*1.8/12+I2842+N2842+K2842+L2842+P2842+Q2842)</f>
        <v>0</v>
      </c>
      <c r="T2842" s="1">
        <f>'Innlegging av opplysninger'!$C$13*((H2842+J2842+M2842+O2842)*(1-Data!H2842)-(J2842+O2842)*(1-Data!H2842)*1.8/12)</f>
        <v>0</v>
      </c>
      <c r="U2842" s="1">
        <f>Data!I2842</f>
        <v>0</v>
      </c>
      <c r="V2842" s="1">
        <f>Data!J2842+Data!K2842</f>
        <v>0</v>
      </c>
      <c r="W2842" s="1">
        <f>Data!L2842</f>
        <v>0</v>
      </c>
      <c r="X2842" s="1">
        <f t="shared" si="447"/>
        <v>0</v>
      </c>
      <c r="Y2842" s="100">
        <f t="shared" si="448"/>
        <v>0</v>
      </c>
      <c r="Z2842" s="100">
        <f t="shared" si="449"/>
        <v>0</v>
      </c>
      <c r="AA2842" s="100">
        <f>'Innlegging av opplysninger'!$B$4*X2842</f>
        <v>0</v>
      </c>
      <c r="AB2842" s="1"/>
      <c r="AC2842" s="1">
        <f>'Innlegging av opplysninger'!$B$5*X2842</f>
        <v>0</v>
      </c>
      <c r="AD2842" s="1">
        <f>'Innlegging av opplysninger'!$B$5*Y2842</f>
        <v>0</v>
      </c>
      <c r="AE2842" s="1">
        <f>'Innlegging av opplysninger'!$B$5*Z2842</f>
        <v>0</v>
      </c>
      <c r="AF2842" s="1">
        <f>'Innlegging av opplysninger'!$B$5*AA2842</f>
        <v>0</v>
      </c>
      <c r="AG2842" s="1"/>
      <c r="AH2842" s="1">
        <f>'Innlegging av opplysninger'!$C$11*SUM(X2842:AG2842)</f>
        <v>0</v>
      </c>
      <c r="AI2842" s="1">
        <f>'Innlegging av opplysninger'!$C$13*(((X2842+Z2842+AC2842+AE2842)*Data!M2842)+(Z2842+AE2842)*(1-Data!M2842)*1.8/12+Y2842+AD2842+AA2842+AB2842+AF2842+AG2842)</f>
        <v>0</v>
      </c>
      <c r="AJ2842" s="1">
        <f>'Innlegging av opplysninger'!$C$13*((X2842+Z2842+AC2842+AE2842)*(1-Data!M2842)-(Z2842+AE2842)*(1-Data!M2842)*1.8/12)</f>
        <v>0</v>
      </c>
      <c r="AK2842" s="83">
        <f t="shared" si="444"/>
        <v>0</v>
      </c>
      <c r="AL2842" s="83">
        <f t="shared" si="445"/>
        <v>0</v>
      </c>
      <c r="AM2842" s="83">
        <f t="shared" si="446"/>
        <v>0</v>
      </c>
    </row>
    <row r="2843" spans="1:39">
      <c r="A2843" t="str">
        <f t="shared" si="440"/>
        <v>00</v>
      </c>
      <c r="B2843" s="6">
        <f>Data!A2843</f>
        <v>0</v>
      </c>
      <c r="C2843" s="7">
        <f>Data!B2843</f>
        <v>0</v>
      </c>
      <c r="D2843" s="7">
        <f>Data!C2843</f>
        <v>0</v>
      </c>
      <c r="E2843" s="1">
        <f>Data!D2843</f>
        <v>0</v>
      </c>
      <c r="F2843" s="1">
        <f>Data!E2843+Data!F2843</f>
        <v>0</v>
      </c>
      <c r="G2843" s="1">
        <f>Data!G2843</f>
        <v>0</v>
      </c>
      <c r="H2843" s="1">
        <f t="shared" si="441"/>
        <v>0</v>
      </c>
      <c r="I2843" s="1">
        <f t="shared" si="442"/>
        <v>0</v>
      </c>
      <c r="J2843" s="1">
        <f t="shared" si="443"/>
        <v>0</v>
      </c>
      <c r="K2843" s="1">
        <f>'Innlegging av opplysninger'!$B$4*H2843</f>
        <v>0</v>
      </c>
      <c r="L2843" s="1"/>
      <c r="M2843" s="1">
        <f>'Innlegging av opplysninger'!$B$5*H2843</f>
        <v>0</v>
      </c>
      <c r="N2843" s="1">
        <f>'Innlegging av opplysninger'!$B$5*I2843</f>
        <v>0</v>
      </c>
      <c r="O2843" s="1">
        <f>'Innlegging av opplysninger'!$B$5*J2843</f>
        <v>0</v>
      </c>
      <c r="P2843" s="1">
        <f>'Innlegging av opplysninger'!$B$5*K2843</f>
        <v>0</v>
      </c>
      <c r="Q2843" s="1"/>
      <c r="R2843" s="1">
        <f>'Innlegging av opplysninger'!$C$11*SUM(H2843:Q2843)</f>
        <v>0</v>
      </c>
      <c r="S2843" s="1">
        <f>'Innlegging av opplysninger'!$C$13*(((H2843+J2843+M2843+O2843)*Data!H2843)+(J2843+O2843)*(1-Data!H2843)*1.8/12+I2843+N2843+K2843+L2843+P2843+Q2843)</f>
        <v>0</v>
      </c>
      <c r="T2843" s="1">
        <f>'Innlegging av opplysninger'!$C$13*((H2843+J2843+M2843+O2843)*(1-Data!H2843)-(J2843+O2843)*(1-Data!H2843)*1.8/12)</f>
        <v>0</v>
      </c>
      <c r="U2843" s="1">
        <f>Data!I2843</f>
        <v>0</v>
      </c>
      <c r="V2843" s="1">
        <f>Data!J2843+Data!K2843</f>
        <v>0</v>
      </c>
      <c r="W2843" s="1">
        <f>Data!L2843</f>
        <v>0</v>
      </c>
      <c r="X2843" s="1">
        <f t="shared" si="447"/>
        <v>0</v>
      </c>
      <c r="Y2843" s="100">
        <f t="shared" si="448"/>
        <v>0</v>
      </c>
      <c r="Z2843" s="100">
        <f t="shared" si="449"/>
        <v>0</v>
      </c>
      <c r="AA2843" s="100">
        <f>'Innlegging av opplysninger'!$B$4*X2843</f>
        <v>0</v>
      </c>
      <c r="AB2843" s="1"/>
      <c r="AC2843" s="1">
        <f>'Innlegging av opplysninger'!$B$5*X2843</f>
        <v>0</v>
      </c>
      <c r="AD2843" s="1">
        <f>'Innlegging av opplysninger'!$B$5*Y2843</f>
        <v>0</v>
      </c>
      <c r="AE2843" s="1">
        <f>'Innlegging av opplysninger'!$B$5*Z2843</f>
        <v>0</v>
      </c>
      <c r="AF2843" s="1">
        <f>'Innlegging av opplysninger'!$B$5*AA2843</f>
        <v>0</v>
      </c>
      <c r="AG2843" s="1"/>
      <c r="AH2843" s="1">
        <f>'Innlegging av opplysninger'!$C$11*SUM(X2843:AG2843)</f>
        <v>0</v>
      </c>
      <c r="AI2843" s="1">
        <f>'Innlegging av opplysninger'!$C$13*(((X2843+Z2843+AC2843+AE2843)*Data!M2843)+(Z2843+AE2843)*(1-Data!M2843)*1.8/12+Y2843+AD2843+AA2843+AB2843+AF2843+AG2843)</f>
        <v>0</v>
      </c>
      <c r="AJ2843" s="1">
        <f>'Innlegging av opplysninger'!$C$13*((X2843+Z2843+AC2843+AE2843)*(1-Data!M2843)-(Z2843+AE2843)*(1-Data!M2843)*1.8/12)</f>
        <v>0</v>
      </c>
      <c r="AK2843" s="83">
        <f t="shared" si="444"/>
        <v>0</v>
      </c>
      <c r="AL2843" s="83">
        <f t="shared" si="445"/>
        <v>0</v>
      </c>
      <c r="AM2843" s="83">
        <f t="shared" si="446"/>
        <v>0</v>
      </c>
    </row>
    <row r="2844" spans="1:39">
      <c r="A2844" t="str">
        <f t="shared" si="440"/>
        <v>00</v>
      </c>
      <c r="B2844" s="6">
        <f>Data!A2844</f>
        <v>0</v>
      </c>
      <c r="C2844" s="7">
        <f>Data!B2844</f>
        <v>0</v>
      </c>
      <c r="D2844" s="7">
        <f>Data!C2844</f>
        <v>0</v>
      </c>
      <c r="E2844" s="1">
        <f>Data!D2844</f>
        <v>0</v>
      </c>
      <c r="F2844" s="1">
        <f>Data!E2844+Data!F2844</f>
        <v>0</v>
      </c>
      <c r="G2844" s="1">
        <f>Data!G2844</f>
        <v>0</v>
      </c>
      <c r="H2844" s="1">
        <f t="shared" si="441"/>
        <v>0</v>
      </c>
      <c r="I2844" s="1">
        <f t="shared" si="442"/>
        <v>0</v>
      </c>
      <c r="J2844" s="1">
        <f t="shared" si="443"/>
        <v>0</v>
      </c>
      <c r="K2844" s="1">
        <f>'Innlegging av opplysninger'!$B$4*H2844</f>
        <v>0</v>
      </c>
      <c r="L2844" s="1"/>
      <c r="M2844" s="1">
        <f>'Innlegging av opplysninger'!$B$5*H2844</f>
        <v>0</v>
      </c>
      <c r="N2844" s="1">
        <f>'Innlegging av opplysninger'!$B$5*I2844</f>
        <v>0</v>
      </c>
      <c r="O2844" s="1">
        <f>'Innlegging av opplysninger'!$B$5*J2844</f>
        <v>0</v>
      </c>
      <c r="P2844" s="1">
        <f>'Innlegging av opplysninger'!$B$5*K2844</f>
        <v>0</v>
      </c>
      <c r="Q2844" s="1"/>
      <c r="R2844" s="1">
        <f>'Innlegging av opplysninger'!$C$11*SUM(H2844:Q2844)</f>
        <v>0</v>
      </c>
      <c r="S2844" s="1">
        <f>'Innlegging av opplysninger'!$C$13*(((H2844+J2844+M2844+O2844)*Data!H2844)+(J2844+O2844)*(1-Data!H2844)*1.8/12+I2844+N2844+K2844+L2844+P2844+Q2844)</f>
        <v>0</v>
      </c>
      <c r="T2844" s="1">
        <f>'Innlegging av opplysninger'!$C$13*((H2844+J2844+M2844+O2844)*(1-Data!H2844)-(J2844+O2844)*(1-Data!H2844)*1.8/12)</f>
        <v>0</v>
      </c>
      <c r="U2844" s="1">
        <f>Data!I2844</f>
        <v>0</v>
      </c>
      <c r="V2844" s="1">
        <f>Data!J2844+Data!K2844</f>
        <v>0</v>
      </c>
      <c r="W2844" s="1">
        <f>Data!L2844</f>
        <v>0</v>
      </c>
      <c r="X2844" s="1">
        <f t="shared" si="447"/>
        <v>0</v>
      </c>
      <c r="Y2844" s="100">
        <f t="shared" si="448"/>
        <v>0</v>
      </c>
      <c r="Z2844" s="100">
        <f t="shared" si="449"/>
        <v>0</v>
      </c>
      <c r="AA2844" s="100">
        <f>'Innlegging av opplysninger'!$B$4*X2844</f>
        <v>0</v>
      </c>
      <c r="AB2844" s="1"/>
      <c r="AC2844" s="1">
        <f>'Innlegging av opplysninger'!$B$5*X2844</f>
        <v>0</v>
      </c>
      <c r="AD2844" s="1">
        <f>'Innlegging av opplysninger'!$B$5*Y2844</f>
        <v>0</v>
      </c>
      <c r="AE2844" s="1">
        <f>'Innlegging av opplysninger'!$B$5*Z2844</f>
        <v>0</v>
      </c>
      <c r="AF2844" s="1">
        <f>'Innlegging av opplysninger'!$B$5*AA2844</f>
        <v>0</v>
      </c>
      <c r="AG2844" s="1"/>
      <c r="AH2844" s="1">
        <f>'Innlegging av opplysninger'!$C$11*SUM(X2844:AG2844)</f>
        <v>0</v>
      </c>
      <c r="AI2844" s="1">
        <f>'Innlegging av opplysninger'!$C$13*(((X2844+Z2844+AC2844+AE2844)*Data!M2844)+(Z2844+AE2844)*(1-Data!M2844)*1.8/12+Y2844+AD2844+AA2844+AB2844+AF2844+AG2844)</f>
        <v>0</v>
      </c>
      <c r="AJ2844" s="1">
        <f>'Innlegging av opplysninger'!$C$13*((X2844+Z2844+AC2844+AE2844)*(1-Data!M2844)-(Z2844+AE2844)*(1-Data!M2844)*1.8/12)</f>
        <v>0</v>
      </c>
      <c r="AK2844" s="83">
        <f t="shared" si="444"/>
        <v>0</v>
      </c>
      <c r="AL2844" s="83">
        <f t="shared" si="445"/>
        <v>0</v>
      </c>
      <c r="AM2844" s="83">
        <f t="shared" si="446"/>
        <v>0</v>
      </c>
    </row>
    <row r="2845" spans="1:39">
      <c r="A2845" t="str">
        <f t="shared" si="440"/>
        <v>00</v>
      </c>
      <c r="B2845" s="6">
        <f>Data!A2845</f>
        <v>0</v>
      </c>
      <c r="C2845" s="7">
        <f>Data!B2845</f>
        <v>0</v>
      </c>
      <c r="D2845" s="7">
        <f>Data!C2845</f>
        <v>0</v>
      </c>
      <c r="E2845" s="1">
        <f>Data!D2845</f>
        <v>0</v>
      </c>
      <c r="F2845" s="1">
        <f>Data!E2845+Data!F2845</f>
        <v>0</v>
      </c>
      <c r="G2845" s="1">
        <f>Data!G2845</f>
        <v>0</v>
      </c>
      <c r="H2845" s="1">
        <f t="shared" si="441"/>
        <v>0</v>
      </c>
      <c r="I2845" s="1">
        <f t="shared" si="442"/>
        <v>0</v>
      </c>
      <c r="J2845" s="1">
        <f t="shared" si="443"/>
        <v>0</v>
      </c>
      <c r="K2845" s="1">
        <f>'Innlegging av opplysninger'!$B$4*H2845</f>
        <v>0</v>
      </c>
      <c r="L2845" s="1"/>
      <c r="M2845" s="1">
        <f>'Innlegging av opplysninger'!$B$5*H2845</f>
        <v>0</v>
      </c>
      <c r="N2845" s="1">
        <f>'Innlegging av opplysninger'!$B$5*I2845</f>
        <v>0</v>
      </c>
      <c r="O2845" s="1">
        <f>'Innlegging av opplysninger'!$B$5*J2845</f>
        <v>0</v>
      </c>
      <c r="P2845" s="1">
        <f>'Innlegging av opplysninger'!$B$5*K2845</f>
        <v>0</v>
      </c>
      <c r="Q2845" s="1"/>
      <c r="R2845" s="1">
        <f>'Innlegging av opplysninger'!$C$11*SUM(H2845:Q2845)</f>
        <v>0</v>
      </c>
      <c r="S2845" s="1">
        <f>'Innlegging av opplysninger'!$C$13*(((H2845+J2845+M2845+O2845)*Data!H2845)+(J2845+O2845)*(1-Data!H2845)*1.8/12+I2845+N2845+K2845+L2845+P2845+Q2845)</f>
        <v>0</v>
      </c>
      <c r="T2845" s="1">
        <f>'Innlegging av opplysninger'!$C$13*((H2845+J2845+M2845+O2845)*(1-Data!H2845)-(J2845+O2845)*(1-Data!H2845)*1.8/12)</f>
        <v>0</v>
      </c>
      <c r="U2845" s="1">
        <f>Data!I2845</f>
        <v>0</v>
      </c>
      <c r="V2845" s="1">
        <f>Data!J2845+Data!K2845</f>
        <v>0</v>
      </c>
      <c r="W2845" s="1">
        <f>Data!L2845</f>
        <v>0</v>
      </c>
      <c r="X2845" s="1">
        <f t="shared" si="447"/>
        <v>0</v>
      </c>
      <c r="Y2845" s="100">
        <f t="shared" si="448"/>
        <v>0</v>
      </c>
      <c r="Z2845" s="100">
        <f t="shared" si="449"/>
        <v>0</v>
      </c>
      <c r="AA2845" s="100">
        <f>'Innlegging av opplysninger'!$B$4*X2845</f>
        <v>0</v>
      </c>
      <c r="AB2845" s="1"/>
      <c r="AC2845" s="1">
        <f>'Innlegging av opplysninger'!$B$5*X2845</f>
        <v>0</v>
      </c>
      <c r="AD2845" s="1">
        <f>'Innlegging av opplysninger'!$B$5*Y2845</f>
        <v>0</v>
      </c>
      <c r="AE2845" s="1">
        <f>'Innlegging av opplysninger'!$B$5*Z2845</f>
        <v>0</v>
      </c>
      <c r="AF2845" s="1">
        <f>'Innlegging av opplysninger'!$B$5*AA2845</f>
        <v>0</v>
      </c>
      <c r="AG2845" s="1"/>
      <c r="AH2845" s="1">
        <f>'Innlegging av opplysninger'!$C$11*SUM(X2845:AG2845)</f>
        <v>0</v>
      </c>
      <c r="AI2845" s="1">
        <f>'Innlegging av opplysninger'!$C$13*(((X2845+Z2845+AC2845+AE2845)*Data!M2845)+(Z2845+AE2845)*(1-Data!M2845)*1.8/12+Y2845+AD2845+AA2845+AB2845+AF2845+AG2845)</f>
        <v>0</v>
      </c>
      <c r="AJ2845" s="1">
        <f>'Innlegging av opplysninger'!$C$13*((X2845+Z2845+AC2845+AE2845)*(1-Data!M2845)-(Z2845+AE2845)*(1-Data!M2845)*1.8/12)</f>
        <v>0</v>
      </c>
      <c r="AK2845" s="83">
        <f t="shared" si="444"/>
        <v>0</v>
      </c>
      <c r="AL2845" s="83">
        <f t="shared" si="445"/>
        <v>0</v>
      </c>
      <c r="AM2845" s="83">
        <f t="shared" si="446"/>
        <v>0</v>
      </c>
    </row>
    <row r="2846" spans="1:39">
      <c r="A2846" t="str">
        <f t="shared" si="440"/>
        <v>00</v>
      </c>
      <c r="B2846" s="6">
        <f>Data!A2846</f>
        <v>0</v>
      </c>
      <c r="C2846" s="7">
        <f>Data!B2846</f>
        <v>0</v>
      </c>
      <c r="D2846" s="7">
        <f>Data!C2846</f>
        <v>0</v>
      </c>
      <c r="E2846" s="1">
        <f>Data!D2846</f>
        <v>0</v>
      </c>
      <c r="F2846" s="1">
        <f>Data!E2846+Data!F2846</f>
        <v>0</v>
      </c>
      <c r="G2846" s="1">
        <f>Data!G2846</f>
        <v>0</v>
      </c>
      <c r="H2846" s="1">
        <f t="shared" si="441"/>
        <v>0</v>
      </c>
      <c r="I2846" s="1">
        <f t="shared" si="442"/>
        <v>0</v>
      </c>
      <c r="J2846" s="1">
        <f t="shared" si="443"/>
        <v>0</v>
      </c>
      <c r="K2846" s="1">
        <f>'Innlegging av opplysninger'!$B$4*H2846</f>
        <v>0</v>
      </c>
      <c r="L2846" s="1"/>
      <c r="M2846" s="1">
        <f>'Innlegging av opplysninger'!$B$5*H2846</f>
        <v>0</v>
      </c>
      <c r="N2846" s="1">
        <f>'Innlegging av opplysninger'!$B$5*I2846</f>
        <v>0</v>
      </c>
      <c r="O2846" s="1">
        <f>'Innlegging av opplysninger'!$B$5*J2846</f>
        <v>0</v>
      </c>
      <c r="P2846" s="1">
        <f>'Innlegging av opplysninger'!$B$5*K2846</f>
        <v>0</v>
      </c>
      <c r="Q2846" s="1"/>
      <c r="R2846" s="1">
        <f>'Innlegging av opplysninger'!$C$11*SUM(H2846:Q2846)</f>
        <v>0</v>
      </c>
      <c r="S2846" s="1">
        <f>'Innlegging av opplysninger'!$C$13*(((H2846+J2846+M2846+O2846)*Data!H2846)+(J2846+O2846)*(1-Data!H2846)*1.8/12+I2846+N2846+K2846+L2846+P2846+Q2846)</f>
        <v>0</v>
      </c>
      <c r="T2846" s="1">
        <f>'Innlegging av opplysninger'!$C$13*((H2846+J2846+M2846+O2846)*(1-Data!H2846)-(J2846+O2846)*(1-Data!H2846)*1.8/12)</f>
        <v>0</v>
      </c>
      <c r="U2846" s="1">
        <f>Data!I2846</f>
        <v>0</v>
      </c>
      <c r="V2846" s="1">
        <f>Data!J2846+Data!K2846</f>
        <v>0</v>
      </c>
      <c r="W2846" s="1">
        <f>Data!L2846</f>
        <v>0</v>
      </c>
      <c r="X2846" s="1">
        <f t="shared" si="447"/>
        <v>0</v>
      </c>
      <c r="Y2846" s="100">
        <f t="shared" si="448"/>
        <v>0</v>
      </c>
      <c r="Z2846" s="100">
        <f t="shared" si="449"/>
        <v>0</v>
      </c>
      <c r="AA2846" s="100">
        <f>'Innlegging av opplysninger'!$B$4*X2846</f>
        <v>0</v>
      </c>
      <c r="AB2846" s="1"/>
      <c r="AC2846" s="1">
        <f>'Innlegging av opplysninger'!$B$5*X2846</f>
        <v>0</v>
      </c>
      <c r="AD2846" s="1">
        <f>'Innlegging av opplysninger'!$B$5*Y2846</f>
        <v>0</v>
      </c>
      <c r="AE2846" s="1">
        <f>'Innlegging av opplysninger'!$B$5*Z2846</f>
        <v>0</v>
      </c>
      <c r="AF2846" s="1">
        <f>'Innlegging av opplysninger'!$B$5*AA2846</f>
        <v>0</v>
      </c>
      <c r="AG2846" s="1"/>
      <c r="AH2846" s="1">
        <f>'Innlegging av opplysninger'!$C$11*SUM(X2846:AG2846)</f>
        <v>0</v>
      </c>
      <c r="AI2846" s="1">
        <f>'Innlegging av opplysninger'!$C$13*(((X2846+Z2846+AC2846+AE2846)*Data!M2846)+(Z2846+AE2846)*(1-Data!M2846)*1.8/12+Y2846+AD2846+AA2846+AB2846+AF2846+AG2846)</f>
        <v>0</v>
      </c>
      <c r="AJ2846" s="1">
        <f>'Innlegging av opplysninger'!$C$13*((X2846+Z2846+AC2846+AE2846)*(1-Data!M2846)-(Z2846+AE2846)*(1-Data!M2846)*1.8/12)</f>
        <v>0</v>
      </c>
      <c r="AK2846" s="83">
        <f t="shared" si="444"/>
        <v>0</v>
      </c>
      <c r="AL2846" s="83">
        <f t="shared" si="445"/>
        <v>0</v>
      </c>
      <c r="AM2846" s="83">
        <f t="shared" si="446"/>
        <v>0</v>
      </c>
    </row>
    <row r="2847" spans="1:39">
      <c r="A2847" t="str">
        <f t="shared" si="440"/>
        <v>00</v>
      </c>
      <c r="B2847" s="6">
        <f>Data!A2847</f>
        <v>0</v>
      </c>
      <c r="C2847" s="7">
        <f>Data!B2847</f>
        <v>0</v>
      </c>
      <c r="D2847" s="7">
        <f>Data!C2847</f>
        <v>0</v>
      </c>
      <c r="E2847" s="1">
        <f>Data!D2847</f>
        <v>0</v>
      </c>
      <c r="F2847" s="1">
        <f>Data!E2847+Data!F2847</f>
        <v>0</v>
      </c>
      <c r="G2847" s="1">
        <f>Data!G2847</f>
        <v>0</v>
      </c>
      <c r="H2847" s="1">
        <f t="shared" si="441"/>
        <v>0</v>
      </c>
      <c r="I2847" s="1">
        <f t="shared" si="442"/>
        <v>0</v>
      </c>
      <c r="J2847" s="1">
        <f t="shared" si="443"/>
        <v>0</v>
      </c>
      <c r="K2847" s="1">
        <f>'Innlegging av opplysninger'!$B$4*H2847</f>
        <v>0</v>
      </c>
      <c r="L2847" s="1"/>
      <c r="M2847" s="1">
        <f>'Innlegging av opplysninger'!$B$5*H2847</f>
        <v>0</v>
      </c>
      <c r="N2847" s="1">
        <f>'Innlegging av opplysninger'!$B$5*I2847</f>
        <v>0</v>
      </c>
      <c r="O2847" s="1">
        <f>'Innlegging av opplysninger'!$B$5*J2847</f>
        <v>0</v>
      </c>
      <c r="P2847" s="1">
        <f>'Innlegging av opplysninger'!$B$5*K2847</f>
        <v>0</v>
      </c>
      <c r="Q2847" s="1"/>
      <c r="R2847" s="1">
        <f>'Innlegging av opplysninger'!$C$11*SUM(H2847:Q2847)</f>
        <v>0</v>
      </c>
      <c r="S2847" s="1">
        <f>'Innlegging av opplysninger'!$C$13*(((H2847+J2847+M2847+O2847)*Data!H2847)+(J2847+O2847)*(1-Data!H2847)*1.8/12+I2847+N2847+K2847+L2847+P2847+Q2847)</f>
        <v>0</v>
      </c>
      <c r="T2847" s="1">
        <f>'Innlegging av opplysninger'!$C$13*((H2847+J2847+M2847+O2847)*(1-Data!H2847)-(J2847+O2847)*(1-Data!H2847)*1.8/12)</f>
        <v>0</v>
      </c>
      <c r="U2847" s="1">
        <f>Data!I2847</f>
        <v>0</v>
      </c>
      <c r="V2847" s="1">
        <f>Data!J2847+Data!K2847</f>
        <v>0</v>
      </c>
      <c r="W2847" s="1">
        <f>Data!L2847</f>
        <v>0</v>
      </c>
      <c r="X2847" s="1">
        <f t="shared" si="447"/>
        <v>0</v>
      </c>
      <c r="Y2847" s="100">
        <f t="shared" si="448"/>
        <v>0</v>
      </c>
      <c r="Z2847" s="100">
        <f t="shared" si="449"/>
        <v>0</v>
      </c>
      <c r="AA2847" s="100">
        <f>'Innlegging av opplysninger'!$B$4*X2847</f>
        <v>0</v>
      </c>
      <c r="AB2847" s="1"/>
      <c r="AC2847" s="1">
        <f>'Innlegging av opplysninger'!$B$5*X2847</f>
        <v>0</v>
      </c>
      <c r="AD2847" s="1">
        <f>'Innlegging av opplysninger'!$B$5*Y2847</f>
        <v>0</v>
      </c>
      <c r="AE2847" s="1">
        <f>'Innlegging av opplysninger'!$B$5*Z2847</f>
        <v>0</v>
      </c>
      <c r="AF2847" s="1">
        <f>'Innlegging av opplysninger'!$B$5*AA2847</f>
        <v>0</v>
      </c>
      <c r="AG2847" s="1"/>
      <c r="AH2847" s="1">
        <f>'Innlegging av opplysninger'!$C$11*SUM(X2847:AG2847)</f>
        <v>0</v>
      </c>
      <c r="AI2847" s="1">
        <f>'Innlegging av opplysninger'!$C$13*(((X2847+Z2847+AC2847+AE2847)*Data!M2847)+(Z2847+AE2847)*(1-Data!M2847)*1.8/12+Y2847+AD2847+AA2847+AB2847+AF2847+AG2847)</f>
        <v>0</v>
      </c>
      <c r="AJ2847" s="1">
        <f>'Innlegging av opplysninger'!$C$13*((X2847+Z2847+AC2847+AE2847)*(1-Data!M2847)-(Z2847+AE2847)*(1-Data!M2847)*1.8/12)</f>
        <v>0</v>
      </c>
      <c r="AK2847" s="83">
        <f t="shared" si="444"/>
        <v>0</v>
      </c>
      <c r="AL2847" s="83">
        <f t="shared" si="445"/>
        <v>0</v>
      </c>
      <c r="AM2847" s="83">
        <f t="shared" si="446"/>
        <v>0</v>
      </c>
    </row>
    <row r="2848" spans="1:39">
      <c r="A2848" t="str">
        <f t="shared" si="440"/>
        <v>00</v>
      </c>
      <c r="B2848" s="6">
        <f>Data!A2848</f>
        <v>0</v>
      </c>
      <c r="C2848" s="7">
        <f>Data!B2848</f>
        <v>0</v>
      </c>
      <c r="D2848" s="7">
        <f>Data!C2848</f>
        <v>0</v>
      </c>
      <c r="E2848" s="1">
        <f>Data!D2848</f>
        <v>0</v>
      </c>
      <c r="F2848" s="1">
        <f>Data!E2848+Data!F2848</f>
        <v>0</v>
      </c>
      <c r="G2848" s="1">
        <f>Data!G2848</f>
        <v>0</v>
      </c>
      <c r="H2848" s="1">
        <f t="shared" si="441"/>
        <v>0</v>
      </c>
      <c r="I2848" s="1">
        <f t="shared" si="442"/>
        <v>0</v>
      </c>
      <c r="J2848" s="1">
        <f t="shared" si="443"/>
        <v>0</v>
      </c>
      <c r="K2848" s="1">
        <f>'Innlegging av opplysninger'!$B$4*H2848</f>
        <v>0</v>
      </c>
      <c r="L2848" s="1"/>
      <c r="M2848" s="1">
        <f>'Innlegging av opplysninger'!$B$5*H2848</f>
        <v>0</v>
      </c>
      <c r="N2848" s="1">
        <f>'Innlegging av opplysninger'!$B$5*I2848</f>
        <v>0</v>
      </c>
      <c r="O2848" s="1">
        <f>'Innlegging av opplysninger'!$B$5*J2848</f>
        <v>0</v>
      </c>
      <c r="P2848" s="1">
        <f>'Innlegging av opplysninger'!$B$5*K2848</f>
        <v>0</v>
      </c>
      <c r="Q2848" s="1"/>
      <c r="R2848" s="1">
        <f>'Innlegging av opplysninger'!$C$11*SUM(H2848:Q2848)</f>
        <v>0</v>
      </c>
      <c r="S2848" s="1">
        <f>'Innlegging av opplysninger'!$C$13*(((H2848+J2848+M2848+O2848)*Data!H2848)+(J2848+O2848)*(1-Data!H2848)*1.8/12+I2848+N2848+K2848+L2848+P2848+Q2848)</f>
        <v>0</v>
      </c>
      <c r="T2848" s="1">
        <f>'Innlegging av opplysninger'!$C$13*((H2848+J2848+M2848+O2848)*(1-Data!H2848)-(J2848+O2848)*(1-Data!H2848)*1.8/12)</f>
        <v>0</v>
      </c>
      <c r="U2848" s="1">
        <f>Data!I2848</f>
        <v>0</v>
      </c>
      <c r="V2848" s="1">
        <f>Data!J2848+Data!K2848</f>
        <v>0</v>
      </c>
      <c r="W2848" s="1">
        <f>Data!L2848</f>
        <v>0</v>
      </c>
      <c r="X2848" s="1">
        <f t="shared" si="447"/>
        <v>0</v>
      </c>
      <c r="Y2848" s="100">
        <f t="shared" si="448"/>
        <v>0</v>
      </c>
      <c r="Z2848" s="100">
        <f t="shared" si="449"/>
        <v>0</v>
      </c>
      <c r="AA2848" s="100">
        <f>'Innlegging av opplysninger'!$B$4*X2848</f>
        <v>0</v>
      </c>
      <c r="AB2848" s="1"/>
      <c r="AC2848" s="1">
        <f>'Innlegging av opplysninger'!$B$5*X2848</f>
        <v>0</v>
      </c>
      <c r="AD2848" s="1">
        <f>'Innlegging av opplysninger'!$B$5*Y2848</f>
        <v>0</v>
      </c>
      <c r="AE2848" s="1">
        <f>'Innlegging av opplysninger'!$B$5*Z2848</f>
        <v>0</v>
      </c>
      <c r="AF2848" s="1">
        <f>'Innlegging av opplysninger'!$B$5*AA2848</f>
        <v>0</v>
      </c>
      <c r="AG2848" s="1"/>
      <c r="AH2848" s="1">
        <f>'Innlegging av opplysninger'!$C$11*SUM(X2848:AG2848)</f>
        <v>0</v>
      </c>
      <c r="AI2848" s="1">
        <f>'Innlegging av opplysninger'!$C$13*(((X2848+Z2848+AC2848+AE2848)*Data!M2848)+(Z2848+AE2848)*(1-Data!M2848)*1.8/12+Y2848+AD2848+AA2848+AB2848+AF2848+AG2848)</f>
        <v>0</v>
      </c>
      <c r="AJ2848" s="1">
        <f>'Innlegging av opplysninger'!$C$13*((X2848+Z2848+AC2848+AE2848)*(1-Data!M2848)-(Z2848+AE2848)*(1-Data!M2848)*1.8/12)</f>
        <v>0</v>
      </c>
      <c r="AK2848" s="83">
        <f t="shared" si="444"/>
        <v>0</v>
      </c>
      <c r="AL2848" s="83">
        <f t="shared" si="445"/>
        <v>0</v>
      </c>
      <c r="AM2848" s="83">
        <f t="shared" si="446"/>
        <v>0</v>
      </c>
    </row>
    <row r="2849" spans="1:39">
      <c r="A2849" t="str">
        <f t="shared" si="440"/>
        <v>00</v>
      </c>
      <c r="B2849" s="6">
        <f>Data!A2849</f>
        <v>0</v>
      </c>
      <c r="C2849" s="7">
        <f>Data!B2849</f>
        <v>0</v>
      </c>
      <c r="D2849" s="7">
        <f>Data!C2849</f>
        <v>0</v>
      </c>
      <c r="E2849" s="1">
        <f>Data!D2849</f>
        <v>0</v>
      </c>
      <c r="F2849" s="1">
        <f>Data!E2849+Data!F2849</f>
        <v>0</v>
      </c>
      <c r="G2849" s="1">
        <f>Data!G2849</f>
        <v>0</v>
      </c>
      <c r="H2849" s="1">
        <f t="shared" si="441"/>
        <v>0</v>
      </c>
      <c r="I2849" s="1">
        <f t="shared" si="442"/>
        <v>0</v>
      </c>
      <c r="J2849" s="1">
        <f t="shared" si="443"/>
        <v>0</v>
      </c>
      <c r="K2849" s="1">
        <f>'Innlegging av opplysninger'!$B$4*H2849</f>
        <v>0</v>
      </c>
      <c r="L2849" s="1"/>
      <c r="M2849" s="1">
        <f>'Innlegging av opplysninger'!$B$5*H2849</f>
        <v>0</v>
      </c>
      <c r="N2849" s="1">
        <f>'Innlegging av opplysninger'!$B$5*I2849</f>
        <v>0</v>
      </c>
      <c r="O2849" s="1">
        <f>'Innlegging av opplysninger'!$B$5*J2849</f>
        <v>0</v>
      </c>
      <c r="P2849" s="1">
        <f>'Innlegging av opplysninger'!$B$5*K2849</f>
        <v>0</v>
      </c>
      <c r="Q2849" s="1"/>
      <c r="R2849" s="1">
        <f>'Innlegging av opplysninger'!$C$11*SUM(H2849:Q2849)</f>
        <v>0</v>
      </c>
      <c r="S2849" s="1">
        <f>'Innlegging av opplysninger'!$C$13*(((H2849+J2849+M2849+O2849)*Data!H2849)+(J2849+O2849)*(1-Data!H2849)*1.8/12+I2849+N2849+K2849+L2849+P2849+Q2849)</f>
        <v>0</v>
      </c>
      <c r="T2849" s="1">
        <f>'Innlegging av opplysninger'!$C$13*((H2849+J2849+M2849+O2849)*(1-Data!H2849)-(J2849+O2849)*(1-Data!H2849)*1.8/12)</f>
        <v>0</v>
      </c>
      <c r="U2849" s="1">
        <f>Data!I2849</f>
        <v>0</v>
      </c>
      <c r="V2849" s="1">
        <f>Data!J2849+Data!K2849</f>
        <v>0</v>
      </c>
      <c r="W2849" s="1">
        <f>Data!L2849</f>
        <v>0</v>
      </c>
      <c r="X2849" s="1">
        <f t="shared" si="447"/>
        <v>0</v>
      </c>
      <c r="Y2849" s="100">
        <f t="shared" si="448"/>
        <v>0</v>
      </c>
      <c r="Z2849" s="100">
        <f t="shared" si="449"/>
        <v>0</v>
      </c>
      <c r="AA2849" s="100">
        <f>'Innlegging av opplysninger'!$B$4*X2849</f>
        <v>0</v>
      </c>
      <c r="AB2849" s="1"/>
      <c r="AC2849" s="1">
        <f>'Innlegging av opplysninger'!$B$5*X2849</f>
        <v>0</v>
      </c>
      <c r="AD2849" s="1">
        <f>'Innlegging av opplysninger'!$B$5*Y2849</f>
        <v>0</v>
      </c>
      <c r="AE2849" s="1">
        <f>'Innlegging av opplysninger'!$B$5*Z2849</f>
        <v>0</v>
      </c>
      <c r="AF2849" s="1">
        <f>'Innlegging av opplysninger'!$B$5*AA2849</f>
        <v>0</v>
      </c>
      <c r="AG2849" s="1"/>
      <c r="AH2849" s="1">
        <f>'Innlegging av opplysninger'!$C$11*SUM(X2849:AG2849)</f>
        <v>0</v>
      </c>
      <c r="AI2849" s="1">
        <f>'Innlegging av opplysninger'!$C$13*(((X2849+Z2849+AC2849+AE2849)*Data!M2849)+(Z2849+AE2849)*(1-Data!M2849)*1.8/12+Y2849+AD2849+AA2849+AB2849+AF2849+AG2849)</f>
        <v>0</v>
      </c>
      <c r="AJ2849" s="1">
        <f>'Innlegging av opplysninger'!$C$13*((X2849+Z2849+AC2849+AE2849)*(1-Data!M2849)-(Z2849+AE2849)*(1-Data!M2849)*1.8/12)</f>
        <v>0</v>
      </c>
      <c r="AK2849" s="83">
        <f t="shared" si="444"/>
        <v>0</v>
      </c>
      <c r="AL2849" s="83">
        <f t="shared" si="445"/>
        <v>0</v>
      </c>
      <c r="AM2849" s="83">
        <f t="shared" si="446"/>
        <v>0</v>
      </c>
    </row>
    <row r="2850" spans="1:39">
      <c r="A2850" t="str">
        <f t="shared" si="440"/>
        <v>00</v>
      </c>
      <c r="B2850" s="6">
        <f>Data!A2850</f>
        <v>0</v>
      </c>
      <c r="C2850" s="7">
        <f>Data!B2850</f>
        <v>0</v>
      </c>
      <c r="D2850" s="7">
        <f>Data!C2850</f>
        <v>0</v>
      </c>
      <c r="E2850" s="1">
        <f>Data!D2850</f>
        <v>0</v>
      </c>
      <c r="F2850" s="1">
        <f>Data!E2850+Data!F2850</f>
        <v>0</v>
      </c>
      <c r="G2850" s="1">
        <f>Data!G2850</f>
        <v>0</v>
      </c>
      <c r="H2850" s="1">
        <f t="shared" si="441"/>
        <v>0</v>
      </c>
      <c r="I2850" s="1">
        <f t="shared" si="442"/>
        <v>0</v>
      </c>
      <c r="J2850" s="1">
        <f t="shared" si="443"/>
        <v>0</v>
      </c>
      <c r="K2850" s="1">
        <f>'Innlegging av opplysninger'!$B$4*H2850</f>
        <v>0</v>
      </c>
      <c r="L2850" s="1"/>
      <c r="M2850" s="1">
        <f>'Innlegging av opplysninger'!$B$5*H2850</f>
        <v>0</v>
      </c>
      <c r="N2850" s="1">
        <f>'Innlegging av opplysninger'!$B$5*I2850</f>
        <v>0</v>
      </c>
      <c r="O2850" s="1">
        <f>'Innlegging av opplysninger'!$B$5*J2850</f>
        <v>0</v>
      </c>
      <c r="P2850" s="1">
        <f>'Innlegging av opplysninger'!$B$5*K2850</f>
        <v>0</v>
      </c>
      <c r="Q2850" s="1"/>
      <c r="R2850" s="1">
        <f>'Innlegging av opplysninger'!$C$11*SUM(H2850:Q2850)</f>
        <v>0</v>
      </c>
      <c r="S2850" s="1">
        <f>'Innlegging av opplysninger'!$C$13*(((H2850+J2850+M2850+O2850)*Data!H2850)+(J2850+O2850)*(1-Data!H2850)*1.8/12+I2850+N2850+K2850+L2850+P2850+Q2850)</f>
        <v>0</v>
      </c>
      <c r="T2850" s="1">
        <f>'Innlegging av opplysninger'!$C$13*((H2850+J2850+M2850+O2850)*(1-Data!H2850)-(J2850+O2850)*(1-Data!H2850)*1.8/12)</f>
        <v>0</v>
      </c>
      <c r="U2850" s="1">
        <f>Data!I2850</f>
        <v>0</v>
      </c>
      <c r="V2850" s="1">
        <f>Data!J2850+Data!K2850</f>
        <v>0</v>
      </c>
      <c r="W2850" s="1">
        <f>Data!L2850</f>
        <v>0</v>
      </c>
      <c r="X2850" s="1">
        <f t="shared" si="447"/>
        <v>0</v>
      </c>
      <c r="Y2850" s="100">
        <f t="shared" si="448"/>
        <v>0</v>
      </c>
      <c r="Z2850" s="100">
        <f t="shared" si="449"/>
        <v>0</v>
      </c>
      <c r="AA2850" s="100">
        <f>'Innlegging av opplysninger'!$B$4*X2850</f>
        <v>0</v>
      </c>
      <c r="AB2850" s="1"/>
      <c r="AC2850" s="1">
        <f>'Innlegging av opplysninger'!$B$5*X2850</f>
        <v>0</v>
      </c>
      <c r="AD2850" s="1">
        <f>'Innlegging av opplysninger'!$B$5*Y2850</f>
        <v>0</v>
      </c>
      <c r="AE2850" s="1">
        <f>'Innlegging av opplysninger'!$B$5*Z2850</f>
        <v>0</v>
      </c>
      <c r="AF2850" s="1">
        <f>'Innlegging av opplysninger'!$B$5*AA2850</f>
        <v>0</v>
      </c>
      <c r="AG2850" s="1"/>
      <c r="AH2850" s="1">
        <f>'Innlegging av opplysninger'!$C$11*SUM(X2850:AG2850)</f>
        <v>0</v>
      </c>
      <c r="AI2850" s="1">
        <f>'Innlegging av opplysninger'!$C$13*(((X2850+Z2850+AC2850+AE2850)*Data!M2850)+(Z2850+AE2850)*(1-Data!M2850)*1.8/12+Y2850+AD2850+AA2850+AB2850+AF2850+AG2850)</f>
        <v>0</v>
      </c>
      <c r="AJ2850" s="1">
        <f>'Innlegging av opplysninger'!$C$13*((X2850+Z2850+AC2850+AE2850)*(1-Data!M2850)-(Z2850+AE2850)*(1-Data!M2850)*1.8/12)</f>
        <v>0</v>
      </c>
      <c r="AK2850" s="83">
        <f t="shared" si="444"/>
        <v>0</v>
      </c>
      <c r="AL2850" s="83">
        <f t="shared" si="445"/>
        <v>0</v>
      </c>
      <c r="AM2850" s="83">
        <f t="shared" si="446"/>
        <v>0</v>
      </c>
    </row>
    <row r="2851" spans="1:39">
      <c r="A2851" t="str">
        <f t="shared" si="440"/>
        <v>00</v>
      </c>
      <c r="B2851" s="6">
        <f>Data!A2851</f>
        <v>0</v>
      </c>
      <c r="C2851" s="7">
        <f>Data!B2851</f>
        <v>0</v>
      </c>
      <c r="D2851" s="7">
        <f>Data!C2851</f>
        <v>0</v>
      </c>
      <c r="E2851" s="1">
        <f>Data!D2851</f>
        <v>0</v>
      </c>
      <c r="F2851" s="1">
        <f>Data!E2851+Data!F2851</f>
        <v>0</v>
      </c>
      <c r="G2851" s="1">
        <f>Data!G2851</f>
        <v>0</v>
      </c>
      <c r="H2851" s="1">
        <f t="shared" si="441"/>
        <v>0</v>
      </c>
      <c r="I2851" s="1">
        <f t="shared" si="442"/>
        <v>0</v>
      </c>
      <c r="J2851" s="1">
        <f t="shared" si="443"/>
        <v>0</v>
      </c>
      <c r="K2851" s="1">
        <f>'Innlegging av opplysninger'!$B$4*H2851</f>
        <v>0</v>
      </c>
      <c r="L2851" s="1"/>
      <c r="M2851" s="1">
        <f>'Innlegging av opplysninger'!$B$5*H2851</f>
        <v>0</v>
      </c>
      <c r="N2851" s="1">
        <f>'Innlegging av opplysninger'!$B$5*I2851</f>
        <v>0</v>
      </c>
      <c r="O2851" s="1">
        <f>'Innlegging av opplysninger'!$B$5*J2851</f>
        <v>0</v>
      </c>
      <c r="P2851" s="1">
        <f>'Innlegging av opplysninger'!$B$5*K2851</f>
        <v>0</v>
      </c>
      <c r="Q2851" s="1"/>
      <c r="R2851" s="1">
        <f>'Innlegging av opplysninger'!$C$11*SUM(H2851:Q2851)</f>
        <v>0</v>
      </c>
      <c r="S2851" s="1">
        <f>'Innlegging av opplysninger'!$C$13*(((H2851+J2851+M2851+O2851)*Data!H2851)+(J2851+O2851)*(1-Data!H2851)*1.8/12+I2851+N2851+K2851+L2851+P2851+Q2851)</f>
        <v>0</v>
      </c>
      <c r="T2851" s="1">
        <f>'Innlegging av opplysninger'!$C$13*((H2851+J2851+M2851+O2851)*(1-Data!H2851)-(J2851+O2851)*(1-Data!H2851)*1.8/12)</f>
        <v>0</v>
      </c>
      <c r="U2851" s="1">
        <f>Data!I2851</f>
        <v>0</v>
      </c>
      <c r="V2851" s="1">
        <f>Data!J2851+Data!K2851</f>
        <v>0</v>
      </c>
      <c r="W2851" s="1">
        <f>Data!L2851</f>
        <v>0</v>
      </c>
      <c r="X2851" s="1">
        <f t="shared" si="447"/>
        <v>0</v>
      </c>
      <c r="Y2851" s="100">
        <f t="shared" si="448"/>
        <v>0</v>
      </c>
      <c r="Z2851" s="100">
        <f t="shared" si="449"/>
        <v>0</v>
      </c>
      <c r="AA2851" s="100">
        <f>'Innlegging av opplysninger'!$B$4*X2851</f>
        <v>0</v>
      </c>
      <c r="AB2851" s="1"/>
      <c r="AC2851" s="1">
        <f>'Innlegging av opplysninger'!$B$5*X2851</f>
        <v>0</v>
      </c>
      <c r="AD2851" s="1">
        <f>'Innlegging av opplysninger'!$B$5*Y2851</f>
        <v>0</v>
      </c>
      <c r="AE2851" s="1">
        <f>'Innlegging av opplysninger'!$B$5*Z2851</f>
        <v>0</v>
      </c>
      <c r="AF2851" s="1">
        <f>'Innlegging av opplysninger'!$B$5*AA2851</f>
        <v>0</v>
      </c>
      <c r="AG2851" s="1"/>
      <c r="AH2851" s="1">
        <f>'Innlegging av opplysninger'!$C$11*SUM(X2851:AG2851)</f>
        <v>0</v>
      </c>
      <c r="AI2851" s="1">
        <f>'Innlegging av opplysninger'!$C$13*(((X2851+Z2851+AC2851+AE2851)*Data!M2851)+(Z2851+AE2851)*(1-Data!M2851)*1.8/12+Y2851+AD2851+AA2851+AB2851+AF2851+AG2851)</f>
        <v>0</v>
      </c>
      <c r="AJ2851" s="1">
        <f>'Innlegging av opplysninger'!$C$13*((X2851+Z2851+AC2851+AE2851)*(1-Data!M2851)-(Z2851+AE2851)*(1-Data!M2851)*1.8/12)</f>
        <v>0</v>
      </c>
      <c r="AK2851" s="83">
        <f t="shared" si="444"/>
        <v>0</v>
      </c>
      <c r="AL2851" s="83">
        <f t="shared" si="445"/>
        <v>0</v>
      </c>
      <c r="AM2851" s="83">
        <f t="shared" si="446"/>
        <v>0</v>
      </c>
    </row>
    <row r="2852" spans="1:39">
      <c r="A2852" t="str">
        <f t="shared" si="440"/>
        <v>00</v>
      </c>
      <c r="B2852" s="6">
        <f>Data!A2852</f>
        <v>0</v>
      </c>
      <c r="C2852" s="7">
        <f>Data!B2852</f>
        <v>0</v>
      </c>
      <c r="D2852" s="7">
        <f>Data!C2852</f>
        <v>0</v>
      </c>
      <c r="E2852" s="1">
        <f>Data!D2852</f>
        <v>0</v>
      </c>
      <c r="F2852" s="1">
        <f>Data!E2852+Data!F2852</f>
        <v>0</v>
      </c>
      <c r="G2852" s="1">
        <f>Data!G2852</f>
        <v>0</v>
      </c>
      <c r="H2852" s="1">
        <f t="shared" si="441"/>
        <v>0</v>
      </c>
      <c r="I2852" s="1">
        <f t="shared" si="442"/>
        <v>0</v>
      </c>
      <c r="J2852" s="1">
        <f t="shared" si="443"/>
        <v>0</v>
      </c>
      <c r="K2852" s="1">
        <f>'Innlegging av opplysninger'!$B$4*H2852</f>
        <v>0</v>
      </c>
      <c r="L2852" s="1"/>
      <c r="M2852" s="1">
        <f>'Innlegging av opplysninger'!$B$5*H2852</f>
        <v>0</v>
      </c>
      <c r="N2852" s="1">
        <f>'Innlegging av opplysninger'!$B$5*I2852</f>
        <v>0</v>
      </c>
      <c r="O2852" s="1">
        <f>'Innlegging av opplysninger'!$B$5*J2852</f>
        <v>0</v>
      </c>
      <c r="P2852" s="1">
        <f>'Innlegging av opplysninger'!$B$5*K2852</f>
        <v>0</v>
      </c>
      <c r="Q2852" s="1"/>
      <c r="R2852" s="1">
        <f>'Innlegging av opplysninger'!$C$11*SUM(H2852:Q2852)</f>
        <v>0</v>
      </c>
      <c r="S2852" s="1">
        <f>'Innlegging av opplysninger'!$C$13*(((H2852+J2852+M2852+O2852)*Data!H2852)+(J2852+O2852)*(1-Data!H2852)*1.8/12+I2852+N2852+K2852+L2852+P2852+Q2852)</f>
        <v>0</v>
      </c>
      <c r="T2852" s="1">
        <f>'Innlegging av opplysninger'!$C$13*((H2852+J2852+M2852+O2852)*(1-Data!H2852)-(J2852+O2852)*(1-Data!H2852)*1.8/12)</f>
        <v>0</v>
      </c>
      <c r="U2852" s="1">
        <f>Data!I2852</f>
        <v>0</v>
      </c>
      <c r="V2852" s="1">
        <f>Data!J2852+Data!K2852</f>
        <v>0</v>
      </c>
      <c r="W2852" s="1">
        <f>Data!L2852</f>
        <v>0</v>
      </c>
      <c r="X2852" s="1">
        <f t="shared" si="447"/>
        <v>0</v>
      </c>
      <c r="Y2852" s="100">
        <f t="shared" si="448"/>
        <v>0</v>
      </c>
      <c r="Z2852" s="100">
        <f t="shared" si="449"/>
        <v>0</v>
      </c>
      <c r="AA2852" s="100">
        <f>'Innlegging av opplysninger'!$B$4*X2852</f>
        <v>0</v>
      </c>
      <c r="AB2852" s="1"/>
      <c r="AC2852" s="1">
        <f>'Innlegging av opplysninger'!$B$5*X2852</f>
        <v>0</v>
      </c>
      <c r="AD2852" s="1">
        <f>'Innlegging av opplysninger'!$B$5*Y2852</f>
        <v>0</v>
      </c>
      <c r="AE2852" s="1">
        <f>'Innlegging av opplysninger'!$B$5*Z2852</f>
        <v>0</v>
      </c>
      <c r="AF2852" s="1">
        <f>'Innlegging av opplysninger'!$B$5*AA2852</f>
        <v>0</v>
      </c>
      <c r="AG2852" s="1"/>
      <c r="AH2852" s="1">
        <f>'Innlegging av opplysninger'!$C$11*SUM(X2852:AG2852)</f>
        <v>0</v>
      </c>
      <c r="AI2852" s="1">
        <f>'Innlegging av opplysninger'!$C$13*(((X2852+Z2852+AC2852+AE2852)*Data!M2852)+(Z2852+AE2852)*(1-Data!M2852)*1.8/12+Y2852+AD2852+AA2852+AB2852+AF2852+AG2852)</f>
        <v>0</v>
      </c>
      <c r="AJ2852" s="1">
        <f>'Innlegging av opplysninger'!$C$13*((X2852+Z2852+AC2852+AE2852)*(1-Data!M2852)-(Z2852+AE2852)*(1-Data!M2852)*1.8/12)</f>
        <v>0</v>
      </c>
      <c r="AK2852" s="83">
        <f t="shared" si="444"/>
        <v>0</v>
      </c>
      <c r="AL2852" s="83">
        <f t="shared" si="445"/>
        <v>0</v>
      </c>
      <c r="AM2852" s="83">
        <f t="shared" si="446"/>
        <v>0</v>
      </c>
    </row>
    <row r="2853" spans="1:39">
      <c r="A2853" t="str">
        <f t="shared" si="440"/>
        <v>00</v>
      </c>
      <c r="B2853" s="6">
        <f>Data!A2853</f>
        <v>0</v>
      </c>
      <c r="C2853" s="7">
        <f>Data!B2853</f>
        <v>0</v>
      </c>
      <c r="D2853" s="7">
        <f>Data!C2853</f>
        <v>0</v>
      </c>
      <c r="E2853" s="1">
        <f>Data!D2853</f>
        <v>0</v>
      </c>
      <c r="F2853" s="1">
        <f>Data!E2853+Data!F2853</f>
        <v>0</v>
      </c>
      <c r="G2853" s="1">
        <f>Data!G2853</f>
        <v>0</v>
      </c>
      <c r="H2853" s="1">
        <f t="shared" si="441"/>
        <v>0</v>
      </c>
      <c r="I2853" s="1">
        <f t="shared" si="442"/>
        <v>0</v>
      </c>
      <c r="J2853" s="1">
        <f t="shared" si="443"/>
        <v>0</v>
      </c>
      <c r="K2853" s="1">
        <f>'Innlegging av opplysninger'!$B$4*H2853</f>
        <v>0</v>
      </c>
      <c r="L2853" s="1"/>
      <c r="M2853" s="1">
        <f>'Innlegging av opplysninger'!$B$5*H2853</f>
        <v>0</v>
      </c>
      <c r="N2853" s="1">
        <f>'Innlegging av opplysninger'!$B$5*I2853</f>
        <v>0</v>
      </c>
      <c r="O2853" s="1">
        <f>'Innlegging av opplysninger'!$B$5*J2853</f>
        <v>0</v>
      </c>
      <c r="P2853" s="1">
        <f>'Innlegging av opplysninger'!$B$5*K2853</f>
        <v>0</v>
      </c>
      <c r="Q2853" s="1"/>
      <c r="R2853" s="1">
        <f>'Innlegging av opplysninger'!$C$11*SUM(H2853:Q2853)</f>
        <v>0</v>
      </c>
      <c r="S2853" s="1">
        <f>'Innlegging av opplysninger'!$C$13*(((H2853+J2853+M2853+O2853)*Data!H2853)+(J2853+O2853)*(1-Data!H2853)*1.8/12+I2853+N2853+K2853+L2853+P2853+Q2853)</f>
        <v>0</v>
      </c>
      <c r="T2853" s="1">
        <f>'Innlegging av opplysninger'!$C$13*((H2853+J2853+M2853+O2853)*(1-Data!H2853)-(J2853+O2853)*(1-Data!H2853)*1.8/12)</f>
        <v>0</v>
      </c>
      <c r="U2853" s="1">
        <f>Data!I2853</f>
        <v>0</v>
      </c>
      <c r="V2853" s="1">
        <f>Data!J2853+Data!K2853</f>
        <v>0</v>
      </c>
      <c r="W2853" s="1">
        <f>Data!L2853</f>
        <v>0</v>
      </c>
      <c r="X2853" s="1">
        <f t="shared" si="447"/>
        <v>0</v>
      </c>
      <c r="Y2853" s="100">
        <f t="shared" si="448"/>
        <v>0</v>
      </c>
      <c r="Z2853" s="100">
        <f t="shared" si="449"/>
        <v>0</v>
      </c>
      <c r="AA2853" s="100">
        <f>'Innlegging av opplysninger'!$B$4*X2853</f>
        <v>0</v>
      </c>
      <c r="AB2853" s="1"/>
      <c r="AC2853" s="1">
        <f>'Innlegging av opplysninger'!$B$5*X2853</f>
        <v>0</v>
      </c>
      <c r="AD2853" s="1">
        <f>'Innlegging av opplysninger'!$B$5*Y2853</f>
        <v>0</v>
      </c>
      <c r="AE2853" s="1">
        <f>'Innlegging av opplysninger'!$B$5*Z2853</f>
        <v>0</v>
      </c>
      <c r="AF2853" s="1">
        <f>'Innlegging av opplysninger'!$B$5*AA2853</f>
        <v>0</v>
      </c>
      <c r="AG2853" s="1"/>
      <c r="AH2853" s="1">
        <f>'Innlegging av opplysninger'!$C$11*SUM(X2853:AG2853)</f>
        <v>0</v>
      </c>
      <c r="AI2853" s="1">
        <f>'Innlegging av opplysninger'!$C$13*(((X2853+Z2853+AC2853+AE2853)*Data!M2853)+(Z2853+AE2853)*(1-Data!M2853)*1.8/12+Y2853+AD2853+AA2853+AB2853+AF2853+AG2853)</f>
        <v>0</v>
      </c>
      <c r="AJ2853" s="1">
        <f>'Innlegging av opplysninger'!$C$13*((X2853+Z2853+AC2853+AE2853)*(1-Data!M2853)-(Z2853+AE2853)*(1-Data!M2853)*1.8/12)</f>
        <v>0</v>
      </c>
      <c r="AK2853" s="83">
        <f t="shared" si="444"/>
        <v>0</v>
      </c>
      <c r="AL2853" s="83">
        <f t="shared" si="445"/>
        <v>0</v>
      </c>
      <c r="AM2853" s="83">
        <f t="shared" si="446"/>
        <v>0</v>
      </c>
    </row>
    <row r="2854" spans="1:39">
      <c r="A2854" t="str">
        <f t="shared" si="440"/>
        <v>00</v>
      </c>
      <c r="B2854" s="6">
        <f>Data!A2854</f>
        <v>0</v>
      </c>
      <c r="C2854" s="7">
        <f>Data!B2854</f>
        <v>0</v>
      </c>
      <c r="D2854" s="7">
        <f>Data!C2854</f>
        <v>0</v>
      </c>
      <c r="E2854" s="1">
        <f>Data!D2854</f>
        <v>0</v>
      </c>
      <c r="F2854" s="1">
        <f>Data!E2854+Data!F2854</f>
        <v>0</v>
      </c>
      <c r="G2854" s="1">
        <f>Data!G2854</f>
        <v>0</v>
      </c>
      <c r="H2854" s="1">
        <f t="shared" si="441"/>
        <v>0</v>
      </c>
      <c r="I2854" s="1">
        <f t="shared" si="442"/>
        <v>0</v>
      </c>
      <c r="J2854" s="1">
        <f t="shared" si="443"/>
        <v>0</v>
      </c>
      <c r="K2854" s="1">
        <f>'Innlegging av opplysninger'!$B$4*H2854</f>
        <v>0</v>
      </c>
      <c r="L2854" s="1"/>
      <c r="M2854" s="1">
        <f>'Innlegging av opplysninger'!$B$5*H2854</f>
        <v>0</v>
      </c>
      <c r="N2854" s="1">
        <f>'Innlegging av opplysninger'!$B$5*I2854</f>
        <v>0</v>
      </c>
      <c r="O2854" s="1">
        <f>'Innlegging av opplysninger'!$B$5*J2854</f>
        <v>0</v>
      </c>
      <c r="P2854" s="1">
        <f>'Innlegging av opplysninger'!$B$5*K2854</f>
        <v>0</v>
      </c>
      <c r="Q2854" s="1"/>
      <c r="R2854" s="1">
        <f>'Innlegging av opplysninger'!$C$11*SUM(H2854:Q2854)</f>
        <v>0</v>
      </c>
      <c r="S2854" s="1">
        <f>'Innlegging av opplysninger'!$C$13*(((H2854+J2854+M2854+O2854)*Data!H2854)+(J2854+O2854)*(1-Data!H2854)*1.8/12+I2854+N2854+K2854+L2854+P2854+Q2854)</f>
        <v>0</v>
      </c>
      <c r="T2854" s="1">
        <f>'Innlegging av opplysninger'!$C$13*((H2854+J2854+M2854+O2854)*(1-Data!H2854)-(J2854+O2854)*(1-Data!H2854)*1.8/12)</f>
        <v>0</v>
      </c>
      <c r="U2854" s="1">
        <f>Data!I2854</f>
        <v>0</v>
      </c>
      <c r="V2854" s="1">
        <f>Data!J2854+Data!K2854</f>
        <v>0</v>
      </c>
      <c r="W2854" s="1">
        <f>Data!L2854</f>
        <v>0</v>
      </c>
      <c r="X2854" s="1">
        <f t="shared" si="447"/>
        <v>0</v>
      </c>
      <c r="Y2854" s="100">
        <f t="shared" si="448"/>
        <v>0</v>
      </c>
      <c r="Z2854" s="100">
        <f t="shared" si="449"/>
        <v>0</v>
      </c>
      <c r="AA2854" s="100">
        <f>'Innlegging av opplysninger'!$B$4*X2854</f>
        <v>0</v>
      </c>
      <c r="AB2854" s="1"/>
      <c r="AC2854" s="1">
        <f>'Innlegging av opplysninger'!$B$5*X2854</f>
        <v>0</v>
      </c>
      <c r="AD2854" s="1">
        <f>'Innlegging av opplysninger'!$B$5*Y2854</f>
        <v>0</v>
      </c>
      <c r="AE2854" s="1">
        <f>'Innlegging av opplysninger'!$B$5*Z2854</f>
        <v>0</v>
      </c>
      <c r="AF2854" s="1">
        <f>'Innlegging av opplysninger'!$B$5*AA2854</f>
        <v>0</v>
      </c>
      <c r="AG2854" s="1"/>
      <c r="AH2854" s="1">
        <f>'Innlegging av opplysninger'!$C$11*SUM(X2854:AG2854)</f>
        <v>0</v>
      </c>
      <c r="AI2854" s="1">
        <f>'Innlegging av opplysninger'!$C$13*(((X2854+Z2854+AC2854+AE2854)*Data!M2854)+(Z2854+AE2854)*(1-Data!M2854)*1.8/12+Y2854+AD2854+AA2854+AB2854+AF2854+AG2854)</f>
        <v>0</v>
      </c>
      <c r="AJ2854" s="1">
        <f>'Innlegging av opplysninger'!$C$13*((X2854+Z2854+AC2854+AE2854)*(1-Data!M2854)-(Z2854+AE2854)*(1-Data!M2854)*1.8/12)</f>
        <v>0</v>
      </c>
      <c r="AK2854" s="83">
        <f t="shared" si="444"/>
        <v>0</v>
      </c>
      <c r="AL2854" s="83">
        <f t="shared" si="445"/>
        <v>0</v>
      </c>
      <c r="AM2854" s="83">
        <f t="shared" si="446"/>
        <v>0</v>
      </c>
    </row>
    <row r="2855" spans="1:39">
      <c r="A2855" t="str">
        <f t="shared" si="440"/>
        <v>00</v>
      </c>
      <c r="B2855" s="6">
        <f>Data!A2855</f>
        <v>0</v>
      </c>
      <c r="C2855" s="7">
        <f>Data!B2855</f>
        <v>0</v>
      </c>
      <c r="D2855" s="7">
        <f>Data!C2855</f>
        <v>0</v>
      </c>
      <c r="E2855" s="1">
        <f>Data!D2855</f>
        <v>0</v>
      </c>
      <c r="F2855" s="1">
        <f>Data!E2855+Data!F2855</f>
        <v>0</v>
      </c>
      <c r="G2855" s="1">
        <f>Data!G2855</f>
        <v>0</v>
      </c>
      <c r="H2855" s="1">
        <f t="shared" si="441"/>
        <v>0</v>
      </c>
      <c r="I2855" s="1">
        <f t="shared" si="442"/>
        <v>0</v>
      </c>
      <c r="J2855" s="1">
        <f t="shared" si="443"/>
        <v>0</v>
      </c>
      <c r="K2855" s="1">
        <f>'Innlegging av opplysninger'!$B$4*H2855</f>
        <v>0</v>
      </c>
      <c r="L2855" s="1"/>
      <c r="M2855" s="1">
        <f>'Innlegging av opplysninger'!$B$5*H2855</f>
        <v>0</v>
      </c>
      <c r="N2855" s="1">
        <f>'Innlegging av opplysninger'!$B$5*I2855</f>
        <v>0</v>
      </c>
      <c r="O2855" s="1">
        <f>'Innlegging av opplysninger'!$B$5*J2855</f>
        <v>0</v>
      </c>
      <c r="P2855" s="1">
        <f>'Innlegging av opplysninger'!$B$5*K2855</f>
        <v>0</v>
      </c>
      <c r="Q2855" s="1"/>
      <c r="R2855" s="1">
        <f>'Innlegging av opplysninger'!$C$11*SUM(H2855:Q2855)</f>
        <v>0</v>
      </c>
      <c r="S2855" s="1">
        <f>'Innlegging av opplysninger'!$C$13*(((H2855+J2855+M2855+O2855)*Data!H2855)+(J2855+O2855)*(1-Data!H2855)*1.8/12+I2855+N2855+K2855+L2855+P2855+Q2855)</f>
        <v>0</v>
      </c>
      <c r="T2855" s="1">
        <f>'Innlegging av opplysninger'!$C$13*((H2855+J2855+M2855+O2855)*(1-Data!H2855)-(J2855+O2855)*(1-Data!H2855)*1.8/12)</f>
        <v>0</v>
      </c>
      <c r="U2855" s="1">
        <f>Data!I2855</f>
        <v>0</v>
      </c>
      <c r="V2855" s="1">
        <f>Data!J2855+Data!K2855</f>
        <v>0</v>
      </c>
      <c r="W2855" s="1">
        <f>Data!L2855</f>
        <v>0</v>
      </c>
      <c r="X2855" s="1">
        <f t="shared" si="447"/>
        <v>0</v>
      </c>
      <c r="Y2855" s="100">
        <f t="shared" si="448"/>
        <v>0</v>
      </c>
      <c r="Z2855" s="100">
        <f t="shared" si="449"/>
        <v>0</v>
      </c>
      <c r="AA2855" s="100">
        <f>'Innlegging av opplysninger'!$B$4*X2855</f>
        <v>0</v>
      </c>
      <c r="AB2855" s="1"/>
      <c r="AC2855" s="1">
        <f>'Innlegging av opplysninger'!$B$5*X2855</f>
        <v>0</v>
      </c>
      <c r="AD2855" s="1">
        <f>'Innlegging av opplysninger'!$B$5*Y2855</f>
        <v>0</v>
      </c>
      <c r="AE2855" s="1">
        <f>'Innlegging av opplysninger'!$B$5*Z2855</f>
        <v>0</v>
      </c>
      <c r="AF2855" s="1">
        <f>'Innlegging av opplysninger'!$B$5*AA2855</f>
        <v>0</v>
      </c>
      <c r="AG2855" s="1"/>
      <c r="AH2855" s="1">
        <f>'Innlegging av opplysninger'!$C$11*SUM(X2855:AG2855)</f>
        <v>0</v>
      </c>
      <c r="AI2855" s="1">
        <f>'Innlegging av opplysninger'!$C$13*(((X2855+Z2855+AC2855+AE2855)*Data!M2855)+(Z2855+AE2855)*(1-Data!M2855)*1.8/12+Y2855+AD2855+AA2855+AB2855+AF2855+AG2855)</f>
        <v>0</v>
      </c>
      <c r="AJ2855" s="1">
        <f>'Innlegging av opplysninger'!$C$13*((X2855+Z2855+AC2855+AE2855)*(1-Data!M2855)-(Z2855+AE2855)*(1-Data!M2855)*1.8/12)</f>
        <v>0</v>
      </c>
      <c r="AK2855" s="83">
        <f t="shared" si="444"/>
        <v>0</v>
      </c>
      <c r="AL2855" s="83">
        <f t="shared" si="445"/>
        <v>0</v>
      </c>
      <c r="AM2855" s="83">
        <f t="shared" si="446"/>
        <v>0</v>
      </c>
    </row>
    <row r="2856" spans="1:39">
      <c r="A2856" t="str">
        <f t="shared" si="440"/>
        <v>00</v>
      </c>
      <c r="B2856" s="6">
        <f>Data!A2856</f>
        <v>0</v>
      </c>
      <c r="C2856" s="7">
        <f>Data!B2856</f>
        <v>0</v>
      </c>
      <c r="D2856" s="7">
        <f>Data!C2856</f>
        <v>0</v>
      </c>
      <c r="E2856" s="1">
        <f>Data!D2856</f>
        <v>0</v>
      </c>
      <c r="F2856" s="1">
        <f>Data!E2856+Data!F2856</f>
        <v>0</v>
      </c>
      <c r="G2856" s="1">
        <f>Data!G2856</f>
        <v>0</v>
      </c>
      <c r="H2856" s="1">
        <f t="shared" si="441"/>
        <v>0</v>
      </c>
      <c r="I2856" s="1">
        <f t="shared" si="442"/>
        <v>0</v>
      </c>
      <c r="J2856" s="1">
        <f t="shared" si="443"/>
        <v>0</v>
      </c>
      <c r="K2856" s="1">
        <f>'Innlegging av opplysninger'!$B$4*H2856</f>
        <v>0</v>
      </c>
      <c r="L2856" s="1"/>
      <c r="M2856" s="1">
        <f>'Innlegging av opplysninger'!$B$5*H2856</f>
        <v>0</v>
      </c>
      <c r="N2856" s="1">
        <f>'Innlegging av opplysninger'!$B$5*I2856</f>
        <v>0</v>
      </c>
      <c r="O2856" s="1">
        <f>'Innlegging av opplysninger'!$B$5*J2856</f>
        <v>0</v>
      </c>
      <c r="P2856" s="1">
        <f>'Innlegging av opplysninger'!$B$5*K2856</f>
        <v>0</v>
      </c>
      <c r="Q2856" s="1"/>
      <c r="R2856" s="1">
        <f>'Innlegging av opplysninger'!$C$11*SUM(H2856:Q2856)</f>
        <v>0</v>
      </c>
      <c r="S2856" s="1">
        <f>'Innlegging av opplysninger'!$C$13*(((H2856+J2856+M2856+O2856)*Data!H2856)+(J2856+O2856)*(1-Data!H2856)*1.8/12+I2856+N2856+K2856+L2856+P2856+Q2856)</f>
        <v>0</v>
      </c>
      <c r="T2856" s="1">
        <f>'Innlegging av opplysninger'!$C$13*((H2856+J2856+M2856+O2856)*(1-Data!H2856)-(J2856+O2856)*(1-Data!H2856)*1.8/12)</f>
        <v>0</v>
      </c>
      <c r="U2856" s="1">
        <f>Data!I2856</f>
        <v>0</v>
      </c>
      <c r="V2856" s="1">
        <f>Data!J2856+Data!K2856</f>
        <v>0</v>
      </c>
      <c r="W2856" s="1">
        <f>Data!L2856</f>
        <v>0</v>
      </c>
      <c r="X2856" s="1">
        <f t="shared" si="447"/>
        <v>0</v>
      </c>
      <c r="Y2856" s="100">
        <f t="shared" si="448"/>
        <v>0</v>
      </c>
      <c r="Z2856" s="100">
        <f t="shared" si="449"/>
        <v>0</v>
      </c>
      <c r="AA2856" s="100">
        <f>'Innlegging av opplysninger'!$B$4*X2856</f>
        <v>0</v>
      </c>
      <c r="AB2856" s="1"/>
      <c r="AC2856" s="1">
        <f>'Innlegging av opplysninger'!$B$5*X2856</f>
        <v>0</v>
      </c>
      <c r="AD2856" s="1">
        <f>'Innlegging av opplysninger'!$B$5*Y2856</f>
        <v>0</v>
      </c>
      <c r="AE2856" s="1">
        <f>'Innlegging av opplysninger'!$B$5*Z2856</f>
        <v>0</v>
      </c>
      <c r="AF2856" s="1">
        <f>'Innlegging av opplysninger'!$B$5*AA2856</f>
        <v>0</v>
      </c>
      <c r="AG2856" s="1"/>
      <c r="AH2856" s="1">
        <f>'Innlegging av opplysninger'!$C$11*SUM(X2856:AG2856)</f>
        <v>0</v>
      </c>
      <c r="AI2856" s="1">
        <f>'Innlegging av opplysninger'!$C$13*(((X2856+Z2856+AC2856+AE2856)*Data!M2856)+(Z2856+AE2856)*(1-Data!M2856)*1.8/12+Y2856+AD2856+AA2856+AB2856+AF2856+AG2856)</f>
        <v>0</v>
      </c>
      <c r="AJ2856" s="1">
        <f>'Innlegging av opplysninger'!$C$13*((X2856+Z2856+AC2856+AE2856)*(1-Data!M2856)-(Z2856+AE2856)*(1-Data!M2856)*1.8/12)</f>
        <v>0</v>
      </c>
      <c r="AK2856" s="83">
        <f t="shared" si="444"/>
        <v>0</v>
      </c>
      <c r="AL2856" s="83">
        <f t="shared" si="445"/>
        <v>0</v>
      </c>
      <c r="AM2856" s="83">
        <f t="shared" si="446"/>
        <v>0</v>
      </c>
    </row>
    <row r="2857" spans="1:39">
      <c r="A2857" t="str">
        <f t="shared" si="440"/>
        <v>00</v>
      </c>
      <c r="B2857" s="6">
        <f>Data!A2857</f>
        <v>0</v>
      </c>
      <c r="C2857" s="7">
        <f>Data!B2857</f>
        <v>0</v>
      </c>
      <c r="D2857" s="7">
        <f>Data!C2857</f>
        <v>0</v>
      </c>
      <c r="E2857" s="1">
        <f>Data!D2857</f>
        <v>0</v>
      </c>
      <c r="F2857" s="1">
        <f>Data!E2857+Data!F2857</f>
        <v>0</v>
      </c>
      <c r="G2857" s="1">
        <f>Data!G2857</f>
        <v>0</v>
      </c>
      <c r="H2857" s="1">
        <f t="shared" si="441"/>
        <v>0</v>
      </c>
      <c r="I2857" s="1">
        <f t="shared" si="442"/>
        <v>0</v>
      </c>
      <c r="J2857" s="1">
        <f t="shared" si="443"/>
        <v>0</v>
      </c>
      <c r="K2857" s="1">
        <f>'Innlegging av opplysninger'!$B$4*H2857</f>
        <v>0</v>
      </c>
      <c r="L2857" s="1"/>
      <c r="M2857" s="1">
        <f>'Innlegging av opplysninger'!$B$5*H2857</f>
        <v>0</v>
      </c>
      <c r="N2857" s="1">
        <f>'Innlegging av opplysninger'!$B$5*I2857</f>
        <v>0</v>
      </c>
      <c r="O2857" s="1">
        <f>'Innlegging av opplysninger'!$B$5*J2857</f>
        <v>0</v>
      </c>
      <c r="P2857" s="1">
        <f>'Innlegging av opplysninger'!$B$5*K2857</f>
        <v>0</v>
      </c>
      <c r="Q2857" s="1"/>
      <c r="R2857" s="1">
        <f>'Innlegging av opplysninger'!$C$11*SUM(H2857:Q2857)</f>
        <v>0</v>
      </c>
      <c r="S2857" s="1">
        <f>'Innlegging av opplysninger'!$C$13*(((H2857+J2857+M2857+O2857)*Data!H2857)+(J2857+O2857)*(1-Data!H2857)*1.8/12+I2857+N2857+K2857+L2857+P2857+Q2857)</f>
        <v>0</v>
      </c>
      <c r="T2857" s="1">
        <f>'Innlegging av opplysninger'!$C$13*((H2857+J2857+M2857+O2857)*(1-Data!H2857)-(J2857+O2857)*(1-Data!H2857)*1.8/12)</f>
        <v>0</v>
      </c>
      <c r="U2857" s="1">
        <f>Data!I2857</f>
        <v>0</v>
      </c>
      <c r="V2857" s="1">
        <f>Data!J2857+Data!K2857</f>
        <v>0</v>
      </c>
      <c r="W2857" s="1">
        <f>Data!L2857</f>
        <v>0</v>
      </c>
      <c r="X2857" s="1">
        <f t="shared" si="447"/>
        <v>0</v>
      </c>
      <c r="Y2857" s="100">
        <f t="shared" si="448"/>
        <v>0</v>
      </c>
      <c r="Z2857" s="100">
        <f t="shared" si="449"/>
        <v>0</v>
      </c>
      <c r="AA2857" s="100">
        <f>'Innlegging av opplysninger'!$B$4*X2857</f>
        <v>0</v>
      </c>
      <c r="AB2857" s="1"/>
      <c r="AC2857" s="1">
        <f>'Innlegging av opplysninger'!$B$5*X2857</f>
        <v>0</v>
      </c>
      <c r="AD2857" s="1">
        <f>'Innlegging av opplysninger'!$B$5*Y2857</f>
        <v>0</v>
      </c>
      <c r="AE2857" s="1">
        <f>'Innlegging av opplysninger'!$B$5*Z2857</f>
        <v>0</v>
      </c>
      <c r="AF2857" s="1">
        <f>'Innlegging av opplysninger'!$B$5*AA2857</f>
        <v>0</v>
      </c>
      <c r="AG2857" s="1"/>
      <c r="AH2857" s="1">
        <f>'Innlegging av opplysninger'!$C$11*SUM(X2857:AG2857)</f>
        <v>0</v>
      </c>
      <c r="AI2857" s="1">
        <f>'Innlegging av opplysninger'!$C$13*(((X2857+Z2857+AC2857+AE2857)*Data!M2857)+(Z2857+AE2857)*(1-Data!M2857)*1.8/12+Y2857+AD2857+AA2857+AB2857+AF2857+AG2857)</f>
        <v>0</v>
      </c>
      <c r="AJ2857" s="1">
        <f>'Innlegging av opplysninger'!$C$13*((X2857+Z2857+AC2857+AE2857)*(1-Data!M2857)-(Z2857+AE2857)*(1-Data!M2857)*1.8/12)</f>
        <v>0</v>
      </c>
      <c r="AK2857" s="83">
        <f t="shared" si="444"/>
        <v>0</v>
      </c>
      <c r="AL2857" s="83">
        <f t="shared" si="445"/>
        <v>0</v>
      </c>
      <c r="AM2857" s="83">
        <f t="shared" si="446"/>
        <v>0</v>
      </c>
    </row>
    <row r="2858" spans="1:39">
      <c r="A2858" t="str">
        <f t="shared" si="440"/>
        <v>00</v>
      </c>
      <c r="B2858" s="6">
        <f>Data!A2858</f>
        <v>0</v>
      </c>
      <c r="C2858" s="7">
        <f>Data!B2858</f>
        <v>0</v>
      </c>
      <c r="D2858" s="7">
        <f>Data!C2858</f>
        <v>0</v>
      </c>
      <c r="E2858" s="1">
        <f>Data!D2858</f>
        <v>0</v>
      </c>
      <c r="F2858" s="1">
        <f>Data!E2858+Data!F2858</f>
        <v>0</v>
      </c>
      <c r="G2858" s="1">
        <f>Data!G2858</f>
        <v>0</v>
      </c>
      <c r="H2858" s="1">
        <f t="shared" si="441"/>
        <v>0</v>
      </c>
      <c r="I2858" s="1">
        <f t="shared" si="442"/>
        <v>0</v>
      </c>
      <c r="J2858" s="1">
        <f t="shared" si="443"/>
        <v>0</v>
      </c>
      <c r="K2858" s="1">
        <f>'Innlegging av opplysninger'!$B$4*H2858</f>
        <v>0</v>
      </c>
      <c r="L2858" s="1"/>
      <c r="M2858" s="1">
        <f>'Innlegging av opplysninger'!$B$5*H2858</f>
        <v>0</v>
      </c>
      <c r="N2858" s="1">
        <f>'Innlegging av opplysninger'!$B$5*I2858</f>
        <v>0</v>
      </c>
      <c r="O2858" s="1">
        <f>'Innlegging av opplysninger'!$B$5*J2858</f>
        <v>0</v>
      </c>
      <c r="P2858" s="1">
        <f>'Innlegging av opplysninger'!$B$5*K2858</f>
        <v>0</v>
      </c>
      <c r="Q2858" s="1"/>
      <c r="R2858" s="1">
        <f>'Innlegging av opplysninger'!$C$11*SUM(H2858:Q2858)</f>
        <v>0</v>
      </c>
      <c r="S2858" s="1">
        <f>'Innlegging av opplysninger'!$C$13*(((H2858+J2858+M2858+O2858)*Data!H2858)+(J2858+O2858)*(1-Data!H2858)*1.8/12+I2858+N2858+K2858+L2858+P2858+Q2858)</f>
        <v>0</v>
      </c>
      <c r="T2858" s="1">
        <f>'Innlegging av opplysninger'!$C$13*((H2858+J2858+M2858+O2858)*(1-Data!H2858)-(J2858+O2858)*(1-Data!H2858)*1.8/12)</f>
        <v>0</v>
      </c>
      <c r="U2858" s="1">
        <f>Data!I2858</f>
        <v>0</v>
      </c>
      <c r="V2858" s="1">
        <f>Data!J2858+Data!K2858</f>
        <v>0</v>
      </c>
      <c r="W2858" s="1">
        <f>Data!L2858</f>
        <v>0</v>
      </c>
      <c r="X2858" s="1">
        <f t="shared" si="447"/>
        <v>0</v>
      </c>
      <c r="Y2858" s="100">
        <f t="shared" si="448"/>
        <v>0</v>
      </c>
      <c r="Z2858" s="100">
        <f t="shared" si="449"/>
        <v>0</v>
      </c>
      <c r="AA2858" s="100">
        <f>'Innlegging av opplysninger'!$B$4*X2858</f>
        <v>0</v>
      </c>
      <c r="AB2858" s="1"/>
      <c r="AC2858" s="1">
        <f>'Innlegging av opplysninger'!$B$5*X2858</f>
        <v>0</v>
      </c>
      <c r="AD2858" s="1">
        <f>'Innlegging av opplysninger'!$B$5*Y2858</f>
        <v>0</v>
      </c>
      <c r="AE2858" s="1">
        <f>'Innlegging av opplysninger'!$B$5*Z2858</f>
        <v>0</v>
      </c>
      <c r="AF2858" s="1">
        <f>'Innlegging av opplysninger'!$B$5*AA2858</f>
        <v>0</v>
      </c>
      <c r="AG2858" s="1"/>
      <c r="AH2858" s="1">
        <f>'Innlegging av opplysninger'!$C$11*SUM(X2858:AG2858)</f>
        <v>0</v>
      </c>
      <c r="AI2858" s="1">
        <f>'Innlegging av opplysninger'!$C$13*(((X2858+Z2858+AC2858+AE2858)*Data!M2858)+(Z2858+AE2858)*(1-Data!M2858)*1.8/12+Y2858+AD2858+AA2858+AB2858+AF2858+AG2858)</f>
        <v>0</v>
      </c>
      <c r="AJ2858" s="1">
        <f>'Innlegging av opplysninger'!$C$13*((X2858+Z2858+AC2858+AE2858)*(1-Data!M2858)-(Z2858+AE2858)*(1-Data!M2858)*1.8/12)</f>
        <v>0</v>
      </c>
      <c r="AK2858" s="83">
        <f t="shared" si="444"/>
        <v>0</v>
      </c>
      <c r="AL2858" s="83">
        <f t="shared" si="445"/>
        <v>0</v>
      </c>
      <c r="AM2858" s="83">
        <f t="shared" si="446"/>
        <v>0</v>
      </c>
    </row>
    <row r="2859" spans="1:39">
      <c r="A2859" t="str">
        <f t="shared" si="440"/>
        <v>00</v>
      </c>
      <c r="B2859" s="6">
        <f>Data!A2859</f>
        <v>0</v>
      </c>
      <c r="C2859" s="7">
        <f>Data!B2859</f>
        <v>0</v>
      </c>
      <c r="D2859" s="7">
        <f>Data!C2859</f>
        <v>0</v>
      </c>
      <c r="E2859" s="1">
        <f>Data!D2859</f>
        <v>0</v>
      </c>
      <c r="F2859" s="1">
        <f>Data!E2859+Data!F2859</f>
        <v>0</v>
      </c>
      <c r="G2859" s="1">
        <f>Data!G2859</f>
        <v>0</v>
      </c>
      <c r="H2859" s="1">
        <f t="shared" si="441"/>
        <v>0</v>
      </c>
      <c r="I2859" s="1">
        <f t="shared" si="442"/>
        <v>0</v>
      </c>
      <c r="J2859" s="1">
        <f t="shared" si="443"/>
        <v>0</v>
      </c>
      <c r="K2859" s="1">
        <f>'Innlegging av opplysninger'!$B$4*H2859</f>
        <v>0</v>
      </c>
      <c r="L2859" s="1"/>
      <c r="M2859" s="1">
        <f>'Innlegging av opplysninger'!$B$5*H2859</f>
        <v>0</v>
      </c>
      <c r="N2859" s="1">
        <f>'Innlegging av opplysninger'!$B$5*I2859</f>
        <v>0</v>
      </c>
      <c r="O2859" s="1">
        <f>'Innlegging av opplysninger'!$B$5*J2859</f>
        <v>0</v>
      </c>
      <c r="P2859" s="1">
        <f>'Innlegging av opplysninger'!$B$5*K2859</f>
        <v>0</v>
      </c>
      <c r="Q2859" s="1"/>
      <c r="R2859" s="1">
        <f>'Innlegging av opplysninger'!$C$11*SUM(H2859:Q2859)</f>
        <v>0</v>
      </c>
      <c r="S2859" s="1">
        <f>'Innlegging av opplysninger'!$C$13*(((H2859+J2859+M2859+O2859)*Data!H2859)+(J2859+O2859)*(1-Data!H2859)*1.8/12+I2859+N2859+K2859+L2859+P2859+Q2859)</f>
        <v>0</v>
      </c>
      <c r="T2859" s="1">
        <f>'Innlegging av opplysninger'!$C$13*((H2859+J2859+M2859+O2859)*(1-Data!H2859)-(J2859+O2859)*(1-Data!H2859)*1.8/12)</f>
        <v>0</v>
      </c>
      <c r="U2859" s="1">
        <f>Data!I2859</f>
        <v>0</v>
      </c>
      <c r="V2859" s="1">
        <f>Data!J2859+Data!K2859</f>
        <v>0</v>
      </c>
      <c r="W2859" s="1">
        <f>Data!L2859</f>
        <v>0</v>
      </c>
      <c r="X2859" s="1">
        <f t="shared" si="447"/>
        <v>0</v>
      </c>
      <c r="Y2859" s="100">
        <f t="shared" si="448"/>
        <v>0</v>
      </c>
      <c r="Z2859" s="100">
        <f t="shared" si="449"/>
        <v>0</v>
      </c>
      <c r="AA2859" s="100">
        <f>'Innlegging av opplysninger'!$B$4*X2859</f>
        <v>0</v>
      </c>
      <c r="AB2859" s="1"/>
      <c r="AC2859" s="1">
        <f>'Innlegging av opplysninger'!$B$5*X2859</f>
        <v>0</v>
      </c>
      <c r="AD2859" s="1">
        <f>'Innlegging av opplysninger'!$B$5*Y2859</f>
        <v>0</v>
      </c>
      <c r="AE2859" s="1">
        <f>'Innlegging av opplysninger'!$B$5*Z2859</f>
        <v>0</v>
      </c>
      <c r="AF2859" s="1">
        <f>'Innlegging av opplysninger'!$B$5*AA2859</f>
        <v>0</v>
      </c>
      <c r="AG2859" s="1"/>
      <c r="AH2859" s="1">
        <f>'Innlegging av opplysninger'!$C$11*SUM(X2859:AG2859)</f>
        <v>0</v>
      </c>
      <c r="AI2859" s="1">
        <f>'Innlegging av opplysninger'!$C$13*(((X2859+Z2859+AC2859+AE2859)*Data!M2859)+(Z2859+AE2859)*(1-Data!M2859)*1.8/12+Y2859+AD2859+AA2859+AB2859+AF2859+AG2859)</f>
        <v>0</v>
      </c>
      <c r="AJ2859" s="1">
        <f>'Innlegging av opplysninger'!$C$13*((X2859+Z2859+AC2859+AE2859)*(1-Data!M2859)-(Z2859+AE2859)*(1-Data!M2859)*1.8/12)</f>
        <v>0</v>
      </c>
      <c r="AK2859" s="83">
        <f t="shared" si="444"/>
        <v>0</v>
      </c>
      <c r="AL2859" s="83">
        <f t="shared" si="445"/>
        <v>0</v>
      </c>
      <c r="AM2859" s="83">
        <f t="shared" si="446"/>
        <v>0</v>
      </c>
    </row>
    <row r="2860" spans="1:39">
      <c r="A2860" t="str">
        <f t="shared" si="440"/>
        <v>00</v>
      </c>
      <c r="B2860" s="6">
        <f>Data!A2860</f>
        <v>0</v>
      </c>
      <c r="C2860" s="7">
        <f>Data!B2860</f>
        <v>0</v>
      </c>
      <c r="D2860" s="7">
        <f>Data!C2860</f>
        <v>0</v>
      </c>
      <c r="E2860" s="1">
        <f>Data!D2860</f>
        <v>0</v>
      </c>
      <c r="F2860" s="1">
        <f>Data!E2860+Data!F2860</f>
        <v>0</v>
      </c>
      <c r="G2860" s="1">
        <f>Data!G2860</f>
        <v>0</v>
      </c>
      <c r="H2860" s="1">
        <f t="shared" si="441"/>
        <v>0</v>
      </c>
      <c r="I2860" s="1">
        <f t="shared" si="442"/>
        <v>0</v>
      </c>
      <c r="J2860" s="1">
        <f t="shared" si="443"/>
        <v>0</v>
      </c>
      <c r="K2860" s="1">
        <f>'Innlegging av opplysninger'!$B$4*H2860</f>
        <v>0</v>
      </c>
      <c r="L2860" s="1"/>
      <c r="M2860" s="1">
        <f>'Innlegging av opplysninger'!$B$5*H2860</f>
        <v>0</v>
      </c>
      <c r="N2860" s="1">
        <f>'Innlegging av opplysninger'!$B$5*I2860</f>
        <v>0</v>
      </c>
      <c r="O2860" s="1">
        <f>'Innlegging av opplysninger'!$B$5*J2860</f>
        <v>0</v>
      </c>
      <c r="P2860" s="1">
        <f>'Innlegging av opplysninger'!$B$5*K2860</f>
        <v>0</v>
      </c>
      <c r="Q2860" s="1"/>
      <c r="R2860" s="1">
        <f>'Innlegging av opplysninger'!$C$11*SUM(H2860:Q2860)</f>
        <v>0</v>
      </c>
      <c r="S2860" s="1">
        <f>'Innlegging av opplysninger'!$C$13*(((H2860+J2860+M2860+O2860)*Data!H2860)+(J2860+O2860)*(1-Data!H2860)*1.8/12+I2860+N2860+K2860+L2860+P2860+Q2860)</f>
        <v>0</v>
      </c>
      <c r="T2860" s="1">
        <f>'Innlegging av opplysninger'!$C$13*((H2860+J2860+M2860+O2860)*(1-Data!H2860)-(J2860+O2860)*(1-Data!H2860)*1.8/12)</f>
        <v>0</v>
      </c>
      <c r="U2860" s="1">
        <f>Data!I2860</f>
        <v>0</v>
      </c>
      <c r="V2860" s="1">
        <f>Data!J2860+Data!K2860</f>
        <v>0</v>
      </c>
      <c r="W2860" s="1">
        <f>Data!L2860</f>
        <v>0</v>
      </c>
      <c r="X2860" s="1">
        <f t="shared" si="447"/>
        <v>0</v>
      </c>
      <c r="Y2860" s="100">
        <f t="shared" si="448"/>
        <v>0</v>
      </c>
      <c r="Z2860" s="100">
        <f t="shared" si="449"/>
        <v>0</v>
      </c>
      <c r="AA2860" s="100">
        <f>'Innlegging av opplysninger'!$B$4*X2860</f>
        <v>0</v>
      </c>
      <c r="AB2860" s="1"/>
      <c r="AC2860" s="1">
        <f>'Innlegging av opplysninger'!$B$5*X2860</f>
        <v>0</v>
      </c>
      <c r="AD2860" s="1">
        <f>'Innlegging av opplysninger'!$B$5*Y2860</f>
        <v>0</v>
      </c>
      <c r="AE2860" s="1">
        <f>'Innlegging av opplysninger'!$B$5*Z2860</f>
        <v>0</v>
      </c>
      <c r="AF2860" s="1">
        <f>'Innlegging av opplysninger'!$B$5*AA2860</f>
        <v>0</v>
      </c>
      <c r="AG2860" s="1"/>
      <c r="AH2860" s="1">
        <f>'Innlegging av opplysninger'!$C$11*SUM(X2860:AG2860)</f>
        <v>0</v>
      </c>
      <c r="AI2860" s="1">
        <f>'Innlegging av opplysninger'!$C$13*(((X2860+Z2860+AC2860+AE2860)*Data!M2860)+(Z2860+AE2860)*(1-Data!M2860)*1.8/12+Y2860+AD2860+AA2860+AB2860+AF2860+AG2860)</f>
        <v>0</v>
      </c>
      <c r="AJ2860" s="1">
        <f>'Innlegging av opplysninger'!$C$13*((X2860+Z2860+AC2860+AE2860)*(1-Data!M2860)-(Z2860+AE2860)*(1-Data!M2860)*1.8/12)</f>
        <v>0</v>
      </c>
      <c r="AK2860" s="83">
        <f t="shared" si="444"/>
        <v>0</v>
      </c>
      <c r="AL2860" s="83">
        <f t="shared" si="445"/>
        <v>0</v>
      </c>
      <c r="AM2860" s="83">
        <f t="shared" si="446"/>
        <v>0</v>
      </c>
    </row>
    <row r="2861" spans="1:39">
      <c r="A2861" t="str">
        <f t="shared" si="440"/>
        <v>00</v>
      </c>
      <c r="B2861" s="6">
        <f>Data!A2861</f>
        <v>0</v>
      </c>
      <c r="C2861" s="7">
        <f>Data!B2861</f>
        <v>0</v>
      </c>
      <c r="D2861" s="7">
        <f>Data!C2861</f>
        <v>0</v>
      </c>
      <c r="E2861" s="1">
        <f>Data!D2861</f>
        <v>0</v>
      </c>
      <c r="F2861" s="1">
        <f>Data!E2861+Data!F2861</f>
        <v>0</v>
      </c>
      <c r="G2861" s="1">
        <f>Data!G2861</f>
        <v>0</v>
      </c>
      <c r="H2861" s="1">
        <f t="shared" si="441"/>
        <v>0</v>
      </c>
      <c r="I2861" s="1">
        <f t="shared" si="442"/>
        <v>0</v>
      </c>
      <c r="J2861" s="1">
        <f t="shared" si="443"/>
        <v>0</v>
      </c>
      <c r="K2861" s="1">
        <f>'Innlegging av opplysninger'!$B$4*H2861</f>
        <v>0</v>
      </c>
      <c r="L2861" s="1"/>
      <c r="M2861" s="1">
        <f>'Innlegging av opplysninger'!$B$5*H2861</f>
        <v>0</v>
      </c>
      <c r="N2861" s="1">
        <f>'Innlegging av opplysninger'!$B$5*I2861</f>
        <v>0</v>
      </c>
      <c r="O2861" s="1">
        <f>'Innlegging av opplysninger'!$B$5*J2861</f>
        <v>0</v>
      </c>
      <c r="P2861" s="1">
        <f>'Innlegging av opplysninger'!$B$5*K2861</f>
        <v>0</v>
      </c>
      <c r="Q2861" s="1"/>
      <c r="R2861" s="1">
        <f>'Innlegging av opplysninger'!$C$11*SUM(H2861:Q2861)</f>
        <v>0</v>
      </c>
      <c r="S2861" s="1">
        <f>'Innlegging av opplysninger'!$C$13*(((H2861+J2861+M2861+O2861)*Data!H2861)+(J2861+O2861)*(1-Data!H2861)*1.8/12+I2861+N2861+K2861+L2861+P2861+Q2861)</f>
        <v>0</v>
      </c>
      <c r="T2861" s="1">
        <f>'Innlegging av opplysninger'!$C$13*((H2861+J2861+M2861+O2861)*(1-Data!H2861)-(J2861+O2861)*(1-Data!H2861)*1.8/12)</f>
        <v>0</v>
      </c>
      <c r="U2861" s="1">
        <f>Data!I2861</f>
        <v>0</v>
      </c>
      <c r="V2861" s="1">
        <f>Data!J2861+Data!K2861</f>
        <v>0</v>
      </c>
      <c r="W2861" s="1">
        <f>Data!L2861</f>
        <v>0</v>
      </c>
      <c r="X2861" s="1">
        <f t="shared" si="447"/>
        <v>0</v>
      </c>
      <c r="Y2861" s="100">
        <f t="shared" si="448"/>
        <v>0</v>
      </c>
      <c r="Z2861" s="100">
        <f t="shared" si="449"/>
        <v>0</v>
      </c>
      <c r="AA2861" s="100">
        <f>'Innlegging av opplysninger'!$B$4*X2861</f>
        <v>0</v>
      </c>
      <c r="AB2861" s="1"/>
      <c r="AC2861" s="1">
        <f>'Innlegging av opplysninger'!$B$5*X2861</f>
        <v>0</v>
      </c>
      <c r="AD2861" s="1">
        <f>'Innlegging av opplysninger'!$B$5*Y2861</f>
        <v>0</v>
      </c>
      <c r="AE2861" s="1">
        <f>'Innlegging av opplysninger'!$B$5*Z2861</f>
        <v>0</v>
      </c>
      <c r="AF2861" s="1">
        <f>'Innlegging av opplysninger'!$B$5*AA2861</f>
        <v>0</v>
      </c>
      <c r="AG2861" s="1"/>
      <c r="AH2861" s="1">
        <f>'Innlegging av opplysninger'!$C$11*SUM(X2861:AG2861)</f>
        <v>0</v>
      </c>
      <c r="AI2861" s="1">
        <f>'Innlegging av opplysninger'!$C$13*(((X2861+Z2861+AC2861+AE2861)*Data!M2861)+(Z2861+AE2861)*(1-Data!M2861)*1.8/12+Y2861+AD2861+AA2861+AB2861+AF2861+AG2861)</f>
        <v>0</v>
      </c>
      <c r="AJ2861" s="1">
        <f>'Innlegging av opplysninger'!$C$13*((X2861+Z2861+AC2861+AE2861)*(1-Data!M2861)-(Z2861+AE2861)*(1-Data!M2861)*1.8/12)</f>
        <v>0</v>
      </c>
      <c r="AK2861" s="83">
        <f t="shared" si="444"/>
        <v>0</v>
      </c>
      <c r="AL2861" s="83">
        <f t="shared" si="445"/>
        <v>0</v>
      </c>
      <c r="AM2861" s="83">
        <f t="shared" si="446"/>
        <v>0</v>
      </c>
    </row>
    <row r="2862" spans="1:39">
      <c r="A2862" t="str">
        <f t="shared" si="440"/>
        <v>00</v>
      </c>
      <c r="B2862" s="6">
        <f>Data!A2862</f>
        <v>0</v>
      </c>
      <c r="C2862" s="7">
        <f>Data!B2862</f>
        <v>0</v>
      </c>
      <c r="D2862" s="7">
        <f>Data!C2862</f>
        <v>0</v>
      </c>
      <c r="E2862" s="1">
        <f>Data!D2862</f>
        <v>0</v>
      </c>
      <c r="F2862" s="1">
        <f>Data!E2862+Data!F2862</f>
        <v>0</v>
      </c>
      <c r="G2862" s="1">
        <f>Data!G2862</f>
        <v>0</v>
      </c>
      <c r="H2862" s="1">
        <f t="shared" si="441"/>
        <v>0</v>
      </c>
      <c r="I2862" s="1">
        <f t="shared" si="442"/>
        <v>0</v>
      </c>
      <c r="J2862" s="1">
        <f t="shared" si="443"/>
        <v>0</v>
      </c>
      <c r="K2862" s="1">
        <f>'Innlegging av opplysninger'!$B$4*H2862</f>
        <v>0</v>
      </c>
      <c r="L2862" s="1"/>
      <c r="M2862" s="1">
        <f>'Innlegging av opplysninger'!$B$5*H2862</f>
        <v>0</v>
      </c>
      <c r="N2862" s="1">
        <f>'Innlegging av opplysninger'!$B$5*I2862</f>
        <v>0</v>
      </c>
      <c r="O2862" s="1">
        <f>'Innlegging av opplysninger'!$B$5*J2862</f>
        <v>0</v>
      </c>
      <c r="P2862" s="1">
        <f>'Innlegging av opplysninger'!$B$5*K2862</f>
        <v>0</v>
      </c>
      <c r="Q2862" s="1"/>
      <c r="R2862" s="1">
        <f>'Innlegging av opplysninger'!$C$11*SUM(H2862:Q2862)</f>
        <v>0</v>
      </c>
      <c r="S2862" s="1">
        <f>'Innlegging av opplysninger'!$C$13*(((H2862+J2862+M2862+O2862)*Data!H2862)+(J2862+O2862)*(1-Data!H2862)*1.8/12+I2862+N2862+K2862+L2862+P2862+Q2862)</f>
        <v>0</v>
      </c>
      <c r="T2862" s="1">
        <f>'Innlegging av opplysninger'!$C$13*((H2862+J2862+M2862+O2862)*(1-Data!H2862)-(J2862+O2862)*(1-Data!H2862)*1.8/12)</f>
        <v>0</v>
      </c>
      <c r="U2862" s="1">
        <f>Data!I2862</f>
        <v>0</v>
      </c>
      <c r="V2862" s="1">
        <f>Data!J2862+Data!K2862</f>
        <v>0</v>
      </c>
      <c r="W2862" s="1">
        <f>Data!L2862</f>
        <v>0</v>
      </c>
      <c r="X2862" s="1">
        <f t="shared" si="447"/>
        <v>0</v>
      </c>
      <c r="Y2862" s="100">
        <f t="shared" si="448"/>
        <v>0</v>
      </c>
      <c r="Z2862" s="100">
        <f t="shared" si="449"/>
        <v>0</v>
      </c>
      <c r="AA2862" s="100">
        <f>'Innlegging av opplysninger'!$B$4*X2862</f>
        <v>0</v>
      </c>
      <c r="AB2862" s="1"/>
      <c r="AC2862" s="1">
        <f>'Innlegging av opplysninger'!$B$5*X2862</f>
        <v>0</v>
      </c>
      <c r="AD2862" s="1">
        <f>'Innlegging av opplysninger'!$B$5*Y2862</f>
        <v>0</v>
      </c>
      <c r="AE2862" s="1">
        <f>'Innlegging av opplysninger'!$B$5*Z2862</f>
        <v>0</v>
      </c>
      <c r="AF2862" s="1">
        <f>'Innlegging av opplysninger'!$B$5*AA2862</f>
        <v>0</v>
      </c>
      <c r="AG2862" s="1"/>
      <c r="AH2862" s="1">
        <f>'Innlegging av opplysninger'!$C$11*SUM(X2862:AG2862)</f>
        <v>0</v>
      </c>
      <c r="AI2862" s="1">
        <f>'Innlegging av opplysninger'!$C$13*(((X2862+Z2862+AC2862+AE2862)*Data!M2862)+(Z2862+AE2862)*(1-Data!M2862)*1.8/12+Y2862+AD2862+AA2862+AB2862+AF2862+AG2862)</f>
        <v>0</v>
      </c>
      <c r="AJ2862" s="1">
        <f>'Innlegging av opplysninger'!$C$13*((X2862+Z2862+AC2862+AE2862)*(1-Data!M2862)-(Z2862+AE2862)*(1-Data!M2862)*1.8/12)</f>
        <v>0</v>
      </c>
      <c r="AK2862" s="83">
        <f t="shared" si="444"/>
        <v>0</v>
      </c>
      <c r="AL2862" s="83">
        <f t="shared" si="445"/>
        <v>0</v>
      </c>
      <c r="AM2862" s="83">
        <f t="shared" si="446"/>
        <v>0</v>
      </c>
    </row>
    <row r="2863" spans="1:39">
      <c r="A2863" t="str">
        <f t="shared" si="440"/>
        <v>00</v>
      </c>
      <c r="B2863" s="6">
        <f>Data!A2863</f>
        <v>0</v>
      </c>
      <c r="C2863" s="7">
        <f>Data!B2863</f>
        <v>0</v>
      </c>
      <c r="D2863" s="7">
        <f>Data!C2863</f>
        <v>0</v>
      </c>
      <c r="E2863" s="1">
        <f>Data!D2863</f>
        <v>0</v>
      </c>
      <c r="F2863" s="1">
        <f>Data!E2863+Data!F2863</f>
        <v>0</v>
      </c>
      <c r="G2863" s="1">
        <f>Data!G2863</f>
        <v>0</v>
      </c>
      <c r="H2863" s="1">
        <f t="shared" si="441"/>
        <v>0</v>
      </c>
      <c r="I2863" s="1">
        <f t="shared" si="442"/>
        <v>0</v>
      </c>
      <c r="J2863" s="1">
        <f t="shared" si="443"/>
        <v>0</v>
      </c>
      <c r="K2863" s="1">
        <f>'Innlegging av opplysninger'!$B$4*H2863</f>
        <v>0</v>
      </c>
      <c r="L2863" s="1"/>
      <c r="M2863" s="1">
        <f>'Innlegging av opplysninger'!$B$5*H2863</f>
        <v>0</v>
      </c>
      <c r="N2863" s="1">
        <f>'Innlegging av opplysninger'!$B$5*I2863</f>
        <v>0</v>
      </c>
      <c r="O2863" s="1">
        <f>'Innlegging av opplysninger'!$B$5*J2863</f>
        <v>0</v>
      </c>
      <c r="P2863" s="1">
        <f>'Innlegging av opplysninger'!$B$5*K2863</f>
        <v>0</v>
      </c>
      <c r="Q2863" s="1"/>
      <c r="R2863" s="1">
        <f>'Innlegging av opplysninger'!$C$11*SUM(H2863:Q2863)</f>
        <v>0</v>
      </c>
      <c r="S2863" s="1">
        <f>'Innlegging av opplysninger'!$C$13*(((H2863+J2863+M2863+O2863)*Data!H2863)+(J2863+O2863)*(1-Data!H2863)*1.8/12+I2863+N2863+K2863+L2863+P2863+Q2863)</f>
        <v>0</v>
      </c>
      <c r="T2863" s="1">
        <f>'Innlegging av opplysninger'!$C$13*((H2863+J2863+M2863+O2863)*(1-Data!H2863)-(J2863+O2863)*(1-Data!H2863)*1.8/12)</f>
        <v>0</v>
      </c>
      <c r="U2863" s="1">
        <f>Data!I2863</f>
        <v>0</v>
      </c>
      <c r="V2863" s="1">
        <f>Data!J2863+Data!K2863</f>
        <v>0</v>
      </c>
      <c r="W2863" s="1">
        <f>Data!L2863</f>
        <v>0</v>
      </c>
      <c r="X2863" s="1">
        <f t="shared" si="447"/>
        <v>0</v>
      </c>
      <c r="Y2863" s="100">
        <f t="shared" si="448"/>
        <v>0</v>
      </c>
      <c r="Z2863" s="100">
        <f t="shared" si="449"/>
        <v>0</v>
      </c>
      <c r="AA2863" s="100">
        <f>'Innlegging av opplysninger'!$B$4*X2863</f>
        <v>0</v>
      </c>
      <c r="AB2863" s="1"/>
      <c r="AC2863" s="1">
        <f>'Innlegging av opplysninger'!$B$5*X2863</f>
        <v>0</v>
      </c>
      <c r="AD2863" s="1">
        <f>'Innlegging av opplysninger'!$B$5*Y2863</f>
        <v>0</v>
      </c>
      <c r="AE2863" s="1">
        <f>'Innlegging av opplysninger'!$B$5*Z2863</f>
        <v>0</v>
      </c>
      <c r="AF2863" s="1">
        <f>'Innlegging av opplysninger'!$B$5*AA2863</f>
        <v>0</v>
      </c>
      <c r="AG2863" s="1"/>
      <c r="AH2863" s="1">
        <f>'Innlegging av opplysninger'!$C$11*SUM(X2863:AG2863)</f>
        <v>0</v>
      </c>
      <c r="AI2863" s="1">
        <f>'Innlegging av opplysninger'!$C$13*(((X2863+Z2863+AC2863+AE2863)*Data!M2863)+(Z2863+AE2863)*(1-Data!M2863)*1.8/12+Y2863+AD2863+AA2863+AB2863+AF2863+AG2863)</f>
        <v>0</v>
      </c>
      <c r="AJ2863" s="1">
        <f>'Innlegging av opplysninger'!$C$13*((X2863+Z2863+AC2863+AE2863)*(1-Data!M2863)-(Z2863+AE2863)*(1-Data!M2863)*1.8/12)</f>
        <v>0</v>
      </c>
      <c r="AK2863" s="83">
        <f t="shared" si="444"/>
        <v>0</v>
      </c>
      <c r="AL2863" s="83">
        <f t="shared" si="445"/>
        <v>0</v>
      </c>
      <c r="AM2863" s="83">
        <f t="shared" si="446"/>
        <v>0</v>
      </c>
    </row>
    <row r="2864" spans="1:39">
      <c r="A2864" t="str">
        <f t="shared" si="440"/>
        <v>00</v>
      </c>
      <c r="B2864" s="6">
        <f>Data!A2864</f>
        <v>0</v>
      </c>
      <c r="C2864" s="7">
        <f>Data!B2864</f>
        <v>0</v>
      </c>
      <c r="D2864" s="7">
        <f>Data!C2864</f>
        <v>0</v>
      </c>
      <c r="E2864" s="1">
        <f>Data!D2864</f>
        <v>0</v>
      </c>
      <c r="F2864" s="1">
        <f>Data!E2864+Data!F2864</f>
        <v>0</v>
      </c>
      <c r="G2864" s="1">
        <f>Data!G2864</f>
        <v>0</v>
      </c>
      <c r="H2864" s="1">
        <f t="shared" si="441"/>
        <v>0</v>
      </c>
      <c r="I2864" s="1">
        <f t="shared" si="442"/>
        <v>0</v>
      </c>
      <c r="J2864" s="1">
        <f t="shared" si="443"/>
        <v>0</v>
      </c>
      <c r="K2864" s="1">
        <f>'Innlegging av opplysninger'!$B$4*H2864</f>
        <v>0</v>
      </c>
      <c r="L2864" s="1"/>
      <c r="M2864" s="1">
        <f>'Innlegging av opplysninger'!$B$5*H2864</f>
        <v>0</v>
      </c>
      <c r="N2864" s="1">
        <f>'Innlegging av opplysninger'!$B$5*I2864</f>
        <v>0</v>
      </c>
      <c r="O2864" s="1">
        <f>'Innlegging av opplysninger'!$B$5*J2864</f>
        <v>0</v>
      </c>
      <c r="P2864" s="1">
        <f>'Innlegging av opplysninger'!$B$5*K2864</f>
        <v>0</v>
      </c>
      <c r="Q2864" s="1"/>
      <c r="R2864" s="1">
        <f>'Innlegging av opplysninger'!$C$11*SUM(H2864:Q2864)</f>
        <v>0</v>
      </c>
      <c r="S2864" s="1">
        <f>'Innlegging av opplysninger'!$C$13*(((H2864+J2864+M2864+O2864)*Data!H2864)+(J2864+O2864)*(1-Data!H2864)*1.8/12+I2864+N2864+K2864+L2864+P2864+Q2864)</f>
        <v>0</v>
      </c>
      <c r="T2864" s="1">
        <f>'Innlegging av opplysninger'!$C$13*((H2864+J2864+M2864+O2864)*(1-Data!H2864)-(J2864+O2864)*(1-Data!H2864)*1.8/12)</f>
        <v>0</v>
      </c>
      <c r="U2864" s="1">
        <f>Data!I2864</f>
        <v>0</v>
      </c>
      <c r="V2864" s="1">
        <f>Data!J2864+Data!K2864</f>
        <v>0</v>
      </c>
      <c r="W2864" s="1">
        <f>Data!L2864</f>
        <v>0</v>
      </c>
      <c r="X2864" s="1">
        <f t="shared" si="447"/>
        <v>0</v>
      </c>
      <c r="Y2864" s="100">
        <f t="shared" si="448"/>
        <v>0</v>
      </c>
      <c r="Z2864" s="100">
        <f t="shared" si="449"/>
        <v>0</v>
      </c>
      <c r="AA2864" s="100">
        <f>'Innlegging av opplysninger'!$B$4*X2864</f>
        <v>0</v>
      </c>
      <c r="AB2864" s="1"/>
      <c r="AC2864" s="1">
        <f>'Innlegging av opplysninger'!$B$5*X2864</f>
        <v>0</v>
      </c>
      <c r="AD2864" s="1">
        <f>'Innlegging av opplysninger'!$B$5*Y2864</f>
        <v>0</v>
      </c>
      <c r="AE2864" s="1">
        <f>'Innlegging av opplysninger'!$B$5*Z2864</f>
        <v>0</v>
      </c>
      <c r="AF2864" s="1">
        <f>'Innlegging av opplysninger'!$B$5*AA2864</f>
        <v>0</v>
      </c>
      <c r="AG2864" s="1"/>
      <c r="AH2864" s="1">
        <f>'Innlegging av opplysninger'!$C$11*SUM(X2864:AG2864)</f>
        <v>0</v>
      </c>
      <c r="AI2864" s="1">
        <f>'Innlegging av opplysninger'!$C$13*(((X2864+Z2864+AC2864+AE2864)*Data!M2864)+(Z2864+AE2864)*(1-Data!M2864)*1.8/12+Y2864+AD2864+AA2864+AB2864+AF2864+AG2864)</f>
        <v>0</v>
      </c>
      <c r="AJ2864" s="1">
        <f>'Innlegging av opplysninger'!$C$13*((X2864+Z2864+AC2864+AE2864)*(1-Data!M2864)-(Z2864+AE2864)*(1-Data!M2864)*1.8/12)</f>
        <v>0</v>
      </c>
      <c r="AK2864" s="83">
        <f t="shared" si="444"/>
        <v>0</v>
      </c>
      <c r="AL2864" s="83">
        <f t="shared" si="445"/>
        <v>0</v>
      </c>
      <c r="AM2864" s="83">
        <f t="shared" si="446"/>
        <v>0</v>
      </c>
    </row>
    <row r="2865" spans="1:39">
      <c r="A2865" t="str">
        <f t="shared" si="440"/>
        <v>00</v>
      </c>
      <c r="B2865" s="6">
        <f>Data!A2865</f>
        <v>0</v>
      </c>
      <c r="C2865" s="7">
        <f>Data!B2865</f>
        <v>0</v>
      </c>
      <c r="D2865" s="7">
        <f>Data!C2865</f>
        <v>0</v>
      </c>
      <c r="E2865" s="1">
        <f>Data!D2865</f>
        <v>0</v>
      </c>
      <c r="F2865" s="1">
        <f>Data!E2865+Data!F2865</f>
        <v>0</v>
      </c>
      <c r="G2865" s="1">
        <f>Data!G2865</f>
        <v>0</v>
      </c>
      <c r="H2865" s="1">
        <f t="shared" si="441"/>
        <v>0</v>
      </c>
      <c r="I2865" s="1">
        <f t="shared" si="442"/>
        <v>0</v>
      </c>
      <c r="J2865" s="1">
        <f t="shared" si="443"/>
        <v>0</v>
      </c>
      <c r="K2865" s="1">
        <f>'Innlegging av opplysninger'!$B$4*H2865</f>
        <v>0</v>
      </c>
      <c r="L2865" s="1"/>
      <c r="M2865" s="1">
        <f>'Innlegging av opplysninger'!$B$5*H2865</f>
        <v>0</v>
      </c>
      <c r="N2865" s="1">
        <f>'Innlegging av opplysninger'!$B$5*I2865</f>
        <v>0</v>
      </c>
      <c r="O2865" s="1">
        <f>'Innlegging av opplysninger'!$B$5*J2865</f>
        <v>0</v>
      </c>
      <c r="P2865" s="1">
        <f>'Innlegging av opplysninger'!$B$5*K2865</f>
        <v>0</v>
      </c>
      <c r="Q2865" s="1"/>
      <c r="R2865" s="1">
        <f>'Innlegging av opplysninger'!$C$11*SUM(H2865:Q2865)</f>
        <v>0</v>
      </c>
      <c r="S2865" s="1">
        <f>'Innlegging av opplysninger'!$C$13*(((H2865+J2865+M2865+O2865)*Data!H2865)+(J2865+O2865)*(1-Data!H2865)*1.8/12+I2865+N2865+K2865+L2865+P2865+Q2865)</f>
        <v>0</v>
      </c>
      <c r="T2865" s="1">
        <f>'Innlegging av opplysninger'!$C$13*((H2865+J2865+M2865+O2865)*(1-Data!H2865)-(J2865+O2865)*(1-Data!H2865)*1.8/12)</f>
        <v>0</v>
      </c>
      <c r="U2865" s="1">
        <f>Data!I2865</f>
        <v>0</v>
      </c>
      <c r="V2865" s="1">
        <f>Data!J2865+Data!K2865</f>
        <v>0</v>
      </c>
      <c r="W2865" s="1">
        <f>Data!L2865</f>
        <v>0</v>
      </c>
      <c r="X2865" s="1">
        <f t="shared" si="447"/>
        <v>0</v>
      </c>
      <c r="Y2865" s="100">
        <f t="shared" si="448"/>
        <v>0</v>
      </c>
      <c r="Z2865" s="100">
        <f t="shared" si="449"/>
        <v>0</v>
      </c>
      <c r="AA2865" s="100">
        <f>'Innlegging av opplysninger'!$B$4*X2865</f>
        <v>0</v>
      </c>
      <c r="AB2865" s="1"/>
      <c r="AC2865" s="1">
        <f>'Innlegging av opplysninger'!$B$5*X2865</f>
        <v>0</v>
      </c>
      <c r="AD2865" s="1">
        <f>'Innlegging av opplysninger'!$B$5*Y2865</f>
        <v>0</v>
      </c>
      <c r="AE2865" s="1">
        <f>'Innlegging av opplysninger'!$B$5*Z2865</f>
        <v>0</v>
      </c>
      <c r="AF2865" s="1">
        <f>'Innlegging av opplysninger'!$B$5*AA2865</f>
        <v>0</v>
      </c>
      <c r="AG2865" s="1"/>
      <c r="AH2865" s="1">
        <f>'Innlegging av opplysninger'!$C$11*SUM(X2865:AG2865)</f>
        <v>0</v>
      </c>
      <c r="AI2865" s="1">
        <f>'Innlegging av opplysninger'!$C$13*(((X2865+Z2865+AC2865+AE2865)*Data!M2865)+(Z2865+AE2865)*(1-Data!M2865)*1.8/12+Y2865+AD2865+AA2865+AB2865+AF2865+AG2865)</f>
        <v>0</v>
      </c>
      <c r="AJ2865" s="1">
        <f>'Innlegging av opplysninger'!$C$13*((X2865+Z2865+AC2865+AE2865)*(1-Data!M2865)-(Z2865+AE2865)*(1-Data!M2865)*1.8/12)</f>
        <v>0</v>
      </c>
      <c r="AK2865" s="83">
        <f t="shared" si="444"/>
        <v>0</v>
      </c>
      <c r="AL2865" s="83">
        <f t="shared" si="445"/>
        <v>0</v>
      </c>
      <c r="AM2865" s="83">
        <f t="shared" si="446"/>
        <v>0</v>
      </c>
    </row>
    <row r="2866" spans="1:39">
      <c r="A2866" t="str">
        <f t="shared" si="440"/>
        <v>00</v>
      </c>
      <c r="B2866" s="6">
        <f>Data!A2866</f>
        <v>0</v>
      </c>
      <c r="C2866" s="7">
        <f>Data!B2866</f>
        <v>0</v>
      </c>
      <c r="D2866" s="7">
        <f>Data!C2866</f>
        <v>0</v>
      </c>
      <c r="E2866" s="1">
        <f>Data!D2866</f>
        <v>0</v>
      </c>
      <c r="F2866" s="1">
        <f>Data!E2866+Data!F2866</f>
        <v>0</v>
      </c>
      <c r="G2866" s="1">
        <f>Data!G2866</f>
        <v>0</v>
      </c>
      <c r="H2866" s="1">
        <f t="shared" si="441"/>
        <v>0</v>
      </c>
      <c r="I2866" s="1">
        <f t="shared" si="442"/>
        <v>0</v>
      </c>
      <c r="J2866" s="1">
        <f t="shared" si="443"/>
        <v>0</v>
      </c>
      <c r="K2866" s="1">
        <f>'Innlegging av opplysninger'!$B$4*H2866</f>
        <v>0</v>
      </c>
      <c r="L2866" s="1"/>
      <c r="M2866" s="1">
        <f>'Innlegging av opplysninger'!$B$5*H2866</f>
        <v>0</v>
      </c>
      <c r="N2866" s="1">
        <f>'Innlegging av opplysninger'!$B$5*I2866</f>
        <v>0</v>
      </c>
      <c r="O2866" s="1">
        <f>'Innlegging av opplysninger'!$B$5*J2866</f>
        <v>0</v>
      </c>
      <c r="P2866" s="1">
        <f>'Innlegging av opplysninger'!$B$5*K2866</f>
        <v>0</v>
      </c>
      <c r="Q2866" s="1"/>
      <c r="R2866" s="1">
        <f>'Innlegging av opplysninger'!$C$11*SUM(H2866:Q2866)</f>
        <v>0</v>
      </c>
      <c r="S2866" s="1">
        <f>'Innlegging av opplysninger'!$C$13*(((H2866+J2866+M2866+O2866)*Data!H2866)+(J2866+O2866)*(1-Data!H2866)*1.8/12+I2866+N2866+K2866+L2866+P2866+Q2866)</f>
        <v>0</v>
      </c>
      <c r="T2866" s="1">
        <f>'Innlegging av opplysninger'!$C$13*((H2866+J2866+M2866+O2866)*(1-Data!H2866)-(J2866+O2866)*(1-Data!H2866)*1.8/12)</f>
        <v>0</v>
      </c>
      <c r="U2866" s="1">
        <f>Data!I2866</f>
        <v>0</v>
      </c>
      <c r="V2866" s="1">
        <f>Data!J2866+Data!K2866</f>
        <v>0</v>
      </c>
      <c r="W2866" s="1">
        <f>Data!L2866</f>
        <v>0</v>
      </c>
      <c r="X2866" s="1">
        <f t="shared" si="447"/>
        <v>0</v>
      </c>
      <c r="Y2866" s="100">
        <f t="shared" si="448"/>
        <v>0</v>
      </c>
      <c r="Z2866" s="100">
        <f t="shared" si="449"/>
        <v>0</v>
      </c>
      <c r="AA2866" s="100">
        <f>'Innlegging av opplysninger'!$B$4*X2866</f>
        <v>0</v>
      </c>
      <c r="AB2866" s="1"/>
      <c r="AC2866" s="1">
        <f>'Innlegging av opplysninger'!$B$5*X2866</f>
        <v>0</v>
      </c>
      <c r="AD2866" s="1">
        <f>'Innlegging av opplysninger'!$B$5*Y2866</f>
        <v>0</v>
      </c>
      <c r="AE2866" s="1">
        <f>'Innlegging av opplysninger'!$B$5*Z2866</f>
        <v>0</v>
      </c>
      <c r="AF2866" s="1">
        <f>'Innlegging av opplysninger'!$B$5*AA2866</f>
        <v>0</v>
      </c>
      <c r="AG2866" s="1"/>
      <c r="AH2866" s="1">
        <f>'Innlegging av opplysninger'!$C$11*SUM(X2866:AG2866)</f>
        <v>0</v>
      </c>
      <c r="AI2866" s="1">
        <f>'Innlegging av opplysninger'!$C$13*(((X2866+Z2866+AC2866+AE2866)*Data!M2866)+(Z2866+AE2866)*(1-Data!M2866)*1.8/12+Y2866+AD2866+AA2866+AB2866+AF2866+AG2866)</f>
        <v>0</v>
      </c>
      <c r="AJ2866" s="1">
        <f>'Innlegging av opplysninger'!$C$13*((X2866+Z2866+AC2866+AE2866)*(1-Data!M2866)-(Z2866+AE2866)*(1-Data!M2866)*1.8/12)</f>
        <v>0</v>
      </c>
      <c r="AK2866" s="83">
        <f t="shared" si="444"/>
        <v>0</v>
      </c>
      <c r="AL2866" s="83">
        <f t="shared" si="445"/>
        <v>0</v>
      </c>
      <c r="AM2866" s="83">
        <f t="shared" si="446"/>
        <v>0</v>
      </c>
    </row>
    <row r="2867" spans="1:39">
      <c r="A2867" t="str">
        <f t="shared" si="440"/>
        <v>00</v>
      </c>
      <c r="B2867" s="6">
        <f>Data!A2867</f>
        <v>0</v>
      </c>
      <c r="C2867" s="7">
        <f>Data!B2867</f>
        <v>0</v>
      </c>
      <c r="D2867" s="7">
        <f>Data!C2867</f>
        <v>0</v>
      </c>
      <c r="E2867" s="1">
        <f>Data!D2867</f>
        <v>0</v>
      </c>
      <c r="F2867" s="1">
        <f>Data!E2867+Data!F2867</f>
        <v>0</v>
      </c>
      <c r="G2867" s="1">
        <f>Data!G2867</f>
        <v>0</v>
      </c>
      <c r="H2867" s="1">
        <f t="shared" si="441"/>
        <v>0</v>
      </c>
      <c r="I2867" s="1">
        <f t="shared" si="442"/>
        <v>0</v>
      </c>
      <c r="J2867" s="1">
        <f t="shared" si="443"/>
        <v>0</v>
      </c>
      <c r="K2867" s="1">
        <f>'Innlegging av opplysninger'!$B$4*H2867</f>
        <v>0</v>
      </c>
      <c r="L2867" s="1"/>
      <c r="M2867" s="1">
        <f>'Innlegging av opplysninger'!$B$5*H2867</f>
        <v>0</v>
      </c>
      <c r="N2867" s="1">
        <f>'Innlegging av opplysninger'!$B$5*I2867</f>
        <v>0</v>
      </c>
      <c r="O2867" s="1">
        <f>'Innlegging av opplysninger'!$B$5*J2867</f>
        <v>0</v>
      </c>
      <c r="P2867" s="1">
        <f>'Innlegging av opplysninger'!$B$5*K2867</f>
        <v>0</v>
      </c>
      <c r="Q2867" s="1"/>
      <c r="R2867" s="1">
        <f>'Innlegging av opplysninger'!$C$11*SUM(H2867:Q2867)</f>
        <v>0</v>
      </c>
      <c r="S2867" s="1">
        <f>'Innlegging av opplysninger'!$C$13*(((H2867+J2867+M2867+O2867)*Data!H2867)+(J2867+O2867)*(1-Data!H2867)*1.8/12+I2867+N2867+K2867+L2867+P2867+Q2867)</f>
        <v>0</v>
      </c>
      <c r="T2867" s="1">
        <f>'Innlegging av opplysninger'!$C$13*((H2867+J2867+M2867+O2867)*(1-Data!H2867)-(J2867+O2867)*(1-Data!H2867)*1.8/12)</f>
        <v>0</v>
      </c>
      <c r="U2867" s="1">
        <f>Data!I2867</f>
        <v>0</v>
      </c>
      <c r="V2867" s="1">
        <f>Data!J2867+Data!K2867</f>
        <v>0</v>
      </c>
      <c r="W2867" s="1">
        <f>Data!L2867</f>
        <v>0</v>
      </c>
      <c r="X2867" s="1">
        <f t="shared" si="447"/>
        <v>0</v>
      </c>
      <c r="Y2867" s="100">
        <f t="shared" si="448"/>
        <v>0</v>
      </c>
      <c r="Z2867" s="100">
        <f t="shared" si="449"/>
        <v>0</v>
      </c>
      <c r="AA2867" s="100">
        <f>'Innlegging av opplysninger'!$B$4*X2867</f>
        <v>0</v>
      </c>
      <c r="AB2867" s="1"/>
      <c r="AC2867" s="1">
        <f>'Innlegging av opplysninger'!$B$5*X2867</f>
        <v>0</v>
      </c>
      <c r="AD2867" s="1">
        <f>'Innlegging av opplysninger'!$B$5*Y2867</f>
        <v>0</v>
      </c>
      <c r="AE2867" s="1">
        <f>'Innlegging av opplysninger'!$B$5*Z2867</f>
        <v>0</v>
      </c>
      <c r="AF2867" s="1">
        <f>'Innlegging av opplysninger'!$B$5*AA2867</f>
        <v>0</v>
      </c>
      <c r="AG2867" s="1"/>
      <c r="AH2867" s="1">
        <f>'Innlegging av opplysninger'!$C$11*SUM(X2867:AG2867)</f>
        <v>0</v>
      </c>
      <c r="AI2867" s="1">
        <f>'Innlegging av opplysninger'!$C$13*(((X2867+Z2867+AC2867+AE2867)*Data!M2867)+(Z2867+AE2867)*(1-Data!M2867)*1.8/12+Y2867+AD2867+AA2867+AB2867+AF2867+AG2867)</f>
        <v>0</v>
      </c>
      <c r="AJ2867" s="1">
        <f>'Innlegging av opplysninger'!$C$13*((X2867+Z2867+AC2867+AE2867)*(1-Data!M2867)-(Z2867+AE2867)*(1-Data!M2867)*1.8/12)</f>
        <v>0</v>
      </c>
      <c r="AK2867" s="83">
        <f t="shared" si="444"/>
        <v>0</v>
      </c>
      <c r="AL2867" s="83">
        <f t="shared" si="445"/>
        <v>0</v>
      </c>
      <c r="AM2867" s="83">
        <f t="shared" si="446"/>
        <v>0</v>
      </c>
    </row>
    <row r="2868" spans="1:39">
      <c r="A2868" t="str">
        <f t="shared" si="440"/>
        <v>00</v>
      </c>
      <c r="B2868" s="6">
        <f>Data!A2868</f>
        <v>0</v>
      </c>
      <c r="C2868" s="7">
        <f>Data!B2868</f>
        <v>0</v>
      </c>
      <c r="D2868" s="7">
        <f>Data!C2868</f>
        <v>0</v>
      </c>
      <c r="E2868" s="1">
        <f>Data!D2868</f>
        <v>0</v>
      </c>
      <c r="F2868" s="1">
        <f>Data!E2868+Data!F2868</f>
        <v>0</v>
      </c>
      <c r="G2868" s="1">
        <f>Data!G2868</f>
        <v>0</v>
      </c>
      <c r="H2868" s="1">
        <f t="shared" si="441"/>
        <v>0</v>
      </c>
      <c r="I2868" s="1">
        <f t="shared" si="442"/>
        <v>0</v>
      </c>
      <c r="J2868" s="1">
        <f t="shared" si="443"/>
        <v>0</v>
      </c>
      <c r="K2868" s="1">
        <f>'Innlegging av opplysninger'!$B$4*H2868</f>
        <v>0</v>
      </c>
      <c r="L2868" s="1"/>
      <c r="M2868" s="1">
        <f>'Innlegging av opplysninger'!$B$5*H2868</f>
        <v>0</v>
      </c>
      <c r="N2868" s="1">
        <f>'Innlegging av opplysninger'!$B$5*I2868</f>
        <v>0</v>
      </c>
      <c r="O2868" s="1">
        <f>'Innlegging av opplysninger'!$B$5*J2868</f>
        <v>0</v>
      </c>
      <c r="P2868" s="1">
        <f>'Innlegging av opplysninger'!$B$5*K2868</f>
        <v>0</v>
      </c>
      <c r="Q2868" s="1"/>
      <c r="R2868" s="1">
        <f>'Innlegging av opplysninger'!$C$11*SUM(H2868:Q2868)</f>
        <v>0</v>
      </c>
      <c r="S2868" s="1">
        <f>'Innlegging av opplysninger'!$C$13*(((H2868+J2868+M2868+O2868)*Data!H2868)+(J2868+O2868)*(1-Data!H2868)*1.8/12+I2868+N2868+K2868+L2868+P2868+Q2868)</f>
        <v>0</v>
      </c>
      <c r="T2868" s="1">
        <f>'Innlegging av opplysninger'!$C$13*((H2868+J2868+M2868+O2868)*(1-Data!H2868)-(J2868+O2868)*(1-Data!H2868)*1.8/12)</f>
        <v>0</v>
      </c>
      <c r="U2868" s="1">
        <f>Data!I2868</f>
        <v>0</v>
      </c>
      <c r="V2868" s="1">
        <f>Data!J2868+Data!K2868</f>
        <v>0</v>
      </c>
      <c r="W2868" s="1">
        <f>Data!L2868</f>
        <v>0</v>
      </c>
      <c r="X2868" s="1">
        <f t="shared" si="447"/>
        <v>0</v>
      </c>
      <c r="Y2868" s="100">
        <f t="shared" si="448"/>
        <v>0</v>
      </c>
      <c r="Z2868" s="100">
        <f t="shared" si="449"/>
        <v>0</v>
      </c>
      <c r="AA2868" s="100">
        <f>'Innlegging av opplysninger'!$B$4*X2868</f>
        <v>0</v>
      </c>
      <c r="AB2868" s="1"/>
      <c r="AC2868" s="1">
        <f>'Innlegging av opplysninger'!$B$5*X2868</f>
        <v>0</v>
      </c>
      <c r="AD2868" s="1">
        <f>'Innlegging av opplysninger'!$B$5*Y2868</f>
        <v>0</v>
      </c>
      <c r="AE2868" s="1">
        <f>'Innlegging av opplysninger'!$B$5*Z2868</f>
        <v>0</v>
      </c>
      <c r="AF2868" s="1">
        <f>'Innlegging av opplysninger'!$B$5*AA2868</f>
        <v>0</v>
      </c>
      <c r="AG2868" s="1"/>
      <c r="AH2868" s="1">
        <f>'Innlegging av opplysninger'!$C$11*SUM(X2868:AG2868)</f>
        <v>0</v>
      </c>
      <c r="AI2868" s="1">
        <f>'Innlegging av opplysninger'!$C$13*(((X2868+Z2868+AC2868+AE2868)*Data!M2868)+(Z2868+AE2868)*(1-Data!M2868)*1.8/12+Y2868+AD2868+AA2868+AB2868+AF2868+AG2868)</f>
        <v>0</v>
      </c>
      <c r="AJ2868" s="1">
        <f>'Innlegging av opplysninger'!$C$13*((X2868+Z2868+AC2868+AE2868)*(1-Data!M2868)-(Z2868+AE2868)*(1-Data!M2868)*1.8/12)</f>
        <v>0</v>
      </c>
      <c r="AK2868" s="83">
        <f t="shared" si="444"/>
        <v>0</v>
      </c>
      <c r="AL2868" s="83">
        <f t="shared" si="445"/>
        <v>0</v>
      </c>
      <c r="AM2868" s="83">
        <f t="shared" si="446"/>
        <v>0</v>
      </c>
    </row>
    <row r="2869" spans="1:39">
      <c r="A2869" t="str">
        <f t="shared" si="440"/>
        <v>00</v>
      </c>
      <c r="B2869" s="6">
        <f>Data!A2869</f>
        <v>0</v>
      </c>
      <c r="C2869" s="7">
        <f>Data!B2869</f>
        <v>0</v>
      </c>
      <c r="D2869" s="7">
        <f>Data!C2869</f>
        <v>0</v>
      </c>
      <c r="E2869" s="1">
        <f>Data!D2869</f>
        <v>0</v>
      </c>
      <c r="F2869" s="1">
        <f>Data!E2869+Data!F2869</f>
        <v>0</v>
      </c>
      <c r="G2869" s="1">
        <f>Data!G2869</f>
        <v>0</v>
      </c>
      <c r="H2869" s="1">
        <f t="shared" si="441"/>
        <v>0</v>
      </c>
      <c r="I2869" s="1">
        <f t="shared" si="442"/>
        <v>0</v>
      </c>
      <c r="J2869" s="1">
        <f t="shared" si="443"/>
        <v>0</v>
      </c>
      <c r="K2869" s="1">
        <f>'Innlegging av opplysninger'!$B$4*H2869</f>
        <v>0</v>
      </c>
      <c r="L2869" s="1"/>
      <c r="M2869" s="1">
        <f>'Innlegging av opplysninger'!$B$5*H2869</f>
        <v>0</v>
      </c>
      <c r="N2869" s="1">
        <f>'Innlegging av opplysninger'!$B$5*I2869</f>
        <v>0</v>
      </c>
      <c r="O2869" s="1">
        <f>'Innlegging av opplysninger'!$B$5*J2869</f>
        <v>0</v>
      </c>
      <c r="P2869" s="1">
        <f>'Innlegging av opplysninger'!$B$5*K2869</f>
        <v>0</v>
      </c>
      <c r="Q2869" s="1"/>
      <c r="R2869" s="1">
        <f>'Innlegging av opplysninger'!$C$11*SUM(H2869:Q2869)</f>
        <v>0</v>
      </c>
      <c r="S2869" s="1">
        <f>'Innlegging av opplysninger'!$C$13*(((H2869+J2869+M2869+O2869)*Data!H2869)+(J2869+O2869)*(1-Data!H2869)*1.8/12+I2869+N2869+K2869+L2869+P2869+Q2869)</f>
        <v>0</v>
      </c>
      <c r="T2869" s="1">
        <f>'Innlegging av opplysninger'!$C$13*((H2869+J2869+M2869+O2869)*(1-Data!H2869)-(J2869+O2869)*(1-Data!H2869)*1.8/12)</f>
        <v>0</v>
      </c>
      <c r="U2869" s="1">
        <f>Data!I2869</f>
        <v>0</v>
      </c>
      <c r="V2869" s="1">
        <f>Data!J2869+Data!K2869</f>
        <v>0</v>
      </c>
      <c r="W2869" s="1">
        <f>Data!L2869</f>
        <v>0</v>
      </c>
      <c r="X2869" s="1">
        <f t="shared" si="447"/>
        <v>0</v>
      </c>
      <c r="Y2869" s="100">
        <f t="shared" si="448"/>
        <v>0</v>
      </c>
      <c r="Z2869" s="100">
        <f t="shared" si="449"/>
        <v>0</v>
      </c>
      <c r="AA2869" s="100">
        <f>'Innlegging av opplysninger'!$B$4*X2869</f>
        <v>0</v>
      </c>
      <c r="AB2869" s="1"/>
      <c r="AC2869" s="1">
        <f>'Innlegging av opplysninger'!$B$5*X2869</f>
        <v>0</v>
      </c>
      <c r="AD2869" s="1">
        <f>'Innlegging av opplysninger'!$B$5*Y2869</f>
        <v>0</v>
      </c>
      <c r="AE2869" s="1">
        <f>'Innlegging av opplysninger'!$B$5*Z2869</f>
        <v>0</v>
      </c>
      <c r="AF2869" s="1">
        <f>'Innlegging av opplysninger'!$B$5*AA2869</f>
        <v>0</v>
      </c>
      <c r="AG2869" s="1"/>
      <c r="AH2869" s="1">
        <f>'Innlegging av opplysninger'!$C$11*SUM(X2869:AG2869)</f>
        <v>0</v>
      </c>
      <c r="AI2869" s="1">
        <f>'Innlegging av opplysninger'!$C$13*(((X2869+Z2869+AC2869+AE2869)*Data!M2869)+(Z2869+AE2869)*(1-Data!M2869)*1.8/12+Y2869+AD2869+AA2869+AB2869+AF2869+AG2869)</f>
        <v>0</v>
      </c>
      <c r="AJ2869" s="1">
        <f>'Innlegging av opplysninger'!$C$13*((X2869+Z2869+AC2869+AE2869)*(1-Data!M2869)-(Z2869+AE2869)*(1-Data!M2869)*1.8/12)</f>
        <v>0</v>
      </c>
      <c r="AK2869" s="83">
        <f t="shared" si="444"/>
        <v>0</v>
      </c>
      <c r="AL2869" s="83">
        <f t="shared" si="445"/>
        <v>0</v>
      </c>
      <c r="AM2869" s="83">
        <f t="shared" si="446"/>
        <v>0</v>
      </c>
    </row>
    <row r="2870" spans="1:39">
      <c r="A2870" t="str">
        <f t="shared" si="440"/>
        <v>00</v>
      </c>
      <c r="B2870" s="6">
        <f>Data!A2870</f>
        <v>0</v>
      </c>
      <c r="C2870" s="7">
        <f>Data!B2870</f>
        <v>0</v>
      </c>
      <c r="D2870" s="7">
        <f>Data!C2870</f>
        <v>0</v>
      </c>
      <c r="E2870" s="1">
        <f>Data!D2870</f>
        <v>0</v>
      </c>
      <c r="F2870" s="1">
        <f>Data!E2870+Data!F2870</f>
        <v>0</v>
      </c>
      <c r="G2870" s="1">
        <f>Data!G2870</f>
        <v>0</v>
      </c>
      <c r="H2870" s="1">
        <f t="shared" si="441"/>
        <v>0</v>
      </c>
      <c r="I2870" s="1">
        <f t="shared" si="442"/>
        <v>0</v>
      </c>
      <c r="J2870" s="1">
        <f t="shared" si="443"/>
        <v>0</v>
      </c>
      <c r="K2870" s="1">
        <f>'Innlegging av opplysninger'!$B$4*H2870</f>
        <v>0</v>
      </c>
      <c r="L2870" s="1"/>
      <c r="M2870" s="1">
        <f>'Innlegging av opplysninger'!$B$5*H2870</f>
        <v>0</v>
      </c>
      <c r="N2870" s="1">
        <f>'Innlegging av opplysninger'!$B$5*I2870</f>
        <v>0</v>
      </c>
      <c r="O2870" s="1">
        <f>'Innlegging av opplysninger'!$B$5*J2870</f>
        <v>0</v>
      </c>
      <c r="P2870" s="1">
        <f>'Innlegging av opplysninger'!$B$5*K2870</f>
        <v>0</v>
      </c>
      <c r="Q2870" s="1"/>
      <c r="R2870" s="1">
        <f>'Innlegging av opplysninger'!$C$11*SUM(H2870:Q2870)</f>
        <v>0</v>
      </c>
      <c r="S2870" s="1">
        <f>'Innlegging av opplysninger'!$C$13*(((H2870+J2870+M2870+O2870)*Data!H2870)+(J2870+O2870)*(1-Data!H2870)*1.8/12+I2870+N2870+K2870+L2870+P2870+Q2870)</f>
        <v>0</v>
      </c>
      <c r="T2870" s="1">
        <f>'Innlegging av opplysninger'!$C$13*((H2870+J2870+M2870+O2870)*(1-Data!H2870)-(J2870+O2870)*(1-Data!H2870)*1.8/12)</f>
        <v>0</v>
      </c>
      <c r="U2870" s="1">
        <f>Data!I2870</f>
        <v>0</v>
      </c>
      <c r="V2870" s="1">
        <f>Data!J2870+Data!K2870</f>
        <v>0</v>
      </c>
      <c r="W2870" s="1">
        <f>Data!L2870</f>
        <v>0</v>
      </c>
      <c r="X2870" s="1">
        <f t="shared" si="447"/>
        <v>0</v>
      </c>
      <c r="Y2870" s="100">
        <f t="shared" si="448"/>
        <v>0</v>
      </c>
      <c r="Z2870" s="100">
        <f t="shared" si="449"/>
        <v>0</v>
      </c>
      <c r="AA2870" s="100">
        <f>'Innlegging av opplysninger'!$B$4*X2870</f>
        <v>0</v>
      </c>
      <c r="AB2870" s="1"/>
      <c r="AC2870" s="1">
        <f>'Innlegging av opplysninger'!$B$5*X2870</f>
        <v>0</v>
      </c>
      <c r="AD2870" s="1">
        <f>'Innlegging av opplysninger'!$B$5*Y2870</f>
        <v>0</v>
      </c>
      <c r="AE2870" s="1">
        <f>'Innlegging av opplysninger'!$B$5*Z2870</f>
        <v>0</v>
      </c>
      <c r="AF2870" s="1">
        <f>'Innlegging av opplysninger'!$B$5*AA2870</f>
        <v>0</v>
      </c>
      <c r="AG2870" s="1"/>
      <c r="AH2870" s="1">
        <f>'Innlegging av opplysninger'!$C$11*SUM(X2870:AG2870)</f>
        <v>0</v>
      </c>
      <c r="AI2870" s="1">
        <f>'Innlegging av opplysninger'!$C$13*(((X2870+Z2870+AC2870+AE2870)*Data!M2870)+(Z2870+AE2870)*(1-Data!M2870)*1.8/12+Y2870+AD2870+AA2870+AB2870+AF2870+AG2870)</f>
        <v>0</v>
      </c>
      <c r="AJ2870" s="1">
        <f>'Innlegging av opplysninger'!$C$13*((X2870+Z2870+AC2870+AE2870)*(1-Data!M2870)-(Z2870+AE2870)*(1-Data!M2870)*1.8/12)</f>
        <v>0</v>
      </c>
      <c r="AK2870" s="83">
        <f t="shared" si="444"/>
        <v>0</v>
      </c>
      <c r="AL2870" s="83">
        <f t="shared" si="445"/>
        <v>0</v>
      </c>
      <c r="AM2870" s="83">
        <f t="shared" si="446"/>
        <v>0</v>
      </c>
    </row>
    <row r="2871" spans="1:39">
      <c r="A2871" t="str">
        <f t="shared" si="440"/>
        <v>00</v>
      </c>
      <c r="B2871" s="6">
        <f>Data!A2871</f>
        <v>0</v>
      </c>
      <c r="C2871" s="7">
        <f>Data!B2871</f>
        <v>0</v>
      </c>
      <c r="D2871" s="7">
        <f>Data!C2871</f>
        <v>0</v>
      </c>
      <c r="E2871" s="1">
        <f>Data!D2871</f>
        <v>0</v>
      </c>
      <c r="F2871" s="1">
        <f>Data!E2871+Data!F2871</f>
        <v>0</v>
      </c>
      <c r="G2871" s="1">
        <f>Data!G2871</f>
        <v>0</v>
      </c>
      <c r="H2871" s="1">
        <f t="shared" si="441"/>
        <v>0</v>
      </c>
      <c r="I2871" s="1">
        <f t="shared" si="442"/>
        <v>0</v>
      </c>
      <c r="J2871" s="1">
        <f t="shared" si="443"/>
        <v>0</v>
      </c>
      <c r="K2871" s="1">
        <f>'Innlegging av opplysninger'!$B$4*H2871</f>
        <v>0</v>
      </c>
      <c r="L2871" s="1"/>
      <c r="M2871" s="1">
        <f>'Innlegging av opplysninger'!$B$5*H2871</f>
        <v>0</v>
      </c>
      <c r="N2871" s="1">
        <f>'Innlegging av opplysninger'!$B$5*I2871</f>
        <v>0</v>
      </c>
      <c r="O2871" s="1">
        <f>'Innlegging av opplysninger'!$B$5*J2871</f>
        <v>0</v>
      </c>
      <c r="P2871" s="1">
        <f>'Innlegging av opplysninger'!$B$5*K2871</f>
        <v>0</v>
      </c>
      <c r="Q2871" s="1"/>
      <c r="R2871" s="1">
        <f>'Innlegging av opplysninger'!$C$11*SUM(H2871:Q2871)</f>
        <v>0</v>
      </c>
      <c r="S2871" s="1">
        <f>'Innlegging av opplysninger'!$C$13*(((H2871+J2871+M2871+O2871)*Data!H2871)+(J2871+O2871)*(1-Data!H2871)*1.8/12+I2871+N2871+K2871+L2871+P2871+Q2871)</f>
        <v>0</v>
      </c>
      <c r="T2871" s="1">
        <f>'Innlegging av opplysninger'!$C$13*((H2871+J2871+M2871+O2871)*(1-Data!H2871)-(J2871+O2871)*(1-Data!H2871)*1.8/12)</f>
        <v>0</v>
      </c>
      <c r="U2871" s="1">
        <f>Data!I2871</f>
        <v>0</v>
      </c>
      <c r="V2871" s="1">
        <f>Data!J2871+Data!K2871</f>
        <v>0</v>
      </c>
      <c r="W2871" s="1">
        <f>Data!L2871</f>
        <v>0</v>
      </c>
      <c r="X2871" s="1">
        <f t="shared" si="447"/>
        <v>0</v>
      </c>
      <c r="Y2871" s="100">
        <f t="shared" si="448"/>
        <v>0</v>
      </c>
      <c r="Z2871" s="100">
        <f t="shared" si="449"/>
        <v>0</v>
      </c>
      <c r="AA2871" s="100">
        <f>'Innlegging av opplysninger'!$B$4*X2871</f>
        <v>0</v>
      </c>
      <c r="AB2871" s="1"/>
      <c r="AC2871" s="1">
        <f>'Innlegging av opplysninger'!$B$5*X2871</f>
        <v>0</v>
      </c>
      <c r="AD2871" s="1">
        <f>'Innlegging av opplysninger'!$B$5*Y2871</f>
        <v>0</v>
      </c>
      <c r="AE2871" s="1">
        <f>'Innlegging av opplysninger'!$B$5*Z2871</f>
        <v>0</v>
      </c>
      <c r="AF2871" s="1">
        <f>'Innlegging av opplysninger'!$B$5*AA2871</f>
        <v>0</v>
      </c>
      <c r="AG2871" s="1"/>
      <c r="AH2871" s="1">
        <f>'Innlegging av opplysninger'!$C$11*SUM(X2871:AG2871)</f>
        <v>0</v>
      </c>
      <c r="AI2871" s="1">
        <f>'Innlegging av opplysninger'!$C$13*(((X2871+Z2871+AC2871+AE2871)*Data!M2871)+(Z2871+AE2871)*(1-Data!M2871)*1.8/12+Y2871+AD2871+AA2871+AB2871+AF2871+AG2871)</f>
        <v>0</v>
      </c>
      <c r="AJ2871" s="1">
        <f>'Innlegging av opplysninger'!$C$13*((X2871+Z2871+AC2871+AE2871)*(1-Data!M2871)-(Z2871+AE2871)*(1-Data!M2871)*1.8/12)</f>
        <v>0</v>
      </c>
      <c r="AK2871" s="83">
        <f t="shared" si="444"/>
        <v>0</v>
      </c>
      <c r="AL2871" s="83">
        <f t="shared" si="445"/>
        <v>0</v>
      </c>
      <c r="AM2871" s="83">
        <f t="shared" si="446"/>
        <v>0</v>
      </c>
    </row>
    <row r="2872" spans="1:39">
      <c r="A2872" t="str">
        <f t="shared" si="440"/>
        <v>00</v>
      </c>
      <c r="B2872" s="6">
        <f>Data!A2872</f>
        <v>0</v>
      </c>
      <c r="C2872" s="7">
        <f>Data!B2872</f>
        <v>0</v>
      </c>
      <c r="D2872" s="7">
        <f>Data!C2872</f>
        <v>0</v>
      </c>
      <c r="E2872" s="1">
        <f>Data!D2872</f>
        <v>0</v>
      </c>
      <c r="F2872" s="1">
        <f>Data!E2872+Data!F2872</f>
        <v>0</v>
      </c>
      <c r="G2872" s="1">
        <f>Data!G2872</f>
        <v>0</v>
      </c>
      <c r="H2872" s="1">
        <f t="shared" si="441"/>
        <v>0</v>
      </c>
      <c r="I2872" s="1">
        <f t="shared" si="442"/>
        <v>0</v>
      </c>
      <c r="J2872" s="1">
        <f t="shared" si="443"/>
        <v>0</v>
      </c>
      <c r="K2872" s="1">
        <f>'Innlegging av opplysninger'!$B$4*H2872</f>
        <v>0</v>
      </c>
      <c r="L2872" s="1"/>
      <c r="M2872" s="1">
        <f>'Innlegging av opplysninger'!$B$5*H2872</f>
        <v>0</v>
      </c>
      <c r="N2872" s="1">
        <f>'Innlegging av opplysninger'!$B$5*I2872</f>
        <v>0</v>
      </c>
      <c r="O2872" s="1">
        <f>'Innlegging av opplysninger'!$B$5*J2872</f>
        <v>0</v>
      </c>
      <c r="P2872" s="1">
        <f>'Innlegging av opplysninger'!$B$5*K2872</f>
        <v>0</v>
      </c>
      <c r="Q2872" s="1"/>
      <c r="R2872" s="1">
        <f>'Innlegging av opplysninger'!$C$11*SUM(H2872:Q2872)</f>
        <v>0</v>
      </c>
      <c r="S2872" s="1">
        <f>'Innlegging av opplysninger'!$C$13*(((H2872+J2872+M2872+O2872)*Data!H2872)+(J2872+O2872)*(1-Data!H2872)*1.8/12+I2872+N2872+K2872+L2872+P2872+Q2872)</f>
        <v>0</v>
      </c>
      <c r="T2872" s="1">
        <f>'Innlegging av opplysninger'!$C$13*((H2872+J2872+M2872+O2872)*(1-Data!H2872)-(J2872+O2872)*(1-Data!H2872)*1.8/12)</f>
        <v>0</v>
      </c>
      <c r="U2872" s="1">
        <f>Data!I2872</f>
        <v>0</v>
      </c>
      <c r="V2872" s="1">
        <f>Data!J2872+Data!K2872</f>
        <v>0</v>
      </c>
      <c r="W2872" s="1">
        <f>Data!L2872</f>
        <v>0</v>
      </c>
      <c r="X2872" s="1">
        <f t="shared" si="447"/>
        <v>0</v>
      </c>
      <c r="Y2872" s="100">
        <f t="shared" si="448"/>
        <v>0</v>
      </c>
      <c r="Z2872" s="100">
        <f t="shared" si="449"/>
        <v>0</v>
      </c>
      <c r="AA2872" s="100">
        <f>'Innlegging av opplysninger'!$B$4*X2872</f>
        <v>0</v>
      </c>
      <c r="AB2872" s="1"/>
      <c r="AC2872" s="1">
        <f>'Innlegging av opplysninger'!$B$5*X2872</f>
        <v>0</v>
      </c>
      <c r="AD2872" s="1">
        <f>'Innlegging av opplysninger'!$B$5*Y2872</f>
        <v>0</v>
      </c>
      <c r="AE2872" s="1">
        <f>'Innlegging av opplysninger'!$B$5*Z2872</f>
        <v>0</v>
      </c>
      <c r="AF2872" s="1">
        <f>'Innlegging av opplysninger'!$B$5*AA2872</f>
        <v>0</v>
      </c>
      <c r="AG2872" s="1"/>
      <c r="AH2872" s="1">
        <f>'Innlegging av opplysninger'!$C$11*SUM(X2872:AG2872)</f>
        <v>0</v>
      </c>
      <c r="AI2872" s="1">
        <f>'Innlegging av opplysninger'!$C$13*(((X2872+Z2872+AC2872+AE2872)*Data!M2872)+(Z2872+AE2872)*(1-Data!M2872)*1.8/12+Y2872+AD2872+AA2872+AB2872+AF2872+AG2872)</f>
        <v>0</v>
      </c>
      <c r="AJ2872" s="1">
        <f>'Innlegging av opplysninger'!$C$13*((X2872+Z2872+AC2872+AE2872)*(1-Data!M2872)-(Z2872+AE2872)*(1-Data!M2872)*1.8/12)</f>
        <v>0</v>
      </c>
      <c r="AK2872" s="83">
        <f t="shared" si="444"/>
        <v>0</v>
      </c>
      <c r="AL2872" s="83">
        <f t="shared" si="445"/>
        <v>0</v>
      </c>
      <c r="AM2872" s="83">
        <f t="shared" si="446"/>
        <v>0</v>
      </c>
    </row>
    <row r="2873" spans="1:39">
      <c r="A2873" t="str">
        <f t="shared" si="440"/>
        <v>00</v>
      </c>
      <c r="B2873" s="6">
        <f>Data!A2873</f>
        <v>0</v>
      </c>
      <c r="C2873" s="7">
        <f>Data!B2873</f>
        <v>0</v>
      </c>
      <c r="D2873" s="7">
        <f>Data!C2873</f>
        <v>0</v>
      </c>
      <c r="E2873" s="1">
        <f>Data!D2873</f>
        <v>0</v>
      </c>
      <c r="F2873" s="1">
        <f>Data!E2873+Data!F2873</f>
        <v>0</v>
      </c>
      <c r="G2873" s="1">
        <f>Data!G2873</f>
        <v>0</v>
      </c>
      <c r="H2873" s="1">
        <f t="shared" si="441"/>
        <v>0</v>
      </c>
      <c r="I2873" s="1">
        <f t="shared" si="442"/>
        <v>0</v>
      </c>
      <c r="J2873" s="1">
        <f t="shared" si="443"/>
        <v>0</v>
      </c>
      <c r="K2873" s="1">
        <f>'Innlegging av opplysninger'!$B$4*H2873</f>
        <v>0</v>
      </c>
      <c r="L2873" s="1"/>
      <c r="M2873" s="1">
        <f>'Innlegging av opplysninger'!$B$5*H2873</f>
        <v>0</v>
      </c>
      <c r="N2873" s="1">
        <f>'Innlegging av opplysninger'!$B$5*I2873</f>
        <v>0</v>
      </c>
      <c r="O2873" s="1">
        <f>'Innlegging av opplysninger'!$B$5*J2873</f>
        <v>0</v>
      </c>
      <c r="P2873" s="1">
        <f>'Innlegging av opplysninger'!$B$5*K2873</f>
        <v>0</v>
      </c>
      <c r="Q2873" s="1"/>
      <c r="R2873" s="1">
        <f>'Innlegging av opplysninger'!$C$11*SUM(H2873:Q2873)</f>
        <v>0</v>
      </c>
      <c r="S2873" s="1">
        <f>'Innlegging av opplysninger'!$C$13*(((H2873+J2873+M2873+O2873)*Data!H2873)+(J2873+O2873)*(1-Data!H2873)*1.8/12+I2873+N2873+K2873+L2873+P2873+Q2873)</f>
        <v>0</v>
      </c>
      <c r="T2873" s="1">
        <f>'Innlegging av opplysninger'!$C$13*((H2873+J2873+M2873+O2873)*(1-Data!H2873)-(J2873+O2873)*(1-Data!H2873)*1.8/12)</f>
        <v>0</v>
      </c>
      <c r="U2873" s="1">
        <f>Data!I2873</f>
        <v>0</v>
      </c>
      <c r="V2873" s="1">
        <f>Data!J2873+Data!K2873</f>
        <v>0</v>
      </c>
      <c r="W2873" s="1">
        <f>Data!L2873</f>
        <v>0</v>
      </c>
      <c r="X2873" s="1">
        <f t="shared" si="447"/>
        <v>0</v>
      </c>
      <c r="Y2873" s="100">
        <f t="shared" si="448"/>
        <v>0</v>
      </c>
      <c r="Z2873" s="100">
        <f t="shared" si="449"/>
        <v>0</v>
      </c>
      <c r="AA2873" s="100">
        <f>'Innlegging av opplysninger'!$B$4*X2873</f>
        <v>0</v>
      </c>
      <c r="AB2873" s="1"/>
      <c r="AC2873" s="1">
        <f>'Innlegging av opplysninger'!$B$5*X2873</f>
        <v>0</v>
      </c>
      <c r="AD2873" s="1">
        <f>'Innlegging av opplysninger'!$B$5*Y2873</f>
        <v>0</v>
      </c>
      <c r="AE2873" s="1">
        <f>'Innlegging av opplysninger'!$B$5*Z2873</f>
        <v>0</v>
      </c>
      <c r="AF2873" s="1">
        <f>'Innlegging av opplysninger'!$B$5*AA2873</f>
        <v>0</v>
      </c>
      <c r="AG2873" s="1"/>
      <c r="AH2873" s="1">
        <f>'Innlegging av opplysninger'!$C$11*SUM(X2873:AG2873)</f>
        <v>0</v>
      </c>
      <c r="AI2873" s="1">
        <f>'Innlegging av opplysninger'!$C$13*(((X2873+Z2873+AC2873+AE2873)*Data!M2873)+(Z2873+AE2873)*(1-Data!M2873)*1.8/12+Y2873+AD2873+AA2873+AB2873+AF2873+AG2873)</f>
        <v>0</v>
      </c>
      <c r="AJ2873" s="1">
        <f>'Innlegging av opplysninger'!$C$13*((X2873+Z2873+AC2873+AE2873)*(1-Data!M2873)-(Z2873+AE2873)*(1-Data!M2873)*1.8/12)</f>
        <v>0</v>
      </c>
      <c r="AK2873" s="83">
        <f t="shared" si="444"/>
        <v>0</v>
      </c>
      <c r="AL2873" s="83">
        <f t="shared" si="445"/>
        <v>0</v>
      </c>
      <c r="AM2873" s="83">
        <f t="shared" si="446"/>
        <v>0</v>
      </c>
    </row>
    <row r="2874" spans="1:39">
      <c r="A2874" t="str">
        <f t="shared" si="440"/>
        <v>00</v>
      </c>
      <c r="B2874" s="6">
        <f>Data!A2874</f>
        <v>0</v>
      </c>
      <c r="C2874" s="7">
        <f>Data!B2874</f>
        <v>0</v>
      </c>
      <c r="D2874" s="7">
        <f>Data!C2874</f>
        <v>0</v>
      </c>
      <c r="E2874" s="1">
        <f>Data!D2874</f>
        <v>0</v>
      </c>
      <c r="F2874" s="1">
        <f>Data!E2874+Data!F2874</f>
        <v>0</v>
      </c>
      <c r="G2874" s="1">
        <f>Data!G2874</f>
        <v>0</v>
      </c>
      <c r="H2874" s="1">
        <f t="shared" si="441"/>
        <v>0</v>
      </c>
      <c r="I2874" s="1">
        <f t="shared" si="442"/>
        <v>0</v>
      </c>
      <c r="J2874" s="1">
        <f t="shared" si="443"/>
        <v>0</v>
      </c>
      <c r="K2874" s="1">
        <f>'Innlegging av opplysninger'!$B$4*H2874</f>
        <v>0</v>
      </c>
      <c r="L2874" s="1"/>
      <c r="M2874" s="1">
        <f>'Innlegging av opplysninger'!$B$5*H2874</f>
        <v>0</v>
      </c>
      <c r="N2874" s="1">
        <f>'Innlegging av opplysninger'!$B$5*I2874</f>
        <v>0</v>
      </c>
      <c r="O2874" s="1">
        <f>'Innlegging av opplysninger'!$B$5*J2874</f>
        <v>0</v>
      </c>
      <c r="P2874" s="1">
        <f>'Innlegging av opplysninger'!$B$5*K2874</f>
        <v>0</v>
      </c>
      <c r="Q2874" s="1"/>
      <c r="R2874" s="1">
        <f>'Innlegging av opplysninger'!$C$11*SUM(H2874:Q2874)</f>
        <v>0</v>
      </c>
      <c r="S2874" s="1">
        <f>'Innlegging av opplysninger'!$C$13*(((H2874+J2874+M2874+O2874)*Data!H2874)+(J2874+O2874)*(1-Data!H2874)*1.8/12+I2874+N2874+K2874+L2874+P2874+Q2874)</f>
        <v>0</v>
      </c>
      <c r="T2874" s="1">
        <f>'Innlegging av opplysninger'!$C$13*((H2874+J2874+M2874+O2874)*(1-Data!H2874)-(J2874+O2874)*(1-Data!H2874)*1.8/12)</f>
        <v>0</v>
      </c>
      <c r="U2874" s="1">
        <f>Data!I2874</f>
        <v>0</v>
      </c>
      <c r="V2874" s="1">
        <f>Data!J2874+Data!K2874</f>
        <v>0</v>
      </c>
      <c r="W2874" s="1">
        <f>Data!L2874</f>
        <v>0</v>
      </c>
      <c r="X2874" s="1">
        <f t="shared" si="447"/>
        <v>0</v>
      </c>
      <c r="Y2874" s="100">
        <f t="shared" si="448"/>
        <v>0</v>
      </c>
      <c r="Z2874" s="100">
        <f t="shared" si="449"/>
        <v>0</v>
      </c>
      <c r="AA2874" s="100">
        <f>'Innlegging av opplysninger'!$B$4*X2874</f>
        <v>0</v>
      </c>
      <c r="AB2874" s="1"/>
      <c r="AC2874" s="1">
        <f>'Innlegging av opplysninger'!$B$5*X2874</f>
        <v>0</v>
      </c>
      <c r="AD2874" s="1">
        <f>'Innlegging av opplysninger'!$B$5*Y2874</f>
        <v>0</v>
      </c>
      <c r="AE2874" s="1">
        <f>'Innlegging av opplysninger'!$B$5*Z2874</f>
        <v>0</v>
      </c>
      <c r="AF2874" s="1">
        <f>'Innlegging av opplysninger'!$B$5*AA2874</f>
        <v>0</v>
      </c>
      <c r="AG2874" s="1"/>
      <c r="AH2874" s="1">
        <f>'Innlegging av opplysninger'!$C$11*SUM(X2874:AG2874)</f>
        <v>0</v>
      </c>
      <c r="AI2874" s="1">
        <f>'Innlegging av opplysninger'!$C$13*(((X2874+Z2874+AC2874+AE2874)*Data!M2874)+(Z2874+AE2874)*(1-Data!M2874)*1.8/12+Y2874+AD2874+AA2874+AB2874+AF2874+AG2874)</f>
        <v>0</v>
      </c>
      <c r="AJ2874" s="1">
        <f>'Innlegging av opplysninger'!$C$13*((X2874+Z2874+AC2874+AE2874)*(1-Data!M2874)-(Z2874+AE2874)*(1-Data!M2874)*1.8/12)</f>
        <v>0</v>
      </c>
      <c r="AK2874" s="83">
        <f t="shared" si="444"/>
        <v>0</v>
      </c>
      <c r="AL2874" s="83">
        <f t="shared" si="445"/>
        <v>0</v>
      </c>
      <c r="AM2874" s="83">
        <f t="shared" si="446"/>
        <v>0</v>
      </c>
    </row>
    <row r="2875" spans="1:39">
      <c r="A2875" t="str">
        <f t="shared" si="440"/>
        <v>00</v>
      </c>
      <c r="B2875" s="6">
        <f>Data!A2875</f>
        <v>0</v>
      </c>
      <c r="C2875" s="7">
        <f>Data!B2875</f>
        <v>0</v>
      </c>
      <c r="D2875" s="7">
        <f>Data!C2875</f>
        <v>0</v>
      </c>
      <c r="E2875" s="1">
        <f>Data!D2875</f>
        <v>0</v>
      </c>
      <c r="F2875" s="1">
        <f>Data!E2875+Data!F2875</f>
        <v>0</v>
      </c>
      <c r="G2875" s="1">
        <f>Data!G2875</f>
        <v>0</v>
      </c>
      <c r="H2875" s="1">
        <f t="shared" si="441"/>
        <v>0</v>
      </c>
      <c r="I2875" s="1">
        <f t="shared" si="442"/>
        <v>0</v>
      </c>
      <c r="J2875" s="1">
        <f t="shared" si="443"/>
        <v>0</v>
      </c>
      <c r="K2875" s="1">
        <f>'Innlegging av opplysninger'!$B$4*H2875</f>
        <v>0</v>
      </c>
      <c r="L2875" s="1"/>
      <c r="M2875" s="1">
        <f>'Innlegging av opplysninger'!$B$5*H2875</f>
        <v>0</v>
      </c>
      <c r="N2875" s="1">
        <f>'Innlegging av opplysninger'!$B$5*I2875</f>
        <v>0</v>
      </c>
      <c r="O2875" s="1">
        <f>'Innlegging av opplysninger'!$B$5*J2875</f>
        <v>0</v>
      </c>
      <c r="P2875" s="1">
        <f>'Innlegging av opplysninger'!$B$5*K2875</f>
        <v>0</v>
      </c>
      <c r="Q2875" s="1"/>
      <c r="R2875" s="1">
        <f>'Innlegging av opplysninger'!$C$11*SUM(H2875:Q2875)</f>
        <v>0</v>
      </c>
      <c r="S2875" s="1">
        <f>'Innlegging av opplysninger'!$C$13*(((H2875+J2875+M2875+O2875)*Data!H2875)+(J2875+O2875)*(1-Data!H2875)*1.8/12+I2875+N2875+K2875+L2875+P2875+Q2875)</f>
        <v>0</v>
      </c>
      <c r="T2875" s="1">
        <f>'Innlegging av opplysninger'!$C$13*((H2875+J2875+M2875+O2875)*(1-Data!H2875)-(J2875+O2875)*(1-Data!H2875)*1.8/12)</f>
        <v>0</v>
      </c>
      <c r="U2875" s="1">
        <f>Data!I2875</f>
        <v>0</v>
      </c>
      <c r="V2875" s="1">
        <f>Data!J2875+Data!K2875</f>
        <v>0</v>
      </c>
      <c r="W2875" s="1">
        <f>Data!L2875</f>
        <v>0</v>
      </c>
      <c r="X2875" s="1">
        <f t="shared" si="447"/>
        <v>0</v>
      </c>
      <c r="Y2875" s="100">
        <f t="shared" si="448"/>
        <v>0</v>
      </c>
      <c r="Z2875" s="100">
        <f t="shared" si="449"/>
        <v>0</v>
      </c>
      <c r="AA2875" s="100">
        <f>'Innlegging av opplysninger'!$B$4*X2875</f>
        <v>0</v>
      </c>
      <c r="AB2875" s="1"/>
      <c r="AC2875" s="1">
        <f>'Innlegging av opplysninger'!$B$5*X2875</f>
        <v>0</v>
      </c>
      <c r="AD2875" s="1">
        <f>'Innlegging av opplysninger'!$B$5*Y2875</f>
        <v>0</v>
      </c>
      <c r="AE2875" s="1">
        <f>'Innlegging av opplysninger'!$B$5*Z2875</f>
        <v>0</v>
      </c>
      <c r="AF2875" s="1">
        <f>'Innlegging av opplysninger'!$B$5*AA2875</f>
        <v>0</v>
      </c>
      <c r="AG2875" s="1"/>
      <c r="AH2875" s="1">
        <f>'Innlegging av opplysninger'!$C$11*SUM(X2875:AG2875)</f>
        <v>0</v>
      </c>
      <c r="AI2875" s="1">
        <f>'Innlegging av opplysninger'!$C$13*(((X2875+Z2875+AC2875+AE2875)*Data!M2875)+(Z2875+AE2875)*(1-Data!M2875)*1.8/12+Y2875+AD2875+AA2875+AB2875+AF2875+AG2875)</f>
        <v>0</v>
      </c>
      <c r="AJ2875" s="1">
        <f>'Innlegging av opplysninger'!$C$13*((X2875+Z2875+AC2875+AE2875)*(1-Data!M2875)-(Z2875+AE2875)*(1-Data!M2875)*1.8/12)</f>
        <v>0</v>
      </c>
      <c r="AK2875" s="83">
        <f t="shared" si="444"/>
        <v>0</v>
      </c>
      <c r="AL2875" s="83">
        <f t="shared" si="445"/>
        <v>0</v>
      </c>
      <c r="AM2875" s="83">
        <f t="shared" si="446"/>
        <v>0</v>
      </c>
    </row>
    <row r="2876" spans="1:39">
      <c r="A2876" t="str">
        <f t="shared" si="440"/>
        <v>00</v>
      </c>
      <c r="B2876" s="6">
        <f>Data!A2876</f>
        <v>0</v>
      </c>
      <c r="C2876" s="7">
        <f>Data!B2876</f>
        <v>0</v>
      </c>
      <c r="D2876" s="7">
        <f>Data!C2876</f>
        <v>0</v>
      </c>
      <c r="E2876" s="1">
        <f>Data!D2876</f>
        <v>0</v>
      </c>
      <c r="F2876" s="1">
        <f>Data!E2876+Data!F2876</f>
        <v>0</v>
      </c>
      <c r="G2876" s="1">
        <f>Data!G2876</f>
        <v>0</v>
      </c>
      <c r="H2876" s="1">
        <f t="shared" si="441"/>
        <v>0</v>
      </c>
      <c r="I2876" s="1">
        <f t="shared" si="442"/>
        <v>0</v>
      </c>
      <c r="J2876" s="1">
        <f t="shared" si="443"/>
        <v>0</v>
      </c>
      <c r="K2876" s="1">
        <f>'Innlegging av opplysninger'!$B$4*H2876</f>
        <v>0</v>
      </c>
      <c r="L2876" s="1"/>
      <c r="M2876" s="1">
        <f>'Innlegging av opplysninger'!$B$5*H2876</f>
        <v>0</v>
      </c>
      <c r="N2876" s="1">
        <f>'Innlegging av opplysninger'!$B$5*I2876</f>
        <v>0</v>
      </c>
      <c r="O2876" s="1">
        <f>'Innlegging av opplysninger'!$B$5*J2876</f>
        <v>0</v>
      </c>
      <c r="P2876" s="1">
        <f>'Innlegging av opplysninger'!$B$5*K2876</f>
        <v>0</v>
      </c>
      <c r="Q2876" s="1"/>
      <c r="R2876" s="1">
        <f>'Innlegging av opplysninger'!$C$11*SUM(H2876:Q2876)</f>
        <v>0</v>
      </c>
      <c r="S2876" s="1">
        <f>'Innlegging av opplysninger'!$C$13*(((H2876+J2876+M2876+O2876)*Data!H2876)+(J2876+O2876)*(1-Data!H2876)*1.8/12+I2876+N2876+K2876+L2876+P2876+Q2876)</f>
        <v>0</v>
      </c>
      <c r="T2876" s="1">
        <f>'Innlegging av opplysninger'!$C$13*((H2876+J2876+M2876+O2876)*(1-Data!H2876)-(J2876+O2876)*(1-Data!H2876)*1.8/12)</f>
        <v>0</v>
      </c>
      <c r="U2876" s="1">
        <f>Data!I2876</f>
        <v>0</v>
      </c>
      <c r="V2876" s="1">
        <f>Data!J2876+Data!K2876</f>
        <v>0</v>
      </c>
      <c r="W2876" s="1">
        <f>Data!L2876</f>
        <v>0</v>
      </c>
      <c r="X2876" s="1">
        <f t="shared" si="447"/>
        <v>0</v>
      </c>
      <c r="Y2876" s="100">
        <f t="shared" si="448"/>
        <v>0</v>
      </c>
      <c r="Z2876" s="100">
        <f t="shared" si="449"/>
        <v>0</v>
      </c>
      <c r="AA2876" s="100">
        <f>'Innlegging av opplysninger'!$B$4*X2876</f>
        <v>0</v>
      </c>
      <c r="AB2876" s="1"/>
      <c r="AC2876" s="1">
        <f>'Innlegging av opplysninger'!$B$5*X2876</f>
        <v>0</v>
      </c>
      <c r="AD2876" s="1">
        <f>'Innlegging av opplysninger'!$B$5*Y2876</f>
        <v>0</v>
      </c>
      <c r="AE2876" s="1">
        <f>'Innlegging av opplysninger'!$B$5*Z2876</f>
        <v>0</v>
      </c>
      <c r="AF2876" s="1">
        <f>'Innlegging av opplysninger'!$B$5*AA2876</f>
        <v>0</v>
      </c>
      <c r="AG2876" s="1"/>
      <c r="AH2876" s="1">
        <f>'Innlegging av opplysninger'!$C$11*SUM(X2876:AG2876)</f>
        <v>0</v>
      </c>
      <c r="AI2876" s="1">
        <f>'Innlegging av opplysninger'!$C$13*(((X2876+Z2876+AC2876+AE2876)*Data!M2876)+(Z2876+AE2876)*(1-Data!M2876)*1.8/12+Y2876+AD2876+AA2876+AB2876+AF2876+AG2876)</f>
        <v>0</v>
      </c>
      <c r="AJ2876" s="1">
        <f>'Innlegging av opplysninger'!$C$13*((X2876+Z2876+AC2876+AE2876)*(1-Data!M2876)-(Z2876+AE2876)*(1-Data!M2876)*1.8/12)</f>
        <v>0</v>
      </c>
      <c r="AK2876" s="83">
        <f t="shared" si="444"/>
        <v>0</v>
      </c>
      <c r="AL2876" s="83">
        <f t="shared" si="445"/>
        <v>0</v>
      </c>
      <c r="AM2876" s="83">
        <f t="shared" si="446"/>
        <v>0</v>
      </c>
    </row>
    <row r="2877" spans="1:39">
      <c r="A2877" t="str">
        <f t="shared" si="440"/>
        <v>00</v>
      </c>
      <c r="B2877" s="6">
        <f>Data!A2877</f>
        <v>0</v>
      </c>
      <c r="C2877" s="7">
        <f>Data!B2877</f>
        <v>0</v>
      </c>
      <c r="D2877" s="7">
        <f>Data!C2877</f>
        <v>0</v>
      </c>
      <c r="E2877" s="1">
        <f>Data!D2877</f>
        <v>0</v>
      </c>
      <c r="F2877" s="1">
        <f>Data!E2877+Data!F2877</f>
        <v>0</v>
      </c>
      <c r="G2877" s="1">
        <f>Data!G2877</f>
        <v>0</v>
      </c>
      <c r="H2877" s="1">
        <f t="shared" si="441"/>
        <v>0</v>
      </c>
      <c r="I2877" s="1">
        <f t="shared" si="442"/>
        <v>0</v>
      </c>
      <c r="J2877" s="1">
        <f t="shared" si="443"/>
        <v>0</v>
      </c>
      <c r="K2877" s="1">
        <f>'Innlegging av opplysninger'!$B$4*H2877</f>
        <v>0</v>
      </c>
      <c r="L2877" s="1"/>
      <c r="M2877" s="1">
        <f>'Innlegging av opplysninger'!$B$5*H2877</f>
        <v>0</v>
      </c>
      <c r="N2877" s="1">
        <f>'Innlegging av opplysninger'!$B$5*I2877</f>
        <v>0</v>
      </c>
      <c r="O2877" s="1">
        <f>'Innlegging av opplysninger'!$B$5*J2877</f>
        <v>0</v>
      </c>
      <c r="P2877" s="1">
        <f>'Innlegging av opplysninger'!$B$5*K2877</f>
        <v>0</v>
      </c>
      <c r="Q2877" s="1"/>
      <c r="R2877" s="1">
        <f>'Innlegging av opplysninger'!$C$11*SUM(H2877:Q2877)</f>
        <v>0</v>
      </c>
      <c r="S2877" s="1">
        <f>'Innlegging av opplysninger'!$C$13*(((H2877+J2877+M2877+O2877)*Data!H2877)+(J2877+O2877)*(1-Data!H2877)*1.8/12+I2877+N2877+K2877+L2877+P2877+Q2877)</f>
        <v>0</v>
      </c>
      <c r="T2877" s="1">
        <f>'Innlegging av opplysninger'!$C$13*((H2877+J2877+M2877+O2877)*(1-Data!H2877)-(J2877+O2877)*(1-Data!H2877)*1.8/12)</f>
        <v>0</v>
      </c>
      <c r="U2877" s="1">
        <f>Data!I2877</f>
        <v>0</v>
      </c>
      <c r="V2877" s="1">
        <f>Data!J2877+Data!K2877</f>
        <v>0</v>
      </c>
      <c r="W2877" s="1">
        <f>Data!L2877</f>
        <v>0</v>
      </c>
      <c r="X2877" s="1">
        <f t="shared" si="447"/>
        <v>0</v>
      </c>
      <c r="Y2877" s="100">
        <f t="shared" si="448"/>
        <v>0</v>
      </c>
      <c r="Z2877" s="100">
        <f t="shared" si="449"/>
        <v>0</v>
      </c>
      <c r="AA2877" s="100">
        <f>'Innlegging av opplysninger'!$B$4*X2877</f>
        <v>0</v>
      </c>
      <c r="AB2877" s="1"/>
      <c r="AC2877" s="1">
        <f>'Innlegging av opplysninger'!$B$5*X2877</f>
        <v>0</v>
      </c>
      <c r="AD2877" s="1">
        <f>'Innlegging av opplysninger'!$B$5*Y2877</f>
        <v>0</v>
      </c>
      <c r="AE2877" s="1">
        <f>'Innlegging av opplysninger'!$B$5*Z2877</f>
        <v>0</v>
      </c>
      <c r="AF2877" s="1">
        <f>'Innlegging av opplysninger'!$B$5*AA2877</f>
        <v>0</v>
      </c>
      <c r="AG2877" s="1"/>
      <c r="AH2877" s="1">
        <f>'Innlegging av opplysninger'!$C$11*SUM(X2877:AG2877)</f>
        <v>0</v>
      </c>
      <c r="AI2877" s="1">
        <f>'Innlegging av opplysninger'!$C$13*(((X2877+Z2877+AC2877+AE2877)*Data!M2877)+(Z2877+AE2877)*(1-Data!M2877)*1.8/12+Y2877+AD2877+AA2877+AB2877+AF2877+AG2877)</f>
        <v>0</v>
      </c>
      <c r="AJ2877" s="1">
        <f>'Innlegging av opplysninger'!$C$13*((X2877+Z2877+AC2877+AE2877)*(1-Data!M2877)-(Z2877+AE2877)*(1-Data!M2877)*1.8/12)</f>
        <v>0</v>
      </c>
      <c r="AK2877" s="83">
        <f t="shared" si="444"/>
        <v>0</v>
      </c>
      <c r="AL2877" s="83">
        <f t="shared" si="445"/>
        <v>0</v>
      </c>
      <c r="AM2877" s="83">
        <f t="shared" si="446"/>
        <v>0</v>
      </c>
    </row>
    <row r="2878" spans="1:39">
      <c r="A2878" t="str">
        <f t="shared" si="440"/>
        <v>00</v>
      </c>
      <c r="B2878" s="6">
        <f>Data!A2878</f>
        <v>0</v>
      </c>
      <c r="C2878" s="7">
        <f>Data!B2878</f>
        <v>0</v>
      </c>
      <c r="D2878" s="7">
        <f>Data!C2878</f>
        <v>0</v>
      </c>
      <c r="E2878" s="1">
        <f>Data!D2878</f>
        <v>0</v>
      </c>
      <c r="F2878" s="1">
        <f>Data!E2878+Data!F2878</f>
        <v>0</v>
      </c>
      <c r="G2878" s="1">
        <f>Data!G2878</f>
        <v>0</v>
      </c>
      <c r="H2878" s="1">
        <f t="shared" si="441"/>
        <v>0</v>
      </c>
      <c r="I2878" s="1">
        <f t="shared" si="442"/>
        <v>0</v>
      </c>
      <c r="J2878" s="1">
        <f t="shared" si="443"/>
        <v>0</v>
      </c>
      <c r="K2878" s="1">
        <f>'Innlegging av opplysninger'!$B$4*H2878</f>
        <v>0</v>
      </c>
      <c r="L2878" s="1"/>
      <c r="M2878" s="1">
        <f>'Innlegging av opplysninger'!$B$5*H2878</f>
        <v>0</v>
      </c>
      <c r="N2878" s="1">
        <f>'Innlegging av opplysninger'!$B$5*I2878</f>
        <v>0</v>
      </c>
      <c r="O2878" s="1">
        <f>'Innlegging av opplysninger'!$B$5*J2878</f>
        <v>0</v>
      </c>
      <c r="P2878" s="1">
        <f>'Innlegging av opplysninger'!$B$5*K2878</f>
        <v>0</v>
      </c>
      <c r="Q2878" s="1"/>
      <c r="R2878" s="1">
        <f>'Innlegging av opplysninger'!$C$11*SUM(H2878:Q2878)</f>
        <v>0</v>
      </c>
      <c r="S2878" s="1">
        <f>'Innlegging av opplysninger'!$C$13*(((H2878+J2878+M2878+O2878)*Data!H2878)+(J2878+O2878)*(1-Data!H2878)*1.8/12+I2878+N2878+K2878+L2878+P2878+Q2878)</f>
        <v>0</v>
      </c>
      <c r="T2878" s="1">
        <f>'Innlegging av opplysninger'!$C$13*((H2878+J2878+M2878+O2878)*(1-Data!H2878)-(J2878+O2878)*(1-Data!H2878)*1.8/12)</f>
        <v>0</v>
      </c>
      <c r="U2878" s="1">
        <f>Data!I2878</f>
        <v>0</v>
      </c>
      <c r="V2878" s="1">
        <f>Data!J2878+Data!K2878</f>
        <v>0</v>
      </c>
      <c r="W2878" s="1">
        <f>Data!L2878</f>
        <v>0</v>
      </c>
      <c r="X2878" s="1">
        <f t="shared" si="447"/>
        <v>0</v>
      </c>
      <c r="Y2878" s="100">
        <f t="shared" si="448"/>
        <v>0</v>
      </c>
      <c r="Z2878" s="100">
        <f t="shared" si="449"/>
        <v>0</v>
      </c>
      <c r="AA2878" s="100">
        <f>'Innlegging av opplysninger'!$B$4*X2878</f>
        <v>0</v>
      </c>
      <c r="AB2878" s="1"/>
      <c r="AC2878" s="1">
        <f>'Innlegging av opplysninger'!$B$5*X2878</f>
        <v>0</v>
      </c>
      <c r="AD2878" s="1">
        <f>'Innlegging av opplysninger'!$B$5*Y2878</f>
        <v>0</v>
      </c>
      <c r="AE2878" s="1">
        <f>'Innlegging av opplysninger'!$B$5*Z2878</f>
        <v>0</v>
      </c>
      <c r="AF2878" s="1">
        <f>'Innlegging av opplysninger'!$B$5*AA2878</f>
        <v>0</v>
      </c>
      <c r="AG2878" s="1"/>
      <c r="AH2878" s="1">
        <f>'Innlegging av opplysninger'!$C$11*SUM(X2878:AG2878)</f>
        <v>0</v>
      </c>
      <c r="AI2878" s="1">
        <f>'Innlegging av opplysninger'!$C$13*(((X2878+Z2878+AC2878+AE2878)*Data!M2878)+(Z2878+AE2878)*(1-Data!M2878)*1.8/12+Y2878+AD2878+AA2878+AB2878+AF2878+AG2878)</f>
        <v>0</v>
      </c>
      <c r="AJ2878" s="1">
        <f>'Innlegging av opplysninger'!$C$13*((X2878+Z2878+AC2878+AE2878)*(1-Data!M2878)-(Z2878+AE2878)*(1-Data!M2878)*1.8/12)</f>
        <v>0</v>
      </c>
      <c r="AK2878" s="83">
        <f t="shared" si="444"/>
        <v>0</v>
      </c>
      <c r="AL2878" s="83">
        <f t="shared" si="445"/>
        <v>0</v>
      </c>
      <c r="AM2878" s="83">
        <f t="shared" si="446"/>
        <v>0</v>
      </c>
    </row>
    <row r="2879" spans="1:39">
      <c r="A2879" t="str">
        <f t="shared" si="440"/>
        <v>00</v>
      </c>
      <c r="B2879" s="6">
        <f>Data!A2879</f>
        <v>0</v>
      </c>
      <c r="C2879" s="7">
        <f>Data!B2879</f>
        <v>0</v>
      </c>
      <c r="D2879" s="7">
        <f>Data!C2879</f>
        <v>0</v>
      </c>
      <c r="E2879" s="1">
        <f>Data!D2879</f>
        <v>0</v>
      </c>
      <c r="F2879" s="1">
        <f>Data!E2879+Data!F2879</f>
        <v>0</v>
      </c>
      <c r="G2879" s="1">
        <f>Data!G2879</f>
        <v>0</v>
      </c>
      <c r="H2879" s="1">
        <f t="shared" si="441"/>
        <v>0</v>
      </c>
      <c r="I2879" s="1">
        <f t="shared" si="442"/>
        <v>0</v>
      </c>
      <c r="J2879" s="1">
        <f t="shared" si="443"/>
        <v>0</v>
      </c>
      <c r="K2879" s="1">
        <f>'Innlegging av opplysninger'!$B$4*H2879</f>
        <v>0</v>
      </c>
      <c r="L2879" s="1"/>
      <c r="M2879" s="1">
        <f>'Innlegging av opplysninger'!$B$5*H2879</f>
        <v>0</v>
      </c>
      <c r="N2879" s="1">
        <f>'Innlegging av opplysninger'!$B$5*I2879</f>
        <v>0</v>
      </c>
      <c r="O2879" s="1">
        <f>'Innlegging av opplysninger'!$B$5*J2879</f>
        <v>0</v>
      </c>
      <c r="P2879" s="1">
        <f>'Innlegging av opplysninger'!$B$5*K2879</f>
        <v>0</v>
      </c>
      <c r="Q2879" s="1"/>
      <c r="R2879" s="1">
        <f>'Innlegging av opplysninger'!$C$11*SUM(H2879:Q2879)</f>
        <v>0</v>
      </c>
      <c r="S2879" s="1">
        <f>'Innlegging av opplysninger'!$C$13*(((H2879+J2879+M2879+O2879)*Data!H2879)+(J2879+O2879)*(1-Data!H2879)*1.8/12+I2879+N2879+K2879+L2879+P2879+Q2879)</f>
        <v>0</v>
      </c>
      <c r="T2879" s="1">
        <f>'Innlegging av opplysninger'!$C$13*((H2879+J2879+M2879+O2879)*(1-Data!H2879)-(J2879+O2879)*(1-Data!H2879)*1.8/12)</f>
        <v>0</v>
      </c>
      <c r="U2879" s="1">
        <f>Data!I2879</f>
        <v>0</v>
      </c>
      <c r="V2879" s="1">
        <f>Data!J2879+Data!K2879</f>
        <v>0</v>
      </c>
      <c r="W2879" s="1">
        <f>Data!L2879</f>
        <v>0</v>
      </c>
      <c r="X2879" s="1">
        <f t="shared" si="447"/>
        <v>0</v>
      </c>
      <c r="Y2879" s="100">
        <f t="shared" si="448"/>
        <v>0</v>
      </c>
      <c r="Z2879" s="100">
        <f t="shared" si="449"/>
        <v>0</v>
      </c>
      <c r="AA2879" s="100">
        <f>'Innlegging av opplysninger'!$B$4*X2879</f>
        <v>0</v>
      </c>
      <c r="AB2879" s="1"/>
      <c r="AC2879" s="1">
        <f>'Innlegging av opplysninger'!$B$5*X2879</f>
        <v>0</v>
      </c>
      <c r="AD2879" s="1">
        <f>'Innlegging av opplysninger'!$B$5*Y2879</f>
        <v>0</v>
      </c>
      <c r="AE2879" s="1">
        <f>'Innlegging av opplysninger'!$B$5*Z2879</f>
        <v>0</v>
      </c>
      <c r="AF2879" s="1">
        <f>'Innlegging av opplysninger'!$B$5*AA2879</f>
        <v>0</v>
      </c>
      <c r="AG2879" s="1"/>
      <c r="AH2879" s="1">
        <f>'Innlegging av opplysninger'!$C$11*SUM(X2879:AG2879)</f>
        <v>0</v>
      </c>
      <c r="AI2879" s="1">
        <f>'Innlegging av opplysninger'!$C$13*(((X2879+Z2879+AC2879+AE2879)*Data!M2879)+(Z2879+AE2879)*(1-Data!M2879)*1.8/12+Y2879+AD2879+AA2879+AB2879+AF2879+AG2879)</f>
        <v>0</v>
      </c>
      <c r="AJ2879" s="1">
        <f>'Innlegging av opplysninger'!$C$13*((X2879+Z2879+AC2879+AE2879)*(1-Data!M2879)-(Z2879+AE2879)*(1-Data!M2879)*1.8/12)</f>
        <v>0</v>
      </c>
      <c r="AK2879" s="83">
        <f t="shared" si="444"/>
        <v>0</v>
      </c>
      <c r="AL2879" s="83">
        <f t="shared" si="445"/>
        <v>0</v>
      </c>
      <c r="AM2879" s="83">
        <f t="shared" si="446"/>
        <v>0</v>
      </c>
    </row>
    <row r="2880" spans="1:39">
      <c r="A2880" t="str">
        <f t="shared" si="440"/>
        <v>00</v>
      </c>
      <c r="B2880" s="6">
        <f>Data!A2880</f>
        <v>0</v>
      </c>
      <c r="C2880" s="7">
        <f>Data!B2880</f>
        <v>0</v>
      </c>
      <c r="D2880" s="7">
        <f>Data!C2880</f>
        <v>0</v>
      </c>
      <c r="E2880" s="1">
        <f>Data!D2880</f>
        <v>0</v>
      </c>
      <c r="F2880" s="1">
        <f>Data!E2880+Data!F2880</f>
        <v>0</v>
      </c>
      <c r="G2880" s="1">
        <f>Data!G2880</f>
        <v>0</v>
      </c>
      <c r="H2880" s="1">
        <f t="shared" si="441"/>
        <v>0</v>
      </c>
      <c r="I2880" s="1">
        <f t="shared" si="442"/>
        <v>0</v>
      </c>
      <c r="J2880" s="1">
        <f t="shared" si="443"/>
        <v>0</v>
      </c>
      <c r="K2880" s="1">
        <f>'Innlegging av opplysninger'!$B$4*H2880</f>
        <v>0</v>
      </c>
      <c r="L2880" s="1"/>
      <c r="M2880" s="1">
        <f>'Innlegging av opplysninger'!$B$5*H2880</f>
        <v>0</v>
      </c>
      <c r="N2880" s="1">
        <f>'Innlegging av opplysninger'!$B$5*I2880</f>
        <v>0</v>
      </c>
      <c r="O2880" s="1">
        <f>'Innlegging av opplysninger'!$B$5*J2880</f>
        <v>0</v>
      </c>
      <c r="P2880" s="1">
        <f>'Innlegging av opplysninger'!$B$5*K2880</f>
        <v>0</v>
      </c>
      <c r="Q2880" s="1"/>
      <c r="R2880" s="1">
        <f>'Innlegging av opplysninger'!$C$11*SUM(H2880:Q2880)</f>
        <v>0</v>
      </c>
      <c r="S2880" s="1">
        <f>'Innlegging av opplysninger'!$C$13*(((H2880+J2880+M2880+O2880)*Data!H2880)+(J2880+O2880)*(1-Data!H2880)*1.8/12+I2880+N2880+K2880+L2880+P2880+Q2880)</f>
        <v>0</v>
      </c>
      <c r="T2880" s="1">
        <f>'Innlegging av opplysninger'!$C$13*((H2880+J2880+M2880+O2880)*(1-Data!H2880)-(J2880+O2880)*(1-Data!H2880)*1.8/12)</f>
        <v>0</v>
      </c>
      <c r="U2880" s="1">
        <f>Data!I2880</f>
        <v>0</v>
      </c>
      <c r="V2880" s="1">
        <f>Data!J2880+Data!K2880</f>
        <v>0</v>
      </c>
      <c r="W2880" s="1">
        <f>Data!L2880</f>
        <v>0</v>
      </c>
      <c r="X2880" s="1">
        <f t="shared" si="447"/>
        <v>0</v>
      </c>
      <c r="Y2880" s="100">
        <f t="shared" si="448"/>
        <v>0</v>
      </c>
      <c r="Z2880" s="100">
        <f t="shared" si="449"/>
        <v>0</v>
      </c>
      <c r="AA2880" s="100">
        <f>'Innlegging av opplysninger'!$B$4*X2880</f>
        <v>0</v>
      </c>
      <c r="AB2880" s="1"/>
      <c r="AC2880" s="1">
        <f>'Innlegging av opplysninger'!$B$5*X2880</f>
        <v>0</v>
      </c>
      <c r="AD2880" s="1">
        <f>'Innlegging av opplysninger'!$B$5*Y2880</f>
        <v>0</v>
      </c>
      <c r="AE2880" s="1">
        <f>'Innlegging av opplysninger'!$B$5*Z2880</f>
        <v>0</v>
      </c>
      <c r="AF2880" s="1">
        <f>'Innlegging av opplysninger'!$B$5*AA2880</f>
        <v>0</v>
      </c>
      <c r="AG2880" s="1"/>
      <c r="AH2880" s="1">
        <f>'Innlegging av opplysninger'!$C$11*SUM(X2880:AG2880)</f>
        <v>0</v>
      </c>
      <c r="AI2880" s="1">
        <f>'Innlegging av opplysninger'!$C$13*(((X2880+Z2880+AC2880+AE2880)*Data!M2880)+(Z2880+AE2880)*(1-Data!M2880)*1.8/12+Y2880+AD2880+AA2880+AB2880+AF2880+AG2880)</f>
        <v>0</v>
      </c>
      <c r="AJ2880" s="1">
        <f>'Innlegging av opplysninger'!$C$13*((X2880+Z2880+AC2880+AE2880)*(1-Data!M2880)-(Z2880+AE2880)*(1-Data!M2880)*1.8/12)</f>
        <v>0</v>
      </c>
      <c r="AK2880" s="83">
        <f t="shared" si="444"/>
        <v>0</v>
      </c>
      <c r="AL2880" s="83">
        <f t="shared" si="445"/>
        <v>0</v>
      </c>
      <c r="AM2880" s="83">
        <f t="shared" si="446"/>
        <v>0</v>
      </c>
    </row>
    <row r="2881" spans="1:39">
      <c r="A2881" t="str">
        <f t="shared" si="440"/>
        <v>00</v>
      </c>
      <c r="B2881" s="6">
        <f>Data!A2881</f>
        <v>0</v>
      </c>
      <c r="C2881" s="7">
        <f>Data!B2881</f>
        <v>0</v>
      </c>
      <c r="D2881" s="7">
        <f>Data!C2881</f>
        <v>0</v>
      </c>
      <c r="E2881" s="1">
        <f>Data!D2881</f>
        <v>0</v>
      </c>
      <c r="F2881" s="1">
        <f>Data!E2881+Data!F2881</f>
        <v>0</v>
      </c>
      <c r="G2881" s="1">
        <f>Data!G2881</f>
        <v>0</v>
      </c>
      <c r="H2881" s="1">
        <f t="shared" si="441"/>
        <v>0</v>
      </c>
      <c r="I2881" s="1">
        <f t="shared" si="442"/>
        <v>0</v>
      </c>
      <c r="J2881" s="1">
        <f t="shared" si="443"/>
        <v>0</v>
      </c>
      <c r="K2881" s="1">
        <f>'Innlegging av opplysninger'!$B$4*H2881</f>
        <v>0</v>
      </c>
      <c r="L2881" s="1"/>
      <c r="M2881" s="1">
        <f>'Innlegging av opplysninger'!$B$5*H2881</f>
        <v>0</v>
      </c>
      <c r="N2881" s="1">
        <f>'Innlegging av opplysninger'!$B$5*I2881</f>
        <v>0</v>
      </c>
      <c r="O2881" s="1">
        <f>'Innlegging av opplysninger'!$B$5*J2881</f>
        <v>0</v>
      </c>
      <c r="P2881" s="1">
        <f>'Innlegging av opplysninger'!$B$5*K2881</f>
        <v>0</v>
      </c>
      <c r="Q2881" s="1"/>
      <c r="R2881" s="1">
        <f>'Innlegging av opplysninger'!$C$11*SUM(H2881:Q2881)</f>
        <v>0</v>
      </c>
      <c r="S2881" s="1">
        <f>'Innlegging av opplysninger'!$C$13*(((H2881+J2881+M2881+O2881)*Data!H2881)+(J2881+O2881)*(1-Data!H2881)*1.8/12+I2881+N2881+K2881+L2881+P2881+Q2881)</f>
        <v>0</v>
      </c>
      <c r="T2881" s="1">
        <f>'Innlegging av opplysninger'!$C$13*((H2881+J2881+M2881+O2881)*(1-Data!H2881)-(J2881+O2881)*(1-Data!H2881)*1.8/12)</f>
        <v>0</v>
      </c>
      <c r="U2881" s="1">
        <f>Data!I2881</f>
        <v>0</v>
      </c>
      <c r="V2881" s="1">
        <f>Data!J2881+Data!K2881</f>
        <v>0</v>
      </c>
      <c r="W2881" s="1">
        <f>Data!L2881</f>
        <v>0</v>
      </c>
      <c r="X2881" s="1">
        <f t="shared" si="447"/>
        <v>0</v>
      </c>
      <c r="Y2881" s="100">
        <f t="shared" si="448"/>
        <v>0</v>
      </c>
      <c r="Z2881" s="100">
        <f t="shared" si="449"/>
        <v>0</v>
      </c>
      <c r="AA2881" s="100">
        <f>'Innlegging av opplysninger'!$B$4*X2881</f>
        <v>0</v>
      </c>
      <c r="AB2881" s="1"/>
      <c r="AC2881" s="1">
        <f>'Innlegging av opplysninger'!$B$5*X2881</f>
        <v>0</v>
      </c>
      <c r="AD2881" s="1">
        <f>'Innlegging av opplysninger'!$B$5*Y2881</f>
        <v>0</v>
      </c>
      <c r="AE2881" s="1">
        <f>'Innlegging av opplysninger'!$B$5*Z2881</f>
        <v>0</v>
      </c>
      <c r="AF2881" s="1">
        <f>'Innlegging av opplysninger'!$B$5*AA2881</f>
        <v>0</v>
      </c>
      <c r="AG2881" s="1"/>
      <c r="AH2881" s="1">
        <f>'Innlegging av opplysninger'!$C$11*SUM(X2881:AG2881)</f>
        <v>0</v>
      </c>
      <c r="AI2881" s="1">
        <f>'Innlegging av opplysninger'!$C$13*(((X2881+Z2881+AC2881+AE2881)*Data!M2881)+(Z2881+AE2881)*(1-Data!M2881)*1.8/12+Y2881+AD2881+AA2881+AB2881+AF2881+AG2881)</f>
        <v>0</v>
      </c>
      <c r="AJ2881" s="1">
        <f>'Innlegging av opplysninger'!$C$13*((X2881+Z2881+AC2881+AE2881)*(1-Data!M2881)-(Z2881+AE2881)*(1-Data!M2881)*1.8/12)</f>
        <v>0</v>
      </c>
      <c r="AK2881" s="83">
        <f t="shared" si="444"/>
        <v>0</v>
      </c>
      <c r="AL2881" s="83">
        <f t="shared" si="445"/>
        <v>0</v>
      </c>
      <c r="AM2881" s="83">
        <f t="shared" si="446"/>
        <v>0</v>
      </c>
    </row>
    <row r="2882" spans="1:39">
      <c r="A2882" t="str">
        <f t="shared" si="440"/>
        <v>00</v>
      </c>
      <c r="B2882" s="6">
        <f>Data!A2882</f>
        <v>0</v>
      </c>
      <c r="C2882" s="7">
        <f>Data!B2882</f>
        <v>0</v>
      </c>
      <c r="D2882" s="7">
        <f>Data!C2882</f>
        <v>0</v>
      </c>
      <c r="E2882" s="1">
        <f>Data!D2882</f>
        <v>0</v>
      </c>
      <c r="F2882" s="1">
        <f>Data!E2882+Data!F2882</f>
        <v>0</v>
      </c>
      <c r="G2882" s="1">
        <f>Data!G2882</f>
        <v>0</v>
      </c>
      <c r="H2882" s="1">
        <f t="shared" si="441"/>
        <v>0</v>
      </c>
      <c r="I2882" s="1">
        <f t="shared" si="442"/>
        <v>0</v>
      </c>
      <c r="J2882" s="1">
        <f t="shared" si="443"/>
        <v>0</v>
      </c>
      <c r="K2882" s="1">
        <f>'Innlegging av opplysninger'!$B$4*H2882</f>
        <v>0</v>
      </c>
      <c r="L2882" s="1"/>
      <c r="M2882" s="1">
        <f>'Innlegging av opplysninger'!$B$5*H2882</f>
        <v>0</v>
      </c>
      <c r="N2882" s="1">
        <f>'Innlegging av opplysninger'!$B$5*I2882</f>
        <v>0</v>
      </c>
      <c r="O2882" s="1">
        <f>'Innlegging av opplysninger'!$B$5*J2882</f>
        <v>0</v>
      </c>
      <c r="P2882" s="1">
        <f>'Innlegging av opplysninger'!$B$5*K2882</f>
        <v>0</v>
      </c>
      <c r="Q2882" s="1"/>
      <c r="R2882" s="1">
        <f>'Innlegging av opplysninger'!$C$11*SUM(H2882:Q2882)</f>
        <v>0</v>
      </c>
      <c r="S2882" s="1">
        <f>'Innlegging av opplysninger'!$C$13*(((H2882+J2882+M2882+O2882)*Data!H2882)+(J2882+O2882)*(1-Data!H2882)*1.8/12+I2882+N2882+K2882+L2882+P2882+Q2882)</f>
        <v>0</v>
      </c>
      <c r="T2882" s="1">
        <f>'Innlegging av opplysninger'!$C$13*((H2882+J2882+M2882+O2882)*(1-Data!H2882)-(J2882+O2882)*(1-Data!H2882)*1.8/12)</f>
        <v>0</v>
      </c>
      <c r="U2882" s="1">
        <f>Data!I2882</f>
        <v>0</v>
      </c>
      <c r="V2882" s="1">
        <f>Data!J2882+Data!K2882</f>
        <v>0</v>
      </c>
      <c r="W2882" s="1">
        <f>Data!L2882</f>
        <v>0</v>
      </c>
      <c r="X2882" s="1">
        <f t="shared" si="447"/>
        <v>0</v>
      </c>
      <c r="Y2882" s="100">
        <f t="shared" si="448"/>
        <v>0</v>
      </c>
      <c r="Z2882" s="100">
        <f t="shared" si="449"/>
        <v>0</v>
      </c>
      <c r="AA2882" s="100">
        <f>'Innlegging av opplysninger'!$B$4*X2882</f>
        <v>0</v>
      </c>
      <c r="AB2882" s="1"/>
      <c r="AC2882" s="1">
        <f>'Innlegging av opplysninger'!$B$5*X2882</f>
        <v>0</v>
      </c>
      <c r="AD2882" s="1">
        <f>'Innlegging av opplysninger'!$B$5*Y2882</f>
        <v>0</v>
      </c>
      <c r="AE2882" s="1">
        <f>'Innlegging av opplysninger'!$B$5*Z2882</f>
        <v>0</v>
      </c>
      <c r="AF2882" s="1">
        <f>'Innlegging av opplysninger'!$B$5*AA2882</f>
        <v>0</v>
      </c>
      <c r="AG2882" s="1"/>
      <c r="AH2882" s="1">
        <f>'Innlegging av opplysninger'!$C$11*SUM(X2882:AG2882)</f>
        <v>0</v>
      </c>
      <c r="AI2882" s="1">
        <f>'Innlegging av opplysninger'!$C$13*(((X2882+Z2882+AC2882+AE2882)*Data!M2882)+(Z2882+AE2882)*(1-Data!M2882)*1.8/12+Y2882+AD2882+AA2882+AB2882+AF2882+AG2882)</f>
        <v>0</v>
      </c>
      <c r="AJ2882" s="1">
        <f>'Innlegging av opplysninger'!$C$13*((X2882+Z2882+AC2882+AE2882)*(1-Data!M2882)-(Z2882+AE2882)*(1-Data!M2882)*1.8/12)</f>
        <v>0</v>
      </c>
      <c r="AK2882" s="83">
        <f t="shared" si="444"/>
        <v>0</v>
      </c>
      <c r="AL2882" s="83">
        <f t="shared" si="445"/>
        <v>0</v>
      </c>
      <c r="AM2882" s="83">
        <f t="shared" si="446"/>
        <v>0</v>
      </c>
    </row>
    <row r="2883" spans="1:39">
      <c r="A2883" t="str">
        <f t="shared" si="440"/>
        <v>00</v>
      </c>
      <c r="B2883" s="6">
        <f>Data!A2883</f>
        <v>0</v>
      </c>
      <c r="C2883" s="7">
        <f>Data!B2883</f>
        <v>0</v>
      </c>
      <c r="D2883" s="7">
        <f>Data!C2883</f>
        <v>0</v>
      </c>
      <c r="E2883" s="1">
        <f>Data!D2883</f>
        <v>0</v>
      </c>
      <c r="F2883" s="1">
        <f>Data!E2883+Data!F2883</f>
        <v>0</v>
      </c>
      <c r="G2883" s="1">
        <f>Data!G2883</f>
        <v>0</v>
      </c>
      <c r="H2883" s="1">
        <f t="shared" si="441"/>
        <v>0</v>
      </c>
      <c r="I2883" s="1">
        <f t="shared" si="442"/>
        <v>0</v>
      </c>
      <c r="J2883" s="1">
        <f t="shared" si="443"/>
        <v>0</v>
      </c>
      <c r="K2883" s="1">
        <f>'Innlegging av opplysninger'!$B$4*H2883</f>
        <v>0</v>
      </c>
      <c r="L2883" s="1"/>
      <c r="M2883" s="1">
        <f>'Innlegging av opplysninger'!$B$5*H2883</f>
        <v>0</v>
      </c>
      <c r="N2883" s="1">
        <f>'Innlegging av opplysninger'!$B$5*I2883</f>
        <v>0</v>
      </c>
      <c r="O2883" s="1">
        <f>'Innlegging av opplysninger'!$B$5*J2883</f>
        <v>0</v>
      </c>
      <c r="P2883" s="1">
        <f>'Innlegging av opplysninger'!$B$5*K2883</f>
        <v>0</v>
      </c>
      <c r="Q2883" s="1"/>
      <c r="R2883" s="1">
        <f>'Innlegging av opplysninger'!$C$11*SUM(H2883:Q2883)</f>
        <v>0</v>
      </c>
      <c r="S2883" s="1">
        <f>'Innlegging av opplysninger'!$C$13*(((H2883+J2883+M2883+O2883)*Data!H2883)+(J2883+O2883)*(1-Data!H2883)*1.8/12+I2883+N2883+K2883+L2883+P2883+Q2883)</f>
        <v>0</v>
      </c>
      <c r="T2883" s="1">
        <f>'Innlegging av opplysninger'!$C$13*((H2883+J2883+M2883+O2883)*(1-Data!H2883)-(J2883+O2883)*(1-Data!H2883)*1.8/12)</f>
        <v>0</v>
      </c>
      <c r="U2883" s="1">
        <f>Data!I2883</f>
        <v>0</v>
      </c>
      <c r="V2883" s="1">
        <f>Data!J2883+Data!K2883</f>
        <v>0</v>
      </c>
      <c r="W2883" s="1">
        <f>Data!L2883</f>
        <v>0</v>
      </c>
      <c r="X2883" s="1">
        <f t="shared" si="447"/>
        <v>0</v>
      </c>
      <c r="Y2883" s="100">
        <f t="shared" si="448"/>
        <v>0</v>
      </c>
      <c r="Z2883" s="100">
        <f t="shared" si="449"/>
        <v>0</v>
      </c>
      <c r="AA2883" s="100">
        <f>'Innlegging av opplysninger'!$B$4*X2883</f>
        <v>0</v>
      </c>
      <c r="AB2883" s="1"/>
      <c r="AC2883" s="1">
        <f>'Innlegging av opplysninger'!$B$5*X2883</f>
        <v>0</v>
      </c>
      <c r="AD2883" s="1">
        <f>'Innlegging av opplysninger'!$B$5*Y2883</f>
        <v>0</v>
      </c>
      <c r="AE2883" s="1">
        <f>'Innlegging av opplysninger'!$B$5*Z2883</f>
        <v>0</v>
      </c>
      <c r="AF2883" s="1">
        <f>'Innlegging av opplysninger'!$B$5*AA2883</f>
        <v>0</v>
      </c>
      <c r="AG2883" s="1"/>
      <c r="AH2883" s="1">
        <f>'Innlegging av opplysninger'!$C$11*SUM(X2883:AG2883)</f>
        <v>0</v>
      </c>
      <c r="AI2883" s="1">
        <f>'Innlegging av opplysninger'!$C$13*(((X2883+Z2883+AC2883+AE2883)*Data!M2883)+(Z2883+AE2883)*(1-Data!M2883)*1.8/12+Y2883+AD2883+AA2883+AB2883+AF2883+AG2883)</f>
        <v>0</v>
      </c>
      <c r="AJ2883" s="1">
        <f>'Innlegging av opplysninger'!$C$13*((X2883+Z2883+AC2883+AE2883)*(1-Data!M2883)-(Z2883+AE2883)*(1-Data!M2883)*1.8/12)</f>
        <v>0</v>
      </c>
      <c r="AK2883" s="83">
        <f t="shared" si="444"/>
        <v>0</v>
      </c>
      <c r="AL2883" s="83">
        <f t="shared" si="445"/>
        <v>0</v>
      </c>
      <c r="AM2883" s="83">
        <f t="shared" si="446"/>
        <v>0</v>
      </c>
    </row>
    <row r="2884" spans="1:39">
      <c r="A2884" t="str">
        <f t="shared" si="440"/>
        <v>00</v>
      </c>
      <c r="B2884" s="6">
        <f>Data!A2884</f>
        <v>0</v>
      </c>
      <c r="C2884" s="7">
        <f>Data!B2884</f>
        <v>0</v>
      </c>
      <c r="D2884" s="7">
        <f>Data!C2884</f>
        <v>0</v>
      </c>
      <c r="E2884" s="1">
        <f>Data!D2884</f>
        <v>0</v>
      </c>
      <c r="F2884" s="1">
        <f>Data!E2884+Data!F2884</f>
        <v>0</v>
      </c>
      <c r="G2884" s="1">
        <f>Data!G2884</f>
        <v>0</v>
      </c>
      <c r="H2884" s="1">
        <f t="shared" si="441"/>
        <v>0</v>
      </c>
      <c r="I2884" s="1">
        <f t="shared" si="442"/>
        <v>0</v>
      </c>
      <c r="J2884" s="1">
        <f t="shared" si="443"/>
        <v>0</v>
      </c>
      <c r="K2884" s="1">
        <f>'Innlegging av opplysninger'!$B$4*H2884</f>
        <v>0</v>
      </c>
      <c r="L2884" s="1"/>
      <c r="M2884" s="1">
        <f>'Innlegging av opplysninger'!$B$5*H2884</f>
        <v>0</v>
      </c>
      <c r="N2884" s="1">
        <f>'Innlegging av opplysninger'!$B$5*I2884</f>
        <v>0</v>
      </c>
      <c r="O2884" s="1">
        <f>'Innlegging av opplysninger'!$B$5*J2884</f>
        <v>0</v>
      </c>
      <c r="P2884" s="1">
        <f>'Innlegging av opplysninger'!$B$5*K2884</f>
        <v>0</v>
      </c>
      <c r="Q2884" s="1"/>
      <c r="R2884" s="1">
        <f>'Innlegging av opplysninger'!$C$11*SUM(H2884:Q2884)</f>
        <v>0</v>
      </c>
      <c r="S2884" s="1">
        <f>'Innlegging av opplysninger'!$C$13*(((H2884+J2884+M2884+O2884)*Data!H2884)+(J2884+O2884)*(1-Data!H2884)*1.8/12+I2884+N2884+K2884+L2884+P2884+Q2884)</f>
        <v>0</v>
      </c>
      <c r="T2884" s="1">
        <f>'Innlegging av opplysninger'!$C$13*((H2884+J2884+M2884+O2884)*(1-Data!H2884)-(J2884+O2884)*(1-Data!H2884)*1.8/12)</f>
        <v>0</v>
      </c>
      <c r="U2884" s="1">
        <f>Data!I2884</f>
        <v>0</v>
      </c>
      <c r="V2884" s="1">
        <f>Data!J2884+Data!K2884</f>
        <v>0</v>
      </c>
      <c r="W2884" s="1">
        <f>Data!L2884</f>
        <v>0</v>
      </c>
      <c r="X2884" s="1">
        <f t="shared" si="447"/>
        <v>0</v>
      </c>
      <c r="Y2884" s="100">
        <f t="shared" si="448"/>
        <v>0</v>
      </c>
      <c r="Z2884" s="100">
        <f t="shared" si="449"/>
        <v>0</v>
      </c>
      <c r="AA2884" s="100">
        <f>'Innlegging av opplysninger'!$B$4*X2884</f>
        <v>0</v>
      </c>
      <c r="AB2884" s="1"/>
      <c r="AC2884" s="1">
        <f>'Innlegging av opplysninger'!$B$5*X2884</f>
        <v>0</v>
      </c>
      <c r="AD2884" s="1">
        <f>'Innlegging av opplysninger'!$B$5*Y2884</f>
        <v>0</v>
      </c>
      <c r="AE2884" s="1">
        <f>'Innlegging av opplysninger'!$B$5*Z2884</f>
        <v>0</v>
      </c>
      <c r="AF2884" s="1">
        <f>'Innlegging av opplysninger'!$B$5*AA2884</f>
        <v>0</v>
      </c>
      <c r="AG2884" s="1"/>
      <c r="AH2884" s="1">
        <f>'Innlegging av opplysninger'!$C$11*SUM(X2884:AG2884)</f>
        <v>0</v>
      </c>
      <c r="AI2884" s="1">
        <f>'Innlegging av opplysninger'!$C$13*(((X2884+Z2884+AC2884+AE2884)*Data!M2884)+(Z2884+AE2884)*(1-Data!M2884)*1.8/12+Y2884+AD2884+AA2884+AB2884+AF2884+AG2884)</f>
        <v>0</v>
      </c>
      <c r="AJ2884" s="1">
        <f>'Innlegging av opplysninger'!$C$13*((X2884+Z2884+AC2884+AE2884)*(1-Data!M2884)-(Z2884+AE2884)*(1-Data!M2884)*1.8/12)</f>
        <v>0</v>
      </c>
      <c r="AK2884" s="83">
        <f t="shared" si="444"/>
        <v>0</v>
      </c>
      <c r="AL2884" s="83">
        <f t="shared" si="445"/>
        <v>0</v>
      </c>
      <c r="AM2884" s="83">
        <f t="shared" si="446"/>
        <v>0</v>
      </c>
    </row>
    <row r="2885" spans="1:39">
      <c r="A2885" t="str">
        <f t="shared" si="440"/>
        <v>00</v>
      </c>
      <c r="B2885" s="6">
        <f>Data!A2885</f>
        <v>0</v>
      </c>
      <c r="C2885" s="7">
        <f>Data!B2885</f>
        <v>0</v>
      </c>
      <c r="D2885" s="7">
        <f>Data!C2885</f>
        <v>0</v>
      </c>
      <c r="E2885" s="1">
        <f>Data!D2885</f>
        <v>0</v>
      </c>
      <c r="F2885" s="1">
        <f>Data!E2885+Data!F2885</f>
        <v>0</v>
      </c>
      <c r="G2885" s="1">
        <f>Data!G2885</f>
        <v>0</v>
      </c>
      <c r="H2885" s="1">
        <f t="shared" si="441"/>
        <v>0</v>
      </c>
      <c r="I2885" s="1">
        <f t="shared" si="442"/>
        <v>0</v>
      </c>
      <c r="J2885" s="1">
        <f t="shared" si="443"/>
        <v>0</v>
      </c>
      <c r="K2885" s="1">
        <f>'Innlegging av opplysninger'!$B$4*H2885</f>
        <v>0</v>
      </c>
      <c r="L2885" s="1"/>
      <c r="M2885" s="1">
        <f>'Innlegging av opplysninger'!$B$5*H2885</f>
        <v>0</v>
      </c>
      <c r="N2885" s="1">
        <f>'Innlegging av opplysninger'!$B$5*I2885</f>
        <v>0</v>
      </c>
      <c r="O2885" s="1">
        <f>'Innlegging av opplysninger'!$B$5*J2885</f>
        <v>0</v>
      </c>
      <c r="P2885" s="1">
        <f>'Innlegging av opplysninger'!$B$5*K2885</f>
        <v>0</v>
      </c>
      <c r="Q2885" s="1"/>
      <c r="R2885" s="1">
        <f>'Innlegging av opplysninger'!$C$11*SUM(H2885:Q2885)</f>
        <v>0</v>
      </c>
      <c r="S2885" s="1">
        <f>'Innlegging av opplysninger'!$C$13*(((H2885+J2885+M2885+O2885)*Data!H2885)+(J2885+O2885)*(1-Data!H2885)*1.8/12+I2885+N2885+K2885+L2885+P2885+Q2885)</f>
        <v>0</v>
      </c>
      <c r="T2885" s="1">
        <f>'Innlegging av opplysninger'!$C$13*((H2885+J2885+M2885+O2885)*(1-Data!H2885)-(J2885+O2885)*(1-Data!H2885)*1.8/12)</f>
        <v>0</v>
      </c>
      <c r="U2885" s="1">
        <f>Data!I2885</f>
        <v>0</v>
      </c>
      <c r="V2885" s="1">
        <f>Data!J2885+Data!K2885</f>
        <v>0</v>
      </c>
      <c r="W2885" s="1">
        <f>Data!L2885</f>
        <v>0</v>
      </c>
      <c r="X2885" s="1">
        <f t="shared" si="447"/>
        <v>0</v>
      </c>
      <c r="Y2885" s="100">
        <f t="shared" si="448"/>
        <v>0</v>
      </c>
      <c r="Z2885" s="100">
        <f t="shared" si="449"/>
        <v>0</v>
      </c>
      <c r="AA2885" s="100">
        <f>'Innlegging av opplysninger'!$B$4*X2885</f>
        <v>0</v>
      </c>
      <c r="AB2885" s="1"/>
      <c r="AC2885" s="1">
        <f>'Innlegging av opplysninger'!$B$5*X2885</f>
        <v>0</v>
      </c>
      <c r="AD2885" s="1">
        <f>'Innlegging av opplysninger'!$B$5*Y2885</f>
        <v>0</v>
      </c>
      <c r="AE2885" s="1">
        <f>'Innlegging av opplysninger'!$B$5*Z2885</f>
        <v>0</v>
      </c>
      <c r="AF2885" s="1">
        <f>'Innlegging av opplysninger'!$B$5*AA2885</f>
        <v>0</v>
      </c>
      <c r="AG2885" s="1"/>
      <c r="AH2885" s="1">
        <f>'Innlegging av opplysninger'!$C$11*SUM(X2885:AG2885)</f>
        <v>0</v>
      </c>
      <c r="AI2885" s="1">
        <f>'Innlegging av opplysninger'!$C$13*(((X2885+Z2885+AC2885+AE2885)*Data!M2885)+(Z2885+AE2885)*(1-Data!M2885)*1.8/12+Y2885+AD2885+AA2885+AB2885+AF2885+AG2885)</f>
        <v>0</v>
      </c>
      <c r="AJ2885" s="1">
        <f>'Innlegging av opplysninger'!$C$13*((X2885+Z2885+AC2885+AE2885)*(1-Data!M2885)-(Z2885+AE2885)*(1-Data!M2885)*1.8/12)</f>
        <v>0</v>
      </c>
      <c r="AK2885" s="83">
        <f t="shared" si="444"/>
        <v>0</v>
      </c>
      <c r="AL2885" s="83">
        <f t="shared" si="445"/>
        <v>0</v>
      </c>
      <c r="AM2885" s="83">
        <f t="shared" si="446"/>
        <v>0</v>
      </c>
    </row>
    <row r="2886" spans="1:39">
      <c r="A2886" t="str">
        <f t="shared" ref="A2886:A2949" si="450">CONCATENATE(B2886,D2886)</f>
        <v>00</v>
      </c>
      <c r="B2886" s="6">
        <f>Data!A2886</f>
        <v>0</v>
      </c>
      <c r="C2886" s="7">
        <f>Data!B2886</f>
        <v>0</v>
      </c>
      <c r="D2886" s="7">
        <f>Data!C2886</f>
        <v>0</v>
      </c>
      <c r="E2886" s="1">
        <f>Data!D2886</f>
        <v>0</v>
      </c>
      <c r="F2886" s="1">
        <f>Data!E2886+Data!F2886</f>
        <v>0</v>
      </c>
      <c r="G2886" s="1">
        <f>Data!G2886</f>
        <v>0</v>
      </c>
      <c r="H2886" s="1">
        <f t="shared" ref="H2886:H2949" si="451">F2886*(11-1/11)*E2886</f>
        <v>0</v>
      </c>
      <c r="I2886" s="1">
        <f t="shared" ref="I2886:I2949" si="452">G2886*(11-1/11)*E2886</f>
        <v>0</v>
      </c>
      <c r="J2886" s="1">
        <f t="shared" ref="J2886:J2949" si="453">(H2886+I2886)*0.12</f>
        <v>0</v>
      </c>
      <c r="K2886" s="1">
        <f>'Innlegging av opplysninger'!$B$4*H2886</f>
        <v>0</v>
      </c>
      <c r="L2886" s="1"/>
      <c r="M2886" s="1">
        <f>'Innlegging av opplysninger'!$B$5*H2886</f>
        <v>0</v>
      </c>
      <c r="N2886" s="1">
        <f>'Innlegging av opplysninger'!$B$5*I2886</f>
        <v>0</v>
      </c>
      <c r="O2886" s="1">
        <f>'Innlegging av opplysninger'!$B$5*J2886</f>
        <v>0</v>
      </c>
      <c r="P2886" s="1">
        <f>'Innlegging av opplysninger'!$B$5*K2886</f>
        <v>0</v>
      </c>
      <c r="Q2886" s="1"/>
      <c r="R2886" s="1">
        <f>'Innlegging av opplysninger'!$C$11*SUM(H2886:Q2886)</f>
        <v>0</v>
      </c>
      <c r="S2886" s="1">
        <f>'Innlegging av opplysninger'!$C$13*(((H2886+J2886+M2886+O2886)*Data!H2886)+(J2886+O2886)*(1-Data!H2886)*1.8/12+I2886+N2886+K2886+L2886+P2886+Q2886)</f>
        <v>0</v>
      </c>
      <c r="T2886" s="1">
        <f>'Innlegging av opplysninger'!$C$13*((H2886+J2886+M2886+O2886)*(1-Data!H2886)-(J2886+O2886)*(1-Data!H2886)*1.8/12)</f>
        <v>0</v>
      </c>
      <c r="U2886" s="1">
        <f>Data!I2886</f>
        <v>0</v>
      </c>
      <c r="V2886" s="1">
        <f>Data!J2886+Data!K2886</f>
        <v>0</v>
      </c>
      <c r="W2886" s="1">
        <f>Data!L2886</f>
        <v>0</v>
      </c>
      <c r="X2886" s="1">
        <f t="shared" si="447"/>
        <v>0</v>
      </c>
      <c r="Y2886" s="100">
        <f t="shared" si="448"/>
        <v>0</v>
      </c>
      <c r="Z2886" s="100">
        <f t="shared" si="449"/>
        <v>0</v>
      </c>
      <c r="AA2886" s="100">
        <f>'Innlegging av opplysninger'!$B$4*X2886</f>
        <v>0</v>
      </c>
      <c r="AB2886" s="1"/>
      <c r="AC2886" s="1">
        <f>'Innlegging av opplysninger'!$B$5*X2886</f>
        <v>0</v>
      </c>
      <c r="AD2886" s="1">
        <f>'Innlegging av opplysninger'!$B$5*Y2886</f>
        <v>0</v>
      </c>
      <c r="AE2886" s="1">
        <f>'Innlegging av opplysninger'!$B$5*Z2886</f>
        <v>0</v>
      </c>
      <c r="AF2886" s="1">
        <f>'Innlegging av opplysninger'!$B$5*AA2886</f>
        <v>0</v>
      </c>
      <c r="AG2886" s="1"/>
      <c r="AH2886" s="1">
        <f>'Innlegging av opplysninger'!$C$11*SUM(X2886:AG2886)</f>
        <v>0</v>
      </c>
      <c r="AI2886" s="1">
        <f>'Innlegging av opplysninger'!$C$13*(((X2886+Z2886+AC2886+AE2886)*Data!M2886)+(Z2886+AE2886)*(1-Data!M2886)*1.8/12+Y2886+AD2886+AA2886+AB2886+AF2886+AG2886)</f>
        <v>0</v>
      </c>
      <c r="AJ2886" s="1">
        <f>'Innlegging av opplysninger'!$C$13*((X2886+Z2886+AC2886+AE2886)*(1-Data!M2886)-(Z2886+AE2886)*(1-Data!M2886)*1.8/12)</f>
        <v>0</v>
      </c>
      <c r="AK2886" s="83">
        <f t="shared" ref="AK2886:AK2949" si="454">ROUND(AH2886+R2886,-3)</f>
        <v>0</v>
      </c>
      <c r="AL2886" s="83">
        <f t="shared" ref="AL2886:AL2949" si="455">ROUND(AI2886+S2886,-3)</f>
        <v>0</v>
      </c>
      <c r="AM2886" s="83">
        <f t="shared" ref="AM2886:AM2949" si="456">ROUND(AJ2886+T2886,-3)</f>
        <v>0</v>
      </c>
    </row>
    <row r="2887" spans="1:39">
      <c r="A2887" t="str">
        <f t="shared" si="450"/>
        <v>00</v>
      </c>
      <c r="B2887" s="6">
        <f>Data!A2887</f>
        <v>0</v>
      </c>
      <c r="C2887" s="7">
        <f>Data!B2887</f>
        <v>0</v>
      </c>
      <c r="D2887" s="7">
        <f>Data!C2887</f>
        <v>0</v>
      </c>
      <c r="E2887" s="1">
        <f>Data!D2887</f>
        <v>0</v>
      </c>
      <c r="F2887" s="1">
        <f>Data!E2887+Data!F2887</f>
        <v>0</v>
      </c>
      <c r="G2887" s="1">
        <f>Data!G2887</f>
        <v>0</v>
      </c>
      <c r="H2887" s="1">
        <f t="shared" si="451"/>
        <v>0</v>
      </c>
      <c r="I2887" s="1">
        <f t="shared" si="452"/>
        <v>0</v>
      </c>
      <c r="J2887" s="1">
        <f t="shared" si="453"/>
        <v>0</v>
      </c>
      <c r="K2887" s="1">
        <f>'Innlegging av opplysninger'!$B$4*H2887</f>
        <v>0</v>
      </c>
      <c r="L2887" s="1"/>
      <c r="M2887" s="1">
        <f>'Innlegging av opplysninger'!$B$5*H2887</f>
        <v>0</v>
      </c>
      <c r="N2887" s="1">
        <f>'Innlegging av opplysninger'!$B$5*I2887</f>
        <v>0</v>
      </c>
      <c r="O2887" s="1">
        <f>'Innlegging av opplysninger'!$B$5*J2887</f>
        <v>0</v>
      </c>
      <c r="P2887" s="1">
        <f>'Innlegging av opplysninger'!$B$5*K2887</f>
        <v>0</v>
      </c>
      <c r="Q2887" s="1"/>
      <c r="R2887" s="1">
        <f>'Innlegging av opplysninger'!$C$11*SUM(H2887:Q2887)</f>
        <v>0</v>
      </c>
      <c r="S2887" s="1">
        <f>'Innlegging av opplysninger'!$C$13*(((H2887+J2887+M2887+O2887)*Data!H2887)+(J2887+O2887)*(1-Data!H2887)*1.8/12+I2887+N2887+K2887+L2887+P2887+Q2887)</f>
        <v>0</v>
      </c>
      <c r="T2887" s="1">
        <f>'Innlegging av opplysninger'!$C$13*((H2887+J2887+M2887+O2887)*(1-Data!H2887)-(J2887+O2887)*(1-Data!H2887)*1.8/12)</f>
        <v>0</v>
      </c>
      <c r="U2887" s="1">
        <f>Data!I2887</f>
        <v>0</v>
      </c>
      <c r="V2887" s="1">
        <f>Data!J2887+Data!K2887</f>
        <v>0</v>
      </c>
      <c r="W2887" s="1">
        <f>Data!L2887</f>
        <v>0</v>
      </c>
      <c r="X2887" s="1">
        <f t="shared" ref="X2887:X2950" si="457">V2887*(11-1/11)*U2887</f>
        <v>0</v>
      </c>
      <c r="Y2887" s="100">
        <f t="shared" ref="Y2887:Y2950" si="458">W2887*(11-1/11)*U2887</f>
        <v>0</v>
      </c>
      <c r="Z2887" s="100">
        <f t="shared" ref="Z2887:Z2950" si="459">(X2887+Y2887)*0.143</f>
        <v>0</v>
      </c>
      <c r="AA2887" s="100">
        <f>'Innlegging av opplysninger'!$B$4*X2887</f>
        <v>0</v>
      </c>
      <c r="AB2887" s="1"/>
      <c r="AC2887" s="1">
        <f>'Innlegging av opplysninger'!$B$5*X2887</f>
        <v>0</v>
      </c>
      <c r="AD2887" s="1">
        <f>'Innlegging av opplysninger'!$B$5*Y2887</f>
        <v>0</v>
      </c>
      <c r="AE2887" s="1">
        <f>'Innlegging av opplysninger'!$B$5*Z2887</f>
        <v>0</v>
      </c>
      <c r="AF2887" s="1">
        <f>'Innlegging av opplysninger'!$B$5*AA2887</f>
        <v>0</v>
      </c>
      <c r="AG2887" s="1"/>
      <c r="AH2887" s="1">
        <f>'Innlegging av opplysninger'!$C$11*SUM(X2887:AG2887)</f>
        <v>0</v>
      </c>
      <c r="AI2887" s="1">
        <f>'Innlegging av opplysninger'!$C$13*(((X2887+Z2887+AC2887+AE2887)*Data!M2887)+(Z2887+AE2887)*(1-Data!M2887)*1.8/12+Y2887+AD2887+AA2887+AB2887+AF2887+AG2887)</f>
        <v>0</v>
      </c>
      <c r="AJ2887" s="1">
        <f>'Innlegging av opplysninger'!$C$13*((X2887+Z2887+AC2887+AE2887)*(1-Data!M2887)-(Z2887+AE2887)*(1-Data!M2887)*1.8/12)</f>
        <v>0</v>
      </c>
      <c r="AK2887" s="83">
        <f t="shared" si="454"/>
        <v>0</v>
      </c>
      <c r="AL2887" s="83">
        <f t="shared" si="455"/>
        <v>0</v>
      </c>
      <c r="AM2887" s="83">
        <f t="shared" si="456"/>
        <v>0</v>
      </c>
    </row>
    <row r="2888" spans="1:39">
      <c r="A2888" t="str">
        <f t="shared" si="450"/>
        <v>00</v>
      </c>
      <c r="B2888" s="6">
        <f>Data!A2888</f>
        <v>0</v>
      </c>
      <c r="C2888" s="7">
        <f>Data!B2888</f>
        <v>0</v>
      </c>
      <c r="D2888" s="7">
        <f>Data!C2888</f>
        <v>0</v>
      </c>
      <c r="E2888" s="1">
        <f>Data!D2888</f>
        <v>0</v>
      </c>
      <c r="F2888" s="1">
        <f>Data!E2888+Data!F2888</f>
        <v>0</v>
      </c>
      <c r="G2888" s="1">
        <f>Data!G2888</f>
        <v>0</v>
      </c>
      <c r="H2888" s="1">
        <f t="shared" si="451"/>
        <v>0</v>
      </c>
      <c r="I2888" s="1">
        <f t="shared" si="452"/>
        <v>0</v>
      </c>
      <c r="J2888" s="1">
        <f t="shared" si="453"/>
        <v>0</v>
      </c>
      <c r="K2888" s="1">
        <f>'Innlegging av opplysninger'!$B$4*H2888</f>
        <v>0</v>
      </c>
      <c r="L2888" s="1"/>
      <c r="M2888" s="1">
        <f>'Innlegging av opplysninger'!$B$5*H2888</f>
        <v>0</v>
      </c>
      <c r="N2888" s="1">
        <f>'Innlegging av opplysninger'!$B$5*I2888</f>
        <v>0</v>
      </c>
      <c r="O2888" s="1">
        <f>'Innlegging av opplysninger'!$B$5*J2888</f>
        <v>0</v>
      </c>
      <c r="P2888" s="1">
        <f>'Innlegging av opplysninger'!$B$5*K2888</f>
        <v>0</v>
      </c>
      <c r="Q2888" s="1"/>
      <c r="R2888" s="1">
        <f>'Innlegging av opplysninger'!$C$11*SUM(H2888:Q2888)</f>
        <v>0</v>
      </c>
      <c r="S2888" s="1">
        <f>'Innlegging av opplysninger'!$C$13*(((H2888+J2888+M2888+O2888)*Data!H2888)+(J2888+O2888)*(1-Data!H2888)*1.8/12+I2888+N2888+K2888+L2888+P2888+Q2888)</f>
        <v>0</v>
      </c>
      <c r="T2888" s="1">
        <f>'Innlegging av opplysninger'!$C$13*((H2888+J2888+M2888+O2888)*(1-Data!H2888)-(J2888+O2888)*(1-Data!H2888)*1.8/12)</f>
        <v>0</v>
      </c>
      <c r="U2888" s="1">
        <f>Data!I2888</f>
        <v>0</v>
      </c>
      <c r="V2888" s="1">
        <f>Data!J2888+Data!K2888</f>
        <v>0</v>
      </c>
      <c r="W2888" s="1">
        <f>Data!L2888</f>
        <v>0</v>
      </c>
      <c r="X2888" s="1">
        <f t="shared" si="457"/>
        <v>0</v>
      </c>
      <c r="Y2888" s="100">
        <f t="shared" si="458"/>
        <v>0</v>
      </c>
      <c r="Z2888" s="100">
        <f t="shared" si="459"/>
        <v>0</v>
      </c>
      <c r="AA2888" s="100">
        <f>'Innlegging av opplysninger'!$B$4*X2888</f>
        <v>0</v>
      </c>
      <c r="AB2888" s="1"/>
      <c r="AC2888" s="1">
        <f>'Innlegging av opplysninger'!$B$5*X2888</f>
        <v>0</v>
      </c>
      <c r="AD2888" s="1">
        <f>'Innlegging av opplysninger'!$B$5*Y2888</f>
        <v>0</v>
      </c>
      <c r="AE2888" s="1">
        <f>'Innlegging av opplysninger'!$B$5*Z2888</f>
        <v>0</v>
      </c>
      <c r="AF2888" s="1">
        <f>'Innlegging av opplysninger'!$B$5*AA2888</f>
        <v>0</v>
      </c>
      <c r="AG2888" s="1"/>
      <c r="AH2888" s="1">
        <f>'Innlegging av opplysninger'!$C$11*SUM(X2888:AG2888)</f>
        <v>0</v>
      </c>
      <c r="AI2888" s="1">
        <f>'Innlegging av opplysninger'!$C$13*(((X2888+Z2888+AC2888+AE2888)*Data!M2888)+(Z2888+AE2888)*(1-Data!M2888)*1.8/12+Y2888+AD2888+AA2888+AB2888+AF2888+AG2888)</f>
        <v>0</v>
      </c>
      <c r="AJ2888" s="1">
        <f>'Innlegging av opplysninger'!$C$13*((X2888+Z2888+AC2888+AE2888)*(1-Data!M2888)-(Z2888+AE2888)*(1-Data!M2888)*1.8/12)</f>
        <v>0</v>
      </c>
      <c r="AK2888" s="83">
        <f t="shared" si="454"/>
        <v>0</v>
      </c>
      <c r="AL2888" s="83">
        <f t="shared" si="455"/>
        <v>0</v>
      </c>
      <c r="AM2888" s="83">
        <f t="shared" si="456"/>
        <v>0</v>
      </c>
    </row>
    <row r="2889" spans="1:39">
      <c r="A2889" t="str">
        <f t="shared" si="450"/>
        <v>00</v>
      </c>
      <c r="B2889" s="6">
        <f>Data!A2889</f>
        <v>0</v>
      </c>
      <c r="C2889" s="7">
        <f>Data!B2889</f>
        <v>0</v>
      </c>
      <c r="D2889" s="7">
        <f>Data!C2889</f>
        <v>0</v>
      </c>
      <c r="E2889" s="1">
        <f>Data!D2889</f>
        <v>0</v>
      </c>
      <c r="F2889" s="1">
        <f>Data!E2889+Data!F2889</f>
        <v>0</v>
      </c>
      <c r="G2889" s="1">
        <f>Data!G2889</f>
        <v>0</v>
      </c>
      <c r="H2889" s="1">
        <f t="shared" si="451"/>
        <v>0</v>
      </c>
      <c r="I2889" s="1">
        <f t="shared" si="452"/>
        <v>0</v>
      </c>
      <c r="J2889" s="1">
        <f t="shared" si="453"/>
        <v>0</v>
      </c>
      <c r="K2889" s="1">
        <f>'Innlegging av opplysninger'!$B$4*H2889</f>
        <v>0</v>
      </c>
      <c r="L2889" s="1"/>
      <c r="M2889" s="1">
        <f>'Innlegging av opplysninger'!$B$5*H2889</f>
        <v>0</v>
      </c>
      <c r="N2889" s="1">
        <f>'Innlegging av opplysninger'!$B$5*I2889</f>
        <v>0</v>
      </c>
      <c r="O2889" s="1">
        <f>'Innlegging av opplysninger'!$B$5*J2889</f>
        <v>0</v>
      </c>
      <c r="P2889" s="1">
        <f>'Innlegging av opplysninger'!$B$5*K2889</f>
        <v>0</v>
      </c>
      <c r="Q2889" s="1"/>
      <c r="R2889" s="1">
        <f>'Innlegging av opplysninger'!$C$11*SUM(H2889:Q2889)</f>
        <v>0</v>
      </c>
      <c r="S2889" s="1">
        <f>'Innlegging av opplysninger'!$C$13*(((H2889+J2889+M2889+O2889)*Data!H2889)+(J2889+O2889)*(1-Data!H2889)*1.8/12+I2889+N2889+K2889+L2889+P2889+Q2889)</f>
        <v>0</v>
      </c>
      <c r="T2889" s="1">
        <f>'Innlegging av opplysninger'!$C$13*((H2889+J2889+M2889+O2889)*(1-Data!H2889)-(J2889+O2889)*(1-Data!H2889)*1.8/12)</f>
        <v>0</v>
      </c>
      <c r="U2889" s="1">
        <f>Data!I2889</f>
        <v>0</v>
      </c>
      <c r="V2889" s="1">
        <f>Data!J2889+Data!K2889</f>
        <v>0</v>
      </c>
      <c r="W2889" s="1">
        <f>Data!L2889</f>
        <v>0</v>
      </c>
      <c r="X2889" s="1">
        <f t="shared" si="457"/>
        <v>0</v>
      </c>
      <c r="Y2889" s="100">
        <f t="shared" si="458"/>
        <v>0</v>
      </c>
      <c r="Z2889" s="100">
        <f t="shared" si="459"/>
        <v>0</v>
      </c>
      <c r="AA2889" s="100">
        <f>'Innlegging av opplysninger'!$B$4*X2889</f>
        <v>0</v>
      </c>
      <c r="AB2889" s="1"/>
      <c r="AC2889" s="1">
        <f>'Innlegging av opplysninger'!$B$5*X2889</f>
        <v>0</v>
      </c>
      <c r="AD2889" s="1">
        <f>'Innlegging av opplysninger'!$B$5*Y2889</f>
        <v>0</v>
      </c>
      <c r="AE2889" s="1">
        <f>'Innlegging av opplysninger'!$B$5*Z2889</f>
        <v>0</v>
      </c>
      <c r="AF2889" s="1">
        <f>'Innlegging av opplysninger'!$B$5*AA2889</f>
        <v>0</v>
      </c>
      <c r="AG2889" s="1"/>
      <c r="AH2889" s="1">
        <f>'Innlegging av opplysninger'!$C$11*SUM(X2889:AG2889)</f>
        <v>0</v>
      </c>
      <c r="AI2889" s="1">
        <f>'Innlegging av opplysninger'!$C$13*(((X2889+Z2889+AC2889+AE2889)*Data!M2889)+(Z2889+AE2889)*(1-Data!M2889)*1.8/12+Y2889+AD2889+AA2889+AB2889+AF2889+AG2889)</f>
        <v>0</v>
      </c>
      <c r="AJ2889" s="1">
        <f>'Innlegging av opplysninger'!$C$13*((X2889+Z2889+AC2889+AE2889)*(1-Data!M2889)-(Z2889+AE2889)*(1-Data!M2889)*1.8/12)</f>
        <v>0</v>
      </c>
      <c r="AK2889" s="83">
        <f t="shared" si="454"/>
        <v>0</v>
      </c>
      <c r="AL2889" s="83">
        <f t="shared" si="455"/>
        <v>0</v>
      </c>
      <c r="AM2889" s="83">
        <f t="shared" si="456"/>
        <v>0</v>
      </c>
    </row>
    <row r="2890" spans="1:39">
      <c r="A2890" t="str">
        <f t="shared" si="450"/>
        <v>00</v>
      </c>
      <c r="B2890" s="6">
        <f>Data!A2890</f>
        <v>0</v>
      </c>
      <c r="C2890" s="7">
        <f>Data!B2890</f>
        <v>0</v>
      </c>
      <c r="D2890" s="7">
        <f>Data!C2890</f>
        <v>0</v>
      </c>
      <c r="E2890" s="1">
        <f>Data!D2890</f>
        <v>0</v>
      </c>
      <c r="F2890" s="1">
        <f>Data!E2890+Data!F2890</f>
        <v>0</v>
      </c>
      <c r="G2890" s="1">
        <f>Data!G2890</f>
        <v>0</v>
      </c>
      <c r="H2890" s="1">
        <f t="shared" si="451"/>
        <v>0</v>
      </c>
      <c r="I2890" s="1">
        <f t="shared" si="452"/>
        <v>0</v>
      </c>
      <c r="J2890" s="1">
        <f t="shared" si="453"/>
        <v>0</v>
      </c>
      <c r="K2890" s="1">
        <f>'Innlegging av opplysninger'!$B$4*H2890</f>
        <v>0</v>
      </c>
      <c r="L2890" s="1"/>
      <c r="M2890" s="1">
        <f>'Innlegging av opplysninger'!$B$5*H2890</f>
        <v>0</v>
      </c>
      <c r="N2890" s="1">
        <f>'Innlegging av opplysninger'!$B$5*I2890</f>
        <v>0</v>
      </c>
      <c r="O2890" s="1">
        <f>'Innlegging av opplysninger'!$B$5*J2890</f>
        <v>0</v>
      </c>
      <c r="P2890" s="1">
        <f>'Innlegging av opplysninger'!$B$5*K2890</f>
        <v>0</v>
      </c>
      <c r="Q2890" s="1"/>
      <c r="R2890" s="1">
        <f>'Innlegging av opplysninger'!$C$11*SUM(H2890:Q2890)</f>
        <v>0</v>
      </c>
      <c r="S2890" s="1">
        <f>'Innlegging av opplysninger'!$C$13*(((H2890+J2890+M2890+O2890)*Data!H2890)+(J2890+O2890)*(1-Data!H2890)*1.8/12+I2890+N2890+K2890+L2890+P2890+Q2890)</f>
        <v>0</v>
      </c>
      <c r="T2890" s="1">
        <f>'Innlegging av opplysninger'!$C$13*((H2890+J2890+M2890+O2890)*(1-Data!H2890)-(J2890+O2890)*(1-Data!H2890)*1.8/12)</f>
        <v>0</v>
      </c>
      <c r="U2890" s="1">
        <f>Data!I2890</f>
        <v>0</v>
      </c>
      <c r="V2890" s="1">
        <f>Data!J2890+Data!K2890</f>
        <v>0</v>
      </c>
      <c r="W2890" s="1">
        <f>Data!L2890</f>
        <v>0</v>
      </c>
      <c r="X2890" s="1">
        <f t="shared" si="457"/>
        <v>0</v>
      </c>
      <c r="Y2890" s="100">
        <f t="shared" si="458"/>
        <v>0</v>
      </c>
      <c r="Z2890" s="100">
        <f t="shared" si="459"/>
        <v>0</v>
      </c>
      <c r="AA2890" s="100">
        <f>'Innlegging av opplysninger'!$B$4*X2890</f>
        <v>0</v>
      </c>
      <c r="AB2890" s="1"/>
      <c r="AC2890" s="1">
        <f>'Innlegging av opplysninger'!$B$5*X2890</f>
        <v>0</v>
      </c>
      <c r="AD2890" s="1">
        <f>'Innlegging av opplysninger'!$B$5*Y2890</f>
        <v>0</v>
      </c>
      <c r="AE2890" s="1">
        <f>'Innlegging av opplysninger'!$B$5*Z2890</f>
        <v>0</v>
      </c>
      <c r="AF2890" s="1">
        <f>'Innlegging av opplysninger'!$B$5*AA2890</f>
        <v>0</v>
      </c>
      <c r="AG2890" s="1"/>
      <c r="AH2890" s="1">
        <f>'Innlegging av opplysninger'!$C$11*SUM(X2890:AG2890)</f>
        <v>0</v>
      </c>
      <c r="AI2890" s="1">
        <f>'Innlegging av opplysninger'!$C$13*(((X2890+Z2890+AC2890+AE2890)*Data!M2890)+(Z2890+AE2890)*(1-Data!M2890)*1.8/12+Y2890+AD2890+AA2890+AB2890+AF2890+AG2890)</f>
        <v>0</v>
      </c>
      <c r="AJ2890" s="1">
        <f>'Innlegging av opplysninger'!$C$13*((X2890+Z2890+AC2890+AE2890)*(1-Data!M2890)-(Z2890+AE2890)*(1-Data!M2890)*1.8/12)</f>
        <v>0</v>
      </c>
      <c r="AK2890" s="83">
        <f t="shared" si="454"/>
        <v>0</v>
      </c>
      <c r="AL2890" s="83">
        <f t="shared" si="455"/>
        <v>0</v>
      </c>
      <c r="AM2890" s="83">
        <f t="shared" si="456"/>
        <v>0</v>
      </c>
    </row>
    <row r="2891" spans="1:39">
      <c r="A2891" t="str">
        <f t="shared" si="450"/>
        <v>00</v>
      </c>
      <c r="B2891" s="6">
        <f>Data!A2891</f>
        <v>0</v>
      </c>
      <c r="C2891" s="7">
        <f>Data!B2891</f>
        <v>0</v>
      </c>
      <c r="D2891" s="7">
        <f>Data!C2891</f>
        <v>0</v>
      </c>
      <c r="E2891" s="1">
        <f>Data!D2891</f>
        <v>0</v>
      </c>
      <c r="F2891" s="1">
        <f>Data!E2891+Data!F2891</f>
        <v>0</v>
      </c>
      <c r="G2891" s="1">
        <f>Data!G2891</f>
        <v>0</v>
      </c>
      <c r="H2891" s="1">
        <f t="shared" si="451"/>
        <v>0</v>
      </c>
      <c r="I2891" s="1">
        <f t="shared" si="452"/>
        <v>0</v>
      </c>
      <c r="J2891" s="1">
        <f t="shared" si="453"/>
        <v>0</v>
      </c>
      <c r="K2891" s="1">
        <f>'Innlegging av opplysninger'!$B$4*H2891</f>
        <v>0</v>
      </c>
      <c r="L2891" s="1"/>
      <c r="M2891" s="1">
        <f>'Innlegging av opplysninger'!$B$5*H2891</f>
        <v>0</v>
      </c>
      <c r="N2891" s="1">
        <f>'Innlegging av opplysninger'!$B$5*I2891</f>
        <v>0</v>
      </c>
      <c r="O2891" s="1">
        <f>'Innlegging av opplysninger'!$B$5*J2891</f>
        <v>0</v>
      </c>
      <c r="P2891" s="1">
        <f>'Innlegging av opplysninger'!$B$5*K2891</f>
        <v>0</v>
      </c>
      <c r="Q2891" s="1"/>
      <c r="R2891" s="1">
        <f>'Innlegging av opplysninger'!$C$11*SUM(H2891:Q2891)</f>
        <v>0</v>
      </c>
      <c r="S2891" s="1">
        <f>'Innlegging av opplysninger'!$C$13*(((H2891+J2891+M2891+O2891)*Data!H2891)+(J2891+O2891)*(1-Data!H2891)*1.8/12+I2891+N2891+K2891+L2891+P2891+Q2891)</f>
        <v>0</v>
      </c>
      <c r="T2891" s="1">
        <f>'Innlegging av opplysninger'!$C$13*((H2891+J2891+M2891+O2891)*(1-Data!H2891)-(J2891+O2891)*(1-Data!H2891)*1.8/12)</f>
        <v>0</v>
      </c>
      <c r="U2891" s="1">
        <f>Data!I2891</f>
        <v>0</v>
      </c>
      <c r="V2891" s="1">
        <f>Data!J2891+Data!K2891</f>
        <v>0</v>
      </c>
      <c r="W2891" s="1">
        <f>Data!L2891</f>
        <v>0</v>
      </c>
      <c r="X2891" s="1">
        <f t="shared" si="457"/>
        <v>0</v>
      </c>
      <c r="Y2891" s="100">
        <f t="shared" si="458"/>
        <v>0</v>
      </c>
      <c r="Z2891" s="100">
        <f t="shared" si="459"/>
        <v>0</v>
      </c>
      <c r="AA2891" s="100">
        <f>'Innlegging av opplysninger'!$B$4*X2891</f>
        <v>0</v>
      </c>
      <c r="AB2891" s="1"/>
      <c r="AC2891" s="1">
        <f>'Innlegging av opplysninger'!$B$5*X2891</f>
        <v>0</v>
      </c>
      <c r="AD2891" s="1">
        <f>'Innlegging av opplysninger'!$B$5*Y2891</f>
        <v>0</v>
      </c>
      <c r="AE2891" s="1">
        <f>'Innlegging av opplysninger'!$B$5*Z2891</f>
        <v>0</v>
      </c>
      <c r="AF2891" s="1">
        <f>'Innlegging av opplysninger'!$B$5*AA2891</f>
        <v>0</v>
      </c>
      <c r="AG2891" s="1"/>
      <c r="AH2891" s="1">
        <f>'Innlegging av opplysninger'!$C$11*SUM(X2891:AG2891)</f>
        <v>0</v>
      </c>
      <c r="AI2891" s="1">
        <f>'Innlegging av opplysninger'!$C$13*(((X2891+Z2891+AC2891+AE2891)*Data!M2891)+(Z2891+AE2891)*(1-Data!M2891)*1.8/12+Y2891+AD2891+AA2891+AB2891+AF2891+AG2891)</f>
        <v>0</v>
      </c>
      <c r="AJ2891" s="1">
        <f>'Innlegging av opplysninger'!$C$13*((X2891+Z2891+AC2891+AE2891)*(1-Data!M2891)-(Z2891+AE2891)*(1-Data!M2891)*1.8/12)</f>
        <v>0</v>
      </c>
      <c r="AK2891" s="83">
        <f t="shared" si="454"/>
        <v>0</v>
      </c>
      <c r="AL2891" s="83">
        <f t="shared" si="455"/>
        <v>0</v>
      </c>
      <c r="AM2891" s="83">
        <f t="shared" si="456"/>
        <v>0</v>
      </c>
    </row>
    <row r="2892" spans="1:39">
      <c r="A2892" t="str">
        <f t="shared" si="450"/>
        <v>00</v>
      </c>
      <c r="B2892" s="6">
        <f>Data!A2892</f>
        <v>0</v>
      </c>
      <c r="C2892" s="7">
        <f>Data!B2892</f>
        <v>0</v>
      </c>
      <c r="D2892" s="7">
        <f>Data!C2892</f>
        <v>0</v>
      </c>
      <c r="E2892" s="1">
        <f>Data!D2892</f>
        <v>0</v>
      </c>
      <c r="F2892" s="1">
        <f>Data!E2892+Data!F2892</f>
        <v>0</v>
      </c>
      <c r="G2892" s="1">
        <f>Data!G2892</f>
        <v>0</v>
      </c>
      <c r="H2892" s="1">
        <f t="shared" si="451"/>
        <v>0</v>
      </c>
      <c r="I2892" s="1">
        <f t="shared" si="452"/>
        <v>0</v>
      </c>
      <c r="J2892" s="1">
        <f t="shared" si="453"/>
        <v>0</v>
      </c>
      <c r="K2892" s="1">
        <f>'Innlegging av opplysninger'!$B$4*H2892</f>
        <v>0</v>
      </c>
      <c r="L2892" s="1"/>
      <c r="M2892" s="1">
        <f>'Innlegging av opplysninger'!$B$5*H2892</f>
        <v>0</v>
      </c>
      <c r="N2892" s="1">
        <f>'Innlegging av opplysninger'!$B$5*I2892</f>
        <v>0</v>
      </c>
      <c r="O2892" s="1">
        <f>'Innlegging av opplysninger'!$B$5*J2892</f>
        <v>0</v>
      </c>
      <c r="P2892" s="1">
        <f>'Innlegging av opplysninger'!$B$5*K2892</f>
        <v>0</v>
      </c>
      <c r="Q2892" s="1"/>
      <c r="R2892" s="1">
        <f>'Innlegging av opplysninger'!$C$11*SUM(H2892:Q2892)</f>
        <v>0</v>
      </c>
      <c r="S2892" s="1">
        <f>'Innlegging av opplysninger'!$C$13*(((H2892+J2892+M2892+O2892)*Data!H2892)+(J2892+O2892)*(1-Data!H2892)*1.8/12+I2892+N2892+K2892+L2892+P2892+Q2892)</f>
        <v>0</v>
      </c>
      <c r="T2892" s="1">
        <f>'Innlegging av opplysninger'!$C$13*((H2892+J2892+M2892+O2892)*(1-Data!H2892)-(J2892+O2892)*(1-Data!H2892)*1.8/12)</f>
        <v>0</v>
      </c>
      <c r="U2892" s="1">
        <f>Data!I2892</f>
        <v>0</v>
      </c>
      <c r="V2892" s="1">
        <f>Data!J2892+Data!K2892</f>
        <v>0</v>
      </c>
      <c r="W2892" s="1">
        <f>Data!L2892</f>
        <v>0</v>
      </c>
      <c r="X2892" s="1">
        <f t="shared" si="457"/>
        <v>0</v>
      </c>
      <c r="Y2892" s="100">
        <f t="shared" si="458"/>
        <v>0</v>
      </c>
      <c r="Z2892" s="100">
        <f t="shared" si="459"/>
        <v>0</v>
      </c>
      <c r="AA2892" s="100">
        <f>'Innlegging av opplysninger'!$B$4*X2892</f>
        <v>0</v>
      </c>
      <c r="AB2892" s="1"/>
      <c r="AC2892" s="1">
        <f>'Innlegging av opplysninger'!$B$5*X2892</f>
        <v>0</v>
      </c>
      <c r="AD2892" s="1">
        <f>'Innlegging av opplysninger'!$B$5*Y2892</f>
        <v>0</v>
      </c>
      <c r="AE2892" s="1">
        <f>'Innlegging av opplysninger'!$B$5*Z2892</f>
        <v>0</v>
      </c>
      <c r="AF2892" s="1">
        <f>'Innlegging av opplysninger'!$B$5*AA2892</f>
        <v>0</v>
      </c>
      <c r="AG2892" s="1"/>
      <c r="AH2892" s="1">
        <f>'Innlegging av opplysninger'!$C$11*SUM(X2892:AG2892)</f>
        <v>0</v>
      </c>
      <c r="AI2892" s="1">
        <f>'Innlegging av opplysninger'!$C$13*(((X2892+Z2892+AC2892+AE2892)*Data!M2892)+(Z2892+AE2892)*(1-Data!M2892)*1.8/12+Y2892+AD2892+AA2892+AB2892+AF2892+AG2892)</f>
        <v>0</v>
      </c>
      <c r="AJ2892" s="1">
        <f>'Innlegging av opplysninger'!$C$13*((X2892+Z2892+AC2892+AE2892)*(1-Data!M2892)-(Z2892+AE2892)*(1-Data!M2892)*1.8/12)</f>
        <v>0</v>
      </c>
      <c r="AK2892" s="83">
        <f t="shared" si="454"/>
        <v>0</v>
      </c>
      <c r="AL2892" s="83">
        <f t="shared" si="455"/>
        <v>0</v>
      </c>
      <c r="AM2892" s="83">
        <f t="shared" si="456"/>
        <v>0</v>
      </c>
    </row>
    <row r="2893" spans="1:39">
      <c r="A2893" t="str">
        <f t="shared" si="450"/>
        <v>00</v>
      </c>
      <c r="B2893" s="6">
        <f>Data!A2893</f>
        <v>0</v>
      </c>
      <c r="C2893" s="7">
        <f>Data!B2893</f>
        <v>0</v>
      </c>
      <c r="D2893" s="7">
        <f>Data!C2893</f>
        <v>0</v>
      </c>
      <c r="E2893" s="1">
        <f>Data!D2893</f>
        <v>0</v>
      </c>
      <c r="F2893" s="1">
        <f>Data!E2893+Data!F2893</f>
        <v>0</v>
      </c>
      <c r="G2893" s="1">
        <f>Data!G2893</f>
        <v>0</v>
      </c>
      <c r="H2893" s="1">
        <f t="shared" si="451"/>
        <v>0</v>
      </c>
      <c r="I2893" s="1">
        <f t="shared" si="452"/>
        <v>0</v>
      </c>
      <c r="J2893" s="1">
        <f t="shared" si="453"/>
        <v>0</v>
      </c>
      <c r="K2893" s="1">
        <f>'Innlegging av opplysninger'!$B$4*H2893</f>
        <v>0</v>
      </c>
      <c r="L2893" s="1"/>
      <c r="M2893" s="1">
        <f>'Innlegging av opplysninger'!$B$5*H2893</f>
        <v>0</v>
      </c>
      <c r="N2893" s="1">
        <f>'Innlegging av opplysninger'!$B$5*I2893</f>
        <v>0</v>
      </c>
      <c r="O2893" s="1">
        <f>'Innlegging av opplysninger'!$B$5*J2893</f>
        <v>0</v>
      </c>
      <c r="P2893" s="1">
        <f>'Innlegging av opplysninger'!$B$5*K2893</f>
        <v>0</v>
      </c>
      <c r="Q2893" s="1"/>
      <c r="R2893" s="1">
        <f>'Innlegging av opplysninger'!$C$11*SUM(H2893:Q2893)</f>
        <v>0</v>
      </c>
      <c r="S2893" s="1">
        <f>'Innlegging av opplysninger'!$C$13*(((H2893+J2893+M2893+O2893)*Data!H2893)+(J2893+O2893)*(1-Data!H2893)*1.8/12+I2893+N2893+K2893+L2893+P2893+Q2893)</f>
        <v>0</v>
      </c>
      <c r="T2893" s="1">
        <f>'Innlegging av opplysninger'!$C$13*((H2893+J2893+M2893+O2893)*(1-Data!H2893)-(J2893+O2893)*(1-Data!H2893)*1.8/12)</f>
        <v>0</v>
      </c>
      <c r="U2893" s="1">
        <f>Data!I2893</f>
        <v>0</v>
      </c>
      <c r="V2893" s="1">
        <f>Data!J2893+Data!K2893</f>
        <v>0</v>
      </c>
      <c r="W2893" s="1">
        <f>Data!L2893</f>
        <v>0</v>
      </c>
      <c r="X2893" s="1">
        <f t="shared" si="457"/>
        <v>0</v>
      </c>
      <c r="Y2893" s="100">
        <f t="shared" si="458"/>
        <v>0</v>
      </c>
      <c r="Z2893" s="100">
        <f t="shared" si="459"/>
        <v>0</v>
      </c>
      <c r="AA2893" s="100">
        <f>'Innlegging av opplysninger'!$B$4*X2893</f>
        <v>0</v>
      </c>
      <c r="AB2893" s="1"/>
      <c r="AC2893" s="1">
        <f>'Innlegging av opplysninger'!$B$5*X2893</f>
        <v>0</v>
      </c>
      <c r="AD2893" s="1">
        <f>'Innlegging av opplysninger'!$B$5*Y2893</f>
        <v>0</v>
      </c>
      <c r="AE2893" s="1">
        <f>'Innlegging av opplysninger'!$B$5*Z2893</f>
        <v>0</v>
      </c>
      <c r="AF2893" s="1">
        <f>'Innlegging av opplysninger'!$B$5*AA2893</f>
        <v>0</v>
      </c>
      <c r="AG2893" s="1"/>
      <c r="AH2893" s="1">
        <f>'Innlegging av opplysninger'!$C$11*SUM(X2893:AG2893)</f>
        <v>0</v>
      </c>
      <c r="AI2893" s="1">
        <f>'Innlegging av opplysninger'!$C$13*(((X2893+Z2893+AC2893+AE2893)*Data!M2893)+(Z2893+AE2893)*(1-Data!M2893)*1.8/12+Y2893+AD2893+AA2893+AB2893+AF2893+AG2893)</f>
        <v>0</v>
      </c>
      <c r="AJ2893" s="1">
        <f>'Innlegging av opplysninger'!$C$13*((X2893+Z2893+AC2893+AE2893)*(1-Data!M2893)-(Z2893+AE2893)*(1-Data!M2893)*1.8/12)</f>
        <v>0</v>
      </c>
      <c r="AK2893" s="83">
        <f t="shared" si="454"/>
        <v>0</v>
      </c>
      <c r="AL2893" s="83">
        <f t="shared" si="455"/>
        <v>0</v>
      </c>
      <c r="AM2893" s="83">
        <f t="shared" si="456"/>
        <v>0</v>
      </c>
    </row>
    <row r="2894" spans="1:39">
      <c r="A2894" t="str">
        <f t="shared" si="450"/>
        <v>00</v>
      </c>
      <c r="B2894" s="6">
        <f>Data!A2894</f>
        <v>0</v>
      </c>
      <c r="C2894" s="7">
        <f>Data!B2894</f>
        <v>0</v>
      </c>
      <c r="D2894" s="7">
        <f>Data!C2894</f>
        <v>0</v>
      </c>
      <c r="E2894" s="1">
        <f>Data!D2894</f>
        <v>0</v>
      </c>
      <c r="F2894" s="1">
        <f>Data!E2894+Data!F2894</f>
        <v>0</v>
      </c>
      <c r="G2894" s="1">
        <f>Data!G2894</f>
        <v>0</v>
      </c>
      <c r="H2894" s="1">
        <f t="shared" si="451"/>
        <v>0</v>
      </c>
      <c r="I2894" s="1">
        <f t="shared" si="452"/>
        <v>0</v>
      </c>
      <c r="J2894" s="1">
        <f t="shared" si="453"/>
        <v>0</v>
      </c>
      <c r="K2894" s="1">
        <f>'Innlegging av opplysninger'!$B$4*H2894</f>
        <v>0</v>
      </c>
      <c r="L2894" s="1"/>
      <c r="M2894" s="1">
        <f>'Innlegging av opplysninger'!$B$5*H2894</f>
        <v>0</v>
      </c>
      <c r="N2894" s="1">
        <f>'Innlegging av opplysninger'!$B$5*I2894</f>
        <v>0</v>
      </c>
      <c r="O2894" s="1">
        <f>'Innlegging av opplysninger'!$B$5*J2894</f>
        <v>0</v>
      </c>
      <c r="P2894" s="1">
        <f>'Innlegging av opplysninger'!$B$5*K2894</f>
        <v>0</v>
      </c>
      <c r="Q2894" s="1"/>
      <c r="R2894" s="1">
        <f>'Innlegging av opplysninger'!$C$11*SUM(H2894:Q2894)</f>
        <v>0</v>
      </c>
      <c r="S2894" s="1">
        <f>'Innlegging av opplysninger'!$C$13*(((H2894+J2894+M2894+O2894)*Data!H2894)+(J2894+O2894)*(1-Data!H2894)*1.8/12+I2894+N2894+K2894+L2894+P2894+Q2894)</f>
        <v>0</v>
      </c>
      <c r="T2894" s="1">
        <f>'Innlegging av opplysninger'!$C$13*((H2894+J2894+M2894+O2894)*(1-Data!H2894)-(J2894+O2894)*(1-Data!H2894)*1.8/12)</f>
        <v>0</v>
      </c>
      <c r="U2894" s="1">
        <f>Data!I2894</f>
        <v>0</v>
      </c>
      <c r="V2894" s="1">
        <f>Data!J2894+Data!K2894</f>
        <v>0</v>
      </c>
      <c r="W2894" s="1">
        <f>Data!L2894</f>
        <v>0</v>
      </c>
      <c r="X2894" s="1">
        <f t="shared" si="457"/>
        <v>0</v>
      </c>
      <c r="Y2894" s="100">
        <f t="shared" si="458"/>
        <v>0</v>
      </c>
      <c r="Z2894" s="100">
        <f t="shared" si="459"/>
        <v>0</v>
      </c>
      <c r="AA2894" s="100">
        <f>'Innlegging av opplysninger'!$B$4*X2894</f>
        <v>0</v>
      </c>
      <c r="AB2894" s="1"/>
      <c r="AC2894" s="1">
        <f>'Innlegging av opplysninger'!$B$5*X2894</f>
        <v>0</v>
      </c>
      <c r="AD2894" s="1">
        <f>'Innlegging av opplysninger'!$B$5*Y2894</f>
        <v>0</v>
      </c>
      <c r="AE2894" s="1">
        <f>'Innlegging av opplysninger'!$B$5*Z2894</f>
        <v>0</v>
      </c>
      <c r="AF2894" s="1">
        <f>'Innlegging av opplysninger'!$B$5*AA2894</f>
        <v>0</v>
      </c>
      <c r="AG2894" s="1"/>
      <c r="AH2894" s="1">
        <f>'Innlegging av opplysninger'!$C$11*SUM(X2894:AG2894)</f>
        <v>0</v>
      </c>
      <c r="AI2894" s="1">
        <f>'Innlegging av opplysninger'!$C$13*(((X2894+Z2894+AC2894+AE2894)*Data!M2894)+(Z2894+AE2894)*(1-Data!M2894)*1.8/12+Y2894+AD2894+AA2894+AB2894+AF2894+AG2894)</f>
        <v>0</v>
      </c>
      <c r="AJ2894" s="1">
        <f>'Innlegging av opplysninger'!$C$13*((X2894+Z2894+AC2894+AE2894)*(1-Data!M2894)-(Z2894+AE2894)*(1-Data!M2894)*1.8/12)</f>
        <v>0</v>
      </c>
      <c r="AK2894" s="83">
        <f t="shared" si="454"/>
        <v>0</v>
      </c>
      <c r="AL2894" s="83">
        <f t="shared" si="455"/>
        <v>0</v>
      </c>
      <c r="AM2894" s="83">
        <f t="shared" si="456"/>
        <v>0</v>
      </c>
    </row>
    <row r="2895" spans="1:39">
      <c r="A2895" t="str">
        <f t="shared" si="450"/>
        <v>00</v>
      </c>
      <c r="B2895" s="6">
        <f>Data!A2895</f>
        <v>0</v>
      </c>
      <c r="C2895" s="7">
        <f>Data!B2895</f>
        <v>0</v>
      </c>
      <c r="D2895" s="7">
        <f>Data!C2895</f>
        <v>0</v>
      </c>
      <c r="E2895" s="1">
        <f>Data!D2895</f>
        <v>0</v>
      </c>
      <c r="F2895" s="1">
        <f>Data!E2895+Data!F2895</f>
        <v>0</v>
      </c>
      <c r="G2895" s="1">
        <f>Data!G2895</f>
        <v>0</v>
      </c>
      <c r="H2895" s="1">
        <f t="shared" si="451"/>
        <v>0</v>
      </c>
      <c r="I2895" s="1">
        <f t="shared" si="452"/>
        <v>0</v>
      </c>
      <c r="J2895" s="1">
        <f t="shared" si="453"/>
        <v>0</v>
      </c>
      <c r="K2895" s="1">
        <f>'Innlegging av opplysninger'!$B$4*H2895</f>
        <v>0</v>
      </c>
      <c r="L2895" s="1"/>
      <c r="M2895" s="1">
        <f>'Innlegging av opplysninger'!$B$5*H2895</f>
        <v>0</v>
      </c>
      <c r="N2895" s="1">
        <f>'Innlegging av opplysninger'!$B$5*I2895</f>
        <v>0</v>
      </c>
      <c r="O2895" s="1">
        <f>'Innlegging av opplysninger'!$B$5*J2895</f>
        <v>0</v>
      </c>
      <c r="P2895" s="1">
        <f>'Innlegging av opplysninger'!$B$5*K2895</f>
        <v>0</v>
      </c>
      <c r="Q2895" s="1"/>
      <c r="R2895" s="1">
        <f>'Innlegging av opplysninger'!$C$11*SUM(H2895:Q2895)</f>
        <v>0</v>
      </c>
      <c r="S2895" s="1">
        <f>'Innlegging av opplysninger'!$C$13*(((H2895+J2895+M2895+O2895)*Data!H2895)+(J2895+O2895)*(1-Data!H2895)*1.8/12+I2895+N2895+K2895+L2895+P2895+Q2895)</f>
        <v>0</v>
      </c>
      <c r="T2895" s="1">
        <f>'Innlegging av opplysninger'!$C$13*((H2895+J2895+M2895+O2895)*(1-Data!H2895)-(J2895+O2895)*(1-Data!H2895)*1.8/12)</f>
        <v>0</v>
      </c>
      <c r="U2895" s="1">
        <f>Data!I2895</f>
        <v>0</v>
      </c>
      <c r="V2895" s="1">
        <f>Data!J2895+Data!K2895</f>
        <v>0</v>
      </c>
      <c r="W2895" s="1">
        <f>Data!L2895</f>
        <v>0</v>
      </c>
      <c r="X2895" s="1">
        <f t="shared" si="457"/>
        <v>0</v>
      </c>
      <c r="Y2895" s="100">
        <f t="shared" si="458"/>
        <v>0</v>
      </c>
      <c r="Z2895" s="100">
        <f t="shared" si="459"/>
        <v>0</v>
      </c>
      <c r="AA2895" s="100">
        <f>'Innlegging av opplysninger'!$B$4*X2895</f>
        <v>0</v>
      </c>
      <c r="AB2895" s="1"/>
      <c r="AC2895" s="1">
        <f>'Innlegging av opplysninger'!$B$5*X2895</f>
        <v>0</v>
      </c>
      <c r="AD2895" s="1">
        <f>'Innlegging av opplysninger'!$B$5*Y2895</f>
        <v>0</v>
      </c>
      <c r="AE2895" s="1">
        <f>'Innlegging av opplysninger'!$B$5*Z2895</f>
        <v>0</v>
      </c>
      <c r="AF2895" s="1">
        <f>'Innlegging av opplysninger'!$B$5*AA2895</f>
        <v>0</v>
      </c>
      <c r="AG2895" s="1"/>
      <c r="AH2895" s="1">
        <f>'Innlegging av opplysninger'!$C$11*SUM(X2895:AG2895)</f>
        <v>0</v>
      </c>
      <c r="AI2895" s="1">
        <f>'Innlegging av opplysninger'!$C$13*(((X2895+Z2895+AC2895+AE2895)*Data!M2895)+(Z2895+AE2895)*(1-Data!M2895)*1.8/12+Y2895+AD2895+AA2895+AB2895+AF2895+AG2895)</f>
        <v>0</v>
      </c>
      <c r="AJ2895" s="1">
        <f>'Innlegging av opplysninger'!$C$13*((X2895+Z2895+AC2895+AE2895)*(1-Data!M2895)-(Z2895+AE2895)*(1-Data!M2895)*1.8/12)</f>
        <v>0</v>
      </c>
      <c r="AK2895" s="83">
        <f t="shared" si="454"/>
        <v>0</v>
      </c>
      <c r="AL2895" s="83">
        <f t="shared" si="455"/>
        <v>0</v>
      </c>
      <c r="AM2895" s="83">
        <f t="shared" si="456"/>
        <v>0</v>
      </c>
    </row>
    <row r="2896" spans="1:39">
      <c r="A2896" t="str">
        <f t="shared" si="450"/>
        <v>00</v>
      </c>
      <c r="B2896" s="6">
        <f>Data!A2896</f>
        <v>0</v>
      </c>
      <c r="C2896" s="7">
        <f>Data!B2896</f>
        <v>0</v>
      </c>
      <c r="D2896" s="7">
        <f>Data!C2896</f>
        <v>0</v>
      </c>
      <c r="E2896" s="1">
        <f>Data!D2896</f>
        <v>0</v>
      </c>
      <c r="F2896" s="1">
        <f>Data!E2896+Data!F2896</f>
        <v>0</v>
      </c>
      <c r="G2896" s="1">
        <f>Data!G2896</f>
        <v>0</v>
      </c>
      <c r="H2896" s="1">
        <f t="shared" si="451"/>
        <v>0</v>
      </c>
      <c r="I2896" s="1">
        <f t="shared" si="452"/>
        <v>0</v>
      </c>
      <c r="J2896" s="1">
        <f t="shared" si="453"/>
        <v>0</v>
      </c>
      <c r="K2896" s="1">
        <f>'Innlegging av opplysninger'!$B$4*H2896</f>
        <v>0</v>
      </c>
      <c r="L2896" s="1"/>
      <c r="M2896" s="1">
        <f>'Innlegging av opplysninger'!$B$5*H2896</f>
        <v>0</v>
      </c>
      <c r="N2896" s="1">
        <f>'Innlegging av opplysninger'!$B$5*I2896</f>
        <v>0</v>
      </c>
      <c r="O2896" s="1">
        <f>'Innlegging av opplysninger'!$B$5*J2896</f>
        <v>0</v>
      </c>
      <c r="P2896" s="1">
        <f>'Innlegging av opplysninger'!$B$5*K2896</f>
        <v>0</v>
      </c>
      <c r="Q2896" s="1"/>
      <c r="R2896" s="1">
        <f>'Innlegging av opplysninger'!$C$11*SUM(H2896:Q2896)</f>
        <v>0</v>
      </c>
      <c r="S2896" s="1">
        <f>'Innlegging av opplysninger'!$C$13*(((H2896+J2896+M2896+O2896)*Data!H2896)+(J2896+O2896)*(1-Data!H2896)*1.8/12+I2896+N2896+K2896+L2896+P2896+Q2896)</f>
        <v>0</v>
      </c>
      <c r="T2896" s="1">
        <f>'Innlegging av opplysninger'!$C$13*((H2896+J2896+M2896+O2896)*(1-Data!H2896)-(J2896+O2896)*(1-Data!H2896)*1.8/12)</f>
        <v>0</v>
      </c>
      <c r="U2896" s="1">
        <f>Data!I2896</f>
        <v>0</v>
      </c>
      <c r="V2896" s="1">
        <f>Data!J2896+Data!K2896</f>
        <v>0</v>
      </c>
      <c r="W2896" s="1">
        <f>Data!L2896</f>
        <v>0</v>
      </c>
      <c r="X2896" s="1">
        <f t="shared" si="457"/>
        <v>0</v>
      </c>
      <c r="Y2896" s="100">
        <f t="shared" si="458"/>
        <v>0</v>
      </c>
      <c r="Z2896" s="100">
        <f t="shared" si="459"/>
        <v>0</v>
      </c>
      <c r="AA2896" s="100">
        <f>'Innlegging av opplysninger'!$B$4*X2896</f>
        <v>0</v>
      </c>
      <c r="AB2896" s="1"/>
      <c r="AC2896" s="1">
        <f>'Innlegging av opplysninger'!$B$5*X2896</f>
        <v>0</v>
      </c>
      <c r="AD2896" s="1">
        <f>'Innlegging av opplysninger'!$B$5*Y2896</f>
        <v>0</v>
      </c>
      <c r="AE2896" s="1">
        <f>'Innlegging av opplysninger'!$B$5*Z2896</f>
        <v>0</v>
      </c>
      <c r="AF2896" s="1">
        <f>'Innlegging av opplysninger'!$B$5*AA2896</f>
        <v>0</v>
      </c>
      <c r="AG2896" s="1"/>
      <c r="AH2896" s="1">
        <f>'Innlegging av opplysninger'!$C$11*SUM(X2896:AG2896)</f>
        <v>0</v>
      </c>
      <c r="AI2896" s="1">
        <f>'Innlegging av opplysninger'!$C$13*(((X2896+Z2896+AC2896+AE2896)*Data!M2896)+(Z2896+AE2896)*(1-Data!M2896)*1.8/12+Y2896+AD2896+AA2896+AB2896+AF2896+AG2896)</f>
        <v>0</v>
      </c>
      <c r="AJ2896" s="1">
        <f>'Innlegging av opplysninger'!$C$13*((X2896+Z2896+AC2896+AE2896)*(1-Data!M2896)-(Z2896+AE2896)*(1-Data!M2896)*1.8/12)</f>
        <v>0</v>
      </c>
      <c r="AK2896" s="83">
        <f t="shared" si="454"/>
        <v>0</v>
      </c>
      <c r="AL2896" s="83">
        <f t="shared" si="455"/>
        <v>0</v>
      </c>
      <c r="AM2896" s="83">
        <f t="shared" si="456"/>
        <v>0</v>
      </c>
    </row>
    <row r="2897" spans="1:39">
      <c r="A2897" t="str">
        <f t="shared" si="450"/>
        <v>00</v>
      </c>
      <c r="B2897" s="6">
        <f>Data!A2897</f>
        <v>0</v>
      </c>
      <c r="C2897" s="7">
        <f>Data!B2897</f>
        <v>0</v>
      </c>
      <c r="D2897" s="7">
        <f>Data!C2897</f>
        <v>0</v>
      </c>
      <c r="E2897" s="1">
        <f>Data!D2897</f>
        <v>0</v>
      </c>
      <c r="F2897" s="1">
        <f>Data!E2897+Data!F2897</f>
        <v>0</v>
      </c>
      <c r="G2897" s="1">
        <f>Data!G2897</f>
        <v>0</v>
      </c>
      <c r="H2897" s="1">
        <f t="shared" si="451"/>
        <v>0</v>
      </c>
      <c r="I2897" s="1">
        <f t="shared" si="452"/>
        <v>0</v>
      </c>
      <c r="J2897" s="1">
        <f t="shared" si="453"/>
        <v>0</v>
      </c>
      <c r="K2897" s="1">
        <f>'Innlegging av opplysninger'!$B$4*H2897</f>
        <v>0</v>
      </c>
      <c r="L2897" s="1"/>
      <c r="M2897" s="1">
        <f>'Innlegging av opplysninger'!$B$5*H2897</f>
        <v>0</v>
      </c>
      <c r="N2897" s="1">
        <f>'Innlegging av opplysninger'!$B$5*I2897</f>
        <v>0</v>
      </c>
      <c r="O2897" s="1">
        <f>'Innlegging av opplysninger'!$B$5*J2897</f>
        <v>0</v>
      </c>
      <c r="P2897" s="1">
        <f>'Innlegging av opplysninger'!$B$5*K2897</f>
        <v>0</v>
      </c>
      <c r="Q2897" s="1"/>
      <c r="R2897" s="1">
        <f>'Innlegging av opplysninger'!$C$11*SUM(H2897:Q2897)</f>
        <v>0</v>
      </c>
      <c r="S2897" s="1">
        <f>'Innlegging av opplysninger'!$C$13*(((H2897+J2897+M2897+O2897)*Data!H2897)+(J2897+O2897)*(1-Data!H2897)*1.8/12+I2897+N2897+K2897+L2897+P2897+Q2897)</f>
        <v>0</v>
      </c>
      <c r="T2897" s="1">
        <f>'Innlegging av opplysninger'!$C$13*((H2897+J2897+M2897+O2897)*(1-Data!H2897)-(J2897+O2897)*(1-Data!H2897)*1.8/12)</f>
        <v>0</v>
      </c>
      <c r="U2897" s="1">
        <f>Data!I2897</f>
        <v>0</v>
      </c>
      <c r="V2897" s="1">
        <f>Data!J2897+Data!K2897</f>
        <v>0</v>
      </c>
      <c r="W2897" s="1">
        <f>Data!L2897</f>
        <v>0</v>
      </c>
      <c r="X2897" s="1">
        <f t="shared" si="457"/>
        <v>0</v>
      </c>
      <c r="Y2897" s="100">
        <f t="shared" si="458"/>
        <v>0</v>
      </c>
      <c r="Z2897" s="100">
        <f t="shared" si="459"/>
        <v>0</v>
      </c>
      <c r="AA2897" s="100">
        <f>'Innlegging av opplysninger'!$B$4*X2897</f>
        <v>0</v>
      </c>
      <c r="AB2897" s="1"/>
      <c r="AC2897" s="1">
        <f>'Innlegging av opplysninger'!$B$5*X2897</f>
        <v>0</v>
      </c>
      <c r="AD2897" s="1">
        <f>'Innlegging av opplysninger'!$B$5*Y2897</f>
        <v>0</v>
      </c>
      <c r="AE2897" s="1">
        <f>'Innlegging av opplysninger'!$B$5*Z2897</f>
        <v>0</v>
      </c>
      <c r="AF2897" s="1">
        <f>'Innlegging av opplysninger'!$B$5*AA2897</f>
        <v>0</v>
      </c>
      <c r="AG2897" s="1"/>
      <c r="AH2897" s="1">
        <f>'Innlegging av opplysninger'!$C$11*SUM(X2897:AG2897)</f>
        <v>0</v>
      </c>
      <c r="AI2897" s="1">
        <f>'Innlegging av opplysninger'!$C$13*(((X2897+Z2897+AC2897+AE2897)*Data!M2897)+(Z2897+AE2897)*(1-Data!M2897)*1.8/12+Y2897+AD2897+AA2897+AB2897+AF2897+AG2897)</f>
        <v>0</v>
      </c>
      <c r="AJ2897" s="1">
        <f>'Innlegging av opplysninger'!$C$13*((X2897+Z2897+AC2897+AE2897)*(1-Data!M2897)-(Z2897+AE2897)*(1-Data!M2897)*1.8/12)</f>
        <v>0</v>
      </c>
      <c r="AK2897" s="83">
        <f t="shared" si="454"/>
        <v>0</v>
      </c>
      <c r="AL2897" s="83">
        <f t="shared" si="455"/>
        <v>0</v>
      </c>
      <c r="AM2897" s="83">
        <f t="shared" si="456"/>
        <v>0</v>
      </c>
    </row>
    <row r="2898" spans="1:39">
      <c r="A2898" t="str">
        <f t="shared" si="450"/>
        <v>00</v>
      </c>
      <c r="B2898" s="6">
        <f>Data!A2898</f>
        <v>0</v>
      </c>
      <c r="C2898" s="7">
        <f>Data!B2898</f>
        <v>0</v>
      </c>
      <c r="D2898" s="7">
        <f>Data!C2898</f>
        <v>0</v>
      </c>
      <c r="E2898" s="1">
        <f>Data!D2898</f>
        <v>0</v>
      </c>
      <c r="F2898" s="1">
        <f>Data!E2898+Data!F2898</f>
        <v>0</v>
      </c>
      <c r="G2898" s="1">
        <f>Data!G2898</f>
        <v>0</v>
      </c>
      <c r="H2898" s="1">
        <f t="shared" si="451"/>
        <v>0</v>
      </c>
      <c r="I2898" s="1">
        <f t="shared" si="452"/>
        <v>0</v>
      </c>
      <c r="J2898" s="1">
        <f t="shared" si="453"/>
        <v>0</v>
      </c>
      <c r="K2898" s="1">
        <f>'Innlegging av opplysninger'!$B$4*H2898</f>
        <v>0</v>
      </c>
      <c r="L2898" s="1"/>
      <c r="M2898" s="1">
        <f>'Innlegging av opplysninger'!$B$5*H2898</f>
        <v>0</v>
      </c>
      <c r="N2898" s="1">
        <f>'Innlegging av opplysninger'!$B$5*I2898</f>
        <v>0</v>
      </c>
      <c r="O2898" s="1">
        <f>'Innlegging av opplysninger'!$B$5*J2898</f>
        <v>0</v>
      </c>
      <c r="P2898" s="1">
        <f>'Innlegging av opplysninger'!$B$5*K2898</f>
        <v>0</v>
      </c>
      <c r="Q2898" s="1"/>
      <c r="R2898" s="1">
        <f>'Innlegging av opplysninger'!$C$11*SUM(H2898:Q2898)</f>
        <v>0</v>
      </c>
      <c r="S2898" s="1">
        <f>'Innlegging av opplysninger'!$C$13*(((H2898+J2898+M2898+O2898)*Data!H2898)+(J2898+O2898)*(1-Data!H2898)*1.8/12+I2898+N2898+K2898+L2898+P2898+Q2898)</f>
        <v>0</v>
      </c>
      <c r="T2898" s="1">
        <f>'Innlegging av opplysninger'!$C$13*((H2898+J2898+M2898+O2898)*(1-Data!H2898)-(J2898+O2898)*(1-Data!H2898)*1.8/12)</f>
        <v>0</v>
      </c>
      <c r="U2898" s="1">
        <f>Data!I2898</f>
        <v>0</v>
      </c>
      <c r="V2898" s="1">
        <f>Data!J2898+Data!K2898</f>
        <v>0</v>
      </c>
      <c r="W2898" s="1">
        <f>Data!L2898</f>
        <v>0</v>
      </c>
      <c r="X2898" s="1">
        <f t="shared" si="457"/>
        <v>0</v>
      </c>
      <c r="Y2898" s="100">
        <f t="shared" si="458"/>
        <v>0</v>
      </c>
      <c r="Z2898" s="100">
        <f t="shared" si="459"/>
        <v>0</v>
      </c>
      <c r="AA2898" s="100">
        <f>'Innlegging av opplysninger'!$B$4*X2898</f>
        <v>0</v>
      </c>
      <c r="AB2898" s="1"/>
      <c r="AC2898" s="1">
        <f>'Innlegging av opplysninger'!$B$5*X2898</f>
        <v>0</v>
      </c>
      <c r="AD2898" s="1">
        <f>'Innlegging av opplysninger'!$B$5*Y2898</f>
        <v>0</v>
      </c>
      <c r="AE2898" s="1">
        <f>'Innlegging av opplysninger'!$B$5*Z2898</f>
        <v>0</v>
      </c>
      <c r="AF2898" s="1">
        <f>'Innlegging av opplysninger'!$B$5*AA2898</f>
        <v>0</v>
      </c>
      <c r="AG2898" s="1"/>
      <c r="AH2898" s="1">
        <f>'Innlegging av opplysninger'!$C$11*SUM(X2898:AG2898)</f>
        <v>0</v>
      </c>
      <c r="AI2898" s="1">
        <f>'Innlegging av opplysninger'!$C$13*(((X2898+Z2898+AC2898+AE2898)*Data!M2898)+(Z2898+AE2898)*(1-Data!M2898)*1.8/12+Y2898+AD2898+AA2898+AB2898+AF2898+AG2898)</f>
        <v>0</v>
      </c>
      <c r="AJ2898" s="1">
        <f>'Innlegging av opplysninger'!$C$13*((X2898+Z2898+AC2898+AE2898)*(1-Data!M2898)-(Z2898+AE2898)*(1-Data!M2898)*1.8/12)</f>
        <v>0</v>
      </c>
      <c r="AK2898" s="83">
        <f t="shared" si="454"/>
        <v>0</v>
      </c>
      <c r="AL2898" s="83">
        <f t="shared" si="455"/>
        <v>0</v>
      </c>
      <c r="AM2898" s="83">
        <f t="shared" si="456"/>
        <v>0</v>
      </c>
    </row>
    <row r="2899" spans="1:39">
      <c r="A2899" t="str">
        <f t="shared" si="450"/>
        <v>00</v>
      </c>
      <c r="B2899" s="6">
        <f>Data!A2899</f>
        <v>0</v>
      </c>
      <c r="C2899" s="7">
        <f>Data!B2899</f>
        <v>0</v>
      </c>
      <c r="D2899" s="7">
        <f>Data!C2899</f>
        <v>0</v>
      </c>
      <c r="E2899" s="1">
        <f>Data!D2899</f>
        <v>0</v>
      </c>
      <c r="F2899" s="1">
        <f>Data!E2899+Data!F2899</f>
        <v>0</v>
      </c>
      <c r="G2899" s="1">
        <f>Data!G2899</f>
        <v>0</v>
      </c>
      <c r="H2899" s="1">
        <f t="shared" si="451"/>
        <v>0</v>
      </c>
      <c r="I2899" s="1">
        <f t="shared" si="452"/>
        <v>0</v>
      </c>
      <c r="J2899" s="1">
        <f t="shared" si="453"/>
        <v>0</v>
      </c>
      <c r="K2899" s="1">
        <f>'Innlegging av opplysninger'!$B$4*H2899</f>
        <v>0</v>
      </c>
      <c r="L2899" s="1"/>
      <c r="M2899" s="1">
        <f>'Innlegging av opplysninger'!$B$5*H2899</f>
        <v>0</v>
      </c>
      <c r="N2899" s="1">
        <f>'Innlegging av opplysninger'!$B$5*I2899</f>
        <v>0</v>
      </c>
      <c r="O2899" s="1">
        <f>'Innlegging av opplysninger'!$B$5*J2899</f>
        <v>0</v>
      </c>
      <c r="P2899" s="1">
        <f>'Innlegging av opplysninger'!$B$5*K2899</f>
        <v>0</v>
      </c>
      <c r="Q2899" s="1"/>
      <c r="R2899" s="1">
        <f>'Innlegging av opplysninger'!$C$11*SUM(H2899:Q2899)</f>
        <v>0</v>
      </c>
      <c r="S2899" s="1">
        <f>'Innlegging av opplysninger'!$C$13*(((H2899+J2899+M2899+O2899)*Data!H2899)+(J2899+O2899)*(1-Data!H2899)*1.8/12+I2899+N2899+K2899+L2899+P2899+Q2899)</f>
        <v>0</v>
      </c>
      <c r="T2899" s="1">
        <f>'Innlegging av opplysninger'!$C$13*((H2899+J2899+M2899+O2899)*(1-Data!H2899)-(J2899+O2899)*(1-Data!H2899)*1.8/12)</f>
        <v>0</v>
      </c>
      <c r="U2899" s="1">
        <f>Data!I2899</f>
        <v>0</v>
      </c>
      <c r="V2899" s="1">
        <f>Data!J2899+Data!K2899</f>
        <v>0</v>
      </c>
      <c r="W2899" s="1">
        <f>Data!L2899</f>
        <v>0</v>
      </c>
      <c r="X2899" s="1">
        <f t="shared" si="457"/>
        <v>0</v>
      </c>
      <c r="Y2899" s="100">
        <f t="shared" si="458"/>
        <v>0</v>
      </c>
      <c r="Z2899" s="100">
        <f t="shared" si="459"/>
        <v>0</v>
      </c>
      <c r="AA2899" s="100">
        <f>'Innlegging av opplysninger'!$B$4*X2899</f>
        <v>0</v>
      </c>
      <c r="AB2899" s="1"/>
      <c r="AC2899" s="1">
        <f>'Innlegging av opplysninger'!$B$5*X2899</f>
        <v>0</v>
      </c>
      <c r="AD2899" s="1">
        <f>'Innlegging av opplysninger'!$B$5*Y2899</f>
        <v>0</v>
      </c>
      <c r="AE2899" s="1">
        <f>'Innlegging av opplysninger'!$B$5*Z2899</f>
        <v>0</v>
      </c>
      <c r="AF2899" s="1">
        <f>'Innlegging av opplysninger'!$B$5*AA2899</f>
        <v>0</v>
      </c>
      <c r="AG2899" s="1"/>
      <c r="AH2899" s="1">
        <f>'Innlegging av opplysninger'!$C$11*SUM(X2899:AG2899)</f>
        <v>0</v>
      </c>
      <c r="AI2899" s="1">
        <f>'Innlegging av opplysninger'!$C$13*(((X2899+Z2899+AC2899+AE2899)*Data!M2899)+(Z2899+AE2899)*(1-Data!M2899)*1.8/12+Y2899+AD2899+AA2899+AB2899+AF2899+AG2899)</f>
        <v>0</v>
      </c>
      <c r="AJ2899" s="1">
        <f>'Innlegging av opplysninger'!$C$13*((X2899+Z2899+AC2899+AE2899)*(1-Data!M2899)-(Z2899+AE2899)*(1-Data!M2899)*1.8/12)</f>
        <v>0</v>
      </c>
      <c r="AK2899" s="83">
        <f t="shared" si="454"/>
        <v>0</v>
      </c>
      <c r="AL2899" s="83">
        <f t="shared" si="455"/>
        <v>0</v>
      </c>
      <c r="AM2899" s="83">
        <f t="shared" si="456"/>
        <v>0</v>
      </c>
    </row>
    <row r="2900" spans="1:39">
      <c r="A2900" t="str">
        <f t="shared" si="450"/>
        <v>00</v>
      </c>
      <c r="B2900" s="6">
        <f>Data!A2900</f>
        <v>0</v>
      </c>
      <c r="C2900" s="7">
        <f>Data!B2900</f>
        <v>0</v>
      </c>
      <c r="D2900" s="7">
        <f>Data!C2900</f>
        <v>0</v>
      </c>
      <c r="E2900" s="1">
        <f>Data!D2900</f>
        <v>0</v>
      </c>
      <c r="F2900" s="1">
        <f>Data!E2900+Data!F2900</f>
        <v>0</v>
      </c>
      <c r="G2900" s="1">
        <f>Data!G2900</f>
        <v>0</v>
      </c>
      <c r="H2900" s="1">
        <f t="shared" si="451"/>
        <v>0</v>
      </c>
      <c r="I2900" s="1">
        <f t="shared" si="452"/>
        <v>0</v>
      </c>
      <c r="J2900" s="1">
        <f t="shared" si="453"/>
        <v>0</v>
      </c>
      <c r="K2900" s="1">
        <f>'Innlegging av opplysninger'!$B$4*H2900</f>
        <v>0</v>
      </c>
      <c r="L2900" s="1"/>
      <c r="M2900" s="1">
        <f>'Innlegging av opplysninger'!$B$5*H2900</f>
        <v>0</v>
      </c>
      <c r="N2900" s="1">
        <f>'Innlegging av opplysninger'!$B$5*I2900</f>
        <v>0</v>
      </c>
      <c r="O2900" s="1">
        <f>'Innlegging av opplysninger'!$B$5*J2900</f>
        <v>0</v>
      </c>
      <c r="P2900" s="1">
        <f>'Innlegging av opplysninger'!$B$5*K2900</f>
        <v>0</v>
      </c>
      <c r="Q2900" s="1"/>
      <c r="R2900" s="1">
        <f>'Innlegging av opplysninger'!$C$11*SUM(H2900:Q2900)</f>
        <v>0</v>
      </c>
      <c r="S2900" s="1">
        <f>'Innlegging av opplysninger'!$C$13*(((H2900+J2900+M2900+O2900)*Data!H2900)+(J2900+O2900)*(1-Data!H2900)*1.8/12+I2900+N2900+K2900+L2900+P2900+Q2900)</f>
        <v>0</v>
      </c>
      <c r="T2900" s="1">
        <f>'Innlegging av opplysninger'!$C$13*((H2900+J2900+M2900+O2900)*(1-Data!H2900)-(J2900+O2900)*(1-Data!H2900)*1.8/12)</f>
        <v>0</v>
      </c>
      <c r="U2900" s="1">
        <f>Data!I2900</f>
        <v>0</v>
      </c>
      <c r="V2900" s="1">
        <f>Data!J2900+Data!K2900</f>
        <v>0</v>
      </c>
      <c r="W2900" s="1">
        <f>Data!L2900</f>
        <v>0</v>
      </c>
      <c r="X2900" s="1">
        <f t="shared" si="457"/>
        <v>0</v>
      </c>
      <c r="Y2900" s="100">
        <f t="shared" si="458"/>
        <v>0</v>
      </c>
      <c r="Z2900" s="100">
        <f t="shared" si="459"/>
        <v>0</v>
      </c>
      <c r="AA2900" s="100">
        <f>'Innlegging av opplysninger'!$B$4*X2900</f>
        <v>0</v>
      </c>
      <c r="AB2900" s="1"/>
      <c r="AC2900" s="1">
        <f>'Innlegging av opplysninger'!$B$5*X2900</f>
        <v>0</v>
      </c>
      <c r="AD2900" s="1">
        <f>'Innlegging av opplysninger'!$B$5*Y2900</f>
        <v>0</v>
      </c>
      <c r="AE2900" s="1">
        <f>'Innlegging av opplysninger'!$B$5*Z2900</f>
        <v>0</v>
      </c>
      <c r="AF2900" s="1">
        <f>'Innlegging av opplysninger'!$B$5*AA2900</f>
        <v>0</v>
      </c>
      <c r="AG2900" s="1"/>
      <c r="AH2900" s="1">
        <f>'Innlegging av opplysninger'!$C$11*SUM(X2900:AG2900)</f>
        <v>0</v>
      </c>
      <c r="AI2900" s="1">
        <f>'Innlegging av opplysninger'!$C$13*(((X2900+Z2900+AC2900+AE2900)*Data!M2900)+(Z2900+AE2900)*(1-Data!M2900)*1.8/12+Y2900+AD2900+AA2900+AB2900+AF2900+AG2900)</f>
        <v>0</v>
      </c>
      <c r="AJ2900" s="1">
        <f>'Innlegging av opplysninger'!$C$13*((X2900+Z2900+AC2900+AE2900)*(1-Data!M2900)-(Z2900+AE2900)*(1-Data!M2900)*1.8/12)</f>
        <v>0</v>
      </c>
      <c r="AK2900" s="83">
        <f t="shared" si="454"/>
        <v>0</v>
      </c>
      <c r="AL2900" s="83">
        <f t="shared" si="455"/>
        <v>0</v>
      </c>
      <c r="AM2900" s="83">
        <f t="shared" si="456"/>
        <v>0</v>
      </c>
    </row>
    <row r="2901" spans="1:39">
      <c r="A2901" t="str">
        <f t="shared" si="450"/>
        <v>00</v>
      </c>
      <c r="B2901" s="6">
        <f>Data!A2901</f>
        <v>0</v>
      </c>
      <c r="C2901" s="7">
        <f>Data!B2901</f>
        <v>0</v>
      </c>
      <c r="D2901" s="7">
        <f>Data!C2901</f>
        <v>0</v>
      </c>
      <c r="E2901" s="1">
        <f>Data!D2901</f>
        <v>0</v>
      </c>
      <c r="F2901" s="1">
        <f>Data!E2901+Data!F2901</f>
        <v>0</v>
      </c>
      <c r="G2901" s="1">
        <f>Data!G2901</f>
        <v>0</v>
      </c>
      <c r="H2901" s="1">
        <f t="shared" si="451"/>
        <v>0</v>
      </c>
      <c r="I2901" s="1">
        <f t="shared" si="452"/>
        <v>0</v>
      </c>
      <c r="J2901" s="1">
        <f t="shared" si="453"/>
        <v>0</v>
      </c>
      <c r="K2901" s="1">
        <f>'Innlegging av opplysninger'!$B$4*H2901</f>
        <v>0</v>
      </c>
      <c r="L2901" s="1"/>
      <c r="M2901" s="1">
        <f>'Innlegging av opplysninger'!$B$5*H2901</f>
        <v>0</v>
      </c>
      <c r="N2901" s="1">
        <f>'Innlegging av opplysninger'!$B$5*I2901</f>
        <v>0</v>
      </c>
      <c r="O2901" s="1">
        <f>'Innlegging av opplysninger'!$B$5*J2901</f>
        <v>0</v>
      </c>
      <c r="P2901" s="1">
        <f>'Innlegging av opplysninger'!$B$5*K2901</f>
        <v>0</v>
      </c>
      <c r="Q2901" s="1"/>
      <c r="R2901" s="1">
        <f>'Innlegging av opplysninger'!$C$11*SUM(H2901:Q2901)</f>
        <v>0</v>
      </c>
      <c r="S2901" s="1">
        <f>'Innlegging av opplysninger'!$C$13*(((H2901+J2901+M2901+O2901)*Data!H2901)+(J2901+O2901)*(1-Data!H2901)*1.8/12+I2901+N2901+K2901+L2901+P2901+Q2901)</f>
        <v>0</v>
      </c>
      <c r="T2901" s="1">
        <f>'Innlegging av opplysninger'!$C$13*((H2901+J2901+M2901+O2901)*(1-Data!H2901)-(J2901+O2901)*(1-Data!H2901)*1.8/12)</f>
        <v>0</v>
      </c>
      <c r="U2901" s="1">
        <f>Data!I2901</f>
        <v>0</v>
      </c>
      <c r="V2901" s="1">
        <f>Data!J2901+Data!K2901</f>
        <v>0</v>
      </c>
      <c r="W2901" s="1">
        <f>Data!L2901</f>
        <v>0</v>
      </c>
      <c r="X2901" s="1">
        <f t="shared" si="457"/>
        <v>0</v>
      </c>
      <c r="Y2901" s="100">
        <f t="shared" si="458"/>
        <v>0</v>
      </c>
      <c r="Z2901" s="100">
        <f t="shared" si="459"/>
        <v>0</v>
      </c>
      <c r="AA2901" s="100">
        <f>'Innlegging av opplysninger'!$B$4*X2901</f>
        <v>0</v>
      </c>
      <c r="AB2901" s="1"/>
      <c r="AC2901" s="1">
        <f>'Innlegging av opplysninger'!$B$5*X2901</f>
        <v>0</v>
      </c>
      <c r="AD2901" s="1">
        <f>'Innlegging av opplysninger'!$B$5*Y2901</f>
        <v>0</v>
      </c>
      <c r="AE2901" s="1">
        <f>'Innlegging av opplysninger'!$B$5*Z2901</f>
        <v>0</v>
      </c>
      <c r="AF2901" s="1">
        <f>'Innlegging av opplysninger'!$B$5*AA2901</f>
        <v>0</v>
      </c>
      <c r="AG2901" s="1"/>
      <c r="AH2901" s="1">
        <f>'Innlegging av opplysninger'!$C$11*SUM(X2901:AG2901)</f>
        <v>0</v>
      </c>
      <c r="AI2901" s="1">
        <f>'Innlegging av opplysninger'!$C$13*(((X2901+Z2901+AC2901+AE2901)*Data!M2901)+(Z2901+AE2901)*(1-Data!M2901)*1.8/12+Y2901+AD2901+AA2901+AB2901+AF2901+AG2901)</f>
        <v>0</v>
      </c>
      <c r="AJ2901" s="1">
        <f>'Innlegging av opplysninger'!$C$13*((X2901+Z2901+AC2901+AE2901)*(1-Data!M2901)-(Z2901+AE2901)*(1-Data!M2901)*1.8/12)</f>
        <v>0</v>
      </c>
      <c r="AK2901" s="83">
        <f t="shared" si="454"/>
        <v>0</v>
      </c>
      <c r="AL2901" s="83">
        <f t="shared" si="455"/>
        <v>0</v>
      </c>
      <c r="AM2901" s="83">
        <f t="shared" si="456"/>
        <v>0</v>
      </c>
    </row>
    <row r="2902" spans="1:39">
      <c r="A2902" t="str">
        <f t="shared" si="450"/>
        <v>00</v>
      </c>
      <c r="B2902" s="6">
        <f>Data!A2902</f>
        <v>0</v>
      </c>
      <c r="C2902" s="7">
        <f>Data!B2902</f>
        <v>0</v>
      </c>
      <c r="D2902" s="7">
        <f>Data!C2902</f>
        <v>0</v>
      </c>
      <c r="E2902" s="1">
        <f>Data!D2902</f>
        <v>0</v>
      </c>
      <c r="F2902" s="1">
        <f>Data!E2902+Data!F2902</f>
        <v>0</v>
      </c>
      <c r="G2902" s="1">
        <f>Data!G2902</f>
        <v>0</v>
      </c>
      <c r="H2902" s="1">
        <f t="shared" si="451"/>
        <v>0</v>
      </c>
      <c r="I2902" s="1">
        <f t="shared" si="452"/>
        <v>0</v>
      </c>
      <c r="J2902" s="1">
        <f t="shared" si="453"/>
        <v>0</v>
      </c>
      <c r="K2902" s="1">
        <f>'Innlegging av opplysninger'!$B$4*H2902</f>
        <v>0</v>
      </c>
      <c r="L2902" s="1"/>
      <c r="M2902" s="1">
        <f>'Innlegging av opplysninger'!$B$5*H2902</f>
        <v>0</v>
      </c>
      <c r="N2902" s="1">
        <f>'Innlegging av opplysninger'!$B$5*I2902</f>
        <v>0</v>
      </c>
      <c r="O2902" s="1">
        <f>'Innlegging av opplysninger'!$B$5*J2902</f>
        <v>0</v>
      </c>
      <c r="P2902" s="1">
        <f>'Innlegging av opplysninger'!$B$5*K2902</f>
        <v>0</v>
      </c>
      <c r="Q2902" s="1"/>
      <c r="R2902" s="1">
        <f>'Innlegging av opplysninger'!$C$11*SUM(H2902:Q2902)</f>
        <v>0</v>
      </c>
      <c r="S2902" s="1">
        <f>'Innlegging av opplysninger'!$C$13*(((H2902+J2902+M2902+O2902)*Data!H2902)+(J2902+O2902)*(1-Data!H2902)*1.8/12+I2902+N2902+K2902+L2902+P2902+Q2902)</f>
        <v>0</v>
      </c>
      <c r="T2902" s="1">
        <f>'Innlegging av opplysninger'!$C$13*((H2902+J2902+M2902+O2902)*(1-Data!H2902)-(J2902+O2902)*(1-Data!H2902)*1.8/12)</f>
        <v>0</v>
      </c>
      <c r="U2902" s="1">
        <f>Data!I2902</f>
        <v>0</v>
      </c>
      <c r="V2902" s="1">
        <f>Data!J2902+Data!K2902</f>
        <v>0</v>
      </c>
      <c r="W2902" s="1">
        <f>Data!L2902</f>
        <v>0</v>
      </c>
      <c r="X2902" s="1">
        <f t="shared" si="457"/>
        <v>0</v>
      </c>
      <c r="Y2902" s="100">
        <f t="shared" si="458"/>
        <v>0</v>
      </c>
      <c r="Z2902" s="100">
        <f t="shared" si="459"/>
        <v>0</v>
      </c>
      <c r="AA2902" s="100">
        <f>'Innlegging av opplysninger'!$B$4*X2902</f>
        <v>0</v>
      </c>
      <c r="AB2902" s="1"/>
      <c r="AC2902" s="1">
        <f>'Innlegging av opplysninger'!$B$5*X2902</f>
        <v>0</v>
      </c>
      <c r="AD2902" s="1">
        <f>'Innlegging av opplysninger'!$B$5*Y2902</f>
        <v>0</v>
      </c>
      <c r="AE2902" s="1">
        <f>'Innlegging av opplysninger'!$B$5*Z2902</f>
        <v>0</v>
      </c>
      <c r="AF2902" s="1">
        <f>'Innlegging av opplysninger'!$B$5*AA2902</f>
        <v>0</v>
      </c>
      <c r="AG2902" s="1"/>
      <c r="AH2902" s="1">
        <f>'Innlegging av opplysninger'!$C$11*SUM(X2902:AG2902)</f>
        <v>0</v>
      </c>
      <c r="AI2902" s="1">
        <f>'Innlegging av opplysninger'!$C$13*(((X2902+Z2902+AC2902+AE2902)*Data!M2902)+(Z2902+AE2902)*(1-Data!M2902)*1.8/12+Y2902+AD2902+AA2902+AB2902+AF2902+AG2902)</f>
        <v>0</v>
      </c>
      <c r="AJ2902" s="1">
        <f>'Innlegging av opplysninger'!$C$13*((X2902+Z2902+AC2902+AE2902)*(1-Data!M2902)-(Z2902+AE2902)*(1-Data!M2902)*1.8/12)</f>
        <v>0</v>
      </c>
      <c r="AK2902" s="83">
        <f t="shared" si="454"/>
        <v>0</v>
      </c>
      <c r="AL2902" s="83">
        <f t="shared" si="455"/>
        <v>0</v>
      </c>
      <c r="AM2902" s="83">
        <f t="shared" si="456"/>
        <v>0</v>
      </c>
    </row>
    <row r="2903" spans="1:39">
      <c r="A2903" t="str">
        <f t="shared" si="450"/>
        <v>00</v>
      </c>
      <c r="B2903" s="6">
        <f>Data!A2903</f>
        <v>0</v>
      </c>
      <c r="C2903" s="7">
        <f>Data!B2903</f>
        <v>0</v>
      </c>
      <c r="D2903" s="7">
        <f>Data!C2903</f>
        <v>0</v>
      </c>
      <c r="E2903" s="1">
        <f>Data!D2903</f>
        <v>0</v>
      </c>
      <c r="F2903" s="1">
        <f>Data!E2903+Data!F2903</f>
        <v>0</v>
      </c>
      <c r="G2903" s="1">
        <f>Data!G2903</f>
        <v>0</v>
      </c>
      <c r="H2903" s="1">
        <f t="shared" si="451"/>
        <v>0</v>
      </c>
      <c r="I2903" s="1">
        <f t="shared" si="452"/>
        <v>0</v>
      </c>
      <c r="J2903" s="1">
        <f t="shared" si="453"/>
        <v>0</v>
      </c>
      <c r="K2903" s="1">
        <f>'Innlegging av opplysninger'!$B$4*H2903</f>
        <v>0</v>
      </c>
      <c r="L2903" s="1"/>
      <c r="M2903" s="1">
        <f>'Innlegging av opplysninger'!$B$5*H2903</f>
        <v>0</v>
      </c>
      <c r="N2903" s="1">
        <f>'Innlegging av opplysninger'!$B$5*I2903</f>
        <v>0</v>
      </c>
      <c r="O2903" s="1">
        <f>'Innlegging av opplysninger'!$B$5*J2903</f>
        <v>0</v>
      </c>
      <c r="P2903" s="1">
        <f>'Innlegging av opplysninger'!$B$5*K2903</f>
        <v>0</v>
      </c>
      <c r="Q2903" s="1"/>
      <c r="R2903" s="1">
        <f>'Innlegging av opplysninger'!$C$11*SUM(H2903:Q2903)</f>
        <v>0</v>
      </c>
      <c r="S2903" s="1">
        <f>'Innlegging av opplysninger'!$C$13*(((H2903+J2903+M2903+O2903)*Data!H2903)+(J2903+O2903)*(1-Data!H2903)*1.8/12+I2903+N2903+K2903+L2903+P2903+Q2903)</f>
        <v>0</v>
      </c>
      <c r="T2903" s="1">
        <f>'Innlegging av opplysninger'!$C$13*((H2903+J2903+M2903+O2903)*(1-Data!H2903)-(J2903+O2903)*(1-Data!H2903)*1.8/12)</f>
        <v>0</v>
      </c>
      <c r="U2903" s="1">
        <f>Data!I2903</f>
        <v>0</v>
      </c>
      <c r="V2903" s="1">
        <f>Data!J2903+Data!K2903</f>
        <v>0</v>
      </c>
      <c r="W2903" s="1">
        <f>Data!L2903</f>
        <v>0</v>
      </c>
      <c r="X2903" s="1">
        <f t="shared" si="457"/>
        <v>0</v>
      </c>
      <c r="Y2903" s="100">
        <f t="shared" si="458"/>
        <v>0</v>
      </c>
      <c r="Z2903" s="100">
        <f t="shared" si="459"/>
        <v>0</v>
      </c>
      <c r="AA2903" s="100">
        <f>'Innlegging av opplysninger'!$B$4*X2903</f>
        <v>0</v>
      </c>
      <c r="AB2903" s="1"/>
      <c r="AC2903" s="1">
        <f>'Innlegging av opplysninger'!$B$5*X2903</f>
        <v>0</v>
      </c>
      <c r="AD2903" s="1">
        <f>'Innlegging av opplysninger'!$B$5*Y2903</f>
        <v>0</v>
      </c>
      <c r="AE2903" s="1">
        <f>'Innlegging av opplysninger'!$B$5*Z2903</f>
        <v>0</v>
      </c>
      <c r="AF2903" s="1">
        <f>'Innlegging av opplysninger'!$B$5*AA2903</f>
        <v>0</v>
      </c>
      <c r="AG2903" s="1"/>
      <c r="AH2903" s="1">
        <f>'Innlegging av opplysninger'!$C$11*SUM(X2903:AG2903)</f>
        <v>0</v>
      </c>
      <c r="AI2903" s="1">
        <f>'Innlegging av opplysninger'!$C$13*(((X2903+Z2903+AC2903+AE2903)*Data!M2903)+(Z2903+AE2903)*(1-Data!M2903)*1.8/12+Y2903+AD2903+AA2903+AB2903+AF2903+AG2903)</f>
        <v>0</v>
      </c>
      <c r="AJ2903" s="1">
        <f>'Innlegging av opplysninger'!$C$13*((X2903+Z2903+AC2903+AE2903)*(1-Data!M2903)-(Z2903+AE2903)*(1-Data!M2903)*1.8/12)</f>
        <v>0</v>
      </c>
      <c r="AK2903" s="83">
        <f t="shared" si="454"/>
        <v>0</v>
      </c>
      <c r="AL2903" s="83">
        <f t="shared" si="455"/>
        <v>0</v>
      </c>
      <c r="AM2903" s="83">
        <f t="shared" si="456"/>
        <v>0</v>
      </c>
    </row>
    <row r="2904" spans="1:39">
      <c r="A2904" t="str">
        <f t="shared" si="450"/>
        <v>00</v>
      </c>
      <c r="B2904" s="6">
        <f>Data!A2904</f>
        <v>0</v>
      </c>
      <c r="C2904" s="7">
        <f>Data!B2904</f>
        <v>0</v>
      </c>
      <c r="D2904" s="7">
        <f>Data!C2904</f>
        <v>0</v>
      </c>
      <c r="E2904" s="1">
        <f>Data!D2904</f>
        <v>0</v>
      </c>
      <c r="F2904" s="1">
        <f>Data!E2904+Data!F2904</f>
        <v>0</v>
      </c>
      <c r="G2904" s="1">
        <f>Data!G2904</f>
        <v>0</v>
      </c>
      <c r="H2904" s="1">
        <f t="shared" si="451"/>
        <v>0</v>
      </c>
      <c r="I2904" s="1">
        <f t="shared" si="452"/>
        <v>0</v>
      </c>
      <c r="J2904" s="1">
        <f t="shared" si="453"/>
        <v>0</v>
      </c>
      <c r="K2904" s="1">
        <f>'Innlegging av opplysninger'!$B$4*H2904</f>
        <v>0</v>
      </c>
      <c r="L2904" s="1"/>
      <c r="M2904" s="1">
        <f>'Innlegging av opplysninger'!$B$5*H2904</f>
        <v>0</v>
      </c>
      <c r="N2904" s="1">
        <f>'Innlegging av opplysninger'!$B$5*I2904</f>
        <v>0</v>
      </c>
      <c r="O2904" s="1">
        <f>'Innlegging av opplysninger'!$B$5*J2904</f>
        <v>0</v>
      </c>
      <c r="P2904" s="1">
        <f>'Innlegging av opplysninger'!$B$5*K2904</f>
        <v>0</v>
      </c>
      <c r="Q2904" s="1"/>
      <c r="R2904" s="1">
        <f>'Innlegging av opplysninger'!$C$11*SUM(H2904:Q2904)</f>
        <v>0</v>
      </c>
      <c r="S2904" s="1">
        <f>'Innlegging av opplysninger'!$C$13*(((H2904+J2904+M2904+O2904)*Data!H2904)+(J2904+O2904)*(1-Data!H2904)*1.8/12+I2904+N2904+K2904+L2904+P2904+Q2904)</f>
        <v>0</v>
      </c>
      <c r="T2904" s="1">
        <f>'Innlegging av opplysninger'!$C$13*((H2904+J2904+M2904+O2904)*(1-Data!H2904)-(J2904+O2904)*(1-Data!H2904)*1.8/12)</f>
        <v>0</v>
      </c>
      <c r="U2904" s="1">
        <f>Data!I2904</f>
        <v>0</v>
      </c>
      <c r="V2904" s="1">
        <f>Data!J2904+Data!K2904</f>
        <v>0</v>
      </c>
      <c r="W2904" s="1">
        <f>Data!L2904</f>
        <v>0</v>
      </c>
      <c r="X2904" s="1">
        <f t="shared" si="457"/>
        <v>0</v>
      </c>
      <c r="Y2904" s="100">
        <f t="shared" si="458"/>
        <v>0</v>
      </c>
      <c r="Z2904" s="100">
        <f t="shared" si="459"/>
        <v>0</v>
      </c>
      <c r="AA2904" s="100">
        <f>'Innlegging av opplysninger'!$B$4*X2904</f>
        <v>0</v>
      </c>
      <c r="AB2904" s="1"/>
      <c r="AC2904" s="1">
        <f>'Innlegging av opplysninger'!$B$5*X2904</f>
        <v>0</v>
      </c>
      <c r="AD2904" s="1">
        <f>'Innlegging av opplysninger'!$B$5*Y2904</f>
        <v>0</v>
      </c>
      <c r="AE2904" s="1">
        <f>'Innlegging av opplysninger'!$B$5*Z2904</f>
        <v>0</v>
      </c>
      <c r="AF2904" s="1">
        <f>'Innlegging av opplysninger'!$B$5*AA2904</f>
        <v>0</v>
      </c>
      <c r="AG2904" s="1"/>
      <c r="AH2904" s="1">
        <f>'Innlegging av opplysninger'!$C$11*SUM(X2904:AG2904)</f>
        <v>0</v>
      </c>
      <c r="AI2904" s="1">
        <f>'Innlegging av opplysninger'!$C$13*(((X2904+Z2904+AC2904+AE2904)*Data!M2904)+(Z2904+AE2904)*(1-Data!M2904)*1.8/12+Y2904+AD2904+AA2904+AB2904+AF2904+AG2904)</f>
        <v>0</v>
      </c>
      <c r="AJ2904" s="1">
        <f>'Innlegging av opplysninger'!$C$13*((X2904+Z2904+AC2904+AE2904)*(1-Data!M2904)-(Z2904+AE2904)*(1-Data!M2904)*1.8/12)</f>
        <v>0</v>
      </c>
      <c r="AK2904" s="83">
        <f t="shared" si="454"/>
        <v>0</v>
      </c>
      <c r="AL2904" s="83">
        <f t="shared" si="455"/>
        <v>0</v>
      </c>
      <c r="AM2904" s="83">
        <f t="shared" si="456"/>
        <v>0</v>
      </c>
    </row>
    <row r="2905" spans="1:39">
      <c r="A2905" t="str">
        <f t="shared" si="450"/>
        <v>00</v>
      </c>
      <c r="B2905" s="6">
        <f>Data!A2905</f>
        <v>0</v>
      </c>
      <c r="C2905" s="7">
        <f>Data!B2905</f>
        <v>0</v>
      </c>
      <c r="D2905" s="7">
        <f>Data!C2905</f>
        <v>0</v>
      </c>
      <c r="E2905" s="1">
        <f>Data!D2905</f>
        <v>0</v>
      </c>
      <c r="F2905" s="1">
        <f>Data!E2905+Data!F2905</f>
        <v>0</v>
      </c>
      <c r="G2905" s="1">
        <f>Data!G2905</f>
        <v>0</v>
      </c>
      <c r="H2905" s="1">
        <f t="shared" si="451"/>
        <v>0</v>
      </c>
      <c r="I2905" s="1">
        <f t="shared" si="452"/>
        <v>0</v>
      </c>
      <c r="J2905" s="1">
        <f t="shared" si="453"/>
        <v>0</v>
      </c>
      <c r="K2905" s="1">
        <f>'Innlegging av opplysninger'!$B$4*H2905</f>
        <v>0</v>
      </c>
      <c r="L2905" s="1"/>
      <c r="M2905" s="1">
        <f>'Innlegging av opplysninger'!$B$5*H2905</f>
        <v>0</v>
      </c>
      <c r="N2905" s="1">
        <f>'Innlegging av opplysninger'!$B$5*I2905</f>
        <v>0</v>
      </c>
      <c r="O2905" s="1">
        <f>'Innlegging av opplysninger'!$B$5*J2905</f>
        <v>0</v>
      </c>
      <c r="P2905" s="1">
        <f>'Innlegging av opplysninger'!$B$5*K2905</f>
        <v>0</v>
      </c>
      <c r="Q2905" s="1"/>
      <c r="R2905" s="1">
        <f>'Innlegging av opplysninger'!$C$11*SUM(H2905:Q2905)</f>
        <v>0</v>
      </c>
      <c r="S2905" s="1">
        <f>'Innlegging av opplysninger'!$C$13*(((H2905+J2905+M2905+O2905)*Data!H2905)+(J2905+O2905)*(1-Data!H2905)*1.8/12+I2905+N2905+K2905+L2905+P2905+Q2905)</f>
        <v>0</v>
      </c>
      <c r="T2905" s="1">
        <f>'Innlegging av opplysninger'!$C$13*((H2905+J2905+M2905+O2905)*(1-Data!H2905)-(J2905+O2905)*(1-Data!H2905)*1.8/12)</f>
        <v>0</v>
      </c>
      <c r="U2905" s="1">
        <f>Data!I2905</f>
        <v>0</v>
      </c>
      <c r="V2905" s="1">
        <f>Data!J2905+Data!K2905</f>
        <v>0</v>
      </c>
      <c r="W2905" s="1">
        <f>Data!L2905</f>
        <v>0</v>
      </c>
      <c r="X2905" s="1">
        <f t="shared" si="457"/>
        <v>0</v>
      </c>
      <c r="Y2905" s="100">
        <f t="shared" si="458"/>
        <v>0</v>
      </c>
      <c r="Z2905" s="100">
        <f t="shared" si="459"/>
        <v>0</v>
      </c>
      <c r="AA2905" s="100">
        <f>'Innlegging av opplysninger'!$B$4*X2905</f>
        <v>0</v>
      </c>
      <c r="AB2905" s="1"/>
      <c r="AC2905" s="1">
        <f>'Innlegging av opplysninger'!$B$5*X2905</f>
        <v>0</v>
      </c>
      <c r="AD2905" s="1">
        <f>'Innlegging av opplysninger'!$B$5*Y2905</f>
        <v>0</v>
      </c>
      <c r="AE2905" s="1">
        <f>'Innlegging av opplysninger'!$B$5*Z2905</f>
        <v>0</v>
      </c>
      <c r="AF2905" s="1">
        <f>'Innlegging av opplysninger'!$B$5*AA2905</f>
        <v>0</v>
      </c>
      <c r="AG2905" s="1"/>
      <c r="AH2905" s="1">
        <f>'Innlegging av opplysninger'!$C$11*SUM(X2905:AG2905)</f>
        <v>0</v>
      </c>
      <c r="AI2905" s="1">
        <f>'Innlegging av opplysninger'!$C$13*(((X2905+Z2905+AC2905+AE2905)*Data!M2905)+(Z2905+AE2905)*(1-Data!M2905)*1.8/12+Y2905+AD2905+AA2905+AB2905+AF2905+AG2905)</f>
        <v>0</v>
      </c>
      <c r="AJ2905" s="1">
        <f>'Innlegging av opplysninger'!$C$13*((X2905+Z2905+AC2905+AE2905)*(1-Data!M2905)-(Z2905+AE2905)*(1-Data!M2905)*1.8/12)</f>
        <v>0</v>
      </c>
      <c r="AK2905" s="83">
        <f t="shared" si="454"/>
        <v>0</v>
      </c>
      <c r="AL2905" s="83">
        <f t="shared" si="455"/>
        <v>0</v>
      </c>
      <c r="AM2905" s="83">
        <f t="shared" si="456"/>
        <v>0</v>
      </c>
    </row>
    <row r="2906" spans="1:39">
      <c r="A2906" t="str">
        <f t="shared" si="450"/>
        <v>00</v>
      </c>
      <c r="B2906" s="6">
        <f>Data!A2906</f>
        <v>0</v>
      </c>
      <c r="C2906" s="7">
        <f>Data!B2906</f>
        <v>0</v>
      </c>
      <c r="D2906" s="7">
        <f>Data!C2906</f>
        <v>0</v>
      </c>
      <c r="E2906" s="1">
        <f>Data!D2906</f>
        <v>0</v>
      </c>
      <c r="F2906" s="1">
        <f>Data!E2906+Data!F2906</f>
        <v>0</v>
      </c>
      <c r="G2906" s="1">
        <f>Data!G2906</f>
        <v>0</v>
      </c>
      <c r="H2906" s="1">
        <f t="shared" si="451"/>
        <v>0</v>
      </c>
      <c r="I2906" s="1">
        <f t="shared" si="452"/>
        <v>0</v>
      </c>
      <c r="J2906" s="1">
        <f t="shared" si="453"/>
        <v>0</v>
      </c>
      <c r="K2906" s="1">
        <f>'Innlegging av opplysninger'!$B$4*H2906</f>
        <v>0</v>
      </c>
      <c r="L2906" s="1"/>
      <c r="M2906" s="1">
        <f>'Innlegging av opplysninger'!$B$5*H2906</f>
        <v>0</v>
      </c>
      <c r="N2906" s="1">
        <f>'Innlegging av opplysninger'!$B$5*I2906</f>
        <v>0</v>
      </c>
      <c r="O2906" s="1">
        <f>'Innlegging av opplysninger'!$B$5*J2906</f>
        <v>0</v>
      </c>
      <c r="P2906" s="1">
        <f>'Innlegging av opplysninger'!$B$5*K2906</f>
        <v>0</v>
      </c>
      <c r="Q2906" s="1"/>
      <c r="R2906" s="1">
        <f>'Innlegging av opplysninger'!$C$11*SUM(H2906:Q2906)</f>
        <v>0</v>
      </c>
      <c r="S2906" s="1">
        <f>'Innlegging av opplysninger'!$C$13*(((H2906+J2906+M2906+O2906)*Data!H2906)+(J2906+O2906)*(1-Data!H2906)*1.8/12+I2906+N2906+K2906+L2906+P2906+Q2906)</f>
        <v>0</v>
      </c>
      <c r="T2906" s="1">
        <f>'Innlegging av opplysninger'!$C$13*((H2906+J2906+M2906+O2906)*(1-Data!H2906)-(J2906+O2906)*(1-Data!H2906)*1.8/12)</f>
        <v>0</v>
      </c>
      <c r="U2906" s="1">
        <f>Data!I2906</f>
        <v>0</v>
      </c>
      <c r="V2906" s="1">
        <f>Data!J2906+Data!K2906</f>
        <v>0</v>
      </c>
      <c r="W2906" s="1">
        <f>Data!L2906</f>
        <v>0</v>
      </c>
      <c r="X2906" s="1">
        <f t="shared" si="457"/>
        <v>0</v>
      </c>
      <c r="Y2906" s="100">
        <f t="shared" si="458"/>
        <v>0</v>
      </c>
      <c r="Z2906" s="100">
        <f t="shared" si="459"/>
        <v>0</v>
      </c>
      <c r="AA2906" s="100">
        <f>'Innlegging av opplysninger'!$B$4*X2906</f>
        <v>0</v>
      </c>
      <c r="AB2906" s="1"/>
      <c r="AC2906" s="1">
        <f>'Innlegging av opplysninger'!$B$5*X2906</f>
        <v>0</v>
      </c>
      <c r="AD2906" s="1">
        <f>'Innlegging av opplysninger'!$B$5*Y2906</f>
        <v>0</v>
      </c>
      <c r="AE2906" s="1">
        <f>'Innlegging av opplysninger'!$B$5*Z2906</f>
        <v>0</v>
      </c>
      <c r="AF2906" s="1">
        <f>'Innlegging av opplysninger'!$B$5*AA2906</f>
        <v>0</v>
      </c>
      <c r="AG2906" s="1"/>
      <c r="AH2906" s="1">
        <f>'Innlegging av opplysninger'!$C$11*SUM(X2906:AG2906)</f>
        <v>0</v>
      </c>
      <c r="AI2906" s="1">
        <f>'Innlegging av opplysninger'!$C$13*(((X2906+Z2906+AC2906+AE2906)*Data!M2906)+(Z2906+AE2906)*(1-Data!M2906)*1.8/12+Y2906+AD2906+AA2906+AB2906+AF2906+AG2906)</f>
        <v>0</v>
      </c>
      <c r="AJ2906" s="1">
        <f>'Innlegging av opplysninger'!$C$13*((X2906+Z2906+AC2906+AE2906)*(1-Data!M2906)-(Z2906+AE2906)*(1-Data!M2906)*1.8/12)</f>
        <v>0</v>
      </c>
      <c r="AK2906" s="83">
        <f t="shared" si="454"/>
        <v>0</v>
      </c>
      <c r="AL2906" s="83">
        <f t="shared" si="455"/>
        <v>0</v>
      </c>
      <c r="AM2906" s="83">
        <f t="shared" si="456"/>
        <v>0</v>
      </c>
    </row>
    <row r="2907" spans="1:39">
      <c r="A2907" t="str">
        <f t="shared" si="450"/>
        <v>00</v>
      </c>
      <c r="B2907" s="6">
        <f>Data!A2907</f>
        <v>0</v>
      </c>
      <c r="C2907" s="7">
        <f>Data!B2907</f>
        <v>0</v>
      </c>
      <c r="D2907" s="7">
        <f>Data!C2907</f>
        <v>0</v>
      </c>
      <c r="E2907" s="1">
        <f>Data!D2907</f>
        <v>0</v>
      </c>
      <c r="F2907" s="1">
        <f>Data!E2907+Data!F2907</f>
        <v>0</v>
      </c>
      <c r="G2907" s="1">
        <f>Data!G2907</f>
        <v>0</v>
      </c>
      <c r="H2907" s="1">
        <f t="shared" si="451"/>
        <v>0</v>
      </c>
      <c r="I2907" s="1">
        <f t="shared" si="452"/>
        <v>0</v>
      </c>
      <c r="J2907" s="1">
        <f t="shared" si="453"/>
        <v>0</v>
      </c>
      <c r="K2907" s="1">
        <f>'Innlegging av opplysninger'!$B$4*H2907</f>
        <v>0</v>
      </c>
      <c r="L2907" s="1"/>
      <c r="M2907" s="1">
        <f>'Innlegging av opplysninger'!$B$5*H2907</f>
        <v>0</v>
      </c>
      <c r="N2907" s="1">
        <f>'Innlegging av opplysninger'!$B$5*I2907</f>
        <v>0</v>
      </c>
      <c r="O2907" s="1">
        <f>'Innlegging av opplysninger'!$B$5*J2907</f>
        <v>0</v>
      </c>
      <c r="P2907" s="1">
        <f>'Innlegging av opplysninger'!$B$5*K2907</f>
        <v>0</v>
      </c>
      <c r="Q2907" s="1"/>
      <c r="R2907" s="1">
        <f>'Innlegging av opplysninger'!$C$11*SUM(H2907:Q2907)</f>
        <v>0</v>
      </c>
      <c r="S2907" s="1">
        <f>'Innlegging av opplysninger'!$C$13*(((H2907+J2907+M2907+O2907)*Data!H2907)+(J2907+O2907)*(1-Data!H2907)*1.8/12+I2907+N2907+K2907+L2907+P2907+Q2907)</f>
        <v>0</v>
      </c>
      <c r="T2907" s="1">
        <f>'Innlegging av opplysninger'!$C$13*((H2907+J2907+M2907+O2907)*(1-Data!H2907)-(J2907+O2907)*(1-Data!H2907)*1.8/12)</f>
        <v>0</v>
      </c>
      <c r="U2907" s="1">
        <f>Data!I2907</f>
        <v>0</v>
      </c>
      <c r="V2907" s="1">
        <f>Data!J2907+Data!K2907</f>
        <v>0</v>
      </c>
      <c r="W2907" s="1">
        <f>Data!L2907</f>
        <v>0</v>
      </c>
      <c r="X2907" s="1">
        <f t="shared" si="457"/>
        <v>0</v>
      </c>
      <c r="Y2907" s="100">
        <f t="shared" si="458"/>
        <v>0</v>
      </c>
      <c r="Z2907" s="100">
        <f t="shared" si="459"/>
        <v>0</v>
      </c>
      <c r="AA2907" s="100">
        <f>'Innlegging av opplysninger'!$B$4*X2907</f>
        <v>0</v>
      </c>
      <c r="AB2907" s="1"/>
      <c r="AC2907" s="1">
        <f>'Innlegging av opplysninger'!$B$5*X2907</f>
        <v>0</v>
      </c>
      <c r="AD2907" s="1">
        <f>'Innlegging av opplysninger'!$B$5*Y2907</f>
        <v>0</v>
      </c>
      <c r="AE2907" s="1">
        <f>'Innlegging av opplysninger'!$B$5*Z2907</f>
        <v>0</v>
      </c>
      <c r="AF2907" s="1">
        <f>'Innlegging av opplysninger'!$B$5*AA2907</f>
        <v>0</v>
      </c>
      <c r="AG2907" s="1"/>
      <c r="AH2907" s="1">
        <f>'Innlegging av opplysninger'!$C$11*SUM(X2907:AG2907)</f>
        <v>0</v>
      </c>
      <c r="AI2907" s="1">
        <f>'Innlegging av opplysninger'!$C$13*(((X2907+Z2907+AC2907+AE2907)*Data!M2907)+(Z2907+AE2907)*(1-Data!M2907)*1.8/12+Y2907+AD2907+AA2907+AB2907+AF2907+AG2907)</f>
        <v>0</v>
      </c>
      <c r="AJ2907" s="1">
        <f>'Innlegging av opplysninger'!$C$13*((X2907+Z2907+AC2907+AE2907)*(1-Data!M2907)-(Z2907+AE2907)*(1-Data!M2907)*1.8/12)</f>
        <v>0</v>
      </c>
      <c r="AK2907" s="83">
        <f t="shared" si="454"/>
        <v>0</v>
      </c>
      <c r="AL2907" s="83">
        <f t="shared" si="455"/>
        <v>0</v>
      </c>
      <c r="AM2907" s="83">
        <f t="shared" si="456"/>
        <v>0</v>
      </c>
    </row>
    <row r="2908" spans="1:39">
      <c r="A2908" t="str">
        <f t="shared" si="450"/>
        <v>00</v>
      </c>
      <c r="B2908" s="6">
        <f>Data!A2908</f>
        <v>0</v>
      </c>
      <c r="C2908" s="7">
        <f>Data!B2908</f>
        <v>0</v>
      </c>
      <c r="D2908" s="7">
        <f>Data!C2908</f>
        <v>0</v>
      </c>
      <c r="E2908" s="1">
        <f>Data!D2908</f>
        <v>0</v>
      </c>
      <c r="F2908" s="1">
        <f>Data!E2908+Data!F2908</f>
        <v>0</v>
      </c>
      <c r="G2908" s="1">
        <f>Data!G2908</f>
        <v>0</v>
      </c>
      <c r="H2908" s="1">
        <f t="shared" si="451"/>
        <v>0</v>
      </c>
      <c r="I2908" s="1">
        <f t="shared" si="452"/>
        <v>0</v>
      </c>
      <c r="J2908" s="1">
        <f t="shared" si="453"/>
        <v>0</v>
      </c>
      <c r="K2908" s="1">
        <f>'Innlegging av opplysninger'!$B$4*H2908</f>
        <v>0</v>
      </c>
      <c r="L2908" s="1"/>
      <c r="M2908" s="1">
        <f>'Innlegging av opplysninger'!$B$5*H2908</f>
        <v>0</v>
      </c>
      <c r="N2908" s="1">
        <f>'Innlegging av opplysninger'!$B$5*I2908</f>
        <v>0</v>
      </c>
      <c r="O2908" s="1">
        <f>'Innlegging av opplysninger'!$B$5*J2908</f>
        <v>0</v>
      </c>
      <c r="P2908" s="1">
        <f>'Innlegging av opplysninger'!$B$5*K2908</f>
        <v>0</v>
      </c>
      <c r="Q2908" s="1"/>
      <c r="R2908" s="1">
        <f>'Innlegging av opplysninger'!$C$11*SUM(H2908:Q2908)</f>
        <v>0</v>
      </c>
      <c r="S2908" s="1">
        <f>'Innlegging av opplysninger'!$C$13*(((H2908+J2908+M2908+O2908)*Data!H2908)+(J2908+O2908)*(1-Data!H2908)*1.8/12+I2908+N2908+K2908+L2908+P2908+Q2908)</f>
        <v>0</v>
      </c>
      <c r="T2908" s="1">
        <f>'Innlegging av opplysninger'!$C$13*((H2908+J2908+M2908+O2908)*(1-Data!H2908)-(J2908+O2908)*(1-Data!H2908)*1.8/12)</f>
        <v>0</v>
      </c>
      <c r="U2908" s="1">
        <f>Data!I2908</f>
        <v>0</v>
      </c>
      <c r="V2908" s="1">
        <f>Data!J2908+Data!K2908</f>
        <v>0</v>
      </c>
      <c r="W2908" s="1">
        <f>Data!L2908</f>
        <v>0</v>
      </c>
      <c r="X2908" s="1">
        <f t="shared" si="457"/>
        <v>0</v>
      </c>
      <c r="Y2908" s="100">
        <f t="shared" si="458"/>
        <v>0</v>
      </c>
      <c r="Z2908" s="100">
        <f t="shared" si="459"/>
        <v>0</v>
      </c>
      <c r="AA2908" s="100">
        <f>'Innlegging av opplysninger'!$B$4*X2908</f>
        <v>0</v>
      </c>
      <c r="AB2908" s="1"/>
      <c r="AC2908" s="1">
        <f>'Innlegging av opplysninger'!$B$5*X2908</f>
        <v>0</v>
      </c>
      <c r="AD2908" s="1">
        <f>'Innlegging av opplysninger'!$B$5*Y2908</f>
        <v>0</v>
      </c>
      <c r="AE2908" s="1">
        <f>'Innlegging av opplysninger'!$B$5*Z2908</f>
        <v>0</v>
      </c>
      <c r="AF2908" s="1">
        <f>'Innlegging av opplysninger'!$B$5*AA2908</f>
        <v>0</v>
      </c>
      <c r="AG2908" s="1"/>
      <c r="AH2908" s="1">
        <f>'Innlegging av opplysninger'!$C$11*SUM(X2908:AG2908)</f>
        <v>0</v>
      </c>
      <c r="AI2908" s="1">
        <f>'Innlegging av opplysninger'!$C$13*(((X2908+Z2908+AC2908+AE2908)*Data!M2908)+(Z2908+AE2908)*(1-Data!M2908)*1.8/12+Y2908+AD2908+AA2908+AB2908+AF2908+AG2908)</f>
        <v>0</v>
      </c>
      <c r="AJ2908" s="1">
        <f>'Innlegging av opplysninger'!$C$13*((X2908+Z2908+AC2908+AE2908)*(1-Data!M2908)-(Z2908+AE2908)*(1-Data!M2908)*1.8/12)</f>
        <v>0</v>
      </c>
      <c r="AK2908" s="83">
        <f t="shared" si="454"/>
        <v>0</v>
      </c>
      <c r="AL2908" s="83">
        <f t="shared" si="455"/>
        <v>0</v>
      </c>
      <c r="AM2908" s="83">
        <f t="shared" si="456"/>
        <v>0</v>
      </c>
    </row>
    <row r="2909" spans="1:39">
      <c r="A2909" t="str">
        <f t="shared" si="450"/>
        <v>00</v>
      </c>
      <c r="B2909" s="6">
        <f>Data!A2909</f>
        <v>0</v>
      </c>
      <c r="C2909" s="7">
        <f>Data!B2909</f>
        <v>0</v>
      </c>
      <c r="D2909" s="7">
        <f>Data!C2909</f>
        <v>0</v>
      </c>
      <c r="E2909" s="1">
        <f>Data!D2909</f>
        <v>0</v>
      </c>
      <c r="F2909" s="1">
        <f>Data!E2909+Data!F2909</f>
        <v>0</v>
      </c>
      <c r="G2909" s="1">
        <f>Data!G2909</f>
        <v>0</v>
      </c>
      <c r="H2909" s="1">
        <f t="shared" si="451"/>
        <v>0</v>
      </c>
      <c r="I2909" s="1">
        <f t="shared" si="452"/>
        <v>0</v>
      </c>
      <c r="J2909" s="1">
        <f t="shared" si="453"/>
        <v>0</v>
      </c>
      <c r="K2909" s="1">
        <f>'Innlegging av opplysninger'!$B$4*H2909</f>
        <v>0</v>
      </c>
      <c r="L2909" s="1"/>
      <c r="M2909" s="1">
        <f>'Innlegging av opplysninger'!$B$5*H2909</f>
        <v>0</v>
      </c>
      <c r="N2909" s="1">
        <f>'Innlegging av opplysninger'!$B$5*I2909</f>
        <v>0</v>
      </c>
      <c r="O2909" s="1">
        <f>'Innlegging av opplysninger'!$B$5*J2909</f>
        <v>0</v>
      </c>
      <c r="P2909" s="1">
        <f>'Innlegging av opplysninger'!$B$5*K2909</f>
        <v>0</v>
      </c>
      <c r="Q2909" s="1"/>
      <c r="R2909" s="1">
        <f>'Innlegging av opplysninger'!$C$11*SUM(H2909:Q2909)</f>
        <v>0</v>
      </c>
      <c r="S2909" s="1">
        <f>'Innlegging av opplysninger'!$C$13*(((H2909+J2909+M2909+O2909)*Data!H2909)+(J2909+O2909)*(1-Data!H2909)*1.8/12+I2909+N2909+K2909+L2909+P2909+Q2909)</f>
        <v>0</v>
      </c>
      <c r="T2909" s="1">
        <f>'Innlegging av opplysninger'!$C$13*((H2909+J2909+M2909+O2909)*(1-Data!H2909)-(J2909+O2909)*(1-Data!H2909)*1.8/12)</f>
        <v>0</v>
      </c>
      <c r="U2909" s="1">
        <f>Data!I2909</f>
        <v>0</v>
      </c>
      <c r="V2909" s="1">
        <f>Data!J2909+Data!K2909</f>
        <v>0</v>
      </c>
      <c r="W2909" s="1">
        <f>Data!L2909</f>
        <v>0</v>
      </c>
      <c r="X2909" s="1">
        <f t="shared" si="457"/>
        <v>0</v>
      </c>
      <c r="Y2909" s="100">
        <f t="shared" si="458"/>
        <v>0</v>
      </c>
      <c r="Z2909" s="100">
        <f t="shared" si="459"/>
        <v>0</v>
      </c>
      <c r="AA2909" s="100">
        <f>'Innlegging av opplysninger'!$B$4*X2909</f>
        <v>0</v>
      </c>
      <c r="AB2909" s="1"/>
      <c r="AC2909" s="1">
        <f>'Innlegging av opplysninger'!$B$5*X2909</f>
        <v>0</v>
      </c>
      <c r="AD2909" s="1">
        <f>'Innlegging av opplysninger'!$B$5*Y2909</f>
        <v>0</v>
      </c>
      <c r="AE2909" s="1">
        <f>'Innlegging av opplysninger'!$B$5*Z2909</f>
        <v>0</v>
      </c>
      <c r="AF2909" s="1">
        <f>'Innlegging av opplysninger'!$B$5*AA2909</f>
        <v>0</v>
      </c>
      <c r="AG2909" s="1"/>
      <c r="AH2909" s="1">
        <f>'Innlegging av opplysninger'!$C$11*SUM(X2909:AG2909)</f>
        <v>0</v>
      </c>
      <c r="AI2909" s="1">
        <f>'Innlegging av opplysninger'!$C$13*(((X2909+Z2909+AC2909+AE2909)*Data!M2909)+(Z2909+AE2909)*(1-Data!M2909)*1.8/12+Y2909+AD2909+AA2909+AB2909+AF2909+AG2909)</f>
        <v>0</v>
      </c>
      <c r="AJ2909" s="1">
        <f>'Innlegging av opplysninger'!$C$13*((X2909+Z2909+AC2909+AE2909)*(1-Data!M2909)-(Z2909+AE2909)*(1-Data!M2909)*1.8/12)</f>
        <v>0</v>
      </c>
      <c r="AK2909" s="83">
        <f t="shared" si="454"/>
        <v>0</v>
      </c>
      <c r="AL2909" s="83">
        <f t="shared" si="455"/>
        <v>0</v>
      </c>
      <c r="AM2909" s="83">
        <f t="shared" si="456"/>
        <v>0</v>
      </c>
    </row>
    <row r="2910" spans="1:39">
      <c r="A2910" t="str">
        <f t="shared" si="450"/>
        <v>00</v>
      </c>
      <c r="B2910" s="6">
        <f>Data!A2910</f>
        <v>0</v>
      </c>
      <c r="C2910" s="7">
        <f>Data!B2910</f>
        <v>0</v>
      </c>
      <c r="D2910" s="7">
        <f>Data!C2910</f>
        <v>0</v>
      </c>
      <c r="E2910" s="1">
        <f>Data!D2910</f>
        <v>0</v>
      </c>
      <c r="F2910" s="1">
        <f>Data!E2910+Data!F2910</f>
        <v>0</v>
      </c>
      <c r="G2910" s="1">
        <f>Data!G2910</f>
        <v>0</v>
      </c>
      <c r="H2910" s="1">
        <f t="shared" si="451"/>
        <v>0</v>
      </c>
      <c r="I2910" s="1">
        <f t="shared" si="452"/>
        <v>0</v>
      </c>
      <c r="J2910" s="1">
        <f t="shared" si="453"/>
        <v>0</v>
      </c>
      <c r="K2910" s="1">
        <f>'Innlegging av opplysninger'!$B$4*H2910</f>
        <v>0</v>
      </c>
      <c r="L2910" s="1"/>
      <c r="M2910" s="1">
        <f>'Innlegging av opplysninger'!$B$5*H2910</f>
        <v>0</v>
      </c>
      <c r="N2910" s="1">
        <f>'Innlegging av opplysninger'!$B$5*I2910</f>
        <v>0</v>
      </c>
      <c r="O2910" s="1">
        <f>'Innlegging av opplysninger'!$B$5*J2910</f>
        <v>0</v>
      </c>
      <c r="P2910" s="1">
        <f>'Innlegging av opplysninger'!$B$5*K2910</f>
        <v>0</v>
      </c>
      <c r="Q2910" s="1"/>
      <c r="R2910" s="1">
        <f>'Innlegging av opplysninger'!$C$11*SUM(H2910:Q2910)</f>
        <v>0</v>
      </c>
      <c r="S2910" s="1">
        <f>'Innlegging av opplysninger'!$C$13*(((H2910+J2910+M2910+O2910)*Data!H2910)+(J2910+O2910)*(1-Data!H2910)*1.8/12+I2910+N2910+K2910+L2910+P2910+Q2910)</f>
        <v>0</v>
      </c>
      <c r="T2910" s="1">
        <f>'Innlegging av opplysninger'!$C$13*((H2910+J2910+M2910+O2910)*(1-Data!H2910)-(J2910+O2910)*(1-Data!H2910)*1.8/12)</f>
        <v>0</v>
      </c>
      <c r="U2910" s="1">
        <f>Data!I2910</f>
        <v>0</v>
      </c>
      <c r="V2910" s="1">
        <f>Data!J2910+Data!K2910</f>
        <v>0</v>
      </c>
      <c r="W2910" s="1">
        <f>Data!L2910</f>
        <v>0</v>
      </c>
      <c r="X2910" s="1">
        <f t="shared" si="457"/>
        <v>0</v>
      </c>
      <c r="Y2910" s="100">
        <f t="shared" si="458"/>
        <v>0</v>
      </c>
      <c r="Z2910" s="100">
        <f t="shared" si="459"/>
        <v>0</v>
      </c>
      <c r="AA2910" s="100">
        <f>'Innlegging av opplysninger'!$B$4*X2910</f>
        <v>0</v>
      </c>
      <c r="AB2910" s="1"/>
      <c r="AC2910" s="1">
        <f>'Innlegging av opplysninger'!$B$5*X2910</f>
        <v>0</v>
      </c>
      <c r="AD2910" s="1">
        <f>'Innlegging av opplysninger'!$B$5*Y2910</f>
        <v>0</v>
      </c>
      <c r="AE2910" s="1">
        <f>'Innlegging av opplysninger'!$B$5*Z2910</f>
        <v>0</v>
      </c>
      <c r="AF2910" s="1">
        <f>'Innlegging av opplysninger'!$B$5*AA2910</f>
        <v>0</v>
      </c>
      <c r="AG2910" s="1"/>
      <c r="AH2910" s="1">
        <f>'Innlegging av opplysninger'!$C$11*SUM(X2910:AG2910)</f>
        <v>0</v>
      </c>
      <c r="AI2910" s="1">
        <f>'Innlegging av opplysninger'!$C$13*(((X2910+Z2910+AC2910+AE2910)*Data!M2910)+(Z2910+AE2910)*(1-Data!M2910)*1.8/12+Y2910+AD2910+AA2910+AB2910+AF2910+AG2910)</f>
        <v>0</v>
      </c>
      <c r="AJ2910" s="1">
        <f>'Innlegging av opplysninger'!$C$13*((X2910+Z2910+AC2910+AE2910)*(1-Data!M2910)-(Z2910+AE2910)*(1-Data!M2910)*1.8/12)</f>
        <v>0</v>
      </c>
      <c r="AK2910" s="83">
        <f t="shared" si="454"/>
        <v>0</v>
      </c>
      <c r="AL2910" s="83">
        <f t="shared" si="455"/>
        <v>0</v>
      </c>
      <c r="AM2910" s="83">
        <f t="shared" si="456"/>
        <v>0</v>
      </c>
    </row>
    <row r="2911" spans="1:39">
      <c r="A2911" t="str">
        <f t="shared" si="450"/>
        <v>00</v>
      </c>
      <c r="B2911" s="6">
        <f>Data!A2911</f>
        <v>0</v>
      </c>
      <c r="C2911" s="7">
        <f>Data!B2911</f>
        <v>0</v>
      </c>
      <c r="D2911" s="7">
        <f>Data!C2911</f>
        <v>0</v>
      </c>
      <c r="E2911" s="1">
        <f>Data!D2911</f>
        <v>0</v>
      </c>
      <c r="F2911" s="1">
        <f>Data!E2911+Data!F2911</f>
        <v>0</v>
      </c>
      <c r="G2911" s="1">
        <f>Data!G2911</f>
        <v>0</v>
      </c>
      <c r="H2911" s="1">
        <f t="shared" si="451"/>
        <v>0</v>
      </c>
      <c r="I2911" s="1">
        <f t="shared" si="452"/>
        <v>0</v>
      </c>
      <c r="J2911" s="1">
        <f t="shared" si="453"/>
        <v>0</v>
      </c>
      <c r="K2911" s="1">
        <f>'Innlegging av opplysninger'!$B$4*H2911</f>
        <v>0</v>
      </c>
      <c r="L2911" s="1"/>
      <c r="M2911" s="1">
        <f>'Innlegging av opplysninger'!$B$5*H2911</f>
        <v>0</v>
      </c>
      <c r="N2911" s="1">
        <f>'Innlegging av opplysninger'!$B$5*I2911</f>
        <v>0</v>
      </c>
      <c r="O2911" s="1">
        <f>'Innlegging av opplysninger'!$B$5*J2911</f>
        <v>0</v>
      </c>
      <c r="P2911" s="1">
        <f>'Innlegging av opplysninger'!$B$5*K2911</f>
        <v>0</v>
      </c>
      <c r="Q2911" s="1"/>
      <c r="R2911" s="1">
        <f>'Innlegging av opplysninger'!$C$11*SUM(H2911:Q2911)</f>
        <v>0</v>
      </c>
      <c r="S2911" s="1">
        <f>'Innlegging av opplysninger'!$C$13*(((H2911+J2911+M2911+O2911)*Data!H2911)+(J2911+O2911)*(1-Data!H2911)*1.8/12+I2911+N2911+K2911+L2911+P2911+Q2911)</f>
        <v>0</v>
      </c>
      <c r="T2911" s="1">
        <f>'Innlegging av opplysninger'!$C$13*((H2911+J2911+M2911+O2911)*(1-Data!H2911)-(J2911+O2911)*(1-Data!H2911)*1.8/12)</f>
        <v>0</v>
      </c>
      <c r="U2911" s="1">
        <f>Data!I2911</f>
        <v>0</v>
      </c>
      <c r="V2911" s="1">
        <f>Data!J2911+Data!K2911</f>
        <v>0</v>
      </c>
      <c r="W2911" s="1">
        <f>Data!L2911</f>
        <v>0</v>
      </c>
      <c r="X2911" s="1">
        <f t="shared" si="457"/>
        <v>0</v>
      </c>
      <c r="Y2911" s="100">
        <f t="shared" si="458"/>
        <v>0</v>
      </c>
      <c r="Z2911" s="100">
        <f t="shared" si="459"/>
        <v>0</v>
      </c>
      <c r="AA2911" s="100">
        <f>'Innlegging av opplysninger'!$B$4*X2911</f>
        <v>0</v>
      </c>
      <c r="AB2911" s="1"/>
      <c r="AC2911" s="1">
        <f>'Innlegging av opplysninger'!$B$5*X2911</f>
        <v>0</v>
      </c>
      <c r="AD2911" s="1">
        <f>'Innlegging av opplysninger'!$B$5*Y2911</f>
        <v>0</v>
      </c>
      <c r="AE2911" s="1">
        <f>'Innlegging av opplysninger'!$B$5*Z2911</f>
        <v>0</v>
      </c>
      <c r="AF2911" s="1">
        <f>'Innlegging av opplysninger'!$B$5*AA2911</f>
        <v>0</v>
      </c>
      <c r="AG2911" s="1"/>
      <c r="AH2911" s="1">
        <f>'Innlegging av opplysninger'!$C$11*SUM(X2911:AG2911)</f>
        <v>0</v>
      </c>
      <c r="AI2911" s="1">
        <f>'Innlegging av opplysninger'!$C$13*(((X2911+Z2911+AC2911+AE2911)*Data!M2911)+(Z2911+AE2911)*(1-Data!M2911)*1.8/12+Y2911+AD2911+AA2911+AB2911+AF2911+AG2911)</f>
        <v>0</v>
      </c>
      <c r="AJ2911" s="1">
        <f>'Innlegging av opplysninger'!$C$13*((X2911+Z2911+AC2911+AE2911)*(1-Data!M2911)-(Z2911+AE2911)*(1-Data!M2911)*1.8/12)</f>
        <v>0</v>
      </c>
      <c r="AK2911" s="83">
        <f t="shared" si="454"/>
        <v>0</v>
      </c>
      <c r="AL2911" s="83">
        <f t="shared" si="455"/>
        <v>0</v>
      </c>
      <c r="AM2911" s="83">
        <f t="shared" si="456"/>
        <v>0</v>
      </c>
    </row>
    <row r="2912" spans="1:39">
      <c r="A2912" t="str">
        <f t="shared" si="450"/>
        <v>00</v>
      </c>
      <c r="B2912" s="6">
        <f>Data!A2912</f>
        <v>0</v>
      </c>
      <c r="C2912" s="7">
        <f>Data!B2912</f>
        <v>0</v>
      </c>
      <c r="D2912" s="7">
        <f>Data!C2912</f>
        <v>0</v>
      </c>
      <c r="E2912" s="1">
        <f>Data!D2912</f>
        <v>0</v>
      </c>
      <c r="F2912" s="1">
        <f>Data!E2912+Data!F2912</f>
        <v>0</v>
      </c>
      <c r="G2912" s="1">
        <f>Data!G2912</f>
        <v>0</v>
      </c>
      <c r="H2912" s="1">
        <f t="shared" si="451"/>
        <v>0</v>
      </c>
      <c r="I2912" s="1">
        <f t="shared" si="452"/>
        <v>0</v>
      </c>
      <c r="J2912" s="1">
        <f t="shared" si="453"/>
        <v>0</v>
      </c>
      <c r="K2912" s="1">
        <f>'Innlegging av opplysninger'!$B$4*H2912</f>
        <v>0</v>
      </c>
      <c r="L2912" s="1"/>
      <c r="M2912" s="1">
        <f>'Innlegging av opplysninger'!$B$5*H2912</f>
        <v>0</v>
      </c>
      <c r="N2912" s="1">
        <f>'Innlegging av opplysninger'!$B$5*I2912</f>
        <v>0</v>
      </c>
      <c r="O2912" s="1">
        <f>'Innlegging av opplysninger'!$B$5*J2912</f>
        <v>0</v>
      </c>
      <c r="P2912" s="1">
        <f>'Innlegging av opplysninger'!$B$5*K2912</f>
        <v>0</v>
      </c>
      <c r="Q2912" s="1"/>
      <c r="R2912" s="1">
        <f>'Innlegging av opplysninger'!$C$11*SUM(H2912:Q2912)</f>
        <v>0</v>
      </c>
      <c r="S2912" s="1">
        <f>'Innlegging av opplysninger'!$C$13*(((H2912+J2912+M2912+O2912)*Data!H2912)+(J2912+O2912)*(1-Data!H2912)*1.8/12+I2912+N2912+K2912+L2912+P2912+Q2912)</f>
        <v>0</v>
      </c>
      <c r="T2912" s="1">
        <f>'Innlegging av opplysninger'!$C$13*((H2912+J2912+M2912+O2912)*(1-Data!H2912)-(J2912+O2912)*(1-Data!H2912)*1.8/12)</f>
        <v>0</v>
      </c>
      <c r="U2912" s="1">
        <f>Data!I2912</f>
        <v>0</v>
      </c>
      <c r="V2912" s="1">
        <f>Data!J2912+Data!K2912</f>
        <v>0</v>
      </c>
      <c r="W2912" s="1">
        <f>Data!L2912</f>
        <v>0</v>
      </c>
      <c r="X2912" s="1">
        <f t="shared" si="457"/>
        <v>0</v>
      </c>
      <c r="Y2912" s="100">
        <f t="shared" si="458"/>
        <v>0</v>
      </c>
      <c r="Z2912" s="100">
        <f t="shared" si="459"/>
        <v>0</v>
      </c>
      <c r="AA2912" s="100">
        <f>'Innlegging av opplysninger'!$B$4*X2912</f>
        <v>0</v>
      </c>
      <c r="AB2912" s="1"/>
      <c r="AC2912" s="1">
        <f>'Innlegging av opplysninger'!$B$5*X2912</f>
        <v>0</v>
      </c>
      <c r="AD2912" s="1">
        <f>'Innlegging av opplysninger'!$B$5*Y2912</f>
        <v>0</v>
      </c>
      <c r="AE2912" s="1">
        <f>'Innlegging av opplysninger'!$B$5*Z2912</f>
        <v>0</v>
      </c>
      <c r="AF2912" s="1">
        <f>'Innlegging av opplysninger'!$B$5*AA2912</f>
        <v>0</v>
      </c>
      <c r="AG2912" s="1"/>
      <c r="AH2912" s="1">
        <f>'Innlegging av opplysninger'!$C$11*SUM(X2912:AG2912)</f>
        <v>0</v>
      </c>
      <c r="AI2912" s="1">
        <f>'Innlegging av opplysninger'!$C$13*(((X2912+Z2912+AC2912+AE2912)*Data!M2912)+(Z2912+AE2912)*(1-Data!M2912)*1.8/12+Y2912+AD2912+AA2912+AB2912+AF2912+AG2912)</f>
        <v>0</v>
      </c>
      <c r="AJ2912" s="1">
        <f>'Innlegging av opplysninger'!$C$13*((X2912+Z2912+AC2912+AE2912)*(1-Data!M2912)-(Z2912+AE2912)*(1-Data!M2912)*1.8/12)</f>
        <v>0</v>
      </c>
      <c r="AK2912" s="83">
        <f t="shared" si="454"/>
        <v>0</v>
      </c>
      <c r="AL2912" s="83">
        <f t="shared" si="455"/>
        <v>0</v>
      </c>
      <c r="AM2912" s="83">
        <f t="shared" si="456"/>
        <v>0</v>
      </c>
    </row>
    <row r="2913" spans="1:39">
      <c r="A2913" t="str">
        <f t="shared" si="450"/>
        <v>00</v>
      </c>
      <c r="B2913" s="6">
        <f>Data!A2913</f>
        <v>0</v>
      </c>
      <c r="C2913" s="7">
        <f>Data!B2913</f>
        <v>0</v>
      </c>
      <c r="D2913" s="7">
        <f>Data!C2913</f>
        <v>0</v>
      </c>
      <c r="E2913" s="1">
        <f>Data!D2913</f>
        <v>0</v>
      </c>
      <c r="F2913" s="1">
        <f>Data!E2913+Data!F2913</f>
        <v>0</v>
      </c>
      <c r="G2913" s="1">
        <f>Data!G2913</f>
        <v>0</v>
      </c>
      <c r="H2913" s="1">
        <f t="shared" si="451"/>
        <v>0</v>
      </c>
      <c r="I2913" s="1">
        <f t="shared" si="452"/>
        <v>0</v>
      </c>
      <c r="J2913" s="1">
        <f t="shared" si="453"/>
        <v>0</v>
      </c>
      <c r="K2913" s="1">
        <f>'Innlegging av opplysninger'!$B$4*H2913</f>
        <v>0</v>
      </c>
      <c r="L2913" s="1"/>
      <c r="M2913" s="1">
        <f>'Innlegging av opplysninger'!$B$5*H2913</f>
        <v>0</v>
      </c>
      <c r="N2913" s="1">
        <f>'Innlegging av opplysninger'!$B$5*I2913</f>
        <v>0</v>
      </c>
      <c r="O2913" s="1">
        <f>'Innlegging av opplysninger'!$B$5*J2913</f>
        <v>0</v>
      </c>
      <c r="P2913" s="1">
        <f>'Innlegging av opplysninger'!$B$5*K2913</f>
        <v>0</v>
      </c>
      <c r="Q2913" s="1"/>
      <c r="R2913" s="1">
        <f>'Innlegging av opplysninger'!$C$11*SUM(H2913:Q2913)</f>
        <v>0</v>
      </c>
      <c r="S2913" s="1">
        <f>'Innlegging av opplysninger'!$C$13*(((H2913+J2913+M2913+O2913)*Data!H2913)+(J2913+O2913)*(1-Data!H2913)*1.8/12+I2913+N2913+K2913+L2913+P2913+Q2913)</f>
        <v>0</v>
      </c>
      <c r="T2913" s="1">
        <f>'Innlegging av opplysninger'!$C$13*((H2913+J2913+M2913+O2913)*(1-Data!H2913)-(J2913+O2913)*(1-Data!H2913)*1.8/12)</f>
        <v>0</v>
      </c>
      <c r="U2913" s="1">
        <f>Data!I2913</f>
        <v>0</v>
      </c>
      <c r="V2913" s="1">
        <f>Data!J2913+Data!K2913</f>
        <v>0</v>
      </c>
      <c r="W2913" s="1">
        <f>Data!L2913</f>
        <v>0</v>
      </c>
      <c r="X2913" s="1">
        <f t="shared" si="457"/>
        <v>0</v>
      </c>
      <c r="Y2913" s="100">
        <f t="shared" si="458"/>
        <v>0</v>
      </c>
      <c r="Z2913" s="100">
        <f t="shared" si="459"/>
        <v>0</v>
      </c>
      <c r="AA2913" s="100">
        <f>'Innlegging av opplysninger'!$B$4*X2913</f>
        <v>0</v>
      </c>
      <c r="AB2913" s="1"/>
      <c r="AC2913" s="1">
        <f>'Innlegging av opplysninger'!$B$5*X2913</f>
        <v>0</v>
      </c>
      <c r="AD2913" s="1">
        <f>'Innlegging av opplysninger'!$B$5*Y2913</f>
        <v>0</v>
      </c>
      <c r="AE2913" s="1">
        <f>'Innlegging av opplysninger'!$B$5*Z2913</f>
        <v>0</v>
      </c>
      <c r="AF2913" s="1">
        <f>'Innlegging av opplysninger'!$B$5*AA2913</f>
        <v>0</v>
      </c>
      <c r="AG2913" s="1"/>
      <c r="AH2913" s="1">
        <f>'Innlegging av opplysninger'!$C$11*SUM(X2913:AG2913)</f>
        <v>0</v>
      </c>
      <c r="AI2913" s="1">
        <f>'Innlegging av opplysninger'!$C$13*(((X2913+Z2913+AC2913+AE2913)*Data!M2913)+(Z2913+AE2913)*(1-Data!M2913)*1.8/12+Y2913+AD2913+AA2913+AB2913+AF2913+AG2913)</f>
        <v>0</v>
      </c>
      <c r="AJ2913" s="1">
        <f>'Innlegging av opplysninger'!$C$13*((X2913+Z2913+AC2913+AE2913)*(1-Data!M2913)-(Z2913+AE2913)*(1-Data!M2913)*1.8/12)</f>
        <v>0</v>
      </c>
      <c r="AK2913" s="83">
        <f t="shared" si="454"/>
        <v>0</v>
      </c>
      <c r="AL2913" s="83">
        <f t="shared" si="455"/>
        <v>0</v>
      </c>
      <c r="AM2913" s="83">
        <f t="shared" si="456"/>
        <v>0</v>
      </c>
    </row>
    <row r="2914" spans="1:39">
      <c r="A2914" t="str">
        <f t="shared" si="450"/>
        <v>00</v>
      </c>
      <c r="B2914" s="6">
        <f>Data!A2914</f>
        <v>0</v>
      </c>
      <c r="C2914" s="7">
        <f>Data!B2914</f>
        <v>0</v>
      </c>
      <c r="D2914" s="7">
        <f>Data!C2914</f>
        <v>0</v>
      </c>
      <c r="E2914" s="1">
        <f>Data!D2914</f>
        <v>0</v>
      </c>
      <c r="F2914" s="1">
        <f>Data!E2914+Data!F2914</f>
        <v>0</v>
      </c>
      <c r="G2914" s="1">
        <f>Data!G2914</f>
        <v>0</v>
      </c>
      <c r="H2914" s="1">
        <f t="shared" si="451"/>
        <v>0</v>
      </c>
      <c r="I2914" s="1">
        <f t="shared" si="452"/>
        <v>0</v>
      </c>
      <c r="J2914" s="1">
        <f t="shared" si="453"/>
        <v>0</v>
      </c>
      <c r="K2914" s="1">
        <f>'Innlegging av opplysninger'!$B$4*H2914</f>
        <v>0</v>
      </c>
      <c r="L2914" s="1"/>
      <c r="M2914" s="1">
        <f>'Innlegging av opplysninger'!$B$5*H2914</f>
        <v>0</v>
      </c>
      <c r="N2914" s="1">
        <f>'Innlegging av opplysninger'!$B$5*I2914</f>
        <v>0</v>
      </c>
      <c r="O2914" s="1">
        <f>'Innlegging av opplysninger'!$B$5*J2914</f>
        <v>0</v>
      </c>
      <c r="P2914" s="1">
        <f>'Innlegging av opplysninger'!$B$5*K2914</f>
        <v>0</v>
      </c>
      <c r="Q2914" s="1"/>
      <c r="R2914" s="1">
        <f>'Innlegging av opplysninger'!$C$11*SUM(H2914:Q2914)</f>
        <v>0</v>
      </c>
      <c r="S2914" s="1">
        <f>'Innlegging av opplysninger'!$C$13*(((H2914+J2914+M2914+O2914)*Data!H2914)+(J2914+O2914)*(1-Data!H2914)*1.8/12+I2914+N2914+K2914+L2914+P2914+Q2914)</f>
        <v>0</v>
      </c>
      <c r="T2914" s="1">
        <f>'Innlegging av opplysninger'!$C$13*((H2914+J2914+M2914+O2914)*(1-Data!H2914)-(J2914+O2914)*(1-Data!H2914)*1.8/12)</f>
        <v>0</v>
      </c>
      <c r="U2914" s="1">
        <f>Data!I2914</f>
        <v>0</v>
      </c>
      <c r="V2914" s="1">
        <f>Data!J2914+Data!K2914</f>
        <v>0</v>
      </c>
      <c r="W2914" s="1">
        <f>Data!L2914</f>
        <v>0</v>
      </c>
      <c r="X2914" s="1">
        <f t="shared" si="457"/>
        <v>0</v>
      </c>
      <c r="Y2914" s="100">
        <f t="shared" si="458"/>
        <v>0</v>
      </c>
      <c r="Z2914" s="100">
        <f t="shared" si="459"/>
        <v>0</v>
      </c>
      <c r="AA2914" s="100">
        <f>'Innlegging av opplysninger'!$B$4*X2914</f>
        <v>0</v>
      </c>
      <c r="AB2914" s="1"/>
      <c r="AC2914" s="1">
        <f>'Innlegging av opplysninger'!$B$5*X2914</f>
        <v>0</v>
      </c>
      <c r="AD2914" s="1">
        <f>'Innlegging av opplysninger'!$B$5*Y2914</f>
        <v>0</v>
      </c>
      <c r="AE2914" s="1">
        <f>'Innlegging av opplysninger'!$B$5*Z2914</f>
        <v>0</v>
      </c>
      <c r="AF2914" s="1">
        <f>'Innlegging av opplysninger'!$B$5*AA2914</f>
        <v>0</v>
      </c>
      <c r="AG2914" s="1"/>
      <c r="AH2914" s="1">
        <f>'Innlegging av opplysninger'!$C$11*SUM(X2914:AG2914)</f>
        <v>0</v>
      </c>
      <c r="AI2914" s="1">
        <f>'Innlegging av opplysninger'!$C$13*(((X2914+Z2914+AC2914+AE2914)*Data!M2914)+(Z2914+AE2914)*(1-Data!M2914)*1.8/12+Y2914+AD2914+AA2914+AB2914+AF2914+AG2914)</f>
        <v>0</v>
      </c>
      <c r="AJ2914" s="1">
        <f>'Innlegging av opplysninger'!$C$13*((X2914+Z2914+AC2914+AE2914)*(1-Data!M2914)-(Z2914+AE2914)*(1-Data!M2914)*1.8/12)</f>
        <v>0</v>
      </c>
      <c r="AK2914" s="83">
        <f t="shared" si="454"/>
        <v>0</v>
      </c>
      <c r="AL2914" s="83">
        <f t="shared" si="455"/>
        <v>0</v>
      </c>
      <c r="AM2914" s="83">
        <f t="shared" si="456"/>
        <v>0</v>
      </c>
    </row>
    <row r="2915" spans="1:39">
      <c r="A2915" t="str">
        <f t="shared" si="450"/>
        <v>00</v>
      </c>
      <c r="B2915" s="6">
        <f>Data!A2915</f>
        <v>0</v>
      </c>
      <c r="C2915" s="7">
        <f>Data!B2915</f>
        <v>0</v>
      </c>
      <c r="D2915" s="7">
        <f>Data!C2915</f>
        <v>0</v>
      </c>
      <c r="E2915" s="1">
        <f>Data!D2915</f>
        <v>0</v>
      </c>
      <c r="F2915" s="1">
        <f>Data!E2915+Data!F2915</f>
        <v>0</v>
      </c>
      <c r="G2915" s="1">
        <f>Data!G2915</f>
        <v>0</v>
      </c>
      <c r="H2915" s="1">
        <f t="shared" si="451"/>
        <v>0</v>
      </c>
      <c r="I2915" s="1">
        <f t="shared" si="452"/>
        <v>0</v>
      </c>
      <c r="J2915" s="1">
        <f t="shared" si="453"/>
        <v>0</v>
      </c>
      <c r="K2915" s="1">
        <f>'Innlegging av opplysninger'!$B$4*H2915</f>
        <v>0</v>
      </c>
      <c r="L2915" s="1"/>
      <c r="M2915" s="1">
        <f>'Innlegging av opplysninger'!$B$5*H2915</f>
        <v>0</v>
      </c>
      <c r="N2915" s="1">
        <f>'Innlegging av opplysninger'!$B$5*I2915</f>
        <v>0</v>
      </c>
      <c r="O2915" s="1">
        <f>'Innlegging av opplysninger'!$B$5*J2915</f>
        <v>0</v>
      </c>
      <c r="P2915" s="1">
        <f>'Innlegging av opplysninger'!$B$5*K2915</f>
        <v>0</v>
      </c>
      <c r="Q2915" s="1"/>
      <c r="R2915" s="1">
        <f>'Innlegging av opplysninger'!$C$11*SUM(H2915:Q2915)</f>
        <v>0</v>
      </c>
      <c r="S2915" s="1">
        <f>'Innlegging av opplysninger'!$C$13*(((H2915+J2915+M2915+O2915)*Data!H2915)+(J2915+O2915)*(1-Data!H2915)*1.8/12+I2915+N2915+K2915+L2915+P2915+Q2915)</f>
        <v>0</v>
      </c>
      <c r="T2915" s="1">
        <f>'Innlegging av opplysninger'!$C$13*((H2915+J2915+M2915+O2915)*(1-Data!H2915)-(J2915+O2915)*(1-Data!H2915)*1.8/12)</f>
        <v>0</v>
      </c>
      <c r="U2915" s="1">
        <f>Data!I2915</f>
        <v>0</v>
      </c>
      <c r="V2915" s="1">
        <f>Data!J2915+Data!K2915</f>
        <v>0</v>
      </c>
      <c r="W2915" s="1">
        <f>Data!L2915</f>
        <v>0</v>
      </c>
      <c r="X2915" s="1">
        <f t="shared" si="457"/>
        <v>0</v>
      </c>
      <c r="Y2915" s="100">
        <f t="shared" si="458"/>
        <v>0</v>
      </c>
      <c r="Z2915" s="100">
        <f t="shared" si="459"/>
        <v>0</v>
      </c>
      <c r="AA2915" s="100">
        <f>'Innlegging av opplysninger'!$B$4*X2915</f>
        <v>0</v>
      </c>
      <c r="AB2915" s="1"/>
      <c r="AC2915" s="1">
        <f>'Innlegging av opplysninger'!$B$5*X2915</f>
        <v>0</v>
      </c>
      <c r="AD2915" s="1">
        <f>'Innlegging av opplysninger'!$B$5*Y2915</f>
        <v>0</v>
      </c>
      <c r="AE2915" s="1">
        <f>'Innlegging av opplysninger'!$B$5*Z2915</f>
        <v>0</v>
      </c>
      <c r="AF2915" s="1">
        <f>'Innlegging av opplysninger'!$B$5*AA2915</f>
        <v>0</v>
      </c>
      <c r="AG2915" s="1"/>
      <c r="AH2915" s="1">
        <f>'Innlegging av opplysninger'!$C$11*SUM(X2915:AG2915)</f>
        <v>0</v>
      </c>
      <c r="AI2915" s="1">
        <f>'Innlegging av opplysninger'!$C$13*(((X2915+Z2915+AC2915+AE2915)*Data!M2915)+(Z2915+AE2915)*(1-Data!M2915)*1.8/12+Y2915+AD2915+AA2915+AB2915+AF2915+AG2915)</f>
        <v>0</v>
      </c>
      <c r="AJ2915" s="1">
        <f>'Innlegging av opplysninger'!$C$13*((X2915+Z2915+AC2915+AE2915)*(1-Data!M2915)-(Z2915+AE2915)*(1-Data!M2915)*1.8/12)</f>
        <v>0</v>
      </c>
      <c r="AK2915" s="83">
        <f t="shared" si="454"/>
        <v>0</v>
      </c>
      <c r="AL2915" s="83">
        <f t="shared" si="455"/>
        <v>0</v>
      </c>
      <c r="AM2915" s="83">
        <f t="shared" si="456"/>
        <v>0</v>
      </c>
    </row>
    <row r="2916" spans="1:39">
      <c r="A2916" t="str">
        <f t="shared" si="450"/>
        <v>00</v>
      </c>
      <c r="B2916" s="6">
        <f>Data!A2916</f>
        <v>0</v>
      </c>
      <c r="C2916" s="7">
        <f>Data!B2916</f>
        <v>0</v>
      </c>
      <c r="D2916" s="7">
        <f>Data!C2916</f>
        <v>0</v>
      </c>
      <c r="E2916" s="1">
        <f>Data!D2916</f>
        <v>0</v>
      </c>
      <c r="F2916" s="1">
        <f>Data!E2916+Data!F2916</f>
        <v>0</v>
      </c>
      <c r="G2916" s="1">
        <f>Data!G2916</f>
        <v>0</v>
      </c>
      <c r="H2916" s="1">
        <f t="shared" si="451"/>
        <v>0</v>
      </c>
      <c r="I2916" s="1">
        <f t="shared" si="452"/>
        <v>0</v>
      </c>
      <c r="J2916" s="1">
        <f t="shared" si="453"/>
        <v>0</v>
      </c>
      <c r="K2916" s="1">
        <f>'Innlegging av opplysninger'!$B$4*H2916</f>
        <v>0</v>
      </c>
      <c r="L2916" s="1"/>
      <c r="M2916" s="1">
        <f>'Innlegging av opplysninger'!$B$5*H2916</f>
        <v>0</v>
      </c>
      <c r="N2916" s="1">
        <f>'Innlegging av opplysninger'!$B$5*I2916</f>
        <v>0</v>
      </c>
      <c r="O2916" s="1">
        <f>'Innlegging av opplysninger'!$B$5*J2916</f>
        <v>0</v>
      </c>
      <c r="P2916" s="1">
        <f>'Innlegging av opplysninger'!$B$5*K2916</f>
        <v>0</v>
      </c>
      <c r="Q2916" s="1"/>
      <c r="R2916" s="1">
        <f>'Innlegging av opplysninger'!$C$11*SUM(H2916:Q2916)</f>
        <v>0</v>
      </c>
      <c r="S2916" s="1">
        <f>'Innlegging av opplysninger'!$C$13*(((H2916+J2916+M2916+O2916)*Data!H2916)+(J2916+O2916)*(1-Data!H2916)*1.8/12+I2916+N2916+K2916+L2916+P2916+Q2916)</f>
        <v>0</v>
      </c>
      <c r="T2916" s="1">
        <f>'Innlegging av opplysninger'!$C$13*((H2916+J2916+M2916+O2916)*(1-Data!H2916)-(J2916+O2916)*(1-Data!H2916)*1.8/12)</f>
        <v>0</v>
      </c>
      <c r="U2916" s="1">
        <f>Data!I2916</f>
        <v>0</v>
      </c>
      <c r="V2916" s="1">
        <f>Data!J2916+Data!K2916</f>
        <v>0</v>
      </c>
      <c r="W2916" s="1">
        <f>Data!L2916</f>
        <v>0</v>
      </c>
      <c r="X2916" s="1">
        <f t="shared" si="457"/>
        <v>0</v>
      </c>
      <c r="Y2916" s="100">
        <f t="shared" si="458"/>
        <v>0</v>
      </c>
      <c r="Z2916" s="100">
        <f t="shared" si="459"/>
        <v>0</v>
      </c>
      <c r="AA2916" s="100">
        <f>'Innlegging av opplysninger'!$B$4*X2916</f>
        <v>0</v>
      </c>
      <c r="AB2916" s="1"/>
      <c r="AC2916" s="1">
        <f>'Innlegging av opplysninger'!$B$5*X2916</f>
        <v>0</v>
      </c>
      <c r="AD2916" s="1">
        <f>'Innlegging av opplysninger'!$B$5*Y2916</f>
        <v>0</v>
      </c>
      <c r="AE2916" s="1">
        <f>'Innlegging av opplysninger'!$B$5*Z2916</f>
        <v>0</v>
      </c>
      <c r="AF2916" s="1">
        <f>'Innlegging av opplysninger'!$B$5*AA2916</f>
        <v>0</v>
      </c>
      <c r="AG2916" s="1"/>
      <c r="AH2916" s="1">
        <f>'Innlegging av opplysninger'!$C$11*SUM(X2916:AG2916)</f>
        <v>0</v>
      </c>
      <c r="AI2916" s="1">
        <f>'Innlegging av opplysninger'!$C$13*(((X2916+Z2916+AC2916+AE2916)*Data!M2916)+(Z2916+AE2916)*(1-Data!M2916)*1.8/12+Y2916+AD2916+AA2916+AB2916+AF2916+AG2916)</f>
        <v>0</v>
      </c>
      <c r="AJ2916" s="1">
        <f>'Innlegging av opplysninger'!$C$13*((X2916+Z2916+AC2916+AE2916)*(1-Data!M2916)-(Z2916+AE2916)*(1-Data!M2916)*1.8/12)</f>
        <v>0</v>
      </c>
      <c r="AK2916" s="83">
        <f t="shared" si="454"/>
        <v>0</v>
      </c>
      <c r="AL2916" s="83">
        <f t="shared" si="455"/>
        <v>0</v>
      </c>
      <c r="AM2916" s="83">
        <f t="shared" si="456"/>
        <v>0</v>
      </c>
    </row>
    <row r="2917" spans="1:39">
      <c r="A2917" t="str">
        <f t="shared" si="450"/>
        <v>00</v>
      </c>
      <c r="B2917" s="6">
        <f>Data!A2917</f>
        <v>0</v>
      </c>
      <c r="C2917" s="7">
        <f>Data!B2917</f>
        <v>0</v>
      </c>
      <c r="D2917" s="7">
        <f>Data!C2917</f>
        <v>0</v>
      </c>
      <c r="E2917" s="1">
        <f>Data!D2917</f>
        <v>0</v>
      </c>
      <c r="F2917" s="1">
        <f>Data!E2917+Data!F2917</f>
        <v>0</v>
      </c>
      <c r="G2917" s="1">
        <f>Data!G2917</f>
        <v>0</v>
      </c>
      <c r="H2917" s="1">
        <f t="shared" si="451"/>
        <v>0</v>
      </c>
      <c r="I2917" s="1">
        <f t="shared" si="452"/>
        <v>0</v>
      </c>
      <c r="J2917" s="1">
        <f t="shared" si="453"/>
        <v>0</v>
      </c>
      <c r="K2917" s="1">
        <f>'Innlegging av opplysninger'!$B$4*H2917</f>
        <v>0</v>
      </c>
      <c r="L2917" s="1"/>
      <c r="M2917" s="1">
        <f>'Innlegging av opplysninger'!$B$5*H2917</f>
        <v>0</v>
      </c>
      <c r="N2917" s="1">
        <f>'Innlegging av opplysninger'!$B$5*I2917</f>
        <v>0</v>
      </c>
      <c r="O2917" s="1">
        <f>'Innlegging av opplysninger'!$B$5*J2917</f>
        <v>0</v>
      </c>
      <c r="P2917" s="1">
        <f>'Innlegging av opplysninger'!$B$5*K2917</f>
        <v>0</v>
      </c>
      <c r="Q2917" s="1"/>
      <c r="R2917" s="1">
        <f>'Innlegging av opplysninger'!$C$11*SUM(H2917:Q2917)</f>
        <v>0</v>
      </c>
      <c r="S2917" s="1">
        <f>'Innlegging av opplysninger'!$C$13*(((H2917+J2917+M2917+O2917)*Data!H2917)+(J2917+O2917)*(1-Data!H2917)*1.8/12+I2917+N2917+K2917+L2917+P2917+Q2917)</f>
        <v>0</v>
      </c>
      <c r="T2917" s="1">
        <f>'Innlegging av opplysninger'!$C$13*((H2917+J2917+M2917+O2917)*(1-Data!H2917)-(J2917+O2917)*(1-Data!H2917)*1.8/12)</f>
        <v>0</v>
      </c>
      <c r="U2917" s="1">
        <f>Data!I2917</f>
        <v>0</v>
      </c>
      <c r="V2917" s="1">
        <f>Data!J2917+Data!K2917</f>
        <v>0</v>
      </c>
      <c r="W2917" s="1">
        <f>Data!L2917</f>
        <v>0</v>
      </c>
      <c r="X2917" s="1">
        <f t="shared" si="457"/>
        <v>0</v>
      </c>
      <c r="Y2917" s="100">
        <f t="shared" si="458"/>
        <v>0</v>
      </c>
      <c r="Z2917" s="100">
        <f t="shared" si="459"/>
        <v>0</v>
      </c>
      <c r="AA2917" s="100">
        <f>'Innlegging av opplysninger'!$B$4*X2917</f>
        <v>0</v>
      </c>
      <c r="AB2917" s="1"/>
      <c r="AC2917" s="1">
        <f>'Innlegging av opplysninger'!$B$5*X2917</f>
        <v>0</v>
      </c>
      <c r="AD2917" s="1">
        <f>'Innlegging av opplysninger'!$B$5*Y2917</f>
        <v>0</v>
      </c>
      <c r="AE2917" s="1">
        <f>'Innlegging av opplysninger'!$B$5*Z2917</f>
        <v>0</v>
      </c>
      <c r="AF2917" s="1">
        <f>'Innlegging av opplysninger'!$B$5*AA2917</f>
        <v>0</v>
      </c>
      <c r="AG2917" s="1"/>
      <c r="AH2917" s="1">
        <f>'Innlegging av opplysninger'!$C$11*SUM(X2917:AG2917)</f>
        <v>0</v>
      </c>
      <c r="AI2917" s="1">
        <f>'Innlegging av opplysninger'!$C$13*(((X2917+Z2917+AC2917+AE2917)*Data!M2917)+(Z2917+AE2917)*(1-Data!M2917)*1.8/12+Y2917+AD2917+AA2917+AB2917+AF2917+AG2917)</f>
        <v>0</v>
      </c>
      <c r="AJ2917" s="1">
        <f>'Innlegging av opplysninger'!$C$13*((X2917+Z2917+AC2917+AE2917)*(1-Data!M2917)-(Z2917+AE2917)*(1-Data!M2917)*1.8/12)</f>
        <v>0</v>
      </c>
      <c r="AK2917" s="83">
        <f t="shared" si="454"/>
        <v>0</v>
      </c>
      <c r="AL2917" s="83">
        <f t="shared" si="455"/>
        <v>0</v>
      </c>
      <c r="AM2917" s="83">
        <f t="shared" si="456"/>
        <v>0</v>
      </c>
    </row>
    <row r="2918" spans="1:39">
      <c r="A2918" t="str">
        <f t="shared" si="450"/>
        <v>00</v>
      </c>
      <c r="B2918" s="6">
        <f>Data!A2918</f>
        <v>0</v>
      </c>
      <c r="C2918" s="7">
        <f>Data!B2918</f>
        <v>0</v>
      </c>
      <c r="D2918" s="7">
        <f>Data!C2918</f>
        <v>0</v>
      </c>
      <c r="E2918" s="1">
        <f>Data!D2918</f>
        <v>0</v>
      </c>
      <c r="F2918" s="1">
        <f>Data!E2918+Data!F2918</f>
        <v>0</v>
      </c>
      <c r="G2918" s="1">
        <f>Data!G2918</f>
        <v>0</v>
      </c>
      <c r="H2918" s="1">
        <f t="shared" si="451"/>
        <v>0</v>
      </c>
      <c r="I2918" s="1">
        <f t="shared" si="452"/>
        <v>0</v>
      </c>
      <c r="J2918" s="1">
        <f t="shared" si="453"/>
        <v>0</v>
      </c>
      <c r="K2918" s="1">
        <f>'Innlegging av opplysninger'!$B$4*H2918</f>
        <v>0</v>
      </c>
      <c r="L2918" s="1"/>
      <c r="M2918" s="1">
        <f>'Innlegging av opplysninger'!$B$5*H2918</f>
        <v>0</v>
      </c>
      <c r="N2918" s="1">
        <f>'Innlegging av opplysninger'!$B$5*I2918</f>
        <v>0</v>
      </c>
      <c r="O2918" s="1">
        <f>'Innlegging av opplysninger'!$B$5*J2918</f>
        <v>0</v>
      </c>
      <c r="P2918" s="1">
        <f>'Innlegging av opplysninger'!$B$5*K2918</f>
        <v>0</v>
      </c>
      <c r="Q2918" s="1"/>
      <c r="R2918" s="1">
        <f>'Innlegging av opplysninger'!$C$11*SUM(H2918:Q2918)</f>
        <v>0</v>
      </c>
      <c r="S2918" s="1">
        <f>'Innlegging av opplysninger'!$C$13*(((H2918+J2918+M2918+O2918)*Data!H2918)+(J2918+O2918)*(1-Data!H2918)*1.8/12+I2918+N2918+K2918+L2918+P2918+Q2918)</f>
        <v>0</v>
      </c>
      <c r="T2918" s="1">
        <f>'Innlegging av opplysninger'!$C$13*((H2918+J2918+M2918+O2918)*(1-Data!H2918)-(J2918+O2918)*(1-Data!H2918)*1.8/12)</f>
        <v>0</v>
      </c>
      <c r="U2918" s="1">
        <f>Data!I2918</f>
        <v>0</v>
      </c>
      <c r="V2918" s="1">
        <f>Data!J2918+Data!K2918</f>
        <v>0</v>
      </c>
      <c r="W2918" s="1">
        <f>Data!L2918</f>
        <v>0</v>
      </c>
      <c r="X2918" s="1">
        <f t="shared" si="457"/>
        <v>0</v>
      </c>
      <c r="Y2918" s="100">
        <f t="shared" si="458"/>
        <v>0</v>
      </c>
      <c r="Z2918" s="100">
        <f t="shared" si="459"/>
        <v>0</v>
      </c>
      <c r="AA2918" s="100">
        <f>'Innlegging av opplysninger'!$B$4*X2918</f>
        <v>0</v>
      </c>
      <c r="AB2918" s="1"/>
      <c r="AC2918" s="1">
        <f>'Innlegging av opplysninger'!$B$5*X2918</f>
        <v>0</v>
      </c>
      <c r="AD2918" s="1">
        <f>'Innlegging av opplysninger'!$B$5*Y2918</f>
        <v>0</v>
      </c>
      <c r="AE2918" s="1">
        <f>'Innlegging av opplysninger'!$B$5*Z2918</f>
        <v>0</v>
      </c>
      <c r="AF2918" s="1">
        <f>'Innlegging av opplysninger'!$B$5*AA2918</f>
        <v>0</v>
      </c>
      <c r="AG2918" s="1"/>
      <c r="AH2918" s="1">
        <f>'Innlegging av opplysninger'!$C$11*SUM(X2918:AG2918)</f>
        <v>0</v>
      </c>
      <c r="AI2918" s="1">
        <f>'Innlegging av opplysninger'!$C$13*(((X2918+Z2918+AC2918+AE2918)*Data!M2918)+(Z2918+AE2918)*(1-Data!M2918)*1.8/12+Y2918+AD2918+AA2918+AB2918+AF2918+AG2918)</f>
        <v>0</v>
      </c>
      <c r="AJ2918" s="1">
        <f>'Innlegging av opplysninger'!$C$13*((X2918+Z2918+AC2918+AE2918)*(1-Data!M2918)-(Z2918+AE2918)*(1-Data!M2918)*1.8/12)</f>
        <v>0</v>
      </c>
      <c r="AK2918" s="83">
        <f t="shared" si="454"/>
        <v>0</v>
      </c>
      <c r="AL2918" s="83">
        <f t="shared" si="455"/>
        <v>0</v>
      </c>
      <c r="AM2918" s="83">
        <f t="shared" si="456"/>
        <v>0</v>
      </c>
    </row>
    <row r="2919" spans="1:39">
      <c r="A2919" t="str">
        <f t="shared" si="450"/>
        <v>00</v>
      </c>
      <c r="B2919" s="6">
        <f>Data!A2919</f>
        <v>0</v>
      </c>
      <c r="C2919" s="7">
        <f>Data!B2919</f>
        <v>0</v>
      </c>
      <c r="D2919" s="7">
        <f>Data!C2919</f>
        <v>0</v>
      </c>
      <c r="E2919" s="1">
        <f>Data!D2919</f>
        <v>0</v>
      </c>
      <c r="F2919" s="1">
        <f>Data!E2919+Data!F2919</f>
        <v>0</v>
      </c>
      <c r="G2919" s="1">
        <f>Data!G2919</f>
        <v>0</v>
      </c>
      <c r="H2919" s="1">
        <f t="shared" si="451"/>
        <v>0</v>
      </c>
      <c r="I2919" s="1">
        <f t="shared" si="452"/>
        <v>0</v>
      </c>
      <c r="J2919" s="1">
        <f t="shared" si="453"/>
        <v>0</v>
      </c>
      <c r="K2919" s="1">
        <f>'Innlegging av opplysninger'!$B$4*H2919</f>
        <v>0</v>
      </c>
      <c r="L2919" s="1"/>
      <c r="M2919" s="1">
        <f>'Innlegging av opplysninger'!$B$5*H2919</f>
        <v>0</v>
      </c>
      <c r="N2919" s="1">
        <f>'Innlegging av opplysninger'!$B$5*I2919</f>
        <v>0</v>
      </c>
      <c r="O2919" s="1">
        <f>'Innlegging av opplysninger'!$B$5*J2919</f>
        <v>0</v>
      </c>
      <c r="P2919" s="1">
        <f>'Innlegging av opplysninger'!$B$5*K2919</f>
        <v>0</v>
      </c>
      <c r="Q2919" s="1"/>
      <c r="R2919" s="1">
        <f>'Innlegging av opplysninger'!$C$11*SUM(H2919:Q2919)</f>
        <v>0</v>
      </c>
      <c r="S2919" s="1">
        <f>'Innlegging av opplysninger'!$C$13*(((H2919+J2919+M2919+O2919)*Data!H2919)+(J2919+O2919)*(1-Data!H2919)*1.8/12+I2919+N2919+K2919+L2919+P2919+Q2919)</f>
        <v>0</v>
      </c>
      <c r="T2919" s="1">
        <f>'Innlegging av opplysninger'!$C$13*((H2919+J2919+M2919+O2919)*(1-Data!H2919)-(J2919+O2919)*(1-Data!H2919)*1.8/12)</f>
        <v>0</v>
      </c>
      <c r="U2919" s="1">
        <f>Data!I2919</f>
        <v>0</v>
      </c>
      <c r="V2919" s="1">
        <f>Data!J2919+Data!K2919</f>
        <v>0</v>
      </c>
      <c r="W2919" s="1">
        <f>Data!L2919</f>
        <v>0</v>
      </c>
      <c r="X2919" s="1">
        <f t="shared" si="457"/>
        <v>0</v>
      </c>
      <c r="Y2919" s="100">
        <f t="shared" si="458"/>
        <v>0</v>
      </c>
      <c r="Z2919" s="100">
        <f t="shared" si="459"/>
        <v>0</v>
      </c>
      <c r="AA2919" s="100">
        <f>'Innlegging av opplysninger'!$B$4*X2919</f>
        <v>0</v>
      </c>
      <c r="AB2919" s="1"/>
      <c r="AC2919" s="1">
        <f>'Innlegging av opplysninger'!$B$5*X2919</f>
        <v>0</v>
      </c>
      <c r="AD2919" s="1">
        <f>'Innlegging av opplysninger'!$B$5*Y2919</f>
        <v>0</v>
      </c>
      <c r="AE2919" s="1">
        <f>'Innlegging av opplysninger'!$B$5*Z2919</f>
        <v>0</v>
      </c>
      <c r="AF2919" s="1">
        <f>'Innlegging av opplysninger'!$B$5*AA2919</f>
        <v>0</v>
      </c>
      <c r="AG2919" s="1"/>
      <c r="AH2919" s="1">
        <f>'Innlegging av opplysninger'!$C$11*SUM(X2919:AG2919)</f>
        <v>0</v>
      </c>
      <c r="AI2919" s="1">
        <f>'Innlegging av opplysninger'!$C$13*(((X2919+Z2919+AC2919+AE2919)*Data!M2919)+(Z2919+AE2919)*(1-Data!M2919)*1.8/12+Y2919+AD2919+AA2919+AB2919+AF2919+AG2919)</f>
        <v>0</v>
      </c>
      <c r="AJ2919" s="1">
        <f>'Innlegging av opplysninger'!$C$13*((X2919+Z2919+AC2919+AE2919)*(1-Data!M2919)-(Z2919+AE2919)*(1-Data!M2919)*1.8/12)</f>
        <v>0</v>
      </c>
      <c r="AK2919" s="83">
        <f t="shared" si="454"/>
        <v>0</v>
      </c>
      <c r="AL2919" s="83">
        <f t="shared" si="455"/>
        <v>0</v>
      </c>
      <c r="AM2919" s="83">
        <f t="shared" si="456"/>
        <v>0</v>
      </c>
    </row>
    <row r="2920" spans="1:39">
      <c r="A2920" t="str">
        <f t="shared" si="450"/>
        <v>00</v>
      </c>
      <c r="B2920" s="6">
        <f>Data!A2920</f>
        <v>0</v>
      </c>
      <c r="C2920" s="7">
        <f>Data!B2920</f>
        <v>0</v>
      </c>
      <c r="D2920" s="7">
        <f>Data!C2920</f>
        <v>0</v>
      </c>
      <c r="E2920" s="1">
        <f>Data!D2920</f>
        <v>0</v>
      </c>
      <c r="F2920" s="1">
        <f>Data!E2920+Data!F2920</f>
        <v>0</v>
      </c>
      <c r="G2920" s="1">
        <f>Data!G2920</f>
        <v>0</v>
      </c>
      <c r="H2920" s="1">
        <f t="shared" si="451"/>
        <v>0</v>
      </c>
      <c r="I2920" s="1">
        <f t="shared" si="452"/>
        <v>0</v>
      </c>
      <c r="J2920" s="1">
        <f t="shared" si="453"/>
        <v>0</v>
      </c>
      <c r="K2920" s="1">
        <f>'Innlegging av opplysninger'!$B$4*H2920</f>
        <v>0</v>
      </c>
      <c r="L2920" s="1"/>
      <c r="M2920" s="1">
        <f>'Innlegging av opplysninger'!$B$5*H2920</f>
        <v>0</v>
      </c>
      <c r="N2920" s="1">
        <f>'Innlegging av opplysninger'!$B$5*I2920</f>
        <v>0</v>
      </c>
      <c r="O2920" s="1">
        <f>'Innlegging av opplysninger'!$B$5*J2920</f>
        <v>0</v>
      </c>
      <c r="P2920" s="1">
        <f>'Innlegging av opplysninger'!$B$5*K2920</f>
        <v>0</v>
      </c>
      <c r="Q2920" s="1"/>
      <c r="R2920" s="1">
        <f>'Innlegging av opplysninger'!$C$11*SUM(H2920:Q2920)</f>
        <v>0</v>
      </c>
      <c r="S2920" s="1">
        <f>'Innlegging av opplysninger'!$C$13*(((H2920+J2920+M2920+O2920)*Data!H2920)+(J2920+O2920)*(1-Data!H2920)*1.8/12+I2920+N2920+K2920+L2920+P2920+Q2920)</f>
        <v>0</v>
      </c>
      <c r="T2920" s="1">
        <f>'Innlegging av opplysninger'!$C$13*((H2920+J2920+M2920+O2920)*(1-Data!H2920)-(J2920+O2920)*(1-Data!H2920)*1.8/12)</f>
        <v>0</v>
      </c>
      <c r="U2920" s="1">
        <f>Data!I2920</f>
        <v>0</v>
      </c>
      <c r="V2920" s="1">
        <f>Data!J2920+Data!K2920</f>
        <v>0</v>
      </c>
      <c r="W2920" s="1">
        <f>Data!L2920</f>
        <v>0</v>
      </c>
      <c r="X2920" s="1">
        <f t="shared" si="457"/>
        <v>0</v>
      </c>
      <c r="Y2920" s="100">
        <f t="shared" si="458"/>
        <v>0</v>
      </c>
      <c r="Z2920" s="100">
        <f t="shared" si="459"/>
        <v>0</v>
      </c>
      <c r="AA2920" s="100">
        <f>'Innlegging av opplysninger'!$B$4*X2920</f>
        <v>0</v>
      </c>
      <c r="AB2920" s="1"/>
      <c r="AC2920" s="1">
        <f>'Innlegging av opplysninger'!$B$5*X2920</f>
        <v>0</v>
      </c>
      <c r="AD2920" s="1">
        <f>'Innlegging av opplysninger'!$B$5*Y2920</f>
        <v>0</v>
      </c>
      <c r="AE2920" s="1">
        <f>'Innlegging av opplysninger'!$B$5*Z2920</f>
        <v>0</v>
      </c>
      <c r="AF2920" s="1">
        <f>'Innlegging av opplysninger'!$B$5*AA2920</f>
        <v>0</v>
      </c>
      <c r="AG2920" s="1"/>
      <c r="AH2920" s="1">
        <f>'Innlegging av opplysninger'!$C$11*SUM(X2920:AG2920)</f>
        <v>0</v>
      </c>
      <c r="AI2920" s="1">
        <f>'Innlegging av opplysninger'!$C$13*(((X2920+Z2920+AC2920+AE2920)*Data!M2920)+(Z2920+AE2920)*(1-Data!M2920)*1.8/12+Y2920+AD2920+AA2920+AB2920+AF2920+AG2920)</f>
        <v>0</v>
      </c>
      <c r="AJ2920" s="1">
        <f>'Innlegging av opplysninger'!$C$13*((X2920+Z2920+AC2920+AE2920)*(1-Data!M2920)-(Z2920+AE2920)*(1-Data!M2920)*1.8/12)</f>
        <v>0</v>
      </c>
      <c r="AK2920" s="83">
        <f t="shared" si="454"/>
        <v>0</v>
      </c>
      <c r="AL2920" s="83">
        <f t="shared" si="455"/>
        <v>0</v>
      </c>
      <c r="AM2920" s="83">
        <f t="shared" si="456"/>
        <v>0</v>
      </c>
    </row>
    <row r="2921" spans="1:39">
      <c r="A2921" t="str">
        <f t="shared" si="450"/>
        <v>00</v>
      </c>
      <c r="B2921" s="6">
        <f>Data!A2921</f>
        <v>0</v>
      </c>
      <c r="C2921" s="7">
        <f>Data!B2921</f>
        <v>0</v>
      </c>
      <c r="D2921" s="7">
        <f>Data!C2921</f>
        <v>0</v>
      </c>
      <c r="E2921" s="1">
        <f>Data!D2921</f>
        <v>0</v>
      </c>
      <c r="F2921" s="1">
        <f>Data!E2921+Data!F2921</f>
        <v>0</v>
      </c>
      <c r="G2921" s="1">
        <f>Data!G2921</f>
        <v>0</v>
      </c>
      <c r="H2921" s="1">
        <f t="shared" si="451"/>
        <v>0</v>
      </c>
      <c r="I2921" s="1">
        <f t="shared" si="452"/>
        <v>0</v>
      </c>
      <c r="J2921" s="1">
        <f t="shared" si="453"/>
        <v>0</v>
      </c>
      <c r="K2921" s="1">
        <f>'Innlegging av opplysninger'!$B$4*H2921</f>
        <v>0</v>
      </c>
      <c r="L2921" s="1"/>
      <c r="M2921" s="1">
        <f>'Innlegging av opplysninger'!$B$5*H2921</f>
        <v>0</v>
      </c>
      <c r="N2921" s="1">
        <f>'Innlegging av opplysninger'!$B$5*I2921</f>
        <v>0</v>
      </c>
      <c r="O2921" s="1">
        <f>'Innlegging av opplysninger'!$B$5*J2921</f>
        <v>0</v>
      </c>
      <c r="P2921" s="1">
        <f>'Innlegging av opplysninger'!$B$5*K2921</f>
        <v>0</v>
      </c>
      <c r="Q2921" s="1"/>
      <c r="R2921" s="1">
        <f>'Innlegging av opplysninger'!$C$11*SUM(H2921:Q2921)</f>
        <v>0</v>
      </c>
      <c r="S2921" s="1">
        <f>'Innlegging av opplysninger'!$C$13*(((H2921+J2921+M2921+O2921)*Data!H2921)+(J2921+O2921)*(1-Data!H2921)*1.8/12+I2921+N2921+K2921+L2921+P2921+Q2921)</f>
        <v>0</v>
      </c>
      <c r="T2921" s="1">
        <f>'Innlegging av opplysninger'!$C$13*((H2921+J2921+M2921+O2921)*(1-Data!H2921)-(J2921+O2921)*(1-Data!H2921)*1.8/12)</f>
        <v>0</v>
      </c>
      <c r="U2921" s="1">
        <f>Data!I2921</f>
        <v>0</v>
      </c>
      <c r="V2921" s="1">
        <f>Data!J2921+Data!K2921</f>
        <v>0</v>
      </c>
      <c r="W2921" s="1">
        <f>Data!L2921</f>
        <v>0</v>
      </c>
      <c r="X2921" s="1">
        <f t="shared" si="457"/>
        <v>0</v>
      </c>
      <c r="Y2921" s="100">
        <f t="shared" si="458"/>
        <v>0</v>
      </c>
      <c r="Z2921" s="100">
        <f t="shared" si="459"/>
        <v>0</v>
      </c>
      <c r="AA2921" s="100">
        <f>'Innlegging av opplysninger'!$B$4*X2921</f>
        <v>0</v>
      </c>
      <c r="AB2921" s="1"/>
      <c r="AC2921" s="1">
        <f>'Innlegging av opplysninger'!$B$5*X2921</f>
        <v>0</v>
      </c>
      <c r="AD2921" s="1">
        <f>'Innlegging av opplysninger'!$B$5*Y2921</f>
        <v>0</v>
      </c>
      <c r="AE2921" s="1">
        <f>'Innlegging av opplysninger'!$B$5*Z2921</f>
        <v>0</v>
      </c>
      <c r="AF2921" s="1">
        <f>'Innlegging av opplysninger'!$B$5*AA2921</f>
        <v>0</v>
      </c>
      <c r="AG2921" s="1"/>
      <c r="AH2921" s="1">
        <f>'Innlegging av opplysninger'!$C$11*SUM(X2921:AG2921)</f>
        <v>0</v>
      </c>
      <c r="AI2921" s="1">
        <f>'Innlegging av opplysninger'!$C$13*(((X2921+Z2921+AC2921+AE2921)*Data!M2921)+(Z2921+AE2921)*(1-Data!M2921)*1.8/12+Y2921+AD2921+AA2921+AB2921+AF2921+AG2921)</f>
        <v>0</v>
      </c>
      <c r="AJ2921" s="1">
        <f>'Innlegging av opplysninger'!$C$13*((X2921+Z2921+AC2921+AE2921)*(1-Data!M2921)-(Z2921+AE2921)*(1-Data!M2921)*1.8/12)</f>
        <v>0</v>
      </c>
      <c r="AK2921" s="83">
        <f t="shared" si="454"/>
        <v>0</v>
      </c>
      <c r="AL2921" s="83">
        <f t="shared" si="455"/>
        <v>0</v>
      </c>
      <c r="AM2921" s="83">
        <f t="shared" si="456"/>
        <v>0</v>
      </c>
    </row>
    <row r="2922" spans="1:39">
      <c r="A2922" t="str">
        <f t="shared" si="450"/>
        <v>00</v>
      </c>
      <c r="B2922" s="6">
        <f>Data!A2922</f>
        <v>0</v>
      </c>
      <c r="C2922" s="7">
        <f>Data!B2922</f>
        <v>0</v>
      </c>
      <c r="D2922" s="7">
        <f>Data!C2922</f>
        <v>0</v>
      </c>
      <c r="E2922" s="1">
        <f>Data!D2922</f>
        <v>0</v>
      </c>
      <c r="F2922" s="1">
        <f>Data!E2922+Data!F2922</f>
        <v>0</v>
      </c>
      <c r="G2922" s="1">
        <f>Data!G2922</f>
        <v>0</v>
      </c>
      <c r="H2922" s="1">
        <f t="shared" si="451"/>
        <v>0</v>
      </c>
      <c r="I2922" s="1">
        <f t="shared" si="452"/>
        <v>0</v>
      </c>
      <c r="J2922" s="1">
        <f t="shared" si="453"/>
        <v>0</v>
      </c>
      <c r="K2922" s="1">
        <f>'Innlegging av opplysninger'!$B$4*H2922</f>
        <v>0</v>
      </c>
      <c r="L2922" s="1"/>
      <c r="M2922" s="1">
        <f>'Innlegging av opplysninger'!$B$5*H2922</f>
        <v>0</v>
      </c>
      <c r="N2922" s="1">
        <f>'Innlegging av opplysninger'!$B$5*I2922</f>
        <v>0</v>
      </c>
      <c r="O2922" s="1">
        <f>'Innlegging av opplysninger'!$B$5*J2922</f>
        <v>0</v>
      </c>
      <c r="P2922" s="1">
        <f>'Innlegging av opplysninger'!$B$5*K2922</f>
        <v>0</v>
      </c>
      <c r="Q2922" s="1"/>
      <c r="R2922" s="1">
        <f>'Innlegging av opplysninger'!$C$11*SUM(H2922:Q2922)</f>
        <v>0</v>
      </c>
      <c r="S2922" s="1">
        <f>'Innlegging av opplysninger'!$C$13*(((H2922+J2922+M2922+O2922)*Data!H2922)+(J2922+O2922)*(1-Data!H2922)*1.8/12+I2922+N2922+K2922+L2922+P2922+Q2922)</f>
        <v>0</v>
      </c>
      <c r="T2922" s="1">
        <f>'Innlegging av opplysninger'!$C$13*((H2922+J2922+M2922+O2922)*(1-Data!H2922)-(J2922+O2922)*(1-Data!H2922)*1.8/12)</f>
        <v>0</v>
      </c>
      <c r="U2922" s="1">
        <f>Data!I2922</f>
        <v>0</v>
      </c>
      <c r="V2922" s="1">
        <f>Data!J2922+Data!K2922</f>
        <v>0</v>
      </c>
      <c r="W2922" s="1">
        <f>Data!L2922</f>
        <v>0</v>
      </c>
      <c r="X2922" s="1">
        <f t="shared" si="457"/>
        <v>0</v>
      </c>
      <c r="Y2922" s="100">
        <f t="shared" si="458"/>
        <v>0</v>
      </c>
      <c r="Z2922" s="100">
        <f t="shared" si="459"/>
        <v>0</v>
      </c>
      <c r="AA2922" s="100">
        <f>'Innlegging av opplysninger'!$B$4*X2922</f>
        <v>0</v>
      </c>
      <c r="AB2922" s="1"/>
      <c r="AC2922" s="1">
        <f>'Innlegging av opplysninger'!$B$5*X2922</f>
        <v>0</v>
      </c>
      <c r="AD2922" s="1">
        <f>'Innlegging av opplysninger'!$B$5*Y2922</f>
        <v>0</v>
      </c>
      <c r="AE2922" s="1">
        <f>'Innlegging av opplysninger'!$B$5*Z2922</f>
        <v>0</v>
      </c>
      <c r="AF2922" s="1">
        <f>'Innlegging av opplysninger'!$B$5*AA2922</f>
        <v>0</v>
      </c>
      <c r="AG2922" s="1"/>
      <c r="AH2922" s="1">
        <f>'Innlegging av opplysninger'!$C$11*SUM(X2922:AG2922)</f>
        <v>0</v>
      </c>
      <c r="AI2922" s="1">
        <f>'Innlegging av opplysninger'!$C$13*(((X2922+Z2922+AC2922+AE2922)*Data!M2922)+(Z2922+AE2922)*(1-Data!M2922)*1.8/12+Y2922+AD2922+AA2922+AB2922+AF2922+AG2922)</f>
        <v>0</v>
      </c>
      <c r="AJ2922" s="1">
        <f>'Innlegging av opplysninger'!$C$13*((X2922+Z2922+AC2922+AE2922)*(1-Data!M2922)-(Z2922+AE2922)*(1-Data!M2922)*1.8/12)</f>
        <v>0</v>
      </c>
      <c r="AK2922" s="83">
        <f t="shared" si="454"/>
        <v>0</v>
      </c>
      <c r="AL2922" s="83">
        <f t="shared" si="455"/>
        <v>0</v>
      </c>
      <c r="AM2922" s="83">
        <f t="shared" si="456"/>
        <v>0</v>
      </c>
    </row>
    <row r="2923" spans="1:39">
      <c r="A2923" t="str">
        <f t="shared" si="450"/>
        <v>00</v>
      </c>
      <c r="B2923" s="6">
        <f>Data!A2923</f>
        <v>0</v>
      </c>
      <c r="C2923" s="7">
        <f>Data!B2923</f>
        <v>0</v>
      </c>
      <c r="D2923" s="7">
        <f>Data!C2923</f>
        <v>0</v>
      </c>
      <c r="E2923" s="1">
        <f>Data!D2923</f>
        <v>0</v>
      </c>
      <c r="F2923" s="1">
        <f>Data!E2923+Data!F2923</f>
        <v>0</v>
      </c>
      <c r="G2923" s="1">
        <f>Data!G2923</f>
        <v>0</v>
      </c>
      <c r="H2923" s="1">
        <f t="shared" si="451"/>
        <v>0</v>
      </c>
      <c r="I2923" s="1">
        <f t="shared" si="452"/>
        <v>0</v>
      </c>
      <c r="J2923" s="1">
        <f t="shared" si="453"/>
        <v>0</v>
      </c>
      <c r="K2923" s="1">
        <f>'Innlegging av opplysninger'!$B$4*H2923</f>
        <v>0</v>
      </c>
      <c r="L2923" s="1"/>
      <c r="M2923" s="1">
        <f>'Innlegging av opplysninger'!$B$5*H2923</f>
        <v>0</v>
      </c>
      <c r="N2923" s="1">
        <f>'Innlegging av opplysninger'!$B$5*I2923</f>
        <v>0</v>
      </c>
      <c r="O2923" s="1">
        <f>'Innlegging av opplysninger'!$B$5*J2923</f>
        <v>0</v>
      </c>
      <c r="P2923" s="1">
        <f>'Innlegging av opplysninger'!$B$5*K2923</f>
        <v>0</v>
      </c>
      <c r="Q2923" s="1"/>
      <c r="R2923" s="1">
        <f>'Innlegging av opplysninger'!$C$11*SUM(H2923:Q2923)</f>
        <v>0</v>
      </c>
      <c r="S2923" s="1">
        <f>'Innlegging av opplysninger'!$C$13*(((H2923+J2923+M2923+O2923)*Data!H2923)+(J2923+O2923)*(1-Data!H2923)*1.8/12+I2923+N2923+K2923+L2923+P2923+Q2923)</f>
        <v>0</v>
      </c>
      <c r="T2923" s="1">
        <f>'Innlegging av opplysninger'!$C$13*((H2923+J2923+M2923+O2923)*(1-Data!H2923)-(J2923+O2923)*(1-Data!H2923)*1.8/12)</f>
        <v>0</v>
      </c>
      <c r="U2923" s="1">
        <f>Data!I2923</f>
        <v>0</v>
      </c>
      <c r="V2923" s="1">
        <f>Data!J2923+Data!K2923</f>
        <v>0</v>
      </c>
      <c r="W2923" s="1">
        <f>Data!L2923</f>
        <v>0</v>
      </c>
      <c r="X2923" s="1">
        <f t="shared" si="457"/>
        <v>0</v>
      </c>
      <c r="Y2923" s="100">
        <f t="shared" si="458"/>
        <v>0</v>
      </c>
      <c r="Z2923" s="100">
        <f t="shared" si="459"/>
        <v>0</v>
      </c>
      <c r="AA2923" s="100">
        <f>'Innlegging av opplysninger'!$B$4*X2923</f>
        <v>0</v>
      </c>
      <c r="AB2923" s="1"/>
      <c r="AC2923" s="1">
        <f>'Innlegging av opplysninger'!$B$5*X2923</f>
        <v>0</v>
      </c>
      <c r="AD2923" s="1">
        <f>'Innlegging av opplysninger'!$B$5*Y2923</f>
        <v>0</v>
      </c>
      <c r="AE2923" s="1">
        <f>'Innlegging av opplysninger'!$B$5*Z2923</f>
        <v>0</v>
      </c>
      <c r="AF2923" s="1">
        <f>'Innlegging av opplysninger'!$B$5*AA2923</f>
        <v>0</v>
      </c>
      <c r="AG2923" s="1"/>
      <c r="AH2923" s="1">
        <f>'Innlegging av opplysninger'!$C$11*SUM(X2923:AG2923)</f>
        <v>0</v>
      </c>
      <c r="AI2923" s="1">
        <f>'Innlegging av opplysninger'!$C$13*(((X2923+Z2923+AC2923+AE2923)*Data!M2923)+(Z2923+AE2923)*(1-Data!M2923)*1.8/12+Y2923+AD2923+AA2923+AB2923+AF2923+AG2923)</f>
        <v>0</v>
      </c>
      <c r="AJ2923" s="1">
        <f>'Innlegging av opplysninger'!$C$13*((X2923+Z2923+AC2923+AE2923)*(1-Data!M2923)-(Z2923+AE2923)*(1-Data!M2923)*1.8/12)</f>
        <v>0</v>
      </c>
      <c r="AK2923" s="83">
        <f t="shared" si="454"/>
        <v>0</v>
      </c>
      <c r="AL2923" s="83">
        <f t="shared" si="455"/>
        <v>0</v>
      </c>
      <c r="AM2923" s="83">
        <f t="shared" si="456"/>
        <v>0</v>
      </c>
    </row>
    <row r="2924" spans="1:39">
      <c r="A2924" t="str">
        <f t="shared" si="450"/>
        <v>00</v>
      </c>
      <c r="B2924" s="6">
        <f>Data!A2924</f>
        <v>0</v>
      </c>
      <c r="C2924" s="7">
        <f>Data!B2924</f>
        <v>0</v>
      </c>
      <c r="D2924" s="7">
        <f>Data!C2924</f>
        <v>0</v>
      </c>
      <c r="E2924" s="1">
        <f>Data!D2924</f>
        <v>0</v>
      </c>
      <c r="F2924" s="1">
        <f>Data!E2924+Data!F2924</f>
        <v>0</v>
      </c>
      <c r="G2924" s="1">
        <f>Data!G2924</f>
        <v>0</v>
      </c>
      <c r="H2924" s="1">
        <f t="shared" si="451"/>
        <v>0</v>
      </c>
      <c r="I2924" s="1">
        <f t="shared" si="452"/>
        <v>0</v>
      </c>
      <c r="J2924" s="1">
        <f t="shared" si="453"/>
        <v>0</v>
      </c>
      <c r="K2924" s="1">
        <f>'Innlegging av opplysninger'!$B$4*H2924</f>
        <v>0</v>
      </c>
      <c r="L2924" s="1"/>
      <c r="M2924" s="1">
        <f>'Innlegging av opplysninger'!$B$5*H2924</f>
        <v>0</v>
      </c>
      <c r="N2924" s="1">
        <f>'Innlegging av opplysninger'!$B$5*I2924</f>
        <v>0</v>
      </c>
      <c r="O2924" s="1">
        <f>'Innlegging av opplysninger'!$B$5*J2924</f>
        <v>0</v>
      </c>
      <c r="P2924" s="1">
        <f>'Innlegging av opplysninger'!$B$5*K2924</f>
        <v>0</v>
      </c>
      <c r="Q2924" s="1"/>
      <c r="R2924" s="1">
        <f>'Innlegging av opplysninger'!$C$11*SUM(H2924:Q2924)</f>
        <v>0</v>
      </c>
      <c r="S2924" s="1">
        <f>'Innlegging av opplysninger'!$C$13*(((H2924+J2924+M2924+O2924)*Data!H2924)+(J2924+O2924)*(1-Data!H2924)*1.8/12+I2924+N2924+K2924+L2924+P2924+Q2924)</f>
        <v>0</v>
      </c>
      <c r="T2924" s="1">
        <f>'Innlegging av opplysninger'!$C$13*((H2924+J2924+M2924+O2924)*(1-Data!H2924)-(J2924+O2924)*(1-Data!H2924)*1.8/12)</f>
        <v>0</v>
      </c>
      <c r="U2924" s="1">
        <f>Data!I2924</f>
        <v>0</v>
      </c>
      <c r="V2924" s="1">
        <f>Data!J2924+Data!K2924</f>
        <v>0</v>
      </c>
      <c r="W2924" s="1">
        <f>Data!L2924</f>
        <v>0</v>
      </c>
      <c r="X2924" s="1">
        <f t="shared" si="457"/>
        <v>0</v>
      </c>
      <c r="Y2924" s="100">
        <f t="shared" si="458"/>
        <v>0</v>
      </c>
      <c r="Z2924" s="100">
        <f t="shared" si="459"/>
        <v>0</v>
      </c>
      <c r="AA2924" s="100">
        <f>'Innlegging av opplysninger'!$B$4*X2924</f>
        <v>0</v>
      </c>
      <c r="AB2924" s="1"/>
      <c r="AC2924" s="1">
        <f>'Innlegging av opplysninger'!$B$5*X2924</f>
        <v>0</v>
      </c>
      <c r="AD2924" s="1">
        <f>'Innlegging av opplysninger'!$B$5*Y2924</f>
        <v>0</v>
      </c>
      <c r="AE2924" s="1">
        <f>'Innlegging av opplysninger'!$B$5*Z2924</f>
        <v>0</v>
      </c>
      <c r="AF2924" s="1">
        <f>'Innlegging av opplysninger'!$B$5*AA2924</f>
        <v>0</v>
      </c>
      <c r="AG2924" s="1"/>
      <c r="AH2924" s="1">
        <f>'Innlegging av opplysninger'!$C$11*SUM(X2924:AG2924)</f>
        <v>0</v>
      </c>
      <c r="AI2924" s="1">
        <f>'Innlegging av opplysninger'!$C$13*(((X2924+Z2924+AC2924+AE2924)*Data!M2924)+(Z2924+AE2924)*(1-Data!M2924)*1.8/12+Y2924+AD2924+AA2924+AB2924+AF2924+AG2924)</f>
        <v>0</v>
      </c>
      <c r="AJ2924" s="1">
        <f>'Innlegging av opplysninger'!$C$13*((X2924+Z2924+AC2924+AE2924)*(1-Data!M2924)-(Z2924+AE2924)*(1-Data!M2924)*1.8/12)</f>
        <v>0</v>
      </c>
      <c r="AK2924" s="83">
        <f t="shared" si="454"/>
        <v>0</v>
      </c>
      <c r="AL2924" s="83">
        <f t="shared" si="455"/>
        <v>0</v>
      </c>
      <c r="AM2924" s="83">
        <f t="shared" si="456"/>
        <v>0</v>
      </c>
    </row>
    <row r="2925" spans="1:39">
      <c r="A2925" t="str">
        <f t="shared" si="450"/>
        <v>00</v>
      </c>
      <c r="B2925" s="6">
        <f>Data!A2925</f>
        <v>0</v>
      </c>
      <c r="C2925" s="7">
        <f>Data!B2925</f>
        <v>0</v>
      </c>
      <c r="D2925" s="7">
        <f>Data!C2925</f>
        <v>0</v>
      </c>
      <c r="E2925" s="1">
        <f>Data!D2925</f>
        <v>0</v>
      </c>
      <c r="F2925" s="1">
        <f>Data!E2925+Data!F2925</f>
        <v>0</v>
      </c>
      <c r="G2925" s="1">
        <f>Data!G2925</f>
        <v>0</v>
      </c>
      <c r="H2925" s="1">
        <f t="shared" si="451"/>
        <v>0</v>
      </c>
      <c r="I2925" s="1">
        <f t="shared" si="452"/>
        <v>0</v>
      </c>
      <c r="J2925" s="1">
        <f t="shared" si="453"/>
        <v>0</v>
      </c>
      <c r="K2925" s="1">
        <f>'Innlegging av opplysninger'!$B$4*H2925</f>
        <v>0</v>
      </c>
      <c r="L2925" s="1"/>
      <c r="M2925" s="1">
        <f>'Innlegging av opplysninger'!$B$5*H2925</f>
        <v>0</v>
      </c>
      <c r="N2925" s="1">
        <f>'Innlegging av opplysninger'!$B$5*I2925</f>
        <v>0</v>
      </c>
      <c r="O2925" s="1">
        <f>'Innlegging av opplysninger'!$B$5*J2925</f>
        <v>0</v>
      </c>
      <c r="P2925" s="1">
        <f>'Innlegging av opplysninger'!$B$5*K2925</f>
        <v>0</v>
      </c>
      <c r="Q2925" s="1"/>
      <c r="R2925" s="1">
        <f>'Innlegging av opplysninger'!$C$11*SUM(H2925:Q2925)</f>
        <v>0</v>
      </c>
      <c r="S2925" s="1">
        <f>'Innlegging av opplysninger'!$C$13*(((H2925+J2925+M2925+O2925)*Data!H2925)+(J2925+O2925)*(1-Data!H2925)*1.8/12+I2925+N2925+K2925+L2925+P2925+Q2925)</f>
        <v>0</v>
      </c>
      <c r="T2925" s="1">
        <f>'Innlegging av opplysninger'!$C$13*((H2925+J2925+M2925+O2925)*(1-Data!H2925)-(J2925+O2925)*(1-Data!H2925)*1.8/12)</f>
        <v>0</v>
      </c>
      <c r="U2925" s="1">
        <f>Data!I2925</f>
        <v>0</v>
      </c>
      <c r="V2925" s="1">
        <f>Data!J2925+Data!K2925</f>
        <v>0</v>
      </c>
      <c r="W2925" s="1">
        <f>Data!L2925</f>
        <v>0</v>
      </c>
      <c r="X2925" s="1">
        <f t="shared" si="457"/>
        <v>0</v>
      </c>
      <c r="Y2925" s="100">
        <f t="shared" si="458"/>
        <v>0</v>
      </c>
      <c r="Z2925" s="100">
        <f t="shared" si="459"/>
        <v>0</v>
      </c>
      <c r="AA2925" s="100">
        <f>'Innlegging av opplysninger'!$B$4*X2925</f>
        <v>0</v>
      </c>
      <c r="AB2925" s="1"/>
      <c r="AC2925" s="1">
        <f>'Innlegging av opplysninger'!$B$5*X2925</f>
        <v>0</v>
      </c>
      <c r="AD2925" s="1">
        <f>'Innlegging av opplysninger'!$B$5*Y2925</f>
        <v>0</v>
      </c>
      <c r="AE2925" s="1">
        <f>'Innlegging av opplysninger'!$B$5*Z2925</f>
        <v>0</v>
      </c>
      <c r="AF2925" s="1">
        <f>'Innlegging av opplysninger'!$B$5*AA2925</f>
        <v>0</v>
      </c>
      <c r="AG2925" s="1"/>
      <c r="AH2925" s="1">
        <f>'Innlegging av opplysninger'!$C$11*SUM(X2925:AG2925)</f>
        <v>0</v>
      </c>
      <c r="AI2925" s="1">
        <f>'Innlegging av opplysninger'!$C$13*(((X2925+Z2925+AC2925+AE2925)*Data!M2925)+(Z2925+AE2925)*(1-Data!M2925)*1.8/12+Y2925+AD2925+AA2925+AB2925+AF2925+AG2925)</f>
        <v>0</v>
      </c>
      <c r="AJ2925" s="1">
        <f>'Innlegging av opplysninger'!$C$13*((X2925+Z2925+AC2925+AE2925)*(1-Data!M2925)-(Z2925+AE2925)*(1-Data!M2925)*1.8/12)</f>
        <v>0</v>
      </c>
      <c r="AK2925" s="83">
        <f t="shared" si="454"/>
        <v>0</v>
      </c>
      <c r="AL2925" s="83">
        <f t="shared" si="455"/>
        <v>0</v>
      </c>
      <c r="AM2925" s="83">
        <f t="shared" si="456"/>
        <v>0</v>
      </c>
    </row>
    <row r="2926" spans="1:39">
      <c r="A2926" t="str">
        <f t="shared" si="450"/>
        <v>00</v>
      </c>
      <c r="B2926" s="6">
        <f>Data!A2926</f>
        <v>0</v>
      </c>
      <c r="C2926" s="7">
        <f>Data!B2926</f>
        <v>0</v>
      </c>
      <c r="D2926" s="7">
        <f>Data!C2926</f>
        <v>0</v>
      </c>
      <c r="E2926" s="1">
        <f>Data!D2926</f>
        <v>0</v>
      </c>
      <c r="F2926" s="1">
        <f>Data!E2926+Data!F2926</f>
        <v>0</v>
      </c>
      <c r="G2926" s="1">
        <f>Data!G2926</f>
        <v>0</v>
      </c>
      <c r="H2926" s="1">
        <f t="shared" si="451"/>
        <v>0</v>
      </c>
      <c r="I2926" s="1">
        <f t="shared" si="452"/>
        <v>0</v>
      </c>
      <c r="J2926" s="1">
        <f t="shared" si="453"/>
        <v>0</v>
      </c>
      <c r="K2926" s="1">
        <f>'Innlegging av opplysninger'!$B$4*H2926</f>
        <v>0</v>
      </c>
      <c r="L2926" s="1"/>
      <c r="M2926" s="1">
        <f>'Innlegging av opplysninger'!$B$5*H2926</f>
        <v>0</v>
      </c>
      <c r="N2926" s="1">
        <f>'Innlegging av opplysninger'!$B$5*I2926</f>
        <v>0</v>
      </c>
      <c r="O2926" s="1">
        <f>'Innlegging av opplysninger'!$B$5*J2926</f>
        <v>0</v>
      </c>
      <c r="P2926" s="1">
        <f>'Innlegging av opplysninger'!$B$5*K2926</f>
        <v>0</v>
      </c>
      <c r="Q2926" s="1"/>
      <c r="R2926" s="1">
        <f>'Innlegging av opplysninger'!$C$11*SUM(H2926:Q2926)</f>
        <v>0</v>
      </c>
      <c r="S2926" s="1">
        <f>'Innlegging av opplysninger'!$C$13*(((H2926+J2926+M2926+O2926)*Data!H2926)+(J2926+O2926)*(1-Data!H2926)*1.8/12+I2926+N2926+K2926+L2926+P2926+Q2926)</f>
        <v>0</v>
      </c>
      <c r="T2926" s="1">
        <f>'Innlegging av opplysninger'!$C$13*((H2926+J2926+M2926+O2926)*(1-Data!H2926)-(J2926+O2926)*(1-Data!H2926)*1.8/12)</f>
        <v>0</v>
      </c>
      <c r="U2926" s="1">
        <f>Data!I2926</f>
        <v>0</v>
      </c>
      <c r="V2926" s="1">
        <f>Data!J2926+Data!K2926</f>
        <v>0</v>
      </c>
      <c r="W2926" s="1">
        <f>Data!L2926</f>
        <v>0</v>
      </c>
      <c r="X2926" s="1">
        <f t="shared" si="457"/>
        <v>0</v>
      </c>
      <c r="Y2926" s="100">
        <f t="shared" si="458"/>
        <v>0</v>
      </c>
      <c r="Z2926" s="100">
        <f t="shared" si="459"/>
        <v>0</v>
      </c>
      <c r="AA2926" s="100">
        <f>'Innlegging av opplysninger'!$B$4*X2926</f>
        <v>0</v>
      </c>
      <c r="AB2926" s="1"/>
      <c r="AC2926" s="1">
        <f>'Innlegging av opplysninger'!$B$5*X2926</f>
        <v>0</v>
      </c>
      <c r="AD2926" s="1">
        <f>'Innlegging av opplysninger'!$B$5*Y2926</f>
        <v>0</v>
      </c>
      <c r="AE2926" s="1">
        <f>'Innlegging av opplysninger'!$B$5*Z2926</f>
        <v>0</v>
      </c>
      <c r="AF2926" s="1">
        <f>'Innlegging av opplysninger'!$B$5*AA2926</f>
        <v>0</v>
      </c>
      <c r="AG2926" s="1"/>
      <c r="AH2926" s="1">
        <f>'Innlegging av opplysninger'!$C$11*SUM(X2926:AG2926)</f>
        <v>0</v>
      </c>
      <c r="AI2926" s="1">
        <f>'Innlegging av opplysninger'!$C$13*(((X2926+Z2926+AC2926+AE2926)*Data!M2926)+(Z2926+AE2926)*(1-Data!M2926)*1.8/12+Y2926+AD2926+AA2926+AB2926+AF2926+AG2926)</f>
        <v>0</v>
      </c>
      <c r="AJ2926" s="1">
        <f>'Innlegging av opplysninger'!$C$13*((X2926+Z2926+AC2926+AE2926)*(1-Data!M2926)-(Z2926+AE2926)*(1-Data!M2926)*1.8/12)</f>
        <v>0</v>
      </c>
      <c r="AK2926" s="83">
        <f t="shared" si="454"/>
        <v>0</v>
      </c>
      <c r="AL2926" s="83">
        <f t="shared" si="455"/>
        <v>0</v>
      </c>
      <c r="AM2926" s="83">
        <f t="shared" si="456"/>
        <v>0</v>
      </c>
    </row>
    <row r="2927" spans="1:39">
      <c r="A2927" t="str">
        <f t="shared" si="450"/>
        <v>00</v>
      </c>
      <c r="B2927" s="6">
        <f>Data!A2927</f>
        <v>0</v>
      </c>
      <c r="C2927" s="7">
        <f>Data!B2927</f>
        <v>0</v>
      </c>
      <c r="D2927" s="7">
        <f>Data!C2927</f>
        <v>0</v>
      </c>
      <c r="E2927" s="1">
        <f>Data!D2927</f>
        <v>0</v>
      </c>
      <c r="F2927" s="1">
        <f>Data!E2927+Data!F2927</f>
        <v>0</v>
      </c>
      <c r="G2927" s="1">
        <f>Data!G2927</f>
        <v>0</v>
      </c>
      <c r="H2927" s="1">
        <f t="shared" si="451"/>
        <v>0</v>
      </c>
      <c r="I2927" s="1">
        <f t="shared" si="452"/>
        <v>0</v>
      </c>
      <c r="J2927" s="1">
        <f t="shared" si="453"/>
        <v>0</v>
      </c>
      <c r="K2927" s="1">
        <f>'Innlegging av opplysninger'!$B$4*H2927</f>
        <v>0</v>
      </c>
      <c r="L2927" s="1"/>
      <c r="M2927" s="1">
        <f>'Innlegging av opplysninger'!$B$5*H2927</f>
        <v>0</v>
      </c>
      <c r="N2927" s="1">
        <f>'Innlegging av opplysninger'!$B$5*I2927</f>
        <v>0</v>
      </c>
      <c r="O2927" s="1">
        <f>'Innlegging av opplysninger'!$B$5*J2927</f>
        <v>0</v>
      </c>
      <c r="P2927" s="1">
        <f>'Innlegging av opplysninger'!$B$5*K2927</f>
        <v>0</v>
      </c>
      <c r="Q2927" s="1"/>
      <c r="R2927" s="1">
        <f>'Innlegging av opplysninger'!$C$11*SUM(H2927:Q2927)</f>
        <v>0</v>
      </c>
      <c r="S2927" s="1">
        <f>'Innlegging av opplysninger'!$C$13*(((H2927+J2927+M2927+O2927)*Data!H2927)+(J2927+O2927)*(1-Data!H2927)*1.8/12+I2927+N2927+K2927+L2927+P2927+Q2927)</f>
        <v>0</v>
      </c>
      <c r="T2927" s="1">
        <f>'Innlegging av opplysninger'!$C$13*((H2927+J2927+M2927+O2927)*(1-Data!H2927)-(J2927+O2927)*(1-Data!H2927)*1.8/12)</f>
        <v>0</v>
      </c>
      <c r="U2927" s="1">
        <f>Data!I2927</f>
        <v>0</v>
      </c>
      <c r="V2927" s="1">
        <f>Data!J2927+Data!K2927</f>
        <v>0</v>
      </c>
      <c r="W2927" s="1">
        <f>Data!L2927</f>
        <v>0</v>
      </c>
      <c r="X2927" s="1">
        <f t="shared" si="457"/>
        <v>0</v>
      </c>
      <c r="Y2927" s="100">
        <f t="shared" si="458"/>
        <v>0</v>
      </c>
      <c r="Z2927" s="100">
        <f t="shared" si="459"/>
        <v>0</v>
      </c>
      <c r="AA2927" s="100">
        <f>'Innlegging av opplysninger'!$B$4*X2927</f>
        <v>0</v>
      </c>
      <c r="AB2927" s="1"/>
      <c r="AC2927" s="1">
        <f>'Innlegging av opplysninger'!$B$5*X2927</f>
        <v>0</v>
      </c>
      <c r="AD2927" s="1">
        <f>'Innlegging av opplysninger'!$B$5*Y2927</f>
        <v>0</v>
      </c>
      <c r="AE2927" s="1">
        <f>'Innlegging av opplysninger'!$B$5*Z2927</f>
        <v>0</v>
      </c>
      <c r="AF2927" s="1">
        <f>'Innlegging av opplysninger'!$B$5*AA2927</f>
        <v>0</v>
      </c>
      <c r="AG2927" s="1"/>
      <c r="AH2927" s="1">
        <f>'Innlegging av opplysninger'!$C$11*SUM(X2927:AG2927)</f>
        <v>0</v>
      </c>
      <c r="AI2927" s="1">
        <f>'Innlegging av opplysninger'!$C$13*(((X2927+Z2927+AC2927+AE2927)*Data!M2927)+(Z2927+AE2927)*(1-Data!M2927)*1.8/12+Y2927+AD2927+AA2927+AB2927+AF2927+AG2927)</f>
        <v>0</v>
      </c>
      <c r="AJ2927" s="1">
        <f>'Innlegging av opplysninger'!$C$13*((X2927+Z2927+AC2927+AE2927)*(1-Data!M2927)-(Z2927+AE2927)*(1-Data!M2927)*1.8/12)</f>
        <v>0</v>
      </c>
      <c r="AK2927" s="83">
        <f t="shared" si="454"/>
        <v>0</v>
      </c>
      <c r="AL2927" s="83">
        <f t="shared" si="455"/>
        <v>0</v>
      </c>
      <c r="AM2927" s="83">
        <f t="shared" si="456"/>
        <v>0</v>
      </c>
    </row>
    <row r="2928" spans="1:39">
      <c r="A2928" t="str">
        <f t="shared" si="450"/>
        <v>00</v>
      </c>
      <c r="B2928" s="6">
        <f>Data!A2928</f>
        <v>0</v>
      </c>
      <c r="C2928" s="7">
        <f>Data!B2928</f>
        <v>0</v>
      </c>
      <c r="D2928" s="7">
        <f>Data!C2928</f>
        <v>0</v>
      </c>
      <c r="E2928" s="1">
        <f>Data!D2928</f>
        <v>0</v>
      </c>
      <c r="F2928" s="1">
        <f>Data!E2928+Data!F2928</f>
        <v>0</v>
      </c>
      <c r="G2928" s="1">
        <f>Data!G2928</f>
        <v>0</v>
      </c>
      <c r="H2928" s="1">
        <f t="shared" si="451"/>
        <v>0</v>
      </c>
      <c r="I2928" s="1">
        <f t="shared" si="452"/>
        <v>0</v>
      </c>
      <c r="J2928" s="1">
        <f t="shared" si="453"/>
        <v>0</v>
      </c>
      <c r="K2928" s="1">
        <f>'Innlegging av opplysninger'!$B$4*H2928</f>
        <v>0</v>
      </c>
      <c r="L2928" s="1"/>
      <c r="M2928" s="1">
        <f>'Innlegging av opplysninger'!$B$5*H2928</f>
        <v>0</v>
      </c>
      <c r="N2928" s="1">
        <f>'Innlegging av opplysninger'!$B$5*I2928</f>
        <v>0</v>
      </c>
      <c r="O2928" s="1">
        <f>'Innlegging av opplysninger'!$B$5*J2928</f>
        <v>0</v>
      </c>
      <c r="P2928" s="1">
        <f>'Innlegging av opplysninger'!$B$5*K2928</f>
        <v>0</v>
      </c>
      <c r="Q2928" s="1"/>
      <c r="R2928" s="1">
        <f>'Innlegging av opplysninger'!$C$11*SUM(H2928:Q2928)</f>
        <v>0</v>
      </c>
      <c r="S2928" s="1">
        <f>'Innlegging av opplysninger'!$C$13*(((H2928+J2928+M2928+O2928)*Data!H2928)+(J2928+O2928)*(1-Data!H2928)*1.8/12+I2928+N2928+K2928+L2928+P2928+Q2928)</f>
        <v>0</v>
      </c>
      <c r="T2928" s="1">
        <f>'Innlegging av opplysninger'!$C$13*((H2928+J2928+M2928+O2928)*(1-Data!H2928)-(J2928+O2928)*(1-Data!H2928)*1.8/12)</f>
        <v>0</v>
      </c>
      <c r="U2928" s="1">
        <f>Data!I2928</f>
        <v>0</v>
      </c>
      <c r="V2928" s="1">
        <f>Data!J2928+Data!K2928</f>
        <v>0</v>
      </c>
      <c r="W2928" s="1">
        <f>Data!L2928</f>
        <v>0</v>
      </c>
      <c r="X2928" s="1">
        <f t="shared" si="457"/>
        <v>0</v>
      </c>
      <c r="Y2928" s="100">
        <f t="shared" si="458"/>
        <v>0</v>
      </c>
      <c r="Z2928" s="100">
        <f t="shared" si="459"/>
        <v>0</v>
      </c>
      <c r="AA2928" s="100">
        <f>'Innlegging av opplysninger'!$B$4*X2928</f>
        <v>0</v>
      </c>
      <c r="AB2928" s="1"/>
      <c r="AC2928" s="1">
        <f>'Innlegging av opplysninger'!$B$5*X2928</f>
        <v>0</v>
      </c>
      <c r="AD2928" s="1">
        <f>'Innlegging av opplysninger'!$B$5*Y2928</f>
        <v>0</v>
      </c>
      <c r="AE2928" s="1">
        <f>'Innlegging av opplysninger'!$B$5*Z2928</f>
        <v>0</v>
      </c>
      <c r="AF2928" s="1">
        <f>'Innlegging av opplysninger'!$B$5*AA2928</f>
        <v>0</v>
      </c>
      <c r="AG2928" s="1"/>
      <c r="AH2928" s="1">
        <f>'Innlegging av opplysninger'!$C$11*SUM(X2928:AG2928)</f>
        <v>0</v>
      </c>
      <c r="AI2928" s="1">
        <f>'Innlegging av opplysninger'!$C$13*(((X2928+Z2928+AC2928+AE2928)*Data!M2928)+(Z2928+AE2928)*(1-Data!M2928)*1.8/12+Y2928+AD2928+AA2928+AB2928+AF2928+AG2928)</f>
        <v>0</v>
      </c>
      <c r="AJ2928" s="1">
        <f>'Innlegging av opplysninger'!$C$13*((X2928+Z2928+AC2928+AE2928)*(1-Data!M2928)-(Z2928+AE2928)*(1-Data!M2928)*1.8/12)</f>
        <v>0</v>
      </c>
      <c r="AK2928" s="83">
        <f t="shared" si="454"/>
        <v>0</v>
      </c>
      <c r="AL2928" s="83">
        <f t="shared" si="455"/>
        <v>0</v>
      </c>
      <c r="AM2928" s="83">
        <f t="shared" si="456"/>
        <v>0</v>
      </c>
    </row>
    <row r="2929" spans="1:39">
      <c r="A2929" t="str">
        <f t="shared" si="450"/>
        <v>00</v>
      </c>
      <c r="B2929" s="6">
        <f>Data!A2929</f>
        <v>0</v>
      </c>
      <c r="C2929" s="7">
        <f>Data!B2929</f>
        <v>0</v>
      </c>
      <c r="D2929" s="7">
        <f>Data!C2929</f>
        <v>0</v>
      </c>
      <c r="E2929" s="1">
        <f>Data!D2929</f>
        <v>0</v>
      </c>
      <c r="F2929" s="1">
        <f>Data!E2929+Data!F2929</f>
        <v>0</v>
      </c>
      <c r="G2929" s="1">
        <f>Data!G2929</f>
        <v>0</v>
      </c>
      <c r="H2929" s="1">
        <f t="shared" si="451"/>
        <v>0</v>
      </c>
      <c r="I2929" s="1">
        <f t="shared" si="452"/>
        <v>0</v>
      </c>
      <c r="J2929" s="1">
        <f t="shared" si="453"/>
        <v>0</v>
      </c>
      <c r="K2929" s="1">
        <f>'Innlegging av opplysninger'!$B$4*H2929</f>
        <v>0</v>
      </c>
      <c r="L2929" s="1"/>
      <c r="M2929" s="1">
        <f>'Innlegging av opplysninger'!$B$5*H2929</f>
        <v>0</v>
      </c>
      <c r="N2929" s="1">
        <f>'Innlegging av opplysninger'!$B$5*I2929</f>
        <v>0</v>
      </c>
      <c r="O2929" s="1">
        <f>'Innlegging av opplysninger'!$B$5*J2929</f>
        <v>0</v>
      </c>
      <c r="P2929" s="1">
        <f>'Innlegging av opplysninger'!$B$5*K2929</f>
        <v>0</v>
      </c>
      <c r="Q2929" s="1"/>
      <c r="R2929" s="1">
        <f>'Innlegging av opplysninger'!$C$11*SUM(H2929:Q2929)</f>
        <v>0</v>
      </c>
      <c r="S2929" s="1">
        <f>'Innlegging av opplysninger'!$C$13*(((H2929+J2929+M2929+O2929)*Data!H2929)+(J2929+O2929)*(1-Data!H2929)*1.8/12+I2929+N2929+K2929+L2929+P2929+Q2929)</f>
        <v>0</v>
      </c>
      <c r="T2929" s="1">
        <f>'Innlegging av opplysninger'!$C$13*((H2929+J2929+M2929+O2929)*(1-Data!H2929)-(J2929+O2929)*(1-Data!H2929)*1.8/12)</f>
        <v>0</v>
      </c>
      <c r="U2929" s="1">
        <f>Data!I2929</f>
        <v>0</v>
      </c>
      <c r="V2929" s="1">
        <f>Data!J2929+Data!K2929</f>
        <v>0</v>
      </c>
      <c r="W2929" s="1">
        <f>Data!L2929</f>
        <v>0</v>
      </c>
      <c r="X2929" s="1">
        <f t="shared" si="457"/>
        <v>0</v>
      </c>
      <c r="Y2929" s="100">
        <f t="shared" si="458"/>
        <v>0</v>
      </c>
      <c r="Z2929" s="100">
        <f t="shared" si="459"/>
        <v>0</v>
      </c>
      <c r="AA2929" s="100">
        <f>'Innlegging av opplysninger'!$B$4*X2929</f>
        <v>0</v>
      </c>
      <c r="AB2929" s="1"/>
      <c r="AC2929" s="1">
        <f>'Innlegging av opplysninger'!$B$5*X2929</f>
        <v>0</v>
      </c>
      <c r="AD2929" s="1">
        <f>'Innlegging av opplysninger'!$B$5*Y2929</f>
        <v>0</v>
      </c>
      <c r="AE2929" s="1">
        <f>'Innlegging av opplysninger'!$B$5*Z2929</f>
        <v>0</v>
      </c>
      <c r="AF2929" s="1">
        <f>'Innlegging av opplysninger'!$B$5*AA2929</f>
        <v>0</v>
      </c>
      <c r="AG2929" s="1"/>
      <c r="AH2929" s="1">
        <f>'Innlegging av opplysninger'!$C$11*SUM(X2929:AG2929)</f>
        <v>0</v>
      </c>
      <c r="AI2929" s="1">
        <f>'Innlegging av opplysninger'!$C$13*(((X2929+Z2929+AC2929+AE2929)*Data!M2929)+(Z2929+AE2929)*(1-Data!M2929)*1.8/12+Y2929+AD2929+AA2929+AB2929+AF2929+AG2929)</f>
        <v>0</v>
      </c>
      <c r="AJ2929" s="1">
        <f>'Innlegging av opplysninger'!$C$13*((X2929+Z2929+AC2929+AE2929)*(1-Data!M2929)-(Z2929+AE2929)*(1-Data!M2929)*1.8/12)</f>
        <v>0</v>
      </c>
      <c r="AK2929" s="83">
        <f t="shared" si="454"/>
        <v>0</v>
      </c>
      <c r="AL2929" s="83">
        <f t="shared" si="455"/>
        <v>0</v>
      </c>
      <c r="AM2929" s="83">
        <f t="shared" si="456"/>
        <v>0</v>
      </c>
    </row>
    <row r="2930" spans="1:39">
      <c r="A2930" t="str">
        <f t="shared" si="450"/>
        <v>00</v>
      </c>
      <c r="B2930" s="6">
        <f>Data!A2930</f>
        <v>0</v>
      </c>
      <c r="C2930" s="7">
        <f>Data!B2930</f>
        <v>0</v>
      </c>
      <c r="D2930" s="7">
        <f>Data!C2930</f>
        <v>0</v>
      </c>
      <c r="E2930" s="1">
        <f>Data!D2930</f>
        <v>0</v>
      </c>
      <c r="F2930" s="1">
        <f>Data!E2930+Data!F2930</f>
        <v>0</v>
      </c>
      <c r="G2930" s="1">
        <f>Data!G2930</f>
        <v>0</v>
      </c>
      <c r="H2930" s="1">
        <f t="shared" si="451"/>
        <v>0</v>
      </c>
      <c r="I2930" s="1">
        <f t="shared" si="452"/>
        <v>0</v>
      </c>
      <c r="J2930" s="1">
        <f t="shared" si="453"/>
        <v>0</v>
      </c>
      <c r="K2930" s="1">
        <f>'Innlegging av opplysninger'!$B$4*H2930</f>
        <v>0</v>
      </c>
      <c r="L2930" s="1"/>
      <c r="M2930" s="1">
        <f>'Innlegging av opplysninger'!$B$5*H2930</f>
        <v>0</v>
      </c>
      <c r="N2930" s="1">
        <f>'Innlegging av opplysninger'!$B$5*I2930</f>
        <v>0</v>
      </c>
      <c r="O2930" s="1">
        <f>'Innlegging av opplysninger'!$B$5*J2930</f>
        <v>0</v>
      </c>
      <c r="P2930" s="1">
        <f>'Innlegging av opplysninger'!$B$5*K2930</f>
        <v>0</v>
      </c>
      <c r="Q2930" s="1"/>
      <c r="R2930" s="1">
        <f>'Innlegging av opplysninger'!$C$11*SUM(H2930:Q2930)</f>
        <v>0</v>
      </c>
      <c r="S2930" s="1">
        <f>'Innlegging av opplysninger'!$C$13*(((H2930+J2930+M2930+O2930)*Data!H2930)+(J2930+O2930)*(1-Data!H2930)*1.8/12+I2930+N2930+K2930+L2930+P2930+Q2930)</f>
        <v>0</v>
      </c>
      <c r="T2930" s="1">
        <f>'Innlegging av opplysninger'!$C$13*((H2930+J2930+M2930+O2930)*(1-Data!H2930)-(J2930+O2930)*(1-Data!H2930)*1.8/12)</f>
        <v>0</v>
      </c>
      <c r="U2930" s="1">
        <f>Data!I2930</f>
        <v>0</v>
      </c>
      <c r="V2930" s="1">
        <f>Data!J2930+Data!K2930</f>
        <v>0</v>
      </c>
      <c r="W2930" s="1">
        <f>Data!L2930</f>
        <v>0</v>
      </c>
      <c r="X2930" s="1">
        <f t="shared" si="457"/>
        <v>0</v>
      </c>
      <c r="Y2930" s="100">
        <f t="shared" si="458"/>
        <v>0</v>
      </c>
      <c r="Z2930" s="100">
        <f t="shared" si="459"/>
        <v>0</v>
      </c>
      <c r="AA2930" s="100">
        <f>'Innlegging av opplysninger'!$B$4*X2930</f>
        <v>0</v>
      </c>
      <c r="AB2930" s="1"/>
      <c r="AC2930" s="1">
        <f>'Innlegging av opplysninger'!$B$5*X2930</f>
        <v>0</v>
      </c>
      <c r="AD2930" s="1">
        <f>'Innlegging av opplysninger'!$B$5*Y2930</f>
        <v>0</v>
      </c>
      <c r="AE2930" s="1">
        <f>'Innlegging av opplysninger'!$B$5*Z2930</f>
        <v>0</v>
      </c>
      <c r="AF2930" s="1">
        <f>'Innlegging av opplysninger'!$B$5*AA2930</f>
        <v>0</v>
      </c>
      <c r="AG2930" s="1"/>
      <c r="AH2930" s="1">
        <f>'Innlegging av opplysninger'!$C$11*SUM(X2930:AG2930)</f>
        <v>0</v>
      </c>
      <c r="AI2930" s="1">
        <f>'Innlegging av opplysninger'!$C$13*(((X2930+Z2930+AC2930+AE2930)*Data!M2930)+(Z2930+AE2930)*(1-Data!M2930)*1.8/12+Y2930+AD2930+AA2930+AB2930+AF2930+AG2930)</f>
        <v>0</v>
      </c>
      <c r="AJ2930" s="1">
        <f>'Innlegging av opplysninger'!$C$13*((X2930+Z2930+AC2930+AE2930)*(1-Data!M2930)-(Z2930+AE2930)*(1-Data!M2930)*1.8/12)</f>
        <v>0</v>
      </c>
      <c r="AK2930" s="83">
        <f t="shared" si="454"/>
        <v>0</v>
      </c>
      <c r="AL2930" s="83">
        <f t="shared" si="455"/>
        <v>0</v>
      </c>
      <c r="AM2930" s="83">
        <f t="shared" si="456"/>
        <v>0</v>
      </c>
    </row>
    <row r="2931" spans="1:39">
      <c r="A2931" t="str">
        <f t="shared" si="450"/>
        <v>00</v>
      </c>
      <c r="B2931" s="6">
        <f>Data!A2931</f>
        <v>0</v>
      </c>
      <c r="C2931" s="7">
        <f>Data!B2931</f>
        <v>0</v>
      </c>
      <c r="D2931" s="7">
        <f>Data!C2931</f>
        <v>0</v>
      </c>
      <c r="E2931" s="1">
        <f>Data!D2931</f>
        <v>0</v>
      </c>
      <c r="F2931" s="1">
        <f>Data!E2931+Data!F2931</f>
        <v>0</v>
      </c>
      <c r="G2931" s="1">
        <f>Data!G2931</f>
        <v>0</v>
      </c>
      <c r="H2931" s="1">
        <f t="shared" si="451"/>
        <v>0</v>
      </c>
      <c r="I2931" s="1">
        <f t="shared" si="452"/>
        <v>0</v>
      </c>
      <c r="J2931" s="1">
        <f t="shared" si="453"/>
        <v>0</v>
      </c>
      <c r="K2931" s="1">
        <f>'Innlegging av opplysninger'!$B$4*H2931</f>
        <v>0</v>
      </c>
      <c r="L2931" s="1"/>
      <c r="M2931" s="1">
        <f>'Innlegging av opplysninger'!$B$5*H2931</f>
        <v>0</v>
      </c>
      <c r="N2931" s="1">
        <f>'Innlegging av opplysninger'!$B$5*I2931</f>
        <v>0</v>
      </c>
      <c r="O2931" s="1">
        <f>'Innlegging av opplysninger'!$B$5*J2931</f>
        <v>0</v>
      </c>
      <c r="P2931" s="1">
        <f>'Innlegging av opplysninger'!$B$5*K2931</f>
        <v>0</v>
      </c>
      <c r="Q2931" s="1"/>
      <c r="R2931" s="1">
        <f>'Innlegging av opplysninger'!$C$11*SUM(H2931:Q2931)</f>
        <v>0</v>
      </c>
      <c r="S2931" s="1">
        <f>'Innlegging av opplysninger'!$C$13*(((H2931+J2931+M2931+O2931)*Data!H2931)+(J2931+O2931)*(1-Data!H2931)*1.8/12+I2931+N2931+K2931+L2931+P2931+Q2931)</f>
        <v>0</v>
      </c>
      <c r="T2931" s="1">
        <f>'Innlegging av opplysninger'!$C$13*((H2931+J2931+M2931+O2931)*(1-Data!H2931)-(J2931+O2931)*(1-Data!H2931)*1.8/12)</f>
        <v>0</v>
      </c>
      <c r="U2931" s="1">
        <f>Data!I2931</f>
        <v>0</v>
      </c>
      <c r="V2931" s="1">
        <f>Data!J2931+Data!K2931</f>
        <v>0</v>
      </c>
      <c r="W2931" s="1">
        <f>Data!L2931</f>
        <v>0</v>
      </c>
      <c r="X2931" s="1">
        <f t="shared" si="457"/>
        <v>0</v>
      </c>
      <c r="Y2931" s="100">
        <f t="shared" si="458"/>
        <v>0</v>
      </c>
      <c r="Z2931" s="100">
        <f t="shared" si="459"/>
        <v>0</v>
      </c>
      <c r="AA2931" s="100">
        <f>'Innlegging av opplysninger'!$B$4*X2931</f>
        <v>0</v>
      </c>
      <c r="AB2931" s="1"/>
      <c r="AC2931" s="1">
        <f>'Innlegging av opplysninger'!$B$5*X2931</f>
        <v>0</v>
      </c>
      <c r="AD2931" s="1">
        <f>'Innlegging av opplysninger'!$B$5*Y2931</f>
        <v>0</v>
      </c>
      <c r="AE2931" s="1">
        <f>'Innlegging av opplysninger'!$B$5*Z2931</f>
        <v>0</v>
      </c>
      <c r="AF2931" s="1">
        <f>'Innlegging av opplysninger'!$B$5*AA2931</f>
        <v>0</v>
      </c>
      <c r="AG2931" s="1"/>
      <c r="AH2931" s="1">
        <f>'Innlegging av opplysninger'!$C$11*SUM(X2931:AG2931)</f>
        <v>0</v>
      </c>
      <c r="AI2931" s="1">
        <f>'Innlegging av opplysninger'!$C$13*(((X2931+Z2931+AC2931+AE2931)*Data!M2931)+(Z2931+AE2931)*(1-Data!M2931)*1.8/12+Y2931+AD2931+AA2931+AB2931+AF2931+AG2931)</f>
        <v>0</v>
      </c>
      <c r="AJ2931" s="1">
        <f>'Innlegging av opplysninger'!$C$13*((X2931+Z2931+AC2931+AE2931)*(1-Data!M2931)-(Z2931+AE2931)*(1-Data!M2931)*1.8/12)</f>
        <v>0</v>
      </c>
      <c r="AK2931" s="83">
        <f t="shared" si="454"/>
        <v>0</v>
      </c>
      <c r="AL2931" s="83">
        <f t="shared" si="455"/>
        <v>0</v>
      </c>
      <c r="AM2931" s="83">
        <f t="shared" si="456"/>
        <v>0</v>
      </c>
    </row>
    <row r="2932" spans="1:39">
      <c r="A2932" t="str">
        <f t="shared" si="450"/>
        <v>00</v>
      </c>
      <c r="B2932" s="6">
        <f>Data!A2932</f>
        <v>0</v>
      </c>
      <c r="C2932" s="7">
        <f>Data!B2932</f>
        <v>0</v>
      </c>
      <c r="D2932" s="7">
        <f>Data!C2932</f>
        <v>0</v>
      </c>
      <c r="E2932" s="1">
        <f>Data!D2932</f>
        <v>0</v>
      </c>
      <c r="F2932" s="1">
        <f>Data!E2932+Data!F2932</f>
        <v>0</v>
      </c>
      <c r="G2932" s="1">
        <f>Data!G2932</f>
        <v>0</v>
      </c>
      <c r="H2932" s="1">
        <f t="shared" si="451"/>
        <v>0</v>
      </c>
      <c r="I2932" s="1">
        <f t="shared" si="452"/>
        <v>0</v>
      </c>
      <c r="J2932" s="1">
        <f t="shared" si="453"/>
        <v>0</v>
      </c>
      <c r="K2932" s="1">
        <f>'Innlegging av opplysninger'!$B$4*H2932</f>
        <v>0</v>
      </c>
      <c r="L2932" s="1"/>
      <c r="M2932" s="1">
        <f>'Innlegging av opplysninger'!$B$5*H2932</f>
        <v>0</v>
      </c>
      <c r="N2932" s="1">
        <f>'Innlegging av opplysninger'!$B$5*I2932</f>
        <v>0</v>
      </c>
      <c r="O2932" s="1">
        <f>'Innlegging av opplysninger'!$B$5*J2932</f>
        <v>0</v>
      </c>
      <c r="P2932" s="1">
        <f>'Innlegging av opplysninger'!$B$5*K2932</f>
        <v>0</v>
      </c>
      <c r="Q2932" s="1"/>
      <c r="R2932" s="1">
        <f>'Innlegging av opplysninger'!$C$11*SUM(H2932:Q2932)</f>
        <v>0</v>
      </c>
      <c r="S2932" s="1">
        <f>'Innlegging av opplysninger'!$C$13*(((H2932+J2932+M2932+O2932)*Data!H2932)+(J2932+O2932)*(1-Data!H2932)*1.8/12+I2932+N2932+K2932+L2932+P2932+Q2932)</f>
        <v>0</v>
      </c>
      <c r="T2932" s="1">
        <f>'Innlegging av opplysninger'!$C$13*((H2932+J2932+M2932+O2932)*(1-Data!H2932)-(J2932+O2932)*(1-Data!H2932)*1.8/12)</f>
        <v>0</v>
      </c>
      <c r="U2932" s="1">
        <f>Data!I2932</f>
        <v>0</v>
      </c>
      <c r="V2932" s="1">
        <f>Data!J2932+Data!K2932</f>
        <v>0</v>
      </c>
      <c r="W2932" s="1">
        <f>Data!L2932</f>
        <v>0</v>
      </c>
      <c r="X2932" s="1">
        <f t="shared" si="457"/>
        <v>0</v>
      </c>
      <c r="Y2932" s="100">
        <f t="shared" si="458"/>
        <v>0</v>
      </c>
      <c r="Z2932" s="100">
        <f t="shared" si="459"/>
        <v>0</v>
      </c>
      <c r="AA2932" s="100">
        <f>'Innlegging av opplysninger'!$B$4*X2932</f>
        <v>0</v>
      </c>
      <c r="AB2932" s="1"/>
      <c r="AC2932" s="1">
        <f>'Innlegging av opplysninger'!$B$5*X2932</f>
        <v>0</v>
      </c>
      <c r="AD2932" s="1">
        <f>'Innlegging av opplysninger'!$B$5*Y2932</f>
        <v>0</v>
      </c>
      <c r="AE2932" s="1">
        <f>'Innlegging av opplysninger'!$B$5*Z2932</f>
        <v>0</v>
      </c>
      <c r="AF2932" s="1">
        <f>'Innlegging av opplysninger'!$B$5*AA2932</f>
        <v>0</v>
      </c>
      <c r="AG2932" s="1"/>
      <c r="AH2932" s="1">
        <f>'Innlegging av opplysninger'!$C$11*SUM(X2932:AG2932)</f>
        <v>0</v>
      </c>
      <c r="AI2932" s="1">
        <f>'Innlegging av opplysninger'!$C$13*(((X2932+Z2932+AC2932+AE2932)*Data!M2932)+(Z2932+AE2932)*(1-Data!M2932)*1.8/12+Y2932+AD2932+AA2932+AB2932+AF2932+AG2932)</f>
        <v>0</v>
      </c>
      <c r="AJ2932" s="1">
        <f>'Innlegging av opplysninger'!$C$13*((X2932+Z2932+AC2932+AE2932)*(1-Data!M2932)-(Z2932+AE2932)*(1-Data!M2932)*1.8/12)</f>
        <v>0</v>
      </c>
      <c r="AK2932" s="83">
        <f t="shared" si="454"/>
        <v>0</v>
      </c>
      <c r="AL2932" s="83">
        <f t="shared" si="455"/>
        <v>0</v>
      </c>
      <c r="AM2932" s="83">
        <f t="shared" si="456"/>
        <v>0</v>
      </c>
    </row>
    <row r="2933" spans="1:39">
      <c r="A2933" t="str">
        <f t="shared" si="450"/>
        <v>00</v>
      </c>
      <c r="B2933" s="6">
        <f>Data!A2933</f>
        <v>0</v>
      </c>
      <c r="C2933" s="7">
        <f>Data!B2933</f>
        <v>0</v>
      </c>
      <c r="D2933" s="7">
        <f>Data!C2933</f>
        <v>0</v>
      </c>
      <c r="E2933" s="1">
        <f>Data!D2933</f>
        <v>0</v>
      </c>
      <c r="F2933" s="1">
        <f>Data!E2933+Data!F2933</f>
        <v>0</v>
      </c>
      <c r="G2933" s="1">
        <f>Data!G2933</f>
        <v>0</v>
      </c>
      <c r="H2933" s="1">
        <f t="shared" si="451"/>
        <v>0</v>
      </c>
      <c r="I2933" s="1">
        <f t="shared" si="452"/>
        <v>0</v>
      </c>
      <c r="J2933" s="1">
        <f t="shared" si="453"/>
        <v>0</v>
      </c>
      <c r="K2933" s="1">
        <f>'Innlegging av opplysninger'!$B$4*H2933</f>
        <v>0</v>
      </c>
      <c r="L2933" s="1"/>
      <c r="M2933" s="1">
        <f>'Innlegging av opplysninger'!$B$5*H2933</f>
        <v>0</v>
      </c>
      <c r="N2933" s="1">
        <f>'Innlegging av opplysninger'!$B$5*I2933</f>
        <v>0</v>
      </c>
      <c r="O2933" s="1">
        <f>'Innlegging av opplysninger'!$B$5*J2933</f>
        <v>0</v>
      </c>
      <c r="P2933" s="1">
        <f>'Innlegging av opplysninger'!$B$5*K2933</f>
        <v>0</v>
      </c>
      <c r="Q2933" s="1"/>
      <c r="R2933" s="1">
        <f>'Innlegging av opplysninger'!$C$11*SUM(H2933:Q2933)</f>
        <v>0</v>
      </c>
      <c r="S2933" s="1">
        <f>'Innlegging av opplysninger'!$C$13*(((H2933+J2933+M2933+O2933)*Data!H2933)+(J2933+O2933)*(1-Data!H2933)*1.8/12+I2933+N2933+K2933+L2933+P2933+Q2933)</f>
        <v>0</v>
      </c>
      <c r="T2933" s="1">
        <f>'Innlegging av opplysninger'!$C$13*((H2933+J2933+M2933+O2933)*(1-Data!H2933)-(J2933+O2933)*(1-Data!H2933)*1.8/12)</f>
        <v>0</v>
      </c>
      <c r="U2933" s="1">
        <f>Data!I2933</f>
        <v>0</v>
      </c>
      <c r="V2933" s="1">
        <f>Data!J2933+Data!K2933</f>
        <v>0</v>
      </c>
      <c r="W2933" s="1">
        <f>Data!L2933</f>
        <v>0</v>
      </c>
      <c r="X2933" s="1">
        <f t="shared" si="457"/>
        <v>0</v>
      </c>
      <c r="Y2933" s="100">
        <f t="shared" si="458"/>
        <v>0</v>
      </c>
      <c r="Z2933" s="100">
        <f t="shared" si="459"/>
        <v>0</v>
      </c>
      <c r="AA2933" s="100">
        <f>'Innlegging av opplysninger'!$B$4*X2933</f>
        <v>0</v>
      </c>
      <c r="AB2933" s="1"/>
      <c r="AC2933" s="1">
        <f>'Innlegging av opplysninger'!$B$5*X2933</f>
        <v>0</v>
      </c>
      <c r="AD2933" s="1">
        <f>'Innlegging av opplysninger'!$B$5*Y2933</f>
        <v>0</v>
      </c>
      <c r="AE2933" s="1">
        <f>'Innlegging av opplysninger'!$B$5*Z2933</f>
        <v>0</v>
      </c>
      <c r="AF2933" s="1">
        <f>'Innlegging av opplysninger'!$B$5*AA2933</f>
        <v>0</v>
      </c>
      <c r="AG2933" s="1"/>
      <c r="AH2933" s="1">
        <f>'Innlegging av opplysninger'!$C$11*SUM(X2933:AG2933)</f>
        <v>0</v>
      </c>
      <c r="AI2933" s="1">
        <f>'Innlegging av opplysninger'!$C$13*(((X2933+Z2933+AC2933+AE2933)*Data!M2933)+(Z2933+AE2933)*(1-Data!M2933)*1.8/12+Y2933+AD2933+AA2933+AB2933+AF2933+AG2933)</f>
        <v>0</v>
      </c>
      <c r="AJ2933" s="1">
        <f>'Innlegging av opplysninger'!$C$13*((X2933+Z2933+AC2933+AE2933)*(1-Data!M2933)-(Z2933+AE2933)*(1-Data!M2933)*1.8/12)</f>
        <v>0</v>
      </c>
      <c r="AK2933" s="83">
        <f t="shared" si="454"/>
        <v>0</v>
      </c>
      <c r="AL2933" s="83">
        <f t="shared" si="455"/>
        <v>0</v>
      </c>
      <c r="AM2933" s="83">
        <f t="shared" si="456"/>
        <v>0</v>
      </c>
    </row>
    <row r="2934" spans="1:39">
      <c r="A2934" t="str">
        <f t="shared" si="450"/>
        <v>00</v>
      </c>
      <c r="B2934" s="6">
        <f>Data!A2934</f>
        <v>0</v>
      </c>
      <c r="C2934" s="7">
        <f>Data!B2934</f>
        <v>0</v>
      </c>
      <c r="D2934" s="7">
        <f>Data!C2934</f>
        <v>0</v>
      </c>
      <c r="E2934" s="1">
        <f>Data!D2934</f>
        <v>0</v>
      </c>
      <c r="F2934" s="1">
        <f>Data!E2934+Data!F2934</f>
        <v>0</v>
      </c>
      <c r="G2934" s="1">
        <f>Data!G2934</f>
        <v>0</v>
      </c>
      <c r="H2934" s="1">
        <f t="shared" si="451"/>
        <v>0</v>
      </c>
      <c r="I2934" s="1">
        <f t="shared" si="452"/>
        <v>0</v>
      </c>
      <c r="J2934" s="1">
        <f t="shared" si="453"/>
        <v>0</v>
      </c>
      <c r="K2934" s="1">
        <f>'Innlegging av opplysninger'!$B$4*H2934</f>
        <v>0</v>
      </c>
      <c r="L2934" s="1"/>
      <c r="M2934" s="1">
        <f>'Innlegging av opplysninger'!$B$5*H2934</f>
        <v>0</v>
      </c>
      <c r="N2934" s="1">
        <f>'Innlegging av opplysninger'!$B$5*I2934</f>
        <v>0</v>
      </c>
      <c r="O2934" s="1">
        <f>'Innlegging av opplysninger'!$B$5*J2934</f>
        <v>0</v>
      </c>
      <c r="P2934" s="1">
        <f>'Innlegging av opplysninger'!$B$5*K2934</f>
        <v>0</v>
      </c>
      <c r="Q2934" s="1"/>
      <c r="R2934" s="1">
        <f>'Innlegging av opplysninger'!$C$11*SUM(H2934:Q2934)</f>
        <v>0</v>
      </c>
      <c r="S2934" s="1">
        <f>'Innlegging av opplysninger'!$C$13*(((H2934+J2934+M2934+O2934)*Data!H2934)+(J2934+O2934)*(1-Data!H2934)*1.8/12+I2934+N2934+K2934+L2934+P2934+Q2934)</f>
        <v>0</v>
      </c>
      <c r="T2934" s="1">
        <f>'Innlegging av opplysninger'!$C$13*((H2934+J2934+M2934+O2934)*(1-Data!H2934)-(J2934+O2934)*(1-Data!H2934)*1.8/12)</f>
        <v>0</v>
      </c>
      <c r="U2934" s="1">
        <f>Data!I2934</f>
        <v>0</v>
      </c>
      <c r="V2934" s="1">
        <f>Data!J2934+Data!K2934</f>
        <v>0</v>
      </c>
      <c r="W2934" s="1">
        <f>Data!L2934</f>
        <v>0</v>
      </c>
      <c r="X2934" s="1">
        <f t="shared" si="457"/>
        <v>0</v>
      </c>
      <c r="Y2934" s="100">
        <f t="shared" si="458"/>
        <v>0</v>
      </c>
      <c r="Z2934" s="100">
        <f t="shared" si="459"/>
        <v>0</v>
      </c>
      <c r="AA2934" s="100">
        <f>'Innlegging av opplysninger'!$B$4*X2934</f>
        <v>0</v>
      </c>
      <c r="AB2934" s="1"/>
      <c r="AC2934" s="1">
        <f>'Innlegging av opplysninger'!$B$5*X2934</f>
        <v>0</v>
      </c>
      <c r="AD2934" s="1">
        <f>'Innlegging av opplysninger'!$B$5*Y2934</f>
        <v>0</v>
      </c>
      <c r="AE2934" s="1">
        <f>'Innlegging av opplysninger'!$B$5*Z2934</f>
        <v>0</v>
      </c>
      <c r="AF2934" s="1">
        <f>'Innlegging av opplysninger'!$B$5*AA2934</f>
        <v>0</v>
      </c>
      <c r="AG2934" s="1"/>
      <c r="AH2934" s="1">
        <f>'Innlegging av opplysninger'!$C$11*SUM(X2934:AG2934)</f>
        <v>0</v>
      </c>
      <c r="AI2934" s="1">
        <f>'Innlegging av opplysninger'!$C$13*(((X2934+Z2934+AC2934+AE2934)*Data!M2934)+(Z2934+AE2934)*(1-Data!M2934)*1.8/12+Y2934+AD2934+AA2934+AB2934+AF2934+AG2934)</f>
        <v>0</v>
      </c>
      <c r="AJ2934" s="1">
        <f>'Innlegging av opplysninger'!$C$13*((X2934+Z2934+AC2934+AE2934)*(1-Data!M2934)-(Z2934+AE2934)*(1-Data!M2934)*1.8/12)</f>
        <v>0</v>
      </c>
      <c r="AK2934" s="83">
        <f t="shared" si="454"/>
        <v>0</v>
      </c>
      <c r="AL2934" s="83">
        <f t="shared" si="455"/>
        <v>0</v>
      </c>
      <c r="AM2934" s="83">
        <f t="shared" si="456"/>
        <v>0</v>
      </c>
    </row>
    <row r="2935" spans="1:39">
      <c r="A2935" t="str">
        <f t="shared" si="450"/>
        <v>00</v>
      </c>
      <c r="B2935" s="6">
        <f>Data!A2935</f>
        <v>0</v>
      </c>
      <c r="C2935" s="7">
        <f>Data!B2935</f>
        <v>0</v>
      </c>
      <c r="D2935" s="7">
        <f>Data!C2935</f>
        <v>0</v>
      </c>
      <c r="E2935" s="1">
        <f>Data!D2935</f>
        <v>0</v>
      </c>
      <c r="F2935" s="1">
        <f>Data!E2935+Data!F2935</f>
        <v>0</v>
      </c>
      <c r="G2935" s="1">
        <f>Data!G2935</f>
        <v>0</v>
      </c>
      <c r="H2935" s="1">
        <f t="shared" si="451"/>
        <v>0</v>
      </c>
      <c r="I2935" s="1">
        <f t="shared" si="452"/>
        <v>0</v>
      </c>
      <c r="J2935" s="1">
        <f t="shared" si="453"/>
        <v>0</v>
      </c>
      <c r="K2935" s="1">
        <f>'Innlegging av opplysninger'!$B$4*H2935</f>
        <v>0</v>
      </c>
      <c r="L2935" s="1"/>
      <c r="M2935" s="1">
        <f>'Innlegging av opplysninger'!$B$5*H2935</f>
        <v>0</v>
      </c>
      <c r="N2935" s="1">
        <f>'Innlegging av opplysninger'!$B$5*I2935</f>
        <v>0</v>
      </c>
      <c r="O2935" s="1">
        <f>'Innlegging av opplysninger'!$B$5*J2935</f>
        <v>0</v>
      </c>
      <c r="P2935" s="1">
        <f>'Innlegging av opplysninger'!$B$5*K2935</f>
        <v>0</v>
      </c>
      <c r="Q2935" s="1"/>
      <c r="R2935" s="1">
        <f>'Innlegging av opplysninger'!$C$11*SUM(H2935:Q2935)</f>
        <v>0</v>
      </c>
      <c r="S2935" s="1">
        <f>'Innlegging av opplysninger'!$C$13*(((H2935+J2935+M2935+O2935)*Data!H2935)+(J2935+O2935)*(1-Data!H2935)*1.8/12+I2935+N2935+K2935+L2935+P2935+Q2935)</f>
        <v>0</v>
      </c>
      <c r="T2935" s="1">
        <f>'Innlegging av opplysninger'!$C$13*((H2935+J2935+M2935+O2935)*(1-Data!H2935)-(J2935+O2935)*(1-Data!H2935)*1.8/12)</f>
        <v>0</v>
      </c>
      <c r="U2935" s="1">
        <f>Data!I2935</f>
        <v>0</v>
      </c>
      <c r="V2935" s="1">
        <f>Data!J2935+Data!K2935</f>
        <v>0</v>
      </c>
      <c r="W2935" s="1">
        <f>Data!L2935</f>
        <v>0</v>
      </c>
      <c r="X2935" s="1">
        <f t="shared" si="457"/>
        <v>0</v>
      </c>
      <c r="Y2935" s="100">
        <f t="shared" si="458"/>
        <v>0</v>
      </c>
      <c r="Z2935" s="100">
        <f t="shared" si="459"/>
        <v>0</v>
      </c>
      <c r="AA2935" s="100">
        <f>'Innlegging av opplysninger'!$B$4*X2935</f>
        <v>0</v>
      </c>
      <c r="AB2935" s="1"/>
      <c r="AC2935" s="1">
        <f>'Innlegging av opplysninger'!$B$5*X2935</f>
        <v>0</v>
      </c>
      <c r="AD2935" s="1">
        <f>'Innlegging av opplysninger'!$B$5*Y2935</f>
        <v>0</v>
      </c>
      <c r="AE2935" s="1">
        <f>'Innlegging av opplysninger'!$B$5*Z2935</f>
        <v>0</v>
      </c>
      <c r="AF2935" s="1">
        <f>'Innlegging av opplysninger'!$B$5*AA2935</f>
        <v>0</v>
      </c>
      <c r="AG2935" s="1"/>
      <c r="AH2935" s="1">
        <f>'Innlegging av opplysninger'!$C$11*SUM(X2935:AG2935)</f>
        <v>0</v>
      </c>
      <c r="AI2935" s="1">
        <f>'Innlegging av opplysninger'!$C$13*(((X2935+Z2935+AC2935+AE2935)*Data!M2935)+(Z2935+AE2935)*(1-Data!M2935)*1.8/12+Y2935+AD2935+AA2935+AB2935+AF2935+AG2935)</f>
        <v>0</v>
      </c>
      <c r="AJ2935" s="1">
        <f>'Innlegging av opplysninger'!$C$13*((X2935+Z2935+AC2935+AE2935)*(1-Data!M2935)-(Z2935+AE2935)*(1-Data!M2935)*1.8/12)</f>
        <v>0</v>
      </c>
      <c r="AK2935" s="83">
        <f t="shared" si="454"/>
        <v>0</v>
      </c>
      <c r="AL2935" s="83">
        <f t="shared" si="455"/>
        <v>0</v>
      </c>
      <c r="AM2935" s="83">
        <f t="shared" si="456"/>
        <v>0</v>
      </c>
    </row>
    <row r="2936" spans="1:39">
      <c r="A2936" t="str">
        <f t="shared" si="450"/>
        <v>00</v>
      </c>
      <c r="B2936" s="6">
        <f>Data!A2936</f>
        <v>0</v>
      </c>
      <c r="C2936" s="7">
        <f>Data!B2936</f>
        <v>0</v>
      </c>
      <c r="D2936" s="7">
        <f>Data!C2936</f>
        <v>0</v>
      </c>
      <c r="E2936" s="1">
        <f>Data!D2936</f>
        <v>0</v>
      </c>
      <c r="F2936" s="1">
        <f>Data!E2936+Data!F2936</f>
        <v>0</v>
      </c>
      <c r="G2936" s="1">
        <f>Data!G2936</f>
        <v>0</v>
      </c>
      <c r="H2936" s="1">
        <f t="shared" si="451"/>
        <v>0</v>
      </c>
      <c r="I2936" s="1">
        <f t="shared" si="452"/>
        <v>0</v>
      </c>
      <c r="J2936" s="1">
        <f t="shared" si="453"/>
        <v>0</v>
      </c>
      <c r="K2936" s="1">
        <f>'Innlegging av opplysninger'!$B$4*H2936</f>
        <v>0</v>
      </c>
      <c r="L2936" s="1"/>
      <c r="M2936" s="1">
        <f>'Innlegging av opplysninger'!$B$5*H2936</f>
        <v>0</v>
      </c>
      <c r="N2936" s="1">
        <f>'Innlegging av opplysninger'!$B$5*I2936</f>
        <v>0</v>
      </c>
      <c r="O2936" s="1">
        <f>'Innlegging av opplysninger'!$B$5*J2936</f>
        <v>0</v>
      </c>
      <c r="P2936" s="1">
        <f>'Innlegging av opplysninger'!$B$5*K2936</f>
        <v>0</v>
      </c>
      <c r="Q2936" s="1"/>
      <c r="R2936" s="1">
        <f>'Innlegging av opplysninger'!$C$11*SUM(H2936:Q2936)</f>
        <v>0</v>
      </c>
      <c r="S2936" s="1">
        <f>'Innlegging av opplysninger'!$C$13*(((H2936+J2936+M2936+O2936)*Data!H2936)+(J2936+O2936)*(1-Data!H2936)*1.8/12+I2936+N2936+K2936+L2936+P2936+Q2936)</f>
        <v>0</v>
      </c>
      <c r="T2936" s="1">
        <f>'Innlegging av opplysninger'!$C$13*((H2936+J2936+M2936+O2936)*(1-Data!H2936)-(J2936+O2936)*(1-Data!H2936)*1.8/12)</f>
        <v>0</v>
      </c>
      <c r="U2936" s="1">
        <f>Data!I2936</f>
        <v>0</v>
      </c>
      <c r="V2936" s="1">
        <f>Data!J2936+Data!K2936</f>
        <v>0</v>
      </c>
      <c r="W2936" s="1">
        <f>Data!L2936</f>
        <v>0</v>
      </c>
      <c r="X2936" s="1">
        <f t="shared" si="457"/>
        <v>0</v>
      </c>
      <c r="Y2936" s="100">
        <f t="shared" si="458"/>
        <v>0</v>
      </c>
      <c r="Z2936" s="100">
        <f t="shared" si="459"/>
        <v>0</v>
      </c>
      <c r="AA2936" s="100">
        <f>'Innlegging av opplysninger'!$B$4*X2936</f>
        <v>0</v>
      </c>
      <c r="AB2936" s="1"/>
      <c r="AC2936" s="1">
        <f>'Innlegging av opplysninger'!$B$5*X2936</f>
        <v>0</v>
      </c>
      <c r="AD2936" s="1">
        <f>'Innlegging av opplysninger'!$B$5*Y2936</f>
        <v>0</v>
      </c>
      <c r="AE2936" s="1">
        <f>'Innlegging av opplysninger'!$B$5*Z2936</f>
        <v>0</v>
      </c>
      <c r="AF2936" s="1">
        <f>'Innlegging av opplysninger'!$B$5*AA2936</f>
        <v>0</v>
      </c>
      <c r="AG2936" s="1"/>
      <c r="AH2936" s="1">
        <f>'Innlegging av opplysninger'!$C$11*SUM(X2936:AG2936)</f>
        <v>0</v>
      </c>
      <c r="AI2936" s="1">
        <f>'Innlegging av opplysninger'!$C$13*(((X2936+Z2936+AC2936+AE2936)*Data!M2936)+(Z2936+AE2936)*(1-Data!M2936)*1.8/12+Y2936+AD2936+AA2936+AB2936+AF2936+AG2936)</f>
        <v>0</v>
      </c>
      <c r="AJ2936" s="1">
        <f>'Innlegging av opplysninger'!$C$13*((X2936+Z2936+AC2936+AE2936)*(1-Data!M2936)-(Z2936+AE2936)*(1-Data!M2936)*1.8/12)</f>
        <v>0</v>
      </c>
      <c r="AK2936" s="83">
        <f t="shared" si="454"/>
        <v>0</v>
      </c>
      <c r="AL2936" s="83">
        <f t="shared" si="455"/>
        <v>0</v>
      </c>
      <c r="AM2936" s="83">
        <f t="shared" si="456"/>
        <v>0</v>
      </c>
    </row>
    <row r="2937" spans="1:39">
      <c r="A2937" t="str">
        <f t="shared" si="450"/>
        <v>00</v>
      </c>
      <c r="B2937" s="6">
        <f>Data!A2937</f>
        <v>0</v>
      </c>
      <c r="C2937" s="7">
        <f>Data!B2937</f>
        <v>0</v>
      </c>
      <c r="D2937" s="7">
        <f>Data!C2937</f>
        <v>0</v>
      </c>
      <c r="E2937" s="1">
        <f>Data!D2937</f>
        <v>0</v>
      </c>
      <c r="F2937" s="1">
        <f>Data!E2937+Data!F2937</f>
        <v>0</v>
      </c>
      <c r="G2937" s="1">
        <f>Data!G2937</f>
        <v>0</v>
      </c>
      <c r="H2937" s="1">
        <f t="shared" si="451"/>
        <v>0</v>
      </c>
      <c r="I2937" s="1">
        <f t="shared" si="452"/>
        <v>0</v>
      </c>
      <c r="J2937" s="1">
        <f t="shared" si="453"/>
        <v>0</v>
      </c>
      <c r="K2937" s="1">
        <f>'Innlegging av opplysninger'!$B$4*H2937</f>
        <v>0</v>
      </c>
      <c r="L2937" s="1"/>
      <c r="M2937" s="1">
        <f>'Innlegging av opplysninger'!$B$5*H2937</f>
        <v>0</v>
      </c>
      <c r="N2937" s="1">
        <f>'Innlegging av opplysninger'!$B$5*I2937</f>
        <v>0</v>
      </c>
      <c r="O2937" s="1">
        <f>'Innlegging av opplysninger'!$B$5*J2937</f>
        <v>0</v>
      </c>
      <c r="P2937" s="1">
        <f>'Innlegging av opplysninger'!$B$5*K2937</f>
        <v>0</v>
      </c>
      <c r="Q2937" s="1"/>
      <c r="R2937" s="1">
        <f>'Innlegging av opplysninger'!$C$11*SUM(H2937:Q2937)</f>
        <v>0</v>
      </c>
      <c r="S2937" s="1">
        <f>'Innlegging av opplysninger'!$C$13*(((H2937+J2937+M2937+O2937)*Data!H2937)+(J2937+O2937)*(1-Data!H2937)*1.8/12+I2937+N2937+K2937+L2937+P2937+Q2937)</f>
        <v>0</v>
      </c>
      <c r="T2937" s="1">
        <f>'Innlegging av opplysninger'!$C$13*((H2937+J2937+M2937+O2937)*(1-Data!H2937)-(J2937+O2937)*(1-Data!H2937)*1.8/12)</f>
        <v>0</v>
      </c>
      <c r="U2937" s="1">
        <f>Data!I2937</f>
        <v>0</v>
      </c>
      <c r="V2937" s="1">
        <f>Data!J2937+Data!K2937</f>
        <v>0</v>
      </c>
      <c r="W2937" s="1">
        <f>Data!L2937</f>
        <v>0</v>
      </c>
      <c r="X2937" s="1">
        <f t="shared" si="457"/>
        <v>0</v>
      </c>
      <c r="Y2937" s="100">
        <f t="shared" si="458"/>
        <v>0</v>
      </c>
      <c r="Z2937" s="100">
        <f t="shared" si="459"/>
        <v>0</v>
      </c>
      <c r="AA2937" s="100">
        <f>'Innlegging av opplysninger'!$B$4*X2937</f>
        <v>0</v>
      </c>
      <c r="AB2937" s="1"/>
      <c r="AC2937" s="1">
        <f>'Innlegging av opplysninger'!$B$5*X2937</f>
        <v>0</v>
      </c>
      <c r="AD2937" s="1">
        <f>'Innlegging av opplysninger'!$B$5*Y2937</f>
        <v>0</v>
      </c>
      <c r="AE2937" s="1">
        <f>'Innlegging av opplysninger'!$B$5*Z2937</f>
        <v>0</v>
      </c>
      <c r="AF2937" s="1">
        <f>'Innlegging av opplysninger'!$B$5*AA2937</f>
        <v>0</v>
      </c>
      <c r="AG2937" s="1"/>
      <c r="AH2937" s="1">
        <f>'Innlegging av opplysninger'!$C$11*SUM(X2937:AG2937)</f>
        <v>0</v>
      </c>
      <c r="AI2937" s="1">
        <f>'Innlegging av opplysninger'!$C$13*(((X2937+Z2937+AC2937+AE2937)*Data!M2937)+(Z2937+AE2937)*(1-Data!M2937)*1.8/12+Y2937+AD2937+AA2937+AB2937+AF2937+AG2937)</f>
        <v>0</v>
      </c>
      <c r="AJ2937" s="1">
        <f>'Innlegging av opplysninger'!$C$13*((X2937+Z2937+AC2937+AE2937)*(1-Data!M2937)-(Z2937+AE2937)*(1-Data!M2937)*1.8/12)</f>
        <v>0</v>
      </c>
      <c r="AK2937" s="83">
        <f t="shared" si="454"/>
        <v>0</v>
      </c>
      <c r="AL2937" s="83">
        <f t="shared" si="455"/>
        <v>0</v>
      </c>
      <c r="AM2937" s="83">
        <f t="shared" si="456"/>
        <v>0</v>
      </c>
    </row>
    <row r="2938" spans="1:39">
      <c r="A2938" t="str">
        <f t="shared" si="450"/>
        <v>00</v>
      </c>
      <c r="B2938" s="6">
        <f>Data!A2938</f>
        <v>0</v>
      </c>
      <c r="C2938" s="7">
        <f>Data!B2938</f>
        <v>0</v>
      </c>
      <c r="D2938" s="7">
        <f>Data!C2938</f>
        <v>0</v>
      </c>
      <c r="E2938" s="1">
        <f>Data!D2938</f>
        <v>0</v>
      </c>
      <c r="F2938" s="1">
        <f>Data!E2938+Data!F2938</f>
        <v>0</v>
      </c>
      <c r="G2938" s="1">
        <f>Data!G2938</f>
        <v>0</v>
      </c>
      <c r="H2938" s="1">
        <f t="shared" si="451"/>
        <v>0</v>
      </c>
      <c r="I2938" s="1">
        <f t="shared" si="452"/>
        <v>0</v>
      </c>
      <c r="J2938" s="1">
        <f t="shared" si="453"/>
        <v>0</v>
      </c>
      <c r="K2938" s="1">
        <f>'Innlegging av opplysninger'!$B$4*H2938</f>
        <v>0</v>
      </c>
      <c r="L2938" s="1"/>
      <c r="M2938" s="1">
        <f>'Innlegging av opplysninger'!$B$5*H2938</f>
        <v>0</v>
      </c>
      <c r="N2938" s="1">
        <f>'Innlegging av opplysninger'!$B$5*I2938</f>
        <v>0</v>
      </c>
      <c r="O2938" s="1">
        <f>'Innlegging av opplysninger'!$B$5*J2938</f>
        <v>0</v>
      </c>
      <c r="P2938" s="1">
        <f>'Innlegging av opplysninger'!$B$5*K2938</f>
        <v>0</v>
      </c>
      <c r="Q2938" s="1"/>
      <c r="R2938" s="1">
        <f>'Innlegging av opplysninger'!$C$11*SUM(H2938:Q2938)</f>
        <v>0</v>
      </c>
      <c r="S2938" s="1">
        <f>'Innlegging av opplysninger'!$C$13*(((H2938+J2938+M2938+O2938)*Data!H2938)+(J2938+O2938)*(1-Data!H2938)*1.8/12+I2938+N2938+K2938+L2938+P2938+Q2938)</f>
        <v>0</v>
      </c>
      <c r="T2938" s="1">
        <f>'Innlegging av opplysninger'!$C$13*((H2938+J2938+M2938+O2938)*(1-Data!H2938)-(J2938+O2938)*(1-Data!H2938)*1.8/12)</f>
        <v>0</v>
      </c>
      <c r="U2938" s="1">
        <f>Data!I2938</f>
        <v>0</v>
      </c>
      <c r="V2938" s="1">
        <f>Data!J2938+Data!K2938</f>
        <v>0</v>
      </c>
      <c r="W2938" s="1">
        <f>Data!L2938</f>
        <v>0</v>
      </c>
      <c r="X2938" s="1">
        <f t="shared" si="457"/>
        <v>0</v>
      </c>
      <c r="Y2938" s="100">
        <f t="shared" si="458"/>
        <v>0</v>
      </c>
      <c r="Z2938" s="100">
        <f t="shared" si="459"/>
        <v>0</v>
      </c>
      <c r="AA2938" s="100">
        <f>'Innlegging av opplysninger'!$B$4*X2938</f>
        <v>0</v>
      </c>
      <c r="AB2938" s="1"/>
      <c r="AC2938" s="1">
        <f>'Innlegging av opplysninger'!$B$5*X2938</f>
        <v>0</v>
      </c>
      <c r="AD2938" s="1">
        <f>'Innlegging av opplysninger'!$B$5*Y2938</f>
        <v>0</v>
      </c>
      <c r="AE2938" s="1">
        <f>'Innlegging av opplysninger'!$B$5*Z2938</f>
        <v>0</v>
      </c>
      <c r="AF2938" s="1">
        <f>'Innlegging av opplysninger'!$B$5*AA2938</f>
        <v>0</v>
      </c>
      <c r="AG2938" s="1"/>
      <c r="AH2938" s="1">
        <f>'Innlegging av opplysninger'!$C$11*SUM(X2938:AG2938)</f>
        <v>0</v>
      </c>
      <c r="AI2938" s="1">
        <f>'Innlegging av opplysninger'!$C$13*(((X2938+Z2938+AC2938+AE2938)*Data!M2938)+(Z2938+AE2938)*(1-Data!M2938)*1.8/12+Y2938+AD2938+AA2938+AB2938+AF2938+AG2938)</f>
        <v>0</v>
      </c>
      <c r="AJ2938" s="1">
        <f>'Innlegging av opplysninger'!$C$13*((X2938+Z2938+AC2938+AE2938)*(1-Data!M2938)-(Z2938+AE2938)*(1-Data!M2938)*1.8/12)</f>
        <v>0</v>
      </c>
      <c r="AK2938" s="83">
        <f t="shared" si="454"/>
        <v>0</v>
      </c>
      <c r="AL2938" s="83">
        <f t="shared" si="455"/>
        <v>0</v>
      </c>
      <c r="AM2938" s="83">
        <f t="shared" si="456"/>
        <v>0</v>
      </c>
    </row>
    <row r="2939" spans="1:39">
      <c r="A2939" t="str">
        <f t="shared" si="450"/>
        <v>00</v>
      </c>
      <c r="B2939" s="6">
        <f>Data!A2939</f>
        <v>0</v>
      </c>
      <c r="C2939" s="7">
        <f>Data!B2939</f>
        <v>0</v>
      </c>
      <c r="D2939" s="7">
        <f>Data!C2939</f>
        <v>0</v>
      </c>
      <c r="E2939" s="1">
        <f>Data!D2939</f>
        <v>0</v>
      </c>
      <c r="F2939" s="1">
        <f>Data!E2939+Data!F2939</f>
        <v>0</v>
      </c>
      <c r="G2939" s="1">
        <f>Data!G2939</f>
        <v>0</v>
      </c>
      <c r="H2939" s="1">
        <f t="shared" si="451"/>
        <v>0</v>
      </c>
      <c r="I2939" s="1">
        <f t="shared" si="452"/>
        <v>0</v>
      </c>
      <c r="J2939" s="1">
        <f t="shared" si="453"/>
        <v>0</v>
      </c>
      <c r="K2939" s="1">
        <f>'Innlegging av opplysninger'!$B$4*H2939</f>
        <v>0</v>
      </c>
      <c r="L2939" s="1"/>
      <c r="M2939" s="1">
        <f>'Innlegging av opplysninger'!$B$5*H2939</f>
        <v>0</v>
      </c>
      <c r="N2939" s="1">
        <f>'Innlegging av opplysninger'!$B$5*I2939</f>
        <v>0</v>
      </c>
      <c r="O2939" s="1">
        <f>'Innlegging av opplysninger'!$B$5*J2939</f>
        <v>0</v>
      </c>
      <c r="P2939" s="1">
        <f>'Innlegging av opplysninger'!$B$5*K2939</f>
        <v>0</v>
      </c>
      <c r="Q2939" s="1"/>
      <c r="R2939" s="1">
        <f>'Innlegging av opplysninger'!$C$11*SUM(H2939:Q2939)</f>
        <v>0</v>
      </c>
      <c r="S2939" s="1">
        <f>'Innlegging av opplysninger'!$C$13*(((H2939+J2939+M2939+O2939)*Data!H2939)+(J2939+O2939)*(1-Data!H2939)*1.8/12+I2939+N2939+K2939+L2939+P2939+Q2939)</f>
        <v>0</v>
      </c>
      <c r="T2939" s="1">
        <f>'Innlegging av opplysninger'!$C$13*((H2939+J2939+M2939+O2939)*(1-Data!H2939)-(J2939+O2939)*(1-Data!H2939)*1.8/12)</f>
        <v>0</v>
      </c>
      <c r="U2939" s="1">
        <f>Data!I2939</f>
        <v>0</v>
      </c>
      <c r="V2939" s="1">
        <f>Data!J2939+Data!K2939</f>
        <v>0</v>
      </c>
      <c r="W2939" s="1">
        <f>Data!L2939</f>
        <v>0</v>
      </c>
      <c r="X2939" s="1">
        <f t="shared" si="457"/>
        <v>0</v>
      </c>
      <c r="Y2939" s="100">
        <f t="shared" si="458"/>
        <v>0</v>
      </c>
      <c r="Z2939" s="100">
        <f t="shared" si="459"/>
        <v>0</v>
      </c>
      <c r="AA2939" s="100">
        <f>'Innlegging av opplysninger'!$B$4*X2939</f>
        <v>0</v>
      </c>
      <c r="AB2939" s="1"/>
      <c r="AC2939" s="1">
        <f>'Innlegging av opplysninger'!$B$5*X2939</f>
        <v>0</v>
      </c>
      <c r="AD2939" s="1">
        <f>'Innlegging av opplysninger'!$B$5*Y2939</f>
        <v>0</v>
      </c>
      <c r="AE2939" s="1">
        <f>'Innlegging av opplysninger'!$B$5*Z2939</f>
        <v>0</v>
      </c>
      <c r="AF2939" s="1">
        <f>'Innlegging av opplysninger'!$B$5*AA2939</f>
        <v>0</v>
      </c>
      <c r="AG2939" s="1"/>
      <c r="AH2939" s="1">
        <f>'Innlegging av opplysninger'!$C$11*SUM(X2939:AG2939)</f>
        <v>0</v>
      </c>
      <c r="AI2939" s="1">
        <f>'Innlegging av opplysninger'!$C$13*(((X2939+Z2939+AC2939+AE2939)*Data!M2939)+(Z2939+AE2939)*(1-Data!M2939)*1.8/12+Y2939+AD2939+AA2939+AB2939+AF2939+AG2939)</f>
        <v>0</v>
      </c>
      <c r="AJ2939" s="1">
        <f>'Innlegging av opplysninger'!$C$13*((X2939+Z2939+AC2939+AE2939)*(1-Data!M2939)-(Z2939+AE2939)*(1-Data!M2939)*1.8/12)</f>
        <v>0</v>
      </c>
      <c r="AK2939" s="83">
        <f t="shared" si="454"/>
        <v>0</v>
      </c>
      <c r="AL2939" s="83">
        <f t="shared" si="455"/>
        <v>0</v>
      </c>
      <c r="AM2939" s="83">
        <f t="shared" si="456"/>
        <v>0</v>
      </c>
    </row>
    <row r="2940" spans="1:39">
      <c r="A2940" t="str">
        <f t="shared" si="450"/>
        <v>00</v>
      </c>
      <c r="B2940" s="6">
        <f>Data!A2940</f>
        <v>0</v>
      </c>
      <c r="C2940" s="7">
        <f>Data!B2940</f>
        <v>0</v>
      </c>
      <c r="D2940" s="7">
        <f>Data!C2940</f>
        <v>0</v>
      </c>
      <c r="E2940" s="1">
        <f>Data!D2940</f>
        <v>0</v>
      </c>
      <c r="F2940" s="1">
        <f>Data!E2940+Data!F2940</f>
        <v>0</v>
      </c>
      <c r="G2940" s="1">
        <f>Data!G2940</f>
        <v>0</v>
      </c>
      <c r="H2940" s="1">
        <f t="shared" si="451"/>
        <v>0</v>
      </c>
      <c r="I2940" s="1">
        <f t="shared" si="452"/>
        <v>0</v>
      </c>
      <c r="J2940" s="1">
        <f t="shared" si="453"/>
        <v>0</v>
      </c>
      <c r="K2940" s="1">
        <f>'Innlegging av opplysninger'!$B$4*H2940</f>
        <v>0</v>
      </c>
      <c r="L2940" s="1"/>
      <c r="M2940" s="1">
        <f>'Innlegging av opplysninger'!$B$5*H2940</f>
        <v>0</v>
      </c>
      <c r="N2940" s="1">
        <f>'Innlegging av opplysninger'!$B$5*I2940</f>
        <v>0</v>
      </c>
      <c r="O2940" s="1">
        <f>'Innlegging av opplysninger'!$B$5*J2940</f>
        <v>0</v>
      </c>
      <c r="P2940" s="1">
        <f>'Innlegging av opplysninger'!$B$5*K2940</f>
        <v>0</v>
      </c>
      <c r="Q2940" s="1"/>
      <c r="R2940" s="1">
        <f>'Innlegging av opplysninger'!$C$11*SUM(H2940:Q2940)</f>
        <v>0</v>
      </c>
      <c r="S2940" s="1">
        <f>'Innlegging av opplysninger'!$C$13*(((H2940+J2940+M2940+O2940)*Data!H2940)+(J2940+O2940)*(1-Data!H2940)*1.8/12+I2940+N2940+K2940+L2940+P2940+Q2940)</f>
        <v>0</v>
      </c>
      <c r="T2940" s="1">
        <f>'Innlegging av opplysninger'!$C$13*((H2940+J2940+M2940+O2940)*(1-Data!H2940)-(J2940+O2940)*(1-Data!H2940)*1.8/12)</f>
        <v>0</v>
      </c>
      <c r="U2940" s="1">
        <f>Data!I2940</f>
        <v>0</v>
      </c>
      <c r="V2940" s="1">
        <f>Data!J2940+Data!K2940</f>
        <v>0</v>
      </c>
      <c r="W2940" s="1">
        <f>Data!L2940</f>
        <v>0</v>
      </c>
      <c r="X2940" s="1">
        <f t="shared" si="457"/>
        <v>0</v>
      </c>
      <c r="Y2940" s="100">
        <f t="shared" si="458"/>
        <v>0</v>
      </c>
      <c r="Z2940" s="100">
        <f t="shared" si="459"/>
        <v>0</v>
      </c>
      <c r="AA2940" s="100">
        <f>'Innlegging av opplysninger'!$B$4*X2940</f>
        <v>0</v>
      </c>
      <c r="AB2940" s="1"/>
      <c r="AC2940" s="1">
        <f>'Innlegging av opplysninger'!$B$5*X2940</f>
        <v>0</v>
      </c>
      <c r="AD2940" s="1">
        <f>'Innlegging av opplysninger'!$B$5*Y2940</f>
        <v>0</v>
      </c>
      <c r="AE2940" s="1">
        <f>'Innlegging av opplysninger'!$B$5*Z2940</f>
        <v>0</v>
      </c>
      <c r="AF2940" s="1">
        <f>'Innlegging av opplysninger'!$B$5*AA2940</f>
        <v>0</v>
      </c>
      <c r="AG2940" s="1"/>
      <c r="AH2940" s="1">
        <f>'Innlegging av opplysninger'!$C$11*SUM(X2940:AG2940)</f>
        <v>0</v>
      </c>
      <c r="AI2940" s="1">
        <f>'Innlegging av opplysninger'!$C$13*(((X2940+Z2940+AC2940+AE2940)*Data!M2940)+(Z2940+AE2940)*(1-Data!M2940)*1.8/12+Y2940+AD2940+AA2940+AB2940+AF2940+AG2940)</f>
        <v>0</v>
      </c>
      <c r="AJ2940" s="1">
        <f>'Innlegging av opplysninger'!$C$13*((X2940+Z2940+AC2940+AE2940)*(1-Data!M2940)-(Z2940+AE2940)*(1-Data!M2940)*1.8/12)</f>
        <v>0</v>
      </c>
      <c r="AK2940" s="83">
        <f t="shared" si="454"/>
        <v>0</v>
      </c>
      <c r="AL2940" s="83">
        <f t="shared" si="455"/>
        <v>0</v>
      </c>
      <c r="AM2940" s="83">
        <f t="shared" si="456"/>
        <v>0</v>
      </c>
    </row>
    <row r="2941" spans="1:39">
      <c r="A2941" t="str">
        <f t="shared" si="450"/>
        <v>00</v>
      </c>
      <c r="B2941" s="6">
        <f>Data!A2941</f>
        <v>0</v>
      </c>
      <c r="C2941" s="7">
        <f>Data!B2941</f>
        <v>0</v>
      </c>
      <c r="D2941" s="7">
        <f>Data!C2941</f>
        <v>0</v>
      </c>
      <c r="E2941" s="1">
        <f>Data!D2941</f>
        <v>0</v>
      </c>
      <c r="F2941" s="1">
        <f>Data!E2941+Data!F2941</f>
        <v>0</v>
      </c>
      <c r="G2941" s="1">
        <f>Data!G2941</f>
        <v>0</v>
      </c>
      <c r="H2941" s="1">
        <f t="shared" si="451"/>
        <v>0</v>
      </c>
      <c r="I2941" s="1">
        <f t="shared" si="452"/>
        <v>0</v>
      </c>
      <c r="J2941" s="1">
        <f t="shared" si="453"/>
        <v>0</v>
      </c>
      <c r="K2941" s="1">
        <f>'Innlegging av opplysninger'!$B$4*H2941</f>
        <v>0</v>
      </c>
      <c r="L2941" s="1"/>
      <c r="M2941" s="1">
        <f>'Innlegging av opplysninger'!$B$5*H2941</f>
        <v>0</v>
      </c>
      <c r="N2941" s="1">
        <f>'Innlegging av opplysninger'!$B$5*I2941</f>
        <v>0</v>
      </c>
      <c r="O2941" s="1">
        <f>'Innlegging av opplysninger'!$B$5*J2941</f>
        <v>0</v>
      </c>
      <c r="P2941" s="1">
        <f>'Innlegging av opplysninger'!$B$5*K2941</f>
        <v>0</v>
      </c>
      <c r="Q2941" s="1"/>
      <c r="R2941" s="1">
        <f>'Innlegging av opplysninger'!$C$11*SUM(H2941:Q2941)</f>
        <v>0</v>
      </c>
      <c r="S2941" s="1">
        <f>'Innlegging av opplysninger'!$C$13*(((H2941+J2941+M2941+O2941)*Data!H2941)+(J2941+O2941)*(1-Data!H2941)*1.8/12+I2941+N2941+K2941+L2941+P2941+Q2941)</f>
        <v>0</v>
      </c>
      <c r="T2941" s="1">
        <f>'Innlegging av opplysninger'!$C$13*((H2941+J2941+M2941+O2941)*(1-Data!H2941)-(J2941+O2941)*(1-Data!H2941)*1.8/12)</f>
        <v>0</v>
      </c>
      <c r="U2941" s="1">
        <f>Data!I2941</f>
        <v>0</v>
      </c>
      <c r="V2941" s="1">
        <f>Data!J2941+Data!K2941</f>
        <v>0</v>
      </c>
      <c r="W2941" s="1">
        <f>Data!L2941</f>
        <v>0</v>
      </c>
      <c r="X2941" s="1">
        <f t="shared" si="457"/>
        <v>0</v>
      </c>
      <c r="Y2941" s="100">
        <f t="shared" si="458"/>
        <v>0</v>
      </c>
      <c r="Z2941" s="100">
        <f t="shared" si="459"/>
        <v>0</v>
      </c>
      <c r="AA2941" s="100">
        <f>'Innlegging av opplysninger'!$B$4*X2941</f>
        <v>0</v>
      </c>
      <c r="AB2941" s="1"/>
      <c r="AC2941" s="1">
        <f>'Innlegging av opplysninger'!$B$5*X2941</f>
        <v>0</v>
      </c>
      <c r="AD2941" s="1">
        <f>'Innlegging av opplysninger'!$B$5*Y2941</f>
        <v>0</v>
      </c>
      <c r="AE2941" s="1">
        <f>'Innlegging av opplysninger'!$B$5*Z2941</f>
        <v>0</v>
      </c>
      <c r="AF2941" s="1">
        <f>'Innlegging av opplysninger'!$B$5*AA2941</f>
        <v>0</v>
      </c>
      <c r="AG2941" s="1"/>
      <c r="AH2941" s="1">
        <f>'Innlegging av opplysninger'!$C$11*SUM(X2941:AG2941)</f>
        <v>0</v>
      </c>
      <c r="AI2941" s="1">
        <f>'Innlegging av opplysninger'!$C$13*(((X2941+Z2941+AC2941+AE2941)*Data!M2941)+(Z2941+AE2941)*(1-Data!M2941)*1.8/12+Y2941+AD2941+AA2941+AB2941+AF2941+AG2941)</f>
        <v>0</v>
      </c>
      <c r="AJ2941" s="1">
        <f>'Innlegging av opplysninger'!$C$13*((X2941+Z2941+AC2941+AE2941)*(1-Data!M2941)-(Z2941+AE2941)*(1-Data!M2941)*1.8/12)</f>
        <v>0</v>
      </c>
      <c r="AK2941" s="83">
        <f t="shared" si="454"/>
        <v>0</v>
      </c>
      <c r="AL2941" s="83">
        <f t="shared" si="455"/>
        <v>0</v>
      </c>
      <c r="AM2941" s="83">
        <f t="shared" si="456"/>
        <v>0</v>
      </c>
    </row>
    <row r="2942" spans="1:39">
      <c r="A2942" t="str">
        <f t="shared" si="450"/>
        <v>00</v>
      </c>
      <c r="B2942" s="6">
        <f>Data!A2942</f>
        <v>0</v>
      </c>
      <c r="C2942" s="7">
        <f>Data!B2942</f>
        <v>0</v>
      </c>
      <c r="D2942" s="7">
        <f>Data!C2942</f>
        <v>0</v>
      </c>
      <c r="E2942" s="1">
        <f>Data!D2942</f>
        <v>0</v>
      </c>
      <c r="F2942" s="1">
        <f>Data!E2942+Data!F2942</f>
        <v>0</v>
      </c>
      <c r="G2942" s="1">
        <f>Data!G2942</f>
        <v>0</v>
      </c>
      <c r="H2942" s="1">
        <f t="shared" si="451"/>
        <v>0</v>
      </c>
      <c r="I2942" s="1">
        <f t="shared" si="452"/>
        <v>0</v>
      </c>
      <c r="J2942" s="1">
        <f t="shared" si="453"/>
        <v>0</v>
      </c>
      <c r="K2942" s="1">
        <f>'Innlegging av opplysninger'!$B$4*H2942</f>
        <v>0</v>
      </c>
      <c r="L2942" s="1"/>
      <c r="M2942" s="1">
        <f>'Innlegging av opplysninger'!$B$5*H2942</f>
        <v>0</v>
      </c>
      <c r="N2942" s="1">
        <f>'Innlegging av opplysninger'!$B$5*I2942</f>
        <v>0</v>
      </c>
      <c r="O2942" s="1">
        <f>'Innlegging av opplysninger'!$B$5*J2942</f>
        <v>0</v>
      </c>
      <c r="P2942" s="1">
        <f>'Innlegging av opplysninger'!$B$5*K2942</f>
        <v>0</v>
      </c>
      <c r="Q2942" s="1"/>
      <c r="R2942" s="1">
        <f>'Innlegging av opplysninger'!$C$11*SUM(H2942:Q2942)</f>
        <v>0</v>
      </c>
      <c r="S2942" s="1">
        <f>'Innlegging av opplysninger'!$C$13*(((H2942+J2942+M2942+O2942)*Data!H2942)+(J2942+O2942)*(1-Data!H2942)*1.8/12+I2942+N2942+K2942+L2942+P2942+Q2942)</f>
        <v>0</v>
      </c>
      <c r="T2942" s="1">
        <f>'Innlegging av opplysninger'!$C$13*((H2942+J2942+M2942+O2942)*(1-Data!H2942)-(J2942+O2942)*(1-Data!H2942)*1.8/12)</f>
        <v>0</v>
      </c>
      <c r="U2942" s="1">
        <f>Data!I2942</f>
        <v>0</v>
      </c>
      <c r="V2942" s="1">
        <f>Data!J2942+Data!K2942</f>
        <v>0</v>
      </c>
      <c r="W2942" s="1">
        <f>Data!L2942</f>
        <v>0</v>
      </c>
      <c r="X2942" s="1">
        <f t="shared" si="457"/>
        <v>0</v>
      </c>
      <c r="Y2942" s="100">
        <f t="shared" si="458"/>
        <v>0</v>
      </c>
      <c r="Z2942" s="100">
        <f t="shared" si="459"/>
        <v>0</v>
      </c>
      <c r="AA2942" s="100">
        <f>'Innlegging av opplysninger'!$B$4*X2942</f>
        <v>0</v>
      </c>
      <c r="AB2942" s="1"/>
      <c r="AC2942" s="1">
        <f>'Innlegging av opplysninger'!$B$5*X2942</f>
        <v>0</v>
      </c>
      <c r="AD2942" s="1">
        <f>'Innlegging av opplysninger'!$B$5*Y2942</f>
        <v>0</v>
      </c>
      <c r="AE2942" s="1">
        <f>'Innlegging av opplysninger'!$B$5*Z2942</f>
        <v>0</v>
      </c>
      <c r="AF2942" s="1">
        <f>'Innlegging av opplysninger'!$B$5*AA2942</f>
        <v>0</v>
      </c>
      <c r="AG2942" s="1"/>
      <c r="AH2942" s="1">
        <f>'Innlegging av opplysninger'!$C$11*SUM(X2942:AG2942)</f>
        <v>0</v>
      </c>
      <c r="AI2942" s="1">
        <f>'Innlegging av opplysninger'!$C$13*(((X2942+Z2942+AC2942+AE2942)*Data!M2942)+(Z2942+AE2942)*(1-Data!M2942)*1.8/12+Y2942+AD2942+AA2942+AB2942+AF2942+AG2942)</f>
        <v>0</v>
      </c>
      <c r="AJ2942" s="1">
        <f>'Innlegging av opplysninger'!$C$13*((X2942+Z2942+AC2942+AE2942)*(1-Data!M2942)-(Z2942+AE2942)*(1-Data!M2942)*1.8/12)</f>
        <v>0</v>
      </c>
      <c r="AK2942" s="83">
        <f t="shared" si="454"/>
        <v>0</v>
      </c>
      <c r="AL2942" s="83">
        <f t="shared" si="455"/>
        <v>0</v>
      </c>
      <c r="AM2942" s="83">
        <f t="shared" si="456"/>
        <v>0</v>
      </c>
    </row>
    <row r="2943" spans="1:39">
      <c r="A2943" t="str">
        <f t="shared" si="450"/>
        <v>00</v>
      </c>
      <c r="B2943" s="6">
        <f>Data!A2943</f>
        <v>0</v>
      </c>
      <c r="C2943" s="7">
        <f>Data!B2943</f>
        <v>0</v>
      </c>
      <c r="D2943" s="7">
        <f>Data!C2943</f>
        <v>0</v>
      </c>
      <c r="E2943" s="1">
        <f>Data!D2943</f>
        <v>0</v>
      </c>
      <c r="F2943" s="1">
        <f>Data!E2943+Data!F2943</f>
        <v>0</v>
      </c>
      <c r="G2943" s="1">
        <f>Data!G2943</f>
        <v>0</v>
      </c>
      <c r="H2943" s="1">
        <f t="shared" si="451"/>
        <v>0</v>
      </c>
      <c r="I2943" s="1">
        <f t="shared" si="452"/>
        <v>0</v>
      </c>
      <c r="J2943" s="1">
        <f t="shared" si="453"/>
        <v>0</v>
      </c>
      <c r="K2943" s="1">
        <f>'Innlegging av opplysninger'!$B$4*H2943</f>
        <v>0</v>
      </c>
      <c r="L2943" s="1"/>
      <c r="M2943" s="1">
        <f>'Innlegging av opplysninger'!$B$5*H2943</f>
        <v>0</v>
      </c>
      <c r="N2943" s="1">
        <f>'Innlegging av opplysninger'!$B$5*I2943</f>
        <v>0</v>
      </c>
      <c r="O2943" s="1">
        <f>'Innlegging av opplysninger'!$B$5*J2943</f>
        <v>0</v>
      </c>
      <c r="P2943" s="1">
        <f>'Innlegging av opplysninger'!$B$5*K2943</f>
        <v>0</v>
      </c>
      <c r="Q2943" s="1"/>
      <c r="R2943" s="1">
        <f>'Innlegging av opplysninger'!$C$11*SUM(H2943:Q2943)</f>
        <v>0</v>
      </c>
      <c r="S2943" s="1">
        <f>'Innlegging av opplysninger'!$C$13*(((H2943+J2943+M2943+O2943)*Data!H2943)+(J2943+O2943)*(1-Data!H2943)*1.8/12+I2943+N2943+K2943+L2943+P2943+Q2943)</f>
        <v>0</v>
      </c>
      <c r="T2943" s="1">
        <f>'Innlegging av opplysninger'!$C$13*((H2943+J2943+M2943+O2943)*(1-Data!H2943)-(J2943+O2943)*(1-Data!H2943)*1.8/12)</f>
        <v>0</v>
      </c>
      <c r="U2943" s="1">
        <f>Data!I2943</f>
        <v>0</v>
      </c>
      <c r="V2943" s="1">
        <f>Data!J2943+Data!K2943</f>
        <v>0</v>
      </c>
      <c r="W2943" s="1">
        <f>Data!L2943</f>
        <v>0</v>
      </c>
      <c r="X2943" s="1">
        <f t="shared" si="457"/>
        <v>0</v>
      </c>
      <c r="Y2943" s="100">
        <f t="shared" si="458"/>
        <v>0</v>
      </c>
      <c r="Z2943" s="100">
        <f t="shared" si="459"/>
        <v>0</v>
      </c>
      <c r="AA2943" s="100">
        <f>'Innlegging av opplysninger'!$B$4*X2943</f>
        <v>0</v>
      </c>
      <c r="AB2943" s="1"/>
      <c r="AC2943" s="1">
        <f>'Innlegging av opplysninger'!$B$5*X2943</f>
        <v>0</v>
      </c>
      <c r="AD2943" s="1">
        <f>'Innlegging av opplysninger'!$B$5*Y2943</f>
        <v>0</v>
      </c>
      <c r="AE2943" s="1">
        <f>'Innlegging av opplysninger'!$B$5*Z2943</f>
        <v>0</v>
      </c>
      <c r="AF2943" s="1">
        <f>'Innlegging av opplysninger'!$B$5*AA2943</f>
        <v>0</v>
      </c>
      <c r="AG2943" s="1"/>
      <c r="AH2943" s="1">
        <f>'Innlegging av opplysninger'!$C$11*SUM(X2943:AG2943)</f>
        <v>0</v>
      </c>
      <c r="AI2943" s="1">
        <f>'Innlegging av opplysninger'!$C$13*(((X2943+Z2943+AC2943+AE2943)*Data!M2943)+(Z2943+AE2943)*(1-Data!M2943)*1.8/12+Y2943+AD2943+AA2943+AB2943+AF2943+AG2943)</f>
        <v>0</v>
      </c>
      <c r="AJ2943" s="1">
        <f>'Innlegging av opplysninger'!$C$13*((X2943+Z2943+AC2943+AE2943)*(1-Data!M2943)-(Z2943+AE2943)*(1-Data!M2943)*1.8/12)</f>
        <v>0</v>
      </c>
      <c r="AK2943" s="83">
        <f t="shared" si="454"/>
        <v>0</v>
      </c>
      <c r="AL2943" s="83">
        <f t="shared" si="455"/>
        <v>0</v>
      </c>
      <c r="AM2943" s="83">
        <f t="shared" si="456"/>
        <v>0</v>
      </c>
    </row>
    <row r="2944" spans="1:39">
      <c r="A2944" t="str">
        <f t="shared" si="450"/>
        <v>00</v>
      </c>
      <c r="B2944" s="6">
        <f>Data!A2944</f>
        <v>0</v>
      </c>
      <c r="C2944" s="7">
        <f>Data!B2944</f>
        <v>0</v>
      </c>
      <c r="D2944" s="7">
        <f>Data!C2944</f>
        <v>0</v>
      </c>
      <c r="E2944" s="1">
        <f>Data!D2944</f>
        <v>0</v>
      </c>
      <c r="F2944" s="1">
        <f>Data!E2944+Data!F2944</f>
        <v>0</v>
      </c>
      <c r="G2944" s="1">
        <f>Data!G2944</f>
        <v>0</v>
      </c>
      <c r="H2944" s="1">
        <f t="shared" si="451"/>
        <v>0</v>
      </c>
      <c r="I2944" s="1">
        <f t="shared" si="452"/>
        <v>0</v>
      </c>
      <c r="J2944" s="1">
        <f t="shared" si="453"/>
        <v>0</v>
      </c>
      <c r="K2944" s="1">
        <f>'Innlegging av opplysninger'!$B$4*H2944</f>
        <v>0</v>
      </c>
      <c r="L2944" s="1"/>
      <c r="M2944" s="1">
        <f>'Innlegging av opplysninger'!$B$5*H2944</f>
        <v>0</v>
      </c>
      <c r="N2944" s="1">
        <f>'Innlegging av opplysninger'!$B$5*I2944</f>
        <v>0</v>
      </c>
      <c r="O2944" s="1">
        <f>'Innlegging av opplysninger'!$B$5*J2944</f>
        <v>0</v>
      </c>
      <c r="P2944" s="1">
        <f>'Innlegging av opplysninger'!$B$5*K2944</f>
        <v>0</v>
      </c>
      <c r="Q2944" s="1"/>
      <c r="R2944" s="1">
        <f>'Innlegging av opplysninger'!$C$11*SUM(H2944:Q2944)</f>
        <v>0</v>
      </c>
      <c r="S2944" s="1">
        <f>'Innlegging av opplysninger'!$C$13*(((H2944+J2944+M2944+O2944)*Data!H2944)+(J2944+O2944)*(1-Data!H2944)*1.8/12+I2944+N2944+K2944+L2944+P2944+Q2944)</f>
        <v>0</v>
      </c>
      <c r="T2944" s="1">
        <f>'Innlegging av opplysninger'!$C$13*((H2944+J2944+M2944+O2944)*(1-Data!H2944)-(J2944+O2944)*(1-Data!H2944)*1.8/12)</f>
        <v>0</v>
      </c>
      <c r="U2944" s="1">
        <f>Data!I2944</f>
        <v>0</v>
      </c>
      <c r="V2944" s="1">
        <f>Data!J2944+Data!K2944</f>
        <v>0</v>
      </c>
      <c r="W2944" s="1">
        <f>Data!L2944</f>
        <v>0</v>
      </c>
      <c r="X2944" s="1">
        <f t="shared" si="457"/>
        <v>0</v>
      </c>
      <c r="Y2944" s="100">
        <f t="shared" si="458"/>
        <v>0</v>
      </c>
      <c r="Z2944" s="100">
        <f t="shared" si="459"/>
        <v>0</v>
      </c>
      <c r="AA2944" s="100">
        <f>'Innlegging av opplysninger'!$B$4*X2944</f>
        <v>0</v>
      </c>
      <c r="AB2944" s="1"/>
      <c r="AC2944" s="1">
        <f>'Innlegging av opplysninger'!$B$5*X2944</f>
        <v>0</v>
      </c>
      <c r="AD2944" s="1">
        <f>'Innlegging av opplysninger'!$B$5*Y2944</f>
        <v>0</v>
      </c>
      <c r="AE2944" s="1">
        <f>'Innlegging av opplysninger'!$B$5*Z2944</f>
        <v>0</v>
      </c>
      <c r="AF2944" s="1">
        <f>'Innlegging av opplysninger'!$B$5*AA2944</f>
        <v>0</v>
      </c>
      <c r="AG2944" s="1"/>
      <c r="AH2944" s="1">
        <f>'Innlegging av opplysninger'!$C$11*SUM(X2944:AG2944)</f>
        <v>0</v>
      </c>
      <c r="AI2944" s="1">
        <f>'Innlegging av opplysninger'!$C$13*(((X2944+Z2944+AC2944+AE2944)*Data!M2944)+(Z2944+AE2944)*(1-Data!M2944)*1.8/12+Y2944+AD2944+AA2944+AB2944+AF2944+AG2944)</f>
        <v>0</v>
      </c>
      <c r="AJ2944" s="1">
        <f>'Innlegging av opplysninger'!$C$13*((X2944+Z2944+AC2944+AE2944)*(1-Data!M2944)-(Z2944+AE2944)*(1-Data!M2944)*1.8/12)</f>
        <v>0</v>
      </c>
      <c r="AK2944" s="83">
        <f t="shared" si="454"/>
        <v>0</v>
      </c>
      <c r="AL2944" s="83">
        <f t="shared" si="455"/>
        <v>0</v>
      </c>
      <c r="AM2944" s="83">
        <f t="shared" si="456"/>
        <v>0</v>
      </c>
    </row>
    <row r="2945" spans="1:39">
      <c r="A2945" t="str">
        <f t="shared" si="450"/>
        <v>00</v>
      </c>
      <c r="B2945" s="6">
        <f>Data!A2945</f>
        <v>0</v>
      </c>
      <c r="C2945" s="7">
        <f>Data!B2945</f>
        <v>0</v>
      </c>
      <c r="D2945" s="7">
        <f>Data!C2945</f>
        <v>0</v>
      </c>
      <c r="E2945" s="1">
        <f>Data!D2945</f>
        <v>0</v>
      </c>
      <c r="F2945" s="1">
        <f>Data!E2945+Data!F2945</f>
        <v>0</v>
      </c>
      <c r="G2945" s="1">
        <f>Data!G2945</f>
        <v>0</v>
      </c>
      <c r="H2945" s="1">
        <f t="shared" si="451"/>
        <v>0</v>
      </c>
      <c r="I2945" s="1">
        <f t="shared" si="452"/>
        <v>0</v>
      </c>
      <c r="J2945" s="1">
        <f t="shared" si="453"/>
        <v>0</v>
      </c>
      <c r="K2945" s="1">
        <f>'Innlegging av opplysninger'!$B$4*H2945</f>
        <v>0</v>
      </c>
      <c r="L2945" s="1"/>
      <c r="M2945" s="1">
        <f>'Innlegging av opplysninger'!$B$5*H2945</f>
        <v>0</v>
      </c>
      <c r="N2945" s="1">
        <f>'Innlegging av opplysninger'!$B$5*I2945</f>
        <v>0</v>
      </c>
      <c r="O2945" s="1">
        <f>'Innlegging av opplysninger'!$B$5*J2945</f>
        <v>0</v>
      </c>
      <c r="P2945" s="1">
        <f>'Innlegging av opplysninger'!$B$5*K2945</f>
        <v>0</v>
      </c>
      <c r="Q2945" s="1"/>
      <c r="R2945" s="1">
        <f>'Innlegging av opplysninger'!$C$11*SUM(H2945:Q2945)</f>
        <v>0</v>
      </c>
      <c r="S2945" s="1">
        <f>'Innlegging av opplysninger'!$C$13*(((H2945+J2945+M2945+O2945)*Data!H2945)+(J2945+O2945)*(1-Data!H2945)*1.8/12+I2945+N2945+K2945+L2945+P2945+Q2945)</f>
        <v>0</v>
      </c>
      <c r="T2945" s="1">
        <f>'Innlegging av opplysninger'!$C$13*((H2945+J2945+M2945+O2945)*(1-Data!H2945)-(J2945+O2945)*(1-Data!H2945)*1.8/12)</f>
        <v>0</v>
      </c>
      <c r="U2945" s="1">
        <f>Data!I2945</f>
        <v>0</v>
      </c>
      <c r="V2945" s="1">
        <f>Data!J2945+Data!K2945</f>
        <v>0</v>
      </c>
      <c r="W2945" s="1">
        <f>Data!L2945</f>
        <v>0</v>
      </c>
      <c r="X2945" s="1">
        <f t="shared" si="457"/>
        <v>0</v>
      </c>
      <c r="Y2945" s="100">
        <f t="shared" si="458"/>
        <v>0</v>
      </c>
      <c r="Z2945" s="100">
        <f t="shared" si="459"/>
        <v>0</v>
      </c>
      <c r="AA2945" s="100">
        <f>'Innlegging av opplysninger'!$B$4*X2945</f>
        <v>0</v>
      </c>
      <c r="AB2945" s="1"/>
      <c r="AC2945" s="1">
        <f>'Innlegging av opplysninger'!$B$5*X2945</f>
        <v>0</v>
      </c>
      <c r="AD2945" s="1">
        <f>'Innlegging av opplysninger'!$B$5*Y2945</f>
        <v>0</v>
      </c>
      <c r="AE2945" s="1">
        <f>'Innlegging av opplysninger'!$B$5*Z2945</f>
        <v>0</v>
      </c>
      <c r="AF2945" s="1">
        <f>'Innlegging av opplysninger'!$B$5*AA2945</f>
        <v>0</v>
      </c>
      <c r="AG2945" s="1"/>
      <c r="AH2945" s="1">
        <f>'Innlegging av opplysninger'!$C$11*SUM(X2945:AG2945)</f>
        <v>0</v>
      </c>
      <c r="AI2945" s="1">
        <f>'Innlegging av opplysninger'!$C$13*(((X2945+Z2945+AC2945+AE2945)*Data!M2945)+(Z2945+AE2945)*(1-Data!M2945)*1.8/12+Y2945+AD2945+AA2945+AB2945+AF2945+AG2945)</f>
        <v>0</v>
      </c>
      <c r="AJ2945" s="1">
        <f>'Innlegging av opplysninger'!$C$13*((X2945+Z2945+AC2945+AE2945)*(1-Data!M2945)-(Z2945+AE2945)*(1-Data!M2945)*1.8/12)</f>
        <v>0</v>
      </c>
      <c r="AK2945" s="83">
        <f t="shared" si="454"/>
        <v>0</v>
      </c>
      <c r="AL2945" s="83">
        <f t="shared" si="455"/>
        <v>0</v>
      </c>
      <c r="AM2945" s="83">
        <f t="shared" si="456"/>
        <v>0</v>
      </c>
    </row>
    <row r="2946" spans="1:39">
      <c r="A2946" t="str">
        <f t="shared" si="450"/>
        <v>00</v>
      </c>
      <c r="B2946" s="6">
        <f>Data!A2946</f>
        <v>0</v>
      </c>
      <c r="C2946" s="7">
        <f>Data!B2946</f>
        <v>0</v>
      </c>
      <c r="D2946" s="7">
        <f>Data!C2946</f>
        <v>0</v>
      </c>
      <c r="E2946" s="1">
        <f>Data!D2946</f>
        <v>0</v>
      </c>
      <c r="F2946" s="1">
        <f>Data!E2946+Data!F2946</f>
        <v>0</v>
      </c>
      <c r="G2946" s="1">
        <f>Data!G2946</f>
        <v>0</v>
      </c>
      <c r="H2946" s="1">
        <f t="shared" si="451"/>
        <v>0</v>
      </c>
      <c r="I2946" s="1">
        <f t="shared" si="452"/>
        <v>0</v>
      </c>
      <c r="J2946" s="1">
        <f t="shared" si="453"/>
        <v>0</v>
      </c>
      <c r="K2946" s="1">
        <f>'Innlegging av opplysninger'!$B$4*H2946</f>
        <v>0</v>
      </c>
      <c r="L2946" s="1"/>
      <c r="M2946" s="1">
        <f>'Innlegging av opplysninger'!$B$5*H2946</f>
        <v>0</v>
      </c>
      <c r="N2946" s="1">
        <f>'Innlegging av opplysninger'!$B$5*I2946</f>
        <v>0</v>
      </c>
      <c r="O2946" s="1">
        <f>'Innlegging av opplysninger'!$B$5*J2946</f>
        <v>0</v>
      </c>
      <c r="P2946" s="1">
        <f>'Innlegging av opplysninger'!$B$5*K2946</f>
        <v>0</v>
      </c>
      <c r="Q2946" s="1"/>
      <c r="R2946" s="1">
        <f>'Innlegging av opplysninger'!$C$11*SUM(H2946:Q2946)</f>
        <v>0</v>
      </c>
      <c r="S2946" s="1">
        <f>'Innlegging av opplysninger'!$C$13*(((H2946+J2946+M2946+O2946)*Data!H2946)+(J2946+O2946)*(1-Data!H2946)*1.8/12+I2946+N2946+K2946+L2946+P2946+Q2946)</f>
        <v>0</v>
      </c>
      <c r="T2946" s="1">
        <f>'Innlegging av opplysninger'!$C$13*((H2946+J2946+M2946+O2946)*(1-Data!H2946)-(J2946+O2946)*(1-Data!H2946)*1.8/12)</f>
        <v>0</v>
      </c>
      <c r="U2946" s="1">
        <f>Data!I2946</f>
        <v>0</v>
      </c>
      <c r="V2946" s="1">
        <f>Data!J2946+Data!K2946</f>
        <v>0</v>
      </c>
      <c r="W2946" s="1">
        <f>Data!L2946</f>
        <v>0</v>
      </c>
      <c r="X2946" s="1">
        <f t="shared" si="457"/>
        <v>0</v>
      </c>
      <c r="Y2946" s="100">
        <f t="shared" si="458"/>
        <v>0</v>
      </c>
      <c r="Z2946" s="100">
        <f t="shared" si="459"/>
        <v>0</v>
      </c>
      <c r="AA2946" s="100">
        <f>'Innlegging av opplysninger'!$B$4*X2946</f>
        <v>0</v>
      </c>
      <c r="AB2946" s="1"/>
      <c r="AC2946" s="1">
        <f>'Innlegging av opplysninger'!$B$5*X2946</f>
        <v>0</v>
      </c>
      <c r="AD2946" s="1">
        <f>'Innlegging av opplysninger'!$B$5*Y2946</f>
        <v>0</v>
      </c>
      <c r="AE2946" s="1">
        <f>'Innlegging av opplysninger'!$B$5*Z2946</f>
        <v>0</v>
      </c>
      <c r="AF2946" s="1">
        <f>'Innlegging av opplysninger'!$B$5*AA2946</f>
        <v>0</v>
      </c>
      <c r="AG2946" s="1"/>
      <c r="AH2946" s="1">
        <f>'Innlegging av opplysninger'!$C$11*SUM(X2946:AG2946)</f>
        <v>0</v>
      </c>
      <c r="AI2946" s="1">
        <f>'Innlegging av opplysninger'!$C$13*(((X2946+Z2946+AC2946+AE2946)*Data!M2946)+(Z2946+AE2946)*(1-Data!M2946)*1.8/12+Y2946+AD2946+AA2946+AB2946+AF2946+AG2946)</f>
        <v>0</v>
      </c>
      <c r="AJ2946" s="1">
        <f>'Innlegging av opplysninger'!$C$13*((X2946+Z2946+AC2946+AE2946)*(1-Data!M2946)-(Z2946+AE2946)*(1-Data!M2946)*1.8/12)</f>
        <v>0</v>
      </c>
      <c r="AK2946" s="83">
        <f t="shared" si="454"/>
        <v>0</v>
      </c>
      <c r="AL2946" s="83">
        <f t="shared" si="455"/>
        <v>0</v>
      </c>
      <c r="AM2946" s="83">
        <f t="shared" si="456"/>
        <v>0</v>
      </c>
    </row>
    <row r="2947" spans="1:39">
      <c r="A2947" t="str">
        <f t="shared" si="450"/>
        <v>00</v>
      </c>
      <c r="B2947" s="6">
        <f>Data!A2947</f>
        <v>0</v>
      </c>
      <c r="C2947" s="7">
        <f>Data!B2947</f>
        <v>0</v>
      </c>
      <c r="D2947" s="7">
        <f>Data!C2947</f>
        <v>0</v>
      </c>
      <c r="E2947" s="1">
        <f>Data!D2947</f>
        <v>0</v>
      </c>
      <c r="F2947" s="1">
        <f>Data!E2947+Data!F2947</f>
        <v>0</v>
      </c>
      <c r="G2947" s="1">
        <f>Data!G2947</f>
        <v>0</v>
      </c>
      <c r="H2947" s="1">
        <f t="shared" si="451"/>
        <v>0</v>
      </c>
      <c r="I2947" s="1">
        <f t="shared" si="452"/>
        <v>0</v>
      </c>
      <c r="J2947" s="1">
        <f t="shared" si="453"/>
        <v>0</v>
      </c>
      <c r="K2947" s="1">
        <f>'Innlegging av opplysninger'!$B$4*H2947</f>
        <v>0</v>
      </c>
      <c r="L2947" s="1"/>
      <c r="M2947" s="1">
        <f>'Innlegging av opplysninger'!$B$5*H2947</f>
        <v>0</v>
      </c>
      <c r="N2947" s="1">
        <f>'Innlegging av opplysninger'!$B$5*I2947</f>
        <v>0</v>
      </c>
      <c r="O2947" s="1">
        <f>'Innlegging av opplysninger'!$B$5*J2947</f>
        <v>0</v>
      </c>
      <c r="P2947" s="1">
        <f>'Innlegging av opplysninger'!$B$5*K2947</f>
        <v>0</v>
      </c>
      <c r="Q2947" s="1"/>
      <c r="R2947" s="1">
        <f>'Innlegging av opplysninger'!$C$11*SUM(H2947:Q2947)</f>
        <v>0</v>
      </c>
      <c r="S2947" s="1">
        <f>'Innlegging av opplysninger'!$C$13*(((H2947+J2947+M2947+O2947)*Data!H2947)+(J2947+O2947)*(1-Data!H2947)*1.8/12+I2947+N2947+K2947+L2947+P2947+Q2947)</f>
        <v>0</v>
      </c>
      <c r="T2947" s="1">
        <f>'Innlegging av opplysninger'!$C$13*((H2947+J2947+M2947+O2947)*(1-Data!H2947)-(J2947+O2947)*(1-Data!H2947)*1.8/12)</f>
        <v>0</v>
      </c>
      <c r="U2947" s="1">
        <f>Data!I2947</f>
        <v>0</v>
      </c>
      <c r="V2947" s="1">
        <f>Data!J2947+Data!K2947</f>
        <v>0</v>
      </c>
      <c r="W2947" s="1">
        <f>Data!L2947</f>
        <v>0</v>
      </c>
      <c r="X2947" s="1">
        <f t="shared" si="457"/>
        <v>0</v>
      </c>
      <c r="Y2947" s="100">
        <f t="shared" si="458"/>
        <v>0</v>
      </c>
      <c r="Z2947" s="100">
        <f t="shared" si="459"/>
        <v>0</v>
      </c>
      <c r="AA2947" s="100">
        <f>'Innlegging av opplysninger'!$B$4*X2947</f>
        <v>0</v>
      </c>
      <c r="AB2947" s="1"/>
      <c r="AC2947" s="1">
        <f>'Innlegging av opplysninger'!$B$5*X2947</f>
        <v>0</v>
      </c>
      <c r="AD2947" s="1">
        <f>'Innlegging av opplysninger'!$B$5*Y2947</f>
        <v>0</v>
      </c>
      <c r="AE2947" s="1">
        <f>'Innlegging av opplysninger'!$B$5*Z2947</f>
        <v>0</v>
      </c>
      <c r="AF2947" s="1">
        <f>'Innlegging av opplysninger'!$B$5*AA2947</f>
        <v>0</v>
      </c>
      <c r="AG2947" s="1"/>
      <c r="AH2947" s="1">
        <f>'Innlegging av opplysninger'!$C$11*SUM(X2947:AG2947)</f>
        <v>0</v>
      </c>
      <c r="AI2947" s="1">
        <f>'Innlegging av opplysninger'!$C$13*(((X2947+Z2947+AC2947+AE2947)*Data!M2947)+(Z2947+AE2947)*(1-Data!M2947)*1.8/12+Y2947+AD2947+AA2947+AB2947+AF2947+AG2947)</f>
        <v>0</v>
      </c>
      <c r="AJ2947" s="1">
        <f>'Innlegging av opplysninger'!$C$13*((X2947+Z2947+AC2947+AE2947)*(1-Data!M2947)-(Z2947+AE2947)*(1-Data!M2947)*1.8/12)</f>
        <v>0</v>
      </c>
      <c r="AK2947" s="83">
        <f t="shared" si="454"/>
        <v>0</v>
      </c>
      <c r="AL2947" s="83">
        <f t="shared" si="455"/>
        <v>0</v>
      </c>
      <c r="AM2947" s="83">
        <f t="shared" si="456"/>
        <v>0</v>
      </c>
    </row>
    <row r="2948" spans="1:39">
      <c r="A2948" t="str">
        <f t="shared" si="450"/>
        <v>00</v>
      </c>
      <c r="B2948" s="6">
        <f>Data!A2948</f>
        <v>0</v>
      </c>
      <c r="C2948" s="7">
        <f>Data!B2948</f>
        <v>0</v>
      </c>
      <c r="D2948" s="7">
        <f>Data!C2948</f>
        <v>0</v>
      </c>
      <c r="E2948" s="1">
        <f>Data!D2948</f>
        <v>0</v>
      </c>
      <c r="F2948" s="1">
        <f>Data!E2948+Data!F2948</f>
        <v>0</v>
      </c>
      <c r="G2948" s="1">
        <f>Data!G2948</f>
        <v>0</v>
      </c>
      <c r="H2948" s="1">
        <f t="shared" si="451"/>
        <v>0</v>
      </c>
      <c r="I2948" s="1">
        <f t="shared" si="452"/>
        <v>0</v>
      </c>
      <c r="J2948" s="1">
        <f t="shared" si="453"/>
        <v>0</v>
      </c>
      <c r="K2948" s="1">
        <f>'Innlegging av opplysninger'!$B$4*H2948</f>
        <v>0</v>
      </c>
      <c r="L2948" s="1"/>
      <c r="M2948" s="1">
        <f>'Innlegging av opplysninger'!$B$5*H2948</f>
        <v>0</v>
      </c>
      <c r="N2948" s="1">
        <f>'Innlegging av opplysninger'!$B$5*I2948</f>
        <v>0</v>
      </c>
      <c r="O2948" s="1">
        <f>'Innlegging av opplysninger'!$B$5*J2948</f>
        <v>0</v>
      </c>
      <c r="P2948" s="1">
        <f>'Innlegging av opplysninger'!$B$5*K2948</f>
        <v>0</v>
      </c>
      <c r="Q2948" s="1"/>
      <c r="R2948" s="1">
        <f>'Innlegging av opplysninger'!$C$11*SUM(H2948:Q2948)</f>
        <v>0</v>
      </c>
      <c r="S2948" s="1">
        <f>'Innlegging av opplysninger'!$C$13*(((H2948+J2948+M2948+O2948)*Data!H2948)+(J2948+O2948)*(1-Data!H2948)*1.8/12+I2948+N2948+K2948+L2948+P2948+Q2948)</f>
        <v>0</v>
      </c>
      <c r="T2948" s="1">
        <f>'Innlegging av opplysninger'!$C$13*((H2948+J2948+M2948+O2948)*(1-Data!H2948)-(J2948+O2948)*(1-Data!H2948)*1.8/12)</f>
        <v>0</v>
      </c>
      <c r="U2948" s="1">
        <f>Data!I2948</f>
        <v>0</v>
      </c>
      <c r="V2948" s="1">
        <f>Data!J2948+Data!K2948</f>
        <v>0</v>
      </c>
      <c r="W2948" s="1">
        <f>Data!L2948</f>
        <v>0</v>
      </c>
      <c r="X2948" s="1">
        <f t="shared" si="457"/>
        <v>0</v>
      </c>
      <c r="Y2948" s="100">
        <f t="shared" si="458"/>
        <v>0</v>
      </c>
      <c r="Z2948" s="100">
        <f t="shared" si="459"/>
        <v>0</v>
      </c>
      <c r="AA2948" s="100">
        <f>'Innlegging av opplysninger'!$B$4*X2948</f>
        <v>0</v>
      </c>
      <c r="AB2948" s="1"/>
      <c r="AC2948" s="1">
        <f>'Innlegging av opplysninger'!$B$5*X2948</f>
        <v>0</v>
      </c>
      <c r="AD2948" s="1">
        <f>'Innlegging av opplysninger'!$B$5*Y2948</f>
        <v>0</v>
      </c>
      <c r="AE2948" s="1">
        <f>'Innlegging av opplysninger'!$B$5*Z2948</f>
        <v>0</v>
      </c>
      <c r="AF2948" s="1">
        <f>'Innlegging av opplysninger'!$B$5*AA2948</f>
        <v>0</v>
      </c>
      <c r="AG2948" s="1"/>
      <c r="AH2948" s="1">
        <f>'Innlegging av opplysninger'!$C$11*SUM(X2948:AG2948)</f>
        <v>0</v>
      </c>
      <c r="AI2948" s="1">
        <f>'Innlegging av opplysninger'!$C$13*(((X2948+Z2948+AC2948+AE2948)*Data!M2948)+(Z2948+AE2948)*(1-Data!M2948)*1.8/12+Y2948+AD2948+AA2948+AB2948+AF2948+AG2948)</f>
        <v>0</v>
      </c>
      <c r="AJ2948" s="1">
        <f>'Innlegging av opplysninger'!$C$13*((X2948+Z2948+AC2948+AE2948)*(1-Data!M2948)-(Z2948+AE2948)*(1-Data!M2948)*1.8/12)</f>
        <v>0</v>
      </c>
      <c r="AK2948" s="83">
        <f t="shared" si="454"/>
        <v>0</v>
      </c>
      <c r="AL2948" s="83">
        <f t="shared" si="455"/>
        <v>0</v>
      </c>
      <c r="AM2948" s="83">
        <f t="shared" si="456"/>
        <v>0</v>
      </c>
    </row>
    <row r="2949" spans="1:39">
      <c r="A2949" t="str">
        <f t="shared" si="450"/>
        <v>00</v>
      </c>
      <c r="B2949" s="6">
        <f>Data!A2949</f>
        <v>0</v>
      </c>
      <c r="C2949" s="7">
        <f>Data!B2949</f>
        <v>0</v>
      </c>
      <c r="D2949" s="7">
        <f>Data!C2949</f>
        <v>0</v>
      </c>
      <c r="E2949" s="1">
        <f>Data!D2949</f>
        <v>0</v>
      </c>
      <c r="F2949" s="1">
        <f>Data!E2949+Data!F2949</f>
        <v>0</v>
      </c>
      <c r="G2949" s="1">
        <f>Data!G2949</f>
        <v>0</v>
      </c>
      <c r="H2949" s="1">
        <f t="shared" si="451"/>
        <v>0</v>
      </c>
      <c r="I2949" s="1">
        <f t="shared" si="452"/>
        <v>0</v>
      </c>
      <c r="J2949" s="1">
        <f t="shared" si="453"/>
        <v>0</v>
      </c>
      <c r="K2949" s="1">
        <f>'Innlegging av opplysninger'!$B$4*H2949</f>
        <v>0</v>
      </c>
      <c r="L2949" s="1"/>
      <c r="M2949" s="1">
        <f>'Innlegging av opplysninger'!$B$5*H2949</f>
        <v>0</v>
      </c>
      <c r="N2949" s="1">
        <f>'Innlegging av opplysninger'!$B$5*I2949</f>
        <v>0</v>
      </c>
      <c r="O2949" s="1">
        <f>'Innlegging av opplysninger'!$B$5*J2949</f>
        <v>0</v>
      </c>
      <c r="P2949" s="1">
        <f>'Innlegging av opplysninger'!$B$5*K2949</f>
        <v>0</v>
      </c>
      <c r="Q2949" s="1"/>
      <c r="R2949" s="1">
        <f>'Innlegging av opplysninger'!$C$11*SUM(H2949:Q2949)</f>
        <v>0</v>
      </c>
      <c r="S2949" s="1">
        <f>'Innlegging av opplysninger'!$C$13*(((H2949+J2949+M2949+O2949)*Data!H2949)+(J2949+O2949)*(1-Data!H2949)*1.8/12+I2949+N2949+K2949+L2949+P2949+Q2949)</f>
        <v>0</v>
      </c>
      <c r="T2949" s="1">
        <f>'Innlegging av opplysninger'!$C$13*((H2949+J2949+M2949+O2949)*(1-Data!H2949)-(J2949+O2949)*(1-Data!H2949)*1.8/12)</f>
        <v>0</v>
      </c>
      <c r="U2949" s="1">
        <f>Data!I2949</f>
        <v>0</v>
      </c>
      <c r="V2949" s="1">
        <f>Data!J2949+Data!K2949</f>
        <v>0</v>
      </c>
      <c r="W2949" s="1">
        <f>Data!L2949</f>
        <v>0</v>
      </c>
      <c r="X2949" s="1">
        <f t="shared" si="457"/>
        <v>0</v>
      </c>
      <c r="Y2949" s="100">
        <f t="shared" si="458"/>
        <v>0</v>
      </c>
      <c r="Z2949" s="100">
        <f t="shared" si="459"/>
        <v>0</v>
      </c>
      <c r="AA2949" s="100">
        <f>'Innlegging av opplysninger'!$B$4*X2949</f>
        <v>0</v>
      </c>
      <c r="AB2949" s="1"/>
      <c r="AC2949" s="1">
        <f>'Innlegging av opplysninger'!$B$5*X2949</f>
        <v>0</v>
      </c>
      <c r="AD2949" s="1">
        <f>'Innlegging av opplysninger'!$B$5*Y2949</f>
        <v>0</v>
      </c>
      <c r="AE2949" s="1">
        <f>'Innlegging av opplysninger'!$B$5*Z2949</f>
        <v>0</v>
      </c>
      <c r="AF2949" s="1">
        <f>'Innlegging av opplysninger'!$B$5*AA2949</f>
        <v>0</v>
      </c>
      <c r="AG2949" s="1"/>
      <c r="AH2949" s="1">
        <f>'Innlegging av opplysninger'!$C$11*SUM(X2949:AG2949)</f>
        <v>0</v>
      </c>
      <c r="AI2949" s="1">
        <f>'Innlegging av opplysninger'!$C$13*(((X2949+Z2949+AC2949+AE2949)*Data!M2949)+(Z2949+AE2949)*(1-Data!M2949)*1.8/12+Y2949+AD2949+AA2949+AB2949+AF2949+AG2949)</f>
        <v>0</v>
      </c>
      <c r="AJ2949" s="1">
        <f>'Innlegging av opplysninger'!$C$13*((X2949+Z2949+AC2949+AE2949)*(1-Data!M2949)-(Z2949+AE2949)*(1-Data!M2949)*1.8/12)</f>
        <v>0</v>
      </c>
      <c r="AK2949" s="83">
        <f t="shared" si="454"/>
        <v>0</v>
      </c>
      <c r="AL2949" s="83">
        <f t="shared" si="455"/>
        <v>0</v>
      </c>
      <c r="AM2949" s="83">
        <f t="shared" si="456"/>
        <v>0</v>
      </c>
    </row>
    <row r="2950" spans="1:39">
      <c r="A2950" t="str">
        <f t="shared" ref="A2950:A3013" si="460">CONCATENATE(B2950,D2950)</f>
        <v>00</v>
      </c>
      <c r="B2950" s="6">
        <f>Data!A2950</f>
        <v>0</v>
      </c>
      <c r="C2950" s="7">
        <f>Data!B2950</f>
        <v>0</v>
      </c>
      <c r="D2950" s="7">
        <f>Data!C2950</f>
        <v>0</v>
      </c>
      <c r="E2950" s="1">
        <f>Data!D2950</f>
        <v>0</v>
      </c>
      <c r="F2950" s="1">
        <f>Data!E2950+Data!F2950</f>
        <v>0</v>
      </c>
      <c r="G2950" s="1">
        <f>Data!G2950</f>
        <v>0</v>
      </c>
      <c r="H2950" s="1">
        <f t="shared" ref="H2950:H3013" si="461">F2950*(11-1/11)*E2950</f>
        <v>0</v>
      </c>
      <c r="I2950" s="1">
        <f t="shared" ref="I2950:I3013" si="462">G2950*(11-1/11)*E2950</f>
        <v>0</v>
      </c>
      <c r="J2950" s="1">
        <f t="shared" ref="J2950:J3013" si="463">(H2950+I2950)*0.12</f>
        <v>0</v>
      </c>
      <c r="K2950" s="1">
        <f>'Innlegging av opplysninger'!$B$4*H2950</f>
        <v>0</v>
      </c>
      <c r="L2950" s="1"/>
      <c r="M2950" s="1">
        <f>'Innlegging av opplysninger'!$B$5*H2950</f>
        <v>0</v>
      </c>
      <c r="N2950" s="1">
        <f>'Innlegging av opplysninger'!$B$5*I2950</f>
        <v>0</v>
      </c>
      <c r="O2950" s="1">
        <f>'Innlegging av opplysninger'!$B$5*J2950</f>
        <v>0</v>
      </c>
      <c r="P2950" s="1">
        <f>'Innlegging av opplysninger'!$B$5*K2950</f>
        <v>0</v>
      </c>
      <c r="Q2950" s="1"/>
      <c r="R2950" s="1">
        <f>'Innlegging av opplysninger'!$C$11*SUM(H2950:Q2950)</f>
        <v>0</v>
      </c>
      <c r="S2950" s="1">
        <f>'Innlegging av opplysninger'!$C$13*(((H2950+J2950+M2950+O2950)*Data!H2950)+(J2950+O2950)*(1-Data!H2950)*1.8/12+I2950+N2950+K2950+L2950+P2950+Q2950)</f>
        <v>0</v>
      </c>
      <c r="T2950" s="1">
        <f>'Innlegging av opplysninger'!$C$13*((H2950+J2950+M2950+O2950)*(1-Data!H2950)-(J2950+O2950)*(1-Data!H2950)*1.8/12)</f>
        <v>0</v>
      </c>
      <c r="U2950" s="1">
        <f>Data!I2950</f>
        <v>0</v>
      </c>
      <c r="V2950" s="1">
        <f>Data!J2950+Data!K2950</f>
        <v>0</v>
      </c>
      <c r="W2950" s="1">
        <f>Data!L2950</f>
        <v>0</v>
      </c>
      <c r="X2950" s="1">
        <f t="shared" si="457"/>
        <v>0</v>
      </c>
      <c r="Y2950" s="100">
        <f t="shared" si="458"/>
        <v>0</v>
      </c>
      <c r="Z2950" s="100">
        <f t="shared" si="459"/>
        <v>0</v>
      </c>
      <c r="AA2950" s="100">
        <f>'Innlegging av opplysninger'!$B$4*X2950</f>
        <v>0</v>
      </c>
      <c r="AB2950" s="1"/>
      <c r="AC2950" s="1">
        <f>'Innlegging av opplysninger'!$B$5*X2950</f>
        <v>0</v>
      </c>
      <c r="AD2950" s="1">
        <f>'Innlegging av opplysninger'!$B$5*Y2950</f>
        <v>0</v>
      </c>
      <c r="AE2950" s="1">
        <f>'Innlegging av opplysninger'!$B$5*Z2950</f>
        <v>0</v>
      </c>
      <c r="AF2950" s="1">
        <f>'Innlegging av opplysninger'!$B$5*AA2950</f>
        <v>0</v>
      </c>
      <c r="AG2950" s="1"/>
      <c r="AH2950" s="1">
        <f>'Innlegging av opplysninger'!$C$11*SUM(X2950:AG2950)</f>
        <v>0</v>
      </c>
      <c r="AI2950" s="1">
        <f>'Innlegging av opplysninger'!$C$13*(((X2950+Z2950+AC2950+AE2950)*Data!M2950)+(Z2950+AE2950)*(1-Data!M2950)*1.8/12+Y2950+AD2950+AA2950+AB2950+AF2950+AG2950)</f>
        <v>0</v>
      </c>
      <c r="AJ2950" s="1">
        <f>'Innlegging av opplysninger'!$C$13*((X2950+Z2950+AC2950+AE2950)*(1-Data!M2950)-(Z2950+AE2950)*(1-Data!M2950)*1.8/12)</f>
        <v>0</v>
      </c>
      <c r="AK2950" s="83">
        <f t="shared" ref="AK2950:AK3013" si="464">ROUND(AH2950+R2950,-3)</f>
        <v>0</v>
      </c>
      <c r="AL2950" s="83">
        <f t="shared" ref="AL2950:AL3013" si="465">ROUND(AI2950+S2950,-3)</f>
        <v>0</v>
      </c>
      <c r="AM2950" s="83">
        <f t="shared" ref="AM2950:AM3013" si="466">ROUND(AJ2950+T2950,-3)</f>
        <v>0</v>
      </c>
    </row>
    <row r="2951" spans="1:39">
      <c r="A2951" t="str">
        <f t="shared" si="460"/>
        <v>00</v>
      </c>
      <c r="B2951" s="6">
        <f>Data!A2951</f>
        <v>0</v>
      </c>
      <c r="C2951" s="7">
        <f>Data!B2951</f>
        <v>0</v>
      </c>
      <c r="D2951" s="7">
        <f>Data!C2951</f>
        <v>0</v>
      </c>
      <c r="E2951" s="1">
        <f>Data!D2951</f>
        <v>0</v>
      </c>
      <c r="F2951" s="1">
        <f>Data!E2951+Data!F2951</f>
        <v>0</v>
      </c>
      <c r="G2951" s="1">
        <f>Data!G2951</f>
        <v>0</v>
      </c>
      <c r="H2951" s="1">
        <f t="shared" si="461"/>
        <v>0</v>
      </c>
      <c r="I2951" s="1">
        <f t="shared" si="462"/>
        <v>0</v>
      </c>
      <c r="J2951" s="1">
        <f t="shared" si="463"/>
        <v>0</v>
      </c>
      <c r="K2951" s="1">
        <f>'Innlegging av opplysninger'!$B$4*H2951</f>
        <v>0</v>
      </c>
      <c r="L2951" s="1"/>
      <c r="M2951" s="1">
        <f>'Innlegging av opplysninger'!$B$5*H2951</f>
        <v>0</v>
      </c>
      <c r="N2951" s="1">
        <f>'Innlegging av opplysninger'!$B$5*I2951</f>
        <v>0</v>
      </c>
      <c r="O2951" s="1">
        <f>'Innlegging av opplysninger'!$B$5*J2951</f>
        <v>0</v>
      </c>
      <c r="P2951" s="1">
        <f>'Innlegging av opplysninger'!$B$5*K2951</f>
        <v>0</v>
      </c>
      <c r="Q2951" s="1"/>
      <c r="R2951" s="1">
        <f>'Innlegging av opplysninger'!$C$11*SUM(H2951:Q2951)</f>
        <v>0</v>
      </c>
      <c r="S2951" s="1">
        <f>'Innlegging av opplysninger'!$C$13*(((H2951+J2951+M2951+O2951)*Data!H2951)+(J2951+O2951)*(1-Data!H2951)*1.8/12+I2951+N2951+K2951+L2951+P2951+Q2951)</f>
        <v>0</v>
      </c>
      <c r="T2951" s="1">
        <f>'Innlegging av opplysninger'!$C$13*((H2951+J2951+M2951+O2951)*(1-Data!H2951)-(J2951+O2951)*(1-Data!H2951)*1.8/12)</f>
        <v>0</v>
      </c>
      <c r="U2951" s="1">
        <f>Data!I2951</f>
        <v>0</v>
      </c>
      <c r="V2951" s="1">
        <f>Data!J2951+Data!K2951</f>
        <v>0</v>
      </c>
      <c r="W2951" s="1">
        <f>Data!L2951</f>
        <v>0</v>
      </c>
      <c r="X2951" s="1">
        <f t="shared" ref="X2951:X3014" si="467">V2951*(11-1/11)*U2951</f>
        <v>0</v>
      </c>
      <c r="Y2951" s="100">
        <f t="shared" ref="Y2951:Y3014" si="468">W2951*(11-1/11)*U2951</f>
        <v>0</v>
      </c>
      <c r="Z2951" s="100">
        <f t="shared" ref="Z2951:Z3014" si="469">(X2951+Y2951)*0.143</f>
        <v>0</v>
      </c>
      <c r="AA2951" s="100">
        <f>'Innlegging av opplysninger'!$B$4*X2951</f>
        <v>0</v>
      </c>
      <c r="AB2951" s="1"/>
      <c r="AC2951" s="1">
        <f>'Innlegging av opplysninger'!$B$5*X2951</f>
        <v>0</v>
      </c>
      <c r="AD2951" s="1">
        <f>'Innlegging av opplysninger'!$B$5*Y2951</f>
        <v>0</v>
      </c>
      <c r="AE2951" s="1">
        <f>'Innlegging av opplysninger'!$B$5*Z2951</f>
        <v>0</v>
      </c>
      <c r="AF2951" s="1">
        <f>'Innlegging av opplysninger'!$B$5*AA2951</f>
        <v>0</v>
      </c>
      <c r="AG2951" s="1"/>
      <c r="AH2951" s="1">
        <f>'Innlegging av opplysninger'!$C$11*SUM(X2951:AG2951)</f>
        <v>0</v>
      </c>
      <c r="AI2951" s="1">
        <f>'Innlegging av opplysninger'!$C$13*(((X2951+Z2951+AC2951+AE2951)*Data!M2951)+(Z2951+AE2951)*(1-Data!M2951)*1.8/12+Y2951+AD2951+AA2951+AB2951+AF2951+AG2951)</f>
        <v>0</v>
      </c>
      <c r="AJ2951" s="1">
        <f>'Innlegging av opplysninger'!$C$13*((X2951+Z2951+AC2951+AE2951)*(1-Data!M2951)-(Z2951+AE2951)*(1-Data!M2951)*1.8/12)</f>
        <v>0</v>
      </c>
      <c r="AK2951" s="83">
        <f t="shared" si="464"/>
        <v>0</v>
      </c>
      <c r="AL2951" s="83">
        <f t="shared" si="465"/>
        <v>0</v>
      </c>
      <c r="AM2951" s="83">
        <f t="shared" si="466"/>
        <v>0</v>
      </c>
    </row>
    <row r="2952" spans="1:39">
      <c r="A2952" t="str">
        <f t="shared" si="460"/>
        <v>00</v>
      </c>
      <c r="B2952" s="6">
        <f>Data!A2952</f>
        <v>0</v>
      </c>
      <c r="C2952" s="7">
        <f>Data!B2952</f>
        <v>0</v>
      </c>
      <c r="D2952" s="7">
        <f>Data!C2952</f>
        <v>0</v>
      </c>
      <c r="E2952" s="1">
        <f>Data!D2952</f>
        <v>0</v>
      </c>
      <c r="F2952" s="1">
        <f>Data!E2952+Data!F2952</f>
        <v>0</v>
      </c>
      <c r="G2952" s="1">
        <f>Data!G2952</f>
        <v>0</v>
      </c>
      <c r="H2952" s="1">
        <f t="shared" si="461"/>
        <v>0</v>
      </c>
      <c r="I2952" s="1">
        <f t="shared" si="462"/>
        <v>0</v>
      </c>
      <c r="J2952" s="1">
        <f t="shared" si="463"/>
        <v>0</v>
      </c>
      <c r="K2952" s="1">
        <f>'Innlegging av opplysninger'!$B$4*H2952</f>
        <v>0</v>
      </c>
      <c r="L2952" s="1"/>
      <c r="M2952" s="1">
        <f>'Innlegging av opplysninger'!$B$5*H2952</f>
        <v>0</v>
      </c>
      <c r="N2952" s="1">
        <f>'Innlegging av opplysninger'!$B$5*I2952</f>
        <v>0</v>
      </c>
      <c r="O2952" s="1">
        <f>'Innlegging av opplysninger'!$B$5*J2952</f>
        <v>0</v>
      </c>
      <c r="P2952" s="1">
        <f>'Innlegging av opplysninger'!$B$5*K2952</f>
        <v>0</v>
      </c>
      <c r="Q2952" s="1"/>
      <c r="R2952" s="1">
        <f>'Innlegging av opplysninger'!$C$11*SUM(H2952:Q2952)</f>
        <v>0</v>
      </c>
      <c r="S2952" s="1">
        <f>'Innlegging av opplysninger'!$C$13*(((H2952+J2952+M2952+O2952)*Data!H2952)+(J2952+O2952)*(1-Data!H2952)*1.8/12+I2952+N2952+K2952+L2952+P2952+Q2952)</f>
        <v>0</v>
      </c>
      <c r="T2952" s="1">
        <f>'Innlegging av opplysninger'!$C$13*((H2952+J2952+M2952+O2952)*(1-Data!H2952)-(J2952+O2952)*(1-Data!H2952)*1.8/12)</f>
        <v>0</v>
      </c>
      <c r="U2952" s="1">
        <f>Data!I2952</f>
        <v>0</v>
      </c>
      <c r="V2952" s="1">
        <f>Data!J2952+Data!K2952</f>
        <v>0</v>
      </c>
      <c r="W2952" s="1">
        <f>Data!L2952</f>
        <v>0</v>
      </c>
      <c r="X2952" s="1">
        <f t="shared" si="467"/>
        <v>0</v>
      </c>
      <c r="Y2952" s="100">
        <f t="shared" si="468"/>
        <v>0</v>
      </c>
      <c r="Z2952" s="100">
        <f t="shared" si="469"/>
        <v>0</v>
      </c>
      <c r="AA2952" s="100">
        <f>'Innlegging av opplysninger'!$B$4*X2952</f>
        <v>0</v>
      </c>
      <c r="AB2952" s="1"/>
      <c r="AC2952" s="1">
        <f>'Innlegging av opplysninger'!$B$5*X2952</f>
        <v>0</v>
      </c>
      <c r="AD2952" s="1">
        <f>'Innlegging av opplysninger'!$B$5*Y2952</f>
        <v>0</v>
      </c>
      <c r="AE2952" s="1">
        <f>'Innlegging av opplysninger'!$B$5*Z2952</f>
        <v>0</v>
      </c>
      <c r="AF2952" s="1">
        <f>'Innlegging av opplysninger'!$B$5*AA2952</f>
        <v>0</v>
      </c>
      <c r="AG2952" s="1"/>
      <c r="AH2952" s="1">
        <f>'Innlegging av opplysninger'!$C$11*SUM(X2952:AG2952)</f>
        <v>0</v>
      </c>
      <c r="AI2952" s="1">
        <f>'Innlegging av opplysninger'!$C$13*(((X2952+Z2952+AC2952+AE2952)*Data!M2952)+(Z2952+AE2952)*(1-Data!M2952)*1.8/12+Y2952+AD2952+AA2952+AB2952+AF2952+AG2952)</f>
        <v>0</v>
      </c>
      <c r="AJ2952" s="1">
        <f>'Innlegging av opplysninger'!$C$13*((X2952+Z2952+AC2952+AE2952)*(1-Data!M2952)-(Z2952+AE2952)*(1-Data!M2952)*1.8/12)</f>
        <v>0</v>
      </c>
      <c r="AK2952" s="83">
        <f t="shared" si="464"/>
        <v>0</v>
      </c>
      <c r="AL2952" s="83">
        <f t="shared" si="465"/>
        <v>0</v>
      </c>
      <c r="AM2952" s="83">
        <f t="shared" si="466"/>
        <v>0</v>
      </c>
    </row>
    <row r="2953" spans="1:39">
      <c r="A2953" t="str">
        <f t="shared" si="460"/>
        <v>00</v>
      </c>
      <c r="B2953" s="6">
        <f>Data!A2953</f>
        <v>0</v>
      </c>
      <c r="C2953" s="7">
        <f>Data!B2953</f>
        <v>0</v>
      </c>
      <c r="D2953" s="7">
        <f>Data!C2953</f>
        <v>0</v>
      </c>
      <c r="E2953" s="1">
        <f>Data!D2953</f>
        <v>0</v>
      </c>
      <c r="F2953" s="1">
        <f>Data!E2953+Data!F2953</f>
        <v>0</v>
      </c>
      <c r="G2953" s="1">
        <f>Data!G2953</f>
        <v>0</v>
      </c>
      <c r="H2953" s="1">
        <f t="shared" si="461"/>
        <v>0</v>
      </c>
      <c r="I2953" s="1">
        <f t="shared" si="462"/>
        <v>0</v>
      </c>
      <c r="J2953" s="1">
        <f t="shared" si="463"/>
        <v>0</v>
      </c>
      <c r="K2953" s="1">
        <f>'Innlegging av opplysninger'!$B$4*H2953</f>
        <v>0</v>
      </c>
      <c r="L2953" s="1"/>
      <c r="M2953" s="1">
        <f>'Innlegging av opplysninger'!$B$5*H2953</f>
        <v>0</v>
      </c>
      <c r="N2953" s="1">
        <f>'Innlegging av opplysninger'!$B$5*I2953</f>
        <v>0</v>
      </c>
      <c r="O2953" s="1">
        <f>'Innlegging av opplysninger'!$B$5*J2953</f>
        <v>0</v>
      </c>
      <c r="P2953" s="1">
        <f>'Innlegging av opplysninger'!$B$5*K2953</f>
        <v>0</v>
      </c>
      <c r="Q2953" s="1"/>
      <c r="R2953" s="1">
        <f>'Innlegging av opplysninger'!$C$11*SUM(H2953:Q2953)</f>
        <v>0</v>
      </c>
      <c r="S2953" s="1">
        <f>'Innlegging av opplysninger'!$C$13*(((H2953+J2953+M2953+O2953)*Data!H2953)+(J2953+O2953)*(1-Data!H2953)*1.8/12+I2953+N2953+K2953+L2953+P2953+Q2953)</f>
        <v>0</v>
      </c>
      <c r="T2953" s="1">
        <f>'Innlegging av opplysninger'!$C$13*((H2953+J2953+M2953+O2953)*(1-Data!H2953)-(J2953+O2953)*(1-Data!H2953)*1.8/12)</f>
        <v>0</v>
      </c>
      <c r="U2953" s="1">
        <f>Data!I2953</f>
        <v>0</v>
      </c>
      <c r="V2953" s="1">
        <f>Data!J2953+Data!K2953</f>
        <v>0</v>
      </c>
      <c r="W2953" s="1">
        <f>Data!L2953</f>
        <v>0</v>
      </c>
      <c r="X2953" s="1">
        <f t="shared" si="467"/>
        <v>0</v>
      </c>
      <c r="Y2953" s="100">
        <f t="shared" si="468"/>
        <v>0</v>
      </c>
      <c r="Z2953" s="100">
        <f t="shared" si="469"/>
        <v>0</v>
      </c>
      <c r="AA2953" s="100">
        <f>'Innlegging av opplysninger'!$B$4*X2953</f>
        <v>0</v>
      </c>
      <c r="AB2953" s="1"/>
      <c r="AC2953" s="1">
        <f>'Innlegging av opplysninger'!$B$5*X2953</f>
        <v>0</v>
      </c>
      <c r="AD2953" s="1">
        <f>'Innlegging av opplysninger'!$B$5*Y2953</f>
        <v>0</v>
      </c>
      <c r="AE2953" s="1">
        <f>'Innlegging av opplysninger'!$B$5*Z2953</f>
        <v>0</v>
      </c>
      <c r="AF2953" s="1">
        <f>'Innlegging av opplysninger'!$B$5*AA2953</f>
        <v>0</v>
      </c>
      <c r="AG2953" s="1"/>
      <c r="AH2953" s="1">
        <f>'Innlegging av opplysninger'!$C$11*SUM(X2953:AG2953)</f>
        <v>0</v>
      </c>
      <c r="AI2953" s="1">
        <f>'Innlegging av opplysninger'!$C$13*(((X2953+Z2953+AC2953+AE2953)*Data!M2953)+(Z2953+AE2953)*(1-Data!M2953)*1.8/12+Y2953+AD2953+AA2953+AB2953+AF2953+AG2953)</f>
        <v>0</v>
      </c>
      <c r="AJ2953" s="1">
        <f>'Innlegging av opplysninger'!$C$13*((X2953+Z2953+AC2953+AE2953)*(1-Data!M2953)-(Z2953+AE2953)*(1-Data!M2953)*1.8/12)</f>
        <v>0</v>
      </c>
      <c r="AK2953" s="83">
        <f t="shared" si="464"/>
        <v>0</v>
      </c>
      <c r="AL2953" s="83">
        <f t="shared" si="465"/>
        <v>0</v>
      </c>
      <c r="AM2953" s="83">
        <f t="shared" si="466"/>
        <v>0</v>
      </c>
    </row>
    <row r="2954" spans="1:39">
      <c r="A2954" t="str">
        <f t="shared" si="460"/>
        <v>00</v>
      </c>
      <c r="B2954" s="6">
        <f>Data!A2954</f>
        <v>0</v>
      </c>
      <c r="C2954" s="7">
        <f>Data!B2954</f>
        <v>0</v>
      </c>
      <c r="D2954" s="7">
        <f>Data!C2954</f>
        <v>0</v>
      </c>
      <c r="E2954" s="1">
        <f>Data!D2954</f>
        <v>0</v>
      </c>
      <c r="F2954" s="1">
        <f>Data!E2954+Data!F2954</f>
        <v>0</v>
      </c>
      <c r="G2954" s="1">
        <f>Data!G2954</f>
        <v>0</v>
      </c>
      <c r="H2954" s="1">
        <f t="shared" si="461"/>
        <v>0</v>
      </c>
      <c r="I2954" s="1">
        <f t="shared" si="462"/>
        <v>0</v>
      </c>
      <c r="J2954" s="1">
        <f t="shared" si="463"/>
        <v>0</v>
      </c>
      <c r="K2954" s="1">
        <f>'Innlegging av opplysninger'!$B$4*H2954</f>
        <v>0</v>
      </c>
      <c r="L2954" s="1"/>
      <c r="M2954" s="1">
        <f>'Innlegging av opplysninger'!$B$5*H2954</f>
        <v>0</v>
      </c>
      <c r="N2954" s="1">
        <f>'Innlegging av opplysninger'!$B$5*I2954</f>
        <v>0</v>
      </c>
      <c r="O2954" s="1">
        <f>'Innlegging av opplysninger'!$B$5*J2954</f>
        <v>0</v>
      </c>
      <c r="P2954" s="1">
        <f>'Innlegging av opplysninger'!$B$5*K2954</f>
        <v>0</v>
      </c>
      <c r="Q2954" s="1"/>
      <c r="R2954" s="1">
        <f>'Innlegging av opplysninger'!$C$11*SUM(H2954:Q2954)</f>
        <v>0</v>
      </c>
      <c r="S2954" s="1">
        <f>'Innlegging av opplysninger'!$C$13*(((H2954+J2954+M2954+O2954)*Data!H2954)+(J2954+O2954)*(1-Data!H2954)*1.8/12+I2954+N2954+K2954+L2954+P2954+Q2954)</f>
        <v>0</v>
      </c>
      <c r="T2954" s="1">
        <f>'Innlegging av opplysninger'!$C$13*((H2954+J2954+M2954+O2954)*(1-Data!H2954)-(J2954+O2954)*(1-Data!H2954)*1.8/12)</f>
        <v>0</v>
      </c>
      <c r="U2954" s="1">
        <f>Data!I2954</f>
        <v>0</v>
      </c>
      <c r="V2954" s="1">
        <f>Data!J2954+Data!K2954</f>
        <v>0</v>
      </c>
      <c r="W2954" s="1">
        <f>Data!L2954</f>
        <v>0</v>
      </c>
      <c r="X2954" s="1">
        <f t="shared" si="467"/>
        <v>0</v>
      </c>
      <c r="Y2954" s="100">
        <f t="shared" si="468"/>
        <v>0</v>
      </c>
      <c r="Z2954" s="100">
        <f t="shared" si="469"/>
        <v>0</v>
      </c>
      <c r="AA2954" s="100">
        <f>'Innlegging av opplysninger'!$B$4*X2954</f>
        <v>0</v>
      </c>
      <c r="AB2954" s="1"/>
      <c r="AC2954" s="1">
        <f>'Innlegging av opplysninger'!$B$5*X2954</f>
        <v>0</v>
      </c>
      <c r="AD2954" s="1">
        <f>'Innlegging av opplysninger'!$B$5*Y2954</f>
        <v>0</v>
      </c>
      <c r="AE2954" s="1">
        <f>'Innlegging av opplysninger'!$B$5*Z2954</f>
        <v>0</v>
      </c>
      <c r="AF2954" s="1">
        <f>'Innlegging av opplysninger'!$B$5*AA2954</f>
        <v>0</v>
      </c>
      <c r="AG2954" s="1"/>
      <c r="AH2954" s="1">
        <f>'Innlegging av opplysninger'!$C$11*SUM(X2954:AG2954)</f>
        <v>0</v>
      </c>
      <c r="AI2954" s="1">
        <f>'Innlegging av opplysninger'!$C$13*(((X2954+Z2954+AC2954+AE2954)*Data!M2954)+(Z2954+AE2954)*(1-Data!M2954)*1.8/12+Y2954+AD2954+AA2954+AB2954+AF2954+AG2954)</f>
        <v>0</v>
      </c>
      <c r="AJ2954" s="1">
        <f>'Innlegging av opplysninger'!$C$13*((X2954+Z2954+AC2954+AE2954)*(1-Data!M2954)-(Z2954+AE2954)*(1-Data!M2954)*1.8/12)</f>
        <v>0</v>
      </c>
      <c r="AK2954" s="83">
        <f t="shared" si="464"/>
        <v>0</v>
      </c>
      <c r="AL2954" s="83">
        <f t="shared" si="465"/>
        <v>0</v>
      </c>
      <c r="AM2954" s="83">
        <f t="shared" si="466"/>
        <v>0</v>
      </c>
    </row>
    <row r="2955" spans="1:39">
      <c r="A2955" t="str">
        <f t="shared" si="460"/>
        <v>00</v>
      </c>
      <c r="B2955" s="6">
        <f>Data!A2955</f>
        <v>0</v>
      </c>
      <c r="C2955" s="7">
        <f>Data!B2955</f>
        <v>0</v>
      </c>
      <c r="D2955" s="7">
        <f>Data!C2955</f>
        <v>0</v>
      </c>
      <c r="E2955" s="1">
        <f>Data!D2955</f>
        <v>0</v>
      </c>
      <c r="F2955" s="1">
        <f>Data!E2955+Data!F2955</f>
        <v>0</v>
      </c>
      <c r="G2955" s="1">
        <f>Data!G2955</f>
        <v>0</v>
      </c>
      <c r="H2955" s="1">
        <f t="shared" si="461"/>
        <v>0</v>
      </c>
      <c r="I2955" s="1">
        <f t="shared" si="462"/>
        <v>0</v>
      </c>
      <c r="J2955" s="1">
        <f t="shared" si="463"/>
        <v>0</v>
      </c>
      <c r="K2955" s="1">
        <f>'Innlegging av opplysninger'!$B$4*H2955</f>
        <v>0</v>
      </c>
      <c r="L2955" s="1"/>
      <c r="M2955" s="1">
        <f>'Innlegging av opplysninger'!$B$5*H2955</f>
        <v>0</v>
      </c>
      <c r="N2955" s="1">
        <f>'Innlegging av opplysninger'!$B$5*I2955</f>
        <v>0</v>
      </c>
      <c r="O2955" s="1">
        <f>'Innlegging av opplysninger'!$B$5*J2955</f>
        <v>0</v>
      </c>
      <c r="P2955" s="1">
        <f>'Innlegging av opplysninger'!$B$5*K2955</f>
        <v>0</v>
      </c>
      <c r="Q2955" s="1"/>
      <c r="R2955" s="1">
        <f>'Innlegging av opplysninger'!$C$11*SUM(H2955:Q2955)</f>
        <v>0</v>
      </c>
      <c r="S2955" s="1">
        <f>'Innlegging av opplysninger'!$C$13*(((H2955+J2955+M2955+O2955)*Data!H2955)+(J2955+O2955)*(1-Data!H2955)*1.8/12+I2955+N2955+K2955+L2955+P2955+Q2955)</f>
        <v>0</v>
      </c>
      <c r="T2955" s="1">
        <f>'Innlegging av opplysninger'!$C$13*((H2955+J2955+M2955+O2955)*(1-Data!H2955)-(J2955+O2955)*(1-Data!H2955)*1.8/12)</f>
        <v>0</v>
      </c>
      <c r="U2955" s="1">
        <f>Data!I2955</f>
        <v>0</v>
      </c>
      <c r="V2955" s="1">
        <f>Data!J2955+Data!K2955</f>
        <v>0</v>
      </c>
      <c r="W2955" s="1">
        <f>Data!L2955</f>
        <v>0</v>
      </c>
      <c r="X2955" s="1">
        <f t="shared" si="467"/>
        <v>0</v>
      </c>
      <c r="Y2955" s="100">
        <f t="shared" si="468"/>
        <v>0</v>
      </c>
      <c r="Z2955" s="100">
        <f t="shared" si="469"/>
        <v>0</v>
      </c>
      <c r="AA2955" s="100">
        <f>'Innlegging av opplysninger'!$B$4*X2955</f>
        <v>0</v>
      </c>
      <c r="AB2955" s="1"/>
      <c r="AC2955" s="1">
        <f>'Innlegging av opplysninger'!$B$5*X2955</f>
        <v>0</v>
      </c>
      <c r="AD2955" s="1">
        <f>'Innlegging av opplysninger'!$B$5*Y2955</f>
        <v>0</v>
      </c>
      <c r="AE2955" s="1">
        <f>'Innlegging av opplysninger'!$B$5*Z2955</f>
        <v>0</v>
      </c>
      <c r="AF2955" s="1">
        <f>'Innlegging av opplysninger'!$B$5*AA2955</f>
        <v>0</v>
      </c>
      <c r="AG2955" s="1"/>
      <c r="AH2955" s="1">
        <f>'Innlegging av opplysninger'!$C$11*SUM(X2955:AG2955)</f>
        <v>0</v>
      </c>
      <c r="AI2955" s="1">
        <f>'Innlegging av opplysninger'!$C$13*(((X2955+Z2955+AC2955+AE2955)*Data!M2955)+(Z2955+AE2955)*(1-Data!M2955)*1.8/12+Y2955+AD2955+AA2955+AB2955+AF2955+AG2955)</f>
        <v>0</v>
      </c>
      <c r="AJ2955" s="1">
        <f>'Innlegging av opplysninger'!$C$13*((X2955+Z2955+AC2955+AE2955)*(1-Data!M2955)-(Z2955+AE2955)*(1-Data!M2955)*1.8/12)</f>
        <v>0</v>
      </c>
      <c r="AK2955" s="83">
        <f t="shared" si="464"/>
        <v>0</v>
      </c>
      <c r="AL2955" s="83">
        <f t="shared" si="465"/>
        <v>0</v>
      </c>
      <c r="AM2955" s="83">
        <f t="shared" si="466"/>
        <v>0</v>
      </c>
    </row>
    <row r="2956" spans="1:39">
      <c r="A2956" t="str">
        <f t="shared" si="460"/>
        <v>00</v>
      </c>
      <c r="B2956" s="6">
        <f>Data!A2956</f>
        <v>0</v>
      </c>
      <c r="C2956" s="7">
        <f>Data!B2956</f>
        <v>0</v>
      </c>
      <c r="D2956" s="7">
        <f>Data!C2956</f>
        <v>0</v>
      </c>
      <c r="E2956" s="1">
        <f>Data!D2956</f>
        <v>0</v>
      </c>
      <c r="F2956" s="1">
        <f>Data!E2956+Data!F2956</f>
        <v>0</v>
      </c>
      <c r="G2956" s="1">
        <f>Data!G2956</f>
        <v>0</v>
      </c>
      <c r="H2956" s="1">
        <f t="shared" si="461"/>
        <v>0</v>
      </c>
      <c r="I2956" s="1">
        <f t="shared" si="462"/>
        <v>0</v>
      </c>
      <c r="J2956" s="1">
        <f t="shared" si="463"/>
        <v>0</v>
      </c>
      <c r="K2956" s="1">
        <f>'Innlegging av opplysninger'!$B$4*H2956</f>
        <v>0</v>
      </c>
      <c r="L2956" s="1"/>
      <c r="M2956" s="1">
        <f>'Innlegging av opplysninger'!$B$5*H2956</f>
        <v>0</v>
      </c>
      <c r="N2956" s="1">
        <f>'Innlegging av opplysninger'!$B$5*I2956</f>
        <v>0</v>
      </c>
      <c r="O2956" s="1">
        <f>'Innlegging av opplysninger'!$B$5*J2956</f>
        <v>0</v>
      </c>
      <c r="P2956" s="1">
        <f>'Innlegging av opplysninger'!$B$5*K2956</f>
        <v>0</v>
      </c>
      <c r="Q2956" s="1"/>
      <c r="R2956" s="1">
        <f>'Innlegging av opplysninger'!$C$11*SUM(H2956:Q2956)</f>
        <v>0</v>
      </c>
      <c r="S2956" s="1">
        <f>'Innlegging av opplysninger'!$C$13*(((H2956+J2956+M2956+O2956)*Data!H2956)+(J2956+O2956)*(1-Data!H2956)*1.8/12+I2956+N2956+K2956+L2956+P2956+Q2956)</f>
        <v>0</v>
      </c>
      <c r="T2956" s="1">
        <f>'Innlegging av opplysninger'!$C$13*((H2956+J2956+M2956+O2956)*(1-Data!H2956)-(J2956+O2956)*(1-Data!H2956)*1.8/12)</f>
        <v>0</v>
      </c>
      <c r="U2956" s="1">
        <f>Data!I2956</f>
        <v>0</v>
      </c>
      <c r="V2956" s="1">
        <f>Data!J2956+Data!K2956</f>
        <v>0</v>
      </c>
      <c r="W2956" s="1">
        <f>Data!L2956</f>
        <v>0</v>
      </c>
      <c r="X2956" s="1">
        <f t="shared" si="467"/>
        <v>0</v>
      </c>
      <c r="Y2956" s="100">
        <f t="shared" si="468"/>
        <v>0</v>
      </c>
      <c r="Z2956" s="100">
        <f t="shared" si="469"/>
        <v>0</v>
      </c>
      <c r="AA2956" s="100">
        <f>'Innlegging av opplysninger'!$B$4*X2956</f>
        <v>0</v>
      </c>
      <c r="AB2956" s="1"/>
      <c r="AC2956" s="1">
        <f>'Innlegging av opplysninger'!$B$5*X2956</f>
        <v>0</v>
      </c>
      <c r="AD2956" s="1">
        <f>'Innlegging av opplysninger'!$B$5*Y2956</f>
        <v>0</v>
      </c>
      <c r="AE2956" s="1">
        <f>'Innlegging av opplysninger'!$B$5*Z2956</f>
        <v>0</v>
      </c>
      <c r="AF2956" s="1">
        <f>'Innlegging av opplysninger'!$B$5*AA2956</f>
        <v>0</v>
      </c>
      <c r="AG2956" s="1"/>
      <c r="AH2956" s="1">
        <f>'Innlegging av opplysninger'!$C$11*SUM(X2956:AG2956)</f>
        <v>0</v>
      </c>
      <c r="AI2956" s="1">
        <f>'Innlegging av opplysninger'!$C$13*(((X2956+Z2956+AC2956+AE2956)*Data!M2956)+(Z2956+AE2956)*(1-Data!M2956)*1.8/12+Y2956+AD2956+AA2956+AB2956+AF2956+AG2956)</f>
        <v>0</v>
      </c>
      <c r="AJ2956" s="1">
        <f>'Innlegging av opplysninger'!$C$13*((X2956+Z2956+AC2956+AE2956)*(1-Data!M2956)-(Z2956+AE2956)*(1-Data!M2956)*1.8/12)</f>
        <v>0</v>
      </c>
      <c r="AK2956" s="83">
        <f t="shared" si="464"/>
        <v>0</v>
      </c>
      <c r="AL2956" s="83">
        <f t="shared" si="465"/>
        <v>0</v>
      </c>
      <c r="AM2956" s="83">
        <f t="shared" si="466"/>
        <v>0</v>
      </c>
    </row>
    <row r="2957" spans="1:39">
      <c r="A2957" t="str">
        <f t="shared" si="460"/>
        <v>00</v>
      </c>
      <c r="B2957" s="6">
        <f>Data!A2957</f>
        <v>0</v>
      </c>
      <c r="C2957" s="7">
        <f>Data!B2957</f>
        <v>0</v>
      </c>
      <c r="D2957" s="7">
        <f>Data!C2957</f>
        <v>0</v>
      </c>
      <c r="E2957" s="1">
        <f>Data!D2957</f>
        <v>0</v>
      </c>
      <c r="F2957" s="1">
        <f>Data!E2957+Data!F2957</f>
        <v>0</v>
      </c>
      <c r="G2957" s="1">
        <f>Data!G2957</f>
        <v>0</v>
      </c>
      <c r="H2957" s="1">
        <f t="shared" si="461"/>
        <v>0</v>
      </c>
      <c r="I2957" s="1">
        <f t="shared" si="462"/>
        <v>0</v>
      </c>
      <c r="J2957" s="1">
        <f t="shared" si="463"/>
        <v>0</v>
      </c>
      <c r="K2957" s="1">
        <f>'Innlegging av opplysninger'!$B$4*H2957</f>
        <v>0</v>
      </c>
      <c r="L2957" s="1"/>
      <c r="M2957" s="1">
        <f>'Innlegging av opplysninger'!$B$5*H2957</f>
        <v>0</v>
      </c>
      <c r="N2957" s="1">
        <f>'Innlegging av opplysninger'!$B$5*I2957</f>
        <v>0</v>
      </c>
      <c r="O2957" s="1">
        <f>'Innlegging av opplysninger'!$B$5*J2957</f>
        <v>0</v>
      </c>
      <c r="P2957" s="1">
        <f>'Innlegging av opplysninger'!$B$5*K2957</f>
        <v>0</v>
      </c>
      <c r="Q2957" s="1"/>
      <c r="R2957" s="1">
        <f>'Innlegging av opplysninger'!$C$11*SUM(H2957:Q2957)</f>
        <v>0</v>
      </c>
      <c r="S2957" s="1">
        <f>'Innlegging av opplysninger'!$C$13*(((H2957+J2957+M2957+O2957)*Data!H2957)+(J2957+O2957)*(1-Data!H2957)*1.8/12+I2957+N2957+K2957+L2957+P2957+Q2957)</f>
        <v>0</v>
      </c>
      <c r="T2957" s="1">
        <f>'Innlegging av opplysninger'!$C$13*((H2957+J2957+M2957+O2957)*(1-Data!H2957)-(J2957+O2957)*(1-Data!H2957)*1.8/12)</f>
        <v>0</v>
      </c>
      <c r="U2957" s="1">
        <f>Data!I2957</f>
        <v>0</v>
      </c>
      <c r="V2957" s="1">
        <f>Data!J2957+Data!K2957</f>
        <v>0</v>
      </c>
      <c r="W2957" s="1">
        <f>Data!L2957</f>
        <v>0</v>
      </c>
      <c r="X2957" s="1">
        <f t="shared" si="467"/>
        <v>0</v>
      </c>
      <c r="Y2957" s="100">
        <f t="shared" si="468"/>
        <v>0</v>
      </c>
      <c r="Z2957" s="100">
        <f t="shared" si="469"/>
        <v>0</v>
      </c>
      <c r="AA2957" s="100">
        <f>'Innlegging av opplysninger'!$B$4*X2957</f>
        <v>0</v>
      </c>
      <c r="AB2957" s="1"/>
      <c r="AC2957" s="1">
        <f>'Innlegging av opplysninger'!$B$5*X2957</f>
        <v>0</v>
      </c>
      <c r="AD2957" s="1">
        <f>'Innlegging av opplysninger'!$B$5*Y2957</f>
        <v>0</v>
      </c>
      <c r="AE2957" s="1">
        <f>'Innlegging av opplysninger'!$B$5*Z2957</f>
        <v>0</v>
      </c>
      <c r="AF2957" s="1">
        <f>'Innlegging av opplysninger'!$B$5*AA2957</f>
        <v>0</v>
      </c>
      <c r="AG2957" s="1"/>
      <c r="AH2957" s="1">
        <f>'Innlegging av opplysninger'!$C$11*SUM(X2957:AG2957)</f>
        <v>0</v>
      </c>
      <c r="AI2957" s="1">
        <f>'Innlegging av opplysninger'!$C$13*(((X2957+Z2957+AC2957+AE2957)*Data!M2957)+(Z2957+AE2957)*(1-Data!M2957)*1.8/12+Y2957+AD2957+AA2957+AB2957+AF2957+AG2957)</f>
        <v>0</v>
      </c>
      <c r="AJ2957" s="1">
        <f>'Innlegging av opplysninger'!$C$13*((X2957+Z2957+AC2957+AE2957)*(1-Data!M2957)-(Z2957+AE2957)*(1-Data!M2957)*1.8/12)</f>
        <v>0</v>
      </c>
      <c r="AK2957" s="83">
        <f t="shared" si="464"/>
        <v>0</v>
      </c>
      <c r="AL2957" s="83">
        <f t="shared" si="465"/>
        <v>0</v>
      </c>
      <c r="AM2957" s="83">
        <f t="shared" si="466"/>
        <v>0</v>
      </c>
    </row>
    <row r="2958" spans="1:39">
      <c r="A2958" t="str">
        <f t="shared" si="460"/>
        <v>00</v>
      </c>
      <c r="B2958" s="6">
        <f>Data!A2958</f>
        <v>0</v>
      </c>
      <c r="C2958" s="7">
        <f>Data!B2958</f>
        <v>0</v>
      </c>
      <c r="D2958" s="7">
        <f>Data!C2958</f>
        <v>0</v>
      </c>
      <c r="E2958" s="1">
        <f>Data!D2958</f>
        <v>0</v>
      </c>
      <c r="F2958" s="1">
        <f>Data!E2958+Data!F2958</f>
        <v>0</v>
      </c>
      <c r="G2958" s="1">
        <f>Data!G2958</f>
        <v>0</v>
      </c>
      <c r="H2958" s="1">
        <f t="shared" si="461"/>
        <v>0</v>
      </c>
      <c r="I2958" s="1">
        <f t="shared" si="462"/>
        <v>0</v>
      </c>
      <c r="J2958" s="1">
        <f t="shared" si="463"/>
        <v>0</v>
      </c>
      <c r="K2958" s="1">
        <f>'Innlegging av opplysninger'!$B$4*H2958</f>
        <v>0</v>
      </c>
      <c r="L2958" s="1"/>
      <c r="M2958" s="1">
        <f>'Innlegging av opplysninger'!$B$5*H2958</f>
        <v>0</v>
      </c>
      <c r="N2958" s="1">
        <f>'Innlegging av opplysninger'!$B$5*I2958</f>
        <v>0</v>
      </c>
      <c r="O2958" s="1">
        <f>'Innlegging av opplysninger'!$B$5*J2958</f>
        <v>0</v>
      </c>
      <c r="P2958" s="1">
        <f>'Innlegging av opplysninger'!$B$5*K2958</f>
        <v>0</v>
      </c>
      <c r="Q2958" s="1"/>
      <c r="R2958" s="1">
        <f>'Innlegging av opplysninger'!$C$11*SUM(H2958:Q2958)</f>
        <v>0</v>
      </c>
      <c r="S2958" s="1">
        <f>'Innlegging av opplysninger'!$C$13*(((H2958+J2958+M2958+O2958)*Data!H2958)+(J2958+O2958)*(1-Data!H2958)*1.8/12+I2958+N2958+K2958+L2958+P2958+Q2958)</f>
        <v>0</v>
      </c>
      <c r="T2958" s="1">
        <f>'Innlegging av opplysninger'!$C$13*((H2958+J2958+M2958+O2958)*(1-Data!H2958)-(J2958+O2958)*(1-Data!H2958)*1.8/12)</f>
        <v>0</v>
      </c>
      <c r="U2958" s="1">
        <f>Data!I2958</f>
        <v>0</v>
      </c>
      <c r="V2958" s="1">
        <f>Data!J2958+Data!K2958</f>
        <v>0</v>
      </c>
      <c r="W2958" s="1">
        <f>Data!L2958</f>
        <v>0</v>
      </c>
      <c r="X2958" s="1">
        <f t="shared" si="467"/>
        <v>0</v>
      </c>
      <c r="Y2958" s="100">
        <f t="shared" si="468"/>
        <v>0</v>
      </c>
      <c r="Z2958" s="100">
        <f t="shared" si="469"/>
        <v>0</v>
      </c>
      <c r="AA2958" s="100">
        <f>'Innlegging av opplysninger'!$B$4*X2958</f>
        <v>0</v>
      </c>
      <c r="AB2958" s="1"/>
      <c r="AC2958" s="1">
        <f>'Innlegging av opplysninger'!$B$5*X2958</f>
        <v>0</v>
      </c>
      <c r="AD2958" s="1">
        <f>'Innlegging av opplysninger'!$B$5*Y2958</f>
        <v>0</v>
      </c>
      <c r="AE2958" s="1">
        <f>'Innlegging av opplysninger'!$B$5*Z2958</f>
        <v>0</v>
      </c>
      <c r="AF2958" s="1">
        <f>'Innlegging av opplysninger'!$B$5*AA2958</f>
        <v>0</v>
      </c>
      <c r="AG2958" s="1"/>
      <c r="AH2958" s="1">
        <f>'Innlegging av opplysninger'!$C$11*SUM(X2958:AG2958)</f>
        <v>0</v>
      </c>
      <c r="AI2958" s="1">
        <f>'Innlegging av opplysninger'!$C$13*(((X2958+Z2958+AC2958+AE2958)*Data!M2958)+(Z2958+AE2958)*(1-Data!M2958)*1.8/12+Y2958+AD2958+AA2958+AB2958+AF2958+AG2958)</f>
        <v>0</v>
      </c>
      <c r="AJ2958" s="1">
        <f>'Innlegging av opplysninger'!$C$13*((X2958+Z2958+AC2958+AE2958)*(1-Data!M2958)-(Z2958+AE2958)*(1-Data!M2958)*1.8/12)</f>
        <v>0</v>
      </c>
      <c r="AK2958" s="83">
        <f t="shared" si="464"/>
        <v>0</v>
      </c>
      <c r="AL2958" s="83">
        <f t="shared" si="465"/>
        <v>0</v>
      </c>
      <c r="AM2958" s="83">
        <f t="shared" si="466"/>
        <v>0</v>
      </c>
    </row>
    <row r="2959" spans="1:39">
      <c r="A2959" t="str">
        <f t="shared" si="460"/>
        <v>00</v>
      </c>
      <c r="B2959" s="6">
        <f>Data!A2959</f>
        <v>0</v>
      </c>
      <c r="C2959" s="7">
        <f>Data!B2959</f>
        <v>0</v>
      </c>
      <c r="D2959" s="7">
        <f>Data!C2959</f>
        <v>0</v>
      </c>
      <c r="E2959" s="1">
        <f>Data!D2959</f>
        <v>0</v>
      </c>
      <c r="F2959" s="1">
        <f>Data!E2959+Data!F2959</f>
        <v>0</v>
      </c>
      <c r="G2959" s="1">
        <f>Data!G2959</f>
        <v>0</v>
      </c>
      <c r="H2959" s="1">
        <f t="shared" si="461"/>
        <v>0</v>
      </c>
      <c r="I2959" s="1">
        <f t="shared" si="462"/>
        <v>0</v>
      </c>
      <c r="J2959" s="1">
        <f t="shared" si="463"/>
        <v>0</v>
      </c>
      <c r="K2959" s="1">
        <f>'Innlegging av opplysninger'!$B$4*H2959</f>
        <v>0</v>
      </c>
      <c r="L2959" s="1"/>
      <c r="M2959" s="1">
        <f>'Innlegging av opplysninger'!$B$5*H2959</f>
        <v>0</v>
      </c>
      <c r="N2959" s="1">
        <f>'Innlegging av opplysninger'!$B$5*I2959</f>
        <v>0</v>
      </c>
      <c r="O2959" s="1">
        <f>'Innlegging av opplysninger'!$B$5*J2959</f>
        <v>0</v>
      </c>
      <c r="P2959" s="1">
        <f>'Innlegging av opplysninger'!$B$5*K2959</f>
        <v>0</v>
      </c>
      <c r="Q2959" s="1"/>
      <c r="R2959" s="1">
        <f>'Innlegging av opplysninger'!$C$11*SUM(H2959:Q2959)</f>
        <v>0</v>
      </c>
      <c r="S2959" s="1">
        <f>'Innlegging av opplysninger'!$C$13*(((H2959+J2959+M2959+O2959)*Data!H2959)+(J2959+O2959)*(1-Data!H2959)*1.8/12+I2959+N2959+K2959+L2959+P2959+Q2959)</f>
        <v>0</v>
      </c>
      <c r="T2959" s="1">
        <f>'Innlegging av opplysninger'!$C$13*((H2959+J2959+M2959+O2959)*(1-Data!H2959)-(J2959+O2959)*(1-Data!H2959)*1.8/12)</f>
        <v>0</v>
      </c>
      <c r="U2959" s="1">
        <f>Data!I2959</f>
        <v>0</v>
      </c>
      <c r="V2959" s="1">
        <f>Data!J2959+Data!K2959</f>
        <v>0</v>
      </c>
      <c r="W2959" s="1">
        <f>Data!L2959</f>
        <v>0</v>
      </c>
      <c r="X2959" s="1">
        <f t="shared" si="467"/>
        <v>0</v>
      </c>
      <c r="Y2959" s="100">
        <f t="shared" si="468"/>
        <v>0</v>
      </c>
      <c r="Z2959" s="100">
        <f t="shared" si="469"/>
        <v>0</v>
      </c>
      <c r="AA2959" s="100">
        <f>'Innlegging av opplysninger'!$B$4*X2959</f>
        <v>0</v>
      </c>
      <c r="AB2959" s="1"/>
      <c r="AC2959" s="1">
        <f>'Innlegging av opplysninger'!$B$5*X2959</f>
        <v>0</v>
      </c>
      <c r="AD2959" s="1">
        <f>'Innlegging av opplysninger'!$B$5*Y2959</f>
        <v>0</v>
      </c>
      <c r="AE2959" s="1">
        <f>'Innlegging av opplysninger'!$B$5*Z2959</f>
        <v>0</v>
      </c>
      <c r="AF2959" s="1">
        <f>'Innlegging av opplysninger'!$B$5*AA2959</f>
        <v>0</v>
      </c>
      <c r="AG2959" s="1"/>
      <c r="AH2959" s="1">
        <f>'Innlegging av opplysninger'!$C$11*SUM(X2959:AG2959)</f>
        <v>0</v>
      </c>
      <c r="AI2959" s="1">
        <f>'Innlegging av opplysninger'!$C$13*(((X2959+Z2959+AC2959+AE2959)*Data!M2959)+(Z2959+AE2959)*(1-Data!M2959)*1.8/12+Y2959+AD2959+AA2959+AB2959+AF2959+AG2959)</f>
        <v>0</v>
      </c>
      <c r="AJ2959" s="1">
        <f>'Innlegging av opplysninger'!$C$13*((X2959+Z2959+AC2959+AE2959)*(1-Data!M2959)-(Z2959+AE2959)*(1-Data!M2959)*1.8/12)</f>
        <v>0</v>
      </c>
      <c r="AK2959" s="83">
        <f t="shared" si="464"/>
        <v>0</v>
      </c>
      <c r="AL2959" s="83">
        <f t="shared" si="465"/>
        <v>0</v>
      </c>
      <c r="AM2959" s="83">
        <f t="shared" si="466"/>
        <v>0</v>
      </c>
    </row>
    <row r="2960" spans="1:39">
      <c r="A2960" t="str">
        <f t="shared" si="460"/>
        <v>00</v>
      </c>
      <c r="B2960" s="6">
        <f>Data!A2960</f>
        <v>0</v>
      </c>
      <c r="C2960" s="7">
        <f>Data!B2960</f>
        <v>0</v>
      </c>
      <c r="D2960" s="7">
        <f>Data!C2960</f>
        <v>0</v>
      </c>
      <c r="E2960" s="1">
        <f>Data!D2960</f>
        <v>0</v>
      </c>
      <c r="F2960" s="1">
        <f>Data!E2960+Data!F2960</f>
        <v>0</v>
      </c>
      <c r="G2960" s="1">
        <f>Data!G2960</f>
        <v>0</v>
      </c>
      <c r="H2960" s="1">
        <f t="shared" si="461"/>
        <v>0</v>
      </c>
      <c r="I2960" s="1">
        <f t="shared" si="462"/>
        <v>0</v>
      </c>
      <c r="J2960" s="1">
        <f t="shared" si="463"/>
        <v>0</v>
      </c>
      <c r="K2960" s="1">
        <f>'Innlegging av opplysninger'!$B$4*H2960</f>
        <v>0</v>
      </c>
      <c r="L2960" s="1"/>
      <c r="M2960" s="1">
        <f>'Innlegging av opplysninger'!$B$5*H2960</f>
        <v>0</v>
      </c>
      <c r="N2960" s="1">
        <f>'Innlegging av opplysninger'!$B$5*I2960</f>
        <v>0</v>
      </c>
      <c r="O2960" s="1">
        <f>'Innlegging av opplysninger'!$B$5*J2960</f>
        <v>0</v>
      </c>
      <c r="P2960" s="1">
        <f>'Innlegging av opplysninger'!$B$5*K2960</f>
        <v>0</v>
      </c>
      <c r="Q2960" s="1"/>
      <c r="R2960" s="1">
        <f>'Innlegging av opplysninger'!$C$11*SUM(H2960:Q2960)</f>
        <v>0</v>
      </c>
      <c r="S2960" s="1">
        <f>'Innlegging av opplysninger'!$C$13*(((H2960+J2960+M2960+O2960)*Data!H2960)+(J2960+O2960)*(1-Data!H2960)*1.8/12+I2960+N2960+K2960+L2960+P2960+Q2960)</f>
        <v>0</v>
      </c>
      <c r="T2960" s="1">
        <f>'Innlegging av opplysninger'!$C$13*((H2960+J2960+M2960+O2960)*(1-Data!H2960)-(J2960+O2960)*(1-Data!H2960)*1.8/12)</f>
        <v>0</v>
      </c>
      <c r="U2960" s="1">
        <f>Data!I2960</f>
        <v>0</v>
      </c>
      <c r="V2960" s="1">
        <f>Data!J2960+Data!K2960</f>
        <v>0</v>
      </c>
      <c r="W2960" s="1">
        <f>Data!L2960</f>
        <v>0</v>
      </c>
      <c r="X2960" s="1">
        <f t="shared" si="467"/>
        <v>0</v>
      </c>
      <c r="Y2960" s="100">
        <f t="shared" si="468"/>
        <v>0</v>
      </c>
      <c r="Z2960" s="100">
        <f t="shared" si="469"/>
        <v>0</v>
      </c>
      <c r="AA2960" s="100">
        <f>'Innlegging av opplysninger'!$B$4*X2960</f>
        <v>0</v>
      </c>
      <c r="AB2960" s="1"/>
      <c r="AC2960" s="1">
        <f>'Innlegging av opplysninger'!$B$5*X2960</f>
        <v>0</v>
      </c>
      <c r="AD2960" s="1">
        <f>'Innlegging av opplysninger'!$B$5*Y2960</f>
        <v>0</v>
      </c>
      <c r="AE2960" s="1">
        <f>'Innlegging av opplysninger'!$B$5*Z2960</f>
        <v>0</v>
      </c>
      <c r="AF2960" s="1">
        <f>'Innlegging av opplysninger'!$B$5*AA2960</f>
        <v>0</v>
      </c>
      <c r="AG2960" s="1"/>
      <c r="AH2960" s="1">
        <f>'Innlegging av opplysninger'!$C$11*SUM(X2960:AG2960)</f>
        <v>0</v>
      </c>
      <c r="AI2960" s="1">
        <f>'Innlegging av opplysninger'!$C$13*(((X2960+Z2960+AC2960+AE2960)*Data!M2960)+(Z2960+AE2960)*(1-Data!M2960)*1.8/12+Y2960+AD2960+AA2960+AB2960+AF2960+AG2960)</f>
        <v>0</v>
      </c>
      <c r="AJ2960" s="1">
        <f>'Innlegging av opplysninger'!$C$13*((X2960+Z2960+AC2960+AE2960)*(1-Data!M2960)-(Z2960+AE2960)*(1-Data!M2960)*1.8/12)</f>
        <v>0</v>
      </c>
      <c r="AK2960" s="83">
        <f t="shared" si="464"/>
        <v>0</v>
      </c>
      <c r="AL2960" s="83">
        <f t="shared" si="465"/>
        <v>0</v>
      </c>
      <c r="AM2960" s="83">
        <f t="shared" si="466"/>
        <v>0</v>
      </c>
    </row>
    <row r="2961" spans="1:39">
      <c r="A2961" t="str">
        <f t="shared" si="460"/>
        <v>00</v>
      </c>
      <c r="B2961" s="6">
        <f>Data!A2961</f>
        <v>0</v>
      </c>
      <c r="C2961" s="7">
        <f>Data!B2961</f>
        <v>0</v>
      </c>
      <c r="D2961" s="7">
        <f>Data!C2961</f>
        <v>0</v>
      </c>
      <c r="E2961" s="1">
        <f>Data!D2961</f>
        <v>0</v>
      </c>
      <c r="F2961" s="1">
        <f>Data!E2961+Data!F2961</f>
        <v>0</v>
      </c>
      <c r="G2961" s="1">
        <f>Data!G2961</f>
        <v>0</v>
      </c>
      <c r="H2961" s="1">
        <f t="shared" si="461"/>
        <v>0</v>
      </c>
      <c r="I2961" s="1">
        <f t="shared" si="462"/>
        <v>0</v>
      </c>
      <c r="J2961" s="1">
        <f t="shared" si="463"/>
        <v>0</v>
      </c>
      <c r="K2961" s="1">
        <f>'Innlegging av opplysninger'!$B$4*H2961</f>
        <v>0</v>
      </c>
      <c r="L2961" s="1"/>
      <c r="M2961" s="1">
        <f>'Innlegging av opplysninger'!$B$5*H2961</f>
        <v>0</v>
      </c>
      <c r="N2961" s="1">
        <f>'Innlegging av opplysninger'!$B$5*I2961</f>
        <v>0</v>
      </c>
      <c r="O2961" s="1">
        <f>'Innlegging av opplysninger'!$B$5*J2961</f>
        <v>0</v>
      </c>
      <c r="P2961" s="1">
        <f>'Innlegging av opplysninger'!$B$5*K2961</f>
        <v>0</v>
      </c>
      <c r="Q2961" s="1"/>
      <c r="R2961" s="1">
        <f>'Innlegging av opplysninger'!$C$11*SUM(H2961:Q2961)</f>
        <v>0</v>
      </c>
      <c r="S2961" s="1">
        <f>'Innlegging av opplysninger'!$C$13*(((H2961+J2961+M2961+O2961)*Data!H2961)+(J2961+O2961)*(1-Data!H2961)*1.8/12+I2961+N2961+K2961+L2961+P2961+Q2961)</f>
        <v>0</v>
      </c>
      <c r="T2961" s="1">
        <f>'Innlegging av opplysninger'!$C$13*((H2961+J2961+M2961+O2961)*(1-Data!H2961)-(J2961+O2961)*(1-Data!H2961)*1.8/12)</f>
        <v>0</v>
      </c>
      <c r="U2961" s="1">
        <f>Data!I2961</f>
        <v>0</v>
      </c>
      <c r="V2961" s="1">
        <f>Data!J2961+Data!K2961</f>
        <v>0</v>
      </c>
      <c r="W2961" s="1">
        <f>Data!L2961</f>
        <v>0</v>
      </c>
      <c r="X2961" s="1">
        <f t="shared" si="467"/>
        <v>0</v>
      </c>
      <c r="Y2961" s="100">
        <f t="shared" si="468"/>
        <v>0</v>
      </c>
      <c r="Z2961" s="100">
        <f t="shared" si="469"/>
        <v>0</v>
      </c>
      <c r="AA2961" s="100">
        <f>'Innlegging av opplysninger'!$B$4*X2961</f>
        <v>0</v>
      </c>
      <c r="AB2961" s="1"/>
      <c r="AC2961" s="1">
        <f>'Innlegging av opplysninger'!$B$5*X2961</f>
        <v>0</v>
      </c>
      <c r="AD2961" s="1">
        <f>'Innlegging av opplysninger'!$B$5*Y2961</f>
        <v>0</v>
      </c>
      <c r="AE2961" s="1">
        <f>'Innlegging av opplysninger'!$B$5*Z2961</f>
        <v>0</v>
      </c>
      <c r="AF2961" s="1">
        <f>'Innlegging av opplysninger'!$B$5*AA2961</f>
        <v>0</v>
      </c>
      <c r="AG2961" s="1"/>
      <c r="AH2961" s="1">
        <f>'Innlegging av opplysninger'!$C$11*SUM(X2961:AG2961)</f>
        <v>0</v>
      </c>
      <c r="AI2961" s="1">
        <f>'Innlegging av opplysninger'!$C$13*(((X2961+Z2961+AC2961+AE2961)*Data!M2961)+(Z2961+AE2961)*(1-Data!M2961)*1.8/12+Y2961+AD2961+AA2961+AB2961+AF2961+AG2961)</f>
        <v>0</v>
      </c>
      <c r="AJ2961" s="1">
        <f>'Innlegging av opplysninger'!$C$13*((X2961+Z2961+AC2961+AE2961)*(1-Data!M2961)-(Z2961+AE2961)*(1-Data!M2961)*1.8/12)</f>
        <v>0</v>
      </c>
      <c r="AK2961" s="83">
        <f t="shared" si="464"/>
        <v>0</v>
      </c>
      <c r="AL2961" s="83">
        <f t="shared" si="465"/>
        <v>0</v>
      </c>
      <c r="AM2961" s="83">
        <f t="shared" si="466"/>
        <v>0</v>
      </c>
    </row>
    <row r="2962" spans="1:39">
      <c r="A2962" t="str">
        <f t="shared" si="460"/>
        <v>00</v>
      </c>
      <c r="B2962" s="6">
        <f>Data!A2962</f>
        <v>0</v>
      </c>
      <c r="C2962" s="7">
        <f>Data!B2962</f>
        <v>0</v>
      </c>
      <c r="D2962" s="7">
        <f>Data!C2962</f>
        <v>0</v>
      </c>
      <c r="E2962" s="1">
        <f>Data!D2962</f>
        <v>0</v>
      </c>
      <c r="F2962" s="1">
        <f>Data!E2962+Data!F2962</f>
        <v>0</v>
      </c>
      <c r="G2962" s="1">
        <f>Data!G2962</f>
        <v>0</v>
      </c>
      <c r="H2962" s="1">
        <f t="shared" si="461"/>
        <v>0</v>
      </c>
      <c r="I2962" s="1">
        <f t="shared" si="462"/>
        <v>0</v>
      </c>
      <c r="J2962" s="1">
        <f t="shared" si="463"/>
        <v>0</v>
      </c>
      <c r="K2962" s="1">
        <f>'Innlegging av opplysninger'!$B$4*H2962</f>
        <v>0</v>
      </c>
      <c r="L2962" s="1"/>
      <c r="M2962" s="1">
        <f>'Innlegging av opplysninger'!$B$5*H2962</f>
        <v>0</v>
      </c>
      <c r="N2962" s="1">
        <f>'Innlegging av opplysninger'!$B$5*I2962</f>
        <v>0</v>
      </c>
      <c r="O2962" s="1">
        <f>'Innlegging av opplysninger'!$B$5*J2962</f>
        <v>0</v>
      </c>
      <c r="P2962" s="1">
        <f>'Innlegging av opplysninger'!$B$5*K2962</f>
        <v>0</v>
      </c>
      <c r="Q2962" s="1"/>
      <c r="R2962" s="1">
        <f>'Innlegging av opplysninger'!$C$11*SUM(H2962:Q2962)</f>
        <v>0</v>
      </c>
      <c r="S2962" s="1">
        <f>'Innlegging av opplysninger'!$C$13*(((H2962+J2962+M2962+O2962)*Data!H2962)+(J2962+O2962)*(1-Data!H2962)*1.8/12+I2962+N2962+K2962+L2962+P2962+Q2962)</f>
        <v>0</v>
      </c>
      <c r="T2962" s="1">
        <f>'Innlegging av opplysninger'!$C$13*((H2962+J2962+M2962+O2962)*(1-Data!H2962)-(J2962+O2962)*(1-Data!H2962)*1.8/12)</f>
        <v>0</v>
      </c>
      <c r="U2962" s="1">
        <f>Data!I2962</f>
        <v>0</v>
      </c>
      <c r="V2962" s="1">
        <f>Data!J2962+Data!K2962</f>
        <v>0</v>
      </c>
      <c r="W2962" s="1">
        <f>Data!L2962</f>
        <v>0</v>
      </c>
      <c r="X2962" s="1">
        <f t="shared" si="467"/>
        <v>0</v>
      </c>
      <c r="Y2962" s="100">
        <f t="shared" si="468"/>
        <v>0</v>
      </c>
      <c r="Z2962" s="100">
        <f t="shared" si="469"/>
        <v>0</v>
      </c>
      <c r="AA2962" s="100">
        <f>'Innlegging av opplysninger'!$B$4*X2962</f>
        <v>0</v>
      </c>
      <c r="AB2962" s="1"/>
      <c r="AC2962" s="1">
        <f>'Innlegging av opplysninger'!$B$5*X2962</f>
        <v>0</v>
      </c>
      <c r="AD2962" s="1">
        <f>'Innlegging av opplysninger'!$B$5*Y2962</f>
        <v>0</v>
      </c>
      <c r="AE2962" s="1">
        <f>'Innlegging av opplysninger'!$B$5*Z2962</f>
        <v>0</v>
      </c>
      <c r="AF2962" s="1">
        <f>'Innlegging av opplysninger'!$B$5*AA2962</f>
        <v>0</v>
      </c>
      <c r="AG2962" s="1"/>
      <c r="AH2962" s="1">
        <f>'Innlegging av opplysninger'!$C$11*SUM(X2962:AG2962)</f>
        <v>0</v>
      </c>
      <c r="AI2962" s="1">
        <f>'Innlegging av opplysninger'!$C$13*(((X2962+Z2962+AC2962+AE2962)*Data!M2962)+(Z2962+AE2962)*(1-Data!M2962)*1.8/12+Y2962+AD2962+AA2962+AB2962+AF2962+AG2962)</f>
        <v>0</v>
      </c>
      <c r="AJ2962" s="1">
        <f>'Innlegging av opplysninger'!$C$13*((X2962+Z2962+AC2962+AE2962)*(1-Data!M2962)-(Z2962+AE2962)*(1-Data!M2962)*1.8/12)</f>
        <v>0</v>
      </c>
      <c r="AK2962" s="83">
        <f t="shared" si="464"/>
        <v>0</v>
      </c>
      <c r="AL2962" s="83">
        <f t="shared" si="465"/>
        <v>0</v>
      </c>
      <c r="AM2962" s="83">
        <f t="shared" si="466"/>
        <v>0</v>
      </c>
    </row>
    <row r="2963" spans="1:39">
      <c r="A2963" t="str">
        <f t="shared" si="460"/>
        <v>00</v>
      </c>
      <c r="B2963" s="6">
        <f>Data!A2963</f>
        <v>0</v>
      </c>
      <c r="C2963" s="7">
        <f>Data!B2963</f>
        <v>0</v>
      </c>
      <c r="D2963" s="7">
        <f>Data!C2963</f>
        <v>0</v>
      </c>
      <c r="E2963" s="1">
        <f>Data!D2963</f>
        <v>0</v>
      </c>
      <c r="F2963" s="1">
        <f>Data!E2963+Data!F2963</f>
        <v>0</v>
      </c>
      <c r="G2963" s="1">
        <f>Data!G2963</f>
        <v>0</v>
      </c>
      <c r="H2963" s="1">
        <f t="shared" si="461"/>
        <v>0</v>
      </c>
      <c r="I2963" s="1">
        <f t="shared" si="462"/>
        <v>0</v>
      </c>
      <c r="J2963" s="1">
        <f t="shared" si="463"/>
        <v>0</v>
      </c>
      <c r="K2963" s="1">
        <f>'Innlegging av opplysninger'!$B$4*H2963</f>
        <v>0</v>
      </c>
      <c r="L2963" s="1"/>
      <c r="M2963" s="1">
        <f>'Innlegging av opplysninger'!$B$5*H2963</f>
        <v>0</v>
      </c>
      <c r="N2963" s="1">
        <f>'Innlegging av opplysninger'!$B$5*I2963</f>
        <v>0</v>
      </c>
      <c r="O2963" s="1">
        <f>'Innlegging av opplysninger'!$B$5*J2963</f>
        <v>0</v>
      </c>
      <c r="P2963" s="1">
        <f>'Innlegging av opplysninger'!$B$5*K2963</f>
        <v>0</v>
      </c>
      <c r="Q2963" s="1"/>
      <c r="R2963" s="1">
        <f>'Innlegging av opplysninger'!$C$11*SUM(H2963:Q2963)</f>
        <v>0</v>
      </c>
      <c r="S2963" s="1">
        <f>'Innlegging av opplysninger'!$C$13*(((H2963+J2963+M2963+O2963)*Data!H2963)+(J2963+O2963)*(1-Data!H2963)*1.8/12+I2963+N2963+K2963+L2963+P2963+Q2963)</f>
        <v>0</v>
      </c>
      <c r="T2963" s="1">
        <f>'Innlegging av opplysninger'!$C$13*((H2963+J2963+M2963+O2963)*(1-Data!H2963)-(J2963+O2963)*(1-Data!H2963)*1.8/12)</f>
        <v>0</v>
      </c>
      <c r="U2963" s="1">
        <f>Data!I2963</f>
        <v>0</v>
      </c>
      <c r="V2963" s="1">
        <f>Data!J2963+Data!K2963</f>
        <v>0</v>
      </c>
      <c r="W2963" s="1">
        <f>Data!L2963</f>
        <v>0</v>
      </c>
      <c r="X2963" s="1">
        <f t="shared" si="467"/>
        <v>0</v>
      </c>
      <c r="Y2963" s="100">
        <f t="shared" si="468"/>
        <v>0</v>
      </c>
      <c r="Z2963" s="100">
        <f t="shared" si="469"/>
        <v>0</v>
      </c>
      <c r="AA2963" s="100">
        <f>'Innlegging av opplysninger'!$B$4*X2963</f>
        <v>0</v>
      </c>
      <c r="AB2963" s="1"/>
      <c r="AC2963" s="1">
        <f>'Innlegging av opplysninger'!$B$5*X2963</f>
        <v>0</v>
      </c>
      <c r="AD2963" s="1">
        <f>'Innlegging av opplysninger'!$B$5*Y2963</f>
        <v>0</v>
      </c>
      <c r="AE2963" s="1">
        <f>'Innlegging av opplysninger'!$B$5*Z2963</f>
        <v>0</v>
      </c>
      <c r="AF2963" s="1">
        <f>'Innlegging av opplysninger'!$B$5*AA2963</f>
        <v>0</v>
      </c>
      <c r="AG2963" s="1"/>
      <c r="AH2963" s="1">
        <f>'Innlegging av opplysninger'!$C$11*SUM(X2963:AG2963)</f>
        <v>0</v>
      </c>
      <c r="AI2963" s="1">
        <f>'Innlegging av opplysninger'!$C$13*(((X2963+Z2963+AC2963+AE2963)*Data!M2963)+(Z2963+AE2963)*(1-Data!M2963)*1.8/12+Y2963+AD2963+AA2963+AB2963+AF2963+AG2963)</f>
        <v>0</v>
      </c>
      <c r="AJ2963" s="1">
        <f>'Innlegging av opplysninger'!$C$13*((X2963+Z2963+AC2963+AE2963)*(1-Data!M2963)-(Z2963+AE2963)*(1-Data!M2963)*1.8/12)</f>
        <v>0</v>
      </c>
      <c r="AK2963" s="83">
        <f t="shared" si="464"/>
        <v>0</v>
      </c>
      <c r="AL2963" s="83">
        <f t="shared" si="465"/>
        <v>0</v>
      </c>
      <c r="AM2963" s="83">
        <f t="shared" si="466"/>
        <v>0</v>
      </c>
    </row>
    <row r="2964" spans="1:39">
      <c r="A2964" t="str">
        <f t="shared" si="460"/>
        <v>00</v>
      </c>
      <c r="B2964" s="6">
        <f>Data!A2964</f>
        <v>0</v>
      </c>
      <c r="C2964" s="7">
        <f>Data!B2964</f>
        <v>0</v>
      </c>
      <c r="D2964" s="7">
        <f>Data!C2964</f>
        <v>0</v>
      </c>
      <c r="E2964" s="1">
        <f>Data!D2964</f>
        <v>0</v>
      </c>
      <c r="F2964" s="1">
        <f>Data!E2964+Data!F2964</f>
        <v>0</v>
      </c>
      <c r="G2964" s="1">
        <f>Data!G2964</f>
        <v>0</v>
      </c>
      <c r="H2964" s="1">
        <f t="shared" si="461"/>
        <v>0</v>
      </c>
      <c r="I2964" s="1">
        <f t="shared" si="462"/>
        <v>0</v>
      </c>
      <c r="J2964" s="1">
        <f t="shared" si="463"/>
        <v>0</v>
      </c>
      <c r="K2964" s="1">
        <f>'Innlegging av opplysninger'!$B$4*H2964</f>
        <v>0</v>
      </c>
      <c r="L2964" s="1"/>
      <c r="M2964" s="1">
        <f>'Innlegging av opplysninger'!$B$5*H2964</f>
        <v>0</v>
      </c>
      <c r="N2964" s="1">
        <f>'Innlegging av opplysninger'!$B$5*I2964</f>
        <v>0</v>
      </c>
      <c r="O2964" s="1">
        <f>'Innlegging av opplysninger'!$B$5*J2964</f>
        <v>0</v>
      </c>
      <c r="P2964" s="1">
        <f>'Innlegging av opplysninger'!$B$5*K2964</f>
        <v>0</v>
      </c>
      <c r="Q2964" s="1"/>
      <c r="R2964" s="1">
        <f>'Innlegging av opplysninger'!$C$11*SUM(H2964:Q2964)</f>
        <v>0</v>
      </c>
      <c r="S2964" s="1">
        <f>'Innlegging av opplysninger'!$C$13*(((H2964+J2964+M2964+O2964)*Data!H2964)+(J2964+O2964)*(1-Data!H2964)*1.8/12+I2964+N2964+K2964+L2964+P2964+Q2964)</f>
        <v>0</v>
      </c>
      <c r="T2964" s="1">
        <f>'Innlegging av opplysninger'!$C$13*((H2964+J2964+M2964+O2964)*(1-Data!H2964)-(J2964+O2964)*(1-Data!H2964)*1.8/12)</f>
        <v>0</v>
      </c>
      <c r="U2964" s="1">
        <f>Data!I2964</f>
        <v>0</v>
      </c>
      <c r="V2964" s="1">
        <f>Data!J2964+Data!K2964</f>
        <v>0</v>
      </c>
      <c r="W2964" s="1">
        <f>Data!L2964</f>
        <v>0</v>
      </c>
      <c r="X2964" s="1">
        <f t="shared" si="467"/>
        <v>0</v>
      </c>
      <c r="Y2964" s="100">
        <f t="shared" si="468"/>
        <v>0</v>
      </c>
      <c r="Z2964" s="100">
        <f t="shared" si="469"/>
        <v>0</v>
      </c>
      <c r="AA2964" s="100">
        <f>'Innlegging av opplysninger'!$B$4*X2964</f>
        <v>0</v>
      </c>
      <c r="AB2964" s="1"/>
      <c r="AC2964" s="1">
        <f>'Innlegging av opplysninger'!$B$5*X2964</f>
        <v>0</v>
      </c>
      <c r="AD2964" s="1">
        <f>'Innlegging av opplysninger'!$B$5*Y2964</f>
        <v>0</v>
      </c>
      <c r="AE2964" s="1">
        <f>'Innlegging av opplysninger'!$B$5*Z2964</f>
        <v>0</v>
      </c>
      <c r="AF2964" s="1">
        <f>'Innlegging av opplysninger'!$B$5*AA2964</f>
        <v>0</v>
      </c>
      <c r="AG2964" s="1"/>
      <c r="AH2964" s="1">
        <f>'Innlegging av opplysninger'!$C$11*SUM(X2964:AG2964)</f>
        <v>0</v>
      </c>
      <c r="AI2964" s="1">
        <f>'Innlegging av opplysninger'!$C$13*(((X2964+Z2964+AC2964+AE2964)*Data!M2964)+(Z2964+AE2964)*(1-Data!M2964)*1.8/12+Y2964+AD2964+AA2964+AB2964+AF2964+AG2964)</f>
        <v>0</v>
      </c>
      <c r="AJ2964" s="1">
        <f>'Innlegging av opplysninger'!$C$13*((X2964+Z2964+AC2964+AE2964)*(1-Data!M2964)-(Z2964+AE2964)*(1-Data!M2964)*1.8/12)</f>
        <v>0</v>
      </c>
      <c r="AK2964" s="83">
        <f t="shared" si="464"/>
        <v>0</v>
      </c>
      <c r="AL2964" s="83">
        <f t="shared" si="465"/>
        <v>0</v>
      </c>
      <c r="AM2964" s="83">
        <f t="shared" si="466"/>
        <v>0</v>
      </c>
    </row>
    <row r="2965" spans="1:39">
      <c r="A2965" t="str">
        <f t="shared" si="460"/>
        <v>00</v>
      </c>
      <c r="B2965" s="6">
        <f>Data!A2965</f>
        <v>0</v>
      </c>
      <c r="C2965" s="7">
        <f>Data!B2965</f>
        <v>0</v>
      </c>
      <c r="D2965" s="7">
        <f>Data!C2965</f>
        <v>0</v>
      </c>
      <c r="E2965" s="1">
        <f>Data!D2965</f>
        <v>0</v>
      </c>
      <c r="F2965" s="1">
        <f>Data!E2965+Data!F2965</f>
        <v>0</v>
      </c>
      <c r="G2965" s="1">
        <f>Data!G2965</f>
        <v>0</v>
      </c>
      <c r="H2965" s="1">
        <f t="shared" si="461"/>
        <v>0</v>
      </c>
      <c r="I2965" s="1">
        <f t="shared" si="462"/>
        <v>0</v>
      </c>
      <c r="J2965" s="1">
        <f t="shared" si="463"/>
        <v>0</v>
      </c>
      <c r="K2965" s="1">
        <f>'Innlegging av opplysninger'!$B$4*H2965</f>
        <v>0</v>
      </c>
      <c r="L2965" s="1"/>
      <c r="M2965" s="1">
        <f>'Innlegging av opplysninger'!$B$5*H2965</f>
        <v>0</v>
      </c>
      <c r="N2965" s="1">
        <f>'Innlegging av opplysninger'!$B$5*I2965</f>
        <v>0</v>
      </c>
      <c r="O2965" s="1">
        <f>'Innlegging av opplysninger'!$B$5*J2965</f>
        <v>0</v>
      </c>
      <c r="P2965" s="1">
        <f>'Innlegging av opplysninger'!$B$5*K2965</f>
        <v>0</v>
      </c>
      <c r="Q2965" s="1"/>
      <c r="R2965" s="1">
        <f>'Innlegging av opplysninger'!$C$11*SUM(H2965:Q2965)</f>
        <v>0</v>
      </c>
      <c r="S2965" s="1">
        <f>'Innlegging av opplysninger'!$C$13*(((H2965+J2965+M2965+O2965)*Data!H2965)+(J2965+O2965)*(1-Data!H2965)*1.8/12+I2965+N2965+K2965+L2965+P2965+Q2965)</f>
        <v>0</v>
      </c>
      <c r="T2965" s="1">
        <f>'Innlegging av opplysninger'!$C$13*((H2965+J2965+M2965+O2965)*(1-Data!H2965)-(J2965+O2965)*(1-Data!H2965)*1.8/12)</f>
        <v>0</v>
      </c>
      <c r="U2965" s="1">
        <f>Data!I2965</f>
        <v>0</v>
      </c>
      <c r="V2965" s="1">
        <f>Data!J2965+Data!K2965</f>
        <v>0</v>
      </c>
      <c r="W2965" s="1">
        <f>Data!L2965</f>
        <v>0</v>
      </c>
      <c r="X2965" s="1">
        <f t="shared" si="467"/>
        <v>0</v>
      </c>
      <c r="Y2965" s="100">
        <f t="shared" si="468"/>
        <v>0</v>
      </c>
      <c r="Z2965" s="100">
        <f t="shared" si="469"/>
        <v>0</v>
      </c>
      <c r="AA2965" s="100">
        <f>'Innlegging av opplysninger'!$B$4*X2965</f>
        <v>0</v>
      </c>
      <c r="AB2965" s="1"/>
      <c r="AC2965" s="1">
        <f>'Innlegging av opplysninger'!$B$5*X2965</f>
        <v>0</v>
      </c>
      <c r="AD2965" s="1">
        <f>'Innlegging av opplysninger'!$B$5*Y2965</f>
        <v>0</v>
      </c>
      <c r="AE2965" s="1">
        <f>'Innlegging av opplysninger'!$B$5*Z2965</f>
        <v>0</v>
      </c>
      <c r="AF2965" s="1">
        <f>'Innlegging av opplysninger'!$B$5*AA2965</f>
        <v>0</v>
      </c>
      <c r="AG2965" s="1"/>
      <c r="AH2965" s="1">
        <f>'Innlegging av opplysninger'!$C$11*SUM(X2965:AG2965)</f>
        <v>0</v>
      </c>
      <c r="AI2965" s="1">
        <f>'Innlegging av opplysninger'!$C$13*(((X2965+Z2965+AC2965+AE2965)*Data!M2965)+(Z2965+AE2965)*(1-Data!M2965)*1.8/12+Y2965+AD2965+AA2965+AB2965+AF2965+AG2965)</f>
        <v>0</v>
      </c>
      <c r="AJ2965" s="1">
        <f>'Innlegging av opplysninger'!$C$13*((X2965+Z2965+AC2965+AE2965)*(1-Data!M2965)-(Z2965+AE2965)*(1-Data!M2965)*1.8/12)</f>
        <v>0</v>
      </c>
      <c r="AK2965" s="83">
        <f t="shared" si="464"/>
        <v>0</v>
      </c>
      <c r="AL2965" s="83">
        <f t="shared" si="465"/>
        <v>0</v>
      </c>
      <c r="AM2965" s="83">
        <f t="shared" si="466"/>
        <v>0</v>
      </c>
    </row>
    <row r="2966" spans="1:39">
      <c r="A2966" t="str">
        <f t="shared" si="460"/>
        <v>00</v>
      </c>
      <c r="B2966" s="6">
        <f>Data!A2966</f>
        <v>0</v>
      </c>
      <c r="C2966" s="7">
        <f>Data!B2966</f>
        <v>0</v>
      </c>
      <c r="D2966" s="7">
        <f>Data!C2966</f>
        <v>0</v>
      </c>
      <c r="E2966" s="1">
        <f>Data!D2966</f>
        <v>0</v>
      </c>
      <c r="F2966" s="1">
        <f>Data!E2966+Data!F2966</f>
        <v>0</v>
      </c>
      <c r="G2966" s="1">
        <f>Data!G2966</f>
        <v>0</v>
      </c>
      <c r="H2966" s="1">
        <f t="shared" si="461"/>
        <v>0</v>
      </c>
      <c r="I2966" s="1">
        <f t="shared" si="462"/>
        <v>0</v>
      </c>
      <c r="J2966" s="1">
        <f t="shared" si="463"/>
        <v>0</v>
      </c>
      <c r="K2966" s="1">
        <f>'Innlegging av opplysninger'!$B$4*H2966</f>
        <v>0</v>
      </c>
      <c r="L2966" s="1"/>
      <c r="M2966" s="1">
        <f>'Innlegging av opplysninger'!$B$5*H2966</f>
        <v>0</v>
      </c>
      <c r="N2966" s="1">
        <f>'Innlegging av opplysninger'!$B$5*I2966</f>
        <v>0</v>
      </c>
      <c r="O2966" s="1">
        <f>'Innlegging av opplysninger'!$B$5*J2966</f>
        <v>0</v>
      </c>
      <c r="P2966" s="1">
        <f>'Innlegging av opplysninger'!$B$5*K2966</f>
        <v>0</v>
      </c>
      <c r="Q2966" s="1"/>
      <c r="R2966" s="1">
        <f>'Innlegging av opplysninger'!$C$11*SUM(H2966:Q2966)</f>
        <v>0</v>
      </c>
      <c r="S2966" s="1">
        <f>'Innlegging av opplysninger'!$C$13*(((H2966+J2966+M2966+O2966)*Data!H2966)+(J2966+O2966)*(1-Data!H2966)*1.8/12+I2966+N2966+K2966+L2966+P2966+Q2966)</f>
        <v>0</v>
      </c>
      <c r="T2966" s="1">
        <f>'Innlegging av opplysninger'!$C$13*((H2966+J2966+M2966+O2966)*(1-Data!H2966)-(J2966+O2966)*(1-Data!H2966)*1.8/12)</f>
        <v>0</v>
      </c>
      <c r="U2966" s="1">
        <f>Data!I2966</f>
        <v>0</v>
      </c>
      <c r="V2966" s="1">
        <f>Data!J2966+Data!K2966</f>
        <v>0</v>
      </c>
      <c r="W2966" s="1">
        <f>Data!L2966</f>
        <v>0</v>
      </c>
      <c r="X2966" s="1">
        <f t="shared" si="467"/>
        <v>0</v>
      </c>
      <c r="Y2966" s="100">
        <f t="shared" si="468"/>
        <v>0</v>
      </c>
      <c r="Z2966" s="100">
        <f t="shared" si="469"/>
        <v>0</v>
      </c>
      <c r="AA2966" s="100">
        <f>'Innlegging av opplysninger'!$B$4*X2966</f>
        <v>0</v>
      </c>
      <c r="AB2966" s="1"/>
      <c r="AC2966" s="1">
        <f>'Innlegging av opplysninger'!$B$5*X2966</f>
        <v>0</v>
      </c>
      <c r="AD2966" s="1">
        <f>'Innlegging av opplysninger'!$B$5*Y2966</f>
        <v>0</v>
      </c>
      <c r="AE2966" s="1">
        <f>'Innlegging av opplysninger'!$B$5*Z2966</f>
        <v>0</v>
      </c>
      <c r="AF2966" s="1">
        <f>'Innlegging av opplysninger'!$B$5*AA2966</f>
        <v>0</v>
      </c>
      <c r="AG2966" s="1"/>
      <c r="AH2966" s="1">
        <f>'Innlegging av opplysninger'!$C$11*SUM(X2966:AG2966)</f>
        <v>0</v>
      </c>
      <c r="AI2966" s="1">
        <f>'Innlegging av opplysninger'!$C$13*(((X2966+Z2966+AC2966+AE2966)*Data!M2966)+(Z2966+AE2966)*(1-Data!M2966)*1.8/12+Y2966+AD2966+AA2966+AB2966+AF2966+AG2966)</f>
        <v>0</v>
      </c>
      <c r="AJ2966" s="1">
        <f>'Innlegging av opplysninger'!$C$13*((X2966+Z2966+AC2966+AE2966)*(1-Data!M2966)-(Z2966+AE2966)*(1-Data!M2966)*1.8/12)</f>
        <v>0</v>
      </c>
      <c r="AK2966" s="83">
        <f t="shared" si="464"/>
        <v>0</v>
      </c>
      <c r="AL2966" s="83">
        <f t="shared" si="465"/>
        <v>0</v>
      </c>
      <c r="AM2966" s="83">
        <f t="shared" si="466"/>
        <v>0</v>
      </c>
    </row>
    <row r="2967" spans="1:39">
      <c r="A2967" t="str">
        <f t="shared" si="460"/>
        <v>00</v>
      </c>
      <c r="B2967" s="6">
        <f>Data!A2967</f>
        <v>0</v>
      </c>
      <c r="C2967" s="7">
        <f>Data!B2967</f>
        <v>0</v>
      </c>
      <c r="D2967" s="7">
        <f>Data!C2967</f>
        <v>0</v>
      </c>
      <c r="E2967" s="1">
        <f>Data!D2967</f>
        <v>0</v>
      </c>
      <c r="F2967" s="1">
        <f>Data!E2967+Data!F2967</f>
        <v>0</v>
      </c>
      <c r="G2967" s="1">
        <f>Data!G2967</f>
        <v>0</v>
      </c>
      <c r="H2967" s="1">
        <f t="shared" si="461"/>
        <v>0</v>
      </c>
      <c r="I2967" s="1">
        <f t="shared" si="462"/>
        <v>0</v>
      </c>
      <c r="J2967" s="1">
        <f t="shared" si="463"/>
        <v>0</v>
      </c>
      <c r="K2967" s="1">
        <f>'Innlegging av opplysninger'!$B$4*H2967</f>
        <v>0</v>
      </c>
      <c r="L2967" s="1"/>
      <c r="M2967" s="1">
        <f>'Innlegging av opplysninger'!$B$5*H2967</f>
        <v>0</v>
      </c>
      <c r="N2967" s="1">
        <f>'Innlegging av opplysninger'!$B$5*I2967</f>
        <v>0</v>
      </c>
      <c r="O2967" s="1">
        <f>'Innlegging av opplysninger'!$B$5*J2967</f>
        <v>0</v>
      </c>
      <c r="P2967" s="1">
        <f>'Innlegging av opplysninger'!$B$5*K2967</f>
        <v>0</v>
      </c>
      <c r="Q2967" s="1"/>
      <c r="R2967" s="1">
        <f>'Innlegging av opplysninger'!$C$11*SUM(H2967:Q2967)</f>
        <v>0</v>
      </c>
      <c r="S2967" s="1">
        <f>'Innlegging av opplysninger'!$C$13*(((H2967+J2967+M2967+O2967)*Data!H2967)+(J2967+O2967)*(1-Data!H2967)*1.8/12+I2967+N2967+K2967+L2967+P2967+Q2967)</f>
        <v>0</v>
      </c>
      <c r="T2967" s="1">
        <f>'Innlegging av opplysninger'!$C$13*((H2967+J2967+M2967+O2967)*(1-Data!H2967)-(J2967+O2967)*(1-Data!H2967)*1.8/12)</f>
        <v>0</v>
      </c>
      <c r="U2967" s="1">
        <f>Data!I2967</f>
        <v>0</v>
      </c>
      <c r="V2967" s="1">
        <f>Data!J2967+Data!K2967</f>
        <v>0</v>
      </c>
      <c r="W2967" s="1">
        <f>Data!L2967</f>
        <v>0</v>
      </c>
      <c r="X2967" s="1">
        <f t="shared" si="467"/>
        <v>0</v>
      </c>
      <c r="Y2967" s="100">
        <f t="shared" si="468"/>
        <v>0</v>
      </c>
      <c r="Z2967" s="100">
        <f t="shared" si="469"/>
        <v>0</v>
      </c>
      <c r="AA2967" s="100">
        <f>'Innlegging av opplysninger'!$B$4*X2967</f>
        <v>0</v>
      </c>
      <c r="AB2967" s="1"/>
      <c r="AC2967" s="1">
        <f>'Innlegging av opplysninger'!$B$5*X2967</f>
        <v>0</v>
      </c>
      <c r="AD2967" s="1">
        <f>'Innlegging av opplysninger'!$B$5*Y2967</f>
        <v>0</v>
      </c>
      <c r="AE2967" s="1">
        <f>'Innlegging av opplysninger'!$B$5*Z2967</f>
        <v>0</v>
      </c>
      <c r="AF2967" s="1">
        <f>'Innlegging av opplysninger'!$B$5*AA2967</f>
        <v>0</v>
      </c>
      <c r="AG2967" s="1"/>
      <c r="AH2967" s="1">
        <f>'Innlegging av opplysninger'!$C$11*SUM(X2967:AG2967)</f>
        <v>0</v>
      </c>
      <c r="AI2967" s="1">
        <f>'Innlegging av opplysninger'!$C$13*(((X2967+Z2967+AC2967+AE2967)*Data!M2967)+(Z2967+AE2967)*(1-Data!M2967)*1.8/12+Y2967+AD2967+AA2967+AB2967+AF2967+AG2967)</f>
        <v>0</v>
      </c>
      <c r="AJ2967" s="1">
        <f>'Innlegging av opplysninger'!$C$13*((X2967+Z2967+AC2967+AE2967)*(1-Data!M2967)-(Z2967+AE2967)*(1-Data!M2967)*1.8/12)</f>
        <v>0</v>
      </c>
      <c r="AK2967" s="83">
        <f t="shared" si="464"/>
        <v>0</v>
      </c>
      <c r="AL2967" s="83">
        <f t="shared" si="465"/>
        <v>0</v>
      </c>
      <c r="AM2967" s="83">
        <f t="shared" si="466"/>
        <v>0</v>
      </c>
    </row>
    <row r="2968" spans="1:39">
      <c r="A2968" t="str">
        <f t="shared" si="460"/>
        <v>00</v>
      </c>
      <c r="B2968" s="6">
        <f>Data!A2968</f>
        <v>0</v>
      </c>
      <c r="C2968" s="7">
        <f>Data!B2968</f>
        <v>0</v>
      </c>
      <c r="D2968" s="7">
        <f>Data!C2968</f>
        <v>0</v>
      </c>
      <c r="E2968" s="1">
        <f>Data!D2968</f>
        <v>0</v>
      </c>
      <c r="F2968" s="1">
        <f>Data!E2968+Data!F2968</f>
        <v>0</v>
      </c>
      <c r="G2968" s="1">
        <f>Data!G2968</f>
        <v>0</v>
      </c>
      <c r="H2968" s="1">
        <f t="shared" si="461"/>
        <v>0</v>
      </c>
      <c r="I2968" s="1">
        <f t="shared" si="462"/>
        <v>0</v>
      </c>
      <c r="J2968" s="1">
        <f t="shared" si="463"/>
        <v>0</v>
      </c>
      <c r="K2968" s="1">
        <f>'Innlegging av opplysninger'!$B$4*H2968</f>
        <v>0</v>
      </c>
      <c r="L2968" s="1"/>
      <c r="M2968" s="1">
        <f>'Innlegging av opplysninger'!$B$5*H2968</f>
        <v>0</v>
      </c>
      <c r="N2968" s="1">
        <f>'Innlegging av opplysninger'!$B$5*I2968</f>
        <v>0</v>
      </c>
      <c r="O2968" s="1">
        <f>'Innlegging av opplysninger'!$B$5*J2968</f>
        <v>0</v>
      </c>
      <c r="P2968" s="1">
        <f>'Innlegging av opplysninger'!$B$5*K2968</f>
        <v>0</v>
      </c>
      <c r="Q2968" s="1"/>
      <c r="R2968" s="1">
        <f>'Innlegging av opplysninger'!$C$11*SUM(H2968:Q2968)</f>
        <v>0</v>
      </c>
      <c r="S2968" s="1">
        <f>'Innlegging av opplysninger'!$C$13*(((H2968+J2968+M2968+O2968)*Data!H2968)+(J2968+O2968)*(1-Data!H2968)*1.8/12+I2968+N2968+K2968+L2968+P2968+Q2968)</f>
        <v>0</v>
      </c>
      <c r="T2968" s="1">
        <f>'Innlegging av opplysninger'!$C$13*((H2968+J2968+M2968+O2968)*(1-Data!H2968)-(J2968+O2968)*(1-Data!H2968)*1.8/12)</f>
        <v>0</v>
      </c>
      <c r="U2968" s="1">
        <f>Data!I2968</f>
        <v>0</v>
      </c>
      <c r="V2968" s="1">
        <f>Data!J2968+Data!K2968</f>
        <v>0</v>
      </c>
      <c r="W2968" s="1">
        <f>Data!L2968</f>
        <v>0</v>
      </c>
      <c r="X2968" s="1">
        <f t="shared" si="467"/>
        <v>0</v>
      </c>
      <c r="Y2968" s="100">
        <f t="shared" si="468"/>
        <v>0</v>
      </c>
      <c r="Z2968" s="100">
        <f t="shared" si="469"/>
        <v>0</v>
      </c>
      <c r="AA2968" s="100">
        <f>'Innlegging av opplysninger'!$B$4*X2968</f>
        <v>0</v>
      </c>
      <c r="AB2968" s="1"/>
      <c r="AC2968" s="1">
        <f>'Innlegging av opplysninger'!$B$5*X2968</f>
        <v>0</v>
      </c>
      <c r="AD2968" s="1">
        <f>'Innlegging av opplysninger'!$B$5*Y2968</f>
        <v>0</v>
      </c>
      <c r="AE2968" s="1">
        <f>'Innlegging av opplysninger'!$B$5*Z2968</f>
        <v>0</v>
      </c>
      <c r="AF2968" s="1">
        <f>'Innlegging av opplysninger'!$B$5*AA2968</f>
        <v>0</v>
      </c>
      <c r="AG2968" s="1"/>
      <c r="AH2968" s="1">
        <f>'Innlegging av opplysninger'!$C$11*SUM(X2968:AG2968)</f>
        <v>0</v>
      </c>
      <c r="AI2968" s="1">
        <f>'Innlegging av opplysninger'!$C$13*(((X2968+Z2968+AC2968+AE2968)*Data!M2968)+(Z2968+AE2968)*(1-Data!M2968)*1.8/12+Y2968+AD2968+AA2968+AB2968+AF2968+AG2968)</f>
        <v>0</v>
      </c>
      <c r="AJ2968" s="1">
        <f>'Innlegging av opplysninger'!$C$13*((X2968+Z2968+AC2968+AE2968)*(1-Data!M2968)-(Z2968+AE2968)*(1-Data!M2968)*1.8/12)</f>
        <v>0</v>
      </c>
      <c r="AK2968" s="83">
        <f t="shared" si="464"/>
        <v>0</v>
      </c>
      <c r="AL2968" s="83">
        <f t="shared" si="465"/>
        <v>0</v>
      </c>
      <c r="AM2968" s="83">
        <f t="shared" si="466"/>
        <v>0</v>
      </c>
    </row>
    <row r="2969" spans="1:39">
      <c r="A2969" t="str">
        <f t="shared" si="460"/>
        <v>00</v>
      </c>
      <c r="B2969" s="6">
        <f>Data!A2969</f>
        <v>0</v>
      </c>
      <c r="C2969" s="7">
        <f>Data!B2969</f>
        <v>0</v>
      </c>
      <c r="D2969" s="7">
        <f>Data!C2969</f>
        <v>0</v>
      </c>
      <c r="E2969" s="1">
        <f>Data!D2969</f>
        <v>0</v>
      </c>
      <c r="F2969" s="1">
        <f>Data!E2969+Data!F2969</f>
        <v>0</v>
      </c>
      <c r="G2969" s="1">
        <f>Data!G2969</f>
        <v>0</v>
      </c>
      <c r="H2969" s="1">
        <f t="shared" si="461"/>
        <v>0</v>
      </c>
      <c r="I2969" s="1">
        <f t="shared" si="462"/>
        <v>0</v>
      </c>
      <c r="J2969" s="1">
        <f t="shared" si="463"/>
        <v>0</v>
      </c>
      <c r="K2969" s="1">
        <f>'Innlegging av opplysninger'!$B$4*H2969</f>
        <v>0</v>
      </c>
      <c r="L2969" s="1"/>
      <c r="M2969" s="1">
        <f>'Innlegging av opplysninger'!$B$5*H2969</f>
        <v>0</v>
      </c>
      <c r="N2969" s="1">
        <f>'Innlegging av opplysninger'!$B$5*I2969</f>
        <v>0</v>
      </c>
      <c r="O2969" s="1">
        <f>'Innlegging av opplysninger'!$B$5*J2969</f>
        <v>0</v>
      </c>
      <c r="P2969" s="1">
        <f>'Innlegging av opplysninger'!$B$5*K2969</f>
        <v>0</v>
      </c>
      <c r="Q2969" s="1"/>
      <c r="R2969" s="1">
        <f>'Innlegging av opplysninger'!$C$11*SUM(H2969:Q2969)</f>
        <v>0</v>
      </c>
      <c r="S2969" s="1">
        <f>'Innlegging av opplysninger'!$C$13*(((H2969+J2969+M2969+O2969)*Data!H2969)+(J2969+O2969)*(1-Data!H2969)*1.8/12+I2969+N2969+K2969+L2969+P2969+Q2969)</f>
        <v>0</v>
      </c>
      <c r="T2969" s="1">
        <f>'Innlegging av opplysninger'!$C$13*((H2969+J2969+M2969+O2969)*(1-Data!H2969)-(J2969+O2969)*(1-Data!H2969)*1.8/12)</f>
        <v>0</v>
      </c>
      <c r="U2969" s="1">
        <f>Data!I2969</f>
        <v>0</v>
      </c>
      <c r="V2969" s="1">
        <f>Data!J2969+Data!K2969</f>
        <v>0</v>
      </c>
      <c r="W2969" s="1">
        <f>Data!L2969</f>
        <v>0</v>
      </c>
      <c r="X2969" s="1">
        <f t="shared" si="467"/>
        <v>0</v>
      </c>
      <c r="Y2969" s="100">
        <f t="shared" si="468"/>
        <v>0</v>
      </c>
      <c r="Z2969" s="100">
        <f t="shared" si="469"/>
        <v>0</v>
      </c>
      <c r="AA2969" s="100">
        <f>'Innlegging av opplysninger'!$B$4*X2969</f>
        <v>0</v>
      </c>
      <c r="AB2969" s="1"/>
      <c r="AC2969" s="1">
        <f>'Innlegging av opplysninger'!$B$5*X2969</f>
        <v>0</v>
      </c>
      <c r="AD2969" s="1">
        <f>'Innlegging av opplysninger'!$B$5*Y2969</f>
        <v>0</v>
      </c>
      <c r="AE2969" s="1">
        <f>'Innlegging av opplysninger'!$B$5*Z2969</f>
        <v>0</v>
      </c>
      <c r="AF2969" s="1">
        <f>'Innlegging av opplysninger'!$B$5*AA2969</f>
        <v>0</v>
      </c>
      <c r="AG2969" s="1"/>
      <c r="AH2969" s="1">
        <f>'Innlegging av opplysninger'!$C$11*SUM(X2969:AG2969)</f>
        <v>0</v>
      </c>
      <c r="AI2969" s="1">
        <f>'Innlegging av opplysninger'!$C$13*(((X2969+Z2969+AC2969+AE2969)*Data!M2969)+(Z2969+AE2969)*(1-Data!M2969)*1.8/12+Y2969+AD2969+AA2969+AB2969+AF2969+AG2969)</f>
        <v>0</v>
      </c>
      <c r="AJ2969" s="1">
        <f>'Innlegging av opplysninger'!$C$13*((X2969+Z2969+AC2969+AE2969)*(1-Data!M2969)-(Z2969+AE2969)*(1-Data!M2969)*1.8/12)</f>
        <v>0</v>
      </c>
      <c r="AK2969" s="83">
        <f t="shared" si="464"/>
        <v>0</v>
      </c>
      <c r="AL2969" s="83">
        <f t="shared" si="465"/>
        <v>0</v>
      </c>
      <c r="AM2969" s="83">
        <f t="shared" si="466"/>
        <v>0</v>
      </c>
    </row>
    <row r="2970" spans="1:39">
      <c r="A2970" t="str">
        <f t="shared" si="460"/>
        <v>00</v>
      </c>
      <c r="B2970" s="6">
        <f>Data!A2970</f>
        <v>0</v>
      </c>
      <c r="C2970" s="7">
        <f>Data!B2970</f>
        <v>0</v>
      </c>
      <c r="D2970" s="7">
        <f>Data!C2970</f>
        <v>0</v>
      </c>
      <c r="E2970" s="1">
        <f>Data!D2970</f>
        <v>0</v>
      </c>
      <c r="F2970" s="1">
        <f>Data!E2970+Data!F2970</f>
        <v>0</v>
      </c>
      <c r="G2970" s="1">
        <f>Data!G2970</f>
        <v>0</v>
      </c>
      <c r="H2970" s="1">
        <f t="shared" si="461"/>
        <v>0</v>
      </c>
      <c r="I2970" s="1">
        <f t="shared" si="462"/>
        <v>0</v>
      </c>
      <c r="J2970" s="1">
        <f t="shared" si="463"/>
        <v>0</v>
      </c>
      <c r="K2970" s="1">
        <f>'Innlegging av opplysninger'!$B$4*H2970</f>
        <v>0</v>
      </c>
      <c r="L2970" s="1"/>
      <c r="M2970" s="1">
        <f>'Innlegging av opplysninger'!$B$5*H2970</f>
        <v>0</v>
      </c>
      <c r="N2970" s="1">
        <f>'Innlegging av opplysninger'!$B$5*I2970</f>
        <v>0</v>
      </c>
      <c r="O2970" s="1">
        <f>'Innlegging av opplysninger'!$B$5*J2970</f>
        <v>0</v>
      </c>
      <c r="P2970" s="1">
        <f>'Innlegging av opplysninger'!$B$5*K2970</f>
        <v>0</v>
      </c>
      <c r="Q2970" s="1"/>
      <c r="R2970" s="1">
        <f>'Innlegging av opplysninger'!$C$11*SUM(H2970:Q2970)</f>
        <v>0</v>
      </c>
      <c r="S2970" s="1">
        <f>'Innlegging av opplysninger'!$C$13*(((H2970+J2970+M2970+O2970)*Data!H2970)+(J2970+O2970)*(1-Data!H2970)*1.8/12+I2970+N2970+K2970+L2970+P2970+Q2970)</f>
        <v>0</v>
      </c>
      <c r="T2970" s="1">
        <f>'Innlegging av opplysninger'!$C$13*((H2970+J2970+M2970+O2970)*(1-Data!H2970)-(J2970+O2970)*(1-Data!H2970)*1.8/12)</f>
        <v>0</v>
      </c>
      <c r="U2970" s="1">
        <f>Data!I2970</f>
        <v>0</v>
      </c>
      <c r="V2970" s="1">
        <f>Data!J2970+Data!K2970</f>
        <v>0</v>
      </c>
      <c r="W2970" s="1">
        <f>Data!L2970</f>
        <v>0</v>
      </c>
      <c r="X2970" s="1">
        <f t="shared" si="467"/>
        <v>0</v>
      </c>
      <c r="Y2970" s="100">
        <f t="shared" si="468"/>
        <v>0</v>
      </c>
      <c r="Z2970" s="100">
        <f t="shared" si="469"/>
        <v>0</v>
      </c>
      <c r="AA2970" s="100">
        <f>'Innlegging av opplysninger'!$B$4*X2970</f>
        <v>0</v>
      </c>
      <c r="AB2970" s="1"/>
      <c r="AC2970" s="1">
        <f>'Innlegging av opplysninger'!$B$5*X2970</f>
        <v>0</v>
      </c>
      <c r="AD2970" s="1">
        <f>'Innlegging av opplysninger'!$B$5*Y2970</f>
        <v>0</v>
      </c>
      <c r="AE2970" s="1">
        <f>'Innlegging av opplysninger'!$B$5*Z2970</f>
        <v>0</v>
      </c>
      <c r="AF2970" s="1">
        <f>'Innlegging av opplysninger'!$B$5*AA2970</f>
        <v>0</v>
      </c>
      <c r="AG2970" s="1"/>
      <c r="AH2970" s="1">
        <f>'Innlegging av opplysninger'!$C$11*SUM(X2970:AG2970)</f>
        <v>0</v>
      </c>
      <c r="AI2970" s="1">
        <f>'Innlegging av opplysninger'!$C$13*(((X2970+Z2970+AC2970+AE2970)*Data!M2970)+(Z2970+AE2970)*(1-Data!M2970)*1.8/12+Y2970+AD2970+AA2970+AB2970+AF2970+AG2970)</f>
        <v>0</v>
      </c>
      <c r="AJ2970" s="1">
        <f>'Innlegging av opplysninger'!$C$13*((X2970+Z2970+AC2970+AE2970)*(1-Data!M2970)-(Z2970+AE2970)*(1-Data!M2970)*1.8/12)</f>
        <v>0</v>
      </c>
      <c r="AK2970" s="83">
        <f t="shared" si="464"/>
        <v>0</v>
      </c>
      <c r="AL2970" s="83">
        <f t="shared" si="465"/>
        <v>0</v>
      </c>
      <c r="AM2970" s="83">
        <f t="shared" si="466"/>
        <v>0</v>
      </c>
    </row>
    <row r="2971" spans="1:39">
      <c r="A2971" t="str">
        <f t="shared" si="460"/>
        <v>00</v>
      </c>
      <c r="B2971" s="6">
        <f>Data!A2971</f>
        <v>0</v>
      </c>
      <c r="C2971" s="7">
        <f>Data!B2971</f>
        <v>0</v>
      </c>
      <c r="D2971" s="7">
        <f>Data!C2971</f>
        <v>0</v>
      </c>
      <c r="E2971" s="1">
        <f>Data!D2971</f>
        <v>0</v>
      </c>
      <c r="F2971" s="1">
        <f>Data!E2971+Data!F2971</f>
        <v>0</v>
      </c>
      <c r="G2971" s="1">
        <f>Data!G2971</f>
        <v>0</v>
      </c>
      <c r="H2971" s="1">
        <f t="shared" si="461"/>
        <v>0</v>
      </c>
      <c r="I2971" s="1">
        <f t="shared" si="462"/>
        <v>0</v>
      </c>
      <c r="J2971" s="1">
        <f t="shared" si="463"/>
        <v>0</v>
      </c>
      <c r="K2971" s="1">
        <f>'Innlegging av opplysninger'!$B$4*H2971</f>
        <v>0</v>
      </c>
      <c r="L2971" s="1"/>
      <c r="M2971" s="1">
        <f>'Innlegging av opplysninger'!$B$5*H2971</f>
        <v>0</v>
      </c>
      <c r="N2971" s="1">
        <f>'Innlegging av opplysninger'!$B$5*I2971</f>
        <v>0</v>
      </c>
      <c r="O2971" s="1">
        <f>'Innlegging av opplysninger'!$B$5*J2971</f>
        <v>0</v>
      </c>
      <c r="P2971" s="1">
        <f>'Innlegging av opplysninger'!$B$5*K2971</f>
        <v>0</v>
      </c>
      <c r="Q2971" s="1"/>
      <c r="R2971" s="1">
        <f>'Innlegging av opplysninger'!$C$11*SUM(H2971:Q2971)</f>
        <v>0</v>
      </c>
      <c r="S2971" s="1">
        <f>'Innlegging av opplysninger'!$C$13*(((H2971+J2971+M2971+O2971)*Data!H2971)+(J2971+O2971)*(1-Data!H2971)*1.8/12+I2971+N2971+K2971+L2971+P2971+Q2971)</f>
        <v>0</v>
      </c>
      <c r="T2971" s="1">
        <f>'Innlegging av opplysninger'!$C$13*((H2971+J2971+M2971+O2971)*(1-Data!H2971)-(J2971+O2971)*(1-Data!H2971)*1.8/12)</f>
        <v>0</v>
      </c>
      <c r="U2971" s="1">
        <f>Data!I2971</f>
        <v>0</v>
      </c>
      <c r="V2971" s="1">
        <f>Data!J2971+Data!K2971</f>
        <v>0</v>
      </c>
      <c r="W2971" s="1">
        <f>Data!L2971</f>
        <v>0</v>
      </c>
      <c r="X2971" s="1">
        <f t="shared" si="467"/>
        <v>0</v>
      </c>
      <c r="Y2971" s="100">
        <f t="shared" si="468"/>
        <v>0</v>
      </c>
      <c r="Z2971" s="100">
        <f t="shared" si="469"/>
        <v>0</v>
      </c>
      <c r="AA2971" s="100">
        <f>'Innlegging av opplysninger'!$B$4*X2971</f>
        <v>0</v>
      </c>
      <c r="AB2971" s="1"/>
      <c r="AC2971" s="1">
        <f>'Innlegging av opplysninger'!$B$5*X2971</f>
        <v>0</v>
      </c>
      <c r="AD2971" s="1">
        <f>'Innlegging av opplysninger'!$B$5*Y2971</f>
        <v>0</v>
      </c>
      <c r="AE2971" s="1">
        <f>'Innlegging av opplysninger'!$B$5*Z2971</f>
        <v>0</v>
      </c>
      <c r="AF2971" s="1">
        <f>'Innlegging av opplysninger'!$B$5*AA2971</f>
        <v>0</v>
      </c>
      <c r="AG2971" s="1"/>
      <c r="AH2971" s="1">
        <f>'Innlegging av opplysninger'!$C$11*SUM(X2971:AG2971)</f>
        <v>0</v>
      </c>
      <c r="AI2971" s="1">
        <f>'Innlegging av opplysninger'!$C$13*(((X2971+Z2971+AC2971+AE2971)*Data!M2971)+(Z2971+AE2971)*(1-Data!M2971)*1.8/12+Y2971+AD2971+AA2971+AB2971+AF2971+AG2971)</f>
        <v>0</v>
      </c>
      <c r="AJ2971" s="1">
        <f>'Innlegging av opplysninger'!$C$13*((X2971+Z2971+AC2971+AE2971)*(1-Data!M2971)-(Z2971+AE2971)*(1-Data!M2971)*1.8/12)</f>
        <v>0</v>
      </c>
      <c r="AK2971" s="83">
        <f t="shared" si="464"/>
        <v>0</v>
      </c>
      <c r="AL2971" s="83">
        <f t="shared" si="465"/>
        <v>0</v>
      </c>
      <c r="AM2971" s="83">
        <f t="shared" si="466"/>
        <v>0</v>
      </c>
    </row>
    <row r="2972" spans="1:39">
      <c r="A2972" t="str">
        <f t="shared" si="460"/>
        <v>00</v>
      </c>
      <c r="B2972" s="6">
        <f>Data!A2972</f>
        <v>0</v>
      </c>
      <c r="C2972" s="7">
        <f>Data!B2972</f>
        <v>0</v>
      </c>
      <c r="D2972" s="7">
        <f>Data!C2972</f>
        <v>0</v>
      </c>
      <c r="E2972" s="1">
        <f>Data!D2972</f>
        <v>0</v>
      </c>
      <c r="F2972" s="1">
        <f>Data!E2972+Data!F2972</f>
        <v>0</v>
      </c>
      <c r="G2972" s="1">
        <f>Data!G2972</f>
        <v>0</v>
      </c>
      <c r="H2972" s="1">
        <f t="shared" si="461"/>
        <v>0</v>
      </c>
      <c r="I2972" s="1">
        <f t="shared" si="462"/>
        <v>0</v>
      </c>
      <c r="J2972" s="1">
        <f t="shared" si="463"/>
        <v>0</v>
      </c>
      <c r="K2972" s="1">
        <f>'Innlegging av opplysninger'!$B$4*H2972</f>
        <v>0</v>
      </c>
      <c r="L2972" s="1"/>
      <c r="M2972" s="1">
        <f>'Innlegging av opplysninger'!$B$5*H2972</f>
        <v>0</v>
      </c>
      <c r="N2972" s="1">
        <f>'Innlegging av opplysninger'!$B$5*I2972</f>
        <v>0</v>
      </c>
      <c r="O2972" s="1">
        <f>'Innlegging av opplysninger'!$B$5*J2972</f>
        <v>0</v>
      </c>
      <c r="P2972" s="1">
        <f>'Innlegging av opplysninger'!$B$5*K2972</f>
        <v>0</v>
      </c>
      <c r="Q2972" s="1"/>
      <c r="R2972" s="1">
        <f>'Innlegging av opplysninger'!$C$11*SUM(H2972:Q2972)</f>
        <v>0</v>
      </c>
      <c r="S2972" s="1">
        <f>'Innlegging av opplysninger'!$C$13*(((H2972+J2972+M2972+O2972)*Data!H2972)+(J2972+O2972)*(1-Data!H2972)*1.8/12+I2972+N2972+K2972+L2972+P2972+Q2972)</f>
        <v>0</v>
      </c>
      <c r="T2972" s="1">
        <f>'Innlegging av opplysninger'!$C$13*((H2972+J2972+M2972+O2972)*(1-Data!H2972)-(J2972+O2972)*(1-Data!H2972)*1.8/12)</f>
        <v>0</v>
      </c>
      <c r="U2972" s="1">
        <f>Data!I2972</f>
        <v>0</v>
      </c>
      <c r="V2972" s="1">
        <f>Data!J2972+Data!K2972</f>
        <v>0</v>
      </c>
      <c r="W2972" s="1">
        <f>Data!L2972</f>
        <v>0</v>
      </c>
      <c r="X2972" s="1">
        <f t="shared" si="467"/>
        <v>0</v>
      </c>
      <c r="Y2972" s="100">
        <f t="shared" si="468"/>
        <v>0</v>
      </c>
      <c r="Z2972" s="100">
        <f t="shared" si="469"/>
        <v>0</v>
      </c>
      <c r="AA2972" s="100">
        <f>'Innlegging av opplysninger'!$B$4*X2972</f>
        <v>0</v>
      </c>
      <c r="AB2972" s="1"/>
      <c r="AC2972" s="1">
        <f>'Innlegging av opplysninger'!$B$5*X2972</f>
        <v>0</v>
      </c>
      <c r="AD2972" s="1">
        <f>'Innlegging av opplysninger'!$B$5*Y2972</f>
        <v>0</v>
      </c>
      <c r="AE2972" s="1">
        <f>'Innlegging av opplysninger'!$B$5*Z2972</f>
        <v>0</v>
      </c>
      <c r="AF2972" s="1">
        <f>'Innlegging av opplysninger'!$B$5*AA2972</f>
        <v>0</v>
      </c>
      <c r="AG2972" s="1"/>
      <c r="AH2972" s="1">
        <f>'Innlegging av opplysninger'!$C$11*SUM(X2972:AG2972)</f>
        <v>0</v>
      </c>
      <c r="AI2972" s="1">
        <f>'Innlegging av opplysninger'!$C$13*(((X2972+Z2972+AC2972+AE2972)*Data!M2972)+(Z2972+AE2972)*(1-Data!M2972)*1.8/12+Y2972+AD2972+AA2972+AB2972+AF2972+AG2972)</f>
        <v>0</v>
      </c>
      <c r="AJ2972" s="1">
        <f>'Innlegging av opplysninger'!$C$13*((X2972+Z2972+AC2972+AE2972)*(1-Data!M2972)-(Z2972+AE2972)*(1-Data!M2972)*1.8/12)</f>
        <v>0</v>
      </c>
      <c r="AK2972" s="83">
        <f t="shared" si="464"/>
        <v>0</v>
      </c>
      <c r="AL2972" s="83">
        <f t="shared" si="465"/>
        <v>0</v>
      </c>
      <c r="AM2972" s="83">
        <f t="shared" si="466"/>
        <v>0</v>
      </c>
    </row>
    <row r="2973" spans="1:39">
      <c r="A2973" t="str">
        <f t="shared" si="460"/>
        <v>00</v>
      </c>
      <c r="B2973" s="6">
        <f>Data!A2973</f>
        <v>0</v>
      </c>
      <c r="C2973" s="7">
        <f>Data!B2973</f>
        <v>0</v>
      </c>
      <c r="D2973" s="7">
        <f>Data!C2973</f>
        <v>0</v>
      </c>
      <c r="E2973" s="1">
        <f>Data!D2973</f>
        <v>0</v>
      </c>
      <c r="F2973" s="1">
        <f>Data!E2973+Data!F2973</f>
        <v>0</v>
      </c>
      <c r="G2973" s="1">
        <f>Data!G2973</f>
        <v>0</v>
      </c>
      <c r="H2973" s="1">
        <f t="shared" si="461"/>
        <v>0</v>
      </c>
      <c r="I2973" s="1">
        <f t="shared" si="462"/>
        <v>0</v>
      </c>
      <c r="J2973" s="1">
        <f t="shared" si="463"/>
        <v>0</v>
      </c>
      <c r="K2973" s="1">
        <f>'Innlegging av opplysninger'!$B$4*H2973</f>
        <v>0</v>
      </c>
      <c r="L2973" s="1"/>
      <c r="M2973" s="1">
        <f>'Innlegging av opplysninger'!$B$5*H2973</f>
        <v>0</v>
      </c>
      <c r="N2973" s="1">
        <f>'Innlegging av opplysninger'!$B$5*I2973</f>
        <v>0</v>
      </c>
      <c r="O2973" s="1">
        <f>'Innlegging av opplysninger'!$B$5*J2973</f>
        <v>0</v>
      </c>
      <c r="P2973" s="1">
        <f>'Innlegging av opplysninger'!$B$5*K2973</f>
        <v>0</v>
      </c>
      <c r="Q2973" s="1"/>
      <c r="R2973" s="1">
        <f>'Innlegging av opplysninger'!$C$11*SUM(H2973:Q2973)</f>
        <v>0</v>
      </c>
      <c r="S2973" s="1">
        <f>'Innlegging av opplysninger'!$C$13*(((H2973+J2973+M2973+O2973)*Data!H2973)+(J2973+O2973)*(1-Data!H2973)*1.8/12+I2973+N2973+K2973+L2973+P2973+Q2973)</f>
        <v>0</v>
      </c>
      <c r="T2973" s="1">
        <f>'Innlegging av opplysninger'!$C$13*((H2973+J2973+M2973+O2973)*(1-Data!H2973)-(J2973+O2973)*(1-Data!H2973)*1.8/12)</f>
        <v>0</v>
      </c>
      <c r="U2973" s="1">
        <f>Data!I2973</f>
        <v>0</v>
      </c>
      <c r="V2973" s="1">
        <f>Data!J2973+Data!K2973</f>
        <v>0</v>
      </c>
      <c r="W2973" s="1">
        <f>Data!L2973</f>
        <v>0</v>
      </c>
      <c r="X2973" s="1">
        <f t="shared" si="467"/>
        <v>0</v>
      </c>
      <c r="Y2973" s="100">
        <f t="shared" si="468"/>
        <v>0</v>
      </c>
      <c r="Z2973" s="100">
        <f t="shared" si="469"/>
        <v>0</v>
      </c>
      <c r="AA2973" s="100">
        <f>'Innlegging av opplysninger'!$B$4*X2973</f>
        <v>0</v>
      </c>
      <c r="AB2973" s="1"/>
      <c r="AC2973" s="1">
        <f>'Innlegging av opplysninger'!$B$5*X2973</f>
        <v>0</v>
      </c>
      <c r="AD2973" s="1">
        <f>'Innlegging av opplysninger'!$B$5*Y2973</f>
        <v>0</v>
      </c>
      <c r="AE2973" s="1">
        <f>'Innlegging av opplysninger'!$B$5*Z2973</f>
        <v>0</v>
      </c>
      <c r="AF2973" s="1">
        <f>'Innlegging av opplysninger'!$B$5*AA2973</f>
        <v>0</v>
      </c>
      <c r="AG2973" s="1"/>
      <c r="AH2973" s="1">
        <f>'Innlegging av opplysninger'!$C$11*SUM(X2973:AG2973)</f>
        <v>0</v>
      </c>
      <c r="AI2973" s="1">
        <f>'Innlegging av opplysninger'!$C$13*(((X2973+Z2973+AC2973+AE2973)*Data!M2973)+(Z2973+AE2973)*(1-Data!M2973)*1.8/12+Y2973+AD2973+AA2973+AB2973+AF2973+AG2973)</f>
        <v>0</v>
      </c>
      <c r="AJ2973" s="1">
        <f>'Innlegging av opplysninger'!$C$13*((X2973+Z2973+AC2973+AE2973)*(1-Data!M2973)-(Z2973+AE2973)*(1-Data!M2973)*1.8/12)</f>
        <v>0</v>
      </c>
      <c r="AK2973" s="83">
        <f t="shared" si="464"/>
        <v>0</v>
      </c>
      <c r="AL2973" s="83">
        <f t="shared" si="465"/>
        <v>0</v>
      </c>
      <c r="AM2973" s="83">
        <f t="shared" si="466"/>
        <v>0</v>
      </c>
    </row>
    <row r="2974" spans="1:39">
      <c r="A2974" t="str">
        <f t="shared" si="460"/>
        <v>00</v>
      </c>
      <c r="B2974" s="6">
        <f>Data!A2974</f>
        <v>0</v>
      </c>
      <c r="C2974" s="7">
        <f>Data!B2974</f>
        <v>0</v>
      </c>
      <c r="D2974" s="7">
        <f>Data!C2974</f>
        <v>0</v>
      </c>
      <c r="E2974" s="1">
        <f>Data!D2974</f>
        <v>0</v>
      </c>
      <c r="F2974" s="1">
        <f>Data!E2974+Data!F2974</f>
        <v>0</v>
      </c>
      <c r="G2974" s="1">
        <f>Data!G2974</f>
        <v>0</v>
      </c>
      <c r="H2974" s="1">
        <f t="shared" si="461"/>
        <v>0</v>
      </c>
      <c r="I2974" s="1">
        <f t="shared" si="462"/>
        <v>0</v>
      </c>
      <c r="J2974" s="1">
        <f t="shared" si="463"/>
        <v>0</v>
      </c>
      <c r="K2974" s="1">
        <f>'Innlegging av opplysninger'!$B$4*H2974</f>
        <v>0</v>
      </c>
      <c r="L2974" s="1"/>
      <c r="M2974" s="1">
        <f>'Innlegging av opplysninger'!$B$5*H2974</f>
        <v>0</v>
      </c>
      <c r="N2974" s="1">
        <f>'Innlegging av opplysninger'!$B$5*I2974</f>
        <v>0</v>
      </c>
      <c r="O2974" s="1">
        <f>'Innlegging av opplysninger'!$B$5*J2974</f>
        <v>0</v>
      </c>
      <c r="P2974" s="1">
        <f>'Innlegging av opplysninger'!$B$5*K2974</f>
        <v>0</v>
      </c>
      <c r="Q2974" s="1"/>
      <c r="R2974" s="1">
        <f>'Innlegging av opplysninger'!$C$11*SUM(H2974:Q2974)</f>
        <v>0</v>
      </c>
      <c r="S2974" s="1">
        <f>'Innlegging av opplysninger'!$C$13*(((H2974+J2974+M2974+O2974)*Data!H2974)+(J2974+O2974)*(1-Data!H2974)*1.8/12+I2974+N2974+K2974+L2974+P2974+Q2974)</f>
        <v>0</v>
      </c>
      <c r="T2974" s="1">
        <f>'Innlegging av opplysninger'!$C$13*((H2974+J2974+M2974+O2974)*(1-Data!H2974)-(J2974+O2974)*(1-Data!H2974)*1.8/12)</f>
        <v>0</v>
      </c>
      <c r="U2974" s="1">
        <f>Data!I2974</f>
        <v>0</v>
      </c>
      <c r="V2974" s="1">
        <f>Data!J2974+Data!K2974</f>
        <v>0</v>
      </c>
      <c r="W2974" s="1">
        <f>Data!L2974</f>
        <v>0</v>
      </c>
      <c r="X2974" s="1">
        <f t="shared" si="467"/>
        <v>0</v>
      </c>
      <c r="Y2974" s="100">
        <f t="shared" si="468"/>
        <v>0</v>
      </c>
      <c r="Z2974" s="100">
        <f t="shared" si="469"/>
        <v>0</v>
      </c>
      <c r="AA2974" s="100">
        <f>'Innlegging av opplysninger'!$B$4*X2974</f>
        <v>0</v>
      </c>
      <c r="AB2974" s="1"/>
      <c r="AC2974" s="1">
        <f>'Innlegging av opplysninger'!$B$5*X2974</f>
        <v>0</v>
      </c>
      <c r="AD2974" s="1">
        <f>'Innlegging av opplysninger'!$B$5*Y2974</f>
        <v>0</v>
      </c>
      <c r="AE2974" s="1">
        <f>'Innlegging av opplysninger'!$B$5*Z2974</f>
        <v>0</v>
      </c>
      <c r="AF2974" s="1">
        <f>'Innlegging av opplysninger'!$B$5*AA2974</f>
        <v>0</v>
      </c>
      <c r="AG2974" s="1"/>
      <c r="AH2974" s="1">
        <f>'Innlegging av opplysninger'!$C$11*SUM(X2974:AG2974)</f>
        <v>0</v>
      </c>
      <c r="AI2974" s="1">
        <f>'Innlegging av opplysninger'!$C$13*(((X2974+Z2974+AC2974+AE2974)*Data!M2974)+(Z2974+AE2974)*(1-Data!M2974)*1.8/12+Y2974+AD2974+AA2974+AB2974+AF2974+AG2974)</f>
        <v>0</v>
      </c>
      <c r="AJ2974" s="1">
        <f>'Innlegging av opplysninger'!$C$13*((X2974+Z2974+AC2974+AE2974)*(1-Data!M2974)-(Z2974+AE2974)*(1-Data!M2974)*1.8/12)</f>
        <v>0</v>
      </c>
      <c r="AK2974" s="83">
        <f t="shared" si="464"/>
        <v>0</v>
      </c>
      <c r="AL2974" s="83">
        <f t="shared" si="465"/>
        <v>0</v>
      </c>
      <c r="AM2974" s="83">
        <f t="shared" si="466"/>
        <v>0</v>
      </c>
    </row>
    <row r="2975" spans="1:39">
      <c r="A2975" t="str">
        <f t="shared" si="460"/>
        <v>00</v>
      </c>
      <c r="B2975" s="6">
        <f>Data!A2975</f>
        <v>0</v>
      </c>
      <c r="C2975" s="7">
        <f>Data!B2975</f>
        <v>0</v>
      </c>
      <c r="D2975" s="7">
        <f>Data!C2975</f>
        <v>0</v>
      </c>
      <c r="E2975" s="1">
        <f>Data!D2975</f>
        <v>0</v>
      </c>
      <c r="F2975" s="1">
        <f>Data!E2975+Data!F2975</f>
        <v>0</v>
      </c>
      <c r="G2975" s="1">
        <f>Data!G2975</f>
        <v>0</v>
      </c>
      <c r="H2975" s="1">
        <f t="shared" si="461"/>
        <v>0</v>
      </c>
      <c r="I2975" s="1">
        <f t="shared" si="462"/>
        <v>0</v>
      </c>
      <c r="J2975" s="1">
        <f t="shared" si="463"/>
        <v>0</v>
      </c>
      <c r="K2975" s="1">
        <f>'Innlegging av opplysninger'!$B$4*H2975</f>
        <v>0</v>
      </c>
      <c r="L2975" s="1"/>
      <c r="M2975" s="1">
        <f>'Innlegging av opplysninger'!$B$5*H2975</f>
        <v>0</v>
      </c>
      <c r="N2975" s="1">
        <f>'Innlegging av opplysninger'!$B$5*I2975</f>
        <v>0</v>
      </c>
      <c r="O2975" s="1">
        <f>'Innlegging av opplysninger'!$B$5*J2975</f>
        <v>0</v>
      </c>
      <c r="P2975" s="1">
        <f>'Innlegging av opplysninger'!$B$5*K2975</f>
        <v>0</v>
      </c>
      <c r="Q2975" s="1"/>
      <c r="R2975" s="1">
        <f>'Innlegging av opplysninger'!$C$11*SUM(H2975:Q2975)</f>
        <v>0</v>
      </c>
      <c r="S2975" s="1">
        <f>'Innlegging av opplysninger'!$C$13*(((H2975+J2975+M2975+O2975)*Data!H2975)+(J2975+O2975)*(1-Data!H2975)*1.8/12+I2975+N2975+K2975+L2975+P2975+Q2975)</f>
        <v>0</v>
      </c>
      <c r="T2975" s="1">
        <f>'Innlegging av opplysninger'!$C$13*((H2975+J2975+M2975+O2975)*(1-Data!H2975)-(J2975+O2975)*(1-Data!H2975)*1.8/12)</f>
        <v>0</v>
      </c>
      <c r="U2975" s="1">
        <f>Data!I2975</f>
        <v>0</v>
      </c>
      <c r="V2975" s="1">
        <f>Data!J2975+Data!K2975</f>
        <v>0</v>
      </c>
      <c r="W2975" s="1">
        <f>Data!L2975</f>
        <v>0</v>
      </c>
      <c r="X2975" s="1">
        <f t="shared" si="467"/>
        <v>0</v>
      </c>
      <c r="Y2975" s="100">
        <f t="shared" si="468"/>
        <v>0</v>
      </c>
      <c r="Z2975" s="100">
        <f t="shared" si="469"/>
        <v>0</v>
      </c>
      <c r="AA2975" s="100">
        <f>'Innlegging av opplysninger'!$B$4*X2975</f>
        <v>0</v>
      </c>
      <c r="AB2975" s="1"/>
      <c r="AC2975" s="1">
        <f>'Innlegging av opplysninger'!$B$5*X2975</f>
        <v>0</v>
      </c>
      <c r="AD2975" s="1">
        <f>'Innlegging av opplysninger'!$B$5*Y2975</f>
        <v>0</v>
      </c>
      <c r="AE2975" s="1">
        <f>'Innlegging av opplysninger'!$B$5*Z2975</f>
        <v>0</v>
      </c>
      <c r="AF2975" s="1">
        <f>'Innlegging av opplysninger'!$B$5*AA2975</f>
        <v>0</v>
      </c>
      <c r="AG2975" s="1"/>
      <c r="AH2975" s="1">
        <f>'Innlegging av opplysninger'!$C$11*SUM(X2975:AG2975)</f>
        <v>0</v>
      </c>
      <c r="AI2975" s="1">
        <f>'Innlegging av opplysninger'!$C$13*(((X2975+Z2975+AC2975+AE2975)*Data!M2975)+(Z2975+AE2975)*(1-Data!M2975)*1.8/12+Y2975+AD2975+AA2975+AB2975+AF2975+AG2975)</f>
        <v>0</v>
      </c>
      <c r="AJ2975" s="1">
        <f>'Innlegging av opplysninger'!$C$13*((X2975+Z2975+AC2975+AE2975)*(1-Data!M2975)-(Z2975+AE2975)*(1-Data!M2975)*1.8/12)</f>
        <v>0</v>
      </c>
      <c r="AK2975" s="83">
        <f t="shared" si="464"/>
        <v>0</v>
      </c>
      <c r="AL2975" s="83">
        <f t="shared" si="465"/>
        <v>0</v>
      </c>
      <c r="AM2975" s="83">
        <f t="shared" si="466"/>
        <v>0</v>
      </c>
    </row>
    <row r="2976" spans="1:39">
      <c r="A2976" t="str">
        <f t="shared" si="460"/>
        <v>00</v>
      </c>
      <c r="B2976" s="6">
        <f>Data!A2976</f>
        <v>0</v>
      </c>
      <c r="C2976" s="7">
        <f>Data!B2976</f>
        <v>0</v>
      </c>
      <c r="D2976" s="7">
        <f>Data!C2976</f>
        <v>0</v>
      </c>
      <c r="E2976" s="1">
        <f>Data!D2976</f>
        <v>0</v>
      </c>
      <c r="F2976" s="1">
        <f>Data!E2976+Data!F2976</f>
        <v>0</v>
      </c>
      <c r="G2976" s="1">
        <f>Data!G2976</f>
        <v>0</v>
      </c>
      <c r="H2976" s="1">
        <f t="shared" si="461"/>
        <v>0</v>
      </c>
      <c r="I2976" s="1">
        <f t="shared" si="462"/>
        <v>0</v>
      </c>
      <c r="J2976" s="1">
        <f t="shared" si="463"/>
        <v>0</v>
      </c>
      <c r="K2976" s="1">
        <f>'Innlegging av opplysninger'!$B$4*H2976</f>
        <v>0</v>
      </c>
      <c r="L2976" s="1"/>
      <c r="M2976" s="1">
        <f>'Innlegging av opplysninger'!$B$5*H2976</f>
        <v>0</v>
      </c>
      <c r="N2976" s="1">
        <f>'Innlegging av opplysninger'!$B$5*I2976</f>
        <v>0</v>
      </c>
      <c r="O2976" s="1">
        <f>'Innlegging av opplysninger'!$B$5*J2976</f>
        <v>0</v>
      </c>
      <c r="P2976" s="1">
        <f>'Innlegging av opplysninger'!$B$5*K2976</f>
        <v>0</v>
      </c>
      <c r="Q2976" s="1"/>
      <c r="R2976" s="1">
        <f>'Innlegging av opplysninger'!$C$11*SUM(H2976:Q2976)</f>
        <v>0</v>
      </c>
      <c r="S2976" s="1">
        <f>'Innlegging av opplysninger'!$C$13*(((H2976+J2976+M2976+O2976)*Data!H2976)+(J2976+O2976)*(1-Data!H2976)*1.8/12+I2976+N2976+K2976+L2976+P2976+Q2976)</f>
        <v>0</v>
      </c>
      <c r="T2976" s="1">
        <f>'Innlegging av opplysninger'!$C$13*((H2976+J2976+M2976+O2976)*(1-Data!H2976)-(J2976+O2976)*(1-Data!H2976)*1.8/12)</f>
        <v>0</v>
      </c>
      <c r="U2976" s="1">
        <f>Data!I2976</f>
        <v>0</v>
      </c>
      <c r="V2976" s="1">
        <f>Data!J2976+Data!K2976</f>
        <v>0</v>
      </c>
      <c r="W2976" s="1">
        <f>Data!L2976</f>
        <v>0</v>
      </c>
      <c r="X2976" s="1">
        <f t="shared" si="467"/>
        <v>0</v>
      </c>
      <c r="Y2976" s="100">
        <f t="shared" si="468"/>
        <v>0</v>
      </c>
      <c r="Z2976" s="100">
        <f t="shared" si="469"/>
        <v>0</v>
      </c>
      <c r="AA2976" s="100">
        <f>'Innlegging av opplysninger'!$B$4*X2976</f>
        <v>0</v>
      </c>
      <c r="AB2976" s="1"/>
      <c r="AC2976" s="1">
        <f>'Innlegging av opplysninger'!$B$5*X2976</f>
        <v>0</v>
      </c>
      <c r="AD2976" s="1">
        <f>'Innlegging av opplysninger'!$B$5*Y2976</f>
        <v>0</v>
      </c>
      <c r="AE2976" s="1">
        <f>'Innlegging av opplysninger'!$B$5*Z2976</f>
        <v>0</v>
      </c>
      <c r="AF2976" s="1">
        <f>'Innlegging av opplysninger'!$B$5*AA2976</f>
        <v>0</v>
      </c>
      <c r="AG2976" s="1"/>
      <c r="AH2976" s="1">
        <f>'Innlegging av opplysninger'!$C$11*SUM(X2976:AG2976)</f>
        <v>0</v>
      </c>
      <c r="AI2976" s="1">
        <f>'Innlegging av opplysninger'!$C$13*(((X2976+Z2976+AC2976+AE2976)*Data!M2976)+(Z2976+AE2976)*(1-Data!M2976)*1.8/12+Y2976+AD2976+AA2976+AB2976+AF2976+AG2976)</f>
        <v>0</v>
      </c>
      <c r="AJ2976" s="1">
        <f>'Innlegging av opplysninger'!$C$13*((X2976+Z2976+AC2976+AE2976)*(1-Data!M2976)-(Z2976+AE2976)*(1-Data!M2976)*1.8/12)</f>
        <v>0</v>
      </c>
      <c r="AK2976" s="83">
        <f t="shared" si="464"/>
        <v>0</v>
      </c>
      <c r="AL2976" s="83">
        <f t="shared" si="465"/>
        <v>0</v>
      </c>
      <c r="AM2976" s="83">
        <f t="shared" si="466"/>
        <v>0</v>
      </c>
    </row>
    <row r="2977" spans="1:39">
      <c r="A2977" t="str">
        <f t="shared" si="460"/>
        <v>00</v>
      </c>
      <c r="B2977" s="6">
        <f>Data!A2977</f>
        <v>0</v>
      </c>
      <c r="C2977" s="7">
        <f>Data!B2977</f>
        <v>0</v>
      </c>
      <c r="D2977" s="7">
        <f>Data!C2977</f>
        <v>0</v>
      </c>
      <c r="E2977" s="1">
        <f>Data!D2977</f>
        <v>0</v>
      </c>
      <c r="F2977" s="1">
        <f>Data!E2977+Data!F2977</f>
        <v>0</v>
      </c>
      <c r="G2977" s="1">
        <f>Data!G2977</f>
        <v>0</v>
      </c>
      <c r="H2977" s="1">
        <f t="shared" si="461"/>
        <v>0</v>
      </c>
      <c r="I2977" s="1">
        <f t="shared" si="462"/>
        <v>0</v>
      </c>
      <c r="J2977" s="1">
        <f t="shared" si="463"/>
        <v>0</v>
      </c>
      <c r="K2977" s="1">
        <f>'Innlegging av opplysninger'!$B$4*H2977</f>
        <v>0</v>
      </c>
      <c r="L2977" s="1"/>
      <c r="M2977" s="1">
        <f>'Innlegging av opplysninger'!$B$5*H2977</f>
        <v>0</v>
      </c>
      <c r="N2977" s="1">
        <f>'Innlegging av opplysninger'!$B$5*I2977</f>
        <v>0</v>
      </c>
      <c r="O2977" s="1">
        <f>'Innlegging av opplysninger'!$B$5*J2977</f>
        <v>0</v>
      </c>
      <c r="P2977" s="1">
        <f>'Innlegging av opplysninger'!$B$5*K2977</f>
        <v>0</v>
      </c>
      <c r="Q2977" s="1"/>
      <c r="R2977" s="1">
        <f>'Innlegging av opplysninger'!$C$11*SUM(H2977:Q2977)</f>
        <v>0</v>
      </c>
      <c r="S2977" s="1">
        <f>'Innlegging av opplysninger'!$C$13*(((H2977+J2977+M2977+O2977)*Data!H2977)+(J2977+O2977)*(1-Data!H2977)*1.8/12+I2977+N2977+K2977+L2977+P2977+Q2977)</f>
        <v>0</v>
      </c>
      <c r="T2977" s="1">
        <f>'Innlegging av opplysninger'!$C$13*((H2977+J2977+M2977+O2977)*(1-Data!H2977)-(J2977+O2977)*(1-Data!H2977)*1.8/12)</f>
        <v>0</v>
      </c>
      <c r="U2977" s="1">
        <f>Data!I2977</f>
        <v>0</v>
      </c>
      <c r="V2977" s="1">
        <f>Data!J2977+Data!K2977</f>
        <v>0</v>
      </c>
      <c r="W2977" s="1">
        <f>Data!L2977</f>
        <v>0</v>
      </c>
      <c r="X2977" s="1">
        <f t="shared" si="467"/>
        <v>0</v>
      </c>
      <c r="Y2977" s="100">
        <f t="shared" si="468"/>
        <v>0</v>
      </c>
      <c r="Z2977" s="100">
        <f t="shared" si="469"/>
        <v>0</v>
      </c>
      <c r="AA2977" s="100">
        <f>'Innlegging av opplysninger'!$B$4*X2977</f>
        <v>0</v>
      </c>
      <c r="AB2977" s="1"/>
      <c r="AC2977" s="1">
        <f>'Innlegging av opplysninger'!$B$5*X2977</f>
        <v>0</v>
      </c>
      <c r="AD2977" s="1">
        <f>'Innlegging av opplysninger'!$B$5*Y2977</f>
        <v>0</v>
      </c>
      <c r="AE2977" s="1">
        <f>'Innlegging av opplysninger'!$B$5*Z2977</f>
        <v>0</v>
      </c>
      <c r="AF2977" s="1">
        <f>'Innlegging av opplysninger'!$B$5*AA2977</f>
        <v>0</v>
      </c>
      <c r="AG2977" s="1"/>
      <c r="AH2977" s="1">
        <f>'Innlegging av opplysninger'!$C$11*SUM(X2977:AG2977)</f>
        <v>0</v>
      </c>
      <c r="AI2977" s="1">
        <f>'Innlegging av opplysninger'!$C$13*(((X2977+Z2977+AC2977+AE2977)*Data!M2977)+(Z2977+AE2977)*(1-Data!M2977)*1.8/12+Y2977+AD2977+AA2977+AB2977+AF2977+AG2977)</f>
        <v>0</v>
      </c>
      <c r="AJ2977" s="1">
        <f>'Innlegging av opplysninger'!$C$13*((X2977+Z2977+AC2977+AE2977)*(1-Data!M2977)-(Z2977+AE2977)*(1-Data!M2977)*1.8/12)</f>
        <v>0</v>
      </c>
      <c r="AK2977" s="83">
        <f t="shared" si="464"/>
        <v>0</v>
      </c>
      <c r="AL2977" s="83">
        <f t="shared" si="465"/>
        <v>0</v>
      </c>
      <c r="AM2977" s="83">
        <f t="shared" si="466"/>
        <v>0</v>
      </c>
    </row>
    <row r="2978" spans="1:39">
      <c r="A2978" t="str">
        <f t="shared" si="460"/>
        <v>00</v>
      </c>
      <c r="B2978" s="6">
        <f>Data!A2978</f>
        <v>0</v>
      </c>
      <c r="C2978" s="7">
        <f>Data!B2978</f>
        <v>0</v>
      </c>
      <c r="D2978" s="7">
        <f>Data!C2978</f>
        <v>0</v>
      </c>
      <c r="E2978" s="1">
        <f>Data!D2978</f>
        <v>0</v>
      </c>
      <c r="F2978" s="1">
        <f>Data!E2978+Data!F2978</f>
        <v>0</v>
      </c>
      <c r="G2978" s="1">
        <f>Data!G2978</f>
        <v>0</v>
      </c>
      <c r="H2978" s="1">
        <f t="shared" si="461"/>
        <v>0</v>
      </c>
      <c r="I2978" s="1">
        <f t="shared" si="462"/>
        <v>0</v>
      </c>
      <c r="J2978" s="1">
        <f t="shared" si="463"/>
        <v>0</v>
      </c>
      <c r="K2978" s="1">
        <f>'Innlegging av opplysninger'!$B$4*H2978</f>
        <v>0</v>
      </c>
      <c r="L2978" s="1"/>
      <c r="M2978" s="1">
        <f>'Innlegging av opplysninger'!$B$5*H2978</f>
        <v>0</v>
      </c>
      <c r="N2978" s="1">
        <f>'Innlegging av opplysninger'!$B$5*I2978</f>
        <v>0</v>
      </c>
      <c r="O2978" s="1">
        <f>'Innlegging av opplysninger'!$B$5*J2978</f>
        <v>0</v>
      </c>
      <c r="P2978" s="1">
        <f>'Innlegging av opplysninger'!$B$5*K2978</f>
        <v>0</v>
      </c>
      <c r="Q2978" s="1"/>
      <c r="R2978" s="1">
        <f>'Innlegging av opplysninger'!$C$11*SUM(H2978:Q2978)</f>
        <v>0</v>
      </c>
      <c r="S2978" s="1">
        <f>'Innlegging av opplysninger'!$C$13*(((H2978+J2978+M2978+O2978)*Data!H2978)+(J2978+O2978)*(1-Data!H2978)*1.8/12+I2978+N2978+K2978+L2978+P2978+Q2978)</f>
        <v>0</v>
      </c>
      <c r="T2978" s="1">
        <f>'Innlegging av opplysninger'!$C$13*((H2978+J2978+M2978+O2978)*(1-Data!H2978)-(J2978+O2978)*(1-Data!H2978)*1.8/12)</f>
        <v>0</v>
      </c>
      <c r="U2978" s="1">
        <f>Data!I2978</f>
        <v>0</v>
      </c>
      <c r="V2978" s="1">
        <f>Data!J2978+Data!K2978</f>
        <v>0</v>
      </c>
      <c r="W2978" s="1">
        <f>Data!L2978</f>
        <v>0</v>
      </c>
      <c r="X2978" s="1">
        <f t="shared" si="467"/>
        <v>0</v>
      </c>
      <c r="Y2978" s="100">
        <f t="shared" si="468"/>
        <v>0</v>
      </c>
      <c r="Z2978" s="100">
        <f t="shared" si="469"/>
        <v>0</v>
      </c>
      <c r="AA2978" s="100">
        <f>'Innlegging av opplysninger'!$B$4*X2978</f>
        <v>0</v>
      </c>
      <c r="AB2978" s="1"/>
      <c r="AC2978" s="1">
        <f>'Innlegging av opplysninger'!$B$5*X2978</f>
        <v>0</v>
      </c>
      <c r="AD2978" s="1">
        <f>'Innlegging av opplysninger'!$B$5*Y2978</f>
        <v>0</v>
      </c>
      <c r="AE2978" s="1">
        <f>'Innlegging av opplysninger'!$B$5*Z2978</f>
        <v>0</v>
      </c>
      <c r="AF2978" s="1">
        <f>'Innlegging av opplysninger'!$B$5*AA2978</f>
        <v>0</v>
      </c>
      <c r="AG2978" s="1"/>
      <c r="AH2978" s="1">
        <f>'Innlegging av opplysninger'!$C$11*SUM(X2978:AG2978)</f>
        <v>0</v>
      </c>
      <c r="AI2978" s="1">
        <f>'Innlegging av opplysninger'!$C$13*(((X2978+Z2978+AC2978+AE2978)*Data!M2978)+(Z2978+AE2978)*(1-Data!M2978)*1.8/12+Y2978+AD2978+AA2978+AB2978+AF2978+AG2978)</f>
        <v>0</v>
      </c>
      <c r="AJ2978" s="1">
        <f>'Innlegging av opplysninger'!$C$13*((X2978+Z2978+AC2978+AE2978)*(1-Data!M2978)-(Z2978+AE2978)*(1-Data!M2978)*1.8/12)</f>
        <v>0</v>
      </c>
      <c r="AK2978" s="83">
        <f t="shared" si="464"/>
        <v>0</v>
      </c>
      <c r="AL2978" s="83">
        <f t="shared" si="465"/>
        <v>0</v>
      </c>
      <c r="AM2978" s="83">
        <f t="shared" si="466"/>
        <v>0</v>
      </c>
    </row>
    <row r="2979" spans="1:39">
      <c r="A2979" t="str">
        <f t="shared" si="460"/>
        <v>00</v>
      </c>
      <c r="B2979" s="6">
        <f>Data!A2979</f>
        <v>0</v>
      </c>
      <c r="C2979" s="7">
        <f>Data!B2979</f>
        <v>0</v>
      </c>
      <c r="D2979" s="7">
        <f>Data!C2979</f>
        <v>0</v>
      </c>
      <c r="E2979" s="1">
        <f>Data!D2979</f>
        <v>0</v>
      </c>
      <c r="F2979" s="1">
        <f>Data!E2979+Data!F2979</f>
        <v>0</v>
      </c>
      <c r="G2979" s="1">
        <f>Data!G2979</f>
        <v>0</v>
      </c>
      <c r="H2979" s="1">
        <f t="shared" si="461"/>
        <v>0</v>
      </c>
      <c r="I2979" s="1">
        <f t="shared" si="462"/>
        <v>0</v>
      </c>
      <c r="J2979" s="1">
        <f t="shared" si="463"/>
        <v>0</v>
      </c>
      <c r="K2979" s="1">
        <f>'Innlegging av opplysninger'!$B$4*H2979</f>
        <v>0</v>
      </c>
      <c r="L2979" s="1"/>
      <c r="M2979" s="1">
        <f>'Innlegging av opplysninger'!$B$5*H2979</f>
        <v>0</v>
      </c>
      <c r="N2979" s="1">
        <f>'Innlegging av opplysninger'!$B$5*I2979</f>
        <v>0</v>
      </c>
      <c r="O2979" s="1">
        <f>'Innlegging av opplysninger'!$B$5*J2979</f>
        <v>0</v>
      </c>
      <c r="P2979" s="1">
        <f>'Innlegging av opplysninger'!$B$5*K2979</f>
        <v>0</v>
      </c>
      <c r="Q2979" s="1"/>
      <c r="R2979" s="1">
        <f>'Innlegging av opplysninger'!$C$11*SUM(H2979:Q2979)</f>
        <v>0</v>
      </c>
      <c r="S2979" s="1">
        <f>'Innlegging av opplysninger'!$C$13*(((H2979+J2979+M2979+O2979)*Data!H2979)+(J2979+O2979)*(1-Data!H2979)*1.8/12+I2979+N2979+K2979+L2979+P2979+Q2979)</f>
        <v>0</v>
      </c>
      <c r="T2979" s="1">
        <f>'Innlegging av opplysninger'!$C$13*((H2979+J2979+M2979+O2979)*(1-Data!H2979)-(J2979+O2979)*(1-Data!H2979)*1.8/12)</f>
        <v>0</v>
      </c>
      <c r="U2979" s="1">
        <f>Data!I2979</f>
        <v>0</v>
      </c>
      <c r="V2979" s="1">
        <f>Data!J2979+Data!K2979</f>
        <v>0</v>
      </c>
      <c r="W2979" s="1">
        <f>Data!L2979</f>
        <v>0</v>
      </c>
      <c r="X2979" s="1">
        <f t="shared" si="467"/>
        <v>0</v>
      </c>
      <c r="Y2979" s="100">
        <f t="shared" si="468"/>
        <v>0</v>
      </c>
      <c r="Z2979" s="100">
        <f t="shared" si="469"/>
        <v>0</v>
      </c>
      <c r="AA2979" s="100">
        <f>'Innlegging av opplysninger'!$B$4*X2979</f>
        <v>0</v>
      </c>
      <c r="AB2979" s="1"/>
      <c r="AC2979" s="1">
        <f>'Innlegging av opplysninger'!$B$5*X2979</f>
        <v>0</v>
      </c>
      <c r="AD2979" s="1">
        <f>'Innlegging av opplysninger'!$B$5*Y2979</f>
        <v>0</v>
      </c>
      <c r="AE2979" s="1">
        <f>'Innlegging av opplysninger'!$B$5*Z2979</f>
        <v>0</v>
      </c>
      <c r="AF2979" s="1">
        <f>'Innlegging av opplysninger'!$B$5*AA2979</f>
        <v>0</v>
      </c>
      <c r="AG2979" s="1"/>
      <c r="AH2979" s="1">
        <f>'Innlegging av opplysninger'!$C$11*SUM(X2979:AG2979)</f>
        <v>0</v>
      </c>
      <c r="AI2979" s="1">
        <f>'Innlegging av opplysninger'!$C$13*(((X2979+Z2979+AC2979+AE2979)*Data!M2979)+(Z2979+AE2979)*(1-Data!M2979)*1.8/12+Y2979+AD2979+AA2979+AB2979+AF2979+AG2979)</f>
        <v>0</v>
      </c>
      <c r="AJ2979" s="1">
        <f>'Innlegging av opplysninger'!$C$13*((X2979+Z2979+AC2979+AE2979)*(1-Data!M2979)-(Z2979+AE2979)*(1-Data!M2979)*1.8/12)</f>
        <v>0</v>
      </c>
      <c r="AK2979" s="83">
        <f t="shared" si="464"/>
        <v>0</v>
      </c>
      <c r="AL2979" s="83">
        <f t="shared" si="465"/>
        <v>0</v>
      </c>
      <c r="AM2979" s="83">
        <f t="shared" si="466"/>
        <v>0</v>
      </c>
    </row>
    <row r="2980" spans="1:39">
      <c r="A2980" t="str">
        <f t="shared" si="460"/>
        <v>00</v>
      </c>
      <c r="B2980" s="6">
        <f>Data!A2980</f>
        <v>0</v>
      </c>
      <c r="C2980" s="7">
        <f>Data!B2980</f>
        <v>0</v>
      </c>
      <c r="D2980" s="7">
        <f>Data!C2980</f>
        <v>0</v>
      </c>
      <c r="E2980" s="1">
        <f>Data!D2980</f>
        <v>0</v>
      </c>
      <c r="F2980" s="1">
        <f>Data!E2980+Data!F2980</f>
        <v>0</v>
      </c>
      <c r="G2980" s="1">
        <f>Data!G2980</f>
        <v>0</v>
      </c>
      <c r="H2980" s="1">
        <f t="shared" si="461"/>
        <v>0</v>
      </c>
      <c r="I2980" s="1">
        <f t="shared" si="462"/>
        <v>0</v>
      </c>
      <c r="J2980" s="1">
        <f t="shared" si="463"/>
        <v>0</v>
      </c>
      <c r="K2980" s="1">
        <f>'Innlegging av opplysninger'!$B$4*H2980</f>
        <v>0</v>
      </c>
      <c r="L2980" s="1"/>
      <c r="M2980" s="1">
        <f>'Innlegging av opplysninger'!$B$5*H2980</f>
        <v>0</v>
      </c>
      <c r="N2980" s="1">
        <f>'Innlegging av opplysninger'!$B$5*I2980</f>
        <v>0</v>
      </c>
      <c r="O2980" s="1">
        <f>'Innlegging av opplysninger'!$B$5*J2980</f>
        <v>0</v>
      </c>
      <c r="P2980" s="1">
        <f>'Innlegging av opplysninger'!$B$5*K2980</f>
        <v>0</v>
      </c>
      <c r="Q2980" s="1"/>
      <c r="R2980" s="1">
        <f>'Innlegging av opplysninger'!$C$11*SUM(H2980:Q2980)</f>
        <v>0</v>
      </c>
      <c r="S2980" s="1">
        <f>'Innlegging av opplysninger'!$C$13*(((H2980+J2980+M2980+O2980)*Data!H2980)+(J2980+O2980)*(1-Data!H2980)*1.8/12+I2980+N2980+K2980+L2980+P2980+Q2980)</f>
        <v>0</v>
      </c>
      <c r="T2980" s="1">
        <f>'Innlegging av opplysninger'!$C$13*((H2980+J2980+M2980+O2980)*(1-Data!H2980)-(J2980+O2980)*(1-Data!H2980)*1.8/12)</f>
        <v>0</v>
      </c>
      <c r="U2980" s="1">
        <f>Data!I2980</f>
        <v>0</v>
      </c>
      <c r="V2980" s="1">
        <f>Data!J2980+Data!K2980</f>
        <v>0</v>
      </c>
      <c r="W2980" s="1">
        <f>Data!L2980</f>
        <v>0</v>
      </c>
      <c r="X2980" s="1">
        <f t="shared" si="467"/>
        <v>0</v>
      </c>
      <c r="Y2980" s="100">
        <f t="shared" si="468"/>
        <v>0</v>
      </c>
      <c r="Z2980" s="100">
        <f t="shared" si="469"/>
        <v>0</v>
      </c>
      <c r="AA2980" s="100">
        <f>'Innlegging av opplysninger'!$B$4*X2980</f>
        <v>0</v>
      </c>
      <c r="AB2980" s="1"/>
      <c r="AC2980" s="1">
        <f>'Innlegging av opplysninger'!$B$5*X2980</f>
        <v>0</v>
      </c>
      <c r="AD2980" s="1">
        <f>'Innlegging av opplysninger'!$B$5*Y2980</f>
        <v>0</v>
      </c>
      <c r="AE2980" s="1">
        <f>'Innlegging av opplysninger'!$B$5*Z2980</f>
        <v>0</v>
      </c>
      <c r="AF2980" s="1">
        <f>'Innlegging av opplysninger'!$B$5*AA2980</f>
        <v>0</v>
      </c>
      <c r="AG2980" s="1"/>
      <c r="AH2980" s="1">
        <f>'Innlegging av opplysninger'!$C$11*SUM(X2980:AG2980)</f>
        <v>0</v>
      </c>
      <c r="AI2980" s="1">
        <f>'Innlegging av opplysninger'!$C$13*(((X2980+Z2980+AC2980+AE2980)*Data!M2980)+(Z2980+AE2980)*(1-Data!M2980)*1.8/12+Y2980+AD2980+AA2980+AB2980+AF2980+AG2980)</f>
        <v>0</v>
      </c>
      <c r="AJ2980" s="1">
        <f>'Innlegging av opplysninger'!$C$13*((X2980+Z2980+AC2980+AE2980)*(1-Data!M2980)-(Z2980+AE2980)*(1-Data!M2980)*1.8/12)</f>
        <v>0</v>
      </c>
      <c r="AK2980" s="83">
        <f t="shared" si="464"/>
        <v>0</v>
      </c>
      <c r="AL2980" s="83">
        <f t="shared" si="465"/>
        <v>0</v>
      </c>
      <c r="AM2980" s="83">
        <f t="shared" si="466"/>
        <v>0</v>
      </c>
    </row>
    <row r="2981" spans="1:39">
      <c r="A2981" t="str">
        <f t="shared" si="460"/>
        <v>00</v>
      </c>
      <c r="B2981" s="6">
        <f>Data!A2981</f>
        <v>0</v>
      </c>
      <c r="C2981" s="7">
        <f>Data!B2981</f>
        <v>0</v>
      </c>
      <c r="D2981" s="7">
        <f>Data!C2981</f>
        <v>0</v>
      </c>
      <c r="E2981" s="1">
        <f>Data!D2981</f>
        <v>0</v>
      </c>
      <c r="F2981" s="1">
        <f>Data!E2981+Data!F2981</f>
        <v>0</v>
      </c>
      <c r="G2981" s="1">
        <f>Data!G2981</f>
        <v>0</v>
      </c>
      <c r="H2981" s="1">
        <f t="shared" si="461"/>
        <v>0</v>
      </c>
      <c r="I2981" s="1">
        <f t="shared" si="462"/>
        <v>0</v>
      </c>
      <c r="J2981" s="1">
        <f t="shared" si="463"/>
        <v>0</v>
      </c>
      <c r="K2981" s="1">
        <f>'Innlegging av opplysninger'!$B$4*H2981</f>
        <v>0</v>
      </c>
      <c r="L2981" s="1"/>
      <c r="M2981" s="1">
        <f>'Innlegging av opplysninger'!$B$5*H2981</f>
        <v>0</v>
      </c>
      <c r="N2981" s="1">
        <f>'Innlegging av opplysninger'!$B$5*I2981</f>
        <v>0</v>
      </c>
      <c r="O2981" s="1">
        <f>'Innlegging av opplysninger'!$B$5*J2981</f>
        <v>0</v>
      </c>
      <c r="P2981" s="1">
        <f>'Innlegging av opplysninger'!$B$5*K2981</f>
        <v>0</v>
      </c>
      <c r="Q2981" s="1"/>
      <c r="R2981" s="1">
        <f>'Innlegging av opplysninger'!$C$11*SUM(H2981:Q2981)</f>
        <v>0</v>
      </c>
      <c r="S2981" s="1">
        <f>'Innlegging av opplysninger'!$C$13*(((H2981+J2981+M2981+O2981)*Data!H2981)+(J2981+O2981)*(1-Data!H2981)*1.8/12+I2981+N2981+K2981+L2981+P2981+Q2981)</f>
        <v>0</v>
      </c>
      <c r="T2981" s="1">
        <f>'Innlegging av opplysninger'!$C$13*((H2981+J2981+M2981+O2981)*(1-Data!H2981)-(J2981+O2981)*(1-Data!H2981)*1.8/12)</f>
        <v>0</v>
      </c>
      <c r="U2981" s="1">
        <f>Data!I2981</f>
        <v>0</v>
      </c>
      <c r="V2981" s="1">
        <f>Data!J2981+Data!K2981</f>
        <v>0</v>
      </c>
      <c r="W2981" s="1">
        <f>Data!L2981</f>
        <v>0</v>
      </c>
      <c r="X2981" s="1">
        <f t="shared" si="467"/>
        <v>0</v>
      </c>
      <c r="Y2981" s="100">
        <f t="shared" si="468"/>
        <v>0</v>
      </c>
      <c r="Z2981" s="100">
        <f t="shared" si="469"/>
        <v>0</v>
      </c>
      <c r="AA2981" s="100">
        <f>'Innlegging av opplysninger'!$B$4*X2981</f>
        <v>0</v>
      </c>
      <c r="AB2981" s="1"/>
      <c r="AC2981" s="1">
        <f>'Innlegging av opplysninger'!$B$5*X2981</f>
        <v>0</v>
      </c>
      <c r="AD2981" s="1">
        <f>'Innlegging av opplysninger'!$B$5*Y2981</f>
        <v>0</v>
      </c>
      <c r="AE2981" s="1">
        <f>'Innlegging av opplysninger'!$B$5*Z2981</f>
        <v>0</v>
      </c>
      <c r="AF2981" s="1">
        <f>'Innlegging av opplysninger'!$B$5*AA2981</f>
        <v>0</v>
      </c>
      <c r="AG2981" s="1"/>
      <c r="AH2981" s="1">
        <f>'Innlegging av opplysninger'!$C$11*SUM(X2981:AG2981)</f>
        <v>0</v>
      </c>
      <c r="AI2981" s="1">
        <f>'Innlegging av opplysninger'!$C$13*(((X2981+Z2981+AC2981+AE2981)*Data!M2981)+(Z2981+AE2981)*(1-Data!M2981)*1.8/12+Y2981+AD2981+AA2981+AB2981+AF2981+AG2981)</f>
        <v>0</v>
      </c>
      <c r="AJ2981" s="1">
        <f>'Innlegging av opplysninger'!$C$13*((X2981+Z2981+AC2981+AE2981)*(1-Data!M2981)-(Z2981+AE2981)*(1-Data!M2981)*1.8/12)</f>
        <v>0</v>
      </c>
      <c r="AK2981" s="83">
        <f t="shared" si="464"/>
        <v>0</v>
      </c>
      <c r="AL2981" s="83">
        <f t="shared" si="465"/>
        <v>0</v>
      </c>
      <c r="AM2981" s="83">
        <f t="shared" si="466"/>
        <v>0</v>
      </c>
    </row>
    <row r="2982" spans="1:39">
      <c r="A2982" t="str">
        <f t="shared" si="460"/>
        <v>00</v>
      </c>
      <c r="B2982" s="6">
        <f>Data!A2982</f>
        <v>0</v>
      </c>
      <c r="C2982" s="7">
        <f>Data!B2982</f>
        <v>0</v>
      </c>
      <c r="D2982" s="7">
        <f>Data!C2982</f>
        <v>0</v>
      </c>
      <c r="E2982" s="1">
        <f>Data!D2982</f>
        <v>0</v>
      </c>
      <c r="F2982" s="1">
        <f>Data!E2982+Data!F2982</f>
        <v>0</v>
      </c>
      <c r="G2982" s="1">
        <f>Data!G2982</f>
        <v>0</v>
      </c>
      <c r="H2982" s="1">
        <f t="shared" si="461"/>
        <v>0</v>
      </c>
      <c r="I2982" s="1">
        <f t="shared" si="462"/>
        <v>0</v>
      </c>
      <c r="J2982" s="1">
        <f t="shared" si="463"/>
        <v>0</v>
      </c>
      <c r="K2982" s="1">
        <f>'Innlegging av opplysninger'!$B$4*H2982</f>
        <v>0</v>
      </c>
      <c r="L2982" s="1"/>
      <c r="M2982" s="1">
        <f>'Innlegging av opplysninger'!$B$5*H2982</f>
        <v>0</v>
      </c>
      <c r="N2982" s="1">
        <f>'Innlegging av opplysninger'!$B$5*I2982</f>
        <v>0</v>
      </c>
      <c r="O2982" s="1">
        <f>'Innlegging av opplysninger'!$B$5*J2982</f>
        <v>0</v>
      </c>
      <c r="P2982" s="1">
        <f>'Innlegging av opplysninger'!$B$5*K2982</f>
        <v>0</v>
      </c>
      <c r="Q2982" s="1"/>
      <c r="R2982" s="1">
        <f>'Innlegging av opplysninger'!$C$11*SUM(H2982:Q2982)</f>
        <v>0</v>
      </c>
      <c r="S2982" s="1">
        <f>'Innlegging av opplysninger'!$C$13*(((H2982+J2982+M2982+O2982)*Data!H2982)+(J2982+O2982)*(1-Data!H2982)*1.8/12+I2982+N2982+K2982+L2982+P2982+Q2982)</f>
        <v>0</v>
      </c>
      <c r="T2982" s="1">
        <f>'Innlegging av opplysninger'!$C$13*((H2982+J2982+M2982+O2982)*(1-Data!H2982)-(J2982+O2982)*(1-Data!H2982)*1.8/12)</f>
        <v>0</v>
      </c>
      <c r="U2982" s="1">
        <f>Data!I2982</f>
        <v>0</v>
      </c>
      <c r="V2982" s="1">
        <f>Data!J2982+Data!K2982</f>
        <v>0</v>
      </c>
      <c r="W2982" s="1">
        <f>Data!L2982</f>
        <v>0</v>
      </c>
      <c r="X2982" s="1">
        <f t="shared" si="467"/>
        <v>0</v>
      </c>
      <c r="Y2982" s="100">
        <f t="shared" si="468"/>
        <v>0</v>
      </c>
      <c r="Z2982" s="100">
        <f t="shared" si="469"/>
        <v>0</v>
      </c>
      <c r="AA2982" s="100">
        <f>'Innlegging av opplysninger'!$B$4*X2982</f>
        <v>0</v>
      </c>
      <c r="AB2982" s="1"/>
      <c r="AC2982" s="1">
        <f>'Innlegging av opplysninger'!$B$5*X2982</f>
        <v>0</v>
      </c>
      <c r="AD2982" s="1">
        <f>'Innlegging av opplysninger'!$B$5*Y2982</f>
        <v>0</v>
      </c>
      <c r="AE2982" s="1">
        <f>'Innlegging av opplysninger'!$B$5*Z2982</f>
        <v>0</v>
      </c>
      <c r="AF2982" s="1">
        <f>'Innlegging av opplysninger'!$B$5*AA2982</f>
        <v>0</v>
      </c>
      <c r="AG2982" s="1"/>
      <c r="AH2982" s="1">
        <f>'Innlegging av opplysninger'!$C$11*SUM(X2982:AG2982)</f>
        <v>0</v>
      </c>
      <c r="AI2982" s="1">
        <f>'Innlegging av opplysninger'!$C$13*(((X2982+Z2982+AC2982+AE2982)*Data!M2982)+(Z2982+AE2982)*(1-Data!M2982)*1.8/12+Y2982+AD2982+AA2982+AB2982+AF2982+AG2982)</f>
        <v>0</v>
      </c>
      <c r="AJ2982" s="1">
        <f>'Innlegging av opplysninger'!$C$13*((X2982+Z2982+AC2982+AE2982)*(1-Data!M2982)-(Z2982+AE2982)*(1-Data!M2982)*1.8/12)</f>
        <v>0</v>
      </c>
      <c r="AK2982" s="83">
        <f t="shared" si="464"/>
        <v>0</v>
      </c>
      <c r="AL2982" s="83">
        <f t="shared" si="465"/>
        <v>0</v>
      </c>
      <c r="AM2982" s="83">
        <f t="shared" si="466"/>
        <v>0</v>
      </c>
    </row>
    <row r="2983" spans="1:39">
      <c r="A2983" t="str">
        <f t="shared" si="460"/>
        <v>00</v>
      </c>
      <c r="B2983" s="6">
        <f>Data!A2983</f>
        <v>0</v>
      </c>
      <c r="C2983" s="7">
        <f>Data!B2983</f>
        <v>0</v>
      </c>
      <c r="D2983" s="7">
        <f>Data!C2983</f>
        <v>0</v>
      </c>
      <c r="E2983" s="1">
        <f>Data!D2983</f>
        <v>0</v>
      </c>
      <c r="F2983" s="1">
        <f>Data!E2983+Data!F2983</f>
        <v>0</v>
      </c>
      <c r="G2983" s="1">
        <f>Data!G2983</f>
        <v>0</v>
      </c>
      <c r="H2983" s="1">
        <f t="shared" si="461"/>
        <v>0</v>
      </c>
      <c r="I2983" s="1">
        <f t="shared" si="462"/>
        <v>0</v>
      </c>
      <c r="J2983" s="1">
        <f t="shared" si="463"/>
        <v>0</v>
      </c>
      <c r="K2983" s="1">
        <f>'Innlegging av opplysninger'!$B$4*H2983</f>
        <v>0</v>
      </c>
      <c r="L2983" s="1"/>
      <c r="M2983" s="1">
        <f>'Innlegging av opplysninger'!$B$5*H2983</f>
        <v>0</v>
      </c>
      <c r="N2983" s="1">
        <f>'Innlegging av opplysninger'!$B$5*I2983</f>
        <v>0</v>
      </c>
      <c r="O2983" s="1">
        <f>'Innlegging av opplysninger'!$B$5*J2983</f>
        <v>0</v>
      </c>
      <c r="P2983" s="1">
        <f>'Innlegging av opplysninger'!$B$5*K2983</f>
        <v>0</v>
      </c>
      <c r="Q2983" s="1"/>
      <c r="R2983" s="1">
        <f>'Innlegging av opplysninger'!$C$11*SUM(H2983:Q2983)</f>
        <v>0</v>
      </c>
      <c r="S2983" s="1">
        <f>'Innlegging av opplysninger'!$C$13*(((H2983+J2983+M2983+O2983)*Data!H2983)+(J2983+O2983)*(1-Data!H2983)*1.8/12+I2983+N2983+K2983+L2983+P2983+Q2983)</f>
        <v>0</v>
      </c>
      <c r="T2983" s="1">
        <f>'Innlegging av opplysninger'!$C$13*((H2983+J2983+M2983+O2983)*(1-Data!H2983)-(J2983+O2983)*(1-Data!H2983)*1.8/12)</f>
        <v>0</v>
      </c>
      <c r="U2983" s="1">
        <f>Data!I2983</f>
        <v>0</v>
      </c>
      <c r="V2983" s="1">
        <f>Data!J2983+Data!K2983</f>
        <v>0</v>
      </c>
      <c r="W2983" s="1">
        <f>Data!L2983</f>
        <v>0</v>
      </c>
      <c r="X2983" s="1">
        <f t="shared" si="467"/>
        <v>0</v>
      </c>
      <c r="Y2983" s="100">
        <f t="shared" si="468"/>
        <v>0</v>
      </c>
      <c r="Z2983" s="100">
        <f t="shared" si="469"/>
        <v>0</v>
      </c>
      <c r="AA2983" s="100">
        <f>'Innlegging av opplysninger'!$B$4*X2983</f>
        <v>0</v>
      </c>
      <c r="AB2983" s="1"/>
      <c r="AC2983" s="1">
        <f>'Innlegging av opplysninger'!$B$5*X2983</f>
        <v>0</v>
      </c>
      <c r="AD2983" s="1">
        <f>'Innlegging av opplysninger'!$B$5*Y2983</f>
        <v>0</v>
      </c>
      <c r="AE2983" s="1">
        <f>'Innlegging av opplysninger'!$B$5*Z2983</f>
        <v>0</v>
      </c>
      <c r="AF2983" s="1">
        <f>'Innlegging av opplysninger'!$B$5*AA2983</f>
        <v>0</v>
      </c>
      <c r="AG2983" s="1"/>
      <c r="AH2983" s="1">
        <f>'Innlegging av opplysninger'!$C$11*SUM(X2983:AG2983)</f>
        <v>0</v>
      </c>
      <c r="AI2983" s="1">
        <f>'Innlegging av opplysninger'!$C$13*(((X2983+Z2983+AC2983+AE2983)*Data!M2983)+(Z2983+AE2983)*(1-Data!M2983)*1.8/12+Y2983+AD2983+AA2983+AB2983+AF2983+AG2983)</f>
        <v>0</v>
      </c>
      <c r="AJ2983" s="1">
        <f>'Innlegging av opplysninger'!$C$13*((X2983+Z2983+AC2983+AE2983)*(1-Data!M2983)-(Z2983+AE2983)*(1-Data!M2983)*1.8/12)</f>
        <v>0</v>
      </c>
      <c r="AK2983" s="83">
        <f t="shared" si="464"/>
        <v>0</v>
      </c>
      <c r="AL2983" s="83">
        <f t="shared" si="465"/>
        <v>0</v>
      </c>
      <c r="AM2983" s="83">
        <f t="shared" si="466"/>
        <v>0</v>
      </c>
    </row>
    <row r="2984" spans="1:39">
      <c r="A2984" t="str">
        <f t="shared" si="460"/>
        <v>00</v>
      </c>
      <c r="B2984" s="6">
        <f>Data!A2984</f>
        <v>0</v>
      </c>
      <c r="C2984" s="7">
        <f>Data!B2984</f>
        <v>0</v>
      </c>
      <c r="D2984" s="7">
        <f>Data!C2984</f>
        <v>0</v>
      </c>
      <c r="E2984" s="1">
        <f>Data!D2984</f>
        <v>0</v>
      </c>
      <c r="F2984" s="1">
        <f>Data!E2984+Data!F2984</f>
        <v>0</v>
      </c>
      <c r="G2984" s="1">
        <f>Data!G2984</f>
        <v>0</v>
      </c>
      <c r="H2984" s="1">
        <f t="shared" si="461"/>
        <v>0</v>
      </c>
      <c r="I2984" s="1">
        <f t="shared" si="462"/>
        <v>0</v>
      </c>
      <c r="J2984" s="1">
        <f t="shared" si="463"/>
        <v>0</v>
      </c>
      <c r="K2984" s="1">
        <f>'Innlegging av opplysninger'!$B$4*H2984</f>
        <v>0</v>
      </c>
      <c r="L2984" s="1"/>
      <c r="M2984" s="1">
        <f>'Innlegging av opplysninger'!$B$5*H2984</f>
        <v>0</v>
      </c>
      <c r="N2984" s="1">
        <f>'Innlegging av opplysninger'!$B$5*I2984</f>
        <v>0</v>
      </c>
      <c r="O2984" s="1">
        <f>'Innlegging av opplysninger'!$B$5*J2984</f>
        <v>0</v>
      </c>
      <c r="P2984" s="1">
        <f>'Innlegging av opplysninger'!$B$5*K2984</f>
        <v>0</v>
      </c>
      <c r="Q2984" s="1"/>
      <c r="R2984" s="1">
        <f>'Innlegging av opplysninger'!$C$11*SUM(H2984:Q2984)</f>
        <v>0</v>
      </c>
      <c r="S2984" s="1">
        <f>'Innlegging av opplysninger'!$C$13*(((H2984+J2984+M2984+O2984)*Data!H2984)+(J2984+O2984)*(1-Data!H2984)*1.8/12+I2984+N2984+K2984+L2984+P2984+Q2984)</f>
        <v>0</v>
      </c>
      <c r="T2984" s="1">
        <f>'Innlegging av opplysninger'!$C$13*((H2984+J2984+M2984+O2984)*(1-Data!H2984)-(J2984+O2984)*(1-Data!H2984)*1.8/12)</f>
        <v>0</v>
      </c>
      <c r="U2984" s="1">
        <f>Data!I2984</f>
        <v>0</v>
      </c>
      <c r="V2984" s="1">
        <f>Data!J2984+Data!K2984</f>
        <v>0</v>
      </c>
      <c r="W2984" s="1">
        <f>Data!L2984</f>
        <v>0</v>
      </c>
      <c r="X2984" s="1">
        <f t="shared" si="467"/>
        <v>0</v>
      </c>
      <c r="Y2984" s="100">
        <f t="shared" si="468"/>
        <v>0</v>
      </c>
      <c r="Z2984" s="100">
        <f t="shared" si="469"/>
        <v>0</v>
      </c>
      <c r="AA2984" s="100">
        <f>'Innlegging av opplysninger'!$B$4*X2984</f>
        <v>0</v>
      </c>
      <c r="AB2984" s="1"/>
      <c r="AC2984" s="1">
        <f>'Innlegging av opplysninger'!$B$5*X2984</f>
        <v>0</v>
      </c>
      <c r="AD2984" s="1">
        <f>'Innlegging av opplysninger'!$B$5*Y2984</f>
        <v>0</v>
      </c>
      <c r="AE2984" s="1">
        <f>'Innlegging av opplysninger'!$B$5*Z2984</f>
        <v>0</v>
      </c>
      <c r="AF2984" s="1">
        <f>'Innlegging av opplysninger'!$B$5*AA2984</f>
        <v>0</v>
      </c>
      <c r="AG2984" s="1"/>
      <c r="AH2984" s="1">
        <f>'Innlegging av opplysninger'!$C$11*SUM(X2984:AG2984)</f>
        <v>0</v>
      </c>
      <c r="AI2984" s="1">
        <f>'Innlegging av opplysninger'!$C$13*(((X2984+Z2984+AC2984+AE2984)*Data!M2984)+(Z2984+AE2984)*(1-Data!M2984)*1.8/12+Y2984+AD2984+AA2984+AB2984+AF2984+AG2984)</f>
        <v>0</v>
      </c>
      <c r="AJ2984" s="1">
        <f>'Innlegging av opplysninger'!$C$13*((X2984+Z2984+AC2984+AE2984)*(1-Data!M2984)-(Z2984+AE2984)*(1-Data!M2984)*1.8/12)</f>
        <v>0</v>
      </c>
      <c r="AK2984" s="83">
        <f t="shared" si="464"/>
        <v>0</v>
      </c>
      <c r="AL2984" s="83">
        <f t="shared" si="465"/>
        <v>0</v>
      </c>
      <c r="AM2984" s="83">
        <f t="shared" si="466"/>
        <v>0</v>
      </c>
    </row>
    <row r="2985" spans="1:39">
      <c r="A2985" t="str">
        <f t="shared" si="460"/>
        <v>00</v>
      </c>
      <c r="B2985" s="6">
        <f>Data!A2985</f>
        <v>0</v>
      </c>
      <c r="C2985" s="7">
        <f>Data!B2985</f>
        <v>0</v>
      </c>
      <c r="D2985" s="7">
        <f>Data!C2985</f>
        <v>0</v>
      </c>
      <c r="E2985" s="1">
        <f>Data!D2985</f>
        <v>0</v>
      </c>
      <c r="F2985" s="1">
        <f>Data!E2985+Data!F2985</f>
        <v>0</v>
      </c>
      <c r="G2985" s="1">
        <f>Data!G2985</f>
        <v>0</v>
      </c>
      <c r="H2985" s="1">
        <f t="shared" si="461"/>
        <v>0</v>
      </c>
      <c r="I2985" s="1">
        <f t="shared" si="462"/>
        <v>0</v>
      </c>
      <c r="J2985" s="1">
        <f t="shared" si="463"/>
        <v>0</v>
      </c>
      <c r="K2985" s="1">
        <f>'Innlegging av opplysninger'!$B$4*H2985</f>
        <v>0</v>
      </c>
      <c r="L2985" s="1"/>
      <c r="M2985" s="1">
        <f>'Innlegging av opplysninger'!$B$5*H2985</f>
        <v>0</v>
      </c>
      <c r="N2985" s="1">
        <f>'Innlegging av opplysninger'!$B$5*I2985</f>
        <v>0</v>
      </c>
      <c r="O2985" s="1">
        <f>'Innlegging av opplysninger'!$B$5*J2985</f>
        <v>0</v>
      </c>
      <c r="P2985" s="1">
        <f>'Innlegging av opplysninger'!$B$5*K2985</f>
        <v>0</v>
      </c>
      <c r="Q2985" s="1"/>
      <c r="R2985" s="1">
        <f>'Innlegging av opplysninger'!$C$11*SUM(H2985:Q2985)</f>
        <v>0</v>
      </c>
      <c r="S2985" s="1">
        <f>'Innlegging av opplysninger'!$C$13*(((H2985+J2985+M2985+O2985)*Data!H2985)+(J2985+O2985)*(1-Data!H2985)*1.8/12+I2985+N2985+K2985+L2985+P2985+Q2985)</f>
        <v>0</v>
      </c>
      <c r="T2985" s="1">
        <f>'Innlegging av opplysninger'!$C$13*((H2985+J2985+M2985+O2985)*(1-Data!H2985)-(J2985+O2985)*(1-Data!H2985)*1.8/12)</f>
        <v>0</v>
      </c>
      <c r="U2985" s="1">
        <f>Data!I2985</f>
        <v>0</v>
      </c>
      <c r="V2985" s="1">
        <f>Data!J2985+Data!K2985</f>
        <v>0</v>
      </c>
      <c r="W2985" s="1">
        <f>Data!L2985</f>
        <v>0</v>
      </c>
      <c r="X2985" s="1">
        <f t="shared" si="467"/>
        <v>0</v>
      </c>
      <c r="Y2985" s="100">
        <f t="shared" si="468"/>
        <v>0</v>
      </c>
      <c r="Z2985" s="100">
        <f t="shared" si="469"/>
        <v>0</v>
      </c>
      <c r="AA2985" s="100">
        <f>'Innlegging av opplysninger'!$B$4*X2985</f>
        <v>0</v>
      </c>
      <c r="AB2985" s="1"/>
      <c r="AC2985" s="1">
        <f>'Innlegging av opplysninger'!$B$5*X2985</f>
        <v>0</v>
      </c>
      <c r="AD2985" s="1">
        <f>'Innlegging av opplysninger'!$B$5*Y2985</f>
        <v>0</v>
      </c>
      <c r="AE2985" s="1">
        <f>'Innlegging av opplysninger'!$B$5*Z2985</f>
        <v>0</v>
      </c>
      <c r="AF2985" s="1">
        <f>'Innlegging av opplysninger'!$B$5*AA2985</f>
        <v>0</v>
      </c>
      <c r="AG2985" s="1"/>
      <c r="AH2985" s="1">
        <f>'Innlegging av opplysninger'!$C$11*SUM(X2985:AG2985)</f>
        <v>0</v>
      </c>
      <c r="AI2985" s="1">
        <f>'Innlegging av opplysninger'!$C$13*(((X2985+Z2985+AC2985+AE2985)*Data!M2985)+(Z2985+AE2985)*(1-Data!M2985)*1.8/12+Y2985+AD2985+AA2985+AB2985+AF2985+AG2985)</f>
        <v>0</v>
      </c>
      <c r="AJ2985" s="1">
        <f>'Innlegging av opplysninger'!$C$13*((X2985+Z2985+AC2985+AE2985)*(1-Data!M2985)-(Z2985+AE2985)*(1-Data!M2985)*1.8/12)</f>
        <v>0</v>
      </c>
      <c r="AK2985" s="83">
        <f t="shared" si="464"/>
        <v>0</v>
      </c>
      <c r="AL2985" s="83">
        <f t="shared" si="465"/>
        <v>0</v>
      </c>
      <c r="AM2985" s="83">
        <f t="shared" si="466"/>
        <v>0</v>
      </c>
    </row>
    <row r="2986" spans="1:39">
      <c r="A2986" t="str">
        <f t="shared" si="460"/>
        <v>00</v>
      </c>
      <c r="B2986" s="6">
        <f>Data!A2986</f>
        <v>0</v>
      </c>
      <c r="C2986" s="7">
        <f>Data!B2986</f>
        <v>0</v>
      </c>
      <c r="D2986" s="7">
        <f>Data!C2986</f>
        <v>0</v>
      </c>
      <c r="E2986" s="1">
        <f>Data!D2986</f>
        <v>0</v>
      </c>
      <c r="F2986" s="1">
        <f>Data!E2986+Data!F2986</f>
        <v>0</v>
      </c>
      <c r="G2986" s="1">
        <f>Data!G2986</f>
        <v>0</v>
      </c>
      <c r="H2986" s="1">
        <f t="shared" si="461"/>
        <v>0</v>
      </c>
      <c r="I2986" s="1">
        <f t="shared" si="462"/>
        <v>0</v>
      </c>
      <c r="J2986" s="1">
        <f t="shared" si="463"/>
        <v>0</v>
      </c>
      <c r="K2986" s="1">
        <f>'Innlegging av opplysninger'!$B$4*H2986</f>
        <v>0</v>
      </c>
      <c r="L2986" s="1"/>
      <c r="M2986" s="1">
        <f>'Innlegging av opplysninger'!$B$5*H2986</f>
        <v>0</v>
      </c>
      <c r="N2986" s="1">
        <f>'Innlegging av opplysninger'!$B$5*I2986</f>
        <v>0</v>
      </c>
      <c r="O2986" s="1">
        <f>'Innlegging av opplysninger'!$B$5*J2986</f>
        <v>0</v>
      </c>
      <c r="P2986" s="1">
        <f>'Innlegging av opplysninger'!$B$5*K2986</f>
        <v>0</v>
      </c>
      <c r="Q2986" s="1"/>
      <c r="R2986" s="1">
        <f>'Innlegging av opplysninger'!$C$11*SUM(H2986:Q2986)</f>
        <v>0</v>
      </c>
      <c r="S2986" s="1">
        <f>'Innlegging av opplysninger'!$C$13*(((H2986+J2986+M2986+O2986)*Data!H2986)+(J2986+O2986)*(1-Data!H2986)*1.8/12+I2986+N2986+K2986+L2986+P2986+Q2986)</f>
        <v>0</v>
      </c>
      <c r="T2986" s="1">
        <f>'Innlegging av opplysninger'!$C$13*((H2986+J2986+M2986+O2986)*(1-Data!H2986)-(J2986+O2986)*(1-Data!H2986)*1.8/12)</f>
        <v>0</v>
      </c>
      <c r="U2986" s="1">
        <f>Data!I2986</f>
        <v>0</v>
      </c>
      <c r="V2986" s="1">
        <f>Data!J2986+Data!K2986</f>
        <v>0</v>
      </c>
      <c r="W2986" s="1">
        <f>Data!L2986</f>
        <v>0</v>
      </c>
      <c r="X2986" s="1">
        <f t="shared" si="467"/>
        <v>0</v>
      </c>
      <c r="Y2986" s="100">
        <f t="shared" si="468"/>
        <v>0</v>
      </c>
      <c r="Z2986" s="100">
        <f t="shared" si="469"/>
        <v>0</v>
      </c>
      <c r="AA2986" s="100">
        <f>'Innlegging av opplysninger'!$B$4*X2986</f>
        <v>0</v>
      </c>
      <c r="AB2986" s="1"/>
      <c r="AC2986" s="1">
        <f>'Innlegging av opplysninger'!$B$5*X2986</f>
        <v>0</v>
      </c>
      <c r="AD2986" s="1">
        <f>'Innlegging av opplysninger'!$B$5*Y2986</f>
        <v>0</v>
      </c>
      <c r="AE2986" s="1">
        <f>'Innlegging av opplysninger'!$B$5*Z2986</f>
        <v>0</v>
      </c>
      <c r="AF2986" s="1">
        <f>'Innlegging av opplysninger'!$B$5*AA2986</f>
        <v>0</v>
      </c>
      <c r="AG2986" s="1"/>
      <c r="AH2986" s="1">
        <f>'Innlegging av opplysninger'!$C$11*SUM(X2986:AG2986)</f>
        <v>0</v>
      </c>
      <c r="AI2986" s="1">
        <f>'Innlegging av opplysninger'!$C$13*(((X2986+Z2986+AC2986+AE2986)*Data!M2986)+(Z2986+AE2986)*(1-Data!M2986)*1.8/12+Y2986+AD2986+AA2986+AB2986+AF2986+AG2986)</f>
        <v>0</v>
      </c>
      <c r="AJ2986" s="1">
        <f>'Innlegging av opplysninger'!$C$13*((X2986+Z2986+AC2986+AE2986)*(1-Data!M2986)-(Z2986+AE2986)*(1-Data!M2986)*1.8/12)</f>
        <v>0</v>
      </c>
      <c r="AK2986" s="83">
        <f t="shared" si="464"/>
        <v>0</v>
      </c>
      <c r="AL2986" s="83">
        <f t="shared" si="465"/>
        <v>0</v>
      </c>
      <c r="AM2986" s="83">
        <f t="shared" si="466"/>
        <v>0</v>
      </c>
    </row>
    <row r="2987" spans="1:39">
      <c r="A2987" t="str">
        <f t="shared" si="460"/>
        <v>00</v>
      </c>
      <c r="B2987" s="6">
        <f>Data!A2987</f>
        <v>0</v>
      </c>
      <c r="C2987" s="7">
        <f>Data!B2987</f>
        <v>0</v>
      </c>
      <c r="D2987" s="7">
        <f>Data!C2987</f>
        <v>0</v>
      </c>
      <c r="E2987" s="1">
        <f>Data!D2987</f>
        <v>0</v>
      </c>
      <c r="F2987" s="1">
        <f>Data!E2987+Data!F2987</f>
        <v>0</v>
      </c>
      <c r="G2987" s="1">
        <f>Data!G2987</f>
        <v>0</v>
      </c>
      <c r="H2987" s="1">
        <f t="shared" si="461"/>
        <v>0</v>
      </c>
      <c r="I2987" s="1">
        <f t="shared" si="462"/>
        <v>0</v>
      </c>
      <c r="J2987" s="1">
        <f t="shared" si="463"/>
        <v>0</v>
      </c>
      <c r="K2987" s="1">
        <f>'Innlegging av opplysninger'!$B$4*H2987</f>
        <v>0</v>
      </c>
      <c r="L2987" s="1"/>
      <c r="M2987" s="1">
        <f>'Innlegging av opplysninger'!$B$5*H2987</f>
        <v>0</v>
      </c>
      <c r="N2987" s="1">
        <f>'Innlegging av opplysninger'!$B$5*I2987</f>
        <v>0</v>
      </c>
      <c r="O2987" s="1">
        <f>'Innlegging av opplysninger'!$B$5*J2987</f>
        <v>0</v>
      </c>
      <c r="P2987" s="1">
        <f>'Innlegging av opplysninger'!$B$5*K2987</f>
        <v>0</v>
      </c>
      <c r="Q2987" s="1"/>
      <c r="R2987" s="1">
        <f>'Innlegging av opplysninger'!$C$11*SUM(H2987:Q2987)</f>
        <v>0</v>
      </c>
      <c r="S2987" s="1">
        <f>'Innlegging av opplysninger'!$C$13*(((H2987+J2987+M2987+O2987)*Data!H2987)+(J2987+O2987)*(1-Data!H2987)*1.8/12+I2987+N2987+K2987+L2987+P2987+Q2987)</f>
        <v>0</v>
      </c>
      <c r="T2987" s="1">
        <f>'Innlegging av opplysninger'!$C$13*((H2987+J2987+M2987+O2987)*(1-Data!H2987)-(J2987+O2987)*(1-Data!H2987)*1.8/12)</f>
        <v>0</v>
      </c>
      <c r="U2987" s="1">
        <f>Data!I2987</f>
        <v>0</v>
      </c>
      <c r="V2987" s="1">
        <f>Data!J2987+Data!K2987</f>
        <v>0</v>
      </c>
      <c r="W2987" s="1">
        <f>Data!L2987</f>
        <v>0</v>
      </c>
      <c r="X2987" s="1">
        <f t="shared" si="467"/>
        <v>0</v>
      </c>
      <c r="Y2987" s="100">
        <f t="shared" si="468"/>
        <v>0</v>
      </c>
      <c r="Z2987" s="100">
        <f t="shared" si="469"/>
        <v>0</v>
      </c>
      <c r="AA2987" s="100">
        <f>'Innlegging av opplysninger'!$B$4*X2987</f>
        <v>0</v>
      </c>
      <c r="AB2987" s="1"/>
      <c r="AC2987" s="1">
        <f>'Innlegging av opplysninger'!$B$5*X2987</f>
        <v>0</v>
      </c>
      <c r="AD2987" s="1">
        <f>'Innlegging av opplysninger'!$B$5*Y2987</f>
        <v>0</v>
      </c>
      <c r="AE2987" s="1">
        <f>'Innlegging av opplysninger'!$B$5*Z2987</f>
        <v>0</v>
      </c>
      <c r="AF2987" s="1">
        <f>'Innlegging av opplysninger'!$B$5*AA2987</f>
        <v>0</v>
      </c>
      <c r="AG2987" s="1"/>
      <c r="AH2987" s="1">
        <f>'Innlegging av opplysninger'!$C$11*SUM(X2987:AG2987)</f>
        <v>0</v>
      </c>
      <c r="AI2987" s="1">
        <f>'Innlegging av opplysninger'!$C$13*(((X2987+Z2987+AC2987+AE2987)*Data!M2987)+(Z2987+AE2987)*(1-Data!M2987)*1.8/12+Y2987+AD2987+AA2987+AB2987+AF2987+AG2987)</f>
        <v>0</v>
      </c>
      <c r="AJ2987" s="1">
        <f>'Innlegging av opplysninger'!$C$13*((X2987+Z2987+AC2987+AE2987)*(1-Data!M2987)-(Z2987+AE2987)*(1-Data!M2987)*1.8/12)</f>
        <v>0</v>
      </c>
      <c r="AK2987" s="83">
        <f t="shared" si="464"/>
        <v>0</v>
      </c>
      <c r="AL2987" s="83">
        <f t="shared" si="465"/>
        <v>0</v>
      </c>
      <c r="AM2987" s="83">
        <f t="shared" si="466"/>
        <v>0</v>
      </c>
    </row>
    <row r="2988" spans="1:39">
      <c r="A2988" t="str">
        <f t="shared" si="460"/>
        <v>00</v>
      </c>
      <c r="B2988" s="6">
        <f>Data!A2988</f>
        <v>0</v>
      </c>
      <c r="C2988" s="7">
        <f>Data!B2988</f>
        <v>0</v>
      </c>
      <c r="D2988" s="7">
        <f>Data!C2988</f>
        <v>0</v>
      </c>
      <c r="E2988" s="1">
        <f>Data!D2988</f>
        <v>0</v>
      </c>
      <c r="F2988" s="1">
        <f>Data!E2988+Data!F2988</f>
        <v>0</v>
      </c>
      <c r="G2988" s="1">
        <f>Data!G2988</f>
        <v>0</v>
      </c>
      <c r="H2988" s="1">
        <f t="shared" si="461"/>
        <v>0</v>
      </c>
      <c r="I2988" s="1">
        <f t="shared" si="462"/>
        <v>0</v>
      </c>
      <c r="J2988" s="1">
        <f t="shared" si="463"/>
        <v>0</v>
      </c>
      <c r="K2988" s="1">
        <f>'Innlegging av opplysninger'!$B$4*H2988</f>
        <v>0</v>
      </c>
      <c r="L2988" s="1"/>
      <c r="M2988" s="1">
        <f>'Innlegging av opplysninger'!$B$5*H2988</f>
        <v>0</v>
      </c>
      <c r="N2988" s="1">
        <f>'Innlegging av opplysninger'!$B$5*I2988</f>
        <v>0</v>
      </c>
      <c r="O2988" s="1">
        <f>'Innlegging av opplysninger'!$B$5*J2988</f>
        <v>0</v>
      </c>
      <c r="P2988" s="1">
        <f>'Innlegging av opplysninger'!$B$5*K2988</f>
        <v>0</v>
      </c>
      <c r="Q2988" s="1"/>
      <c r="R2988" s="1">
        <f>'Innlegging av opplysninger'!$C$11*SUM(H2988:Q2988)</f>
        <v>0</v>
      </c>
      <c r="S2988" s="1">
        <f>'Innlegging av opplysninger'!$C$13*(((H2988+J2988+M2988+O2988)*Data!H2988)+(J2988+O2988)*(1-Data!H2988)*1.8/12+I2988+N2988+K2988+L2988+P2988+Q2988)</f>
        <v>0</v>
      </c>
      <c r="T2988" s="1">
        <f>'Innlegging av opplysninger'!$C$13*((H2988+J2988+M2988+O2988)*(1-Data!H2988)-(J2988+O2988)*(1-Data!H2988)*1.8/12)</f>
        <v>0</v>
      </c>
      <c r="U2988" s="1">
        <f>Data!I2988</f>
        <v>0</v>
      </c>
      <c r="V2988" s="1">
        <f>Data!J2988+Data!K2988</f>
        <v>0</v>
      </c>
      <c r="W2988" s="1">
        <f>Data!L2988</f>
        <v>0</v>
      </c>
      <c r="X2988" s="1">
        <f t="shared" si="467"/>
        <v>0</v>
      </c>
      <c r="Y2988" s="100">
        <f t="shared" si="468"/>
        <v>0</v>
      </c>
      <c r="Z2988" s="100">
        <f t="shared" si="469"/>
        <v>0</v>
      </c>
      <c r="AA2988" s="100">
        <f>'Innlegging av opplysninger'!$B$4*X2988</f>
        <v>0</v>
      </c>
      <c r="AB2988" s="1"/>
      <c r="AC2988" s="1">
        <f>'Innlegging av opplysninger'!$B$5*X2988</f>
        <v>0</v>
      </c>
      <c r="AD2988" s="1">
        <f>'Innlegging av opplysninger'!$B$5*Y2988</f>
        <v>0</v>
      </c>
      <c r="AE2988" s="1">
        <f>'Innlegging av opplysninger'!$B$5*Z2988</f>
        <v>0</v>
      </c>
      <c r="AF2988" s="1">
        <f>'Innlegging av opplysninger'!$B$5*AA2988</f>
        <v>0</v>
      </c>
      <c r="AG2988" s="1"/>
      <c r="AH2988" s="1">
        <f>'Innlegging av opplysninger'!$C$11*SUM(X2988:AG2988)</f>
        <v>0</v>
      </c>
      <c r="AI2988" s="1">
        <f>'Innlegging av opplysninger'!$C$13*(((X2988+Z2988+AC2988+AE2988)*Data!M2988)+(Z2988+AE2988)*(1-Data!M2988)*1.8/12+Y2988+AD2988+AA2988+AB2988+AF2988+AG2988)</f>
        <v>0</v>
      </c>
      <c r="AJ2988" s="1">
        <f>'Innlegging av opplysninger'!$C$13*((X2988+Z2988+AC2988+AE2988)*(1-Data!M2988)-(Z2988+AE2988)*(1-Data!M2988)*1.8/12)</f>
        <v>0</v>
      </c>
      <c r="AK2988" s="83">
        <f t="shared" si="464"/>
        <v>0</v>
      </c>
      <c r="AL2988" s="83">
        <f t="shared" si="465"/>
        <v>0</v>
      </c>
      <c r="AM2988" s="83">
        <f t="shared" si="466"/>
        <v>0</v>
      </c>
    </row>
    <row r="2989" spans="1:39">
      <c r="A2989" t="str">
        <f t="shared" si="460"/>
        <v>00</v>
      </c>
      <c r="B2989" s="6">
        <f>Data!A2989</f>
        <v>0</v>
      </c>
      <c r="C2989" s="7">
        <f>Data!B2989</f>
        <v>0</v>
      </c>
      <c r="D2989" s="7">
        <f>Data!C2989</f>
        <v>0</v>
      </c>
      <c r="E2989" s="1">
        <f>Data!D2989</f>
        <v>0</v>
      </c>
      <c r="F2989" s="1">
        <f>Data!E2989+Data!F2989</f>
        <v>0</v>
      </c>
      <c r="G2989" s="1">
        <f>Data!G2989</f>
        <v>0</v>
      </c>
      <c r="H2989" s="1">
        <f t="shared" si="461"/>
        <v>0</v>
      </c>
      <c r="I2989" s="1">
        <f t="shared" si="462"/>
        <v>0</v>
      </c>
      <c r="J2989" s="1">
        <f t="shared" si="463"/>
        <v>0</v>
      </c>
      <c r="K2989" s="1">
        <f>'Innlegging av opplysninger'!$B$4*H2989</f>
        <v>0</v>
      </c>
      <c r="L2989" s="1"/>
      <c r="M2989" s="1">
        <f>'Innlegging av opplysninger'!$B$5*H2989</f>
        <v>0</v>
      </c>
      <c r="N2989" s="1">
        <f>'Innlegging av opplysninger'!$B$5*I2989</f>
        <v>0</v>
      </c>
      <c r="O2989" s="1">
        <f>'Innlegging av opplysninger'!$B$5*J2989</f>
        <v>0</v>
      </c>
      <c r="P2989" s="1">
        <f>'Innlegging av opplysninger'!$B$5*K2989</f>
        <v>0</v>
      </c>
      <c r="Q2989" s="1"/>
      <c r="R2989" s="1">
        <f>'Innlegging av opplysninger'!$C$11*SUM(H2989:Q2989)</f>
        <v>0</v>
      </c>
      <c r="S2989" s="1">
        <f>'Innlegging av opplysninger'!$C$13*(((H2989+J2989+M2989+O2989)*Data!H2989)+(J2989+O2989)*(1-Data!H2989)*1.8/12+I2989+N2989+K2989+L2989+P2989+Q2989)</f>
        <v>0</v>
      </c>
      <c r="T2989" s="1">
        <f>'Innlegging av opplysninger'!$C$13*((H2989+J2989+M2989+O2989)*(1-Data!H2989)-(J2989+O2989)*(1-Data!H2989)*1.8/12)</f>
        <v>0</v>
      </c>
      <c r="U2989" s="1">
        <f>Data!I2989</f>
        <v>0</v>
      </c>
      <c r="V2989" s="1">
        <f>Data!J2989+Data!K2989</f>
        <v>0</v>
      </c>
      <c r="W2989" s="1">
        <f>Data!L2989</f>
        <v>0</v>
      </c>
      <c r="X2989" s="1">
        <f t="shared" si="467"/>
        <v>0</v>
      </c>
      <c r="Y2989" s="100">
        <f t="shared" si="468"/>
        <v>0</v>
      </c>
      <c r="Z2989" s="100">
        <f t="shared" si="469"/>
        <v>0</v>
      </c>
      <c r="AA2989" s="100">
        <f>'Innlegging av opplysninger'!$B$4*X2989</f>
        <v>0</v>
      </c>
      <c r="AB2989" s="1"/>
      <c r="AC2989" s="1">
        <f>'Innlegging av opplysninger'!$B$5*X2989</f>
        <v>0</v>
      </c>
      <c r="AD2989" s="1">
        <f>'Innlegging av opplysninger'!$B$5*Y2989</f>
        <v>0</v>
      </c>
      <c r="AE2989" s="1">
        <f>'Innlegging av opplysninger'!$B$5*Z2989</f>
        <v>0</v>
      </c>
      <c r="AF2989" s="1">
        <f>'Innlegging av opplysninger'!$B$5*AA2989</f>
        <v>0</v>
      </c>
      <c r="AG2989" s="1"/>
      <c r="AH2989" s="1">
        <f>'Innlegging av opplysninger'!$C$11*SUM(X2989:AG2989)</f>
        <v>0</v>
      </c>
      <c r="AI2989" s="1">
        <f>'Innlegging av opplysninger'!$C$13*(((X2989+Z2989+AC2989+AE2989)*Data!M2989)+(Z2989+AE2989)*(1-Data!M2989)*1.8/12+Y2989+AD2989+AA2989+AB2989+AF2989+AG2989)</f>
        <v>0</v>
      </c>
      <c r="AJ2989" s="1">
        <f>'Innlegging av opplysninger'!$C$13*((X2989+Z2989+AC2989+AE2989)*(1-Data!M2989)-(Z2989+AE2989)*(1-Data!M2989)*1.8/12)</f>
        <v>0</v>
      </c>
      <c r="AK2989" s="83">
        <f t="shared" si="464"/>
        <v>0</v>
      </c>
      <c r="AL2989" s="83">
        <f t="shared" si="465"/>
        <v>0</v>
      </c>
      <c r="AM2989" s="83">
        <f t="shared" si="466"/>
        <v>0</v>
      </c>
    </row>
    <row r="2990" spans="1:39">
      <c r="A2990" t="str">
        <f t="shared" si="460"/>
        <v>00</v>
      </c>
      <c r="B2990" s="6">
        <f>Data!A2990</f>
        <v>0</v>
      </c>
      <c r="C2990" s="7">
        <f>Data!B2990</f>
        <v>0</v>
      </c>
      <c r="D2990" s="7">
        <f>Data!C2990</f>
        <v>0</v>
      </c>
      <c r="E2990" s="1">
        <f>Data!D2990</f>
        <v>0</v>
      </c>
      <c r="F2990" s="1">
        <f>Data!E2990+Data!F2990</f>
        <v>0</v>
      </c>
      <c r="G2990" s="1">
        <f>Data!G2990</f>
        <v>0</v>
      </c>
      <c r="H2990" s="1">
        <f t="shared" si="461"/>
        <v>0</v>
      </c>
      <c r="I2990" s="1">
        <f t="shared" si="462"/>
        <v>0</v>
      </c>
      <c r="J2990" s="1">
        <f t="shared" si="463"/>
        <v>0</v>
      </c>
      <c r="K2990" s="1">
        <f>'Innlegging av opplysninger'!$B$4*H2990</f>
        <v>0</v>
      </c>
      <c r="L2990" s="1"/>
      <c r="M2990" s="1">
        <f>'Innlegging av opplysninger'!$B$5*H2990</f>
        <v>0</v>
      </c>
      <c r="N2990" s="1">
        <f>'Innlegging av opplysninger'!$B$5*I2990</f>
        <v>0</v>
      </c>
      <c r="O2990" s="1">
        <f>'Innlegging av opplysninger'!$B$5*J2990</f>
        <v>0</v>
      </c>
      <c r="P2990" s="1">
        <f>'Innlegging av opplysninger'!$B$5*K2990</f>
        <v>0</v>
      </c>
      <c r="Q2990" s="1"/>
      <c r="R2990" s="1">
        <f>'Innlegging av opplysninger'!$C$11*SUM(H2990:Q2990)</f>
        <v>0</v>
      </c>
      <c r="S2990" s="1">
        <f>'Innlegging av opplysninger'!$C$13*(((H2990+J2990+M2990+O2990)*Data!H2990)+(J2990+O2990)*(1-Data!H2990)*1.8/12+I2990+N2990+K2990+L2990+P2990+Q2990)</f>
        <v>0</v>
      </c>
      <c r="T2990" s="1">
        <f>'Innlegging av opplysninger'!$C$13*((H2990+J2990+M2990+O2990)*(1-Data!H2990)-(J2990+O2990)*(1-Data!H2990)*1.8/12)</f>
        <v>0</v>
      </c>
      <c r="U2990" s="1">
        <f>Data!I2990</f>
        <v>0</v>
      </c>
      <c r="V2990" s="1">
        <f>Data!J2990+Data!K2990</f>
        <v>0</v>
      </c>
      <c r="W2990" s="1">
        <f>Data!L2990</f>
        <v>0</v>
      </c>
      <c r="X2990" s="1">
        <f t="shared" si="467"/>
        <v>0</v>
      </c>
      <c r="Y2990" s="100">
        <f t="shared" si="468"/>
        <v>0</v>
      </c>
      <c r="Z2990" s="100">
        <f t="shared" si="469"/>
        <v>0</v>
      </c>
      <c r="AA2990" s="100">
        <f>'Innlegging av opplysninger'!$B$4*X2990</f>
        <v>0</v>
      </c>
      <c r="AB2990" s="1"/>
      <c r="AC2990" s="1">
        <f>'Innlegging av opplysninger'!$B$5*X2990</f>
        <v>0</v>
      </c>
      <c r="AD2990" s="1">
        <f>'Innlegging av opplysninger'!$B$5*Y2990</f>
        <v>0</v>
      </c>
      <c r="AE2990" s="1">
        <f>'Innlegging av opplysninger'!$B$5*Z2990</f>
        <v>0</v>
      </c>
      <c r="AF2990" s="1">
        <f>'Innlegging av opplysninger'!$B$5*AA2990</f>
        <v>0</v>
      </c>
      <c r="AG2990" s="1"/>
      <c r="AH2990" s="1">
        <f>'Innlegging av opplysninger'!$C$11*SUM(X2990:AG2990)</f>
        <v>0</v>
      </c>
      <c r="AI2990" s="1">
        <f>'Innlegging av opplysninger'!$C$13*(((X2990+Z2990+AC2990+AE2990)*Data!M2990)+(Z2990+AE2990)*(1-Data!M2990)*1.8/12+Y2990+AD2990+AA2990+AB2990+AF2990+AG2990)</f>
        <v>0</v>
      </c>
      <c r="AJ2990" s="1">
        <f>'Innlegging av opplysninger'!$C$13*((X2990+Z2990+AC2990+AE2990)*(1-Data!M2990)-(Z2990+AE2990)*(1-Data!M2990)*1.8/12)</f>
        <v>0</v>
      </c>
      <c r="AK2990" s="83">
        <f t="shared" si="464"/>
        <v>0</v>
      </c>
      <c r="AL2990" s="83">
        <f t="shared" si="465"/>
        <v>0</v>
      </c>
      <c r="AM2990" s="83">
        <f t="shared" si="466"/>
        <v>0</v>
      </c>
    </row>
    <row r="2991" spans="1:39">
      <c r="A2991" t="str">
        <f t="shared" si="460"/>
        <v>00</v>
      </c>
      <c r="B2991" s="6">
        <f>Data!A2991</f>
        <v>0</v>
      </c>
      <c r="C2991" s="7">
        <f>Data!B2991</f>
        <v>0</v>
      </c>
      <c r="D2991" s="7">
        <f>Data!C2991</f>
        <v>0</v>
      </c>
      <c r="E2991" s="1">
        <f>Data!D2991</f>
        <v>0</v>
      </c>
      <c r="F2991" s="1">
        <f>Data!E2991+Data!F2991</f>
        <v>0</v>
      </c>
      <c r="G2991" s="1">
        <f>Data!G2991</f>
        <v>0</v>
      </c>
      <c r="H2991" s="1">
        <f t="shared" si="461"/>
        <v>0</v>
      </c>
      <c r="I2991" s="1">
        <f t="shared" si="462"/>
        <v>0</v>
      </c>
      <c r="J2991" s="1">
        <f t="shared" si="463"/>
        <v>0</v>
      </c>
      <c r="K2991" s="1">
        <f>'Innlegging av opplysninger'!$B$4*H2991</f>
        <v>0</v>
      </c>
      <c r="L2991" s="1"/>
      <c r="M2991" s="1">
        <f>'Innlegging av opplysninger'!$B$5*H2991</f>
        <v>0</v>
      </c>
      <c r="N2991" s="1">
        <f>'Innlegging av opplysninger'!$B$5*I2991</f>
        <v>0</v>
      </c>
      <c r="O2991" s="1">
        <f>'Innlegging av opplysninger'!$B$5*J2991</f>
        <v>0</v>
      </c>
      <c r="P2991" s="1">
        <f>'Innlegging av opplysninger'!$B$5*K2991</f>
        <v>0</v>
      </c>
      <c r="Q2991" s="1"/>
      <c r="R2991" s="1">
        <f>'Innlegging av opplysninger'!$C$11*SUM(H2991:Q2991)</f>
        <v>0</v>
      </c>
      <c r="S2991" s="1">
        <f>'Innlegging av opplysninger'!$C$13*(((H2991+J2991+M2991+O2991)*Data!H2991)+(J2991+O2991)*(1-Data!H2991)*1.8/12+I2991+N2991+K2991+L2991+P2991+Q2991)</f>
        <v>0</v>
      </c>
      <c r="T2991" s="1">
        <f>'Innlegging av opplysninger'!$C$13*((H2991+J2991+M2991+O2991)*(1-Data!H2991)-(J2991+O2991)*(1-Data!H2991)*1.8/12)</f>
        <v>0</v>
      </c>
      <c r="U2991" s="1">
        <f>Data!I2991</f>
        <v>0</v>
      </c>
      <c r="V2991" s="1">
        <f>Data!J2991+Data!K2991</f>
        <v>0</v>
      </c>
      <c r="W2991" s="1">
        <f>Data!L2991</f>
        <v>0</v>
      </c>
      <c r="X2991" s="1">
        <f t="shared" si="467"/>
        <v>0</v>
      </c>
      <c r="Y2991" s="100">
        <f t="shared" si="468"/>
        <v>0</v>
      </c>
      <c r="Z2991" s="100">
        <f t="shared" si="469"/>
        <v>0</v>
      </c>
      <c r="AA2991" s="100">
        <f>'Innlegging av opplysninger'!$B$4*X2991</f>
        <v>0</v>
      </c>
      <c r="AB2991" s="1"/>
      <c r="AC2991" s="1">
        <f>'Innlegging av opplysninger'!$B$5*X2991</f>
        <v>0</v>
      </c>
      <c r="AD2991" s="1">
        <f>'Innlegging av opplysninger'!$B$5*Y2991</f>
        <v>0</v>
      </c>
      <c r="AE2991" s="1">
        <f>'Innlegging av opplysninger'!$B$5*Z2991</f>
        <v>0</v>
      </c>
      <c r="AF2991" s="1">
        <f>'Innlegging av opplysninger'!$B$5*AA2991</f>
        <v>0</v>
      </c>
      <c r="AG2991" s="1"/>
      <c r="AH2991" s="1">
        <f>'Innlegging av opplysninger'!$C$11*SUM(X2991:AG2991)</f>
        <v>0</v>
      </c>
      <c r="AI2991" s="1">
        <f>'Innlegging av opplysninger'!$C$13*(((X2991+Z2991+AC2991+AE2991)*Data!M2991)+(Z2991+AE2991)*(1-Data!M2991)*1.8/12+Y2991+AD2991+AA2991+AB2991+AF2991+AG2991)</f>
        <v>0</v>
      </c>
      <c r="AJ2991" s="1">
        <f>'Innlegging av opplysninger'!$C$13*((X2991+Z2991+AC2991+AE2991)*(1-Data!M2991)-(Z2991+AE2991)*(1-Data!M2991)*1.8/12)</f>
        <v>0</v>
      </c>
      <c r="AK2991" s="83">
        <f t="shared" si="464"/>
        <v>0</v>
      </c>
      <c r="AL2991" s="83">
        <f t="shared" si="465"/>
        <v>0</v>
      </c>
      <c r="AM2991" s="83">
        <f t="shared" si="466"/>
        <v>0</v>
      </c>
    </row>
    <row r="2992" spans="1:39">
      <c r="A2992" t="str">
        <f t="shared" si="460"/>
        <v>00</v>
      </c>
      <c r="B2992" s="6">
        <f>Data!A2992</f>
        <v>0</v>
      </c>
      <c r="C2992" s="7">
        <f>Data!B2992</f>
        <v>0</v>
      </c>
      <c r="D2992" s="7">
        <f>Data!C2992</f>
        <v>0</v>
      </c>
      <c r="E2992" s="1">
        <f>Data!D2992</f>
        <v>0</v>
      </c>
      <c r="F2992" s="1">
        <f>Data!E2992+Data!F2992</f>
        <v>0</v>
      </c>
      <c r="G2992" s="1">
        <f>Data!G2992</f>
        <v>0</v>
      </c>
      <c r="H2992" s="1">
        <f t="shared" si="461"/>
        <v>0</v>
      </c>
      <c r="I2992" s="1">
        <f t="shared" si="462"/>
        <v>0</v>
      </c>
      <c r="J2992" s="1">
        <f t="shared" si="463"/>
        <v>0</v>
      </c>
      <c r="K2992" s="1">
        <f>'Innlegging av opplysninger'!$B$4*H2992</f>
        <v>0</v>
      </c>
      <c r="L2992" s="1"/>
      <c r="M2992" s="1">
        <f>'Innlegging av opplysninger'!$B$5*H2992</f>
        <v>0</v>
      </c>
      <c r="N2992" s="1">
        <f>'Innlegging av opplysninger'!$B$5*I2992</f>
        <v>0</v>
      </c>
      <c r="O2992" s="1">
        <f>'Innlegging av opplysninger'!$B$5*J2992</f>
        <v>0</v>
      </c>
      <c r="P2992" s="1">
        <f>'Innlegging av opplysninger'!$B$5*K2992</f>
        <v>0</v>
      </c>
      <c r="Q2992" s="1"/>
      <c r="R2992" s="1">
        <f>'Innlegging av opplysninger'!$C$11*SUM(H2992:Q2992)</f>
        <v>0</v>
      </c>
      <c r="S2992" s="1">
        <f>'Innlegging av opplysninger'!$C$13*(((H2992+J2992+M2992+O2992)*Data!H2992)+(J2992+O2992)*(1-Data!H2992)*1.8/12+I2992+N2992+K2992+L2992+P2992+Q2992)</f>
        <v>0</v>
      </c>
      <c r="T2992" s="1">
        <f>'Innlegging av opplysninger'!$C$13*((H2992+J2992+M2992+O2992)*(1-Data!H2992)-(J2992+O2992)*(1-Data!H2992)*1.8/12)</f>
        <v>0</v>
      </c>
      <c r="U2992" s="1">
        <f>Data!I2992</f>
        <v>0</v>
      </c>
      <c r="V2992" s="1">
        <f>Data!J2992+Data!K2992</f>
        <v>0</v>
      </c>
      <c r="W2992" s="1">
        <f>Data!L2992</f>
        <v>0</v>
      </c>
      <c r="X2992" s="1">
        <f t="shared" si="467"/>
        <v>0</v>
      </c>
      <c r="Y2992" s="100">
        <f t="shared" si="468"/>
        <v>0</v>
      </c>
      <c r="Z2992" s="100">
        <f t="shared" si="469"/>
        <v>0</v>
      </c>
      <c r="AA2992" s="100">
        <f>'Innlegging av opplysninger'!$B$4*X2992</f>
        <v>0</v>
      </c>
      <c r="AB2992" s="1"/>
      <c r="AC2992" s="1">
        <f>'Innlegging av opplysninger'!$B$5*X2992</f>
        <v>0</v>
      </c>
      <c r="AD2992" s="1">
        <f>'Innlegging av opplysninger'!$B$5*Y2992</f>
        <v>0</v>
      </c>
      <c r="AE2992" s="1">
        <f>'Innlegging av opplysninger'!$B$5*Z2992</f>
        <v>0</v>
      </c>
      <c r="AF2992" s="1">
        <f>'Innlegging av opplysninger'!$B$5*AA2992</f>
        <v>0</v>
      </c>
      <c r="AG2992" s="1"/>
      <c r="AH2992" s="1">
        <f>'Innlegging av opplysninger'!$C$11*SUM(X2992:AG2992)</f>
        <v>0</v>
      </c>
      <c r="AI2992" s="1">
        <f>'Innlegging av opplysninger'!$C$13*(((X2992+Z2992+AC2992+AE2992)*Data!M2992)+(Z2992+AE2992)*(1-Data!M2992)*1.8/12+Y2992+AD2992+AA2992+AB2992+AF2992+AG2992)</f>
        <v>0</v>
      </c>
      <c r="AJ2992" s="1">
        <f>'Innlegging av opplysninger'!$C$13*((X2992+Z2992+AC2992+AE2992)*(1-Data!M2992)-(Z2992+AE2992)*(1-Data!M2992)*1.8/12)</f>
        <v>0</v>
      </c>
      <c r="AK2992" s="83">
        <f t="shared" si="464"/>
        <v>0</v>
      </c>
      <c r="AL2992" s="83">
        <f t="shared" si="465"/>
        <v>0</v>
      </c>
      <c r="AM2992" s="83">
        <f t="shared" si="466"/>
        <v>0</v>
      </c>
    </row>
    <row r="2993" spans="1:39">
      <c r="A2993" t="str">
        <f t="shared" si="460"/>
        <v>00</v>
      </c>
      <c r="B2993" s="6">
        <f>Data!A2993</f>
        <v>0</v>
      </c>
      <c r="C2993" s="7">
        <f>Data!B2993</f>
        <v>0</v>
      </c>
      <c r="D2993" s="7">
        <f>Data!C2993</f>
        <v>0</v>
      </c>
      <c r="E2993" s="1">
        <f>Data!D2993</f>
        <v>0</v>
      </c>
      <c r="F2993" s="1">
        <f>Data!E2993+Data!F2993</f>
        <v>0</v>
      </c>
      <c r="G2993" s="1">
        <f>Data!G2993</f>
        <v>0</v>
      </c>
      <c r="H2993" s="1">
        <f t="shared" si="461"/>
        <v>0</v>
      </c>
      <c r="I2993" s="1">
        <f t="shared" si="462"/>
        <v>0</v>
      </c>
      <c r="J2993" s="1">
        <f t="shared" si="463"/>
        <v>0</v>
      </c>
      <c r="K2993" s="1">
        <f>'Innlegging av opplysninger'!$B$4*H2993</f>
        <v>0</v>
      </c>
      <c r="L2993" s="1"/>
      <c r="M2993" s="1">
        <f>'Innlegging av opplysninger'!$B$5*H2993</f>
        <v>0</v>
      </c>
      <c r="N2993" s="1">
        <f>'Innlegging av opplysninger'!$B$5*I2993</f>
        <v>0</v>
      </c>
      <c r="O2993" s="1">
        <f>'Innlegging av opplysninger'!$B$5*J2993</f>
        <v>0</v>
      </c>
      <c r="P2993" s="1">
        <f>'Innlegging av opplysninger'!$B$5*K2993</f>
        <v>0</v>
      </c>
      <c r="Q2993" s="1"/>
      <c r="R2993" s="1">
        <f>'Innlegging av opplysninger'!$C$11*SUM(H2993:Q2993)</f>
        <v>0</v>
      </c>
      <c r="S2993" s="1">
        <f>'Innlegging av opplysninger'!$C$13*(((H2993+J2993+M2993+O2993)*Data!H2993)+(J2993+O2993)*(1-Data!H2993)*1.8/12+I2993+N2993+K2993+L2993+P2993+Q2993)</f>
        <v>0</v>
      </c>
      <c r="T2993" s="1">
        <f>'Innlegging av opplysninger'!$C$13*((H2993+J2993+M2993+O2993)*(1-Data!H2993)-(J2993+O2993)*(1-Data!H2993)*1.8/12)</f>
        <v>0</v>
      </c>
      <c r="U2993" s="1">
        <f>Data!I2993</f>
        <v>0</v>
      </c>
      <c r="V2993" s="1">
        <f>Data!J2993+Data!K2993</f>
        <v>0</v>
      </c>
      <c r="W2993" s="1">
        <f>Data!L2993</f>
        <v>0</v>
      </c>
      <c r="X2993" s="1">
        <f t="shared" si="467"/>
        <v>0</v>
      </c>
      <c r="Y2993" s="100">
        <f t="shared" si="468"/>
        <v>0</v>
      </c>
      <c r="Z2993" s="100">
        <f t="shared" si="469"/>
        <v>0</v>
      </c>
      <c r="AA2993" s="100">
        <f>'Innlegging av opplysninger'!$B$4*X2993</f>
        <v>0</v>
      </c>
      <c r="AB2993" s="1"/>
      <c r="AC2993" s="1">
        <f>'Innlegging av opplysninger'!$B$5*X2993</f>
        <v>0</v>
      </c>
      <c r="AD2993" s="1">
        <f>'Innlegging av opplysninger'!$B$5*Y2993</f>
        <v>0</v>
      </c>
      <c r="AE2993" s="1">
        <f>'Innlegging av opplysninger'!$B$5*Z2993</f>
        <v>0</v>
      </c>
      <c r="AF2993" s="1">
        <f>'Innlegging av opplysninger'!$B$5*AA2993</f>
        <v>0</v>
      </c>
      <c r="AG2993" s="1"/>
      <c r="AH2993" s="1">
        <f>'Innlegging av opplysninger'!$C$11*SUM(X2993:AG2993)</f>
        <v>0</v>
      </c>
      <c r="AI2993" s="1">
        <f>'Innlegging av opplysninger'!$C$13*(((X2993+Z2993+AC2993+AE2993)*Data!M2993)+(Z2993+AE2993)*(1-Data!M2993)*1.8/12+Y2993+AD2993+AA2993+AB2993+AF2993+AG2993)</f>
        <v>0</v>
      </c>
      <c r="AJ2993" s="1">
        <f>'Innlegging av opplysninger'!$C$13*((X2993+Z2993+AC2993+AE2993)*(1-Data!M2993)-(Z2993+AE2993)*(1-Data!M2993)*1.8/12)</f>
        <v>0</v>
      </c>
      <c r="AK2993" s="83">
        <f t="shared" si="464"/>
        <v>0</v>
      </c>
      <c r="AL2993" s="83">
        <f t="shared" si="465"/>
        <v>0</v>
      </c>
      <c r="AM2993" s="83">
        <f t="shared" si="466"/>
        <v>0</v>
      </c>
    </row>
    <row r="2994" spans="1:39">
      <c r="A2994" t="str">
        <f t="shared" si="460"/>
        <v>00</v>
      </c>
      <c r="B2994" s="6">
        <f>Data!A2994</f>
        <v>0</v>
      </c>
      <c r="C2994" s="7">
        <f>Data!B2994</f>
        <v>0</v>
      </c>
      <c r="D2994" s="7">
        <f>Data!C2994</f>
        <v>0</v>
      </c>
      <c r="E2994" s="1">
        <f>Data!D2994</f>
        <v>0</v>
      </c>
      <c r="F2994" s="1">
        <f>Data!E2994+Data!F2994</f>
        <v>0</v>
      </c>
      <c r="G2994" s="1">
        <f>Data!G2994</f>
        <v>0</v>
      </c>
      <c r="H2994" s="1">
        <f t="shared" si="461"/>
        <v>0</v>
      </c>
      <c r="I2994" s="1">
        <f t="shared" si="462"/>
        <v>0</v>
      </c>
      <c r="J2994" s="1">
        <f t="shared" si="463"/>
        <v>0</v>
      </c>
      <c r="K2994" s="1">
        <f>'Innlegging av opplysninger'!$B$4*H2994</f>
        <v>0</v>
      </c>
      <c r="L2994" s="1"/>
      <c r="M2994" s="1">
        <f>'Innlegging av opplysninger'!$B$5*H2994</f>
        <v>0</v>
      </c>
      <c r="N2994" s="1">
        <f>'Innlegging av opplysninger'!$B$5*I2994</f>
        <v>0</v>
      </c>
      <c r="O2994" s="1">
        <f>'Innlegging av opplysninger'!$B$5*J2994</f>
        <v>0</v>
      </c>
      <c r="P2994" s="1">
        <f>'Innlegging av opplysninger'!$B$5*K2994</f>
        <v>0</v>
      </c>
      <c r="Q2994" s="1"/>
      <c r="R2994" s="1">
        <f>'Innlegging av opplysninger'!$C$11*SUM(H2994:Q2994)</f>
        <v>0</v>
      </c>
      <c r="S2994" s="1">
        <f>'Innlegging av opplysninger'!$C$13*(((H2994+J2994+M2994+O2994)*Data!H2994)+(J2994+O2994)*(1-Data!H2994)*1.8/12+I2994+N2994+K2994+L2994+P2994+Q2994)</f>
        <v>0</v>
      </c>
      <c r="T2994" s="1">
        <f>'Innlegging av opplysninger'!$C$13*((H2994+J2994+M2994+O2994)*(1-Data!H2994)-(J2994+O2994)*(1-Data!H2994)*1.8/12)</f>
        <v>0</v>
      </c>
      <c r="U2994" s="1">
        <f>Data!I2994</f>
        <v>0</v>
      </c>
      <c r="V2994" s="1">
        <f>Data!J2994+Data!K2994</f>
        <v>0</v>
      </c>
      <c r="W2994" s="1">
        <f>Data!L2994</f>
        <v>0</v>
      </c>
      <c r="X2994" s="1">
        <f t="shared" si="467"/>
        <v>0</v>
      </c>
      <c r="Y2994" s="100">
        <f t="shared" si="468"/>
        <v>0</v>
      </c>
      <c r="Z2994" s="100">
        <f t="shared" si="469"/>
        <v>0</v>
      </c>
      <c r="AA2994" s="100">
        <f>'Innlegging av opplysninger'!$B$4*X2994</f>
        <v>0</v>
      </c>
      <c r="AB2994" s="1"/>
      <c r="AC2994" s="1">
        <f>'Innlegging av opplysninger'!$B$5*X2994</f>
        <v>0</v>
      </c>
      <c r="AD2994" s="1">
        <f>'Innlegging av opplysninger'!$B$5*Y2994</f>
        <v>0</v>
      </c>
      <c r="AE2994" s="1">
        <f>'Innlegging av opplysninger'!$B$5*Z2994</f>
        <v>0</v>
      </c>
      <c r="AF2994" s="1">
        <f>'Innlegging av opplysninger'!$B$5*AA2994</f>
        <v>0</v>
      </c>
      <c r="AG2994" s="1"/>
      <c r="AH2994" s="1">
        <f>'Innlegging av opplysninger'!$C$11*SUM(X2994:AG2994)</f>
        <v>0</v>
      </c>
      <c r="AI2994" s="1">
        <f>'Innlegging av opplysninger'!$C$13*(((X2994+Z2994+AC2994+AE2994)*Data!M2994)+(Z2994+AE2994)*(1-Data!M2994)*1.8/12+Y2994+AD2994+AA2994+AB2994+AF2994+AG2994)</f>
        <v>0</v>
      </c>
      <c r="AJ2994" s="1">
        <f>'Innlegging av opplysninger'!$C$13*((X2994+Z2994+AC2994+AE2994)*(1-Data!M2994)-(Z2994+AE2994)*(1-Data!M2994)*1.8/12)</f>
        <v>0</v>
      </c>
      <c r="AK2994" s="83">
        <f t="shared" si="464"/>
        <v>0</v>
      </c>
      <c r="AL2994" s="83">
        <f t="shared" si="465"/>
        <v>0</v>
      </c>
      <c r="AM2994" s="83">
        <f t="shared" si="466"/>
        <v>0</v>
      </c>
    </row>
    <row r="2995" spans="1:39">
      <c r="A2995" t="str">
        <f t="shared" si="460"/>
        <v>00</v>
      </c>
      <c r="B2995" s="6">
        <f>Data!A2995</f>
        <v>0</v>
      </c>
      <c r="C2995" s="7">
        <f>Data!B2995</f>
        <v>0</v>
      </c>
      <c r="D2995" s="7">
        <f>Data!C2995</f>
        <v>0</v>
      </c>
      <c r="E2995" s="1">
        <f>Data!D2995</f>
        <v>0</v>
      </c>
      <c r="F2995" s="1">
        <f>Data!E2995+Data!F2995</f>
        <v>0</v>
      </c>
      <c r="G2995" s="1">
        <f>Data!G2995</f>
        <v>0</v>
      </c>
      <c r="H2995" s="1">
        <f t="shared" si="461"/>
        <v>0</v>
      </c>
      <c r="I2995" s="1">
        <f t="shared" si="462"/>
        <v>0</v>
      </c>
      <c r="J2995" s="1">
        <f t="shared" si="463"/>
        <v>0</v>
      </c>
      <c r="K2995" s="1">
        <f>'Innlegging av opplysninger'!$B$4*H2995</f>
        <v>0</v>
      </c>
      <c r="L2995" s="1"/>
      <c r="M2995" s="1">
        <f>'Innlegging av opplysninger'!$B$5*H2995</f>
        <v>0</v>
      </c>
      <c r="N2995" s="1">
        <f>'Innlegging av opplysninger'!$B$5*I2995</f>
        <v>0</v>
      </c>
      <c r="O2995" s="1">
        <f>'Innlegging av opplysninger'!$B$5*J2995</f>
        <v>0</v>
      </c>
      <c r="P2995" s="1">
        <f>'Innlegging av opplysninger'!$B$5*K2995</f>
        <v>0</v>
      </c>
      <c r="Q2995" s="1"/>
      <c r="R2995" s="1">
        <f>'Innlegging av opplysninger'!$C$11*SUM(H2995:Q2995)</f>
        <v>0</v>
      </c>
      <c r="S2995" s="1">
        <f>'Innlegging av opplysninger'!$C$13*(((H2995+J2995+M2995+O2995)*Data!H2995)+(J2995+O2995)*(1-Data!H2995)*1.8/12+I2995+N2995+K2995+L2995+P2995+Q2995)</f>
        <v>0</v>
      </c>
      <c r="T2995" s="1">
        <f>'Innlegging av opplysninger'!$C$13*((H2995+J2995+M2995+O2995)*(1-Data!H2995)-(J2995+O2995)*(1-Data!H2995)*1.8/12)</f>
        <v>0</v>
      </c>
      <c r="U2995" s="1">
        <f>Data!I2995</f>
        <v>0</v>
      </c>
      <c r="V2995" s="1">
        <f>Data!J2995+Data!K2995</f>
        <v>0</v>
      </c>
      <c r="W2995" s="1">
        <f>Data!L2995</f>
        <v>0</v>
      </c>
      <c r="X2995" s="1">
        <f t="shared" si="467"/>
        <v>0</v>
      </c>
      <c r="Y2995" s="100">
        <f t="shared" si="468"/>
        <v>0</v>
      </c>
      <c r="Z2995" s="100">
        <f t="shared" si="469"/>
        <v>0</v>
      </c>
      <c r="AA2995" s="100">
        <f>'Innlegging av opplysninger'!$B$4*X2995</f>
        <v>0</v>
      </c>
      <c r="AB2995" s="1"/>
      <c r="AC2995" s="1">
        <f>'Innlegging av opplysninger'!$B$5*X2995</f>
        <v>0</v>
      </c>
      <c r="AD2995" s="1">
        <f>'Innlegging av opplysninger'!$B$5*Y2995</f>
        <v>0</v>
      </c>
      <c r="AE2995" s="1">
        <f>'Innlegging av opplysninger'!$B$5*Z2995</f>
        <v>0</v>
      </c>
      <c r="AF2995" s="1">
        <f>'Innlegging av opplysninger'!$B$5*AA2995</f>
        <v>0</v>
      </c>
      <c r="AG2995" s="1"/>
      <c r="AH2995" s="1">
        <f>'Innlegging av opplysninger'!$C$11*SUM(X2995:AG2995)</f>
        <v>0</v>
      </c>
      <c r="AI2995" s="1">
        <f>'Innlegging av opplysninger'!$C$13*(((X2995+Z2995+AC2995+AE2995)*Data!M2995)+(Z2995+AE2995)*(1-Data!M2995)*1.8/12+Y2995+AD2995+AA2995+AB2995+AF2995+AG2995)</f>
        <v>0</v>
      </c>
      <c r="AJ2995" s="1">
        <f>'Innlegging av opplysninger'!$C$13*((X2995+Z2995+AC2995+AE2995)*(1-Data!M2995)-(Z2995+AE2995)*(1-Data!M2995)*1.8/12)</f>
        <v>0</v>
      </c>
      <c r="AK2995" s="83">
        <f t="shared" si="464"/>
        <v>0</v>
      </c>
      <c r="AL2995" s="83">
        <f t="shared" si="465"/>
        <v>0</v>
      </c>
      <c r="AM2995" s="83">
        <f t="shared" si="466"/>
        <v>0</v>
      </c>
    </row>
    <row r="2996" spans="1:39">
      <c r="A2996" t="str">
        <f t="shared" si="460"/>
        <v>00</v>
      </c>
      <c r="B2996" s="6">
        <f>Data!A2996</f>
        <v>0</v>
      </c>
      <c r="C2996" s="7">
        <f>Data!B2996</f>
        <v>0</v>
      </c>
      <c r="D2996" s="7">
        <f>Data!C2996</f>
        <v>0</v>
      </c>
      <c r="E2996" s="1">
        <f>Data!D2996</f>
        <v>0</v>
      </c>
      <c r="F2996" s="1">
        <f>Data!E2996+Data!F2996</f>
        <v>0</v>
      </c>
      <c r="G2996" s="1">
        <f>Data!G2996</f>
        <v>0</v>
      </c>
      <c r="H2996" s="1">
        <f t="shared" si="461"/>
        <v>0</v>
      </c>
      <c r="I2996" s="1">
        <f t="shared" si="462"/>
        <v>0</v>
      </c>
      <c r="J2996" s="1">
        <f t="shared" si="463"/>
        <v>0</v>
      </c>
      <c r="K2996" s="1">
        <f>'Innlegging av opplysninger'!$B$4*H2996</f>
        <v>0</v>
      </c>
      <c r="L2996" s="1"/>
      <c r="M2996" s="1">
        <f>'Innlegging av opplysninger'!$B$5*H2996</f>
        <v>0</v>
      </c>
      <c r="N2996" s="1">
        <f>'Innlegging av opplysninger'!$B$5*I2996</f>
        <v>0</v>
      </c>
      <c r="O2996" s="1">
        <f>'Innlegging av opplysninger'!$B$5*J2996</f>
        <v>0</v>
      </c>
      <c r="P2996" s="1">
        <f>'Innlegging av opplysninger'!$B$5*K2996</f>
        <v>0</v>
      </c>
      <c r="Q2996" s="1"/>
      <c r="R2996" s="1">
        <f>'Innlegging av opplysninger'!$C$11*SUM(H2996:Q2996)</f>
        <v>0</v>
      </c>
      <c r="S2996" s="1">
        <f>'Innlegging av opplysninger'!$C$13*(((H2996+J2996+M2996+O2996)*Data!H2996)+(J2996+O2996)*(1-Data!H2996)*1.8/12+I2996+N2996+K2996+L2996+P2996+Q2996)</f>
        <v>0</v>
      </c>
      <c r="T2996" s="1">
        <f>'Innlegging av opplysninger'!$C$13*((H2996+J2996+M2996+O2996)*(1-Data!H2996)-(J2996+O2996)*(1-Data!H2996)*1.8/12)</f>
        <v>0</v>
      </c>
      <c r="U2996" s="1">
        <f>Data!I2996</f>
        <v>0</v>
      </c>
      <c r="V2996" s="1">
        <f>Data!J2996+Data!K2996</f>
        <v>0</v>
      </c>
      <c r="W2996" s="1">
        <f>Data!L2996</f>
        <v>0</v>
      </c>
      <c r="X2996" s="1">
        <f t="shared" si="467"/>
        <v>0</v>
      </c>
      <c r="Y2996" s="100">
        <f t="shared" si="468"/>
        <v>0</v>
      </c>
      <c r="Z2996" s="100">
        <f t="shared" si="469"/>
        <v>0</v>
      </c>
      <c r="AA2996" s="100">
        <f>'Innlegging av opplysninger'!$B$4*X2996</f>
        <v>0</v>
      </c>
      <c r="AB2996" s="1"/>
      <c r="AC2996" s="1">
        <f>'Innlegging av opplysninger'!$B$5*X2996</f>
        <v>0</v>
      </c>
      <c r="AD2996" s="1">
        <f>'Innlegging av opplysninger'!$B$5*Y2996</f>
        <v>0</v>
      </c>
      <c r="AE2996" s="1">
        <f>'Innlegging av opplysninger'!$B$5*Z2996</f>
        <v>0</v>
      </c>
      <c r="AF2996" s="1">
        <f>'Innlegging av opplysninger'!$B$5*AA2996</f>
        <v>0</v>
      </c>
      <c r="AG2996" s="1"/>
      <c r="AH2996" s="1">
        <f>'Innlegging av opplysninger'!$C$11*SUM(X2996:AG2996)</f>
        <v>0</v>
      </c>
      <c r="AI2996" s="1">
        <f>'Innlegging av opplysninger'!$C$13*(((X2996+Z2996+AC2996+AE2996)*Data!M2996)+(Z2996+AE2996)*(1-Data!M2996)*1.8/12+Y2996+AD2996+AA2996+AB2996+AF2996+AG2996)</f>
        <v>0</v>
      </c>
      <c r="AJ2996" s="1">
        <f>'Innlegging av opplysninger'!$C$13*((X2996+Z2996+AC2996+AE2996)*(1-Data!M2996)-(Z2996+AE2996)*(1-Data!M2996)*1.8/12)</f>
        <v>0</v>
      </c>
      <c r="AK2996" s="83">
        <f t="shared" si="464"/>
        <v>0</v>
      </c>
      <c r="AL2996" s="83">
        <f t="shared" si="465"/>
        <v>0</v>
      </c>
      <c r="AM2996" s="83">
        <f t="shared" si="466"/>
        <v>0</v>
      </c>
    </row>
    <row r="2997" spans="1:39">
      <c r="A2997" t="str">
        <f t="shared" si="460"/>
        <v>00</v>
      </c>
      <c r="B2997" s="6">
        <f>Data!A2997</f>
        <v>0</v>
      </c>
      <c r="C2997" s="7">
        <f>Data!B2997</f>
        <v>0</v>
      </c>
      <c r="D2997" s="7">
        <f>Data!C2997</f>
        <v>0</v>
      </c>
      <c r="E2997" s="1">
        <f>Data!D2997</f>
        <v>0</v>
      </c>
      <c r="F2997" s="1">
        <f>Data!E2997+Data!F2997</f>
        <v>0</v>
      </c>
      <c r="G2997" s="1">
        <f>Data!G2997</f>
        <v>0</v>
      </c>
      <c r="H2997" s="1">
        <f t="shared" si="461"/>
        <v>0</v>
      </c>
      <c r="I2997" s="1">
        <f t="shared" si="462"/>
        <v>0</v>
      </c>
      <c r="J2997" s="1">
        <f t="shared" si="463"/>
        <v>0</v>
      </c>
      <c r="K2997" s="1">
        <f>'Innlegging av opplysninger'!$B$4*H2997</f>
        <v>0</v>
      </c>
      <c r="L2997" s="1"/>
      <c r="M2997" s="1">
        <f>'Innlegging av opplysninger'!$B$5*H2997</f>
        <v>0</v>
      </c>
      <c r="N2997" s="1">
        <f>'Innlegging av opplysninger'!$B$5*I2997</f>
        <v>0</v>
      </c>
      <c r="O2997" s="1">
        <f>'Innlegging av opplysninger'!$B$5*J2997</f>
        <v>0</v>
      </c>
      <c r="P2997" s="1">
        <f>'Innlegging av opplysninger'!$B$5*K2997</f>
        <v>0</v>
      </c>
      <c r="Q2997" s="1"/>
      <c r="R2997" s="1">
        <f>'Innlegging av opplysninger'!$C$11*SUM(H2997:Q2997)</f>
        <v>0</v>
      </c>
      <c r="S2997" s="1">
        <f>'Innlegging av opplysninger'!$C$13*(((H2997+J2997+M2997+O2997)*Data!H2997)+(J2997+O2997)*(1-Data!H2997)*1.8/12+I2997+N2997+K2997+L2997+P2997+Q2997)</f>
        <v>0</v>
      </c>
      <c r="T2997" s="1">
        <f>'Innlegging av opplysninger'!$C$13*((H2997+J2997+M2997+O2997)*(1-Data!H2997)-(J2997+O2997)*(1-Data!H2997)*1.8/12)</f>
        <v>0</v>
      </c>
      <c r="U2997" s="1">
        <f>Data!I2997</f>
        <v>0</v>
      </c>
      <c r="V2997" s="1">
        <f>Data!J2997+Data!K2997</f>
        <v>0</v>
      </c>
      <c r="W2997" s="1">
        <f>Data!L2997</f>
        <v>0</v>
      </c>
      <c r="X2997" s="1">
        <f t="shared" si="467"/>
        <v>0</v>
      </c>
      <c r="Y2997" s="100">
        <f t="shared" si="468"/>
        <v>0</v>
      </c>
      <c r="Z2997" s="100">
        <f t="shared" si="469"/>
        <v>0</v>
      </c>
      <c r="AA2997" s="100">
        <f>'Innlegging av opplysninger'!$B$4*X2997</f>
        <v>0</v>
      </c>
      <c r="AB2997" s="1"/>
      <c r="AC2997" s="1">
        <f>'Innlegging av opplysninger'!$B$5*X2997</f>
        <v>0</v>
      </c>
      <c r="AD2997" s="1">
        <f>'Innlegging av opplysninger'!$B$5*Y2997</f>
        <v>0</v>
      </c>
      <c r="AE2997" s="1">
        <f>'Innlegging av opplysninger'!$B$5*Z2997</f>
        <v>0</v>
      </c>
      <c r="AF2997" s="1">
        <f>'Innlegging av opplysninger'!$B$5*AA2997</f>
        <v>0</v>
      </c>
      <c r="AG2997" s="1"/>
      <c r="AH2997" s="1">
        <f>'Innlegging av opplysninger'!$C$11*SUM(X2997:AG2997)</f>
        <v>0</v>
      </c>
      <c r="AI2997" s="1">
        <f>'Innlegging av opplysninger'!$C$13*(((X2997+Z2997+AC2997+AE2997)*Data!M2997)+(Z2997+AE2997)*(1-Data!M2997)*1.8/12+Y2997+AD2997+AA2997+AB2997+AF2997+AG2997)</f>
        <v>0</v>
      </c>
      <c r="AJ2997" s="1">
        <f>'Innlegging av opplysninger'!$C$13*((X2997+Z2997+AC2997+AE2997)*(1-Data!M2997)-(Z2997+AE2997)*(1-Data!M2997)*1.8/12)</f>
        <v>0</v>
      </c>
      <c r="AK2997" s="83">
        <f t="shared" si="464"/>
        <v>0</v>
      </c>
      <c r="AL2997" s="83">
        <f t="shared" si="465"/>
        <v>0</v>
      </c>
      <c r="AM2997" s="83">
        <f t="shared" si="466"/>
        <v>0</v>
      </c>
    </row>
    <row r="2998" spans="1:39">
      <c r="A2998" t="str">
        <f t="shared" si="460"/>
        <v>00</v>
      </c>
      <c r="B2998" s="6">
        <f>Data!A2998</f>
        <v>0</v>
      </c>
      <c r="C2998" s="7">
        <f>Data!B2998</f>
        <v>0</v>
      </c>
      <c r="D2998" s="7">
        <f>Data!C2998</f>
        <v>0</v>
      </c>
      <c r="E2998" s="1">
        <f>Data!D2998</f>
        <v>0</v>
      </c>
      <c r="F2998" s="1">
        <f>Data!E2998+Data!F2998</f>
        <v>0</v>
      </c>
      <c r="G2998" s="1">
        <f>Data!G2998</f>
        <v>0</v>
      </c>
      <c r="H2998" s="1">
        <f t="shared" si="461"/>
        <v>0</v>
      </c>
      <c r="I2998" s="1">
        <f t="shared" si="462"/>
        <v>0</v>
      </c>
      <c r="J2998" s="1">
        <f t="shared" si="463"/>
        <v>0</v>
      </c>
      <c r="K2998" s="1">
        <f>'Innlegging av opplysninger'!$B$4*H2998</f>
        <v>0</v>
      </c>
      <c r="L2998" s="1"/>
      <c r="M2998" s="1">
        <f>'Innlegging av opplysninger'!$B$5*H2998</f>
        <v>0</v>
      </c>
      <c r="N2998" s="1">
        <f>'Innlegging av opplysninger'!$B$5*I2998</f>
        <v>0</v>
      </c>
      <c r="O2998" s="1">
        <f>'Innlegging av opplysninger'!$B$5*J2998</f>
        <v>0</v>
      </c>
      <c r="P2998" s="1">
        <f>'Innlegging av opplysninger'!$B$5*K2998</f>
        <v>0</v>
      </c>
      <c r="Q2998" s="1"/>
      <c r="R2998" s="1">
        <f>'Innlegging av opplysninger'!$C$11*SUM(H2998:Q2998)</f>
        <v>0</v>
      </c>
      <c r="S2998" s="1">
        <f>'Innlegging av opplysninger'!$C$13*(((H2998+J2998+M2998+O2998)*Data!H2998)+(J2998+O2998)*(1-Data!H2998)*1.8/12+I2998+N2998+K2998+L2998+P2998+Q2998)</f>
        <v>0</v>
      </c>
      <c r="T2998" s="1">
        <f>'Innlegging av opplysninger'!$C$13*((H2998+J2998+M2998+O2998)*(1-Data!H2998)-(J2998+O2998)*(1-Data!H2998)*1.8/12)</f>
        <v>0</v>
      </c>
      <c r="U2998" s="1">
        <f>Data!I2998</f>
        <v>0</v>
      </c>
      <c r="V2998" s="1">
        <f>Data!J2998+Data!K2998</f>
        <v>0</v>
      </c>
      <c r="W2998" s="1">
        <f>Data!L2998</f>
        <v>0</v>
      </c>
      <c r="X2998" s="1">
        <f t="shared" si="467"/>
        <v>0</v>
      </c>
      <c r="Y2998" s="100">
        <f t="shared" si="468"/>
        <v>0</v>
      </c>
      <c r="Z2998" s="100">
        <f t="shared" si="469"/>
        <v>0</v>
      </c>
      <c r="AA2998" s="100">
        <f>'Innlegging av opplysninger'!$B$4*X2998</f>
        <v>0</v>
      </c>
      <c r="AB2998" s="1"/>
      <c r="AC2998" s="1">
        <f>'Innlegging av opplysninger'!$B$5*X2998</f>
        <v>0</v>
      </c>
      <c r="AD2998" s="1">
        <f>'Innlegging av opplysninger'!$B$5*Y2998</f>
        <v>0</v>
      </c>
      <c r="AE2998" s="1">
        <f>'Innlegging av opplysninger'!$B$5*Z2998</f>
        <v>0</v>
      </c>
      <c r="AF2998" s="1">
        <f>'Innlegging av opplysninger'!$B$5*AA2998</f>
        <v>0</v>
      </c>
      <c r="AG2998" s="1"/>
      <c r="AH2998" s="1">
        <f>'Innlegging av opplysninger'!$C$11*SUM(X2998:AG2998)</f>
        <v>0</v>
      </c>
      <c r="AI2998" s="1">
        <f>'Innlegging av opplysninger'!$C$13*(((X2998+Z2998+AC2998+AE2998)*Data!M2998)+(Z2998+AE2998)*(1-Data!M2998)*1.8/12+Y2998+AD2998+AA2998+AB2998+AF2998+AG2998)</f>
        <v>0</v>
      </c>
      <c r="AJ2998" s="1">
        <f>'Innlegging av opplysninger'!$C$13*((X2998+Z2998+AC2998+AE2998)*(1-Data!M2998)-(Z2998+AE2998)*(1-Data!M2998)*1.8/12)</f>
        <v>0</v>
      </c>
      <c r="AK2998" s="83">
        <f t="shared" si="464"/>
        <v>0</v>
      </c>
      <c r="AL2998" s="83">
        <f t="shared" si="465"/>
        <v>0</v>
      </c>
      <c r="AM2998" s="83">
        <f t="shared" si="466"/>
        <v>0</v>
      </c>
    </row>
    <row r="2999" spans="1:39">
      <c r="A2999" t="str">
        <f t="shared" si="460"/>
        <v>00</v>
      </c>
      <c r="B2999" s="6">
        <f>Data!A2999</f>
        <v>0</v>
      </c>
      <c r="C2999" s="7">
        <f>Data!B2999</f>
        <v>0</v>
      </c>
      <c r="D2999" s="7">
        <f>Data!C2999</f>
        <v>0</v>
      </c>
      <c r="E2999" s="1">
        <f>Data!D2999</f>
        <v>0</v>
      </c>
      <c r="F2999" s="1">
        <f>Data!E2999+Data!F2999</f>
        <v>0</v>
      </c>
      <c r="G2999" s="1">
        <f>Data!G2999</f>
        <v>0</v>
      </c>
      <c r="H2999" s="1">
        <f t="shared" si="461"/>
        <v>0</v>
      </c>
      <c r="I2999" s="1">
        <f t="shared" si="462"/>
        <v>0</v>
      </c>
      <c r="J2999" s="1">
        <f t="shared" si="463"/>
        <v>0</v>
      </c>
      <c r="K2999" s="1">
        <f>'Innlegging av opplysninger'!$B$4*H2999</f>
        <v>0</v>
      </c>
      <c r="L2999" s="1"/>
      <c r="M2999" s="1">
        <f>'Innlegging av opplysninger'!$B$5*H2999</f>
        <v>0</v>
      </c>
      <c r="N2999" s="1">
        <f>'Innlegging av opplysninger'!$B$5*I2999</f>
        <v>0</v>
      </c>
      <c r="O2999" s="1">
        <f>'Innlegging av opplysninger'!$B$5*J2999</f>
        <v>0</v>
      </c>
      <c r="P2999" s="1">
        <f>'Innlegging av opplysninger'!$B$5*K2999</f>
        <v>0</v>
      </c>
      <c r="Q2999" s="1"/>
      <c r="R2999" s="1">
        <f>'Innlegging av opplysninger'!$C$11*SUM(H2999:Q2999)</f>
        <v>0</v>
      </c>
      <c r="S2999" s="1">
        <f>'Innlegging av opplysninger'!$C$13*(((H2999+J2999+M2999+O2999)*Data!H2999)+(J2999+O2999)*(1-Data!H2999)*1.8/12+I2999+N2999+K2999+L2999+P2999+Q2999)</f>
        <v>0</v>
      </c>
      <c r="T2999" s="1">
        <f>'Innlegging av opplysninger'!$C$13*((H2999+J2999+M2999+O2999)*(1-Data!H2999)-(J2999+O2999)*(1-Data!H2999)*1.8/12)</f>
        <v>0</v>
      </c>
      <c r="U2999" s="1">
        <f>Data!I2999</f>
        <v>0</v>
      </c>
      <c r="V2999" s="1">
        <f>Data!J2999+Data!K2999</f>
        <v>0</v>
      </c>
      <c r="W2999" s="1">
        <f>Data!L2999</f>
        <v>0</v>
      </c>
      <c r="X2999" s="1">
        <f t="shared" si="467"/>
        <v>0</v>
      </c>
      <c r="Y2999" s="100">
        <f t="shared" si="468"/>
        <v>0</v>
      </c>
      <c r="Z2999" s="100">
        <f t="shared" si="469"/>
        <v>0</v>
      </c>
      <c r="AA2999" s="100">
        <f>'Innlegging av opplysninger'!$B$4*X2999</f>
        <v>0</v>
      </c>
      <c r="AB2999" s="1"/>
      <c r="AC2999" s="1">
        <f>'Innlegging av opplysninger'!$B$5*X2999</f>
        <v>0</v>
      </c>
      <c r="AD2999" s="1">
        <f>'Innlegging av opplysninger'!$B$5*Y2999</f>
        <v>0</v>
      </c>
      <c r="AE2999" s="1">
        <f>'Innlegging av opplysninger'!$B$5*Z2999</f>
        <v>0</v>
      </c>
      <c r="AF2999" s="1">
        <f>'Innlegging av opplysninger'!$B$5*AA2999</f>
        <v>0</v>
      </c>
      <c r="AG2999" s="1"/>
      <c r="AH2999" s="1">
        <f>'Innlegging av opplysninger'!$C$11*SUM(X2999:AG2999)</f>
        <v>0</v>
      </c>
      <c r="AI2999" s="1">
        <f>'Innlegging av opplysninger'!$C$13*(((X2999+Z2999+AC2999+AE2999)*Data!M2999)+(Z2999+AE2999)*(1-Data!M2999)*1.8/12+Y2999+AD2999+AA2999+AB2999+AF2999+AG2999)</f>
        <v>0</v>
      </c>
      <c r="AJ2999" s="1">
        <f>'Innlegging av opplysninger'!$C$13*((X2999+Z2999+AC2999+AE2999)*(1-Data!M2999)-(Z2999+AE2999)*(1-Data!M2999)*1.8/12)</f>
        <v>0</v>
      </c>
      <c r="AK2999" s="83">
        <f t="shared" si="464"/>
        <v>0</v>
      </c>
      <c r="AL2999" s="83">
        <f t="shared" si="465"/>
        <v>0</v>
      </c>
      <c r="AM2999" s="83">
        <f t="shared" si="466"/>
        <v>0</v>
      </c>
    </row>
    <row r="3000" spans="1:39">
      <c r="A3000" t="str">
        <f t="shared" si="460"/>
        <v>00</v>
      </c>
      <c r="B3000" s="6">
        <f>Data!A3000</f>
        <v>0</v>
      </c>
      <c r="C3000" s="7">
        <f>Data!B3000</f>
        <v>0</v>
      </c>
      <c r="D3000" s="7">
        <f>Data!C3000</f>
        <v>0</v>
      </c>
      <c r="E3000" s="1">
        <f>Data!D3000</f>
        <v>0</v>
      </c>
      <c r="F3000" s="1">
        <f>Data!E3000+Data!F3000</f>
        <v>0</v>
      </c>
      <c r="G3000" s="1">
        <f>Data!G3000</f>
        <v>0</v>
      </c>
      <c r="H3000" s="1">
        <f t="shared" si="461"/>
        <v>0</v>
      </c>
      <c r="I3000" s="1">
        <f t="shared" si="462"/>
        <v>0</v>
      </c>
      <c r="J3000" s="1">
        <f t="shared" si="463"/>
        <v>0</v>
      </c>
      <c r="K3000" s="1">
        <f>'Innlegging av opplysninger'!$B$4*H3000</f>
        <v>0</v>
      </c>
      <c r="L3000" s="1"/>
      <c r="M3000" s="1">
        <f>'Innlegging av opplysninger'!$B$5*H3000</f>
        <v>0</v>
      </c>
      <c r="N3000" s="1">
        <f>'Innlegging av opplysninger'!$B$5*I3000</f>
        <v>0</v>
      </c>
      <c r="O3000" s="1">
        <f>'Innlegging av opplysninger'!$B$5*J3000</f>
        <v>0</v>
      </c>
      <c r="P3000" s="1">
        <f>'Innlegging av opplysninger'!$B$5*K3000</f>
        <v>0</v>
      </c>
      <c r="Q3000" s="1"/>
      <c r="R3000" s="1">
        <f>'Innlegging av opplysninger'!$C$11*SUM(H3000:Q3000)</f>
        <v>0</v>
      </c>
      <c r="S3000" s="1">
        <f>'Innlegging av opplysninger'!$C$13*(((H3000+J3000+M3000+O3000)*Data!H3000)+(J3000+O3000)*(1-Data!H3000)*1.8/12+I3000+N3000+K3000+L3000+P3000+Q3000)</f>
        <v>0</v>
      </c>
      <c r="T3000" s="1">
        <f>'Innlegging av opplysninger'!$C$13*((H3000+J3000+M3000+O3000)*(1-Data!H3000)-(J3000+O3000)*(1-Data!H3000)*1.8/12)</f>
        <v>0</v>
      </c>
      <c r="U3000" s="1">
        <f>Data!I3000</f>
        <v>0</v>
      </c>
      <c r="V3000" s="1">
        <f>Data!J3000+Data!K3000</f>
        <v>0</v>
      </c>
      <c r="W3000" s="1">
        <f>Data!L3000</f>
        <v>0</v>
      </c>
      <c r="X3000" s="1">
        <f t="shared" si="467"/>
        <v>0</v>
      </c>
      <c r="Y3000" s="100">
        <f t="shared" si="468"/>
        <v>0</v>
      </c>
      <c r="Z3000" s="100">
        <f t="shared" si="469"/>
        <v>0</v>
      </c>
      <c r="AA3000" s="100">
        <f>'Innlegging av opplysninger'!$B$4*X3000</f>
        <v>0</v>
      </c>
      <c r="AB3000" s="1"/>
      <c r="AC3000" s="1">
        <f>'Innlegging av opplysninger'!$B$5*X3000</f>
        <v>0</v>
      </c>
      <c r="AD3000" s="1">
        <f>'Innlegging av opplysninger'!$B$5*Y3000</f>
        <v>0</v>
      </c>
      <c r="AE3000" s="1">
        <f>'Innlegging av opplysninger'!$B$5*Z3000</f>
        <v>0</v>
      </c>
      <c r="AF3000" s="1">
        <f>'Innlegging av opplysninger'!$B$5*AA3000</f>
        <v>0</v>
      </c>
      <c r="AG3000" s="1"/>
      <c r="AH3000" s="1">
        <f>'Innlegging av opplysninger'!$C$11*SUM(X3000:AG3000)</f>
        <v>0</v>
      </c>
      <c r="AI3000" s="1">
        <f>'Innlegging av opplysninger'!$C$13*(((X3000+Z3000+AC3000+AE3000)*Data!M3000)+(Z3000+AE3000)*(1-Data!M3000)*1.8/12+Y3000+AD3000+AA3000+AB3000+AF3000+AG3000)</f>
        <v>0</v>
      </c>
      <c r="AJ3000" s="1">
        <f>'Innlegging av opplysninger'!$C$13*((X3000+Z3000+AC3000+AE3000)*(1-Data!M3000)-(Z3000+AE3000)*(1-Data!M3000)*1.8/12)</f>
        <v>0</v>
      </c>
      <c r="AK3000" s="83">
        <f t="shared" si="464"/>
        <v>0</v>
      </c>
      <c r="AL3000" s="83">
        <f t="shared" si="465"/>
        <v>0</v>
      </c>
      <c r="AM3000" s="83">
        <f t="shared" si="466"/>
        <v>0</v>
      </c>
    </row>
    <row r="3001" spans="1:39">
      <c r="A3001" t="str">
        <f t="shared" si="460"/>
        <v>00</v>
      </c>
      <c r="B3001" s="6">
        <f>Data!A3001</f>
        <v>0</v>
      </c>
      <c r="C3001" s="7">
        <f>Data!B3001</f>
        <v>0</v>
      </c>
      <c r="D3001" s="7">
        <f>Data!C3001</f>
        <v>0</v>
      </c>
      <c r="E3001" s="1">
        <f>Data!D3001</f>
        <v>0</v>
      </c>
      <c r="F3001" s="1">
        <f>Data!E3001+Data!F3001</f>
        <v>0</v>
      </c>
      <c r="G3001" s="1">
        <f>Data!G3001</f>
        <v>0</v>
      </c>
      <c r="H3001" s="1">
        <f t="shared" si="461"/>
        <v>0</v>
      </c>
      <c r="I3001" s="1">
        <f t="shared" si="462"/>
        <v>0</v>
      </c>
      <c r="J3001" s="1">
        <f t="shared" si="463"/>
        <v>0</v>
      </c>
      <c r="K3001" s="1">
        <f>'Innlegging av opplysninger'!$B$4*H3001</f>
        <v>0</v>
      </c>
      <c r="L3001" s="1"/>
      <c r="M3001" s="1">
        <f>'Innlegging av opplysninger'!$B$5*H3001</f>
        <v>0</v>
      </c>
      <c r="N3001" s="1">
        <f>'Innlegging av opplysninger'!$B$5*I3001</f>
        <v>0</v>
      </c>
      <c r="O3001" s="1">
        <f>'Innlegging av opplysninger'!$B$5*J3001</f>
        <v>0</v>
      </c>
      <c r="P3001" s="1">
        <f>'Innlegging av opplysninger'!$B$5*K3001</f>
        <v>0</v>
      </c>
      <c r="Q3001" s="1"/>
      <c r="R3001" s="1">
        <f>'Innlegging av opplysninger'!$C$11*SUM(H3001:Q3001)</f>
        <v>0</v>
      </c>
      <c r="S3001" s="1">
        <f>'Innlegging av opplysninger'!$C$13*(((H3001+J3001+M3001+O3001)*Data!H3001)+(J3001+O3001)*(1-Data!H3001)*1.8/12+I3001+N3001+K3001+L3001+P3001+Q3001)</f>
        <v>0</v>
      </c>
      <c r="T3001" s="1">
        <f>'Innlegging av opplysninger'!$C$13*((H3001+J3001+M3001+O3001)*(1-Data!H3001)-(J3001+O3001)*(1-Data!H3001)*1.8/12)</f>
        <v>0</v>
      </c>
      <c r="U3001" s="1">
        <f>Data!I3001</f>
        <v>0</v>
      </c>
      <c r="V3001" s="1">
        <f>Data!J3001+Data!K3001</f>
        <v>0</v>
      </c>
      <c r="W3001" s="1">
        <f>Data!L3001</f>
        <v>0</v>
      </c>
      <c r="X3001" s="1">
        <f t="shared" si="467"/>
        <v>0</v>
      </c>
      <c r="Y3001" s="100">
        <f t="shared" si="468"/>
        <v>0</v>
      </c>
      <c r="Z3001" s="100">
        <f t="shared" si="469"/>
        <v>0</v>
      </c>
      <c r="AA3001" s="100">
        <f>'Innlegging av opplysninger'!$B$4*X3001</f>
        <v>0</v>
      </c>
      <c r="AB3001" s="1"/>
      <c r="AC3001" s="1">
        <f>'Innlegging av opplysninger'!$B$5*X3001</f>
        <v>0</v>
      </c>
      <c r="AD3001" s="1">
        <f>'Innlegging av opplysninger'!$B$5*Y3001</f>
        <v>0</v>
      </c>
      <c r="AE3001" s="1">
        <f>'Innlegging av opplysninger'!$B$5*Z3001</f>
        <v>0</v>
      </c>
      <c r="AF3001" s="1">
        <f>'Innlegging av opplysninger'!$B$5*AA3001</f>
        <v>0</v>
      </c>
      <c r="AG3001" s="1"/>
      <c r="AH3001" s="1">
        <f>'Innlegging av opplysninger'!$C$11*SUM(X3001:AG3001)</f>
        <v>0</v>
      </c>
      <c r="AI3001" s="1">
        <f>'Innlegging av opplysninger'!$C$13*(((X3001+Z3001+AC3001+AE3001)*Data!M3001)+(Z3001+AE3001)*(1-Data!M3001)*1.8/12+Y3001+AD3001+AA3001+AB3001+AF3001+AG3001)</f>
        <v>0</v>
      </c>
      <c r="AJ3001" s="1">
        <f>'Innlegging av opplysninger'!$C$13*((X3001+Z3001+AC3001+AE3001)*(1-Data!M3001)-(Z3001+AE3001)*(1-Data!M3001)*1.8/12)</f>
        <v>0</v>
      </c>
      <c r="AK3001" s="83">
        <f t="shared" si="464"/>
        <v>0</v>
      </c>
      <c r="AL3001" s="83">
        <f t="shared" si="465"/>
        <v>0</v>
      </c>
      <c r="AM3001" s="83">
        <f t="shared" si="466"/>
        <v>0</v>
      </c>
    </row>
    <row r="3002" spans="1:39">
      <c r="A3002" t="str">
        <f t="shared" si="460"/>
        <v>00</v>
      </c>
      <c r="B3002" s="6">
        <f>Data!A3002</f>
        <v>0</v>
      </c>
      <c r="C3002" s="7">
        <f>Data!B3002</f>
        <v>0</v>
      </c>
      <c r="D3002" s="7">
        <f>Data!C3002</f>
        <v>0</v>
      </c>
      <c r="E3002" s="1">
        <f>Data!D3002</f>
        <v>0</v>
      </c>
      <c r="F3002" s="1">
        <f>Data!E3002+Data!F3002</f>
        <v>0</v>
      </c>
      <c r="G3002" s="1">
        <f>Data!G3002</f>
        <v>0</v>
      </c>
      <c r="H3002" s="1">
        <f t="shared" si="461"/>
        <v>0</v>
      </c>
      <c r="I3002" s="1">
        <f t="shared" si="462"/>
        <v>0</v>
      </c>
      <c r="J3002" s="1">
        <f t="shared" si="463"/>
        <v>0</v>
      </c>
      <c r="K3002" s="1">
        <f>'Innlegging av opplysninger'!$B$4*H3002</f>
        <v>0</v>
      </c>
      <c r="L3002" s="1"/>
      <c r="M3002" s="1">
        <f>'Innlegging av opplysninger'!$B$5*H3002</f>
        <v>0</v>
      </c>
      <c r="N3002" s="1">
        <f>'Innlegging av opplysninger'!$B$5*I3002</f>
        <v>0</v>
      </c>
      <c r="O3002" s="1">
        <f>'Innlegging av opplysninger'!$B$5*J3002</f>
        <v>0</v>
      </c>
      <c r="P3002" s="1">
        <f>'Innlegging av opplysninger'!$B$5*K3002</f>
        <v>0</v>
      </c>
      <c r="Q3002" s="1"/>
      <c r="R3002" s="1">
        <f>'Innlegging av opplysninger'!$C$11*SUM(H3002:Q3002)</f>
        <v>0</v>
      </c>
      <c r="S3002" s="1">
        <f>'Innlegging av opplysninger'!$C$13*(((H3002+J3002+M3002+O3002)*Data!H3002)+(J3002+O3002)*(1-Data!H3002)*1.8/12+I3002+N3002+K3002+L3002+P3002+Q3002)</f>
        <v>0</v>
      </c>
      <c r="T3002" s="1">
        <f>'Innlegging av opplysninger'!$C$13*((H3002+J3002+M3002+O3002)*(1-Data!H3002)-(J3002+O3002)*(1-Data!H3002)*1.8/12)</f>
        <v>0</v>
      </c>
      <c r="U3002" s="1">
        <f>Data!I3002</f>
        <v>0</v>
      </c>
      <c r="V3002" s="1">
        <f>Data!J3002+Data!K3002</f>
        <v>0</v>
      </c>
      <c r="W3002" s="1">
        <f>Data!L3002</f>
        <v>0</v>
      </c>
      <c r="X3002" s="1">
        <f t="shared" si="467"/>
        <v>0</v>
      </c>
      <c r="Y3002" s="100">
        <f t="shared" si="468"/>
        <v>0</v>
      </c>
      <c r="Z3002" s="100">
        <f t="shared" si="469"/>
        <v>0</v>
      </c>
      <c r="AA3002" s="100">
        <f>'Innlegging av opplysninger'!$B$4*X3002</f>
        <v>0</v>
      </c>
      <c r="AB3002" s="1"/>
      <c r="AC3002" s="1">
        <f>'Innlegging av opplysninger'!$B$5*X3002</f>
        <v>0</v>
      </c>
      <c r="AD3002" s="1">
        <f>'Innlegging av opplysninger'!$B$5*Y3002</f>
        <v>0</v>
      </c>
      <c r="AE3002" s="1">
        <f>'Innlegging av opplysninger'!$B$5*Z3002</f>
        <v>0</v>
      </c>
      <c r="AF3002" s="1">
        <f>'Innlegging av opplysninger'!$B$5*AA3002</f>
        <v>0</v>
      </c>
      <c r="AG3002" s="1"/>
      <c r="AH3002" s="1">
        <f>'Innlegging av opplysninger'!$C$11*SUM(X3002:AG3002)</f>
        <v>0</v>
      </c>
      <c r="AI3002" s="1">
        <f>'Innlegging av opplysninger'!$C$13*(((X3002+Z3002+AC3002+AE3002)*Data!M3002)+(Z3002+AE3002)*(1-Data!M3002)*1.8/12+Y3002+AD3002+AA3002+AB3002+AF3002+AG3002)</f>
        <v>0</v>
      </c>
      <c r="AJ3002" s="1">
        <f>'Innlegging av opplysninger'!$C$13*((X3002+Z3002+AC3002+AE3002)*(1-Data!M3002)-(Z3002+AE3002)*(1-Data!M3002)*1.8/12)</f>
        <v>0</v>
      </c>
      <c r="AK3002" s="83">
        <f t="shared" si="464"/>
        <v>0</v>
      </c>
      <c r="AL3002" s="83">
        <f t="shared" si="465"/>
        <v>0</v>
      </c>
      <c r="AM3002" s="83">
        <f t="shared" si="466"/>
        <v>0</v>
      </c>
    </row>
    <row r="3003" spans="1:39">
      <c r="A3003" t="str">
        <f t="shared" si="460"/>
        <v>00</v>
      </c>
      <c r="B3003" s="6">
        <f>Data!A3003</f>
        <v>0</v>
      </c>
      <c r="C3003" s="7">
        <f>Data!B3003</f>
        <v>0</v>
      </c>
      <c r="D3003" s="7">
        <f>Data!C3003</f>
        <v>0</v>
      </c>
      <c r="E3003" s="1">
        <f>Data!D3003</f>
        <v>0</v>
      </c>
      <c r="F3003" s="1">
        <f>Data!E3003+Data!F3003</f>
        <v>0</v>
      </c>
      <c r="G3003" s="1">
        <f>Data!G3003</f>
        <v>0</v>
      </c>
      <c r="H3003" s="1">
        <f t="shared" si="461"/>
        <v>0</v>
      </c>
      <c r="I3003" s="1">
        <f t="shared" si="462"/>
        <v>0</v>
      </c>
      <c r="J3003" s="1">
        <f t="shared" si="463"/>
        <v>0</v>
      </c>
      <c r="K3003" s="1">
        <f>'Innlegging av opplysninger'!$B$4*H3003</f>
        <v>0</v>
      </c>
      <c r="L3003" s="1"/>
      <c r="M3003" s="1">
        <f>'Innlegging av opplysninger'!$B$5*H3003</f>
        <v>0</v>
      </c>
      <c r="N3003" s="1">
        <f>'Innlegging av opplysninger'!$B$5*I3003</f>
        <v>0</v>
      </c>
      <c r="O3003" s="1">
        <f>'Innlegging av opplysninger'!$B$5*J3003</f>
        <v>0</v>
      </c>
      <c r="P3003" s="1">
        <f>'Innlegging av opplysninger'!$B$5*K3003</f>
        <v>0</v>
      </c>
      <c r="Q3003" s="1"/>
      <c r="R3003" s="1">
        <f>'Innlegging av opplysninger'!$C$11*SUM(H3003:Q3003)</f>
        <v>0</v>
      </c>
      <c r="S3003" s="1">
        <f>'Innlegging av opplysninger'!$C$13*(((H3003+J3003+M3003+O3003)*Data!H3003)+(J3003+O3003)*(1-Data!H3003)*1.8/12+I3003+N3003+K3003+L3003+P3003+Q3003)</f>
        <v>0</v>
      </c>
      <c r="T3003" s="1">
        <f>'Innlegging av opplysninger'!$C$13*((H3003+J3003+M3003+O3003)*(1-Data!H3003)-(J3003+O3003)*(1-Data!H3003)*1.8/12)</f>
        <v>0</v>
      </c>
      <c r="U3003" s="1">
        <f>Data!I3003</f>
        <v>0</v>
      </c>
      <c r="V3003" s="1">
        <f>Data!J3003+Data!K3003</f>
        <v>0</v>
      </c>
      <c r="W3003" s="1">
        <f>Data!L3003</f>
        <v>0</v>
      </c>
      <c r="X3003" s="1">
        <f t="shared" si="467"/>
        <v>0</v>
      </c>
      <c r="Y3003" s="100">
        <f t="shared" si="468"/>
        <v>0</v>
      </c>
      <c r="Z3003" s="100">
        <f t="shared" si="469"/>
        <v>0</v>
      </c>
      <c r="AA3003" s="100">
        <f>'Innlegging av opplysninger'!$B$4*X3003</f>
        <v>0</v>
      </c>
      <c r="AB3003" s="1"/>
      <c r="AC3003" s="1">
        <f>'Innlegging av opplysninger'!$B$5*X3003</f>
        <v>0</v>
      </c>
      <c r="AD3003" s="1">
        <f>'Innlegging av opplysninger'!$B$5*Y3003</f>
        <v>0</v>
      </c>
      <c r="AE3003" s="1">
        <f>'Innlegging av opplysninger'!$B$5*Z3003</f>
        <v>0</v>
      </c>
      <c r="AF3003" s="1">
        <f>'Innlegging av opplysninger'!$B$5*AA3003</f>
        <v>0</v>
      </c>
      <c r="AG3003" s="1"/>
      <c r="AH3003" s="1">
        <f>'Innlegging av opplysninger'!$C$11*SUM(X3003:AG3003)</f>
        <v>0</v>
      </c>
      <c r="AI3003" s="1">
        <f>'Innlegging av opplysninger'!$C$13*(((X3003+Z3003+AC3003+AE3003)*Data!M3003)+(Z3003+AE3003)*(1-Data!M3003)*1.8/12+Y3003+AD3003+AA3003+AB3003+AF3003+AG3003)</f>
        <v>0</v>
      </c>
      <c r="AJ3003" s="1">
        <f>'Innlegging av opplysninger'!$C$13*((X3003+Z3003+AC3003+AE3003)*(1-Data!M3003)-(Z3003+AE3003)*(1-Data!M3003)*1.8/12)</f>
        <v>0</v>
      </c>
      <c r="AK3003" s="83">
        <f t="shared" si="464"/>
        <v>0</v>
      </c>
      <c r="AL3003" s="83">
        <f t="shared" si="465"/>
        <v>0</v>
      </c>
      <c r="AM3003" s="83">
        <f t="shared" si="466"/>
        <v>0</v>
      </c>
    </row>
    <row r="3004" spans="1:39">
      <c r="A3004" t="str">
        <f t="shared" si="460"/>
        <v>00</v>
      </c>
      <c r="B3004" s="6">
        <f>Data!A3004</f>
        <v>0</v>
      </c>
      <c r="C3004" s="7">
        <f>Data!B3004</f>
        <v>0</v>
      </c>
      <c r="D3004" s="7">
        <f>Data!C3004</f>
        <v>0</v>
      </c>
      <c r="E3004" s="1">
        <f>Data!D3004</f>
        <v>0</v>
      </c>
      <c r="F3004" s="1">
        <f>Data!E3004+Data!F3004</f>
        <v>0</v>
      </c>
      <c r="G3004" s="1">
        <f>Data!G3004</f>
        <v>0</v>
      </c>
      <c r="H3004" s="1">
        <f t="shared" si="461"/>
        <v>0</v>
      </c>
      <c r="I3004" s="1">
        <f t="shared" si="462"/>
        <v>0</v>
      </c>
      <c r="J3004" s="1">
        <f t="shared" si="463"/>
        <v>0</v>
      </c>
      <c r="K3004" s="1">
        <f>'Innlegging av opplysninger'!$B$4*H3004</f>
        <v>0</v>
      </c>
      <c r="L3004" s="1"/>
      <c r="M3004" s="1">
        <f>'Innlegging av opplysninger'!$B$5*H3004</f>
        <v>0</v>
      </c>
      <c r="N3004" s="1">
        <f>'Innlegging av opplysninger'!$B$5*I3004</f>
        <v>0</v>
      </c>
      <c r="O3004" s="1">
        <f>'Innlegging av opplysninger'!$B$5*J3004</f>
        <v>0</v>
      </c>
      <c r="P3004" s="1">
        <f>'Innlegging av opplysninger'!$B$5*K3004</f>
        <v>0</v>
      </c>
      <c r="Q3004" s="1"/>
      <c r="R3004" s="1">
        <f>'Innlegging av opplysninger'!$C$11*SUM(H3004:Q3004)</f>
        <v>0</v>
      </c>
      <c r="S3004" s="1">
        <f>'Innlegging av opplysninger'!$C$13*(((H3004+J3004+M3004+O3004)*Data!H3004)+(J3004+O3004)*(1-Data!H3004)*1.8/12+I3004+N3004+K3004+L3004+P3004+Q3004)</f>
        <v>0</v>
      </c>
      <c r="T3004" s="1">
        <f>'Innlegging av opplysninger'!$C$13*((H3004+J3004+M3004+O3004)*(1-Data!H3004)-(J3004+O3004)*(1-Data!H3004)*1.8/12)</f>
        <v>0</v>
      </c>
      <c r="U3004" s="1">
        <f>Data!I3004</f>
        <v>0</v>
      </c>
      <c r="V3004" s="1">
        <f>Data!J3004+Data!K3004</f>
        <v>0</v>
      </c>
      <c r="W3004" s="1">
        <f>Data!L3004</f>
        <v>0</v>
      </c>
      <c r="X3004" s="1">
        <f t="shared" si="467"/>
        <v>0</v>
      </c>
      <c r="Y3004" s="100">
        <f t="shared" si="468"/>
        <v>0</v>
      </c>
      <c r="Z3004" s="100">
        <f t="shared" si="469"/>
        <v>0</v>
      </c>
      <c r="AA3004" s="100">
        <f>'Innlegging av opplysninger'!$B$4*X3004</f>
        <v>0</v>
      </c>
      <c r="AB3004" s="1"/>
      <c r="AC3004" s="1">
        <f>'Innlegging av opplysninger'!$B$5*X3004</f>
        <v>0</v>
      </c>
      <c r="AD3004" s="1">
        <f>'Innlegging av opplysninger'!$B$5*Y3004</f>
        <v>0</v>
      </c>
      <c r="AE3004" s="1">
        <f>'Innlegging av opplysninger'!$B$5*Z3004</f>
        <v>0</v>
      </c>
      <c r="AF3004" s="1">
        <f>'Innlegging av opplysninger'!$B$5*AA3004</f>
        <v>0</v>
      </c>
      <c r="AG3004" s="1"/>
      <c r="AH3004" s="1">
        <f>'Innlegging av opplysninger'!$C$11*SUM(X3004:AG3004)</f>
        <v>0</v>
      </c>
      <c r="AI3004" s="1">
        <f>'Innlegging av opplysninger'!$C$13*(((X3004+Z3004+AC3004+AE3004)*Data!M3004)+(Z3004+AE3004)*(1-Data!M3004)*1.8/12+Y3004+AD3004+AA3004+AB3004+AF3004+AG3004)</f>
        <v>0</v>
      </c>
      <c r="AJ3004" s="1">
        <f>'Innlegging av opplysninger'!$C$13*((X3004+Z3004+AC3004+AE3004)*(1-Data!M3004)-(Z3004+AE3004)*(1-Data!M3004)*1.8/12)</f>
        <v>0</v>
      </c>
      <c r="AK3004" s="83">
        <f t="shared" si="464"/>
        <v>0</v>
      </c>
      <c r="AL3004" s="83">
        <f t="shared" si="465"/>
        <v>0</v>
      </c>
      <c r="AM3004" s="83">
        <f t="shared" si="466"/>
        <v>0</v>
      </c>
    </row>
    <row r="3005" spans="1:39">
      <c r="A3005" t="str">
        <f t="shared" si="460"/>
        <v>00</v>
      </c>
      <c r="B3005" s="6">
        <f>Data!A3005</f>
        <v>0</v>
      </c>
      <c r="C3005" s="7">
        <f>Data!B3005</f>
        <v>0</v>
      </c>
      <c r="D3005" s="7">
        <f>Data!C3005</f>
        <v>0</v>
      </c>
      <c r="E3005" s="1">
        <f>Data!D3005</f>
        <v>0</v>
      </c>
      <c r="F3005" s="1">
        <f>Data!E3005+Data!F3005</f>
        <v>0</v>
      </c>
      <c r="G3005" s="1">
        <f>Data!G3005</f>
        <v>0</v>
      </c>
      <c r="H3005" s="1">
        <f t="shared" si="461"/>
        <v>0</v>
      </c>
      <c r="I3005" s="1">
        <f t="shared" si="462"/>
        <v>0</v>
      </c>
      <c r="J3005" s="1">
        <f t="shared" si="463"/>
        <v>0</v>
      </c>
      <c r="K3005" s="1">
        <f>'Innlegging av opplysninger'!$B$4*H3005</f>
        <v>0</v>
      </c>
      <c r="L3005" s="1"/>
      <c r="M3005" s="1">
        <f>'Innlegging av opplysninger'!$B$5*H3005</f>
        <v>0</v>
      </c>
      <c r="N3005" s="1">
        <f>'Innlegging av opplysninger'!$B$5*I3005</f>
        <v>0</v>
      </c>
      <c r="O3005" s="1">
        <f>'Innlegging av opplysninger'!$B$5*J3005</f>
        <v>0</v>
      </c>
      <c r="P3005" s="1">
        <f>'Innlegging av opplysninger'!$B$5*K3005</f>
        <v>0</v>
      </c>
      <c r="Q3005" s="1"/>
      <c r="R3005" s="1">
        <f>'Innlegging av opplysninger'!$C$11*SUM(H3005:Q3005)</f>
        <v>0</v>
      </c>
      <c r="S3005" s="1">
        <f>'Innlegging av opplysninger'!$C$13*(((H3005+J3005+M3005+O3005)*Data!H3005)+(J3005+O3005)*(1-Data!H3005)*1.8/12+I3005+N3005+K3005+L3005+P3005+Q3005)</f>
        <v>0</v>
      </c>
      <c r="T3005" s="1">
        <f>'Innlegging av opplysninger'!$C$13*((H3005+J3005+M3005+O3005)*(1-Data!H3005)-(J3005+O3005)*(1-Data!H3005)*1.8/12)</f>
        <v>0</v>
      </c>
      <c r="U3005" s="1">
        <f>Data!I3005</f>
        <v>0</v>
      </c>
      <c r="V3005" s="1">
        <f>Data!J3005+Data!K3005</f>
        <v>0</v>
      </c>
      <c r="W3005" s="1">
        <f>Data!L3005</f>
        <v>0</v>
      </c>
      <c r="X3005" s="1">
        <f t="shared" si="467"/>
        <v>0</v>
      </c>
      <c r="Y3005" s="100">
        <f t="shared" si="468"/>
        <v>0</v>
      </c>
      <c r="Z3005" s="100">
        <f t="shared" si="469"/>
        <v>0</v>
      </c>
      <c r="AA3005" s="100">
        <f>'Innlegging av opplysninger'!$B$4*X3005</f>
        <v>0</v>
      </c>
      <c r="AB3005" s="1"/>
      <c r="AC3005" s="1">
        <f>'Innlegging av opplysninger'!$B$5*X3005</f>
        <v>0</v>
      </c>
      <c r="AD3005" s="1">
        <f>'Innlegging av opplysninger'!$B$5*Y3005</f>
        <v>0</v>
      </c>
      <c r="AE3005" s="1">
        <f>'Innlegging av opplysninger'!$B$5*Z3005</f>
        <v>0</v>
      </c>
      <c r="AF3005" s="1">
        <f>'Innlegging av opplysninger'!$B$5*AA3005</f>
        <v>0</v>
      </c>
      <c r="AG3005" s="1"/>
      <c r="AH3005" s="1">
        <f>'Innlegging av opplysninger'!$C$11*SUM(X3005:AG3005)</f>
        <v>0</v>
      </c>
      <c r="AI3005" s="1">
        <f>'Innlegging av opplysninger'!$C$13*(((X3005+Z3005+AC3005+AE3005)*Data!M3005)+(Z3005+AE3005)*(1-Data!M3005)*1.8/12+Y3005+AD3005+AA3005+AB3005+AF3005+AG3005)</f>
        <v>0</v>
      </c>
      <c r="AJ3005" s="1">
        <f>'Innlegging av opplysninger'!$C$13*((X3005+Z3005+AC3005+AE3005)*(1-Data!M3005)-(Z3005+AE3005)*(1-Data!M3005)*1.8/12)</f>
        <v>0</v>
      </c>
      <c r="AK3005" s="83">
        <f t="shared" si="464"/>
        <v>0</v>
      </c>
      <c r="AL3005" s="83">
        <f t="shared" si="465"/>
        <v>0</v>
      </c>
      <c r="AM3005" s="83">
        <f t="shared" si="466"/>
        <v>0</v>
      </c>
    </row>
    <row r="3006" spans="1:39">
      <c r="A3006" t="str">
        <f t="shared" si="460"/>
        <v>00</v>
      </c>
      <c r="B3006" s="6">
        <f>Data!A3006</f>
        <v>0</v>
      </c>
      <c r="C3006" s="7">
        <f>Data!B3006</f>
        <v>0</v>
      </c>
      <c r="D3006" s="7">
        <f>Data!C3006</f>
        <v>0</v>
      </c>
      <c r="E3006" s="1">
        <f>Data!D3006</f>
        <v>0</v>
      </c>
      <c r="F3006" s="1">
        <f>Data!E3006+Data!F3006</f>
        <v>0</v>
      </c>
      <c r="G3006" s="1">
        <f>Data!G3006</f>
        <v>0</v>
      </c>
      <c r="H3006" s="1">
        <f t="shared" si="461"/>
        <v>0</v>
      </c>
      <c r="I3006" s="1">
        <f t="shared" si="462"/>
        <v>0</v>
      </c>
      <c r="J3006" s="1">
        <f t="shared" si="463"/>
        <v>0</v>
      </c>
      <c r="K3006" s="1">
        <f>'Innlegging av opplysninger'!$B$4*H3006</f>
        <v>0</v>
      </c>
      <c r="L3006" s="1"/>
      <c r="M3006" s="1">
        <f>'Innlegging av opplysninger'!$B$5*H3006</f>
        <v>0</v>
      </c>
      <c r="N3006" s="1">
        <f>'Innlegging av opplysninger'!$B$5*I3006</f>
        <v>0</v>
      </c>
      <c r="O3006" s="1">
        <f>'Innlegging av opplysninger'!$B$5*J3006</f>
        <v>0</v>
      </c>
      <c r="P3006" s="1">
        <f>'Innlegging av opplysninger'!$B$5*K3006</f>
        <v>0</v>
      </c>
      <c r="Q3006" s="1"/>
      <c r="R3006" s="1">
        <f>'Innlegging av opplysninger'!$C$11*SUM(H3006:Q3006)</f>
        <v>0</v>
      </c>
      <c r="S3006" s="1">
        <f>'Innlegging av opplysninger'!$C$13*(((H3006+J3006+M3006+O3006)*Data!H3006)+(J3006+O3006)*(1-Data!H3006)*1.8/12+I3006+N3006+K3006+L3006+P3006+Q3006)</f>
        <v>0</v>
      </c>
      <c r="T3006" s="1">
        <f>'Innlegging av opplysninger'!$C$13*((H3006+J3006+M3006+O3006)*(1-Data!H3006)-(J3006+O3006)*(1-Data!H3006)*1.8/12)</f>
        <v>0</v>
      </c>
      <c r="U3006" s="1">
        <f>Data!I3006</f>
        <v>0</v>
      </c>
      <c r="V3006" s="1">
        <f>Data!J3006+Data!K3006</f>
        <v>0</v>
      </c>
      <c r="W3006" s="1">
        <f>Data!L3006</f>
        <v>0</v>
      </c>
      <c r="X3006" s="1">
        <f t="shared" si="467"/>
        <v>0</v>
      </c>
      <c r="Y3006" s="100">
        <f t="shared" si="468"/>
        <v>0</v>
      </c>
      <c r="Z3006" s="100">
        <f t="shared" si="469"/>
        <v>0</v>
      </c>
      <c r="AA3006" s="100">
        <f>'Innlegging av opplysninger'!$B$4*X3006</f>
        <v>0</v>
      </c>
      <c r="AB3006" s="1"/>
      <c r="AC3006" s="1">
        <f>'Innlegging av opplysninger'!$B$5*X3006</f>
        <v>0</v>
      </c>
      <c r="AD3006" s="1">
        <f>'Innlegging av opplysninger'!$B$5*Y3006</f>
        <v>0</v>
      </c>
      <c r="AE3006" s="1">
        <f>'Innlegging av opplysninger'!$B$5*Z3006</f>
        <v>0</v>
      </c>
      <c r="AF3006" s="1">
        <f>'Innlegging av opplysninger'!$B$5*AA3006</f>
        <v>0</v>
      </c>
      <c r="AG3006" s="1"/>
      <c r="AH3006" s="1">
        <f>'Innlegging av opplysninger'!$C$11*SUM(X3006:AG3006)</f>
        <v>0</v>
      </c>
      <c r="AI3006" s="1">
        <f>'Innlegging av opplysninger'!$C$13*(((X3006+Z3006+AC3006+AE3006)*Data!M3006)+(Z3006+AE3006)*(1-Data!M3006)*1.8/12+Y3006+AD3006+AA3006+AB3006+AF3006+AG3006)</f>
        <v>0</v>
      </c>
      <c r="AJ3006" s="1">
        <f>'Innlegging av opplysninger'!$C$13*((X3006+Z3006+AC3006+AE3006)*(1-Data!M3006)-(Z3006+AE3006)*(1-Data!M3006)*1.8/12)</f>
        <v>0</v>
      </c>
      <c r="AK3006" s="83">
        <f t="shared" si="464"/>
        <v>0</v>
      </c>
      <c r="AL3006" s="83">
        <f t="shared" si="465"/>
        <v>0</v>
      </c>
      <c r="AM3006" s="83">
        <f t="shared" si="466"/>
        <v>0</v>
      </c>
    </row>
    <row r="3007" spans="1:39">
      <c r="A3007" t="str">
        <f t="shared" si="460"/>
        <v>00</v>
      </c>
      <c r="B3007" s="6">
        <f>Data!A3007</f>
        <v>0</v>
      </c>
      <c r="C3007" s="7">
        <f>Data!B3007</f>
        <v>0</v>
      </c>
      <c r="D3007" s="7">
        <f>Data!C3007</f>
        <v>0</v>
      </c>
      <c r="E3007" s="1">
        <f>Data!D3007</f>
        <v>0</v>
      </c>
      <c r="F3007" s="1">
        <f>Data!E3007+Data!F3007</f>
        <v>0</v>
      </c>
      <c r="G3007" s="1">
        <f>Data!G3007</f>
        <v>0</v>
      </c>
      <c r="H3007" s="1">
        <f t="shared" si="461"/>
        <v>0</v>
      </c>
      <c r="I3007" s="1">
        <f t="shared" si="462"/>
        <v>0</v>
      </c>
      <c r="J3007" s="1">
        <f t="shared" si="463"/>
        <v>0</v>
      </c>
      <c r="K3007" s="1">
        <f>'Innlegging av opplysninger'!$B$4*H3007</f>
        <v>0</v>
      </c>
      <c r="L3007" s="1"/>
      <c r="M3007" s="1">
        <f>'Innlegging av opplysninger'!$B$5*H3007</f>
        <v>0</v>
      </c>
      <c r="N3007" s="1">
        <f>'Innlegging av opplysninger'!$B$5*I3007</f>
        <v>0</v>
      </c>
      <c r="O3007" s="1">
        <f>'Innlegging av opplysninger'!$B$5*J3007</f>
        <v>0</v>
      </c>
      <c r="P3007" s="1">
        <f>'Innlegging av opplysninger'!$B$5*K3007</f>
        <v>0</v>
      </c>
      <c r="Q3007" s="1"/>
      <c r="R3007" s="1">
        <f>'Innlegging av opplysninger'!$C$11*SUM(H3007:Q3007)</f>
        <v>0</v>
      </c>
      <c r="S3007" s="1">
        <f>'Innlegging av opplysninger'!$C$13*(((H3007+J3007+M3007+O3007)*Data!H3007)+(J3007+O3007)*(1-Data!H3007)*1.8/12+I3007+N3007+K3007+L3007+P3007+Q3007)</f>
        <v>0</v>
      </c>
      <c r="T3007" s="1">
        <f>'Innlegging av opplysninger'!$C$13*((H3007+J3007+M3007+O3007)*(1-Data!H3007)-(J3007+O3007)*(1-Data!H3007)*1.8/12)</f>
        <v>0</v>
      </c>
      <c r="U3007" s="1">
        <f>Data!I3007</f>
        <v>0</v>
      </c>
      <c r="V3007" s="1">
        <f>Data!J3007+Data!K3007</f>
        <v>0</v>
      </c>
      <c r="W3007" s="1">
        <f>Data!L3007</f>
        <v>0</v>
      </c>
      <c r="X3007" s="1">
        <f t="shared" si="467"/>
        <v>0</v>
      </c>
      <c r="Y3007" s="100">
        <f t="shared" si="468"/>
        <v>0</v>
      </c>
      <c r="Z3007" s="100">
        <f t="shared" si="469"/>
        <v>0</v>
      </c>
      <c r="AA3007" s="100">
        <f>'Innlegging av opplysninger'!$B$4*X3007</f>
        <v>0</v>
      </c>
      <c r="AB3007" s="1"/>
      <c r="AC3007" s="1">
        <f>'Innlegging av opplysninger'!$B$5*X3007</f>
        <v>0</v>
      </c>
      <c r="AD3007" s="1">
        <f>'Innlegging av opplysninger'!$B$5*Y3007</f>
        <v>0</v>
      </c>
      <c r="AE3007" s="1">
        <f>'Innlegging av opplysninger'!$B$5*Z3007</f>
        <v>0</v>
      </c>
      <c r="AF3007" s="1">
        <f>'Innlegging av opplysninger'!$B$5*AA3007</f>
        <v>0</v>
      </c>
      <c r="AG3007" s="1"/>
      <c r="AH3007" s="1">
        <f>'Innlegging av opplysninger'!$C$11*SUM(X3007:AG3007)</f>
        <v>0</v>
      </c>
      <c r="AI3007" s="1">
        <f>'Innlegging av opplysninger'!$C$13*(((X3007+Z3007+AC3007+AE3007)*Data!M3007)+(Z3007+AE3007)*(1-Data!M3007)*1.8/12+Y3007+AD3007+AA3007+AB3007+AF3007+AG3007)</f>
        <v>0</v>
      </c>
      <c r="AJ3007" s="1">
        <f>'Innlegging av opplysninger'!$C$13*((X3007+Z3007+AC3007+AE3007)*(1-Data!M3007)-(Z3007+AE3007)*(1-Data!M3007)*1.8/12)</f>
        <v>0</v>
      </c>
      <c r="AK3007" s="83">
        <f t="shared" si="464"/>
        <v>0</v>
      </c>
      <c r="AL3007" s="83">
        <f t="shared" si="465"/>
        <v>0</v>
      </c>
      <c r="AM3007" s="83">
        <f t="shared" si="466"/>
        <v>0</v>
      </c>
    </row>
    <row r="3008" spans="1:39">
      <c r="A3008" t="str">
        <f t="shared" si="460"/>
        <v>00</v>
      </c>
      <c r="B3008" s="6">
        <f>Data!A3008</f>
        <v>0</v>
      </c>
      <c r="C3008" s="7">
        <f>Data!B3008</f>
        <v>0</v>
      </c>
      <c r="D3008" s="7">
        <f>Data!C3008</f>
        <v>0</v>
      </c>
      <c r="E3008" s="1">
        <f>Data!D3008</f>
        <v>0</v>
      </c>
      <c r="F3008" s="1">
        <f>Data!E3008+Data!F3008</f>
        <v>0</v>
      </c>
      <c r="G3008" s="1">
        <f>Data!G3008</f>
        <v>0</v>
      </c>
      <c r="H3008" s="1">
        <f t="shared" si="461"/>
        <v>0</v>
      </c>
      <c r="I3008" s="1">
        <f t="shared" si="462"/>
        <v>0</v>
      </c>
      <c r="J3008" s="1">
        <f t="shared" si="463"/>
        <v>0</v>
      </c>
      <c r="K3008" s="1">
        <f>'Innlegging av opplysninger'!$B$4*H3008</f>
        <v>0</v>
      </c>
      <c r="L3008" s="1"/>
      <c r="M3008" s="1">
        <f>'Innlegging av opplysninger'!$B$5*H3008</f>
        <v>0</v>
      </c>
      <c r="N3008" s="1">
        <f>'Innlegging av opplysninger'!$B$5*I3008</f>
        <v>0</v>
      </c>
      <c r="O3008" s="1">
        <f>'Innlegging av opplysninger'!$B$5*J3008</f>
        <v>0</v>
      </c>
      <c r="P3008" s="1">
        <f>'Innlegging av opplysninger'!$B$5*K3008</f>
        <v>0</v>
      </c>
      <c r="Q3008" s="1"/>
      <c r="R3008" s="1">
        <f>'Innlegging av opplysninger'!$C$11*SUM(H3008:Q3008)</f>
        <v>0</v>
      </c>
      <c r="S3008" s="1">
        <f>'Innlegging av opplysninger'!$C$13*(((H3008+J3008+M3008+O3008)*Data!H3008)+(J3008+O3008)*(1-Data!H3008)*1.8/12+I3008+N3008+K3008+L3008+P3008+Q3008)</f>
        <v>0</v>
      </c>
      <c r="T3008" s="1">
        <f>'Innlegging av opplysninger'!$C$13*((H3008+J3008+M3008+O3008)*(1-Data!H3008)-(J3008+O3008)*(1-Data!H3008)*1.8/12)</f>
        <v>0</v>
      </c>
      <c r="U3008" s="1">
        <f>Data!I3008</f>
        <v>0</v>
      </c>
      <c r="V3008" s="1">
        <f>Data!J3008+Data!K3008</f>
        <v>0</v>
      </c>
      <c r="W3008" s="1">
        <f>Data!L3008</f>
        <v>0</v>
      </c>
      <c r="X3008" s="1">
        <f t="shared" si="467"/>
        <v>0</v>
      </c>
      <c r="Y3008" s="100">
        <f t="shared" si="468"/>
        <v>0</v>
      </c>
      <c r="Z3008" s="100">
        <f t="shared" si="469"/>
        <v>0</v>
      </c>
      <c r="AA3008" s="100">
        <f>'Innlegging av opplysninger'!$B$4*X3008</f>
        <v>0</v>
      </c>
      <c r="AB3008" s="1"/>
      <c r="AC3008" s="1">
        <f>'Innlegging av opplysninger'!$B$5*X3008</f>
        <v>0</v>
      </c>
      <c r="AD3008" s="1">
        <f>'Innlegging av opplysninger'!$B$5*Y3008</f>
        <v>0</v>
      </c>
      <c r="AE3008" s="1">
        <f>'Innlegging av opplysninger'!$B$5*Z3008</f>
        <v>0</v>
      </c>
      <c r="AF3008" s="1">
        <f>'Innlegging av opplysninger'!$B$5*AA3008</f>
        <v>0</v>
      </c>
      <c r="AG3008" s="1"/>
      <c r="AH3008" s="1">
        <f>'Innlegging av opplysninger'!$C$11*SUM(X3008:AG3008)</f>
        <v>0</v>
      </c>
      <c r="AI3008" s="1">
        <f>'Innlegging av opplysninger'!$C$13*(((X3008+Z3008+AC3008+AE3008)*Data!M3008)+(Z3008+AE3008)*(1-Data!M3008)*1.8/12+Y3008+AD3008+AA3008+AB3008+AF3008+AG3008)</f>
        <v>0</v>
      </c>
      <c r="AJ3008" s="1">
        <f>'Innlegging av opplysninger'!$C$13*((X3008+Z3008+AC3008+AE3008)*(1-Data!M3008)-(Z3008+AE3008)*(1-Data!M3008)*1.8/12)</f>
        <v>0</v>
      </c>
      <c r="AK3008" s="83">
        <f t="shared" si="464"/>
        <v>0</v>
      </c>
      <c r="AL3008" s="83">
        <f t="shared" si="465"/>
        <v>0</v>
      </c>
      <c r="AM3008" s="83">
        <f t="shared" si="466"/>
        <v>0</v>
      </c>
    </row>
    <row r="3009" spans="1:39">
      <c r="A3009" t="str">
        <f t="shared" si="460"/>
        <v>00</v>
      </c>
      <c r="B3009" s="6">
        <f>Data!A3009</f>
        <v>0</v>
      </c>
      <c r="C3009" s="7">
        <f>Data!B3009</f>
        <v>0</v>
      </c>
      <c r="D3009" s="7">
        <f>Data!C3009</f>
        <v>0</v>
      </c>
      <c r="E3009" s="1">
        <f>Data!D3009</f>
        <v>0</v>
      </c>
      <c r="F3009" s="1">
        <f>Data!E3009+Data!F3009</f>
        <v>0</v>
      </c>
      <c r="G3009" s="1">
        <f>Data!G3009</f>
        <v>0</v>
      </c>
      <c r="H3009" s="1">
        <f t="shared" si="461"/>
        <v>0</v>
      </c>
      <c r="I3009" s="1">
        <f t="shared" si="462"/>
        <v>0</v>
      </c>
      <c r="J3009" s="1">
        <f t="shared" si="463"/>
        <v>0</v>
      </c>
      <c r="K3009" s="1">
        <f>'Innlegging av opplysninger'!$B$4*H3009</f>
        <v>0</v>
      </c>
      <c r="L3009" s="1"/>
      <c r="M3009" s="1">
        <f>'Innlegging av opplysninger'!$B$5*H3009</f>
        <v>0</v>
      </c>
      <c r="N3009" s="1">
        <f>'Innlegging av opplysninger'!$B$5*I3009</f>
        <v>0</v>
      </c>
      <c r="O3009" s="1">
        <f>'Innlegging av opplysninger'!$B$5*J3009</f>
        <v>0</v>
      </c>
      <c r="P3009" s="1">
        <f>'Innlegging av opplysninger'!$B$5*K3009</f>
        <v>0</v>
      </c>
      <c r="Q3009" s="1"/>
      <c r="R3009" s="1">
        <f>'Innlegging av opplysninger'!$C$11*SUM(H3009:Q3009)</f>
        <v>0</v>
      </c>
      <c r="S3009" s="1">
        <f>'Innlegging av opplysninger'!$C$13*(((H3009+J3009+M3009+O3009)*Data!H3009)+(J3009+O3009)*(1-Data!H3009)*1.8/12+I3009+N3009+K3009+L3009+P3009+Q3009)</f>
        <v>0</v>
      </c>
      <c r="T3009" s="1">
        <f>'Innlegging av opplysninger'!$C$13*((H3009+J3009+M3009+O3009)*(1-Data!H3009)-(J3009+O3009)*(1-Data!H3009)*1.8/12)</f>
        <v>0</v>
      </c>
      <c r="U3009" s="1">
        <f>Data!I3009</f>
        <v>0</v>
      </c>
      <c r="V3009" s="1">
        <f>Data!J3009+Data!K3009</f>
        <v>0</v>
      </c>
      <c r="W3009" s="1">
        <f>Data!L3009</f>
        <v>0</v>
      </c>
      <c r="X3009" s="1">
        <f t="shared" si="467"/>
        <v>0</v>
      </c>
      <c r="Y3009" s="100">
        <f t="shared" si="468"/>
        <v>0</v>
      </c>
      <c r="Z3009" s="100">
        <f t="shared" si="469"/>
        <v>0</v>
      </c>
      <c r="AA3009" s="100">
        <f>'Innlegging av opplysninger'!$B$4*X3009</f>
        <v>0</v>
      </c>
      <c r="AB3009" s="1"/>
      <c r="AC3009" s="1">
        <f>'Innlegging av opplysninger'!$B$5*X3009</f>
        <v>0</v>
      </c>
      <c r="AD3009" s="1">
        <f>'Innlegging av opplysninger'!$B$5*Y3009</f>
        <v>0</v>
      </c>
      <c r="AE3009" s="1">
        <f>'Innlegging av opplysninger'!$B$5*Z3009</f>
        <v>0</v>
      </c>
      <c r="AF3009" s="1">
        <f>'Innlegging av opplysninger'!$B$5*AA3009</f>
        <v>0</v>
      </c>
      <c r="AG3009" s="1"/>
      <c r="AH3009" s="1">
        <f>'Innlegging av opplysninger'!$C$11*SUM(X3009:AG3009)</f>
        <v>0</v>
      </c>
      <c r="AI3009" s="1">
        <f>'Innlegging av opplysninger'!$C$13*(((X3009+Z3009+AC3009+AE3009)*Data!M3009)+(Z3009+AE3009)*(1-Data!M3009)*1.8/12+Y3009+AD3009+AA3009+AB3009+AF3009+AG3009)</f>
        <v>0</v>
      </c>
      <c r="AJ3009" s="1">
        <f>'Innlegging av opplysninger'!$C$13*((X3009+Z3009+AC3009+AE3009)*(1-Data!M3009)-(Z3009+AE3009)*(1-Data!M3009)*1.8/12)</f>
        <v>0</v>
      </c>
      <c r="AK3009" s="83">
        <f t="shared" si="464"/>
        <v>0</v>
      </c>
      <c r="AL3009" s="83">
        <f t="shared" si="465"/>
        <v>0</v>
      </c>
      <c r="AM3009" s="83">
        <f t="shared" si="466"/>
        <v>0</v>
      </c>
    </row>
    <row r="3010" spans="1:39">
      <c r="A3010" t="str">
        <f t="shared" si="460"/>
        <v>00</v>
      </c>
      <c r="B3010" s="6">
        <f>Data!A3010</f>
        <v>0</v>
      </c>
      <c r="C3010" s="7">
        <f>Data!B3010</f>
        <v>0</v>
      </c>
      <c r="D3010" s="7">
        <f>Data!C3010</f>
        <v>0</v>
      </c>
      <c r="E3010" s="1">
        <f>Data!D3010</f>
        <v>0</v>
      </c>
      <c r="F3010" s="1">
        <f>Data!E3010+Data!F3010</f>
        <v>0</v>
      </c>
      <c r="G3010" s="1">
        <f>Data!G3010</f>
        <v>0</v>
      </c>
      <c r="H3010" s="1">
        <f t="shared" si="461"/>
        <v>0</v>
      </c>
      <c r="I3010" s="1">
        <f t="shared" si="462"/>
        <v>0</v>
      </c>
      <c r="J3010" s="1">
        <f t="shared" si="463"/>
        <v>0</v>
      </c>
      <c r="K3010" s="1">
        <f>'Innlegging av opplysninger'!$B$4*H3010</f>
        <v>0</v>
      </c>
      <c r="L3010" s="1"/>
      <c r="M3010" s="1">
        <f>'Innlegging av opplysninger'!$B$5*H3010</f>
        <v>0</v>
      </c>
      <c r="N3010" s="1">
        <f>'Innlegging av opplysninger'!$B$5*I3010</f>
        <v>0</v>
      </c>
      <c r="O3010" s="1">
        <f>'Innlegging av opplysninger'!$B$5*J3010</f>
        <v>0</v>
      </c>
      <c r="P3010" s="1">
        <f>'Innlegging av opplysninger'!$B$5*K3010</f>
        <v>0</v>
      </c>
      <c r="Q3010" s="1"/>
      <c r="R3010" s="1">
        <f>'Innlegging av opplysninger'!$C$11*SUM(H3010:Q3010)</f>
        <v>0</v>
      </c>
      <c r="S3010" s="1">
        <f>'Innlegging av opplysninger'!$C$13*(((H3010+J3010+M3010+O3010)*Data!H3010)+(J3010+O3010)*(1-Data!H3010)*1.8/12+I3010+N3010+K3010+L3010+P3010+Q3010)</f>
        <v>0</v>
      </c>
      <c r="T3010" s="1">
        <f>'Innlegging av opplysninger'!$C$13*((H3010+J3010+M3010+O3010)*(1-Data!H3010)-(J3010+O3010)*(1-Data!H3010)*1.8/12)</f>
        <v>0</v>
      </c>
      <c r="U3010" s="1">
        <f>Data!I3010</f>
        <v>0</v>
      </c>
      <c r="V3010" s="1">
        <f>Data!J3010+Data!K3010</f>
        <v>0</v>
      </c>
      <c r="W3010" s="1">
        <f>Data!L3010</f>
        <v>0</v>
      </c>
      <c r="X3010" s="1">
        <f t="shared" si="467"/>
        <v>0</v>
      </c>
      <c r="Y3010" s="100">
        <f t="shared" si="468"/>
        <v>0</v>
      </c>
      <c r="Z3010" s="100">
        <f t="shared" si="469"/>
        <v>0</v>
      </c>
      <c r="AA3010" s="100">
        <f>'Innlegging av opplysninger'!$B$4*X3010</f>
        <v>0</v>
      </c>
      <c r="AB3010" s="1"/>
      <c r="AC3010" s="1">
        <f>'Innlegging av opplysninger'!$B$5*X3010</f>
        <v>0</v>
      </c>
      <c r="AD3010" s="1">
        <f>'Innlegging av opplysninger'!$B$5*Y3010</f>
        <v>0</v>
      </c>
      <c r="AE3010" s="1">
        <f>'Innlegging av opplysninger'!$B$5*Z3010</f>
        <v>0</v>
      </c>
      <c r="AF3010" s="1">
        <f>'Innlegging av opplysninger'!$B$5*AA3010</f>
        <v>0</v>
      </c>
      <c r="AG3010" s="1"/>
      <c r="AH3010" s="1">
        <f>'Innlegging av opplysninger'!$C$11*SUM(X3010:AG3010)</f>
        <v>0</v>
      </c>
      <c r="AI3010" s="1">
        <f>'Innlegging av opplysninger'!$C$13*(((X3010+Z3010+AC3010+AE3010)*Data!M3010)+(Z3010+AE3010)*(1-Data!M3010)*1.8/12+Y3010+AD3010+AA3010+AB3010+AF3010+AG3010)</f>
        <v>0</v>
      </c>
      <c r="AJ3010" s="1">
        <f>'Innlegging av opplysninger'!$C$13*((X3010+Z3010+AC3010+AE3010)*(1-Data!M3010)-(Z3010+AE3010)*(1-Data!M3010)*1.8/12)</f>
        <v>0</v>
      </c>
      <c r="AK3010" s="83">
        <f t="shared" si="464"/>
        <v>0</v>
      </c>
      <c r="AL3010" s="83">
        <f t="shared" si="465"/>
        <v>0</v>
      </c>
      <c r="AM3010" s="83">
        <f t="shared" si="466"/>
        <v>0</v>
      </c>
    </row>
    <row r="3011" spans="1:39">
      <c r="A3011" t="str">
        <f t="shared" si="460"/>
        <v>00</v>
      </c>
      <c r="B3011" s="6">
        <f>Data!A3011</f>
        <v>0</v>
      </c>
      <c r="C3011" s="7">
        <f>Data!B3011</f>
        <v>0</v>
      </c>
      <c r="D3011" s="7">
        <f>Data!C3011</f>
        <v>0</v>
      </c>
      <c r="E3011" s="1">
        <f>Data!D3011</f>
        <v>0</v>
      </c>
      <c r="F3011" s="1">
        <f>Data!E3011+Data!F3011</f>
        <v>0</v>
      </c>
      <c r="G3011" s="1">
        <f>Data!G3011</f>
        <v>0</v>
      </c>
      <c r="H3011" s="1">
        <f t="shared" si="461"/>
        <v>0</v>
      </c>
      <c r="I3011" s="1">
        <f t="shared" si="462"/>
        <v>0</v>
      </c>
      <c r="J3011" s="1">
        <f t="shared" si="463"/>
        <v>0</v>
      </c>
      <c r="K3011" s="1">
        <f>'Innlegging av opplysninger'!$B$4*H3011</f>
        <v>0</v>
      </c>
      <c r="L3011" s="1"/>
      <c r="M3011" s="1">
        <f>'Innlegging av opplysninger'!$B$5*H3011</f>
        <v>0</v>
      </c>
      <c r="N3011" s="1">
        <f>'Innlegging av opplysninger'!$B$5*I3011</f>
        <v>0</v>
      </c>
      <c r="O3011" s="1">
        <f>'Innlegging av opplysninger'!$B$5*J3011</f>
        <v>0</v>
      </c>
      <c r="P3011" s="1">
        <f>'Innlegging av opplysninger'!$B$5*K3011</f>
        <v>0</v>
      </c>
      <c r="Q3011" s="1"/>
      <c r="R3011" s="1">
        <f>'Innlegging av opplysninger'!$C$11*SUM(H3011:Q3011)</f>
        <v>0</v>
      </c>
      <c r="S3011" s="1">
        <f>'Innlegging av opplysninger'!$C$13*(((H3011+J3011+M3011+O3011)*Data!H3011)+(J3011+O3011)*(1-Data!H3011)*1.8/12+I3011+N3011+K3011+L3011+P3011+Q3011)</f>
        <v>0</v>
      </c>
      <c r="T3011" s="1">
        <f>'Innlegging av opplysninger'!$C$13*((H3011+J3011+M3011+O3011)*(1-Data!H3011)-(J3011+O3011)*(1-Data!H3011)*1.8/12)</f>
        <v>0</v>
      </c>
      <c r="U3011" s="1">
        <f>Data!I3011</f>
        <v>0</v>
      </c>
      <c r="V3011" s="1">
        <f>Data!J3011+Data!K3011</f>
        <v>0</v>
      </c>
      <c r="W3011" s="1">
        <f>Data!L3011</f>
        <v>0</v>
      </c>
      <c r="X3011" s="1">
        <f t="shared" si="467"/>
        <v>0</v>
      </c>
      <c r="Y3011" s="100">
        <f t="shared" si="468"/>
        <v>0</v>
      </c>
      <c r="Z3011" s="100">
        <f t="shared" si="469"/>
        <v>0</v>
      </c>
      <c r="AA3011" s="100">
        <f>'Innlegging av opplysninger'!$B$4*X3011</f>
        <v>0</v>
      </c>
      <c r="AB3011" s="1"/>
      <c r="AC3011" s="1">
        <f>'Innlegging av opplysninger'!$B$5*X3011</f>
        <v>0</v>
      </c>
      <c r="AD3011" s="1">
        <f>'Innlegging av opplysninger'!$B$5*Y3011</f>
        <v>0</v>
      </c>
      <c r="AE3011" s="1">
        <f>'Innlegging av opplysninger'!$B$5*Z3011</f>
        <v>0</v>
      </c>
      <c r="AF3011" s="1">
        <f>'Innlegging av opplysninger'!$B$5*AA3011</f>
        <v>0</v>
      </c>
      <c r="AG3011" s="1"/>
      <c r="AH3011" s="1">
        <f>'Innlegging av opplysninger'!$C$11*SUM(X3011:AG3011)</f>
        <v>0</v>
      </c>
      <c r="AI3011" s="1">
        <f>'Innlegging av opplysninger'!$C$13*(((X3011+Z3011+AC3011+AE3011)*Data!M3011)+(Z3011+AE3011)*(1-Data!M3011)*1.8/12+Y3011+AD3011+AA3011+AB3011+AF3011+AG3011)</f>
        <v>0</v>
      </c>
      <c r="AJ3011" s="1">
        <f>'Innlegging av opplysninger'!$C$13*((X3011+Z3011+AC3011+AE3011)*(1-Data!M3011)-(Z3011+AE3011)*(1-Data!M3011)*1.8/12)</f>
        <v>0</v>
      </c>
      <c r="AK3011" s="83">
        <f t="shared" si="464"/>
        <v>0</v>
      </c>
      <c r="AL3011" s="83">
        <f t="shared" si="465"/>
        <v>0</v>
      </c>
      <c r="AM3011" s="83">
        <f t="shared" si="466"/>
        <v>0</v>
      </c>
    </row>
    <row r="3012" spans="1:39">
      <c r="A3012" t="str">
        <f t="shared" si="460"/>
        <v>00</v>
      </c>
      <c r="B3012" s="6">
        <f>Data!A3012</f>
        <v>0</v>
      </c>
      <c r="C3012" s="7">
        <f>Data!B3012</f>
        <v>0</v>
      </c>
      <c r="D3012" s="7">
        <f>Data!C3012</f>
        <v>0</v>
      </c>
      <c r="E3012" s="1">
        <f>Data!D3012</f>
        <v>0</v>
      </c>
      <c r="F3012" s="1">
        <f>Data!E3012+Data!F3012</f>
        <v>0</v>
      </c>
      <c r="G3012" s="1">
        <f>Data!G3012</f>
        <v>0</v>
      </c>
      <c r="H3012" s="1">
        <f t="shared" si="461"/>
        <v>0</v>
      </c>
      <c r="I3012" s="1">
        <f t="shared" si="462"/>
        <v>0</v>
      </c>
      <c r="J3012" s="1">
        <f t="shared" si="463"/>
        <v>0</v>
      </c>
      <c r="K3012" s="1">
        <f>'Innlegging av opplysninger'!$B$4*H3012</f>
        <v>0</v>
      </c>
      <c r="L3012" s="1"/>
      <c r="M3012" s="1">
        <f>'Innlegging av opplysninger'!$B$5*H3012</f>
        <v>0</v>
      </c>
      <c r="N3012" s="1">
        <f>'Innlegging av opplysninger'!$B$5*I3012</f>
        <v>0</v>
      </c>
      <c r="O3012" s="1">
        <f>'Innlegging av opplysninger'!$B$5*J3012</f>
        <v>0</v>
      </c>
      <c r="P3012" s="1">
        <f>'Innlegging av opplysninger'!$B$5*K3012</f>
        <v>0</v>
      </c>
      <c r="Q3012" s="1"/>
      <c r="R3012" s="1">
        <f>'Innlegging av opplysninger'!$C$11*SUM(H3012:Q3012)</f>
        <v>0</v>
      </c>
      <c r="S3012" s="1">
        <f>'Innlegging av opplysninger'!$C$13*(((H3012+J3012+M3012+O3012)*Data!H3012)+(J3012+O3012)*(1-Data!H3012)*1.8/12+I3012+N3012+K3012+L3012+P3012+Q3012)</f>
        <v>0</v>
      </c>
      <c r="T3012" s="1">
        <f>'Innlegging av opplysninger'!$C$13*((H3012+J3012+M3012+O3012)*(1-Data!H3012)-(J3012+O3012)*(1-Data!H3012)*1.8/12)</f>
        <v>0</v>
      </c>
      <c r="U3012" s="1">
        <f>Data!I3012</f>
        <v>0</v>
      </c>
      <c r="V3012" s="1">
        <f>Data!J3012+Data!K3012</f>
        <v>0</v>
      </c>
      <c r="W3012" s="1">
        <f>Data!L3012</f>
        <v>0</v>
      </c>
      <c r="X3012" s="1">
        <f t="shared" si="467"/>
        <v>0</v>
      </c>
      <c r="Y3012" s="100">
        <f t="shared" si="468"/>
        <v>0</v>
      </c>
      <c r="Z3012" s="100">
        <f t="shared" si="469"/>
        <v>0</v>
      </c>
      <c r="AA3012" s="100">
        <f>'Innlegging av opplysninger'!$B$4*X3012</f>
        <v>0</v>
      </c>
      <c r="AB3012" s="1"/>
      <c r="AC3012" s="1">
        <f>'Innlegging av opplysninger'!$B$5*X3012</f>
        <v>0</v>
      </c>
      <c r="AD3012" s="1">
        <f>'Innlegging av opplysninger'!$B$5*Y3012</f>
        <v>0</v>
      </c>
      <c r="AE3012" s="1">
        <f>'Innlegging av opplysninger'!$B$5*Z3012</f>
        <v>0</v>
      </c>
      <c r="AF3012" s="1">
        <f>'Innlegging av opplysninger'!$B$5*AA3012</f>
        <v>0</v>
      </c>
      <c r="AG3012" s="1"/>
      <c r="AH3012" s="1">
        <f>'Innlegging av opplysninger'!$C$11*SUM(X3012:AG3012)</f>
        <v>0</v>
      </c>
      <c r="AI3012" s="1">
        <f>'Innlegging av opplysninger'!$C$13*(((X3012+Z3012+AC3012+AE3012)*Data!M3012)+(Z3012+AE3012)*(1-Data!M3012)*1.8/12+Y3012+AD3012+AA3012+AB3012+AF3012+AG3012)</f>
        <v>0</v>
      </c>
      <c r="AJ3012" s="1">
        <f>'Innlegging av opplysninger'!$C$13*((X3012+Z3012+AC3012+AE3012)*(1-Data!M3012)-(Z3012+AE3012)*(1-Data!M3012)*1.8/12)</f>
        <v>0</v>
      </c>
      <c r="AK3012" s="83">
        <f t="shared" si="464"/>
        <v>0</v>
      </c>
      <c r="AL3012" s="83">
        <f t="shared" si="465"/>
        <v>0</v>
      </c>
      <c r="AM3012" s="83">
        <f t="shared" si="466"/>
        <v>0</v>
      </c>
    </row>
    <row r="3013" spans="1:39">
      <c r="A3013" t="str">
        <f t="shared" si="460"/>
        <v>00</v>
      </c>
      <c r="B3013" s="6">
        <f>Data!A3013</f>
        <v>0</v>
      </c>
      <c r="C3013" s="7">
        <f>Data!B3013</f>
        <v>0</v>
      </c>
      <c r="D3013" s="7">
        <f>Data!C3013</f>
        <v>0</v>
      </c>
      <c r="E3013" s="1">
        <f>Data!D3013</f>
        <v>0</v>
      </c>
      <c r="F3013" s="1">
        <f>Data!E3013+Data!F3013</f>
        <v>0</v>
      </c>
      <c r="G3013" s="1">
        <f>Data!G3013</f>
        <v>0</v>
      </c>
      <c r="H3013" s="1">
        <f t="shared" si="461"/>
        <v>0</v>
      </c>
      <c r="I3013" s="1">
        <f t="shared" si="462"/>
        <v>0</v>
      </c>
      <c r="J3013" s="1">
        <f t="shared" si="463"/>
        <v>0</v>
      </c>
      <c r="K3013" s="1">
        <f>'Innlegging av opplysninger'!$B$4*H3013</f>
        <v>0</v>
      </c>
      <c r="L3013" s="1"/>
      <c r="M3013" s="1">
        <f>'Innlegging av opplysninger'!$B$5*H3013</f>
        <v>0</v>
      </c>
      <c r="N3013" s="1">
        <f>'Innlegging av opplysninger'!$B$5*I3013</f>
        <v>0</v>
      </c>
      <c r="O3013" s="1">
        <f>'Innlegging av opplysninger'!$B$5*J3013</f>
        <v>0</v>
      </c>
      <c r="P3013" s="1">
        <f>'Innlegging av opplysninger'!$B$5*K3013</f>
        <v>0</v>
      </c>
      <c r="Q3013" s="1"/>
      <c r="R3013" s="1">
        <f>'Innlegging av opplysninger'!$C$11*SUM(H3013:Q3013)</f>
        <v>0</v>
      </c>
      <c r="S3013" s="1">
        <f>'Innlegging av opplysninger'!$C$13*(((H3013+J3013+M3013+O3013)*Data!H3013)+(J3013+O3013)*(1-Data!H3013)*1.8/12+I3013+N3013+K3013+L3013+P3013+Q3013)</f>
        <v>0</v>
      </c>
      <c r="T3013" s="1">
        <f>'Innlegging av opplysninger'!$C$13*((H3013+J3013+M3013+O3013)*(1-Data!H3013)-(J3013+O3013)*(1-Data!H3013)*1.8/12)</f>
        <v>0</v>
      </c>
      <c r="U3013" s="1">
        <f>Data!I3013</f>
        <v>0</v>
      </c>
      <c r="V3013" s="1">
        <f>Data!J3013+Data!K3013</f>
        <v>0</v>
      </c>
      <c r="W3013" s="1">
        <f>Data!L3013</f>
        <v>0</v>
      </c>
      <c r="X3013" s="1">
        <f t="shared" si="467"/>
        <v>0</v>
      </c>
      <c r="Y3013" s="100">
        <f t="shared" si="468"/>
        <v>0</v>
      </c>
      <c r="Z3013" s="100">
        <f t="shared" si="469"/>
        <v>0</v>
      </c>
      <c r="AA3013" s="100">
        <f>'Innlegging av opplysninger'!$B$4*X3013</f>
        <v>0</v>
      </c>
      <c r="AB3013" s="1"/>
      <c r="AC3013" s="1">
        <f>'Innlegging av opplysninger'!$B$5*X3013</f>
        <v>0</v>
      </c>
      <c r="AD3013" s="1">
        <f>'Innlegging av opplysninger'!$B$5*Y3013</f>
        <v>0</v>
      </c>
      <c r="AE3013" s="1">
        <f>'Innlegging av opplysninger'!$B$5*Z3013</f>
        <v>0</v>
      </c>
      <c r="AF3013" s="1">
        <f>'Innlegging av opplysninger'!$B$5*AA3013</f>
        <v>0</v>
      </c>
      <c r="AG3013" s="1"/>
      <c r="AH3013" s="1">
        <f>'Innlegging av opplysninger'!$C$11*SUM(X3013:AG3013)</f>
        <v>0</v>
      </c>
      <c r="AI3013" s="1">
        <f>'Innlegging av opplysninger'!$C$13*(((X3013+Z3013+AC3013+AE3013)*Data!M3013)+(Z3013+AE3013)*(1-Data!M3013)*1.8/12+Y3013+AD3013+AA3013+AB3013+AF3013+AG3013)</f>
        <v>0</v>
      </c>
      <c r="AJ3013" s="1">
        <f>'Innlegging av opplysninger'!$C$13*((X3013+Z3013+AC3013+AE3013)*(1-Data!M3013)-(Z3013+AE3013)*(1-Data!M3013)*1.8/12)</f>
        <v>0</v>
      </c>
      <c r="AK3013" s="83">
        <f t="shared" si="464"/>
        <v>0</v>
      </c>
      <c r="AL3013" s="83">
        <f t="shared" si="465"/>
        <v>0</v>
      </c>
      <c r="AM3013" s="83">
        <f t="shared" si="466"/>
        <v>0</v>
      </c>
    </row>
    <row r="3014" spans="1:39">
      <c r="A3014" t="str">
        <f t="shared" ref="A3014:A3077" si="470">CONCATENATE(B3014,D3014)</f>
        <v>00</v>
      </c>
      <c r="B3014" s="6">
        <f>Data!A3014</f>
        <v>0</v>
      </c>
      <c r="C3014" s="7">
        <f>Data!B3014</f>
        <v>0</v>
      </c>
      <c r="D3014" s="7">
        <f>Data!C3014</f>
        <v>0</v>
      </c>
      <c r="E3014" s="1">
        <f>Data!D3014</f>
        <v>0</v>
      </c>
      <c r="F3014" s="1">
        <f>Data!E3014+Data!F3014</f>
        <v>0</v>
      </c>
      <c r="G3014" s="1">
        <f>Data!G3014</f>
        <v>0</v>
      </c>
      <c r="H3014" s="1">
        <f t="shared" ref="H3014:H3077" si="471">F3014*(11-1/11)*E3014</f>
        <v>0</v>
      </c>
      <c r="I3014" s="1">
        <f t="shared" ref="I3014:I3077" si="472">G3014*(11-1/11)*E3014</f>
        <v>0</v>
      </c>
      <c r="J3014" s="1">
        <f t="shared" ref="J3014:J3077" si="473">(H3014+I3014)*0.12</f>
        <v>0</v>
      </c>
      <c r="K3014" s="1">
        <f>'Innlegging av opplysninger'!$B$4*H3014</f>
        <v>0</v>
      </c>
      <c r="L3014" s="1"/>
      <c r="M3014" s="1">
        <f>'Innlegging av opplysninger'!$B$5*H3014</f>
        <v>0</v>
      </c>
      <c r="N3014" s="1">
        <f>'Innlegging av opplysninger'!$B$5*I3014</f>
        <v>0</v>
      </c>
      <c r="O3014" s="1">
        <f>'Innlegging av opplysninger'!$B$5*J3014</f>
        <v>0</v>
      </c>
      <c r="P3014" s="1">
        <f>'Innlegging av opplysninger'!$B$5*K3014</f>
        <v>0</v>
      </c>
      <c r="Q3014" s="1"/>
      <c r="R3014" s="1">
        <f>'Innlegging av opplysninger'!$C$11*SUM(H3014:Q3014)</f>
        <v>0</v>
      </c>
      <c r="S3014" s="1">
        <f>'Innlegging av opplysninger'!$C$13*(((H3014+J3014+M3014+O3014)*Data!H3014)+(J3014+O3014)*(1-Data!H3014)*1.8/12+I3014+N3014+K3014+L3014+P3014+Q3014)</f>
        <v>0</v>
      </c>
      <c r="T3014" s="1">
        <f>'Innlegging av opplysninger'!$C$13*((H3014+J3014+M3014+O3014)*(1-Data!H3014)-(J3014+O3014)*(1-Data!H3014)*1.8/12)</f>
        <v>0</v>
      </c>
      <c r="U3014" s="1">
        <f>Data!I3014</f>
        <v>0</v>
      </c>
      <c r="V3014" s="1">
        <f>Data!J3014+Data!K3014</f>
        <v>0</v>
      </c>
      <c r="W3014" s="1">
        <f>Data!L3014</f>
        <v>0</v>
      </c>
      <c r="X3014" s="1">
        <f t="shared" si="467"/>
        <v>0</v>
      </c>
      <c r="Y3014" s="100">
        <f t="shared" si="468"/>
        <v>0</v>
      </c>
      <c r="Z3014" s="100">
        <f t="shared" si="469"/>
        <v>0</v>
      </c>
      <c r="AA3014" s="100">
        <f>'Innlegging av opplysninger'!$B$4*X3014</f>
        <v>0</v>
      </c>
      <c r="AB3014" s="1"/>
      <c r="AC3014" s="1">
        <f>'Innlegging av opplysninger'!$B$5*X3014</f>
        <v>0</v>
      </c>
      <c r="AD3014" s="1">
        <f>'Innlegging av opplysninger'!$B$5*Y3014</f>
        <v>0</v>
      </c>
      <c r="AE3014" s="1">
        <f>'Innlegging av opplysninger'!$B$5*Z3014</f>
        <v>0</v>
      </c>
      <c r="AF3014" s="1">
        <f>'Innlegging av opplysninger'!$B$5*AA3014</f>
        <v>0</v>
      </c>
      <c r="AG3014" s="1"/>
      <c r="AH3014" s="1">
        <f>'Innlegging av opplysninger'!$C$11*SUM(X3014:AG3014)</f>
        <v>0</v>
      </c>
      <c r="AI3014" s="1">
        <f>'Innlegging av opplysninger'!$C$13*(((X3014+Z3014+AC3014+AE3014)*Data!M3014)+(Z3014+AE3014)*(1-Data!M3014)*1.8/12+Y3014+AD3014+AA3014+AB3014+AF3014+AG3014)</f>
        <v>0</v>
      </c>
      <c r="AJ3014" s="1">
        <f>'Innlegging av opplysninger'!$C$13*((X3014+Z3014+AC3014+AE3014)*(1-Data!M3014)-(Z3014+AE3014)*(1-Data!M3014)*1.8/12)</f>
        <v>0</v>
      </c>
      <c r="AK3014" s="83">
        <f t="shared" ref="AK3014:AK3077" si="474">ROUND(AH3014+R3014,-3)</f>
        <v>0</v>
      </c>
      <c r="AL3014" s="83">
        <f t="shared" ref="AL3014:AL3077" si="475">ROUND(AI3014+S3014,-3)</f>
        <v>0</v>
      </c>
      <c r="AM3014" s="83">
        <f t="shared" ref="AM3014:AM3077" si="476">ROUND(AJ3014+T3014,-3)</f>
        <v>0</v>
      </c>
    </row>
    <row r="3015" spans="1:39">
      <c r="A3015" t="str">
        <f t="shared" si="470"/>
        <v>00</v>
      </c>
      <c r="B3015" s="6">
        <f>Data!A3015</f>
        <v>0</v>
      </c>
      <c r="C3015" s="7">
        <f>Data!B3015</f>
        <v>0</v>
      </c>
      <c r="D3015" s="7">
        <f>Data!C3015</f>
        <v>0</v>
      </c>
      <c r="E3015" s="1">
        <f>Data!D3015</f>
        <v>0</v>
      </c>
      <c r="F3015" s="1">
        <f>Data!E3015+Data!F3015</f>
        <v>0</v>
      </c>
      <c r="G3015" s="1">
        <f>Data!G3015</f>
        <v>0</v>
      </c>
      <c r="H3015" s="1">
        <f t="shared" si="471"/>
        <v>0</v>
      </c>
      <c r="I3015" s="1">
        <f t="shared" si="472"/>
        <v>0</v>
      </c>
      <c r="J3015" s="1">
        <f t="shared" si="473"/>
        <v>0</v>
      </c>
      <c r="K3015" s="1">
        <f>'Innlegging av opplysninger'!$B$4*H3015</f>
        <v>0</v>
      </c>
      <c r="L3015" s="1"/>
      <c r="M3015" s="1">
        <f>'Innlegging av opplysninger'!$B$5*H3015</f>
        <v>0</v>
      </c>
      <c r="N3015" s="1">
        <f>'Innlegging av opplysninger'!$B$5*I3015</f>
        <v>0</v>
      </c>
      <c r="O3015" s="1">
        <f>'Innlegging av opplysninger'!$B$5*J3015</f>
        <v>0</v>
      </c>
      <c r="P3015" s="1">
        <f>'Innlegging av opplysninger'!$B$5*K3015</f>
        <v>0</v>
      </c>
      <c r="Q3015" s="1"/>
      <c r="R3015" s="1">
        <f>'Innlegging av opplysninger'!$C$11*SUM(H3015:Q3015)</f>
        <v>0</v>
      </c>
      <c r="S3015" s="1">
        <f>'Innlegging av opplysninger'!$C$13*(((H3015+J3015+M3015+O3015)*Data!H3015)+(J3015+O3015)*(1-Data!H3015)*1.8/12+I3015+N3015+K3015+L3015+P3015+Q3015)</f>
        <v>0</v>
      </c>
      <c r="T3015" s="1">
        <f>'Innlegging av opplysninger'!$C$13*((H3015+J3015+M3015+O3015)*(1-Data!H3015)-(J3015+O3015)*(1-Data!H3015)*1.8/12)</f>
        <v>0</v>
      </c>
      <c r="U3015" s="1">
        <f>Data!I3015</f>
        <v>0</v>
      </c>
      <c r="V3015" s="1">
        <f>Data!J3015+Data!K3015</f>
        <v>0</v>
      </c>
      <c r="W3015" s="1">
        <f>Data!L3015</f>
        <v>0</v>
      </c>
      <c r="X3015" s="1">
        <f t="shared" ref="X3015:X3078" si="477">V3015*(11-1/11)*U3015</f>
        <v>0</v>
      </c>
      <c r="Y3015" s="100">
        <f t="shared" ref="Y3015:Y3078" si="478">W3015*(11-1/11)*U3015</f>
        <v>0</v>
      </c>
      <c r="Z3015" s="100">
        <f t="shared" ref="Z3015:Z3078" si="479">(X3015+Y3015)*0.143</f>
        <v>0</v>
      </c>
      <c r="AA3015" s="100">
        <f>'Innlegging av opplysninger'!$B$4*X3015</f>
        <v>0</v>
      </c>
      <c r="AB3015" s="1"/>
      <c r="AC3015" s="1">
        <f>'Innlegging av opplysninger'!$B$5*X3015</f>
        <v>0</v>
      </c>
      <c r="AD3015" s="1">
        <f>'Innlegging av opplysninger'!$B$5*Y3015</f>
        <v>0</v>
      </c>
      <c r="AE3015" s="1">
        <f>'Innlegging av opplysninger'!$B$5*Z3015</f>
        <v>0</v>
      </c>
      <c r="AF3015" s="1">
        <f>'Innlegging av opplysninger'!$B$5*AA3015</f>
        <v>0</v>
      </c>
      <c r="AG3015" s="1"/>
      <c r="AH3015" s="1">
        <f>'Innlegging av opplysninger'!$C$11*SUM(X3015:AG3015)</f>
        <v>0</v>
      </c>
      <c r="AI3015" s="1">
        <f>'Innlegging av opplysninger'!$C$13*(((X3015+Z3015+AC3015+AE3015)*Data!M3015)+(Z3015+AE3015)*(1-Data!M3015)*1.8/12+Y3015+AD3015+AA3015+AB3015+AF3015+AG3015)</f>
        <v>0</v>
      </c>
      <c r="AJ3015" s="1">
        <f>'Innlegging av opplysninger'!$C$13*((X3015+Z3015+AC3015+AE3015)*(1-Data!M3015)-(Z3015+AE3015)*(1-Data!M3015)*1.8/12)</f>
        <v>0</v>
      </c>
      <c r="AK3015" s="83">
        <f t="shared" si="474"/>
        <v>0</v>
      </c>
      <c r="AL3015" s="83">
        <f t="shared" si="475"/>
        <v>0</v>
      </c>
      <c r="AM3015" s="83">
        <f t="shared" si="476"/>
        <v>0</v>
      </c>
    </row>
    <row r="3016" spans="1:39">
      <c r="A3016" t="str">
        <f t="shared" si="470"/>
        <v>00</v>
      </c>
      <c r="B3016" s="6">
        <f>Data!A3016</f>
        <v>0</v>
      </c>
      <c r="C3016" s="7">
        <f>Data!B3016</f>
        <v>0</v>
      </c>
      <c r="D3016" s="7">
        <f>Data!C3016</f>
        <v>0</v>
      </c>
      <c r="E3016" s="1">
        <f>Data!D3016</f>
        <v>0</v>
      </c>
      <c r="F3016" s="1">
        <f>Data!E3016+Data!F3016</f>
        <v>0</v>
      </c>
      <c r="G3016" s="1">
        <f>Data!G3016</f>
        <v>0</v>
      </c>
      <c r="H3016" s="1">
        <f t="shared" si="471"/>
        <v>0</v>
      </c>
      <c r="I3016" s="1">
        <f t="shared" si="472"/>
        <v>0</v>
      </c>
      <c r="J3016" s="1">
        <f t="shared" si="473"/>
        <v>0</v>
      </c>
      <c r="K3016" s="1">
        <f>'Innlegging av opplysninger'!$B$4*H3016</f>
        <v>0</v>
      </c>
      <c r="L3016" s="1"/>
      <c r="M3016" s="1">
        <f>'Innlegging av opplysninger'!$B$5*H3016</f>
        <v>0</v>
      </c>
      <c r="N3016" s="1">
        <f>'Innlegging av opplysninger'!$B$5*I3016</f>
        <v>0</v>
      </c>
      <c r="O3016" s="1">
        <f>'Innlegging av opplysninger'!$B$5*J3016</f>
        <v>0</v>
      </c>
      <c r="P3016" s="1">
        <f>'Innlegging av opplysninger'!$B$5*K3016</f>
        <v>0</v>
      </c>
      <c r="Q3016" s="1"/>
      <c r="R3016" s="1">
        <f>'Innlegging av opplysninger'!$C$11*SUM(H3016:Q3016)</f>
        <v>0</v>
      </c>
      <c r="S3016" s="1">
        <f>'Innlegging av opplysninger'!$C$13*(((H3016+J3016+M3016+O3016)*Data!H3016)+(J3016+O3016)*(1-Data!H3016)*1.8/12+I3016+N3016+K3016+L3016+P3016+Q3016)</f>
        <v>0</v>
      </c>
      <c r="T3016" s="1">
        <f>'Innlegging av opplysninger'!$C$13*((H3016+J3016+M3016+O3016)*(1-Data!H3016)-(J3016+O3016)*(1-Data!H3016)*1.8/12)</f>
        <v>0</v>
      </c>
      <c r="U3016" s="1">
        <f>Data!I3016</f>
        <v>0</v>
      </c>
      <c r="V3016" s="1">
        <f>Data!J3016+Data!K3016</f>
        <v>0</v>
      </c>
      <c r="W3016" s="1">
        <f>Data!L3016</f>
        <v>0</v>
      </c>
      <c r="X3016" s="1">
        <f t="shared" si="477"/>
        <v>0</v>
      </c>
      <c r="Y3016" s="100">
        <f t="shared" si="478"/>
        <v>0</v>
      </c>
      <c r="Z3016" s="100">
        <f t="shared" si="479"/>
        <v>0</v>
      </c>
      <c r="AA3016" s="100">
        <f>'Innlegging av opplysninger'!$B$4*X3016</f>
        <v>0</v>
      </c>
      <c r="AB3016" s="1"/>
      <c r="AC3016" s="1">
        <f>'Innlegging av opplysninger'!$B$5*X3016</f>
        <v>0</v>
      </c>
      <c r="AD3016" s="1">
        <f>'Innlegging av opplysninger'!$B$5*Y3016</f>
        <v>0</v>
      </c>
      <c r="AE3016" s="1">
        <f>'Innlegging av opplysninger'!$B$5*Z3016</f>
        <v>0</v>
      </c>
      <c r="AF3016" s="1">
        <f>'Innlegging av opplysninger'!$B$5*AA3016</f>
        <v>0</v>
      </c>
      <c r="AG3016" s="1"/>
      <c r="AH3016" s="1">
        <f>'Innlegging av opplysninger'!$C$11*SUM(X3016:AG3016)</f>
        <v>0</v>
      </c>
      <c r="AI3016" s="1">
        <f>'Innlegging av opplysninger'!$C$13*(((X3016+Z3016+AC3016+AE3016)*Data!M3016)+(Z3016+AE3016)*(1-Data!M3016)*1.8/12+Y3016+AD3016+AA3016+AB3016+AF3016+AG3016)</f>
        <v>0</v>
      </c>
      <c r="AJ3016" s="1">
        <f>'Innlegging av opplysninger'!$C$13*((X3016+Z3016+AC3016+AE3016)*(1-Data!M3016)-(Z3016+AE3016)*(1-Data!M3016)*1.8/12)</f>
        <v>0</v>
      </c>
      <c r="AK3016" s="83">
        <f t="shared" si="474"/>
        <v>0</v>
      </c>
      <c r="AL3016" s="83">
        <f t="shared" si="475"/>
        <v>0</v>
      </c>
      <c r="AM3016" s="83">
        <f t="shared" si="476"/>
        <v>0</v>
      </c>
    </row>
    <row r="3017" spans="1:39">
      <c r="A3017" t="str">
        <f t="shared" si="470"/>
        <v>00</v>
      </c>
      <c r="B3017" s="6">
        <f>Data!A3017</f>
        <v>0</v>
      </c>
      <c r="C3017" s="7">
        <f>Data!B3017</f>
        <v>0</v>
      </c>
      <c r="D3017" s="7">
        <f>Data!C3017</f>
        <v>0</v>
      </c>
      <c r="E3017" s="1">
        <f>Data!D3017</f>
        <v>0</v>
      </c>
      <c r="F3017" s="1">
        <f>Data!E3017+Data!F3017</f>
        <v>0</v>
      </c>
      <c r="G3017" s="1">
        <f>Data!G3017</f>
        <v>0</v>
      </c>
      <c r="H3017" s="1">
        <f t="shared" si="471"/>
        <v>0</v>
      </c>
      <c r="I3017" s="1">
        <f t="shared" si="472"/>
        <v>0</v>
      </c>
      <c r="J3017" s="1">
        <f t="shared" si="473"/>
        <v>0</v>
      </c>
      <c r="K3017" s="1">
        <f>'Innlegging av opplysninger'!$B$4*H3017</f>
        <v>0</v>
      </c>
      <c r="L3017" s="1"/>
      <c r="M3017" s="1">
        <f>'Innlegging av opplysninger'!$B$5*H3017</f>
        <v>0</v>
      </c>
      <c r="N3017" s="1">
        <f>'Innlegging av opplysninger'!$B$5*I3017</f>
        <v>0</v>
      </c>
      <c r="O3017" s="1">
        <f>'Innlegging av opplysninger'!$B$5*J3017</f>
        <v>0</v>
      </c>
      <c r="P3017" s="1">
        <f>'Innlegging av opplysninger'!$B$5*K3017</f>
        <v>0</v>
      </c>
      <c r="Q3017" s="1"/>
      <c r="R3017" s="1">
        <f>'Innlegging av opplysninger'!$C$11*SUM(H3017:Q3017)</f>
        <v>0</v>
      </c>
      <c r="S3017" s="1">
        <f>'Innlegging av opplysninger'!$C$13*(((H3017+J3017+M3017+O3017)*Data!H3017)+(J3017+O3017)*(1-Data!H3017)*1.8/12+I3017+N3017+K3017+L3017+P3017+Q3017)</f>
        <v>0</v>
      </c>
      <c r="T3017" s="1">
        <f>'Innlegging av opplysninger'!$C$13*((H3017+J3017+M3017+O3017)*(1-Data!H3017)-(J3017+O3017)*(1-Data!H3017)*1.8/12)</f>
        <v>0</v>
      </c>
      <c r="U3017" s="1">
        <f>Data!I3017</f>
        <v>0</v>
      </c>
      <c r="V3017" s="1">
        <f>Data!J3017+Data!K3017</f>
        <v>0</v>
      </c>
      <c r="W3017" s="1">
        <f>Data!L3017</f>
        <v>0</v>
      </c>
      <c r="X3017" s="1">
        <f t="shared" si="477"/>
        <v>0</v>
      </c>
      <c r="Y3017" s="100">
        <f t="shared" si="478"/>
        <v>0</v>
      </c>
      <c r="Z3017" s="100">
        <f t="shared" si="479"/>
        <v>0</v>
      </c>
      <c r="AA3017" s="100">
        <f>'Innlegging av opplysninger'!$B$4*X3017</f>
        <v>0</v>
      </c>
      <c r="AB3017" s="1"/>
      <c r="AC3017" s="1">
        <f>'Innlegging av opplysninger'!$B$5*X3017</f>
        <v>0</v>
      </c>
      <c r="AD3017" s="1">
        <f>'Innlegging av opplysninger'!$B$5*Y3017</f>
        <v>0</v>
      </c>
      <c r="AE3017" s="1">
        <f>'Innlegging av opplysninger'!$B$5*Z3017</f>
        <v>0</v>
      </c>
      <c r="AF3017" s="1">
        <f>'Innlegging av opplysninger'!$B$5*AA3017</f>
        <v>0</v>
      </c>
      <c r="AG3017" s="1"/>
      <c r="AH3017" s="1">
        <f>'Innlegging av opplysninger'!$C$11*SUM(X3017:AG3017)</f>
        <v>0</v>
      </c>
      <c r="AI3017" s="1">
        <f>'Innlegging av opplysninger'!$C$13*(((X3017+Z3017+AC3017+AE3017)*Data!M3017)+(Z3017+AE3017)*(1-Data!M3017)*1.8/12+Y3017+AD3017+AA3017+AB3017+AF3017+AG3017)</f>
        <v>0</v>
      </c>
      <c r="AJ3017" s="1">
        <f>'Innlegging av opplysninger'!$C$13*((X3017+Z3017+AC3017+AE3017)*(1-Data!M3017)-(Z3017+AE3017)*(1-Data!M3017)*1.8/12)</f>
        <v>0</v>
      </c>
      <c r="AK3017" s="83">
        <f t="shared" si="474"/>
        <v>0</v>
      </c>
      <c r="AL3017" s="83">
        <f t="shared" si="475"/>
        <v>0</v>
      </c>
      <c r="AM3017" s="83">
        <f t="shared" si="476"/>
        <v>0</v>
      </c>
    </row>
    <row r="3018" spans="1:39">
      <c r="A3018" t="str">
        <f t="shared" si="470"/>
        <v>00</v>
      </c>
      <c r="B3018" s="6">
        <f>Data!A3018</f>
        <v>0</v>
      </c>
      <c r="C3018" s="7">
        <f>Data!B3018</f>
        <v>0</v>
      </c>
      <c r="D3018" s="7">
        <f>Data!C3018</f>
        <v>0</v>
      </c>
      <c r="E3018" s="1">
        <f>Data!D3018</f>
        <v>0</v>
      </c>
      <c r="F3018" s="1">
        <f>Data!E3018+Data!F3018</f>
        <v>0</v>
      </c>
      <c r="G3018" s="1">
        <f>Data!G3018</f>
        <v>0</v>
      </c>
      <c r="H3018" s="1">
        <f t="shared" si="471"/>
        <v>0</v>
      </c>
      <c r="I3018" s="1">
        <f t="shared" si="472"/>
        <v>0</v>
      </c>
      <c r="J3018" s="1">
        <f t="shared" si="473"/>
        <v>0</v>
      </c>
      <c r="K3018" s="1">
        <f>'Innlegging av opplysninger'!$B$4*H3018</f>
        <v>0</v>
      </c>
      <c r="L3018" s="1"/>
      <c r="M3018" s="1">
        <f>'Innlegging av opplysninger'!$B$5*H3018</f>
        <v>0</v>
      </c>
      <c r="N3018" s="1">
        <f>'Innlegging av opplysninger'!$B$5*I3018</f>
        <v>0</v>
      </c>
      <c r="O3018" s="1">
        <f>'Innlegging av opplysninger'!$B$5*J3018</f>
        <v>0</v>
      </c>
      <c r="P3018" s="1">
        <f>'Innlegging av opplysninger'!$B$5*K3018</f>
        <v>0</v>
      </c>
      <c r="Q3018" s="1"/>
      <c r="R3018" s="1">
        <f>'Innlegging av opplysninger'!$C$11*SUM(H3018:Q3018)</f>
        <v>0</v>
      </c>
      <c r="S3018" s="1">
        <f>'Innlegging av opplysninger'!$C$13*(((H3018+J3018+M3018+O3018)*Data!H3018)+(J3018+O3018)*(1-Data!H3018)*1.8/12+I3018+N3018+K3018+L3018+P3018+Q3018)</f>
        <v>0</v>
      </c>
      <c r="T3018" s="1">
        <f>'Innlegging av opplysninger'!$C$13*((H3018+J3018+M3018+O3018)*(1-Data!H3018)-(J3018+O3018)*(1-Data!H3018)*1.8/12)</f>
        <v>0</v>
      </c>
      <c r="U3018" s="1">
        <f>Data!I3018</f>
        <v>0</v>
      </c>
      <c r="V3018" s="1">
        <f>Data!J3018+Data!K3018</f>
        <v>0</v>
      </c>
      <c r="W3018" s="1">
        <f>Data!L3018</f>
        <v>0</v>
      </c>
      <c r="X3018" s="1">
        <f t="shared" si="477"/>
        <v>0</v>
      </c>
      <c r="Y3018" s="100">
        <f t="shared" si="478"/>
        <v>0</v>
      </c>
      <c r="Z3018" s="100">
        <f t="shared" si="479"/>
        <v>0</v>
      </c>
      <c r="AA3018" s="100">
        <f>'Innlegging av opplysninger'!$B$4*X3018</f>
        <v>0</v>
      </c>
      <c r="AB3018" s="1"/>
      <c r="AC3018" s="1">
        <f>'Innlegging av opplysninger'!$B$5*X3018</f>
        <v>0</v>
      </c>
      <c r="AD3018" s="1">
        <f>'Innlegging av opplysninger'!$B$5*Y3018</f>
        <v>0</v>
      </c>
      <c r="AE3018" s="1">
        <f>'Innlegging av opplysninger'!$B$5*Z3018</f>
        <v>0</v>
      </c>
      <c r="AF3018" s="1">
        <f>'Innlegging av opplysninger'!$B$5*AA3018</f>
        <v>0</v>
      </c>
      <c r="AG3018" s="1"/>
      <c r="AH3018" s="1">
        <f>'Innlegging av opplysninger'!$C$11*SUM(X3018:AG3018)</f>
        <v>0</v>
      </c>
      <c r="AI3018" s="1">
        <f>'Innlegging av opplysninger'!$C$13*(((X3018+Z3018+AC3018+AE3018)*Data!M3018)+(Z3018+AE3018)*(1-Data!M3018)*1.8/12+Y3018+AD3018+AA3018+AB3018+AF3018+AG3018)</f>
        <v>0</v>
      </c>
      <c r="AJ3018" s="1">
        <f>'Innlegging av opplysninger'!$C$13*((X3018+Z3018+AC3018+AE3018)*(1-Data!M3018)-(Z3018+AE3018)*(1-Data!M3018)*1.8/12)</f>
        <v>0</v>
      </c>
      <c r="AK3018" s="83">
        <f t="shared" si="474"/>
        <v>0</v>
      </c>
      <c r="AL3018" s="83">
        <f t="shared" si="475"/>
        <v>0</v>
      </c>
      <c r="AM3018" s="83">
        <f t="shared" si="476"/>
        <v>0</v>
      </c>
    </row>
    <row r="3019" spans="1:39">
      <c r="A3019" t="str">
        <f t="shared" si="470"/>
        <v>00</v>
      </c>
      <c r="B3019" s="6">
        <f>Data!A3019</f>
        <v>0</v>
      </c>
      <c r="C3019" s="7">
        <f>Data!B3019</f>
        <v>0</v>
      </c>
      <c r="D3019" s="7">
        <f>Data!C3019</f>
        <v>0</v>
      </c>
      <c r="E3019" s="1">
        <f>Data!D3019</f>
        <v>0</v>
      </c>
      <c r="F3019" s="1">
        <f>Data!E3019+Data!F3019</f>
        <v>0</v>
      </c>
      <c r="G3019" s="1">
        <f>Data!G3019</f>
        <v>0</v>
      </c>
      <c r="H3019" s="1">
        <f t="shared" si="471"/>
        <v>0</v>
      </c>
      <c r="I3019" s="1">
        <f t="shared" si="472"/>
        <v>0</v>
      </c>
      <c r="J3019" s="1">
        <f t="shared" si="473"/>
        <v>0</v>
      </c>
      <c r="K3019" s="1">
        <f>'Innlegging av opplysninger'!$B$4*H3019</f>
        <v>0</v>
      </c>
      <c r="L3019" s="1"/>
      <c r="M3019" s="1">
        <f>'Innlegging av opplysninger'!$B$5*H3019</f>
        <v>0</v>
      </c>
      <c r="N3019" s="1">
        <f>'Innlegging av opplysninger'!$B$5*I3019</f>
        <v>0</v>
      </c>
      <c r="O3019" s="1">
        <f>'Innlegging av opplysninger'!$B$5*J3019</f>
        <v>0</v>
      </c>
      <c r="P3019" s="1">
        <f>'Innlegging av opplysninger'!$B$5*K3019</f>
        <v>0</v>
      </c>
      <c r="Q3019" s="1"/>
      <c r="R3019" s="1">
        <f>'Innlegging av opplysninger'!$C$11*SUM(H3019:Q3019)</f>
        <v>0</v>
      </c>
      <c r="S3019" s="1">
        <f>'Innlegging av opplysninger'!$C$13*(((H3019+J3019+M3019+O3019)*Data!H3019)+(J3019+O3019)*(1-Data!H3019)*1.8/12+I3019+N3019+K3019+L3019+P3019+Q3019)</f>
        <v>0</v>
      </c>
      <c r="T3019" s="1">
        <f>'Innlegging av opplysninger'!$C$13*((H3019+J3019+M3019+O3019)*(1-Data!H3019)-(J3019+O3019)*(1-Data!H3019)*1.8/12)</f>
        <v>0</v>
      </c>
      <c r="U3019" s="1">
        <f>Data!I3019</f>
        <v>0</v>
      </c>
      <c r="V3019" s="1">
        <f>Data!J3019+Data!K3019</f>
        <v>0</v>
      </c>
      <c r="W3019" s="1">
        <f>Data!L3019</f>
        <v>0</v>
      </c>
      <c r="X3019" s="1">
        <f t="shared" si="477"/>
        <v>0</v>
      </c>
      <c r="Y3019" s="100">
        <f t="shared" si="478"/>
        <v>0</v>
      </c>
      <c r="Z3019" s="100">
        <f t="shared" si="479"/>
        <v>0</v>
      </c>
      <c r="AA3019" s="100">
        <f>'Innlegging av opplysninger'!$B$4*X3019</f>
        <v>0</v>
      </c>
      <c r="AB3019" s="1"/>
      <c r="AC3019" s="1">
        <f>'Innlegging av opplysninger'!$B$5*X3019</f>
        <v>0</v>
      </c>
      <c r="AD3019" s="1">
        <f>'Innlegging av opplysninger'!$B$5*Y3019</f>
        <v>0</v>
      </c>
      <c r="AE3019" s="1">
        <f>'Innlegging av opplysninger'!$B$5*Z3019</f>
        <v>0</v>
      </c>
      <c r="AF3019" s="1">
        <f>'Innlegging av opplysninger'!$B$5*AA3019</f>
        <v>0</v>
      </c>
      <c r="AG3019" s="1"/>
      <c r="AH3019" s="1">
        <f>'Innlegging av opplysninger'!$C$11*SUM(X3019:AG3019)</f>
        <v>0</v>
      </c>
      <c r="AI3019" s="1">
        <f>'Innlegging av opplysninger'!$C$13*(((X3019+Z3019+AC3019+AE3019)*Data!M3019)+(Z3019+AE3019)*(1-Data!M3019)*1.8/12+Y3019+AD3019+AA3019+AB3019+AF3019+AG3019)</f>
        <v>0</v>
      </c>
      <c r="AJ3019" s="1">
        <f>'Innlegging av opplysninger'!$C$13*((X3019+Z3019+AC3019+AE3019)*(1-Data!M3019)-(Z3019+AE3019)*(1-Data!M3019)*1.8/12)</f>
        <v>0</v>
      </c>
      <c r="AK3019" s="83">
        <f t="shared" si="474"/>
        <v>0</v>
      </c>
      <c r="AL3019" s="83">
        <f t="shared" si="475"/>
        <v>0</v>
      </c>
      <c r="AM3019" s="83">
        <f t="shared" si="476"/>
        <v>0</v>
      </c>
    </row>
    <row r="3020" spans="1:39">
      <c r="A3020" t="str">
        <f t="shared" si="470"/>
        <v>00</v>
      </c>
      <c r="B3020" s="6">
        <f>Data!A3020</f>
        <v>0</v>
      </c>
      <c r="C3020" s="7">
        <f>Data!B3020</f>
        <v>0</v>
      </c>
      <c r="D3020" s="7">
        <f>Data!C3020</f>
        <v>0</v>
      </c>
      <c r="E3020" s="1">
        <f>Data!D3020</f>
        <v>0</v>
      </c>
      <c r="F3020" s="1">
        <f>Data!E3020+Data!F3020</f>
        <v>0</v>
      </c>
      <c r="G3020" s="1">
        <f>Data!G3020</f>
        <v>0</v>
      </c>
      <c r="H3020" s="1">
        <f t="shared" si="471"/>
        <v>0</v>
      </c>
      <c r="I3020" s="1">
        <f t="shared" si="472"/>
        <v>0</v>
      </c>
      <c r="J3020" s="1">
        <f t="shared" si="473"/>
        <v>0</v>
      </c>
      <c r="K3020" s="1">
        <f>'Innlegging av opplysninger'!$B$4*H3020</f>
        <v>0</v>
      </c>
      <c r="L3020" s="1"/>
      <c r="M3020" s="1">
        <f>'Innlegging av opplysninger'!$B$5*H3020</f>
        <v>0</v>
      </c>
      <c r="N3020" s="1">
        <f>'Innlegging av opplysninger'!$B$5*I3020</f>
        <v>0</v>
      </c>
      <c r="O3020" s="1">
        <f>'Innlegging av opplysninger'!$B$5*J3020</f>
        <v>0</v>
      </c>
      <c r="P3020" s="1">
        <f>'Innlegging av opplysninger'!$B$5*K3020</f>
        <v>0</v>
      </c>
      <c r="Q3020" s="1"/>
      <c r="R3020" s="1">
        <f>'Innlegging av opplysninger'!$C$11*SUM(H3020:Q3020)</f>
        <v>0</v>
      </c>
      <c r="S3020" s="1">
        <f>'Innlegging av opplysninger'!$C$13*(((H3020+J3020+M3020+O3020)*Data!H3020)+(J3020+O3020)*(1-Data!H3020)*1.8/12+I3020+N3020+K3020+L3020+P3020+Q3020)</f>
        <v>0</v>
      </c>
      <c r="T3020" s="1">
        <f>'Innlegging av opplysninger'!$C$13*((H3020+J3020+M3020+O3020)*(1-Data!H3020)-(J3020+O3020)*(1-Data!H3020)*1.8/12)</f>
        <v>0</v>
      </c>
      <c r="U3020" s="1">
        <f>Data!I3020</f>
        <v>0</v>
      </c>
      <c r="V3020" s="1">
        <f>Data!J3020+Data!K3020</f>
        <v>0</v>
      </c>
      <c r="W3020" s="1">
        <f>Data!L3020</f>
        <v>0</v>
      </c>
      <c r="X3020" s="1">
        <f t="shared" si="477"/>
        <v>0</v>
      </c>
      <c r="Y3020" s="100">
        <f t="shared" si="478"/>
        <v>0</v>
      </c>
      <c r="Z3020" s="100">
        <f t="shared" si="479"/>
        <v>0</v>
      </c>
      <c r="AA3020" s="100">
        <f>'Innlegging av opplysninger'!$B$4*X3020</f>
        <v>0</v>
      </c>
      <c r="AB3020" s="1"/>
      <c r="AC3020" s="1">
        <f>'Innlegging av opplysninger'!$B$5*X3020</f>
        <v>0</v>
      </c>
      <c r="AD3020" s="1">
        <f>'Innlegging av opplysninger'!$B$5*Y3020</f>
        <v>0</v>
      </c>
      <c r="AE3020" s="1">
        <f>'Innlegging av opplysninger'!$B$5*Z3020</f>
        <v>0</v>
      </c>
      <c r="AF3020" s="1">
        <f>'Innlegging av opplysninger'!$B$5*AA3020</f>
        <v>0</v>
      </c>
      <c r="AG3020" s="1"/>
      <c r="AH3020" s="1">
        <f>'Innlegging av opplysninger'!$C$11*SUM(X3020:AG3020)</f>
        <v>0</v>
      </c>
      <c r="AI3020" s="1">
        <f>'Innlegging av opplysninger'!$C$13*(((X3020+Z3020+AC3020+AE3020)*Data!M3020)+(Z3020+AE3020)*(1-Data!M3020)*1.8/12+Y3020+AD3020+AA3020+AB3020+AF3020+AG3020)</f>
        <v>0</v>
      </c>
      <c r="AJ3020" s="1">
        <f>'Innlegging av opplysninger'!$C$13*((X3020+Z3020+AC3020+AE3020)*(1-Data!M3020)-(Z3020+AE3020)*(1-Data!M3020)*1.8/12)</f>
        <v>0</v>
      </c>
      <c r="AK3020" s="83">
        <f t="shared" si="474"/>
        <v>0</v>
      </c>
      <c r="AL3020" s="83">
        <f t="shared" si="475"/>
        <v>0</v>
      </c>
      <c r="AM3020" s="83">
        <f t="shared" si="476"/>
        <v>0</v>
      </c>
    </row>
    <row r="3021" spans="1:39">
      <c r="A3021" t="str">
        <f t="shared" si="470"/>
        <v>00</v>
      </c>
      <c r="B3021" s="6">
        <f>Data!A3021</f>
        <v>0</v>
      </c>
      <c r="C3021" s="7">
        <f>Data!B3021</f>
        <v>0</v>
      </c>
      <c r="D3021" s="7">
        <f>Data!C3021</f>
        <v>0</v>
      </c>
      <c r="E3021" s="1">
        <f>Data!D3021</f>
        <v>0</v>
      </c>
      <c r="F3021" s="1">
        <f>Data!E3021+Data!F3021</f>
        <v>0</v>
      </c>
      <c r="G3021" s="1">
        <f>Data!G3021</f>
        <v>0</v>
      </c>
      <c r="H3021" s="1">
        <f t="shared" si="471"/>
        <v>0</v>
      </c>
      <c r="I3021" s="1">
        <f t="shared" si="472"/>
        <v>0</v>
      </c>
      <c r="J3021" s="1">
        <f t="shared" si="473"/>
        <v>0</v>
      </c>
      <c r="K3021" s="1">
        <f>'Innlegging av opplysninger'!$B$4*H3021</f>
        <v>0</v>
      </c>
      <c r="L3021" s="1"/>
      <c r="M3021" s="1">
        <f>'Innlegging av opplysninger'!$B$5*H3021</f>
        <v>0</v>
      </c>
      <c r="N3021" s="1">
        <f>'Innlegging av opplysninger'!$B$5*I3021</f>
        <v>0</v>
      </c>
      <c r="O3021" s="1">
        <f>'Innlegging av opplysninger'!$B$5*J3021</f>
        <v>0</v>
      </c>
      <c r="P3021" s="1">
        <f>'Innlegging av opplysninger'!$B$5*K3021</f>
        <v>0</v>
      </c>
      <c r="Q3021" s="1"/>
      <c r="R3021" s="1">
        <f>'Innlegging av opplysninger'!$C$11*SUM(H3021:Q3021)</f>
        <v>0</v>
      </c>
      <c r="S3021" s="1">
        <f>'Innlegging av opplysninger'!$C$13*(((H3021+J3021+M3021+O3021)*Data!H3021)+(J3021+O3021)*(1-Data!H3021)*1.8/12+I3021+N3021+K3021+L3021+P3021+Q3021)</f>
        <v>0</v>
      </c>
      <c r="T3021" s="1">
        <f>'Innlegging av opplysninger'!$C$13*((H3021+J3021+M3021+O3021)*(1-Data!H3021)-(J3021+O3021)*(1-Data!H3021)*1.8/12)</f>
        <v>0</v>
      </c>
      <c r="U3021" s="1">
        <f>Data!I3021</f>
        <v>0</v>
      </c>
      <c r="V3021" s="1">
        <f>Data!J3021+Data!K3021</f>
        <v>0</v>
      </c>
      <c r="W3021" s="1">
        <f>Data!L3021</f>
        <v>0</v>
      </c>
      <c r="X3021" s="1">
        <f t="shared" si="477"/>
        <v>0</v>
      </c>
      <c r="Y3021" s="100">
        <f t="shared" si="478"/>
        <v>0</v>
      </c>
      <c r="Z3021" s="100">
        <f t="shared" si="479"/>
        <v>0</v>
      </c>
      <c r="AA3021" s="100">
        <f>'Innlegging av opplysninger'!$B$4*X3021</f>
        <v>0</v>
      </c>
      <c r="AB3021" s="1"/>
      <c r="AC3021" s="1">
        <f>'Innlegging av opplysninger'!$B$5*X3021</f>
        <v>0</v>
      </c>
      <c r="AD3021" s="1">
        <f>'Innlegging av opplysninger'!$B$5*Y3021</f>
        <v>0</v>
      </c>
      <c r="AE3021" s="1">
        <f>'Innlegging av opplysninger'!$B$5*Z3021</f>
        <v>0</v>
      </c>
      <c r="AF3021" s="1">
        <f>'Innlegging av opplysninger'!$B$5*AA3021</f>
        <v>0</v>
      </c>
      <c r="AG3021" s="1"/>
      <c r="AH3021" s="1">
        <f>'Innlegging av opplysninger'!$C$11*SUM(X3021:AG3021)</f>
        <v>0</v>
      </c>
      <c r="AI3021" s="1">
        <f>'Innlegging av opplysninger'!$C$13*(((X3021+Z3021+AC3021+AE3021)*Data!M3021)+(Z3021+AE3021)*(1-Data!M3021)*1.8/12+Y3021+AD3021+AA3021+AB3021+AF3021+AG3021)</f>
        <v>0</v>
      </c>
      <c r="AJ3021" s="1">
        <f>'Innlegging av opplysninger'!$C$13*((X3021+Z3021+AC3021+AE3021)*(1-Data!M3021)-(Z3021+AE3021)*(1-Data!M3021)*1.8/12)</f>
        <v>0</v>
      </c>
      <c r="AK3021" s="83">
        <f t="shared" si="474"/>
        <v>0</v>
      </c>
      <c r="AL3021" s="83">
        <f t="shared" si="475"/>
        <v>0</v>
      </c>
      <c r="AM3021" s="83">
        <f t="shared" si="476"/>
        <v>0</v>
      </c>
    </row>
    <row r="3022" spans="1:39">
      <c r="A3022" t="str">
        <f t="shared" si="470"/>
        <v>00</v>
      </c>
      <c r="B3022" s="6">
        <f>Data!A3022</f>
        <v>0</v>
      </c>
      <c r="C3022" s="7">
        <f>Data!B3022</f>
        <v>0</v>
      </c>
      <c r="D3022" s="7">
        <f>Data!C3022</f>
        <v>0</v>
      </c>
      <c r="E3022" s="1">
        <f>Data!D3022</f>
        <v>0</v>
      </c>
      <c r="F3022" s="1">
        <f>Data!E3022+Data!F3022</f>
        <v>0</v>
      </c>
      <c r="G3022" s="1">
        <f>Data!G3022</f>
        <v>0</v>
      </c>
      <c r="H3022" s="1">
        <f t="shared" si="471"/>
        <v>0</v>
      </c>
      <c r="I3022" s="1">
        <f t="shared" si="472"/>
        <v>0</v>
      </c>
      <c r="J3022" s="1">
        <f t="shared" si="473"/>
        <v>0</v>
      </c>
      <c r="K3022" s="1">
        <f>'Innlegging av opplysninger'!$B$4*H3022</f>
        <v>0</v>
      </c>
      <c r="L3022" s="1"/>
      <c r="M3022" s="1">
        <f>'Innlegging av opplysninger'!$B$5*H3022</f>
        <v>0</v>
      </c>
      <c r="N3022" s="1">
        <f>'Innlegging av opplysninger'!$B$5*I3022</f>
        <v>0</v>
      </c>
      <c r="O3022" s="1">
        <f>'Innlegging av opplysninger'!$B$5*J3022</f>
        <v>0</v>
      </c>
      <c r="P3022" s="1">
        <f>'Innlegging av opplysninger'!$B$5*K3022</f>
        <v>0</v>
      </c>
      <c r="Q3022" s="1"/>
      <c r="R3022" s="1">
        <f>'Innlegging av opplysninger'!$C$11*SUM(H3022:Q3022)</f>
        <v>0</v>
      </c>
      <c r="S3022" s="1">
        <f>'Innlegging av opplysninger'!$C$13*(((H3022+J3022+M3022+O3022)*Data!H3022)+(J3022+O3022)*(1-Data!H3022)*1.8/12+I3022+N3022+K3022+L3022+P3022+Q3022)</f>
        <v>0</v>
      </c>
      <c r="T3022" s="1">
        <f>'Innlegging av opplysninger'!$C$13*((H3022+J3022+M3022+O3022)*(1-Data!H3022)-(J3022+O3022)*(1-Data!H3022)*1.8/12)</f>
        <v>0</v>
      </c>
      <c r="U3022" s="1">
        <f>Data!I3022</f>
        <v>0</v>
      </c>
      <c r="V3022" s="1">
        <f>Data!J3022+Data!K3022</f>
        <v>0</v>
      </c>
      <c r="W3022" s="1">
        <f>Data!L3022</f>
        <v>0</v>
      </c>
      <c r="X3022" s="1">
        <f t="shared" si="477"/>
        <v>0</v>
      </c>
      <c r="Y3022" s="100">
        <f t="shared" si="478"/>
        <v>0</v>
      </c>
      <c r="Z3022" s="100">
        <f t="shared" si="479"/>
        <v>0</v>
      </c>
      <c r="AA3022" s="100">
        <f>'Innlegging av opplysninger'!$B$4*X3022</f>
        <v>0</v>
      </c>
      <c r="AB3022" s="1"/>
      <c r="AC3022" s="1">
        <f>'Innlegging av opplysninger'!$B$5*X3022</f>
        <v>0</v>
      </c>
      <c r="AD3022" s="1">
        <f>'Innlegging av opplysninger'!$B$5*Y3022</f>
        <v>0</v>
      </c>
      <c r="AE3022" s="1">
        <f>'Innlegging av opplysninger'!$B$5*Z3022</f>
        <v>0</v>
      </c>
      <c r="AF3022" s="1">
        <f>'Innlegging av opplysninger'!$B$5*AA3022</f>
        <v>0</v>
      </c>
      <c r="AG3022" s="1"/>
      <c r="AH3022" s="1">
        <f>'Innlegging av opplysninger'!$C$11*SUM(X3022:AG3022)</f>
        <v>0</v>
      </c>
      <c r="AI3022" s="1">
        <f>'Innlegging av opplysninger'!$C$13*(((X3022+Z3022+AC3022+AE3022)*Data!M3022)+(Z3022+AE3022)*(1-Data!M3022)*1.8/12+Y3022+AD3022+AA3022+AB3022+AF3022+AG3022)</f>
        <v>0</v>
      </c>
      <c r="AJ3022" s="1">
        <f>'Innlegging av opplysninger'!$C$13*((X3022+Z3022+AC3022+AE3022)*(1-Data!M3022)-(Z3022+AE3022)*(1-Data!M3022)*1.8/12)</f>
        <v>0</v>
      </c>
      <c r="AK3022" s="83">
        <f t="shared" si="474"/>
        <v>0</v>
      </c>
      <c r="AL3022" s="83">
        <f t="shared" si="475"/>
        <v>0</v>
      </c>
      <c r="AM3022" s="83">
        <f t="shared" si="476"/>
        <v>0</v>
      </c>
    </row>
    <row r="3023" spans="1:39">
      <c r="A3023" t="str">
        <f t="shared" si="470"/>
        <v>00</v>
      </c>
      <c r="B3023" s="6">
        <f>Data!A3023</f>
        <v>0</v>
      </c>
      <c r="C3023" s="7">
        <f>Data!B3023</f>
        <v>0</v>
      </c>
      <c r="D3023" s="7">
        <f>Data!C3023</f>
        <v>0</v>
      </c>
      <c r="E3023" s="1">
        <f>Data!D3023</f>
        <v>0</v>
      </c>
      <c r="F3023" s="1">
        <f>Data!E3023+Data!F3023</f>
        <v>0</v>
      </c>
      <c r="G3023" s="1">
        <f>Data!G3023</f>
        <v>0</v>
      </c>
      <c r="H3023" s="1">
        <f t="shared" si="471"/>
        <v>0</v>
      </c>
      <c r="I3023" s="1">
        <f t="shared" si="472"/>
        <v>0</v>
      </c>
      <c r="J3023" s="1">
        <f t="shared" si="473"/>
        <v>0</v>
      </c>
      <c r="K3023" s="1">
        <f>'Innlegging av opplysninger'!$B$4*H3023</f>
        <v>0</v>
      </c>
      <c r="L3023" s="1"/>
      <c r="M3023" s="1">
        <f>'Innlegging av opplysninger'!$B$5*H3023</f>
        <v>0</v>
      </c>
      <c r="N3023" s="1">
        <f>'Innlegging av opplysninger'!$B$5*I3023</f>
        <v>0</v>
      </c>
      <c r="O3023" s="1">
        <f>'Innlegging av opplysninger'!$B$5*J3023</f>
        <v>0</v>
      </c>
      <c r="P3023" s="1">
        <f>'Innlegging av opplysninger'!$B$5*K3023</f>
        <v>0</v>
      </c>
      <c r="Q3023" s="1"/>
      <c r="R3023" s="1">
        <f>'Innlegging av opplysninger'!$C$11*SUM(H3023:Q3023)</f>
        <v>0</v>
      </c>
      <c r="S3023" s="1">
        <f>'Innlegging av opplysninger'!$C$13*(((H3023+J3023+M3023+O3023)*Data!H3023)+(J3023+O3023)*(1-Data!H3023)*1.8/12+I3023+N3023+K3023+L3023+P3023+Q3023)</f>
        <v>0</v>
      </c>
      <c r="T3023" s="1">
        <f>'Innlegging av opplysninger'!$C$13*((H3023+J3023+M3023+O3023)*(1-Data!H3023)-(J3023+O3023)*(1-Data!H3023)*1.8/12)</f>
        <v>0</v>
      </c>
      <c r="U3023" s="1">
        <f>Data!I3023</f>
        <v>0</v>
      </c>
      <c r="V3023" s="1">
        <f>Data!J3023+Data!K3023</f>
        <v>0</v>
      </c>
      <c r="W3023" s="1">
        <f>Data!L3023</f>
        <v>0</v>
      </c>
      <c r="X3023" s="1">
        <f t="shared" si="477"/>
        <v>0</v>
      </c>
      <c r="Y3023" s="100">
        <f t="shared" si="478"/>
        <v>0</v>
      </c>
      <c r="Z3023" s="100">
        <f t="shared" si="479"/>
        <v>0</v>
      </c>
      <c r="AA3023" s="100">
        <f>'Innlegging av opplysninger'!$B$4*X3023</f>
        <v>0</v>
      </c>
      <c r="AB3023" s="1"/>
      <c r="AC3023" s="1">
        <f>'Innlegging av opplysninger'!$B$5*X3023</f>
        <v>0</v>
      </c>
      <c r="AD3023" s="1">
        <f>'Innlegging av opplysninger'!$B$5*Y3023</f>
        <v>0</v>
      </c>
      <c r="AE3023" s="1">
        <f>'Innlegging av opplysninger'!$B$5*Z3023</f>
        <v>0</v>
      </c>
      <c r="AF3023" s="1">
        <f>'Innlegging av opplysninger'!$B$5*AA3023</f>
        <v>0</v>
      </c>
      <c r="AG3023" s="1"/>
      <c r="AH3023" s="1">
        <f>'Innlegging av opplysninger'!$C$11*SUM(X3023:AG3023)</f>
        <v>0</v>
      </c>
      <c r="AI3023" s="1">
        <f>'Innlegging av opplysninger'!$C$13*(((X3023+Z3023+AC3023+AE3023)*Data!M3023)+(Z3023+AE3023)*(1-Data!M3023)*1.8/12+Y3023+AD3023+AA3023+AB3023+AF3023+AG3023)</f>
        <v>0</v>
      </c>
      <c r="AJ3023" s="1">
        <f>'Innlegging av opplysninger'!$C$13*((X3023+Z3023+AC3023+AE3023)*(1-Data!M3023)-(Z3023+AE3023)*(1-Data!M3023)*1.8/12)</f>
        <v>0</v>
      </c>
      <c r="AK3023" s="83">
        <f t="shared" si="474"/>
        <v>0</v>
      </c>
      <c r="AL3023" s="83">
        <f t="shared" si="475"/>
        <v>0</v>
      </c>
      <c r="AM3023" s="83">
        <f t="shared" si="476"/>
        <v>0</v>
      </c>
    </row>
    <row r="3024" spans="1:39">
      <c r="A3024" t="str">
        <f t="shared" si="470"/>
        <v>00</v>
      </c>
      <c r="B3024" s="6">
        <f>Data!A3024</f>
        <v>0</v>
      </c>
      <c r="C3024" s="7">
        <f>Data!B3024</f>
        <v>0</v>
      </c>
      <c r="D3024" s="7">
        <f>Data!C3024</f>
        <v>0</v>
      </c>
      <c r="E3024" s="1">
        <f>Data!D3024</f>
        <v>0</v>
      </c>
      <c r="F3024" s="1">
        <f>Data!E3024+Data!F3024</f>
        <v>0</v>
      </c>
      <c r="G3024" s="1">
        <f>Data!G3024</f>
        <v>0</v>
      </c>
      <c r="H3024" s="1">
        <f t="shared" si="471"/>
        <v>0</v>
      </c>
      <c r="I3024" s="1">
        <f t="shared" si="472"/>
        <v>0</v>
      </c>
      <c r="J3024" s="1">
        <f t="shared" si="473"/>
        <v>0</v>
      </c>
      <c r="K3024" s="1">
        <f>'Innlegging av opplysninger'!$B$4*H3024</f>
        <v>0</v>
      </c>
      <c r="L3024" s="1"/>
      <c r="M3024" s="1">
        <f>'Innlegging av opplysninger'!$B$5*H3024</f>
        <v>0</v>
      </c>
      <c r="N3024" s="1">
        <f>'Innlegging av opplysninger'!$B$5*I3024</f>
        <v>0</v>
      </c>
      <c r="O3024" s="1">
        <f>'Innlegging av opplysninger'!$B$5*J3024</f>
        <v>0</v>
      </c>
      <c r="P3024" s="1">
        <f>'Innlegging av opplysninger'!$B$5*K3024</f>
        <v>0</v>
      </c>
      <c r="Q3024" s="1"/>
      <c r="R3024" s="1">
        <f>'Innlegging av opplysninger'!$C$11*SUM(H3024:Q3024)</f>
        <v>0</v>
      </c>
      <c r="S3024" s="1">
        <f>'Innlegging av opplysninger'!$C$13*(((H3024+J3024+M3024+O3024)*Data!H3024)+(J3024+O3024)*(1-Data!H3024)*1.8/12+I3024+N3024+K3024+L3024+P3024+Q3024)</f>
        <v>0</v>
      </c>
      <c r="T3024" s="1">
        <f>'Innlegging av opplysninger'!$C$13*((H3024+J3024+M3024+O3024)*(1-Data!H3024)-(J3024+O3024)*(1-Data!H3024)*1.8/12)</f>
        <v>0</v>
      </c>
      <c r="U3024" s="1">
        <f>Data!I3024</f>
        <v>0</v>
      </c>
      <c r="V3024" s="1">
        <f>Data!J3024+Data!K3024</f>
        <v>0</v>
      </c>
      <c r="W3024" s="1">
        <f>Data!L3024</f>
        <v>0</v>
      </c>
      <c r="X3024" s="1">
        <f t="shared" si="477"/>
        <v>0</v>
      </c>
      <c r="Y3024" s="100">
        <f t="shared" si="478"/>
        <v>0</v>
      </c>
      <c r="Z3024" s="100">
        <f t="shared" si="479"/>
        <v>0</v>
      </c>
      <c r="AA3024" s="100">
        <f>'Innlegging av opplysninger'!$B$4*X3024</f>
        <v>0</v>
      </c>
      <c r="AB3024" s="1"/>
      <c r="AC3024" s="1">
        <f>'Innlegging av opplysninger'!$B$5*X3024</f>
        <v>0</v>
      </c>
      <c r="AD3024" s="1">
        <f>'Innlegging av opplysninger'!$B$5*Y3024</f>
        <v>0</v>
      </c>
      <c r="AE3024" s="1">
        <f>'Innlegging av opplysninger'!$B$5*Z3024</f>
        <v>0</v>
      </c>
      <c r="AF3024" s="1">
        <f>'Innlegging av opplysninger'!$B$5*AA3024</f>
        <v>0</v>
      </c>
      <c r="AG3024" s="1"/>
      <c r="AH3024" s="1">
        <f>'Innlegging av opplysninger'!$C$11*SUM(X3024:AG3024)</f>
        <v>0</v>
      </c>
      <c r="AI3024" s="1">
        <f>'Innlegging av opplysninger'!$C$13*(((X3024+Z3024+AC3024+AE3024)*Data!M3024)+(Z3024+AE3024)*(1-Data!M3024)*1.8/12+Y3024+AD3024+AA3024+AB3024+AF3024+AG3024)</f>
        <v>0</v>
      </c>
      <c r="AJ3024" s="1">
        <f>'Innlegging av opplysninger'!$C$13*((X3024+Z3024+AC3024+AE3024)*(1-Data!M3024)-(Z3024+AE3024)*(1-Data!M3024)*1.8/12)</f>
        <v>0</v>
      </c>
      <c r="AK3024" s="83">
        <f t="shared" si="474"/>
        <v>0</v>
      </c>
      <c r="AL3024" s="83">
        <f t="shared" si="475"/>
        <v>0</v>
      </c>
      <c r="AM3024" s="83">
        <f t="shared" si="476"/>
        <v>0</v>
      </c>
    </row>
    <row r="3025" spans="1:39">
      <c r="A3025" t="str">
        <f t="shared" si="470"/>
        <v>00</v>
      </c>
      <c r="B3025" s="6">
        <f>Data!A3025</f>
        <v>0</v>
      </c>
      <c r="C3025" s="7">
        <f>Data!B3025</f>
        <v>0</v>
      </c>
      <c r="D3025" s="7">
        <f>Data!C3025</f>
        <v>0</v>
      </c>
      <c r="E3025" s="1">
        <f>Data!D3025</f>
        <v>0</v>
      </c>
      <c r="F3025" s="1">
        <f>Data!E3025+Data!F3025</f>
        <v>0</v>
      </c>
      <c r="G3025" s="1">
        <f>Data!G3025</f>
        <v>0</v>
      </c>
      <c r="H3025" s="1">
        <f t="shared" si="471"/>
        <v>0</v>
      </c>
      <c r="I3025" s="1">
        <f t="shared" si="472"/>
        <v>0</v>
      </c>
      <c r="J3025" s="1">
        <f t="shared" si="473"/>
        <v>0</v>
      </c>
      <c r="K3025" s="1">
        <f>'Innlegging av opplysninger'!$B$4*H3025</f>
        <v>0</v>
      </c>
      <c r="L3025" s="1"/>
      <c r="M3025" s="1">
        <f>'Innlegging av opplysninger'!$B$5*H3025</f>
        <v>0</v>
      </c>
      <c r="N3025" s="1">
        <f>'Innlegging av opplysninger'!$B$5*I3025</f>
        <v>0</v>
      </c>
      <c r="O3025" s="1">
        <f>'Innlegging av opplysninger'!$B$5*J3025</f>
        <v>0</v>
      </c>
      <c r="P3025" s="1">
        <f>'Innlegging av opplysninger'!$B$5*K3025</f>
        <v>0</v>
      </c>
      <c r="Q3025" s="1"/>
      <c r="R3025" s="1">
        <f>'Innlegging av opplysninger'!$C$11*SUM(H3025:Q3025)</f>
        <v>0</v>
      </c>
      <c r="S3025" s="1">
        <f>'Innlegging av opplysninger'!$C$13*(((H3025+J3025+M3025+O3025)*Data!H3025)+(J3025+O3025)*(1-Data!H3025)*1.8/12+I3025+N3025+K3025+L3025+P3025+Q3025)</f>
        <v>0</v>
      </c>
      <c r="T3025" s="1">
        <f>'Innlegging av opplysninger'!$C$13*((H3025+J3025+M3025+O3025)*(1-Data!H3025)-(J3025+O3025)*(1-Data!H3025)*1.8/12)</f>
        <v>0</v>
      </c>
      <c r="U3025" s="1">
        <f>Data!I3025</f>
        <v>0</v>
      </c>
      <c r="V3025" s="1">
        <f>Data!J3025+Data!K3025</f>
        <v>0</v>
      </c>
      <c r="W3025" s="1">
        <f>Data!L3025</f>
        <v>0</v>
      </c>
      <c r="X3025" s="1">
        <f t="shared" si="477"/>
        <v>0</v>
      </c>
      <c r="Y3025" s="100">
        <f t="shared" si="478"/>
        <v>0</v>
      </c>
      <c r="Z3025" s="100">
        <f t="shared" si="479"/>
        <v>0</v>
      </c>
      <c r="AA3025" s="100">
        <f>'Innlegging av opplysninger'!$B$4*X3025</f>
        <v>0</v>
      </c>
      <c r="AB3025" s="1"/>
      <c r="AC3025" s="1">
        <f>'Innlegging av opplysninger'!$B$5*X3025</f>
        <v>0</v>
      </c>
      <c r="AD3025" s="1">
        <f>'Innlegging av opplysninger'!$B$5*Y3025</f>
        <v>0</v>
      </c>
      <c r="AE3025" s="1">
        <f>'Innlegging av opplysninger'!$B$5*Z3025</f>
        <v>0</v>
      </c>
      <c r="AF3025" s="1">
        <f>'Innlegging av opplysninger'!$B$5*AA3025</f>
        <v>0</v>
      </c>
      <c r="AG3025" s="1"/>
      <c r="AH3025" s="1">
        <f>'Innlegging av opplysninger'!$C$11*SUM(X3025:AG3025)</f>
        <v>0</v>
      </c>
      <c r="AI3025" s="1">
        <f>'Innlegging av opplysninger'!$C$13*(((X3025+Z3025+AC3025+AE3025)*Data!M3025)+(Z3025+AE3025)*(1-Data!M3025)*1.8/12+Y3025+AD3025+AA3025+AB3025+AF3025+AG3025)</f>
        <v>0</v>
      </c>
      <c r="AJ3025" s="1">
        <f>'Innlegging av opplysninger'!$C$13*((X3025+Z3025+AC3025+AE3025)*(1-Data!M3025)-(Z3025+AE3025)*(1-Data!M3025)*1.8/12)</f>
        <v>0</v>
      </c>
      <c r="AK3025" s="83">
        <f t="shared" si="474"/>
        <v>0</v>
      </c>
      <c r="AL3025" s="83">
        <f t="shared" si="475"/>
        <v>0</v>
      </c>
      <c r="AM3025" s="83">
        <f t="shared" si="476"/>
        <v>0</v>
      </c>
    </row>
    <row r="3026" spans="1:39">
      <c r="A3026" t="str">
        <f t="shared" si="470"/>
        <v>00</v>
      </c>
      <c r="B3026" s="6">
        <f>Data!A3026</f>
        <v>0</v>
      </c>
      <c r="C3026" s="7">
        <f>Data!B3026</f>
        <v>0</v>
      </c>
      <c r="D3026" s="7">
        <f>Data!C3026</f>
        <v>0</v>
      </c>
      <c r="E3026" s="1">
        <f>Data!D3026</f>
        <v>0</v>
      </c>
      <c r="F3026" s="1">
        <f>Data!E3026+Data!F3026</f>
        <v>0</v>
      </c>
      <c r="G3026" s="1">
        <f>Data!G3026</f>
        <v>0</v>
      </c>
      <c r="H3026" s="1">
        <f t="shared" si="471"/>
        <v>0</v>
      </c>
      <c r="I3026" s="1">
        <f t="shared" si="472"/>
        <v>0</v>
      </c>
      <c r="J3026" s="1">
        <f t="shared" si="473"/>
        <v>0</v>
      </c>
      <c r="K3026" s="1">
        <f>'Innlegging av opplysninger'!$B$4*H3026</f>
        <v>0</v>
      </c>
      <c r="L3026" s="1"/>
      <c r="M3026" s="1">
        <f>'Innlegging av opplysninger'!$B$5*H3026</f>
        <v>0</v>
      </c>
      <c r="N3026" s="1">
        <f>'Innlegging av opplysninger'!$B$5*I3026</f>
        <v>0</v>
      </c>
      <c r="O3026" s="1">
        <f>'Innlegging av opplysninger'!$B$5*J3026</f>
        <v>0</v>
      </c>
      <c r="P3026" s="1">
        <f>'Innlegging av opplysninger'!$B$5*K3026</f>
        <v>0</v>
      </c>
      <c r="Q3026" s="1"/>
      <c r="R3026" s="1">
        <f>'Innlegging av opplysninger'!$C$11*SUM(H3026:Q3026)</f>
        <v>0</v>
      </c>
      <c r="S3026" s="1">
        <f>'Innlegging av opplysninger'!$C$13*(((H3026+J3026+M3026+O3026)*Data!H3026)+(J3026+O3026)*(1-Data!H3026)*1.8/12+I3026+N3026+K3026+L3026+P3026+Q3026)</f>
        <v>0</v>
      </c>
      <c r="T3026" s="1">
        <f>'Innlegging av opplysninger'!$C$13*((H3026+J3026+M3026+O3026)*(1-Data!H3026)-(J3026+O3026)*(1-Data!H3026)*1.8/12)</f>
        <v>0</v>
      </c>
      <c r="U3026" s="1">
        <f>Data!I3026</f>
        <v>0</v>
      </c>
      <c r="V3026" s="1">
        <f>Data!J3026+Data!K3026</f>
        <v>0</v>
      </c>
      <c r="W3026" s="1">
        <f>Data!L3026</f>
        <v>0</v>
      </c>
      <c r="X3026" s="1">
        <f t="shared" si="477"/>
        <v>0</v>
      </c>
      <c r="Y3026" s="100">
        <f t="shared" si="478"/>
        <v>0</v>
      </c>
      <c r="Z3026" s="100">
        <f t="shared" si="479"/>
        <v>0</v>
      </c>
      <c r="AA3026" s="100">
        <f>'Innlegging av opplysninger'!$B$4*X3026</f>
        <v>0</v>
      </c>
      <c r="AB3026" s="1"/>
      <c r="AC3026" s="1">
        <f>'Innlegging av opplysninger'!$B$5*X3026</f>
        <v>0</v>
      </c>
      <c r="AD3026" s="1">
        <f>'Innlegging av opplysninger'!$B$5*Y3026</f>
        <v>0</v>
      </c>
      <c r="AE3026" s="1">
        <f>'Innlegging av opplysninger'!$B$5*Z3026</f>
        <v>0</v>
      </c>
      <c r="AF3026" s="1">
        <f>'Innlegging av opplysninger'!$B$5*AA3026</f>
        <v>0</v>
      </c>
      <c r="AG3026" s="1"/>
      <c r="AH3026" s="1">
        <f>'Innlegging av opplysninger'!$C$11*SUM(X3026:AG3026)</f>
        <v>0</v>
      </c>
      <c r="AI3026" s="1">
        <f>'Innlegging av opplysninger'!$C$13*(((X3026+Z3026+AC3026+AE3026)*Data!M3026)+(Z3026+AE3026)*(1-Data!M3026)*1.8/12+Y3026+AD3026+AA3026+AB3026+AF3026+AG3026)</f>
        <v>0</v>
      </c>
      <c r="AJ3026" s="1">
        <f>'Innlegging av opplysninger'!$C$13*((X3026+Z3026+AC3026+AE3026)*(1-Data!M3026)-(Z3026+AE3026)*(1-Data!M3026)*1.8/12)</f>
        <v>0</v>
      </c>
      <c r="AK3026" s="83">
        <f t="shared" si="474"/>
        <v>0</v>
      </c>
      <c r="AL3026" s="83">
        <f t="shared" si="475"/>
        <v>0</v>
      </c>
      <c r="AM3026" s="83">
        <f t="shared" si="476"/>
        <v>0</v>
      </c>
    </row>
    <row r="3027" spans="1:39">
      <c r="A3027" t="str">
        <f t="shared" si="470"/>
        <v>00</v>
      </c>
      <c r="B3027" s="6">
        <f>Data!A3027</f>
        <v>0</v>
      </c>
      <c r="C3027" s="7">
        <f>Data!B3027</f>
        <v>0</v>
      </c>
      <c r="D3027" s="7">
        <f>Data!C3027</f>
        <v>0</v>
      </c>
      <c r="E3027" s="1">
        <f>Data!D3027</f>
        <v>0</v>
      </c>
      <c r="F3027" s="1">
        <f>Data!E3027+Data!F3027</f>
        <v>0</v>
      </c>
      <c r="G3027" s="1">
        <f>Data!G3027</f>
        <v>0</v>
      </c>
      <c r="H3027" s="1">
        <f t="shared" si="471"/>
        <v>0</v>
      </c>
      <c r="I3027" s="1">
        <f t="shared" si="472"/>
        <v>0</v>
      </c>
      <c r="J3027" s="1">
        <f t="shared" si="473"/>
        <v>0</v>
      </c>
      <c r="K3027" s="1">
        <f>'Innlegging av opplysninger'!$B$4*H3027</f>
        <v>0</v>
      </c>
      <c r="L3027" s="1"/>
      <c r="M3027" s="1">
        <f>'Innlegging av opplysninger'!$B$5*H3027</f>
        <v>0</v>
      </c>
      <c r="N3027" s="1">
        <f>'Innlegging av opplysninger'!$B$5*I3027</f>
        <v>0</v>
      </c>
      <c r="O3027" s="1">
        <f>'Innlegging av opplysninger'!$B$5*J3027</f>
        <v>0</v>
      </c>
      <c r="P3027" s="1">
        <f>'Innlegging av opplysninger'!$B$5*K3027</f>
        <v>0</v>
      </c>
      <c r="Q3027" s="1"/>
      <c r="R3027" s="1">
        <f>'Innlegging av opplysninger'!$C$11*SUM(H3027:Q3027)</f>
        <v>0</v>
      </c>
      <c r="S3027" s="1">
        <f>'Innlegging av opplysninger'!$C$13*(((H3027+J3027+M3027+O3027)*Data!H3027)+(J3027+O3027)*(1-Data!H3027)*1.8/12+I3027+N3027+K3027+L3027+P3027+Q3027)</f>
        <v>0</v>
      </c>
      <c r="T3027" s="1">
        <f>'Innlegging av opplysninger'!$C$13*((H3027+J3027+M3027+O3027)*(1-Data!H3027)-(J3027+O3027)*(1-Data!H3027)*1.8/12)</f>
        <v>0</v>
      </c>
      <c r="U3027" s="1">
        <f>Data!I3027</f>
        <v>0</v>
      </c>
      <c r="V3027" s="1">
        <f>Data!J3027+Data!K3027</f>
        <v>0</v>
      </c>
      <c r="W3027" s="1">
        <f>Data!L3027</f>
        <v>0</v>
      </c>
      <c r="X3027" s="1">
        <f t="shared" si="477"/>
        <v>0</v>
      </c>
      <c r="Y3027" s="100">
        <f t="shared" si="478"/>
        <v>0</v>
      </c>
      <c r="Z3027" s="100">
        <f t="shared" si="479"/>
        <v>0</v>
      </c>
      <c r="AA3027" s="100">
        <f>'Innlegging av opplysninger'!$B$4*X3027</f>
        <v>0</v>
      </c>
      <c r="AB3027" s="1"/>
      <c r="AC3027" s="1">
        <f>'Innlegging av opplysninger'!$B$5*X3027</f>
        <v>0</v>
      </c>
      <c r="AD3027" s="1">
        <f>'Innlegging av opplysninger'!$B$5*Y3027</f>
        <v>0</v>
      </c>
      <c r="AE3027" s="1">
        <f>'Innlegging av opplysninger'!$B$5*Z3027</f>
        <v>0</v>
      </c>
      <c r="AF3027" s="1">
        <f>'Innlegging av opplysninger'!$B$5*AA3027</f>
        <v>0</v>
      </c>
      <c r="AG3027" s="1"/>
      <c r="AH3027" s="1">
        <f>'Innlegging av opplysninger'!$C$11*SUM(X3027:AG3027)</f>
        <v>0</v>
      </c>
      <c r="AI3027" s="1">
        <f>'Innlegging av opplysninger'!$C$13*(((X3027+Z3027+AC3027+AE3027)*Data!M3027)+(Z3027+AE3027)*(1-Data!M3027)*1.8/12+Y3027+AD3027+AA3027+AB3027+AF3027+AG3027)</f>
        <v>0</v>
      </c>
      <c r="AJ3027" s="1">
        <f>'Innlegging av opplysninger'!$C$13*((X3027+Z3027+AC3027+AE3027)*(1-Data!M3027)-(Z3027+AE3027)*(1-Data!M3027)*1.8/12)</f>
        <v>0</v>
      </c>
      <c r="AK3027" s="83">
        <f t="shared" si="474"/>
        <v>0</v>
      </c>
      <c r="AL3027" s="83">
        <f t="shared" si="475"/>
        <v>0</v>
      </c>
      <c r="AM3027" s="83">
        <f t="shared" si="476"/>
        <v>0</v>
      </c>
    </row>
    <row r="3028" spans="1:39">
      <c r="A3028" t="str">
        <f t="shared" si="470"/>
        <v>00</v>
      </c>
      <c r="B3028" s="6">
        <f>Data!A3028</f>
        <v>0</v>
      </c>
      <c r="C3028" s="7">
        <f>Data!B3028</f>
        <v>0</v>
      </c>
      <c r="D3028" s="7">
        <f>Data!C3028</f>
        <v>0</v>
      </c>
      <c r="E3028" s="1">
        <f>Data!D3028</f>
        <v>0</v>
      </c>
      <c r="F3028" s="1">
        <f>Data!E3028+Data!F3028</f>
        <v>0</v>
      </c>
      <c r="G3028" s="1">
        <f>Data!G3028</f>
        <v>0</v>
      </c>
      <c r="H3028" s="1">
        <f t="shared" si="471"/>
        <v>0</v>
      </c>
      <c r="I3028" s="1">
        <f t="shared" si="472"/>
        <v>0</v>
      </c>
      <c r="J3028" s="1">
        <f t="shared" si="473"/>
        <v>0</v>
      </c>
      <c r="K3028" s="1">
        <f>'Innlegging av opplysninger'!$B$4*H3028</f>
        <v>0</v>
      </c>
      <c r="L3028" s="1"/>
      <c r="M3028" s="1">
        <f>'Innlegging av opplysninger'!$B$5*H3028</f>
        <v>0</v>
      </c>
      <c r="N3028" s="1">
        <f>'Innlegging av opplysninger'!$B$5*I3028</f>
        <v>0</v>
      </c>
      <c r="O3028" s="1">
        <f>'Innlegging av opplysninger'!$B$5*J3028</f>
        <v>0</v>
      </c>
      <c r="P3028" s="1">
        <f>'Innlegging av opplysninger'!$B$5*K3028</f>
        <v>0</v>
      </c>
      <c r="Q3028" s="1"/>
      <c r="R3028" s="1">
        <f>'Innlegging av opplysninger'!$C$11*SUM(H3028:Q3028)</f>
        <v>0</v>
      </c>
      <c r="S3028" s="1">
        <f>'Innlegging av opplysninger'!$C$13*(((H3028+J3028+M3028+O3028)*Data!H3028)+(J3028+O3028)*(1-Data!H3028)*1.8/12+I3028+N3028+K3028+L3028+P3028+Q3028)</f>
        <v>0</v>
      </c>
      <c r="T3028" s="1">
        <f>'Innlegging av opplysninger'!$C$13*((H3028+J3028+M3028+O3028)*(1-Data!H3028)-(J3028+O3028)*(1-Data!H3028)*1.8/12)</f>
        <v>0</v>
      </c>
      <c r="U3028" s="1">
        <f>Data!I3028</f>
        <v>0</v>
      </c>
      <c r="V3028" s="1">
        <f>Data!J3028+Data!K3028</f>
        <v>0</v>
      </c>
      <c r="W3028" s="1">
        <f>Data!L3028</f>
        <v>0</v>
      </c>
      <c r="X3028" s="1">
        <f t="shared" si="477"/>
        <v>0</v>
      </c>
      <c r="Y3028" s="100">
        <f t="shared" si="478"/>
        <v>0</v>
      </c>
      <c r="Z3028" s="100">
        <f t="shared" si="479"/>
        <v>0</v>
      </c>
      <c r="AA3028" s="100">
        <f>'Innlegging av opplysninger'!$B$4*X3028</f>
        <v>0</v>
      </c>
      <c r="AB3028" s="1"/>
      <c r="AC3028" s="1">
        <f>'Innlegging av opplysninger'!$B$5*X3028</f>
        <v>0</v>
      </c>
      <c r="AD3028" s="1">
        <f>'Innlegging av opplysninger'!$B$5*Y3028</f>
        <v>0</v>
      </c>
      <c r="AE3028" s="1">
        <f>'Innlegging av opplysninger'!$B$5*Z3028</f>
        <v>0</v>
      </c>
      <c r="AF3028" s="1">
        <f>'Innlegging av opplysninger'!$B$5*AA3028</f>
        <v>0</v>
      </c>
      <c r="AG3028" s="1"/>
      <c r="AH3028" s="1">
        <f>'Innlegging av opplysninger'!$C$11*SUM(X3028:AG3028)</f>
        <v>0</v>
      </c>
      <c r="AI3028" s="1">
        <f>'Innlegging av opplysninger'!$C$13*(((X3028+Z3028+AC3028+AE3028)*Data!M3028)+(Z3028+AE3028)*(1-Data!M3028)*1.8/12+Y3028+AD3028+AA3028+AB3028+AF3028+AG3028)</f>
        <v>0</v>
      </c>
      <c r="AJ3028" s="1">
        <f>'Innlegging av opplysninger'!$C$13*((X3028+Z3028+AC3028+AE3028)*(1-Data!M3028)-(Z3028+AE3028)*(1-Data!M3028)*1.8/12)</f>
        <v>0</v>
      </c>
      <c r="AK3028" s="83">
        <f t="shared" si="474"/>
        <v>0</v>
      </c>
      <c r="AL3028" s="83">
        <f t="shared" si="475"/>
        <v>0</v>
      </c>
      <c r="AM3028" s="83">
        <f t="shared" si="476"/>
        <v>0</v>
      </c>
    </row>
    <row r="3029" spans="1:39">
      <c r="A3029" t="str">
        <f t="shared" si="470"/>
        <v>00</v>
      </c>
      <c r="B3029" s="6">
        <f>Data!A3029</f>
        <v>0</v>
      </c>
      <c r="C3029" s="7">
        <f>Data!B3029</f>
        <v>0</v>
      </c>
      <c r="D3029" s="7">
        <f>Data!C3029</f>
        <v>0</v>
      </c>
      <c r="E3029" s="1">
        <f>Data!D3029</f>
        <v>0</v>
      </c>
      <c r="F3029" s="1">
        <f>Data!E3029+Data!F3029</f>
        <v>0</v>
      </c>
      <c r="G3029" s="1">
        <f>Data!G3029</f>
        <v>0</v>
      </c>
      <c r="H3029" s="1">
        <f t="shared" si="471"/>
        <v>0</v>
      </c>
      <c r="I3029" s="1">
        <f t="shared" si="472"/>
        <v>0</v>
      </c>
      <c r="J3029" s="1">
        <f t="shared" si="473"/>
        <v>0</v>
      </c>
      <c r="K3029" s="1">
        <f>'Innlegging av opplysninger'!$B$4*H3029</f>
        <v>0</v>
      </c>
      <c r="L3029" s="1"/>
      <c r="M3029" s="1">
        <f>'Innlegging av opplysninger'!$B$5*H3029</f>
        <v>0</v>
      </c>
      <c r="N3029" s="1">
        <f>'Innlegging av opplysninger'!$B$5*I3029</f>
        <v>0</v>
      </c>
      <c r="O3029" s="1">
        <f>'Innlegging av opplysninger'!$B$5*J3029</f>
        <v>0</v>
      </c>
      <c r="P3029" s="1">
        <f>'Innlegging av opplysninger'!$B$5*K3029</f>
        <v>0</v>
      </c>
      <c r="Q3029" s="1"/>
      <c r="R3029" s="1">
        <f>'Innlegging av opplysninger'!$C$11*SUM(H3029:Q3029)</f>
        <v>0</v>
      </c>
      <c r="S3029" s="1">
        <f>'Innlegging av opplysninger'!$C$13*(((H3029+J3029+M3029+O3029)*Data!H3029)+(J3029+O3029)*(1-Data!H3029)*1.8/12+I3029+N3029+K3029+L3029+P3029+Q3029)</f>
        <v>0</v>
      </c>
      <c r="T3029" s="1">
        <f>'Innlegging av opplysninger'!$C$13*((H3029+J3029+M3029+O3029)*(1-Data!H3029)-(J3029+O3029)*(1-Data!H3029)*1.8/12)</f>
        <v>0</v>
      </c>
      <c r="U3029" s="1">
        <f>Data!I3029</f>
        <v>0</v>
      </c>
      <c r="V3029" s="1">
        <f>Data!J3029+Data!K3029</f>
        <v>0</v>
      </c>
      <c r="W3029" s="1">
        <f>Data!L3029</f>
        <v>0</v>
      </c>
      <c r="X3029" s="1">
        <f t="shared" si="477"/>
        <v>0</v>
      </c>
      <c r="Y3029" s="100">
        <f t="shared" si="478"/>
        <v>0</v>
      </c>
      <c r="Z3029" s="100">
        <f t="shared" si="479"/>
        <v>0</v>
      </c>
      <c r="AA3029" s="100">
        <f>'Innlegging av opplysninger'!$B$4*X3029</f>
        <v>0</v>
      </c>
      <c r="AB3029" s="1"/>
      <c r="AC3029" s="1">
        <f>'Innlegging av opplysninger'!$B$5*X3029</f>
        <v>0</v>
      </c>
      <c r="AD3029" s="1">
        <f>'Innlegging av opplysninger'!$B$5*Y3029</f>
        <v>0</v>
      </c>
      <c r="AE3029" s="1">
        <f>'Innlegging av opplysninger'!$B$5*Z3029</f>
        <v>0</v>
      </c>
      <c r="AF3029" s="1">
        <f>'Innlegging av opplysninger'!$B$5*AA3029</f>
        <v>0</v>
      </c>
      <c r="AG3029" s="1"/>
      <c r="AH3029" s="1">
        <f>'Innlegging av opplysninger'!$C$11*SUM(X3029:AG3029)</f>
        <v>0</v>
      </c>
      <c r="AI3029" s="1">
        <f>'Innlegging av opplysninger'!$C$13*(((X3029+Z3029+AC3029+AE3029)*Data!M3029)+(Z3029+AE3029)*(1-Data!M3029)*1.8/12+Y3029+AD3029+AA3029+AB3029+AF3029+AG3029)</f>
        <v>0</v>
      </c>
      <c r="AJ3029" s="1">
        <f>'Innlegging av opplysninger'!$C$13*((X3029+Z3029+AC3029+AE3029)*(1-Data!M3029)-(Z3029+AE3029)*(1-Data!M3029)*1.8/12)</f>
        <v>0</v>
      </c>
      <c r="AK3029" s="83">
        <f t="shared" si="474"/>
        <v>0</v>
      </c>
      <c r="AL3029" s="83">
        <f t="shared" si="475"/>
        <v>0</v>
      </c>
      <c r="AM3029" s="83">
        <f t="shared" si="476"/>
        <v>0</v>
      </c>
    </row>
    <row r="3030" spans="1:39">
      <c r="A3030" t="str">
        <f t="shared" si="470"/>
        <v>00</v>
      </c>
      <c r="B3030" s="6">
        <f>Data!A3030</f>
        <v>0</v>
      </c>
      <c r="C3030" s="7">
        <f>Data!B3030</f>
        <v>0</v>
      </c>
      <c r="D3030" s="7">
        <f>Data!C3030</f>
        <v>0</v>
      </c>
      <c r="E3030" s="1">
        <f>Data!D3030</f>
        <v>0</v>
      </c>
      <c r="F3030" s="1">
        <f>Data!E3030+Data!F3030</f>
        <v>0</v>
      </c>
      <c r="G3030" s="1">
        <f>Data!G3030</f>
        <v>0</v>
      </c>
      <c r="H3030" s="1">
        <f t="shared" si="471"/>
        <v>0</v>
      </c>
      <c r="I3030" s="1">
        <f t="shared" si="472"/>
        <v>0</v>
      </c>
      <c r="J3030" s="1">
        <f t="shared" si="473"/>
        <v>0</v>
      </c>
      <c r="K3030" s="1">
        <f>'Innlegging av opplysninger'!$B$4*H3030</f>
        <v>0</v>
      </c>
      <c r="L3030" s="1"/>
      <c r="M3030" s="1">
        <f>'Innlegging av opplysninger'!$B$5*H3030</f>
        <v>0</v>
      </c>
      <c r="N3030" s="1">
        <f>'Innlegging av opplysninger'!$B$5*I3030</f>
        <v>0</v>
      </c>
      <c r="O3030" s="1">
        <f>'Innlegging av opplysninger'!$B$5*J3030</f>
        <v>0</v>
      </c>
      <c r="P3030" s="1">
        <f>'Innlegging av opplysninger'!$B$5*K3030</f>
        <v>0</v>
      </c>
      <c r="Q3030" s="1"/>
      <c r="R3030" s="1">
        <f>'Innlegging av opplysninger'!$C$11*SUM(H3030:Q3030)</f>
        <v>0</v>
      </c>
      <c r="S3030" s="1">
        <f>'Innlegging av opplysninger'!$C$13*(((H3030+J3030+M3030+O3030)*Data!H3030)+(J3030+O3030)*(1-Data!H3030)*1.8/12+I3030+N3030+K3030+L3030+P3030+Q3030)</f>
        <v>0</v>
      </c>
      <c r="T3030" s="1">
        <f>'Innlegging av opplysninger'!$C$13*((H3030+J3030+M3030+O3030)*(1-Data!H3030)-(J3030+O3030)*(1-Data!H3030)*1.8/12)</f>
        <v>0</v>
      </c>
      <c r="U3030" s="1">
        <f>Data!I3030</f>
        <v>0</v>
      </c>
      <c r="V3030" s="1">
        <f>Data!J3030+Data!K3030</f>
        <v>0</v>
      </c>
      <c r="W3030" s="1">
        <f>Data!L3030</f>
        <v>0</v>
      </c>
      <c r="X3030" s="1">
        <f t="shared" si="477"/>
        <v>0</v>
      </c>
      <c r="Y3030" s="100">
        <f t="shared" si="478"/>
        <v>0</v>
      </c>
      <c r="Z3030" s="100">
        <f t="shared" si="479"/>
        <v>0</v>
      </c>
      <c r="AA3030" s="100">
        <f>'Innlegging av opplysninger'!$B$4*X3030</f>
        <v>0</v>
      </c>
      <c r="AB3030" s="1"/>
      <c r="AC3030" s="1">
        <f>'Innlegging av opplysninger'!$B$5*X3030</f>
        <v>0</v>
      </c>
      <c r="AD3030" s="1">
        <f>'Innlegging av opplysninger'!$B$5*Y3030</f>
        <v>0</v>
      </c>
      <c r="AE3030" s="1">
        <f>'Innlegging av opplysninger'!$B$5*Z3030</f>
        <v>0</v>
      </c>
      <c r="AF3030" s="1">
        <f>'Innlegging av opplysninger'!$B$5*AA3030</f>
        <v>0</v>
      </c>
      <c r="AG3030" s="1"/>
      <c r="AH3030" s="1">
        <f>'Innlegging av opplysninger'!$C$11*SUM(X3030:AG3030)</f>
        <v>0</v>
      </c>
      <c r="AI3030" s="1">
        <f>'Innlegging av opplysninger'!$C$13*(((X3030+Z3030+AC3030+AE3030)*Data!M3030)+(Z3030+AE3030)*(1-Data!M3030)*1.8/12+Y3030+AD3030+AA3030+AB3030+AF3030+AG3030)</f>
        <v>0</v>
      </c>
      <c r="AJ3030" s="1">
        <f>'Innlegging av opplysninger'!$C$13*((X3030+Z3030+AC3030+AE3030)*(1-Data!M3030)-(Z3030+AE3030)*(1-Data!M3030)*1.8/12)</f>
        <v>0</v>
      </c>
      <c r="AK3030" s="83">
        <f t="shared" si="474"/>
        <v>0</v>
      </c>
      <c r="AL3030" s="83">
        <f t="shared" si="475"/>
        <v>0</v>
      </c>
      <c r="AM3030" s="83">
        <f t="shared" si="476"/>
        <v>0</v>
      </c>
    </row>
    <row r="3031" spans="1:39">
      <c r="A3031" t="str">
        <f t="shared" si="470"/>
        <v>00</v>
      </c>
      <c r="B3031" s="6">
        <f>Data!A3031</f>
        <v>0</v>
      </c>
      <c r="C3031" s="7">
        <f>Data!B3031</f>
        <v>0</v>
      </c>
      <c r="D3031" s="7">
        <f>Data!C3031</f>
        <v>0</v>
      </c>
      <c r="E3031" s="1">
        <f>Data!D3031</f>
        <v>0</v>
      </c>
      <c r="F3031" s="1">
        <f>Data!E3031+Data!F3031</f>
        <v>0</v>
      </c>
      <c r="G3031" s="1">
        <f>Data!G3031</f>
        <v>0</v>
      </c>
      <c r="H3031" s="1">
        <f t="shared" si="471"/>
        <v>0</v>
      </c>
      <c r="I3031" s="1">
        <f t="shared" si="472"/>
        <v>0</v>
      </c>
      <c r="J3031" s="1">
        <f t="shared" si="473"/>
        <v>0</v>
      </c>
      <c r="K3031" s="1">
        <f>'Innlegging av opplysninger'!$B$4*H3031</f>
        <v>0</v>
      </c>
      <c r="L3031" s="1"/>
      <c r="M3031" s="1">
        <f>'Innlegging av opplysninger'!$B$5*H3031</f>
        <v>0</v>
      </c>
      <c r="N3031" s="1">
        <f>'Innlegging av opplysninger'!$B$5*I3031</f>
        <v>0</v>
      </c>
      <c r="O3031" s="1">
        <f>'Innlegging av opplysninger'!$B$5*J3031</f>
        <v>0</v>
      </c>
      <c r="P3031" s="1">
        <f>'Innlegging av opplysninger'!$B$5*K3031</f>
        <v>0</v>
      </c>
      <c r="Q3031" s="1"/>
      <c r="R3031" s="1">
        <f>'Innlegging av opplysninger'!$C$11*SUM(H3031:Q3031)</f>
        <v>0</v>
      </c>
      <c r="S3031" s="1">
        <f>'Innlegging av opplysninger'!$C$13*(((H3031+J3031+M3031+O3031)*Data!H3031)+(J3031+O3031)*(1-Data!H3031)*1.8/12+I3031+N3031+K3031+L3031+P3031+Q3031)</f>
        <v>0</v>
      </c>
      <c r="T3031" s="1">
        <f>'Innlegging av opplysninger'!$C$13*((H3031+J3031+M3031+O3031)*(1-Data!H3031)-(J3031+O3031)*(1-Data!H3031)*1.8/12)</f>
        <v>0</v>
      </c>
      <c r="U3031" s="1">
        <f>Data!I3031</f>
        <v>0</v>
      </c>
      <c r="V3031" s="1">
        <f>Data!J3031+Data!K3031</f>
        <v>0</v>
      </c>
      <c r="W3031" s="1">
        <f>Data!L3031</f>
        <v>0</v>
      </c>
      <c r="X3031" s="1">
        <f t="shared" si="477"/>
        <v>0</v>
      </c>
      <c r="Y3031" s="100">
        <f t="shared" si="478"/>
        <v>0</v>
      </c>
      <c r="Z3031" s="100">
        <f t="shared" si="479"/>
        <v>0</v>
      </c>
      <c r="AA3031" s="100">
        <f>'Innlegging av opplysninger'!$B$4*X3031</f>
        <v>0</v>
      </c>
      <c r="AB3031" s="1"/>
      <c r="AC3031" s="1">
        <f>'Innlegging av opplysninger'!$B$5*X3031</f>
        <v>0</v>
      </c>
      <c r="AD3031" s="1">
        <f>'Innlegging av opplysninger'!$B$5*Y3031</f>
        <v>0</v>
      </c>
      <c r="AE3031" s="1">
        <f>'Innlegging av opplysninger'!$B$5*Z3031</f>
        <v>0</v>
      </c>
      <c r="AF3031" s="1">
        <f>'Innlegging av opplysninger'!$B$5*AA3031</f>
        <v>0</v>
      </c>
      <c r="AG3031" s="1"/>
      <c r="AH3031" s="1">
        <f>'Innlegging av opplysninger'!$C$11*SUM(X3031:AG3031)</f>
        <v>0</v>
      </c>
      <c r="AI3031" s="1">
        <f>'Innlegging av opplysninger'!$C$13*(((X3031+Z3031+AC3031+AE3031)*Data!M3031)+(Z3031+AE3031)*(1-Data!M3031)*1.8/12+Y3031+AD3031+AA3031+AB3031+AF3031+AG3031)</f>
        <v>0</v>
      </c>
      <c r="AJ3031" s="1">
        <f>'Innlegging av opplysninger'!$C$13*((X3031+Z3031+AC3031+AE3031)*(1-Data!M3031)-(Z3031+AE3031)*(1-Data!M3031)*1.8/12)</f>
        <v>0</v>
      </c>
      <c r="AK3031" s="83">
        <f t="shared" si="474"/>
        <v>0</v>
      </c>
      <c r="AL3031" s="83">
        <f t="shared" si="475"/>
        <v>0</v>
      </c>
      <c r="AM3031" s="83">
        <f t="shared" si="476"/>
        <v>0</v>
      </c>
    </row>
    <row r="3032" spans="1:39">
      <c r="A3032" t="str">
        <f t="shared" si="470"/>
        <v>00</v>
      </c>
      <c r="B3032" s="6">
        <f>Data!A3032</f>
        <v>0</v>
      </c>
      <c r="C3032" s="7">
        <f>Data!B3032</f>
        <v>0</v>
      </c>
      <c r="D3032" s="7">
        <f>Data!C3032</f>
        <v>0</v>
      </c>
      <c r="E3032" s="1">
        <f>Data!D3032</f>
        <v>0</v>
      </c>
      <c r="F3032" s="1">
        <f>Data!E3032+Data!F3032</f>
        <v>0</v>
      </c>
      <c r="G3032" s="1">
        <f>Data!G3032</f>
        <v>0</v>
      </c>
      <c r="H3032" s="1">
        <f t="shared" si="471"/>
        <v>0</v>
      </c>
      <c r="I3032" s="1">
        <f t="shared" si="472"/>
        <v>0</v>
      </c>
      <c r="J3032" s="1">
        <f t="shared" si="473"/>
        <v>0</v>
      </c>
      <c r="K3032" s="1">
        <f>'Innlegging av opplysninger'!$B$4*H3032</f>
        <v>0</v>
      </c>
      <c r="L3032" s="1"/>
      <c r="M3032" s="1">
        <f>'Innlegging av opplysninger'!$B$5*H3032</f>
        <v>0</v>
      </c>
      <c r="N3032" s="1">
        <f>'Innlegging av opplysninger'!$B$5*I3032</f>
        <v>0</v>
      </c>
      <c r="O3032" s="1">
        <f>'Innlegging av opplysninger'!$B$5*J3032</f>
        <v>0</v>
      </c>
      <c r="P3032" s="1">
        <f>'Innlegging av opplysninger'!$B$5*K3032</f>
        <v>0</v>
      </c>
      <c r="Q3032" s="1"/>
      <c r="R3032" s="1">
        <f>'Innlegging av opplysninger'!$C$11*SUM(H3032:Q3032)</f>
        <v>0</v>
      </c>
      <c r="S3032" s="1">
        <f>'Innlegging av opplysninger'!$C$13*(((H3032+J3032+M3032+O3032)*Data!H3032)+(J3032+O3032)*(1-Data!H3032)*1.8/12+I3032+N3032+K3032+L3032+P3032+Q3032)</f>
        <v>0</v>
      </c>
      <c r="T3032" s="1">
        <f>'Innlegging av opplysninger'!$C$13*((H3032+J3032+M3032+O3032)*(1-Data!H3032)-(J3032+O3032)*(1-Data!H3032)*1.8/12)</f>
        <v>0</v>
      </c>
      <c r="U3032" s="1">
        <f>Data!I3032</f>
        <v>0</v>
      </c>
      <c r="V3032" s="1">
        <f>Data!J3032+Data!K3032</f>
        <v>0</v>
      </c>
      <c r="W3032" s="1">
        <f>Data!L3032</f>
        <v>0</v>
      </c>
      <c r="X3032" s="1">
        <f t="shared" si="477"/>
        <v>0</v>
      </c>
      <c r="Y3032" s="100">
        <f t="shared" si="478"/>
        <v>0</v>
      </c>
      <c r="Z3032" s="100">
        <f t="shared" si="479"/>
        <v>0</v>
      </c>
      <c r="AA3032" s="100">
        <f>'Innlegging av opplysninger'!$B$4*X3032</f>
        <v>0</v>
      </c>
      <c r="AB3032" s="1"/>
      <c r="AC3032" s="1">
        <f>'Innlegging av opplysninger'!$B$5*X3032</f>
        <v>0</v>
      </c>
      <c r="AD3032" s="1">
        <f>'Innlegging av opplysninger'!$B$5*Y3032</f>
        <v>0</v>
      </c>
      <c r="AE3032" s="1">
        <f>'Innlegging av opplysninger'!$B$5*Z3032</f>
        <v>0</v>
      </c>
      <c r="AF3032" s="1">
        <f>'Innlegging av opplysninger'!$B$5*AA3032</f>
        <v>0</v>
      </c>
      <c r="AG3032" s="1"/>
      <c r="AH3032" s="1">
        <f>'Innlegging av opplysninger'!$C$11*SUM(X3032:AG3032)</f>
        <v>0</v>
      </c>
      <c r="AI3032" s="1">
        <f>'Innlegging av opplysninger'!$C$13*(((X3032+Z3032+AC3032+AE3032)*Data!M3032)+(Z3032+AE3032)*(1-Data!M3032)*1.8/12+Y3032+AD3032+AA3032+AB3032+AF3032+AG3032)</f>
        <v>0</v>
      </c>
      <c r="AJ3032" s="1">
        <f>'Innlegging av opplysninger'!$C$13*((X3032+Z3032+AC3032+AE3032)*(1-Data!M3032)-(Z3032+AE3032)*(1-Data!M3032)*1.8/12)</f>
        <v>0</v>
      </c>
      <c r="AK3032" s="83">
        <f t="shared" si="474"/>
        <v>0</v>
      </c>
      <c r="AL3032" s="83">
        <f t="shared" si="475"/>
        <v>0</v>
      </c>
      <c r="AM3032" s="83">
        <f t="shared" si="476"/>
        <v>0</v>
      </c>
    </row>
    <row r="3033" spans="1:39">
      <c r="A3033" t="str">
        <f t="shared" si="470"/>
        <v>00</v>
      </c>
      <c r="B3033" s="6">
        <f>Data!A3033</f>
        <v>0</v>
      </c>
      <c r="C3033" s="7">
        <f>Data!B3033</f>
        <v>0</v>
      </c>
      <c r="D3033" s="7">
        <f>Data!C3033</f>
        <v>0</v>
      </c>
      <c r="E3033" s="1">
        <f>Data!D3033</f>
        <v>0</v>
      </c>
      <c r="F3033" s="1">
        <f>Data!E3033+Data!F3033</f>
        <v>0</v>
      </c>
      <c r="G3033" s="1">
        <f>Data!G3033</f>
        <v>0</v>
      </c>
      <c r="H3033" s="1">
        <f t="shared" si="471"/>
        <v>0</v>
      </c>
      <c r="I3033" s="1">
        <f t="shared" si="472"/>
        <v>0</v>
      </c>
      <c r="J3033" s="1">
        <f t="shared" si="473"/>
        <v>0</v>
      </c>
      <c r="K3033" s="1">
        <f>'Innlegging av opplysninger'!$B$4*H3033</f>
        <v>0</v>
      </c>
      <c r="L3033" s="1"/>
      <c r="M3033" s="1">
        <f>'Innlegging av opplysninger'!$B$5*H3033</f>
        <v>0</v>
      </c>
      <c r="N3033" s="1">
        <f>'Innlegging av opplysninger'!$B$5*I3033</f>
        <v>0</v>
      </c>
      <c r="O3033" s="1">
        <f>'Innlegging av opplysninger'!$B$5*J3033</f>
        <v>0</v>
      </c>
      <c r="P3033" s="1">
        <f>'Innlegging av opplysninger'!$B$5*K3033</f>
        <v>0</v>
      </c>
      <c r="Q3033" s="1"/>
      <c r="R3033" s="1">
        <f>'Innlegging av opplysninger'!$C$11*SUM(H3033:Q3033)</f>
        <v>0</v>
      </c>
      <c r="S3033" s="1">
        <f>'Innlegging av opplysninger'!$C$13*(((H3033+J3033+M3033+O3033)*Data!H3033)+(J3033+O3033)*(1-Data!H3033)*1.8/12+I3033+N3033+K3033+L3033+P3033+Q3033)</f>
        <v>0</v>
      </c>
      <c r="T3033" s="1">
        <f>'Innlegging av opplysninger'!$C$13*((H3033+J3033+M3033+O3033)*(1-Data!H3033)-(J3033+O3033)*(1-Data!H3033)*1.8/12)</f>
        <v>0</v>
      </c>
      <c r="U3033" s="1">
        <f>Data!I3033</f>
        <v>0</v>
      </c>
      <c r="V3033" s="1">
        <f>Data!J3033+Data!K3033</f>
        <v>0</v>
      </c>
      <c r="W3033" s="1">
        <f>Data!L3033</f>
        <v>0</v>
      </c>
      <c r="X3033" s="1">
        <f t="shared" si="477"/>
        <v>0</v>
      </c>
      <c r="Y3033" s="100">
        <f t="shared" si="478"/>
        <v>0</v>
      </c>
      <c r="Z3033" s="100">
        <f t="shared" si="479"/>
        <v>0</v>
      </c>
      <c r="AA3033" s="100">
        <f>'Innlegging av opplysninger'!$B$4*X3033</f>
        <v>0</v>
      </c>
      <c r="AB3033" s="1"/>
      <c r="AC3033" s="1">
        <f>'Innlegging av opplysninger'!$B$5*X3033</f>
        <v>0</v>
      </c>
      <c r="AD3033" s="1">
        <f>'Innlegging av opplysninger'!$B$5*Y3033</f>
        <v>0</v>
      </c>
      <c r="AE3033" s="1">
        <f>'Innlegging av opplysninger'!$B$5*Z3033</f>
        <v>0</v>
      </c>
      <c r="AF3033" s="1">
        <f>'Innlegging av opplysninger'!$B$5*AA3033</f>
        <v>0</v>
      </c>
      <c r="AG3033" s="1"/>
      <c r="AH3033" s="1">
        <f>'Innlegging av opplysninger'!$C$11*SUM(X3033:AG3033)</f>
        <v>0</v>
      </c>
      <c r="AI3033" s="1">
        <f>'Innlegging av opplysninger'!$C$13*(((X3033+Z3033+AC3033+AE3033)*Data!M3033)+(Z3033+AE3033)*(1-Data!M3033)*1.8/12+Y3033+AD3033+AA3033+AB3033+AF3033+AG3033)</f>
        <v>0</v>
      </c>
      <c r="AJ3033" s="1">
        <f>'Innlegging av opplysninger'!$C$13*((X3033+Z3033+AC3033+AE3033)*(1-Data!M3033)-(Z3033+AE3033)*(1-Data!M3033)*1.8/12)</f>
        <v>0</v>
      </c>
      <c r="AK3033" s="83">
        <f t="shared" si="474"/>
        <v>0</v>
      </c>
      <c r="AL3033" s="83">
        <f t="shared" si="475"/>
        <v>0</v>
      </c>
      <c r="AM3033" s="83">
        <f t="shared" si="476"/>
        <v>0</v>
      </c>
    </row>
    <row r="3034" spans="1:39">
      <c r="A3034" t="str">
        <f t="shared" si="470"/>
        <v>00</v>
      </c>
      <c r="B3034" s="6">
        <f>Data!A3034</f>
        <v>0</v>
      </c>
      <c r="C3034" s="7">
        <f>Data!B3034</f>
        <v>0</v>
      </c>
      <c r="D3034" s="7">
        <f>Data!C3034</f>
        <v>0</v>
      </c>
      <c r="E3034" s="1">
        <f>Data!D3034</f>
        <v>0</v>
      </c>
      <c r="F3034" s="1">
        <f>Data!E3034+Data!F3034</f>
        <v>0</v>
      </c>
      <c r="G3034" s="1">
        <f>Data!G3034</f>
        <v>0</v>
      </c>
      <c r="H3034" s="1">
        <f t="shared" si="471"/>
        <v>0</v>
      </c>
      <c r="I3034" s="1">
        <f t="shared" si="472"/>
        <v>0</v>
      </c>
      <c r="J3034" s="1">
        <f t="shared" si="473"/>
        <v>0</v>
      </c>
      <c r="K3034" s="1">
        <f>'Innlegging av opplysninger'!$B$4*H3034</f>
        <v>0</v>
      </c>
      <c r="L3034" s="1"/>
      <c r="M3034" s="1">
        <f>'Innlegging av opplysninger'!$B$5*H3034</f>
        <v>0</v>
      </c>
      <c r="N3034" s="1">
        <f>'Innlegging av opplysninger'!$B$5*I3034</f>
        <v>0</v>
      </c>
      <c r="O3034" s="1">
        <f>'Innlegging av opplysninger'!$B$5*J3034</f>
        <v>0</v>
      </c>
      <c r="P3034" s="1">
        <f>'Innlegging av opplysninger'!$B$5*K3034</f>
        <v>0</v>
      </c>
      <c r="Q3034" s="1"/>
      <c r="R3034" s="1">
        <f>'Innlegging av opplysninger'!$C$11*SUM(H3034:Q3034)</f>
        <v>0</v>
      </c>
      <c r="S3034" s="1">
        <f>'Innlegging av opplysninger'!$C$13*(((H3034+J3034+M3034+O3034)*Data!H3034)+(J3034+O3034)*(1-Data!H3034)*1.8/12+I3034+N3034+K3034+L3034+P3034+Q3034)</f>
        <v>0</v>
      </c>
      <c r="T3034" s="1">
        <f>'Innlegging av opplysninger'!$C$13*((H3034+J3034+M3034+O3034)*(1-Data!H3034)-(J3034+O3034)*(1-Data!H3034)*1.8/12)</f>
        <v>0</v>
      </c>
      <c r="U3034" s="1">
        <f>Data!I3034</f>
        <v>0</v>
      </c>
      <c r="V3034" s="1">
        <f>Data!J3034+Data!K3034</f>
        <v>0</v>
      </c>
      <c r="W3034" s="1">
        <f>Data!L3034</f>
        <v>0</v>
      </c>
      <c r="X3034" s="1">
        <f t="shared" si="477"/>
        <v>0</v>
      </c>
      <c r="Y3034" s="100">
        <f t="shared" si="478"/>
        <v>0</v>
      </c>
      <c r="Z3034" s="100">
        <f t="shared" si="479"/>
        <v>0</v>
      </c>
      <c r="AA3034" s="100">
        <f>'Innlegging av opplysninger'!$B$4*X3034</f>
        <v>0</v>
      </c>
      <c r="AB3034" s="1"/>
      <c r="AC3034" s="1">
        <f>'Innlegging av opplysninger'!$B$5*X3034</f>
        <v>0</v>
      </c>
      <c r="AD3034" s="1">
        <f>'Innlegging av opplysninger'!$B$5*Y3034</f>
        <v>0</v>
      </c>
      <c r="AE3034" s="1">
        <f>'Innlegging av opplysninger'!$B$5*Z3034</f>
        <v>0</v>
      </c>
      <c r="AF3034" s="1">
        <f>'Innlegging av opplysninger'!$B$5*AA3034</f>
        <v>0</v>
      </c>
      <c r="AG3034" s="1"/>
      <c r="AH3034" s="1">
        <f>'Innlegging av opplysninger'!$C$11*SUM(X3034:AG3034)</f>
        <v>0</v>
      </c>
      <c r="AI3034" s="1">
        <f>'Innlegging av opplysninger'!$C$13*(((X3034+Z3034+AC3034+AE3034)*Data!M3034)+(Z3034+AE3034)*(1-Data!M3034)*1.8/12+Y3034+AD3034+AA3034+AB3034+AF3034+AG3034)</f>
        <v>0</v>
      </c>
      <c r="AJ3034" s="1">
        <f>'Innlegging av opplysninger'!$C$13*((X3034+Z3034+AC3034+AE3034)*(1-Data!M3034)-(Z3034+AE3034)*(1-Data!M3034)*1.8/12)</f>
        <v>0</v>
      </c>
      <c r="AK3034" s="83">
        <f t="shared" si="474"/>
        <v>0</v>
      </c>
      <c r="AL3034" s="83">
        <f t="shared" si="475"/>
        <v>0</v>
      </c>
      <c r="AM3034" s="83">
        <f t="shared" si="476"/>
        <v>0</v>
      </c>
    </row>
    <row r="3035" spans="1:39">
      <c r="A3035" t="str">
        <f t="shared" si="470"/>
        <v>00</v>
      </c>
      <c r="B3035" s="6">
        <f>Data!A3035</f>
        <v>0</v>
      </c>
      <c r="C3035" s="7">
        <f>Data!B3035</f>
        <v>0</v>
      </c>
      <c r="D3035" s="7">
        <f>Data!C3035</f>
        <v>0</v>
      </c>
      <c r="E3035" s="1">
        <f>Data!D3035</f>
        <v>0</v>
      </c>
      <c r="F3035" s="1">
        <f>Data!E3035+Data!F3035</f>
        <v>0</v>
      </c>
      <c r="G3035" s="1">
        <f>Data!G3035</f>
        <v>0</v>
      </c>
      <c r="H3035" s="1">
        <f t="shared" si="471"/>
        <v>0</v>
      </c>
      <c r="I3035" s="1">
        <f t="shared" si="472"/>
        <v>0</v>
      </c>
      <c r="J3035" s="1">
        <f t="shared" si="473"/>
        <v>0</v>
      </c>
      <c r="K3035" s="1">
        <f>'Innlegging av opplysninger'!$B$4*H3035</f>
        <v>0</v>
      </c>
      <c r="L3035" s="1"/>
      <c r="M3035" s="1">
        <f>'Innlegging av opplysninger'!$B$5*H3035</f>
        <v>0</v>
      </c>
      <c r="N3035" s="1">
        <f>'Innlegging av opplysninger'!$B$5*I3035</f>
        <v>0</v>
      </c>
      <c r="O3035" s="1">
        <f>'Innlegging av opplysninger'!$B$5*J3035</f>
        <v>0</v>
      </c>
      <c r="P3035" s="1">
        <f>'Innlegging av opplysninger'!$B$5*K3035</f>
        <v>0</v>
      </c>
      <c r="Q3035" s="1"/>
      <c r="R3035" s="1">
        <f>'Innlegging av opplysninger'!$C$11*SUM(H3035:Q3035)</f>
        <v>0</v>
      </c>
      <c r="S3035" s="1">
        <f>'Innlegging av opplysninger'!$C$13*(((H3035+J3035+M3035+O3035)*Data!H3035)+(J3035+O3035)*(1-Data!H3035)*1.8/12+I3035+N3035+K3035+L3035+P3035+Q3035)</f>
        <v>0</v>
      </c>
      <c r="T3035" s="1">
        <f>'Innlegging av opplysninger'!$C$13*((H3035+J3035+M3035+O3035)*(1-Data!H3035)-(J3035+O3035)*(1-Data!H3035)*1.8/12)</f>
        <v>0</v>
      </c>
      <c r="U3035" s="1">
        <f>Data!I3035</f>
        <v>0</v>
      </c>
      <c r="V3035" s="1">
        <f>Data!J3035+Data!K3035</f>
        <v>0</v>
      </c>
      <c r="W3035" s="1">
        <f>Data!L3035</f>
        <v>0</v>
      </c>
      <c r="X3035" s="1">
        <f t="shared" si="477"/>
        <v>0</v>
      </c>
      <c r="Y3035" s="100">
        <f t="shared" si="478"/>
        <v>0</v>
      </c>
      <c r="Z3035" s="100">
        <f t="shared" si="479"/>
        <v>0</v>
      </c>
      <c r="AA3035" s="100">
        <f>'Innlegging av opplysninger'!$B$4*X3035</f>
        <v>0</v>
      </c>
      <c r="AB3035" s="1"/>
      <c r="AC3035" s="1">
        <f>'Innlegging av opplysninger'!$B$5*X3035</f>
        <v>0</v>
      </c>
      <c r="AD3035" s="1">
        <f>'Innlegging av opplysninger'!$B$5*Y3035</f>
        <v>0</v>
      </c>
      <c r="AE3035" s="1">
        <f>'Innlegging av opplysninger'!$B$5*Z3035</f>
        <v>0</v>
      </c>
      <c r="AF3035" s="1">
        <f>'Innlegging av opplysninger'!$B$5*AA3035</f>
        <v>0</v>
      </c>
      <c r="AG3035" s="1"/>
      <c r="AH3035" s="1">
        <f>'Innlegging av opplysninger'!$C$11*SUM(X3035:AG3035)</f>
        <v>0</v>
      </c>
      <c r="AI3035" s="1">
        <f>'Innlegging av opplysninger'!$C$13*(((X3035+Z3035+AC3035+AE3035)*Data!M3035)+(Z3035+AE3035)*(1-Data!M3035)*1.8/12+Y3035+AD3035+AA3035+AB3035+AF3035+AG3035)</f>
        <v>0</v>
      </c>
      <c r="AJ3035" s="1">
        <f>'Innlegging av opplysninger'!$C$13*((X3035+Z3035+AC3035+AE3035)*(1-Data!M3035)-(Z3035+AE3035)*(1-Data!M3035)*1.8/12)</f>
        <v>0</v>
      </c>
      <c r="AK3035" s="83">
        <f t="shared" si="474"/>
        <v>0</v>
      </c>
      <c r="AL3035" s="83">
        <f t="shared" si="475"/>
        <v>0</v>
      </c>
      <c r="AM3035" s="83">
        <f t="shared" si="476"/>
        <v>0</v>
      </c>
    </row>
    <row r="3036" spans="1:39">
      <c r="A3036" t="str">
        <f t="shared" si="470"/>
        <v>00</v>
      </c>
      <c r="B3036" s="6">
        <f>Data!A3036</f>
        <v>0</v>
      </c>
      <c r="C3036" s="7">
        <f>Data!B3036</f>
        <v>0</v>
      </c>
      <c r="D3036" s="7">
        <f>Data!C3036</f>
        <v>0</v>
      </c>
      <c r="E3036" s="1">
        <f>Data!D3036</f>
        <v>0</v>
      </c>
      <c r="F3036" s="1">
        <f>Data!E3036+Data!F3036</f>
        <v>0</v>
      </c>
      <c r="G3036" s="1">
        <f>Data!G3036</f>
        <v>0</v>
      </c>
      <c r="H3036" s="1">
        <f t="shared" si="471"/>
        <v>0</v>
      </c>
      <c r="I3036" s="1">
        <f t="shared" si="472"/>
        <v>0</v>
      </c>
      <c r="J3036" s="1">
        <f t="shared" si="473"/>
        <v>0</v>
      </c>
      <c r="K3036" s="1">
        <f>'Innlegging av opplysninger'!$B$4*H3036</f>
        <v>0</v>
      </c>
      <c r="L3036" s="1"/>
      <c r="M3036" s="1">
        <f>'Innlegging av opplysninger'!$B$5*H3036</f>
        <v>0</v>
      </c>
      <c r="N3036" s="1">
        <f>'Innlegging av opplysninger'!$B$5*I3036</f>
        <v>0</v>
      </c>
      <c r="O3036" s="1">
        <f>'Innlegging av opplysninger'!$B$5*J3036</f>
        <v>0</v>
      </c>
      <c r="P3036" s="1">
        <f>'Innlegging av opplysninger'!$B$5*K3036</f>
        <v>0</v>
      </c>
      <c r="Q3036" s="1"/>
      <c r="R3036" s="1">
        <f>'Innlegging av opplysninger'!$C$11*SUM(H3036:Q3036)</f>
        <v>0</v>
      </c>
      <c r="S3036" s="1">
        <f>'Innlegging av opplysninger'!$C$13*(((H3036+J3036+M3036+O3036)*Data!H3036)+(J3036+O3036)*(1-Data!H3036)*1.8/12+I3036+N3036+K3036+L3036+P3036+Q3036)</f>
        <v>0</v>
      </c>
      <c r="T3036" s="1">
        <f>'Innlegging av opplysninger'!$C$13*((H3036+J3036+M3036+O3036)*(1-Data!H3036)-(J3036+O3036)*(1-Data!H3036)*1.8/12)</f>
        <v>0</v>
      </c>
      <c r="U3036" s="1">
        <f>Data!I3036</f>
        <v>0</v>
      </c>
      <c r="V3036" s="1">
        <f>Data!J3036+Data!K3036</f>
        <v>0</v>
      </c>
      <c r="W3036" s="1">
        <f>Data!L3036</f>
        <v>0</v>
      </c>
      <c r="X3036" s="1">
        <f t="shared" si="477"/>
        <v>0</v>
      </c>
      <c r="Y3036" s="100">
        <f t="shared" si="478"/>
        <v>0</v>
      </c>
      <c r="Z3036" s="100">
        <f t="shared" si="479"/>
        <v>0</v>
      </c>
      <c r="AA3036" s="100">
        <f>'Innlegging av opplysninger'!$B$4*X3036</f>
        <v>0</v>
      </c>
      <c r="AB3036" s="1"/>
      <c r="AC3036" s="1">
        <f>'Innlegging av opplysninger'!$B$5*X3036</f>
        <v>0</v>
      </c>
      <c r="AD3036" s="1">
        <f>'Innlegging av opplysninger'!$B$5*Y3036</f>
        <v>0</v>
      </c>
      <c r="AE3036" s="1">
        <f>'Innlegging av opplysninger'!$B$5*Z3036</f>
        <v>0</v>
      </c>
      <c r="AF3036" s="1">
        <f>'Innlegging av opplysninger'!$B$5*AA3036</f>
        <v>0</v>
      </c>
      <c r="AG3036" s="1"/>
      <c r="AH3036" s="1">
        <f>'Innlegging av opplysninger'!$C$11*SUM(X3036:AG3036)</f>
        <v>0</v>
      </c>
      <c r="AI3036" s="1">
        <f>'Innlegging av opplysninger'!$C$13*(((X3036+Z3036+AC3036+AE3036)*Data!M3036)+(Z3036+AE3036)*(1-Data!M3036)*1.8/12+Y3036+AD3036+AA3036+AB3036+AF3036+AG3036)</f>
        <v>0</v>
      </c>
      <c r="AJ3036" s="1">
        <f>'Innlegging av opplysninger'!$C$13*((X3036+Z3036+AC3036+AE3036)*(1-Data!M3036)-(Z3036+AE3036)*(1-Data!M3036)*1.8/12)</f>
        <v>0</v>
      </c>
      <c r="AK3036" s="83">
        <f t="shared" si="474"/>
        <v>0</v>
      </c>
      <c r="AL3036" s="83">
        <f t="shared" si="475"/>
        <v>0</v>
      </c>
      <c r="AM3036" s="83">
        <f t="shared" si="476"/>
        <v>0</v>
      </c>
    </row>
    <row r="3037" spans="1:39">
      <c r="A3037" t="str">
        <f t="shared" si="470"/>
        <v>00</v>
      </c>
      <c r="B3037" s="6">
        <f>Data!A3037</f>
        <v>0</v>
      </c>
      <c r="C3037" s="7">
        <f>Data!B3037</f>
        <v>0</v>
      </c>
      <c r="D3037" s="7">
        <f>Data!C3037</f>
        <v>0</v>
      </c>
      <c r="E3037" s="1">
        <f>Data!D3037</f>
        <v>0</v>
      </c>
      <c r="F3037" s="1">
        <f>Data!E3037+Data!F3037</f>
        <v>0</v>
      </c>
      <c r="G3037" s="1">
        <f>Data!G3037</f>
        <v>0</v>
      </c>
      <c r="H3037" s="1">
        <f t="shared" si="471"/>
        <v>0</v>
      </c>
      <c r="I3037" s="1">
        <f t="shared" si="472"/>
        <v>0</v>
      </c>
      <c r="J3037" s="1">
        <f t="shared" si="473"/>
        <v>0</v>
      </c>
      <c r="K3037" s="1">
        <f>'Innlegging av opplysninger'!$B$4*H3037</f>
        <v>0</v>
      </c>
      <c r="L3037" s="1"/>
      <c r="M3037" s="1">
        <f>'Innlegging av opplysninger'!$B$5*H3037</f>
        <v>0</v>
      </c>
      <c r="N3037" s="1">
        <f>'Innlegging av opplysninger'!$B$5*I3037</f>
        <v>0</v>
      </c>
      <c r="O3037" s="1">
        <f>'Innlegging av opplysninger'!$B$5*J3037</f>
        <v>0</v>
      </c>
      <c r="P3037" s="1">
        <f>'Innlegging av opplysninger'!$B$5*K3037</f>
        <v>0</v>
      </c>
      <c r="Q3037" s="1"/>
      <c r="R3037" s="1">
        <f>'Innlegging av opplysninger'!$C$11*SUM(H3037:Q3037)</f>
        <v>0</v>
      </c>
      <c r="S3037" s="1">
        <f>'Innlegging av opplysninger'!$C$13*(((H3037+J3037+M3037+O3037)*Data!H3037)+(J3037+O3037)*(1-Data!H3037)*1.8/12+I3037+N3037+K3037+L3037+P3037+Q3037)</f>
        <v>0</v>
      </c>
      <c r="T3037" s="1">
        <f>'Innlegging av opplysninger'!$C$13*((H3037+J3037+M3037+O3037)*(1-Data!H3037)-(J3037+O3037)*(1-Data!H3037)*1.8/12)</f>
        <v>0</v>
      </c>
      <c r="U3037" s="1">
        <f>Data!I3037</f>
        <v>0</v>
      </c>
      <c r="V3037" s="1">
        <f>Data!J3037+Data!K3037</f>
        <v>0</v>
      </c>
      <c r="W3037" s="1">
        <f>Data!L3037</f>
        <v>0</v>
      </c>
      <c r="X3037" s="1">
        <f t="shared" si="477"/>
        <v>0</v>
      </c>
      <c r="Y3037" s="100">
        <f t="shared" si="478"/>
        <v>0</v>
      </c>
      <c r="Z3037" s="100">
        <f t="shared" si="479"/>
        <v>0</v>
      </c>
      <c r="AA3037" s="100">
        <f>'Innlegging av opplysninger'!$B$4*X3037</f>
        <v>0</v>
      </c>
      <c r="AB3037" s="1"/>
      <c r="AC3037" s="1">
        <f>'Innlegging av opplysninger'!$B$5*X3037</f>
        <v>0</v>
      </c>
      <c r="AD3037" s="1">
        <f>'Innlegging av opplysninger'!$B$5*Y3037</f>
        <v>0</v>
      </c>
      <c r="AE3037" s="1">
        <f>'Innlegging av opplysninger'!$B$5*Z3037</f>
        <v>0</v>
      </c>
      <c r="AF3037" s="1">
        <f>'Innlegging av opplysninger'!$B$5*AA3037</f>
        <v>0</v>
      </c>
      <c r="AG3037" s="1"/>
      <c r="AH3037" s="1">
        <f>'Innlegging av opplysninger'!$C$11*SUM(X3037:AG3037)</f>
        <v>0</v>
      </c>
      <c r="AI3037" s="1">
        <f>'Innlegging av opplysninger'!$C$13*(((X3037+Z3037+AC3037+AE3037)*Data!M3037)+(Z3037+AE3037)*(1-Data!M3037)*1.8/12+Y3037+AD3037+AA3037+AB3037+AF3037+AG3037)</f>
        <v>0</v>
      </c>
      <c r="AJ3037" s="1">
        <f>'Innlegging av opplysninger'!$C$13*((X3037+Z3037+AC3037+AE3037)*(1-Data!M3037)-(Z3037+AE3037)*(1-Data!M3037)*1.8/12)</f>
        <v>0</v>
      </c>
      <c r="AK3037" s="83">
        <f t="shared" si="474"/>
        <v>0</v>
      </c>
      <c r="AL3037" s="83">
        <f t="shared" si="475"/>
        <v>0</v>
      </c>
      <c r="AM3037" s="83">
        <f t="shared" si="476"/>
        <v>0</v>
      </c>
    </row>
    <row r="3038" spans="1:39">
      <c r="A3038" t="str">
        <f t="shared" si="470"/>
        <v>00</v>
      </c>
      <c r="B3038" s="6">
        <f>Data!A3038</f>
        <v>0</v>
      </c>
      <c r="C3038" s="7">
        <f>Data!B3038</f>
        <v>0</v>
      </c>
      <c r="D3038" s="7">
        <f>Data!C3038</f>
        <v>0</v>
      </c>
      <c r="E3038" s="1">
        <f>Data!D3038</f>
        <v>0</v>
      </c>
      <c r="F3038" s="1">
        <f>Data!E3038+Data!F3038</f>
        <v>0</v>
      </c>
      <c r="G3038" s="1">
        <f>Data!G3038</f>
        <v>0</v>
      </c>
      <c r="H3038" s="1">
        <f t="shared" si="471"/>
        <v>0</v>
      </c>
      <c r="I3038" s="1">
        <f t="shared" si="472"/>
        <v>0</v>
      </c>
      <c r="J3038" s="1">
        <f t="shared" si="473"/>
        <v>0</v>
      </c>
      <c r="K3038" s="1">
        <f>'Innlegging av opplysninger'!$B$4*H3038</f>
        <v>0</v>
      </c>
      <c r="L3038" s="1"/>
      <c r="M3038" s="1">
        <f>'Innlegging av opplysninger'!$B$5*H3038</f>
        <v>0</v>
      </c>
      <c r="N3038" s="1">
        <f>'Innlegging av opplysninger'!$B$5*I3038</f>
        <v>0</v>
      </c>
      <c r="O3038" s="1">
        <f>'Innlegging av opplysninger'!$B$5*J3038</f>
        <v>0</v>
      </c>
      <c r="P3038" s="1">
        <f>'Innlegging av opplysninger'!$B$5*K3038</f>
        <v>0</v>
      </c>
      <c r="Q3038" s="1"/>
      <c r="R3038" s="1">
        <f>'Innlegging av opplysninger'!$C$11*SUM(H3038:Q3038)</f>
        <v>0</v>
      </c>
      <c r="S3038" s="1">
        <f>'Innlegging av opplysninger'!$C$13*(((H3038+J3038+M3038+O3038)*Data!H3038)+(J3038+O3038)*(1-Data!H3038)*1.8/12+I3038+N3038+K3038+L3038+P3038+Q3038)</f>
        <v>0</v>
      </c>
      <c r="T3038" s="1">
        <f>'Innlegging av opplysninger'!$C$13*((H3038+J3038+M3038+O3038)*(1-Data!H3038)-(J3038+O3038)*(1-Data!H3038)*1.8/12)</f>
        <v>0</v>
      </c>
      <c r="U3038" s="1">
        <f>Data!I3038</f>
        <v>0</v>
      </c>
      <c r="V3038" s="1">
        <f>Data!J3038+Data!K3038</f>
        <v>0</v>
      </c>
      <c r="W3038" s="1">
        <f>Data!L3038</f>
        <v>0</v>
      </c>
      <c r="X3038" s="1">
        <f t="shared" si="477"/>
        <v>0</v>
      </c>
      <c r="Y3038" s="100">
        <f t="shared" si="478"/>
        <v>0</v>
      </c>
      <c r="Z3038" s="100">
        <f t="shared" si="479"/>
        <v>0</v>
      </c>
      <c r="AA3038" s="100">
        <f>'Innlegging av opplysninger'!$B$4*X3038</f>
        <v>0</v>
      </c>
      <c r="AB3038" s="1"/>
      <c r="AC3038" s="1">
        <f>'Innlegging av opplysninger'!$B$5*X3038</f>
        <v>0</v>
      </c>
      <c r="AD3038" s="1">
        <f>'Innlegging av opplysninger'!$B$5*Y3038</f>
        <v>0</v>
      </c>
      <c r="AE3038" s="1">
        <f>'Innlegging av opplysninger'!$B$5*Z3038</f>
        <v>0</v>
      </c>
      <c r="AF3038" s="1">
        <f>'Innlegging av opplysninger'!$B$5*AA3038</f>
        <v>0</v>
      </c>
      <c r="AG3038" s="1"/>
      <c r="AH3038" s="1">
        <f>'Innlegging av opplysninger'!$C$11*SUM(X3038:AG3038)</f>
        <v>0</v>
      </c>
      <c r="AI3038" s="1">
        <f>'Innlegging av opplysninger'!$C$13*(((X3038+Z3038+AC3038+AE3038)*Data!M3038)+(Z3038+AE3038)*(1-Data!M3038)*1.8/12+Y3038+AD3038+AA3038+AB3038+AF3038+AG3038)</f>
        <v>0</v>
      </c>
      <c r="AJ3038" s="1">
        <f>'Innlegging av opplysninger'!$C$13*((X3038+Z3038+AC3038+AE3038)*(1-Data!M3038)-(Z3038+AE3038)*(1-Data!M3038)*1.8/12)</f>
        <v>0</v>
      </c>
      <c r="AK3038" s="83">
        <f t="shared" si="474"/>
        <v>0</v>
      </c>
      <c r="AL3038" s="83">
        <f t="shared" si="475"/>
        <v>0</v>
      </c>
      <c r="AM3038" s="83">
        <f t="shared" si="476"/>
        <v>0</v>
      </c>
    </row>
    <row r="3039" spans="1:39">
      <c r="A3039" t="str">
        <f t="shared" si="470"/>
        <v>00</v>
      </c>
      <c r="B3039" s="6">
        <f>Data!A3039</f>
        <v>0</v>
      </c>
      <c r="C3039" s="7">
        <f>Data!B3039</f>
        <v>0</v>
      </c>
      <c r="D3039" s="7">
        <f>Data!C3039</f>
        <v>0</v>
      </c>
      <c r="E3039" s="1">
        <f>Data!D3039</f>
        <v>0</v>
      </c>
      <c r="F3039" s="1">
        <f>Data!E3039+Data!F3039</f>
        <v>0</v>
      </c>
      <c r="G3039" s="1">
        <f>Data!G3039</f>
        <v>0</v>
      </c>
      <c r="H3039" s="1">
        <f t="shared" si="471"/>
        <v>0</v>
      </c>
      <c r="I3039" s="1">
        <f t="shared" si="472"/>
        <v>0</v>
      </c>
      <c r="J3039" s="1">
        <f t="shared" si="473"/>
        <v>0</v>
      </c>
      <c r="K3039" s="1">
        <f>'Innlegging av opplysninger'!$B$4*H3039</f>
        <v>0</v>
      </c>
      <c r="L3039" s="1"/>
      <c r="M3039" s="1">
        <f>'Innlegging av opplysninger'!$B$5*H3039</f>
        <v>0</v>
      </c>
      <c r="N3039" s="1">
        <f>'Innlegging av opplysninger'!$B$5*I3039</f>
        <v>0</v>
      </c>
      <c r="O3039" s="1">
        <f>'Innlegging av opplysninger'!$B$5*J3039</f>
        <v>0</v>
      </c>
      <c r="P3039" s="1">
        <f>'Innlegging av opplysninger'!$B$5*K3039</f>
        <v>0</v>
      </c>
      <c r="Q3039" s="1"/>
      <c r="R3039" s="1">
        <f>'Innlegging av opplysninger'!$C$11*SUM(H3039:Q3039)</f>
        <v>0</v>
      </c>
      <c r="S3039" s="1">
        <f>'Innlegging av opplysninger'!$C$13*(((H3039+J3039+M3039+O3039)*Data!H3039)+(J3039+O3039)*(1-Data!H3039)*1.8/12+I3039+N3039+K3039+L3039+P3039+Q3039)</f>
        <v>0</v>
      </c>
      <c r="T3039" s="1">
        <f>'Innlegging av opplysninger'!$C$13*((H3039+J3039+M3039+O3039)*(1-Data!H3039)-(J3039+O3039)*(1-Data!H3039)*1.8/12)</f>
        <v>0</v>
      </c>
      <c r="U3039" s="1">
        <f>Data!I3039</f>
        <v>0</v>
      </c>
      <c r="V3039" s="1">
        <f>Data!J3039+Data!K3039</f>
        <v>0</v>
      </c>
      <c r="W3039" s="1">
        <f>Data!L3039</f>
        <v>0</v>
      </c>
      <c r="X3039" s="1">
        <f t="shared" si="477"/>
        <v>0</v>
      </c>
      <c r="Y3039" s="100">
        <f t="shared" si="478"/>
        <v>0</v>
      </c>
      <c r="Z3039" s="100">
        <f t="shared" si="479"/>
        <v>0</v>
      </c>
      <c r="AA3039" s="100">
        <f>'Innlegging av opplysninger'!$B$4*X3039</f>
        <v>0</v>
      </c>
      <c r="AB3039" s="1"/>
      <c r="AC3039" s="1">
        <f>'Innlegging av opplysninger'!$B$5*X3039</f>
        <v>0</v>
      </c>
      <c r="AD3039" s="1">
        <f>'Innlegging av opplysninger'!$B$5*Y3039</f>
        <v>0</v>
      </c>
      <c r="AE3039" s="1">
        <f>'Innlegging av opplysninger'!$B$5*Z3039</f>
        <v>0</v>
      </c>
      <c r="AF3039" s="1">
        <f>'Innlegging av opplysninger'!$B$5*AA3039</f>
        <v>0</v>
      </c>
      <c r="AG3039" s="1"/>
      <c r="AH3039" s="1">
        <f>'Innlegging av opplysninger'!$C$11*SUM(X3039:AG3039)</f>
        <v>0</v>
      </c>
      <c r="AI3039" s="1">
        <f>'Innlegging av opplysninger'!$C$13*(((X3039+Z3039+AC3039+AE3039)*Data!M3039)+(Z3039+AE3039)*(1-Data!M3039)*1.8/12+Y3039+AD3039+AA3039+AB3039+AF3039+AG3039)</f>
        <v>0</v>
      </c>
      <c r="AJ3039" s="1">
        <f>'Innlegging av opplysninger'!$C$13*((X3039+Z3039+AC3039+AE3039)*(1-Data!M3039)-(Z3039+AE3039)*(1-Data!M3039)*1.8/12)</f>
        <v>0</v>
      </c>
      <c r="AK3039" s="83">
        <f t="shared" si="474"/>
        <v>0</v>
      </c>
      <c r="AL3039" s="83">
        <f t="shared" si="475"/>
        <v>0</v>
      </c>
      <c r="AM3039" s="83">
        <f t="shared" si="476"/>
        <v>0</v>
      </c>
    </row>
    <row r="3040" spans="1:39">
      <c r="A3040" t="str">
        <f t="shared" si="470"/>
        <v>00</v>
      </c>
      <c r="B3040" s="6">
        <f>Data!A3040</f>
        <v>0</v>
      </c>
      <c r="C3040" s="7">
        <f>Data!B3040</f>
        <v>0</v>
      </c>
      <c r="D3040" s="7">
        <f>Data!C3040</f>
        <v>0</v>
      </c>
      <c r="E3040" s="1">
        <f>Data!D3040</f>
        <v>0</v>
      </c>
      <c r="F3040" s="1">
        <f>Data!E3040+Data!F3040</f>
        <v>0</v>
      </c>
      <c r="G3040" s="1">
        <f>Data!G3040</f>
        <v>0</v>
      </c>
      <c r="H3040" s="1">
        <f t="shared" si="471"/>
        <v>0</v>
      </c>
      <c r="I3040" s="1">
        <f t="shared" si="472"/>
        <v>0</v>
      </c>
      <c r="J3040" s="1">
        <f t="shared" si="473"/>
        <v>0</v>
      </c>
      <c r="K3040" s="1">
        <f>'Innlegging av opplysninger'!$B$4*H3040</f>
        <v>0</v>
      </c>
      <c r="L3040" s="1"/>
      <c r="M3040" s="1">
        <f>'Innlegging av opplysninger'!$B$5*H3040</f>
        <v>0</v>
      </c>
      <c r="N3040" s="1">
        <f>'Innlegging av opplysninger'!$B$5*I3040</f>
        <v>0</v>
      </c>
      <c r="O3040" s="1">
        <f>'Innlegging av opplysninger'!$B$5*J3040</f>
        <v>0</v>
      </c>
      <c r="P3040" s="1">
        <f>'Innlegging av opplysninger'!$B$5*K3040</f>
        <v>0</v>
      </c>
      <c r="Q3040" s="1"/>
      <c r="R3040" s="1">
        <f>'Innlegging av opplysninger'!$C$11*SUM(H3040:Q3040)</f>
        <v>0</v>
      </c>
      <c r="S3040" s="1">
        <f>'Innlegging av opplysninger'!$C$13*(((H3040+J3040+M3040+O3040)*Data!H3040)+(J3040+O3040)*(1-Data!H3040)*1.8/12+I3040+N3040+K3040+L3040+P3040+Q3040)</f>
        <v>0</v>
      </c>
      <c r="T3040" s="1">
        <f>'Innlegging av opplysninger'!$C$13*((H3040+J3040+M3040+O3040)*(1-Data!H3040)-(J3040+O3040)*(1-Data!H3040)*1.8/12)</f>
        <v>0</v>
      </c>
      <c r="U3040" s="1">
        <f>Data!I3040</f>
        <v>0</v>
      </c>
      <c r="V3040" s="1">
        <f>Data!J3040+Data!K3040</f>
        <v>0</v>
      </c>
      <c r="W3040" s="1">
        <f>Data!L3040</f>
        <v>0</v>
      </c>
      <c r="X3040" s="1">
        <f t="shared" si="477"/>
        <v>0</v>
      </c>
      <c r="Y3040" s="100">
        <f t="shared" si="478"/>
        <v>0</v>
      </c>
      <c r="Z3040" s="100">
        <f t="shared" si="479"/>
        <v>0</v>
      </c>
      <c r="AA3040" s="100">
        <f>'Innlegging av opplysninger'!$B$4*X3040</f>
        <v>0</v>
      </c>
      <c r="AB3040" s="1"/>
      <c r="AC3040" s="1">
        <f>'Innlegging av opplysninger'!$B$5*X3040</f>
        <v>0</v>
      </c>
      <c r="AD3040" s="1">
        <f>'Innlegging av opplysninger'!$B$5*Y3040</f>
        <v>0</v>
      </c>
      <c r="AE3040" s="1">
        <f>'Innlegging av opplysninger'!$B$5*Z3040</f>
        <v>0</v>
      </c>
      <c r="AF3040" s="1">
        <f>'Innlegging av opplysninger'!$B$5*AA3040</f>
        <v>0</v>
      </c>
      <c r="AG3040" s="1"/>
      <c r="AH3040" s="1">
        <f>'Innlegging av opplysninger'!$C$11*SUM(X3040:AG3040)</f>
        <v>0</v>
      </c>
      <c r="AI3040" s="1">
        <f>'Innlegging av opplysninger'!$C$13*(((X3040+Z3040+AC3040+AE3040)*Data!M3040)+(Z3040+AE3040)*(1-Data!M3040)*1.8/12+Y3040+AD3040+AA3040+AB3040+AF3040+AG3040)</f>
        <v>0</v>
      </c>
      <c r="AJ3040" s="1">
        <f>'Innlegging av opplysninger'!$C$13*((X3040+Z3040+AC3040+AE3040)*(1-Data!M3040)-(Z3040+AE3040)*(1-Data!M3040)*1.8/12)</f>
        <v>0</v>
      </c>
      <c r="AK3040" s="83">
        <f t="shared" si="474"/>
        <v>0</v>
      </c>
      <c r="AL3040" s="83">
        <f t="shared" si="475"/>
        <v>0</v>
      </c>
      <c r="AM3040" s="83">
        <f t="shared" si="476"/>
        <v>0</v>
      </c>
    </row>
    <row r="3041" spans="1:39">
      <c r="A3041" t="str">
        <f t="shared" si="470"/>
        <v>00</v>
      </c>
      <c r="B3041" s="6">
        <f>Data!A3041</f>
        <v>0</v>
      </c>
      <c r="C3041" s="7">
        <f>Data!B3041</f>
        <v>0</v>
      </c>
      <c r="D3041" s="7">
        <f>Data!C3041</f>
        <v>0</v>
      </c>
      <c r="E3041" s="1">
        <f>Data!D3041</f>
        <v>0</v>
      </c>
      <c r="F3041" s="1">
        <f>Data!E3041+Data!F3041</f>
        <v>0</v>
      </c>
      <c r="G3041" s="1">
        <f>Data!G3041</f>
        <v>0</v>
      </c>
      <c r="H3041" s="1">
        <f t="shared" si="471"/>
        <v>0</v>
      </c>
      <c r="I3041" s="1">
        <f t="shared" si="472"/>
        <v>0</v>
      </c>
      <c r="J3041" s="1">
        <f t="shared" si="473"/>
        <v>0</v>
      </c>
      <c r="K3041" s="1">
        <f>'Innlegging av opplysninger'!$B$4*H3041</f>
        <v>0</v>
      </c>
      <c r="L3041" s="1"/>
      <c r="M3041" s="1">
        <f>'Innlegging av opplysninger'!$B$5*H3041</f>
        <v>0</v>
      </c>
      <c r="N3041" s="1">
        <f>'Innlegging av opplysninger'!$B$5*I3041</f>
        <v>0</v>
      </c>
      <c r="O3041" s="1">
        <f>'Innlegging av opplysninger'!$B$5*J3041</f>
        <v>0</v>
      </c>
      <c r="P3041" s="1">
        <f>'Innlegging av opplysninger'!$B$5*K3041</f>
        <v>0</v>
      </c>
      <c r="Q3041" s="1"/>
      <c r="R3041" s="1">
        <f>'Innlegging av opplysninger'!$C$11*SUM(H3041:Q3041)</f>
        <v>0</v>
      </c>
      <c r="S3041" s="1">
        <f>'Innlegging av opplysninger'!$C$13*(((H3041+J3041+M3041+O3041)*Data!H3041)+(J3041+O3041)*(1-Data!H3041)*1.8/12+I3041+N3041+K3041+L3041+P3041+Q3041)</f>
        <v>0</v>
      </c>
      <c r="T3041" s="1">
        <f>'Innlegging av opplysninger'!$C$13*((H3041+J3041+M3041+O3041)*(1-Data!H3041)-(J3041+O3041)*(1-Data!H3041)*1.8/12)</f>
        <v>0</v>
      </c>
      <c r="U3041" s="1">
        <f>Data!I3041</f>
        <v>0</v>
      </c>
      <c r="V3041" s="1">
        <f>Data!J3041+Data!K3041</f>
        <v>0</v>
      </c>
      <c r="W3041" s="1">
        <f>Data!L3041</f>
        <v>0</v>
      </c>
      <c r="X3041" s="1">
        <f t="shared" si="477"/>
        <v>0</v>
      </c>
      <c r="Y3041" s="100">
        <f t="shared" si="478"/>
        <v>0</v>
      </c>
      <c r="Z3041" s="100">
        <f t="shared" si="479"/>
        <v>0</v>
      </c>
      <c r="AA3041" s="100">
        <f>'Innlegging av opplysninger'!$B$4*X3041</f>
        <v>0</v>
      </c>
      <c r="AB3041" s="1"/>
      <c r="AC3041" s="1">
        <f>'Innlegging av opplysninger'!$B$5*X3041</f>
        <v>0</v>
      </c>
      <c r="AD3041" s="1">
        <f>'Innlegging av opplysninger'!$B$5*Y3041</f>
        <v>0</v>
      </c>
      <c r="AE3041" s="1">
        <f>'Innlegging av opplysninger'!$B$5*Z3041</f>
        <v>0</v>
      </c>
      <c r="AF3041" s="1">
        <f>'Innlegging av opplysninger'!$B$5*AA3041</f>
        <v>0</v>
      </c>
      <c r="AG3041" s="1"/>
      <c r="AH3041" s="1">
        <f>'Innlegging av opplysninger'!$C$11*SUM(X3041:AG3041)</f>
        <v>0</v>
      </c>
      <c r="AI3041" s="1">
        <f>'Innlegging av opplysninger'!$C$13*(((X3041+Z3041+AC3041+AE3041)*Data!M3041)+(Z3041+AE3041)*(1-Data!M3041)*1.8/12+Y3041+AD3041+AA3041+AB3041+AF3041+AG3041)</f>
        <v>0</v>
      </c>
      <c r="AJ3041" s="1">
        <f>'Innlegging av opplysninger'!$C$13*((X3041+Z3041+AC3041+AE3041)*(1-Data!M3041)-(Z3041+AE3041)*(1-Data!M3041)*1.8/12)</f>
        <v>0</v>
      </c>
      <c r="AK3041" s="83">
        <f t="shared" si="474"/>
        <v>0</v>
      </c>
      <c r="AL3041" s="83">
        <f t="shared" si="475"/>
        <v>0</v>
      </c>
      <c r="AM3041" s="83">
        <f t="shared" si="476"/>
        <v>0</v>
      </c>
    </row>
    <row r="3042" spans="1:39">
      <c r="A3042" t="str">
        <f t="shared" si="470"/>
        <v>00</v>
      </c>
      <c r="B3042" s="6">
        <f>Data!A3042</f>
        <v>0</v>
      </c>
      <c r="C3042" s="7">
        <f>Data!B3042</f>
        <v>0</v>
      </c>
      <c r="D3042" s="7">
        <f>Data!C3042</f>
        <v>0</v>
      </c>
      <c r="E3042" s="1">
        <f>Data!D3042</f>
        <v>0</v>
      </c>
      <c r="F3042" s="1">
        <f>Data!E3042+Data!F3042</f>
        <v>0</v>
      </c>
      <c r="G3042" s="1">
        <f>Data!G3042</f>
        <v>0</v>
      </c>
      <c r="H3042" s="1">
        <f t="shared" si="471"/>
        <v>0</v>
      </c>
      <c r="I3042" s="1">
        <f t="shared" si="472"/>
        <v>0</v>
      </c>
      <c r="J3042" s="1">
        <f t="shared" si="473"/>
        <v>0</v>
      </c>
      <c r="K3042" s="1">
        <f>'Innlegging av opplysninger'!$B$4*H3042</f>
        <v>0</v>
      </c>
      <c r="L3042" s="1"/>
      <c r="M3042" s="1">
        <f>'Innlegging av opplysninger'!$B$5*H3042</f>
        <v>0</v>
      </c>
      <c r="N3042" s="1">
        <f>'Innlegging av opplysninger'!$B$5*I3042</f>
        <v>0</v>
      </c>
      <c r="O3042" s="1">
        <f>'Innlegging av opplysninger'!$B$5*J3042</f>
        <v>0</v>
      </c>
      <c r="P3042" s="1">
        <f>'Innlegging av opplysninger'!$B$5*K3042</f>
        <v>0</v>
      </c>
      <c r="Q3042" s="1"/>
      <c r="R3042" s="1">
        <f>'Innlegging av opplysninger'!$C$11*SUM(H3042:Q3042)</f>
        <v>0</v>
      </c>
      <c r="S3042" s="1">
        <f>'Innlegging av opplysninger'!$C$13*(((H3042+J3042+M3042+O3042)*Data!H3042)+(J3042+O3042)*(1-Data!H3042)*1.8/12+I3042+N3042+K3042+L3042+P3042+Q3042)</f>
        <v>0</v>
      </c>
      <c r="T3042" s="1">
        <f>'Innlegging av opplysninger'!$C$13*((H3042+J3042+M3042+O3042)*(1-Data!H3042)-(J3042+O3042)*(1-Data!H3042)*1.8/12)</f>
        <v>0</v>
      </c>
      <c r="U3042" s="1">
        <f>Data!I3042</f>
        <v>0</v>
      </c>
      <c r="V3042" s="1">
        <f>Data!J3042+Data!K3042</f>
        <v>0</v>
      </c>
      <c r="W3042" s="1">
        <f>Data!L3042</f>
        <v>0</v>
      </c>
      <c r="X3042" s="1">
        <f t="shared" si="477"/>
        <v>0</v>
      </c>
      <c r="Y3042" s="100">
        <f t="shared" si="478"/>
        <v>0</v>
      </c>
      <c r="Z3042" s="100">
        <f t="shared" si="479"/>
        <v>0</v>
      </c>
      <c r="AA3042" s="100">
        <f>'Innlegging av opplysninger'!$B$4*X3042</f>
        <v>0</v>
      </c>
      <c r="AB3042" s="1"/>
      <c r="AC3042" s="1">
        <f>'Innlegging av opplysninger'!$B$5*X3042</f>
        <v>0</v>
      </c>
      <c r="AD3042" s="1">
        <f>'Innlegging av opplysninger'!$B$5*Y3042</f>
        <v>0</v>
      </c>
      <c r="AE3042" s="1">
        <f>'Innlegging av opplysninger'!$B$5*Z3042</f>
        <v>0</v>
      </c>
      <c r="AF3042" s="1">
        <f>'Innlegging av opplysninger'!$B$5*AA3042</f>
        <v>0</v>
      </c>
      <c r="AG3042" s="1"/>
      <c r="AH3042" s="1">
        <f>'Innlegging av opplysninger'!$C$11*SUM(X3042:AG3042)</f>
        <v>0</v>
      </c>
      <c r="AI3042" s="1">
        <f>'Innlegging av opplysninger'!$C$13*(((X3042+Z3042+AC3042+AE3042)*Data!M3042)+(Z3042+AE3042)*(1-Data!M3042)*1.8/12+Y3042+AD3042+AA3042+AB3042+AF3042+AG3042)</f>
        <v>0</v>
      </c>
      <c r="AJ3042" s="1">
        <f>'Innlegging av opplysninger'!$C$13*((X3042+Z3042+AC3042+AE3042)*(1-Data!M3042)-(Z3042+AE3042)*(1-Data!M3042)*1.8/12)</f>
        <v>0</v>
      </c>
      <c r="AK3042" s="83">
        <f t="shared" si="474"/>
        <v>0</v>
      </c>
      <c r="AL3042" s="83">
        <f t="shared" si="475"/>
        <v>0</v>
      </c>
      <c r="AM3042" s="83">
        <f t="shared" si="476"/>
        <v>0</v>
      </c>
    </row>
    <row r="3043" spans="1:39">
      <c r="A3043" t="str">
        <f t="shared" si="470"/>
        <v>00</v>
      </c>
      <c r="B3043" s="6">
        <f>Data!A3043</f>
        <v>0</v>
      </c>
      <c r="C3043" s="7">
        <f>Data!B3043</f>
        <v>0</v>
      </c>
      <c r="D3043" s="7">
        <f>Data!C3043</f>
        <v>0</v>
      </c>
      <c r="E3043" s="1">
        <f>Data!D3043</f>
        <v>0</v>
      </c>
      <c r="F3043" s="1">
        <f>Data!E3043+Data!F3043</f>
        <v>0</v>
      </c>
      <c r="G3043" s="1">
        <f>Data!G3043</f>
        <v>0</v>
      </c>
      <c r="H3043" s="1">
        <f t="shared" si="471"/>
        <v>0</v>
      </c>
      <c r="I3043" s="1">
        <f t="shared" si="472"/>
        <v>0</v>
      </c>
      <c r="J3043" s="1">
        <f t="shared" si="473"/>
        <v>0</v>
      </c>
      <c r="K3043" s="1">
        <f>'Innlegging av opplysninger'!$B$4*H3043</f>
        <v>0</v>
      </c>
      <c r="L3043" s="1"/>
      <c r="M3043" s="1">
        <f>'Innlegging av opplysninger'!$B$5*H3043</f>
        <v>0</v>
      </c>
      <c r="N3043" s="1">
        <f>'Innlegging av opplysninger'!$B$5*I3043</f>
        <v>0</v>
      </c>
      <c r="O3043" s="1">
        <f>'Innlegging av opplysninger'!$B$5*J3043</f>
        <v>0</v>
      </c>
      <c r="P3043" s="1">
        <f>'Innlegging av opplysninger'!$B$5*K3043</f>
        <v>0</v>
      </c>
      <c r="Q3043" s="1"/>
      <c r="R3043" s="1">
        <f>'Innlegging av opplysninger'!$C$11*SUM(H3043:Q3043)</f>
        <v>0</v>
      </c>
      <c r="S3043" s="1">
        <f>'Innlegging av opplysninger'!$C$13*(((H3043+J3043+M3043+O3043)*Data!H3043)+(J3043+O3043)*(1-Data!H3043)*1.8/12+I3043+N3043+K3043+L3043+P3043+Q3043)</f>
        <v>0</v>
      </c>
      <c r="T3043" s="1">
        <f>'Innlegging av opplysninger'!$C$13*((H3043+J3043+M3043+O3043)*(1-Data!H3043)-(J3043+O3043)*(1-Data!H3043)*1.8/12)</f>
        <v>0</v>
      </c>
      <c r="U3043" s="1">
        <f>Data!I3043</f>
        <v>0</v>
      </c>
      <c r="V3043" s="1">
        <f>Data!J3043+Data!K3043</f>
        <v>0</v>
      </c>
      <c r="W3043" s="1">
        <f>Data!L3043</f>
        <v>0</v>
      </c>
      <c r="X3043" s="1">
        <f t="shared" si="477"/>
        <v>0</v>
      </c>
      <c r="Y3043" s="100">
        <f t="shared" si="478"/>
        <v>0</v>
      </c>
      <c r="Z3043" s="100">
        <f t="shared" si="479"/>
        <v>0</v>
      </c>
      <c r="AA3043" s="100">
        <f>'Innlegging av opplysninger'!$B$4*X3043</f>
        <v>0</v>
      </c>
      <c r="AB3043" s="1"/>
      <c r="AC3043" s="1">
        <f>'Innlegging av opplysninger'!$B$5*X3043</f>
        <v>0</v>
      </c>
      <c r="AD3043" s="1">
        <f>'Innlegging av opplysninger'!$B$5*Y3043</f>
        <v>0</v>
      </c>
      <c r="AE3043" s="1">
        <f>'Innlegging av opplysninger'!$B$5*Z3043</f>
        <v>0</v>
      </c>
      <c r="AF3043" s="1">
        <f>'Innlegging av opplysninger'!$B$5*AA3043</f>
        <v>0</v>
      </c>
      <c r="AG3043" s="1"/>
      <c r="AH3043" s="1">
        <f>'Innlegging av opplysninger'!$C$11*SUM(X3043:AG3043)</f>
        <v>0</v>
      </c>
      <c r="AI3043" s="1">
        <f>'Innlegging av opplysninger'!$C$13*(((X3043+Z3043+AC3043+AE3043)*Data!M3043)+(Z3043+AE3043)*(1-Data!M3043)*1.8/12+Y3043+AD3043+AA3043+AB3043+AF3043+AG3043)</f>
        <v>0</v>
      </c>
      <c r="AJ3043" s="1">
        <f>'Innlegging av opplysninger'!$C$13*((X3043+Z3043+AC3043+AE3043)*(1-Data!M3043)-(Z3043+AE3043)*(1-Data!M3043)*1.8/12)</f>
        <v>0</v>
      </c>
      <c r="AK3043" s="83">
        <f t="shared" si="474"/>
        <v>0</v>
      </c>
      <c r="AL3043" s="83">
        <f t="shared" si="475"/>
        <v>0</v>
      </c>
      <c r="AM3043" s="83">
        <f t="shared" si="476"/>
        <v>0</v>
      </c>
    </row>
    <row r="3044" spans="1:39">
      <c r="A3044" t="str">
        <f t="shared" si="470"/>
        <v>00</v>
      </c>
      <c r="B3044" s="6">
        <f>Data!A3044</f>
        <v>0</v>
      </c>
      <c r="C3044" s="7">
        <f>Data!B3044</f>
        <v>0</v>
      </c>
      <c r="D3044" s="7">
        <f>Data!C3044</f>
        <v>0</v>
      </c>
      <c r="E3044" s="1">
        <f>Data!D3044</f>
        <v>0</v>
      </c>
      <c r="F3044" s="1">
        <f>Data!E3044+Data!F3044</f>
        <v>0</v>
      </c>
      <c r="G3044" s="1">
        <f>Data!G3044</f>
        <v>0</v>
      </c>
      <c r="H3044" s="1">
        <f t="shared" si="471"/>
        <v>0</v>
      </c>
      <c r="I3044" s="1">
        <f t="shared" si="472"/>
        <v>0</v>
      </c>
      <c r="J3044" s="1">
        <f t="shared" si="473"/>
        <v>0</v>
      </c>
      <c r="K3044" s="1">
        <f>'Innlegging av opplysninger'!$B$4*H3044</f>
        <v>0</v>
      </c>
      <c r="L3044" s="1"/>
      <c r="M3044" s="1">
        <f>'Innlegging av opplysninger'!$B$5*H3044</f>
        <v>0</v>
      </c>
      <c r="N3044" s="1">
        <f>'Innlegging av opplysninger'!$B$5*I3044</f>
        <v>0</v>
      </c>
      <c r="O3044" s="1">
        <f>'Innlegging av opplysninger'!$B$5*J3044</f>
        <v>0</v>
      </c>
      <c r="P3044" s="1">
        <f>'Innlegging av opplysninger'!$B$5*K3044</f>
        <v>0</v>
      </c>
      <c r="Q3044" s="1"/>
      <c r="R3044" s="1">
        <f>'Innlegging av opplysninger'!$C$11*SUM(H3044:Q3044)</f>
        <v>0</v>
      </c>
      <c r="S3044" s="1">
        <f>'Innlegging av opplysninger'!$C$13*(((H3044+J3044+M3044+O3044)*Data!H3044)+(J3044+O3044)*(1-Data!H3044)*1.8/12+I3044+N3044+K3044+L3044+P3044+Q3044)</f>
        <v>0</v>
      </c>
      <c r="T3044" s="1">
        <f>'Innlegging av opplysninger'!$C$13*((H3044+J3044+M3044+O3044)*(1-Data!H3044)-(J3044+O3044)*(1-Data!H3044)*1.8/12)</f>
        <v>0</v>
      </c>
      <c r="U3044" s="1">
        <f>Data!I3044</f>
        <v>0</v>
      </c>
      <c r="V3044" s="1">
        <f>Data!J3044+Data!K3044</f>
        <v>0</v>
      </c>
      <c r="W3044" s="1">
        <f>Data!L3044</f>
        <v>0</v>
      </c>
      <c r="X3044" s="1">
        <f t="shared" si="477"/>
        <v>0</v>
      </c>
      <c r="Y3044" s="100">
        <f t="shared" si="478"/>
        <v>0</v>
      </c>
      <c r="Z3044" s="100">
        <f t="shared" si="479"/>
        <v>0</v>
      </c>
      <c r="AA3044" s="100">
        <f>'Innlegging av opplysninger'!$B$4*X3044</f>
        <v>0</v>
      </c>
      <c r="AB3044" s="1"/>
      <c r="AC3044" s="1">
        <f>'Innlegging av opplysninger'!$B$5*X3044</f>
        <v>0</v>
      </c>
      <c r="AD3044" s="1">
        <f>'Innlegging av opplysninger'!$B$5*Y3044</f>
        <v>0</v>
      </c>
      <c r="AE3044" s="1">
        <f>'Innlegging av opplysninger'!$B$5*Z3044</f>
        <v>0</v>
      </c>
      <c r="AF3044" s="1">
        <f>'Innlegging av opplysninger'!$B$5*AA3044</f>
        <v>0</v>
      </c>
      <c r="AG3044" s="1"/>
      <c r="AH3044" s="1">
        <f>'Innlegging av opplysninger'!$C$11*SUM(X3044:AG3044)</f>
        <v>0</v>
      </c>
      <c r="AI3044" s="1">
        <f>'Innlegging av opplysninger'!$C$13*(((X3044+Z3044+AC3044+AE3044)*Data!M3044)+(Z3044+AE3044)*(1-Data!M3044)*1.8/12+Y3044+AD3044+AA3044+AB3044+AF3044+AG3044)</f>
        <v>0</v>
      </c>
      <c r="AJ3044" s="1">
        <f>'Innlegging av opplysninger'!$C$13*((X3044+Z3044+AC3044+AE3044)*(1-Data!M3044)-(Z3044+AE3044)*(1-Data!M3044)*1.8/12)</f>
        <v>0</v>
      </c>
      <c r="AK3044" s="83">
        <f t="shared" si="474"/>
        <v>0</v>
      </c>
      <c r="AL3044" s="83">
        <f t="shared" si="475"/>
        <v>0</v>
      </c>
      <c r="AM3044" s="83">
        <f t="shared" si="476"/>
        <v>0</v>
      </c>
    </row>
    <row r="3045" spans="1:39">
      <c r="A3045" t="str">
        <f t="shared" si="470"/>
        <v>00</v>
      </c>
      <c r="B3045" s="6">
        <f>Data!A3045</f>
        <v>0</v>
      </c>
      <c r="C3045" s="7">
        <f>Data!B3045</f>
        <v>0</v>
      </c>
      <c r="D3045" s="7">
        <f>Data!C3045</f>
        <v>0</v>
      </c>
      <c r="E3045" s="1">
        <f>Data!D3045</f>
        <v>0</v>
      </c>
      <c r="F3045" s="1">
        <f>Data!E3045+Data!F3045</f>
        <v>0</v>
      </c>
      <c r="G3045" s="1">
        <f>Data!G3045</f>
        <v>0</v>
      </c>
      <c r="H3045" s="1">
        <f t="shared" si="471"/>
        <v>0</v>
      </c>
      <c r="I3045" s="1">
        <f t="shared" si="472"/>
        <v>0</v>
      </c>
      <c r="J3045" s="1">
        <f t="shared" si="473"/>
        <v>0</v>
      </c>
      <c r="K3045" s="1">
        <f>'Innlegging av opplysninger'!$B$4*H3045</f>
        <v>0</v>
      </c>
      <c r="L3045" s="1"/>
      <c r="M3045" s="1">
        <f>'Innlegging av opplysninger'!$B$5*H3045</f>
        <v>0</v>
      </c>
      <c r="N3045" s="1">
        <f>'Innlegging av opplysninger'!$B$5*I3045</f>
        <v>0</v>
      </c>
      <c r="O3045" s="1">
        <f>'Innlegging av opplysninger'!$B$5*J3045</f>
        <v>0</v>
      </c>
      <c r="P3045" s="1">
        <f>'Innlegging av opplysninger'!$B$5*K3045</f>
        <v>0</v>
      </c>
      <c r="Q3045" s="1"/>
      <c r="R3045" s="1">
        <f>'Innlegging av opplysninger'!$C$11*SUM(H3045:Q3045)</f>
        <v>0</v>
      </c>
      <c r="S3045" s="1">
        <f>'Innlegging av opplysninger'!$C$13*(((H3045+J3045+M3045+O3045)*Data!H3045)+(J3045+O3045)*(1-Data!H3045)*1.8/12+I3045+N3045+K3045+L3045+P3045+Q3045)</f>
        <v>0</v>
      </c>
      <c r="T3045" s="1">
        <f>'Innlegging av opplysninger'!$C$13*((H3045+J3045+M3045+O3045)*(1-Data!H3045)-(J3045+O3045)*(1-Data!H3045)*1.8/12)</f>
        <v>0</v>
      </c>
      <c r="U3045" s="1">
        <f>Data!I3045</f>
        <v>0</v>
      </c>
      <c r="V3045" s="1">
        <f>Data!J3045+Data!K3045</f>
        <v>0</v>
      </c>
      <c r="W3045" s="1">
        <f>Data!L3045</f>
        <v>0</v>
      </c>
      <c r="X3045" s="1">
        <f t="shared" si="477"/>
        <v>0</v>
      </c>
      <c r="Y3045" s="100">
        <f t="shared" si="478"/>
        <v>0</v>
      </c>
      <c r="Z3045" s="100">
        <f t="shared" si="479"/>
        <v>0</v>
      </c>
      <c r="AA3045" s="100">
        <f>'Innlegging av opplysninger'!$B$4*X3045</f>
        <v>0</v>
      </c>
      <c r="AB3045" s="1"/>
      <c r="AC3045" s="1">
        <f>'Innlegging av opplysninger'!$B$5*X3045</f>
        <v>0</v>
      </c>
      <c r="AD3045" s="1">
        <f>'Innlegging av opplysninger'!$B$5*Y3045</f>
        <v>0</v>
      </c>
      <c r="AE3045" s="1">
        <f>'Innlegging av opplysninger'!$B$5*Z3045</f>
        <v>0</v>
      </c>
      <c r="AF3045" s="1">
        <f>'Innlegging av opplysninger'!$B$5*AA3045</f>
        <v>0</v>
      </c>
      <c r="AG3045" s="1"/>
      <c r="AH3045" s="1">
        <f>'Innlegging av opplysninger'!$C$11*SUM(X3045:AG3045)</f>
        <v>0</v>
      </c>
      <c r="AI3045" s="1">
        <f>'Innlegging av opplysninger'!$C$13*(((X3045+Z3045+AC3045+AE3045)*Data!M3045)+(Z3045+AE3045)*(1-Data!M3045)*1.8/12+Y3045+AD3045+AA3045+AB3045+AF3045+AG3045)</f>
        <v>0</v>
      </c>
      <c r="AJ3045" s="1">
        <f>'Innlegging av opplysninger'!$C$13*((X3045+Z3045+AC3045+AE3045)*(1-Data!M3045)-(Z3045+AE3045)*(1-Data!M3045)*1.8/12)</f>
        <v>0</v>
      </c>
      <c r="AK3045" s="83">
        <f t="shared" si="474"/>
        <v>0</v>
      </c>
      <c r="AL3045" s="83">
        <f t="shared" si="475"/>
        <v>0</v>
      </c>
      <c r="AM3045" s="83">
        <f t="shared" si="476"/>
        <v>0</v>
      </c>
    </row>
    <row r="3046" spans="1:39">
      <c r="A3046" t="str">
        <f t="shared" si="470"/>
        <v>00</v>
      </c>
      <c r="B3046" s="6">
        <f>Data!A3046</f>
        <v>0</v>
      </c>
      <c r="C3046" s="7">
        <f>Data!B3046</f>
        <v>0</v>
      </c>
      <c r="D3046" s="7">
        <f>Data!C3046</f>
        <v>0</v>
      </c>
      <c r="E3046" s="1">
        <f>Data!D3046</f>
        <v>0</v>
      </c>
      <c r="F3046" s="1">
        <f>Data!E3046+Data!F3046</f>
        <v>0</v>
      </c>
      <c r="G3046" s="1">
        <f>Data!G3046</f>
        <v>0</v>
      </c>
      <c r="H3046" s="1">
        <f t="shared" si="471"/>
        <v>0</v>
      </c>
      <c r="I3046" s="1">
        <f t="shared" si="472"/>
        <v>0</v>
      </c>
      <c r="J3046" s="1">
        <f t="shared" si="473"/>
        <v>0</v>
      </c>
      <c r="K3046" s="1">
        <f>'Innlegging av opplysninger'!$B$4*H3046</f>
        <v>0</v>
      </c>
      <c r="L3046" s="1"/>
      <c r="M3046" s="1">
        <f>'Innlegging av opplysninger'!$B$5*H3046</f>
        <v>0</v>
      </c>
      <c r="N3046" s="1">
        <f>'Innlegging av opplysninger'!$B$5*I3046</f>
        <v>0</v>
      </c>
      <c r="O3046" s="1">
        <f>'Innlegging av opplysninger'!$B$5*J3046</f>
        <v>0</v>
      </c>
      <c r="P3046" s="1">
        <f>'Innlegging av opplysninger'!$B$5*K3046</f>
        <v>0</v>
      </c>
      <c r="Q3046" s="1"/>
      <c r="R3046" s="1">
        <f>'Innlegging av opplysninger'!$C$11*SUM(H3046:Q3046)</f>
        <v>0</v>
      </c>
      <c r="S3046" s="1">
        <f>'Innlegging av opplysninger'!$C$13*(((H3046+J3046+M3046+O3046)*Data!H3046)+(J3046+O3046)*(1-Data!H3046)*1.8/12+I3046+N3046+K3046+L3046+P3046+Q3046)</f>
        <v>0</v>
      </c>
      <c r="T3046" s="1">
        <f>'Innlegging av opplysninger'!$C$13*((H3046+J3046+M3046+O3046)*(1-Data!H3046)-(J3046+O3046)*(1-Data!H3046)*1.8/12)</f>
        <v>0</v>
      </c>
      <c r="U3046" s="1">
        <f>Data!I3046</f>
        <v>0</v>
      </c>
      <c r="V3046" s="1">
        <f>Data!J3046+Data!K3046</f>
        <v>0</v>
      </c>
      <c r="W3046" s="1">
        <f>Data!L3046</f>
        <v>0</v>
      </c>
      <c r="X3046" s="1">
        <f t="shared" si="477"/>
        <v>0</v>
      </c>
      <c r="Y3046" s="100">
        <f t="shared" si="478"/>
        <v>0</v>
      </c>
      <c r="Z3046" s="100">
        <f t="shared" si="479"/>
        <v>0</v>
      </c>
      <c r="AA3046" s="100">
        <f>'Innlegging av opplysninger'!$B$4*X3046</f>
        <v>0</v>
      </c>
      <c r="AB3046" s="1"/>
      <c r="AC3046" s="1">
        <f>'Innlegging av opplysninger'!$B$5*X3046</f>
        <v>0</v>
      </c>
      <c r="AD3046" s="1">
        <f>'Innlegging av opplysninger'!$B$5*Y3046</f>
        <v>0</v>
      </c>
      <c r="AE3046" s="1">
        <f>'Innlegging av opplysninger'!$B$5*Z3046</f>
        <v>0</v>
      </c>
      <c r="AF3046" s="1">
        <f>'Innlegging av opplysninger'!$B$5*AA3046</f>
        <v>0</v>
      </c>
      <c r="AG3046" s="1"/>
      <c r="AH3046" s="1">
        <f>'Innlegging av opplysninger'!$C$11*SUM(X3046:AG3046)</f>
        <v>0</v>
      </c>
      <c r="AI3046" s="1">
        <f>'Innlegging av opplysninger'!$C$13*(((X3046+Z3046+AC3046+AE3046)*Data!M3046)+(Z3046+AE3046)*(1-Data!M3046)*1.8/12+Y3046+AD3046+AA3046+AB3046+AF3046+AG3046)</f>
        <v>0</v>
      </c>
      <c r="AJ3046" s="1">
        <f>'Innlegging av opplysninger'!$C$13*((X3046+Z3046+AC3046+AE3046)*(1-Data!M3046)-(Z3046+AE3046)*(1-Data!M3046)*1.8/12)</f>
        <v>0</v>
      </c>
      <c r="AK3046" s="83">
        <f t="shared" si="474"/>
        <v>0</v>
      </c>
      <c r="AL3046" s="83">
        <f t="shared" si="475"/>
        <v>0</v>
      </c>
      <c r="AM3046" s="83">
        <f t="shared" si="476"/>
        <v>0</v>
      </c>
    </row>
    <row r="3047" spans="1:39">
      <c r="A3047" t="str">
        <f t="shared" si="470"/>
        <v>00</v>
      </c>
      <c r="B3047" s="6">
        <f>Data!A3047</f>
        <v>0</v>
      </c>
      <c r="C3047" s="7">
        <f>Data!B3047</f>
        <v>0</v>
      </c>
      <c r="D3047" s="7">
        <f>Data!C3047</f>
        <v>0</v>
      </c>
      <c r="E3047" s="1">
        <f>Data!D3047</f>
        <v>0</v>
      </c>
      <c r="F3047" s="1">
        <f>Data!E3047+Data!F3047</f>
        <v>0</v>
      </c>
      <c r="G3047" s="1">
        <f>Data!G3047</f>
        <v>0</v>
      </c>
      <c r="H3047" s="1">
        <f t="shared" si="471"/>
        <v>0</v>
      </c>
      <c r="I3047" s="1">
        <f t="shared" si="472"/>
        <v>0</v>
      </c>
      <c r="J3047" s="1">
        <f t="shared" si="473"/>
        <v>0</v>
      </c>
      <c r="K3047" s="1">
        <f>'Innlegging av opplysninger'!$B$4*H3047</f>
        <v>0</v>
      </c>
      <c r="L3047" s="1"/>
      <c r="M3047" s="1">
        <f>'Innlegging av opplysninger'!$B$5*H3047</f>
        <v>0</v>
      </c>
      <c r="N3047" s="1">
        <f>'Innlegging av opplysninger'!$B$5*I3047</f>
        <v>0</v>
      </c>
      <c r="O3047" s="1">
        <f>'Innlegging av opplysninger'!$B$5*J3047</f>
        <v>0</v>
      </c>
      <c r="P3047" s="1">
        <f>'Innlegging av opplysninger'!$B$5*K3047</f>
        <v>0</v>
      </c>
      <c r="Q3047" s="1"/>
      <c r="R3047" s="1">
        <f>'Innlegging av opplysninger'!$C$11*SUM(H3047:Q3047)</f>
        <v>0</v>
      </c>
      <c r="S3047" s="1">
        <f>'Innlegging av opplysninger'!$C$13*(((H3047+J3047+M3047+O3047)*Data!H3047)+(J3047+O3047)*(1-Data!H3047)*1.8/12+I3047+N3047+K3047+L3047+P3047+Q3047)</f>
        <v>0</v>
      </c>
      <c r="T3047" s="1">
        <f>'Innlegging av opplysninger'!$C$13*((H3047+J3047+M3047+O3047)*(1-Data!H3047)-(J3047+O3047)*(1-Data!H3047)*1.8/12)</f>
        <v>0</v>
      </c>
      <c r="U3047" s="1">
        <f>Data!I3047</f>
        <v>0</v>
      </c>
      <c r="V3047" s="1">
        <f>Data!J3047+Data!K3047</f>
        <v>0</v>
      </c>
      <c r="W3047" s="1">
        <f>Data!L3047</f>
        <v>0</v>
      </c>
      <c r="X3047" s="1">
        <f t="shared" si="477"/>
        <v>0</v>
      </c>
      <c r="Y3047" s="100">
        <f t="shared" si="478"/>
        <v>0</v>
      </c>
      <c r="Z3047" s="100">
        <f t="shared" si="479"/>
        <v>0</v>
      </c>
      <c r="AA3047" s="100">
        <f>'Innlegging av opplysninger'!$B$4*X3047</f>
        <v>0</v>
      </c>
      <c r="AB3047" s="1"/>
      <c r="AC3047" s="1">
        <f>'Innlegging av opplysninger'!$B$5*X3047</f>
        <v>0</v>
      </c>
      <c r="AD3047" s="1">
        <f>'Innlegging av opplysninger'!$B$5*Y3047</f>
        <v>0</v>
      </c>
      <c r="AE3047" s="1">
        <f>'Innlegging av opplysninger'!$B$5*Z3047</f>
        <v>0</v>
      </c>
      <c r="AF3047" s="1">
        <f>'Innlegging av opplysninger'!$B$5*AA3047</f>
        <v>0</v>
      </c>
      <c r="AG3047" s="1"/>
      <c r="AH3047" s="1">
        <f>'Innlegging av opplysninger'!$C$11*SUM(X3047:AG3047)</f>
        <v>0</v>
      </c>
      <c r="AI3047" s="1">
        <f>'Innlegging av opplysninger'!$C$13*(((X3047+Z3047+AC3047+AE3047)*Data!M3047)+(Z3047+AE3047)*(1-Data!M3047)*1.8/12+Y3047+AD3047+AA3047+AB3047+AF3047+AG3047)</f>
        <v>0</v>
      </c>
      <c r="AJ3047" s="1">
        <f>'Innlegging av opplysninger'!$C$13*((X3047+Z3047+AC3047+AE3047)*(1-Data!M3047)-(Z3047+AE3047)*(1-Data!M3047)*1.8/12)</f>
        <v>0</v>
      </c>
      <c r="AK3047" s="83">
        <f t="shared" si="474"/>
        <v>0</v>
      </c>
      <c r="AL3047" s="83">
        <f t="shared" si="475"/>
        <v>0</v>
      </c>
      <c r="AM3047" s="83">
        <f t="shared" si="476"/>
        <v>0</v>
      </c>
    </row>
    <row r="3048" spans="1:39">
      <c r="A3048" t="str">
        <f t="shared" si="470"/>
        <v>00</v>
      </c>
      <c r="B3048" s="6">
        <f>Data!A3048</f>
        <v>0</v>
      </c>
      <c r="C3048" s="7">
        <f>Data!B3048</f>
        <v>0</v>
      </c>
      <c r="D3048" s="7">
        <f>Data!C3048</f>
        <v>0</v>
      </c>
      <c r="E3048" s="1">
        <f>Data!D3048</f>
        <v>0</v>
      </c>
      <c r="F3048" s="1">
        <f>Data!E3048+Data!F3048</f>
        <v>0</v>
      </c>
      <c r="G3048" s="1">
        <f>Data!G3048</f>
        <v>0</v>
      </c>
      <c r="H3048" s="1">
        <f t="shared" si="471"/>
        <v>0</v>
      </c>
      <c r="I3048" s="1">
        <f t="shared" si="472"/>
        <v>0</v>
      </c>
      <c r="J3048" s="1">
        <f t="shared" si="473"/>
        <v>0</v>
      </c>
      <c r="K3048" s="1">
        <f>'Innlegging av opplysninger'!$B$4*H3048</f>
        <v>0</v>
      </c>
      <c r="L3048" s="1"/>
      <c r="M3048" s="1">
        <f>'Innlegging av opplysninger'!$B$5*H3048</f>
        <v>0</v>
      </c>
      <c r="N3048" s="1">
        <f>'Innlegging av opplysninger'!$B$5*I3048</f>
        <v>0</v>
      </c>
      <c r="O3048" s="1">
        <f>'Innlegging av opplysninger'!$B$5*J3048</f>
        <v>0</v>
      </c>
      <c r="P3048" s="1">
        <f>'Innlegging av opplysninger'!$B$5*K3048</f>
        <v>0</v>
      </c>
      <c r="Q3048" s="1"/>
      <c r="R3048" s="1">
        <f>'Innlegging av opplysninger'!$C$11*SUM(H3048:Q3048)</f>
        <v>0</v>
      </c>
      <c r="S3048" s="1">
        <f>'Innlegging av opplysninger'!$C$13*(((H3048+J3048+M3048+O3048)*Data!H3048)+(J3048+O3048)*(1-Data!H3048)*1.8/12+I3048+N3048+K3048+L3048+P3048+Q3048)</f>
        <v>0</v>
      </c>
      <c r="T3048" s="1">
        <f>'Innlegging av opplysninger'!$C$13*((H3048+J3048+M3048+O3048)*(1-Data!H3048)-(J3048+O3048)*(1-Data!H3048)*1.8/12)</f>
        <v>0</v>
      </c>
      <c r="U3048" s="1">
        <f>Data!I3048</f>
        <v>0</v>
      </c>
      <c r="V3048" s="1">
        <f>Data!J3048+Data!K3048</f>
        <v>0</v>
      </c>
      <c r="W3048" s="1">
        <f>Data!L3048</f>
        <v>0</v>
      </c>
      <c r="X3048" s="1">
        <f t="shared" si="477"/>
        <v>0</v>
      </c>
      <c r="Y3048" s="100">
        <f t="shared" si="478"/>
        <v>0</v>
      </c>
      <c r="Z3048" s="100">
        <f t="shared" si="479"/>
        <v>0</v>
      </c>
      <c r="AA3048" s="100">
        <f>'Innlegging av opplysninger'!$B$4*X3048</f>
        <v>0</v>
      </c>
      <c r="AB3048" s="1"/>
      <c r="AC3048" s="1">
        <f>'Innlegging av opplysninger'!$B$5*X3048</f>
        <v>0</v>
      </c>
      <c r="AD3048" s="1">
        <f>'Innlegging av opplysninger'!$B$5*Y3048</f>
        <v>0</v>
      </c>
      <c r="AE3048" s="1">
        <f>'Innlegging av opplysninger'!$B$5*Z3048</f>
        <v>0</v>
      </c>
      <c r="AF3048" s="1">
        <f>'Innlegging av opplysninger'!$B$5*AA3048</f>
        <v>0</v>
      </c>
      <c r="AG3048" s="1"/>
      <c r="AH3048" s="1">
        <f>'Innlegging av opplysninger'!$C$11*SUM(X3048:AG3048)</f>
        <v>0</v>
      </c>
      <c r="AI3048" s="1">
        <f>'Innlegging av opplysninger'!$C$13*(((X3048+Z3048+AC3048+AE3048)*Data!M3048)+(Z3048+AE3048)*(1-Data!M3048)*1.8/12+Y3048+AD3048+AA3048+AB3048+AF3048+AG3048)</f>
        <v>0</v>
      </c>
      <c r="AJ3048" s="1">
        <f>'Innlegging av opplysninger'!$C$13*((X3048+Z3048+AC3048+AE3048)*(1-Data!M3048)-(Z3048+AE3048)*(1-Data!M3048)*1.8/12)</f>
        <v>0</v>
      </c>
      <c r="AK3048" s="83">
        <f t="shared" si="474"/>
        <v>0</v>
      </c>
      <c r="AL3048" s="83">
        <f t="shared" si="475"/>
        <v>0</v>
      </c>
      <c r="AM3048" s="83">
        <f t="shared" si="476"/>
        <v>0</v>
      </c>
    </row>
    <row r="3049" spans="1:39">
      <c r="A3049" t="str">
        <f t="shared" si="470"/>
        <v>00</v>
      </c>
      <c r="B3049" s="6">
        <f>Data!A3049</f>
        <v>0</v>
      </c>
      <c r="C3049" s="7">
        <f>Data!B3049</f>
        <v>0</v>
      </c>
      <c r="D3049" s="7">
        <f>Data!C3049</f>
        <v>0</v>
      </c>
      <c r="E3049" s="1">
        <f>Data!D3049</f>
        <v>0</v>
      </c>
      <c r="F3049" s="1">
        <f>Data!E3049+Data!F3049</f>
        <v>0</v>
      </c>
      <c r="G3049" s="1">
        <f>Data!G3049</f>
        <v>0</v>
      </c>
      <c r="H3049" s="1">
        <f t="shared" si="471"/>
        <v>0</v>
      </c>
      <c r="I3049" s="1">
        <f t="shared" si="472"/>
        <v>0</v>
      </c>
      <c r="J3049" s="1">
        <f t="shared" si="473"/>
        <v>0</v>
      </c>
      <c r="K3049" s="1">
        <f>'Innlegging av opplysninger'!$B$4*H3049</f>
        <v>0</v>
      </c>
      <c r="L3049" s="1"/>
      <c r="M3049" s="1">
        <f>'Innlegging av opplysninger'!$B$5*H3049</f>
        <v>0</v>
      </c>
      <c r="N3049" s="1">
        <f>'Innlegging av opplysninger'!$B$5*I3049</f>
        <v>0</v>
      </c>
      <c r="O3049" s="1">
        <f>'Innlegging av opplysninger'!$B$5*J3049</f>
        <v>0</v>
      </c>
      <c r="P3049" s="1">
        <f>'Innlegging av opplysninger'!$B$5*K3049</f>
        <v>0</v>
      </c>
      <c r="Q3049" s="1"/>
      <c r="R3049" s="1">
        <f>'Innlegging av opplysninger'!$C$11*SUM(H3049:Q3049)</f>
        <v>0</v>
      </c>
      <c r="S3049" s="1">
        <f>'Innlegging av opplysninger'!$C$13*(((H3049+J3049+M3049+O3049)*Data!H3049)+(J3049+O3049)*(1-Data!H3049)*1.8/12+I3049+N3049+K3049+L3049+P3049+Q3049)</f>
        <v>0</v>
      </c>
      <c r="T3049" s="1">
        <f>'Innlegging av opplysninger'!$C$13*((H3049+J3049+M3049+O3049)*(1-Data!H3049)-(J3049+O3049)*(1-Data!H3049)*1.8/12)</f>
        <v>0</v>
      </c>
      <c r="U3049" s="1">
        <f>Data!I3049</f>
        <v>0</v>
      </c>
      <c r="V3049" s="1">
        <f>Data!J3049+Data!K3049</f>
        <v>0</v>
      </c>
      <c r="W3049" s="1">
        <f>Data!L3049</f>
        <v>0</v>
      </c>
      <c r="X3049" s="1">
        <f t="shared" si="477"/>
        <v>0</v>
      </c>
      <c r="Y3049" s="100">
        <f t="shared" si="478"/>
        <v>0</v>
      </c>
      <c r="Z3049" s="100">
        <f t="shared" si="479"/>
        <v>0</v>
      </c>
      <c r="AA3049" s="100">
        <f>'Innlegging av opplysninger'!$B$4*X3049</f>
        <v>0</v>
      </c>
      <c r="AB3049" s="1"/>
      <c r="AC3049" s="1">
        <f>'Innlegging av opplysninger'!$B$5*X3049</f>
        <v>0</v>
      </c>
      <c r="AD3049" s="1">
        <f>'Innlegging av opplysninger'!$B$5*Y3049</f>
        <v>0</v>
      </c>
      <c r="AE3049" s="1">
        <f>'Innlegging av opplysninger'!$B$5*Z3049</f>
        <v>0</v>
      </c>
      <c r="AF3049" s="1">
        <f>'Innlegging av opplysninger'!$B$5*AA3049</f>
        <v>0</v>
      </c>
      <c r="AG3049" s="1"/>
      <c r="AH3049" s="1">
        <f>'Innlegging av opplysninger'!$C$11*SUM(X3049:AG3049)</f>
        <v>0</v>
      </c>
      <c r="AI3049" s="1">
        <f>'Innlegging av opplysninger'!$C$13*(((X3049+Z3049+AC3049+AE3049)*Data!M3049)+(Z3049+AE3049)*(1-Data!M3049)*1.8/12+Y3049+AD3049+AA3049+AB3049+AF3049+AG3049)</f>
        <v>0</v>
      </c>
      <c r="AJ3049" s="1">
        <f>'Innlegging av opplysninger'!$C$13*((X3049+Z3049+AC3049+AE3049)*(1-Data!M3049)-(Z3049+AE3049)*(1-Data!M3049)*1.8/12)</f>
        <v>0</v>
      </c>
      <c r="AK3049" s="83">
        <f t="shared" si="474"/>
        <v>0</v>
      </c>
      <c r="AL3049" s="83">
        <f t="shared" si="475"/>
        <v>0</v>
      </c>
      <c r="AM3049" s="83">
        <f t="shared" si="476"/>
        <v>0</v>
      </c>
    </row>
    <row r="3050" spans="1:39">
      <c r="A3050" t="str">
        <f t="shared" si="470"/>
        <v>00</v>
      </c>
      <c r="B3050" s="6">
        <f>Data!A3050</f>
        <v>0</v>
      </c>
      <c r="C3050" s="7">
        <f>Data!B3050</f>
        <v>0</v>
      </c>
      <c r="D3050" s="7">
        <f>Data!C3050</f>
        <v>0</v>
      </c>
      <c r="E3050" s="1">
        <f>Data!D3050</f>
        <v>0</v>
      </c>
      <c r="F3050" s="1">
        <f>Data!E3050+Data!F3050</f>
        <v>0</v>
      </c>
      <c r="G3050" s="1">
        <f>Data!G3050</f>
        <v>0</v>
      </c>
      <c r="H3050" s="1">
        <f t="shared" si="471"/>
        <v>0</v>
      </c>
      <c r="I3050" s="1">
        <f t="shared" si="472"/>
        <v>0</v>
      </c>
      <c r="J3050" s="1">
        <f t="shared" si="473"/>
        <v>0</v>
      </c>
      <c r="K3050" s="1">
        <f>'Innlegging av opplysninger'!$B$4*H3050</f>
        <v>0</v>
      </c>
      <c r="L3050" s="1"/>
      <c r="M3050" s="1">
        <f>'Innlegging av opplysninger'!$B$5*H3050</f>
        <v>0</v>
      </c>
      <c r="N3050" s="1">
        <f>'Innlegging av opplysninger'!$B$5*I3050</f>
        <v>0</v>
      </c>
      <c r="O3050" s="1">
        <f>'Innlegging av opplysninger'!$B$5*J3050</f>
        <v>0</v>
      </c>
      <c r="P3050" s="1">
        <f>'Innlegging av opplysninger'!$B$5*K3050</f>
        <v>0</v>
      </c>
      <c r="Q3050" s="1"/>
      <c r="R3050" s="1">
        <f>'Innlegging av opplysninger'!$C$11*SUM(H3050:Q3050)</f>
        <v>0</v>
      </c>
      <c r="S3050" s="1">
        <f>'Innlegging av opplysninger'!$C$13*(((H3050+J3050+M3050+O3050)*Data!H3050)+(J3050+O3050)*(1-Data!H3050)*1.8/12+I3050+N3050+K3050+L3050+P3050+Q3050)</f>
        <v>0</v>
      </c>
      <c r="T3050" s="1">
        <f>'Innlegging av opplysninger'!$C$13*((H3050+J3050+M3050+O3050)*(1-Data!H3050)-(J3050+O3050)*(1-Data!H3050)*1.8/12)</f>
        <v>0</v>
      </c>
      <c r="U3050" s="1">
        <f>Data!I3050</f>
        <v>0</v>
      </c>
      <c r="V3050" s="1">
        <f>Data!J3050+Data!K3050</f>
        <v>0</v>
      </c>
      <c r="W3050" s="1">
        <f>Data!L3050</f>
        <v>0</v>
      </c>
      <c r="X3050" s="1">
        <f t="shared" si="477"/>
        <v>0</v>
      </c>
      <c r="Y3050" s="100">
        <f t="shared" si="478"/>
        <v>0</v>
      </c>
      <c r="Z3050" s="100">
        <f t="shared" si="479"/>
        <v>0</v>
      </c>
      <c r="AA3050" s="100">
        <f>'Innlegging av opplysninger'!$B$4*X3050</f>
        <v>0</v>
      </c>
      <c r="AB3050" s="1"/>
      <c r="AC3050" s="1">
        <f>'Innlegging av opplysninger'!$B$5*X3050</f>
        <v>0</v>
      </c>
      <c r="AD3050" s="1">
        <f>'Innlegging av opplysninger'!$B$5*Y3050</f>
        <v>0</v>
      </c>
      <c r="AE3050" s="1">
        <f>'Innlegging av opplysninger'!$B$5*Z3050</f>
        <v>0</v>
      </c>
      <c r="AF3050" s="1">
        <f>'Innlegging av opplysninger'!$B$5*AA3050</f>
        <v>0</v>
      </c>
      <c r="AG3050" s="1"/>
      <c r="AH3050" s="1">
        <f>'Innlegging av opplysninger'!$C$11*SUM(X3050:AG3050)</f>
        <v>0</v>
      </c>
      <c r="AI3050" s="1">
        <f>'Innlegging av opplysninger'!$C$13*(((X3050+Z3050+AC3050+AE3050)*Data!M3050)+(Z3050+AE3050)*(1-Data!M3050)*1.8/12+Y3050+AD3050+AA3050+AB3050+AF3050+AG3050)</f>
        <v>0</v>
      </c>
      <c r="AJ3050" s="1">
        <f>'Innlegging av opplysninger'!$C$13*((X3050+Z3050+AC3050+AE3050)*(1-Data!M3050)-(Z3050+AE3050)*(1-Data!M3050)*1.8/12)</f>
        <v>0</v>
      </c>
      <c r="AK3050" s="83">
        <f t="shared" si="474"/>
        <v>0</v>
      </c>
      <c r="AL3050" s="83">
        <f t="shared" si="475"/>
        <v>0</v>
      </c>
      <c r="AM3050" s="83">
        <f t="shared" si="476"/>
        <v>0</v>
      </c>
    </row>
    <row r="3051" spans="1:39">
      <c r="A3051" t="str">
        <f t="shared" si="470"/>
        <v>00</v>
      </c>
      <c r="B3051" s="6">
        <f>Data!A3051</f>
        <v>0</v>
      </c>
      <c r="C3051" s="7">
        <f>Data!B3051</f>
        <v>0</v>
      </c>
      <c r="D3051" s="7">
        <f>Data!C3051</f>
        <v>0</v>
      </c>
      <c r="E3051" s="1">
        <f>Data!D3051</f>
        <v>0</v>
      </c>
      <c r="F3051" s="1">
        <f>Data!E3051+Data!F3051</f>
        <v>0</v>
      </c>
      <c r="G3051" s="1">
        <f>Data!G3051</f>
        <v>0</v>
      </c>
      <c r="H3051" s="1">
        <f t="shared" si="471"/>
        <v>0</v>
      </c>
      <c r="I3051" s="1">
        <f t="shared" si="472"/>
        <v>0</v>
      </c>
      <c r="J3051" s="1">
        <f t="shared" si="473"/>
        <v>0</v>
      </c>
      <c r="K3051" s="1">
        <f>'Innlegging av opplysninger'!$B$4*H3051</f>
        <v>0</v>
      </c>
      <c r="L3051" s="1"/>
      <c r="M3051" s="1">
        <f>'Innlegging av opplysninger'!$B$5*H3051</f>
        <v>0</v>
      </c>
      <c r="N3051" s="1">
        <f>'Innlegging av opplysninger'!$B$5*I3051</f>
        <v>0</v>
      </c>
      <c r="O3051" s="1">
        <f>'Innlegging av opplysninger'!$B$5*J3051</f>
        <v>0</v>
      </c>
      <c r="P3051" s="1">
        <f>'Innlegging av opplysninger'!$B$5*K3051</f>
        <v>0</v>
      </c>
      <c r="Q3051" s="1"/>
      <c r="R3051" s="1">
        <f>'Innlegging av opplysninger'!$C$11*SUM(H3051:Q3051)</f>
        <v>0</v>
      </c>
      <c r="S3051" s="1">
        <f>'Innlegging av opplysninger'!$C$13*(((H3051+J3051+M3051+O3051)*Data!H3051)+(J3051+O3051)*(1-Data!H3051)*1.8/12+I3051+N3051+K3051+L3051+P3051+Q3051)</f>
        <v>0</v>
      </c>
      <c r="T3051" s="1">
        <f>'Innlegging av opplysninger'!$C$13*((H3051+J3051+M3051+O3051)*(1-Data!H3051)-(J3051+O3051)*(1-Data!H3051)*1.8/12)</f>
        <v>0</v>
      </c>
      <c r="U3051" s="1">
        <f>Data!I3051</f>
        <v>0</v>
      </c>
      <c r="V3051" s="1">
        <f>Data!J3051+Data!K3051</f>
        <v>0</v>
      </c>
      <c r="W3051" s="1">
        <f>Data!L3051</f>
        <v>0</v>
      </c>
      <c r="X3051" s="1">
        <f t="shared" si="477"/>
        <v>0</v>
      </c>
      <c r="Y3051" s="100">
        <f t="shared" si="478"/>
        <v>0</v>
      </c>
      <c r="Z3051" s="100">
        <f t="shared" si="479"/>
        <v>0</v>
      </c>
      <c r="AA3051" s="100">
        <f>'Innlegging av opplysninger'!$B$4*X3051</f>
        <v>0</v>
      </c>
      <c r="AB3051" s="1"/>
      <c r="AC3051" s="1">
        <f>'Innlegging av opplysninger'!$B$5*X3051</f>
        <v>0</v>
      </c>
      <c r="AD3051" s="1">
        <f>'Innlegging av opplysninger'!$B$5*Y3051</f>
        <v>0</v>
      </c>
      <c r="AE3051" s="1">
        <f>'Innlegging av opplysninger'!$B$5*Z3051</f>
        <v>0</v>
      </c>
      <c r="AF3051" s="1">
        <f>'Innlegging av opplysninger'!$B$5*AA3051</f>
        <v>0</v>
      </c>
      <c r="AG3051" s="1"/>
      <c r="AH3051" s="1">
        <f>'Innlegging av opplysninger'!$C$11*SUM(X3051:AG3051)</f>
        <v>0</v>
      </c>
      <c r="AI3051" s="1">
        <f>'Innlegging av opplysninger'!$C$13*(((X3051+Z3051+AC3051+AE3051)*Data!M3051)+(Z3051+AE3051)*(1-Data!M3051)*1.8/12+Y3051+AD3051+AA3051+AB3051+AF3051+AG3051)</f>
        <v>0</v>
      </c>
      <c r="AJ3051" s="1">
        <f>'Innlegging av opplysninger'!$C$13*((X3051+Z3051+AC3051+AE3051)*(1-Data!M3051)-(Z3051+AE3051)*(1-Data!M3051)*1.8/12)</f>
        <v>0</v>
      </c>
      <c r="AK3051" s="83">
        <f t="shared" si="474"/>
        <v>0</v>
      </c>
      <c r="AL3051" s="83">
        <f t="shared" si="475"/>
        <v>0</v>
      </c>
      <c r="AM3051" s="83">
        <f t="shared" si="476"/>
        <v>0</v>
      </c>
    </row>
    <row r="3052" spans="1:39">
      <c r="A3052" t="str">
        <f t="shared" si="470"/>
        <v>00</v>
      </c>
      <c r="B3052" s="6">
        <f>Data!A3052</f>
        <v>0</v>
      </c>
      <c r="C3052" s="7">
        <f>Data!B3052</f>
        <v>0</v>
      </c>
      <c r="D3052" s="7">
        <f>Data!C3052</f>
        <v>0</v>
      </c>
      <c r="E3052" s="1">
        <f>Data!D3052</f>
        <v>0</v>
      </c>
      <c r="F3052" s="1">
        <f>Data!E3052+Data!F3052</f>
        <v>0</v>
      </c>
      <c r="G3052" s="1">
        <f>Data!G3052</f>
        <v>0</v>
      </c>
      <c r="H3052" s="1">
        <f t="shared" si="471"/>
        <v>0</v>
      </c>
      <c r="I3052" s="1">
        <f t="shared" si="472"/>
        <v>0</v>
      </c>
      <c r="J3052" s="1">
        <f t="shared" si="473"/>
        <v>0</v>
      </c>
      <c r="K3052" s="1">
        <f>'Innlegging av opplysninger'!$B$4*H3052</f>
        <v>0</v>
      </c>
      <c r="L3052" s="1"/>
      <c r="M3052" s="1">
        <f>'Innlegging av opplysninger'!$B$5*H3052</f>
        <v>0</v>
      </c>
      <c r="N3052" s="1">
        <f>'Innlegging av opplysninger'!$B$5*I3052</f>
        <v>0</v>
      </c>
      <c r="O3052" s="1">
        <f>'Innlegging av opplysninger'!$B$5*J3052</f>
        <v>0</v>
      </c>
      <c r="P3052" s="1">
        <f>'Innlegging av opplysninger'!$B$5*K3052</f>
        <v>0</v>
      </c>
      <c r="Q3052" s="1"/>
      <c r="R3052" s="1">
        <f>'Innlegging av opplysninger'!$C$11*SUM(H3052:Q3052)</f>
        <v>0</v>
      </c>
      <c r="S3052" s="1">
        <f>'Innlegging av opplysninger'!$C$13*(((H3052+J3052+M3052+O3052)*Data!H3052)+(J3052+O3052)*(1-Data!H3052)*1.8/12+I3052+N3052+K3052+L3052+P3052+Q3052)</f>
        <v>0</v>
      </c>
      <c r="T3052" s="1">
        <f>'Innlegging av opplysninger'!$C$13*((H3052+J3052+M3052+O3052)*(1-Data!H3052)-(J3052+O3052)*(1-Data!H3052)*1.8/12)</f>
        <v>0</v>
      </c>
      <c r="U3052" s="1">
        <f>Data!I3052</f>
        <v>0</v>
      </c>
      <c r="V3052" s="1">
        <f>Data!J3052+Data!K3052</f>
        <v>0</v>
      </c>
      <c r="W3052" s="1">
        <f>Data!L3052</f>
        <v>0</v>
      </c>
      <c r="X3052" s="1">
        <f t="shared" si="477"/>
        <v>0</v>
      </c>
      <c r="Y3052" s="100">
        <f t="shared" si="478"/>
        <v>0</v>
      </c>
      <c r="Z3052" s="100">
        <f t="shared" si="479"/>
        <v>0</v>
      </c>
      <c r="AA3052" s="100">
        <f>'Innlegging av opplysninger'!$B$4*X3052</f>
        <v>0</v>
      </c>
      <c r="AB3052" s="1"/>
      <c r="AC3052" s="1">
        <f>'Innlegging av opplysninger'!$B$5*X3052</f>
        <v>0</v>
      </c>
      <c r="AD3052" s="1">
        <f>'Innlegging av opplysninger'!$B$5*Y3052</f>
        <v>0</v>
      </c>
      <c r="AE3052" s="1">
        <f>'Innlegging av opplysninger'!$B$5*Z3052</f>
        <v>0</v>
      </c>
      <c r="AF3052" s="1">
        <f>'Innlegging av opplysninger'!$B$5*AA3052</f>
        <v>0</v>
      </c>
      <c r="AG3052" s="1"/>
      <c r="AH3052" s="1">
        <f>'Innlegging av opplysninger'!$C$11*SUM(X3052:AG3052)</f>
        <v>0</v>
      </c>
      <c r="AI3052" s="1">
        <f>'Innlegging av opplysninger'!$C$13*(((X3052+Z3052+AC3052+AE3052)*Data!M3052)+(Z3052+AE3052)*(1-Data!M3052)*1.8/12+Y3052+AD3052+AA3052+AB3052+AF3052+AG3052)</f>
        <v>0</v>
      </c>
      <c r="AJ3052" s="1">
        <f>'Innlegging av opplysninger'!$C$13*((X3052+Z3052+AC3052+AE3052)*(1-Data!M3052)-(Z3052+AE3052)*(1-Data!M3052)*1.8/12)</f>
        <v>0</v>
      </c>
      <c r="AK3052" s="83">
        <f t="shared" si="474"/>
        <v>0</v>
      </c>
      <c r="AL3052" s="83">
        <f t="shared" si="475"/>
        <v>0</v>
      </c>
      <c r="AM3052" s="83">
        <f t="shared" si="476"/>
        <v>0</v>
      </c>
    </row>
    <row r="3053" spans="1:39">
      <c r="A3053" t="str">
        <f t="shared" si="470"/>
        <v>00</v>
      </c>
      <c r="B3053" s="6">
        <f>Data!A3053</f>
        <v>0</v>
      </c>
      <c r="C3053" s="7">
        <f>Data!B3053</f>
        <v>0</v>
      </c>
      <c r="D3053" s="7">
        <f>Data!C3053</f>
        <v>0</v>
      </c>
      <c r="E3053" s="1">
        <f>Data!D3053</f>
        <v>0</v>
      </c>
      <c r="F3053" s="1">
        <f>Data!E3053+Data!F3053</f>
        <v>0</v>
      </c>
      <c r="G3053" s="1">
        <f>Data!G3053</f>
        <v>0</v>
      </c>
      <c r="H3053" s="1">
        <f t="shared" si="471"/>
        <v>0</v>
      </c>
      <c r="I3053" s="1">
        <f t="shared" si="472"/>
        <v>0</v>
      </c>
      <c r="J3053" s="1">
        <f t="shared" si="473"/>
        <v>0</v>
      </c>
      <c r="K3053" s="1">
        <f>'Innlegging av opplysninger'!$B$4*H3053</f>
        <v>0</v>
      </c>
      <c r="L3053" s="1"/>
      <c r="M3053" s="1">
        <f>'Innlegging av opplysninger'!$B$5*H3053</f>
        <v>0</v>
      </c>
      <c r="N3053" s="1">
        <f>'Innlegging av opplysninger'!$B$5*I3053</f>
        <v>0</v>
      </c>
      <c r="O3053" s="1">
        <f>'Innlegging av opplysninger'!$B$5*J3053</f>
        <v>0</v>
      </c>
      <c r="P3053" s="1">
        <f>'Innlegging av opplysninger'!$B$5*K3053</f>
        <v>0</v>
      </c>
      <c r="Q3053" s="1"/>
      <c r="R3053" s="1">
        <f>'Innlegging av opplysninger'!$C$11*SUM(H3053:Q3053)</f>
        <v>0</v>
      </c>
      <c r="S3053" s="1">
        <f>'Innlegging av opplysninger'!$C$13*(((H3053+J3053+M3053+O3053)*Data!H3053)+(J3053+O3053)*(1-Data!H3053)*1.8/12+I3053+N3053+K3053+L3053+P3053+Q3053)</f>
        <v>0</v>
      </c>
      <c r="T3053" s="1">
        <f>'Innlegging av opplysninger'!$C$13*((H3053+J3053+M3053+O3053)*(1-Data!H3053)-(J3053+O3053)*(1-Data!H3053)*1.8/12)</f>
        <v>0</v>
      </c>
      <c r="U3053" s="1">
        <f>Data!I3053</f>
        <v>0</v>
      </c>
      <c r="V3053" s="1">
        <f>Data!J3053+Data!K3053</f>
        <v>0</v>
      </c>
      <c r="W3053" s="1">
        <f>Data!L3053</f>
        <v>0</v>
      </c>
      <c r="X3053" s="1">
        <f t="shared" si="477"/>
        <v>0</v>
      </c>
      <c r="Y3053" s="100">
        <f t="shared" si="478"/>
        <v>0</v>
      </c>
      <c r="Z3053" s="100">
        <f t="shared" si="479"/>
        <v>0</v>
      </c>
      <c r="AA3053" s="100">
        <f>'Innlegging av opplysninger'!$B$4*X3053</f>
        <v>0</v>
      </c>
      <c r="AB3053" s="1"/>
      <c r="AC3053" s="1">
        <f>'Innlegging av opplysninger'!$B$5*X3053</f>
        <v>0</v>
      </c>
      <c r="AD3053" s="1">
        <f>'Innlegging av opplysninger'!$B$5*Y3053</f>
        <v>0</v>
      </c>
      <c r="AE3053" s="1">
        <f>'Innlegging av opplysninger'!$B$5*Z3053</f>
        <v>0</v>
      </c>
      <c r="AF3053" s="1">
        <f>'Innlegging av opplysninger'!$B$5*AA3053</f>
        <v>0</v>
      </c>
      <c r="AG3053" s="1"/>
      <c r="AH3053" s="1">
        <f>'Innlegging av opplysninger'!$C$11*SUM(X3053:AG3053)</f>
        <v>0</v>
      </c>
      <c r="AI3053" s="1">
        <f>'Innlegging av opplysninger'!$C$13*(((X3053+Z3053+AC3053+AE3053)*Data!M3053)+(Z3053+AE3053)*(1-Data!M3053)*1.8/12+Y3053+AD3053+AA3053+AB3053+AF3053+AG3053)</f>
        <v>0</v>
      </c>
      <c r="AJ3053" s="1">
        <f>'Innlegging av opplysninger'!$C$13*((X3053+Z3053+AC3053+AE3053)*(1-Data!M3053)-(Z3053+AE3053)*(1-Data!M3053)*1.8/12)</f>
        <v>0</v>
      </c>
      <c r="AK3053" s="83">
        <f t="shared" si="474"/>
        <v>0</v>
      </c>
      <c r="AL3053" s="83">
        <f t="shared" si="475"/>
        <v>0</v>
      </c>
      <c r="AM3053" s="83">
        <f t="shared" si="476"/>
        <v>0</v>
      </c>
    </row>
    <row r="3054" spans="1:39">
      <c r="A3054" t="str">
        <f t="shared" si="470"/>
        <v>00</v>
      </c>
      <c r="B3054" s="6">
        <f>Data!A3054</f>
        <v>0</v>
      </c>
      <c r="C3054" s="7">
        <f>Data!B3054</f>
        <v>0</v>
      </c>
      <c r="D3054" s="7">
        <f>Data!C3054</f>
        <v>0</v>
      </c>
      <c r="E3054" s="1">
        <f>Data!D3054</f>
        <v>0</v>
      </c>
      <c r="F3054" s="1">
        <f>Data!E3054+Data!F3054</f>
        <v>0</v>
      </c>
      <c r="G3054" s="1">
        <f>Data!G3054</f>
        <v>0</v>
      </c>
      <c r="H3054" s="1">
        <f t="shared" si="471"/>
        <v>0</v>
      </c>
      <c r="I3054" s="1">
        <f t="shared" si="472"/>
        <v>0</v>
      </c>
      <c r="J3054" s="1">
        <f t="shared" si="473"/>
        <v>0</v>
      </c>
      <c r="K3054" s="1">
        <f>'Innlegging av opplysninger'!$B$4*H3054</f>
        <v>0</v>
      </c>
      <c r="L3054" s="1"/>
      <c r="M3054" s="1">
        <f>'Innlegging av opplysninger'!$B$5*H3054</f>
        <v>0</v>
      </c>
      <c r="N3054" s="1">
        <f>'Innlegging av opplysninger'!$B$5*I3054</f>
        <v>0</v>
      </c>
      <c r="O3054" s="1">
        <f>'Innlegging av opplysninger'!$B$5*J3054</f>
        <v>0</v>
      </c>
      <c r="P3054" s="1">
        <f>'Innlegging av opplysninger'!$B$5*K3054</f>
        <v>0</v>
      </c>
      <c r="Q3054" s="1"/>
      <c r="R3054" s="1">
        <f>'Innlegging av opplysninger'!$C$11*SUM(H3054:Q3054)</f>
        <v>0</v>
      </c>
      <c r="S3054" s="1">
        <f>'Innlegging av opplysninger'!$C$13*(((H3054+J3054+M3054+O3054)*Data!H3054)+(J3054+O3054)*(1-Data!H3054)*1.8/12+I3054+N3054+K3054+L3054+P3054+Q3054)</f>
        <v>0</v>
      </c>
      <c r="T3054" s="1">
        <f>'Innlegging av opplysninger'!$C$13*((H3054+J3054+M3054+O3054)*(1-Data!H3054)-(J3054+O3054)*(1-Data!H3054)*1.8/12)</f>
        <v>0</v>
      </c>
      <c r="U3054" s="1">
        <f>Data!I3054</f>
        <v>0</v>
      </c>
      <c r="V3054" s="1">
        <f>Data!J3054+Data!K3054</f>
        <v>0</v>
      </c>
      <c r="W3054" s="1">
        <f>Data!L3054</f>
        <v>0</v>
      </c>
      <c r="X3054" s="1">
        <f t="shared" si="477"/>
        <v>0</v>
      </c>
      <c r="Y3054" s="100">
        <f t="shared" si="478"/>
        <v>0</v>
      </c>
      <c r="Z3054" s="100">
        <f t="shared" si="479"/>
        <v>0</v>
      </c>
      <c r="AA3054" s="100">
        <f>'Innlegging av opplysninger'!$B$4*X3054</f>
        <v>0</v>
      </c>
      <c r="AB3054" s="1"/>
      <c r="AC3054" s="1">
        <f>'Innlegging av opplysninger'!$B$5*X3054</f>
        <v>0</v>
      </c>
      <c r="AD3054" s="1">
        <f>'Innlegging av opplysninger'!$B$5*Y3054</f>
        <v>0</v>
      </c>
      <c r="AE3054" s="1">
        <f>'Innlegging av opplysninger'!$B$5*Z3054</f>
        <v>0</v>
      </c>
      <c r="AF3054" s="1">
        <f>'Innlegging av opplysninger'!$B$5*AA3054</f>
        <v>0</v>
      </c>
      <c r="AG3054" s="1"/>
      <c r="AH3054" s="1">
        <f>'Innlegging av opplysninger'!$C$11*SUM(X3054:AG3054)</f>
        <v>0</v>
      </c>
      <c r="AI3054" s="1">
        <f>'Innlegging av opplysninger'!$C$13*(((X3054+Z3054+AC3054+AE3054)*Data!M3054)+(Z3054+AE3054)*(1-Data!M3054)*1.8/12+Y3054+AD3054+AA3054+AB3054+AF3054+AG3054)</f>
        <v>0</v>
      </c>
      <c r="AJ3054" s="1">
        <f>'Innlegging av opplysninger'!$C$13*((X3054+Z3054+AC3054+AE3054)*(1-Data!M3054)-(Z3054+AE3054)*(1-Data!M3054)*1.8/12)</f>
        <v>0</v>
      </c>
      <c r="AK3054" s="83">
        <f t="shared" si="474"/>
        <v>0</v>
      </c>
      <c r="AL3054" s="83">
        <f t="shared" si="475"/>
        <v>0</v>
      </c>
      <c r="AM3054" s="83">
        <f t="shared" si="476"/>
        <v>0</v>
      </c>
    </row>
    <row r="3055" spans="1:39">
      <c r="A3055" t="str">
        <f t="shared" si="470"/>
        <v>00</v>
      </c>
      <c r="B3055" s="6">
        <f>Data!A3055</f>
        <v>0</v>
      </c>
      <c r="C3055" s="7">
        <f>Data!B3055</f>
        <v>0</v>
      </c>
      <c r="D3055" s="7">
        <f>Data!C3055</f>
        <v>0</v>
      </c>
      <c r="E3055" s="1">
        <f>Data!D3055</f>
        <v>0</v>
      </c>
      <c r="F3055" s="1">
        <f>Data!E3055+Data!F3055</f>
        <v>0</v>
      </c>
      <c r="G3055" s="1">
        <f>Data!G3055</f>
        <v>0</v>
      </c>
      <c r="H3055" s="1">
        <f t="shared" si="471"/>
        <v>0</v>
      </c>
      <c r="I3055" s="1">
        <f t="shared" si="472"/>
        <v>0</v>
      </c>
      <c r="J3055" s="1">
        <f t="shared" si="473"/>
        <v>0</v>
      </c>
      <c r="K3055" s="1">
        <f>'Innlegging av opplysninger'!$B$4*H3055</f>
        <v>0</v>
      </c>
      <c r="L3055" s="1"/>
      <c r="M3055" s="1">
        <f>'Innlegging av opplysninger'!$B$5*H3055</f>
        <v>0</v>
      </c>
      <c r="N3055" s="1">
        <f>'Innlegging av opplysninger'!$B$5*I3055</f>
        <v>0</v>
      </c>
      <c r="O3055" s="1">
        <f>'Innlegging av opplysninger'!$B$5*J3055</f>
        <v>0</v>
      </c>
      <c r="P3055" s="1">
        <f>'Innlegging av opplysninger'!$B$5*K3055</f>
        <v>0</v>
      </c>
      <c r="Q3055" s="1"/>
      <c r="R3055" s="1">
        <f>'Innlegging av opplysninger'!$C$11*SUM(H3055:Q3055)</f>
        <v>0</v>
      </c>
      <c r="S3055" s="1">
        <f>'Innlegging av opplysninger'!$C$13*(((H3055+J3055+M3055+O3055)*Data!H3055)+(J3055+O3055)*(1-Data!H3055)*1.8/12+I3055+N3055+K3055+L3055+P3055+Q3055)</f>
        <v>0</v>
      </c>
      <c r="T3055" s="1">
        <f>'Innlegging av opplysninger'!$C$13*((H3055+J3055+M3055+O3055)*(1-Data!H3055)-(J3055+O3055)*(1-Data!H3055)*1.8/12)</f>
        <v>0</v>
      </c>
      <c r="U3055" s="1">
        <f>Data!I3055</f>
        <v>0</v>
      </c>
      <c r="V3055" s="1">
        <f>Data!J3055+Data!K3055</f>
        <v>0</v>
      </c>
      <c r="W3055" s="1">
        <f>Data!L3055</f>
        <v>0</v>
      </c>
      <c r="X3055" s="1">
        <f t="shared" si="477"/>
        <v>0</v>
      </c>
      <c r="Y3055" s="100">
        <f t="shared" si="478"/>
        <v>0</v>
      </c>
      <c r="Z3055" s="100">
        <f t="shared" si="479"/>
        <v>0</v>
      </c>
      <c r="AA3055" s="100">
        <f>'Innlegging av opplysninger'!$B$4*X3055</f>
        <v>0</v>
      </c>
      <c r="AB3055" s="1"/>
      <c r="AC3055" s="1">
        <f>'Innlegging av opplysninger'!$B$5*X3055</f>
        <v>0</v>
      </c>
      <c r="AD3055" s="1">
        <f>'Innlegging av opplysninger'!$B$5*Y3055</f>
        <v>0</v>
      </c>
      <c r="AE3055" s="1">
        <f>'Innlegging av opplysninger'!$B$5*Z3055</f>
        <v>0</v>
      </c>
      <c r="AF3055" s="1">
        <f>'Innlegging av opplysninger'!$B$5*AA3055</f>
        <v>0</v>
      </c>
      <c r="AG3055" s="1"/>
      <c r="AH3055" s="1">
        <f>'Innlegging av opplysninger'!$C$11*SUM(X3055:AG3055)</f>
        <v>0</v>
      </c>
      <c r="AI3055" s="1">
        <f>'Innlegging av opplysninger'!$C$13*(((X3055+Z3055+AC3055+AE3055)*Data!M3055)+(Z3055+AE3055)*(1-Data!M3055)*1.8/12+Y3055+AD3055+AA3055+AB3055+AF3055+AG3055)</f>
        <v>0</v>
      </c>
      <c r="AJ3055" s="1">
        <f>'Innlegging av opplysninger'!$C$13*((X3055+Z3055+AC3055+AE3055)*(1-Data!M3055)-(Z3055+AE3055)*(1-Data!M3055)*1.8/12)</f>
        <v>0</v>
      </c>
      <c r="AK3055" s="83">
        <f t="shared" si="474"/>
        <v>0</v>
      </c>
      <c r="AL3055" s="83">
        <f t="shared" si="475"/>
        <v>0</v>
      </c>
      <c r="AM3055" s="83">
        <f t="shared" si="476"/>
        <v>0</v>
      </c>
    </row>
    <row r="3056" spans="1:39">
      <c r="A3056" t="str">
        <f t="shared" si="470"/>
        <v>00</v>
      </c>
      <c r="B3056" s="6">
        <f>Data!A3056</f>
        <v>0</v>
      </c>
      <c r="C3056" s="7">
        <f>Data!B3056</f>
        <v>0</v>
      </c>
      <c r="D3056" s="7">
        <f>Data!C3056</f>
        <v>0</v>
      </c>
      <c r="E3056" s="1">
        <f>Data!D3056</f>
        <v>0</v>
      </c>
      <c r="F3056" s="1">
        <f>Data!E3056+Data!F3056</f>
        <v>0</v>
      </c>
      <c r="G3056" s="1">
        <f>Data!G3056</f>
        <v>0</v>
      </c>
      <c r="H3056" s="1">
        <f t="shared" si="471"/>
        <v>0</v>
      </c>
      <c r="I3056" s="1">
        <f t="shared" si="472"/>
        <v>0</v>
      </c>
      <c r="J3056" s="1">
        <f t="shared" si="473"/>
        <v>0</v>
      </c>
      <c r="K3056" s="1">
        <f>'Innlegging av opplysninger'!$B$4*H3056</f>
        <v>0</v>
      </c>
      <c r="L3056" s="1"/>
      <c r="M3056" s="1">
        <f>'Innlegging av opplysninger'!$B$5*H3056</f>
        <v>0</v>
      </c>
      <c r="N3056" s="1">
        <f>'Innlegging av opplysninger'!$B$5*I3056</f>
        <v>0</v>
      </c>
      <c r="O3056" s="1">
        <f>'Innlegging av opplysninger'!$B$5*J3056</f>
        <v>0</v>
      </c>
      <c r="P3056" s="1">
        <f>'Innlegging av opplysninger'!$B$5*K3056</f>
        <v>0</v>
      </c>
      <c r="Q3056" s="1"/>
      <c r="R3056" s="1">
        <f>'Innlegging av opplysninger'!$C$11*SUM(H3056:Q3056)</f>
        <v>0</v>
      </c>
      <c r="S3056" s="1">
        <f>'Innlegging av opplysninger'!$C$13*(((H3056+J3056+M3056+O3056)*Data!H3056)+(J3056+O3056)*(1-Data!H3056)*1.8/12+I3056+N3056+K3056+L3056+P3056+Q3056)</f>
        <v>0</v>
      </c>
      <c r="T3056" s="1">
        <f>'Innlegging av opplysninger'!$C$13*((H3056+J3056+M3056+O3056)*(1-Data!H3056)-(J3056+O3056)*(1-Data!H3056)*1.8/12)</f>
        <v>0</v>
      </c>
      <c r="U3056" s="1">
        <f>Data!I3056</f>
        <v>0</v>
      </c>
      <c r="V3056" s="1">
        <f>Data!J3056+Data!K3056</f>
        <v>0</v>
      </c>
      <c r="W3056" s="1">
        <f>Data!L3056</f>
        <v>0</v>
      </c>
      <c r="X3056" s="1">
        <f t="shared" si="477"/>
        <v>0</v>
      </c>
      <c r="Y3056" s="100">
        <f t="shared" si="478"/>
        <v>0</v>
      </c>
      <c r="Z3056" s="100">
        <f t="shared" si="479"/>
        <v>0</v>
      </c>
      <c r="AA3056" s="100">
        <f>'Innlegging av opplysninger'!$B$4*X3056</f>
        <v>0</v>
      </c>
      <c r="AB3056" s="1"/>
      <c r="AC3056" s="1">
        <f>'Innlegging av opplysninger'!$B$5*X3056</f>
        <v>0</v>
      </c>
      <c r="AD3056" s="1">
        <f>'Innlegging av opplysninger'!$B$5*Y3056</f>
        <v>0</v>
      </c>
      <c r="AE3056" s="1">
        <f>'Innlegging av opplysninger'!$B$5*Z3056</f>
        <v>0</v>
      </c>
      <c r="AF3056" s="1">
        <f>'Innlegging av opplysninger'!$B$5*AA3056</f>
        <v>0</v>
      </c>
      <c r="AG3056" s="1"/>
      <c r="AH3056" s="1">
        <f>'Innlegging av opplysninger'!$C$11*SUM(X3056:AG3056)</f>
        <v>0</v>
      </c>
      <c r="AI3056" s="1">
        <f>'Innlegging av opplysninger'!$C$13*(((X3056+Z3056+AC3056+AE3056)*Data!M3056)+(Z3056+AE3056)*(1-Data!M3056)*1.8/12+Y3056+AD3056+AA3056+AB3056+AF3056+AG3056)</f>
        <v>0</v>
      </c>
      <c r="AJ3056" s="1">
        <f>'Innlegging av opplysninger'!$C$13*((X3056+Z3056+AC3056+AE3056)*(1-Data!M3056)-(Z3056+AE3056)*(1-Data!M3056)*1.8/12)</f>
        <v>0</v>
      </c>
      <c r="AK3056" s="83">
        <f t="shared" si="474"/>
        <v>0</v>
      </c>
      <c r="AL3056" s="83">
        <f t="shared" si="475"/>
        <v>0</v>
      </c>
      <c r="AM3056" s="83">
        <f t="shared" si="476"/>
        <v>0</v>
      </c>
    </row>
    <row r="3057" spans="1:39">
      <c r="A3057" t="str">
        <f t="shared" si="470"/>
        <v>00</v>
      </c>
      <c r="B3057" s="6">
        <f>Data!A3057</f>
        <v>0</v>
      </c>
      <c r="C3057" s="7">
        <f>Data!B3057</f>
        <v>0</v>
      </c>
      <c r="D3057" s="7">
        <f>Data!C3057</f>
        <v>0</v>
      </c>
      <c r="E3057" s="1">
        <f>Data!D3057</f>
        <v>0</v>
      </c>
      <c r="F3057" s="1">
        <f>Data!E3057+Data!F3057</f>
        <v>0</v>
      </c>
      <c r="G3057" s="1">
        <f>Data!G3057</f>
        <v>0</v>
      </c>
      <c r="H3057" s="1">
        <f t="shared" si="471"/>
        <v>0</v>
      </c>
      <c r="I3057" s="1">
        <f t="shared" si="472"/>
        <v>0</v>
      </c>
      <c r="J3057" s="1">
        <f t="shared" si="473"/>
        <v>0</v>
      </c>
      <c r="K3057" s="1">
        <f>'Innlegging av opplysninger'!$B$4*H3057</f>
        <v>0</v>
      </c>
      <c r="L3057" s="1"/>
      <c r="M3057" s="1">
        <f>'Innlegging av opplysninger'!$B$5*H3057</f>
        <v>0</v>
      </c>
      <c r="N3057" s="1">
        <f>'Innlegging av opplysninger'!$B$5*I3057</f>
        <v>0</v>
      </c>
      <c r="O3057" s="1">
        <f>'Innlegging av opplysninger'!$B$5*J3057</f>
        <v>0</v>
      </c>
      <c r="P3057" s="1">
        <f>'Innlegging av opplysninger'!$B$5*K3057</f>
        <v>0</v>
      </c>
      <c r="Q3057" s="1"/>
      <c r="R3057" s="1">
        <f>'Innlegging av opplysninger'!$C$11*SUM(H3057:Q3057)</f>
        <v>0</v>
      </c>
      <c r="S3057" s="1">
        <f>'Innlegging av opplysninger'!$C$13*(((H3057+J3057+M3057+O3057)*Data!H3057)+(J3057+O3057)*(1-Data!H3057)*1.8/12+I3057+N3057+K3057+L3057+P3057+Q3057)</f>
        <v>0</v>
      </c>
      <c r="T3057" s="1">
        <f>'Innlegging av opplysninger'!$C$13*((H3057+J3057+M3057+O3057)*(1-Data!H3057)-(J3057+O3057)*(1-Data!H3057)*1.8/12)</f>
        <v>0</v>
      </c>
      <c r="U3057" s="1">
        <f>Data!I3057</f>
        <v>0</v>
      </c>
      <c r="V3057" s="1">
        <f>Data!J3057+Data!K3057</f>
        <v>0</v>
      </c>
      <c r="W3057" s="1">
        <f>Data!L3057</f>
        <v>0</v>
      </c>
      <c r="X3057" s="1">
        <f t="shared" si="477"/>
        <v>0</v>
      </c>
      <c r="Y3057" s="100">
        <f t="shared" si="478"/>
        <v>0</v>
      </c>
      <c r="Z3057" s="100">
        <f t="shared" si="479"/>
        <v>0</v>
      </c>
      <c r="AA3057" s="100">
        <f>'Innlegging av opplysninger'!$B$4*X3057</f>
        <v>0</v>
      </c>
      <c r="AB3057" s="1"/>
      <c r="AC3057" s="1">
        <f>'Innlegging av opplysninger'!$B$5*X3057</f>
        <v>0</v>
      </c>
      <c r="AD3057" s="1">
        <f>'Innlegging av opplysninger'!$B$5*Y3057</f>
        <v>0</v>
      </c>
      <c r="AE3057" s="1">
        <f>'Innlegging av opplysninger'!$B$5*Z3057</f>
        <v>0</v>
      </c>
      <c r="AF3057" s="1">
        <f>'Innlegging av opplysninger'!$B$5*AA3057</f>
        <v>0</v>
      </c>
      <c r="AG3057" s="1"/>
      <c r="AH3057" s="1">
        <f>'Innlegging av opplysninger'!$C$11*SUM(X3057:AG3057)</f>
        <v>0</v>
      </c>
      <c r="AI3057" s="1">
        <f>'Innlegging av opplysninger'!$C$13*(((X3057+Z3057+AC3057+AE3057)*Data!M3057)+(Z3057+AE3057)*(1-Data!M3057)*1.8/12+Y3057+AD3057+AA3057+AB3057+AF3057+AG3057)</f>
        <v>0</v>
      </c>
      <c r="AJ3057" s="1">
        <f>'Innlegging av opplysninger'!$C$13*((X3057+Z3057+AC3057+AE3057)*(1-Data!M3057)-(Z3057+AE3057)*(1-Data!M3057)*1.8/12)</f>
        <v>0</v>
      </c>
      <c r="AK3057" s="83">
        <f t="shared" si="474"/>
        <v>0</v>
      </c>
      <c r="AL3057" s="83">
        <f t="shared" si="475"/>
        <v>0</v>
      </c>
      <c r="AM3057" s="83">
        <f t="shared" si="476"/>
        <v>0</v>
      </c>
    </row>
    <row r="3058" spans="1:39">
      <c r="A3058" t="str">
        <f t="shared" si="470"/>
        <v>00</v>
      </c>
      <c r="B3058" s="6">
        <f>Data!A3058</f>
        <v>0</v>
      </c>
      <c r="C3058" s="7">
        <f>Data!B3058</f>
        <v>0</v>
      </c>
      <c r="D3058" s="7">
        <f>Data!C3058</f>
        <v>0</v>
      </c>
      <c r="E3058" s="1">
        <f>Data!D3058</f>
        <v>0</v>
      </c>
      <c r="F3058" s="1">
        <f>Data!E3058+Data!F3058</f>
        <v>0</v>
      </c>
      <c r="G3058" s="1">
        <f>Data!G3058</f>
        <v>0</v>
      </c>
      <c r="H3058" s="1">
        <f t="shared" si="471"/>
        <v>0</v>
      </c>
      <c r="I3058" s="1">
        <f t="shared" si="472"/>
        <v>0</v>
      </c>
      <c r="J3058" s="1">
        <f t="shared" si="473"/>
        <v>0</v>
      </c>
      <c r="K3058" s="1">
        <f>'Innlegging av opplysninger'!$B$4*H3058</f>
        <v>0</v>
      </c>
      <c r="L3058" s="1"/>
      <c r="M3058" s="1">
        <f>'Innlegging av opplysninger'!$B$5*H3058</f>
        <v>0</v>
      </c>
      <c r="N3058" s="1">
        <f>'Innlegging av opplysninger'!$B$5*I3058</f>
        <v>0</v>
      </c>
      <c r="O3058" s="1">
        <f>'Innlegging av opplysninger'!$B$5*J3058</f>
        <v>0</v>
      </c>
      <c r="P3058" s="1">
        <f>'Innlegging av opplysninger'!$B$5*K3058</f>
        <v>0</v>
      </c>
      <c r="Q3058" s="1"/>
      <c r="R3058" s="1">
        <f>'Innlegging av opplysninger'!$C$11*SUM(H3058:Q3058)</f>
        <v>0</v>
      </c>
      <c r="S3058" s="1">
        <f>'Innlegging av opplysninger'!$C$13*(((H3058+J3058+M3058+O3058)*Data!H3058)+(J3058+O3058)*(1-Data!H3058)*1.8/12+I3058+N3058+K3058+L3058+P3058+Q3058)</f>
        <v>0</v>
      </c>
      <c r="T3058" s="1">
        <f>'Innlegging av opplysninger'!$C$13*((H3058+J3058+M3058+O3058)*(1-Data!H3058)-(J3058+O3058)*(1-Data!H3058)*1.8/12)</f>
        <v>0</v>
      </c>
      <c r="U3058" s="1">
        <f>Data!I3058</f>
        <v>0</v>
      </c>
      <c r="V3058" s="1">
        <f>Data!J3058+Data!K3058</f>
        <v>0</v>
      </c>
      <c r="W3058" s="1">
        <f>Data!L3058</f>
        <v>0</v>
      </c>
      <c r="X3058" s="1">
        <f t="shared" si="477"/>
        <v>0</v>
      </c>
      <c r="Y3058" s="100">
        <f t="shared" si="478"/>
        <v>0</v>
      </c>
      <c r="Z3058" s="100">
        <f t="shared" si="479"/>
        <v>0</v>
      </c>
      <c r="AA3058" s="100">
        <f>'Innlegging av opplysninger'!$B$4*X3058</f>
        <v>0</v>
      </c>
      <c r="AB3058" s="1"/>
      <c r="AC3058" s="1">
        <f>'Innlegging av opplysninger'!$B$5*X3058</f>
        <v>0</v>
      </c>
      <c r="AD3058" s="1">
        <f>'Innlegging av opplysninger'!$B$5*Y3058</f>
        <v>0</v>
      </c>
      <c r="AE3058" s="1">
        <f>'Innlegging av opplysninger'!$B$5*Z3058</f>
        <v>0</v>
      </c>
      <c r="AF3058" s="1">
        <f>'Innlegging av opplysninger'!$B$5*AA3058</f>
        <v>0</v>
      </c>
      <c r="AG3058" s="1"/>
      <c r="AH3058" s="1">
        <f>'Innlegging av opplysninger'!$C$11*SUM(X3058:AG3058)</f>
        <v>0</v>
      </c>
      <c r="AI3058" s="1">
        <f>'Innlegging av opplysninger'!$C$13*(((X3058+Z3058+AC3058+AE3058)*Data!M3058)+(Z3058+AE3058)*(1-Data!M3058)*1.8/12+Y3058+AD3058+AA3058+AB3058+AF3058+AG3058)</f>
        <v>0</v>
      </c>
      <c r="AJ3058" s="1">
        <f>'Innlegging av opplysninger'!$C$13*((X3058+Z3058+AC3058+AE3058)*(1-Data!M3058)-(Z3058+AE3058)*(1-Data!M3058)*1.8/12)</f>
        <v>0</v>
      </c>
      <c r="AK3058" s="83">
        <f t="shared" si="474"/>
        <v>0</v>
      </c>
      <c r="AL3058" s="83">
        <f t="shared" si="475"/>
        <v>0</v>
      </c>
      <c r="AM3058" s="83">
        <f t="shared" si="476"/>
        <v>0</v>
      </c>
    </row>
    <row r="3059" spans="1:39">
      <c r="A3059" t="str">
        <f t="shared" si="470"/>
        <v>00</v>
      </c>
      <c r="B3059" s="6">
        <f>Data!A3059</f>
        <v>0</v>
      </c>
      <c r="C3059" s="7">
        <f>Data!B3059</f>
        <v>0</v>
      </c>
      <c r="D3059" s="7">
        <f>Data!C3059</f>
        <v>0</v>
      </c>
      <c r="E3059" s="1">
        <f>Data!D3059</f>
        <v>0</v>
      </c>
      <c r="F3059" s="1">
        <f>Data!E3059+Data!F3059</f>
        <v>0</v>
      </c>
      <c r="G3059" s="1">
        <f>Data!G3059</f>
        <v>0</v>
      </c>
      <c r="H3059" s="1">
        <f t="shared" si="471"/>
        <v>0</v>
      </c>
      <c r="I3059" s="1">
        <f t="shared" si="472"/>
        <v>0</v>
      </c>
      <c r="J3059" s="1">
        <f t="shared" si="473"/>
        <v>0</v>
      </c>
      <c r="K3059" s="1">
        <f>'Innlegging av opplysninger'!$B$4*H3059</f>
        <v>0</v>
      </c>
      <c r="L3059" s="1"/>
      <c r="M3059" s="1">
        <f>'Innlegging av opplysninger'!$B$5*H3059</f>
        <v>0</v>
      </c>
      <c r="N3059" s="1">
        <f>'Innlegging av opplysninger'!$B$5*I3059</f>
        <v>0</v>
      </c>
      <c r="O3059" s="1">
        <f>'Innlegging av opplysninger'!$B$5*J3059</f>
        <v>0</v>
      </c>
      <c r="P3059" s="1">
        <f>'Innlegging av opplysninger'!$B$5*K3059</f>
        <v>0</v>
      </c>
      <c r="Q3059" s="1"/>
      <c r="R3059" s="1">
        <f>'Innlegging av opplysninger'!$C$11*SUM(H3059:Q3059)</f>
        <v>0</v>
      </c>
      <c r="S3059" s="1">
        <f>'Innlegging av opplysninger'!$C$13*(((H3059+J3059+M3059+O3059)*Data!H3059)+(J3059+O3059)*(1-Data!H3059)*1.8/12+I3059+N3059+K3059+L3059+P3059+Q3059)</f>
        <v>0</v>
      </c>
      <c r="T3059" s="1">
        <f>'Innlegging av opplysninger'!$C$13*((H3059+J3059+M3059+O3059)*(1-Data!H3059)-(J3059+O3059)*(1-Data!H3059)*1.8/12)</f>
        <v>0</v>
      </c>
      <c r="U3059" s="1">
        <f>Data!I3059</f>
        <v>0</v>
      </c>
      <c r="V3059" s="1">
        <f>Data!J3059+Data!K3059</f>
        <v>0</v>
      </c>
      <c r="W3059" s="1">
        <f>Data!L3059</f>
        <v>0</v>
      </c>
      <c r="X3059" s="1">
        <f t="shared" si="477"/>
        <v>0</v>
      </c>
      <c r="Y3059" s="100">
        <f t="shared" si="478"/>
        <v>0</v>
      </c>
      <c r="Z3059" s="100">
        <f t="shared" si="479"/>
        <v>0</v>
      </c>
      <c r="AA3059" s="100">
        <f>'Innlegging av opplysninger'!$B$4*X3059</f>
        <v>0</v>
      </c>
      <c r="AB3059" s="1"/>
      <c r="AC3059" s="1">
        <f>'Innlegging av opplysninger'!$B$5*X3059</f>
        <v>0</v>
      </c>
      <c r="AD3059" s="1">
        <f>'Innlegging av opplysninger'!$B$5*Y3059</f>
        <v>0</v>
      </c>
      <c r="AE3059" s="1">
        <f>'Innlegging av opplysninger'!$B$5*Z3059</f>
        <v>0</v>
      </c>
      <c r="AF3059" s="1">
        <f>'Innlegging av opplysninger'!$B$5*AA3059</f>
        <v>0</v>
      </c>
      <c r="AG3059" s="1"/>
      <c r="AH3059" s="1">
        <f>'Innlegging av opplysninger'!$C$11*SUM(X3059:AG3059)</f>
        <v>0</v>
      </c>
      <c r="AI3059" s="1">
        <f>'Innlegging av opplysninger'!$C$13*(((X3059+Z3059+AC3059+AE3059)*Data!M3059)+(Z3059+AE3059)*(1-Data!M3059)*1.8/12+Y3059+AD3059+AA3059+AB3059+AF3059+AG3059)</f>
        <v>0</v>
      </c>
      <c r="AJ3059" s="1">
        <f>'Innlegging av opplysninger'!$C$13*((X3059+Z3059+AC3059+AE3059)*(1-Data!M3059)-(Z3059+AE3059)*(1-Data!M3059)*1.8/12)</f>
        <v>0</v>
      </c>
      <c r="AK3059" s="83">
        <f t="shared" si="474"/>
        <v>0</v>
      </c>
      <c r="AL3059" s="83">
        <f t="shared" si="475"/>
        <v>0</v>
      </c>
      <c r="AM3059" s="83">
        <f t="shared" si="476"/>
        <v>0</v>
      </c>
    </row>
    <row r="3060" spans="1:39">
      <c r="A3060" t="str">
        <f t="shared" si="470"/>
        <v>00</v>
      </c>
      <c r="B3060" s="6">
        <f>Data!A3060</f>
        <v>0</v>
      </c>
      <c r="C3060" s="7">
        <f>Data!B3060</f>
        <v>0</v>
      </c>
      <c r="D3060" s="7">
        <f>Data!C3060</f>
        <v>0</v>
      </c>
      <c r="E3060" s="1">
        <f>Data!D3060</f>
        <v>0</v>
      </c>
      <c r="F3060" s="1">
        <f>Data!E3060+Data!F3060</f>
        <v>0</v>
      </c>
      <c r="G3060" s="1">
        <f>Data!G3060</f>
        <v>0</v>
      </c>
      <c r="H3060" s="1">
        <f t="shared" si="471"/>
        <v>0</v>
      </c>
      <c r="I3060" s="1">
        <f t="shared" si="472"/>
        <v>0</v>
      </c>
      <c r="J3060" s="1">
        <f t="shared" si="473"/>
        <v>0</v>
      </c>
      <c r="K3060" s="1">
        <f>'Innlegging av opplysninger'!$B$4*H3060</f>
        <v>0</v>
      </c>
      <c r="L3060" s="1"/>
      <c r="M3060" s="1">
        <f>'Innlegging av opplysninger'!$B$5*H3060</f>
        <v>0</v>
      </c>
      <c r="N3060" s="1">
        <f>'Innlegging av opplysninger'!$B$5*I3060</f>
        <v>0</v>
      </c>
      <c r="O3060" s="1">
        <f>'Innlegging av opplysninger'!$B$5*J3060</f>
        <v>0</v>
      </c>
      <c r="P3060" s="1">
        <f>'Innlegging av opplysninger'!$B$5*K3060</f>
        <v>0</v>
      </c>
      <c r="Q3060" s="1"/>
      <c r="R3060" s="1">
        <f>'Innlegging av opplysninger'!$C$11*SUM(H3060:Q3060)</f>
        <v>0</v>
      </c>
      <c r="S3060" s="1">
        <f>'Innlegging av opplysninger'!$C$13*(((H3060+J3060+M3060+O3060)*Data!H3060)+(J3060+O3060)*(1-Data!H3060)*1.8/12+I3060+N3060+K3060+L3060+P3060+Q3060)</f>
        <v>0</v>
      </c>
      <c r="T3060" s="1">
        <f>'Innlegging av opplysninger'!$C$13*((H3060+J3060+M3060+O3060)*(1-Data!H3060)-(J3060+O3060)*(1-Data!H3060)*1.8/12)</f>
        <v>0</v>
      </c>
      <c r="U3060" s="1">
        <f>Data!I3060</f>
        <v>0</v>
      </c>
      <c r="V3060" s="1">
        <f>Data!J3060+Data!K3060</f>
        <v>0</v>
      </c>
      <c r="W3060" s="1">
        <f>Data!L3060</f>
        <v>0</v>
      </c>
      <c r="X3060" s="1">
        <f t="shared" si="477"/>
        <v>0</v>
      </c>
      <c r="Y3060" s="100">
        <f t="shared" si="478"/>
        <v>0</v>
      </c>
      <c r="Z3060" s="100">
        <f t="shared" si="479"/>
        <v>0</v>
      </c>
      <c r="AA3060" s="100">
        <f>'Innlegging av opplysninger'!$B$4*X3060</f>
        <v>0</v>
      </c>
      <c r="AB3060" s="1"/>
      <c r="AC3060" s="1">
        <f>'Innlegging av opplysninger'!$B$5*X3060</f>
        <v>0</v>
      </c>
      <c r="AD3060" s="1">
        <f>'Innlegging av opplysninger'!$B$5*Y3060</f>
        <v>0</v>
      </c>
      <c r="AE3060" s="1">
        <f>'Innlegging av opplysninger'!$B$5*Z3060</f>
        <v>0</v>
      </c>
      <c r="AF3060" s="1">
        <f>'Innlegging av opplysninger'!$B$5*AA3060</f>
        <v>0</v>
      </c>
      <c r="AG3060" s="1"/>
      <c r="AH3060" s="1">
        <f>'Innlegging av opplysninger'!$C$11*SUM(X3060:AG3060)</f>
        <v>0</v>
      </c>
      <c r="AI3060" s="1">
        <f>'Innlegging av opplysninger'!$C$13*(((X3060+Z3060+AC3060+AE3060)*Data!M3060)+(Z3060+AE3060)*(1-Data!M3060)*1.8/12+Y3060+AD3060+AA3060+AB3060+AF3060+AG3060)</f>
        <v>0</v>
      </c>
      <c r="AJ3060" s="1">
        <f>'Innlegging av opplysninger'!$C$13*((X3060+Z3060+AC3060+AE3060)*(1-Data!M3060)-(Z3060+AE3060)*(1-Data!M3060)*1.8/12)</f>
        <v>0</v>
      </c>
      <c r="AK3060" s="83">
        <f t="shared" si="474"/>
        <v>0</v>
      </c>
      <c r="AL3060" s="83">
        <f t="shared" si="475"/>
        <v>0</v>
      </c>
      <c r="AM3060" s="83">
        <f t="shared" si="476"/>
        <v>0</v>
      </c>
    </row>
    <row r="3061" spans="1:39">
      <c r="A3061" t="str">
        <f t="shared" si="470"/>
        <v>00</v>
      </c>
      <c r="B3061" s="6">
        <f>Data!A3061</f>
        <v>0</v>
      </c>
      <c r="C3061" s="7">
        <f>Data!B3061</f>
        <v>0</v>
      </c>
      <c r="D3061" s="7">
        <f>Data!C3061</f>
        <v>0</v>
      </c>
      <c r="E3061" s="1">
        <f>Data!D3061</f>
        <v>0</v>
      </c>
      <c r="F3061" s="1">
        <f>Data!E3061+Data!F3061</f>
        <v>0</v>
      </c>
      <c r="G3061" s="1">
        <f>Data!G3061</f>
        <v>0</v>
      </c>
      <c r="H3061" s="1">
        <f t="shared" si="471"/>
        <v>0</v>
      </c>
      <c r="I3061" s="1">
        <f t="shared" si="472"/>
        <v>0</v>
      </c>
      <c r="J3061" s="1">
        <f t="shared" si="473"/>
        <v>0</v>
      </c>
      <c r="K3061" s="1">
        <f>'Innlegging av opplysninger'!$B$4*H3061</f>
        <v>0</v>
      </c>
      <c r="L3061" s="1"/>
      <c r="M3061" s="1">
        <f>'Innlegging av opplysninger'!$B$5*H3061</f>
        <v>0</v>
      </c>
      <c r="N3061" s="1">
        <f>'Innlegging av opplysninger'!$B$5*I3061</f>
        <v>0</v>
      </c>
      <c r="O3061" s="1">
        <f>'Innlegging av opplysninger'!$B$5*J3061</f>
        <v>0</v>
      </c>
      <c r="P3061" s="1">
        <f>'Innlegging av opplysninger'!$B$5*K3061</f>
        <v>0</v>
      </c>
      <c r="Q3061" s="1"/>
      <c r="R3061" s="1">
        <f>'Innlegging av opplysninger'!$C$11*SUM(H3061:Q3061)</f>
        <v>0</v>
      </c>
      <c r="S3061" s="1">
        <f>'Innlegging av opplysninger'!$C$13*(((H3061+J3061+M3061+O3061)*Data!H3061)+(J3061+O3061)*(1-Data!H3061)*1.8/12+I3061+N3061+K3061+L3061+P3061+Q3061)</f>
        <v>0</v>
      </c>
      <c r="T3061" s="1">
        <f>'Innlegging av opplysninger'!$C$13*((H3061+J3061+M3061+O3061)*(1-Data!H3061)-(J3061+O3061)*(1-Data!H3061)*1.8/12)</f>
        <v>0</v>
      </c>
      <c r="U3061" s="1">
        <f>Data!I3061</f>
        <v>0</v>
      </c>
      <c r="V3061" s="1">
        <f>Data!J3061+Data!K3061</f>
        <v>0</v>
      </c>
      <c r="W3061" s="1">
        <f>Data!L3061</f>
        <v>0</v>
      </c>
      <c r="X3061" s="1">
        <f t="shared" si="477"/>
        <v>0</v>
      </c>
      <c r="Y3061" s="100">
        <f t="shared" si="478"/>
        <v>0</v>
      </c>
      <c r="Z3061" s="100">
        <f t="shared" si="479"/>
        <v>0</v>
      </c>
      <c r="AA3061" s="100">
        <f>'Innlegging av opplysninger'!$B$4*X3061</f>
        <v>0</v>
      </c>
      <c r="AB3061" s="1"/>
      <c r="AC3061" s="1">
        <f>'Innlegging av opplysninger'!$B$5*X3061</f>
        <v>0</v>
      </c>
      <c r="AD3061" s="1">
        <f>'Innlegging av opplysninger'!$B$5*Y3061</f>
        <v>0</v>
      </c>
      <c r="AE3061" s="1">
        <f>'Innlegging av opplysninger'!$B$5*Z3061</f>
        <v>0</v>
      </c>
      <c r="AF3061" s="1">
        <f>'Innlegging av opplysninger'!$B$5*AA3061</f>
        <v>0</v>
      </c>
      <c r="AG3061" s="1"/>
      <c r="AH3061" s="1">
        <f>'Innlegging av opplysninger'!$C$11*SUM(X3061:AG3061)</f>
        <v>0</v>
      </c>
      <c r="AI3061" s="1">
        <f>'Innlegging av opplysninger'!$C$13*(((X3061+Z3061+AC3061+AE3061)*Data!M3061)+(Z3061+AE3061)*(1-Data!M3061)*1.8/12+Y3061+AD3061+AA3061+AB3061+AF3061+AG3061)</f>
        <v>0</v>
      </c>
      <c r="AJ3061" s="1">
        <f>'Innlegging av opplysninger'!$C$13*((X3061+Z3061+AC3061+AE3061)*(1-Data!M3061)-(Z3061+AE3061)*(1-Data!M3061)*1.8/12)</f>
        <v>0</v>
      </c>
      <c r="AK3061" s="83">
        <f t="shared" si="474"/>
        <v>0</v>
      </c>
      <c r="AL3061" s="83">
        <f t="shared" si="475"/>
        <v>0</v>
      </c>
      <c r="AM3061" s="83">
        <f t="shared" si="476"/>
        <v>0</v>
      </c>
    </row>
    <row r="3062" spans="1:39">
      <c r="A3062" t="str">
        <f t="shared" si="470"/>
        <v>00</v>
      </c>
      <c r="B3062" s="6">
        <f>Data!A3062</f>
        <v>0</v>
      </c>
      <c r="C3062" s="7">
        <f>Data!B3062</f>
        <v>0</v>
      </c>
      <c r="D3062" s="7">
        <f>Data!C3062</f>
        <v>0</v>
      </c>
      <c r="E3062" s="1">
        <f>Data!D3062</f>
        <v>0</v>
      </c>
      <c r="F3062" s="1">
        <f>Data!E3062+Data!F3062</f>
        <v>0</v>
      </c>
      <c r="G3062" s="1">
        <f>Data!G3062</f>
        <v>0</v>
      </c>
      <c r="H3062" s="1">
        <f t="shared" si="471"/>
        <v>0</v>
      </c>
      <c r="I3062" s="1">
        <f t="shared" si="472"/>
        <v>0</v>
      </c>
      <c r="J3062" s="1">
        <f t="shared" si="473"/>
        <v>0</v>
      </c>
      <c r="K3062" s="1">
        <f>'Innlegging av opplysninger'!$B$4*H3062</f>
        <v>0</v>
      </c>
      <c r="L3062" s="1"/>
      <c r="M3062" s="1">
        <f>'Innlegging av opplysninger'!$B$5*H3062</f>
        <v>0</v>
      </c>
      <c r="N3062" s="1">
        <f>'Innlegging av opplysninger'!$B$5*I3062</f>
        <v>0</v>
      </c>
      <c r="O3062" s="1">
        <f>'Innlegging av opplysninger'!$B$5*J3062</f>
        <v>0</v>
      </c>
      <c r="P3062" s="1">
        <f>'Innlegging av opplysninger'!$B$5*K3062</f>
        <v>0</v>
      </c>
      <c r="Q3062" s="1"/>
      <c r="R3062" s="1">
        <f>'Innlegging av opplysninger'!$C$11*SUM(H3062:Q3062)</f>
        <v>0</v>
      </c>
      <c r="S3062" s="1">
        <f>'Innlegging av opplysninger'!$C$13*(((H3062+J3062+M3062+O3062)*Data!H3062)+(J3062+O3062)*(1-Data!H3062)*1.8/12+I3062+N3062+K3062+L3062+P3062+Q3062)</f>
        <v>0</v>
      </c>
      <c r="T3062" s="1">
        <f>'Innlegging av opplysninger'!$C$13*((H3062+J3062+M3062+O3062)*(1-Data!H3062)-(J3062+O3062)*(1-Data!H3062)*1.8/12)</f>
        <v>0</v>
      </c>
      <c r="U3062" s="1">
        <f>Data!I3062</f>
        <v>0</v>
      </c>
      <c r="V3062" s="1">
        <f>Data!J3062+Data!K3062</f>
        <v>0</v>
      </c>
      <c r="W3062" s="1">
        <f>Data!L3062</f>
        <v>0</v>
      </c>
      <c r="X3062" s="1">
        <f t="shared" si="477"/>
        <v>0</v>
      </c>
      <c r="Y3062" s="100">
        <f t="shared" si="478"/>
        <v>0</v>
      </c>
      <c r="Z3062" s="100">
        <f t="shared" si="479"/>
        <v>0</v>
      </c>
      <c r="AA3062" s="100">
        <f>'Innlegging av opplysninger'!$B$4*X3062</f>
        <v>0</v>
      </c>
      <c r="AB3062" s="1"/>
      <c r="AC3062" s="1">
        <f>'Innlegging av opplysninger'!$B$5*X3062</f>
        <v>0</v>
      </c>
      <c r="AD3062" s="1">
        <f>'Innlegging av opplysninger'!$B$5*Y3062</f>
        <v>0</v>
      </c>
      <c r="AE3062" s="1">
        <f>'Innlegging av opplysninger'!$B$5*Z3062</f>
        <v>0</v>
      </c>
      <c r="AF3062" s="1">
        <f>'Innlegging av opplysninger'!$B$5*AA3062</f>
        <v>0</v>
      </c>
      <c r="AG3062" s="1"/>
      <c r="AH3062" s="1">
        <f>'Innlegging av opplysninger'!$C$11*SUM(X3062:AG3062)</f>
        <v>0</v>
      </c>
      <c r="AI3062" s="1">
        <f>'Innlegging av opplysninger'!$C$13*(((X3062+Z3062+AC3062+AE3062)*Data!M3062)+(Z3062+AE3062)*(1-Data!M3062)*1.8/12+Y3062+AD3062+AA3062+AB3062+AF3062+AG3062)</f>
        <v>0</v>
      </c>
      <c r="AJ3062" s="1">
        <f>'Innlegging av opplysninger'!$C$13*((X3062+Z3062+AC3062+AE3062)*(1-Data!M3062)-(Z3062+AE3062)*(1-Data!M3062)*1.8/12)</f>
        <v>0</v>
      </c>
      <c r="AK3062" s="83">
        <f t="shared" si="474"/>
        <v>0</v>
      </c>
      <c r="AL3062" s="83">
        <f t="shared" si="475"/>
        <v>0</v>
      </c>
      <c r="AM3062" s="83">
        <f t="shared" si="476"/>
        <v>0</v>
      </c>
    </row>
    <row r="3063" spans="1:39">
      <c r="A3063" t="str">
        <f t="shared" si="470"/>
        <v>00</v>
      </c>
      <c r="B3063" s="6">
        <f>Data!A3063</f>
        <v>0</v>
      </c>
      <c r="C3063" s="7">
        <f>Data!B3063</f>
        <v>0</v>
      </c>
      <c r="D3063" s="7">
        <f>Data!C3063</f>
        <v>0</v>
      </c>
      <c r="E3063" s="1">
        <f>Data!D3063</f>
        <v>0</v>
      </c>
      <c r="F3063" s="1">
        <f>Data!E3063+Data!F3063</f>
        <v>0</v>
      </c>
      <c r="G3063" s="1">
        <f>Data!G3063</f>
        <v>0</v>
      </c>
      <c r="H3063" s="1">
        <f t="shared" si="471"/>
        <v>0</v>
      </c>
      <c r="I3063" s="1">
        <f t="shared" si="472"/>
        <v>0</v>
      </c>
      <c r="J3063" s="1">
        <f t="shared" si="473"/>
        <v>0</v>
      </c>
      <c r="K3063" s="1">
        <f>'Innlegging av opplysninger'!$B$4*H3063</f>
        <v>0</v>
      </c>
      <c r="L3063" s="1"/>
      <c r="M3063" s="1">
        <f>'Innlegging av opplysninger'!$B$5*H3063</f>
        <v>0</v>
      </c>
      <c r="N3063" s="1">
        <f>'Innlegging av opplysninger'!$B$5*I3063</f>
        <v>0</v>
      </c>
      <c r="O3063" s="1">
        <f>'Innlegging av opplysninger'!$B$5*J3063</f>
        <v>0</v>
      </c>
      <c r="P3063" s="1">
        <f>'Innlegging av opplysninger'!$B$5*K3063</f>
        <v>0</v>
      </c>
      <c r="Q3063" s="1"/>
      <c r="R3063" s="1">
        <f>'Innlegging av opplysninger'!$C$11*SUM(H3063:Q3063)</f>
        <v>0</v>
      </c>
      <c r="S3063" s="1">
        <f>'Innlegging av opplysninger'!$C$13*(((H3063+J3063+M3063+O3063)*Data!H3063)+(J3063+O3063)*(1-Data!H3063)*1.8/12+I3063+N3063+K3063+L3063+P3063+Q3063)</f>
        <v>0</v>
      </c>
      <c r="T3063" s="1">
        <f>'Innlegging av opplysninger'!$C$13*((H3063+J3063+M3063+O3063)*(1-Data!H3063)-(J3063+O3063)*(1-Data!H3063)*1.8/12)</f>
        <v>0</v>
      </c>
      <c r="U3063" s="1">
        <f>Data!I3063</f>
        <v>0</v>
      </c>
      <c r="V3063" s="1">
        <f>Data!J3063+Data!K3063</f>
        <v>0</v>
      </c>
      <c r="W3063" s="1">
        <f>Data!L3063</f>
        <v>0</v>
      </c>
      <c r="X3063" s="1">
        <f t="shared" si="477"/>
        <v>0</v>
      </c>
      <c r="Y3063" s="100">
        <f t="shared" si="478"/>
        <v>0</v>
      </c>
      <c r="Z3063" s="100">
        <f t="shared" si="479"/>
        <v>0</v>
      </c>
      <c r="AA3063" s="100">
        <f>'Innlegging av opplysninger'!$B$4*X3063</f>
        <v>0</v>
      </c>
      <c r="AB3063" s="1"/>
      <c r="AC3063" s="1">
        <f>'Innlegging av opplysninger'!$B$5*X3063</f>
        <v>0</v>
      </c>
      <c r="AD3063" s="1">
        <f>'Innlegging av opplysninger'!$B$5*Y3063</f>
        <v>0</v>
      </c>
      <c r="AE3063" s="1">
        <f>'Innlegging av opplysninger'!$B$5*Z3063</f>
        <v>0</v>
      </c>
      <c r="AF3063" s="1">
        <f>'Innlegging av opplysninger'!$B$5*AA3063</f>
        <v>0</v>
      </c>
      <c r="AG3063" s="1"/>
      <c r="AH3063" s="1">
        <f>'Innlegging av opplysninger'!$C$11*SUM(X3063:AG3063)</f>
        <v>0</v>
      </c>
      <c r="AI3063" s="1">
        <f>'Innlegging av opplysninger'!$C$13*(((X3063+Z3063+AC3063+AE3063)*Data!M3063)+(Z3063+AE3063)*(1-Data!M3063)*1.8/12+Y3063+AD3063+AA3063+AB3063+AF3063+AG3063)</f>
        <v>0</v>
      </c>
      <c r="AJ3063" s="1">
        <f>'Innlegging av opplysninger'!$C$13*((X3063+Z3063+AC3063+AE3063)*(1-Data!M3063)-(Z3063+AE3063)*(1-Data!M3063)*1.8/12)</f>
        <v>0</v>
      </c>
      <c r="AK3063" s="83">
        <f t="shared" si="474"/>
        <v>0</v>
      </c>
      <c r="AL3063" s="83">
        <f t="shared" si="475"/>
        <v>0</v>
      </c>
      <c r="AM3063" s="83">
        <f t="shared" si="476"/>
        <v>0</v>
      </c>
    </row>
    <row r="3064" spans="1:39">
      <c r="A3064" t="str">
        <f t="shared" si="470"/>
        <v>00</v>
      </c>
      <c r="B3064" s="6">
        <f>Data!A3064</f>
        <v>0</v>
      </c>
      <c r="C3064" s="7">
        <f>Data!B3064</f>
        <v>0</v>
      </c>
      <c r="D3064" s="7">
        <f>Data!C3064</f>
        <v>0</v>
      </c>
      <c r="E3064" s="1">
        <f>Data!D3064</f>
        <v>0</v>
      </c>
      <c r="F3064" s="1">
        <f>Data!E3064+Data!F3064</f>
        <v>0</v>
      </c>
      <c r="G3064" s="1">
        <f>Data!G3064</f>
        <v>0</v>
      </c>
      <c r="H3064" s="1">
        <f t="shared" si="471"/>
        <v>0</v>
      </c>
      <c r="I3064" s="1">
        <f t="shared" si="472"/>
        <v>0</v>
      </c>
      <c r="J3064" s="1">
        <f t="shared" si="473"/>
        <v>0</v>
      </c>
      <c r="K3064" s="1">
        <f>'Innlegging av opplysninger'!$B$4*H3064</f>
        <v>0</v>
      </c>
      <c r="L3064" s="1"/>
      <c r="M3064" s="1">
        <f>'Innlegging av opplysninger'!$B$5*H3064</f>
        <v>0</v>
      </c>
      <c r="N3064" s="1">
        <f>'Innlegging av opplysninger'!$B$5*I3064</f>
        <v>0</v>
      </c>
      <c r="O3064" s="1">
        <f>'Innlegging av opplysninger'!$B$5*J3064</f>
        <v>0</v>
      </c>
      <c r="P3064" s="1">
        <f>'Innlegging av opplysninger'!$B$5*K3064</f>
        <v>0</v>
      </c>
      <c r="Q3064" s="1"/>
      <c r="R3064" s="1">
        <f>'Innlegging av opplysninger'!$C$11*SUM(H3064:Q3064)</f>
        <v>0</v>
      </c>
      <c r="S3064" s="1">
        <f>'Innlegging av opplysninger'!$C$13*(((H3064+J3064+M3064+O3064)*Data!H3064)+(J3064+O3064)*(1-Data!H3064)*1.8/12+I3064+N3064+K3064+L3064+P3064+Q3064)</f>
        <v>0</v>
      </c>
      <c r="T3064" s="1">
        <f>'Innlegging av opplysninger'!$C$13*((H3064+J3064+M3064+O3064)*(1-Data!H3064)-(J3064+O3064)*(1-Data!H3064)*1.8/12)</f>
        <v>0</v>
      </c>
      <c r="U3064" s="1">
        <f>Data!I3064</f>
        <v>0</v>
      </c>
      <c r="V3064" s="1">
        <f>Data!J3064+Data!K3064</f>
        <v>0</v>
      </c>
      <c r="W3064" s="1">
        <f>Data!L3064</f>
        <v>0</v>
      </c>
      <c r="X3064" s="1">
        <f t="shared" si="477"/>
        <v>0</v>
      </c>
      <c r="Y3064" s="100">
        <f t="shared" si="478"/>
        <v>0</v>
      </c>
      <c r="Z3064" s="100">
        <f t="shared" si="479"/>
        <v>0</v>
      </c>
      <c r="AA3064" s="100">
        <f>'Innlegging av opplysninger'!$B$4*X3064</f>
        <v>0</v>
      </c>
      <c r="AB3064" s="1"/>
      <c r="AC3064" s="1">
        <f>'Innlegging av opplysninger'!$B$5*X3064</f>
        <v>0</v>
      </c>
      <c r="AD3064" s="1">
        <f>'Innlegging av opplysninger'!$B$5*Y3064</f>
        <v>0</v>
      </c>
      <c r="AE3064" s="1">
        <f>'Innlegging av opplysninger'!$B$5*Z3064</f>
        <v>0</v>
      </c>
      <c r="AF3064" s="1">
        <f>'Innlegging av opplysninger'!$B$5*AA3064</f>
        <v>0</v>
      </c>
      <c r="AG3064" s="1"/>
      <c r="AH3064" s="1">
        <f>'Innlegging av opplysninger'!$C$11*SUM(X3064:AG3064)</f>
        <v>0</v>
      </c>
      <c r="AI3064" s="1">
        <f>'Innlegging av opplysninger'!$C$13*(((X3064+Z3064+AC3064+AE3064)*Data!M3064)+(Z3064+AE3064)*(1-Data!M3064)*1.8/12+Y3064+AD3064+AA3064+AB3064+AF3064+AG3064)</f>
        <v>0</v>
      </c>
      <c r="AJ3064" s="1">
        <f>'Innlegging av opplysninger'!$C$13*((X3064+Z3064+AC3064+AE3064)*(1-Data!M3064)-(Z3064+AE3064)*(1-Data!M3064)*1.8/12)</f>
        <v>0</v>
      </c>
      <c r="AK3064" s="83">
        <f t="shared" si="474"/>
        <v>0</v>
      </c>
      <c r="AL3064" s="83">
        <f t="shared" si="475"/>
        <v>0</v>
      </c>
      <c r="AM3064" s="83">
        <f t="shared" si="476"/>
        <v>0</v>
      </c>
    </row>
    <row r="3065" spans="1:39">
      <c r="A3065" t="str">
        <f t="shared" si="470"/>
        <v>00</v>
      </c>
      <c r="B3065" s="6">
        <f>Data!A3065</f>
        <v>0</v>
      </c>
      <c r="C3065" s="7">
        <f>Data!B3065</f>
        <v>0</v>
      </c>
      <c r="D3065" s="7">
        <f>Data!C3065</f>
        <v>0</v>
      </c>
      <c r="E3065" s="1">
        <f>Data!D3065</f>
        <v>0</v>
      </c>
      <c r="F3065" s="1">
        <f>Data!E3065+Data!F3065</f>
        <v>0</v>
      </c>
      <c r="G3065" s="1">
        <f>Data!G3065</f>
        <v>0</v>
      </c>
      <c r="H3065" s="1">
        <f t="shared" si="471"/>
        <v>0</v>
      </c>
      <c r="I3065" s="1">
        <f t="shared" si="472"/>
        <v>0</v>
      </c>
      <c r="J3065" s="1">
        <f t="shared" si="473"/>
        <v>0</v>
      </c>
      <c r="K3065" s="1">
        <f>'Innlegging av opplysninger'!$B$4*H3065</f>
        <v>0</v>
      </c>
      <c r="L3065" s="1"/>
      <c r="M3065" s="1">
        <f>'Innlegging av opplysninger'!$B$5*H3065</f>
        <v>0</v>
      </c>
      <c r="N3065" s="1">
        <f>'Innlegging av opplysninger'!$B$5*I3065</f>
        <v>0</v>
      </c>
      <c r="O3065" s="1">
        <f>'Innlegging av opplysninger'!$B$5*J3065</f>
        <v>0</v>
      </c>
      <c r="P3065" s="1">
        <f>'Innlegging av opplysninger'!$B$5*K3065</f>
        <v>0</v>
      </c>
      <c r="Q3065" s="1"/>
      <c r="R3065" s="1">
        <f>'Innlegging av opplysninger'!$C$11*SUM(H3065:Q3065)</f>
        <v>0</v>
      </c>
      <c r="S3065" s="1">
        <f>'Innlegging av opplysninger'!$C$13*(((H3065+J3065+M3065+O3065)*Data!H3065)+(J3065+O3065)*(1-Data!H3065)*1.8/12+I3065+N3065+K3065+L3065+P3065+Q3065)</f>
        <v>0</v>
      </c>
      <c r="T3065" s="1">
        <f>'Innlegging av opplysninger'!$C$13*((H3065+J3065+M3065+O3065)*(1-Data!H3065)-(J3065+O3065)*(1-Data!H3065)*1.8/12)</f>
        <v>0</v>
      </c>
      <c r="U3065" s="1">
        <f>Data!I3065</f>
        <v>0</v>
      </c>
      <c r="V3065" s="1">
        <f>Data!J3065+Data!K3065</f>
        <v>0</v>
      </c>
      <c r="W3065" s="1">
        <f>Data!L3065</f>
        <v>0</v>
      </c>
      <c r="X3065" s="1">
        <f t="shared" si="477"/>
        <v>0</v>
      </c>
      <c r="Y3065" s="100">
        <f t="shared" si="478"/>
        <v>0</v>
      </c>
      <c r="Z3065" s="100">
        <f t="shared" si="479"/>
        <v>0</v>
      </c>
      <c r="AA3065" s="100">
        <f>'Innlegging av opplysninger'!$B$4*X3065</f>
        <v>0</v>
      </c>
      <c r="AB3065" s="1"/>
      <c r="AC3065" s="1">
        <f>'Innlegging av opplysninger'!$B$5*X3065</f>
        <v>0</v>
      </c>
      <c r="AD3065" s="1">
        <f>'Innlegging av opplysninger'!$B$5*Y3065</f>
        <v>0</v>
      </c>
      <c r="AE3065" s="1">
        <f>'Innlegging av opplysninger'!$B$5*Z3065</f>
        <v>0</v>
      </c>
      <c r="AF3065" s="1">
        <f>'Innlegging av opplysninger'!$B$5*AA3065</f>
        <v>0</v>
      </c>
      <c r="AG3065" s="1"/>
      <c r="AH3065" s="1">
        <f>'Innlegging av opplysninger'!$C$11*SUM(X3065:AG3065)</f>
        <v>0</v>
      </c>
      <c r="AI3065" s="1">
        <f>'Innlegging av opplysninger'!$C$13*(((X3065+Z3065+AC3065+AE3065)*Data!M3065)+(Z3065+AE3065)*(1-Data!M3065)*1.8/12+Y3065+AD3065+AA3065+AB3065+AF3065+AG3065)</f>
        <v>0</v>
      </c>
      <c r="AJ3065" s="1">
        <f>'Innlegging av opplysninger'!$C$13*((X3065+Z3065+AC3065+AE3065)*(1-Data!M3065)-(Z3065+AE3065)*(1-Data!M3065)*1.8/12)</f>
        <v>0</v>
      </c>
      <c r="AK3065" s="83">
        <f t="shared" si="474"/>
        <v>0</v>
      </c>
      <c r="AL3065" s="83">
        <f t="shared" si="475"/>
        <v>0</v>
      </c>
      <c r="AM3065" s="83">
        <f t="shared" si="476"/>
        <v>0</v>
      </c>
    </row>
    <row r="3066" spans="1:39">
      <c r="A3066" t="str">
        <f t="shared" si="470"/>
        <v>00</v>
      </c>
      <c r="B3066" s="6">
        <f>Data!A3066</f>
        <v>0</v>
      </c>
      <c r="C3066" s="7">
        <f>Data!B3066</f>
        <v>0</v>
      </c>
      <c r="D3066" s="7">
        <f>Data!C3066</f>
        <v>0</v>
      </c>
      <c r="E3066" s="1">
        <f>Data!D3066</f>
        <v>0</v>
      </c>
      <c r="F3066" s="1">
        <f>Data!E3066+Data!F3066</f>
        <v>0</v>
      </c>
      <c r="G3066" s="1">
        <f>Data!G3066</f>
        <v>0</v>
      </c>
      <c r="H3066" s="1">
        <f t="shared" si="471"/>
        <v>0</v>
      </c>
      <c r="I3066" s="1">
        <f t="shared" si="472"/>
        <v>0</v>
      </c>
      <c r="J3066" s="1">
        <f t="shared" si="473"/>
        <v>0</v>
      </c>
      <c r="K3066" s="1">
        <f>'Innlegging av opplysninger'!$B$4*H3066</f>
        <v>0</v>
      </c>
      <c r="L3066" s="1"/>
      <c r="M3066" s="1">
        <f>'Innlegging av opplysninger'!$B$5*H3066</f>
        <v>0</v>
      </c>
      <c r="N3066" s="1">
        <f>'Innlegging av opplysninger'!$B$5*I3066</f>
        <v>0</v>
      </c>
      <c r="O3066" s="1">
        <f>'Innlegging av opplysninger'!$B$5*J3066</f>
        <v>0</v>
      </c>
      <c r="P3066" s="1">
        <f>'Innlegging av opplysninger'!$B$5*K3066</f>
        <v>0</v>
      </c>
      <c r="Q3066" s="1"/>
      <c r="R3066" s="1">
        <f>'Innlegging av opplysninger'!$C$11*SUM(H3066:Q3066)</f>
        <v>0</v>
      </c>
      <c r="S3066" s="1">
        <f>'Innlegging av opplysninger'!$C$13*(((H3066+J3066+M3066+O3066)*Data!H3066)+(J3066+O3066)*(1-Data!H3066)*1.8/12+I3066+N3066+K3066+L3066+P3066+Q3066)</f>
        <v>0</v>
      </c>
      <c r="T3066" s="1">
        <f>'Innlegging av opplysninger'!$C$13*((H3066+J3066+M3066+O3066)*(1-Data!H3066)-(J3066+O3066)*(1-Data!H3066)*1.8/12)</f>
        <v>0</v>
      </c>
      <c r="U3066" s="1">
        <f>Data!I3066</f>
        <v>0</v>
      </c>
      <c r="V3066" s="1">
        <f>Data!J3066+Data!K3066</f>
        <v>0</v>
      </c>
      <c r="W3066" s="1">
        <f>Data!L3066</f>
        <v>0</v>
      </c>
      <c r="X3066" s="1">
        <f t="shared" si="477"/>
        <v>0</v>
      </c>
      <c r="Y3066" s="100">
        <f t="shared" si="478"/>
        <v>0</v>
      </c>
      <c r="Z3066" s="100">
        <f t="shared" si="479"/>
        <v>0</v>
      </c>
      <c r="AA3066" s="100">
        <f>'Innlegging av opplysninger'!$B$4*X3066</f>
        <v>0</v>
      </c>
      <c r="AB3066" s="1"/>
      <c r="AC3066" s="1">
        <f>'Innlegging av opplysninger'!$B$5*X3066</f>
        <v>0</v>
      </c>
      <c r="AD3066" s="1">
        <f>'Innlegging av opplysninger'!$B$5*Y3066</f>
        <v>0</v>
      </c>
      <c r="AE3066" s="1">
        <f>'Innlegging av opplysninger'!$B$5*Z3066</f>
        <v>0</v>
      </c>
      <c r="AF3066" s="1">
        <f>'Innlegging av opplysninger'!$B$5*AA3066</f>
        <v>0</v>
      </c>
      <c r="AG3066" s="1"/>
      <c r="AH3066" s="1">
        <f>'Innlegging av opplysninger'!$C$11*SUM(X3066:AG3066)</f>
        <v>0</v>
      </c>
      <c r="AI3066" s="1">
        <f>'Innlegging av opplysninger'!$C$13*(((X3066+Z3066+AC3066+AE3066)*Data!M3066)+(Z3066+AE3066)*(1-Data!M3066)*1.8/12+Y3066+AD3066+AA3066+AB3066+AF3066+AG3066)</f>
        <v>0</v>
      </c>
      <c r="AJ3066" s="1">
        <f>'Innlegging av opplysninger'!$C$13*((X3066+Z3066+AC3066+AE3066)*(1-Data!M3066)-(Z3066+AE3066)*(1-Data!M3066)*1.8/12)</f>
        <v>0</v>
      </c>
      <c r="AK3066" s="83">
        <f t="shared" si="474"/>
        <v>0</v>
      </c>
      <c r="AL3066" s="83">
        <f t="shared" si="475"/>
        <v>0</v>
      </c>
      <c r="AM3066" s="83">
        <f t="shared" si="476"/>
        <v>0</v>
      </c>
    </row>
    <row r="3067" spans="1:39">
      <c r="A3067" t="str">
        <f t="shared" si="470"/>
        <v>00</v>
      </c>
      <c r="B3067" s="6">
        <f>Data!A3067</f>
        <v>0</v>
      </c>
      <c r="C3067" s="7">
        <f>Data!B3067</f>
        <v>0</v>
      </c>
      <c r="D3067" s="7">
        <f>Data!C3067</f>
        <v>0</v>
      </c>
      <c r="E3067" s="1">
        <f>Data!D3067</f>
        <v>0</v>
      </c>
      <c r="F3067" s="1">
        <f>Data!E3067+Data!F3067</f>
        <v>0</v>
      </c>
      <c r="G3067" s="1">
        <f>Data!G3067</f>
        <v>0</v>
      </c>
      <c r="H3067" s="1">
        <f t="shared" si="471"/>
        <v>0</v>
      </c>
      <c r="I3067" s="1">
        <f t="shared" si="472"/>
        <v>0</v>
      </c>
      <c r="J3067" s="1">
        <f t="shared" si="473"/>
        <v>0</v>
      </c>
      <c r="K3067" s="1">
        <f>'Innlegging av opplysninger'!$B$4*H3067</f>
        <v>0</v>
      </c>
      <c r="L3067" s="1"/>
      <c r="M3067" s="1">
        <f>'Innlegging av opplysninger'!$B$5*H3067</f>
        <v>0</v>
      </c>
      <c r="N3067" s="1">
        <f>'Innlegging av opplysninger'!$B$5*I3067</f>
        <v>0</v>
      </c>
      <c r="O3067" s="1">
        <f>'Innlegging av opplysninger'!$B$5*J3067</f>
        <v>0</v>
      </c>
      <c r="P3067" s="1">
        <f>'Innlegging av opplysninger'!$B$5*K3067</f>
        <v>0</v>
      </c>
      <c r="Q3067" s="1"/>
      <c r="R3067" s="1">
        <f>'Innlegging av opplysninger'!$C$11*SUM(H3067:Q3067)</f>
        <v>0</v>
      </c>
      <c r="S3067" s="1">
        <f>'Innlegging av opplysninger'!$C$13*(((H3067+J3067+M3067+O3067)*Data!H3067)+(J3067+O3067)*(1-Data!H3067)*1.8/12+I3067+N3067+K3067+L3067+P3067+Q3067)</f>
        <v>0</v>
      </c>
      <c r="T3067" s="1">
        <f>'Innlegging av opplysninger'!$C$13*((H3067+J3067+M3067+O3067)*(1-Data!H3067)-(J3067+O3067)*(1-Data!H3067)*1.8/12)</f>
        <v>0</v>
      </c>
      <c r="U3067" s="1">
        <f>Data!I3067</f>
        <v>0</v>
      </c>
      <c r="V3067" s="1">
        <f>Data!J3067+Data!K3067</f>
        <v>0</v>
      </c>
      <c r="W3067" s="1">
        <f>Data!L3067</f>
        <v>0</v>
      </c>
      <c r="X3067" s="1">
        <f t="shared" si="477"/>
        <v>0</v>
      </c>
      <c r="Y3067" s="100">
        <f t="shared" si="478"/>
        <v>0</v>
      </c>
      <c r="Z3067" s="100">
        <f t="shared" si="479"/>
        <v>0</v>
      </c>
      <c r="AA3067" s="100">
        <f>'Innlegging av opplysninger'!$B$4*X3067</f>
        <v>0</v>
      </c>
      <c r="AB3067" s="1"/>
      <c r="AC3067" s="1">
        <f>'Innlegging av opplysninger'!$B$5*X3067</f>
        <v>0</v>
      </c>
      <c r="AD3067" s="1">
        <f>'Innlegging av opplysninger'!$B$5*Y3067</f>
        <v>0</v>
      </c>
      <c r="AE3067" s="1">
        <f>'Innlegging av opplysninger'!$B$5*Z3067</f>
        <v>0</v>
      </c>
      <c r="AF3067" s="1">
        <f>'Innlegging av opplysninger'!$B$5*AA3067</f>
        <v>0</v>
      </c>
      <c r="AG3067" s="1"/>
      <c r="AH3067" s="1">
        <f>'Innlegging av opplysninger'!$C$11*SUM(X3067:AG3067)</f>
        <v>0</v>
      </c>
      <c r="AI3067" s="1">
        <f>'Innlegging av opplysninger'!$C$13*(((X3067+Z3067+AC3067+AE3067)*Data!M3067)+(Z3067+AE3067)*(1-Data!M3067)*1.8/12+Y3067+AD3067+AA3067+AB3067+AF3067+AG3067)</f>
        <v>0</v>
      </c>
      <c r="AJ3067" s="1">
        <f>'Innlegging av opplysninger'!$C$13*((X3067+Z3067+AC3067+AE3067)*(1-Data!M3067)-(Z3067+AE3067)*(1-Data!M3067)*1.8/12)</f>
        <v>0</v>
      </c>
      <c r="AK3067" s="83">
        <f t="shared" si="474"/>
        <v>0</v>
      </c>
      <c r="AL3067" s="83">
        <f t="shared" si="475"/>
        <v>0</v>
      </c>
      <c r="AM3067" s="83">
        <f t="shared" si="476"/>
        <v>0</v>
      </c>
    </row>
    <row r="3068" spans="1:39">
      <c r="A3068" t="str">
        <f t="shared" si="470"/>
        <v>00</v>
      </c>
      <c r="B3068" s="6">
        <f>Data!A3068</f>
        <v>0</v>
      </c>
      <c r="C3068" s="7">
        <f>Data!B3068</f>
        <v>0</v>
      </c>
      <c r="D3068" s="7">
        <f>Data!C3068</f>
        <v>0</v>
      </c>
      <c r="E3068" s="1">
        <f>Data!D3068</f>
        <v>0</v>
      </c>
      <c r="F3068" s="1">
        <f>Data!E3068+Data!F3068</f>
        <v>0</v>
      </c>
      <c r="G3068" s="1">
        <f>Data!G3068</f>
        <v>0</v>
      </c>
      <c r="H3068" s="1">
        <f t="shared" si="471"/>
        <v>0</v>
      </c>
      <c r="I3068" s="1">
        <f t="shared" si="472"/>
        <v>0</v>
      </c>
      <c r="J3068" s="1">
        <f t="shared" si="473"/>
        <v>0</v>
      </c>
      <c r="K3068" s="1">
        <f>'Innlegging av opplysninger'!$B$4*H3068</f>
        <v>0</v>
      </c>
      <c r="L3068" s="1"/>
      <c r="M3068" s="1">
        <f>'Innlegging av opplysninger'!$B$5*H3068</f>
        <v>0</v>
      </c>
      <c r="N3068" s="1">
        <f>'Innlegging av opplysninger'!$B$5*I3068</f>
        <v>0</v>
      </c>
      <c r="O3068" s="1">
        <f>'Innlegging av opplysninger'!$B$5*J3068</f>
        <v>0</v>
      </c>
      <c r="P3068" s="1">
        <f>'Innlegging av opplysninger'!$B$5*K3068</f>
        <v>0</v>
      </c>
      <c r="Q3068" s="1"/>
      <c r="R3068" s="1">
        <f>'Innlegging av opplysninger'!$C$11*SUM(H3068:Q3068)</f>
        <v>0</v>
      </c>
      <c r="S3068" s="1">
        <f>'Innlegging av opplysninger'!$C$13*(((H3068+J3068+M3068+O3068)*Data!H3068)+(J3068+O3068)*(1-Data!H3068)*1.8/12+I3068+N3068+K3068+L3068+P3068+Q3068)</f>
        <v>0</v>
      </c>
      <c r="T3068" s="1">
        <f>'Innlegging av opplysninger'!$C$13*((H3068+J3068+M3068+O3068)*(1-Data!H3068)-(J3068+O3068)*(1-Data!H3068)*1.8/12)</f>
        <v>0</v>
      </c>
      <c r="U3068" s="1">
        <f>Data!I3068</f>
        <v>0</v>
      </c>
      <c r="V3068" s="1">
        <f>Data!J3068+Data!K3068</f>
        <v>0</v>
      </c>
      <c r="W3068" s="1">
        <f>Data!L3068</f>
        <v>0</v>
      </c>
      <c r="X3068" s="1">
        <f t="shared" si="477"/>
        <v>0</v>
      </c>
      <c r="Y3068" s="100">
        <f t="shared" si="478"/>
        <v>0</v>
      </c>
      <c r="Z3068" s="100">
        <f t="shared" si="479"/>
        <v>0</v>
      </c>
      <c r="AA3068" s="100">
        <f>'Innlegging av opplysninger'!$B$4*X3068</f>
        <v>0</v>
      </c>
      <c r="AB3068" s="1"/>
      <c r="AC3068" s="1">
        <f>'Innlegging av opplysninger'!$B$5*X3068</f>
        <v>0</v>
      </c>
      <c r="AD3068" s="1">
        <f>'Innlegging av opplysninger'!$B$5*Y3068</f>
        <v>0</v>
      </c>
      <c r="AE3068" s="1">
        <f>'Innlegging av opplysninger'!$B$5*Z3068</f>
        <v>0</v>
      </c>
      <c r="AF3068" s="1">
        <f>'Innlegging av opplysninger'!$B$5*AA3068</f>
        <v>0</v>
      </c>
      <c r="AG3068" s="1"/>
      <c r="AH3068" s="1">
        <f>'Innlegging av opplysninger'!$C$11*SUM(X3068:AG3068)</f>
        <v>0</v>
      </c>
      <c r="AI3068" s="1">
        <f>'Innlegging av opplysninger'!$C$13*(((X3068+Z3068+AC3068+AE3068)*Data!M3068)+(Z3068+AE3068)*(1-Data!M3068)*1.8/12+Y3068+AD3068+AA3068+AB3068+AF3068+AG3068)</f>
        <v>0</v>
      </c>
      <c r="AJ3068" s="1">
        <f>'Innlegging av opplysninger'!$C$13*((X3068+Z3068+AC3068+AE3068)*(1-Data!M3068)-(Z3068+AE3068)*(1-Data!M3068)*1.8/12)</f>
        <v>0</v>
      </c>
      <c r="AK3068" s="83">
        <f t="shared" si="474"/>
        <v>0</v>
      </c>
      <c r="AL3068" s="83">
        <f t="shared" si="475"/>
        <v>0</v>
      </c>
      <c r="AM3068" s="83">
        <f t="shared" si="476"/>
        <v>0</v>
      </c>
    </row>
    <row r="3069" spans="1:39">
      <c r="A3069" t="str">
        <f t="shared" si="470"/>
        <v>00</v>
      </c>
      <c r="B3069" s="6">
        <f>Data!A3069</f>
        <v>0</v>
      </c>
      <c r="C3069" s="7">
        <f>Data!B3069</f>
        <v>0</v>
      </c>
      <c r="D3069" s="7">
        <f>Data!C3069</f>
        <v>0</v>
      </c>
      <c r="E3069" s="1">
        <f>Data!D3069</f>
        <v>0</v>
      </c>
      <c r="F3069" s="1">
        <f>Data!E3069+Data!F3069</f>
        <v>0</v>
      </c>
      <c r="G3069" s="1">
        <f>Data!G3069</f>
        <v>0</v>
      </c>
      <c r="H3069" s="1">
        <f t="shared" si="471"/>
        <v>0</v>
      </c>
      <c r="I3069" s="1">
        <f t="shared" si="472"/>
        <v>0</v>
      </c>
      <c r="J3069" s="1">
        <f t="shared" si="473"/>
        <v>0</v>
      </c>
      <c r="K3069" s="1">
        <f>'Innlegging av opplysninger'!$B$4*H3069</f>
        <v>0</v>
      </c>
      <c r="L3069" s="1"/>
      <c r="M3069" s="1">
        <f>'Innlegging av opplysninger'!$B$5*H3069</f>
        <v>0</v>
      </c>
      <c r="N3069" s="1">
        <f>'Innlegging av opplysninger'!$B$5*I3069</f>
        <v>0</v>
      </c>
      <c r="O3069" s="1">
        <f>'Innlegging av opplysninger'!$B$5*J3069</f>
        <v>0</v>
      </c>
      <c r="P3069" s="1">
        <f>'Innlegging av opplysninger'!$B$5*K3069</f>
        <v>0</v>
      </c>
      <c r="Q3069" s="1"/>
      <c r="R3069" s="1">
        <f>'Innlegging av opplysninger'!$C$11*SUM(H3069:Q3069)</f>
        <v>0</v>
      </c>
      <c r="S3069" s="1">
        <f>'Innlegging av opplysninger'!$C$13*(((H3069+J3069+M3069+O3069)*Data!H3069)+(J3069+O3069)*(1-Data!H3069)*1.8/12+I3069+N3069+K3069+L3069+P3069+Q3069)</f>
        <v>0</v>
      </c>
      <c r="T3069" s="1">
        <f>'Innlegging av opplysninger'!$C$13*((H3069+J3069+M3069+O3069)*(1-Data!H3069)-(J3069+O3069)*(1-Data!H3069)*1.8/12)</f>
        <v>0</v>
      </c>
      <c r="U3069" s="1">
        <f>Data!I3069</f>
        <v>0</v>
      </c>
      <c r="V3069" s="1">
        <f>Data!J3069+Data!K3069</f>
        <v>0</v>
      </c>
      <c r="W3069" s="1">
        <f>Data!L3069</f>
        <v>0</v>
      </c>
      <c r="X3069" s="1">
        <f t="shared" si="477"/>
        <v>0</v>
      </c>
      <c r="Y3069" s="100">
        <f t="shared" si="478"/>
        <v>0</v>
      </c>
      <c r="Z3069" s="100">
        <f t="shared" si="479"/>
        <v>0</v>
      </c>
      <c r="AA3069" s="100">
        <f>'Innlegging av opplysninger'!$B$4*X3069</f>
        <v>0</v>
      </c>
      <c r="AB3069" s="1"/>
      <c r="AC3069" s="1">
        <f>'Innlegging av opplysninger'!$B$5*X3069</f>
        <v>0</v>
      </c>
      <c r="AD3069" s="1">
        <f>'Innlegging av opplysninger'!$B$5*Y3069</f>
        <v>0</v>
      </c>
      <c r="AE3069" s="1">
        <f>'Innlegging av opplysninger'!$B$5*Z3069</f>
        <v>0</v>
      </c>
      <c r="AF3069" s="1">
        <f>'Innlegging av opplysninger'!$B$5*AA3069</f>
        <v>0</v>
      </c>
      <c r="AG3069" s="1"/>
      <c r="AH3069" s="1">
        <f>'Innlegging av opplysninger'!$C$11*SUM(X3069:AG3069)</f>
        <v>0</v>
      </c>
      <c r="AI3069" s="1">
        <f>'Innlegging av opplysninger'!$C$13*(((X3069+Z3069+AC3069+AE3069)*Data!M3069)+(Z3069+AE3069)*(1-Data!M3069)*1.8/12+Y3069+AD3069+AA3069+AB3069+AF3069+AG3069)</f>
        <v>0</v>
      </c>
      <c r="AJ3069" s="1">
        <f>'Innlegging av opplysninger'!$C$13*((X3069+Z3069+AC3069+AE3069)*(1-Data!M3069)-(Z3069+AE3069)*(1-Data!M3069)*1.8/12)</f>
        <v>0</v>
      </c>
      <c r="AK3069" s="83">
        <f t="shared" si="474"/>
        <v>0</v>
      </c>
      <c r="AL3069" s="83">
        <f t="shared" si="475"/>
        <v>0</v>
      </c>
      <c r="AM3069" s="83">
        <f t="shared" si="476"/>
        <v>0</v>
      </c>
    </row>
    <row r="3070" spans="1:39">
      <c r="A3070" t="str">
        <f t="shared" si="470"/>
        <v>00</v>
      </c>
      <c r="B3070" s="6">
        <f>Data!A3070</f>
        <v>0</v>
      </c>
      <c r="C3070" s="7">
        <f>Data!B3070</f>
        <v>0</v>
      </c>
      <c r="D3070" s="7">
        <f>Data!C3070</f>
        <v>0</v>
      </c>
      <c r="E3070" s="1">
        <f>Data!D3070</f>
        <v>0</v>
      </c>
      <c r="F3070" s="1">
        <f>Data!E3070+Data!F3070</f>
        <v>0</v>
      </c>
      <c r="G3070" s="1">
        <f>Data!G3070</f>
        <v>0</v>
      </c>
      <c r="H3070" s="1">
        <f t="shared" si="471"/>
        <v>0</v>
      </c>
      <c r="I3070" s="1">
        <f t="shared" si="472"/>
        <v>0</v>
      </c>
      <c r="J3070" s="1">
        <f t="shared" si="473"/>
        <v>0</v>
      </c>
      <c r="K3070" s="1">
        <f>'Innlegging av opplysninger'!$B$4*H3070</f>
        <v>0</v>
      </c>
      <c r="L3070" s="1"/>
      <c r="M3070" s="1">
        <f>'Innlegging av opplysninger'!$B$5*H3070</f>
        <v>0</v>
      </c>
      <c r="N3070" s="1">
        <f>'Innlegging av opplysninger'!$B$5*I3070</f>
        <v>0</v>
      </c>
      <c r="O3070" s="1">
        <f>'Innlegging av opplysninger'!$B$5*J3070</f>
        <v>0</v>
      </c>
      <c r="P3070" s="1">
        <f>'Innlegging av opplysninger'!$B$5*K3070</f>
        <v>0</v>
      </c>
      <c r="Q3070" s="1"/>
      <c r="R3070" s="1">
        <f>'Innlegging av opplysninger'!$C$11*SUM(H3070:Q3070)</f>
        <v>0</v>
      </c>
      <c r="S3070" s="1">
        <f>'Innlegging av opplysninger'!$C$13*(((H3070+J3070+M3070+O3070)*Data!H3070)+(J3070+O3070)*(1-Data!H3070)*1.8/12+I3070+N3070+K3070+L3070+P3070+Q3070)</f>
        <v>0</v>
      </c>
      <c r="T3070" s="1">
        <f>'Innlegging av opplysninger'!$C$13*((H3070+J3070+M3070+O3070)*(1-Data!H3070)-(J3070+O3070)*(1-Data!H3070)*1.8/12)</f>
        <v>0</v>
      </c>
      <c r="U3070" s="1">
        <f>Data!I3070</f>
        <v>0</v>
      </c>
      <c r="V3070" s="1">
        <f>Data!J3070+Data!K3070</f>
        <v>0</v>
      </c>
      <c r="W3070" s="1">
        <f>Data!L3070</f>
        <v>0</v>
      </c>
      <c r="X3070" s="1">
        <f t="shared" si="477"/>
        <v>0</v>
      </c>
      <c r="Y3070" s="100">
        <f t="shared" si="478"/>
        <v>0</v>
      </c>
      <c r="Z3070" s="100">
        <f t="shared" si="479"/>
        <v>0</v>
      </c>
      <c r="AA3070" s="100">
        <f>'Innlegging av opplysninger'!$B$4*X3070</f>
        <v>0</v>
      </c>
      <c r="AB3070" s="1"/>
      <c r="AC3070" s="1">
        <f>'Innlegging av opplysninger'!$B$5*X3070</f>
        <v>0</v>
      </c>
      <c r="AD3070" s="1">
        <f>'Innlegging av opplysninger'!$B$5*Y3070</f>
        <v>0</v>
      </c>
      <c r="AE3070" s="1">
        <f>'Innlegging av opplysninger'!$B$5*Z3070</f>
        <v>0</v>
      </c>
      <c r="AF3070" s="1">
        <f>'Innlegging av opplysninger'!$B$5*AA3070</f>
        <v>0</v>
      </c>
      <c r="AG3070" s="1"/>
      <c r="AH3070" s="1">
        <f>'Innlegging av opplysninger'!$C$11*SUM(X3070:AG3070)</f>
        <v>0</v>
      </c>
      <c r="AI3070" s="1">
        <f>'Innlegging av opplysninger'!$C$13*(((X3070+Z3070+AC3070+AE3070)*Data!M3070)+(Z3070+AE3070)*(1-Data!M3070)*1.8/12+Y3070+AD3070+AA3070+AB3070+AF3070+AG3070)</f>
        <v>0</v>
      </c>
      <c r="AJ3070" s="1">
        <f>'Innlegging av opplysninger'!$C$13*((X3070+Z3070+AC3070+AE3070)*(1-Data!M3070)-(Z3070+AE3070)*(1-Data!M3070)*1.8/12)</f>
        <v>0</v>
      </c>
      <c r="AK3070" s="83">
        <f t="shared" si="474"/>
        <v>0</v>
      </c>
      <c r="AL3070" s="83">
        <f t="shared" si="475"/>
        <v>0</v>
      </c>
      <c r="AM3070" s="83">
        <f t="shared" si="476"/>
        <v>0</v>
      </c>
    </row>
    <row r="3071" spans="1:39">
      <c r="A3071" t="str">
        <f t="shared" si="470"/>
        <v>00</v>
      </c>
      <c r="B3071" s="6">
        <f>Data!A3071</f>
        <v>0</v>
      </c>
      <c r="C3071" s="7">
        <f>Data!B3071</f>
        <v>0</v>
      </c>
      <c r="D3071" s="7">
        <f>Data!C3071</f>
        <v>0</v>
      </c>
      <c r="E3071" s="1">
        <f>Data!D3071</f>
        <v>0</v>
      </c>
      <c r="F3071" s="1">
        <f>Data!E3071+Data!F3071</f>
        <v>0</v>
      </c>
      <c r="G3071" s="1">
        <f>Data!G3071</f>
        <v>0</v>
      </c>
      <c r="H3071" s="1">
        <f t="shared" si="471"/>
        <v>0</v>
      </c>
      <c r="I3071" s="1">
        <f t="shared" si="472"/>
        <v>0</v>
      </c>
      <c r="J3071" s="1">
        <f t="shared" si="473"/>
        <v>0</v>
      </c>
      <c r="K3071" s="1">
        <f>'Innlegging av opplysninger'!$B$4*H3071</f>
        <v>0</v>
      </c>
      <c r="L3071" s="1"/>
      <c r="M3071" s="1">
        <f>'Innlegging av opplysninger'!$B$5*H3071</f>
        <v>0</v>
      </c>
      <c r="N3071" s="1">
        <f>'Innlegging av opplysninger'!$B$5*I3071</f>
        <v>0</v>
      </c>
      <c r="O3071" s="1">
        <f>'Innlegging av opplysninger'!$B$5*J3071</f>
        <v>0</v>
      </c>
      <c r="P3071" s="1">
        <f>'Innlegging av opplysninger'!$B$5*K3071</f>
        <v>0</v>
      </c>
      <c r="Q3071" s="1"/>
      <c r="R3071" s="1">
        <f>'Innlegging av opplysninger'!$C$11*SUM(H3071:Q3071)</f>
        <v>0</v>
      </c>
      <c r="S3071" s="1">
        <f>'Innlegging av opplysninger'!$C$13*(((H3071+J3071+M3071+O3071)*Data!H3071)+(J3071+O3071)*(1-Data!H3071)*1.8/12+I3071+N3071+K3071+L3071+P3071+Q3071)</f>
        <v>0</v>
      </c>
      <c r="T3071" s="1">
        <f>'Innlegging av opplysninger'!$C$13*((H3071+J3071+M3071+O3071)*(1-Data!H3071)-(J3071+O3071)*(1-Data!H3071)*1.8/12)</f>
        <v>0</v>
      </c>
      <c r="U3071" s="1">
        <f>Data!I3071</f>
        <v>0</v>
      </c>
      <c r="V3071" s="1">
        <f>Data!J3071+Data!K3071</f>
        <v>0</v>
      </c>
      <c r="W3071" s="1">
        <f>Data!L3071</f>
        <v>0</v>
      </c>
      <c r="X3071" s="1">
        <f t="shared" si="477"/>
        <v>0</v>
      </c>
      <c r="Y3071" s="100">
        <f t="shared" si="478"/>
        <v>0</v>
      </c>
      <c r="Z3071" s="100">
        <f t="shared" si="479"/>
        <v>0</v>
      </c>
      <c r="AA3071" s="100">
        <f>'Innlegging av opplysninger'!$B$4*X3071</f>
        <v>0</v>
      </c>
      <c r="AB3071" s="1"/>
      <c r="AC3071" s="1">
        <f>'Innlegging av opplysninger'!$B$5*X3071</f>
        <v>0</v>
      </c>
      <c r="AD3071" s="1">
        <f>'Innlegging av opplysninger'!$B$5*Y3071</f>
        <v>0</v>
      </c>
      <c r="AE3071" s="1">
        <f>'Innlegging av opplysninger'!$B$5*Z3071</f>
        <v>0</v>
      </c>
      <c r="AF3071" s="1">
        <f>'Innlegging av opplysninger'!$B$5*AA3071</f>
        <v>0</v>
      </c>
      <c r="AG3071" s="1"/>
      <c r="AH3071" s="1">
        <f>'Innlegging av opplysninger'!$C$11*SUM(X3071:AG3071)</f>
        <v>0</v>
      </c>
      <c r="AI3071" s="1">
        <f>'Innlegging av opplysninger'!$C$13*(((X3071+Z3071+AC3071+AE3071)*Data!M3071)+(Z3071+AE3071)*(1-Data!M3071)*1.8/12+Y3071+AD3071+AA3071+AB3071+AF3071+AG3071)</f>
        <v>0</v>
      </c>
      <c r="AJ3071" s="1">
        <f>'Innlegging av opplysninger'!$C$13*((X3071+Z3071+AC3071+AE3071)*(1-Data!M3071)-(Z3071+AE3071)*(1-Data!M3071)*1.8/12)</f>
        <v>0</v>
      </c>
      <c r="AK3071" s="83">
        <f t="shared" si="474"/>
        <v>0</v>
      </c>
      <c r="AL3071" s="83">
        <f t="shared" si="475"/>
        <v>0</v>
      </c>
      <c r="AM3071" s="83">
        <f t="shared" si="476"/>
        <v>0</v>
      </c>
    </row>
    <row r="3072" spans="1:39">
      <c r="A3072" t="str">
        <f t="shared" si="470"/>
        <v>00</v>
      </c>
      <c r="B3072" s="6">
        <f>Data!A3072</f>
        <v>0</v>
      </c>
      <c r="C3072" s="7">
        <f>Data!B3072</f>
        <v>0</v>
      </c>
      <c r="D3072" s="7">
        <f>Data!C3072</f>
        <v>0</v>
      </c>
      <c r="E3072" s="1">
        <f>Data!D3072</f>
        <v>0</v>
      </c>
      <c r="F3072" s="1">
        <f>Data!E3072+Data!F3072</f>
        <v>0</v>
      </c>
      <c r="G3072" s="1">
        <f>Data!G3072</f>
        <v>0</v>
      </c>
      <c r="H3072" s="1">
        <f t="shared" si="471"/>
        <v>0</v>
      </c>
      <c r="I3072" s="1">
        <f t="shared" si="472"/>
        <v>0</v>
      </c>
      <c r="J3072" s="1">
        <f t="shared" si="473"/>
        <v>0</v>
      </c>
      <c r="K3072" s="1">
        <f>'Innlegging av opplysninger'!$B$4*H3072</f>
        <v>0</v>
      </c>
      <c r="L3072" s="1"/>
      <c r="M3072" s="1">
        <f>'Innlegging av opplysninger'!$B$5*H3072</f>
        <v>0</v>
      </c>
      <c r="N3072" s="1">
        <f>'Innlegging av opplysninger'!$B$5*I3072</f>
        <v>0</v>
      </c>
      <c r="O3072" s="1">
        <f>'Innlegging av opplysninger'!$B$5*J3072</f>
        <v>0</v>
      </c>
      <c r="P3072" s="1">
        <f>'Innlegging av opplysninger'!$B$5*K3072</f>
        <v>0</v>
      </c>
      <c r="Q3072" s="1"/>
      <c r="R3072" s="1">
        <f>'Innlegging av opplysninger'!$C$11*SUM(H3072:Q3072)</f>
        <v>0</v>
      </c>
      <c r="S3072" s="1">
        <f>'Innlegging av opplysninger'!$C$13*(((H3072+J3072+M3072+O3072)*Data!H3072)+(J3072+O3072)*(1-Data!H3072)*1.8/12+I3072+N3072+K3072+L3072+P3072+Q3072)</f>
        <v>0</v>
      </c>
      <c r="T3072" s="1">
        <f>'Innlegging av opplysninger'!$C$13*((H3072+J3072+M3072+O3072)*(1-Data!H3072)-(J3072+O3072)*(1-Data!H3072)*1.8/12)</f>
        <v>0</v>
      </c>
      <c r="U3072" s="1">
        <f>Data!I3072</f>
        <v>0</v>
      </c>
      <c r="V3072" s="1">
        <f>Data!J3072+Data!K3072</f>
        <v>0</v>
      </c>
      <c r="W3072" s="1">
        <f>Data!L3072</f>
        <v>0</v>
      </c>
      <c r="X3072" s="1">
        <f t="shared" si="477"/>
        <v>0</v>
      </c>
      <c r="Y3072" s="100">
        <f t="shared" si="478"/>
        <v>0</v>
      </c>
      <c r="Z3072" s="100">
        <f t="shared" si="479"/>
        <v>0</v>
      </c>
      <c r="AA3072" s="100">
        <f>'Innlegging av opplysninger'!$B$4*X3072</f>
        <v>0</v>
      </c>
      <c r="AB3072" s="1"/>
      <c r="AC3072" s="1">
        <f>'Innlegging av opplysninger'!$B$5*X3072</f>
        <v>0</v>
      </c>
      <c r="AD3072" s="1">
        <f>'Innlegging av opplysninger'!$B$5*Y3072</f>
        <v>0</v>
      </c>
      <c r="AE3072" s="1">
        <f>'Innlegging av opplysninger'!$B$5*Z3072</f>
        <v>0</v>
      </c>
      <c r="AF3072" s="1">
        <f>'Innlegging av opplysninger'!$B$5*AA3072</f>
        <v>0</v>
      </c>
      <c r="AG3072" s="1"/>
      <c r="AH3072" s="1">
        <f>'Innlegging av opplysninger'!$C$11*SUM(X3072:AG3072)</f>
        <v>0</v>
      </c>
      <c r="AI3072" s="1">
        <f>'Innlegging av opplysninger'!$C$13*(((X3072+Z3072+AC3072+AE3072)*Data!M3072)+(Z3072+AE3072)*(1-Data!M3072)*1.8/12+Y3072+AD3072+AA3072+AB3072+AF3072+AG3072)</f>
        <v>0</v>
      </c>
      <c r="AJ3072" s="1">
        <f>'Innlegging av opplysninger'!$C$13*((X3072+Z3072+AC3072+AE3072)*(1-Data!M3072)-(Z3072+AE3072)*(1-Data!M3072)*1.8/12)</f>
        <v>0</v>
      </c>
      <c r="AK3072" s="83">
        <f t="shared" si="474"/>
        <v>0</v>
      </c>
      <c r="AL3072" s="83">
        <f t="shared" si="475"/>
        <v>0</v>
      </c>
      <c r="AM3072" s="83">
        <f t="shared" si="476"/>
        <v>0</v>
      </c>
    </row>
    <row r="3073" spans="1:39">
      <c r="A3073" t="str">
        <f t="shared" si="470"/>
        <v>00</v>
      </c>
      <c r="B3073" s="6">
        <f>Data!A3073</f>
        <v>0</v>
      </c>
      <c r="C3073" s="7">
        <f>Data!B3073</f>
        <v>0</v>
      </c>
      <c r="D3073" s="7">
        <f>Data!C3073</f>
        <v>0</v>
      </c>
      <c r="E3073" s="1">
        <f>Data!D3073</f>
        <v>0</v>
      </c>
      <c r="F3073" s="1">
        <f>Data!E3073+Data!F3073</f>
        <v>0</v>
      </c>
      <c r="G3073" s="1">
        <f>Data!G3073</f>
        <v>0</v>
      </c>
      <c r="H3073" s="1">
        <f t="shared" si="471"/>
        <v>0</v>
      </c>
      <c r="I3073" s="1">
        <f t="shared" si="472"/>
        <v>0</v>
      </c>
      <c r="J3073" s="1">
        <f t="shared" si="473"/>
        <v>0</v>
      </c>
      <c r="K3073" s="1">
        <f>'Innlegging av opplysninger'!$B$4*H3073</f>
        <v>0</v>
      </c>
      <c r="L3073" s="1"/>
      <c r="M3073" s="1">
        <f>'Innlegging av opplysninger'!$B$5*H3073</f>
        <v>0</v>
      </c>
      <c r="N3073" s="1">
        <f>'Innlegging av opplysninger'!$B$5*I3073</f>
        <v>0</v>
      </c>
      <c r="O3073" s="1">
        <f>'Innlegging av opplysninger'!$B$5*J3073</f>
        <v>0</v>
      </c>
      <c r="P3073" s="1">
        <f>'Innlegging av opplysninger'!$B$5*K3073</f>
        <v>0</v>
      </c>
      <c r="Q3073" s="1"/>
      <c r="R3073" s="1">
        <f>'Innlegging av opplysninger'!$C$11*SUM(H3073:Q3073)</f>
        <v>0</v>
      </c>
      <c r="S3073" s="1">
        <f>'Innlegging av opplysninger'!$C$13*(((H3073+J3073+M3073+O3073)*Data!H3073)+(J3073+O3073)*(1-Data!H3073)*1.8/12+I3073+N3073+K3073+L3073+P3073+Q3073)</f>
        <v>0</v>
      </c>
      <c r="T3073" s="1">
        <f>'Innlegging av opplysninger'!$C$13*((H3073+J3073+M3073+O3073)*(1-Data!H3073)-(J3073+O3073)*(1-Data!H3073)*1.8/12)</f>
        <v>0</v>
      </c>
      <c r="U3073" s="1">
        <f>Data!I3073</f>
        <v>0</v>
      </c>
      <c r="V3073" s="1">
        <f>Data!J3073+Data!K3073</f>
        <v>0</v>
      </c>
      <c r="W3073" s="1">
        <f>Data!L3073</f>
        <v>0</v>
      </c>
      <c r="X3073" s="1">
        <f t="shared" si="477"/>
        <v>0</v>
      </c>
      <c r="Y3073" s="100">
        <f t="shared" si="478"/>
        <v>0</v>
      </c>
      <c r="Z3073" s="100">
        <f t="shared" si="479"/>
        <v>0</v>
      </c>
      <c r="AA3073" s="100">
        <f>'Innlegging av opplysninger'!$B$4*X3073</f>
        <v>0</v>
      </c>
      <c r="AB3073" s="1"/>
      <c r="AC3073" s="1">
        <f>'Innlegging av opplysninger'!$B$5*X3073</f>
        <v>0</v>
      </c>
      <c r="AD3073" s="1">
        <f>'Innlegging av opplysninger'!$B$5*Y3073</f>
        <v>0</v>
      </c>
      <c r="AE3073" s="1">
        <f>'Innlegging av opplysninger'!$B$5*Z3073</f>
        <v>0</v>
      </c>
      <c r="AF3073" s="1">
        <f>'Innlegging av opplysninger'!$B$5*AA3073</f>
        <v>0</v>
      </c>
      <c r="AG3073" s="1"/>
      <c r="AH3073" s="1">
        <f>'Innlegging av opplysninger'!$C$11*SUM(X3073:AG3073)</f>
        <v>0</v>
      </c>
      <c r="AI3073" s="1">
        <f>'Innlegging av opplysninger'!$C$13*(((X3073+Z3073+AC3073+AE3073)*Data!M3073)+(Z3073+AE3073)*(1-Data!M3073)*1.8/12+Y3073+AD3073+AA3073+AB3073+AF3073+AG3073)</f>
        <v>0</v>
      </c>
      <c r="AJ3073" s="1">
        <f>'Innlegging av opplysninger'!$C$13*((X3073+Z3073+AC3073+AE3073)*(1-Data!M3073)-(Z3073+AE3073)*(1-Data!M3073)*1.8/12)</f>
        <v>0</v>
      </c>
      <c r="AK3073" s="83">
        <f t="shared" si="474"/>
        <v>0</v>
      </c>
      <c r="AL3073" s="83">
        <f t="shared" si="475"/>
        <v>0</v>
      </c>
      <c r="AM3073" s="83">
        <f t="shared" si="476"/>
        <v>0</v>
      </c>
    </row>
    <row r="3074" spans="1:39">
      <c r="A3074" t="str">
        <f t="shared" si="470"/>
        <v>00</v>
      </c>
      <c r="B3074" s="6">
        <f>Data!A3074</f>
        <v>0</v>
      </c>
      <c r="C3074" s="7">
        <f>Data!B3074</f>
        <v>0</v>
      </c>
      <c r="D3074" s="7">
        <f>Data!C3074</f>
        <v>0</v>
      </c>
      <c r="E3074" s="1">
        <f>Data!D3074</f>
        <v>0</v>
      </c>
      <c r="F3074" s="1">
        <f>Data!E3074+Data!F3074</f>
        <v>0</v>
      </c>
      <c r="G3074" s="1">
        <f>Data!G3074</f>
        <v>0</v>
      </c>
      <c r="H3074" s="1">
        <f t="shared" si="471"/>
        <v>0</v>
      </c>
      <c r="I3074" s="1">
        <f t="shared" si="472"/>
        <v>0</v>
      </c>
      <c r="J3074" s="1">
        <f t="shared" si="473"/>
        <v>0</v>
      </c>
      <c r="K3074" s="1">
        <f>'Innlegging av opplysninger'!$B$4*H3074</f>
        <v>0</v>
      </c>
      <c r="L3074" s="1"/>
      <c r="M3074" s="1">
        <f>'Innlegging av opplysninger'!$B$5*H3074</f>
        <v>0</v>
      </c>
      <c r="N3074" s="1">
        <f>'Innlegging av opplysninger'!$B$5*I3074</f>
        <v>0</v>
      </c>
      <c r="O3074" s="1">
        <f>'Innlegging av opplysninger'!$B$5*J3074</f>
        <v>0</v>
      </c>
      <c r="P3074" s="1">
        <f>'Innlegging av opplysninger'!$B$5*K3074</f>
        <v>0</v>
      </c>
      <c r="Q3074" s="1"/>
      <c r="R3074" s="1">
        <f>'Innlegging av opplysninger'!$C$11*SUM(H3074:Q3074)</f>
        <v>0</v>
      </c>
      <c r="S3074" s="1">
        <f>'Innlegging av opplysninger'!$C$13*(((H3074+J3074+M3074+O3074)*Data!H3074)+(J3074+O3074)*(1-Data!H3074)*1.8/12+I3074+N3074+K3074+L3074+P3074+Q3074)</f>
        <v>0</v>
      </c>
      <c r="T3074" s="1">
        <f>'Innlegging av opplysninger'!$C$13*((H3074+J3074+M3074+O3074)*(1-Data!H3074)-(J3074+O3074)*(1-Data!H3074)*1.8/12)</f>
        <v>0</v>
      </c>
      <c r="U3074" s="1">
        <f>Data!I3074</f>
        <v>0</v>
      </c>
      <c r="V3074" s="1">
        <f>Data!J3074+Data!K3074</f>
        <v>0</v>
      </c>
      <c r="W3074" s="1">
        <f>Data!L3074</f>
        <v>0</v>
      </c>
      <c r="X3074" s="1">
        <f t="shared" si="477"/>
        <v>0</v>
      </c>
      <c r="Y3074" s="100">
        <f t="shared" si="478"/>
        <v>0</v>
      </c>
      <c r="Z3074" s="100">
        <f t="shared" si="479"/>
        <v>0</v>
      </c>
      <c r="AA3074" s="100">
        <f>'Innlegging av opplysninger'!$B$4*X3074</f>
        <v>0</v>
      </c>
      <c r="AB3074" s="1"/>
      <c r="AC3074" s="1">
        <f>'Innlegging av opplysninger'!$B$5*X3074</f>
        <v>0</v>
      </c>
      <c r="AD3074" s="1">
        <f>'Innlegging av opplysninger'!$B$5*Y3074</f>
        <v>0</v>
      </c>
      <c r="AE3074" s="1">
        <f>'Innlegging av opplysninger'!$B$5*Z3074</f>
        <v>0</v>
      </c>
      <c r="AF3074" s="1">
        <f>'Innlegging av opplysninger'!$B$5*AA3074</f>
        <v>0</v>
      </c>
      <c r="AG3074" s="1"/>
      <c r="AH3074" s="1">
        <f>'Innlegging av opplysninger'!$C$11*SUM(X3074:AG3074)</f>
        <v>0</v>
      </c>
      <c r="AI3074" s="1">
        <f>'Innlegging av opplysninger'!$C$13*(((X3074+Z3074+AC3074+AE3074)*Data!M3074)+(Z3074+AE3074)*(1-Data!M3074)*1.8/12+Y3074+AD3074+AA3074+AB3074+AF3074+AG3074)</f>
        <v>0</v>
      </c>
      <c r="AJ3074" s="1">
        <f>'Innlegging av opplysninger'!$C$13*((X3074+Z3074+AC3074+AE3074)*(1-Data!M3074)-(Z3074+AE3074)*(1-Data!M3074)*1.8/12)</f>
        <v>0</v>
      </c>
      <c r="AK3074" s="83">
        <f t="shared" si="474"/>
        <v>0</v>
      </c>
      <c r="AL3074" s="83">
        <f t="shared" si="475"/>
        <v>0</v>
      </c>
      <c r="AM3074" s="83">
        <f t="shared" si="476"/>
        <v>0</v>
      </c>
    </row>
    <row r="3075" spans="1:39">
      <c r="A3075" t="str">
        <f t="shared" si="470"/>
        <v>00</v>
      </c>
      <c r="B3075" s="6">
        <f>Data!A3075</f>
        <v>0</v>
      </c>
      <c r="C3075" s="7">
        <f>Data!B3075</f>
        <v>0</v>
      </c>
      <c r="D3075" s="7">
        <f>Data!C3075</f>
        <v>0</v>
      </c>
      <c r="E3075" s="1">
        <f>Data!D3075</f>
        <v>0</v>
      </c>
      <c r="F3075" s="1">
        <f>Data!E3075+Data!F3075</f>
        <v>0</v>
      </c>
      <c r="G3075" s="1">
        <f>Data!G3075</f>
        <v>0</v>
      </c>
      <c r="H3075" s="1">
        <f t="shared" si="471"/>
        <v>0</v>
      </c>
      <c r="I3075" s="1">
        <f t="shared" si="472"/>
        <v>0</v>
      </c>
      <c r="J3075" s="1">
        <f t="shared" si="473"/>
        <v>0</v>
      </c>
      <c r="K3075" s="1">
        <f>'Innlegging av opplysninger'!$B$4*H3075</f>
        <v>0</v>
      </c>
      <c r="L3075" s="1"/>
      <c r="M3075" s="1">
        <f>'Innlegging av opplysninger'!$B$5*H3075</f>
        <v>0</v>
      </c>
      <c r="N3075" s="1">
        <f>'Innlegging av opplysninger'!$B$5*I3075</f>
        <v>0</v>
      </c>
      <c r="O3075" s="1">
        <f>'Innlegging av opplysninger'!$B$5*J3075</f>
        <v>0</v>
      </c>
      <c r="P3075" s="1">
        <f>'Innlegging av opplysninger'!$B$5*K3075</f>
        <v>0</v>
      </c>
      <c r="Q3075" s="1"/>
      <c r="R3075" s="1">
        <f>'Innlegging av opplysninger'!$C$11*SUM(H3075:Q3075)</f>
        <v>0</v>
      </c>
      <c r="S3075" s="1">
        <f>'Innlegging av opplysninger'!$C$13*(((H3075+J3075+M3075+O3075)*Data!H3075)+(J3075+O3075)*(1-Data!H3075)*1.8/12+I3075+N3075+K3075+L3075+P3075+Q3075)</f>
        <v>0</v>
      </c>
      <c r="T3075" s="1">
        <f>'Innlegging av opplysninger'!$C$13*((H3075+J3075+M3075+O3075)*(1-Data!H3075)-(J3075+O3075)*(1-Data!H3075)*1.8/12)</f>
        <v>0</v>
      </c>
      <c r="U3075" s="1">
        <f>Data!I3075</f>
        <v>0</v>
      </c>
      <c r="V3075" s="1">
        <f>Data!J3075+Data!K3075</f>
        <v>0</v>
      </c>
      <c r="W3075" s="1">
        <f>Data!L3075</f>
        <v>0</v>
      </c>
      <c r="X3075" s="1">
        <f t="shared" si="477"/>
        <v>0</v>
      </c>
      <c r="Y3075" s="100">
        <f t="shared" si="478"/>
        <v>0</v>
      </c>
      <c r="Z3075" s="100">
        <f t="shared" si="479"/>
        <v>0</v>
      </c>
      <c r="AA3075" s="100">
        <f>'Innlegging av opplysninger'!$B$4*X3075</f>
        <v>0</v>
      </c>
      <c r="AB3075" s="1"/>
      <c r="AC3075" s="1">
        <f>'Innlegging av opplysninger'!$B$5*X3075</f>
        <v>0</v>
      </c>
      <c r="AD3075" s="1">
        <f>'Innlegging av opplysninger'!$B$5*Y3075</f>
        <v>0</v>
      </c>
      <c r="AE3075" s="1">
        <f>'Innlegging av opplysninger'!$B$5*Z3075</f>
        <v>0</v>
      </c>
      <c r="AF3075" s="1">
        <f>'Innlegging av opplysninger'!$B$5*AA3075</f>
        <v>0</v>
      </c>
      <c r="AG3075" s="1"/>
      <c r="AH3075" s="1">
        <f>'Innlegging av opplysninger'!$C$11*SUM(X3075:AG3075)</f>
        <v>0</v>
      </c>
      <c r="AI3075" s="1">
        <f>'Innlegging av opplysninger'!$C$13*(((X3075+Z3075+AC3075+AE3075)*Data!M3075)+(Z3075+AE3075)*(1-Data!M3075)*1.8/12+Y3075+AD3075+AA3075+AB3075+AF3075+AG3075)</f>
        <v>0</v>
      </c>
      <c r="AJ3075" s="1">
        <f>'Innlegging av opplysninger'!$C$13*((X3075+Z3075+AC3075+AE3075)*(1-Data!M3075)-(Z3075+AE3075)*(1-Data!M3075)*1.8/12)</f>
        <v>0</v>
      </c>
      <c r="AK3075" s="83">
        <f t="shared" si="474"/>
        <v>0</v>
      </c>
      <c r="AL3075" s="83">
        <f t="shared" si="475"/>
        <v>0</v>
      </c>
      <c r="AM3075" s="83">
        <f t="shared" si="476"/>
        <v>0</v>
      </c>
    </row>
    <row r="3076" spans="1:39">
      <c r="A3076" t="str">
        <f t="shared" si="470"/>
        <v>00</v>
      </c>
      <c r="B3076" s="6">
        <f>Data!A3076</f>
        <v>0</v>
      </c>
      <c r="C3076" s="7">
        <f>Data!B3076</f>
        <v>0</v>
      </c>
      <c r="D3076" s="7">
        <f>Data!C3076</f>
        <v>0</v>
      </c>
      <c r="E3076" s="1">
        <f>Data!D3076</f>
        <v>0</v>
      </c>
      <c r="F3076" s="1">
        <f>Data!E3076+Data!F3076</f>
        <v>0</v>
      </c>
      <c r="G3076" s="1">
        <f>Data!G3076</f>
        <v>0</v>
      </c>
      <c r="H3076" s="1">
        <f t="shared" si="471"/>
        <v>0</v>
      </c>
      <c r="I3076" s="1">
        <f t="shared" si="472"/>
        <v>0</v>
      </c>
      <c r="J3076" s="1">
        <f t="shared" si="473"/>
        <v>0</v>
      </c>
      <c r="K3076" s="1">
        <f>'Innlegging av opplysninger'!$B$4*H3076</f>
        <v>0</v>
      </c>
      <c r="L3076" s="1"/>
      <c r="M3076" s="1">
        <f>'Innlegging av opplysninger'!$B$5*H3076</f>
        <v>0</v>
      </c>
      <c r="N3076" s="1">
        <f>'Innlegging av opplysninger'!$B$5*I3076</f>
        <v>0</v>
      </c>
      <c r="O3076" s="1">
        <f>'Innlegging av opplysninger'!$B$5*J3076</f>
        <v>0</v>
      </c>
      <c r="P3076" s="1">
        <f>'Innlegging av opplysninger'!$B$5*K3076</f>
        <v>0</v>
      </c>
      <c r="Q3076" s="1"/>
      <c r="R3076" s="1">
        <f>'Innlegging av opplysninger'!$C$11*SUM(H3076:Q3076)</f>
        <v>0</v>
      </c>
      <c r="S3076" s="1">
        <f>'Innlegging av opplysninger'!$C$13*(((H3076+J3076+M3076+O3076)*Data!H3076)+(J3076+O3076)*(1-Data!H3076)*1.8/12+I3076+N3076+K3076+L3076+P3076+Q3076)</f>
        <v>0</v>
      </c>
      <c r="T3076" s="1">
        <f>'Innlegging av opplysninger'!$C$13*((H3076+J3076+M3076+O3076)*(1-Data!H3076)-(J3076+O3076)*(1-Data!H3076)*1.8/12)</f>
        <v>0</v>
      </c>
      <c r="U3076" s="1">
        <f>Data!I3076</f>
        <v>0</v>
      </c>
      <c r="V3076" s="1">
        <f>Data!J3076+Data!K3076</f>
        <v>0</v>
      </c>
      <c r="W3076" s="1">
        <f>Data!L3076</f>
        <v>0</v>
      </c>
      <c r="X3076" s="1">
        <f t="shared" si="477"/>
        <v>0</v>
      </c>
      <c r="Y3076" s="100">
        <f t="shared" si="478"/>
        <v>0</v>
      </c>
      <c r="Z3076" s="100">
        <f t="shared" si="479"/>
        <v>0</v>
      </c>
      <c r="AA3076" s="100">
        <f>'Innlegging av opplysninger'!$B$4*X3076</f>
        <v>0</v>
      </c>
      <c r="AB3076" s="1"/>
      <c r="AC3076" s="1">
        <f>'Innlegging av opplysninger'!$B$5*X3076</f>
        <v>0</v>
      </c>
      <c r="AD3076" s="1">
        <f>'Innlegging av opplysninger'!$B$5*Y3076</f>
        <v>0</v>
      </c>
      <c r="AE3076" s="1">
        <f>'Innlegging av opplysninger'!$B$5*Z3076</f>
        <v>0</v>
      </c>
      <c r="AF3076" s="1">
        <f>'Innlegging av opplysninger'!$B$5*AA3076</f>
        <v>0</v>
      </c>
      <c r="AG3076" s="1"/>
      <c r="AH3076" s="1">
        <f>'Innlegging av opplysninger'!$C$11*SUM(X3076:AG3076)</f>
        <v>0</v>
      </c>
      <c r="AI3076" s="1">
        <f>'Innlegging av opplysninger'!$C$13*(((X3076+Z3076+AC3076+AE3076)*Data!M3076)+(Z3076+AE3076)*(1-Data!M3076)*1.8/12+Y3076+AD3076+AA3076+AB3076+AF3076+AG3076)</f>
        <v>0</v>
      </c>
      <c r="AJ3076" s="1">
        <f>'Innlegging av opplysninger'!$C$13*((X3076+Z3076+AC3076+AE3076)*(1-Data!M3076)-(Z3076+AE3076)*(1-Data!M3076)*1.8/12)</f>
        <v>0</v>
      </c>
      <c r="AK3076" s="83">
        <f t="shared" si="474"/>
        <v>0</v>
      </c>
      <c r="AL3076" s="83">
        <f t="shared" si="475"/>
        <v>0</v>
      </c>
      <c r="AM3076" s="83">
        <f t="shared" si="476"/>
        <v>0</v>
      </c>
    </row>
    <row r="3077" spans="1:39">
      <c r="A3077" t="str">
        <f t="shared" si="470"/>
        <v>00</v>
      </c>
      <c r="B3077" s="6">
        <f>Data!A3077</f>
        <v>0</v>
      </c>
      <c r="C3077" s="7">
        <f>Data!B3077</f>
        <v>0</v>
      </c>
      <c r="D3077" s="7">
        <f>Data!C3077</f>
        <v>0</v>
      </c>
      <c r="E3077" s="1">
        <f>Data!D3077</f>
        <v>0</v>
      </c>
      <c r="F3077" s="1">
        <f>Data!E3077+Data!F3077</f>
        <v>0</v>
      </c>
      <c r="G3077" s="1">
        <f>Data!G3077</f>
        <v>0</v>
      </c>
      <c r="H3077" s="1">
        <f t="shared" si="471"/>
        <v>0</v>
      </c>
      <c r="I3077" s="1">
        <f t="shared" si="472"/>
        <v>0</v>
      </c>
      <c r="J3077" s="1">
        <f t="shared" si="473"/>
        <v>0</v>
      </c>
      <c r="K3077" s="1">
        <f>'Innlegging av opplysninger'!$B$4*H3077</f>
        <v>0</v>
      </c>
      <c r="L3077" s="1"/>
      <c r="M3077" s="1">
        <f>'Innlegging av opplysninger'!$B$5*H3077</f>
        <v>0</v>
      </c>
      <c r="N3077" s="1">
        <f>'Innlegging av opplysninger'!$B$5*I3077</f>
        <v>0</v>
      </c>
      <c r="O3077" s="1">
        <f>'Innlegging av opplysninger'!$B$5*J3077</f>
        <v>0</v>
      </c>
      <c r="P3077" s="1">
        <f>'Innlegging av opplysninger'!$B$5*K3077</f>
        <v>0</v>
      </c>
      <c r="Q3077" s="1"/>
      <c r="R3077" s="1">
        <f>'Innlegging av opplysninger'!$C$11*SUM(H3077:Q3077)</f>
        <v>0</v>
      </c>
      <c r="S3077" s="1">
        <f>'Innlegging av opplysninger'!$C$13*(((H3077+J3077+M3077+O3077)*Data!H3077)+(J3077+O3077)*(1-Data!H3077)*1.8/12+I3077+N3077+K3077+L3077+P3077+Q3077)</f>
        <v>0</v>
      </c>
      <c r="T3077" s="1">
        <f>'Innlegging av opplysninger'!$C$13*((H3077+J3077+M3077+O3077)*(1-Data!H3077)-(J3077+O3077)*(1-Data!H3077)*1.8/12)</f>
        <v>0</v>
      </c>
      <c r="U3077" s="1">
        <f>Data!I3077</f>
        <v>0</v>
      </c>
      <c r="V3077" s="1">
        <f>Data!J3077+Data!K3077</f>
        <v>0</v>
      </c>
      <c r="W3077" s="1">
        <f>Data!L3077</f>
        <v>0</v>
      </c>
      <c r="X3077" s="1">
        <f t="shared" si="477"/>
        <v>0</v>
      </c>
      <c r="Y3077" s="100">
        <f t="shared" si="478"/>
        <v>0</v>
      </c>
      <c r="Z3077" s="100">
        <f t="shared" si="479"/>
        <v>0</v>
      </c>
      <c r="AA3077" s="100">
        <f>'Innlegging av opplysninger'!$B$4*X3077</f>
        <v>0</v>
      </c>
      <c r="AB3077" s="1"/>
      <c r="AC3077" s="1">
        <f>'Innlegging av opplysninger'!$B$5*X3077</f>
        <v>0</v>
      </c>
      <c r="AD3077" s="1">
        <f>'Innlegging av opplysninger'!$B$5*Y3077</f>
        <v>0</v>
      </c>
      <c r="AE3077" s="1">
        <f>'Innlegging av opplysninger'!$B$5*Z3077</f>
        <v>0</v>
      </c>
      <c r="AF3077" s="1">
        <f>'Innlegging av opplysninger'!$B$5*AA3077</f>
        <v>0</v>
      </c>
      <c r="AG3077" s="1"/>
      <c r="AH3077" s="1">
        <f>'Innlegging av opplysninger'!$C$11*SUM(X3077:AG3077)</f>
        <v>0</v>
      </c>
      <c r="AI3077" s="1">
        <f>'Innlegging av opplysninger'!$C$13*(((X3077+Z3077+AC3077+AE3077)*Data!M3077)+(Z3077+AE3077)*(1-Data!M3077)*1.8/12+Y3077+AD3077+AA3077+AB3077+AF3077+AG3077)</f>
        <v>0</v>
      </c>
      <c r="AJ3077" s="1">
        <f>'Innlegging av opplysninger'!$C$13*((X3077+Z3077+AC3077+AE3077)*(1-Data!M3077)-(Z3077+AE3077)*(1-Data!M3077)*1.8/12)</f>
        <v>0</v>
      </c>
      <c r="AK3077" s="83">
        <f t="shared" si="474"/>
        <v>0</v>
      </c>
      <c r="AL3077" s="83">
        <f t="shared" si="475"/>
        <v>0</v>
      </c>
      <c r="AM3077" s="83">
        <f t="shared" si="476"/>
        <v>0</v>
      </c>
    </row>
    <row r="3078" spans="1:39">
      <c r="A3078" t="str">
        <f t="shared" ref="A3078:A3107" si="480">CONCATENATE(B3078,D3078)</f>
        <v>00</v>
      </c>
      <c r="B3078" s="6">
        <f>Data!A3078</f>
        <v>0</v>
      </c>
      <c r="C3078" s="7">
        <f>Data!B3078</f>
        <v>0</v>
      </c>
      <c r="D3078" s="7">
        <f>Data!C3078</f>
        <v>0</v>
      </c>
      <c r="E3078" s="1">
        <f>Data!D3078</f>
        <v>0</v>
      </c>
      <c r="F3078" s="1">
        <f>Data!E3078+Data!F3078</f>
        <v>0</v>
      </c>
      <c r="G3078" s="1">
        <f>Data!G3078</f>
        <v>0</v>
      </c>
      <c r="H3078" s="1">
        <f t="shared" ref="H3078:H3107" si="481">F3078*(11-1/11)*E3078</f>
        <v>0</v>
      </c>
      <c r="I3078" s="1">
        <f t="shared" ref="I3078:I3107" si="482">G3078*(11-1/11)*E3078</f>
        <v>0</v>
      </c>
      <c r="J3078" s="1">
        <f t="shared" ref="J3078:J3107" si="483">(H3078+I3078)*0.12</f>
        <v>0</v>
      </c>
      <c r="K3078" s="1">
        <f>'Innlegging av opplysninger'!$B$4*H3078</f>
        <v>0</v>
      </c>
      <c r="L3078" s="1"/>
      <c r="M3078" s="1">
        <f>'Innlegging av opplysninger'!$B$5*H3078</f>
        <v>0</v>
      </c>
      <c r="N3078" s="1">
        <f>'Innlegging av opplysninger'!$B$5*I3078</f>
        <v>0</v>
      </c>
      <c r="O3078" s="1">
        <f>'Innlegging av opplysninger'!$B$5*J3078</f>
        <v>0</v>
      </c>
      <c r="P3078" s="1">
        <f>'Innlegging av opplysninger'!$B$5*K3078</f>
        <v>0</v>
      </c>
      <c r="Q3078" s="1"/>
      <c r="R3078" s="1">
        <f>'Innlegging av opplysninger'!$C$11*SUM(H3078:Q3078)</f>
        <v>0</v>
      </c>
      <c r="S3078" s="1">
        <f>'Innlegging av opplysninger'!$C$13*(((H3078+J3078+M3078+O3078)*Data!H3078)+(J3078+O3078)*(1-Data!H3078)*1.8/12+I3078+N3078+K3078+L3078+P3078+Q3078)</f>
        <v>0</v>
      </c>
      <c r="T3078" s="1">
        <f>'Innlegging av opplysninger'!$C$13*((H3078+J3078+M3078+O3078)*(1-Data!H3078)-(J3078+O3078)*(1-Data!H3078)*1.8/12)</f>
        <v>0</v>
      </c>
      <c r="U3078" s="1">
        <f>Data!I3078</f>
        <v>0</v>
      </c>
      <c r="V3078" s="1">
        <f>Data!J3078+Data!K3078</f>
        <v>0</v>
      </c>
      <c r="W3078" s="1">
        <f>Data!L3078</f>
        <v>0</v>
      </c>
      <c r="X3078" s="1">
        <f t="shared" si="477"/>
        <v>0</v>
      </c>
      <c r="Y3078" s="100">
        <f t="shared" si="478"/>
        <v>0</v>
      </c>
      <c r="Z3078" s="100">
        <f t="shared" si="479"/>
        <v>0</v>
      </c>
      <c r="AA3078" s="100">
        <f>'Innlegging av opplysninger'!$B$4*X3078</f>
        <v>0</v>
      </c>
      <c r="AB3078" s="1"/>
      <c r="AC3078" s="1">
        <f>'Innlegging av opplysninger'!$B$5*X3078</f>
        <v>0</v>
      </c>
      <c r="AD3078" s="1">
        <f>'Innlegging av opplysninger'!$B$5*Y3078</f>
        <v>0</v>
      </c>
      <c r="AE3078" s="1">
        <f>'Innlegging av opplysninger'!$B$5*Z3078</f>
        <v>0</v>
      </c>
      <c r="AF3078" s="1">
        <f>'Innlegging av opplysninger'!$B$5*AA3078</f>
        <v>0</v>
      </c>
      <c r="AG3078" s="1"/>
      <c r="AH3078" s="1">
        <f>'Innlegging av opplysninger'!$C$11*SUM(X3078:AG3078)</f>
        <v>0</v>
      </c>
      <c r="AI3078" s="1">
        <f>'Innlegging av opplysninger'!$C$13*(((X3078+Z3078+AC3078+AE3078)*Data!M3078)+(Z3078+AE3078)*(1-Data!M3078)*1.8/12+Y3078+AD3078+AA3078+AB3078+AF3078+AG3078)</f>
        <v>0</v>
      </c>
      <c r="AJ3078" s="1">
        <f>'Innlegging av opplysninger'!$C$13*((X3078+Z3078+AC3078+AE3078)*(1-Data!M3078)-(Z3078+AE3078)*(1-Data!M3078)*1.8/12)</f>
        <v>0</v>
      </c>
      <c r="AK3078" s="83">
        <f t="shared" ref="AK3078:AK3107" si="484">ROUND(AH3078+R3078,-3)</f>
        <v>0</v>
      </c>
      <c r="AL3078" s="83">
        <f t="shared" ref="AL3078:AL3107" si="485">ROUND(AI3078+S3078,-3)</f>
        <v>0</v>
      </c>
      <c r="AM3078" s="83">
        <f t="shared" ref="AM3078:AM3107" si="486">ROUND(AJ3078+T3078,-3)</f>
        <v>0</v>
      </c>
    </row>
    <row r="3079" spans="1:39">
      <c r="A3079" t="str">
        <f t="shared" si="480"/>
        <v>00</v>
      </c>
      <c r="B3079" s="6">
        <f>Data!A3079</f>
        <v>0</v>
      </c>
      <c r="C3079" s="7">
        <f>Data!B3079</f>
        <v>0</v>
      </c>
      <c r="D3079" s="7">
        <f>Data!C3079</f>
        <v>0</v>
      </c>
      <c r="E3079" s="1">
        <f>Data!D3079</f>
        <v>0</v>
      </c>
      <c r="F3079" s="1">
        <f>Data!E3079+Data!F3079</f>
        <v>0</v>
      </c>
      <c r="G3079" s="1">
        <f>Data!G3079</f>
        <v>0</v>
      </c>
      <c r="H3079" s="1">
        <f t="shared" si="481"/>
        <v>0</v>
      </c>
      <c r="I3079" s="1">
        <f t="shared" si="482"/>
        <v>0</v>
      </c>
      <c r="J3079" s="1">
        <f t="shared" si="483"/>
        <v>0</v>
      </c>
      <c r="K3079" s="1">
        <f>'Innlegging av opplysninger'!$B$4*H3079</f>
        <v>0</v>
      </c>
      <c r="L3079" s="1"/>
      <c r="M3079" s="1">
        <f>'Innlegging av opplysninger'!$B$5*H3079</f>
        <v>0</v>
      </c>
      <c r="N3079" s="1">
        <f>'Innlegging av opplysninger'!$B$5*I3079</f>
        <v>0</v>
      </c>
      <c r="O3079" s="1">
        <f>'Innlegging av opplysninger'!$B$5*J3079</f>
        <v>0</v>
      </c>
      <c r="P3079" s="1">
        <f>'Innlegging av opplysninger'!$B$5*K3079</f>
        <v>0</v>
      </c>
      <c r="Q3079" s="1"/>
      <c r="R3079" s="1">
        <f>'Innlegging av opplysninger'!$C$11*SUM(H3079:Q3079)</f>
        <v>0</v>
      </c>
      <c r="S3079" s="1">
        <f>'Innlegging av opplysninger'!$C$13*(((H3079+J3079+M3079+O3079)*Data!H3079)+(J3079+O3079)*(1-Data!H3079)*1.8/12+I3079+N3079+K3079+L3079+P3079+Q3079)</f>
        <v>0</v>
      </c>
      <c r="T3079" s="1">
        <f>'Innlegging av opplysninger'!$C$13*((H3079+J3079+M3079+O3079)*(1-Data!H3079)-(J3079+O3079)*(1-Data!H3079)*1.8/12)</f>
        <v>0</v>
      </c>
      <c r="U3079" s="1">
        <f>Data!I3079</f>
        <v>0</v>
      </c>
      <c r="V3079" s="1">
        <f>Data!J3079+Data!K3079</f>
        <v>0</v>
      </c>
      <c r="W3079" s="1">
        <f>Data!L3079</f>
        <v>0</v>
      </c>
      <c r="X3079" s="1">
        <f t="shared" ref="X3079:X3107" si="487">V3079*(11-1/11)*U3079</f>
        <v>0</v>
      </c>
      <c r="Y3079" s="100">
        <f t="shared" ref="Y3079:Y3107" si="488">W3079*(11-1/11)*U3079</f>
        <v>0</v>
      </c>
      <c r="Z3079" s="100">
        <f t="shared" ref="Z3079:Z3107" si="489">(X3079+Y3079)*0.143</f>
        <v>0</v>
      </c>
      <c r="AA3079" s="100">
        <f>'Innlegging av opplysninger'!$B$4*X3079</f>
        <v>0</v>
      </c>
      <c r="AB3079" s="1"/>
      <c r="AC3079" s="1">
        <f>'Innlegging av opplysninger'!$B$5*X3079</f>
        <v>0</v>
      </c>
      <c r="AD3079" s="1">
        <f>'Innlegging av opplysninger'!$B$5*Y3079</f>
        <v>0</v>
      </c>
      <c r="AE3079" s="1">
        <f>'Innlegging av opplysninger'!$B$5*Z3079</f>
        <v>0</v>
      </c>
      <c r="AF3079" s="1">
        <f>'Innlegging av opplysninger'!$B$5*AA3079</f>
        <v>0</v>
      </c>
      <c r="AG3079" s="1"/>
      <c r="AH3079" s="1">
        <f>'Innlegging av opplysninger'!$C$11*SUM(X3079:AG3079)</f>
        <v>0</v>
      </c>
      <c r="AI3079" s="1">
        <f>'Innlegging av opplysninger'!$C$13*(((X3079+Z3079+AC3079+AE3079)*Data!M3079)+(Z3079+AE3079)*(1-Data!M3079)*1.8/12+Y3079+AD3079+AA3079+AB3079+AF3079+AG3079)</f>
        <v>0</v>
      </c>
      <c r="AJ3079" s="1">
        <f>'Innlegging av opplysninger'!$C$13*((X3079+Z3079+AC3079+AE3079)*(1-Data!M3079)-(Z3079+AE3079)*(1-Data!M3079)*1.8/12)</f>
        <v>0</v>
      </c>
      <c r="AK3079" s="83">
        <f t="shared" si="484"/>
        <v>0</v>
      </c>
      <c r="AL3079" s="83">
        <f t="shared" si="485"/>
        <v>0</v>
      </c>
      <c r="AM3079" s="83">
        <f t="shared" si="486"/>
        <v>0</v>
      </c>
    </row>
    <row r="3080" spans="1:39">
      <c r="A3080" t="str">
        <f t="shared" si="480"/>
        <v>00</v>
      </c>
      <c r="B3080" s="6">
        <f>Data!A3080</f>
        <v>0</v>
      </c>
      <c r="C3080" s="7">
        <f>Data!B3080</f>
        <v>0</v>
      </c>
      <c r="D3080" s="7">
        <f>Data!C3080</f>
        <v>0</v>
      </c>
      <c r="E3080" s="1">
        <f>Data!D3080</f>
        <v>0</v>
      </c>
      <c r="F3080" s="1">
        <f>Data!E3080+Data!F3080</f>
        <v>0</v>
      </c>
      <c r="G3080" s="1">
        <f>Data!G3080</f>
        <v>0</v>
      </c>
      <c r="H3080" s="1">
        <f t="shared" si="481"/>
        <v>0</v>
      </c>
      <c r="I3080" s="1">
        <f t="shared" si="482"/>
        <v>0</v>
      </c>
      <c r="J3080" s="1">
        <f t="shared" si="483"/>
        <v>0</v>
      </c>
      <c r="K3080" s="1">
        <f>'Innlegging av opplysninger'!$B$4*H3080</f>
        <v>0</v>
      </c>
      <c r="L3080" s="1"/>
      <c r="M3080" s="1">
        <f>'Innlegging av opplysninger'!$B$5*H3080</f>
        <v>0</v>
      </c>
      <c r="N3080" s="1">
        <f>'Innlegging av opplysninger'!$B$5*I3080</f>
        <v>0</v>
      </c>
      <c r="O3080" s="1">
        <f>'Innlegging av opplysninger'!$B$5*J3080</f>
        <v>0</v>
      </c>
      <c r="P3080" s="1">
        <f>'Innlegging av opplysninger'!$B$5*K3080</f>
        <v>0</v>
      </c>
      <c r="Q3080" s="1"/>
      <c r="R3080" s="1">
        <f>'Innlegging av opplysninger'!$C$11*SUM(H3080:Q3080)</f>
        <v>0</v>
      </c>
      <c r="S3080" s="1">
        <f>'Innlegging av opplysninger'!$C$13*(((H3080+J3080+M3080+O3080)*Data!H3080)+(J3080+O3080)*(1-Data!H3080)*1.8/12+I3080+N3080+K3080+L3080+P3080+Q3080)</f>
        <v>0</v>
      </c>
      <c r="T3080" s="1">
        <f>'Innlegging av opplysninger'!$C$13*((H3080+J3080+M3080+O3080)*(1-Data!H3080)-(J3080+O3080)*(1-Data!H3080)*1.8/12)</f>
        <v>0</v>
      </c>
      <c r="U3080" s="1">
        <f>Data!I3080</f>
        <v>0</v>
      </c>
      <c r="V3080" s="1">
        <f>Data!J3080+Data!K3080</f>
        <v>0</v>
      </c>
      <c r="W3080" s="1">
        <f>Data!L3080</f>
        <v>0</v>
      </c>
      <c r="X3080" s="1">
        <f t="shared" si="487"/>
        <v>0</v>
      </c>
      <c r="Y3080" s="100">
        <f t="shared" si="488"/>
        <v>0</v>
      </c>
      <c r="Z3080" s="100">
        <f t="shared" si="489"/>
        <v>0</v>
      </c>
      <c r="AA3080" s="100">
        <f>'Innlegging av opplysninger'!$B$4*X3080</f>
        <v>0</v>
      </c>
      <c r="AB3080" s="1"/>
      <c r="AC3080" s="1">
        <f>'Innlegging av opplysninger'!$B$5*X3080</f>
        <v>0</v>
      </c>
      <c r="AD3080" s="1">
        <f>'Innlegging av opplysninger'!$B$5*Y3080</f>
        <v>0</v>
      </c>
      <c r="AE3080" s="1">
        <f>'Innlegging av opplysninger'!$B$5*Z3080</f>
        <v>0</v>
      </c>
      <c r="AF3080" s="1">
        <f>'Innlegging av opplysninger'!$B$5*AA3080</f>
        <v>0</v>
      </c>
      <c r="AG3080" s="1"/>
      <c r="AH3080" s="1">
        <f>'Innlegging av opplysninger'!$C$11*SUM(X3080:AG3080)</f>
        <v>0</v>
      </c>
      <c r="AI3080" s="1">
        <f>'Innlegging av opplysninger'!$C$13*(((X3080+Z3080+AC3080+AE3080)*Data!M3080)+(Z3080+AE3080)*(1-Data!M3080)*1.8/12+Y3080+AD3080+AA3080+AB3080+AF3080+AG3080)</f>
        <v>0</v>
      </c>
      <c r="AJ3080" s="1">
        <f>'Innlegging av opplysninger'!$C$13*((X3080+Z3080+AC3080+AE3080)*(1-Data!M3080)-(Z3080+AE3080)*(1-Data!M3080)*1.8/12)</f>
        <v>0</v>
      </c>
      <c r="AK3080" s="83">
        <f t="shared" si="484"/>
        <v>0</v>
      </c>
      <c r="AL3080" s="83">
        <f t="shared" si="485"/>
        <v>0</v>
      </c>
      <c r="AM3080" s="83">
        <f t="shared" si="486"/>
        <v>0</v>
      </c>
    </row>
    <row r="3081" spans="1:39">
      <c r="A3081" t="str">
        <f t="shared" si="480"/>
        <v>00</v>
      </c>
      <c r="B3081" s="6">
        <f>Data!A3081</f>
        <v>0</v>
      </c>
      <c r="C3081" s="7">
        <f>Data!B3081</f>
        <v>0</v>
      </c>
      <c r="D3081" s="7">
        <f>Data!C3081</f>
        <v>0</v>
      </c>
      <c r="E3081" s="1">
        <f>Data!D3081</f>
        <v>0</v>
      </c>
      <c r="F3081" s="1">
        <f>Data!E3081+Data!F3081</f>
        <v>0</v>
      </c>
      <c r="G3081" s="1">
        <f>Data!G3081</f>
        <v>0</v>
      </c>
      <c r="H3081" s="1">
        <f t="shared" si="481"/>
        <v>0</v>
      </c>
      <c r="I3081" s="1">
        <f t="shared" si="482"/>
        <v>0</v>
      </c>
      <c r="J3081" s="1">
        <f t="shared" si="483"/>
        <v>0</v>
      </c>
      <c r="K3081" s="1">
        <f>'Innlegging av opplysninger'!$B$4*H3081</f>
        <v>0</v>
      </c>
      <c r="L3081" s="1"/>
      <c r="M3081" s="1">
        <f>'Innlegging av opplysninger'!$B$5*H3081</f>
        <v>0</v>
      </c>
      <c r="N3081" s="1">
        <f>'Innlegging av opplysninger'!$B$5*I3081</f>
        <v>0</v>
      </c>
      <c r="O3081" s="1">
        <f>'Innlegging av opplysninger'!$B$5*J3081</f>
        <v>0</v>
      </c>
      <c r="P3081" s="1">
        <f>'Innlegging av opplysninger'!$B$5*K3081</f>
        <v>0</v>
      </c>
      <c r="Q3081" s="1"/>
      <c r="R3081" s="1">
        <f>'Innlegging av opplysninger'!$C$11*SUM(H3081:Q3081)</f>
        <v>0</v>
      </c>
      <c r="S3081" s="1">
        <f>'Innlegging av opplysninger'!$C$13*(((H3081+J3081+M3081+O3081)*Data!H3081)+(J3081+O3081)*(1-Data!H3081)*1.8/12+I3081+N3081+K3081+L3081+P3081+Q3081)</f>
        <v>0</v>
      </c>
      <c r="T3081" s="1">
        <f>'Innlegging av opplysninger'!$C$13*((H3081+J3081+M3081+O3081)*(1-Data!H3081)-(J3081+O3081)*(1-Data!H3081)*1.8/12)</f>
        <v>0</v>
      </c>
      <c r="U3081" s="1">
        <f>Data!I3081</f>
        <v>0</v>
      </c>
      <c r="V3081" s="1">
        <f>Data!J3081+Data!K3081</f>
        <v>0</v>
      </c>
      <c r="W3081" s="1">
        <f>Data!L3081</f>
        <v>0</v>
      </c>
      <c r="X3081" s="1">
        <f t="shared" si="487"/>
        <v>0</v>
      </c>
      <c r="Y3081" s="100">
        <f t="shared" si="488"/>
        <v>0</v>
      </c>
      <c r="Z3081" s="100">
        <f t="shared" si="489"/>
        <v>0</v>
      </c>
      <c r="AA3081" s="100">
        <f>'Innlegging av opplysninger'!$B$4*X3081</f>
        <v>0</v>
      </c>
      <c r="AB3081" s="1"/>
      <c r="AC3081" s="1">
        <f>'Innlegging av opplysninger'!$B$5*X3081</f>
        <v>0</v>
      </c>
      <c r="AD3081" s="1">
        <f>'Innlegging av opplysninger'!$B$5*Y3081</f>
        <v>0</v>
      </c>
      <c r="AE3081" s="1">
        <f>'Innlegging av opplysninger'!$B$5*Z3081</f>
        <v>0</v>
      </c>
      <c r="AF3081" s="1">
        <f>'Innlegging av opplysninger'!$B$5*AA3081</f>
        <v>0</v>
      </c>
      <c r="AG3081" s="1"/>
      <c r="AH3081" s="1">
        <f>'Innlegging av opplysninger'!$C$11*SUM(X3081:AG3081)</f>
        <v>0</v>
      </c>
      <c r="AI3081" s="1">
        <f>'Innlegging av opplysninger'!$C$13*(((X3081+Z3081+AC3081+AE3081)*Data!M3081)+(Z3081+AE3081)*(1-Data!M3081)*1.8/12+Y3081+AD3081+AA3081+AB3081+AF3081+AG3081)</f>
        <v>0</v>
      </c>
      <c r="AJ3081" s="1">
        <f>'Innlegging av opplysninger'!$C$13*((X3081+Z3081+AC3081+AE3081)*(1-Data!M3081)-(Z3081+AE3081)*(1-Data!M3081)*1.8/12)</f>
        <v>0</v>
      </c>
      <c r="AK3081" s="83">
        <f t="shared" si="484"/>
        <v>0</v>
      </c>
      <c r="AL3081" s="83">
        <f t="shared" si="485"/>
        <v>0</v>
      </c>
      <c r="AM3081" s="83">
        <f t="shared" si="486"/>
        <v>0</v>
      </c>
    </row>
    <row r="3082" spans="1:39">
      <c r="A3082" t="str">
        <f t="shared" si="480"/>
        <v>00</v>
      </c>
      <c r="B3082" s="6">
        <f>Data!A3082</f>
        <v>0</v>
      </c>
      <c r="C3082" s="7">
        <f>Data!B3082</f>
        <v>0</v>
      </c>
      <c r="D3082" s="7">
        <f>Data!C3082</f>
        <v>0</v>
      </c>
      <c r="E3082" s="1">
        <f>Data!D3082</f>
        <v>0</v>
      </c>
      <c r="F3082" s="1">
        <f>Data!E3082+Data!F3082</f>
        <v>0</v>
      </c>
      <c r="G3082" s="1">
        <f>Data!G3082</f>
        <v>0</v>
      </c>
      <c r="H3082" s="1">
        <f t="shared" si="481"/>
        <v>0</v>
      </c>
      <c r="I3082" s="1">
        <f t="shared" si="482"/>
        <v>0</v>
      </c>
      <c r="J3082" s="1">
        <f t="shared" si="483"/>
        <v>0</v>
      </c>
      <c r="K3082" s="1">
        <f>'Innlegging av opplysninger'!$B$4*H3082</f>
        <v>0</v>
      </c>
      <c r="L3082" s="1"/>
      <c r="M3082" s="1">
        <f>'Innlegging av opplysninger'!$B$5*H3082</f>
        <v>0</v>
      </c>
      <c r="N3082" s="1">
        <f>'Innlegging av opplysninger'!$B$5*I3082</f>
        <v>0</v>
      </c>
      <c r="O3082" s="1">
        <f>'Innlegging av opplysninger'!$B$5*J3082</f>
        <v>0</v>
      </c>
      <c r="P3082" s="1">
        <f>'Innlegging av opplysninger'!$B$5*K3082</f>
        <v>0</v>
      </c>
      <c r="Q3082" s="1"/>
      <c r="R3082" s="1">
        <f>'Innlegging av opplysninger'!$C$11*SUM(H3082:Q3082)</f>
        <v>0</v>
      </c>
      <c r="S3082" s="1">
        <f>'Innlegging av opplysninger'!$C$13*(((H3082+J3082+M3082+O3082)*Data!H3082)+(J3082+O3082)*(1-Data!H3082)*1.8/12+I3082+N3082+K3082+L3082+P3082+Q3082)</f>
        <v>0</v>
      </c>
      <c r="T3082" s="1">
        <f>'Innlegging av opplysninger'!$C$13*((H3082+J3082+M3082+O3082)*(1-Data!H3082)-(J3082+O3082)*(1-Data!H3082)*1.8/12)</f>
        <v>0</v>
      </c>
      <c r="U3082" s="1">
        <f>Data!I3082</f>
        <v>0</v>
      </c>
      <c r="V3082" s="1">
        <f>Data!J3082+Data!K3082</f>
        <v>0</v>
      </c>
      <c r="W3082" s="1">
        <f>Data!L3082</f>
        <v>0</v>
      </c>
      <c r="X3082" s="1">
        <f t="shared" si="487"/>
        <v>0</v>
      </c>
      <c r="Y3082" s="100">
        <f t="shared" si="488"/>
        <v>0</v>
      </c>
      <c r="Z3082" s="100">
        <f t="shared" si="489"/>
        <v>0</v>
      </c>
      <c r="AA3082" s="100">
        <f>'Innlegging av opplysninger'!$B$4*X3082</f>
        <v>0</v>
      </c>
      <c r="AB3082" s="1"/>
      <c r="AC3082" s="1">
        <f>'Innlegging av opplysninger'!$B$5*X3082</f>
        <v>0</v>
      </c>
      <c r="AD3082" s="1">
        <f>'Innlegging av opplysninger'!$B$5*Y3082</f>
        <v>0</v>
      </c>
      <c r="AE3082" s="1">
        <f>'Innlegging av opplysninger'!$B$5*Z3082</f>
        <v>0</v>
      </c>
      <c r="AF3082" s="1">
        <f>'Innlegging av opplysninger'!$B$5*AA3082</f>
        <v>0</v>
      </c>
      <c r="AG3082" s="1"/>
      <c r="AH3082" s="1">
        <f>'Innlegging av opplysninger'!$C$11*SUM(X3082:AG3082)</f>
        <v>0</v>
      </c>
      <c r="AI3082" s="1">
        <f>'Innlegging av opplysninger'!$C$13*(((X3082+Z3082+AC3082+AE3082)*Data!M3082)+(Z3082+AE3082)*(1-Data!M3082)*1.8/12+Y3082+AD3082+AA3082+AB3082+AF3082+AG3082)</f>
        <v>0</v>
      </c>
      <c r="AJ3082" s="1">
        <f>'Innlegging av opplysninger'!$C$13*((X3082+Z3082+AC3082+AE3082)*(1-Data!M3082)-(Z3082+AE3082)*(1-Data!M3082)*1.8/12)</f>
        <v>0</v>
      </c>
      <c r="AK3082" s="83">
        <f t="shared" si="484"/>
        <v>0</v>
      </c>
      <c r="AL3082" s="83">
        <f t="shared" si="485"/>
        <v>0</v>
      </c>
      <c r="AM3082" s="83">
        <f t="shared" si="486"/>
        <v>0</v>
      </c>
    </row>
    <row r="3083" spans="1:39">
      <c r="A3083" t="str">
        <f t="shared" si="480"/>
        <v>00</v>
      </c>
      <c r="B3083" s="6">
        <f>Data!A3083</f>
        <v>0</v>
      </c>
      <c r="C3083" s="7">
        <f>Data!B3083</f>
        <v>0</v>
      </c>
      <c r="D3083" s="7">
        <f>Data!C3083</f>
        <v>0</v>
      </c>
      <c r="E3083" s="1">
        <f>Data!D3083</f>
        <v>0</v>
      </c>
      <c r="F3083" s="1">
        <f>Data!E3083+Data!F3083</f>
        <v>0</v>
      </c>
      <c r="G3083" s="1">
        <f>Data!G3083</f>
        <v>0</v>
      </c>
      <c r="H3083" s="1">
        <f t="shared" si="481"/>
        <v>0</v>
      </c>
      <c r="I3083" s="1">
        <f t="shared" si="482"/>
        <v>0</v>
      </c>
      <c r="J3083" s="1">
        <f t="shared" si="483"/>
        <v>0</v>
      </c>
      <c r="K3083" s="1">
        <f>'Innlegging av opplysninger'!$B$4*H3083</f>
        <v>0</v>
      </c>
      <c r="L3083" s="1"/>
      <c r="M3083" s="1">
        <f>'Innlegging av opplysninger'!$B$5*H3083</f>
        <v>0</v>
      </c>
      <c r="N3083" s="1">
        <f>'Innlegging av opplysninger'!$B$5*I3083</f>
        <v>0</v>
      </c>
      <c r="O3083" s="1">
        <f>'Innlegging av opplysninger'!$B$5*J3083</f>
        <v>0</v>
      </c>
      <c r="P3083" s="1">
        <f>'Innlegging av opplysninger'!$B$5*K3083</f>
        <v>0</v>
      </c>
      <c r="Q3083" s="1"/>
      <c r="R3083" s="1">
        <f>'Innlegging av opplysninger'!$C$11*SUM(H3083:Q3083)</f>
        <v>0</v>
      </c>
      <c r="S3083" s="1">
        <f>'Innlegging av opplysninger'!$C$13*(((H3083+J3083+M3083+O3083)*Data!H3083)+(J3083+O3083)*(1-Data!H3083)*1.8/12+I3083+N3083+K3083+L3083+P3083+Q3083)</f>
        <v>0</v>
      </c>
      <c r="T3083" s="1">
        <f>'Innlegging av opplysninger'!$C$13*((H3083+J3083+M3083+O3083)*(1-Data!H3083)-(J3083+O3083)*(1-Data!H3083)*1.8/12)</f>
        <v>0</v>
      </c>
      <c r="U3083" s="1">
        <f>Data!I3083</f>
        <v>0</v>
      </c>
      <c r="V3083" s="1">
        <f>Data!J3083+Data!K3083</f>
        <v>0</v>
      </c>
      <c r="W3083" s="1">
        <f>Data!L3083</f>
        <v>0</v>
      </c>
      <c r="X3083" s="1">
        <f t="shared" si="487"/>
        <v>0</v>
      </c>
      <c r="Y3083" s="100">
        <f t="shared" si="488"/>
        <v>0</v>
      </c>
      <c r="Z3083" s="100">
        <f t="shared" si="489"/>
        <v>0</v>
      </c>
      <c r="AA3083" s="100">
        <f>'Innlegging av opplysninger'!$B$4*X3083</f>
        <v>0</v>
      </c>
      <c r="AB3083" s="1"/>
      <c r="AC3083" s="1">
        <f>'Innlegging av opplysninger'!$B$5*X3083</f>
        <v>0</v>
      </c>
      <c r="AD3083" s="1">
        <f>'Innlegging av opplysninger'!$B$5*Y3083</f>
        <v>0</v>
      </c>
      <c r="AE3083" s="1">
        <f>'Innlegging av opplysninger'!$B$5*Z3083</f>
        <v>0</v>
      </c>
      <c r="AF3083" s="1">
        <f>'Innlegging av opplysninger'!$B$5*AA3083</f>
        <v>0</v>
      </c>
      <c r="AG3083" s="1"/>
      <c r="AH3083" s="1">
        <f>'Innlegging av opplysninger'!$C$11*SUM(X3083:AG3083)</f>
        <v>0</v>
      </c>
      <c r="AI3083" s="1">
        <f>'Innlegging av opplysninger'!$C$13*(((X3083+Z3083+AC3083+AE3083)*Data!M3083)+(Z3083+AE3083)*(1-Data!M3083)*1.8/12+Y3083+AD3083+AA3083+AB3083+AF3083+AG3083)</f>
        <v>0</v>
      </c>
      <c r="AJ3083" s="1">
        <f>'Innlegging av opplysninger'!$C$13*((X3083+Z3083+AC3083+AE3083)*(1-Data!M3083)-(Z3083+AE3083)*(1-Data!M3083)*1.8/12)</f>
        <v>0</v>
      </c>
      <c r="AK3083" s="83">
        <f t="shared" si="484"/>
        <v>0</v>
      </c>
      <c r="AL3083" s="83">
        <f t="shared" si="485"/>
        <v>0</v>
      </c>
      <c r="AM3083" s="83">
        <f t="shared" si="486"/>
        <v>0</v>
      </c>
    </row>
    <row r="3084" spans="1:39">
      <c r="A3084" t="str">
        <f t="shared" si="480"/>
        <v>00</v>
      </c>
      <c r="B3084" s="6">
        <f>Data!A3084</f>
        <v>0</v>
      </c>
      <c r="C3084" s="7">
        <f>Data!B3084</f>
        <v>0</v>
      </c>
      <c r="D3084" s="7">
        <f>Data!C3084</f>
        <v>0</v>
      </c>
      <c r="E3084" s="1">
        <f>Data!D3084</f>
        <v>0</v>
      </c>
      <c r="F3084" s="1">
        <f>Data!E3084+Data!F3084</f>
        <v>0</v>
      </c>
      <c r="G3084" s="1">
        <f>Data!G3084</f>
        <v>0</v>
      </c>
      <c r="H3084" s="1">
        <f t="shared" si="481"/>
        <v>0</v>
      </c>
      <c r="I3084" s="1">
        <f t="shared" si="482"/>
        <v>0</v>
      </c>
      <c r="J3084" s="1">
        <f t="shared" si="483"/>
        <v>0</v>
      </c>
      <c r="K3084" s="1">
        <f>'Innlegging av opplysninger'!$B$4*H3084</f>
        <v>0</v>
      </c>
      <c r="L3084" s="1"/>
      <c r="M3084" s="1">
        <f>'Innlegging av opplysninger'!$B$5*H3084</f>
        <v>0</v>
      </c>
      <c r="N3084" s="1">
        <f>'Innlegging av opplysninger'!$B$5*I3084</f>
        <v>0</v>
      </c>
      <c r="O3084" s="1">
        <f>'Innlegging av opplysninger'!$B$5*J3084</f>
        <v>0</v>
      </c>
      <c r="P3084" s="1">
        <f>'Innlegging av opplysninger'!$B$5*K3084</f>
        <v>0</v>
      </c>
      <c r="Q3084" s="1"/>
      <c r="R3084" s="1">
        <f>'Innlegging av opplysninger'!$C$11*SUM(H3084:Q3084)</f>
        <v>0</v>
      </c>
      <c r="S3084" s="1">
        <f>'Innlegging av opplysninger'!$C$13*(((H3084+J3084+M3084+O3084)*Data!H3084)+(J3084+O3084)*(1-Data!H3084)*1.8/12+I3084+N3084+K3084+L3084+P3084+Q3084)</f>
        <v>0</v>
      </c>
      <c r="T3084" s="1">
        <f>'Innlegging av opplysninger'!$C$13*((H3084+J3084+M3084+O3084)*(1-Data!H3084)-(J3084+O3084)*(1-Data!H3084)*1.8/12)</f>
        <v>0</v>
      </c>
      <c r="U3084" s="1">
        <f>Data!I3084</f>
        <v>0</v>
      </c>
      <c r="V3084" s="1">
        <f>Data!J3084+Data!K3084</f>
        <v>0</v>
      </c>
      <c r="W3084" s="1">
        <f>Data!L3084</f>
        <v>0</v>
      </c>
      <c r="X3084" s="1">
        <f t="shared" si="487"/>
        <v>0</v>
      </c>
      <c r="Y3084" s="100">
        <f t="shared" si="488"/>
        <v>0</v>
      </c>
      <c r="Z3084" s="100">
        <f t="shared" si="489"/>
        <v>0</v>
      </c>
      <c r="AA3084" s="100">
        <f>'Innlegging av opplysninger'!$B$4*X3084</f>
        <v>0</v>
      </c>
      <c r="AB3084" s="1"/>
      <c r="AC3084" s="1">
        <f>'Innlegging av opplysninger'!$B$5*X3084</f>
        <v>0</v>
      </c>
      <c r="AD3084" s="1">
        <f>'Innlegging av opplysninger'!$B$5*Y3084</f>
        <v>0</v>
      </c>
      <c r="AE3084" s="1">
        <f>'Innlegging av opplysninger'!$B$5*Z3084</f>
        <v>0</v>
      </c>
      <c r="AF3084" s="1">
        <f>'Innlegging av opplysninger'!$B$5*AA3084</f>
        <v>0</v>
      </c>
      <c r="AG3084" s="1"/>
      <c r="AH3084" s="1">
        <f>'Innlegging av opplysninger'!$C$11*SUM(X3084:AG3084)</f>
        <v>0</v>
      </c>
      <c r="AI3084" s="1">
        <f>'Innlegging av opplysninger'!$C$13*(((X3084+Z3084+AC3084+AE3084)*Data!M3084)+(Z3084+AE3084)*(1-Data!M3084)*1.8/12+Y3084+AD3084+AA3084+AB3084+AF3084+AG3084)</f>
        <v>0</v>
      </c>
      <c r="AJ3084" s="1">
        <f>'Innlegging av opplysninger'!$C$13*((X3084+Z3084+AC3084+AE3084)*(1-Data!M3084)-(Z3084+AE3084)*(1-Data!M3084)*1.8/12)</f>
        <v>0</v>
      </c>
      <c r="AK3084" s="83">
        <f t="shared" si="484"/>
        <v>0</v>
      </c>
      <c r="AL3084" s="83">
        <f t="shared" si="485"/>
        <v>0</v>
      </c>
      <c r="AM3084" s="83">
        <f t="shared" si="486"/>
        <v>0</v>
      </c>
    </row>
    <row r="3085" spans="1:39">
      <c r="A3085" t="str">
        <f t="shared" si="480"/>
        <v>00</v>
      </c>
      <c r="B3085" s="6">
        <f>Data!A3085</f>
        <v>0</v>
      </c>
      <c r="C3085" s="7">
        <f>Data!B3085</f>
        <v>0</v>
      </c>
      <c r="D3085" s="7">
        <f>Data!C3085</f>
        <v>0</v>
      </c>
      <c r="E3085" s="1">
        <f>Data!D3085</f>
        <v>0</v>
      </c>
      <c r="F3085" s="1">
        <f>Data!E3085+Data!F3085</f>
        <v>0</v>
      </c>
      <c r="G3085" s="1">
        <f>Data!G3085</f>
        <v>0</v>
      </c>
      <c r="H3085" s="1">
        <f t="shared" si="481"/>
        <v>0</v>
      </c>
      <c r="I3085" s="1">
        <f t="shared" si="482"/>
        <v>0</v>
      </c>
      <c r="J3085" s="1">
        <f t="shared" si="483"/>
        <v>0</v>
      </c>
      <c r="K3085" s="1">
        <f>'Innlegging av opplysninger'!$B$4*H3085</f>
        <v>0</v>
      </c>
      <c r="L3085" s="1"/>
      <c r="M3085" s="1">
        <f>'Innlegging av opplysninger'!$B$5*H3085</f>
        <v>0</v>
      </c>
      <c r="N3085" s="1">
        <f>'Innlegging av opplysninger'!$B$5*I3085</f>
        <v>0</v>
      </c>
      <c r="O3085" s="1">
        <f>'Innlegging av opplysninger'!$B$5*J3085</f>
        <v>0</v>
      </c>
      <c r="P3085" s="1">
        <f>'Innlegging av opplysninger'!$B$5*K3085</f>
        <v>0</v>
      </c>
      <c r="Q3085" s="1"/>
      <c r="R3085" s="1">
        <f>'Innlegging av opplysninger'!$C$11*SUM(H3085:Q3085)</f>
        <v>0</v>
      </c>
      <c r="S3085" s="1">
        <f>'Innlegging av opplysninger'!$C$13*(((H3085+J3085+M3085+O3085)*Data!H3085)+(J3085+O3085)*(1-Data!H3085)*1.8/12+I3085+N3085+K3085+L3085+P3085+Q3085)</f>
        <v>0</v>
      </c>
      <c r="T3085" s="1">
        <f>'Innlegging av opplysninger'!$C$13*((H3085+J3085+M3085+O3085)*(1-Data!H3085)-(J3085+O3085)*(1-Data!H3085)*1.8/12)</f>
        <v>0</v>
      </c>
      <c r="U3085" s="1">
        <f>Data!I3085</f>
        <v>0</v>
      </c>
      <c r="V3085" s="1">
        <f>Data!J3085+Data!K3085</f>
        <v>0</v>
      </c>
      <c r="W3085" s="1">
        <f>Data!L3085</f>
        <v>0</v>
      </c>
      <c r="X3085" s="1">
        <f t="shared" si="487"/>
        <v>0</v>
      </c>
      <c r="Y3085" s="100">
        <f t="shared" si="488"/>
        <v>0</v>
      </c>
      <c r="Z3085" s="100">
        <f t="shared" si="489"/>
        <v>0</v>
      </c>
      <c r="AA3085" s="100">
        <f>'Innlegging av opplysninger'!$B$4*X3085</f>
        <v>0</v>
      </c>
      <c r="AB3085" s="1"/>
      <c r="AC3085" s="1">
        <f>'Innlegging av opplysninger'!$B$5*X3085</f>
        <v>0</v>
      </c>
      <c r="AD3085" s="1">
        <f>'Innlegging av opplysninger'!$B$5*Y3085</f>
        <v>0</v>
      </c>
      <c r="AE3085" s="1">
        <f>'Innlegging av opplysninger'!$B$5*Z3085</f>
        <v>0</v>
      </c>
      <c r="AF3085" s="1">
        <f>'Innlegging av opplysninger'!$B$5*AA3085</f>
        <v>0</v>
      </c>
      <c r="AG3085" s="1"/>
      <c r="AH3085" s="1">
        <f>'Innlegging av opplysninger'!$C$11*SUM(X3085:AG3085)</f>
        <v>0</v>
      </c>
      <c r="AI3085" s="1">
        <f>'Innlegging av opplysninger'!$C$13*(((X3085+Z3085+AC3085+AE3085)*Data!M3085)+(Z3085+AE3085)*(1-Data!M3085)*1.8/12+Y3085+AD3085+AA3085+AB3085+AF3085+AG3085)</f>
        <v>0</v>
      </c>
      <c r="AJ3085" s="1">
        <f>'Innlegging av opplysninger'!$C$13*((X3085+Z3085+AC3085+AE3085)*(1-Data!M3085)-(Z3085+AE3085)*(1-Data!M3085)*1.8/12)</f>
        <v>0</v>
      </c>
      <c r="AK3085" s="83">
        <f t="shared" si="484"/>
        <v>0</v>
      </c>
      <c r="AL3085" s="83">
        <f t="shared" si="485"/>
        <v>0</v>
      </c>
      <c r="AM3085" s="83">
        <f t="shared" si="486"/>
        <v>0</v>
      </c>
    </row>
    <row r="3086" spans="1:39">
      <c r="A3086" t="str">
        <f t="shared" si="480"/>
        <v>00</v>
      </c>
      <c r="B3086" s="6">
        <f>Data!A3086</f>
        <v>0</v>
      </c>
      <c r="C3086" s="7">
        <f>Data!B3086</f>
        <v>0</v>
      </c>
      <c r="D3086" s="7">
        <f>Data!C3086</f>
        <v>0</v>
      </c>
      <c r="E3086" s="1">
        <f>Data!D3086</f>
        <v>0</v>
      </c>
      <c r="F3086" s="1">
        <f>Data!E3086+Data!F3086</f>
        <v>0</v>
      </c>
      <c r="G3086" s="1">
        <f>Data!G3086</f>
        <v>0</v>
      </c>
      <c r="H3086" s="1">
        <f t="shared" si="481"/>
        <v>0</v>
      </c>
      <c r="I3086" s="1">
        <f t="shared" si="482"/>
        <v>0</v>
      </c>
      <c r="J3086" s="1">
        <f t="shared" si="483"/>
        <v>0</v>
      </c>
      <c r="K3086" s="1">
        <f>'Innlegging av opplysninger'!$B$4*H3086</f>
        <v>0</v>
      </c>
      <c r="L3086" s="1"/>
      <c r="M3086" s="1">
        <f>'Innlegging av opplysninger'!$B$5*H3086</f>
        <v>0</v>
      </c>
      <c r="N3086" s="1">
        <f>'Innlegging av opplysninger'!$B$5*I3086</f>
        <v>0</v>
      </c>
      <c r="O3086" s="1">
        <f>'Innlegging av opplysninger'!$B$5*J3086</f>
        <v>0</v>
      </c>
      <c r="P3086" s="1">
        <f>'Innlegging av opplysninger'!$B$5*K3086</f>
        <v>0</v>
      </c>
      <c r="Q3086" s="1"/>
      <c r="R3086" s="1">
        <f>'Innlegging av opplysninger'!$C$11*SUM(H3086:Q3086)</f>
        <v>0</v>
      </c>
      <c r="S3086" s="1">
        <f>'Innlegging av opplysninger'!$C$13*(((H3086+J3086+M3086+O3086)*Data!H3086)+(J3086+O3086)*(1-Data!H3086)*1.8/12+I3086+N3086+K3086+L3086+P3086+Q3086)</f>
        <v>0</v>
      </c>
      <c r="T3086" s="1">
        <f>'Innlegging av opplysninger'!$C$13*((H3086+J3086+M3086+O3086)*(1-Data!H3086)-(J3086+O3086)*(1-Data!H3086)*1.8/12)</f>
        <v>0</v>
      </c>
      <c r="U3086" s="1">
        <f>Data!I3086</f>
        <v>0</v>
      </c>
      <c r="V3086" s="1">
        <f>Data!J3086+Data!K3086</f>
        <v>0</v>
      </c>
      <c r="W3086" s="1">
        <f>Data!L3086</f>
        <v>0</v>
      </c>
      <c r="X3086" s="1">
        <f t="shared" si="487"/>
        <v>0</v>
      </c>
      <c r="Y3086" s="100">
        <f t="shared" si="488"/>
        <v>0</v>
      </c>
      <c r="Z3086" s="100">
        <f t="shared" si="489"/>
        <v>0</v>
      </c>
      <c r="AA3086" s="100">
        <f>'Innlegging av opplysninger'!$B$4*X3086</f>
        <v>0</v>
      </c>
      <c r="AB3086" s="1"/>
      <c r="AC3086" s="1">
        <f>'Innlegging av opplysninger'!$B$5*X3086</f>
        <v>0</v>
      </c>
      <c r="AD3086" s="1">
        <f>'Innlegging av opplysninger'!$B$5*Y3086</f>
        <v>0</v>
      </c>
      <c r="AE3086" s="1">
        <f>'Innlegging av opplysninger'!$B$5*Z3086</f>
        <v>0</v>
      </c>
      <c r="AF3086" s="1">
        <f>'Innlegging av opplysninger'!$B$5*AA3086</f>
        <v>0</v>
      </c>
      <c r="AG3086" s="1"/>
      <c r="AH3086" s="1">
        <f>'Innlegging av opplysninger'!$C$11*SUM(X3086:AG3086)</f>
        <v>0</v>
      </c>
      <c r="AI3086" s="1">
        <f>'Innlegging av opplysninger'!$C$13*(((X3086+Z3086+AC3086+AE3086)*Data!M3086)+(Z3086+AE3086)*(1-Data!M3086)*1.8/12+Y3086+AD3086+AA3086+AB3086+AF3086+AG3086)</f>
        <v>0</v>
      </c>
      <c r="AJ3086" s="1">
        <f>'Innlegging av opplysninger'!$C$13*((X3086+Z3086+AC3086+AE3086)*(1-Data!M3086)-(Z3086+AE3086)*(1-Data!M3086)*1.8/12)</f>
        <v>0</v>
      </c>
      <c r="AK3086" s="83">
        <f t="shared" si="484"/>
        <v>0</v>
      </c>
      <c r="AL3086" s="83">
        <f t="shared" si="485"/>
        <v>0</v>
      </c>
      <c r="AM3086" s="83">
        <f t="shared" si="486"/>
        <v>0</v>
      </c>
    </row>
    <row r="3087" spans="1:39">
      <c r="A3087" t="str">
        <f t="shared" si="480"/>
        <v>00</v>
      </c>
      <c r="B3087" s="6">
        <f>Data!A3087</f>
        <v>0</v>
      </c>
      <c r="C3087" s="7">
        <f>Data!B3087</f>
        <v>0</v>
      </c>
      <c r="D3087" s="7">
        <f>Data!C3087</f>
        <v>0</v>
      </c>
      <c r="E3087" s="1">
        <f>Data!D3087</f>
        <v>0</v>
      </c>
      <c r="F3087" s="1">
        <f>Data!E3087+Data!F3087</f>
        <v>0</v>
      </c>
      <c r="G3087" s="1">
        <f>Data!G3087</f>
        <v>0</v>
      </c>
      <c r="H3087" s="1">
        <f t="shared" si="481"/>
        <v>0</v>
      </c>
      <c r="I3087" s="1">
        <f t="shared" si="482"/>
        <v>0</v>
      </c>
      <c r="J3087" s="1">
        <f t="shared" si="483"/>
        <v>0</v>
      </c>
      <c r="K3087" s="1">
        <f>'Innlegging av opplysninger'!$B$4*H3087</f>
        <v>0</v>
      </c>
      <c r="L3087" s="1"/>
      <c r="M3087" s="1">
        <f>'Innlegging av opplysninger'!$B$5*H3087</f>
        <v>0</v>
      </c>
      <c r="N3087" s="1">
        <f>'Innlegging av opplysninger'!$B$5*I3087</f>
        <v>0</v>
      </c>
      <c r="O3087" s="1">
        <f>'Innlegging av opplysninger'!$B$5*J3087</f>
        <v>0</v>
      </c>
      <c r="P3087" s="1">
        <f>'Innlegging av opplysninger'!$B$5*K3087</f>
        <v>0</v>
      </c>
      <c r="Q3087" s="1"/>
      <c r="R3087" s="1">
        <f>'Innlegging av opplysninger'!$C$11*SUM(H3087:Q3087)</f>
        <v>0</v>
      </c>
      <c r="S3087" s="1">
        <f>'Innlegging av opplysninger'!$C$13*(((H3087+J3087+M3087+O3087)*Data!H3087)+(J3087+O3087)*(1-Data!H3087)*1.8/12+I3087+N3087+K3087+L3087+P3087+Q3087)</f>
        <v>0</v>
      </c>
      <c r="T3087" s="1">
        <f>'Innlegging av opplysninger'!$C$13*((H3087+J3087+M3087+O3087)*(1-Data!H3087)-(J3087+O3087)*(1-Data!H3087)*1.8/12)</f>
        <v>0</v>
      </c>
      <c r="U3087" s="1">
        <f>Data!I3087</f>
        <v>0</v>
      </c>
      <c r="V3087" s="1">
        <f>Data!J3087+Data!K3087</f>
        <v>0</v>
      </c>
      <c r="W3087" s="1">
        <f>Data!L3087</f>
        <v>0</v>
      </c>
      <c r="X3087" s="1">
        <f t="shared" si="487"/>
        <v>0</v>
      </c>
      <c r="Y3087" s="100">
        <f t="shared" si="488"/>
        <v>0</v>
      </c>
      <c r="Z3087" s="100">
        <f t="shared" si="489"/>
        <v>0</v>
      </c>
      <c r="AA3087" s="100">
        <f>'Innlegging av opplysninger'!$B$4*X3087</f>
        <v>0</v>
      </c>
      <c r="AB3087" s="1"/>
      <c r="AC3087" s="1">
        <f>'Innlegging av opplysninger'!$B$5*X3087</f>
        <v>0</v>
      </c>
      <c r="AD3087" s="1">
        <f>'Innlegging av opplysninger'!$B$5*Y3087</f>
        <v>0</v>
      </c>
      <c r="AE3087" s="1">
        <f>'Innlegging av opplysninger'!$B$5*Z3087</f>
        <v>0</v>
      </c>
      <c r="AF3087" s="1">
        <f>'Innlegging av opplysninger'!$B$5*AA3087</f>
        <v>0</v>
      </c>
      <c r="AG3087" s="1"/>
      <c r="AH3087" s="1">
        <f>'Innlegging av opplysninger'!$C$11*SUM(X3087:AG3087)</f>
        <v>0</v>
      </c>
      <c r="AI3087" s="1">
        <f>'Innlegging av opplysninger'!$C$13*(((X3087+Z3087+AC3087+AE3087)*Data!M3087)+(Z3087+AE3087)*(1-Data!M3087)*1.8/12+Y3087+AD3087+AA3087+AB3087+AF3087+AG3087)</f>
        <v>0</v>
      </c>
      <c r="AJ3087" s="1">
        <f>'Innlegging av opplysninger'!$C$13*((X3087+Z3087+AC3087+AE3087)*(1-Data!M3087)-(Z3087+AE3087)*(1-Data!M3087)*1.8/12)</f>
        <v>0</v>
      </c>
      <c r="AK3087" s="83">
        <f t="shared" si="484"/>
        <v>0</v>
      </c>
      <c r="AL3087" s="83">
        <f t="shared" si="485"/>
        <v>0</v>
      </c>
      <c r="AM3087" s="83">
        <f t="shared" si="486"/>
        <v>0</v>
      </c>
    </row>
    <row r="3088" spans="1:39">
      <c r="A3088" t="str">
        <f t="shared" si="480"/>
        <v>00</v>
      </c>
      <c r="B3088" s="6">
        <f>Data!A3088</f>
        <v>0</v>
      </c>
      <c r="C3088" s="7">
        <f>Data!B3088</f>
        <v>0</v>
      </c>
      <c r="D3088" s="7">
        <f>Data!C3088</f>
        <v>0</v>
      </c>
      <c r="E3088" s="1">
        <f>Data!D3088</f>
        <v>0</v>
      </c>
      <c r="F3088" s="1">
        <f>Data!E3088+Data!F3088</f>
        <v>0</v>
      </c>
      <c r="G3088" s="1">
        <f>Data!G3088</f>
        <v>0</v>
      </c>
      <c r="H3088" s="1">
        <f t="shared" si="481"/>
        <v>0</v>
      </c>
      <c r="I3088" s="1">
        <f t="shared" si="482"/>
        <v>0</v>
      </c>
      <c r="J3088" s="1">
        <f t="shared" si="483"/>
        <v>0</v>
      </c>
      <c r="K3088" s="1">
        <f>'Innlegging av opplysninger'!$B$4*H3088</f>
        <v>0</v>
      </c>
      <c r="L3088" s="1"/>
      <c r="M3088" s="1">
        <f>'Innlegging av opplysninger'!$B$5*H3088</f>
        <v>0</v>
      </c>
      <c r="N3088" s="1">
        <f>'Innlegging av opplysninger'!$B$5*I3088</f>
        <v>0</v>
      </c>
      <c r="O3088" s="1">
        <f>'Innlegging av opplysninger'!$B$5*J3088</f>
        <v>0</v>
      </c>
      <c r="P3088" s="1">
        <f>'Innlegging av opplysninger'!$B$5*K3088</f>
        <v>0</v>
      </c>
      <c r="Q3088" s="1"/>
      <c r="R3088" s="1">
        <f>'Innlegging av opplysninger'!$C$11*SUM(H3088:Q3088)</f>
        <v>0</v>
      </c>
      <c r="S3088" s="1">
        <f>'Innlegging av opplysninger'!$C$13*(((H3088+J3088+M3088+O3088)*Data!H3088)+(J3088+O3088)*(1-Data!H3088)*1.8/12+I3088+N3088+K3088+L3088+P3088+Q3088)</f>
        <v>0</v>
      </c>
      <c r="T3088" s="1">
        <f>'Innlegging av opplysninger'!$C$13*((H3088+J3088+M3088+O3088)*(1-Data!H3088)-(J3088+O3088)*(1-Data!H3088)*1.8/12)</f>
        <v>0</v>
      </c>
      <c r="U3088" s="1">
        <f>Data!I3088</f>
        <v>0</v>
      </c>
      <c r="V3088" s="1">
        <f>Data!J3088+Data!K3088</f>
        <v>0</v>
      </c>
      <c r="W3088" s="1">
        <f>Data!L3088</f>
        <v>0</v>
      </c>
      <c r="X3088" s="1">
        <f t="shared" si="487"/>
        <v>0</v>
      </c>
      <c r="Y3088" s="100">
        <f t="shared" si="488"/>
        <v>0</v>
      </c>
      <c r="Z3088" s="100">
        <f t="shared" si="489"/>
        <v>0</v>
      </c>
      <c r="AA3088" s="100">
        <f>'Innlegging av opplysninger'!$B$4*X3088</f>
        <v>0</v>
      </c>
      <c r="AB3088" s="1"/>
      <c r="AC3088" s="1">
        <f>'Innlegging av opplysninger'!$B$5*X3088</f>
        <v>0</v>
      </c>
      <c r="AD3088" s="1">
        <f>'Innlegging av opplysninger'!$B$5*Y3088</f>
        <v>0</v>
      </c>
      <c r="AE3088" s="1">
        <f>'Innlegging av opplysninger'!$B$5*Z3088</f>
        <v>0</v>
      </c>
      <c r="AF3088" s="1">
        <f>'Innlegging av opplysninger'!$B$5*AA3088</f>
        <v>0</v>
      </c>
      <c r="AG3088" s="1"/>
      <c r="AH3088" s="1">
        <f>'Innlegging av opplysninger'!$C$11*SUM(X3088:AG3088)</f>
        <v>0</v>
      </c>
      <c r="AI3088" s="1">
        <f>'Innlegging av opplysninger'!$C$13*(((X3088+Z3088+AC3088+AE3088)*Data!M3088)+(Z3088+AE3088)*(1-Data!M3088)*1.8/12+Y3088+AD3088+AA3088+AB3088+AF3088+AG3088)</f>
        <v>0</v>
      </c>
      <c r="AJ3088" s="1">
        <f>'Innlegging av opplysninger'!$C$13*((X3088+Z3088+AC3088+AE3088)*(1-Data!M3088)-(Z3088+AE3088)*(1-Data!M3088)*1.8/12)</f>
        <v>0</v>
      </c>
      <c r="AK3088" s="83">
        <f t="shared" si="484"/>
        <v>0</v>
      </c>
      <c r="AL3088" s="83">
        <f t="shared" si="485"/>
        <v>0</v>
      </c>
      <c r="AM3088" s="83">
        <f t="shared" si="486"/>
        <v>0</v>
      </c>
    </row>
    <row r="3089" spans="1:39">
      <c r="A3089" t="str">
        <f t="shared" si="480"/>
        <v>00</v>
      </c>
      <c r="B3089" s="6">
        <f>Data!A3089</f>
        <v>0</v>
      </c>
      <c r="C3089" s="7">
        <f>Data!B3089</f>
        <v>0</v>
      </c>
      <c r="D3089" s="7">
        <f>Data!C3089</f>
        <v>0</v>
      </c>
      <c r="E3089" s="1">
        <f>Data!D3089</f>
        <v>0</v>
      </c>
      <c r="F3089" s="1">
        <f>Data!E3089+Data!F3089</f>
        <v>0</v>
      </c>
      <c r="G3089" s="1">
        <f>Data!G3089</f>
        <v>0</v>
      </c>
      <c r="H3089" s="1">
        <f t="shared" si="481"/>
        <v>0</v>
      </c>
      <c r="I3089" s="1">
        <f t="shared" si="482"/>
        <v>0</v>
      </c>
      <c r="J3089" s="1">
        <f t="shared" si="483"/>
        <v>0</v>
      </c>
      <c r="K3089" s="1">
        <f>'Innlegging av opplysninger'!$B$4*H3089</f>
        <v>0</v>
      </c>
      <c r="L3089" s="1"/>
      <c r="M3089" s="1">
        <f>'Innlegging av opplysninger'!$B$5*H3089</f>
        <v>0</v>
      </c>
      <c r="N3089" s="1">
        <f>'Innlegging av opplysninger'!$B$5*I3089</f>
        <v>0</v>
      </c>
      <c r="O3089" s="1">
        <f>'Innlegging av opplysninger'!$B$5*J3089</f>
        <v>0</v>
      </c>
      <c r="P3089" s="1">
        <f>'Innlegging av opplysninger'!$B$5*K3089</f>
        <v>0</v>
      </c>
      <c r="Q3089" s="1"/>
      <c r="R3089" s="1">
        <f>'Innlegging av opplysninger'!$C$11*SUM(H3089:Q3089)</f>
        <v>0</v>
      </c>
      <c r="S3089" s="1">
        <f>'Innlegging av opplysninger'!$C$13*(((H3089+J3089+M3089+O3089)*Data!H3089)+(J3089+O3089)*(1-Data!H3089)*1.8/12+I3089+N3089+K3089+L3089+P3089+Q3089)</f>
        <v>0</v>
      </c>
      <c r="T3089" s="1">
        <f>'Innlegging av opplysninger'!$C$13*((H3089+J3089+M3089+O3089)*(1-Data!H3089)-(J3089+O3089)*(1-Data!H3089)*1.8/12)</f>
        <v>0</v>
      </c>
      <c r="U3089" s="1">
        <f>Data!I3089</f>
        <v>0</v>
      </c>
      <c r="V3089" s="1">
        <f>Data!J3089+Data!K3089</f>
        <v>0</v>
      </c>
      <c r="W3089" s="1">
        <f>Data!L3089</f>
        <v>0</v>
      </c>
      <c r="X3089" s="1">
        <f t="shared" si="487"/>
        <v>0</v>
      </c>
      <c r="Y3089" s="100">
        <f t="shared" si="488"/>
        <v>0</v>
      </c>
      <c r="Z3089" s="100">
        <f t="shared" si="489"/>
        <v>0</v>
      </c>
      <c r="AA3089" s="100">
        <f>'Innlegging av opplysninger'!$B$4*X3089</f>
        <v>0</v>
      </c>
      <c r="AB3089" s="1"/>
      <c r="AC3089" s="1">
        <f>'Innlegging av opplysninger'!$B$5*X3089</f>
        <v>0</v>
      </c>
      <c r="AD3089" s="1">
        <f>'Innlegging av opplysninger'!$B$5*Y3089</f>
        <v>0</v>
      </c>
      <c r="AE3089" s="1">
        <f>'Innlegging av opplysninger'!$B$5*Z3089</f>
        <v>0</v>
      </c>
      <c r="AF3089" s="1">
        <f>'Innlegging av opplysninger'!$B$5*AA3089</f>
        <v>0</v>
      </c>
      <c r="AG3089" s="1"/>
      <c r="AH3089" s="1">
        <f>'Innlegging av opplysninger'!$C$11*SUM(X3089:AG3089)</f>
        <v>0</v>
      </c>
      <c r="AI3089" s="1">
        <f>'Innlegging av opplysninger'!$C$13*(((X3089+Z3089+AC3089+AE3089)*Data!M3089)+(Z3089+AE3089)*(1-Data!M3089)*1.8/12+Y3089+AD3089+AA3089+AB3089+AF3089+AG3089)</f>
        <v>0</v>
      </c>
      <c r="AJ3089" s="1">
        <f>'Innlegging av opplysninger'!$C$13*((X3089+Z3089+AC3089+AE3089)*(1-Data!M3089)-(Z3089+AE3089)*(1-Data!M3089)*1.8/12)</f>
        <v>0</v>
      </c>
      <c r="AK3089" s="83">
        <f t="shared" si="484"/>
        <v>0</v>
      </c>
      <c r="AL3089" s="83">
        <f t="shared" si="485"/>
        <v>0</v>
      </c>
      <c r="AM3089" s="83">
        <f t="shared" si="486"/>
        <v>0</v>
      </c>
    </row>
    <row r="3090" spans="1:39">
      <c r="A3090" t="str">
        <f t="shared" si="480"/>
        <v>00</v>
      </c>
      <c r="B3090" s="6">
        <f>Data!A3090</f>
        <v>0</v>
      </c>
      <c r="C3090" s="7">
        <f>Data!B3090</f>
        <v>0</v>
      </c>
      <c r="D3090" s="7">
        <f>Data!C3090</f>
        <v>0</v>
      </c>
      <c r="E3090" s="1">
        <f>Data!D3090</f>
        <v>0</v>
      </c>
      <c r="F3090" s="1">
        <f>Data!E3090+Data!F3090</f>
        <v>0</v>
      </c>
      <c r="G3090" s="1">
        <f>Data!G3090</f>
        <v>0</v>
      </c>
      <c r="H3090" s="1">
        <f t="shared" si="481"/>
        <v>0</v>
      </c>
      <c r="I3090" s="1">
        <f t="shared" si="482"/>
        <v>0</v>
      </c>
      <c r="J3090" s="1">
        <f t="shared" si="483"/>
        <v>0</v>
      </c>
      <c r="K3090" s="1">
        <f>'Innlegging av opplysninger'!$B$4*H3090</f>
        <v>0</v>
      </c>
      <c r="L3090" s="1"/>
      <c r="M3090" s="1">
        <f>'Innlegging av opplysninger'!$B$5*H3090</f>
        <v>0</v>
      </c>
      <c r="N3090" s="1">
        <f>'Innlegging av opplysninger'!$B$5*I3090</f>
        <v>0</v>
      </c>
      <c r="O3090" s="1">
        <f>'Innlegging av opplysninger'!$B$5*J3090</f>
        <v>0</v>
      </c>
      <c r="P3090" s="1">
        <f>'Innlegging av opplysninger'!$B$5*K3090</f>
        <v>0</v>
      </c>
      <c r="Q3090" s="1"/>
      <c r="R3090" s="1">
        <f>'Innlegging av opplysninger'!$C$11*SUM(H3090:Q3090)</f>
        <v>0</v>
      </c>
      <c r="S3090" s="1">
        <f>'Innlegging av opplysninger'!$C$13*(((H3090+J3090+M3090+O3090)*Data!H3090)+(J3090+O3090)*(1-Data!H3090)*1.8/12+I3090+N3090+K3090+L3090+P3090+Q3090)</f>
        <v>0</v>
      </c>
      <c r="T3090" s="1">
        <f>'Innlegging av opplysninger'!$C$13*((H3090+J3090+M3090+O3090)*(1-Data!H3090)-(J3090+O3090)*(1-Data!H3090)*1.8/12)</f>
        <v>0</v>
      </c>
      <c r="U3090" s="1">
        <f>Data!I3090</f>
        <v>0</v>
      </c>
      <c r="V3090" s="1">
        <f>Data!J3090+Data!K3090</f>
        <v>0</v>
      </c>
      <c r="W3090" s="1">
        <f>Data!L3090</f>
        <v>0</v>
      </c>
      <c r="X3090" s="1">
        <f t="shared" si="487"/>
        <v>0</v>
      </c>
      <c r="Y3090" s="100">
        <f t="shared" si="488"/>
        <v>0</v>
      </c>
      <c r="Z3090" s="100">
        <f t="shared" si="489"/>
        <v>0</v>
      </c>
      <c r="AA3090" s="100">
        <f>'Innlegging av opplysninger'!$B$4*X3090</f>
        <v>0</v>
      </c>
      <c r="AB3090" s="1"/>
      <c r="AC3090" s="1">
        <f>'Innlegging av opplysninger'!$B$5*X3090</f>
        <v>0</v>
      </c>
      <c r="AD3090" s="1">
        <f>'Innlegging av opplysninger'!$B$5*Y3090</f>
        <v>0</v>
      </c>
      <c r="AE3090" s="1">
        <f>'Innlegging av opplysninger'!$B$5*Z3090</f>
        <v>0</v>
      </c>
      <c r="AF3090" s="1">
        <f>'Innlegging av opplysninger'!$B$5*AA3090</f>
        <v>0</v>
      </c>
      <c r="AG3090" s="1"/>
      <c r="AH3090" s="1">
        <f>'Innlegging av opplysninger'!$C$11*SUM(X3090:AG3090)</f>
        <v>0</v>
      </c>
      <c r="AI3090" s="1">
        <f>'Innlegging av opplysninger'!$C$13*(((X3090+Z3090+AC3090+AE3090)*Data!M3090)+(Z3090+AE3090)*(1-Data!M3090)*1.8/12+Y3090+AD3090+AA3090+AB3090+AF3090+AG3090)</f>
        <v>0</v>
      </c>
      <c r="AJ3090" s="1">
        <f>'Innlegging av opplysninger'!$C$13*((X3090+Z3090+AC3090+AE3090)*(1-Data!M3090)-(Z3090+AE3090)*(1-Data!M3090)*1.8/12)</f>
        <v>0</v>
      </c>
      <c r="AK3090" s="83">
        <f t="shared" si="484"/>
        <v>0</v>
      </c>
      <c r="AL3090" s="83">
        <f t="shared" si="485"/>
        <v>0</v>
      </c>
      <c r="AM3090" s="83">
        <f t="shared" si="486"/>
        <v>0</v>
      </c>
    </row>
    <row r="3091" spans="1:39">
      <c r="A3091" t="str">
        <f t="shared" si="480"/>
        <v>00</v>
      </c>
      <c r="B3091" s="6">
        <f>Data!A3091</f>
        <v>0</v>
      </c>
      <c r="C3091" s="7">
        <f>Data!B3091</f>
        <v>0</v>
      </c>
      <c r="D3091" s="7">
        <f>Data!C3091</f>
        <v>0</v>
      </c>
      <c r="E3091" s="1">
        <f>Data!D3091</f>
        <v>0</v>
      </c>
      <c r="F3091" s="1">
        <f>Data!E3091+Data!F3091</f>
        <v>0</v>
      </c>
      <c r="G3091" s="1">
        <f>Data!G3091</f>
        <v>0</v>
      </c>
      <c r="H3091" s="1">
        <f t="shared" si="481"/>
        <v>0</v>
      </c>
      <c r="I3091" s="1">
        <f t="shared" si="482"/>
        <v>0</v>
      </c>
      <c r="J3091" s="1">
        <f t="shared" si="483"/>
        <v>0</v>
      </c>
      <c r="K3091" s="1">
        <f>'Innlegging av opplysninger'!$B$4*H3091</f>
        <v>0</v>
      </c>
      <c r="L3091" s="1"/>
      <c r="M3091" s="1">
        <f>'Innlegging av opplysninger'!$B$5*H3091</f>
        <v>0</v>
      </c>
      <c r="N3091" s="1">
        <f>'Innlegging av opplysninger'!$B$5*I3091</f>
        <v>0</v>
      </c>
      <c r="O3091" s="1">
        <f>'Innlegging av opplysninger'!$B$5*J3091</f>
        <v>0</v>
      </c>
      <c r="P3091" s="1">
        <f>'Innlegging av opplysninger'!$B$5*K3091</f>
        <v>0</v>
      </c>
      <c r="Q3091" s="1"/>
      <c r="R3091" s="1">
        <f>'Innlegging av opplysninger'!$C$11*SUM(H3091:Q3091)</f>
        <v>0</v>
      </c>
      <c r="S3091" s="1">
        <f>'Innlegging av opplysninger'!$C$13*(((H3091+J3091+M3091+O3091)*Data!H3091)+(J3091+O3091)*(1-Data!H3091)*1.8/12+I3091+N3091+K3091+L3091+P3091+Q3091)</f>
        <v>0</v>
      </c>
      <c r="T3091" s="1">
        <f>'Innlegging av opplysninger'!$C$13*((H3091+J3091+M3091+O3091)*(1-Data!H3091)-(J3091+O3091)*(1-Data!H3091)*1.8/12)</f>
        <v>0</v>
      </c>
      <c r="U3091" s="1">
        <f>Data!I3091</f>
        <v>0</v>
      </c>
      <c r="V3091" s="1">
        <f>Data!J3091+Data!K3091</f>
        <v>0</v>
      </c>
      <c r="W3091" s="1">
        <f>Data!L3091</f>
        <v>0</v>
      </c>
      <c r="X3091" s="1">
        <f t="shared" si="487"/>
        <v>0</v>
      </c>
      <c r="Y3091" s="100">
        <f t="shared" si="488"/>
        <v>0</v>
      </c>
      <c r="Z3091" s="100">
        <f t="shared" si="489"/>
        <v>0</v>
      </c>
      <c r="AA3091" s="100">
        <f>'Innlegging av opplysninger'!$B$4*X3091</f>
        <v>0</v>
      </c>
      <c r="AB3091" s="1"/>
      <c r="AC3091" s="1">
        <f>'Innlegging av opplysninger'!$B$5*X3091</f>
        <v>0</v>
      </c>
      <c r="AD3091" s="1">
        <f>'Innlegging av opplysninger'!$B$5*Y3091</f>
        <v>0</v>
      </c>
      <c r="AE3091" s="1">
        <f>'Innlegging av opplysninger'!$B$5*Z3091</f>
        <v>0</v>
      </c>
      <c r="AF3091" s="1">
        <f>'Innlegging av opplysninger'!$B$5*AA3091</f>
        <v>0</v>
      </c>
      <c r="AG3091" s="1"/>
      <c r="AH3091" s="1">
        <f>'Innlegging av opplysninger'!$C$11*SUM(X3091:AG3091)</f>
        <v>0</v>
      </c>
      <c r="AI3091" s="1">
        <f>'Innlegging av opplysninger'!$C$13*(((X3091+Z3091+AC3091+AE3091)*Data!M3091)+(Z3091+AE3091)*(1-Data!M3091)*1.8/12+Y3091+AD3091+AA3091+AB3091+AF3091+AG3091)</f>
        <v>0</v>
      </c>
      <c r="AJ3091" s="1">
        <f>'Innlegging av opplysninger'!$C$13*((X3091+Z3091+AC3091+AE3091)*(1-Data!M3091)-(Z3091+AE3091)*(1-Data!M3091)*1.8/12)</f>
        <v>0</v>
      </c>
      <c r="AK3091" s="83">
        <f t="shared" si="484"/>
        <v>0</v>
      </c>
      <c r="AL3091" s="83">
        <f t="shared" si="485"/>
        <v>0</v>
      </c>
      <c r="AM3091" s="83">
        <f t="shared" si="486"/>
        <v>0</v>
      </c>
    </row>
    <row r="3092" spans="1:39">
      <c r="A3092" t="str">
        <f t="shared" si="480"/>
        <v>00</v>
      </c>
      <c r="B3092" s="6">
        <f>Data!A3092</f>
        <v>0</v>
      </c>
      <c r="C3092" s="7">
        <f>Data!B3092</f>
        <v>0</v>
      </c>
      <c r="D3092" s="7">
        <f>Data!C3092</f>
        <v>0</v>
      </c>
      <c r="E3092" s="1">
        <f>Data!D3092</f>
        <v>0</v>
      </c>
      <c r="F3092" s="1">
        <f>Data!E3092+Data!F3092</f>
        <v>0</v>
      </c>
      <c r="G3092" s="1">
        <f>Data!G3092</f>
        <v>0</v>
      </c>
      <c r="H3092" s="1">
        <f t="shared" si="481"/>
        <v>0</v>
      </c>
      <c r="I3092" s="1">
        <f t="shared" si="482"/>
        <v>0</v>
      </c>
      <c r="J3092" s="1">
        <f t="shared" si="483"/>
        <v>0</v>
      </c>
      <c r="K3092" s="1">
        <f>'Innlegging av opplysninger'!$B$4*H3092</f>
        <v>0</v>
      </c>
      <c r="L3092" s="1"/>
      <c r="M3092" s="1">
        <f>'Innlegging av opplysninger'!$B$5*H3092</f>
        <v>0</v>
      </c>
      <c r="N3092" s="1">
        <f>'Innlegging av opplysninger'!$B$5*I3092</f>
        <v>0</v>
      </c>
      <c r="O3092" s="1">
        <f>'Innlegging av opplysninger'!$B$5*J3092</f>
        <v>0</v>
      </c>
      <c r="P3092" s="1">
        <f>'Innlegging av opplysninger'!$B$5*K3092</f>
        <v>0</v>
      </c>
      <c r="Q3092" s="1"/>
      <c r="R3092" s="1">
        <f>'Innlegging av opplysninger'!$C$11*SUM(H3092:Q3092)</f>
        <v>0</v>
      </c>
      <c r="S3092" s="1">
        <f>'Innlegging av opplysninger'!$C$13*(((H3092+J3092+M3092+O3092)*Data!H3092)+(J3092+O3092)*(1-Data!H3092)*1.8/12+I3092+N3092+K3092+L3092+P3092+Q3092)</f>
        <v>0</v>
      </c>
      <c r="T3092" s="1">
        <f>'Innlegging av opplysninger'!$C$13*((H3092+J3092+M3092+O3092)*(1-Data!H3092)-(J3092+O3092)*(1-Data!H3092)*1.8/12)</f>
        <v>0</v>
      </c>
      <c r="U3092" s="1">
        <f>Data!I3092</f>
        <v>0</v>
      </c>
      <c r="V3092" s="1">
        <f>Data!J3092+Data!K3092</f>
        <v>0</v>
      </c>
      <c r="W3092" s="1">
        <f>Data!L3092</f>
        <v>0</v>
      </c>
      <c r="X3092" s="1">
        <f t="shared" si="487"/>
        <v>0</v>
      </c>
      <c r="Y3092" s="100">
        <f t="shared" si="488"/>
        <v>0</v>
      </c>
      <c r="Z3092" s="100">
        <f t="shared" si="489"/>
        <v>0</v>
      </c>
      <c r="AA3092" s="100">
        <f>'Innlegging av opplysninger'!$B$4*X3092</f>
        <v>0</v>
      </c>
      <c r="AB3092" s="1"/>
      <c r="AC3092" s="1">
        <f>'Innlegging av opplysninger'!$B$5*X3092</f>
        <v>0</v>
      </c>
      <c r="AD3092" s="1">
        <f>'Innlegging av opplysninger'!$B$5*Y3092</f>
        <v>0</v>
      </c>
      <c r="AE3092" s="1">
        <f>'Innlegging av opplysninger'!$B$5*Z3092</f>
        <v>0</v>
      </c>
      <c r="AF3092" s="1">
        <f>'Innlegging av opplysninger'!$B$5*AA3092</f>
        <v>0</v>
      </c>
      <c r="AG3092" s="1"/>
      <c r="AH3092" s="1">
        <f>'Innlegging av opplysninger'!$C$11*SUM(X3092:AG3092)</f>
        <v>0</v>
      </c>
      <c r="AI3092" s="1">
        <f>'Innlegging av opplysninger'!$C$13*(((X3092+Z3092+AC3092+AE3092)*Data!M3092)+(Z3092+AE3092)*(1-Data!M3092)*1.8/12+Y3092+AD3092+AA3092+AB3092+AF3092+AG3092)</f>
        <v>0</v>
      </c>
      <c r="AJ3092" s="1">
        <f>'Innlegging av opplysninger'!$C$13*((X3092+Z3092+AC3092+AE3092)*(1-Data!M3092)-(Z3092+AE3092)*(1-Data!M3092)*1.8/12)</f>
        <v>0</v>
      </c>
      <c r="AK3092" s="83">
        <f t="shared" si="484"/>
        <v>0</v>
      </c>
      <c r="AL3092" s="83">
        <f t="shared" si="485"/>
        <v>0</v>
      </c>
      <c r="AM3092" s="83">
        <f t="shared" si="486"/>
        <v>0</v>
      </c>
    </row>
    <row r="3093" spans="1:39">
      <c r="A3093" t="str">
        <f t="shared" si="480"/>
        <v>00</v>
      </c>
      <c r="B3093" s="6">
        <f>Data!A3093</f>
        <v>0</v>
      </c>
      <c r="C3093" s="7">
        <f>Data!B3093</f>
        <v>0</v>
      </c>
      <c r="D3093" s="7">
        <f>Data!C3093</f>
        <v>0</v>
      </c>
      <c r="E3093" s="1">
        <f>Data!D3093</f>
        <v>0</v>
      </c>
      <c r="F3093" s="1">
        <f>Data!E3093+Data!F3093</f>
        <v>0</v>
      </c>
      <c r="G3093" s="1">
        <f>Data!G3093</f>
        <v>0</v>
      </c>
      <c r="H3093" s="1">
        <f t="shared" si="481"/>
        <v>0</v>
      </c>
      <c r="I3093" s="1">
        <f t="shared" si="482"/>
        <v>0</v>
      </c>
      <c r="J3093" s="1">
        <f t="shared" si="483"/>
        <v>0</v>
      </c>
      <c r="K3093" s="1">
        <f>'Innlegging av opplysninger'!$B$4*H3093</f>
        <v>0</v>
      </c>
      <c r="L3093" s="1"/>
      <c r="M3093" s="1">
        <f>'Innlegging av opplysninger'!$B$5*H3093</f>
        <v>0</v>
      </c>
      <c r="N3093" s="1">
        <f>'Innlegging av opplysninger'!$B$5*I3093</f>
        <v>0</v>
      </c>
      <c r="O3093" s="1">
        <f>'Innlegging av opplysninger'!$B$5*J3093</f>
        <v>0</v>
      </c>
      <c r="P3093" s="1">
        <f>'Innlegging av opplysninger'!$B$5*K3093</f>
        <v>0</v>
      </c>
      <c r="Q3093" s="1"/>
      <c r="R3093" s="1">
        <f>'Innlegging av opplysninger'!$C$11*SUM(H3093:Q3093)</f>
        <v>0</v>
      </c>
      <c r="S3093" s="1">
        <f>'Innlegging av opplysninger'!$C$13*(((H3093+J3093+M3093+O3093)*Data!H3093)+(J3093+O3093)*(1-Data!H3093)*1.8/12+I3093+N3093+K3093+L3093+P3093+Q3093)</f>
        <v>0</v>
      </c>
      <c r="T3093" s="1">
        <f>'Innlegging av opplysninger'!$C$13*((H3093+J3093+M3093+O3093)*(1-Data!H3093)-(J3093+O3093)*(1-Data!H3093)*1.8/12)</f>
        <v>0</v>
      </c>
      <c r="U3093" s="1">
        <f>Data!I3093</f>
        <v>0</v>
      </c>
      <c r="V3093" s="1">
        <f>Data!J3093+Data!K3093</f>
        <v>0</v>
      </c>
      <c r="W3093" s="1">
        <f>Data!L3093</f>
        <v>0</v>
      </c>
      <c r="X3093" s="1">
        <f t="shared" si="487"/>
        <v>0</v>
      </c>
      <c r="Y3093" s="100">
        <f t="shared" si="488"/>
        <v>0</v>
      </c>
      <c r="Z3093" s="100">
        <f t="shared" si="489"/>
        <v>0</v>
      </c>
      <c r="AA3093" s="100">
        <f>'Innlegging av opplysninger'!$B$4*X3093</f>
        <v>0</v>
      </c>
      <c r="AB3093" s="1"/>
      <c r="AC3093" s="1">
        <f>'Innlegging av opplysninger'!$B$5*X3093</f>
        <v>0</v>
      </c>
      <c r="AD3093" s="1">
        <f>'Innlegging av opplysninger'!$B$5*Y3093</f>
        <v>0</v>
      </c>
      <c r="AE3093" s="1">
        <f>'Innlegging av opplysninger'!$B$5*Z3093</f>
        <v>0</v>
      </c>
      <c r="AF3093" s="1">
        <f>'Innlegging av opplysninger'!$B$5*AA3093</f>
        <v>0</v>
      </c>
      <c r="AG3093" s="1"/>
      <c r="AH3093" s="1">
        <f>'Innlegging av opplysninger'!$C$11*SUM(X3093:AG3093)</f>
        <v>0</v>
      </c>
      <c r="AI3093" s="1">
        <f>'Innlegging av opplysninger'!$C$13*(((X3093+Z3093+AC3093+AE3093)*Data!M3093)+(Z3093+AE3093)*(1-Data!M3093)*1.8/12+Y3093+AD3093+AA3093+AB3093+AF3093+AG3093)</f>
        <v>0</v>
      </c>
      <c r="AJ3093" s="1">
        <f>'Innlegging av opplysninger'!$C$13*((X3093+Z3093+AC3093+AE3093)*(1-Data!M3093)-(Z3093+AE3093)*(1-Data!M3093)*1.8/12)</f>
        <v>0</v>
      </c>
      <c r="AK3093" s="83">
        <f t="shared" si="484"/>
        <v>0</v>
      </c>
      <c r="AL3093" s="83">
        <f t="shared" si="485"/>
        <v>0</v>
      </c>
      <c r="AM3093" s="83">
        <f t="shared" si="486"/>
        <v>0</v>
      </c>
    </row>
    <row r="3094" spans="1:39">
      <c r="A3094" t="str">
        <f t="shared" si="480"/>
        <v>00</v>
      </c>
      <c r="B3094" s="6">
        <f>Data!A3094</f>
        <v>0</v>
      </c>
      <c r="C3094" s="7">
        <f>Data!B3094</f>
        <v>0</v>
      </c>
      <c r="D3094" s="7">
        <f>Data!C3094</f>
        <v>0</v>
      </c>
      <c r="E3094" s="1">
        <f>Data!D3094</f>
        <v>0</v>
      </c>
      <c r="F3094" s="1">
        <f>Data!E3094+Data!F3094</f>
        <v>0</v>
      </c>
      <c r="G3094" s="1">
        <f>Data!G3094</f>
        <v>0</v>
      </c>
      <c r="H3094" s="1">
        <f t="shared" si="481"/>
        <v>0</v>
      </c>
      <c r="I3094" s="1">
        <f t="shared" si="482"/>
        <v>0</v>
      </c>
      <c r="J3094" s="1">
        <f t="shared" si="483"/>
        <v>0</v>
      </c>
      <c r="K3094" s="1">
        <f>'Innlegging av opplysninger'!$B$4*H3094</f>
        <v>0</v>
      </c>
      <c r="L3094" s="1"/>
      <c r="M3094" s="1">
        <f>'Innlegging av opplysninger'!$B$5*H3094</f>
        <v>0</v>
      </c>
      <c r="N3094" s="1">
        <f>'Innlegging av opplysninger'!$B$5*I3094</f>
        <v>0</v>
      </c>
      <c r="O3094" s="1">
        <f>'Innlegging av opplysninger'!$B$5*J3094</f>
        <v>0</v>
      </c>
      <c r="P3094" s="1">
        <f>'Innlegging av opplysninger'!$B$5*K3094</f>
        <v>0</v>
      </c>
      <c r="Q3094" s="1"/>
      <c r="R3094" s="1">
        <f>'Innlegging av opplysninger'!$C$11*SUM(H3094:Q3094)</f>
        <v>0</v>
      </c>
      <c r="S3094" s="1">
        <f>'Innlegging av opplysninger'!$C$13*(((H3094+J3094+M3094+O3094)*Data!H3094)+(J3094+O3094)*(1-Data!H3094)*1.8/12+I3094+N3094+K3094+L3094+P3094+Q3094)</f>
        <v>0</v>
      </c>
      <c r="T3094" s="1">
        <f>'Innlegging av opplysninger'!$C$13*((H3094+J3094+M3094+O3094)*(1-Data!H3094)-(J3094+O3094)*(1-Data!H3094)*1.8/12)</f>
        <v>0</v>
      </c>
      <c r="U3094" s="1">
        <f>Data!I3094</f>
        <v>0</v>
      </c>
      <c r="V3094" s="1">
        <f>Data!J3094+Data!K3094</f>
        <v>0</v>
      </c>
      <c r="W3094" s="1">
        <f>Data!L3094</f>
        <v>0</v>
      </c>
      <c r="X3094" s="1">
        <f t="shared" si="487"/>
        <v>0</v>
      </c>
      <c r="Y3094" s="100">
        <f t="shared" si="488"/>
        <v>0</v>
      </c>
      <c r="Z3094" s="100">
        <f t="shared" si="489"/>
        <v>0</v>
      </c>
      <c r="AA3094" s="100">
        <f>'Innlegging av opplysninger'!$B$4*X3094</f>
        <v>0</v>
      </c>
      <c r="AB3094" s="1"/>
      <c r="AC3094" s="1">
        <f>'Innlegging av opplysninger'!$B$5*X3094</f>
        <v>0</v>
      </c>
      <c r="AD3094" s="1">
        <f>'Innlegging av opplysninger'!$B$5*Y3094</f>
        <v>0</v>
      </c>
      <c r="AE3094" s="1">
        <f>'Innlegging av opplysninger'!$B$5*Z3094</f>
        <v>0</v>
      </c>
      <c r="AF3094" s="1">
        <f>'Innlegging av opplysninger'!$B$5*AA3094</f>
        <v>0</v>
      </c>
      <c r="AG3094" s="1"/>
      <c r="AH3094" s="1">
        <f>'Innlegging av opplysninger'!$C$11*SUM(X3094:AG3094)</f>
        <v>0</v>
      </c>
      <c r="AI3094" s="1">
        <f>'Innlegging av opplysninger'!$C$13*(((X3094+Z3094+AC3094+AE3094)*Data!M3094)+(Z3094+AE3094)*(1-Data!M3094)*1.8/12+Y3094+AD3094+AA3094+AB3094+AF3094+AG3094)</f>
        <v>0</v>
      </c>
      <c r="AJ3094" s="1">
        <f>'Innlegging av opplysninger'!$C$13*((X3094+Z3094+AC3094+AE3094)*(1-Data!M3094)-(Z3094+AE3094)*(1-Data!M3094)*1.8/12)</f>
        <v>0</v>
      </c>
      <c r="AK3094" s="83">
        <f t="shared" si="484"/>
        <v>0</v>
      </c>
      <c r="AL3094" s="83">
        <f t="shared" si="485"/>
        <v>0</v>
      </c>
      <c r="AM3094" s="83">
        <f t="shared" si="486"/>
        <v>0</v>
      </c>
    </row>
    <row r="3095" spans="1:39">
      <c r="A3095" t="str">
        <f t="shared" si="480"/>
        <v>00</v>
      </c>
      <c r="B3095" s="6">
        <f>Data!A3095</f>
        <v>0</v>
      </c>
      <c r="C3095" s="7">
        <f>Data!B3095</f>
        <v>0</v>
      </c>
      <c r="D3095" s="7">
        <f>Data!C3095</f>
        <v>0</v>
      </c>
      <c r="E3095" s="1">
        <f>Data!D3095</f>
        <v>0</v>
      </c>
      <c r="F3095" s="1">
        <f>Data!E3095+Data!F3095</f>
        <v>0</v>
      </c>
      <c r="G3095" s="1">
        <f>Data!G3095</f>
        <v>0</v>
      </c>
      <c r="H3095" s="1">
        <f t="shared" si="481"/>
        <v>0</v>
      </c>
      <c r="I3095" s="1">
        <f t="shared" si="482"/>
        <v>0</v>
      </c>
      <c r="J3095" s="1">
        <f t="shared" si="483"/>
        <v>0</v>
      </c>
      <c r="K3095" s="1">
        <f>'Innlegging av opplysninger'!$B$4*H3095</f>
        <v>0</v>
      </c>
      <c r="L3095" s="1"/>
      <c r="M3095" s="1">
        <f>'Innlegging av opplysninger'!$B$5*H3095</f>
        <v>0</v>
      </c>
      <c r="N3095" s="1">
        <f>'Innlegging av opplysninger'!$B$5*I3095</f>
        <v>0</v>
      </c>
      <c r="O3095" s="1">
        <f>'Innlegging av opplysninger'!$B$5*J3095</f>
        <v>0</v>
      </c>
      <c r="P3095" s="1">
        <f>'Innlegging av opplysninger'!$B$5*K3095</f>
        <v>0</v>
      </c>
      <c r="Q3095" s="1"/>
      <c r="R3095" s="1">
        <f>'Innlegging av opplysninger'!$C$11*SUM(H3095:Q3095)</f>
        <v>0</v>
      </c>
      <c r="S3095" s="1">
        <f>'Innlegging av opplysninger'!$C$13*(((H3095+J3095+M3095+O3095)*Data!H3095)+(J3095+O3095)*(1-Data!H3095)*1.8/12+I3095+N3095+K3095+L3095+P3095+Q3095)</f>
        <v>0</v>
      </c>
      <c r="T3095" s="1">
        <f>'Innlegging av opplysninger'!$C$13*((H3095+J3095+M3095+O3095)*(1-Data!H3095)-(J3095+O3095)*(1-Data!H3095)*1.8/12)</f>
        <v>0</v>
      </c>
      <c r="U3095" s="1">
        <f>Data!I3095</f>
        <v>0</v>
      </c>
      <c r="V3095" s="1">
        <f>Data!J3095+Data!K3095</f>
        <v>0</v>
      </c>
      <c r="W3095" s="1">
        <f>Data!L3095</f>
        <v>0</v>
      </c>
      <c r="X3095" s="1">
        <f t="shared" si="487"/>
        <v>0</v>
      </c>
      <c r="Y3095" s="100">
        <f t="shared" si="488"/>
        <v>0</v>
      </c>
      <c r="Z3095" s="100">
        <f t="shared" si="489"/>
        <v>0</v>
      </c>
      <c r="AA3095" s="100">
        <f>'Innlegging av opplysninger'!$B$4*X3095</f>
        <v>0</v>
      </c>
      <c r="AB3095" s="1"/>
      <c r="AC3095" s="1">
        <f>'Innlegging av opplysninger'!$B$5*X3095</f>
        <v>0</v>
      </c>
      <c r="AD3095" s="1">
        <f>'Innlegging av opplysninger'!$B$5*Y3095</f>
        <v>0</v>
      </c>
      <c r="AE3095" s="1">
        <f>'Innlegging av opplysninger'!$B$5*Z3095</f>
        <v>0</v>
      </c>
      <c r="AF3095" s="1">
        <f>'Innlegging av opplysninger'!$B$5*AA3095</f>
        <v>0</v>
      </c>
      <c r="AG3095" s="1"/>
      <c r="AH3095" s="1">
        <f>'Innlegging av opplysninger'!$C$11*SUM(X3095:AG3095)</f>
        <v>0</v>
      </c>
      <c r="AI3095" s="1">
        <f>'Innlegging av opplysninger'!$C$13*(((X3095+Z3095+AC3095+AE3095)*Data!M3095)+(Z3095+AE3095)*(1-Data!M3095)*1.8/12+Y3095+AD3095+AA3095+AB3095+AF3095+AG3095)</f>
        <v>0</v>
      </c>
      <c r="AJ3095" s="1">
        <f>'Innlegging av opplysninger'!$C$13*((X3095+Z3095+AC3095+AE3095)*(1-Data!M3095)-(Z3095+AE3095)*(1-Data!M3095)*1.8/12)</f>
        <v>0</v>
      </c>
      <c r="AK3095" s="83">
        <f t="shared" si="484"/>
        <v>0</v>
      </c>
      <c r="AL3095" s="83">
        <f t="shared" si="485"/>
        <v>0</v>
      </c>
      <c r="AM3095" s="83">
        <f t="shared" si="486"/>
        <v>0</v>
      </c>
    </row>
    <row r="3096" spans="1:39">
      <c r="A3096" t="str">
        <f t="shared" si="480"/>
        <v>00</v>
      </c>
      <c r="B3096" s="6">
        <f>Data!A3096</f>
        <v>0</v>
      </c>
      <c r="C3096" s="7">
        <f>Data!B3096</f>
        <v>0</v>
      </c>
      <c r="D3096" s="7">
        <f>Data!C3096</f>
        <v>0</v>
      </c>
      <c r="E3096" s="1">
        <f>Data!D3096</f>
        <v>0</v>
      </c>
      <c r="F3096" s="1">
        <f>Data!E3096+Data!F3096</f>
        <v>0</v>
      </c>
      <c r="G3096" s="1">
        <f>Data!G3096</f>
        <v>0</v>
      </c>
      <c r="H3096" s="1">
        <f t="shared" si="481"/>
        <v>0</v>
      </c>
      <c r="I3096" s="1">
        <f t="shared" si="482"/>
        <v>0</v>
      </c>
      <c r="J3096" s="1">
        <f t="shared" si="483"/>
        <v>0</v>
      </c>
      <c r="K3096" s="1">
        <f>'Innlegging av opplysninger'!$B$4*H3096</f>
        <v>0</v>
      </c>
      <c r="L3096" s="1"/>
      <c r="M3096" s="1">
        <f>'Innlegging av opplysninger'!$B$5*H3096</f>
        <v>0</v>
      </c>
      <c r="N3096" s="1">
        <f>'Innlegging av opplysninger'!$B$5*I3096</f>
        <v>0</v>
      </c>
      <c r="O3096" s="1">
        <f>'Innlegging av opplysninger'!$B$5*J3096</f>
        <v>0</v>
      </c>
      <c r="P3096" s="1">
        <f>'Innlegging av opplysninger'!$B$5*K3096</f>
        <v>0</v>
      </c>
      <c r="Q3096" s="1"/>
      <c r="R3096" s="1">
        <f>'Innlegging av opplysninger'!$C$11*SUM(H3096:Q3096)</f>
        <v>0</v>
      </c>
      <c r="S3096" s="1">
        <f>'Innlegging av opplysninger'!$C$13*(((H3096+J3096+M3096+O3096)*Data!H3096)+(J3096+O3096)*(1-Data!H3096)*1.8/12+I3096+N3096+K3096+L3096+P3096+Q3096)</f>
        <v>0</v>
      </c>
      <c r="T3096" s="1">
        <f>'Innlegging av opplysninger'!$C$13*((H3096+J3096+M3096+O3096)*(1-Data!H3096)-(J3096+O3096)*(1-Data!H3096)*1.8/12)</f>
        <v>0</v>
      </c>
      <c r="U3096" s="1">
        <f>Data!I3096</f>
        <v>0</v>
      </c>
      <c r="V3096" s="1">
        <f>Data!J3096+Data!K3096</f>
        <v>0</v>
      </c>
      <c r="W3096" s="1">
        <f>Data!L3096</f>
        <v>0</v>
      </c>
      <c r="X3096" s="1">
        <f t="shared" si="487"/>
        <v>0</v>
      </c>
      <c r="Y3096" s="100">
        <f t="shared" si="488"/>
        <v>0</v>
      </c>
      <c r="Z3096" s="100">
        <f t="shared" si="489"/>
        <v>0</v>
      </c>
      <c r="AA3096" s="100">
        <f>'Innlegging av opplysninger'!$B$4*X3096</f>
        <v>0</v>
      </c>
      <c r="AB3096" s="1"/>
      <c r="AC3096" s="1">
        <f>'Innlegging av opplysninger'!$B$5*X3096</f>
        <v>0</v>
      </c>
      <c r="AD3096" s="1">
        <f>'Innlegging av opplysninger'!$B$5*Y3096</f>
        <v>0</v>
      </c>
      <c r="AE3096" s="1">
        <f>'Innlegging av opplysninger'!$B$5*Z3096</f>
        <v>0</v>
      </c>
      <c r="AF3096" s="1">
        <f>'Innlegging av opplysninger'!$B$5*AA3096</f>
        <v>0</v>
      </c>
      <c r="AG3096" s="1"/>
      <c r="AH3096" s="1">
        <f>'Innlegging av opplysninger'!$C$11*SUM(X3096:AG3096)</f>
        <v>0</v>
      </c>
      <c r="AI3096" s="1">
        <f>'Innlegging av opplysninger'!$C$13*(((X3096+Z3096+AC3096+AE3096)*Data!M3096)+(Z3096+AE3096)*(1-Data!M3096)*1.8/12+Y3096+AD3096+AA3096+AB3096+AF3096+AG3096)</f>
        <v>0</v>
      </c>
      <c r="AJ3096" s="1">
        <f>'Innlegging av opplysninger'!$C$13*((X3096+Z3096+AC3096+AE3096)*(1-Data!M3096)-(Z3096+AE3096)*(1-Data!M3096)*1.8/12)</f>
        <v>0</v>
      </c>
      <c r="AK3096" s="83">
        <f t="shared" si="484"/>
        <v>0</v>
      </c>
      <c r="AL3096" s="83">
        <f t="shared" si="485"/>
        <v>0</v>
      </c>
      <c r="AM3096" s="83">
        <f t="shared" si="486"/>
        <v>0</v>
      </c>
    </row>
    <row r="3097" spans="1:39">
      <c r="A3097" t="str">
        <f t="shared" si="480"/>
        <v>00</v>
      </c>
      <c r="B3097" s="6">
        <f>Data!A3097</f>
        <v>0</v>
      </c>
      <c r="C3097" s="7">
        <f>Data!B3097</f>
        <v>0</v>
      </c>
      <c r="D3097" s="7">
        <f>Data!C3097</f>
        <v>0</v>
      </c>
      <c r="E3097" s="1">
        <f>Data!D3097</f>
        <v>0</v>
      </c>
      <c r="F3097" s="1">
        <f>Data!E3097+Data!F3097</f>
        <v>0</v>
      </c>
      <c r="G3097" s="1">
        <f>Data!G3097</f>
        <v>0</v>
      </c>
      <c r="H3097" s="1">
        <f t="shared" si="481"/>
        <v>0</v>
      </c>
      <c r="I3097" s="1">
        <f t="shared" si="482"/>
        <v>0</v>
      </c>
      <c r="J3097" s="1">
        <f t="shared" si="483"/>
        <v>0</v>
      </c>
      <c r="K3097" s="1">
        <f>'Innlegging av opplysninger'!$B$4*H3097</f>
        <v>0</v>
      </c>
      <c r="L3097" s="1"/>
      <c r="M3097" s="1">
        <f>'Innlegging av opplysninger'!$B$5*H3097</f>
        <v>0</v>
      </c>
      <c r="N3097" s="1">
        <f>'Innlegging av opplysninger'!$B$5*I3097</f>
        <v>0</v>
      </c>
      <c r="O3097" s="1">
        <f>'Innlegging av opplysninger'!$B$5*J3097</f>
        <v>0</v>
      </c>
      <c r="P3097" s="1">
        <f>'Innlegging av opplysninger'!$B$5*K3097</f>
        <v>0</v>
      </c>
      <c r="Q3097" s="1"/>
      <c r="R3097" s="1">
        <f>'Innlegging av opplysninger'!$C$11*SUM(H3097:Q3097)</f>
        <v>0</v>
      </c>
      <c r="S3097" s="1">
        <f>'Innlegging av opplysninger'!$C$13*(((H3097+J3097+M3097+O3097)*Data!H3097)+(J3097+O3097)*(1-Data!H3097)*1.8/12+I3097+N3097+K3097+L3097+P3097+Q3097)</f>
        <v>0</v>
      </c>
      <c r="T3097" s="1">
        <f>'Innlegging av opplysninger'!$C$13*((H3097+J3097+M3097+O3097)*(1-Data!H3097)-(J3097+O3097)*(1-Data!H3097)*1.8/12)</f>
        <v>0</v>
      </c>
      <c r="U3097" s="1">
        <f>Data!I3097</f>
        <v>0</v>
      </c>
      <c r="V3097" s="1">
        <f>Data!J3097+Data!K3097</f>
        <v>0</v>
      </c>
      <c r="W3097" s="1">
        <f>Data!L3097</f>
        <v>0</v>
      </c>
      <c r="X3097" s="1">
        <f t="shared" si="487"/>
        <v>0</v>
      </c>
      <c r="Y3097" s="100">
        <f t="shared" si="488"/>
        <v>0</v>
      </c>
      <c r="Z3097" s="100">
        <f t="shared" si="489"/>
        <v>0</v>
      </c>
      <c r="AA3097" s="100">
        <f>'Innlegging av opplysninger'!$B$4*X3097</f>
        <v>0</v>
      </c>
      <c r="AB3097" s="1"/>
      <c r="AC3097" s="1">
        <f>'Innlegging av opplysninger'!$B$5*X3097</f>
        <v>0</v>
      </c>
      <c r="AD3097" s="1">
        <f>'Innlegging av opplysninger'!$B$5*Y3097</f>
        <v>0</v>
      </c>
      <c r="AE3097" s="1">
        <f>'Innlegging av opplysninger'!$B$5*Z3097</f>
        <v>0</v>
      </c>
      <c r="AF3097" s="1">
        <f>'Innlegging av opplysninger'!$B$5*AA3097</f>
        <v>0</v>
      </c>
      <c r="AG3097" s="1"/>
      <c r="AH3097" s="1">
        <f>'Innlegging av opplysninger'!$C$11*SUM(X3097:AG3097)</f>
        <v>0</v>
      </c>
      <c r="AI3097" s="1">
        <f>'Innlegging av opplysninger'!$C$13*(((X3097+Z3097+AC3097+AE3097)*Data!M3097)+(Z3097+AE3097)*(1-Data!M3097)*1.8/12+Y3097+AD3097+AA3097+AB3097+AF3097+AG3097)</f>
        <v>0</v>
      </c>
      <c r="AJ3097" s="1">
        <f>'Innlegging av opplysninger'!$C$13*((X3097+Z3097+AC3097+AE3097)*(1-Data!M3097)-(Z3097+AE3097)*(1-Data!M3097)*1.8/12)</f>
        <v>0</v>
      </c>
      <c r="AK3097" s="83">
        <f t="shared" si="484"/>
        <v>0</v>
      </c>
      <c r="AL3097" s="83">
        <f t="shared" si="485"/>
        <v>0</v>
      </c>
      <c r="AM3097" s="83">
        <f t="shared" si="486"/>
        <v>0</v>
      </c>
    </row>
    <row r="3098" spans="1:39">
      <c r="A3098" t="str">
        <f t="shared" si="480"/>
        <v>00</v>
      </c>
      <c r="B3098" s="6">
        <f>Data!A3098</f>
        <v>0</v>
      </c>
      <c r="C3098" s="7">
        <f>Data!B3098</f>
        <v>0</v>
      </c>
      <c r="D3098" s="7">
        <f>Data!C3098</f>
        <v>0</v>
      </c>
      <c r="E3098" s="1">
        <f>Data!D3098</f>
        <v>0</v>
      </c>
      <c r="F3098" s="1">
        <f>Data!E3098+Data!F3098</f>
        <v>0</v>
      </c>
      <c r="G3098" s="1">
        <f>Data!G3098</f>
        <v>0</v>
      </c>
      <c r="H3098" s="1">
        <f t="shared" si="481"/>
        <v>0</v>
      </c>
      <c r="I3098" s="1">
        <f t="shared" si="482"/>
        <v>0</v>
      </c>
      <c r="J3098" s="1">
        <f t="shared" si="483"/>
        <v>0</v>
      </c>
      <c r="K3098" s="1">
        <f>'Innlegging av opplysninger'!$B$4*H3098</f>
        <v>0</v>
      </c>
      <c r="L3098" s="1"/>
      <c r="M3098" s="1">
        <f>'Innlegging av opplysninger'!$B$5*H3098</f>
        <v>0</v>
      </c>
      <c r="N3098" s="1">
        <f>'Innlegging av opplysninger'!$B$5*I3098</f>
        <v>0</v>
      </c>
      <c r="O3098" s="1">
        <f>'Innlegging av opplysninger'!$B$5*J3098</f>
        <v>0</v>
      </c>
      <c r="P3098" s="1">
        <f>'Innlegging av opplysninger'!$B$5*K3098</f>
        <v>0</v>
      </c>
      <c r="Q3098" s="1"/>
      <c r="R3098" s="1">
        <f>'Innlegging av opplysninger'!$C$11*SUM(H3098:Q3098)</f>
        <v>0</v>
      </c>
      <c r="S3098" s="1">
        <f>'Innlegging av opplysninger'!$C$13*(((H3098+J3098+M3098+O3098)*Data!H3098)+(J3098+O3098)*(1-Data!H3098)*1.8/12+I3098+N3098+K3098+L3098+P3098+Q3098)</f>
        <v>0</v>
      </c>
      <c r="T3098" s="1">
        <f>'Innlegging av opplysninger'!$C$13*((H3098+J3098+M3098+O3098)*(1-Data!H3098)-(J3098+O3098)*(1-Data!H3098)*1.8/12)</f>
        <v>0</v>
      </c>
      <c r="U3098" s="1">
        <f>Data!I3098</f>
        <v>0</v>
      </c>
      <c r="V3098" s="1">
        <f>Data!J3098+Data!K3098</f>
        <v>0</v>
      </c>
      <c r="W3098" s="1">
        <f>Data!L3098</f>
        <v>0</v>
      </c>
      <c r="X3098" s="1">
        <f t="shared" si="487"/>
        <v>0</v>
      </c>
      <c r="Y3098" s="100">
        <f t="shared" si="488"/>
        <v>0</v>
      </c>
      <c r="Z3098" s="100">
        <f t="shared" si="489"/>
        <v>0</v>
      </c>
      <c r="AA3098" s="100">
        <f>'Innlegging av opplysninger'!$B$4*X3098</f>
        <v>0</v>
      </c>
      <c r="AB3098" s="1"/>
      <c r="AC3098" s="1">
        <f>'Innlegging av opplysninger'!$B$5*X3098</f>
        <v>0</v>
      </c>
      <c r="AD3098" s="1">
        <f>'Innlegging av opplysninger'!$B$5*Y3098</f>
        <v>0</v>
      </c>
      <c r="AE3098" s="1">
        <f>'Innlegging av opplysninger'!$B$5*Z3098</f>
        <v>0</v>
      </c>
      <c r="AF3098" s="1">
        <f>'Innlegging av opplysninger'!$B$5*AA3098</f>
        <v>0</v>
      </c>
      <c r="AG3098" s="1"/>
      <c r="AH3098" s="1">
        <f>'Innlegging av opplysninger'!$C$11*SUM(X3098:AG3098)</f>
        <v>0</v>
      </c>
      <c r="AI3098" s="1">
        <f>'Innlegging av opplysninger'!$C$13*(((X3098+Z3098+AC3098+AE3098)*Data!M3098)+(Z3098+AE3098)*(1-Data!M3098)*1.8/12+Y3098+AD3098+AA3098+AB3098+AF3098+AG3098)</f>
        <v>0</v>
      </c>
      <c r="AJ3098" s="1">
        <f>'Innlegging av opplysninger'!$C$13*((X3098+Z3098+AC3098+AE3098)*(1-Data!M3098)-(Z3098+AE3098)*(1-Data!M3098)*1.8/12)</f>
        <v>0</v>
      </c>
      <c r="AK3098" s="83">
        <f t="shared" si="484"/>
        <v>0</v>
      </c>
      <c r="AL3098" s="83">
        <f t="shared" si="485"/>
        <v>0</v>
      </c>
      <c r="AM3098" s="83">
        <f t="shared" si="486"/>
        <v>0</v>
      </c>
    </row>
    <row r="3099" spans="1:39">
      <c r="A3099" t="str">
        <f t="shared" si="480"/>
        <v>00</v>
      </c>
      <c r="B3099" s="6">
        <f>Data!A3099</f>
        <v>0</v>
      </c>
      <c r="C3099" s="7">
        <f>Data!B3099</f>
        <v>0</v>
      </c>
      <c r="D3099" s="7">
        <f>Data!C3099</f>
        <v>0</v>
      </c>
      <c r="E3099" s="1">
        <f>Data!D3099</f>
        <v>0</v>
      </c>
      <c r="F3099" s="1">
        <f>Data!E3099+Data!F3099</f>
        <v>0</v>
      </c>
      <c r="G3099" s="1">
        <f>Data!G3099</f>
        <v>0</v>
      </c>
      <c r="H3099" s="1">
        <f t="shared" si="481"/>
        <v>0</v>
      </c>
      <c r="I3099" s="1">
        <f t="shared" si="482"/>
        <v>0</v>
      </c>
      <c r="J3099" s="1">
        <f t="shared" si="483"/>
        <v>0</v>
      </c>
      <c r="K3099" s="1">
        <f>'Innlegging av opplysninger'!$B$4*H3099</f>
        <v>0</v>
      </c>
      <c r="L3099" s="1"/>
      <c r="M3099" s="1">
        <f>'Innlegging av opplysninger'!$B$5*H3099</f>
        <v>0</v>
      </c>
      <c r="N3099" s="1">
        <f>'Innlegging av opplysninger'!$B$5*I3099</f>
        <v>0</v>
      </c>
      <c r="O3099" s="1">
        <f>'Innlegging av opplysninger'!$B$5*J3099</f>
        <v>0</v>
      </c>
      <c r="P3099" s="1">
        <f>'Innlegging av opplysninger'!$B$5*K3099</f>
        <v>0</v>
      </c>
      <c r="Q3099" s="1"/>
      <c r="R3099" s="1">
        <f>'Innlegging av opplysninger'!$C$11*SUM(H3099:Q3099)</f>
        <v>0</v>
      </c>
      <c r="S3099" s="1">
        <f>'Innlegging av opplysninger'!$C$13*(((H3099+J3099+M3099+O3099)*Data!H3099)+(J3099+O3099)*(1-Data!H3099)*1.8/12+I3099+N3099+K3099+L3099+P3099+Q3099)</f>
        <v>0</v>
      </c>
      <c r="T3099" s="1">
        <f>'Innlegging av opplysninger'!$C$13*((H3099+J3099+M3099+O3099)*(1-Data!H3099)-(J3099+O3099)*(1-Data!H3099)*1.8/12)</f>
        <v>0</v>
      </c>
      <c r="U3099" s="1">
        <f>Data!I3099</f>
        <v>0</v>
      </c>
      <c r="V3099" s="1">
        <f>Data!J3099+Data!K3099</f>
        <v>0</v>
      </c>
      <c r="W3099" s="1">
        <f>Data!L3099</f>
        <v>0</v>
      </c>
      <c r="X3099" s="1">
        <f t="shared" si="487"/>
        <v>0</v>
      </c>
      <c r="Y3099" s="100">
        <f t="shared" si="488"/>
        <v>0</v>
      </c>
      <c r="Z3099" s="100">
        <f t="shared" si="489"/>
        <v>0</v>
      </c>
      <c r="AA3099" s="100">
        <f>'Innlegging av opplysninger'!$B$4*X3099</f>
        <v>0</v>
      </c>
      <c r="AB3099" s="1"/>
      <c r="AC3099" s="1">
        <f>'Innlegging av opplysninger'!$B$5*X3099</f>
        <v>0</v>
      </c>
      <c r="AD3099" s="1">
        <f>'Innlegging av opplysninger'!$B$5*Y3099</f>
        <v>0</v>
      </c>
      <c r="AE3099" s="1">
        <f>'Innlegging av opplysninger'!$B$5*Z3099</f>
        <v>0</v>
      </c>
      <c r="AF3099" s="1">
        <f>'Innlegging av opplysninger'!$B$5*AA3099</f>
        <v>0</v>
      </c>
      <c r="AG3099" s="1"/>
      <c r="AH3099" s="1">
        <f>'Innlegging av opplysninger'!$C$11*SUM(X3099:AG3099)</f>
        <v>0</v>
      </c>
      <c r="AI3099" s="1">
        <f>'Innlegging av opplysninger'!$C$13*(((X3099+Z3099+AC3099+AE3099)*Data!M3099)+(Z3099+AE3099)*(1-Data!M3099)*1.8/12+Y3099+AD3099+AA3099+AB3099+AF3099+AG3099)</f>
        <v>0</v>
      </c>
      <c r="AJ3099" s="1">
        <f>'Innlegging av opplysninger'!$C$13*((X3099+Z3099+AC3099+AE3099)*(1-Data!M3099)-(Z3099+AE3099)*(1-Data!M3099)*1.8/12)</f>
        <v>0</v>
      </c>
      <c r="AK3099" s="83">
        <f t="shared" si="484"/>
        <v>0</v>
      </c>
      <c r="AL3099" s="83">
        <f t="shared" si="485"/>
        <v>0</v>
      </c>
      <c r="AM3099" s="83">
        <f t="shared" si="486"/>
        <v>0</v>
      </c>
    </row>
    <row r="3100" spans="1:39">
      <c r="A3100" t="str">
        <f t="shared" si="480"/>
        <v>00</v>
      </c>
      <c r="B3100" s="6">
        <f>Data!A3100</f>
        <v>0</v>
      </c>
      <c r="C3100" s="7">
        <f>Data!B3100</f>
        <v>0</v>
      </c>
      <c r="D3100" s="7">
        <f>Data!C3100</f>
        <v>0</v>
      </c>
      <c r="E3100" s="1">
        <f>Data!D3100</f>
        <v>0</v>
      </c>
      <c r="F3100" s="1">
        <f>Data!E3100+Data!F3100</f>
        <v>0</v>
      </c>
      <c r="G3100" s="1">
        <f>Data!G3100</f>
        <v>0</v>
      </c>
      <c r="H3100" s="1">
        <f t="shared" si="481"/>
        <v>0</v>
      </c>
      <c r="I3100" s="1">
        <f t="shared" si="482"/>
        <v>0</v>
      </c>
      <c r="J3100" s="1">
        <f t="shared" si="483"/>
        <v>0</v>
      </c>
      <c r="K3100" s="1">
        <f>'Innlegging av opplysninger'!$B$4*H3100</f>
        <v>0</v>
      </c>
      <c r="L3100" s="1"/>
      <c r="M3100" s="1">
        <f>'Innlegging av opplysninger'!$B$5*H3100</f>
        <v>0</v>
      </c>
      <c r="N3100" s="1">
        <f>'Innlegging av opplysninger'!$B$5*I3100</f>
        <v>0</v>
      </c>
      <c r="O3100" s="1">
        <f>'Innlegging av opplysninger'!$B$5*J3100</f>
        <v>0</v>
      </c>
      <c r="P3100" s="1">
        <f>'Innlegging av opplysninger'!$B$5*K3100</f>
        <v>0</v>
      </c>
      <c r="Q3100" s="1"/>
      <c r="R3100" s="1">
        <f>'Innlegging av opplysninger'!$C$11*SUM(H3100:Q3100)</f>
        <v>0</v>
      </c>
      <c r="S3100" s="1">
        <f>'Innlegging av opplysninger'!$C$13*(((H3100+J3100+M3100+O3100)*Data!H3100)+(J3100+O3100)*(1-Data!H3100)*1.8/12+I3100+N3100+K3100+L3100+P3100+Q3100)</f>
        <v>0</v>
      </c>
      <c r="T3100" s="1">
        <f>'Innlegging av opplysninger'!$C$13*((H3100+J3100+M3100+O3100)*(1-Data!H3100)-(J3100+O3100)*(1-Data!H3100)*1.8/12)</f>
        <v>0</v>
      </c>
      <c r="U3100" s="1">
        <f>Data!I3100</f>
        <v>0</v>
      </c>
      <c r="V3100" s="1">
        <f>Data!J3100+Data!K3100</f>
        <v>0</v>
      </c>
      <c r="W3100" s="1">
        <f>Data!L3100</f>
        <v>0</v>
      </c>
      <c r="X3100" s="1">
        <f t="shared" si="487"/>
        <v>0</v>
      </c>
      <c r="Y3100" s="100">
        <f t="shared" si="488"/>
        <v>0</v>
      </c>
      <c r="Z3100" s="100">
        <f t="shared" si="489"/>
        <v>0</v>
      </c>
      <c r="AA3100" s="100">
        <f>'Innlegging av opplysninger'!$B$4*X3100</f>
        <v>0</v>
      </c>
      <c r="AB3100" s="1"/>
      <c r="AC3100" s="1">
        <f>'Innlegging av opplysninger'!$B$5*X3100</f>
        <v>0</v>
      </c>
      <c r="AD3100" s="1">
        <f>'Innlegging av opplysninger'!$B$5*Y3100</f>
        <v>0</v>
      </c>
      <c r="AE3100" s="1">
        <f>'Innlegging av opplysninger'!$B$5*Z3100</f>
        <v>0</v>
      </c>
      <c r="AF3100" s="1">
        <f>'Innlegging av opplysninger'!$B$5*AA3100</f>
        <v>0</v>
      </c>
      <c r="AG3100" s="1"/>
      <c r="AH3100" s="1">
        <f>'Innlegging av opplysninger'!$C$11*SUM(X3100:AG3100)</f>
        <v>0</v>
      </c>
      <c r="AI3100" s="1">
        <f>'Innlegging av opplysninger'!$C$13*(((X3100+Z3100+AC3100+AE3100)*Data!M3100)+(Z3100+AE3100)*(1-Data!M3100)*1.8/12+Y3100+AD3100+AA3100+AB3100+AF3100+AG3100)</f>
        <v>0</v>
      </c>
      <c r="AJ3100" s="1">
        <f>'Innlegging av opplysninger'!$C$13*((X3100+Z3100+AC3100+AE3100)*(1-Data!M3100)-(Z3100+AE3100)*(1-Data!M3100)*1.8/12)</f>
        <v>0</v>
      </c>
      <c r="AK3100" s="83">
        <f t="shared" si="484"/>
        <v>0</v>
      </c>
      <c r="AL3100" s="83">
        <f t="shared" si="485"/>
        <v>0</v>
      </c>
      <c r="AM3100" s="83">
        <f t="shared" si="486"/>
        <v>0</v>
      </c>
    </row>
    <row r="3101" spans="1:39">
      <c r="A3101" t="str">
        <f t="shared" si="480"/>
        <v>00</v>
      </c>
      <c r="B3101" s="6">
        <f>Data!A3101</f>
        <v>0</v>
      </c>
      <c r="C3101" s="7">
        <f>Data!B3101</f>
        <v>0</v>
      </c>
      <c r="D3101" s="7">
        <f>Data!C3101</f>
        <v>0</v>
      </c>
      <c r="E3101" s="1">
        <f>Data!D3101</f>
        <v>0</v>
      </c>
      <c r="F3101" s="1">
        <f>Data!E3101+Data!F3101</f>
        <v>0</v>
      </c>
      <c r="G3101" s="1">
        <f>Data!G3101</f>
        <v>0</v>
      </c>
      <c r="H3101" s="1">
        <f t="shared" si="481"/>
        <v>0</v>
      </c>
      <c r="I3101" s="1">
        <f t="shared" si="482"/>
        <v>0</v>
      </c>
      <c r="J3101" s="1">
        <f t="shared" si="483"/>
        <v>0</v>
      </c>
      <c r="K3101" s="1">
        <f>'Innlegging av opplysninger'!$B$4*H3101</f>
        <v>0</v>
      </c>
      <c r="L3101" s="1"/>
      <c r="M3101" s="1">
        <f>'Innlegging av opplysninger'!$B$5*H3101</f>
        <v>0</v>
      </c>
      <c r="N3101" s="1">
        <f>'Innlegging av opplysninger'!$B$5*I3101</f>
        <v>0</v>
      </c>
      <c r="O3101" s="1">
        <f>'Innlegging av opplysninger'!$B$5*J3101</f>
        <v>0</v>
      </c>
      <c r="P3101" s="1">
        <f>'Innlegging av opplysninger'!$B$5*K3101</f>
        <v>0</v>
      </c>
      <c r="Q3101" s="1"/>
      <c r="R3101" s="1">
        <f>'Innlegging av opplysninger'!$C$11*SUM(H3101:Q3101)</f>
        <v>0</v>
      </c>
      <c r="S3101" s="1">
        <f>'Innlegging av opplysninger'!$C$13*(((H3101+J3101+M3101+O3101)*Data!H3101)+(J3101+O3101)*(1-Data!H3101)*1.8/12+I3101+N3101+K3101+L3101+P3101+Q3101)</f>
        <v>0</v>
      </c>
      <c r="T3101" s="1">
        <f>'Innlegging av opplysninger'!$C$13*((H3101+J3101+M3101+O3101)*(1-Data!H3101)-(J3101+O3101)*(1-Data!H3101)*1.8/12)</f>
        <v>0</v>
      </c>
      <c r="U3101" s="1">
        <f>Data!I3101</f>
        <v>0</v>
      </c>
      <c r="V3101" s="1">
        <f>Data!J3101+Data!K3101</f>
        <v>0</v>
      </c>
      <c r="W3101" s="1">
        <f>Data!L3101</f>
        <v>0</v>
      </c>
      <c r="X3101" s="1">
        <f t="shared" si="487"/>
        <v>0</v>
      </c>
      <c r="Y3101" s="100">
        <f t="shared" si="488"/>
        <v>0</v>
      </c>
      <c r="Z3101" s="100">
        <f t="shared" si="489"/>
        <v>0</v>
      </c>
      <c r="AA3101" s="100">
        <f>'Innlegging av opplysninger'!$B$4*X3101</f>
        <v>0</v>
      </c>
      <c r="AB3101" s="1"/>
      <c r="AC3101" s="1">
        <f>'Innlegging av opplysninger'!$B$5*X3101</f>
        <v>0</v>
      </c>
      <c r="AD3101" s="1">
        <f>'Innlegging av opplysninger'!$B$5*Y3101</f>
        <v>0</v>
      </c>
      <c r="AE3101" s="1">
        <f>'Innlegging av opplysninger'!$B$5*Z3101</f>
        <v>0</v>
      </c>
      <c r="AF3101" s="1">
        <f>'Innlegging av opplysninger'!$B$5*AA3101</f>
        <v>0</v>
      </c>
      <c r="AG3101" s="1"/>
      <c r="AH3101" s="1">
        <f>'Innlegging av opplysninger'!$C$11*SUM(X3101:AG3101)</f>
        <v>0</v>
      </c>
      <c r="AI3101" s="1">
        <f>'Innlegging av opplysninger'!$C$13*(((X3101+Z3101+AC3101+AE3101)*Data!M3101)+(Z3101+AE3101)*(1-Data!M3101)*1.8/12+Y3101+AD3101+AA3101+AB3101+AF3101+AG3101)</f>
        <v>0</v>
      </c>
      <c r="AJ3101" s="1">
        <f>'Innlegging av opplysninger'!$C$13*((X3101+Z3101+AC3101+AE3101)*(1-Data!M3101)-(Z3101+AE3101)*(1-Data!M3101)*1.8/12)</f>
        <v>0</v>
      </c>
      <c r="AK3101" s="83">
        <f t="shared" si="484"/>
        <v>0</v>
      </c>
      <c r="AL3101" s="83">
        <f t="shared" si="485"/>
        <v>0</v>
      </c>
      <c r="AM3101" s="83">
        <f t="shared" si="486"/>
        <v>0</v>
      </c>
    </row>
    <row r="3102" spans="1:39">
      <c r="A3102" t="str">
        <f t="shared" si="480"/>
        <v>00</v>
      </c>
      <c r="B3102" s="6">
        <f>Data!A3102</f>
        <v>0</v>
      </c>
      <c r="C3102" s="7">
        <f>Data!B3102</f>
        <v>0</v>
      </c>
      <c r="D3102" s="7">
        <f>Data!C3102</f>
        <v>0</v>
      </c>
      <c r="E3102" s="1">
        <f>Data!D3102</f>
        <v>0</v>
      </c>
      <c r="F3102" s="1">
        <f>Data!E3102+Data!F3102</f>
        <v>0</v>
      </c>
      <c r="G3102" s="1">
        <f>Data!G3102</f>
        <v>0</v>
      </c>
      <c r="H3102" s="1">
        <f t="shared" si="481"/>
        <v>0</v>
      </c>
      <c r="I3102" s="1">
        <f t="shared" si="482"/>
        <v>0</v>
      </c>
      <c r="J3102" s="1">
        <f t="shared" si="483"/>
        <v>0</v>
      </c>
      <c r="K3102" s="1">
        <f>'Innlegging av opplysninger'!$B$4*H3102</f>
        <v>0</v>
      </c>
      <c r="L3102" s="1"/>
      <c r="M3102" s="1">
        <f>'Innlegging av opplysninger'!$B$5*H3102</f>
        <v>0</v>
      </c>
      <c r="N3102" s="1">
        <f>'Innlegging av opplysninger'!$B$5*I3102</f>
        <v>0</v>
      </c>
      <c r="O3102" s="1">
        <f>'Innlegging av opplysninger'!$B$5*J3102</f>
        <v>0</v>
      </c>
      <c r="P3102" s="1">
        <f>'Innlegging av opplysninger'!$B$5*K3102</f>
        <v>0</v>
      </c>
      <c r="Q3102" s="1"/>
      <c r="R3102" s="1">
        <f>'Innlegging av opplysninger'!$C$11*SUM(H3102:Q3102)</f>
        <v>0</v>
      </c>
      <c r="S3102" s="1">
        <f>'Innlegging av opplysninger'!$C$13*(((H3102+J3102+M3102+O3102)*Data!H3102)+(J3102+O3102)*(1-Data!H3102)*1.8/12+I3102+N3102+K3102+L3102+P3102+Q3102)</f>
        <v>0</v>
      </c>
      <c r="T3102" s="1">
        <f>'Innlegging av opplysninger'!$C$13*((H3102+J3102+M3102+O3102)*(1-Data!H3102)-(J3102+O3102)*(1-Data!H3102)*1.8/12)</f>
        <v>0</v>
      </c>
      <c r="U3102" s="1">
        <f>Data!I3102</f>
        <v>0</v>
      </c>
      <c r="V3102" s="1">
        <f>Data!J3102+Data!K3102</f>
        <v>0</v>
      </c>
      <c r="W3102" s="1">
        <f>Data!L3102</f>
        <v>0</v>
      </c>
      <c r="X3102" s="1">
        <f t="shared" si="487"/>
        <v>0</v>
      </c>
      <c r="Y3102" s="100">
        <f t="shared" si="488"/>
        <v>0</v>
      </c>
      <c r="Z3102" s="100">
        <f t="shared" si="489"/>
        <v>0</v>
      </c>
      <c r="AA3102" s="100">
        <f>'Innlegging av opplysninger'!$B$4*X3102</f>
        <v>0</v>
      </c>
      <c r="AB3102" s="1"/>
      <c r="AC3102" s="1">
        <f>'Innlegging av opplysninger'!$B$5*X3102</f>
        <v>0</v>
      </c>
      <c r="AD3102" s="1">
        <f>'Innlegging av opplysninger'!$B$5*Y3102</f>
        <v>0</v>
      </c>
      <c r="AE3102" s="1">
        <f>'Innlegging av opplysninger'!$B$5*Z3102</f>
        <v>0</v>
      </c>
      <c r="AF3102" s="1">
        <f>'Innlegging av opplysninger'!$B$5*AA3102</f>
        <v>0</v>
      </c>
      <c r="AG3102" s="1"/>
      <c r="AH3102" s="1">
        <f>'Innlegging av opplysninger'!$C$11*SUM(X3102:AG3102)</f>
        <v>0</v>
      </c>
      <c r="AI3102" s="1">
        <f>'Innlegging av opplysninger'!$C$13*(((X3102+Z3102+AC3102+AE3102)*Data!M3102)+(Z3102+AE3102)*(1-Data!M3102)*1.8/12+Y3102+AD3102+AA3102+AB3102+AF3102+AG3102)</f>
        <v>0</v>
      </c>
      <c r="AJ3102" s="1">
        <f>'Innlegging av opplysninger'!$C$13*((X3102+Z3102+AC3102+AE3102)*(1-Data!M3102)-(Z3102+AE3102)*(1-Data!M3102)*1.8/12)</f>
        <v>0</v>
      </c>
      <c r="AK3102" s="83">
        <f t="shared" si="484"/>
        <v>0</v>
      </c>
      <c r="AL3102" s="83">
        <f t="shared" si="485"/>
        <v>0</v>
      </c>
      <c r="AM3102" s="83">
        <f t="shared" si="486"/>
        <v>0</v>
      </c>
    </row>
    <row r="3103" spans="1:39">
      <c r="A3103" t="str">
        <f t="shared" si="480"/>
        <v>00</v>
      </c>
      <c r="B3103" s="6">
        <f>Data!A3103</f>
        <v>0</v>
      </c>
      <c r="C3103" s="7">
        <f>Data!B3103</f>
        <v>0</v>
      </c>
      <c r="D3103" s="7">
        <f>Data!C3103</f>
        <v>0</v>
      </c>
      <c r="E3103" s="1">
        <f>Data!D3103</f>
        <v>0</v>
      </c>
      <c r="F3103" s="1">
        <f>Data!E3103+Data!F3103</f>
        <v>0</v>
      </c>
      <c r="G3103" s="1">
        <f>Data!G3103</f>
        <v>0</v>
      </c>
      <c r="H3103" s="1">
        <f t="shared" si="481"/>
        <v>0</v>
      </c>
      <c r="I3103" s="1">
        <f t="shared" si="482"/>
        <v>0</v>
      </c>
      <c r="J3103" s="1">
        <f t="shared" si="483"/>
        <v>0</v>
      </c>
      <c r="K3103" s="1">
        <f>'Innlegging av opplysninger'!$B$4*H3103</f>
        <v>0</v>
      </c>
      <c r="L3103" s="1"/>
      <c r="M3103" s="1">
        <f>'Innlegging av opplysninger'!$B$5*H3103</f>
        <v>0</v>
      </c>
      <c r="N3103" s="1">
        <f>'Innlegging av opplysninger'!$B$5*I3103</f>
        <v>0</v>
      </c>
      <c r="O3103" s="1">
        <f>'Innlegging av opplysninger'!$B$5*J3103</f>
        <v>0</v>
      </c>
      <c r="P3103" s="1">
        <f>'Innlegging av opplysninger'!$B$5*K3103</f>
        <v>0</v>
      </c>
      <c r="Q3103" s="1"/>
      <c r="R3103" s="1">
        <f>'Innlegging av opplysninger'!$C$11*SUM(H3103:Q3103)</f>
        <v>0</v>
      </c>
      <c r="S3103" s="1">
        <f>'Innlegging av opplysninger'!$C$13*(((H3103+J3103+M3103+O3103)*Data!H3103)+(J3103+O3103)*(1-Data!H3103)*1.8/12+I3103+N3103+K3103+L3103+P3103+Q3103)</f>
        <v>0</v>
      </c>
      <c r="T3103" s="1">
        <f>'Innlegging av opplysninger'!$C$13*((H3103+J3103+M3103+O3103)*(1-Data!H3103)-(J3103+O3103)*(1-Data!H3103)*1.8/12)</f>
        <v>0</v>
      </c>
      <c r="U3103" s="1">
        <f>Data!I3103</f>
        <v>0</v>
      </c>
      <c r="V3103" s="1">
        <f>Data!J3103+Data!K3103</f>
        <v>0</v>
      </c>
      <c r="W3103" s="1">
        <f>Data!L3103</f>
        <v>0</v>
      </c>
      <c r="X3103" s="1">
        <f t="shared" si="487"/>
        <v>0</v>
      </c>
      <c r="Y3103" s="100">
        <f t="shared" si="488"/>
        <v>0</v>
      </c>
      <c r="Z3103" s="100">
        <f t="shared" si="489"/>
        <v>0</v>
      </c>
      <c r="AA3103" s="100">
        <f>'Innlegging av opplysninger'!$B$4*X3103</f>
        <v>0</v>
      </c>
      <c r="AB3103" s="1"/>
      <c r="AC3103" s="1">
        <f>'Innlegging av opplysninger'!$B$5*X3103</f>
        <v>0</v>
      </c>
      <c r="AD3103" s="1">
        <f>'Innlegging av opplysninger'!$B$5*Y3103</f>
        <v>0</v>
      </c>
      <c r="AE3103" s="1">
        <f>'Innlegging av opplysninger'!$B$5*Z3103</f>
        <v>0</v>
      </c>
      <c r="AF3103" s="1">
        <f>'Innlegging av opplysninger'!$B$5*AA3103</f>
        <v>0</v>
      </c>
      <c r="AG3103" s="1"/>
      <c r="AH3103" s="1">
        <f>'Innlegging av opplysninger'!$C$11*SUM(X3103:AG3103)</f>
        <v>0</v>
      </c>
      <c r="AI3103" s="1">
        <f>'Innlegging av opplysninger'!$C$13*(((X3103+Z3103+AC3103+AE3103)*Data!M3103)+(Z3103+AE3103)*(1-Data!M3103)*1.8/12+Y3103+AD3103+AA3103+AB3103+AF3103+AG3103)</f>
        <v>0</v>
      </c>
      <c r="AJ3103" s="1">
        <f>'Innlegging av opplysninger'!$C$13*((X3103+Z3103+AC3103+AE3103)*(1-Data!M3103)-(Z3103+AE3103)*(1-Data!M3103)*1.8/12)</f>
        <v>0</v>
      </c>
      <c r="AK3103" s="83">
        <f t="shared" si="484"/>
        <v>0</v>
      </c>
      <c r="AL3103" s="83">
        <f t="shared" si="485"/>
        <v>0</v>
      </c>
      <c r="AM3103" s="83">
        <f t="shared" si="486"/>
        <v>0</v>
      </c>
    </row>
    <row r="3104" spans="1:39">
      <c r="A3104" t="str">
        <f t="shared" si="480"/>
        <v>00</v>
      </c>
      <c r="B3104" s="6">
        <f>Data!A3104</f>
        <v>0</v>
      </c>
      <c r="C3104" s="7">
        <f>Data!B3104</f>
        <v>0</v>
      </c>
      <c r="D3104" s="7">
        <f>Data!C3104</f>
        <v>0</v>
      </c>
      <c r="E3104" s="1">
        <f>Data!D3104</f>
        <v>0</v>
      </c>
      <c r="F3104" s="1">
        <f>Data!E3104+Data!F3104</f>
        <v>0</v>
      </c>
      <c r="G3104" s="1">
        <f>Data!G3104</f>
        <v>0</v>
      </c>
      <c r="H3104" s="1">
        <f t="shared" si="481"/>
        <v>0</v>
      </c>
      <c r="I3104" s="1">
        <f t="shared" si="482"/>
        <v>0</v>
      </c>
      <c r="J3104" s="1">
        <f t="shared" si="483"/>
        <v>0</v>
      </c>
      <c r="K3104" s="1">
        <f>'Innlegging av opplysninger'!$B$4*H3104</f>
        <v>0</v>
      </c>
      <c r="L3104" s="1"/>
      <c r="M3104" s="1">
        <f>'Innlegging av opplysninger'!$B$5*H3104</f>
        <v>0</v>
      </c>
      <c r="N3104" s="1">
        <f>'Innlegging av opplysninger'!$B$5*I3104</f>
        <v>0</v>
      </c>
      <c r="O3104" s="1">
        <f>'Innlegging av opplysninger'!$B$5*J3104</f>
        <v>0</v>
      </c>
      <c r="P3104" s="1">
        <f>'Innlegging av opplysninger'!$B$5*K3104</f>
        <v>0</v>
      </c>
      <c r="Q3104" s="1"/>
      <c r="R3104" s="1">
        <f>'Innlegging av opplysninger'!$C$11*SUM(H3104:Q3104)</f>
        <v>0</v>
      </c>
      <c r="S3104" s="1">
        <f>'Innlegging av opplysninger'!$C$13*(((H3104+J3104+M3104+O3104)*Data!H3104)+(J3104+O3104)*(1-Data!H3104)*1.8/12+I3104+N3104+K3104+L3104+P3104+Q3104)</f>
        <v>0</v>
      </c>
      <c r="T3104" s="1">
        <f>'Innlegging av opplysninger'!$C$13*((H3104+J3104+M3104+O3104)*(1-Data!H3104)-(J3104+O3104)*(1-Data!H3104)*1.8/12)</f>
        <v>0</v>
      </c>
      <c r="U3104" s="1">
        <f>Data!I3104</f>
        <v>0</v>
      </c>
      <c r="V3104" s="1">
        <f>Data!J3104+Data!K3104</f>
        <v>0</v>
      </c>
      <c r="W3104" s="1">
        <f>Data!L3104</f>
        <v>0</v>
      </c>
      <c r="X3104" s="1">
        <f t="shared" si="487"/>
        <v>0</v>
      </c>
      <c r="Y3104" s="100">
        <f t="shared" si="488"/>
        <v>0</v>
      </c>
      <c r="Z3104" s="100">
        <f t="shared" si="489"/>
        <v>0</v>
      </c>
      <c r="AA3104" s="100">
        <f>'Innlegging av opplysninger'!$B$4*X3104</f>
        <v>0</v>
      </c>
      <c r="AB3104" s="1"/>
      <c r="AC3104" s="1">
        <f>'Innlegging av opplysninger'!$B$5*X3104</f>
        <v>0</v>
      </c>
      <c r="AD3104" s="1">
        <f>'Innlegging av opplysninger'!$B$5*Y3104</f>
        <v>0</v>
      </c>
      <c r="AE3104" s="1">
        <f>'Innlegging av opplysninger'!$B$5*Z3104</f>
        <v>0</v>
      </c>
      <c r="AF3104" s="1">
        <f>'Innlegging av opplysninger'!$B$5*AA3104</f>
        <v>0</v>
      </c>
      <c r="AG3104" s="1"/>
      <c r="AH3104" s="1">
        <f>'Innlegging av opplysninger'!$C$11*SUM(X3104:AG3104)</f>
        <v>0</v>
      </c>
      <c r="AI3104" s="1">
        <f>'Innlegging av opplysninger'!$C$13*(((X3104+Z3104+AC3104+AE3104)*Data!M3104)+(Z3104+AE3104)*(1-Data!M3104)*1.8/12+Y3104+AD3104+AA3104+AB3104+AF3104+AG3104)</f>
        <v>0</v>
      </c>
      <c r="AJ3104" s="1">
        <f>'Innlegging av opplysninger'!$C$13*((X3104+Z3104+AC3104+AE3104)*(1-Data!M3104)-(Z3104+AE3104)*(1-Data!M3104)*1.8/12)</f>
        <v>0</v>
      </c>
      <c r="AK3104" s="83">
        <f t="shared" si="484"/>
        <v>0</v>
      </c>
      <c r="AL3104" s="83">
        <f t="shared" si="485"/>
        <v>0</v>
      </c>
      <c r="AM3104" s="83">
        <f t="shared" si="486"/>
        <v>0</v>
      </c>
    </row>
    <row r="3105" spans="1:39">
      <c r="A3105" t="str">
        <f t="shared" si="480"/>
        <v>00</v>
      </c>
      <c r="B3105" s="6">
        <f>Data!A3105</f>
        <v>0</v>
      </c>
      <c r="C3105" s="7">
        <f>Data!B3105</f>
        <v>0</v>
      </c>
      <c r="D3105" s="7">
        <f>Data!C3105</f>
        <v>0</v>
      </c>
      <c r="E3105" s="1">
        <f>Data!D3105</f>
        <v>0</v>
      </c>
      <c r="F3105" s="1">
        <f>Data!E3105+Data!F3105</f>
        <v>0</v>
      </c>
      <c r="G3105" s="1">
        <f>Data!G3105</f>
        <v>0</v>
      </c>
      <c r="H3105" s="1">
        <f t="shared" si="481"/>
        <v>0</v>
      </c>
      <c r="I3105" s="1">
        <f t="shared" si="482"/>
        <v>0</v>
      </c>
      <c r="J3105" s="1">
        <f t="shared" si="483"/>
        <v>0</v>
      </c>
      <c r="K3105" s="1">
        <f>'Innlegging av opplysninger'!$B$4*H3105</f>
        <v>0</v>
      </c>
      <c r="L3105" s="1"/>
      <c r="M3105" s="1">
        <f>'Innlegging av opplysninger'!$B$5*H3105</f>
        <v>0</v>
      </c>
      <c r="N3105" s="1">
        <f>'Innlegging av opplysninger'!$B$5*I3105</f>
        <v>0</v>
      </c>
      <c r="O3105" s="1">
        <f>'Innlegging av opplysninger'!$B$5*J3105</f>
        <v>0</v>
      </c>
      <c r="P3105" s="1">
        <f>'Innlegging av opplysninger'!$B$5*K3105</f>
        <v>0</v>
      </c>
      <c r="Q3105" s="1"/>
      <c r="R3105" s="1">
        <f>'Innlegging av opplysninger'!$C$11*SUM(H3105:Q3105)</f>
        <v>0</v>
      </c>
      <c r="S3105" s="1">
        <f>'Innlegging av opplysninger'!$C$13*(((H3105+J3105+M3105+O3105)*Data!H3105)+(J3105+O3105)*(1-Data!H3105)*1.8/12+I3105+N3105+K3105+L3105+P3105+Q3105)</f>
        <v>0</v>
      </c>
      <c r="T3105" s="1">
        <f>'Innlegging av opplysninger'!$C$13*((H3105+J3105+M3105+O3105)*(1-Data!H3105)-(J3105+O3105)*(1-Data!H3105)*1.8/12)</f>
        <v>0</v>
      </c>
      <c r="U3105" s="1">
        <f>Data!I3105</f>
        <v>0</v>
      </c>
      <c r="V3105" s="1">
        <f>Data!J3105+Data!K3105</f>
        <v>0</v>
      </c>
      <c r="W3105" s="1">
        <f>Data!L3105</f>
        <v>0</v>
      </c>
      <c r="X3105" s="1">
        <f t="shared" si="487"/>
        <v>0</v>
      </c>
      <c r="Y3105" s="100">
        <f t="shared" si="488"/>
        <v>0</v>
      </c>
      <c r="Z3105" s="100">
        <f t="shared" si="489"/>
        <v>0</v>
      </c>
      <c r="AA3105" s="100">
        <f>'Innlegging av opplysninger'!$B$4*X3105</f>
        <v>0</v>
      </c>
      <c r="AB3105" s="1"/>
      <c r="AC3105" s="1">
        <f>'Innlegging av opplysninger'!$B$5*X3105</f>
        <v>0</v>
      </c>
      <c r="AD3105" s="1">
        <f>'Innlegging av opplysninger'!$B$5*Y3105</f>
        <v>0</v>
      </c>
      <c r="AE3105" s="1">
        <f>'Innlegging av opplysninger'!$B$5*Z3105</f>
        <v>0</v>
      </c>
      <c r="AF3105" s="1">
        <f>'Innlegging av opplysninger'!$B$5*AA3105</f>
        <v>0</v>
      </c>
      <c r="AG3105" s="1"/>
      <c r="AH3105" s="1">
        <f>'Innlegging av opplysninger'!$C$11*SUM(X3105:AG3105)</f>
        <v>0</v>
      </c>
      <c r="AI3105" s="1">
        <f>'Innlegging av opplysninger'!$C$13*(((X3105+Z3105+AC3105+AE3105)*Data!M3105)+(Z3105+AE3105)*(1-Data!M3105)*1.8/12+Y3105+AD3105+AA3105+AB3105+AF3105+AG3105)</f>
        <v>0</v>
      </c>
      <c r="AJ3105" s="1">
        <f>'Innlegging av opplysninger'!$C$13*((X3105+Z3105+AC3105+AE3105)*(1-Data!M3105)-(Z3105+AE3105)*(1-Data!M3105)*1.8/12)</f>
        <v>0</v>
      </c>
      <c r="AK3105" s="83">
        <f t="shared" si="484"/>
        <v>0</v>
      </c>
      <c r="AL3105" s="83">
        <f t="shared" si="485"/>
        <v>0</v>
      </c>
      <c r="AM3105" s="83">
        <f t="shared" si="486"/>
        <v>0</v>
      </c>
    </row>
    <row r="3106" spans="1:39">
      <c r="A3106" t="str">
        <f t="shared" si="480"/>
        <v>00</v>
      </c>
      <c r="B3106" s="6">
        <f>Data!A3106</f>
        <v>0</v>
      </c>
      <c r="C3106" s="7">
        <f>Data!B3106</f>
        <v>0</v>
      </c>
      <c r="D3106" s="7">
        <f>Data!C3106</f>
        <v>0</v>
      </c>
      <c r="E3106" s="1">
        <f>Data!D3106</f>
        <v>0</v>
      </c>
      <c r="F3106" s="1">
        <f>Data!E3106+Data!F3106</f>
        <v>0</v>
      </c>
      <c r="G3106" s="1">
        <f>Data!G3106</f>
        <v>0</v>
      </c>
      <c r="H3106" s="1">
        <f t="shared" si="481"/>
        <v>0</v>
      </c>
      <c r="I3106" s="1">
        <f t="shared" si="482"/>
        <v>0</v>
      </c>
      <c r="J3106" s="1">
        <f t="shared" si="483"/>
        <v>0</v>
      </c>
      <c r="K3106" s="1">
        <f>'Innlegging av opplysninger'!$B$4*H3106</f>
        <v>0</v>
      </c>
      <c r="L3106" s="1"/>
      <c r="M3106" s="1">
        <f>'Innlegging av opplysninger'!$B$5*H3106</f>
        <v>0</v>
      </c>
      <c r="N3106" s="1">
        <f>'Innlegging av opplysninger'!$B$5*I3106</f>
        <v>0</v>
      </c>
      <c r="O3106" s="1">
        <f>'Innlegging av opplysninger'!$B$5*J3106</f>
        <v>0</v>
      </c>
      <c r="P3106" s="1">
        <f>'Innlegging av opplysninger'!$B$5*K3106</f>
        <v>0</v>
      </c>
      <c r="Q3106" s="1"/>
      <c r="R3106" s="1">
        <f>'Innlegging av opplysninger'!$C$11*SUM(H3106:Q3106)</f>
        <v>0</v>
      </c>
      <c r="S3106" s="1">
        <f>'Innlegging av opplysninger'!$C$13*(((H3106+J3106+M3106+O3106)*Data!H3106)+(J3106+O3106)*(1-Data!H3106)*1.8/12+I3106+N3106+K3106+L3106+P3106+Q3106)</f>
        <v>0</v>
      </c>
      <c r="T3106" s="1">
        <f>'Innlegging av opplysninger'!$C$13*((H3106+J3106+M3106+O3106)*(1-Data!H3106)-(J3106+O3106)*(1-Data!H3106)*1.8/12)</f>
        <v>0</v>
      </c>
      <c r="U3106" s="1">
        <f>Data!I3106</f>
        <v>0</v>
      </c>
      <c r="V3106" s="1">
        <f>Data!J3106+Data!K3106</f>
        <v>0</v>
      </c>
      <c r="W3106" s="1">
        <f>Data!L3106</f>
        <v>0</v>
      </c>
      <c r="X3106" s="1">
        <f t="shared" si="487"/>
        <v>0</v>
      </c>
      <c r="Y3106" s="100">
        <f t="shared" si="488"/>
        <v>0</v>
      </c>
      <c r="Z3106" s="100">
        <f t="shared" si="489"/>
        <v>0</v>
      </c>
      <c r="AA3106" s="100">
        <f>'Innlegging av opplysninger'!$B$4*X3106</f>
        <v>0</v>
      </c>
      <c r="AB3106" s="1"/>
      <c r="AC3106" s="1">
        <f>'Innlegging av opplysninger'!$B$5*X3106</f>
        <v>0</v>
      </c>
      <c r="AD3106" s="1">
        <f>'Innlegging av opplysninger'!$B$5*Y3106</f>
        <v>0</v>
      </c>
      <c r="AE3106" s="1">
        <f>'Innlegging av opplysninger'!$B$5*Z3106</f>
        <v>0</v>
      </c>
      <c r="AF3106" s="1">
        <f>'Innlegging av opplysninger'!$B$5*AA3106</f>
        <v>0</v>
      </c>
      <c r="AG3106" s="1"/>
      <c r="AH3106" s="1">
        <f>'Innlegging av opplysninger'!$C$11*SUM(X3106:AG3106)</f>
        <v>0</v>
      </c>
      <c r="AI3106" s="1">
        <f>'Innlegging av opplysninger'!$C$13*(((X3106+Z3106+AC3106+AE3106)*Data!M3106)+(Z3106+AE3106)*(1-Data!M3106)*1.8/12+Y3106+AD3106+AA3106+AB3106+AF3106+AG3106)</f>
        <v>0</v>
      </c>
      <c r="AJ3106" s="1">
        <f>'Innlegging av opplysninger'!$C$13*((X3106+Z3106+AC3106+AE3106)*(1-Data!M3106)-(Z3106+AE3106)*(1-Data!M3106)*1.8/12)</f>
        <v>0</v>
      </c>
      <c r="AK3106" s="83">
        <f t="shared" si="484"/>
        <v>0</v>
      </c>
      <c r="AL3106" s="83">
        <f t="shared" si="485"/>
        <v>0</v>
      </c>
      <c r="AM3106" s="83">
        <f t="shared" si="486"/>
        <v>0</v>
      </c>
    </row>
    <row r="3107" spans="1:39">
      <c r="A3107" t="str">
        <f t="shared" si="480"/>
        <v>00</v>
      </c>
      <c r="B3107" s="6">
        <f>Data!A3107</f>
        <v>0</v>
      </c>
      <c r="C3107" s="7">
        <f>Data!B3107</f>
        <v>0</v>
      </c>
      <c r="D3107" s="7">
        <f>Data!C3107</f>
        <v>0</v>
      </c>
      <c r="E3107" s="1">
        <f>Data!D3107</f>
        <v>0</v>
      </c>
      <c r="F3107" s="1">
        <f>Data!E3107+Data!F3107</f>
        <v>0</v>
      </c>
      <c r="G3107" s="1">
        <f>Data!G3107</f>
        <v>0</v>
      </c>
      <c r="H3107" s="1">
        <f t="shared" si="481"/>
        <v>0</v>
      </c>
      <c r="I3107" s="1">
        <f t="shared" si="482"/>
        <v>0</v>
      </c>
      <c r="J3107" s="1">
        <f t="shared" si="483"/>
        <v>0</v>
      </c>
      <c r="K3107" s="1">
        <f>'Innlegging av opplysninger'!$B$4*H3107</f>
        <v>0</v>
      </c>
      <c r="L3107" s="1"/>
      <c r="M3107" s="1">
        <f>'Innlegging av opplysninger'!$B$5*H3107</f>
        <v>0</v>
      </c>
      <c r="N3107" s="1">
        <f>'Innlegging av opplysninger'!$B$5*I3107</f>
        <v>0</v>
      </c>
      <c r="O3107" s="1">
        <f>'Innlegging av opplysninger'!$B$5*J3107</f>
        <v>0</v>
      </c>
      <c r="P3107" s="1">
        <f>'Innlegging av opplysninger'!$B$5*K3107</f>
        <v>0</v>
      </c>
      <c r="Q3107" s="1"/>
      <c r="R3107" s="1">
        <f>'Innlegging av opplysninger'!$C$11*SUM(H3107:Q3107)</f>
        <v>0</v>
      </c>
      <c r="S3107" s="1">
        <f>'Innlegging av opplysninger'!$C$13*(((H3107+J3107+M3107+O3107)*Data!H3107)+(J3107+O3107)*(1-Data!H3107)*1.8/12+I3107+N3107+K3107+L3107+P3107+Q3107)</f>
        <v>0</v>
      </c>
      <c r="T3107" s="1">
        <f>'Innlegging av opplysninger'!$C$13*((H3107+J3107+M3107+O3107)*(1-Data!H3107)-(J3107+O3107)*(1-Data!H3107)*1.8/12)</f>
        <v>0</v>
      </c>
      <c r="U3107" s="1">
        <f>Data!I3107</f>
        <v>0</v>
      </c>
      <c r="V3107" s="1">
        <f>Data!J3107+Data!K3107</f>
        <v>0</v>
      </c>
      <c r="W3107" s="1">
        <f>Data!L3107</f>
        <v>0</v>
      </c>
      <c r="X3107" s="1">
        <f t="shared" si="487"/>
        <v>0</v>
      </c>
      <c r="Y3107" s="100">
        <f t="shared" si="488"/>
        <v>0</v>
      </c>
      <c r="Z3107" s="100">
        <f t="shared" si="489"/>
        <v>0</v>
      </c>
      <c r="AA3107" s="100">
        <f>'Innlegging av opplysninger'!$B$4*X3107</f>
        <v>0</v>
      </c>
      <c r="AB3107" s="1"/>
      <c r="AC3107" s="1">
        <f>'Innlegging av opplysninger'!$B$5*X3107</f>
        <v>0</v>
      </c>
      <c r="AD3107" s="1">
        <f>'Innlegging av opplysninger'!$B$5*Y3107</f>
        <v>0</v>
      </c>
      <c r="AE3107" s="1">
        <f>'Innlegging av opplysninger'!$B$5*Z3107</f>
        <v>0</v>
      </c>
      <c r="AF3107" s="1">
        <f>'Innlegging av opplysninger'!$B$5*AA3107</f>
        <v>0</v>
      </c>
      <c r="AG3107" s="1"/>
      <c r="AH3107" s="1">
        <f>'Innlegging av opplysninger'!$C$11*SUM(X3107:AG3107)</f>
        <v>0</v>
      </c>
      <c r="AI3107" s="1">
        <f>'Innlegging av opplysninger'!$C$13*(((X3107+Z3107+AC3107+AE3107)*Data!M3107)+(Z3107+AE3107)*(1-Data!M3107)*1.8/12+Y3107+AD3107+AA3107+AB3107+AF3107+AG3107)</f>
        <v>0</v>
      </c>
      <c r="AJ3107" s="1">
        <f>'Innlegging av opplysninger'!$C$13*((X3107+Z3107+AC3107+AE3107)*(1-Data!M3107)-(Z3107+AE3107)*(1-Data!M3107)*1.8/12)</f>
        <v>0</v>
      </c>
      <c r="AK3107" s="83">
        <f t="shared" si="484"/>
        <v>0</v>
      </c>
      <c r="AL3107" s="83">
        <f t="shared" si="485"/>
        <v>0</v>
      </c>
      <c r="AM3107" s="83">
        <f t="shared" si="486"/>
        <v>0</v>
      </c>
    </row>
    <row r="3109" spans="1:39" ht="408">
      <c r="G3109" s="109" t="s">
        <v>397</v>
      </c>
      <c r="H3109" s="107" t="s">
        <v>430</v>
      </c>
      <c r="I3109" s="107" t="s">
        <v>431</v>
      </c>
      <c r="J3109" s="107" t="s">
        <v>399</v>
      </c>
      <c r="K3109" s="107" t="s">
        <v>449</v>
      </c>
      <c r="L3109" s="107" t="s">
        <v>432</v>
      </c>
      <c r="M3109" s="107" t="s">
        <v>433</v>
      </c>
      <c r="N3109" s="107" t="s">
        <v>434</v>
      </c>
      <c r="O3109" s="107" t="s">
        <v>435</v>
      </c>
      <c r="P3109" s="107" t="s">
        <v>436</v>
      </c>
      <c r="Q3109" s="107" t="s">
        <v>436</v>
      </c>
      <c r="R3109" s="107" t="s">
        <v>437</v>
      </c>
      <c r="S3109" s="107" t="s">
        <v>451</v>
      </c>
      <c r="T3109" s="107" t="s">
        <v>441</v>
      </c>
      <c r="X3109" s="107" t="s">
        <v>430</v>
      </c>
      <c r="Y3109" s="107" t="s">
        <v>431</v>
      </c>
      <c r="Z3109" s="107" t="s">
        <v>440</v>
      </c>
      <c r="AA3109" s="107" t="s">
        <v>449</v>
      </c>
      <c r="AB3109" s="107" t="s">
        <v>432</v>
      </c>
      <c r="AC3109" s="107" t="s">
        <v>433</v>
      </c>
      <c r="AD3109" s="107" t="s">
        <v>434</v>
      </c>
      <c r="AE3109" s="107" t="s">
        <v>435</v>
      </c>
      <c r="AF3109" s="107" t="s">
        <v>436</v>
      </c>
      <c r="AG3109" s="107" t="s">
        <v>436</v>
      </c>
      <c r="AH3109" s="107" t="s">
        <v>437</v>
      </c>
      <c r="AI3109" s="107" t="s">
        <v>438</v>
      </c>
      <c r="AJ3109" s="107" t="s">
        <v>439</v>
      </c>
      <c r="AK3109" s="82" t="s">
        <v>444</v>
      </c>
      <c r="AL3109" s="82" t="s">
        <v>443</v>
      </c>
      <c r="AM3109" s="82" t="s">
        <v>442</v>
      </c>
    </row>
    <row r="3110" spans="1:39" ht="38.25">
      <c r="B3110" s="11"/>
      <c r="C3110" s="11"/>
      <c r="D3110" s="11"/>
      <c r="F3110" s="110" t="s">
        <v>400</v>
      </c>
      <c r="G3110" s="110" t="s">
        <v>402</v>
      </c>
      <c r="H3110" s="108" t="s">
        <v>403</v>
      </c>
      <c r="I3110" s="107" t="s">
        <v>403</v>
      </c>
      <c r="J3110" s="108" t="s">
        <v>403</v>
      </c>
      <c r="K3110" s="107" t="s">
        <v>403</v>
      </c>
      <c r="L3110" s="108" t="s">
        <v>414</v>
      </c>
      <c r="M3110" s="108" t="s">
        <v>403</v>
      </c>
      <c r="N3110" s="108" t="s">
        <v>408</v>
      </c>
      <c r="O3110" s="108" t="s">
        <v>403</v>
      </c>
      <c r="P3110" s="108" t="s">
        <v>408</v>
      </c>
      <c r="Q3110" s="108" t="s">
        <v>414</v>
      </c>
      <c r="R3110" s="108"/>
      <c r="S3110" s="107" t="s">
        <v>426</v>
      </c>
      <c r="T3110" s="108"/>
      <c r="U3110" s="108"/>
      <c r="V3110" s="108"/>
      <c r="W3110" s="82"/>
      <c r="X3110" s="82" t="s">
        <v>403</v>
      </c>
      <c r="Y3110" s="82" t="s">
        <v>408</v>
      </c>
      <c r="Z3110" s="82" t="s">
        <v>403</v>
      </c>
      <c r="AA3110" s="82" t="s">
        <v>408</v>
      </c>
      <c r="AB3110" s="82" t="s">
        <v>414</v>
      </c>
      <c r="AC3110" s="82" t="s">
        <v>403</v>
      </c>
      <c r="AD3110" s="82" t="s">
        <v>408</v>
      </c>
      <c r="AE3110" s="82" t="s">
        <v>403</v>
      </c>
      <c r="AF3110" s="82" t="s">
        <v>408</v>
      </c>
      <c r="AG3110" s="82" t="s">
        <v>414</v>
      </c>
      <c r="AH3110" s="82"/>
      <c r="AI3110" s="82"/>
      <c r="AJ3110" s="82"/>
      <c r="AK3110" s="82"/>
      <c r="AL3110" s="82"/>
      <c r="AM3110" s="82"/>
    </row>
    <row r="3111" spans="1:39" ht="89.25">
      <c r="F3111" s="110" t="s">
        <v>401</v>
      </c>
      <c r="G3111" s="110" t="s">
        <v>402</v>
      </c>
      <c r="H3111" s="108" t="s">
        <v>404</v>
      </c>
      <c r="I3111" s="108" t="s">
        <v>403</v>
      </c>
      <c r="J3111" s="108" t="s">
        <v>448</v>
      </c>
      <c r="K3111" s="108" t="s">
        <v>408</v>
      </c>
      <c r="L3111" s="108" t="s">
        <v>414</v>
      </c>
      <c r="M3111" s="108" t="s">
        <v>404</v>
      </c>
      <c r="N3111" s="108" t="s">
        <v>408</v>
      </c>
      <c r="O3111" s="108" t="s">
        <v>420</v>
      </c>
      <c r="P3111" s="108" t="s">
        <v>408</v>
      </c>
      <c r="Q3111" s="108" t="s">
        <v>414</v>
      </c>
      <c r="R3111" s="108"/>
      <c r="S3111" s="107" t="s">
        <v>429</v>
      </c>
      <c r="T3111" s="108"/>
      <c r="U3111" s="108"/>
      <c r="V3111" s="108"/>
      <c r="W3111" s="82"/>
      <c r="X3111" s="82" t="s">
        <v>404</v>
      </c>
      <c r="Y3111" s="82" t="s">
        <v>409</v>
      </c>
      <c r="Z3111" s="82" t="s">
        <v>410</v>
      </c>
      <c r="AA3111" s="82" t="s">
        <v>408</v>
      </c>
      <c r="AB3111" s="82" t="s">
        <v>414</v>
      </c>
      <c r="AC3111" s="82" t="s">
        <v>404</v>
      </c>
      <c r="AD3111" s="82" t="s">
        <v>408</v>
      </c>
      <c r="AE3111" s="82" t="s">
        <v>420</v>
      </c>
      <c r="AF3111" s="82" t="s">
        <v>408</v>
      </c>
      <c r="AG3111" s="82" t="s">
        <v>414</v>
      </c>
      <c r="AH3111" s="82"/>
      <c r="AI3111" s="82"/>
      <c r="AJ3111" s="82"/>
      <c r="AK3111" s="82"/>
      <c r="AL3111" s="82"/>
      <c r="AM3111" s="82"/>
    </row>
    <row r="3112" spans="1:39" ht="344.25">
      <c r="F3112" s="110" t="s">
        <v>400</v>
      </c>
      <c r="G3112" s="110" t="s">
        <v>398</v>
      </c>
      <c r="H3112" s="108" t="s">
        <v>405</v>
      </c>
      <c r="I3112" s="108" t="s">
        <v>445</v>
      </c>
      <c r="J3112" s="108" t="s">
        <v>411</v>
      </c>
      <c r="K3112" s="108" t="s">
        <v>413</v>
      </c>
      <c r="L3112" s="108" t="s">
        <v>415</v>
      </c>
      <c r="M3112" s="108" t="s">
        <v>416</v>
      </c>
      <c r="N3112" s="108" t="s">
        <v>418</v>
      </c>
      <c r="O3112" s="108" t="s">
        <v>421</v>
      </c>
      <c r="P3112" s="108" t="s">
        <v>423</v>
      </c>
      <c r="Q3112" s="108" t="s">
        <v>425</v>
      </c>
      <c r="R3112" s="108"/>
      <c r="S3112" s="108"/>
      <c r="T3112" s="108"/>
      <c r="U3112" s="108"/>
      <c r="V3112" s="108"/>
      <c r="W3112" s="82"/>
      <c r="X3112" s="82" t="s">
        <v>405</v>
      </c>
      <c r="Y3112" s="82" t="s">
        <v>406</v>
      </c>
      <c r="Z3112" s="82" t="s">
        <v>411</v>
      </c>
      <c r="AA3112" s="82" t="s">
        <v>413</v>
      </c>
      <c r="AB3112" s="82" t="s">
        <v>415</v>
      </c>
      <c r="AC3112" s="82" t="s">
        <v>416</v>
      </c>
      <c r="AD3112" s="82" t="s">
        <v>418</v>
      </c>
      <c r="AE3112" s="82" t="s">
        <v>421</v>
      </c>
      <c r="AF3112" s="82" t="s">
        <v>423</v>
      </c>
      <c r="AG3112" s="82" t="s">
        <v>425</v>
      </c>
      <c r="AH3112" s="82"/>
      <c r="AI3112" s="82"/>
      <c r="AJ3112" s="82"/>
      <c r="AK3112" s="82"/>
      <c r="AL3112" s="82"/>
      <c r="AM3112" s="82"/>
    </row>
    <row r="3113" spans="1:39" ht="267.75">
      <c r="F3113" s="110" t="s">
        <v>401</v>
      </c>
      <c r="G3113" s="110" t="s">
        <v>398</v>
      </c>
      <c r="H3113" s="108" t="s">
        <v>405</v>
      </c>
      <c r="I3113" s="108" t="s">
        <v>446</v>
      </c>
      <c r="J3113" s="108" t="s">
        <v>450</v>
      </c>
      <c r="K3113" s="108" t="s">
        <v>413</v>
      </c>
      <c r="L3113" s="108" t="s">
        <v>415</v>
      </c>
      <c r="M3113" s="108" t="s">
        <v>417</v>
      </c>
      <c r="N3113" s="108" t="s">
        <v>447</v>
      </c>
      <c r="O3113" s="108" t="s">
        <v>422</v>
      </c>
      <c r="P3113" s="108" t="s">
        <v>424</v>
      </c>
      <c r="Q3113" s="108" t="s">
        <v>425</v>
      </c>
      <c r="R3113" s="108"/>
      <c r="S3113" s="108"/>
      <c r="T3113" s="108"/>
      <c r="U3113" s="108"/>
      <c r="V3113" s="108"/>
      <c r="W3113" s="82"/>
      <c r="X3113" s="82" t="s">
        <v>405</v>
      </c>
      <c r="Y3113" s="82" t="s">
        <v>407</v>
      </c>
      <c r="Z3113" s="82" t="s">
        <v>412</v>
      </c>
      <c r="AA3113" s="82" t="s">
        <v>413</v>
      </c>
      <c r="AB3113" s="82" t="s">
        <v>415</v>
      </c>
      <c r="AC3113" s="82" t="s">
        <v>417</v>
      </c>
      <c r="AD3113" s="82" t="s">
        <v>419</v>
      </c>
      <c r="AE3113" s="82" t="s">
        <v>422</v>
      </c>
      <c r="AF3113" s="82" t="s">
        <v>424</v>
      </c>
      <c r="AG3113" s="82" t="s">
        <v>425</v>
      </c>
      <c r="AH3113" s="82"/>
      <c r="AI3113" s="82"/>
      <c r="AJ3113" s="82"/>
      <c r="AK3113" s="82"/>
      <c r="AL3113" s="82"/>
      <c r="AM3113" s="82"/>
    </row>
    <row r="3114" spans="1:39">
      <c r="F3114" s="108"/>
      <c r="G3114" s="108"/>
      <c r="H3114" s="108"/>
      <c r="I3114" s="108"/>
      <c r="J3114" s="108"/>
      <c r="K3114" s="108"/>
      <c r="L3114" s="108"/>
      <c r="M3114" s="108"/>
      <c r="N3114" s="108"/>
      <c r="O3114" s="108"/>
      <c r="P3114" s="108"/>
      <c r="Q3114" s="108"/>
      <c r="R3114" s="108"/>
      <c r="S3114" s="108"/>
      <c r="T3114" s="108"/>
      <c r="U3114" s="108"/>
      <c r="V3114" s="108"/>
      <c r="W3114" s="82"/>
      <c r="X3114" s="82"/>
      <c r="Y3114" s="82"/>
      <c r="Z3114" s="82"/>
      <c r="AA3114" s="82"/>
      <c r="AB3114" s="82"/>
      <c r="AC3114" s="82"/>
      <c r="AD3114" s="82"/>
      <c r="AE3114" s="82"/>
      <c r="AF3114" s="82"/>
      <c r="AG3114" s="82"/>
      <c r="AH3114" s="82"/>
      <c r="AI3114" s="82"/>
      <c r="AJ3114" s="82"/>
      <c r="AK3114" s="82"/>
      <c r="AL3114" s="82"/>
      <c r="AM3114" s="82"/>
    </row>
    <row r="3117" spans="1:39">
      <c r="B3117" s="11"/>
      <c r="C3117" s="76"/>
      <c r="D3117" s="11"/>
    </row>
    <row r="3118" spans="1:39">
      <c r="B3118" s="13"/>
      <c r="C3118" s="131"/>
      <c r="D3118" s="130"/>
      <c r="E3118" s="130"/>
      <c r="F3118" s="130"/>
      <c r="G3118" s="130"/>
      <c r="H3118" s="130"/>
    </row>
    <row r="3124" spans="2:9">
      <c r="B3124" s="13"/>
      <c r="C3124" s="130"/>
      <c r="D3124" s="130"/>
      <c r="E3124" s="130"/>
      <c r="F3124" s="130"/>
      <c r="G3124" s="130"/>
      <c r="H3124" s="130"/>
      <c r="I3124" s="130"/>
    </row>
  </sheetData>
  <mergeCells count="2">
    <mergeCell ref="C3124:I3124"/>
    <mergeCell ref="C3118:H3118"/>
  </mergeCells>
  <phoneticPr fontId="2" type="noConversion"/>
  <hyperlinks>
    <hyperlink ref="H4" location="Beregningsark!H3109" display="Forklaring" xr:uid="{00000000-0004-0000-0100-000000000000}"/>
    <hyperlink ref="I4" location="Beregningsark!I3109" display="Forklaring" xr:uid="{00000000-0004-0000-0100-000001000000}"/>
    <hyperlink ref="J4" location="Beregningsark!J3109" display="Forklaring" xr:uid="{00000000-0004-0000-0100-000002000000}"/>
    <hyperlink ref="K4" location="Beregningsark!K3109" display="Forklaring" xr:uid="{00000000-0004-0000-0100-000003000000}"/>
    <hyperlink ref="M4" location="Beregningsark!M3109" display="Forklaring" xr:uid="{00000000-0004-0000-0100-000004000000}"/>
    <hyperlink ref="N4" location="Beregningsark!N3109" display="Forklaring" xr:uid="{00000000-0004-0000-0100-000005000000}"/>
    <hyperlink ref="O4" location="Beregningsark!O3109" display="Forklaring" xr:uid="{00000000-0004-0000-0100-000006000000}"/>
    <hyperlink ref="P4" location="Beregningsark!P3109" display="Forklaring" xr:uid="{00000000-0004-0000-0100-000007000000}"/>
    <hyperlink ref="R4" location="Beregningsark!R3109" display="Forklaring" xr:uid="{00000000-0004-0000-0100-000008000000}"/>
    <hyperlink ref="S4" location="Beregningsark!S3109" display="Forklaring" xr:uid="{00000000-0004-0000-0100-000009000000}"/>
    <hyperlink ref="T4" location="Beregningsark!T3109" display="Forklaring" xr:uid="{00000000-0004-0000-0100-00000A000000}"/>
    <hyperlink ref="U4" location="Beregningsark!U3109" display="Forklaring" xr:uid="{00000000-0004-0000-0100-00000B000000}"/>
    <hyperlink ref="V4" location="Beregningsark!V3109" display="Forklaring" xr:uid="{00000000-0004-0000-0100-00000C000000}"/>
    <hyperlink ref="W4" location="Beregningsark!W3109" display="Forklaring" xr:uid="{00000000-0004-0000-0100-00000D000000}"/>
    <hyperlink ref="X4" location="Beregningsark!X3109" display="Forklaring" xr:uid="{00000000-0004-0000-0100-00000E000000}"/>
    <hyperlink ref="Y4" location="Beregningsark!Y3109" display="Forklaring" xr:uid="{00000000-0004-0000-0100-00000F000000}"/>
    <hyperlink ref="Z4" location="Beregningsark!Z3109" display="Forklaring" xr:uid="{00000000-0004-0000-0100-000010000000}"/>
    <hyperlink ref="AA4" location="Beregningsark!AA3109" display="Forklaring" xr:uid="{00000000-0004-0000-0100-000011000000}"/>
    <hyperlink ref="AC4" location="Beregningsark!AC3109" display="Forklaring" xr:uid="{00000000-0004-0000-0100-000012000000}"/>
    <hyperlink ref="AD4" location="Beregningsark!AD3109" display="Forklaring" xr:uid="{00000000-0004-0000-0100-000013000000}"/>
    <hyperlink ref="AE4" location="Beregningsark!AE3109" display="Forklaring" xr:uid="{00000000-0004-0000-0100-000014000000}"/>
    <hyperlink ref="AF4" location="Beregningsark!AF3109" display="Forklaring" xr:uid="{00000000-0004-0000-0100-000015000000}"/>
    <hyperlink ref="AH4" location="Beregningsark!AH3109" display="Forklaring" xr:uid="{00000000-0004-0000-0100-000016000000}"/>
    <hyperlink ref="AI4" location="Beregningsark!AI3109" display="Forklaring" xr:uid="{00000000-0004-0000-0100-000017000000}"/>
    <hyperlink ref="AJ4" location="Beregningsark!AJ3109" display="Forklaring" xr:uid="{00000000-0004-0000-0100-000018000000}"/>
    <hyperlink ref="AK4" location="Beregningsark!AK3109" display="Forklaring" xr:uid="{00000000-0004-0000-0100-000019000000}"/>
    <hyperlink ref="AL4" location="Beregningsark!AL3109" display="Forklaring" xr:uid="{00000000-0004-0000-0100-00001A000000}"/>
    <hyperlink ref="AM4" location="Beregningsark!AM3109" display="Forklaring" xr:uid="{00000000-0004-0000-0100-00001B000000}"/>
    <hyperlink ref="L4" location="Beregningsark!L3109" display="Forklaring" xr:uid="{00000000-0004-0000-0100-00001C000000}"/>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2:M3107"/>
  <sheetViews>
    <sheetView workbookViewId="0">
      <pane xSplit="3" ySplit="4" topLeftCell="D2540" activePane="bottomRight" state="frozen"/>
      <selection pane="topRight" activeCell="D1" sqref="D1"/>
      <selection pane="bottomLeft" activeCell="A5" sqref="A5"/>
      <selection pane="bottomRight" activeCell="A5" sqref="A5:M2575"/>
    </sheetView>
  </sheetViews>
  <sheetFormatPr baseColWidth="10" defaultColWidth="11.42578125" defaultRowHeight="12.75"/>
  <cols>
    <col min="1" max="1" width="12.140625" customWidth="1"/>
    <col min="2" max="2" width="29.5703125" bestFit="1" customWidth="1"/>
    <col min="3" max="3" width="29.5703125" customWidth="1"/>
    <col min="4" max="4" width="15.7109375" customWidth="1"/>
    <col min="5" max="5" width="13.42578125" bestFit="1" customWidth="1"/>
    <col min="6" max="6" width="16.5703125" customWidth="1"/>
    <col min="7" max="7" width="14.140625" customWidth="1"/>
  </cols>
  <sheetData>
    <row r="2" spans="1:13" ht="14.25">
      <c r="C2" s="104"/>
    </row>
    <row r="3" spans="1:13" ht="66.75" customHeight="1">
      <c r="C3" s="85" t="s">
        <v>391</v>
      </c>
      <c r="I3" s="85" t="s">
        <v>392</v>
      </c>
    </row>
    <row r="4" spans="1:13" ht="89.25">
      <c r="A4" s="9" t="s">
        <v>34</v>
      </c>
      <c r="B4" s="9" t="s">
        <v>35</v>
      </c>
      <c r="C4" s="9" t="s">
        <v>364</v>
      </c>
      <c r="D4" s="9" t="s">
        <v>36</v>
      </c>
      <c r="E4" s="9" t="s">
        <v>31</v>
      </c>
      <c r="F4" s="9" t="s">
        <v>32</v>
      </c>
      <c r="G4" s="9" t="s">
        <v>33</v>
      </c>
      <c r="H4" s="9" t="s">
        <v>390</v>
      </c>
      <c r="I4" s="9" t="s">
        <v>36</v>
      </c>
      <c r="J4" s="9" t="s">
        <v>31</v>
      </c>
      <c r="K4" s="9" t="s">
        <v>32</v>
      </c>
      <c r="L4" s="9" t="s">
        <v>33</v>
      </c>
      <c r="M4" s="9" t="s">
        <v>390</v>
      </c>
    </row>
    <row r="5" spans="1:13">
      <c r="A5" s="14" t="s">
        <v>461</v>
      </c>
      <c r="B5" t="s">
        <v>461</v>
      </c>
      <c r="C5" s="7" t="s">
        <v>365</v>
      </c>
      <c r="D5">
        <v>362322.20128743362</v>
      </c>
      <c r="E5">
        <v>45608.754023399146</v>
      </c>
      <c r="F5">
        <v>2425.37370374073</v>
      </c>
      <c r="G5">
        <v>385.95814837587756</v>
      </c>
      <c r="H5">
        <v>2.6854143473375024E-2</v>
      </c>
      <c r="I5">
        <v>47096.02357305355</v>
      </c>
      <c r="J5">
        <v>48203.43854285869</v>
      </c>
      <c r="K5">
        <v>2171.9371781214668</v>
      </c>
      <c r="L5">
        <v>408.86918566699592</v>
      </c>
      <c r="M5">
        <v>4.4136975803960574E-2</v>
      </c>
    </row>
    <row r="6" spans="1:13">
      <c r="A6" s="14" t="s">
        <v>461</v>
      </c>
      <c r="B6" t="s">
        <v>461</v>
      </c>
      <c r="C6" s="7" t="s">
        <v>366</v>
      </c>
      <c r="D6">
        <v>21658.883137353641</v>
      </c>
      <c r="E6">
        <v>55555.166856083786</v>
      </c>
      <c r="F6">
        <v>476.1353966684739</v>
      </c>
      <c r="G6">
        <v>10.204488320029069</v>
      </c>
      <c r="H6">
        <v>0.11487990108138661</v>
      </c>
      <c r="I6">
        <v>4452.7716300217326</v>
      </c>
      <c r="J6">
        <v>58089.188893910024</v>
      </c>
      <c r="K6">
        <v>619.23911422031358</v>
      </c>
      <c r="L6">
        <v>7.9364658546002094</v>
      </c>
      <c r="M6">
        <v>0.14383547194832103</v>
      </c>
    </row>
    <row r="7" spans="1:13">
      <c r="A7" s="14" t="s">
        <v>461</v>
      </c>
      <c r="B7" t="s">
        <v>461</v>
      </c>
      <c r="C7" s="7" t="s">
        <v>367</v>
      </c>
      <c r="D7">
        <v>123235.89249346746</v>
      </c>
      <c r="E7">
        <v>47592.129748874373</v>
      </c>
      <c r="F7">
        <v>1378.80277258516</v>
      </c>
      <c r="G7">
        <v>4.4122685282522056</v>
      </c>
      <c r="H7">
        <v>2.3183602007772787E-2</v>
      </c>
      <c r="I7">
        <v>15239.129187589804</v>
      </c>
      <c r="J7">
        <v>50113.825551497059</v>
      </c>
      <c r="K7">
        <v>1084.0388841544257</v>
      </c>
      <c r="L7">
        <v>4.4896915799964434</v>
      </c>
      <c r="M7">
        <v>3.6054394045478888E-2</v>
      </c>
    </row>
    <row r="8" spans="1:13">
      <c r="A8" s="14" t="s">
        <v>461</v>
      </c>
      <c r="B8" t="s">
        <v>461</v>
      </c>
      <c r="C8" s="7" t="s">
        <v>368</v>
      </c>
      <c r="D8">
        <v>38686.483909578361</v>
      </c>
      <c r="E8">
        <v>41779.067222662336</v>
      </c>
      <c r="F8">
        <v>380.77464973116406</v>
      </c>
      <c r="G8">
        <v>1.2345745897102527</v>
      </c>
      <c r="H8">
        <v>7.1470584257966275E-3</v>
      </c>
      <c r="I8">
        <v>3447.57047973204</v>
      </c>
      <c r="J8">
        <v>43753.013168061305</v>
      </c>
      <c r="K8">
        <v>346.16584838977934</v>
      </c>
      <c r="L8">
        <v>1.8424365904460636</v>
      </c>
      <c r="M8">
        <v>1.5424938809101304E-2</v>
      </c>
    </row>
    <row r="9" spans="1:13">
      <c r="A9" s="14" t="s">
        <v>461</v>
      </c>
      <c r="B9" t="s">
        <v>461</v>
      </c>
      <c r="C9" s="7" t="s">
        <v>369</v>
      </c>
      <c r="D9">
        <v>144732.00151629967</v>
      </c>
      <c r="E9">
        <v>42768.883192526344</v>
      </c>
      <c r="F9">
        <v>4175.1645608794615</v>
      </c>
      <c r="G9">
        <v>920.1416726603984</v>
      </c>
      <c r="H9">
        <v>1.6065888641935519E-2</v>
      </c>
      <c r="I9">
        <v>18371.364193313933</v>
      </c>
      <c r="J9">
        <v>44200.205023205388</v>
      </c>
      <c r="K9">
        <v>3962.9599366658131</v>
      </c>
      <c r="L9">
        <v>1013.9292471947836</v>
      </c>
      <c r="M9">
        <v>2.182744835405331E-2</v>
      </c>
    </row>
    <row r="10" spans="1:13">
      <c r="A10" s="14" t="s">
        <v>461</v>
      </c>
      <c r="B10" t="s">
        <v>461</v>
      </c>
      <c r="C10" s="7" t="s">
        <v>370</v>
      </c>
      <c r="D10">
        <v>20978.21322789988</v>
      </c>
      <c r="E10">
        <v>49257.405743606301</v>
      </c>
      <c r="F10">
        <v>2766.4748541508679</v>
      </c>
      <c r="G10">
        <v>175.05021402375061</v>
      </c>
      <c r="H10">
        <v>4.569883441940481E-2</v>
      </c>
      <c r="I10">
        <v>3487.7854085419558</v>
      </c>
      <c r="J10">
        <v>51481.791614659902</v>
      </c>
      <c r="K10">
        <v>1852.5993474756724</v>
      </c>
      <c r="L10">
        <v>72.289321293250325</v>
      </c>
      <c r="M10">
        <v>6.7897352911861358E-2</v>
      </c>
    </row>
    <row r="11" spans="1:13">
      <c r="A11" s="14" t="s">
        <v>461</v>
      </c>
      <c r="B11" t="s">
        <v>461</v>
      </c>
      <c r="C11" s="7" t="s">
        <v>371</v>
      </c>
      <c r="D11">
        <v>13030.727002923688</v>
      </c>
      <c r="E11">
        <v>47357.224507460742</v>
      </c>
      <c r="F11">
        <v>1649.158394399514</v>
      </c>
      <c r="G11">
        <v>167.48798634262079</v>
      </c>
      <c r="H11">
        <v>2.7168145016835059E-2</v>
      </c>
      <c r="I11">
        <v>2097.4026738551997</v>
      </c>
      <c r="J11">
        <v>50264.178239259898</v>
      </c>
      <c r="K11">
        <v>1217.021986201692</v>
      </c>
      <c r="L11">
        <v>127.11412706933835</v>
      </c>
      <c r="M11">
        <v>4.3477143800571813E-2</v>
      </c>
    </row>
    <row r="12" spans="1:13">
      <c r="A12" s="14" t="s">
        <v>462</v>
      </c>
      <c r="B12" t="s">
        <v>462</v>
      </c>
      <c r="C12" s="7" t="s">
        <v>365</v>
      </c>
      <c r="D12">
        <v>34482.728942304777</v>
      </c>
      <c r="E12">
        <v>52323.609591663255</v>
      </c>
      <c r="F12">
        <v>1212.418499126062</v>
      </c>
      <c r="G12">
        <v>2.2161233273578711</v>
      </c>
      <c r="H12">
        <v>5.525643556966741E-2</v>
      </c>
      <c r="I12">
        <v>6141.0275276118009</v>
      </c>
      <c r="J12">
        <v>54320.023873265774</v>
      </c>
      <c r="K12">
        <v>982.52613147729494</v>
      </c>
      <c r="L12">
        <v>1.6758172722280866</v>
      </c>
      <c r="M12">
        <v>7.2429235276421422E-2</v>
      </c>
    </row>
    <row r="13" spans="1:13">
      <c r="A13" s="14" t="s">
        <v>462</v>
      </c>
      <c r="B13" t="s">
        <v>462</v>
      </c>
      <c r="C13" s="7" t="s">
        <v>366</v>
      </c>
      <c r="D13">
        <v>1867.7207999999989</v>
      </c>
      <c r="E13">
        <v>58967.164837574615</v>
      </c>
      <c r="F13">
        <v>304.57190924896287</v>
      </c>
      <c r="G13">
        <v>0</v>
      </c>
      <c r="H13">
        <v>0.13031568434894347</v>
      </c>
      <c r="I13">
        <v>391.73170000000016</v>
      </c>
      <c r="J13">
        <v>63527.449197584305</v>
      </c>
      <c r="K13">
        <v>386.53496768323816</v>
      </c>
      <c r="L13">
        <v>0</v>
      </c>
      <c r="M13">
        <v>0.18311056563451805</v>
      </c>
    </row>
    <row r="14" spans="1:13">
      <c r="A14" s="14" t="s">
        <v>462</v>
      </c>
      <c r="B14" t="s">
        <v>462</v>
      </c>
      <c r="C14" s="7" t="s">
        <v>367</v>
      </c>
      <c r="D14">
        <v>26435.169142304498</v>
      </c>
      <c r="E14">
        <v>51369.47342648109</v>
      </c>
      <c r="F14">
        <v>1403.2710405713021</v>
      </c>
      <c r="G14">
        <v>1.6701515985137043</v>
      </c>
      <c r="H14">
        <v>4.2385680652966419E-2</v>
      </c>
      <c r="I14">
        <v>4820.9749276117991</v>
      </c>
      <c r="J14">
        <v>53123.211701171931</v>
      </c>
      <c r="K14">
        <v>1085.9652930394939</v>
      </c>
      <c r="L14">
        <v>1.7986133780404148</v>
      </c>
      <c r="M14">
        <v>5.326304278062096E-2</v>
      </c>
    </row>
    <row r="15" spans="1:13">
      <c r="A15" s="14" t="s">
        <v>462</v>
      </c>
      <c r="B15" t="s">
        <v>462</v>
      </c>
      <c r="C15" s="7" t="s">
        <v>369</v>
      </c>
      <c r="D15">
        <v>2767.6601000000073</v>
      </c>
      <c r="E15">
        <v>50416.643017206516</v>
      </c>
      <c r="F15">
        <v>609.79570432077094</v>
      </c>
      <c r="G15">
        <v>2.8513616971968405</v>
      </c>
      <c r="H15">
        <v>8.2132016737243047E-2</v>
      </c>
      <c r="I15">
        <v>394.45400000000012</v>
      </c>
      <c r="J15">
        <v>49722.655223950875</v>
      </c>
      <c r="K15">
        <v>655.56632712559622</v>
      </c>
      <c r="L15">
        <v>2.1925750531113888</v>
      </c>
      <c r="M15">
        <v>8.945135575345857E-2</v>
      </c>
    </row>
    <row r="16" spans="1:13">
      <c r="A16" s="14" t="s">
        <v>462</v>
      </c>
      <c r="B16" t="s">
        <v>462</v>
      </c>
      <c r="C16" s="7" t="s">
        <v>370</v>
      </c>
      <c r="D16">
        <v>2694.9171000000006</v>
      </c>
      <c r="E16">
        <v>57685.508004432959</v>
      </c>
      <c r="F16">
        <v>776.4768979350049</v>
      </c>
      <c r="G16">
        <v>8.0902711255941764</v>
      </c>
      <c r="H16">
        <v>8.5892424583969437E-2</v>
      </c>
      <c r="I16">
        <v>379.16690000000006</v>
      </c>
      <c r="J16">
        <v>61972.287318987997</v>
      </c>
      <c r="K16">
        <v>887.06005191908866</v>
      </c>
      <c r="L16">
        <v>1.9919987741546004</v>
      </c>
      <c r="M16">
        <v>0.13409165198489806</v>
      </c>
    </row>
    <row r="17" spans="1:13">
      <c r="A17" s="14" t="s">
        <v>462</v>
      </c>
      <c r="B17" t="s">
        <v>462</v>
      </c>
      <c r="C17" s="7" t="s">
        <v>371</v>
      </c>
      <c r="D17">
        <v>717.26179999999999</v>
      </c>
      <c r="E17">
        <v>57401.822556282852</v>
      </c>
      <c r="F17">
        <v>505.65603800453334</v>
      </c>
      <c r="G17">
        <v>3.5872954617128645</v>
      </c>
      <c r="H17">
        <v>7.9909536074650414E-2</v>
      </c>
      <c r="I17">
        <v>154.70000000000002</v>
      </c>
      <c r="J17">
        <v>61268.482466063382</v>
      </c>
      <c r="K17">
        <v>335.85003232062053</v>
      </c>
      <c r="L17">
        <v>0</v>
      </c>
      <c r="M17">
        <v>0.11753170770147839</v>
      </c>
    </row>
    <row r="18" spans="1:13">
      <c r="A18" s="14" t="s">
        <v>463</v>
      </c>
      <c r="B18" t="s">
        <v>463</v>
      </c>
      <c r="C18" s="7" t="s">
        <v>365</v>
      </c>
      <c r="D18">
        <v>327839.47234513663</v>
      </c>
      <c r="E18">
        <v>44902.473773518679</v>
      </c>
      <c r="F18">
        <v>2552.954453064996</v>
      </c>
      <c r="G18">
        <v>426.32080555946908</v>
      </c>
      <c r="H18">
        <v>2.3483956262623805E-2</v>
      </c>
      <c r="I18">
        <v>40954.996045441512</v>
      </c>
      <c r="J18">
        <v>47286.282578606377</v>
      </c>
      <c r="K18">
        <v>2350.2843075164633</v>
      </c>
      <c r="L18">
        <v>469.9260999833549</v>
      </c>
      <c r="M18">
        <v>3.9410415432203943E-2</v>
      </c>
    </row>
    <row r="19" spans="1:13">
      <c r="A19" s="14" t="s">
        <v>463</v>
      </c>
      <c r="B19" t="s">
        <v>463</v>
      </c>
      <c r="C19" s="7" t="s">
        <v>366</v>
      </c>
      <c r="D19">
        <v>19791.162337353635</v>
      </c>
      <c r="E19">
        <v>55233.17163968661</v>
      </c>
      <c r="F19">
        <v>492.32609272320678</v>
      </c>
      <c r="G19">
        <v>11.167500737581911</v>
      </c>
      <c r="H19">
        <v>0.11333050296755187</v>
      </c>
      <c r="I19">
        <v>4061.0399300217323</v>
      </c>
      <c r="J19">
        <v>57564.609231924318</v>
      </c>
      <c r="K19">
        <v>641.68597327385908</v>
      </c>
      <c r="L19">
        <v>8.7020247544847162</v>
      </c>
      <c r="M19">
        <v>0.13967545959401606</v>
      </c>
    </row>
    <row r="20" spans="1:13">
      <c r="A20" s="14" t="s">
        <v>463</v>
      </c>
      <c r="B20" t="s">
        <v>463</v>
      </c>
      <c r="C20" s="7" t="s">
        <v>367</v>
      </c>
      <c r="D20">
        <v>96800.723351165507</v>
      </c>
      <c r="E20">
        <v>46560.580442538412</v>
      </c>
      <c r="F20">
        <v>1372.1207687690335</v>
      </c>
      <c r="G20">
        <v>5.1611092634875826</v>
      </c>
      <c r="H20">
        <v>1.7410230409649771E-2</v>
      </c>
      <c r="I20">
        <v>10418.154259978113</v>
      </c>
      <c r="J20">
        <v>48721.239608435426</v>
      </c>
      <c r="K20">
        <v>1083.1474432423802</v>
      </c>
      <c r="L20">
        <v>5.7349813132950826</v>
      </c>
      <c r="M20">
        <v>2.7386849680188025E-2</v>
      </c>
    </row>
    <row r="21" spans="1:13">
      <c r="A21" s="14" t="s">
        <v>463</v>
      </c>
      <c r="B21" t="s">
        <v>463</v>
      </c>
      <c r="C21" s="7" t="s">
        <v>368</v>
      </c>
      <c r="D21">
        <v>38686.483909576389</v>
      </c>
      <c r="E21">
        <v>41779.067222669066</v>
      </c>
      <c r="F21">
        <v>380.77464973118362</v>
      </c>
      <c r="G21">
        <v>1.2345745897103144</v>
      </c>
      <c r="H21">
        <v>7.1470584257958434E-3</v>
      </c>
      <c r="I21">
        <v>3447.5704797320386</v>
      </c>
      <c r="J21">
        <v>43753.013168061341</v>
      </c>
      <c r="K21">
        <v>346.16584838977951</v>
      </c>
      <c r="L21">
        <v>1.842436590446064</v>
      </c>
      <c r="M21">
        <v>1.5424938809101287E-2</v>
      </c>
    </row>
    <row r="22" spans="1:13">
      <c r="A22" s="14" t="s">
        <v>463</v>
      </c>
      <c r="B22" t="s">
        <v>463</v>
      </c>
      <c r="C22" s="7" t="s">
        <v>369</v>
      </c>
      <c r="D22">
        <v>141964.34141631145</v>
      </c>
      <c r="E22">
        <v>42619.786598893239</v>
      </c>
      <c r="F22">
        <v>4244.6730658151737</v>
      </c>
      <c r="G22">
        <v>938.02466897078125</v>
      </c>
      <c r="H22">
        <v>1.4663514224974205E-2</v>
      </c>
      <c r="I22">
        <v>17976.910193313946</v>
      </c>
      <c r="J22">
        <v>44079.02999657036</v>
      </c>
      <c r="K22">
        <v>4035.5316202770969</v>
      </c>
      <c r="L22">
        <v>1036.129034198301</v>
      </c>
      <c r="M22">
        <v>2.0273817363273956E-2</v>
      </c>
    </row>
    <row r="23" spans="1:13">
      <c r="A23" s="14" t="s">
        <v>463</v>
      </c>
      <c r="B23" t="s">
        <v>463</v>
      </c>
      <c r="C23" s="7" t="s">
        <v>370</v>
      </c>
      <c r="D23">
        <v>18283.296127899564</v>
      </c>
      <c r="E23">
        <v>48015.122254657486</v>
      </c>
      <c r="F23">
        <v>3059.7961176504223</v>
      </c>
      <c r="G23">
        <v>199.65973749171698</v>
      </c>
      <c r="H23">
        <v>3.8917524517631627E-2</v>
      </c>
      <c r="I23">
        <v>3108.6185085419561</v>
      </c>
      <c r="J23">
        <v>50202.236492426855</v>
      </c>
      <c r="K23">
        <v>1970.3688777407706</v>
      </c>
      <c r="L23">
        <v>80.863682471575714</v>
      </c>
      <c r="M23">
        <v>5.8169636079339893E-2</v>
      </c>
    </row>
    <row r="24" spans="1:13">
      <c r="A24" s="14" t="s">
        <v>463</v>
      </c>
      <c r="B24" t="s">
        <v>463</v>
      </c>
      <c r="C24" s="7" t="s">
        <v>371</v>
      </c>
      <c r="D24">
        <v>12313.465202923595</v>
      </c>
      <c r="E24">
        <v>46772.124670977544</v>
      </c>
      <c r="F24">
        <v>1715.7676343604544</v>
      </c>
      <c r="G24">
        <v>177.03523422330599</v>
      </c>
      <c r="H24">
        <v>2.3499122784376165E-2</v>
      </c>
      <c r="I24">
        <v>1942.7026738552017</v>
      </c>
      <c r="J24">
        <v>49387.890845003996</v>
      </c>
      <c r="K24">
        <v>1287.1908818849859</v>
      </c>
      <c r="L24">
        <v>137.23639421925841</v>
      </c>
      <c r="M24">
        <v>3.6308242470125901E-2</v>
      </c>
    </row>
    <row r="25" spans="1:13">
      <c r="A25" s="14" t="s">
        <v>464</v>
      </c>
      <c r="B25" t="s">
        <v>65</v>
      </c>
      <c r="C25" s="7" t="s">
        <v>365</v>
      </c>
      <c r="D25">
        <v>36292.142621213243</v>
      </c>
      <c r="E25">
        <v>48886.363095538189</v>
      </c>
      <c r="F25">
        <v>2423.4485770644656</v>
      </c>
      <c r="G25">
        <v>264.81097743355122</v>
      </c>
      <c r="H25">
        <v>4.559741915297609E-2</v>
      </c>
      <c r="I25">
        <v>3701.5454662570705</v>
      </c>
      <c r="J25">
        <v>53780.581509164978</v>
      </c>
      <c r="K25">
        <v>2428.0680574992575</v>
      </c>
      <c r="L25">
        <v>291.42732943134479</v>
      </c>
      <c r="M25">
        <v>8.422007833613869E-2</v>
      </c>
    </row>
    <row r="26" spans="1:13">
      <c r="A26" s="14" t="s">
        <v>464</v>
      </c>
      <c r="B26" t="s">
        <v>65</v>
      </c>
      <c r="C26" s="7" t="s">
        <v>366</v>
      </c>
      <c r="D26">
        <v>2391.5870000000004</v>
      </c>
      <c r="E26">
        <v>65300.922723244847</v>
      </c>
      <c r="F26">
        <v>531.95375873844421</v>
      </c>
      <c r="G26">
        <v>21.416084800594749</v>
      </c>
      <c r="H26">
        <v>0.18386683067666529</v>
      </c>
      <c r="I26">
        <v>375.59270000000004</v>
      </c>
      <c r="J26">
        <v>69864.663494968423</v>
      </c>
      <c r="K26">
        <v>1467.1732970315984</v>
      </c>
      <c r="L26">
        <v>16.163812555462339</v>
      </c>
      <c r="M26">
        <v>0.24654800137581795</v>
      </c>
    </row>
    <row r="27" spans="1:13">
      <c r="A27" s="14" t="s">
        <v>464</v>
      </c>
      <c r="B27" t="s">
        <v>65</v>
      </c>
      <c r="C27" s="7" t="s">
        <v>367</v>
      </c>
      <c r="D27">
        <v>12699.506496892322</v>
      </c>
      <c r="E27">
        <v>47579.845967994152</v>
      </c>
      <c r="F27">
        <v>1446.2234919517855</v>
      </c>
      <c r="G27">
        <v>27.124539846039983</v>
      </c>
      <c r="H27">
        <v>3.0948802883808468E-2</v>
      </c>
      <c r="I27">
        <v>1115.0360540311422</v>
      </c>
      <c r="J27">
        <v>54053.807403074337</v>
      </c>
      <c r="K27">
        <v>1274.202313784841</v>
      </c>
      <c r="L27">
        <v>32.716412951953885</v>
      </c>
      <c r="M27">
        <v>6.4368461370128124E-2</v>
      </c>
    </row>
    <row r="28" spans="1:13">
      <c r="A28" s="14" t="s">
        <v>464</v>
      </c>
      <c r="B28" t="s">
        <v>65</v>
      </c>
      <c r="C28" s="7" t="s">
        <v>368</v>
      </c>
      <c r="D28">
        <v>5395.5021115306818</v>
      </c>
      <c r="E28">
        <v>44974.107955695683</v>
      </c>
      <c r="F28">
        <v>357.06806154014134</v>
      </c>
      <c r="G28">
        <v>2.2180363852373493</v>
      </c>
      <c r="H28">
        <v>1.2665785137590702E-2</v>
      </c>
      <c r="I28">
        <v>405.7780000000003</v>
      </c>
      <c r="J28">
        <v>48046.70531464657</v>
      </c>
      <c r="K28">
        <v>461.5783260797773</v>
      </c>
      <c r="L28">
        <v>2.4644017171951149</v>
      </c>
      <c r="M28">
        <v>2.8418793383447567E-2</v>
      </c>
    </row>
    <row r="29" spans="1:13">
      <c r="A29" s="14" t="s">
        <v>464</v>
      </c>
      <c r="B29" t="s">
        <v>65</v>
      </c>
      <c r="C29" s="7" t="s">
        <v>369</v>
      </c>
      <c r="D29">
        <v>10477.76559676545</v>
      </c>
      <c r="E29">
        <v>47580.27723007484</v>
      </c>
      <c r="F29">
        <v>4827.2693065030799</v>
      </c>
      <c r="G29">
        <v>725.28114890697032</v>
      </c>
      <c r="H29">
        <v>2.9529729278840504E-2</v>
      </c>
      <c r="I29">
        <v>1150.1470988799367</v>
      </c>
      <c r="J29">
        <v>49343.489526485624</v>
      </c>
      <c r="K29">
        <v>4564.1836293046099</v>
      </c>
      <c r="L29">
        <v>765.18252391981207</v>
      </c>
      <c r="M29">
        <v>4.1369544652786354E-2</v>
      </c>
    </row>
    <row r="30" spans="1:13">
      <c r="A30" s="14" t="s">
        <v>464</v>
      </c>
      <c r="B30" t="s">
        <v>65</v>
      </c>
      <c r="C30" s="7" t="s">
        <v>370</v>
      </c>
      <c r="D30">
        <v>2988.8231236575202</v>
      </c>
      <c r="E30">
        <v>53233.444082681504</v>
      </c>
      <c r="F30">
        <v>2922.3544849022096</v>
      </c>
      <c r="G30">
        <v>292.6056215549637</v>
      </c>
      <c r="H30">
        <v>7.9544241433320256E-2</v>
      </c>
      <c r="I30">
        <v>387.45000000000005</v>
      </c>
      <c r="J30">
        <v>58871.507076181784</v>
      </c>
      <c r="K30">
        <v>2097.0031281455667</v>
      </c>
      <c r="L30">
        <v>130.1860885275519</v>
      </c>
      <c r="M30">
        <v>0.13465442071764522</v>
      </c>
    </row>
    <row r="31" spans="1:13">
      <c r="A31" s="14" t="s">
        <v>464</v>
      </c>
      <c r="B31" t="s">
        <v>65</v>
      </c>
      <c r="C31" s="7" t="s">
        <v>371</v>
      </c>
      <c r="D31">
        <v>2338.9582923668813</v>
      </c>
      <c r="E31">
        <v>48516.994206496056</v>
      </c>
      <c r="F31">
        <v>3024.2713968370563</v>
      </c>
      <c r="G31">
        <v>311.69060399444805</v>
      </c>
      <c r="H31">
        <v>3.3407146761060408E-2</v>
      </c>
      <c r="I31">
        <v>267.54161334598354</v>
      </c>
      <c r="J31">
        <v>50460.685524740271</v>
      </c>
      <c r="K31">
        <v>2864.969110464202</v>
      </c>
      <c r="L31">
        <v>391.2193646849417</v>
      </c>
      <c r="M31">
        <v>4.493048923929488E-2</v>
      </c>
    </row>
    <row r="32" spans="1:13">
      <c r="A32" s="14" t="s">
        <v>465</v>
      </c>
      <c r="B32" t="s">
        <v>178</v>
      </c>
      <c r="C32" s="7" t="s">
        <v>365</v>
      </c>
      <c r="D32">
        <v>3735.6826000000092</v>
      </c>
      <c r="E32">
        <v>52172.481040367806</v>
      </c>
      <c r="F32">
        <v>865.52804298737578</v>
      </c>
      <c r="G32">
        <v>0</v>
      </c>
      <c r="H32">
        <v>5.026515430867784E-2</v>
      </c>
      <c r="I32">
        <v>478.59730000000036</v>
      </c>
      <c r="J32">
        <v>53238.73271607115</v>
      </c>
      <c r="K32">
        <v>694.37082072966098</v>
      </c>
      <c r="L32">
        <v>0</v>
      </c>
      <c r="M32">
        <v>5.7140719397165723E-2</v>
      </c>
    </row>
    <row r="33" spans="1:13">
      <c r="A33" s="14" t="s">
        <v>465</v>
      </c>
      <c r="B33" t="s">
        <v>178</v>
      </c>
      <c r="C33" s="7" t="s">
        <v>366</v>
      </c>
      <c r="D33">
        <v>128.38219999999998</v>
      </c>
      <c r="E33">
        <v>55236.267988604886</v>
      </c>
      <c r="F33">
        <v>42.178744405377074</v>
      </c>
      <c r="G33">
        <v>0</v>
      </c>
      <c r="H33">
        <v>9.8213126594561911E-2</v>
      </c>
      <c r="I33">
        <v>16.148399999999999</v>
      </c>
      <c r="J33">
        <v>61551.251723596972</v>
      </c>
      <c r="K33">
        <v>0</v>
      </c>
      <c r="L33">
        <v>0</v>
      </c>
      <c r="M33">
        <v>0.17282016371847037</v>
      </c>
    </row>
    <row r="34" spans="1:13">
      <c r="A34" s="14" t="s">
        <v>465</v>
      </c>
      <c r="B34" t="s">
        <v>178</v>
      </c>
      <c r="C34" s="7" t="s">
        <v>367</v>
      </c>
      <c r="D34">
        <v>2930.7637000000018</v>
      </c>
      <c r="E34">
        <v>51395.922959602678</v>
      </c>
      <c r="F34">
        <v>1077.5164746308267</v>
      </c>
      <c r="G34">
        <v>0</v>
      </c>
      <c r="H34">
        <v>3.7951986848292478E-2</v>
      </c>
      <c r="I34">
        <v>401.96490000000011</v>
      </c>
      <c r="J34">
        <v>52860.629056168837</v>
      </c>
      <c r="K34">
        <v>814.30244282523154</v>
      </c>
      <c r="L34">
        <v>0</v>
      </c>
      <c r="M34">
        <v>4.4793751680419415E-2</v>
      </c>
    </row>
    <row r="35" spans="1:13">
      <c r="A35" s="14" t="s">
        <v>465</v>
      </c>
      <c r="B35" t="s">
        <v>178</v>
      </c>
      <c r="C35" s="7" t="s">
        <v>369</v>
      </c>
      <c r="D35">
        <v>329.07340000000005</v>
      </c>
      <c r="E35">
        <v>53063.683834163814</v>
      </c>
      <c r="F35">
        <v>212.64824200315186</v>
      </c>
      <c r="G35">
        <v>0</v>
      </c>
      <c r="H35">
        <v>0.12083983381241591</v>
      </c>
      <c r="I35">
        <v>32.184000000000005</v>
      </c>
      <c r="J35">
        <v>48397.42918323804</v>
      </c>
      <c r="K35">
        <v>155.44991300024856</v>
      </c>
      <c r="L35">
        <v>0</v>
      </c>
      <c r="M35">
        <v>9.2024693991675899E-2</v>
      </c>
    </row>
    <row r="36" spans="1:13">
      <c r="A36" s="14" t="s">
        <v>465</v>
      </c>
      <c r="B36" t="s">
        <v>178</v>
      </c>
      <c r="C36" s="7" t="s">
        <v>370</v>
      </c>
      <c r="D36">
        <v>308.15000000000003</v>
      </c>
      <c r="E36">
        <v>56489.8196224782</v>
      </c>
      <c r="F36">
        <v>0</v>
      </c>
      <c r="G36">
        <v>0</v>
      </c>
      <c r="H36">
        <v>6.3572098462020762E-2</v>
      </c>
      <c r="I36">
        <v>22.3</v>
      </c>
      <c r="J36">
        <v>59610.724962630797</v>
      </c>
      <c r="K36">
        <v>0</v>
      </c>
      <c r="L36">
        <v>0</v>
      </c>
      <c r="M36">
        <v>0.12099940884525473</v>
      </c>
    </row>
    <row r="37" spans="1:13">
      <c r="A37" s="14" t="s">
        <v>465</v>
      </c>
      <c r="B37" t="s">
        <v>178</v>
      </c>
      <c r="C37" s="7" t="s">
        <v>371</v>
      </c>
      <c r="D37">
        <v>39.313299999999998</v>
      </c>
      <c r="E37">
        <v>58758.382192964375</v>
      </c>
      <c r="F37">
        <v>0</v>
      </c>
      <c r="G37">
        <v>0</v>
      </c>
      <c r="H37">
        <v>8.679836505553748E-2</v>
      </c>
      <c r="I37">
        <v>6</v>
      </c>
      <c r="J37">
        <v>58483.333333333321</v>
      </c>
      <c r="K37">
        <v>0</v>
      </c>
      <c r="L37">
        <v>0</v>
      </c>
      <c r="M37">
        <v>9.1372660777049475E-2</v>
      </c>
    </row>
    <row r="38" spans="1:13">
      <c r="A38" s="14" t="s">
        <v>466</v>
      </c>
      <c r="B38" t="s">
        <v>179</v>
      </c>
      <c r="C38" s="7" t="s">
        <v>365</v>
      </c>
      <c r="D38">
        <v>987.03395347191451</v>
      </c>
      <c r="E38">
        <v>44147.060758734282</v>
      </c>
      <c r="F38">
        <v>3041.3952523522958</v>
      </c>
      <c r="G38">
        <v>466.35723505717891</v>
      </c>
      <c r="H38">
        <v>1.9322256806879049E-2</v>
      </c>
      <c r="I38">
        <v>122.33460000000002</v>
      </c>
      <c r="J38">
        <v>44182.29957700707</v>
      </c>
      <c r="K38">
        <v>3189.9694771552763</v>
      </c>
      <c r="L38">
        <v>673.81713758822116</v>
      </c>
      <c r="M38">
        <v>1.2967721602773983E-2</v>
      </c>
    </row>
    <row r="39" spans="1:13">
      <c r="A39" s="14" t="s">
        <v>466</v>
      </c>
      <c r="B39" t="s">
        <v>179</v>
      </c>
      <c r="C39" s="7" t="s">
        <v>366</v>
      </c>
      <c r="D39">
        <v>56.390699999999995</v>
      </c>
      <c r="E39">
        <v>56678.764760855964</v>
      </c>
      <c r="F39">
        <v>530.33567591819224</v>
      </c>
      <c r="G39">
        <v>0</v>
      </c>
      <c r="H39">
        <v>0.12276908475200396</v>
      </c>
      <c r="I39">
        <v>3.7</v>
      </c>
      <c r="J39">
        <v>59048.486486486479</v>
      </c>
      <c r="K39">
        <v>0</v>
      </c>
      <c r="L39">
        <v>0</v>
      </c>
      <c r="M39">
        <v>7.6490048947406492E-2</v>
      </c>
    </row>
    <row r="40" spans="1:13">
      <c r="A40" s="14" t="s">
        <v>466</v>
      </c>
      <c r="B40" t="s">
        <v>179</v>
      </c>
      <c r="C40" s="7" t="s">
        <v>367</v>
      </c>
      <c r="D40">
        <v>306.05820000000011</v>
      </c>
      <c r="E40">
        <v>46501.220341044056</v>
      </c>
      <c r="F40">
        <v>1081.9019389122716</v>
      </c>
      <c r="G40">
        <v>0</v>
      </c>
      <c r="H40">
        <v>1.2250865771884181E-2</v>
      </c>
      <c r="I40">
        <v>28.342200000000002</v>
      </c>
      <c r="J40">
        <v>46569.42298057313</v>
      </c>
      <c r="K40">
        <v>566.97645207499772</v>
      </c>
      <c r="L40">
        <v>0</v>
      </c>
      <c r="M40">
        <v>7.8030034364229258E-3</v>
      </c>
    </row>
    <row r="41" spans="1:13">
      <c r="A41" s="14" t="s">
        <v>466</v>
      </c>
      <c r="B41" t="s">
        <v>179</v>
      </c>
      <c r="C41" s="7" t="s">
        <v>368</v>
      </c>
      <c r="D41">
        <v>102.93529999999996</v>
      </c>
      <c r="E41">
        <v>39839.293995030574</v>
      </c>
      <c r="F41">
        <v>572.24295261198074</v>
      </c>
      <c r="G41">
        <v>0</v>
      </c>
      <c r="H41">
        <v>3.4077975774649571E-3</v>
      </c>
      <c r="I41">
        <v>7.8</v>
      </c>
      <c r="J41">
        <v>43180.683760683758</v>
      </c>
      <c r="K41">
        <v>368.46153846153845</v>
      </c>
      <c r="L41">
        <v>0</v>
      </c>
      <c r="M41">
        <v>1.4844217653697079E-2</v>
      </c>
    </row>
    <row r="42" spans="1:13">
      <c r="A42" s="14" t="s">
        <v>466</v>
      </c>
      <c r="B42" t="s">
        <v>179</v>
      </c>
      <c r="C42" s="7" t="s">
        <v>369</v>
      </c>
      <c r="D42">
        <v>427.91579999999993</v>
      </c>
      <c r="E42">
        <v>41542.482711883211</v>
      </c>
      <c r="F42">
        <v>5225.1591785112851</v>
      </c>
      <c r="G42">
        <v>1029.558665513169</v>
      </c>
      <c r="H42">
        <v>1.0531914104377926E-2</v>
      </c>
      <c r="I42">
        <v>58.843300000000021</v>
      </c>
      <c r="J42">
        <v>41797.908994453624</v>
      </c>
      <c r="K42">
        <v>5344.5384606233829</v>
      </c>
      <c r="L42">
        <v>1309.3227266315789</v>
      </c>
      <c r="M42">
        <v>8.3648544721490956E-3</v>
      </c>
    </row>
    <row r="43" spans="1:13">
      <c r="A43" s="14" t="s">
        <v>466</v>
      </c>
      <c r="B43" t="s">
        <v>179</v>
      </c>
      <c r="C43" s="7" t="s">
        <v>370</v>
      </c>
      <c r="D43">
        <v>64.843453471915069</v>
      </c>
      <c r="E43">
        <v>45538.862666821959</v>
      </c>
      <c r="F43">
        <v>4671.6731417027886</v>
      </c>
      <c r="G43">
        <v>261.76236057614551</v>
      </c>
      <c r="H43">
        <v>1.8787442587338582E-2</v>
      </c>
      <c r="I43">
        <v>15.933999999999999</v>
      </c>
      <c r="J43">
        <v>46512.525521944692</v>
      </c>
      <c r="K43">
        <v>2536.4246265846618</v>
      </c>
      <c r="L43">
        <v>235.05648299234343</v>
      </c>
      <c r="M43">
        <v>2.5294630621035579E-2</v>
      </c>
    </row>
    <row r="44" spans="1:13">
      <c r="A44" s="14" t="s">
        <v>466</v>
      </c>
      <c r="B44" t="s">
        <v>179</v>
      </c>
      <c r="C44" s="7" t="s">
        <v>371</v>
      </c>
      <c r="D44">
        <v>28.890499999999999</v>
      </c>
      <c r="E44">
        <v>45549.968819046619</v>
      </c>
      <c r="F44">
        <v>1494.2569356708955</v>
      </c>
      <c r="G44">
        <v>95.963378965403848</v>
      </c>
      <c r="H44">
        <v>2.8972429749692226E-2</v>
      </c>
      <c r="I44">
        <v>7.7150999999999996</v>
      </c>
      <c r="J44">
        <v>42669.289121333495</v>
      </c>
      <c r="K44">
        <v>2125.0029163588288</v>
      </c>
      <c r="L44">
        <v>212.68551282549805</v>
      </c>
      <c r="M44">
        <v>0</v>
      </c>
    </row>
    <row r="45" spans="1:13">
      <c r="A45" s="14" t="s">
        <v>467</v>
      </c>
      <c r="B45" t="s">
        <v>181</v>
      </c>
      <c r="C45" s="7" t="s">
        <v>365</v>
      </c>
      <c r="D45">
        <v>8293.0320601850181</v>
      </c>
      <c r="E45">
        <v>44780.90910808841</v>
      </c>
      <c r="F45">
        <v>2692.0501232816978</v>
      </c>
      <c r="G45">
        <v>382.84777955255663</v>
      </c>
      <c r="H45">
        <v>2.9530687723127121E-2</v>
      </c>
      <c r="I45">
        <v>914.38116681614326</v>
      </c>
      <c r="J45">
        <v>47692.312565351902</v>
      </c>
      <c r="K45">
        <v>2707.548153709733</v>
      </c>
      <c r="L45">
        <v>390.06319568228361</v>
      </c>
      <c r="M45">
        <v>5.2477085852968716E-2</v>
      </c>
    </row>
    <row r="46" spans="1:13">
      <c r="A46" s="14" t="s">
        <v>467</v>
      </c>
      <c r="B46" t="s">
        <v>181</v>
      </c>
      <c r="C46" s="7" t="s">
        <v>366</v>
      </c>
      <c r="D46">
        <v>612.96140000000003</v>
      </c>
      <c r="E46">
        <v>56530.076138018958</v>
      </c>
      <c r="F46">
        <v>860.2022737483959</v>
      </c>
      <c r="G46">
        <v>1.0288739225667389</v>
      </c>
      <c r="H46">
        <v>0.1244227691394514</v>
      </c>
      <c r="I46">
        <v>81.445699999999988</v>
      </c>
      <c r="J46">
        <v>57854.459341213456</v>
      </c>
      <c r="K46">
        <v>2265.8532003531191</v>
      </c>
      <c r="L46">
        <v>0</v>
      </c>
      <c r="M46">
        <v>0.17014562123558752</v>
      </c>
    </row>
    <row r="47" spans="1:13">
      <c r="A47" s="14" t="s">
        <v>467</v>
      </c>
      <c r="B47" t="s">
        <v>181</v>
      </c>
      <c r="C47" s="7" t="s">
        <v>367</v>
      </c>
      <c r="D47">
        <v>2444.6929837528596</v>
      </c>
      <c r="E47">
        <v>46653.927376687905</v>
      </c>
      <c r="F47">
        <v>1933.7450965899723</v>
      </c>
      <c r="G47">
        <v>4.3756005646070885E-2</v>
      </c>
      <c r="H47">
        <v>2.4835456724483628E-2</v>
      </c>
      <c r="I47">
        <v>252.89980000000006</v>
      </c>
      <c r="J47">
        <v>50195.584074535953</v>
      </c>
      <c r="K47">
        <v>2193.6958431758339</v>
      </c>
      <c r="L47">
        <v>0</v>
      </c>
      <c r="M47">
        <v>5.0770723243211024E-2</v>
      </c>
    </row>
    <row r="48" spans="1:13">
      <c r="A48" s="14" t="s">
        <v>467</v>
      </c>
      <c r="B48" t="s">
        <v>181</v>
      </c>
      <c r="C48" s="7" t="s">
        <v>368</v>
      </c>
      <c r="D48">
        <v>1346.1195507671057</v>
      </c>
      <c r="E48">
        <v>41380.42005151428</v>
      </c>
      <c r="F48">
        <v>861.68165326697704</v>
      </c>
      <c r="G48">
        <v>0</v>
      </c>
      <c r="H48">
        <v>1.2820745280079522E-2</v>
      </c>
      <c r="I48">
        <v>108.15839999999999</v>
      </c>
      <c r="J48">
        <v>43751.640156166017</v>
      </c>
      <c r="K48">
        <v>582.75640172191902</v>
      </c>
      <c r="L48">
        <v>0</v>
      </c>
      <c r="M48">
        <v>2.5163790596951962E-2</v>
      </c>
    </row>
    <row r="49" spans="1:13">
      <c r="A49" s="14" t="s">
        <v>467</v>
      </c>
      <c r="B49" t="s">
        <v>181</v>
      </c>
      <c r="C49" s="7" t="s">
        <v>369</v>
      </c>
      <c r="D49">
        <v>3248.5240256650154</v>
      </c>
      <c r="E49">
        <v>42031.524347034356</v>
      </c>
      <c r="F49">
        <v>4612.0191236489673</v>
      </c>
      <c r="G49">
        <v>975.06185115918026</v>
      </c>
      <c r="H49">
        <v>1.4496630636472288E-2</v>
      </c>
      <c r="I49">
        <v>345.78916681614351</v>
      </c>
      <c r="J49">
        <v>44064.780099858574</v>
      </c>
      <c r="K49">
        <v>4050.3354772380162</v>
      </c>
      <c r="L49">
        <v>1026.6356614600186</v>
      </c>
      <c r="M49">
        <v>1.6527997213734279E-2</v>
      </c>
    </row>
    <row r="50" spans="1:13">
      <c r="A50" s="14" t="s">
        <v>467</v>
      </c>
      <c r="B50" t="s">
        <v>181</v>
      </c>
      <c r="C50" s="7" t="s">
        <v>370</v>
      </c>
      <c r="D50">
        <v>420.49480000000005</v>
      </c>
      <c r="E50">
        <v>48093.012416562575</v>
      </c>
      <c r="F50">
        <v>1298.3395514046783</v>
      </c>
      <c r="G50">
        <v>10.206214202886693</v>
      </c>
      <c r="H50">
        <v>5.4293795083464373E-2</v>
      </c>
      <c r="I50">
        <v>78.7333</v>
      </c>
      <c r="J50">
        <v>50867.847372077653</v>
      </c>
      <c r="K50">
        <v>1717.0890842883509</v>
      </c>
      <c r="L50">
        <v>15.646619664106545</v>
      </c>
      <c r="M50">
        <v>9.1978364142945565E-2</v>
      </c>
    </row>
    <row r="51" spans="1:13">
      <c r="A51" s="14" t="s">
        <v>467</v>
      </c>
      <c r="B51" t="s">
        <v>181</v>
      </c>
      <c r="C51" s="7" t="s">
        <v>371</v>
      </c>
      <c r="D51">
        <v>220.23929999999999</v>
      </c>
      <c r="E51">
        <v>46304.000326765839</v>
      </c>
      <c r="F51">
        <v>1736.5095148776804</v>
      </c>
      <c r="G51">
        <v>11.023327807525721</v>
      </c>
      <c r="H51">
        <v>2.3242557436629122E-2</v>
      </c>
      <c r="I51">
        <v>47.354800000000004</v>
      </c>
      <c r="J51">
        <v>47054.951521985808</v>
      </c>
      <c r="K51">
        <v>2906.0956861817585</v>
      </c>
      <c r="L51">
        <v>9.1868194987625333</v>
      </c>
      <c r="M51">
        <v>5.7539534544045874E-2</v>
      </c>
    </row>
    <row r="52" spans="1:13">
      <c r="A52" s="14" t="s">
        <v>468</v>
      </c>
      <c r="B52" t="s">
        <v>182</v>
      </c>
      <c r="C52" s="7" t="s">
        <v>365</v>
      </c>
      <c r="D52">
        <v>1984.0139912765424</v>
      </c>
      <c r="E52">
        <v>44275.532318562895</v>
      </c>
      <c r="F52">
        <v>3206.0205411693464</v>
      </c>
      <c r="G52">
        <v>430.17660346783202</v>
      </c>
      <c r="H52">
        <v>2.1048212223440707E-2</v>
      </c>
      <c r="I52">
        <v>237.02224320723809</v>
      </c>
      <c r="J52">
        <v>45181.129743746227</v>
      </c>
      <c r="K52">
        <v>2951.4356987514898</v>
      </c>
      <c r="L52">
        <v>483.84205823134283</v>
      </c>
      <c r="M52">
        <v>2.5010959458188955E-2</v>
      </c>
    </row>
    <row r="53" spans="1:13">
      <c r="A53" s="14" t="s">
        <v>468</v>
      </c>
      <c r="B53" t="s">
        <v>182</v>
      </c>
      <c r="C53" s="7" t="s">
        <v>366</v>
      </c>
      <c r="D53">
        <v>95.870299999999986</v>
      </c>
      <c r="E53">
        <v>52398.717503404761</v>
      </c>
      <c r="F53">
        <v>357.05802526955694</v>
      </c>
      <c r="G53">
        <v>16.884061070008126</v>
      </c>
      <c r="H53">
        <v>9.9825754676814329E-2</v>
      </c>
      <c r="I53">
        <v>13.7</v>
      </c>
      <c r="J53">
        <v>51425.364963503649</v>
      </c>
      <c r="K53">
        <v>133.79562043795622</v>
      </c>
      <c r="L53">
        <v>0</v>
      </c>
      <c r="M53">
        <v>6.4644988878436269E-2</v>
      </c>
    </row>
    <row r="54" spans="1:13">
      <c r="A54" s="14" t="s">
        <v>468</v>
      </c>
      <c r="B54" t="s">
        <v>182</v>
      </c>
      <c r="C54" s="7" t="s">
        <v>367</v>
      </c>
      <c r="D54">
        <v>541.82869469005743</v>
      </c>
      <c r="E54">
        <v>47306.377046115093</v>
      </c>
      <c r="F54">
        <v>2005.5231674682659</v>
      </c>
      <c r="G54">
        <v>1.6887625350359479</v>
      </c>
      <c r="H54">
        <v>1.6886748957180769E-2</v>
      </c>
      <c r="I54">
        <v>67.110499999999973</v>
      </c>
      <c r="J54">
        <v>49047.17243700067</v>
      </c>
      <c r="K54">
        <v>992.29256226670975</v>
      </c>
      <c r="L54">
        <v>4.3046915162306956</v>
      </c>
      <c r="M54">
        <v>4.2302757534774894E-2</v>
      </c>
    </row>
    <row r="55" spans="1:13">
      <c r="A55" s="14" t="s">
        <v>468</v>
      </c>
      <c r="B55" t="s">
        <v>182</v>
      </c>
      <c r="C55" s="7" t="s">
        <v>368</v>
      </c>
      <c r="D55">
        <v>109.41169999999998</v>
      </c>
      <c r="E55">
        <v>41707.438098484898</v>
      </c>
      <c r="F55">
        <v>760.31173996930875</v>
      </c>
      <c r="G55">
        <v>0</v>
      </c>
      <c r="H55">
        <v>7.1253035588883865E-3</v>
      </c>
      <c r="I55">
        <v>13.673300000000001</v>
      </c>
      <c r="J55">
        <v>44695.602744033989</v>
      </c>
      <c r="K55">
        <v>697.78327104649202</v>
      </c>
      <c r="L55">
        <v>0</v>
      </c>
      <c r="M55">
        <v>1.8592052724245255E-2</v>
      </c>
    </row>
    <row r="56" spans="1:13">
      <c r="A56" s="14" t="s">
        <v>468</v>
      </c>
      <c r="B56" t="s">
        <v>182</v>
      </c>
      <c r="C56" s="7" t="s">
        <v>369</v>
      </c>
      <c r="D56">
        <v>1014.877181819032</v>
      </c>
      <c r="E56">
        <v>42122.547365003229</v>
      </c>
      <c r="F56">
        <v>4602.279944483812</v>
      </c>
      <c r="G56">
        <v>784.156274529293</v>
      </c>
      <c r="H56">
        <v>1.700276603557304E-2</v>
      </c>
      <c r="I56">
        <v>120.04192915142224</v>
      </c>
      <c r="J56">
        <v>42588.670575132637</v>
      </c>
      <c r="K56">
        <v>4811.5544633694099</v>
      </c>
      <c r="L56">
        <v>942.74817807407089</v>
      </c>
      <c r="M56">
        <v>1.3401738066791107E-2</v>
      </c>
    </row>
    <row r="57" spans="1:13">
      <c r="A57" s="14" t="s">
        <v>468</v>
      </c>
      <c r="B57" t="s">
        <v>182</v>
      </c>
      <c r="C57" s="7" t="s">
        <v>370</v>
      </c>
      <c r="D57">
        <v>160.89890000000003</v>
      </c>
      <c r="E57">
        <v>44901.833516781851</v>
      </c>
      <c r="F57">
        <v>2325.4165193174099</v>
      </c>
      <c r="G57">
        <v>297.14423156404416</v>
      </c>
      <c r="H57">
        <v>1.7067917119112579E-2</v>
      </c>
      <c r="I57">
        <v>16.45</v>
      </c>
      <c r="J57">
        <v>44863.373860182379</v>
      </c>
      <c r="K57">
        <v>1784.8583586626144</v>
      </c>
      <c r="L57">
        <v>0</v>
      </c>
      <c r="M57">
        <v>1.2795540866412432E-2</v>
      </c>
    </row>
    <row r="58" spans="1:13">
      <c r="A58" s="14" t="s">
        <v>468</v>
      </c>
      <c r="B58" t="s">
        <v>182</v>
      </c>
      <c r="C58" s="7" t="s">
        <v>371</v>
      </c>
      <c r="D58">
        <v>61.127214767454255</v>
      </c>
      <c r="E58">
        <v>43363.546377566985</v>
      </c>
      <c r="F58">
        <v>1829.2259908353219</v>
      </c>
      <c r="G58">
        <v>119.5901044700003</v>
      </c>
      <c r="H58">
        <v>2.0877040121281835E-2</v>
      </c>
      <c r="I58">
        <v>6.0465140558158481</v>
      </c>
      <c r="J58">
        <v>41554.50454822951</v>
      </c>
      <c r="K58">
        <v>2421.140489356676</v>
      </c>
      <c r="L58">
        <v>202.28680338938943</v>
      </c>
      <c r="M58">
        <v>0</v>
      </c>
    </row>
    <row r="59" spans="1:13">
      <c r="A59" s="14" t="s">
        <v>586</v>
      </c>
      <c r="B59" t="s">
        <v>180</v>
      </c>
      <c r="C59" s="7" t="s">
        <v>365</v>
      </c>
      <c r="D59">
        <v>4511.6935083571852</v>
      </c>
      <c r="E59">
        <v>45634.663200851959</v>
      </c>
      <c r="F59">
        <v>2005.3720500385843</v>
      </c>
      <c r="G59">
        <v>371.92891247858995</v>
      </c>
      <c r="H59">
        <v>2.1621111712716346E-2</v>
      </c>
      <c r="I59">
        <v>497.13700178358613</v>
      </c>
      <c r="J59">
        <v>48270.069539545773</v>
      </c>
      <c r="K59">
        <v>1914.4118554553011</v>
      </c>
      <c r="L59">
        <v>476.28186827878488</v>
      </c>
      <c r="M59">
        <v>4.1361437497785751E-2</v>
      </c>
    </row>
    <row r="60" spans="1:13">
      <c r="A60" s="14" t="s">
        <v>586</v>
      </c>
      <c r="B60" t="s">
        <v>180</v>
      </c>
      <c r="C60" s="7" t="s">
        <v>366</v>
      </c>
      <c r="D60">
        <v>246.16</v>
      </c>
      <c r="E60">
        <v>56377.670201968918</v>
      </c>
      <c r="F60">
        <v>348.58429476763081</v>
      </c>
      <c r="G60">
        <v>13.484156646083848</v>
      </c>
      <c r="H60">
        <v>0.12298170346823756</v>
      </c>
      <c r="I60">
        <v>44.503399999999999</v>
      </c>
      <c r="J60">
        <v>59419.184564175623</v>
      </c>
      <c r="K60">
        <v>195.88031476246761</v>
      </c>
      <c r="L60">
        <v>4.3971921246466561</v>
      </c>
      <c r="M60">
        <v>0.15074619941663162</v>
      </c>
    </row>
    <row r="61" spans="1:13">
      <c r="A61" s="14" t="s">
        <v>586</v>
      </c>
      <c r="B61" t="s">
        <v>180</v>
      </c>
      <c r="C61" s="7" t="s">
        <v>367</v>
      </c>
      <c r="D61">
        <v>1540.9584546171125</v>
      </c>
      <c r="E61">
        <v>47090.320234737024</v>
      </c>
      <c r="F61">
        <v>1196.5470025979012</v>
      </c>
      <c r="G61">
        <v>0.66923932758215954</v>
      </c>
      <c r="H61">
        <v>1.5214646854729239E-2</v>
      </c>
      <c r="I61">
        <v>126.59880178358561</v>
      </c>
      <c r="J61">
        <v>49215.968351483381</v>
      </c>
      <c r="K61">
        <v>965.0302236576174</v>
      </c>
      <c r="L61">
        <v>1.2601225110543197</v>
      </c>
      <c r="M61">
        <v>3.1840792716440296E-2</v>
      </c>
    </row>
    <row r="62" spans="1:13">
      <c r="A62" s="14" t="s">
        <v>586</v>
      </c>
      <c r="B62" t="s">
        <v>180</v>
      </c>
      <c r="C62" s="7" t="s">
        <v>368</v>
      </c>
      <c r="D62">
        <v>662.73249172527858</v>
      </c>
      <c r="E62">
        <v>42081.564380917996</v>
      </c>
      <c r="F62">
        <v>4.06197075533745</v>
      </c>
      <c r="G62">
        <v>0.15036232755177448</v>
      </c>
      <c r="H62">
        <v>6.180864865133689E-3</v>
      </c>
      <c r="I62">
        <v>62.3705</v>
      </c>
      <c r="J62">
        <v>43769.598033792674</v>
      </c>
      <c r="K62">
        <v>1.2345580041846707</v>
      </c>
      <c r="L62">
        <v>1.7280605414418675</v>
      </c>
      <c r="M62">
        <v>1.9513124527245677E-2</v>
      </c>
    </row>
    <row r="63" spans="1:13">
      <c r="A63" s="14" t="s">
        <v>586</v>
      </c>
      <c r="B63" t="s">
        <v>180</v>
      </c>
      <c r="C63" s="7" t="s">
        <v>369</v>
      </c>
      <c r="D63">
        <v>1725.2095620147652</v>
      </c>
      <c r="E63">
        <v>43831.526207656651</v>
      </c>
      <c r="F63">
        <v>3916.4515307399988</v>
      </c>
      <c r="G63">
        <v>962.15423131638909</v>
      </c>
      <c r="H63">
        <v>1.2281616680346301E-2</v>
      </c>
      <c r="I63">
        <v>200.98869999999994</v>
      </c>
      <c r="J63">
        <v>45238.453701418701</v>
      </c>
      <c r="K63">
        <v>3846.3874834754383</v>
      </c>
      <c r="L63">
        <v>1163.6325823292559</v>
      </c>
      <c r="M63">
        <v>1.5449670172369792E-2</v>
      </c>
    </row>
    <row r="64" spans="1:13">
      <c r="A64" s="14" t="s">
        <v>586</v>
      </c>
      <c r="B64" t="s">
        <v>180</v>
      </c>
      <c r="C64" s="7" t="s">
        <v>370</v>
      </c>
      <c r="D64">
        <v>233.80260000000007</v>
      </c>
      <c r="E64">
        <v>47113.462929447051</v>
      </c>
      <c r="F64">
        <v>1398.6156698000789</v>
      </c>
      <c r="G64">
        <v>58.225400401877472</v>
      </c>
      <c r="H64">
        <v>4.5174755313857513E-2</v>
      </c>
      <c r="I64">
        <v>47.167699999999996</v>
      </c>
      <c r="J64">
        <v>53310.751746428185</v>
      </c>
      <c r="K64">
        <v>947.80919993978932</v>
      </c>
      <c r="L64">
        <v>51.673920924700596</v>
      </c>
      <c r="M64">
        <v>7.5370389130481316E-2</v>
      </c>
    </row>
    <row r="65" spans="1:13">
      <c r="A65" s="14" t="s">
        <v>586</v>
      </c>
      <c r="B65" t="s">
        <v>180</v>
      </c>
      <c r="C65" s="7" t="s">
        <v>371</v>
      </c>
      <c r="D65">
        <v>102.8304</v>
      </c>
      <c r="E65">
        <v>47892.656735427146</v>
      </c>
      <c r="F65">
        <v>307.26049884080976</v>
      </c>
      <c r="G65">
        <v>0.46824674415347989</v>
      </c>
      <c r="H65">
        <v>2.0443666877184269E-2</v>
      </c>
      <c r="I65">
        <v>15.507900000000001</v>
      </c>
      <c r="J65">
        <v>50613.17314078629</v>
      </c>
      <c r="K65">
        <v>191.6803693601326</v>
      </c>
      <c r="L65">
        <v>0</v>
      </c>
      <c r="M65">
        <v>3.9481225634799111E-2</v>
      </c>
    </row>
    <row r="66" spans="1:13">
      <c r="A66" s="14" t="s">
        <v>469</v>
      </c>
      <c r="B66" t="s">
        <v>183</v>
      </c>
      <c r="C66" s="7" t="s">
        <v>365</v>
      </c>
      <c r="D66">
        <v>205.29699999999988</v>
      </c>
      <c r="E66">
        <v>43386.855639228386</v>
      </c>
      <c r="F66">
        <v>2848.1967588420698</v>
      </c>
      <c r="G66">
        <v>548.71400945946641</v>
      </c>
      <c r="H66">
        <v>1.33364692614477E-2</v>
      </c>
      <c r="I66">
        <v>24.186700000000005</v>
      </c>
      <c r="J66">
        <v>43727.722123453525</v>
      </c>
      <c r="K66">
        <v>4347.4657559733223</v>
      </c>
      <c r="L66">
        <v>770.5019700910002</v>
      </c>
      <c r="M66">
        <v>1.2426396088616456E-3</v>
      </c>
    </row>
    <row r="67" spans="1:13">
      <c r="A67" s="14" t="s">
        <v>469</v>
      </c>
      <c r="B67" t="s">
        <v>183</v>
      </c>
      <c r="C67" s="7" t="s">
        <v>366</v>
      </c>
      <c r="D67">
        <v>22.489699999999999</v>
      </c>
      <c r="E67">
        <v>50210.778563816624</v>
      </c>
      <c r="F67">
        <v>490.52766377497255</v>
      </c>
      <c r="G67">
        <v>66.850158072362021</v>
      </c>
      <c r="H67">
        <v>9.5141987706574352E-2</v>
      </c>
      <c r="I67">
        <v>0.75</v>
      </c>
      <c r="J67">
        <v>50909</v>
      </c>
      <c r="K67">
        <v>0</v>
      </c>
      <c r="L67">
        <v>0</v>
      </c>
      <c r="M67">
        <v>0</v>
      </c>
    </row>
    <row r="68" spans="1:13">
      <c r="A68" s="14" t="s">
        <v>469</v>
      </c>
      <c r="B68" t="s">
        <v>183</v>
      </c>
      <c r="C68" s="7" t="s">
        <v>367</v>
      </c>
      <c r="D68">
        <v>62.634699999999981</v>
      </c>
      <c r="E68">
        <v>46678.568022065519</v>
      </c>
      <c r="F68">
        <v>995.87928097364602</v>
      </c>
      <c r="G68">
        <v>0</v>
      </c>
      <c r="H68">
        <v>5.6202545685664499E-3</v>
      </c>
      <c r="I68">
        <v>7.1656000000000004</v>
      </c>
      <c r="J68">
        <v>49165.335340608835</v>
      </c>
      <c r="K68">
        <v>1400.6224182203862</v>
      </c>
      <c r="L68">
        <v>0</v>
      </c>
      <c r="M68">
        <v>3.9877874459098355E-3</v>
      </c>
    </row>
    <row r="69" spans="1:13">
      <c r="A69" s="14" t="s">
        <v>469</v>
      </c>
      <c r="B69" t="s">
        <v>183</v>
      </c>
      <c r="C69" s="7" t="s">
        <v>368</v>
      </c>
      <c r="D69">
        <v>9.2914999999999992</v>
      </c>
    </row>
    <row r="70" spans="1:13">
      <c r="A70" s="14" t="s">
        <v>469</v>
      </c>
      <c r="B70" t="s">
        <v>183</v>
      </c>
      <c r="C70" s="7" t="s">
        <v>369</v>
      </c>
      <c r="D70">
        <v>102.08110000000003</v>
      </c>
      <c r="E70">
        <v>39895.29112073635</v>
      </c>
      <c r="F70">
        <v>4539.9809563180634</v>
      </c>
      <c r="G70">
        <v>1079.4001044267732</v>
      </c>
      <c r="H70">
        <v>2.9096845474503499E-4</v>
      </c>
      <c r="I70">
        <v>13.891100000000002</v>
      </c>
      <c r="J70">
        <v>40587.468698183242</v>
      </c>
      <c r="K70">
        <v>6629.7233480429904</v>
      </c>
      <c r="L70">
        <v>1341.5712218614797</v>
      </c>
      <c r="M70">
        <v>0</v>
      </c>
    </row>
    <row r="71" spans="1:13">
      <c r="A71" s="14" t="s">
        <v>469</v>
      </c>
      <c r="B71" t="s">
        <v>183</v>
      </c>
      <c r="C71" s="7" t="s">
        <v>370</v>
      </c>
      <c r="D71">
        <v>7.3999999999999977</v>
      </c>
    </row>
    <row r="72" spans="1:13">
      <c r="A72" s="14" t="s">
        <v>469</v>
      </c>
      <c r="B72" t="s">
        <v>183</v>
      </c>
      <c r="C72" s="7" t="s">
        <v>371</v>
      </c>
      <c r="D72">
        <v>1.4</v>
      </c>
    </row>
    <row r="73" spans="1:13">
      <c r="A73" s="14" t="s">
        <v>470</v>
      </c>
      <c r="B73" t="s">
        <v>184</v>
      </c>
      <c r="C73" s="7" t="s">
        <v>365</v>
      </c>
      <c r="D73">
        <v>209.57181020710505</v>
      </c>
      <c r="E73">
        <v>43469.534691540357</v>
      </c>
      <c r="F73">
        <v>1948.2450888624219</v>
      </c>
      <c r="G73">
        <v>361.8258100889812</v>
      </c>
      <c r="H73">
        <v>1.2280029130513327E-2</v>
      </c>
      <c r="I73">
        <v>27.673800000000004</v>
      </c>
      <c r="J73">
        <v>47270.504080875522</v>
      </c>
      <c r="K73">
        <v>2368.650492523614</v>
      </c>
      <c r="L73">
        <v>445.84047004748169</v>
      </c>
      <c r="M73">
        <v>2.5432334104490268E-2</v>
      </c>
    </row>
    <row r="74" spans="1:13">
      <c r="A74" s="14" t="s">
        <v>470</v>
      </c>
      <c r="B74" t="s">
        <v>184</v>
      </c>
      <c r="C74" s="7" t="s">
        <v>366</v>
      </c>
      <c r="D74">
        <v>26.346499999999999</v>
      </c>
      <c r="E74">
        <v>47057.656836138885</v>
      </c>
      <c r="F74">
        <v>523.82669424781284</v>
      </c>
      <c r="G74">
        <v>0</v>
      </c>
      <c r="H74">
        <v>7.3367708238598936E-2</v>
      </c>
      <c r="I74">
        <v>8.3000000000000007</v>
      </c>
      <c r="J74">
        <v>52186.044176706819</v>
      </c>
      <c r="K74">
        <v>914.93975903614455</v>
      </c>
      <c r="L74">
        <v>0</v>
      </c>
      <c r="M74">
        <v>7.9268152028282857E-2</v>
      </c>
    </row>
    <row r="75" spans="1:13">
      <c r="A75" s="14" t="s">
        <v>470</v>
      </c>
      <c r="B75" t="s">
        <v>184</v>
      </c>
      <c r="C75" s="7" t="s">
        <v>367</v>
      </c>
      <c r="D75">
        <v>69.88060000000003</v>
      </c>
      <c r="E75">
        <v>46309.845639085324</v>
      </c>
      <c r="F75">
        <v>843.81545092629392</v>
      </c>
      <c r="G75">
        <v>8.9365288792597646</v>
      </c>
      <c r="H75">
        <v>4.5519248971692431E-3</v>
      </c>
      <c r="I75">
        <v>7.1727999999999996</v>
      </c>
      <c r="J75">
        <v>48098.330382370441</v>
      </c>
      <c r="K75">
        <v>1581.6082980147223</v>
      </c>
      <c r="L75">
        <v>8.4904082087887573</v>
      </c>
      <c r="M75">
        <v>0</v>
      </c>
    </row>
    <row r="76" spans="1:13">
      <c r="A76" s="14" t="s">
        <v>470</v>
      </c>
      <c r="B76" t="s">
        <v>184</v>
      </c>
      <c r="C76" s="7" t="s">
        <v>368</v>
      </c>
      <c r="D76">
        <v>19.100000000000005</v>
      </c>
    </row>
    <row r="77" spans="1:13">
      <c r="A77" s="14" t="s">
        <v>470</v>
      </c>
      <c r="B77" t="s">
        <v>184</v>
      </c>
      <c r="C77" s="7" t="s">
        <v>369</v>
      </c>
      <c r="D77">
        <v>88.362310207105025</v>
      </c>
      <c r="E77">
        <v>40684.645051048028</v>
      </c>
      <c r="F77">
        <v>3574.0568491226059</v>
      </c>
      <c r="G77">
        <v>851.08684713805746</v>
      </c>
      <c r="H77">
        <v>2.5343911971714471E-3</v>
      </c>
      <c r="I77">
        <v>10.501000000000001</v>
      </c>
      <c r="J77">
        <v>43615.427578325871</v>
      </c>
      <c r="K77">
        <v>4309.7800209503848</v>
      </c>
      <c r="L77">
        <v>1169.1457956385107</v>
      </c>
      <c r="M77">
        <v>0</v>
      </c>
    </row>
    <row r="78" spans="1:13">
      <c r="A78" s="14" t="s">
        <v>470</v>
      </c>
      <c r="B78" t="s">
        <v>184</v>
      </c>
      <c r="C78" s="7" t="s">
        <v>370</v>
      </c>
      <c r="D78">
        <v>3.7261000000000011</v>
      </c>
    </row>
    <row r="79" spans="1:13">
      <c r="A79" s="14" t="s">
        <v>470</v>
      </c>
      <c r="B79" t="s">
        <v>184</v>
      </c>
      <c r="C79" s="7" t="s">
        <v>371</v>
      </c>
      <c r="D79">
        <v>2.1562999999999999</v>
      </c>
    </row>
    <row r="80" spans="1:13">
      <c r="A80" s="14" t="s">
        <v>471</v>
      </c>
      <c r="B80" t="s">
        <v>185</v>
      </c>
      <c r="C80" s="7" t="s">
        <v>365</v>
      </c>
      <c r="D80">
        <v>175.16479999999996</v>
      </c>
      <c r="E80">
        <v>46961.635321423026</v>
      </c>
      <c r="F80">
        <v>2258.2363579897337</v>
      </c>
      <c r="G80">
        <v>388.03384013226395</v>
      </c>
      <c r="H80">
        <v>2.8924907842547476E-2</v>
      </c>
      <c r="I80">
        <v>23.958500000000001</v>
      </c>
      <c r="J80">
        <v>47871.638230690587</v>
      </c>
      <c r="K80">
        <v>2628.4750714777638</v>
      </c>
      <c r="L80">
        <v>415.66667362314001</v>
      </c>
      <c r="M80">
        <v>3.4455541807303341E-2</v>
      </c>
    </row>
    <row r="81" spans="1:13">
      <c r="A81" s="14" t="s">
        <v>471</v>
      </c>
      <c r="B81" t="s">
        <v>185</v>
      </c>
      <c r="C81" s="7" t="s">
        <v>366</v>
      </c>
      <c r="D81">
        <v>17.200200000000002</v>
      </c>
      <c r="E81">
        <v>60475.151839319682</v>
      </c>
      <c r="F81">
        <v>522.26136905384817</v>
      </c>
      <c r="G81">
        <v>0</v>
      </c>
      <c r="H81">
        <v>0.16702461600737037</v>
      </c>
      <c r="I81">
        <v>2.6</v>
      </c>
      <c r="J81">
        <v>57073.717948717953</v>
      </c>
      <c r="K81">
        <v>0</v>
      </c>
      <c r="L81">
        <v>0</v>
      </c>
      <c r="M81">
        <v>0.14777222440613244</v>
      </c>
    </row>
    <row r="82" spans="1:13">
      <c r="A82" s="14" t="s">
        <v>471</v>
      </c>
      <c r="B82" t="s">
        <v>185</v>
      </c>
      <c r="C82" s="7" t="s">
        <v>367</v>
      </c>
      <c r="D82">
        <v>73.632499999999979</v>
      </c>
      <c r="E82">
        <v>47115.227843230474</v>
      </c>
      <c r="F82">
        <v>1168.4977421654844</v>
      </c>
      <c r="G82">
        <v>1.6378637150714701</v>
      </c>
      <c r="H82">
        <v>1.2532306350300839E-2</v>
      </c>
      <c r="I82">
        <v>11.8932</v>
      </c>
      <c r="J82">
        <v>49050.273510633524</v>
      </c>
      <c r="K82">
        <v>2327.7334947701206</v>
      </c>
      <c r="L82">
        <v>0</v>
      </c>
      <c r="M82">
        <v>1.0361963719801541E-2</v>
      </c>
    </row>
    <row r="83" spans="1:13">
      <c r="A83" s="14" t="s">
        <v>471</v>
      </c>
      <c r="B83" t="s">
        <v>185</v>
      </c>
      <c r="C83" s="7" t="s">
        <v>368</v>
      </c>
      <c r="D83">
        <v>18.038700000000002</v>
      </c>
      <c r="E83">
        <v>42613.942373434154</v>
      </c>
      <c r="F83">
        <v>768.62523352569747</v>
      </c>
      <c r="G83">
        <v>0</v>
      </c>
      <c r="H83">
        <v>0</v>
      </c>
      <c r="I83">
        <v>1.4</v>
      </c>
      <c r="J83">
        <v>38358.333333333336</v>
      </c>
      <c r="K83">
        <v>0</v>
      </c>
      <c r="L83">
        <v>0</v>
      </c>
      <c r="M83">
        <v>0</v>
      </c>
    </row>
    <row r="84" spans="1:13">
      <c r="A84" s="14" t="s">
        <v>471</v>
      </c>
      <c r="B84" t="s">
        <v>185</v>
      </c>
      <c r="C84" s="7" t="s">
        <v>369</v>
      </c>
      <c r="D84">
        <v>56.259900000000023</v>
      </c>
      <c r="E84">
        <v>44092.95437706665</v>
      </c>
      <c r="F84">
        <v>5083.510279968501</v>
      </c>
      <c r="G84">
        <v>1205.9969889743843</v>
      </c>
      <c r="H84">
        <v>7.5722389950654192E-3</v>
      </c>
      <c r="I84">
        <v>7.1456</v>
      </c>
      <c r="J84">
        <v>45269.543490632925</v>
      </c>
      <c r="K84">
        <v>4913.9036609941777</v>
      </c>
      <c r="L84">
        <v>1393.6898231079265</v>
      </c>
      <c r="M84">
        <v>3.7447043175767976E-2</v>
      </c>
    </row>
    <row r="85" spans="1:13">
      <c r="A85" s="14" t="s">
        <v>471</v>
      </c>
      <c r="B85" t="s">
        <v>185</v>
      </c>
      <c r="C85" s="7" t="s">
        <v>370</v>
      </c>
      <c r="D85">
        <v>5.0999999999999996</v>
      </c>
    </row>
    <row r="86" spans="1:13">
      <c r="A86" s="14" t="s">
        <v>471</v>
      </c>
      <c r="B86" t="s">
        <v>185</v>
      </c>
      <c r="C86" s="7" t="s">
        <v>371</v>
      </c>
      <c r="D86">
        <v>4.9334999999999996</v>
      </c>
    </row>
    <row r="87" spans="1:13">
      <c r="A87" s="14" t="s">
        <v>472</v>
      </c>
      <c r="B87" t="s">
        <v>186</v>
      </c>
      <c r="C87" s="7" t="s">
        <v>365</v>
      </c>
      <c r="D87">
        <v>1242.9204000000007</v>
      </c>
      <c r="E87">
        <v>45841.700551573209</v>
      </c>
      <c r="F87">
        <v>2355.4377014006668</v>
      </c>
      <c r="G87">
        <v>381.14263793562293</v>
      </c>
      <c r="H87">
        <v>3.0651148895931558E-2</v>
      </c>
      <c r="I87">
        <v>119.319</v>
      </c>
      <c r="J87">
        <v>48357.534812142214</v>
      </c>
      <c r="K87">
        <v>2222.3024832591623</v>
      </c>
      <c r="L87">
        <v>498.51029592939938</v>
      </c>
      <c r="M87">
        <v>4.5075321983642926E-2</v>
      </c>
    </row>
    <row r="88" spans="1:13">
      <c r="A88" s="14" t="s">
        <v>472</v>
      </c>
      <c r="B88" t="s">
        <v>186</v>
      </c>
      <c r="C88" s="7" t="s">
        <v>366</v>
      </c>
      <c r="D88">
        <v>64.369</v>
      </c>
      <c r="E88">
        <v>56298.073271295201</v>
      </c>
      <c r="F88">
        <v>400.70064782737035</v>
      </c>
      <c r="G88">
        <v>38.063664186176574</v>
      </c>
      <c r="H88">
        <v>0.1260095491489587</v>
      </c>
      <c r="I88">
        <v>12.333300000000001</v>
      </c>
      <c r="J88">
        <v>52222.039789296723</v>
      </c>
      <c r="K88">
        <v>429.77467506668933</v>
      </c>
      <c r="L88">
        <v>36.285503474333716</v>
      </c>
      <c r="M88">
        <v>9.3622960163986899E-2</v>
      </c>
    </row>
    <row r="89" spans="1:13">
      <c r="A89" s="14" t="s">
        <v>472</v>
      </c>
      <c r="B89" t="s">
        <v>186</v>
      </c>
      <c r="C89" s="7" t="s">
        <v>367</v>
      </c>
      <c r="D89">
        <v>366.47240000000039</v>
      </c>
      <c r="E89">
        <v>46728.001288705476</v>
      </c>
      <c r="F89">
        <v>1025.8289573785082</v>
      </c>
      <c r="G89">
        <v>0.46879383004013353</v>
      </c>
      <c r="H89">
        <v>1.6781823825525413E-2</v>
      </c>
      <c r="I89">
        <v>25.440900000000003</v>
      </c>
      <c r="J89">
        <v>48258.883163200466</v>
      </c>
      <c r="K89">
        <v>706.02848169679521</v>
      </c>
      <c r="L89">
        <v>0</v>
      </c>
      <c r="M89">
        <v>2.3776518522095308E-2</v>
      </c>
    </row>
    <row r="90" spans="1:13">
      <c r="A90" s="14" t="s">
        <v>472</v>
      </c>
      <c r="B90" t="s">
        <v>186</v>
      </c>
      <c r="C90" s="7" t="s">
        <v>368</v>
      </c>
      <c r="D90">
        <v>241.49800000000002</v>
      </c>
      <c r="E90">
        <v>41669.223930770975</v>
      </c>
      <c r="F90">
        <v>88.232614762855178</v>
      </c>
      <c r="G90">
        <v>0</v>
      </c>
      <c r="H90">
        <v>5.4181025093298424E-3</v>
      </c>
      <c r="I90">
        <v>15.167699999999998</v>
      </c>
      <c r="J90">
        <v>44682.262197520613</v>
      </c>
      <c r="K90">
        <v>50.10647626205688</v>
      </c>
      <c r="L90">
        <v>0</v>
      </c>
      <c r="M90">
        <v>2.4124013805626277E-2</v>
      </c>
    </row>
    <row r="91" spans="1:13">
      <c r="A91" s="14" t="s">
        <v>472</v>
      </c>
      <c r="B91" t="s">
        <v>186</v>
      </c>
      <c r="C91" s="7" t="s">
        <v>369</v>
      </c>
      <c r="D91">
        <v>496.56270000000092</v>
      </c>
      <c r="E91">
        <v>44995.532323511114</v>
      </c>
      <c r="F91">
        <v>4724.0434692335903</v>
      </c>
      <c r="G91">
        <v>933.192162842676</v>
      </c>
      <c r="H91">
        <v>3.3714524681765105E-2</v>
      </c>
      <c r="I91">
        <v>54.510399999999997</v>
      </c>
      <c r="J91">
        <v>46540.310850467678</v>
      </c>
      <c r="K91">
        <v>4403.2215870732916</v>
      </c>
      <c r="L91">
        <v>1082.9902183803458</v>
      </c>
      <c r="M91">
        <v>3.8211795054848181E-2</v>
      </c>
    </row>
    <row r="92" spans="1:13">
      <c r="A92" s="14" t="s">
        <v>472</v>
      </c>
      <c r="B92" t="s">
        <v>186</v>
      </c>
      <c r="C92" s="7" t="s">
        <v>370</v>
      </c>
      <c r="D92">
        <v>33.872</v>
      </c>
      <c r="E92">
        <v>59758.996737718473</v>
      </c>
      <c r="F92">
        <v>3791.211029759093</v>
      </c>
      <c r="G92">
        <v>37.35297590930562</v>
      </c>
      <c r="H92">
        <v>8.2631628886592354E-2</v>
      </c>
      <c r="I92">
        <v>2</v>
      </c>
      <c r="J92">
        <v>72166.666666666672</v>
      </c>
      <c r="K92">
        <v>0</v>
      </c>
      <c r="L92">
        <v>0</v>
      </c>
      <c r="M92">
        <v>0.22764203233256355</v>
      </c>
    </row>
    <row r="93" spans="1:13">
      <c r="A93" s="14" t="s">
        <v>472</v>
      </c>
      <c r="B93" t="s">
        <v>186</v>
      </c>
      <c r="C93" s="7" t="s">
        <v>371</v>
      </c>
      <c r="D93">
        <v>40.146299999999989</v>
      </c>
      <c r="E93">
        <v>44809.044209138418</v>
      </c>
      <c r="F93">
        <v>756.81171116640917</v>
      </c>
      <c r="G93">
        <v>160.77197649596604</v>
      </c>
      <c r="H93">
        <v>9.6764672935365625E-3</v>
      </c>
      <c r="I93">
        <v>9.8667000000000016</v>
      </c>
      <c r="J93">
        <v>54644.587349367052</v>
      </c>
      <c r="K93">
        <v>113.41177901426006</v>
      </c>
      <c r="L93">
        <v>0</v>
      </c>
      <c r="M93">
        <v>4.8649706657140766E-2</v>
      </c>
    </row>
    <row r="94" spans="1:13">
      <c r="A94" s="14" t="s">
        <v>473</v>
      </c>
      <c r="B94" t="s">
        <v>187</v>
      </c>
      <c r="C94" s="7" t="s">
        <v>365</v>
      </c>
      <c r="D94">
        <v>1141.0650999999991</v>
      </c>
      <c r="E94">
        <v>44050.340356588807</v>
      </c>
      <c r="F94">
        <v>2404.6742293669322</v>
      </c>
      <c r="G94">
        <v>369.45843843616001</v>
      </c>
      <c r="H94">
        <v>1.465441630936911E-2</v>
      </c>
      <c r="I94">
        <v>111.81599999999996</v>
      </c>
      <c r="J94">
        <v>47727.998294892219</v>
      </c>
      <c r="K94">
        <v>2073.4461973241755</v>
      </c>
      <c r="L94">
        <v>368.8481970379911</v>
      </c>
      <c r="M94">
        <v>2.505460058632316E-2</v>
      </c>
    </row>
    <row r="95" spans="1:13">
      <c r="A95" s="14" t="s">
        <v>473</v>
      </c>
      <c r="B95" t="s">
        <v>187</v>
      </c>
      <c r="C95" s="7" t="s">
        <v>366</v>
      </c>
      <c r="D95">
        <v>40.15</v>
      </c>
      <c r="E95">
        <v>59710.844748858457</v>
      </c>
      <c r="F95">
        <v>127.22291407222914</v>
      </c>
      <c r="G95">
        <v>0</v>
      </c>
      <c r="H95">
        <v>0.12731482549364151</v>
      </c>
      <c r="I95">
        <v>8.6</v>
      </c>
      <c r="J95">
        <v>57057.364341085275</v>
      </c>
      <c r="K95">
        <v>0</v>
      </c>
      <c r="L95">
        <v>64.582558139534882</v>
      </c>
      <c r="M95">
        <v>0.12183678876148034</v>
      </c>
    </row>
    <row r="96" spans="1:13">
      <c r="A96" s="14" t="s">
        <v>473</v>
      </c>
      <c r="B96" t="s">
        <v>187</v>
      </c>
      <c r="C96" s="7" t="s">
        <v>367</v>
      </c>
      <c r="D96">
        <v>392.37519999999995</v>
      </c>
      <c r="E96">
        <v>46368.282875527497</v>
      </c>
      <c r="F96">
        <v>1128.8167549834955</v>
      </c>
      <c r="G96">
        <v>1.630301813162504</v>
      </c>
      <c r="H96">
        <v>1.089306787052031E-2</v>
      </c>
      <c r="I96">
        <v>37.717399999999998</v>
      </c>
      <c r="J96">
        <v>49168.895607199869</v>
      </c>
      <c r="K96">
        <v>1509.7541187886759</v>
      </c>
      <c r="L96">
        <v>0</v>
      </c>
      <c r="M96">
        <v>1.8433225258294821E-2</v>
      </c>
    </row>
    <row r="97" spans="1:13">
      <c r="A97" s="14" t="s">
        <v>473</v>
      </c>
      <c r="B97" t="s">
        <v>187</v>
      </c>
      <c r="C97" s="7" t="s">
        <v>368</v>
      </c>
      <c r="D97">
        <v>212.10930000000013</v>
      </c>
      <c r="E97">
        <v>40576.403262374595</v>
      </c>
      <c r="F97">
        <v>1165.1964341026057</v>
      </c>
      <c r="G97">
        <v>0</v>
      </c>
      <c r="H97">
        <v>5.8248180972562741E-3</v>
      </c>
      <c r="I97">
        <v>9.6523000000000003</v>
      </c>
      <c r="J97">
        <v>41903.486043050187</v>
      </c>
      <c r="K97">
        <v>1319.2710545673051</v>
      </c>
      <c r="L97">
        <v>0</v>
      </c>
      <c r="M97">
        <v>1.7737737486127288E-2</v>
      </c>
    </row>
    <row r="98" spans="1:13">
      <c r="A98" s="14" t="s">
        <v>473</v>
      </c>
      <c r="B98" t="s">
        <v>187</v>
      </c>
      <c r="C98" s="7" t="s">
        <v>369</v>
      </c>
      <c r="D98">
        <v>435.82670000000013</v>
      </c>
      <c r="E98">
        <v>41942.147376659923</v>
      </c>
      <c r="F98">
        <v>4563.2948600900309</v>
      </c>
      <c r="G98">
        <v>963.43516815284624</v>
      </c>
      <c r="H98">
        <v>7.6437542404424802E-3</v>
      </c>
      <c r="I98">
        <v>43.44130000000002</v>
      </c>
      <c r="J98">
        <v>45084.235757984512</v>
      </c>
      <c r="K98">
        <v>3536.3552656112943</v>
      </c>
      <c r="L98">
        <v>936.61377537044223</v>
      </c>
      <c r="M98">
        <v>4.9718097805462949E-3</v>
      </c>
    </row>
    <row r="99" spans="1:13">
      <c r="A99" s="14" t="s">
        <v>473</v>
      </c>
      <c r="B99" t="s">
        <v>187</v>
      </c>
      <c r="C99" s="7" t="s">
        <v>370</v>
      </c>
      <c r="D99">
        <v>39.063899999999997</v>
      </c>
      <c r="E99">
        <v>44916.866958154904</v>
      </c>
      <c r="F99">
        <v>1315.9704996172939</v>
      </c>
      <c r="G99">
        <v>21.888495516320695</v>
      </c>
      <c r="H99">
        <v>2.0694044094136794E-2</v>
      </c>
      <c r="I99">
        <v>8.7999999999999989</v>
      </c>
      <c r="J99">
        <v>48556.543560606071</v>
      </c>
      <c r="K99">
        <v>878.33522727272737</v>
      </c>
      <c r="L99">
        <v>0</v>
      </c>
      <c r="M99">
        <v>2.7531858563852898E-2</v>
      </c>
    </row>
    <row r="100" spans="1:13">
      <c r="A100" s="14" t="s">
        <v>473</v>
      </c>
      <c r="B100" t="s">
        <v>187</v>
      </c>
      <c r="C100" s="7" t="s">
        <v>371</v>
      </c>
      <c r="D100">
        <v>21.539999999999996</v>
      </c>
      <c r="E100">
        <v>47928.652120086655</v>
      </c>
      <c r="F100">
        <v>394.63602599814305</v>
      </c>
      <c r="G100">
        <v>8.8495821727019521</v>
      </c>
      <c r="H100">
        <v>2.3103447286428644E-2</v>
      </c>
      <c r="I100">
        <v>3.6050000000000004</v>
      </c>
      <c r="J100">
        <v>55827.242256125741</v>
      </c>
      <c r="K100">
        <v>225.58668515950066</v>
      </c>
      <c r="L100">
        <v>0</v>
      </c>
      <c r="M100">
        <v>7.2358790975777562E-2</v>
      </c>
    </row>
    <row r="101" spans="1:13">
      <c r="A101" s="14" t="s">
        <v>474</v>
      </c>
      <c r="B101" t="s">
        <v>188</v>
      </c>
      <c r="C101" s="7" t="s">
        <v>365</v>
      </c>
      <c r="D101">
        <v>1145.7339999999983</v>
      </c>
      <c r="E101">
        <v>46160.581661770339</v>
      </c>
      <c r="F101">
        <v>2222.5044294749068</v>
      </c>
      <c r="G101">
        <v>422.93019147550859</v>
      </c>
      <c r="H101">
        <v>2.4628059276392878E-2</v>
      </c>
      <c r="I101">
        <v>118.4689</v>
      </c>
      <c r="J101">
        <v>47390.884050652392</v>
      </c>
      <c r="K101">
        <v>1690.7351212005849</v>
      </c>
      <c r="L101">
        <v>346.23804222036318</v>
      </c>
      <c r="M101">
        <v>3.7822531487927018E-2</v>
      </c>
    </row>
    <row r="102" spans="1:13">
      <c r="A102" s="14" t="s">
        <v>474</v>
      </c>
      <c r="B102" t="s">
        <v>188</v>
      </c>
      <c r="C102" s="7" t="s">
        <v>366</v>
      </c>
      <c r="D102">
        <v>40.78</v>
      </c>
      <c r="E102">
        <v>62754.763364394312</v>
      </c>
      <c r="F102">
        <v>276.31191760666991</v>
      </c>
      <c r="G102">
        <v>3.540461010299166</v>
      </c>
      <c r="H102">
        <v>0.14815181524250673</v>
      </c>
      <c r="I102">
        <v>15</v>
      </c>
      <c r="J102">
        <v>59622.777777777774</v>
      </c>
      <c r="K102">
        <v>200</v>
      </c>
      <c r="L102">
        <v>0</v>
      </c>
      <c r="M102">
        <v>0.11665047687150008</v>
      </c>
    </row>
    <row r="103" spans="1:13">
      <c r="A103" s="14" t="s">
        <v>474</v>
      </c>
      <c r="B103" t="s">
        <v>188</v>
      </c>
      <c r="C103" s="7" t="s">
        <v>367</v>
      </c>
      <c r="D103">
        <v>413.40640000000013</v>
      </c>
      <c r="E103">
        <v>47410.928065558946</v>
      </c>
      <c r="F103">
        <v>1203.7123276272448</v>
      </c>
      <c r="G103">
        <v>6.8882339509015802</v>
      </c>
      <c r="H103">
        <v>1.8407833244610684E-2</v>
      </c>
      <c r="I103">
        <v>38.432900000000004</v>
      </c>
      <c r="J103">
        <v>47161.122296912261</v>
      </c>
      <c r="K103">
        <v>724.94243213496759</v>
      </c>
      <c r="L103">
        <v>0</v>
      </c>
      <c r="M103">
        <v>2.4916558864017849E-2</v>
      </c>
    </row>
    <row r="104" spans="1:13">
      <c r="A104" s="14" t="s">
        <v>474</v>
      </c>
      <c r="B104" t="s">
        <v>188</v>
      </c>
      <c r="C104" s="7" t="s">
        <v>368</v>
      </c>
      <c r="D104">
        <v>154.9383</v>
      </c>
      <c r="E104">
        <v>43065.419342194058</v>
      </c>
      <c r="F104">
        <v>59.133216254470327</v>
      </c>
      <c r="G104">
        <v>0</v>
      </c>
      <c r="H104">
        <v>6.9124944964244223E-3</v>
      </c>
      <c r="I104">
        <v>16.750700000000002</v>
      </c>
      <c r="J104">
        <v>40240.280406191967</v>
      </c>
      <c r="K104">
        <v>7.9399666879593083</v>
      </c>
      <c r="L104">
        <v>0</v>
      </c>
      <c r="M104">
        <v>0</v>
      </c>
    </row>
    <row r="105" spans="1:13">
      <c r="A105" s="14" t="s">
        <v>474</v>
      </c>
      <c r="B105" t="s">
        <v>188</v>
      </c>
      <c r="C105" s="7" t="s">
        <v>369</v>
      </c>
      <c r="D105">
        <v>463.83669999999961</v>
      </c>
      <c r="E105">
        <v>44363.714952392394</v>
      </c>
      <c r="F105">
        <v>4083.2450084264615</v>
      </c>
      <c r="G105">
        <v>1020.2546930848738</v>
      </c>
      <c r="H105">
        <v>1.7584462776109817E-2</v>
      </c>
      <c r="I105">
        <v>36.264400000000009</v>
      </c>
      <c r="J105">
        <v>44489.199386082953</v>
      </c>
      <c r="K105">
        <v>3692.882551482996</v>
      </c>
      <c r="L105">
        <v>1089.0280826375174</v>
      </c>
      <c r="M105">
        <v>9.8510404019177544E-3</v>
      </c>
    </row>
    <row r="106" spans="1:13">
      <c r="A106" s="14" t="s">
        <v>474</v>
      </c>
      <c r="B106" t="s">
        <v>188</v>
      </c>
      <c r="C106" s="7" t="s">
        <v>370</v>
      </c>
      <c r="D106">
        <v>44.763299999999994</v>
      </c>
      <c r="E106">
        <v>51109.16993757536</v>
      </c>
      <c r="F106">
        <v>1635.8043307799026</v>
      </c>
      <c r="G106">
        <v>4.171944427689648</v>
      </c>
      <c r="H106">
        <v>6.2623521531618515E-2</v>
      </c>
      <c r="I106">
        <v>7.7</v>
      </c>
      <c r="J106">
        <v>50864.502164502162</v>
      </c>
      <c r="K106">
        <v>4164.545454545454</v>
      </c>
      <c r="L106">
        <v>198.11558441558441</v>
      </c>
      <c r="M106">
        <v>8.2381913998982037E-2</v>
      </c>
    </row>
    <row r="107" spans="1:13">
      <c r="A107" s="14" t="s">
        <v>474</v>
      </c>
      <c r="B107" t="s">
        <v>188</v>
      </c>
      <c r="C107" s="7" t="s">
        <v>371</v>
      </c>
      <c r="D107">
        <v>28.009300000000003</v>
      </c>
      <c r="E107">
        <v>42514.822428026877</v>
      </c>
      <c r="F107">
        <v>2183.6897030629116</v>
      </c>
      <c r="G107">
        <v>291.15900790094713</v>
      </c>
      <c r="H107">
        <v>2.0191579545423256E-2</v>
      </c>
      <c r="I107">
        <v>4.3209</v>
      </c>
      <c r="J107">
        <v>52855.165783363038</v>
      </c>
      <c r="K107">
        <v>767.83077599574165</v>
      </c>
      <c r="L107">
        <v>0</v>
      </c>
      <c r="M107">
        <v>7.4549112579953419E-2</v>
      </c>
    </row>
    <row r="108" spans="1:13">
      <c r="A108" s="14" t="s">
        <v>475</v>
      </c>
      <c r="B108" t="s">
        <v>189</v>
      </c>
      <c r="C108" s="7" t="s">
        <v>365</v>
      </c>
      <c r="D108">
        <v>818.61219193054023</v>
      </c>
      <c r="E108">
        <v>45374.014454557473</v>
      </c>
      <c r="F108">
        <v>1857.3124429217009</v>
      </c>
      <c r="G108">
        <v>298.40172478243147</v>
      </c>
      <c r="H108">
        <v>1.7807404551941637E-2</v>
      </c>
      <c r="I108">
        <v>75.705220429009202</v>
      </c>
      <c r="J108">
        <v>47970.182367922389</v>
      </c>
      <c r="K108">
        <v>1444.0298750931299</v>
      </c>
      <c r="L108">
        <v>302.84146681137997</v>
      </c>
      <c r="M108">
        <v>4.1632436280691881E-2</v>
      </c>
    </row>
    <row r="109" spans="1:13">
      <c r="A109" s="14" t="s">
        <v>475</v>
      </c>
      <c r="B109" t="s">
        <v>189</v>
      </c>
      <c r="C109" s="7" t="s">
        <v>366</v>
      </c>
      <c r="D109">
        <v>36.830000000000005</v>
      </c>
      <c r="E109">
        <v>55810.61634537061</v>
      </c>
      <c r="F109">
        <v>410.80640781971215</v>
      </c>
      <c r="G109">
        <v>0</v>
      </c>
      <c r="H109">
        <v>0.10779688356470359</v>
      </c>
      <c r="I109">
        <v>5.2277000000000005</v>
      </c>
      <c r="J109">
        <v>75030.139449471069</v>
      </c>
      <c r="K109">
        <v>0.42848671499894792</v>
      </c>
      <c r="L109">
        <v>0</v>
      </c>
      <c r="M109">
        <v>0.2539909896381603</v>
      </c>
    </row>
    <row r="110" spans="1:13">
      <c r="A110" s="14" t="s">
        <v>475</v>
      </c>
      <c r="B110" t="s">
        <v>189</v>
      </c>
      <c r="C110" s="7" t="s">
        <v>367</v>
      </c>
      <c r="D110">
        <v>268.14370000000008</v>
      </c>
      <c r="E110">
        <v>47007.069637722911</v>
      </c>
      <c r="F110">
        <v>1096.855081808746</v>
      </c>
      <c r="G110">
        <v>0</v>
      </c>
      <c r="H110">
        <v>1.2767540782883797E-2</v>
      </c>
      <c r="I110">
        <v>29.915800000000004</v>
      </c>
      <c r="J110">
        <v>48674.683640417417</v>
      </c>
      <c r="K110">
        <v>635.82688746414931</v>
      </c>
      <c r="L110">
        <v>0</v>
      </c>
      <c r="M110">
        <v>1.2229153974725671E-2</v>
      </c>
    </row>
    <row r="111" spans="1:13">
      <c r="A111" s="14" t="s">
        <v>475</v>
      </c>
      <c r="B111" t="s">
        <v>189</v>
      </c>
      <c r="C111" s="7" t="s">
        <v>368</v>
      </c>
      <c r="D111">
        <v>159.86999999999992</v>
      </c>
      <c r="E111">
        <v>42294.785398553016</v>
      </c>
      <c r="F111">
        <v>214.49928066554085</v>
      </c>
      <c r="G111">
        <v>0</v>
      </c>
      <c r="H111">
        <v>2.1805604264203459E-3</v>
      </c>
      <c r="I111">
        <v>15.6</v>
      </c>
      <c r="J111">
        <v>43772.275641025648</v>
      </c>
      <c r="K111">
        <v>136.08974358974359</v>
      </c>
      <c r="L111">
        <v>0</v>
      </c>
      <c r="M111">
        <v>1.9116881675926185E-2</v>
      </c>
    </row>
    <row r="112" spans="1:13">
      <c r="A112" s="14" t="s">
        <v>475</v>
      </c>
      <c r="B112" t="s">
        <v>189</v>
      </c>
      <c r="C112" s="7" t="s">
        <v>369</v>
      </c>
      <c r="D112">
        <v>298.95099193054136</v>
      </c>
      <c r="E112">
        <v>44252.400912221732</v>
      </c>
      <c r="F112">
        <v>3507.4412137880518</v>
      </c>
      <c r="G112">
        <v>817.10814345367737</v>
      </c>
      <c r="H112">
        <v>1.5883675208225138E-2</v>
      </c>
      <c r="I112">
        <v>16.361720429009193</v>
      </c>
      <c r="J112">
        <v>41562.371488818237</v>
      </c>
      <c r="K112">
        <v>4906.650272404243</v>
      </c>
      <c r="L112">
        <v>1401.2389528029819</v>
      </c>
      <c r="M112">
        <v>9.7262556504850453E-5</v>
      </c>
    </row>
    <row r="113" spans="1:13">
      <c r="A113" s="14" t="s">
        <v>475</v>
      </c>
      <c r="B113" t="s">
        <v>189</v>
      </c>
      <c r="C113" s="7" t="s">
        <v>370</v>
      </c>
      <c r="D113">
        <v>36.143100000000004</v>
      </c>
      <c r="E113">
        <v>44097.381727079293</v>
      </c>
      <c r="F113">
        <v>3398.6998901588404</v>
      </c>
      <c r="G113">
        <v>0</v>
      </c>
      <c r="H113">
        <v>2.051132607453229E-2</v>
      </c>
      <c r="I113">
        <v>7</v>
      </c>
      <c r="J113">
        <v>51451.190476190481</v>
      </c>
      <c r="K113">
        <v>1071.4285714285713</v>
      </c>
      <c r="L113">
        <v>0</v>
      </c>
      <c r="M113">
        <v>6.7753575557016221E-2</v>
      </c>
    </row>
    <row r="114" spans="1:13">
      <c r="A114" s="14" t="s">
        <v>475</v>
      </c>
      <c r="B114" t="s">
        <v>189</v>
      </c>
      <c r="C114" s="7" t="s">
        <v>371</v>
      </c>
      <c r="D114">
        <v>18.674399999999995</v>
      </c>
      <c r="E114">
        <v>48129.218787930738</v>
      </c>
      <c r="F114">
        <v>293.94518699395974</v>
      </c>
      <c r="G114">
        <v>0</v>
      </c>
      <c r="H114">
        <v>2.6319285543614641E-2</v>
      </c>
      <c r="I114">
        <v>1.6</v>
      </c>
      <c r="J114">
        <v>37611.458333333336</v>
      </c>
      <c r="K114">
        <v>245.53125</v>
      </c>
      <c r="L114">
        <v>0</v>
      </c>
      <c r="M114">
        <v>0</v>
      </c>
    </row>
    <row r="115" spans="1:13">
      <c r="A115" s="14" t="s">
        <v>476</v>
      </c>
      <c r="B115" t="s">
        <v>190</v>
      </c>
      <c r="C115" s="7" t="s">
        <v>365</v>
      </c>
      <c r="D115">
        <v>1481.196299999998</v>
      </c>
      <c r="E115">
        <v>46033.690104742818</v>
      </c>
      <c r="F115">
        <v>2576.9067070988513</v>
      </c>
      <c r="G115">
        <v>424.23158902030832</v>
      </c>
      <c r="H115">
        <v>2.3616170461672095E-2</v>
      </c>
      <c r="I115">
        <v>179.99609999999998</v>
      </c>
      <c r="J115">
        <v>49988.372434643483</v>
      </c>
      <c r="K115">
        <v>2267.8952488415021</v>
      </c>
      <c r="L115">
        <v>419.18847130576728</v>
      </c>
      <c r="M115">
        <v>4.2360715837288863E-2</v>
      </c>
    </row>
    <row r="116" spans="1:13">
      <c r="A116" s="14" t="s">
        <v>476</v>
      </c>
      <c r="B116" t="s">
        <v>190</v>
      </c>
      <c r="C116" s="7" t="s">
        <v>366</v>
      </c>
      <c r="D116">
        <v>80.325500000000005</v>
      </c>
      <c r="E116">
        <v>59690.787846532745</v>
      </c>
      <c r="F116">
        <v>285.61104506041039</v>
      </c>
      <c r="G116">
        <v>10.320508431320066</v>
      </c>
      <c r="H116">
        <v>0.13232212181529646</v>
      </c>
      <c r="I116">
        <v>20.666</v>
      </c>
      <c r="J116">
        <v>61347.651537146361</v>
      </c>
      <c r="K116">
        <v>326.72021678118648</v>
      </c>
      <c r="L116">
        <v>0</v>
      </c>
      <c r="M116">
        <v>0.14471808197097269</v>
      </c>
    </row>
    <row r="117" spans="1:13">
      <c r="A117" s="14" t="s">
        <v>476</v>
      </c>
      <c r="B117" t="s">
        <v>190</v>
      </c>
      <c r="C117" s="7" t="s">
        <v>367</v>
      </c>
      <c r="D117">
        <v>529.39850000000035</v>
      </c>
      <c r="E117">
        <v>47938.626542198377</v>
      </c>
      <c r="F117">
        <v>1872.5210592776507</v>
      </c>
      <c r="G117">
        <v>1.1286205004358714</v>
      </c>
      <c r="H117">
        <v>2.2424979742710231E-2</v>
      </c>
      <c r="I117">
        <v>55.2425</v>
      </c>
      <c r="J117">
        <v>51760.022933731554</v>
      </c>
      <c r="K117">
        <v>1822.7451690274697</v>
      </c>
      <c r="L117">
        <v>0</v>
      </c>
      <c r="M117">
        <v>3.6200928716723063E-2</v>
      </c>
    </row>
    <row r="118" spans="1:13">
      <c r="A118" s="14" t="s">
        <v>476</v>
      </c>
      <c r="B118" t="s">
        <v>190</v>
      </c>
      <c r="C118" s="7" t="s">
        <v>368</v>
      </c>
      <c r="D118">
        <v>204.1054</v>
      </c>
      <c r="E118">
        <v>42665.533624620773</v>
      </c>
      <c r="F118">
        <v>370.96519739311157</v>
      </c>
      <c r="G118">
        <v>0</v>
      </c>
      <c r="H118">
        <v>8.1366763091906789E-3</v>
      </c>
      <c r="I118">
        <v>20.0962</v>
      </c>
      <c r="J118">
        <v>44497.632554081538</v>
      </c>
      <c r="K118">
        <v>360.76472168867747</v>
      </c>
      <c r="L118">
        <v>0</v>
      </c>
      <c r="M118">
        <v>1.4191517841241482E-2</v>
      </c>
    </row>
    <row r="119" spans="1:13">
      <c r="A119" s="14" t="s">
        <v>476</v>
      </c>
      <c r="B119" t="s">
        <v>190</v>
      </c>
      <c r="C119" s="7" t="s">
        <v>369</v>
      </c>
      <c r="D119">
        <v>537.85190000000068</v>
      </c>
      <c r="E119">
        <v>43171.932758549912</v>
      </c>
      <c r="F119">
        <v>4609.0483830214134</v>
      </c>
      <c r="G119">
        <v>1147.1522551096291</v>
      </c>
      <c r="H119">
        <v>8.9549926988092138E-3</v>
      </c>
      <c r="I119">
        <v>65.186800000000005</v>
      </c>
      <c r="J119">
        <v>45659.161926443172</v>
      </c>
      <c r="K119">
        <v>3868.4985303773142</v>
      </c>
      <c r="L119">
        <v>1129.8696975461289</v>
      </c>
      <c r="M119">
        <v>1.6619956856190426E-2</v>
      </c>
    </row>
    <row r="120" spans="1:13">
      <c r="A120" s="14" t="s">
        <v>476</v>
      </c>
      <c r="B120" t="s">
        <v>190</v>
      </c>
      <c r="C120" s="7" t="s">
        <v>370</v>
      </c>
      <c r="D120">
        <v>57.770700000000005</v>
      </c>
      <c r="E120">
        <v>50874.704362822908</v>
      </c>
      <c r="F120">
        <v>2766.9230249936386</v>
      </c>
      <c r="G120">
        <v>46.224816386161145</v>
      </c>
      <c r="H120">
        <v>3.6063855562561316E-2</v>
      </c>
      <c r="I120">
        <v>13.304599999999999</v>
      </c>
      <c r="J120">
        <v>55078.397947577032</v>
      </c>
      <c r="K120">
        <v>3031.4552861416355</v>
      </c>
      <c r="L120">
        <v>65.497647430212112</v>
      </c>
      <c r="M120">
        <v>4.4874825571222729E-2</v>
      </c>
    </row>
    <row r="121" spans="1:13">
      <c r="A121" s="14" t="s">
        <v>476</v>
      </c>
      <c r="B121" t="s">
        <v>190</v>
      </c>
      <c r="C121" s="7" t="s">
        <v>371</v>
      </c>
      <c r="D121">
        <v>71.744299999999996</v>
      </c>
      <c r="E121">
        <v>43824.567874613967</v>
      </c>
      <c r="F121">
        <v>1228.0345616306797</v>
      </c>
      <c r="G121">
        <v>101.40610473584664</v>
      </c>
      <c r="H121">
        <v>1.8010927979017818E-2</v>
      </c>
      <c r="I121">
        <v>5.5</v>
      </c>
      <c r="J121">
        <v>48571.712121212113</v>
      </c>
      <c r="K121">
        <v>183.62909090909091</v>
      </c>
      <c r="L121">
        <v>168.77818181818182</v>
      </c>
      <c r="M121">
        <v>2.1208865097397316E-2</v>
      </c>
    </row>
    <row r="122" spans="1:13">
      <c r="A122" s="14" t="s">
        <v>477</v>
      </c>
      <c r="B122" t="s">
        <v>191</v>
      </c>
      <c r="C122" s="7" t="s">
        <v>365</v>
      </c>
      <c r="D122">
        <v>737.73869999999988</v>
      </c>
      <c r="E122">
        <v>44790.19862607403</v>
      </c>
      <c r="F122">
        <v>2289.7971192239215</v>
      </c>
      <c r="G122">
        <v>436.23651572026819</v>
      </c>
      <c r="H122">
        <v>1.9083183037352444E-2</v>
      </c>
      <c r="I122">
        <v>67.991800000000026</v>
      </c>
      <c r="J122">
        <v>44787.610696559488</v>
      </c>
      <c r="K122">
        <v>1590.5578319738549</v>
      </c>
      <c r="L122">
        <v>447.87739109716159</v>
      </c>
      <c r="M122">
        <v>6.475165384389912E-3</v>
      </c>
    </row>
    <row r="123" spans="1:13">
      <c r="A123" s="14" t="s">
        <v>477</v>
      </c>
      <c r="B123" t="s">
        <v>191</v>
      </c>
      <c r="C123" s="7" t="s">
        <v>366</v>
      </c>
      <c r="D123">
        <v>42.41</v>
      </c>
      <c r="E123">
        <v>55377.617307238863</v>
      </c>
      <c r="F123">
        <v>99.486913463805706</v>
      </c>
      <c r="G123">
        <v>0</v>
      </c>
      <c r="H123">
        <v>0.10452170749427787</v>
      </c>
      <c r="I123">
        <v>6.2544000000000004</v>
      </c>
      <c r="J123">
        <v>46149.21015605014</v>
      </c>
      <c r="K123">
        <v>0</v>
      </c>
      <c r="L123">
        <v>0</v>
      </c>
      <c r="M123">
        <v>7.4719352610278747E-4</v>
      </c>
    </row>
    <row r="124" spans="1:13">
      <c r="A124" s="14" t="s">
        <v>477</v>
      </c>
      <c r="B124" t="s">
        <v>191</v>
      </c>
      <c r="C124" s="7" t="s">
        <v>367</v>
      </c>
      <c r="D124">
        <v>218.00650000000007</v>
      </c>
      <c r="E124">
        <v>46896.184655044672</v>
      </c>
      <c r="F124">
        <v>1119.4425854274984</v>
      </c>
      <c r="G124">
        <v>0</v>
      </c>
      <c r="H124">
        <v>1.5358572304437879E-2</v>
      </c>
      <c r="I124">
        <v>24.124599999999994</v>
      </c>
      <c r="J124">
        <v>46596.972039605505</v>
      </c>
      <c r="K124">
        <v>948.89863458876027</v>
      </c>
      <c r="L124">
        <v>0</v>
      </c>
      <c r="M124">
        <v>1.0564313902183145E-2</v>
      </c>
    </row>
    <row r="125" spans="1:13">
      <c r="A125" s="14" t="s">
        <v>477</v>
      </c>
      <c r="B125" t="s">
        <v>191</v>
      </c>
      <c r="C125" s="7" t="s">
        <v>368</v>
      </c>
      <c r="D125">
        <v>112.06399999999996</v>
      </c>
      <c r="E125">
        <v>42342.276028281449</v>
      </c>
      <c r="F125">
        <v>175.14099086236442</v>
      </c>
      <c r="G125">
        <v>0.73681110793832116</v>
      </c>
      <c r="H125">
        <v>3.2332237306756727E-3</v>
      </c>
      <c r="I125">
        <v>8.1999999999999993</v>
      </c>
      <c r="J125">
        <v>45516.260162601626</v>
      </c>
      <c r="K125">
        <v>187.89756097560976</v>
      </c>
      <c r="L125">
        <v>0</v>
      </c>
      <c r="M125">
        <v>6.0120662200165535E-3</v>
      </c>
    </row>
    <row r="126" spans="1:13">
      <c r="A126" s="14" t="s">
        <v>477</v>
      </c>
      <c r="B126" t="s">
        <v>191</v>
      </c>
      <c r="C126" s="7" t="s">
        <v>369</v>
      </c>
      <c r="D126">
        <v>309.19640000000015</v>
      </c>
      <c r="E126">
        <v>42495.479355435527</v>
      </c>
      <c r="F126">
        <v>4370.9397004622297</v>
      </c>
      <c r="G126">
        <v>1038.9151037981035</v>
      </c>
      <c r="H126">
        <v>1.1584788500292214E-2</v>
      </c>
      <c r="I126">
        <v>24.694299999999998</v>
      </c>
      <c r="J126">
        <v>42520.636164013573</v>
      </c>
      <c r="K126">
        <v>3276.8829243995583</v>
      </c>
      <c r="L126">
        <v>1233.1586641451672</v>
      </c>
      <c r="M126">
        <v>2.2849033939074236E-3</v>
      </c>
    </row>
    <row r="127" spans="1:13">
      <c r="A127" s="14" t="s">
        <v>477</v>
      </c>
      <c r="B127" t="s">
        <v>191</v>
      </c>
      <c r="C127" s="7" t="s">
        <v>370</v>
      </c>
      <c r="D127">
        <v>32.999899999999997</v>
      </c>
      <c r="E127">
        <v>46213.989638352439</v>
      </c>
      <c r="F127">
        <v>1866.1368670814154</v>
      </c>
      <c r="G127">
        <v>15.67216870354153</v>
      </c>
      <c r="H127">
        <v>4.0371545468397871E-2</v>
      </c>
      <c r="I127">
        <v>4</v>
      </c>
      <c r="J127">
        <v>45098.6875</v>
      </c>
      <c r="K127">
        <v>583.25</v>
      </c>
      <c r="L127">
        <v>0</v>
      </c>
      <c r="M127">
        <v>1.7774621898790217E-2</v>
      </c>
    </row>
    <row r="128" spans="1:13">
      <c r="A128" s="14" t="s">
        <v>477</v>
      </c>
      <c r="B128" t="s">
        <v>191</v>
      </c>
      <c r="C128" s="7" t="s">
        <v>371</v>
      </c>
      <c r="D128">
        <v>23.061900000000001</v>
      </c>
      <c r="E128">
        <v>46035.842088755351</v>
      </c>
      <c r="F128">
        <v>360.71615955320249</v>
      </c>
      <c r="G128">
        <v>0</v>
      </c>
      <c r="H128">
        <v>8.2152422983935609E-3</v>
      </c>
      <c r="I128">
        <v>0.71849999999999992</v>
      </c>
      <c r="J128">
        <v>40049.976803525868</v>
      </c>
      <c r="K128">
        <v>638.83089770354911</v>
      </c>
      <c r="L128">
        <v>0</v>
      </c>
      <c r="M128">
        <v>0</v>
      </c>
    </row>
    <row r="129" spans="1:13">
      <c r="A129" s="14" t="s">
        <v>478</v>
      </c>
      <c r="B129" t="s">
        <v>192</v>
      </c>
      <c r="C129" s="7" t="s">
        <v>365</v>
      </c>
      <c r="D129">
        <v>709.14229999999952</v>
      </c>
      <c r="E129">
        <v>45367.694404858281</v>
      </c>
      <c r="F129">
        <v>2301.4046687103573</v>
      </c>
      <c r="G129">
        <v>457.21659813552276</v>
      </c>
      <c r="H129">
        <v>2.3449928115272113E-2</v>
      </c>
      <c r="I129">
        <v>66.680900000000008</v>
      </c>
      <c r="J129">
        <v>46271.920304889907</v>
      </c>
      <c r="K129">
        <v>1932.546051418022</v>
      </c>
      <c r="L129">
        <v>393.49888798741466</v>
      </c>
      <c r="M129">
        <v>3.4046176269593512E-2</v>
      </c>
    </row>
    <row r="130" spans="1:13">
      <c r="A130" s="14" t="s">
        <v>478</v>
      </c>
      <c r="B130" t="s">
        <v>192</v>
      </c>
      <c r="C130" s="7" t="s">
        <v>366</v>
      </c>
      <c r="D130">
        <v>40.01</v>
      </c>
      <c r="E130">
        <v>54424.568420394913</v>
      </c>
      <c r="F130">
        <v>44.813796550862286</v>
      </c>
      <c r="G130">
        <v>0</v>
      </c>
      <c r="H130">
        <v>9.9538503635043893E-2</v>
      </c>
      <c r="I130">
        <v>4.8167</v>
      </c>
      <c r="J130">
        <v>69449.778771427184</v>
      </c>
      <c r="K130">
        <v>0</v>
      </c>
      <c r="L130">
        <v>0</v>
      </c>
      <c r="M130">
        <v>0.26027689076919353</v>
      </c>
    </row>
    <row r="131" spans="1:13">
      <c r="A131" s="14" t="s">
        <v>478</v>
      </c>
      <c r="B131" t="s">
        <v>192</v>
      </c>
      <c r="C131" s="7" t="s">
        <v>367</v>
      </c>
      <c r="D131">
        <v>242.91980000000001</v>
      </c>
      <c r="E131">
        <v>46369.077672788844</v>
      </c>
      <c r="F131">
        <v>1210.3316403191507</v>
      </c>
      <c r="G131">
        <v>0</v>
      </c>
      <c r="H131">
        <v>1.665578270875746E-2</v>
      </c>
      <c r="I131">
        <v>24.552000000000003</v>
      </c>
      <c r="J131">
        <v>47752.714340990547</v>
      </c>
      <c r="K131">
        <v>882.91707396546099</v>
      </c>
      <c r="L131">
        <v>0</v>
      </c>
      <c r="M131">
        <v>1.3454082116896056E-2</v>
      </c>
    </row>
    <row r="132" spans="1:13">
      <c r="A132" s="14" t="s">
        <v>478</v>
      </c>
      <c r="B132" t="s">
        <v>192</v>
      </c>
      <c r="C132" s="7" t="s">
        <v>368</v>
      </c>
      <c r="D132">
        <v>65.992199999999997</v>
      </c>
      <c r="E132">
        <v>42509.228969484291</v>
      </c>
      <c r="F132">
        <v>289.82213049420994</v>
      </c>
      <c r="G132">
        <v>3.102942468958453</v>
      </c>
      <c r="H132">
        <v>6.113916238281821E-3</v>
      </c>
      <c r="I132">
        <v>7.5816999999999997</v>
      </c>
      <c r="J132">
        <v>41730.174136407404</v>
      </c>
      <c r="K132">
        <v>0</v>
      </c>
      <c r="L132">
        <v>0</v>
      </c>
      <c r="M132">
        <v>0</v>
      </c>
    </row>
    <row r="133" spans="1:13">
      <c r="A133" s="14" t="s">
        <v>478</v>
      </c>
      <c r="B133" t="s">
        <v>192</v>
      </c>
      <c r="C133" s="7" t="s">
        <v>369</v>
      </c>
      <c r="D133">
        <v>319.17580000000038</v>
      </c>
      <c r="E133">
        <v>43574.951429066168</v>
      </c>
      <c r="F133">
        <v>4099.8989898356913</v>
      </c>
      <c r="G133">
        <v>1015.1987086740279</v>
      </c>
      <c r="H133">
        <v>1.7549773905665405E-2</v>
      </c>
      <c r="I133">
        <v>25.585499999999996</v>
      </c>
      <c r="J133">
        <v>42504.971403073367</v>
      </c>
      <c r="K133">
        <v>4152.4523655977018</v>
      </c>
      <c r="L133">
        <v>1025.5363389419792</v>
      </c>
      <c r="M133">
        <v>5.2792835788499715E-3</v>
      </c>
    </row>
    <row r="134" spans="1:13">
      <c r="A134" s="14" t="s">
        <v>478</v>
      </c>
      <c r="B134" t="s">
        <v>192</v>
      </c>
      <c r="C134" s="7" t="s">
        <v>370</v>
      </c>
      <c r="D134">
        <v>20.75</v>
      </c>
      <c r="E134">
        <v>50445.819277108436</v>
      </c>
      <c r="F134">
        <v>186.29397590361447</v>
      </c>
      <c r="G134">
        <v>0</v>
      </c>
      <c r="H134">
        <v>4.8461473749829495E-2</v>
      </c>
      <c r="I134">
        <v>1</v>
      </c>
      <c r="J134">
        <v>40291.666666666664</v>
      </c>
      <c r="K134">
        <v>0</v>
      </c>
      <c r="L134">
        <v>0</v>
      </c>
      <c r="M134">
        <v>0</v>
      </c>
    </row>
    <row r="135" spans="1:13">
      <c r="A135" s="14" t="s">
        <v>478</v>
      </c>
      <c r="B135" t="s">
        <v>192</v>
      </c>
      <c r="C135" s="7" t="s">
        <v>371</v>
      </c>
      <c r="D135">
        <v>20.294499999999999</v>
      </c>
      <c r="E135">
        <v>47823.736808823407</v>
      </c>
      <c r="F135">
        <v>228.47273891941165</v>
      </c>
      <c r="G135">
        <v>0</v>
      </c>
      <c r="H135">
        <v>4.9262426575838618E-2</v>
      </c>
      <c r="I135">
        <v>3.145</v>
      </c>
      <c r="J135">
        <v>42709.5786963434</v>
      </c>
      <c r="K135">
        <v>300.14626391096982</v>
      </c>
      <c r="L135">
        <v>0</v>
      </c>
      <c r="M135">
        <v>0</v>
      </c>
    </row>
    <row r="136" spans="1:13">
      <c r="A136" s="14" t="s">
        <v>479</v>
      </c>
      <c r="B136" t="s">
        <v>193</v>
      </c>
      <c r="C136" s="7" t="s">
        <v>365</v>
      </c>
      <c r="D136">
        <v>224.12929999999997</v>
      </c>
      <c r="E136">
        <v>46191.77574432853</v>
      </c>
      <c r="F136">
        <v>3113.3556835273207</v>
      </c>
      <c r="G136">
        <v>282.05013802300726</v>
      </c>
      <c r="H136">
        <v>2.5219236166781463E-2</v>
      </c>
      <c r="I136">
        <v>41.144300000000015</v>
      </c>
      <c r="J136">
        <v>50479.160114523744</v>
      </c>
      <c r="K136">
        <v>3913.0377719392477</v>
      </c>
      <c r="L136">
        <v>479.88567067613229</v>
      </c>
      <c r="M136">
        <v>7.5288761900344975E-2</v>
      </c>
    </row>
    <row r="137" spans="1:13">
      <c r="A137" s="14" t="s">
        <v>479</v>
      </c>
      <c r="B137" t="s">
        <v>193</v>
      </c>
      <c r="C137" s="7" t="s">
        <v>366</v>
      </c>
      <c r="D137">
        <v>29.328500000000002</v>
      </c>
      <c r="E137">
        <v>45830.024009637942</v>
      </c>
      <c r="F137">
        <v>490.23986906933527</v>
      </c>
      <c r="G137">
        <v>0</v>
      </c>
      <c r="H137">
        <v>6.2944490555799454E-2</v>
      </c>
      <c r="I137">
        <v>11.2515</v>
      </c>
      <c r="J137">
        <v>56815.876401664958</v>
      </c>
      <c r="K137">
        <v>1170.5105985868552</v>
      </c>
      <c r="L137">
        <v>0</v>
      </c>
      <c r="M137">
        <v>0.16437043552053685</v>
      </c>
    </row>
    <row r="138" spans="1:13">
      <c r="A138" s="14" t="s">
        <v>479</v>
      </c>
      <c r="B138" t="s">
        <v>193</v>
      </c>
      <c r="C138" s="7" t="s">
        <v>367</v>
      </c>
      <c r="D138">
        <v>62.774599999999992</v>
      </c>
      <c r="E138">
        <v>48510.645733571655</v>
      </c>
      <c r="F138">
        <v>1598.3056841461357</v>
      </c>
      <c r="G138">
        <v>0</v>
      </c>
      <c r="H138">
        <v>1.6515451956896351E-2</v>
      </c>
      <c r="I138">
        <v>8.9768999999999988</v>
      </c>
      <c r="J138">
        <v>53057.171462308819</v>
      </c>
      <c r="K138">
        <v>1896.8686294823383</v>
      </c>
      <c r="L138">
        <v>0</v>
      </c>
      <c r="M138">
        <v>3.0966908498866672E-2</v>
      </c>
    </row>
    <row r="139" spans="1:13">
      <c r="A139" s="14" t="s">
        <v>479</v>
      </c>
      <c r="B139" t="s">
        <v>193</v>
      </c>
      <c r="C139" s="7" t="s">
        <v>368</v>
      </c>
      <c r="D139">
        <v>34.887700000000009</v>
      </c>
      <c r="E139">
        <v>43781.504154759416</v>
      </c>
      <c r="F139">
        <v>1224.7009691094565</v>
      </c>
      <c r="G139">
        <v>0</v>
      </c>
      <c r="H139">
        <v>9.6653448309571652E-3</v>
      </c>
      <c r="I139">
        <v>3.6</v>
      </c>
      <c r="J139">
        <v>45050.462962962956</v>
      </c>
      <c r="K139">
        <v>2029.7222222222222</v>
      </c>
      <c r="L139">
        <v>0</v>
      </c>
      <c r="M139">
        <v>4.7221446468397106E-2</v>
      </c>
    </row>
    <row r="140" spans="1:13">
      <c r="A140" s="14" t="s">
        <v>479</v>
      </c>
      <c r="B140" t="s">
        <v>193</v>
      </c>
      <c r="C140" s="7" t="s">
        <v>369</v>
      </c>
      <c r="D140">
        <v>82.787299999999988</v>
      </c>
      <c r="E140">
        <v>44925.176828652067</v>
      </c>
      <c r="F140">
        <v>5003.4392956407573</v>
      </c>
      <c r="G140">
        <v>763.5917586393083</v>
      </c>
      <c r="H140">
        <v>2.7218833778991602E-2</v>
      </c>
      <c r="I140">
        <v>15.069700000000003</v>
      </c>
      <c r="J140">
        <v>43243.669305515912</v>
      </c>
      <c r="K140">
        <v>7688.2220614876205</v>
      </c>
      <c r="L140">
        <v>1310.2158636203769</v>
      </c>
      <c r="M140">
        <v>1.4567188806066084E-2</v>
      </c>
    </row>
    <row r="141" spans="1:13">
      <c r="A141" s="14" t="s">
        <v>479</v>
      </c>
      <c r="B141" t="s">
        <v>193</v>
      </c>
      <c r="C141" s="7" t="s">
        <v>370</v>
      </c>
      <c r="D141">
        <v>6.9850000000000012</v>
      </c>
    </row>
    <row r="142" spans="1:13">
      <c r="A142" s="14" t="s">
        <v>479</v>
      </c>
      <c r="B142" t="s">
        <v>193</v>
      </c>
      <c r="C142" s="7" t="s">
        <v>371</v>
      </c>
      <c r="D142">
        <v>7.3662000000000001</v>
      </c>
    </row>
    <row r="143" spans="1:13">
      <c r="A143" s="14" t="s">
        <v>480</v>
      </c>
      <c r="B143" t="s">
        <v>194</v>
      </c>
      <c r="C143" s="7" t="s">
        <v>365</v>
      </c>
      <c r="D143">
        <v>360.90099623609922</v>
      </c>
      <c r="E143">
        <v>46420.419209275824</v>
      </c>
      <c r="F143">
        <v>2282.3990473584809</v>
      </c>
      <c r="G143">
        <v>451.09623331019151</v>
      </c>
      <c r="H143">
        <v>2.1726025160624895E-2</v>
      </c>
      <c r="I143">
        <v>49.924799999999998</v>
      </c>
      <c r="J143">
        <v>46016.48572786805</v>
      </c>
      <c r="K143">
        <v>2214.2997067589654</v>
      </c>
      <c r="L143">
        <v>372.68291510431698</v>
      </c>
      <c r="M143">
        <v>1.5584454525299404E-2</v>
      </c>
    </row>
    <row r="144" spans="1:13">
      <c r="A144" s="14" t="s">
        <v>480</v>
      </c>
      <c r="B144" t="s">
        <v>194</v>
      </c>
      <c r="C144" s="7" t="s">
        <v>366</v>
      </c>
      <c r="D144">
        <v>25.419</v>
      </c>
      <c r="E144">
        <v>56916.975162935858</v>
      </c>
      <c r="F144">
        <v>74.940005507691097</v>
      </c>
      <c r="G144">
        <v>0</v>
      </c>
      <c r="H144">
        <v>9.1657161397534201E-2</v>
      </c>
      <c r="I144">
        <v>3.4</v>
      </c>
      <c r="J144">
        <v>58434.313725490203</v>
      </c>
      <c r="K144">
        <v>612.64705882352939</v>
      </c>
      <c r="L144">
        <v>0</v>
      </c>
      <c r="M144">
        <v>9.5583608261287575E-2</v>
      </c>
    </row>
    <row r="145" spans="1:13">
      <c r="A145" s="14" t="s">
        <v>480</v>
      </c>
      <c r="B145" t="s">
        <v>194</v>
      </c>
      <c r="C145" s="7" t="s">
        <v>367</v>
      </c>
      <c r="D145">
        <v>106.78770000000002</v>
      </c>
      <c r="E145">
        <v>47454.475062827121</v>
      </c>
      <c r="F145">
        <v>868.80043300867032</v>
      </c>
      <c r="G145">
        <v>0</v>
      </c>
      <c r="H145">
        <v>8.5007621028559913E-3</v>
      </c>
      <c r="I145">
        <v>18.999999999999996</v>
      </c>
      <c r="J145">
        <v>48264.806140350876</v>
      </c>
      <c r="K145">
        <v>1496.7894736842109</v>
      </c>
      <c r="L145">
        <v>0</v>
      </c>
      <c r="M145">
        <v>8.3528093839857678E-3</v>
      </c>
    </row>
    <row r="146" spans="1:13">
      <c r="A146" s="14" t="s">
        <v>480</v>
      </c>
      <c r="B146" t="s">
        <v>194</v>
      </c>
      <c r="C146" s="7" t="s">
        <v>368</v>
      </c>
      <c r="D146">
        <v>38.407699999999998</v>
      </c>
      <c r="E146">
        <v>43674.55573144622</v>
      </c>
      <c r="F146">
        <v>540.55566982662333</v>
      </c>
      <c r="G146">
        <v>0</v>
      </c>
      <c r="H146">
        <v>4.4790543192562452E-3</v>
      </c>
      <c r="I146">
        <v>6.25</v>
      </c>
      <c r="J146">
        <v>41856.133333333331</v>
      </c>
      <c r="K146">
        <v>704.16</v>
      </c>
      <c r="L146">
        <v>0</v>
      </c>
      <c r="M146">
        <v>0</v>
      </c>
    </row>
    <row r="147" spans="1:13">
      <c r="A147" s="14" t="s">
        <v>480</v>
      </c>
      <c r="B147" t="s">
        <v>194</v>
      </c>
      <c r="C147" s="7" t="s">
        <v>369</v>
      </c>
      <c r="D147">
        <v>157.79899999999989</v>
      </c>
      <c r="E147">
        <v>44376.16133493666</v>
      </c>
      <c r="F147">
        <v>4377.1019461466803</v>
      </c>
      <c r="G147">
        <v>1027.2117694028495</v>
      </c>
      <c r="H147">
        <v>2.3933936348541796E-2</v>
      </c>
      <c r="I147">
        <v>15.201799999999997</v>
      </c>
      <c r="J147">
        <v>44651.692343450566</v>
      </c>
      <c r="K147">
        <v>4372.5828520306814</v>
      </c>
      <c r="L147">
        <v>1212.1518504387641</v>
      </c>
      <c r="M147">
        <v>1.4007691518840593E-2</v>
      </c>
    </row>
    <row r="148" spans="1:13">
      <c r="A148" s="14" t="s">
        <v>480</v>
      </c>
      <c r="B148" t="s">
        <v>194</v>
      </c>
      <c r="C148" s="7" t="s">
        <v>370</v>
      </c>
      <c r="D148">
        <v>19.759999999999998</v>
      </c>
      <c r="E148">
        <v>47284.345479082338</v>
      </c>
      <c r="F148">
        <v>578.53238866396759</v>
      </c>
      <c r="G148">
        <v>35.834514170040492</v>
      </c>
      <c r="H148">
        <v>1.1603414415492078E-2</v>
      </c>
      <c r="I148">
        <v>2.7</v>
      </c>
      <c r="J148">
        <v>38397.839506172837</v>
      </c>
      <c r="K148">
        <v>1937.7777777777776</v>
      </c>
      <c r="L148">
        <v>66.381481481481472</v>
      </c>
      <c r="M148">
        <v>0</v>
      </c>
    </row>
    <row r="149" spans="1:13">
      <c r="A149" s="14" t="s">
        <v>480</v>
      </c>
      <c r="B149" t="s">
        <v>194</v>
      </c>
      <c r="C149" s="7" t="s">
        <v>371</v>
      </c>
      <c r="D149">
        <v>12.727596236099231</v>
      </c>
      <c r="E149">
        <v>49071.081850887</v>
      </c>
      <c r="F149">
        <v>482.60330435203406</v>
      </c>
      <c r="G149">
        <v>0</v>
      </c>
      <c r="H149">
        <v>3.9927321096478669E-3</v>
      </c>
      <c r="I149">
        <v>3.3730000000000002</v>
      </c>
      <c r="J149">
        <v>40792.993378792366</v>
      </c>
      <c r="K149">
        <v>1162.8639193596205</v>
      </c>
      <c r="L149">
        <v>0</v>
      </c>
      <c r="M149">
        <v>0</v>
      </c>
    </row>
    <row r="150" spans="1:13">
      <c r="A150" s="14" t="s">
        <v>481</v>
      </c>
      <c r="B150" t="s">
        <v>195</v>
      </c>
      <c r="C150" s="7" t="s">
        <v>365</v>
      </c>
      <c r="D150">
        <v>407.54316532394358</v>
      </c>
      <c r="E150">
        <v>44481.03078248736</v>
      </c>
      <c r="F150">
        <v>3643.443189188878</v>
      </c>
      <c r="G150">
        <v>614.93233434744661</v>
      </c>
      <c r="H150">
        <v>2.1273031577267506E-2</v>
      </c>
      <c r="I150">
        <v>40.722899999999996</v>
      </c>
      <c r="J150">
        <v>46481.453391908079</v>
      </c>
      <c r="K150">
        <v>3135.2089364951912</v>
      </c>
      <c r="L150">
        <v>520.49903125759727</v>
      </c>
      <c r="M150">
        <v>2.4775866491958978E-2</v>
      </c>
    </row>
    <row r="151" spans="1:13">
      <c r="A151" s="14" t="s">
        <v>481</v>
      </c>
      <c r="B151" t="s">
        <v>195</v>
      </c>
      <c r="C151" s="7" t="s">
        <v>366</v>
      </c>
      <c r="D151">
        <v>19.240000000000002</v>
      </c>
      <c r="E151">
        <v>56149.735793485794</v>
      </c>
      <c r="F151">
        <v>200.15592515592513</v>
      </c>
      <c r="G151">
        <v>0</v>
      </c>
      <c r="H151">
        <v>0.10579426095015834</v>
      </c>
      <c r="I151">
        <v>3.85</v>
      </c>
      <c r="J151">
        <v>55380.952380952382</v>
      </c>
      <c r="K151">
        <v>190.12987012987011</v>
      </c>
      <c r="L151">
        <v>0</v>
      </c>
      <c r="M151">
        <v>7.3861175422141753E-2</v>
      </c>
    </row>
    <row r="152" spans="1:13">
      <c r="A152" s="14" t="s">
        <v>481</v>
      </c>
      <c r="B152" t="s">
        <v>195</v>
      </c>
      <c r="C152" s="7" t="s">
        <v>367</v>
      </c>
      <c r="D152">
        <v>102.98830000000001</v>
      </c>
      <c r="E152">
        <v>46245.374223738712</v>
      </c>
      <c r="F152">
        <v>864.44537874690604</v>
      </c>
      <c r="G152">
        <v>0.45073081116981245</v>
      </c>
      <c r="H152">
        <v>2.9439143686621027E-3</v>
      </c>
      <c r="I152">
        <v>8.9855999999999998</v>
      </c>
      <c r="J152">
        <v>52745.014245014245</v>
      </c>
      <c r="K152">
        <v>660.27866809116813</v>
      </c>
      <c r="L152">
        <v>0</v>
      </c>
      <c r="M152">
        <v>5.8624202037765388E-2</v>
      </c>
    </row>
    <row r="153" spans="1:13">
      <c r="A153" s="14" t="s">
        <v>481</v>
      </c>
      <c r="B153" t="s">
        <v>195</v>
      </c>
      <c r="C153" s="7" t="s">
        <v>368</v>
      </c>
      <c r="D153">
        <v>41.027699999999996</v>
      </c>
      <c r="E153">
        <v>42411.085071792964</v>
      </c>
      <c r="F153">
        <v>226.2130219339617</v>
      </c>
      <c r="G153">
        <v>15.673557133351373</v>
      </c>
      <c r="H153">
        <v>5.9678759199345947E-3</v>
      </c>
      <c r="I153">
        <v>3.4000000000000004</v>
      </c>
      <c r="J153">
        <v>44852.450980392154</v>
      </c>
      <c r="K153">
        <v>529.11764705882342</v>
      </c>
      <c r="L153">
        <v>0</v>
      </c>
      <c r="M153">
        <v>3.485154204436456E-2</v>
      </c>
    </row>
    <row r="154" spans="1:13">
      <c r="A154" s="14" t="s">
        <v>481</v>
      </c>
      <c r="B154" t="s">
        <v>195</v>
      </c>
      <c r="C154" s="7" t="s">
        <v>369</v>
      </c>
      <c r="D154">
        <v>205.71640000000002</v>
      </c>
      <c r="E154">
        <v>42878.313080532251</v>
      </c>
      <c r="F154">
        <v>5627.9792471577375</v>
      </c>
      <c r="G154">
        <v>1158.8298259156782</v>
      </c>
      <c r="H154">
        <v>2.5797831572218197E-2</v>
      </c>
      <c r="I154">
        <v>18.2805</v>
      </c>
      <c r="J154">
        <v>42645.092220307619</v>
      </c>
      <c r="K154">
        <v>4964.1246136593627</v>
      </c>
      <c r="L154">
        <v>1143.6000109406198</v>
      </c>
      <c r="M154">
        <v>4.5796167075066481E-4</v>
      </c>
    </row>
    <row r="155" spans="1:13">
      <c r="A155" s="14" t="s">
        <v>481</v>
      </c>
      <c r="B155" t="s">
        <v>195</v>
      </c>
      <c r="C155" s="7" t="s">
        <v>370</v>
      </c>
      <c r="D155">
        <v>29.305765323943454</v>
      </c>
      <c r="E155">
        <v>44210.840033631204</v>
      </c>
      <c r="F155">
        <v>7537.0766659192595</v>
      </c>
      <c r="G155">
        <v>393.49595113895049</v>
      </c>
      <c r="H155">
        <v>8.157775340051571E-3</v>
      </c>
      <c r="I155">
        <v>5.0167999999999999</v>
      </c>
      <c r="J155">
        <v>42924.630574602663</v>
      </c>
      <c r="K155">
        <v>5090.0175410620313</v>
      </c>
      <c r="L155">
        <v>57.935337266783606</v>
      </c>
      <c r="M155">
        <v>1.4505846523840012E-3</v>
      </c>
    </row>
    <row r="156" spans="1:13">
      <c r="A156" s="14" t="s">
        <v>481</v>
      </c>
      <c r="B156" t="s">
        <v>195</v>
      </c>
      <c r="C156" s="7" t="s">
        <v>371</v>
      </c>
      <c r="D156">
        <v>9.2649999999999988</v>
      </c>
      <c r="E156">
        <v>46244.22108292859</v>
      </c>
      <c r="F156">
        <v>437.47220723151656</v>
      </c>
      <c r="G156">
        <v>0</v>
      </c>
      <c r="H156">
        <v>1.8509959939543477E-2</v>
      </c>
      <c r="I156">
        <v>1.19</v>
      </c>
      <c r="J156">
        <v>48975.70028011204</v>
      </c>
      <c r="K156">
        <v>2460.9411764705883</v>
      </c>
      <c r="L156">
        <v>0</v>
      </c>
      <c r="M156">
        <v>0</v>
      </c>
    </row>
    <row r="157" spans="1:13">
      <c r="A157" s="14" t="s">
        <v>482</v>
      </c>
      <c r="B157" t="s">
        <v>196</v>
      </c>
      <c r="C157" s="7" t="s">
        <v>365</v>
      </c>
      <c r="D157">
        <v>44.187099999999994</v>
      </c>
      <c r="E157">
        <v>48661.936930310731</v>
      </c>
      <c r="F157">
        <v>2000.2478098811646</v>
      </c>
      <c r="G157">
        <v>359.71131846172307</v>
      </c>
      <c r="H157">
        <v>4.9243266715204327E-2</v>
      </c>
      <c r="I157">
        <v>5.9164000000000003</v>
      </c>
      <c r="J157">
        <v>49126.096528294234</v>
      </c>
      <c r="K157">
        <v>1569.6707457237508</v>
      </c>
      <c r="L157">
        <v>291.12974105875196</v>
      </c>
      <c r="M157">
        <v>8.4333979372990753E-2</v>
      </c>
    </row>
    <row r="158" spans="1:13">
      <c r="A158" s="14" t="s">
        <v>482</v>
      </c>
      <c r="B158" t="s">
        <v>196</v>
      </c>
      <c r="C158" s="7" t="s">
        <v>366</v>
      </c>
      <c r="D158">
        <v>7.9610000000000003</v>
      </c>
      <c r="E158">
        <v>59675.035590168744</v>
      </c>
      <c r="F158">
        <v>1151.6141188292927</v>
      </c>
      <c r="G158">
        <v>0</v>
      </c>
      <c r="H158">
        <v>0.14630973577806433</v>
      </c>
      <c r="I158">
        <v>2.4000000000000004</v>
      </c>
      <c r="J158">
        <v>44285.694444444445</v>
      </c>
      <c r="K158">
        <v>1180.4166666666665</v>
      </c>
      <c r="L158">
        <v>0</v>
      </c>
      <c r="M158">
        <v>0</v>
      </c>
    </row>
    <row r="159" spans="1:13">
      <c r="A159" s="14" t="s">
        <v>482</v>
      </c>
      <c r="B159" t="s">
        <v>196</v>
      </c>
      <c r="C159" s="7" t="s">
        <v>367</v>
      </c>
      <c r="D159">
        <v>13.897100000000002</v>
      </c>
      <c r="E159">
        <v>49302.250169699662</v>
      </c>
      <c r="F159">
        <v>1024.026595476754</v>
      </c>
      <c r="G159">
        <v>0</v>
      </c>
      <c r="H159">
        <v>1.1882032877490373E-2</v>
      </c>
      <c r="I159">
        <v>0.53459999999999996</v>
      </c>
      <c r="J159">
        <v>39508.333333333336</v>
      </c>
      <c r="K159">
        <v>0</v>
      </c>
      <c r="L159">
        <v>0</v>
      </c>
      <c r="M159">
        <v>0</v>
      </c>
    </row>
    <row r="160" spans="1:13">
      <c r="A160" s="14" t="s">
        <v>482</v>
      </c>
      <c r="B160" t="s">
        <v>196</v>
      </c>
      <c r="C160" s="7" t="s">
        <v>368</v>
      </c>
      <c r="D160">
        <v>7.92</v>
      </c>
    </row>
    <row r="161" spans="1:13">
      <c r="A161" s="14" t="s">
        <v>482</v>
      </c>
      <c r="B161" t="s">
        <v>196</v>
      </c>
      <c r="C161" s="7" t="s">
        <v>369</v>
      </c>
      <c r="D161">
        <v>13.047499999999999</v>
      </c>
      <c r="E161">
        <v>44191.542249473081</v>
      </c>
      <c r="F161">
        <v>4604.0636137191032</v>
      </c>
      <c r="G161">
        <v>1134.8028357922974</v>
      </c>
      <c r="H161">
        <v>2.9211348550390339E-2</v>
      </c>
      <c r="I161">
        <v>2.1818</v>
      </c>
      <c r="J161">
        <v>61577.359290494082</v>
      </c>
      <c r="K161">
        <v>2897.0574754789623</v>
      </c>
      <c r="L161">
        <v>789.45824548537905</v>
      </c>
      <c r="M161">
        <v>0.17981646786934785</v>
      </c>
    </row>
    <row r="162" spans="1:13">
      <c r="A162" s="14" t="s">
        <v>482</v>
      </c>
      <c r="B162" t="s">
        <v>196</v>
      </c>
      <c r="C162" s="7" t="s">
        <v>370</v>
      </c>
      <c r="D162">
        <v>1.0115000000000001</v>
      </c>
    </row>
    <row r="163" spans="1:13">
      <c r="A163" s="14" t="s">
        <v>482</v>
      </c>
      <c r="B163" t="s">
        <v>196</v>
      </c>
      <c r="C163" s="7" t="s">
        <v>371</v>
      </c>
      <c r="D163">
        <v>0.35</v>
      </c>
    </row>
    <row r="164" spans="1:13">
      <c r="A164" s="14" t="s">
        <v>483</v>
      </c>
      <c r="B164" t="s">
        <v>197</v>
      </c>
      <c r="C164" s="7" t="s">
        <v>365</v>
      </c>
      <c r="D164">
        <v>77.550699999999992</v>
      </c>
      <c r="E164">
        <v>46940.568492611936</v>
      </c>
      <c r="F164">
        <v>2507.0969056372151</v>
      </c>
      <c r="G164">
        <v>599.9882657409928</v>
      </c>
      <c r="H164">
        <v>4.3046740072292963E-2</v>
      </c>
      <c r="I164">
        <v>6.5136000000000003</v>
      </c>
      <c r="J164">
        <v>46674.34534410054</v>
      </c>
      <c r="K164">
        <v>1344.8630557602553</v>
      </c>
      <c r="L164">
        <v>0</v>
      </c>
      <c r="M164">
        <v>7.0640643775843712E-2</v>
      </c>
    </row>
    <row r="165" spans="1:13">
      <c r="A165" s="14" t="s">
        <v>483</v>
      </c>
      <c r="B165" t="s">
        <v>197</v>
      </c>
      <c r="C165" s="7" t="s">
        <v>366</v>
      </c>
      <c r="D165">
        <v>9.4311000000000007</v>
      </c>
      <c r="E165">
        <v>53590.864444939252</v>
      </c>
      <c r="F165">
        <v>1931.959156408054</v>
      </c>
      <c r="G165">
        <v>27.172864247012541</v>
      </c>
      <c r="H165">
        <v>0.11578409331036311</v>
      </c>
      <c r="I165">
        <v>2</v>
      </c>
      <c r="J165">
        <v>59864.166666666664</v>
      </c>
      <c r="K165">
        <v>4034.3249999999998</v>
      </c>
      <c r="L165">
        <v>0</v>
      </c>
      <c r="M165">
        <v>0.17289010082267195</v>
      </c>
    </row>
    <row r="166" spans="1:13">
      <c r="A166" s="14" t="s">
        <v>483</v>
      </c>
      <c r="B166" t="s">
        <v>197</v>
      </c>
      <c r="C166" s="7" t="s">
        <v>367</v>
      </c>
      <c r="D166">
        <v>17.828200000000006</v>
      </c>
      <c r="E166">
        <v>47952.236718606837</v>
      </c>
      <c r="F166">
        <v>1454.1299738616344</v>
      </c>
      <c r="G166">
        <v>0</v>
      </c>
      <c r="H166">
        <v>2.0543014490298304E-2</v>
      </c>
      <c r="I166">
        <v>2.3450000000000002</v>
      </c>
      <c r="J166">
        <v>41057.98685145699</v>
      </c>
      <c r="K166">
        <v>0</v>
      </c>
      <c r="L166">
        <v>0</v>
      </c>
      <c r="M166">
        <v>0</v>
      </c>
    </row>
    <row r="167" spans="1:13">
      <c r="A167" s="14" t="s">
        <v>483</v>
      </c>
      <c r="B167" t="s">
        <v>197</v>
      </c>
      <c r="C167" s="7" t="s">
        <v>368</v>
      </c>
      <c r="D167">
        <v>11.1622</v>
      </c>
      <c r="E167">
        <v>42068.658508179389</v>
      </c>
      <c r="F167">
        <v>920.96540108580746</v>
      </c>
      <c r="G167">
        <v>0</v>
      </c>
      <c r="H167">
        <v>1.3135461784541412E-2</v>
      </c>
      <c r="I167">
        <v>0.5</v>
      </c>
      <c r="J167">
        <v>39108.333333333336</v>
      </c>
      <c r="K167">
        <v>0</v>
      </c>
      <c r="L167">
        <v>0</v>
      </c>
      <c r="M167">
        <v>0</v>
      </c>
    </row>
    <row r="168" spans="1:13">
      <c r="A168" s="14" t="s">
        <v>483</v>
      </c>
      <c r="B168" t="s">
        <v>197</v>
      </c>
      <c r="C168" s="7" t="s">
        <v>369</v>
      </c>
      <c r="D168">
        <v>34.39220000000001</v>
      </c>
      <c r="E168">
        <v>45909.054378609093</v>
      </c>
      <c r="F168">
        <v>3946.735597024905</v>
      </c>
      <c r="G168">
        <v>1345.4574002244692</v>
      </c>
      <c r="H168">
        <v>4.2401384507772054E-2</v>
      </c>
      <c r="I168">
        <v>0.19359999999999999</v>
      </c>
      <c r="J168">
        <v>48575.000000000007</v>
      </c>
      <c r="K168">
        <v>3498.1921487603308</v>
      </c>
      <c r="L168">
        <v>0</v>
      </c>
      <c r="M168">
        <v>0</v>
      </c>
    </row>
    <row r="169" spans="1:13">
      <c r="A169" s="14" t="s">
        <v>483</v>
      </c>
      <c r="B169" t="s">
        <v>197</v>
      </c>
      <c r="C169" s="7" t="s">
        <v>370</v>
      </c>
      <c r="D169">
        <v>1.2061999999999999</v>
      </c>
    </row>
    <row r="170" spans="1:13">
      <c r="A170" s="14" t="s">
        <v>483</v>
      </c>
      <c r="B170" t="s">
        <v>197</v>
      </c>
      <c r="C170" s="7" t="s">
        <v>371</v>
      </c>
      <c r="D170">
        <v>3.5308000000000002</v>
      </c>
    </row>
    <row r="171" spans="1:13">
      <c r="A171" s="14" t="s">
        <v>484</v>
      </c>
      <c r="B171" t="s">
        <v>198</v>
      </c>
      <c r="C171" s="7" t="s">
        <v>365</v>
      </c>
      <c r="D171">
        <v>835.30974192059045</v>
      </c>
      <c r="E171">
        <v>45244.442068534074</v>
      </c>
      <c r="F171">
        <v>2486.0734357356728</v>
      </c>
      <c r="G171">
        <v>414.74537242130543</v>
      </c>
      <c r="H171">
        <v>2.2405555503187211E-2</v>
      </c>
      <c r="I171">
        <v>106.23329999999996</v>
      </c>
      <c r="J171">
        <v>45850.79062465977</v>
      </c>
      <c r="K171">
        <v>1832.4114001918426</v>
      </c>
      <c r="L171">
        <v>403.75033064020425</v>
      </c>
      <c r="M171">
        <v>2.3409781300551866E-2</v>
      </c>
    </row>
    <row r="172" spans="1:13">
      <c r="A172" s="14" t="s">
        <v>484</v>
      </c>
      <c r="B172" t="s">
        <v>198</v>
      </c>
      <c r="C172" s="7" t="s">
        <v>366</v>
      </c>
      <c r="D172">
        <v>43</v>
      </c>
      <c r="E172">
        <v>54972.139922480637</v>
      </c>
      <c r="F172">
        <v>160.81395348837211</v>
      </c>
      <c r="G172">
        <v>1.2325581395348837E-2</v>
      </c>
      <c r="H172">
        <v>0.10402967327303882</v>
      </c>
      <c r="I172">
        <v>4.4000000000000004</v>
      </c>
      <c r="J172">
        <v>53677.414772727265</v>
      </c>
      <c r="K172">
        <v>10.681818181818182</v>
      </c>
      <c r="L172">
        <v>0</v>
      </c>
      <c r="M172">
        <v>4.9660435212294379E-2</v>
      </c>
    </row>
    <row r="173" spans="1:13">
      <c r="A173" s="14" t="s">
        <v>484</v>
      </c>
      <c r="B173" t="s">
        <v>198</v>
      </c>
      <c r="C173" s="7" t="s">
        <v>367</v>
      </c>
      <c r="D173">
        <v>250.02059999999977</v>
      </c>
      <c r="E173">
        <v>47154.056652465239</v>
      </c>
      <c r="F173">
        <v>1584.0163570521802</v>
      </c>
      <c r="G173">
        <v>0</v>
      </c>
      <c r="H173">
        <v>2.4204340513314271E-2</v>
      </c>
      <c r="I173">
        <v>30.415100000000002</v>
      </c>
      <c r="J173">
        <v>47103.523984249019</v>
      </c>
      <c r="K173">
        <v>1091.72746431871</v>
      </c>
      <c r="L173">
        <v>0</v>
      </c>
      <c r="M173">
        <v>1.4700096506969264E-2</v>
      </c>
    </row>
    <row r="174" spans="1:13">
      <c r="A174" s="14" t="s">
        <v>484</v>
      </c>
      <c r="B174" t="s">
        <v>198</v>
      </c>
      <c r="C174" s="7" t="s">
        <v>368</v>
      </c>
      <c r="D174">
        <v>132.8518</v>
      </c>
      <c r="E174">
        <v>42356.92384923152</v>
      </c>
      <c r="F174">
        <v>951.74472607823157</v>
      </c>
      <c r="G174">
        <v>0.77868722892727094</v>
      </c>
      <c r="H174">
        <v>9.7869006551991912E-3</v>
      </c>
      <c r="I174">
        <v>12.675200000000002</v>
      </c>
      <c r="J174">
        <v>39480.40504291845</v>
      </c>
      <c r="K174">
        <v>271.31721787427415</v>
      </c>
      <c r="L174">
        <v>0</v>
      </c>
      <c r="M174">
        <v>0</v>
      </c>
    </row>
    <row r="175" spans="1:13">
      <c r="A175" s="14" t="s">
        <v>484</v>
      </c>
      <c r="B175" t="s">
        <v>198</v>
      </c>
      <c r="C175" s="7" t="s">
        <v>369</v>
      </c>
      <c r="D175">
        <v>335.00614192059106</v>
      </c>
      <c r="E175">
        <v>43421.431969740013</v>
      </c>
      <c r="F175">
        <v>4372.8889016824251</v>
      </c>
      <c r="G175">
        <v>987.40744902046879</v>
      </c>
      <c r="H175">
        <v>1.2964339542417446E-2</v>
      </c>
      <c r="I175">
        <v>42.643000000000001</v>
      </c>
      <c r="J175">
        <v>43917.393984163093</v>
      </c>
      <c r="K175">
        <v>3405.7057430293376</v>
      </c>
      <c r="L175">
        <v>999.77933072251039</v>
      </c>
      <c r="M175">
        <v>1.9088133565382241E-2</v>
      </c>
    </row>
    <row r="176" spans="1:13">
      <c r="A176" s="14" t="s">
        <v>484</v>
      </c>
      <c r="B176" t="s">
        <v>198</v>
      </c>
      <c r="C176" s="7" t="s">
        <v>370</v>
      </c>
      <c r="D176">
        <v>40.346099999999993</v>
      </c>
      <c r="E176">
        <v>46113.739246172496</v>
      </c>
      <c r="F176">
        <v>761.41634507424521</v>
      </c>
      <c r="G176">
        <v>133.18387650851017</v>
      </c>
      <c r="H176">
        <v>2.5709110293528431E-2</v>
      </c>
      <c r="I176">
        <v>12.549999999999999</v>
      </c>
      <c r="J176">
        <v>48040.956175298808</v>
      </c>
      <c r="K176">
        <v>1003.3147410358565</v>
      </c>
      <c r="L176">
        <v>20.568924302788844</v>
      </c>
      <c r="M176">
        <v>2.9152997687321346E-2</v>
      </c>
    </row>
    <row r="177" spans="1:13">
      <c r="A177" s="14" t="s">
        <v>484</v>
      </c>
      <c r="B177" t="s">
        <v>198</v>
      </c>
      <c r="C177" s="7" t="s">
        <v>371</v>
      </c>
      <c r="D177">
        <v>34.085099999999983</v>
      </c>
      <c r="E177">
        <v>47108.15466508831</v>
      </c>
      <c r="F177">
        <v>1513.3832671753944</v>
      </c>
      <c r="G177">
        <v>298.54276502049288</v>
      </c>
      <c r="H177">
        <v>2.3670001717151161E-2</v>
      </c>
      <c r="I177">
        <v>3.55</v>
      </c>
      <c r="J177">
        <v>63644.032863849774</v>
      </c>
      <c r="K177">
        <v>42.535211267605639</v>
      </c>
      <c r="L177">
        <v>0</v>
      </c>
      <c r="M177">
        <v>0.12756181442877637</v>
      </c>
    </row>
    <row r="178" spans="1:13">
      <c r="A178" s="14" t="s">
        <v>485</v>
      </c>
      <c r="B178" t="s">
        <v>199</v>
      </c>
      <c r="C178" s="7" t="s">
        <v>365</v>
      </c>
      <c r="D178">
        <v>2648.6049000000003</v>
      </c>
      <c r="E178">
        <v>43990.686867820434</v>
      </c>
      <c r="F178">
        <v>2741.6279415627455</v>
      </c>
      <c r="G178">
        <v>524.49207127873228</v>
      </c>
      <c r="H178">
        <v>1.8538738256288895E-2</v>
      </c>
      <c r="I178">
        <v>243.7598999999999</v>
      </c>
      <c r="J178">
        <v>45448.280668121944</v>
      </c>
      <c r="K178">
        <v>2309.3678246504055</v>
      </c>
      <c r="L178">
        <v>468.45334281807658</v>
      </c>
      <c r="M178">
        <v>2.3674307412325117E-2</v>
      </c>
    </row>
    <row r="179" spans="1:13">
      <c r="A179" s="14" t="s">
        <v>485</v>
      </c>
      <c r="B179" t="s">
        <v>199</v>
      </c>
      <c r="C179" s="7" t="s">
        <v>366</v>
      </c>
      <c r="D179">
        <v>108.30000000000001</v>
      </c>
      <c r="E179">
        <v>58515.481686672822</v>
      </c>
      <c r="F179">
        <v>197.59436749769159</v>
      </c>
      <c r="G179">
        <v>5.690581717451523</v>
      </c>
      <c r="H179">
        <v>0.11744292251441329</v>
      </c>
      <c r="I179">
        <v>17.600000000000001</v>
      </c>
      <c r="J179">
        <v>56054.829545454537</v>
      </c>
      <c r="K179">
        <v>47.329545454545453</v>
      </c>
      <c r="L179">
        <v>0</v>
      </c>
      <c r="M179">
        <v>0.10109618073630562</v>
      </c>
    </row>
    <row r="180" spans="1:13">
      <c r="A180" s="14" t="s">
        <v>485</v>
      </c>
      <c r="B180" t="s">
        <v>199</v>
      </c>
      <c r="C180" s="7" t="s">
        <v>367</v>
      </c>
      <c r="D180">
        <v>795.84989999999971</v>
      </c>
      <c r="E180">
        <v>45982.422352265567</v>
      </c>
      <c r="F180">
        <v>1200.1888044466677</v>
      </c>
      <c r="G180">
        <v>0.24794876521313891</v>
      </c>
      <c r="H180">
        <v>1.4356065842942179E-2</v>
      </c>
      <c r="I180">
        <v>79.142600000000016</v>
      </c>
      <c r="J180">
        <v>47893.242208789357</v>
      </c>
      <c r="K180">
        <v>970.05228536843595</v>
      </c>
      <c r="L180">
        <v>0</v>
      </c>
      <c r="M180">
        <v>2.1018717851401601E-2</v>
      </c>
    </row>
    <row r="181" spans="1:13">
      <c r="A181" s="14" t="s">
        <v>485</v>
      </c>
      <c r="B181" t="s">
        <v>199</v>
      </c>
      <c r="C181" s="7" t="s">
        <v>368</v>
      </c>
      <c r="D181">
        <v>209.69950000000006</v>
      </c>
      <c r="E181">
        <v>41009.683336552203</v>
      </c>
      <c r="F181">
        <v>280.50262399290403</v>
      </c>
      <c r="G181">
        <v>0</v>
      </c>
      <c r="H181">
        <v>5.3563548813856344E-3</v>
      </c>
      <c r="I181">
        <v>10.23</v>
      </c>
      <c r="J181">
        <v>43686.56402737047</v>
      </c>
      <c r="K181">
        <v>348.87585532746823</v>
      </c>
      <c r="L181">
        <v>0</v>
      </c>
      <c r="M181">
        <v>1.289691095322857E-2</v>
      </c>
    </row>
    <row r="182" spans="1:13">
      <c r="A182" s="14" t="s">
        <v>485</v>
      </c>
      <c r="B182" t="s">
        <v>199</v>
      </c>
      <c r="C182" s="7" t="s">
        <v>369</v>
      </c>
      <c r="D182">
        <v>1328.5148999999974</v>
      </c>
      <c r="E182">
        <v>41916.962754802407</v>
      </c>
      <c r="F182">
        <v>4605.7933561753916</v>
      </c>
      <c r="G182">
        <v>1038.6161269248885</v>
      </c>
      <c r="H182">
        <v>1.2168511933155025E-2</v>
      </c>
      <c r="I182">
        <v>106.23019999999997</v>
      </c>
      <c r="J182">
        <v>42169.224955175967</v>
      </c>
      <c r="K182">
        <v>4280.8360522713892</v>
      </c>
      <c r="L182">
        <v>1072.9961912902361</v>
      </c>
      <c r="M182">
        <v>1.1831759071144953E-2</v>
      </c>
    </row>
    <row r="183" spans="1:13">
      <c r="A183" s="14" t="s">
        <v>485</v>
      </c>
      <c r="B183" t="s">
        <v>199</v>
      </c>
      <c r="C183" s="7" t="s">
        <v>370</v>
      </c>
      <c r="D183">
        <v>147.57729999999998</v>
      </c>
      <c r="E183">
        <v>45630.760133841737</v>
      </c>
      <c r="F183">
        <v>425.54308826628488</v>
      </c>
      <c r="G183">
        <v>47.27468248843148</v>
      </c>
      <c r="H183">
        <v>2.8478484343681137E-2</v>
      </c>
      <c r="I183">
        <v>21.790700000000001</v>
      </c>
      <c r="J183">
        <v>44933.617361229029</v>
      </c>
      <c r="K183">
        <v>1083.6269601251911</v>
      </c>
      <c r="L183">
        <v>9.4324643081681625</v>
      </c>
      <c r="M183">
        <v>3.0221485723133587E-2</v>
      </c>
    </row>
    <row r="184" spans="1:13">
      <c r="A184" s="14" t="s">
        <v>485</v>
      </c>
      <c r="B184" t="s">
        <v>199</v>
      </c>
      <c r="C184" s="7" t="s">
        <v>371</v>
      </c>
      <c r="D184">
        <v>58.663299999999985</v>
      </c>
      <c r="E184">
        <v>43647.933958141919</v>
      </c>
      <c r="F184">
        <v>757.41954509889479</v>
      </c>
      <c r="G184">
        <v>26.677326369297337</v>
      </c>
      <c r="H184">
        <v>6.4334157040738995E-3</v>
      </c>
      <c r="I184">
        <v>8.7663999999999991</v>
      </c>
      <c r="J184">
        <v>45151.249467664427</v>
      </c>
      <c r="K184">
        <v>386.67526008395697</v>
      </c>
      <c r="L184">
        <v>0</v>
      </c>
      <c r="M184">
        <v>0</v>
      </c>
    </row>
    <row r="185" spans="1:13">
      <c r="A185" s="14" t="s">
        <v>486</v>
      </c>
      <c r="B185" t="s">
        <v>200</v>
      </c>
      <c r="C185" s="7" t="s">
        <v>365</v>
      </c>
      <c r="D185">
        <v>27.738299999999999</v>
      </c>
      <c r="E185">
        <v>48818.864380056941</v>
      </c>
      <c r="F185">
        <v>1537.239845268095</v>
      </c>
      <c r="G185">
        <v>523.66114722243253</v>
      </c>
      <c r="H185">
        <v>5.1626278306237672E-2</v>
      </c>
      <c r="I185">
        <v>7.6282999999999994</v>
      </c>
      <c r="J185">
        <v>50588.367438791523</v>
      </c>
      <c r="K185">
        <v>1118.3120747741962</v>
      </c>
      <c r="L185">
        <v>500.42080148919155</v>
      </c>
      <c r="M185">
        <v>5.7358754655900721E-2</v>
      </c>
    </row>
    <row r="186" spans="1:13">
      <c r="A186" s="14" t="s">
        <v>486</v>
      </c>
      <c r="B186" t="s">
        <v>200</v>
      </c>
      <c r="C186" s="7" t="s">
        <v>366</v>
      </c>
      <c r="D186">
        <v>4.9733000000000001</v>
      </c>
    </row>
    <row r="187" spans="1:13">
      <c r="A187" s="14" t="s">
        <v>486</v>
      </c>
      <c r="B187" t="s">
        <v>200</v>
      </c>
      <c r="C187" s="7" t="s">
        <v>367</v>
      </c>
      <c r="D187">
        <v>7.0225999999999997</v>
      </c>
    </row>
    <row r="188" spans="1:13">
      <c r="A188" s="14" t="s">
        <v>486</v>
      </c>
      <c r="B188" t="s">
        <v>200</v>
      </c>
      <c r="C188" s="7" t="s">
        <v>368</v>
      </c>
      <c r="D188">
        <v>3.3</v>
      </c>
    </row>
    <row r="189" spans="1:13">
      <c r="A189" s="14" t="s">
        <v>486</v>
      </c>
      <c r="B189" t="s">
        <v>200</v>
      </c>
      <c r="C189" s="7" t="s">
        <v>369</v>
      </c>
      <c r="D189">
        <v>8.2790999999999997</v>
      </c>
      <c r="E189">
        <v>43676.091805470001</v>
      </c>
      <c r="F189">
        <v>4248.7951588940832</v>
      </c>
      <c r="G189">
        <v>1754.4745201773142</v>
      </c>
      <c r="H189">
        <v>1.8346782400680817E-2</v>
      </c>
      <c r="I189">
        <v>3.35</v>
      </c>
      <c r="J189">
        <v>45184.233830845777</v>
      </c>
      <c r="K189">
        <v>2368.6029850746268</v>
      </c>
      <c r="L189">
        <v>1139.510447761194</v>
      </c>
      <c r="M189">
        <v>2.1253970001339911E-3</v>
      </c>
    </row>
    <row r="190" spans="1:13">
      <c r="A190" s="14" t="s">
        <v>486</v>
      </c>
      <c r="B190" t="s">
        <v>200</v>
      </c>
      <c r="C190" s="7" t="s">
        <v>370</v>
      </c>
      <c r="D190">
        <v>4.1632999999999996</v>
      </c>
    </row>
    <row r="191" spans="1:13">
      <c r="A191" s="14" t="s">
        <v>486</v>
      </c>
      <c r="B191" t="s">
        <v>200</v>
      </c>
      <c r="C191" s="7" t="s">
        <v>371</v>
      </c>
    </row>
    <row r="192" spans="1:13">
      <c r="A192" s="14" t="s">
        <v>487</v>
      </c>
      <c r="B192" t="s">
        <v>201</v>
      </c>
      <c r="C192" s="7" t="s">
        <v>365</v>
      </c>
      <c r="D192">
        <v>553.11190000000113</v>
      </c>
      <c r="E192">
        <v>44770.398540903901</v>
      </c>
      <c r="F192">
        <v>2006.7510209055313</v>
      </c>
      <c r="G192">
        <v>427.17596565902755</v>
      </c>
      <c r="H192">
        <v>1.8243749798272171E-2</v>
      </c>
      <c r="I192">
        <v>81.410299999999992</v>
      </c>
      <c r="J192">
        <v>47345.623597280297</v>
      </c>
      <c r="K192">
        <v>2163.3284731784556</v>
      </c>
      <c r="L192">
        <v>617.36573873330531</v>
      </c>
      <c r="M192">
        <v>1.719459180123727E-2</v>
      </c>
    </row>
    <row r="193" spans="1:13">
      <c r="A193" s="14" t="s">
        <v>487</v>
      </c>
      <c r="B193" t="s">
        <v>201</v>
      </c>
      <c r="C193" s="7" t="s">
        <v>366</v>
      </c>
      <c r="D193">
        <v>24.899999999999995</v>
      </c>
      <c r="E193">
        <v>57708.009538152633</v>
      </c>
      <c r="F193">
        <v>488.55421686746996</v>
      </c>
      <c r="G193">
        <v>0</v>
      </c>
      <c r="H193">
        <v>0.13832638840696676</v>
      </c>
      <c r="I193">
        <v>3.9000000000000004</v>
      </c>
      <c r="J193">
        <v>50340.384615384617</v>
      </c>
      <c r="K193">
        <v>363.07692307692304</v>
      </c>
      <c r="L193">
        <v>0</v>
      </c>
      <c r="M193">
        <v>0</v>
      </c>
    </row>
    <row r="194" spans="1:13">
      <c r="A194" s="14" t="s">
        <v>487</v>
      </c>
      <c r="B194" t="s">
        <v>201</v>
      </c>
      <c r="C194" s="7" t="s">
        <v>367</v>
      </c>
      <c r="D194">
        <v>174.53479999999988</v>
      </c>
      <c r="E194">
        <v>46460.480900275157</v>
      </c>
      <c r="F194">
        <v>984.64770349523496</v>
      </c>
      <c r="G194">
        <v>0</v>
      </c>
      <c r="H194">
        <v>1.3275700545338933E-2</v>
      </c>
      <c r="I194">
        <v>24.033799999999999</v>
      </c>
      <c r="J194">
        <v>51395.300865863916</v>
      </c>
      <c r="K194">
        <v>679.91744959182483</v>
      </c>
      <c r="L194">
        <v>0</v>
      </c>
      <c r="M194">
        <v>3.2486187366937189E-2</v>
      </c>
    </row>
    <row r="195" spans="1:13">
      <c r="A195" s="14" t="s">
        <v>487</v>
      </c>
      <c r="B195" t="s">
        <v>201</v>
      </c>
      <c r="C195" s="7" t="s">
        <v>368</v>
      </c>
      <c r="D195">
        <v>73.34639999999996</v>
      </c>
      <c r="E195">
        <v>41885.614642754597</v>
      </c>
      <c r="F195">
        <v>25.781769793745855</v>
      </c>
      <c r="G195">
        <v>0</v>
      </c>
      <c r="H195">
        <v>1.1756748522139314E-2</v>
      </c>
      <c r="I195">
        <v>6.9639999999999986</v>
      </c>
      <c r="J195">
        <v>40363.404652498575</v>
      </c>
      <c r="K195">
        <v>0</v>
      </c>
      <c r="L195">
        <v>0</v>
      </c>
      <c r="M195">
        <v>0</v>
      </c>
    </row>
    <row r="196" spans="1:13">
      <c r="A196" s="14" t="s">
        <v>487</v>
      </c>
      <c r="B196" t="s">
        <v>201</v>
      </c>
      <c r="C196" s="7" t="s">
        <v>369</v>
      </c>
      <c r="D196">
        <v>244.47989999999999</v>
      </c>
      <c r="E196">
        <v>42728.189051056295</v>
      </c>
      <c r="F196">
        <v>3608.5546091928227</v>
      </c>
      <c r="G196">
        <v>966.44390806769809</v>
      </c>
      <c r="H196">
        <v>9.0391153616692886E-3</v>
      </c>
      <c r="I196">
        <v>41.558699999999995</v>
      </c>
      <c r="J196">
        <v>44774.577215480764</v>
      </c>
      <c r="K196">
        <v>3782.4623965619726</v>
      </c>
      <c r="L196">
        <v>1209.3720448425961</v>
      </c>
      <c r="M196">
        <v>8.8508427475876231E-3</v>
      </c>
    </row>
    <row r="197" spans="1:13">
      <c r="A197" s="14" t="s">
        <v>487</v>
      </c>
      <c r="B197" t="s">
        <v>201</v>
      </c>
      <c r="C197" s="7" t="s">
        <v>370</v>
      </c>
      <c r="D197">
        <v>20.95</v>
      </c>
      <c r="E197">
        <v>48497.475139220369</v>
      </c>
      <c r="F197">
        <v>1774.7723150357995</v>
      </c>
      <c r="G197">
        <v>0</v>
      </c>
      <c r="H197">
        <v>2.0576268753535333E-2</v>
      </c>
      <c r="I197">
        <v>3.1999999999999997</v>
      </c>
      <c r="J197">
        <v>58911.458333333336</v>
      </c>
      <c r="K197">
        <v>364.37500000000006</v>
      </c>
      <c r="L197">
        <v>0</v>
      </c>
      <c r="M197">
        <v>4.1416541311102055E-2</v>
      </c>
    </row>
    <row r="198" spans="1:13">
      <c r="A198" s="14" t="s">
        <v>487</v>
      </c>
      <c r="B198" t="s">
        <v>201</v>
      </c>
      <c r="C198" s="7" t="s">
        <v>371</v>
      </c>
      <c r="D198">
        <v>14.900800000000002</v>
      </c>
      <c r="E198">
        <v>45821.397844411025</v>
      </c>
      <c r="F198">
        <v>311.79735316224628</v>
      </c>
      <c r="G198">
        <v>0</v>
      </c>
      <c r="H198">
        <v>2.0775705087826128E-3</v>
      </c>
      <c r="I198">
        <v>1.7538</v>
      </c>
      <c r="J198">
        <v>52736.286919831218</v>
      </c>
      <c r="K198">
        <v>0</v>
      </c>
      <c r="L198">
        <v>0</v>
      </c>
      <c r="M198">
        <v>3.1659655014457569E-2</v>
      </c>
    </row>
    <row r="199" spans="1:13">
      <c r="A199" s="14" t="s">
        <v>488</v>
      </c>
      <c r="B199" t="s">
        <v>236</v>
      </c>
      <c r="C199" s="7" t="s">
        <v>365</v>
      </c>
      <c r="D199">
        <v>2023.5544999999975</v>
      </c>
      <c r="E199">
        <v>52119.868920481269</v>
      </c>
      <c r="F199">
        <v>824.80468403495047</v>
      </c>
      <c r="G199">
        <v>3.8740987702579845</v>
      </c>
      <c r="H199">
        <v>5.124629045911417E-2</v>
      </c>
      <c r="I199">
        <v>377.04900000000004</v>
      </c>
      <c r="J199">
        <v>53833.195144707133</v>
      </c>
      <c r="K199">
        <v>681.52269333694028</v>
      </c>
      <c r="L199">
        <v>0.31059623550254739</v>
      </c>
      <c r="M199">
        <v>6.99294234654768E-2</v>
      </c>
    </row>
    <row r="200" spans="1:13">
      <c r="A200" s="14" t="s">
        <v>488</v>
      </c>
      <c r="B200" t="s">
        <v>236</v>
      </c>
      <c r="C200" s="7" t="s">
        <v>366</v>
      </c>
      <c r="D200">
        <v>112.0877</v>
      </c>
      <c r="E200">
        <v>59184.107608000988</v>
      </c>
      <c r="F200">
        <v>177.29929332121191</v>
      </c>
      <c r="G200">
        <v>0</v>
      </c>
      <c r="H200">
        <v>0.13535066464829165</v>
      </c>
      <c r="I200">
        <v>18.7</v>
      </c>
      <c r="J200">
        <v>63451.886809269155</v>
      </c>
      <c r="K200">
        <v>893.04812834224606</v>
      </c>
      <c r="L200">
        <v>0</v>
      </c>
      <c r="M200">
        <v>0.21586011954259948</v>
      </c>
    </row>
    <row r="201" spans="1:13">
      <c r="A201" s="14" t="s">
        <v>488</v>
      </c>
      <c r="B201" t="s">
        <v>236</v>
      </c>
      <c r="C201" s="7" t="s">
        <v>367</v>
      </c>
      <c r="D201">
        <v>1513.1087999999986</v>
      </c>
      <c r="E201">
        <v>50941.492701505369</v>
      </c>
      <c r="F201">
        <v>950.07198424858893</v>
      </c>
      <c r="G201">
        <v>3.5084192227287327</v>
      </c>
      <c r="H201">
        <v>3.5640729929169911E-2</v>
      </c>
      <c r="I201">
        <v>288.97899999999987</v>
      </c>
      <c r="J201">
        <v>53224.089531130885</v>
      </c>
      <c r="K201">
        <v>716.57456078123357</v>
      </c>
      <c r="L201">
        <v>0</v>
      </c>
      <c r="M201">
        <v>5.6465939552299803E-2</v>
      </c>
    </row>
    <row r="202" spans="1:13">
      <c r="A202" s="14" t="s">
        <v>488</v>
      </c>
      <c r="B202" t="s">
        <v>236</v>
      </c>
      <c r="C202" s="7" t="s">
        <v>369</v>
      </c>
      <c r="D202">
        <v>157.76999999999995</v>
      </c>
      <c r="E202">
        <v>51227.699198199916</v>
      </c>
      <c r="F202">
        <v>794.57514102807909</v>
      </c>
      <c r="G202">
        <v>0</v>
      </c>
      <c r="H202">
        <v>9.0852871608914962E-2</v>
      </c>
      <c r="I202">
        <v>28.370000000000005</v>
      </c>
      <c r="J202">
        <v>42855.460962284102</v>
      </c>
      <c r="K202">
        <v>478.85089883679933</v>
      </c>
      <c r="L202">
        <v>0</v>
      </c>
      <c r="M202">
        <v>1.9118491300194759E-2</v>
      </c>
    </row>
    <row r="203" spans="1:13">
      <c r="A203" s="14" t="s">
        <v>488</v>
      </c>
      <c r="B203" t="s">
        <v>236</v>
      </c>
      <c r="C203" s="7" t="s">
        <v>370</v>
      </c>
      <c r="D203">
        <v>207.38800000000001</v>
      </c>
      <c r="E203">
        <v>56851.809494763431</v>
      </c>
      <c r="F203">
        <v>415.8473971493047</v>
      </c>
      <c r="G203">
        <v>12.203357957065982</v>
      </c>
      <c r="H203">
        <v>7.6785218576723893E-2</v>
      </c>
      <c r="I203">
        <v>33</v>
      </c>
      <c r="J203">
        <v>60335.480303030286</v>
      </c>
      <c r="K203">
        <v>594.16515151515159</v>
      </c>
      <c r="L203">
        <v>3.5487878787878788</v>
      </c>
      <c r="M203">
        <v>9.2524705054342474E-2</v>
      </c>
    </row>
    <row r="204" spans="1:13">
      <c r="A204" s="14" t="s">
        <v>488</v>
      </c>
      <c r="B204" t="s">
        <v>236</v>
      </c>
      <c r="C204" s="7" t="s">
        <v>371</v>
      </c>
      <c r="D204">
        <v>33.200000000000003</v>
      </c>
      <c r="E204">
        <v>56656.226907630517</v>
      </c>
      <c r="F204">
        <v>0</v>
      </c>
      <c r="G204">
        <v>0</v>
      </c>
      <c r="H204">
        <v>7.108565110914658E-2</v>
      </c>
      <c r="I204">
        <v>8</v>
      </c>
      <c r="J204">
        <v>65459.708333333336</v>
      </c>
      <c r="K204">
        <v>0</v>
      </c>
      <c r="L204">
        <v>0</v>
      </c>
      <c r="M204">
        <v>0.16790703950839989</v>
      </c>
    </row>
    <row r="205" spans="1:13">
      <c r="A205" s="14" t="s">
        <v>489</v>
      </c>
      <c r="B205" t="s">
        <v>239</v>
      </c>
      <c r="C205" s="7" t="s">
        <v>365</v>
      </c>
      <c r="D205">
        <v>1597.0912999999994</v>
      </c>
      <c r="E205">
        <v>42775.649097163965</v>
      </c>
      <c r="F205">
        <v>2556.6949929537532</v>
      </c>
      <c r="G205">
        <v>451.61861337127982</v>
      </c>
      <c r="H205">
        <v>1.7180099208373743E-2</v>
      </c>
      <c r="I205">
        <v>222.51230000000015</v>
      </c>
      <c r="J205">
        <v>44905.640126410974</v>
      </c>
      <c r="K205">
        <v>1934.1759084778666</v>
      </c>
      <c r="L205">
        <v>429.91686302285291</v>
      </c>
      <c r="M205">
        <v>1.4712147442290033E-2</v>
      </c>
    </row>
    <row r="206" spans="1:13">
      <c r="A206" s="14" t="s">
        <v>489</v>
      </c>
      <c r="B206" t="s">
        <v>239</v>
      </c>
      <c r="C206" s="7" t="s">
        <v>366</v>
      </c>
      <c r="D206">
        <v>84.073800000000006</v>
      </c>
      <c r="E206">
        <v>54119.622839299111</v>
      </c>
      <c r="F206">
        <v>255.10920167757374</v>
      </c>
      <c r="G206">
        <v>4.8258791680642483</v>
      </c>
      <c r="H206">
        <v>8.5582757554169608E-2</v>
      </c>
      <c r="I206">
        <v>21</v>
      </c>
      <c r="J206">
        <v>50801.984126984127</v>
      </c>
      <c r="K206">
        <v>0</v>
      </c>
      <c r="L206">
        <v>0</v>
      </c>
      <c r="M206">
        <v>1.9056717257324961E-2</v>
      </c>
    </row>
    <row r="207" spans="1:13">
      <c r="A207" s="14" t="s">
        <v>489</v>
      </c>
      <c r="B207" t="s">
        <v>239</v>
      </c>
      <c r="C207" s="7" t="s">
        <v>367</v>
      </c>
      <c r="D207">
        <v>381.15629999999987</v>
      </c>
      <c r="E207">
        <v>45745.801591105832</v>
      </c>
      <c r="F207">
        <v>1084.899423150031</v>
      </c>
      <c r="G207">
        <v>5.7602878399228894</v>
      </c>
      <c r="H207">
        <v>1.4136495286620374E-2</v>
      </c>
      <c r="I207">
        <v>63.033299999999997</v>
      </c>
      <c r="J207">
        <v>48217.150061951383</v>
      </c>
      <c r="K207">
        <v>1016.8593426014504</v>
      </c>
      <c r="L207">
        <v>1.8153896432520591</v>
      </c>
      <c r="M207">
        <v>1.4835749752676684E-2</v>
      </c>
    </row>
    <row r="208" spans="1:13">
      <c r="A208" s="14" t="s">
        <v>489</v>
      </c>
      <c r="B208" t="s">
        <v>239</v>
      </c>
      <c r="C208" s="7" t="s">
        <v>368</v>
      </c>
      <c r="D208">
        <v>139.87450000000001</v>
      </c>
      <c r="E208">
        <v>40258.090389360957</v>
      </c>
      <c r="F208">
        <v>237.85321842079867</v>
      </c>
      <c r="G208">
        <v>1.8351450764792723</v>
      </c>
      <c r="H208">
        <v>2.5999453340911551E-3</v>
      </c>
      <c r="I208">
        <v>10.149999999999999</v>
      </c>
      <c r="J208">
        <v>44833.16912972086</v>
      </c>
      <c r="K208">
        <v>89.65517241379311</v>
      </c>
      <c r="L208">
        <v>0</v>
      </c>
      <c r="M208">
        <v>4.4936764383361347E-2</v>
      </c>
    </row>
    <row r="209" spans="1:13">
      <c r="A209" s="14" t="s">
        <v>489</v>
      </c>
      <c r="B209" t="s">
        <v>239</v>
      </c>
      <c r="C209" s="7" t="s">
        <v>369</v>
      </c>
      <c r="D209">
        <v>798.0580999999994</v>
      </c>
      <c r="E209">
        <v>40430.825692097671</v>
      </c>
      <c r="F209">
        <v>3797.487764362023</v>
      </c>
      <c r="G209">
        <v>831.89553492408766</v>
      </c>
      <c r="H209">
        <v>1.2698236656996856E-2</v>
      </c>
      <c r="I209">
        <v>98.543199999999999</v>
      </c>
      <c r="J209">
        <v>41779.923213034148</v>
      </c>
      <c r="K209">
        <v>3411.5734013102874</v>
      </c>
      <c r="L209">
        <v>921.35591293970583</v>
      </c>
      <c r="M209">
        <v>1.4625151798001716E-2</v>
      </c>
    </row>
    <row r="210" spans="1:13">
      <c r="A210" s="14" t="s">
        <v>489</v>
      </c>
      <c r="B210" t="s">
        <v>239</v>
      </c>
      <c r="C210" s="7" t="s">
        <v>370</v>
      </c>
      <c r="D210">
        <v>130.42019999999997</v>
      </c>
      <c r="E210">
        <v>44420.137371358142</v>
      </c>
      <c r="F210">
        <v>3166.4055108027751</v>
      </c>
      <c r="G210">
        <v>363.89791100867325</v>
      </c>
      <c r="H210">
        <v>1.916026610978944E-2</v>
      </c>
      <c r="I210">
        <v>22.230800000000002</v>
      </c>
      <c r="J210">
        <v>44432.796090708995</v>
      </c>
      <c r="K210">
        <v>690.39170880040297</v>
      </c>
      <c r="L210">
        <v>144.26156503589613</v>
      </c>
      <c r="M210">
        <v>1.3406444049824887E-3</v>
      </c>
    </row>
    <row r="211" spans="1:13">
      <c r="A211" s="14" t="s">
        <v>489</v>
      </c>
      <c r="B211" t="s">
        <v>239</v>
      </c>
      <c r="C211" s="7" t="s">
        <v>371</v>
      </c>
      <c r="D211">
        <v>63.508400000000016</v>
      </c>
      <c r="E211">
        <v>41565.569370875848</v>
      </c>
      <c r="F211">
        <v>2699.8376592702689</v>
      </c>
      <c r="G211">
        <v>111.12797677157666</v>
      </c>
      <c r="H211">
        <v>6.5507879476573837E-3</v>
      </c>
      <c r="I211">
        <v>7.5549999999999997</v>
      </c>
      <c r="J211">
        <v>43146.117361570708</v>
      </c>
      <c r="K211">
        <v>1831.4506949040372</v>
      </c>
      <c r="L211">
        <v>204.75843812045005</v>
      </c>
      <c r="M211">
        <v>0</v>
      </c>
    </row>
    <row r="212" spans="1:13">
      <c r="A212" s="14" t="s">
        <v>587</v>
      </c>
      <c r="B212" t="s">
        <v>237</v>
      </c>
      <c r="C212" s="7" t="s">
        <v>365</v>
      </c>
      <c r="D212">
        <v>2252.2553999999964</v>
      </c>
      <c r="E212">
        <v>43714.172661997625</v>
      </c>
      <c r="F212">
        <v>2615.0729708540212</v>
      </c>
      <c r="G212">
        <v>446.40921717847914</v>
      </c>
      <c r="H212">
        <v>1.6478775621893236E-2</v>
      </c>
      <c r="I212">
        <v>314.04749999999996</v>
      </c>
      <c r="J212">
        <v>45511.991471433474</v>
      </c>
      <c r="K212">
        <v>2018.5526074877218</v>
      </c>
      <c r="L212">
        <v>489.84573989603484</v>
      </c>
      <c r="M212">
        <v>2.0540050632814662E-2</v>
      </c>
    </row>
    <row r="213" spans="1:13">
      <c r="A213" s="14" t="s">
        <v>587</v>
      </c>
      <c r="B213" t="s">
        <v>237</v>
      </c>
      <c r="C213" s="7" t="s">
        <v>366</v>
      </c>
      <c r="D213">
        <v>79.5946</v>
      </c>
      <c r="E213">
        <v>57728.252042223983</v>
      </c>
      <c r="F213">
        <v>65.343377565814777</v>
      </c>
      <c r="G213">
        <v>2.1016501119422673</v>
      </c>
      <c r="H213">
        <v>0.13524787842299663</v>
      </c>
      <c r="I213">
        <v>24.85</v>
      </c>
      <c r="J213">
        <v>55028.490945674042</v>
      </c>
      <c r="K213">
        <v>16.740442655935613</v>
      </c>
      <c r="L213">
        <v>0</v>
      </c>
      <c r="M213">
        <v>0.10865078459955618</v>
      </c>
    </row>
    <row r="214" spans="1:13">
      <c r="A214" s="14" t="s">
        <v>587</v>
      </c>
      <c r="B214" t="s">
        <v>237</v>
      </c>
      <c r="C214" s="7" t="s">
        <v>367</v>
      </c>
      <c r="D214">
        <v>543.43780000000072</v>
      </c>
      <c r="E214">
        <v>46105.199949699723</v>
      </c>
      <c r="F214">
        <v>1438.1186770592678</v>
      </c>
      <c r="G214">
        <v>0.40893364429194967</v>
      </c>
      <c r="H214">
        <v>1.4923558100596828E-2</v>
      </c>
      <c r="I214">
        <v>71.25200000000001</v>
      </c>
      <c r="J214">
        <v>46960.960715020839</v>
      </c>
      <c r="K214">
        <v>833.75624543872448</v>
      </c>
      <c r="L214">
        <v>0</v>
      </c>
      <c r="M214">
        <v>2.1046835113862575E-2</v>
      </c>
    </row>
    <row r="215" spans="1:13">
      <c r="A215" s="14" t="s">
        <v>587</v>
      </c>
      <c r="B215" t="s">
        <v>237</v>
      </c>
      <c r="C215" s="7" t="s">
        <v>368</v>
      </c>
      <c r="D215">
        <v>244.51940000000002</v>
      </c>
      <c r="E215">
        <v>40382.578311441393</v>
      </c>
      <c r="F215">
        <v>71.380839311727414</v>
      </c>
      <c r="G215">
        <v>7.3286618566870354E-2</v>
      </c>
      <c r="H215">
        <v>7.6446908448358115E-3</v>
      </c>
      <c r="I215">
        <v>25.900000000000006</v>
      </c>
      <c r="J215">
        <v>42427.290862290851</v>
      </c>
      <c r="K215">
        <v>123.55868725868723</v>
      </c>
      <c r="L215">
        <v>0</v>
      </c>
      <c r="M215">
        <v>2.7883967042887092E-3</v>
      </c>
    </row>
    <row r="216" spans="1:13">
      <c r="A216" s="14" t="s">
        <v>587</v>
      </c>
      <c r="B216" t="s">
        <v>237</v>
      </c>
      <c r="C216" s="7" t="s">
        <v>369</v>
      </c>
      <c r="D216">
        <v>1039.8828999999992</v>
      </c>
      <c r="E216">
        <v>41464.725177790053</v>
      </c>
      <c r="F216">
        <v>4633.181495724185</v>
      </c>
      <c r="G216">
        <v>930.9290690326784</v>
      </c>
      <c r="H216">
        <v>5.9917224548723426E-3</v>
      </c>
      <c r="I216">
        <v>135.89919999999998</v>
      </c>
      <c r="J216">
        <v>43693.483513577215</v>
      </c>
      <c r="K216">
        <v>3854.8753782215076</v>
      </c>
      <c r="L216">
        <v>1092.2147444576572</v>
      </c>
      <c r="M216">
        <v>5.3952144411299648E-3</v>
      </c>
    </row>
    <row r="217" spans="1:13">
      <c r="A217" s="14" t="s">
        <v>587</v>
      </c>
      <c r="B217" t="s">
        <v>237</v>
      </c>
      <c r="C217" s="7" t="s">
        <v>370</v>
      </c>
      <c r="D217">
        <v>105.66849999999998</v>
      </c>
      <c r="E217">
        <v>47993.823064584045</v>
      </c>
      <c r="F217">
        <v>652.95589508699368</v>
      </c>
      <c r="G217">
        <v>121.86479414395019</v>
      </c>
      <c r="H217">
        <v>2.7520771703209903E-2</v>
      </c>
      <c r="I217">
        <v>20.3</v>
      </c>
      <c r="J217">
        <v>42613.041871921181</v>
      </c>
      <c r="K217">
        <v>628.13891625615759</v>
      </c>
      <c r="L217">
        <v>230.34236453201973</v>
      </c>
      <c r="M217">
        <v>0</v>
      </c>
    </row>
    <row r="218" spans="1:13">
      <c r="A218" s="14" t="s">
        <v>587</v>
      </c>
      <c r="B218" t="s">
        <v>237</v>
      </c>
      <c r="C218" s="7" t="s">
        <v>371</v>
      </c>
      <c r="D218">
        <v>239.15219999999997</v>
      </c>
      <c r="E218">
        <v>44913.231398421878</v>
      </c>
      <c r="F218">
        <v>830.70994120062483</v>
      </c>
      <c r="G218">
        <v>100.7126424093109</v>
      </c>
      <c r="H218">
        <v>1.8962662301335708E-2</v>
      </c>
      <c r="I218">
        <v>35.846299999999999</v>
      </c>
      <c r="J218">
        <v>46799.411116814459</v>
      </c>
      <c r="K218">
        <v>956.10230344554384</v>
      </c>
      <c r="L218">
        <v>20.302513788033913</v>
      </c>
      <c r="M218">
        <v>2.8254428998227075E-2</v>
      </c>
    </row>
    <row r="219" spans="1:13">
      <c r="A219" s="14" t="s">
        <v>588</v>
      </c>
      <c r="B219" t="s">
        <v>238</v>
      </c>
      <c r="C219" s="7" t="s">
        <v>365</v>
      </c>
      <c r="D219">
        <v>4025.6986635720541</v>
      </c>
      <c r="E219">
        <v>44054.525015760948</v>
      </c>
      <c r="F219">
        <v>3253.8151845615748</v>
      </c>
      <c r="G219">
        <v>552.69002400526097</v>
      </c>
      <c r="H219">
        <v>1.910675671964376E-2</v>
      </c>
      <c r="I219">
        <v>509.50091261493213</v>
      </c>
      <c r="J219">
        <v>46450.887517945237</v>
      </c>
      <c r="K219">
        <v>2584.8674406503942</v>
      </c>
      <c r="L219">
        <v>551.39693186835439</v>
      </c>
      <c r="M219">
        <v>3.6655375075997455E-2</v>
      </c>
    </row>
    <row r="220" spans="1:13">
      <c r="A220" s="14" t="s">
        <v>588</v>
      </c>
      <c r="B220" t="s">
        <v>238</v>
      </c>
      <c r="C220" s="7" t="s">
        <v>366</v>
      </c>
      <c r="D220">
        <v>187.88240000000005</v>
      </c>
      <c r="E220">
        <v>52485.679823300801</v>
      </c>
      <c r="F220">
        <v>318.54032096673228</v>
      </c>
      <c r="G220">
        <v>30.546607878119499</v>
      </c>
      <c r="H220">
        <v>9.8350018668297637E-2</v>
      </c>
      <c r="I220">
        <v>43.037399999999998</v>
      </c>
      <c r="J220">
        <v>53912.494404091944</v>
      </c>
      <c r="K220">
        <v>301.84769526040145</v>
      </c>
      <c r="L220">
        <v>55.201522396799064</v>
      </c>
      <c r="M220">
        <v>0.1091536623158445</v>
      </c>
    </row>
    <row r="221" spans="1:13">
      <c r="A221" s="14" t="s">
        <v>588</v>
      </c>
      <c r="B221" t="s">
        <v>238</v>
      </c>
      <c r="C221" s="7" t="s">
        <v>367</v>
      </c>
      <c r="D221">
        <v>1154.8120999999999</v>
      </c>
      <c r="E221">
        <v>46890.924095869654</v>
      </c>
      <c r="F221">
        <v>1197.1859058283162</v>
      </c>
      <c r="G221">
        <v>1.4993348268519182</v>
      </c>
      <c r="H221">
        <v>1.8763890694375635E-2</v>
      </c>
      <c r="I221">
        <v>132.39849999999998</v>
      </c>
      <c r="J221">
        <v>49405.119932753543</v>
      </c>
      <c r="K221">
        <v>680.08534839896231</v>
      </c>
      <c r="L221">
        <v>3.780631955800104</v>
      </c>
      <c r="M221">
        <v>4.0908257295877562E-2</v>
      </c>
    </row>
    <row r="222" spans="1:13">
      <c r="A222" s="14" t="s">
        <v>588</v>
      </c>
      <c r="B222" t="s">
        <v>238</v>
      </c>
      <c r="C222" s="7" t="s">
        <v>368</v>
      </c>
      <c r="D222">
        <v>330.78440000000029</v>
      </c>
      <c r="E222">
        <v>41914.049566726819</v>
      </c>
      <c r="F222">
        <v>661.45005629044113</v>
      </c>
      <c r="G222">
        <v>2.8494693220115552</v>
      </c>
      <c r="H222">
        <v>1.375806905955957E-2</v>
      </c>
      <c r="I222">
        <v>24.028500000000001</v>
      </c>
      <c r="J222">
        <v>41629.525285945165</v>
      </c>
      <c r="K222">
        <v>535.52073579291255</v>
      </c>
      <c r="L222">
        <v>0</v>
      </c>
      <c r="M222">
        <v>1.9524667214352028E-2</v>
      </c>
    </row>
    <row r="223" spans="1:13">
      <c r="A223" s="14" t="s">
        <v>588</v>
      </c>
      <c r="B223" t="s">
        <v>238</v>
      </c>
      <c r="C223" s="7" t="s">
        <v>369</v>
      </c>
      <c r="D223">
        <v>1932.6703100290579</v>
      </c>
      <c r="E223">
        <v>41311.544844138247</v>
      </c>
      <c r="F223">
        <v>4945.692532450742</v>
      </c>
      <c r="G223">
        <v>1044.9879167322742</v>
      </c>
      <c r="H223">
        <v>9.3847789754047013E-3</v>
      </c>
      <c r="I223">
        <v>251.39631261493213</v>
      </c>
      <c r="J223">
        <v>43170.235952135074</v>
      </c>
      <c r="K223">
        <v>4182.0178230313213</v>
      </c>
      <c r="L223">
        <v>1046.5918822087451</v>
      </c>
      <c r="M223">
        <v>1.6429775416765803E-2</v>
      </c>
    </row>
    <row r="224" spans="1:13">
      <c r="A224" s="14" t="s">
        <v>588</v>
      </c>
      <c r="B224" t="s">
        <v>238</v>
      </c>
      <c r="C224" s="7" t="s">
        <v>370</v>
      </c>
      <c r="D224">
        <v>267.05720651481442</v>
      </c>
      <c r="E224">
        <v>46581.222816648704</v>
      </c>
      <c r="F224">
        <v>4986.172728224552</v>
      </c>
      <c r="G224">
        <v>473.64144053900787</v>
      </c>
      <c r="H224">
        <v>2.3329152651081497E-2</v>
      </c>
      <c r="I224">
        <v>37.342500000000001</v>
      </c>
      <c r="J224">
        <v>50911.796893619874</v>
      </c>
      <c r="K224">
        <v>2486.3196090245697</v>
      </c>
      <c r="L224">
        <v>177.13516770435831</v>
      </c>
      <c r="M224">
        <v>6.3443081284666816E-2</v>
      </c>
    </row>
    <row r="225" spans="1:13">
      <c r="A225" s="14" t="s">
        <v>588</v>
      </c>
      <c r="B225" t="s">
        <v>238</v>
      </c>
      <c r="C225" s="7" t="s">
        <v>371</v>
      </c>
      <c r="D225">
        <v>152.49224702815428</v>
      </c>
      <c r="E225">
        <v>47169.213142610774</v>
      </c>
      <c r="F225">
        <v>3591.8069323148934</v>
      </c>
      <c r="G225">
        <v>461.95023926032212</v>
      </c>
      <c r="H225">
        <v>3.4505004382002893E-2</v>
      </c>
      <c r="I225">
        <v>21.297699999999995</v>
      </c>
      <c r="J225">
        <v>49350.177116151812</v>
      </c>
      <c r="K225">
        <v>2671.7575137221402</v>
      </c>
      <c r="L225">
        <v>391.44837235945676</v>
      </c>
      <c r="M225">
        <v>4.3291302934943973E-2</v>
      </c>
    </row>
    <row r="226" spans="1:13">
      <c r="A226" s="14" t="s">
        <v>490</v>
      </c>
      <c r="B226" t="s">
        <v>240</v>
      </c>
      <c r="C226" s="7" t="s">
        <v>365</v>
      </c>
      <c r="D226">
        <v>250.22599759926155</v>
      </c>
      <c r="E226">
        <v>43550.889723906781</v>
      </c>
      <c r="F226">
        <v>3577.0467440935549</v>
      </c>
      <c r="G226">
        <v>542.1491024176471</v>
      </c>
      <c r="H226">
        <v>2.0000733083267126E-2</v>
      </c>
      <c r="I226">
        <v>34.860399999999998</v>
      </c>
      <c r="J226">
        <v>41674.18639774646</v>
      </c>
      <c r="K226">
        <v>4741.6406581680076</v>
      </c>
      <c r="L226">
        <v>788.46542208351025</v>
      </c>
      <c r="M226">
        <v>1.226231290119935E-2</v>
      </c>
    </row>
    <row r="227" spans="1:13">
      <c r="A227" s="14" t="s">
        <v>490</v>
      </c>
      <c r="B227" t="s">
        <v>240</v>
      </c>
      <c r="C227" s="7" t="s">
        <v>366</v>
      </c>
      <c r="D227">
        <v>13.3</v>
      </c>
      <c r="E227">
        <v>57742.418546365901</v>
      </c>
      <c r="F227">
        <v>388.4210526315789</v>
      </c>
      <c r="G227">
        <v>0</v>
      </c>
      <c r="H227">
        <v>0.1269636100914</v>
      </c>
      <c r="I227">
        <v>2</v>
      </c>
      <c r="J227">
        <v>59154.166666666664</v>
      </c>
      <c r="K227">
        <v>0</v>
      </c>
      <c r="L227">
        <v>0</v>
      </c>
      <c r="M227">
        <v>0.13287173346481648</v>
      </c>
    </row>
    <row r="228" spans="1:13">
      <c r="A228" s="14" t="s">
        <v>490</v>
      </c>
      <c r="B228" t="s">
        <v>240</v>
      </c>
      <c r="C228" s="7" t="s">
        <v>367</v>
      </c>
      <c r="D228">
        <v>63.264600000000051</v>
      </c>
      <c r="E228">
        <v>49048.12837669086</v>
      </c>
      <c r="F228">
        <v>1404.3550421562761</v>
      </c>
      <c r="G228">
        <v>0</v>
      </c>
      <c r="H228">
        <v>1.998222132198673E-2</v>
      </c>
      <c r="I228">
        <v>6.2949000000000002</v>
      </c>
      <c r="J228">
        <v>43043.847400276405</v>
      </c>
      <c r="K228">
        <v>1168.6095092852943</v>
      </c>
      <c r="L228">
        <v>0</v>
      </c>
      <c r="M228">
        <v>0</v>
      </c>
    </row>
    <row r="229" spans="1:13">
      <c r="A229" s="14" t="s">
        <v>490</v>
      </c>
      <c r="B229" t="s">
        <v>240</v>
      </c>
      <c r="C229" s="7" t="s">
        <v>368</v>
      </c>
      <c r="D229">
        <v>18.536999999999999</v>
      </c>
      <c r="E229">
        <v>41274.34077790365</v>
      </c>
      <c r="F229">
        <v>800.29130927334529</v>
      </c>
      <c r="G229">
        <v>0</v>
      </c>
      <c r="H229">
        <v>6.4280795438911194E-3</v>
      </c>
      <c r="I229">
        <v>1.4</v>
      </c>
      <c r="J229">
        <v>38473.809523809527</v>
      </c>
      <c r="K229">
        <v>157.14285714285714</v>
      </c>
      <c r="L229">
        <v>0</v>
      </c>
      <c r="M229">
        <v>0</v>
      </c>
    </row>
    <row r="230" spans="1:13">
      <c r="A230" s="14" t="s">
        <v>490</v>
      </c>
      <c r="B230" t="s">
        <v>240</v>
      </c>
      <c r="C230" s="7" t="s">
        <v>369</v>
      </c>
      <c r="D230">
        <v>138.55499759926127</v>
      </c>
      <c r="E230">
        <v>39984.420628333974</v>
      </c>
      <c r="F230">
        <v>5263.9684070399007</v>
      </c>
      <c r="G230">
        <v>979.10434376654541</v>
      </c>
      <c r="H230">
        <v>8.9166244449139249E-3</v>
      </c>
      <c r="I230">
        <v>21.024600000000003</v>
      </c>
      <c r="J230">
        <v>39593.843006129318</v>
      </c>
      <c r="K230">
        <v>7177.4326265422415</v>
      </c>
      <c r="L230">
        <v>1307.3361681078356</v>
      </c>
      <c r="M230">
        <v>4.1912961387464412E-3</v>
      </c>
    </row>
    <row r="231" spans="1:13">
      <c r="A231" s="14" t="s">
        <v>490</v>
      </c>
      <c r="B231" t="s">
        <v>240</v>
      </c>
      <c r="C231" s="7" t="s">
        <v>370</v>
      </c>
      <c r="D231">
        <v>9.9897999999999971</v>
      </c>
      <c r="E231">
        <v>39399.69518909289</v>
      </c>
      <c r="F231">
        <v>5638.5513223487978</v>
      </c>
      <c r="G231">
        <v>0</v>
      </c>
      <c r="H231">
        <v>0</v>
      </c>
      <c r="I231">
        <v>2.3276000000000003</v>
      </c>
      <c r="J231">
        <v>45457.361660079041</v>
      </c>
      <c r="K231">
        <v>1557.3981783811648</v>
      </c>
      <c r="L231">
        <v>0</v>
      </c>
      <c r="M231">
        <v>0</v>
      </c>
    </row>
    <row r="232" spans="1:13">
      <c r="A232" s="14" t="s">
        <v>490</v>
      </c>
      <c r="B232" t="s">
        <v>240</v>
      </c>
      <c r="C232" s="7" t="s">
        <v>371</v>
      </c>
      <c r="D232">
        <v>6.5796000000000001</v>
      </c>
    </row>
    <row r="233" spans="1:13">
      <c r="A233" s="14" t="s">
        <v>491</v>
      </c>
      <c r="B233" t="s">
        <v>135</v>
      </c>
      <c r="C233" s="7" t="s">
        <v>365</v>
      </c>
      <c r="D233">
        <v>229.50179999999995</v>
      </c>
      <c r="E233">
        <v>42485.116416661411</v>
      </c>
      <c r="F233">
        <v>2567.5265292036929</v>
      </c>
      <c r="G233">
        <v>698.88061880124701</v>
      </c>
      <c r="H233">
        <v>1.4618232248401078E-2</v>
      </c>
      <c r="I233">
        <v>35.934299999999993</v>
      </c>
      <c r="J233">
        <v>45271.071395110899</v>
      </c>
      <c r="K233">
        <v>2863.7432759230041</v>
      </c>
      <c r="L233">
        <v>835.75052248130623</v>
      </c>
      <c r="M233">
        <v>1.8921878210660714E-2</v>
      </c>
    </row>
    <row r="234" spans="1:13">
      <c r="A234" s="14" t="s">
        <v>491</v>
      </c>
      <c r="B234" t="s">
        <v>135</v>
      </c>
      <c r="C234" s="7" t="s">
        <v>366</v>
      </c>
      <c r="D234">
        <v>12.53</v>
      </c>
      <c r="E234">
        <v>54053.943868050024</v>
      </c>
      <c r="F234">
        <v>0</v>
      </c>
      <c r="G234">
        <v>0</v>
      </c>
      <c r="H234">
        <v>8.3660133292304165E-2</v>
      </c>
      <c r="I234">
        <v>3.6</v>
      </c>
      <c r="J234">
        <v>57868.055555555555</v>
      </c>
      <c r="K234">
        <v>0</v>
      </c>
      <c r="L234">
        <v>0</v>
      </c>
      <c r="M234">
        <v>0.129875595023801</v>
      </c>
    </row>
    <row r="235" spans="1:13">
      <c r="A235" s="14" t="s">
        <v>491</v>
      </c>
      <c r="B235" t="s">
        <v>135</v>
      </c>
      <c r="C235" s="7" t="s">
        <v>367</v>
      </c>
      <c r="D235">
        <v>49.053400000000003</v>
      </c>
      <c r="E235">
        <v>47195.466895940597</v>
      </c>
      <c r="F235">
        <v>965.00711469541341</v>
      </c>
      <c r="G235">
        <v>0</v>
      </c>
      <c r="H235">
        <v>6.9359933129306455E-3</v>
      </c>
      <c r="I235">
        <v>5.7</v>
      </c>
      <c r="J235">
        <v>51659.356725146201</v>
      </c>
      <c r="K235">
        <v>1359.6491228070174</v>
      </c>
      <c r="L235">
        <v>0</v>
      </c>
      <c r="M235">
        <v>8.1990900317110253E-3</v>
      </c>
    </row>
    <row r="236" spans="1:13">
      <c r="A236" s="14" t="s">
        <v>491</v>
      </c>
      <c r="B236" t="s">
        <v>135</v>
      </c>
      <c r="C236" s="7" t="s">
        <v>368</v>
      </c>
      <c r="D236">
        <v>38.357500000000002</v>
      </c>
      <c r="E236">
        <v>38802.308066653626</v>
      </c>
      <c r="F236">
        <v>539.97262595320342</v>
      </c>
      <c r="G236">
        <v>0</v>
      </c>
      <c r="H236">
        <v>1.3847366561602088E-3</v>
      </c>
      <c r="I236">
        <v>4.2708000000000004</v>
      </c>
      <c r="J236">
        <v>40955.112235022316</v>
      </c>
      <c r="K236">
        <v>29.736817458087476</v>
      </c>
      <c r="L236">
        <v>0</v>
      </c>
      <c r="M236">
        <v>0</v>
      </c>
    </row>
    <row r="237" spans="1:13">
      <c r="A237" s="14" t="s">
        <v>491</v>
      </c>
      <c r="B237" t="s">
        <v>135</v>
      </c>
      <c r="C237" s="7" t="s">
        <v>369</v>
      </c>
      <c r="D237">
        <v>119.77549999999999</v>
      </c>
      <c r="E237">
        <v>40548.88861522876</v>
      </c>
      <c r="F237">
        <v>3950.3577943736404</v>
      </c>
      <c r="G237">
        <v>1339.1249462536157</v>
      </c>
      <c r="H237">
        <v>1.4260895216092931E-2</v>
      </c>
      <c r="I237">
        <v>18.4712</v>
      </c>
      <c r="J237">
        <v>41017.925382938491</v>
      </c>
      <c r="K237">
        <v>4176.4676902421061</v>
      </c>
      <c r="L237">
        <v>1625.8884100653993</v>
      </c>
      <c r="M237">
        <v>3.8270887864873091E-3</v>
      </c>
    </row>
    <row r="238" spans="1:13">
      <c r="A238" s="14" t="s">
        <v>491</v>
      </c>
      <c r="B238" t="s">
        <v>135</v>
      </c>
      <c r="C238" s="7" t="s">
        <v>370</v>
      </c>
      <c r="D238">
        <v>6.6854000000000013</v>
      </c>
    </row>
    <row r="239" spans="1:13">
      <c r="A239" s="14" t="s">
        <v>491</v>
      </c>
      <c r="B239" t="s">
        <v>135</v>
      </c>
      <c r="C239" s="7" t="s">
        <v>371</v>
      </c>
      <c r="D239">
        <v>3.1</v>
      </c>
    </row>
    <row r="240" spans="1:13">
      <c r="A240" s="14" t="s">
        <v>492</v>
      </c>
      <c r="B240" t="s">
        <v>241</v>
      </c>
      <c r="C240" s="7" t="s">
        <v>365</v>
      </c>
      <c r="D240">
        <v>519.98620000000062</v>
      </c>
      <c r="E240">
        <v>43635.90933118348</v>
      </c>
      <c r="F240">
        <v>2768.983388405305</v>
      </c>
      <c r="G240">
        <v>396.83410828979675</v>
      </c>
      <c r="H240">
        <v>1.5228930292180797E-2</v>
      </c>
      <c r="I240">
        <v>73.613695744680854</v>
      </c>
      <c r="J240">
        <v>44531.313480528996</v>
      </c>
      <c r="K240">
        <v>3471.9100490001906</v>
      </c>
      <c r="L240">
        <v>528.69088566052847</v>
      </c>
      <c r="M240">
        <v>2.7482211058683634E-2</v>
      </c>
    </row>
    <row r="241" spans="1:13">
      <c r="A241" s="14" t="s">
        <v>492</v>
      </c>
      <c r="B241" t="s">
        <v>241</v>
      </c>
      <c r="C241" s="7" t="s">
        <v>366</v>
      </c>
      <c r="D241">
        <v>25.25</v>
      </c>
      <c r="E241">
        <v>55758.729372937298</v>
      </c>
      <c r="F241">
        <v>844.91089108910887</v>
      </c>
      <c r="G241">
        <v>0</v>
      </c>
      <c r="H241">
        <v>0.10121822740178753</v>
      </c>
      <c r="I241">
        <v>5.1999957446808516</v>
      </c>
      <c r="J241">
        <v>61603.672207042167</v>
      </c>
      <c r="K241">
        <v>96.153924839545681</v>
      </c>
      <c r="L241">
        <v>0</v>
      </c>
      <c r="M241">
        <v>0.18685653700482016</v>
      </c>
    </row>
    <row r="242" spans="1:13">
      <c r="A242" s="14" t="s">
        <v>492</v>
      </c>
      <c r="B242" t="s">
        <v>241</v>
      </c>
      <c r="C242" s="7" t="s">
        <v>367</v>
      </c>
      <c r="D242">
        <v>176.3998</v>
      </c>
      <c r="E242">
        <v>44941.756561893293</v>
      </c>
      <c r="F242">
        <v>1628.4032068063568</v>
      </c>
      <c r="G242">
        <v>1.806124496739792</v>
      </c>
      <c r="H242">
        <v>1.1361356430660141E-2</v>
      </c>
      <c r="I242">
        <v>17.718800000000002</v>
      </c>
      <c r="J242">
        <v>47721.404854354325</v>
      </c>
      <c r="K242">
        <v>2387.8592229722099</v>
      </c>
      <c r="L242">
        <v>0</v>
      </c>
      <c r="M242">
        <v>2.9698215169555123E-3</v>
      </c>
    </row>
    <row r="243" spans="1:13">
      <c r="A243" s="14" t="s">
        <v>492</v>
      </c>
      <c r="B243" t="s">
        <v>241</v>
      </c>
      <c r="C243" s="7" t="s">
        <v>368</v>
      </c>
      <c r="D243">
        <v>37.361600000000003</v>
      </c>
      <c r="E243">
        <v>41433.077344118021</v>
      </c>
      <c r="F243">
        <v>1051.6947882317672</v>
      </c>
      <c r="G243">
        <v>0</v>
      </c>
      <c r="H243">
        <v>6.7537157426291062E-3</v>
      </c>
      <c r="I243">
        <v>3.1</v>
      </c>
      <c r="J243">
        <v>39455.645161290318</v>
      </c>
      <c r="K243">
        <v>806.45161290322574</v>
      </c>
      <c r="L243">
        <v>0</v>
      </c>
      <c r="M243">
        <v>0</v>
      </c>
    </row>
    <row r="244" spans="1:13">
      <c r="A244" s="14" t="s">
        <v>492</v>
      </c>
      <c r="B244" t="s">
        <v>241</v>
      </c>
      <c r="C244" s="7" t="s">
        <v>369</v>
      </c>
      <c r="D244">
        <v>245.1662</v>
      </c>
      <c r="E244">
        <v>41232.416434919105</v>
      </c>
      <c r="F244">
        <v>4103.9725296553934</v>
      </c>
      <c r="G244">
        <v>833.80498616856653</v>
      </c>
      <c r="H244">
        <v>7.6010641926518791E-3</v>
      </c>
      <c r="I244">
        <v>45.233399999999996</v>
      </c>
      <c r="J244">
        <v>41468.91622119939</v>
      </c>
      <c r="K244">
        <v>4424.9691599570224</v>
      </c>
      <c r="L244">
        <v>860.4016058929908</v>
      </c>
      <c r="M244">
        <v>1.5682678022858731E-2</v>
      </c>
    </row>
    <row r="245" spans="1:13">
      <c r="A245" s="14" t="s">
        <v>492</v>
      </c>
      <c r="B245" t="s">
        <v>241</v>
      </c>
      <c r="C245" s="7" t="s">
        <v>370</v>
      </c>
      <c r="D245">
        <v>21.020000000000003</v>
      </c>
      <c r="E245">
        <v>49741.516214716139</v>
      </c>
      <c r="F245">
        <v>3113.4343482397717</v>
      </c>
      <c r="G245">
        <v>0</v>
      </c>
      <c r="H245">
        <v>2.0829081559856341E-2</v>
      </c>
      <c r="I245">
        <v>6.1499999999999999E-2</v>
      </c>
      <c r="J245">
        <v>38638.888888888898</v>
      </c>
      <c r="K245">
        <v>156501.46341463414</v>
      </c>
      <c r="L245">
        <v>0</v>
      </c>
      <c r="M245">
        <v>0</v>
      </c>
    </row>
    <row r="246" spans="1:13">
      <c r="A246" s="14" t="s">
        <v>492</v>
      </c>
      <c r="B246" t="s">
        <v>241</v>
      </c>
      <c r="C246" s="7" t="s">
        <v>371</v>
      </c>
      <c r="D246">
        <v>14.788600000000001</v>
      </c>
      <c r="E246">
        <v>44093.308584540333</v>
      </c>
      <c r="F246">
        <v>1376.4933800359734</v>
      </c>
      <c r="G246">
        <v>108.79055488687233</v>
      </c>
      <c r="H246">
        <v>1.6547579186547444E-2</v>
      </c>
      <c r="I246">
        <v>2.2999999999999998</v>
      </c>
      <c r="J246">
        <v>48582.971014492759</v>
      </c>
      <c r="K246">
        <v>212.56086956521739</v>
      </c>
      <c r="L246">
        <v>0</v>
      </c>
      <c r="M246">
        <v>1.7551797107106259E-2</v>
      </c>
    </row>
    <row r="247" spans="1:13">
      <c r="A247" s="14" t="s">
        <v>493</v>
      </c>
      <c r="B247" t="s">
        <v>242</v>
      </c>
      <c r="C247" s="7" t="s">
        <v>365</v>
      </c>
      <c r="D247">
        <v>556.84639999999968</v>
      </c>
      <c r="E247">
        <v>43362.906367297503</v>
      </c>
      <c r="F247">
        <v>3346.3953255332208</v>
      </c>
      <c r="G247">
        <v>409.3120293136497</v>
      </c>
      <c r="H247">
        <v>1.3661020917024664E-2</v>
      </c>
      <c r="I247">
        <v>84.359000000000052</v>
      </c>
      <c r="J247">
        <v>46173.15661834144</v>
      </c>
      <c r="K247">
        <v>3240.5011913370217</v>
      </c>
      <c r="L247">
        <v>538.96513709266321</v>
      </c>
      <c r="M247">
        <v>3.783935093147954E-2</v>
      </c>
    </row>
    <row r="248" spans="1:13">
      <c r="A248" s="14" t="s">
        <v>493</v>
      </c>
      <c r="B248" t="s">
        <v>242</v>
      </c>
      <c r="C248" s="7" t="s">
        <v>366</v>
      </c>
      <c r="D248">
        <v>21.78</v>
      </c>
      <c r="E248">
        <v>54800.788184879093</v>
      </c>
      <c r="F248">
        <v>3182.4150596877867</v>
      </c>
      <c r="G248">
        <v>0</v>
      </c>
      <c r="H248">
        <v>0.12467328164788125</v>
      </c>
      <c r="I248">
        <v>8.1999999999999993</v>
      </c>
      <c r="J248">
        <v>60265.243902439026</v>
      </c>
      <c r="K248">
        <v>4843.414634146342</v>
      </c>
      <c r="L248">
        <v>0</v>
      </c>
      <c r="M248">
        <v>0.24921909778088283</v>
      </c>
    </row>
    <row r="249" spans="1:13">
      <c r="A249" s="14" t="s">
        <v>493</v>
      </c>
      <c r="B249" t="s">
        <v>242</v>
      </c>
      <c r="C249" s="7" t="s">
        <v>367</v>
      </c>
      <c r="D249">
        <v>219.09070000000025</v>
      </c>
      <c r="E249">
        <v>45398.251043973978</v>
      </c>
      <c r="F249">
        <v>1433.5069448406509</v>
      </c>
      <c r="G249">
        <v>3.1847084335391651</v>
      </c>
      <c r="H249">
        <v>9.7882448532578617E-3</v>
      </c>
      <c r="I249">
        <v>27.680299999999999</v>
      </c>
      <c r="J249">
        <v>47425.474735943368</v>
      </c>
      <c r="K249">
        <v>1228.3349530171276</v>
      </c>
      <c r="L249">
        <v>0</v>
      </c>
      <c r="M249">
        <v>2.7829918689474581E-3</v>
      </c>
    </row>
    <row r="250" spans="1:13">
      <c r="A250" s="14" t="s">
        <v>493</v>
      </c>
      <c r="B250" t="s">
        <v>242</v>
      </c>
      <c r="C250" s="7" t="s">
        <v>368</v>
      </c>
      <c r="D250">
        <v>39.517499999999998</v>
      </c>
      <c r="E250">
        <v>41708.379852807833</v>
      </c>
      <c r="F250">
        <v>205.76706522426772</v>
      </c>
      <c r="G250">
        <v>0</v>
      </c>
      <c r="H250">
        <v>6.6156816304336723E-3</v>
      </c>
      <c r="I250">
        <v>2.5728</v>
      </c>
      <c r="J250">
        <v>40690.166355721398</v>
      </c>
      <c r="K250">
        <v>144.20087064676616</v>
      </c>
      <c r="L250">
        <v>0</v>
      </c>
      <c r="M250">
        <v>0</v>
      </c>
    </row>
    <row r="251" spans="1:13">
      <c r="A251" s="14" t="s">
        <v>493</v>
      </c>
      <c r="B251" t="s">
        <v>242</v>
      </c>
      <c r="C251" s="7" t="s">
        <v>369</v>
      </c>
      <c r="D251">
        <v>225.36440000000013</v>
      </c>
      <c r="E251">
        <v>40963.063749938621</v>
      </c>
      <c r="F251">
        <v>4713.7138341281925</v>
      </c>
      <c r="G251">
        <v>965.02313586351647</v>
      </c>
      <c r="H251">
        <v>6.2007844734724418E-3</v>
      </c>
      <c r="I251">
        <v>41.722399999999986</v>
      </c>
      <c r="J251">
        <v>43580.606720450727</v>
      </c>
      <c r="K251">
        <v>4150.4939792533532</v>
      </c>
      <c r="L251">
        <v>1066.6613138266257</v>
      </c>
      <c r="M251">
        <v>1.0509395740120546E-2</v>
      </c>
    </row>
    <row r="252" spans="1:13">
      <c r="A252" s="14" t="s">
        <v>493</v>
      </c>
      <c r="B252" t="s">
        <v>242</v>
      </c>
      <c r="C252" s="7" t="s">
        <v>370</v>
      </c>
      <c r="D252">
        <v>38.072300000000006</v>
      </c>
      <c r="E252">
        <v>41321.919676510246</v>
      </c>
      <c r="F252">
        <v>10239.131599614415</v>
      </c>
      <c r="G252">
        <v>205.08269791948476</v>
      </c>
      <c r="H252">
        <v>6.38165811358708E-3</v>
      </c>
      <c r="I252">
        <v>3.6835</v>
      </c>
      <c r="J252">
        <v>39463.993031989507</v>
      </c>
      <c r="K252">
        <v>6945.5517849871057</v>
      </c>
      <c r="L252">
        <v>261.40627120944754</v>
      </c>
      <c r="M252">
        <v>0</v>
      </c>
    </row>
    <row r="253" spans="1:13">
      <c r="A253" s="14" t="s">
        <v>493</v>
      </c>
      <c r="B253" t="s">
        <v>242</v>
      </c>
      <c r="C253" s="7" t="s">
        <v>371</v>
      </c>
      <c r="D253">
        <v>13.021500000000001</v>
      </c>
      <c r="E253">
        <v>42509.298467918445</v>
      </c>
      <c r="F253">
        <v>1519.4232615290098</v>
      </c>
      <c r="G253">
        <v>148.7048343124832</v>
      </c>
      <c r="H253">
        <v>1.7665817809716509E-2</v>
      </c>
      <c r="I253">
        <v>0.5</v>
      </c>
      <c r="J253">
        <v>39708.333333333336</v>
      </c>
      <c r="K253">
        <v>1050.5</v>
      </c>
      <c r="L253">
        <v>0</v>
      </c>
      <c r="M253">
        <v>0</v>
      </c>
    </row>
    <row r="254" spans="1:13">
      <c r="A254" s="14" t="s">
        <v>494</v>
      </c>
      <c r="B254" t="s">
        <v>243</v>
      </c>
      <c r="C254" s="7" t="s">
        <v>365</v>
      </c>
      <c r="D254">
        <v>358.85980000000018</v>
      </c>
      <c r="E254">
        <v>43577.48220428521</v>
      </c>
      <c r="F254">
        <v>2287.7870689333263</v>
      </c>
      <c r="G254">
        <v>364.71009012433251</v>
      </c>
      <c r="H254">
        <v>1.4455486113012648E-2</v>
      </c>
      <c r="I254">
        <v>43.229700000000001</v>
      </c>
      <c r="J254">
        <v>44487.57526654128</v>
      </c>
      <c r="K254">
        <v>3137.478168944036</v>
      </c>
      <c r="L254">
        <v>588.37211454162298</v>
      </c>
      <c r="M254">
        <v>3.0247389745963107E-2</v>
      </c>
    </row>
    <row r="255" spans="1:13">
      <c r="A255" s="14" t="s">
        <v>494</v>
      </c>
      <c r="B255" t="s">
        <v>243</v>
      </c>
      <c r="C255" s="7" t="s">
        <v>366</v>
      </c>
      <c r="D255">
        <v>25.046700000000001</v>
      </c>
      <c r="E255">
        <v>47578.404174335679</v>
      </c>
      <c r="F255">
        <v>259.41461350197829</v>
      </c>
      <c r="G255">
        <v>21.58967049551438</v>
      </c>
      <c r="H255">
        <v>4.045651493389385E-2</v>
      </c>
      <c r="I255">
        <v>4.8</v>
      </c>
      <c r="J255">
        <v>64317.708333333336</v>
      </c>
      <c r="K255">
        <v>480.83333333333337</v>
      </c>
      <c r="L255">
        <v>0</v>
      </c>
      <c r="M255">
        <v>0.18602366951416732</v>
      </c>
    </row>
    <row r="256" spans="1:13">
      <c r="A256" s="14" t="s">
        <v>494</v>
      </c>
      <c r="B256" t="s">
        <v>243</v>
      </c>
      <c r="C256" s="7" t="s">
        <v>367</v>
      </c>
      <c r="D256">
        <v>107.393</v>
      </c>
      <c r="E256">
        <v>45478.774656324575</v>
      </c>
      <c r="F256">
        <v>1437.2352946653878</v>
      </c>
      <c r="G256">
        <v>0</v>
      </c>
      <c r="H256">
        <v>1.3972356293941637E-2</v>
      </c>
      <c r="I256">
        <v>11.363799999999998</v>
      </c>
      <c r="J256">
        <v>47778.738992825194</v>
      </c>
      <c r="K256">
        <v>1476.1576233302246</v>
      </c>
      <c r="L256">
        <v>28.88558404758972</v>
      </c>
      <c r="M256">
        <v>5.5292251192682312E-3</v>
      </c>
    </row>
    <row r="257" spans="1:13">
      <c r="A257" s="14" t="s">
        <v>494</v>
      </c>
      <c r="B257" t="s">
        <v>243</v>
      </c>
      <c r="C257" s="7" t="s">
        <v>368</v>
      </c>
      <c r="D257">
        <v>45.177000000000007</v>
      </c>
      <c r="E257">
        <v>39617.272210785719</v>
      </c>
      <c r="F257">
        <v>890.65763552250019</v>
      </c>
      <c r="G257">
        <v>5.2174779201806221</v>
      </c>
      <c r="H257">
        <v>2.7148054943546673E-3</v>
      </c>
      <c r="I257">
        <v>4.6999999999999993</v>
      </c>
      <c r="J257">
        <v>38971.27659574469</v>
      </c>
      <c r="K257">
        <v>1684.4680851063833</v>
      </c>
      <c r="L257">
        <v>0</v>
      </c>
      <c r="M257">
        <v>0</v>
      </c>
    </row>
    <row r="258" spans="1:13">
      <c r="A258" s="14" t="s">
        <v>494</v>
      </c>
      <c r="B258" t="s">
        <v>243</v>
      </c>
      <c r="C258" s="7" t="s">
        <v>369</v>
      </c>
      <c r="D258">
        <v>156.11639999999994</v>
      </c>
      <c r="E258">
        <v>42046.353463398715</v>
      </c>
      <c r="F258">
        <v>3759.4656294918436</v>
      </c>
      <c r="G258">
        <v>830.59620898252876</v>
      </c>
      <c r="H258">
        <v>1.3874424216860054E-2</v>
      </c>
      <c r="I258">
        <v>20.165900000000001</v>
      </c>
      <c r="J258">
        <v>39910.682472226203</v>
      </c>
      <c r="K258">
        <v>4950.4599348404972</v>
      </c>
      <c r="L258">
        <v>1245.017579180696</v>
      </c>
      <c r="M258">
        <v>1.4585504528399377E-3</v>
      </c>
    </row>
    <row r="259" spans="1:13">
      <c r="A259" s="14" t="s">
        <v>494</v>
      </c>
      <c r="B259" t="s">
        <v>243</v>
      </c>
      <c r="C259" s="7" t="s">
        <v>370</v>
      </c>
      <c r="D259">
        <v>17</v>
      </c>
      <c r="E259">
        <v>47203.431372549021</v>
      </c>
      <c r="F259">
        <v>1739.9411764705883</v>
      </c>
      <c r="G259">
        <v>25.508235294117647</v>
      </c>
      <c r="H259">
        <v>8.7411943053837329E-3</v>
      </c>
      <c r="I259">
        <v>2.2000000000000002</v>
      </c>
      <c r="J259">
        <v>37959.84848484848</v>
      </c>
      <c r="K259">
        <v>4000.9090909090905</v>
      </c>
      <c r="L259">
        <v>0</v>
      </c>
      <c r="M259">
        <v>0</v>
      </c>
    </row>
    <row r="260" spans="1:13">
      <c r="A260" s="14" t="s">
        <v>494</v>
      </c>
      <c r="B260" t="s">
        <v>243</v>
      </c>
      <c r="C260" s="7" t="s">
        <v>371</v>
      </c>
      <c r="D260">
        <v>8.1266999999999996</v>
      </c>
    </row>
    <row r="261" spans="1:13">
      <c r="A261" s="14" t="s">
        <v>495</v>
      </c>
      <c r="B261" t="s">
        <v>245</v>
      </c>
      <c r="C261" s="7" t="s">
        <v>365</v>
      </c>
      <c r="D261">
        <v>791.03299999999922</v>
      </c>
      <c r="E261">
        <v>42774.64070083046</v>
      </c>
      <c r="F261">
        <v>2414.7105493702552</v>
      </c>
      <c r="G261">
        <v>422.55871752505954</v>
      </c>
      <c r="H261">
        <v>1.0359845091899219E-2</v>
      </c>
      <c r="I261">
        <v>97.703600000000037</v>
      </c>
      <c r="J261">
        <v>43314.906461993203</v>
      </c>
      <c r="K261">
        <v>2153.573972709296</v>
      </c>
      <c r="L261">
        <v>377.82906668740964</v>
      </c>
      <c r="M261">
        <v>8.0662233477788101E-3</v>
      </c>
    </row>
    <row r="262" spans="1:13">
      <c r="A262" s="14" t="s">
        <v>495</v>
      </c>
      <c r="B262" t="s">
        <v>245</v>
      </c>
      <c r="C262" s="7" t="s">
        <v>366</v>
      </c>
      <c r="D262">
        <v>32.556699999999999</v>
      </c>
      <c r="E262">
        <v>53543.242455981919</v>
      </c>
      <c r="F262">
        <v>145.86859233276101</v>
      </c>
      <c r="G262">
        <v>0</v>
      </c>
      <c r="H262">
        <v>9.3876395580787628E-2</v>
      </c>
      <c r="I262">
        <v>8.1</v>
      </c>
      <c r="J262">
        <v>48005.658436213991</v>
      </c>
      <c r="K262">
        <v>102.83950617283951</v>
      </c>
      <c r="L262">
        <v>0</v>
      </c>
      <c r="M262">
        <v>3.1303556390241088E-3</v>
      </c>
    </row>
    <row r="263" spans="1:13">
      <c r="A263" s="14" t="s">
        <v>495</v>
      </c>
      <c r="B263" t="s">
        <v>245</v>
      </c>
      <c r="C263" s="7" t="s">
        <v>367</v>
      </c>
      <c r="D263">
        <v>234.29090000000002</v>
      </c>
      <c r="E263">
        <v>45930.363748655975</v>
      </c>
      <c r="F263">
        <v>1284.3499256693281</v>
      </c>
      <c r="G263">
        <v>0.40799706689419007</v>
      </c>
      <c r="H263">
        <v>4.4522448337785681E-3</v>
      </c>
      <c r="I263">
        <v>20.734200000000001</v>
      </c>
      <c r="J263">
        <v>42060.018713044148</v>
      </c>
      <c r="K263">
        <v>830.51190786237225</v>
      </c>
      <c r="L263">
        <v>0</v>
      </c>
      <c r="M263">
        <v>2.378272801361573E-4</v>
      </c>
    </row>
    <row r="264" spans="1:13">
      <c r="A264" s="14" t="s">
        <v>495</v>
      </c>
      <c r="B264" t="s">
        <v>245</v>
      </c>
      <c r="C264" s="7" t="s">
        <v>368</v>
      </c>
      <c r="D264">
        <v>131.90699999999995</v>
      </c>
      <c r="E264">
        <v>38845.586499073841</v>
      </c>
      <c r="F264">
        <v>538.31866390714686</v>
      </c>
      <c r="G264">
        <v>1.2007702396385336</v>
      </c>
      <c r="H264">
        <v>6.95218052538716E-5</v>
      </c>
      <c r="I264">
        <v>12.9</v>
      </c>
      <c r="J264">
        <v>42848.578811369516</v>
      </c>
      <c r="K264">
        <v>62.63565891472868</v>
      </c>
      <c r="L264">
        <v>0</v>
      </c>
      <c r="M264">
        <v>1.7474335566978024E-2</v>
      </c>
    </row>
    <row r="265" spans="1:13">
      <c r="A265" s="14" t="s">
        <v>495</v>
      </c>
      <c r="B265" t="s">
        <v>245</v>
      </c>
      <c r="C265" s="7" t="s">
        <v>369</v>
      </c>
      <c r="D265">
        <v>332.05250000000029</v>
      </c>
      <c r="E265">
        <v>40927.877574580249</v>
      </c>
      <c r="F265">
        <v>4155.912664413001</v>
      </c>
      <c r="G265">
        <v>1005.5479479901506</v>
      </c>
      <c r="H265">
        <v>9.4364229675356244E-3</v>
      </c>
      <c r="I265">
        <v>49.534099999999995</v>
      </c>
      <c r="J265">
        <v>42740.069887881968</v>
      </c>
      <c r="K265">
        <v>3464.097056371269</v>
      </c>
      <c r="L265">
        <v>745.24943422813806</v>
      </c>
      <c r="M265">
        <v>8.8556797649029222E-3</v>
      </c>
    </row>
    <row r="266" spans="1:13">
      <c r="A266" s="14" t="s">
        <v>495</v>
      </c>
      <c r="B266" t="s">
        <v>245</v>
      </c>
      <c r="C266" s="7" t="s">
        <v>370</v>
      </c>
      <c r="D266">
        <v>45.983800000000009</v>
      </c>
      <c r="E266">
        <v>43178.211384589056</v>
      </c>
      <c r="F266">
        <v>2994.5328572236303</v>
      </c>
      <c r="G266">
        <v>0</v>
      </c>
      <c r="H266">
        <v>3.2681043218211296E-3</v>
      </c>
      <c r="I266">
        <v>5.1184000000000003</v>
      </c>
      <c r="J266">
        <v>46426.110535844535</v>
      </c>
      <c r="K266">
        <v>3776.1800562675835</v>
      </c>
      <c r="L266">
        <v>0</v>
      </c>
      <c r="M266">
        <v>1.7362935076104404E-2</v>
      </c>
    </row>
    <row r="267" spans="1:13">
      <c r="A267" s="14" t="s">
        <v>495</v>
      </c>
      <c r="B267" t="s">
        <v>245</v>
      </c>
      <c r="C267" s="7" t="s">
        <v>371</v>
      </c>
      <c r="D267">
        <v>14.242100000000001</v>
      </c>
      <c r="E267">
        <v>44388.659853532838</v>
      </c>
      <c r="F267">
        <v>1107.0024785670653</v>
      </c>
      <c r="G267">
        <v>7.6674085984510709</v>
      </c>
      <c r="H267">
        <v>1.2994496969817911E-2</v>
      </c>
      <c r="I267">
        <v>1.3169</v>
      </c>
      <c r="J267">
        <v>48318.516971675905</v>
      </c>
      <c r="K267">
        <v>479.91495178069709</v>
      </c>
      <c r="L267">
        <v>0</v>
      </c>
      <c r="M267">
        <v>0</v>
      </c>
    </row>
    <row r="268" spans="1:13">
      <c r="A268" s="14" t="s">
        <v>496</v>
      </c>
      <c r="B268" t="s">
        <v>246</v>
      </c>
      <c r="C268" s="7" t="s">
        <v>365</v>
      </c>
      <c r="D268">
        <v>321.10430000000014</v>
      </c>
      <c r="E268">
        <v>44089.172613592084</v>
      </c>
      <c r="F268">
        <v>3082.7610530285633</v>
      </c>
      <c r="G268">
        <v>507.33935982794367</v>
      </c>
      <c r="H268">
        <v>2.9458335498365781E-2</v>
      </c>
      <c r="I268">
        <v>41.787399999999991</v>
      </c>
      <c r="J268">
        <v>50146.436108731366</v>
      </c>
      <c r="K268">
        <v>3541.8425171223857</v>
      </c>
      <c r="L268">
        <v>571.53137070025889</v>
      </c>
      <c r="M268">
        <v>9.5766627088212153E-2</v>
      </c>
    </row>
    <row r="269" spans="1:13">
      <c r="A269" s="14" t="s">
        <v>496</v>
      </c>
      <c r="B269" t="s">
        <v>246</v>
      </c>
      <c r="C269" s="7" t="s">
        <v>366</v>
      </c>
      <c r="D269">
        <v>15.845400000000001</v>
      </c>
      <c r="E269">
        <v>55512.443990053893</v>
      </c>
      <c r="F269">
        <v>252.3382180317316</v>
      </c>
      <c r="G269">
        <v>93.251669254168391</v>
      </c>
      <c r="H269">
        <v>0.13463627141742801</v>
      </c>
      <c r="I269">
        <v>1.4</v>
      </c>
      <c r="J269">
        <v>80492.857142857145</v>
      </c>
      <c r="K269">
        <v>0</v>
      </c>
      <c r="L269">
        <v>0</v>
      </c>
      <c r="M269">
        <v>0.33864140562605377</v>
      </c>
    </row>
    <row r="270" spans="1:13">
      <c r="A270" s="14" t="s">
        <v>496</v>
      </c>
      <c r="B270" t="s">
        <v>246</v>
      </c>
      <c r="C270" s="7" t="s">
        <v>367</v>
      </c>
      <c r="D270">
        <v>83.837199999999982</v>
      </c>
      <c r="E270">
        <v>47526.325370281142</v>
      </c>
      <c r="F270">
        <v>810.32047826024746</v>
      </c>
      <c r="G270">
        <v>0</v>
      </c>
      <c r="H270">
        <v>8.7874478945656823E-3</v>
      </c>
      <c r="I270">
        <v>12.105700000000002</v>
      </c>
      <c r="J270">
        <v>48826.841838968416</v>
      </c>
      <c r="K270">
        <v>836.54807239564821</v>
      </c>
      <c r="L270">
        <v>0</v>
      </c>
      <c r="M270">
        <v>1.9245906460599642E-2</v>
      </c>
    </row>
    <row r="271" spans="1:13">
      <c r="A271" s="14" t="s">
        <v>496</v>
      </c>
      <c r="B271" t="s">
        <v>246</v>
      </c>
      <c r="C271" s="7" t="s">
        <v>368</v>
      </c>
      <c r="D271">
        <v>32.079000000000001</v>
      </c>
      <c r="E271">
        <v>41715.356100044679</v>
      </c>
      <c r="F271">
        <v>71.417438199445115</v>
      </c>
      <c r="G271">
        <v>0</v>
      </c>
      <c r="H271">
        <v>1.0654160413895652E-3</v>
      </c>
      <c r="I271">
        <v>4.8769</v>
      </c>
      <c r="J271">
        <v>46055.924528559801</v>
      </c>
      <c r="K271">
        <v>293.42410137587405</v>
      </c>
      <c r="L271">
        <v>0</v>
      </c>
      <c r="M271">
        <v>2.5855912968290592E-2</v>
      </c>
    </row>
    <row r="272" spans="1:13">
      <c r="A272" s="14" t="s">
        <v>496</v>
      </c>
      <c r="B272" t="s">
        <v>246</v>
      </c>
      <c r="C272" s="7" t="s">
        <v>369</v>
      </c>
      <c r="D272">
        <v>165.74749999999989</v>
      </c>
      <c r="E272">
        <v>41190.7544869958</v>
      </c>
      <c r="F272">
        <v>4148.3245901144837</v>
      </c>
      <c r="G272">
        <v>928.53629768171572</v>
      </c>
      <c r="H272">
        <v>3.2084697538724331E-2</v>
      </c>
      <c r="I272">
        <v>19.992700000000003</v>
      </c>
      <c r="J272">
        <v>48800.61113973266</v>
      </c>
      <c r="K272">
        <v>5664.6871107954394</v>
      </c>
      <c r="L272">
        <v>1165.2508165480399</v>
      </c>
      <c r="M272">
        <v>0.13868803555173953</v>
      </c>
    </row>
    <row r="273" spans="1:13">
      <c r="A273" s="14" t="s">
        <v>496</v>
      </c>
      <c r="B273" t="s">
        <v>246</v>
      </c>
      <c r="C273" s="7" t="s">
        <v>370</v>
      </c>
      <c r="D273">
        <v>19.805200000000003</v>
      </c>
      <c r="E273">
        <v>47958.305394542847</v>
      </c>
      <c r="F273">
        <v>11516.621897279501</v>
      </c>
      <c r="G273">
        <v>380.13602488235404</v>
      </c>
      <c r="H273">
        <v>4.1677249297527967E-2</v>
      </c>
      <c r="I273">
        <v>2.4120999999999997</v>
      </c>
      <c r="J273">
        <v>53442.837499827263</v>
      </c>
      <c r="K273">
        <v>9615.6875751419939</v>
      </c>
      <c r="L273">
        <v>243.06620786866216</v>
      </c>
      <c r="M273">
        <v>9.5620217119528391E-3</v>
      </c>
    </row>
    <row r="274" spans="1:13">
      <c r="A274" s="14" t="s">
        <v>496</v>
      </c>
      <c r="B274" t="s">
        <v>246</v>
      </c>
      <c r="C274" s="7" t="s">
        <v>371</v>
      </c>
      <c r="D274">
        <v>3.79</v>
      </c>
    </row>
    <row r="275" spans="1:13">
      <c r="A275" s="14" t="s">
        <v>497</v>
      </c>
      <c r="B275" t="s">
        <v>247</v>
      </c>
      <c r="C275" s="7" t="s">
        <v>365</v>
      </c>
      <c r="D275">
        <v>414.01149999999984</v>
      </c>
      <c r="E275">
        <v>45040.23071500838</v>
      </c>
      <c r="F275">
        <v>2916.2808762558552</v>
      </c>
      <c r="G275">
        <v>494.82900837295614</v>
      </c>
      <c r="H275">
        <v>2.4040068411199041E-2</v>
      </c>
      <c r="I275">
        <v>80.48550000000003</v>
      </c>
      <c r="J275">
        <v>45550.408253142894</v>
      </c>
      <c r="K275">
        <v>2455.5102471873806</v>
      </c>
      <c r="L275">
        <v>481.15523914245404</v>
      </c>
      <c r="M275">
        <v>2.04404088160214E-2</v>
      </c>
    </row>
    <row r="276" spans="1:13">
      <c r="A276" s="14" t="s">
        <v>497</v>
      </c>
      <c r="B276" t="s">
        <v>247</v>
      </c>
      <c r="C276" s="7" t="s">
        <v>366</v>
      </c>
      <c r="D276">
        <v>30.000000000000004</v>
      </c>
      <c r="E276">
        <v>48038.314999999995</v>
      </c>
      <c r="F276">
        <v>259.23333333333329</v>
      </c>
      <c r="G276">
        <v>16.243333333333332</v>
      </c>
      <c r="H276">
        <v>8.5570423536681234E-2</v>
      </c>
      <c r="I276">
        <v>6.8</v>
      </c>
      <c r="J276">
        <v>50363.10539215686</v>
      </c>
      <c r="K276">
        <v>1575</v>
      </c>
      <c r="L276">
        <v>0</v>
      </c>
      <c r="M276">
        <v>8.2351745316009861E-2</v>
      </c>
    </row>
    <row r="277" spans="1:13">
      <c r="A277" s="14" t="s">
        <v>497</v>
      </c>
      <c r="B277" t="s">
        <v>247</v>
      </c>
      <c r="C277" s="7" t="s">
        <v>367</v>
      </c>
      <c r="D277">
        <v>126.10299999999999</v>
      </c>
      <c r="E277">
        <v>47002.507595642724</v>
      </c>
      <c r="F277">
        <v>1169.4471979255054</v>
      </c>
      <c r="G277">
        <v>0.50450821947138447</v>
      </c>
      <c r="H277">
        <v>1.2403593845825329E-2</v>
      </c>
      <c r="I277">
        <v>18.712900000000001</v>
      </c>
      <c r="J277">
        <v>46827.333906912689</v>
      </c>
      <c r="K277">
        <v>1115.6474945091354</v>
      </c>
      <c r="L277">
        <v>0</v>
      </c>
      <c r="M277">
        <v>2.0005895320662171E-3</v>
      </c>
    </row>
    <row r="278" spans="1:13">
      <c r="A278" s="14" t="s">
        <v>497</v>
      </c>
      <c r="B278" t="s">
        <v>247</v>
      </c>
      <c r="C278" s="7" t="s">
        <v>368</v>
      </c>
      <c r="D278">
        <v>39.881000000000007</v>
      </c>
      <c r="E278">
        <v>42110.509620287012</v>
      </c>
      <c r="F278">
        <v>54.311576941400659</v>
      </c>
      <c r="G278">
        <v>0</v>
      </c>
      <c r="H278">
        <v>2.957346123418888E-3</v>
      </c>
      <c r="I278">
        <v>7.2077</v>
      </c>
      <c r="J278">
        <v>43136.157396488015</v>
      </c>
      <c r="K278">
        <v>115.57084784327871</v>
      </c>
      <c r="L278">
        <v>0</v>
      </c>
      <c r="M278">
        <v>3.3523608032619036E-3</v>
      </c>
    </row>
    <row r="279" spans="1:13">
      <c r="A279" s="14" t="s">
        <v>497</v>
      </c>
      <c r="B279" t="s">
        <v>247</v>
      </c>
      <c r="C279" s="7" t="s">
        <v>369</v>
      </c>
      <c r="D279">
        <v>203.40110000000007</v>
      </c>
      <c r="E279">
        <v>43889.239593509192</v>
      </c>
      <c r="F279">
        <v>4133.1397912793982</v>
      </c>
      <c r="G279">
        <v>957.19620002055035</v>
      </c>
      <c r="H279">
        <v>2.7853857218483942E-2</v>
      </c>
      <c r="I279">
        <v>39.255599999999994</v>
      </c>
      <c r="J279">
        <v>43697.617127662481</v>
      </c>
      <c r="K279">
        <v>3353.4835794128744</v>
      </c>
      <c r="L279">
        <v>971.57501095385123</v>
      </c>
      <c r="M279">
        <v>1.4839856653615235E-2</v>
      </c>
    </row>
    <row r="280" spans="1:13">
      <c r="A280" s="14" t="s">
        <v>497</v>
      </c>
      <c r="B280" t="s">
        <v>247</v>
      </c>
      <c r="C280" s="7" t="s">
        <v>370</v>
      </c>
      <c r="D280">
        <v>9.8426000000000009</v>
      </c>
      <c r="E280">
        <v>44559.585815739738</v>
      </c>
      <c r="F280">
        <v>20793.578932395911</v>
      </c>
      <c r="G280">
        <v>977.30477719301814</v>
      </c>
      <c r="H280">
        <v>0</v>
      </c>
      <c r="I280">
        <v>3.2417000000000002</v>
      </c>
      <c r="J280">
        <v>51879.116782860845</v>
      </c>
      <c r="K280">
        <v>7882.9009470339633</v>
      </c>
      <c r="L280">
        <v>180.84955424622882</v>
      </c>
      <c r="M280">
        <v>4.5192927878070291E-2</v>
      </c>
    </row>
    <row r="281" spans="1:13">
      <c r="A281" s="14" t="s">
        <v>497</v>
      </c>
      <c r="B281" t="s">
        <v>247</v>
      </c>
      <c r="C281" s="7" t="s">
        <v>371</v>
      </c>
      <c r="D281">
        <v>4.7837999999999994</v>
      </c>
      <c r="E281">
        <v>48864.038700057143</v>
      </c>
      <c r="F281">
        <v>964.07876583469226</v>
      </c>
      <c r="G281">
        <v>0</v>
      </c>
      <c r="H281">
        <v>3.8938433288748294E-3</v>
      </c>
      <c r="I281">
        <v>5.2675999999999998</v>
      </c>
      <c r="J281">
        <v>48017.665856683627</v>
      </c>
      <c r="K281">
        <v>1521.7480446503153</v>
      </c>
      <c r="L281">
        <v>0</v>
      </c>
      <c r="M281">
        <v>4.1722580668648292E-2</v>
      </c>
    </row>
    <row r="282" spans="1:13">
      <c r="A282" s="14" t="s">
        <v>498</v>
      </c>
      <c r="B282" t="s">
        <v>248</v>
      </c>
      <c r="C282" s="7" t="s">
        <v>365</v>
      </c>
      <c r="D282">
        <v>560.81980000000033</v>
      </c>
      <c r="E282">
        <v>43900.872044817261</v>
      </c>
      <c r="F282">
        <v>2753.1183278479107</v>
      </c>
      <c r="G282">
        <v>502.45085854672021</v>
      </c>
      <c r="H282">
        <v>1.3644253858083169E-2</v>
      </c>
      <c r="I282">
        <v>63.149599999999978</v>
      </c>
      <c r="J282">
        <v>47453.097631127814</v>
      </c>
      <c r="K282">
        <v>2120.1409035053275</v>
      </c>
      <c r="L282">
        <v>469.28183234731512</v>
      </c>
      <c r="M282">
        <v>4.85414315553446E-2</v>
      </c>
    </row>
    <row r="283" spans="1:13">
      <c r="A283" s="14" t="s">
        <v>498</v>
      </c>
      <c r="B283" t="s">
        <v>248</v>
      </c>
      <c r="C283" s="7" t="s">
        <v>366</v>
      </c>
      <c r="D283">
        <v>40.35</v>
      </c>
      <c r="E283">
        <v>52609.318463444833</v>
      </c>
      <c r="F283">
        <v>411.74027261462209</v>
      </c>
      <c r="G283">
        <v>0</v>
      </c>
      <c r="H283">
        <v>6.3434810894836741E-2</v>
      </c>
      <c r="I283">
        <v>10.100000000000001</v>
      </c>
      <c r="J283">
        <v>61341.823432343233</v>
      </c>
      <c r="K283">
        <v>206.23762376237622</v>
      </c>
      <c r="L283">
        <v>0</v>
      </c>
      <c r="M283">
        <v>0.19104820952795878</v>
      </c>
    </row>
    <row r="284" spans="1:13">
      <c r="A284" s="14" t="s">
        <v>498</v>
      </c>
      <c r="B284" t="s">
        <v>248</v>
      </c>
      <c r="C284" s="7" t="s">
        <v>367</v>
      </c>
      <c r="D284">
        <v>171.68940000000001</v>
      </c>
      <c r="E284">
        <v>45938.423503916543</v>
      </c>
      <c r="F284">
        <v>1653.1823164388716</v>
      </c>
      <c r="G284">
        <v>0</v>
      </c>
      <c r="H284">
        <v>1.1773687821819151E-2</v>
      </c>
      <c r="I284">
        <v>21.365700000000004</v>
      </c>
      <c r="J284">
        <v>47789.632760296481</v>
      </c>
      <c r="K284">
        <v>892.41166917067994</v>
      </c>
      <c r="L284">
        <v>0</v>
      </c>
      <c r="M284">
        <v>2.4802204484292149E-2</v>
      </c>
    </row>
    <row r="285" spans="1:13">
      <c r="A285" s="14" t="s">
        <v>498</v>
      </c>
      <c r="B285" t="s">
        <v>248</v>
      </c>
      <c r="C285" s="7" t="s">
        <v>368</v>
      </c>
      <c r="D285">
        <v>75.206099999999992</v>
      </c>
      <c r="E285">
        <v>41363.96104615627</v>
      </c>
      <c r="F285">
        <v>178.16373937752391</v>
      </c>
      <c r="G285">
        <v>0</v>
      </c>
      <c r="H285">
        <v>6.7214884555166299E-3</v>
      </c>
      <c r="I285">
        <v>5.7847000000000008</v>
      </c>
      <c r="J285">
        <v>41097.555908978284</v>
      </c>
      <c r="K285">
        <v>503.74263142427429</v>
      </c>
      <c r="L285">
        <v>0</v>
      </c>
      <c r="M285">
        <v>0</v>
      </c>
    </row>
    <row r="286" spans="1:13">
      <c r="A286" s="14" t="s">
        <v>498</v>
      </c>
      <c r="B286" t="s">
        <v>248</v>
      </c>
      <c r="C286" s="7" t="s">
        <v>369</v>
      </c>
      <c r="D286">
        <v>257.9242999999999</v>
      </c>
      <c r="E286">
        <v>41751.925258044095</v>
      </c>
      <c r="F286">
        <v>4756.7090033781242</v>
      </c>
      <c r="G286">
        <v>1092.5081118762369</v>
      </c>
      <c r="H286">
        <v>8.6764786399618331E-3</v>
      </c>
      <c r="I286">
        <v>22.899199999999997</v>
      </c>
      <c r="J286">
        <v>41275.156446513414</v>
      </c>
      <c r="K286">
        <v>4795.8902494410286</v>
      </c>
      <c r="L286">
        <v>1294.1482671883737</v>
      </c>
      <c r="M286">
        <v>0</v>
      </c>
    </row>
    <row r="287" spans="1:13">
      <c r="A287" s="14" t="s">
        <v>498</v>
      </c>
      <c r="B287" t="s">
        <v>248</v>
      </c>
      <c r="C287" s="7" t="s">
        <v>370</v>
      </c>
      <c r="D287">
        <v>8.5</v>
      </c>
      <c r="E287">
        <v>48023.348039215693</v>
      </c>
      <c r="F287">
        <v>0</v>
      </c>
      <c r="G287">
        <v>0</v>
      </c>
      <c r="H287">
        <v>0</v>
      </c>
      <c r="I287">
        <v>2</v>
      </c>
      <c r="J287">
        <v>55388.833333333328</v>
      </c>
      <c r="K287">
        <v>0</v>
      </c>
      <c r="L287">
        <v>0</v>
      </c>
      <c r="M287">
        <v>7.123878760159217E-3</v>
      </c>
    </row>
    <row r="288" spans="1:13">
      <c r="A288" s="14" t="s">
        <v>498</v>
      </c>
      <c r="B288" t="s">
        <v>248</v>
      </c>
      <c r="C288" s="7" t="s">
        <v>371</v>
      </c>
      <c r="D288">
        <v>7.1499999999999995</v>
      </c>
    </row>
    <row r="289" spans="1:13">
      <c r="A289" s="14" t="s">
        <v>499</v>
      </c>
      <c r="B289" t="s">
        <v>249</v>
      </c>
      <c r="C289" s="7" t="s">
        <v>365</v>
      </c>
      <c r="D289">
        <v>468.7324999999999</v>
      </c>
      <c r="E289">
        <v>44387.628547465749</v>
      </c>
      <c r="F289">
        <v>2877.0972356301327</v>
      </c>
      <c r="G289">
        <v>529.74965465377352</v>
      </c>
      <c r="H289">
        <v>1.7549135750759861E-2</v>
      </c>
      <c r="I289">
        <v>59.199899999999985</v>
      </c>
      <c r="J289">
        <v>44141.043815107812</v>
      </c>
      <c r="K289">
        <v>2719.7074657220701</v>
      </c>
      <c r="L289">
        <v>510.13532117452911</v>
      </c>
      <c r="M289">
        <v>2.0490347191296231E-2</v>
      </c>
    </row>
    <row r="290" spans="1:13">
      <c r="A290" s="14" t="s">
        <v>499</v>
      </c>
      <c r="B290" t="s">
        <v>249</v>
      </c>
      <c r="C290" s="7" t="s">
        <v>366</v>
      </c>
      <c r="D290">
        <v>20.825299999999999</v>
      </c>
      <c r="E290">
        <v>57310.189038893397</v>
      </c>
      <c r="F290">
        <v>1766.0744383034098</v>
      </c>
      <c r="G290">
        <v>0</v>
      </c>
      <c r="H290">
        <v>0.14816358758602599</v>
      </c>
      <c r="I290">
        <v>4.9720000000000004</v>
      </c>
      <c r="J290">
        <v>50111.660297666931</v>
      </c>
      <c r="K290">
        <v>324.00643604183426</v>
      </c>
      <c r="L290">
        <v>0</v>
      </c>
      <c r="M290">
        <v>9.8743396910432088E-2</v>
      </c>
    </row>
    <row r="291" spans="1:13">
      <c r="A291" s="14" t="s">
        <v>499</v>
      </c>
      <c r="B291" t="s">
        <v>249</v>
      </c>
      <c r="C291" s="7" t="s">
        <v>367</v>
      </c>
      <c r="D291">
        <v>184.58060000000003</v>
      </c>
      <c r="E291">
        <v>45946.460557068254</v>
      </c>
      <c r="F291">
        <v>1216.3987981402161</v>
      </c>
      <c r="G291">
        <v>0.39440764630735831</v>
      </c>
      <c r="H291">
        <v>1.6486358217181064E-2</v>
      </c>
      <c r="I291">
        <v>17.8247</v>
      </c>
      <c r="J291">
        <v>46470.766127901159</v>
      </c>
      <c r="K291">
        <v>949.02017986277474</v>
      </c>
      <c r="L291">
        <v>0</v>
      </c>
      <c r="M291">
        <v>1.7014131346562177E-2</v>
      </c>
    </row>
    <row r="292" spans="1:13">
      <c r="A292" s="14" t="s">
        <v>499</v>
      </c>
      <c r="B292" t="s">
        <v>249</v>
      </c>
      <c r="C292" s="7" t="s">
        <v>368</v>
      </c>
      <c r="D292">
        <v>33.104399999999998</v>
      </c>
      <c r="E292">
        <v>40962.570660294899</v>
      </c>
      <c r="F292">
        <v>619.01137008977662</v>
      </c>
      <c r="G292">
        <v>0</v>
      </c>
      <c r="H292">
        <v>7.4024119051642641E-3</v>
      </c>
      <c r="I292">
        <v>5.35</v>
      </c>
      <c r="J292">
        <v>40863.395638629292</v>
      </c>
      <c r="K292">
        <v>155.88785046728972</v>
      </c>
      <c r="L292">
        <v>0</v>
      </c>
      <c r="M292">
        <v>0</v>
      </c>
    </row>
    <row r="293" spans="1:13">
      <c r="A293" s="14" t="s">
        <v>499</v>
      </c>
      <c r="B293" t="s">
        <v>249</v>
      </c>
      <c r="C293" s="7" t="s">
        <v>369</v>
      </c>
      <c r="D293">
        <v>206.70720000000006</v>
      </c>
      <c r="E293">
        <v>42098.781851817424</v>
      </c>
      <c r="F293">
        <v>5018.2081224069616</v>
      </c>
      <c r="G293">
        <v>1193.0415099232139</v>
      </c>
      <c r="H293">
        <v>5.3688055095044793E-3</v>
      </c>
      <c r="I293">
        <v>27.453200000000006</v>
      </c>
      <c r="J293">
        <v>42262.941044516963</v>
      </c>
      <c r="K293">
        <v>5159.1235265834212</v>
      </c>
      <c r="L293">
        <v>1100.052452901665</v>
      </c>
      <c r="M293">
        <v>1.2883602454869374E-2</v>
      </c>
    </row>
    <row r="294" spans="1:13">
      <c r="A294" s="14" t="s">
        <v>499</v>
      </c>
      <c r="B294" t="s">
        <v>249</v>
      </c>
      <c r="C294" s="7" t="s">
        <v>370</v>
      </c>
      <c r="D294">
        <v>19.715</v>
      </c>
      <c r="E294">
        <v>45681.738946656507</v>
      </c>
      <c r="F294">
        <v>1390.0593456758813</v>
      </c>
      <c r="G294">
        <v>82.567080902865854</v>
      </c>
      <c r="H294">
        <v>5.511731671474458E-4</v>
      </c>
      <c r="I294">
        <v>3.6</v>
      </c>
      <c r="J294">
        <v>43552.944444444445</v>
      </c>
      <c r="K294">
        <v>3.0555555555555554</v>
      </c>
      <c r="L294">
        <v>0</v>
      </c>
      <c r="M294">
        <v>5.9167125845654631E-3</v>
      </c>
    </row>
    <row r="295" spans="1:13">
      <c r="A295" s="14" t="s">
        <v>499</v>
      </c>
      <c r="B295" t="s">
        <v>249</v>
      </c>
      <c r="C295" s="7" t="s">
        <v>371</v>
      </c>
      <c r="D295">
        <v>3.8</v>
      </c>
    </row>
    <row r="296" spans="1:13">
      <c r="A296" s="14" t="s">
        <v>500</v>
      </c>
      <c r="B296" t="s">
        <v>250</v>
      </c>
      <c r="C296" s="7" t="s">
        <v>365</v>
      </c>
      <c r="D296">
        <v>609.05312545129561</v>
      </c>
      <c r="E296">
        <v>41433.285780491336</v>
      </c>
      <c r="F296">
        <v>3707.3286477709125</v>
      </c>
      <c r="G296">
        <v>605.81698801167408</v>
      </c>
      <c r="H296">
        <v>1.5043297835806865E-2</v>
      </c>
      <c r="I296">
        <v>91.912160228898429</v>
      </c>
      <c r="J296">
        <v>43292.624393573715</v>
      </c>
      <c r="K296">
        <v>3767.9548509960046</v>
      </c>
      <c r="L296">
        <v>668.2919849455069</v>
      </c>
      <c r="M296">
        <v>2.002411623917066E-2</v>
      </c>
    </row>
    <row r="297" spans="1:13">
      <c r="A297" s="14" t="s">
        <v>500</v>
      </c>
      <c r="B297" t="s">
        <v>250</v>
      </c>
      <c r="C297" s="7" t="s">
        <v>366</v>
      </c>
      <c r="D297">
        <v>19.233000000000001</v>
      </c>
      <c r="E297">
        <v>57637.28530823758</v>
      </c>
      <c r="F297">
        <v>1279.311599854417</v>
      </c>
      <c r="G297">
        <v>0</v>
      </c>
      <c r="H297">
        <v>0.10949104396945403</v>
      </c>
      <c r="I297">
        <v>7.61</v>
      </c>
      <c r="J297">
        <v>56621.922908453787</v>
      </c>
      <c r="K297">
        <v>4036.2680683311432</v>
      </c>
      <c r="L297">
        <v>0</v>
      </c>
      <c r="M297">
        <v>0.11665829618367353</v>
      </c>
    </row>
    <row r="298" spans="1:13">
      <c r="A298" s="14" t="s">
        <v>500</v>
      </c>
      <c r="B298" t="s">
        <v>250</v>
      </c>
      <c r="C298" s="7" t="s">
        <v>367</v>
      </c>
      <c r="D298">
        <v>131.86539999999994</v>
      </c>
      <c r="E298">
        <v>46269.891990936747</v>
      </c>
      <c r="F298">
        <v>1571.0080127159974</v>
      </c>
      <c r="G298">
        <v>4.2300709663035203</v>
      </c>
      <c r="H298">
        <v>1.8950142517366684E-2</v>
      </c>
      <c r="I298">
        <v>12.163999999999998</v>
      </c>
      <c r="J298">
        <v>44230.400978296624</v>
      </c>
      <c r="K298">
        <v>1638.6879316014472</v>
      </c>
      <c r="L298">
        <v>0</v>
      </c>
      <c r="M298">
        <v>3.7040250013203738E-4</v>
      </c>
    </row>
    <row r="299" spans="1:13">
      <c r="A299" s="14" t="s">
        <v>500</v>
      </c>
      <c r="B299" t="s">
        <v>250</v>
      </c>
      <c r="C299" s="7" t="s">
        <v>368</v>
      </c>
      <c r="D299">
        <v>77.551699999999997</v>
      </c>
      <c r="E299">
        <v>38377.373008371622</v>
      </c>
      <c r="F299">
        <v>131.09822221821057</v>
      </c>
      <c r="G299">
        <v>0</v>
      </c>
      <c r="H299">
        <v>2.1245776987444875E-3</v>
      </c>
      <c r="I299">
        <v>5.5</v>
      </c>
      <c r="J299">
        <v>38716.21212121212</v>
      </c>
      <c r="K299">
        <v>75.818181818181813</v>
      </c>
      <c r="L299">
        <v>0</v>
      </c>
      <c r="M299">
        <v>0</v>
      </c>
    </row>
    <row r="300" spans="1:13">
      <c r="A300" s="14" t="s">
        <v>500</v>
      </c>
      <c r="B300" t="s">
        <v>250</v>
      </c>
      <c r="C300" s="7" t="s">
        <v>369</v>
      </c>
      <c r="D300">
        <v>354.97682545129624</v>
      </c>
      <c r="E300">
        <v>39202.573217630976</v>
      </c>
      <c r="F300">
        <v>5577.3907141204081</v>
      </c>
      <c r="G300">
        <v>1037.8619210750362</v>
      </c>
      <c r="H300">
        <v>1.015816155487253E-2</v>
      </c>
      <c r="I300">
        <v>61.568160228898428</v>
      </c>
      <c r="J300">
        <v>41538.749189789742</v>
      </c>
      <c r="K300">
        <v>4795.5772740699058</v>
      </c>
      <c r="L300">
        <v>997.66112503016063</v>
      </c>
      <c r="M300">
        <v>1.0444223284402606E-2</v>
      </c>
    </row>
    <row r="301" spans="1:13">
      <c r="A301" s="14" t="s">
        <v>500</v>
      </c>
      <c r="B301" t="s">
        <v>250</v>
      </c>
      <c r="C301" s="7" t="s">
        <v>370</v>
      </c>
      <c r="D301">
        <v>13.94</v>
      </c>
      <c r="E301">
        <v>44376.315160210434</v>
      </c>
      <c r="F301">
        <v>2288.1635581061696</v>
      </c>
      <c r="G301">
        <v>0</v>
      </c>
      <c r="H301">
        <v>5.9927999288755709E-4</v>
      </c>
      <c r="I301">
        <v>4.57</v>
      </c>
      <c r="J301">
        <v>48059.700948212972</v>
      </c>
      <c r="K301">
        <v>0</v>
      </c>
      <c r="L301">
        <v>0</v>
      </c>
      <c r="M301">
        <v>1.2573256730740775E-2</v>
      </c>
    </row>
    <row r="302" spans="1:13">
      <c r="A302" s="14" t="s">
        <v>500</v>
      </c>
      <c r="B302" t="s">
        <v>250</v>
      </c>
      <c r="C302" s="7" t="s">
        <v>371</v>
      </c>
      <c r="D302">
        <v>11.4862</v>
      </c>
      <c r="E302">
        <v>44775.046287428966</v>
      </c>
      <c r="F302">
        <v>373.07029304730895</v>
      </c>
      <c r="G302">
        <v>0</v>
      </c>
      <c r="H302">
        <v>3.3967738676586438E-3</v>
      </c>
      <c r="I302">
        <v>0.5</v>
      </c>
      <c r="J302">
        <v>40341.666666666664</v>
      </c>
      <c r="K302">
        <v>0</v>
      </c>
      <c r="L302">
        <v>0</v>
      </c>
      <c r="M302">
        <v>0</v>
      </c>
    </row>
    <row r="303" spans="1:13">
      <c r="A303" s="14" t="s">
        <v>501</v>
      </c>
      <c r="B303" t="s">
        <v>251</v>
      </c>
      <c r="C303" s="7" t="s">
        <v>365</v>
      </c>
      <c r="D303">
        <v>455.50526104197456</v>
      </c>
      <c r="E303">
        <v>44184.260496471063</v>
      </c>
      <c r="F303">
        <v>1578.3417920473828</v>
      </c>
      <c r="G303">
        <v>489.64595818235193</v>
      </c>
      <c r="H303">
        <v>1.8441450867661271E-2</v>
      </c>
      <c r="I303">
        <v>60.2102</v>
      </c>
      <c r="J303">
        <v>46890.56200638209</v>
      </c>
      <c r="K303">
        <v>1152.7108363699174</v>
      </c>
      <c r="L303">
        <v>517.48424685518398</v>
      </c>
      <c r="M303">
        <v>3.0653017789430529E-2</v>
      </c>
    </row>
    <row r="304" spans="1:13">
      <c r="A304" s="14" t="s">
        <v>501</v>
      </c>
      <c r="B304" t="s">
        <v>251</v>
      </c>
      <c r="C304" s="7" t="s">
        <v>366</v>
      </c>
      <c r="D304">
        <v>17.495199999999997</v>
      </c>
      <c r="E304">
        <v>53856.311851250641</v>
      </c>
      <c r="F304">
        <v>155.75700763638028</v>
      </c>
      <c r="G304">
        <v>0</v>
      </c>
      <c r="H304">
        <v>9.7896865144554979E-2</v>
      </c>
      <c r="I304">
        <v>4.0999999999999996</v>
      </c>
      <c r="J304">
        <v>55206.138211382116</v>
      </c>
      <c r="K304">
        <v>564.40731707317082</v>
      </c>
      <c r="L304">
        <v>0</v>
      </c>
      <c r="M304">
        <v>0.13545556749941626</v>
      </c>
    </row>
    <row r="305" spans="1:13">
      <c r="A305" s="14" t="s">
        <v>501</v>
      </c>
      <c r="B305" t="s">
        <v>251</v>
      </c>
      <c r="C305" s="7" t="s">
        <v>367</v>
      </c>
      <c r="D305">
        <v>130.03780000000006</v>
      </c>
      <c r="E305">
        <v>47050.86419186063</v>
      </c>
      <c r="F305">
        <v>1144.5748851487792</v>
      </c>
      <c r="G305">
        <v>0.68234005804466058</v>
      </c>
      <c r="H305">
        <v>1.4701992211617153E-2</v>
      </c>
      <c r="I305">
        <v>16.414699999999996</v>
      </c>
      <c r="J305">
        <v>50263.640111201152</v>
      </c>
      <c r="K305">
        <v>734.44534472149985</v>
      </c>
      <c r="L305">
        <v>0</v>
      </c>
      <c r="M305">
        <v>2.9899598177847292E-2</v>
      </c>
    </row>
    <row r="306" spans="1:13">
      <c r="A306" s="14" t="s">
        <v>501</v>
      </c>
      <c r="B306" t="s">
        <v>251</v>
      </c>
      <c r="C306" s="7" t="s">
        <v>368</v>
      </c>
      <c r="D306">
        <v>43.044000000000011</v>
      </c>
      <c r="E306">
        <v>42184.878051141452</v>
      </c>
      <c r="F306">
        <v>110.46835795929744</v>
      </c>
      <c r="G306">
        <v>0</v>
      </c>
      <c r="H306">
        <v>1.2132753580439729E-2</v>
      </c>
      <c r="I306">
        <v>6.2</v>
      </c>
      <c r="J306">
        <v>40819.81182795699</v>
      </c>
      <c r="K306">
        <v>107.74193548387096</v>
      </c>
      <c r="L306">
        <v>0</v>
      </c>
      <c r="M306">
        <v>0</v>
      </c>
    </row>
    <row r="307" spans="1:13">
      <c r="A307" s="14" t="s">
        <v>501</v>
      </c>
      <c r="B307" t="s">
        <v>251</v>
      </c>
      <c r="C307" s="7" t="s">
        <v>369</v>
      </c>
      <c r="D307">
        <v>231.31826104197438</v>
      </c>
      <c r="E307">
        <v>41876.105510287722</v>
      </c>
      <c r="F307">
        <v>2335.6950617139596</v>
      </c>
      <c r="G307">
        <v>960.90537339664081</v>
      </c>
      <c r="H307">
        <v>1.425394008449633E-2</v>
      </c>
      <c r="I307">
        <v>27.945500000000003</v>
      </c>
      <c r="J307">
        <v>44363.136933793758</v>
      </c>
      <c r="K307">
        <v>1815.1040417956374</v>
      </c>
      <c r="L307">
        <v>1091.0482904224295</v>
      </c>
      <c r="M307">
        <v>2.5314082908033022E-2</v>
      </c>
    </row>
    <row r="308" spans="1:13">
      <c r="A308" s="14" t="s">
        <v>501</v>
      </c>
      <c r="B308" t="s">
        <v>251</v>
      </c>
      <c r="C308" s="7" t="s">
        <v>370</v>
      </c>
      <c r="D308">
        <v>26.51</v>
      </c>
      <c r="E308">
        <v>46418.911102728518</v>
      </c>
      <c r="F308">
        <v>682.93360995850628</v>
      </c>
      <c r="G308">
        <v>0</v>
      </c>
      <c r="H308">
        <v>1.8465381927693938E-2</v>
      </c>
      <c r="I308">
        <v>3.95</v>
      </c>
      <c r="J308">
        <v>46649.915611814344</v>
      </c>
      <c r="K308">
        <v>595.11139240506327</v>
      </c>
      <c r="L308">
        <v>0</v>
      </c>
      <c r="M308">
        <v>0</v>
      </c>
    </row>
    <row r="309" spans="1:13">
      <c r="A309" s="14" t="s">
        <v>501</v>
      </c>
      <c r="B309" t="s">
        <v>251</v>
      </c>
      <c r="C309" s="7" t="s">
        <v>371</v>
      </c>
      <c r="D309">
        <v>7.0999999999999988</v>
      </c>
    </row>
    <row r="310" spans="1:13">
      <c r="A310" s="14" t="s">
        <v>502</v>
      </c>
      <c r="B310" t="s">
        <v>252</v>
      </c>
      <c r="C310" s="7" t="s">
        <v>365</v>
      </c>
      <c r="D310">
        <v>344.47460000000007</v>
      </c>
      <c r="E310">
        <v>44640.545479986053</v>
      </c>
      <c r="F310">
        <v>3172.0305938376878</v>
      </c>
      <c r="G310">
        <v>422.09193362877846</v>
      </c>
      <c r="H310">
        <v>2.9435878058008746E-2</v>
      </c>
      <c r="I310">
        <v>37.283499999999997</v>
      </c>
      <c r="J310">
        <v>44462.052431593955</v>
      </c>
      <c r="K310">
        <v>3341.39874207089</v>
      </c>
      <c r="L310">
        <v>822.00195797068432</v>
      </c>
      <c r="M310">
        <v>2.0790959100484781E-2</v>
      </c>
    </row>
    <row r="311" spans="1:13">
      <c r="A311" s="14" t="s">
        <v>502</v>
      </c>
      <c r="B311" t="s">
        <v>252</v>
      </c>
      <c r="C311" s="7" t="s">
        <v>366</v>
      </c>
      <c r="D311">
        <v>18.499999999999996</v>
      </c>
      <c r="E311">
        <v>62362.928828828844</v>
      </c>
      <c r="F311">
        <v>413.50756756756766</v>
      </c>
      <c r="G311">
        <v>0</v>
      </c>
      <c r="H311">
        <v>0.15414732621514826</v>
      </c>
      <c r="I311">
        <v>2.1633</v>
      </c>
      <c r="J311">
        <v>49601.07705819812</v>
      </c>
      <c r="K311">
        <v>0</v>
      </c>
      <c r="L311">
        <v>0</v>
      </c>
      <c r="M311">
        <v>0</v>
      </c>
    </row>
    <row r="312" spans="1:13">
      <c r="A312" s="14" t="s">
        <v>502</v>
      </c>
      <c r="B312" t="s">
        <v>252</v>
      </c>
      <c r="C312" s="7" t="s">
        <v>367</v>
      </c>
      <c r="D312">
        <v>105.44499999999995</v>
      </c>
      <c r="E312">
        <v>45461.710694358895</v>
      </c>
      <c r="F312">
        <v>1941.6575465882697</v>
      </c>
      <c r="G312">
        <v>0</v>
      </c>
      <c r="H312">
        <v>7.654959181325389E-3</v>
      </c>
      <c r="I312">
        <v>5.569</v>
      </c>
      <c r="J312">
        <v>47516.787873346504</v>
      </c>
      <c r="K312">
        <v>1107.3801400610523</v>
      </c>
      <c r="L312">
        <v>0</v>
      </c>
      <c r="M312">
        <v>5.1299886851826508E-2</v>
      </c>
    </row>
    <row r="313" spans="1:13">
      <c r="A313" s="14" t="s">
        <v>502</v>
      </c>
      <c r="B313" t="s">
        <v>252</v>
      </c>
      <c r="C313" s="7" t="s">
        <v>368</v>
      </c>
      <c r="D313">
        <v>53.930099999999989</v>
      </c>
      <c r="E313">
        <v>40509.506163224876</v>
      </c>
      <c r="F313">
        <v>1323.0088577621775</v>
      </c>
      <c r="G313">
        <v>0</v>
      </c>
      <c r="H313">
        <v>1.6013848434138927E-2</v>
      </c>
      <c r="I313">
        <v>5.6154000000000002</v>
      </c>
      <c r="J313">
        <v>37032.321235649579</v>
      </c>
      <c r="K313">
        <v>252.16369270221176</v>
      </c>
      <c r="L313">
        <v>0</v>
      </c>
      <c r="M313">
        <v>0</v>
      </c>
    </row>
    <row r="314" spans="1:13">
      <c r="A314" s="14" t="s">
        <v>502</v>
      </c>
      <c r="B314" t="s">
        <v>252</v>
      </c>
      <c r="C314" s="7" t="s">
        <v>369</v>
      </c>
      <c r="D314">
        <v>140.15289999999999</v>
      </c>
      <c r="E314">
        <v>42271.909022217922</v>
      </c>
      <c r="F314">
        <v>5382.8089179745875</v>
      </c>
      <c r="G314">
        <v>1037.4380408824932</v>
      </c>
      <c r="H314">
        <v>2.239417346322041E-2</v>
      </c>
      <c r="I314">
        <v>19.935799999999997</v>
      </c>
      <c r="J314">
        <v>43230.639527884508</v>
      </c>
      <c r="K314">
        <v>5695.9359544136687</v>
      </c>
      <c r="L314">
        <v>1537.290201546966</v>
      </c>
      <c r="M314">
        <v>1.5475683346539777E-2</v>
      </c>
    </row>
    <row r="315" spans="1:13">
      <c r="A315" s="14" t="s">
        <v>502</v>
      </c>
      <c r="B315" t="s">
        <v>252</v>
      </c>
      <c r="C315" s="7" t="s">
        <v>370</v>
      </c>
      <c r="D315">
        <v>15.934300000000002</v>
      </c>
      <c r="E315">
        <v>44803.582470937945</v>
      </c>
      <c r="F315">
        <v>2524.2978982446666</v>
      </c>
      <c r="G315">
        <v>0</v>
      </c>
      <c r="H315">
        <v>6.0252122323990048E-3</v>
      </c>
      <c r="I315">
        <v>1</v>
      </c>
      <c r="J315">
        <v>52133.333333333328</v>
      </c>
      <c r="K315">
        <v>0</v>
      </c>
      <c r="L315">
        <v>0</v>
      </c>
      <c r="M315">
        <v>0</v>
      </c>
    </row>
    <row r="316" spans="1:13">
      <c r="A316" s="14" t="s">
        <v>502</v>
      </c>
      <c r="B316" t="s">
        <v>252</v>
      </c>
      <c r="C316" s="7" t="s">
        <v>371</v>
      </c>
      <c r="D316">
        <v>10.5123</v>
      </c>
      <c r="E316">
        <v>57740.332753060706</v>
      </c>
      <c r="F316">
        <v>1360.9581157310959</v>
      </c>
      <c r="G316">
        <v>0</v>
      </c>
      <c r="H316">
        <v>0.12440262110343982</v>
      </c>
      <c r="I316">
        <v>3</v>
      </c>
      <c r="J316">
        <v>54618.638888888898</v>
      </c>
      <c r="K316">
        <v>1147.6666666666667</v>
      </c>
      <c r="L316">
        <v>0</v>
      </c>
      <c r="M316">
        <v>4.823153367699632E-2</v>
      </c>
    </row>
    <row r="317" spans="1:13">
      <c r="A317" s="14" t="s">
        <v>503</v>
      </c>
      <c r="B317" t="s">
        <v>253</v>
      </c>
      <c r="C317" s="7" t="s">
        <v>365</v>
      </c>
      <c r="D317">
        <v>329.23110000000014</v>
      </c>
      <c r="E317">
        <v>43971.783673965358</v>
      </c>
      <c r="F317">
        <v>2690.756037324541</v>
      </c>
      <c r="G317">
        <v>514.80643839540028</v>
      </c>
      <c r="H317">
        <v>1.4596189456796834E-2</v>
      </c>
      <c r="I317">
        <v>64.938900000000004</v>
      </c>
      <c r="J317">
        <v>46946.433968443162</v>
      </c>
      <c r="K317">
        <v>2517.0939144334134</v>
      </c>
      <c r="L317">
        <v>659.40722740914919</v>
      </c>
      <c r="M317">
        <v>5.9685594090906208E-2</v>
      </c>
    </row>
    <row r="318" spans="1:13">
      <c r="A318" s="14" t="s">
        <v>503</v>
      </c>
      <c r="B318" t="s">
        <v>253</v>
      </c>
      <c r="C318" s="7" t="s">
        <v>366</v>
      </c>
      <c r="D318">
        <v>14.32</v>
      </c>
      <c r="E318">
        <v>59688.183775605219</v>
      </c>
      <c r="F318">
        <v>489.08030726256982</v>
      </c>
      <c r="G318">
        <v>91.092877094972067</v>
      </c>
      <c r="H318">
        <v>0.1117645806566905</v>
      </c>
      <c r="I318">
        <v>3.75</v>
      </c>
      <c r="J318">
        <v>57518.888888888898</v>
      </c>
      <c r="K318">
        <v>544.5333333333333</v>
      </c>
      <c r="L318">
        <v>0</v>
      </c>
      <c r="M318">
        <v>0.17284279948286432</v>
      </c>
    </row>
    <row r="319" spans="1:13">
      <c r="A319" s="14" t="s">
        <v>503</v>
      </c>
      <c r="B319" t="s">
        <v>253</v>
      </c>
      <c r="C319" s="7" t="s">
        <v>367</v>
      </c>
      <c r="D319">
        <v>116.04499999999996</v>
      </c>
      <c r="E319">
        <v>46803.235673876516</v>
      </c>
      <c r="F319">
        <v>1089.5859364901551</v>
      </c>
      <c r="G319">
        <v>0.92369339480374024</v>
      </c>
      <c r="H319">
        <v>1.2649550279856351E-2</v>
      </c>
      <c r="I319">
        <v>17.770700000000001</v>
      </c>
      <c r="J319">
        <v>46880.006790203348</v>
      </c>
      <c r="K319">
        <v>670.03550788657731</v>
      </c>
      <c r="L319">
        <v>0</v>
      </c>
      <c r="M319">
        <v>3.6220618410402382E-2</v>
      </c>
    </row>
    <row r="320" spans="1:13">
      <c r="A320" s="14" t="s">
        <v>503</v>
      </c>
      <c r="B320" t="s">
        <v>253</v>
      </c>
      <c r="C320" s="7" t="s">
        <v>368</v>
      </c>
      <c r="D320">
        <v>25.899100000000001</v>
      </c>
      <c r="E320">
        <v>40539.608326158057</v>
      </c>
      <c r="F320">
        <v>12.857589645972254</v>
      </c>
      <c r="G320">
        <v>0</v>
      </c>
      <c r="H320">
        <v>1.3034396655285394E-2</v>
      </c>
      <c r="I320">
        <v>3.9000000000000004</v>
      </c>
      <c r="J320">
        <v>36610.683760683758</v>
      </c>
      <c r="K320">
        <v>85.384615384615373</v>
      </c>
      <c r="L320">
        <v>0</v>
      </c>
      <c r="M320">
        <v>0</v>
      </c>
    </row>
    <row r="321" spans="1:13">
      <c r="A321" s="14" t="s">
        <v>503</v>
      </c>
      <c r="B321" t="s">
        <v>253</v>
      </c>
      <c r="C321" s="7" t="s">
        <v>369</v>
      </c>
      <c r="D321">
        <v>160.167</v>
      </c>
      <c r="E321">
        <v>40835.053803217896</v>
      </c>
      <c r="F321">
        <v>4693.6631141246353</v>
      </c>
      <c r="G321">
        <v>1049.3962551586778</v>
      </c>
      <c r="H321">
        <v>5.4974812330826663E-3</v>
      </c>
      <c r="I321">
        <v>35.278199999999998</v>
      </c>
      <c r="J321">
        <v>46402.865721607108</v>
      </c>
      <c r="K321">
        <v>4218.6338872164679</v>
      </c>
      <c r="L321">
        <v>1213.8141968694547</v>
      </c>
      <c r="M321">
        <v>6.7215659502286196E-2</v>
      </c>
    </row>
    <row r="322" spans="1:13">
      <c r="A322" s="14" t="s">
        <v>503</v>
      </c>
      <c r="B322" t="s">
        <v>253</v>
      </c>
      <c r="C322" s="7" t="s">
        <v>370</v>
      </c>
      <c r="D322">
        <v>11.8</v>
      </c>
      <c r="E322">
        <v>46369.632768361575</v>
      </c>
      <c r="F322">
        <v>28.220338983050844</v>
      </c>
      <c r="G322">
        <v>0</v>
      </c>
      <c r="H322">
        <v>7.0225950450658933E-3</v>
      </c>
      <c r="I322">
        <v>4</v>
      </c>
      <c r="J322">
        <v>52846.041666666672</v>
      </c>
      <c r="K322">
        <v>0</v>
      </c>
      <c r="L322">
        <v>0</v>
      </c>
      <c r="M322">
        <v>1.6272111203535448E-2</v>
      </c>
    </row>
    <row r="323" spans="1:13">
      <c r="A323" s="14" t="s">
        <v>503</v>
      </c>
      <c r="B323" t="s">
        <v>253</v>
      </c>
      <c r="C323" s="7" t="s">
        <v>371</v>
      </c>
      <c r="D323">
        <v>1</v>
      </c>
    </row>
    <row r="324" spans="1:13">
      <c r="A324" s="14" t="s">
        <v>504</v>
      </c>
      <c r="B324" t="s">
        <v>254</v>
      </c>
      <c r="C324" s="7" t="s">
        <v>365</v>
      </c>
      <c r="D324">
        <v>184.2585</v>
      </c>
      <c r="E324">
        <v>44991.659848799369</v>
      </c>
      <c r="F324">
        <v>2581.213295451771</v>
      </c>
      <c r="G324">
        <v>444.87716984562456</v>
      </c>
      <c r="H324">
        <v>2.9115398443700168E-2</v>
      </c>
      <c r="I324">
        <v>21.370399999999993</v>
      </c>
      <c r="J324">
        <v>41020.099600381844</v>
      </c>
      <c r="K324">
        <v>3007.4149290607579</v>
      </c>
      <c r="L324">
        <v>741.63656272227024</v>
      </c>
      <c r="M324">
        <v>0</v>
      </c>
    </row>
    <row r="325" spans="1:13">
      <c r="A325" s="14" t="s">
        <v>504</v>
      </c>
      <c r="B325" t="s">
        <v>254</v>
      </c>
      <c r="C325" s="7" t="s">
        <v>366</v>
      </c>
      <c r="D325">
        <v>13.649999999999999</v>
      </c>
      <c r="E325">
        <v>58239.468864468879</v>
      </c>
      <c r="F325">
        <v>17.435897435897438</v>
      </c>
      <c r="G325">
        <v>0</v>
      </c>
      <c r="H325">
        <v>0.10015110326130069</v>
      </c>
      <c r="I325">
        <v>1.5432000000000001</v>
      </c>
      <c r="J325">
        <v>41485.882149645753</v>
      </c>
      <c r="K325">
        <v>410.18662519440119</v>
      </c>
      <c r="L325">
        <v>0</v>
      </c>
      <c r="M325">
        <v>0</v>
      </c>
    </row>
    <row r="326" spans="1:13">
      <c r="A326" s="14" t="s">
        <v>504</v>
      </c>
      <c r="B326" t="s">
        <v>254</v>
      </c>
      <c r="C326" s="7" t="s">
        <v>367</v>
      </c>
      <c r="D326">
        <v>48.102999999999994</v>
      </c>
      <c r="E326">
        <v>45766.173202988037</v>
      </c>
      <c r="F326">
        <v>2105.1909444317403</v>
      </c>
      <c r="G326">
        <v>0</v>
      </c>
      <c r="H326">
        <v>1.2526401895879068E-2</v>
      </c>
      <c r="I326">
        <v>7.4683000000000002</v>
      </c>
      <c r="J326">
        <v>43890.316069252716</v>
      </c>
      <c r="K326">
        <v>2414.6057335672108</v>
      </c>
      <c r="L326">
        <v>0</v>
      </c>
      <c r="M326">
        <v>0</v>
      </c>
    </row>
    <row r="327" spans="1:13">
      <c r="A327" s="14" t="s">
        <v>504</v>
      </c>
      <c r="B327" t="s">
        <v>254</v>
      </c>
      <c r="C327" s="7" t="s">
        <v>368</v>
      </c>
      <c r="D327">
        <v>34.200000000000003</v>
      </c>
      <c r="E327">
        <v>40362.88986354776</v>
      </c>
      <c r="F327">
        <v>1144.8245614035086</v>
      </c>
      <c r="G327">
        <v>0</v>
      </c>
      <c r="H327">
        <v>7.111456652823988E-3</v>
      </c>
      <c r="I327">
        <v>1</v>
      </c>
      <c r="J327">
        <v>36908.333333333336</v>
      </c>
      <c r="K327">
        <v>0</v>
      </c>
      <c r="L327">
        <v>0</v>
      </c>
      <c r="M327">
        <v>0</v>
      </c>
    </row>
    <row r="328" spans="1:13">
      <c r="A328" s="14" t="s">
        <v>504</v>
      </c>
      <c r="B328" t="s">
        <v>254</v>
      </c>
      <c r="C328" s="7" t="s">
        <v>369</v>
      </c>
      <c r="D328">
        <v>79.105499999999992</v>
      </c>
      <c r="E328">
        <v>44066.316838483646</v>
      </c>
      <c r="F328">
        <v>4200.2198330078181</v>
      </c>
      <c r="G328">
        <v>1036.2414749922575</v>
      </c>
      <c r="H328">
        <v>3.5785873546712164E-2</v>
      </c>
      <c r="I328">
        <v>9.3669999999999991</v>
      </c>
      <c r="J328">
        <v>39410.693302729444</v>
      </c>
      <c r="K328">
        <v>4578.697555247144</v>
      </c>
      <c r="L328">
        <v>1692.0113163232625</v>
      </c>
      <c r="M328">
        <v>0</v>
      </c>
    </row>
    <row r="329" spans="1:13">
      <c r="A329" s="14" t="s">
        <v>504</v>
      </c>
      <c r="B329" t="s">
        <v>254</v>
      </c>
      <c r="C329" s="7" t="s">
        <v>370</v>
      </c>
      <c r="D329">
        <v>6.95</v>
      </c>
    </row>
    <row r="330" spans="1:13">
      <c r="A330" s="14" t="s">
        <v>504</v>
      </c>
      <c r="B330" t="s">
        <v>254</v>
      </c>
      <c r="C330" s="7" t="s">
        <v>371</v>
      </c>
      <c r="D330">
        <v>2.25</v>
      </c>
    </row>
    <row r="331" spans="1:13">
      <c r="A331" s="14" t="s">
        <v>505</v>
      </c>
      <c r="B331" t="s">
        <v>255</v>
      </c>
      <c r="C331" s="7" t="s">
        <v>365</v>
      </c>
      <c r="D331">
        <v>209.31099999999995</v>
      </c>
      <c r="E331">
        <v>43514.866088420291</v>
      </c>
      <c r="F331">
        <v>2541.7454887702984</v>
      </c>
      <c r="G331">
        <v>160.65557949653871</v>
      </c>
      <c r="H331">
        <v>1.076866282208924E-2</v>
      </c>
      <c r="I331">
        <v>45.420200000000015</v>
      </c>
      <c r="J331">
        <v>45597.145231270071</v>
      </c>
      <c r="K331">
        <v>2760.7612912316536</v>
      </c>
      <c r="L331">
        <v>187.15769635536606</v>
      </c>
      <c r="M331">
        <v>5.1953993044524839E-2</v>
      </c>
    </row>
    <row r="332" spans="1:13">
      <c r="A332" s="14" t="s">
        <v>505</v>
      </c>
      <c r="B332" t="s">
        <v>255</v>
      </c>
      <c r="C332" s="7" t="s">
        <v>366</v>
      </c>
      <c r="D332">
        <v>9</v>
      </c>
      <c r="E332">
        <v>49343.597222222219</v>
      </c>
      <c r="F332">
        <v>0</v>
      </c>
      <c r="G332">
        <v>0</v>
      </c>
      <c r="H332">
        <v>3.289030426008404E-2</v>
      </c>
      <c r="I332">
        <v>5.3</v>
      </c>
      <c r="J332">
        <v>69095.75471698113</v>
      </c>
      <c r="K332">
        <v>0</v>
      </c>
      <c r="L332">
        <v>0</v>
      </c>
      <c r="M332">
        <v>0.24247455336114088</v>
      </c>
    </row>
    <row r="333" spans="1:13">
      <c r="A333" s="14" t="s">
        <v>505</v>
      </c>
      <c r="B333" t="s">
        <v>255</v>
      </c>
      <c r="C333" s="7" t="s">
        <v>367</v>
      </c>
      <c r="D333">
        <v>57.424999999999997</v>
      </c>
      <c r="E333">
        <v>46172.882585981715</v>
      </c>
      <c r="F333">
        <v>939.45145842403144</v>
      </c>
      <c r="G333">
        <v>0</v>
      </c>
      <c r="H333">
        <v>1.0349510792145831E-2</v>
      </c>
      <c r="I333">
        <v>9.3963999999999981</v>
      </c>
      <c r="J333">
        <v>43729.113632171197</v>
      </c>
      <c r="K333">
        <v>824.78395981439712</v>
      </c>
      <c r="L333">
        <v>0</v>
      </c>
      <c r="M333">
        <v>1.5154799788680774E-2</v>
      </c>
    </row>
    <row r="334" spans="1:13">
      <c r="A334" s="14" t="s">
        <v>505</v>
      </c>
      <c r="B334" t="s">
        <v>255</v>
      </c>
      <c r="C334" s="7" t="s">
        <v>368</v>
      </c>
      <c r="D334">
        <v>37.165400000000005</v>
      </c>
      <c r="E334">
        <v>41206.874449532799</v>
      </c>
      <c r="F334">
        <v>1800.9492700199646</v>
      </c>
      <c r="G334">
        <v>0</v>
      </c>
      <c r="H334">
        <v>1.7120421957673979E-2</v>
      </c>
      <c r="I334">
        <v>4.3231000000000002</v>
      </c>
      <c r="J334">
        <v>36480.869052300433</v>
      </c>
      <c r="K334">
        <v>1156.5774559922277</v>
      </c>
      <c r="L334">
        <v>0</v>
      </c>
      <c r="M334">
        <v>0</v>
      </c>
    </row>
    <row r="335" spans="1:13">
      <c r="A335" s="14" t="s">
        <v>505</v>
      </c>
      <c r="B335" t="s">
        <v>255</v>
      </c>
      <c r="C335" s="7" t="s">
        <v>369</v>
      </c>
      <c r="D335">
        <v>87.347499999999997</v>
      </c>
      <c r="E335">
        <v>41652.674890523493</v>
      </c>
      <c r="F335">
        <v>4297.3215031912778</v>
      </c>
      <c r="G335">
        <v>384.97930679183725</v>
      </c>
      <c r="H335">
        <v>5.5840110310201264E-3</v>
      </c>
      <c r="I335">
        <v>23.492999999999999</v>
      </c>
      <c r="J335">
        <v>42914.559301352172</v>
      </c>
      <c r="K335">
        <v>4419.3304388541274</v>
      </c>
      <c r="L335">
        <v>361.84139956582811</v>
      </c>
      <c r="M335">
        <v>1.7061450409628219E-2</v>
      </c>
    </row>
    <row r="336" spans="1:13">
      <c r="A336" s="14" t="s">
        <v>505</v>
      </c>
      <c r="B336" t="s">
        <v>255</v>
      </c>
      <c r="C336" s="7" t="s">
        <v>370</v>
      </c>
      <c r="D336">
        <v>10.1731</v>
      </c>
      <c r="E336">
        <v>45665.438263656113</v>
      </c>
      <c r="F336">
        <v>2948.5604191446068</v>
      </c>
      <c r="G336">
        <v>0</v>
      </c>
      <c r="H336">
        <v>3.1472733663411843E-3</v>
      </c>
      <c r="I336">
        <v>1</v>
      </c>
      <c r="J336">
        <v>51370.333333333336</v>
      </c>
      <c r="K336">
        <v>7833</v>
      </c>
      <c r="L336">
        <v>0</v>
      </c>
      <c r="M336">
        <v>0</v>
      </c>
    </row>
    <row r="337" spans="1:13">
      <c r="A337" s="14" t="s">
        <v>505</v>
      </c>
      <c r="B337" t="s">
        <v>255</v>
      </c>
      <c r="C337" s="7" t="s">
        <v>371</v>
      </c>
      <c r="D337">
        <v>8.1999999999999993</v>
      </c>
      <c r="E337">
        <v>46132.184959349608</v>
      </c>
      <c r="F337">
        <v>704.63414634146352</v>
      </c>
      <c r="G337">
        <v>0</v>
      </c>
      <c r="H337">
        <v>2.5702886882605511E-2</v>
      </c>
      <c r="I337">
        <v>1.9077</v>
      </c>
      <c r="J337">
        <v>40181.995334696236</v>
      </c>
      <c r="K337">
        <v>517.90113749541331</v>
      </c>
      <c r="L337">
        <v>0</v>
      </c>
      <c r="M337">
        <v>0</v>
      </c>
    </row>
    <row r="338" spans="1:13">
      <c r="A338" s="14" t="s">
        <v>506</v>
      </c>
      <c r="B338" t="s">
        <v>256</v>
      </c>
      <c r="C338" s="7" t="s">
        <v>365</v>
      </c>
      <c r="D338">
        <v>614.70590000000038</v>
      </c>
      <c r="E338">
        <v>43622.583999112343</v>
      </c>
      <c r="F338">
        <v>2441.2772677145267</v>
      </c>
      <c r="G338">
        <v>59.168148540627271</v>
      </c>
      <c r="H338">
        <v>1.3239489582870995E-2</v>
      </c>
      <c r="I338">
        <v>81.452299999999994</v>
      </c>
      <c r="J338">
        <v>44659.487454620699</v>
      </c>
      <c r="K338">
        <v>2728.6006656656728</v>
      </c>
      <c r="L338">
        <v>41.217988933400292</v>
      </c>
      <c r="M338">
        <v>2.3098755936893325E-2</v>
      </c>
    </row>
    <row r="339" spans="1:13">
      <c r="A339" s="14" t="s">
        <v>506</v>
      </c>
      <c r="B339" t="s">
        <v>256</v>
      </c>
      <c r="C339" s="7" t="s">
        <v>366</v>
      </c>
      <c r="D339">
        <v>23.57</v>
      </c>
      <c r="E339">
        <v>55387.125583368681</v>
      </c>
      <c r="F339">
        <v>203.37081035214254</v>
      </c>
      <c r="G339">
        <v>0</v>
      </c>
      <c r="H339">
        <v>0.10392555823185284</v>
      </c>
      <c r="I339">
        <v>1</v>
      </c>
      <c r="J339">
        <v>43941.666666666664</v>
      </c>
      <c r="K339">
        <v>0</v>
      </c>
      <c r="L339">
        <v>0</v>
      </c>
      <c r="M339">
        <v>0</v>
      </c>
    </row>
    <row r="340" spans="1:13">
      <c r="A340" s="14" t="s">
        <v>506</v>
      </c>
      <c r="B340" t="s">
        <v>256</v>
      </c>
      <c r="C340" s="7" t="s">
        <v>367</v>
      </c>
      <c r="D340">
        <v>171.46679999999998</v>
      </c>
      <c r="E340">
        <v>46310.71685121159</v>
      </c>
      <c r="F340">
        <v>1025.6996689738189</v>
      </c>
      <c r="G340">
        <v>0.51992572323038644</v>
      </c>
      <c r="H340">
        <v>6.5593294466845236E-3</v>
      </c>
      <c r="I340">
        <v>20.700000000000003</v>
      </c>
      <c r="J340">
        <v>45565.6231884058</v>
      </c>
      <c r="K340">
        <v>485.02608695652174</v>
      </c>
      <c r="L340">
        <v>1.267149758454106</v>
      </c>
      <c r="M340">
        <v>2.3900205211280837E-2</v>
      </c>
    </row>
    <row r="341" spans="1:13">
      <c r="A341" s="14" t="s">
        <v>506</v>
      </c>
      <c r="B341" t="s">
        <v>256</v>
      </c>
      <c r="C341" s="7" t="s">
        <v>368</v>
      </c>
      <c r="D341">
        <v>102.81999999999998</v>
      </c>
      <c r="E341">
        <v>40823.262132691438</v>
      </c>
      <c r="F341">
        <v>652.25637035596196</v>
      </c>
      <c r="G341">
        <v>0</v>
      </c>
      <c r="H341">
        <v>3.5103267340439821E-3</v>
      </c>
      <c r="I341">
        <v>6.55</v>
      </c>
      <c r="J341">
        <v>40392.16284987278</v>
      </c>
      <c r="K341">
        <v>457.09923664122141</v>
      </c>
      <c r="L341">
        <v>0</v>
      </c>
      <c r="M341">
        <v>0</v>
      </c>
    </row>
    <row r="342" spans="1:13">
      <c r="A342" s="14" t="s">
        <v>506</v>
      </c>
      <c r="B342" t="s">
        <v>256</v>
      </c>
      <c r="C342" s="7" t="s">
        <v>369</v>
      </c>
      <c r="D342">
        <v>256.78860000000003</v>
      </c>
      <c r="E342">
        <v>41254.963486177607</v>
      </c>
      <c r="F342">
        <v>4642.5999440785172</v>
      </c>
      <c r="G342">
        <v>125.60355093645123</v>
      </c>
      <c r="H342">
        <v>9.9774412110758739E-3</v>
      </c>
      <c r="I342">
        <v>35.870000000000005</v>
      </c>
      <c r="J342">
        <v>43069.617484434522</v>
      </c>
      <c r="K342">
        <v>4841.1491497072757</v>
      </c>
      <c r="L342">
        <v>57.4967939782548</v>
      </c>
      <c r="M342">
        <v>2.2511105049756778E-3</v>
      </c>
    </row>
    <row r="343" spans="1:13">
      <c r="A343" s="14" t="s">
        <v>506</v>
      </c>
      <c r="B343" t="s">
        <v>256</v>
      </c>
      <c r="C343" s="7" t="s">
        <v>370</v>
      </c>
      <c r="D343">
        <v>26.2</v>
      </c>
      <c r="E343">
        <v>43151.09160305345</v>
      </c>
      <c r="F343">
        <v>1165.0187022900764</v>
      </c>
      <c r="G343">
        <v>92.431679389312976</v>
      </c>
      <c r="H343">
        <v>5.7797377616943518E-3</v>
      </c>
      <c r="I343">
        <v>6.5</v>
      </c>
      <c r="J343">
        <v>42422.807692307695</v>
      </c>
      <c r="K343">
        <v>3201.3384615384616</v>
      </c>
      <c r="L343">
        <v>195.17846153846156</v>
      </c>
      <c r="M343">
        <v>0</v>
      </c>
    </row>
    <row r="344" spans="1:13">
      <c r="A344" s="14" t="s">
        <v>506</v>
      </c>
      <c r="B344" t="s">
        <v>256</v>
      </c>
      <c r="C344" s="7" t="s">
        <v>371</v>
      </c>
      <c r="D344">
        <v>33.860500000000002</v>
      </c>
      <c r="E344">
        <v>48641.456982816744</v>
      </c>
      <c r="F344">
        <v>893.23607152877253</v>
      </c>
      <c r="G344">
        <v>47.447320624326274</v>
      </c>
      <c r="H344">
        <v>2.7545613497569534E-2</v>
      </c>
      <c r="I344">
        <v>10.8323</v>
      </c>
      <c r="J344">
        <v>52181.328757512252</v>
      </c>
      <c r="K344">
        <v>1362.2259353969148</v>
      </c>
      <c r="L344">
        <v>0</v>
      </c>
      <c r="M344">
        <v>0.10777014327864398</v>
      </c>
    </row>
    <row r="345" spans="1:13">
      <c r="A345" s="14" t="s">
        <v>507</v>
      </c>
      <c r="B345" t="s">
        <v>257</v>
      </c>
      <c r="C345" s="7" t="s">
        <v>365</v>
      </c>
      <c r="D345">
        <v>511.7285000000013</v>
      </c>
      <c r="E345">
        <v>43030.075857379983</v>
      </c>
      <c r="F345">
        <v>2725.7324538304902</v>
      </c>
      <c r="G345">
        <v>433.19871767939367</v>
      </c>
      <c r="H345">
        <v>1.3784330004265872E-2</v>
      </c>
      <c r="I345">
        <v>58.832199999999993</v>
      </c>
      <c r="J345">
        <v>44870.328791036205</v>
      </c>
      <c r="K345">
        <v>2638.0983543025764</v>
      </c>
      <c r="L345">
        <v>616.58955469963735</v>
      </c>
      <c r="M345">
        <v>3.5542135203907942E-2</v>
      </c>
    </row>
    <row r="346" spans="1:13">
      <c r="A346" s="14" t="s">
        <v>507</v>
      </c>
      <c r="B346" t="s">
        <v>257</v>
      </c>
      <c r="C346" s="7" t="s">
        <v>366</v>
      </c>
      <c r="D346">
        <v>19.416800000000002</v>
      </c>
      <c r="E346">
        <v>54585.366761429963</v>
      </c>
      <c r="F346">
        <v>2158.0796011701204</v>
      </c>
      <c r="G346">
        <v>0</v>
      </c>
      <c r="H346">
        <v>0.10322839480792201</v>
      </c>
      <c r="I346">
        <v>8.1950000000000003</v>
      </c>
      <c r="J346">
        <v>49344.010575554188</v>
      </c>
      <c r="K346">
        <v>1562.2940817571689</v>
      </c>
      <c r="L346">
        <v>0</v>
      </c>
      <c r="M346">
        <v>7.1095294045735169E-2</v>
      </c>
    </row>
    <row r="347" spans="1:13">
      <c r="A347" s="14" t="s">
        <v>507</v>
      </c>
      <c r="B347" t="s">
        <v>257</v>
      </c>
      <c r="C347" s="7" t="s">
        <v>367</v>
      </c>
      <c r="D347">
        <v>116.66759999999999</v>
      </c>
      <c r="E347">
        <v>48138.766288869694</v>
      </c>
      <c r="F347">
        <v>1347.6920756062523</v>
      </c>
      <c r="G347">
        <v>0</v>
      </c>
      <c r="H347">
        <v>1.5210013358088555E-2</v>
      </c>
      <c r="I347">
        <v>8.2200000000000006</v>
      </c>
      <c r="J347">
        <v>39790.733982157341</v>
      </c>
      <c r="K347">
        <v>228.10218978102188</v>
      </c>
      <c r="L347">
        <v>0</v>
      </c>
      <c r="M347">
        <v>0</v>
      </c>
    </row>
    <row r="348" spans="1:13">
      <c r="A348" s="14" t="s">
        <v>507</v>
      </c>
      <c r="B348" t="s">
        <v>257</v>
      </c>
      <c r="C348" s="7" t="s">
        <v>368</v>
      </c>
      <c r="D348">
        <v>76.073700000000002</v>
      </c>
      <c r="E348">
        <v>39818.927522477112</v>
      </c>
      <c r="F348">
        <v>518.24743636762764</v>
      </c>
      <c r="G348">
        <v>0</v>
      </c>
      <c r="H348">
        <v>1.0427128329404684E-3</v>
      </c>
      <c r="I348">
        <v>2.4000000000000004</v>
      </c>
      <c r="J348">
        <v>40999.902777777766</v>
      </c>
      <c r="K348">
        <v>0</v>
      </c>
      <c r="L348">
        <v>0</v>
      </c>
      <c r="M348">
        <v>0</v>
      </c>
    </row>
    <row r="349" spans="1:13">
      <c r="A349" s="14" t="s">
        <v>507</v>
      </c>
      <c r="B349" t="s">
        <v>257</v>
      </c>
      <c r="C349" s="7" t="s">
        <v>369</v>
      </c>
      <c r="D349">
        <v>233.14300000000017</v>
      </c>
      <c r="E349">
        <v>39988.329172796628</v>
      </c>
      <c r="F349">
        <v>4620.9601832351827</v>
      </c>
      <c r="G349">
        <v>950.72144563636937</v>
      </c>
      <c r="H349">
        <v>3.3032777401703038E-3</v>
      </c>
      <c r="I349">
        <v>31.517199999999995</v>
      </c>
      <c r="J349">
        <v>44843.246148134996</v>
      </c>
      <c r="K349">
        <v>4413.4355209219102</v>
      </c>
      <c r="L349">
        <v>1150.9689947076517</v>
      </c>
      <c r="M349">
        <v>3.7731426600098567E-2</v>
      </c>
    </row>
    <row r="350" spans="1:13">
      <c r="A350" s="14" t="s">
        <v>507</v>
      </c>
      <c r="B350" t="s">
        <v>257</v>
      </c>
      <c r="C350" s="7" t="s">
        <v>370</v>
      </c>
      <c r="D350">
        <v>18.195</v>
      </c>
      <c r="E350">
        <v>47608.843500961812</v>
      </c>
      <c r="F350">
        <v>3010.6172025281667</v>
      </c>
      <c r="G350">
        <v>1.4333608134102773</v>
      </c>
      <c r="H350">
        <v>2.8296322802706719E-2</v>
      </c>
      <c r="I350">
        <v>3.8</v>
      </c>
      <c r="J350">
        <v>45390.877192982458</v>
      </c>
      <c r="K350">
        <v>280</v>
      </c>
      <c r="L350">
        <v>0</v>
      </c>
      <c r="M350">
        <v>5.0004033435257583E-2</v>
      </c>
    </row>
    <row r="351" spans="1:13">
      <c r="A351" s="14" t="s">
        <v>507</v>
      </c>
      <c r="B351" t="s">
        <v>257</v>
      </c>
      <c r="C351" s="7" t="s">
        <v>371</v>
      </c>
      <c r="D351">
        <v>48.232399999999991</v>
      </c>
      <c r="E351">
        <v>44061.535641325485</v>
      </c>
      <c r="F351">
        <v>500.74804488269302</v>
      </c>
      <c r="G351">
        <v>0</v>
      </c>
      <c r="H351">
        <v>2.6793461624741503E-2</v>
      </c>
      <c r="I351">
        <v>4.7</v>
      </c>
      <c r="J351">
        <v>47690.957446808512</v>
      </c>
      <c r="K351">
        <v>77.446808510638292</v>
      </c>
      <c r="L351">
        <v>0</v>
      </c>
      <c r="M351">
        <v>1.0815333141806386E-2</v>
      </c>
    </row>
    <row r="352" spans="1:13">
      <c r="A352" s="14" t="s">
        <v>508</v>
      </c>
      <c r="B352" t="s">
        <v>259</v>
      </c>
      <c r="C352" s="7" t="s">
        <v>365</v>
      </c>
      <c r="D352">
        <v>197.65740000000008</v>
      </c>
      <c r="E352">
        <v>41980.453283897601</v>
      </c>
      <c r="F352">
        <v>2064.6349188039494</v>
      </c>
      <c r="G352">
        <v>441.54597804079162</v>
      </c>
      <c r="H352">
        <v>1.8475045949336782E-2</v>
      </c>
      <c r="I352">
        <v>30.288699999999995</v>
      </c>
      <c r="J352">
        <v>48923.404960705928</v>
      </c>
      <c r="K352">
        <v>2613.8315609451715</v>
      </c>
      <c r="L352">
        <v>645.64903742980073</v>
      </c>
      <c r="M352">
        <v>5.6184271144317406E-2</v>
      </c>
    </row>
    <row r="353" spans="1:13">
      <c r="A353" s="14" t="s">
        <v>508</v>
      </c>
      <c r="B353" t="s">
        <v>259</v>
      </c>
      <c r="C353" s="7" t="s">
        <v>366</v>
      </c>
      <c r="D353">
        <v>7.34</v>
      </c>
      <c r="E353">
        <v>48885.865122615811</v>
      </c>
      <c r="F353">
        <v>0</v>
      </c>
      <c r="G353">
        <v>7.3024523160762946</v>
      </c>
      <c r="H353">
        <v>8.9638857865326535E-2</v>
      </c>
      <c r="I353">
        <v>6.2</v>
      </c>
      <c r="J353">
        <v>56075.981182795695</v>
      </c>
      <c r="K353">
        <v>0</v>
      </c>
      <c r="L353">
        <v>0</v>
      </c>
      <c r="M353">
        <v>9.2231810094454691E-2</v>
      </c>
    </row>
    <row r="354" spans="1:13">
      <c r="A354" s="14" t="s">
        <v>508</v>
      </c>
      <c r="B354" t="s">
        <v>259</v>
      </c>
      <c r="C354" s="7" t="s">
        <v>367</v>
      </c>
      <c r="D354">
        <v>47.432199999999995</v>
      </c>
      <c r="E354">
        <v>45181.594395087443</v>
      </c>
      <c r="F354">
        <v>1302.5328785086926</v>
      </c>
      <c r="G354">
        <v>0</v>
      </c>
      <c r="H354">
        <v>1.8396536100873329E-2</v>
      </c>
      <c r="I354">
        <v>4.7178000000000004</v>
      </c>
      <c r="J354">
        <v>42967.996029222653</v>
      </c>
      <c r="K354">
        <v>1361.2276908728643</v>
      </c>
      <c r="L354">
        <v>0</v>
      </c>
      <c r="M354">
        <v>0</v>
      </c>
    </row>
    <row r="355" spans="1:13">
      <c r="A355" s="14" t="s">
        <v>508</v>
      </c>
      <c r="B355" t="s">
        <v>259</v>
      </c>
      <c r="C355" s="7" t="s">
        <v>368</v>
      </c>
      <c r="D355">
        <v>30.323100000000007</v>
      </c>
      <c r="E355">
        <v>36943.546119405124</v>
      </c>
      <c r="F355">
        <v>110.37789671900298</v>
      </c>
      <c r="G355">
        <v>0</v>
      </c>
      <c r="H355">
        <v>0</v>
      </c>
      <c r="I355">
        <v>1.6</v>
      </c>
      <c r="J355">
        <v>51648.541666666657</v>
      </c>
      <c r="K355">
        <v>0</v>
      </c>
      <c r="L355">
        <v>0</v>
      </c>
      <c r="M355">
        <v>6.4488348735241771E-2</v>
      </c>
    </row>
    <row r="356" spans="1:13">
      <c r="A356" s="14" t="s">
        <v>508</v>
      </c>
      <c r="B356" t="s">
        <v>259</v>
      </c>
      <c r="C356" s="7" t="s">
        <v>369</v>
      </c>
      <c r="D356">
        <v>84.156099999999952</v>
      </c>
      <c r="E356">
        <v>39208.807881029054</v>
      </c>
      <c r="F356">
        <v>3911.5711160569476</v>
      </c>
      <c r="G356">
        <v>1001.2700208303382</v>
      </c>
      <c r="H356">
        <v>1.896265597212502E-3</v>
      </c>
      <c r="I356">
        <v>13.370900000000001</v>
      </c>
      <c r="J356">
        <v>42014.985839896093</v>
      </c>
      <c r="K356">
        <v>5281.2121846696928</v>
      </c>
      <c r="L356">
        <v>1462.5694605449146</v>
      </c>
      <c r="M356">
        <v>1.3215284661694819E-2</v>
      </c>
    </row>
    <row r="357" spans="1:13">
      <c r="A357" s="14" t="s">
        <v>508</v>
      </c>
      <c r="B357" t="s">
        <v>259</v>
      </c>
      <c r="C357" s="7" t="s">
        <v>370</v>
      </c>
      <c r="D357">
        <v>10.955</v>
      </c>
      <c r="E357">
        <v>47075.635174197465</v>
      </c>
      <c r="F357">
        <v>774.87905066179837</v>
      </c>
      <c r="G357">
        <v>111.35645823824738</v>
      </c>
      <c r="H357">
        <v>2.350618843364664E-2</v>
      </c>
      <c r="I357">
        <v>0.4</v>
      </c>
      <c r="J357">
        <v>60633.333333333328</v>
      </c>
      <c r="K357">
        <v>0</v>
      </c>
      <c r="L357">
        <v>0</v>
      </c>
      <c r="M357">
        <v>0</v>
      </c>
    </row>
    <row r="358" spans="1:13">
      <c r="A358" s="14" t="s">
        <v>508</v>
      </c>
      <c r="B358" t="s">
        <v>259</v>
      </c>
      <c r="C358" s="7" t="s">
        <v>371</v>
      </c>
      <c r="D358">
        <v>17.451000000000001</v>
      </c>
      <c r="E358">
        <v>49294.928179855975</v>
      </c>
      <c r="F358">
        <v>303.13449086012264</v>
      </c>
      <c r="G358">
        <v>99.612629648730717</v>
      </c>
      <c r="H358">
        <v>7.9617254418373529E-2</v>
      </c>
      <c r="I358">
        <v>4</v>
      </c>
      <c r="J358">
        <v>65692.916666666672</v>
      </c>
      <c r="K358">
        <v>533.25</v>
      </c>
      <c r="L358">
        <v>0</v>
      </c>
      <c r="M358">
        <v>0.15836137277058163</v>
      </c>
    </row>
    <row r="359" spans="1:13">
      <c r="A359" s="14" t="s">
        <v>509</v>
      </c>
      <c r="B359" t="s">
        <v>260</v>
      </c>
      <c r="C359" s="7" t="s">
        <v>365</v>
      </c>
      <c r="D359">
        <v>255.20530000000005</v>
      </c>
      <c r="E359">
        <v>44900.14819624299</v>
      </c>
      <c r="F359">
        <v>2441.0293203158394</v>
      </c>
      <c r="G359">
        <v>457.18780135052049</v>
      </c>
      <c r="H359">
        <v>1.635460483343857E-2</v>
      </c>
      <c r="I359">
        <v>45.855499999999985</v>
      </c>
      <c r="J359">
        <v>46187.282441582807</v>
      </c>
      <c r="K359">
        <v>2379.4702925494225</v>
      </c>
      <c r="L359">
        <v>394.77009300956274</v>
      </c>
      <c r="M359">
        <v>1.3231014366986574E-2</v>
      </c>
    </row>
    <row r="360" spans="1:13">
      <c r="A360" s="14" t="s">
        <v>509</v>
      </c>
      <c r="B360" t="s">
        <v>260</v>
      </c>
      <c r="C360" s="7" t="s">
        <v>366</v>
      </c>
      <c r="D360">
        <v>20.11</v>
      </c>
      <c r="E360">
        <v>52051.815017404275</v>
      </c>
      <c r="F360">
        <v>162.51268025857783</v>
      </c>
      <c r="G360">
        <v>0</v>
      </c>
      <c r="H360">
        <v>7.7574440649622128E-2</v>
      </c>
      <c r="I360">
        <v>10.5</v>
      </c>
      <c r="J360">
        <v>49609.552380952387</v>
      </c>
      <c r="K360">
        <v>88.857142857142861</v>
      </c>
      <c r="L360">
        <v>0</v>
      </c>
      <c r="M360">
        <v>3.4537849539306914E-2</v>
      </c>
    </row>
    <row r="361" spans="1:13">
      <c r="A361" s="14" t="s">
        <v>509</v>
      </c>
      <c r="B361" t="s">
        <v>260</v>
      </c>
      <c r="C361" s="7" t="s">
        <v>367</v>
      </c>
      <c r="D361">
        <v>81.917099999999991</v>
      </c>
      <c r="E361">
        <v>46372.509500051478</v>
      </c>
      <c r="F361">
        <v>1723.950188666347</v>
      </c>
      <c r="G361">
        <v>0</v>
      </c>
      <c r="H361">
        <v>4.7718358274905304E-3</v>
      </c>
      <c r="I361">
        <v>9.3058000000000014</v>
      </c>
      <c r="J361">
        <v>50900.577417667824</v>
      </c>
      <c r="K361">
        <v>1070.1927829955509</v>
      </c>
      <c r="L361">
        <v>0</v>
      </c>
      <c r="M361">
        <v>2.2423841474602888E-2</v>
      </c>
    </row>
    <row r="362" spans="1:13">
      <c r="A362" s="14" t="s">
        <v>509</v>
      </c>
      <c r="B362" t="s">
        <v>260</v>
      </c>
      <c r="C362" s="7" t="s">
        <v>368</v>
      </c>
      <c r="D362">
        <v>31.857099999999999</v>
      </c>
      <c r="E362">
        <v>42121.917693910211</v>
      </c>
      <c r="F362">
        <v>793.35532738384848</v>
      </c>
      <c r="G362">
        <v>0</v>
      </c>
      <c r="H362">
        <v>2.0198863251887282E-3</v>
      </c>
      <c r="I362">
        <v>2.8</v>
      </c>
      <c r="J362">
        <v>44066.666666666664</v>
      </c>
      <c r="K362">
        <v>964.28571428571433</v>
      </c>
      <c r="L362">
        <v>0</v>
      </c>
      <c r="M362">
        <v>2.734891344577823E-3</v>
      </c>
    </row>
    <row r="363" spans="1:13">
      <c r="A363" s="14" t="s">
        <v>509</v>
      </c>
      <c r="B363" t="s">
        <v>260</v>
      </c>
      <c r="C363" s="7" t="s">
        <v>369</v>
      </c>
      <c r="D363">
        <v>108.11859999999997</v>
      </c>
      <c r="E363">
        <v>42770.892936090575</v>
      </c>
      <c r="F363">
        <v>4159.3073717195748</v>
      </c>
      <c r="G363">
        <v>1079.1552054873075</v>
      </c>
      <c r="H363">
        <v>1.6343246550093546E-2</v>
      </c>
      <c r="I363">
        <v>16.252500000000005</v>
      </c>
      <c r="J363">
        <v>42865.756857919274</v>
      </c>
      <c r="K363">
        <v>5609.5246885094584</v>
      </c>
      <c r="L363">
        <v>1113.8212582679585</v>
      </c>
      <c r="M363">
        <v>3.2176399747642256E-4</v>
      </c>
    </row>
    <row r="364" spans="1:13">
      <c r="A364" s="14" t="s">
        <v>509</v>
      </c>
      <c r="B364" t="s">
        <v>260</v>
      </c>
      <c r="C364" s="7" t="s">
        <v>370</v>
      </c>
      <c r="D364">
        <v>10.17</v>
      </c>
      <c r="E364">
        <v>48804.146181579803</v>
      </c>
      <c r="F364">
        <v>311.30776794493607</v>
      </c>
      <c r="G364">
        <v>0</v>
      </c>
      <c r="H364">
        <v>7.6138837680699983E-3</v>
      </c>
      <c r="I364">
        <v>5.1971999999999996</v>
      </c>
      <c r="J364">
        <v>43700.167558172347</v>
      </c>
      <c r="K364">
        <v>788.69391210651895</v>
      </c>
      <c r="L364">
        <v>0</v>
      </c>
      <c r="M364">
        <v>0</v>
      </c>
    </row>
    <row r="365" spans="1:13">
      <c r="A365" s="14" t="s">
        <v>509</v>
      </c>
      <c r="B365" t="s">
        <v>260</v>
      </c>
      <c r="C365" s="7" t="s">
        <v>371</v>
      </c>
      <c r="D365">
        <v>3.0325000000000002</v>
      </c>
    </row>
    <row r="366" spans="1:13">
      <c r="A366" s="14" t="s">
        <v>589</v>
      </c>
      <c r="B366" t="s">
        <v>244</v>
      </c>
      <c r="C366" s="7" t="s">
        <v>365</v>
      </c>
      <c r="D366">
        <v>816.22219999999982</v>
      </c>
      <c r="E366">
        <v>43764.150347764706</v>
      </c>
      <c r="F366">
        <v>2647.233816967977</v>
      </c>
      <c r="G366">
        <v>413.75537200531954</v>
      </c>
      <c r="H366">
        <v>1.1298485729606419E-2</v>
      </c>
      <c r="I366">
        <v>101.10229999999996</v>
      </c>
      <c r="J366">
        <v>46500.779128335067</v>
      </c>
      <c r="K366">
        <v>1753.4403272724758</v>
      </c>
      <c r="L366">
        <v>354.85987954774538</v>
      </c>
      <c r="M366">
        <v>2.9204218325127828E-2</v>
      </c>
    </row>
    <row r="367" spans="1:13">
      <c r="A367" s="14" t="s">
        <v>589</v>
      </c>
      <c r="B367" t="s">
        <v>244</v>
      </c>
      <c r="C367" s="7" t="s">
        <v>366</v>
      </c>
      <c r="D367">
        <v>32.917900000000003</v>
      </c>
      <c r="E367">
        <v>52626.652646938783</v>
      </c>
      <c r="F367">
        <v>101.46455272055628</v>
      </c>
      <c r="G367">
        <v>0</v>
      </c>
      <c r="H367">
        <v>7.7187735443553687E-2</v>
      </c>
      <c r="I367">
        <v>7.2</v>
      </c>
      <c r="J367">
        <v>62986.226851851847</v>
      </c>
      <c r="K367">
        <v>0</v>
      </c>
      <c r="L367">
        <v>0</v>
      </c>
      <c r="M367">
        <v>0.17388354670425082</v>
      </c>
    </row>
    <row r="368" spans="1:13">
      <c r="A368" s="14" t="s">
        <v>589</v>
      </c>
      <c r="B368" t="s">
        <v>244</v>
      </c>
      <c r="C368" s="7" t="s">
        <v>367</v>
      </c>
      <c r="D368">
        <v>229.73590000000007</v>
      </c>
      <c r="E368">
        <v>45826.175291570296</v>
      </c>
      <c r="F368">
        <v>1394.3064188052451</v>
      </c>
      <c r="G368">
        <v>0.15522171328033618</v>
      </c>
      <c r="H368">
        <v>6.4936018084083315E-3</v>
      </c>
      <c r="I368">
        <v>27.863700000000001</v>
      </c>
      <c r="J368">
        <v>48085.059085237554</v>
      </c>
      <c r="K368">
        <v>921.36507355448123</v>
      </c>
      <c r="L368">
        <v>0</v>
      </c>
      <c r="M368">
        <v>2.0863220107639174E-2</v>
      </c>
    </row>
    <row r="369" spans="1:13">
      <c r="A369" s="14" t="s">
        <v>589</v>
      </c>
      <c r="B369" t="s">
        <v>244</v>
      </c>
      <c r="C369" s="7" t="s">
        <v>368</v>
      </c>
      <c r="D369">
        <v>110.96239999999995</v>
      </c>
      <c r="E369">
        <v>40375.729038244826</v>
      </c>
      <c r="F369">
        <v>1263.1302134777193</v>
      </c>
      <c r="G369">
        <v>3.4804582453155319</v>
      </c>
      <c r="H369">
        <v>3.8836903515206489E-3</v>
      </c>
      <c r="I369">
        <v>9.91</v>
      </c>
      <c r="J369">
        <v>40436.083081062898</v>
      </c>
      <c r="K369">
        <v>919.22502522704337</v>
      </c>
      <c r="L369">
        <v>40.378405650857715</v>
      </c>
      <c r="M369">
        <v>6.33146999392783E-3</v>
      </c>
    </row>
    <row r="370" spans="1:13">
      <c r="A370" s="14" t="s">
        <v>589</v>
      </c>
      <c r="B370" t="s">
        <v>244</v>
      </c>
      <c r="C370" s="7" t="s">
        <v>369</v>
      </c>
      <c r="D370">
        <v>352.09599999999983</v>
      </c>
      <c r="E370">
        <v>42125.942509476634</v>
      </c>
      <c r="F370">
        <v>4126.6373091429614</v>
      </c>
      <c r="G370">
        <v>946.45585294919613</v>
      </c>
      <c r="H370">
        <v>9.6846834346786866E-3</v>
      </c>
      <c r="I370">
        <v>38.309199999999997</v>
      </c>
      <c r="J370">
        <v>43611.952024578961</v>
      </c>
      <c r="K370">
        <v>3549.7055537573233</v>
      </c>
      <c r="L370">
        <v>892.26895889238108</v>
      </c>
      <c r="M370">
        <v>1.7734479086324629E-2</v>
      </c>
    </row>
    <row r="371" spans="1:13">
      <c r="A371" s="14" t="s">
        <v>589</v>
      </c>
      <c r="B371" t="s">
        <v>244</v>
      </c>
      <c r="C371" s="7" t="s">
        <v>370</v>
      </c>
      <c r="D371">
        <v>36.218700000000034</v>
      </c>
      <c r="E371">
        <v>47589.356718122544</v>
      </c>
      <c r="F371">
        <v>6124.3169964686685</v>
      </c>
      <c r="G371">
        <v>78.950928663922156</v>
      </c>
      <c r="H371">
        <v>1.4196535505013269E-2</v>
      </c>
      <c r="I371">
        <v>7.2193999999999994</v>
      </c>
      <c r="J371">
        <v>41728.881208964725</v>
      </c>
      <c r="K371">
        <v>710.28063273956298</v>
      </c>
      <c r="L371">
        <v>179.36255090450732</v>
      </c>
      <c r="M371">
        <v>0</v>
      </c>
    </row>
    <row r="372" spans="1:13">
      <c r="A372" s="14" t="s">
        <v>589</v>
      </c>
      <c r="B372" t="s">
        <v>244</v>
      </c>
      <c r="C372" s="7" t="s">
        <v>371</v>
      </c>
      <c r="D372">
        <v>54.291299999999993</v>
      </c>
      <c r="E372">
        <v>44662.888544450652</v>
      </c>
      <c r="F372">
        <v>407.4597587458764</v>
      </c>
      <c r="G372">
        <v>21.949004720830047</v>
      </c>
      <c r="H372">
        <v>8.2999996947532902E-3</v>
      </c>
      <c r="I372">
        <v>10.6</v>
      </c>
      <c r="J372">
        <v>50498.977987421393</v>
      </c>
      <c r="K372">
        <v>130.2367924528302</v>
      </c>
      <c r="L372">
        <v>0</v>
      </c>
      <c r="M372">
        <v>9.2204451797391908E-4</v>
      </c>
    </row>
    <row r="373" spans="1:13">
      <c r="A373" s="14" t="s">
        <v>590</v>
      </c>
      <c r="B373" t="s">
        <v>591</v>
      </c>
      <c r="C373" s="7" t="s">
        <v>365</v>
      </c>
      <c r="D373">
        <v>235.80550000000005</v>
      </c>
      <c r="E373">
        <v>43682.721030750632</v>
      </c>
      <c r="F373">
        <v>3231.6387022355284</v>
      </c>
      <c r="G373">
        <v>556.9737347093261</v>
      </c>
      <c r="H373">
        <v>1.9207680232277844E-2</v>
      </c>
      <c r="I373">
        <v>59.344100000000012</v>
      </c>
      <c r="J373">
        <v>45383.299459283502</v>
      </c>
      <c r="K373">
        <v>3384.2191557374695</v>
      </c>
      <c r="L373">
        <v>608.11066306507291</v>
      </c>
      <c r="M373">
        <v>2.0522866705428605E-2</v>
      </c>
    </row>
    <row r="374" spans="1:13">
      <c r="A374" s="14" t="s">
        <v>590</v>
      </c>
      <c r="B374" t="s">
        <v>591</v>
      </c>
      <c r="C374" s="7" t="s">
        <v>366</v>
      </c>
      <c r="D374">
        <v>22.273499999999999</v>
      </c>
      <c r="E374">
        <v>49266.231845017624</v>
      </c>
      <c r="F374">
        <v>1509.7312950367029</v>
      </c>
      <c r="G374">
        <v>0</v>
      </c>
      <c r="H374">
        <v>6.7338903880033482E-2</v>
      </c>
      <c r="I374">
        <v>13.3</v>
      </c>
      <c r="J374">
        <v>50323.793859649115</v>
      </c>
      <c r="K374">
        <v>2912.4812030075186</v>
      </c>
      <c r="L374">
        <v>0</v>
      </c>
      <c r="M374">
        <v>6.0229674315081992E-2</v>
      </c>
    </row>
    <row r="375" spans="1:13">
      <c r="A375" s="14" t="s">
        <v>590</v>
      </c>
      <c r="B375" t="s">
        <v>591</v>
      </c>
      <c r="C375" s="7" t="s">
        <v>367</v>
      </c>
      <c r="D375">
        <v>62.956999999999987</v>
      </c>
      <c r="E375">
        <v>47051.716647473688</v>
      </c>
      <c r="F375">
        <v>1167.1617135505189</v>
      </c>
      <c r="G375">
        <v>0</v>
      </c>
      <c r="H375">
        <v>7.5519627769042559E-3</v>
      </c>
      <c r="I375">
        <v>11.9648</v>
      </c>
      <c r="J375">
        <v>47256.523279397356</v>
      </c>
      <c r="K375">
        <v>1550.5482749398234</v>
      </c>
      <c r="L375">
        <v>0</v>
      </c>
      <c r="M375">
        <v>1.300558984949487E-2</v>
      </c>
    </row>
    <row r="376" spans="1:13">
      <c r="A376" s="14" t="s">
        <v>590</v>
      </c>
      <c r="B376" t="s">
        <v>591</v>
      </c>
      <c r="C376" s="7" t="s">
        <v>368</v>
      </c>
      <c r="D376">
        <v>31.379200000000004</v>
      </c>
      <c r="E376">
        <v>38477.144732816632</v>
      </c>
      <c r="F376">
        <v>725.16189067917594</v>
      </c>
      <c r="G376">
        <v>0</v>
      </c>
      <c r="H376">
        <v>0</v>
      </c>
      <c r="I376">
        <v>2.6</v>
      </c>
      <c r="J376">
        <v>44282.051282051281</v>
      </c>
      <c r="K376">
        <v>893.07692307692309</v>
      </c>
      <c r="L376">
        <v>0</v>
      </c>
      <c r="M376">
        <v>0</v>
      </c>
    </row>
    <row r="377" spans="1:13">
      <c r="A377" s="14" t="s">
        <v>590</v>
      </c>
      <c r="B377" t="s">
        <v>591</v>
      </c>
      <c r="C377" s="7" t="s">
        <v>369</v>
      </c>
      <c r="D377">
        <v>110.80679999999992</v>
      </c>
      <c r="E377">
        <v>41785.200481980093</v>
      </c>
      <c r="F377">
        <v>4832.0119342856251</v>
      </c>
      <c r="G377">
        <v>1185.2834844070949</v>
      </c>
      <c r="H377">
        <v>2.1954294699065464E-2</v>
      </c>
      <c r="I377">
        <v>28.383499999999998</v>
      </c>
      <c r="J377">
        <v>41868.036921979321</v>
      </c>
      <c r="K377">
        <v>4437.84029453732</v>
      </c>
      <c r="L377">
        <v>1271.4351647964486</v>
      </c>
      <c r="M377">
        <v>5.8151617063515191E-3</v>
      </c>
    </row>
    <row r="378" spans="1:13">
      <c r="A378" s="14" t="s">
        <v>590</v>
      </c>
      <c r="B378" t="s">
        <v>591</v>
      </c>
      <c r="C378" s="7" t="s">
        <v>370</v>
      </c>
      <c r="D378">
        <v>4.6890000000000054</v>
      </c>
    </row>
    <row r="379" spans="1:13">
      <c r="A379" s="14" t="s">
        <v>590</v>
      </c>
      <c r="B379" t="s">
        <v>591</v>
      </c>
      <c r="C379" s="7" t="s">
        <v>371</v>
      </c>
      <c r="D379">
        <v>3.6999999999999997</v>
      </c>
    </row>
    <row r="380" spans="1:13">
      <c r="A380" s="14" t="s">
        <v>592</v>
      </c>
      <c r="B380" t="s">
        <v>593</v>
      </c>
      <c r="C380" s="7" t="s">
        <v>365</v>
      </c>
      <c r="D380">
        <v>852.27530000000013</v>
      </c>
      <c r="E380">
        <v>44231.897978466121</v>
      </c>
      <c r="F380">
        <v>2962.7929261824179</v>
      </c>
      <c r="G380">
        <v>517.96792656081914</v>
      </c>
      <c r="H380">
        <v>2.0977115100255316E-2</v>
      </c>
      <c r="I380">
        <v>117.02559999999994</v>
      </c>
      <c r="J380">
        <v>45571.209269595725</v>
      </c>
      <c r="K380">
        <v>2600.9697023557255</v>
      </c>
      <c r="L380">
        <v>651.45871991368654</v>
      </c>
      <c r="M380">
        <v>2.8877206579715858E-2</v>
      </c>
    </row>
    <row r="381" spans="1:13">
      <c r="A381" s="14" t="s">
        <v>592</v>
      </c>
      <c r="B381" t="s">
        <v>593</v>
      </c>
      <c r="C381" s="7" t="s">
        <v>366</v>
      </c>
      <c r="D381">
        <v>29.58</v>
      </c>
      <c r="E381">
        <v>58372.65325670498</v>
      </c>
      <c r="F381">
        <v>278.30730223123732</v>
      </c>
      <c r="G381">
        <v>0</v>
      </c>
      <c r="H381">
        <v>0.14023313920264291</v>
      </c>
      <c r="I381">
        <v>3</v>
      </c>
      <c r="J381">
        <v>68272.222222222234</v>
      </c>
      <c r="K381">
        <v>0</v>
      </c>
      <c r="L381">
        <v>0</v>
      </c>
      <c r="M381">
        <v>0.21074782325657093</v>
      </c>
    </row>
    <row r="382" spans="1:13">
      <c r="A382" s="14" t="s">
        <v>592</v>
      </c>
      <c r="B382" t="s">
        <v>593</v>
      </c>
      <c r="C382" s="7" t="s">
        <v>367</v>
      </c>
      <c r="D382">
        <v>289.98739999999998</v>
      </c>
      <c r="E382">
        <v>46003.211199865946</v>
      </c>
      <c r="F382">
        <v>1316.7405894187127</v>
      </c>
      <c r="G382">
        <v>19.75361688128519</v>
      </c>
      <c r="H382">
        <v>2.0040312145891637E-2</v>
      </c>
      <c r="I382">
        <v>33.701600000000006</v>
      </c>
      <c r="J382">
        <v>49894.6531717584</v>
      </c>
      <c r="K382">
        <v>688.98805991406925</v>
      </c>
      <c r="L382">
        <v>6.921926555415765</v>
      </c>
      <c r="M382">
        <v>3.8624293166738759E-2</v>
      </c>
    </row>
    <row r="383" spans="1:13">
      <c r="A383" s="14" t="s">
        <v>592</v>
      </c>
      <c r="B383" t="s">
        <v>593</v>
      </c>
      <c r="C383" s="7" t="s">
        <v>368</v>
      </c>
      <c r="D383">
        <v>97.88009999999997</v>
      </c>
      <c r="E383">
        <v>40972.54132862555</v>
      </c>
      <c r="F383">
        <v>43.491986624451769</v>
      </c>
      <c r="G383">
        <v>0</v>
      </c>
      <c r="H383">
        <v>2.7693133398857092E-3</v>
      </c>
      <c r="I383">
        <v>10.38</v>
      </c>
      <c r="J383">
        <v>38629.87154784843</v>
      </c>
      <c r="K383">
        <v>13.487475915221578</v>
      </c>
      <c r="L383">
        <v>0</v>
      </c>
      <c r="M383">
        <v>0</v>
      </c>
    </row>
    <row r="384" spans="1:13">
      <c r="A384" s="14" t="s">
        <v>592</v>
      </c>
      <c r="B384" t="s">
        <v>593</v>
      </c>
      <c r="C384" s="7" t="s">
        <v>369</v>
      </c>
      <c r="D384">
        <v>378.91670000000011</v>
      </c>
      <c r="E384">
        <v>42305.427523164493</v>
      </c>
      <c r="F384">
        <v>4946.4838841887895</v>
      </c>
      <c r="G384">
        <v>1129.1654603769118</v>
      </c>
      <c r="H384">
        <v>1.4323521322281849E-2</v>
      </c>
      <c r="I384">
        <v>62.861399999999982</v>
      </c>
      <c r="J384">
        <v>43432.573924538745</v>
      </c>
      <c r="K384">
        <v>4047.3121820385823</v>
      </c>
      <c r="L384">
        <v>1194.2049902345659</v>
      </c>
      <c r="M384">
        <v>1.4358172538944442E-2</v>
      </c>
    </row>
    <row r="385" spans="1:13">
      <c r="A385" s="14" t="s">
        <v>592</v>
      </c>
      <c r="B385" t="s">
        <v>593</v>
      </c>
      <c r="C385" s="7" t="s">
        <v>370</v>
      </c>
      <c r="D385">
        <v>41.111100000000015</v>
      </c>
      <c r="E385">
        <v>46227.43889930781</v>
      </c>
      <c r="F385">
        <v>6204.842001308647</v>
      </c>
      <c r="G385">
        <v>191.26999764053986</v>
      </c>
      <c r="H385">
        <v>1.698620522805374E-2</v>
      </c>
      <c r="I385">
        <v>5.9984000000000002</v>
      </c>
      <c r="J385">
        <v>44700.994987552236</v>
      </c>
      <c r="K385">
        <v>4336.6681114963985</v>
      </c>
      <c r="L385">
        <v>155.81988530274739</v>
      </c>
      <c r="M385">
        <v>3.7151993423526604E-2</v>
      </c>
    </row>
    <row r="386" spans="1:13">
      <c r="A386" s="14" t="s">
        <v>592</v>
      </c>
      <c r="B386" t="s">
        <v>593</v>
      </c>
      <c r="C386" s="7" t="s">
        <v>371</v>
      </c>
      <c r="D386">
        <v>14.799999999999999</v>
      </c>
      <c r="E386">
        <v>46597.914414414423</v>
      </c>
      <c r="F386">
        <v>94.222297297297303</v>
      </c>
      <c r="G386">
        <v>0</v>
      </c>
      <c r="H386">
        <v>3.0800515743610528E-2</v>
      </c>
      <c r="I386">
        <v>1.0842000000000001</v>
      </c>
      <c r="J386">
        <v>43632.982844493628</v>
      </c>
      <c r="K386">
        <v>541.65283158088914</v>
      </c>
      <c r="L386">
        <v>0</v>
      </c>
      <c r="M386">
        <v>0</v>
      </c>
    </row>
    <row r="387" spans="1:13">
      <c r="A387" s="14" t="s">
        <v>510</v>
      </c>
      <c r="B387" t="s">
        <v>294</v>
      </c>
      <c r="C387" s="7" t="s">
        <v>365</v>
      </c>
      <c r="D387">
        <v>2317.735083288123</v>
      </c>
      <c r="E387">
        <v>51244.798812685149</v>
      </c>
      <c r="F387">
        <v>1177.8982247302076</v>
      </c>
      <c r="G387">
        <v>1.1710397877523937</v>
      </c>
      <c r="H387">
        <v>4.7264352088259055E-2</v>
      </c>
      <c r="I387">
        <v>436.32996608319138</v>
      </c>
      <c r="J387">
        <v>52661.925750053371</v>
      </c>
      <c r="K387">
        <v>1027.1496684565323</v>
      </c>
      <c r="L387">
        <v>0</v>
      </c>
      <c r="M387">
        <v>5.2903375510487634E-2</v>
      </c>
    </row>
    <row r="388" spans="1:13">
      <c r="A388" s="14" t="s">
        <v>510</v>
      </c>
      <c r="B388" t="s">
        <v>294</v>
      </c>
      <c r="C388" s="7" t="s">
        <v>366</v>
      </c>
      <c r="D388">
        <v>138.89999999999998</v>
      </c>
      <c r="E388">
        <v>57198.941684665187</v>
      </c>
      <c r="F388">
        <v>362.07573794096481</v>
      </c>
      <c r="G388">
        <v>0</v>
      </c>
      <c r="H388">
        <v>0.10285775202309551</v>
      </c>
      <c r="I388">
        <v>23.9</v>
      </c>
      <c r="J388">
        <v>66403.075313807523</v>
      </c>
      <c r="K388">
        <v>128.9958158995816</v>
      </c>
      <c r="L388">
        <v>0</v>
      </c>
      <c r="M388">
        <v>0.18156924351140308</v>
      </c>
    </row>
    <row r="389" spans="1:13">
      <c r="A389" s="14" t="s">
        <v>510</v>
      </c>
      <c r="B389" t="s">
        <v>294</v>
      </c>
      <c r="C389" s="7" t="s">
        <v>367</v>
      </c>
      <c r="D389">
        <v>1694.5268832881184</v>
      </c>
      <c r="E389">
        <v>50534.316025006985</v>
      </c>
      <c r="F389">
        <v>1429.4159295365741</v>
      </c>
      <c r="G389">
        <v>1.601721416619458</v>
      </c>
      <c r="H389">
        <v>3.5774048903590899E-2</v>
      </c>
      <c r="I389">
        <v>348.91086608319131</v>
      </c>
      <c r="J389">
        <v>51669.409137068556</v>
      </c>
      <c r="K389">
        <v>1082.6724436547959</v>
      </c>
      <c r="L389">
        <v>0</v>
      </c>
      <c r="M389">
        <v>3.7518331971471565E-2</v>
      </c>
    </row>
    <row r="390" spans="1:13">
      <c r="A390" s="14" t="s">
        <v>510</v>
      </c>
      <c r="B390" t="s">
        <v>294</v>
      </c>
      <c r="C390" s="7" t="s">
        <v>369</v>
      </c>
      <c r="D390">
        <v>241.5545000000001</v>
      </c>
      <c r="E390">
        <v>49189.592698887114</v>
      </c>
      <c r="F390">
        <v>563.47532337422797</v>
      </c>
      <c r="G390">
        <v>0</v>
      </c>
      <c r="H390">
        <v>8.4231802956453217E-2</v>
      </c>
      <c r="I390">
        <v>22.819099999999999</v>
      </c>
      <c r="J390">
        <v>47296.102141407857</v>
      </c>
      <c r="K390">
        <v>506.54933805452453</v>
      </c>
      <c r="L390">
        <v>0</v>
      </c>
      <c r="M390">
        <v>8.2592335558588692E-2</v>
      </c>
    </row>
    <row r="391" spans="1:13">
      <c r="A391" s="14" t="s">
        <v>510</v>
      </c>
      <c r="B391" t="s">
        <v>294</v>
      </c>
      <c r="C391" s="7" t="s">
        <v>370</v>
      </c>
      <c r="D391">
        <v>183.7037</v>
      </c>
      <c r="E391">
        <v>54851.622476847209</v>
      </c>
      <c r="F391">
        <v>568.18670500376425</v>
      </c>
      <c r="G391">
        <v>0</v>
      </c>
      <c r="H391">
        <v>5.5290678501727031E-2</v>
      </c>
      <c r="I391">
        <v>29.8</v>
      </c>
      <c r="J391">
        <v>58591.812080536911</v>
      </c>
      <c r="K391">
        <v>1699.7315436241611</v>
      </c>
      <c r="L391">
        <v>0</v>
      </c>
      <c r="M391">
        <v>9.0679628293838424E-2</v>
      </c>
    </row>
    <row r="392" spans="1:13">
      <c r="A392" s="14" t="s">
        <v>510</v>
      </c>
      <c r="B392" t="s">
        <v>294</v>
      </c>
      <c r="C392" s="7" t="s">
        <v>371</v>
      </c>
      <c r="D392">
        <v>59.050000000000004</v>
      </c>
      <c r="E392">
        <v>54813.963449054449</v>
      </c>
      <c r="F392">
        <v>289.44961896697714</v>
      </c>
      <c r="G392">
        <v>0</v>
      </c>
      <c r="H392">
        <v>5.9954650991899283E-2</v>
      </c>
      <c r="I392">
        <v>10.899999999999999</v>
      </c>
      <c r="J392">
        <v>49324.220183486243</v>
      </c>
      <c r="K392">
        <v>470.27522935779825</v>
      </c>
      <c r="L392">
        <v>0</v>
      </c>
      <c r="M392">
        <v>1.2964293610435551E-2</v>
      </c>
    </row>
    <row r="393" spans="1:13">
      <c r="A393" s="14" t="s">
        <v>511</v>
      </c>
      <c r="B393" t="s">
        <v>295</v>
      </c>
      <c r="C393" s="7" t="s">
        <v>365</v>
      </c>
      <c r="D393">
        <v>3087.5878336201581</v>
      </c>
      <c r="E393">
        <v>45016.08468244</v>
      </c>
      <c r="F393">
        <v>2635.9414755360935</v>
      </c>
      <c r="G393">
        <v>459.77222236154205</v>
      </c>
      <c r="H393">
        <v>2.2516170087467327E-2</v>
      </c>
      <c r="I393">
        <v>366.08960000000013</v>
      </c>
      <c r="J393">
        <v>47838.661921311948</v>
      </c>
      <c r="K393">
        <v>2323.8729261907447</v>
      </c>
      <c r="L393">
        <v>576.46406781290705</v>
      </c>
      <c r="M393">
        <v>3.5671135959578479E-2</v>
      </c>
    </row>
    <row r="394" spans="1:13">
      <c r="A394" s="14" t="s">
        <v>511</v>
      </c>
      <c r="B394" t="s">
        <v>295</v>
      </c>
      <c r="C394" s="7" t="s">
        <v>366</v>
      </c>
      <c r="D394">
        <v>149</v>
      </c>
      <c r="E394">
        <v>55145.640212527971</v>
      </c>
      <c r="F394">
        <v>311.09174496644295</v>
      </c>
      <c r="G394">
        <v>0</v>
      </c>
      <c r="H394">
        <v>0.10546073751391739</v>
      </c>
      <c r="I394">
        <v>28.3</v>
      </c>
      <c r="J394">
        <v>61567.473498233216</v>
      </c>
      <c r="K394">
        <v>0</v>
      </c>
      <c r="L394">
        <v>0</v>
      </c>
      <c r="M394">
        <v>0.16515961066970777</v>
      </c>
    </row>
    <row r="395" spans="1:13">
      <c r="A395" s="14" t="s">
        <v>511</v>
      </c>
      <c r="B395" t="s">
        <v>295</v>
      </c>
      <c r="C395" s="7" t="s">
        <v>367</v>
      </c>
      <c r="D395">
        <v>907.37856926189284</v>
      </c>
      <c r="E395">
        <v>47346.106265405309</v>
      </c>
      <c r="F395">
        <v>1241.0597606642129</v>
      </c>
      <c r="G395">
        <v>0.20915195314164908</v>
      </c>
      <c r="H395">
        <v>1.6655087960266931E-2</v>
      </c>
      <c r="I395">
        <v>82.729499999999987</v>
      </c>
      <c r="J395">
        <v>49105.451757434377</v>
      </c>
      <c r="K395">
        <v>776.18225663155238</v>
      </c>
      <c r="L395">
        <v>0</v>
      </c>
      <c r="M395">
        <v>2.6973805114769826E-2</v>
      </c>
    </row>
    <row r="396" spans="1:13">
      <c r="A396" s="14" t="s">
        <v>511</v>
      </c>
      <c r="B396" t="s">
        <v>295</v>
      </c>
      <c r="C396" s="7" t="s">
        <v>368</v>
      </c>
      <c r="D396">
        <v>283.99650000000003</v>
      </c>
      <c r="E396">
        <v>42175.554162052445</v>
      </c>
      <c r="F396">
        <v>17.725535349907478</v>
      </c>
      <c r="G396">
        <v>0</v>
      </c>
      <c r="H396">
        <v>7.953798834512929E-3</v>
      </c>
      <c r="I396">
        <v>24.84</v>
      </c>
      <c r="J396">
        <v>41620.978260869575</v>
      </c>
      <c r="K396">
        <v>0</v>
      </c>
      <c r="L396">
        <v>0</v>
      </c>
      <c r="M396">
        <v>6.5400215173140076E-3</v>
      </c>
    </row>
    <row r="397" spans="1:13">
      <c r="A397" s="14" t="s">
        <v>511</v>
      </c>
      <c r="B397" t="s">
        <v>295</v>
      </c>
      <c r="C397" s="7" t="s">
        <v>369</v>
      </c>
      <c r="D397">
        <v>1427.7725643582617</v>
      </c>
      <c r="E397">
        <v>42152.763611765578</v>
      </c>
      <c r="F397">
        <v>4606.0221243681499</v>
      </c>
      <c r="G397">
        <v>970.60755654937009</v>
      </c>
      <c r="H397">
        <v>1.2576208077938906E-2</v>
      </c>
      <c r="I397">
        <v>174.66470000000004</v>
      </c>
      <c r="J397">
        <v>45731.912760897489</v>
      </c>
      <c r="K397">
        <v>4166.7078121681116</v>
      </c>
      <c r="L397">
        <v>1150.9489896928226</v>
      </c>
      <c r="M397">
        <v>1.8289248505337783E-2</v>
      </c>
    </row>
    <row r="398" spans="1:13">
      <c r="A398" s="14" t="s">
        <v>511</v>
      </c>
      <c r="B398" t="s">
        <v>295</v>
      </c>
      <c r="C398" s="7" t="s">
        <v>370</v>
      </c>
      <c r="D398">
        <v>197.01900000000001</v>
      </c>
      <c r="E398">
        <v>49911.255589562454</v>
      </c>
      <c r="F398">
        <v>1053.9693126043674</v>
      </c>
      <c r="G398">
        <v>140.18546434607825</v>
      </c>
      <c r="H398">
        <v>5.3650005478714478E-2</v>
      </c>
      <c r="I398">
        <v>40.486000000000004</v>
      </c>
      <c r="J398">
        <v>48572.19681700669</v>
      </c>
      <c r="K398">
        <v>982.3059823148742</v>
      </c>
      <c r="L398">
        <v>173.61458281875215</v>
      </c>
      <c r="M398">
        <v>3.8732444390867954E-2</v>
      </c>
    </row>
    <row r="399" spans="1:13">
      <c r="A399" s="14" t="s">
        <v>511</v>
      </c>
      <c r="B399" t="s">
        <v>295</v>
      </c>
      <c r="C399" s="7" t="s">
        <v>371</v>
      </c>
      <c r="D399">
        <v>122.42119999999996</v>
      </c>
      <c r="E399">
        <v>47523.125067254165</v>
      </c>
      <c r="F399">
        <v>1447.4546892204949</v>
      </c>
      <c r="G399">
        <v>48.776682470029712</v>
      </c>
      <c r="H399">
        <v>3.8946672823960048E-2</v>
      </c>
      <c r="I399">
        <v>15.0694</v>
      </c>
      <c r="J399">
        <v>47798.701540870898</v>
      </c>
      <c r="K399">
        <v>1259.9128034294667</v>
      </c>
      <c r="L399">
        <v>197.64423268345124</v>
      </c>
      <c r="M399">
        <v>1.6387367485281246E-2</v>
      </c>
    </row>
    <row r="400" spans="1:13">
      <c r="A400" s="14" t="s">
        <v>594</v>
      </c>
      <c r="B400" t="s">
        <v>296</v>
      </c>
      <c r="C400" s="7" t="s">
        <v>365</v>
      </c>
      <c r="D400">
        <v>1535.8854999999967</v>
      </c>
      <c r="E400">
        <v>44303.196548549306</v>
      </c>
      <c r="F400">
        <v>2815.4780353092779</v>
      </c>
      <c r="G400">
        <v>535.36320253039844</v>
      </c>
      <c r="H400">
        <v>2.1828476494910855E-2</v>
      </c>
      <c r="I400">
        <v>214.52049999999997</v>
      </c>
      <c r="J400">
        <v>47829.47212636246</v>
      </c>
      <c r="K400">
        <v>2435.0289599362304</v>
      </c>
      <c r="L400">
        <v>518.27242617838397</v>
      </c>
      <c r="M400">
        <v>3.686924797330593E-2</v>
      </c>
    </row>
    <row r="401" spans="1:13">
      <c r="A401" s="14" t="s">
        <v>594</v>
      </c>
      <c r="B401" t="s">
        <v>296</v>
      </c>
      <c r="C401" s="7" t="s">
        <v>366</v>
      </c>
      <c r="D401">
        <v>102.48700000000001</v>
      </c>
      <c r="E401">
        <v>56950.545316316551</v>
      </c>
      <c r="F401">
        <v>453.37174470908502</v>
      </c>
      <c r="G401">
        <v>0</v>
      </c>
      <c r="H401">
        <v>9.8568436874113027E-2</v>
      </c>
      <c r="I401">
        <v>25.946199999999997</v>
      </c>
      <c r="J401">
        <v>54516.047243912406</v>
      </c>
      <c r="K401">
        <v>97.894874779351127</v>
      </c>
      <c r="L401">
        <v>0</v>
      </c>
      <c r="M401">
        <v>7.7904629247827317E-2</v>
      </c>
    </row>
    <row r="402" spans="1:13">
      <c r="A402" s="14" t="s">
        <v>594</v>
      </c>
      <c r="B402" t="s">
        <v>296</v>
      </c>
      <c r="C402" s="7" t="s">
        <v>367</v>
      </c>
      <c r="D402">
        <v>431.45290000000017</v>
      </c>
      <c r="E402">
        <v>44784.225578659141</v>
      </c>
      <c r="F402">
        <v>719.39129392802761</v>
      </c>
      <c r="G402">
        <v>1.1471704095626656</v>
      </c>
      <c r="H402">
        <v>8.4574893352396732E-3</v>
      </c>
      <c r="I402">
        <v>48.98</v>
      </c>
      <c r="J402">
        <v>49591.861712263511</v>
      </c>
      <c r="K402">
        <v>667.93711719069017</v>
      </c>
      <c r="L402">
        <v>0</v>
      </c>
      <c r="M402">
        <v>2.5345743879504411E-2</v>
      </c>
    </row>
    <row r="403" spans="1:13">
      <c r="A403" s="14" t="s">
        <v>594</v>
      </c>
      <c r="B403" t="s">
        <v>296</v>
      </c>
      <c r="C403" s="7" t="s">
        <v>368</v>
      </c>
      <c r="D403">
        <v>126.8374</v>
      </c>
      <c r="E403">
        <v>41098.323693694976</v>
      </c>
      <c r="F403">
        <v>131.95508580276794</v>
      </c>
      <c r="G403">
        <v>0</v>
      </c>
      <c r="H403">
        <v>2.2598221365949696E-3</v>
      </c>
      <c r="I403">
        <v>16.2</v>
      </c>
      <c r="J403">
        <v>45308.667695473254</v>
      </c>
      <c r="K403">
        <v>23.024691358024693</v>
      </c>
      <c r="L403">
        <v>0</v>
      </c>
      <c r="M403">
        <v>1.0218575223027422E-2</v>
      </c>
    </row>
    <row r="404" spans="1:13">
      <c r="A404" s="14" t="s">
        <v>594</v>
      </c>
      <c r="B404" t="s">
        <v>296</v>
      </c>
      <c r="C404" s="7" t="s">
        <v>369</v>
      </c>
      <c r="D404">
        <v>775.68970000000058</v>
      </c>
      <c r="E404">
        <v>42610.826357154576</v>
      </c>
      <c r="F404">
        <v>4754.0406556900252</v>
      </c>
      <c r="G404">
        <v>1053.1890909470626</v>
      </c>
      <c r="H404">
        <v>1.8728104365435726E-2</v>
      </c>
      <c r="I404">
        <v>104.07429999999999</v>
      </c>
      <c r="J404">
        <v>45577.645428474338</v>
      </c>
      <c r="K404">
        <v>4067.6021842087821</v>
      </c>
      <c r="L404">
        <v>1052.4093844493791</v>
      </c>
      <c r="M404">
        <v>3.2459888515634056E-2</v>
      </c>
    </row>
    <row r="405" spans="1:13">
      <c r="A405" s="14" t="s">
        <v>594</v>
      </c>
      <c r="B405" t="s">
        <v>296</v>
      </c>
      <c r="C405" s="7" t="s">
        <v>370</v>
      </c>
      <c r="D405">
        <v>67.849999999999994</v>
      </c>
      <c r="E405">
        <v>45941.421026774762</v>
      </c>
      <c r="F405">
        <v>3578.495946941784</v>
      </c>
      <c r="G405">
        <v>70.946204863669863</v>
      </c>
      <c r="H405">
        <v>2.9457981871844785E-2</v>
      </c>
      <c r="I405">
        <v>14.8</v>
      </c>
      <c r="J405">
        <v>48437.111486486479</v>
      </c>
      <c r="K405">
        <v>4121.1047297297291</v>
      </c>
      <c r="L405">
        <v>111.57364864864866</v>
      </c>
      <c r="M405">
        <v>6.3697256684222492E-2</v>
      </c>
    </row>
    <row r="406" spans="1:13">
      <c r="A406" s="14" t="s">
        <v>594</v>
      </c>
      <c r="B406" t="s">
        <v>296</v>
      </c>
      <c r="C406" s="7" t="s">
        <v>371</v>
      </c>
      <c r="D406">
        <v>31.568499999999997</v>
      </c>
      <c r="E406">
        <v>47609.28116635255</v>
      </c>
      <c r="F406">
        <v>640.05448469201895</v>
      </c>
      <c r="G406">
        <v>0</v>
      </c>
      <c r="H406">
        <v>2.2908199235820392E-2</v>
      </c>
      <c r="I406">
        <v>4.5199999999999996</v>
      </c>
      <c r="J406">
        <v>49242.790560471978</v>
      </c>
      <c r="K406">
        <v>533.15707964601768</v>
      </c>
      <c r="L406">
        <v>0</v>
      </c>
      <c r="M406">
        <v>0</v>
      </c>
    </row>
    <row r="407" spans="1:13">
      <c r="A407" s="14" t="s">
        <v>512</v>
      </c>
      <c r="B407" t="s">
        <v>297</v>
      </c>
      <c r="C407" s="7" t="s">
        <v>365</v>
      </c>
      <c r="D407">
        <v>110.47599999999997</v>
      </c>
      <c r="E407">
        <v>45394.039587783802</v>
      </c>
      <c r="F407">
        <v>2364.1683261522876</v>
      </c>
      <c r="G407">
        <v>405.41094898439496</v>
      </c>
      <c r="H407">
        <v>3.269708752928948E-2</v>
      </c>
      <c r="I407">
        <v>37.146500000000003</v>
      </c>
      <c r="J407">
        <v>46233.087056205368</v>
      </c>
      <c r="K407">
        <v>2768.7868305223906</v>
      </c>
      <c r="L407">
        <v>529.60225054850378</v>
      </c>
      <c r="M407">
        <v>5.6648475297367121E-2</v>
      </c>
    </row>
    <row r="408" spans="1:13">
      <c r="A408" s="14" t="s">
        <v>512</v>
      </c>
      <c r="B408" t="s">
        <v>297</v>
      </c>
      <c r="C408" s="7" t="s">
        <v>366</v>
      </c>
      <c r="D408">
        <v>12.216700000000001</v>
      </c>
      <c r="E408">
        <v>56468.021096804645</v>
      </c>
      <c r="F408">
        <v>0</v>
      </c>
      <c r="G408">
        <v>0</v>
      </c>
      <c r="H408">
        <v>0.12045177053259794</v>
      </c>
      <c r="I408">
        <v>5.5</v>
      </c>
      <c r="J408">
        <v>50218.939393939399</v>
      </c>
      <c r="K408">
        <v>0</v>
      </c>
      <c r="L408">
        <v>0</v>
      </c>
      <c r="M408">
        <v>5.896543921314245E-2</v>
      </c>
    </row>
    <row r="409" spans="1:13">
      <c r="A409" s="14" t="s">
        <v>512</v>
      </c>
      <c r="B409" t="s">
        <v>297</v>
      </c>
      <c r="C409" s="7" t="s">
        <v>367</v>
      </c>
      <c r="D409">
        <v>24.230000000000008</v>
      </c>
      <c r="E409">
        <v>47937.630348053361</v>
      </c>
      <c r="F409">
        <v>1044.1601320676843</v>
      </c>
      <c r="G409">
        <v>0</v>
      </c>
      <c r="H409">
        <v>8.1378208345048181E-3</v>
      </c>
      <c r="I409">
        <v>1.3554999999999999</v>
      </c>
      <c r="J409">
        <v>39806.808680683636</v>
      </c>
      <c r="K409">
        <v>0</v>
      </c>
      <c r="L409">
        <v>0</v>
      </c>
      <c r="M409">
        <v>0</v>
      </c>
    </row>
    <row r="410" spans="1:13">
      <c r="A410" s="14" t="s">
        <v>512</v>
      </c>
      <c r="B410" t="s">
        <v>297</v>
      </c>
      <c r="C410" s="7" t="s">
        <v>368</v>
      </c>
      <c r="D410">
        <v>14.176500000000003</v>
      </c>
      <c r="E410">
        <v>39511.950587239437</v>
      </c>
      <c r="F410">
        <v>79.474482418086254</v>
      </c>
      <c r="G410">
        <v>0</v>
      </c>
      <c r="H410">
        <v>0</v>
      </c>
      <c r="I410">
        <v>6.7667000000000002</v>
      </c>
      <c r="J410">
        <v>43443.621336840704</v>
      </c>
      <c r="K410">
        <v>0</v>
      </c>
      <c r="L410">
        <v>0</v>
      </c>
      <c r="M410">
        <v>1.733113636276597E-2</v>
      </c>
    </row>
    <row r="411" spans="1:13">
      <c r="A411" s="14" t="s">
        <v>512</v>
      </c>
      <c r="B411" t="s">
        <v>297</v>
      </c>
      <c r="C411" s="7" t="s">
        <v>369</v>
      </c>
      <c r="D411">
        <v>56.920800000000007</v>
      </c>
      <c r="E411">
        <v>43585.237031102872</v>
      </c>
      <c r="F411">
        <v>3762.0692260122828</v>
      </c>
      <c r="G411">
        <v>776.13701845371122</v>
      </c>
      <c r="H411">
        <v>2.9595805435469507E-2</v>
      </c>
      <c r="I411">
        <v>21.0243</v>
      </c>
      <c r="J411">
        <v>46467.783469604226</v>
      </c>
      <c r="K411">
        <v>4891.9935503203442</v>
      </c>
      <c r="L411">
        <v>935.72057095836715</v>
      </c>
      <c r="M411">
        <v>7.5692435951177889E-2</v>
      </c>
    </row>
    <row r="412" spans="1:13">
      <c r="A412" s="14" t="s">
        <v>512</v>
      </c>
      <c r="B412" t="s">
        <v>297</v>
      </c>
      <c r="C412" s="7" t="s">
        <v>370</v>
      </c>
      <c r="D412">
        <v>1.6320000000000001</v>
      </c>
    </row>
    <row r="413" spans="1:13">
      <c r="A413" s="14" t="s">
        <v>512</v>
      </c>
      <c r="B413" t="s">
        <v>297</v>
      </c>
      <c r="C413" s="7" t="s">
        <v>371</v>
      </c>
      <c r="D413">
        <v>1.3</v>
      </c>
    </row>
    <row r="414" spans="1:13">
      <c r="A414" s="14" t="s">
        <v>513</v>
      </c>
      <c r="B414" t="s">
        <v>298</v>
      </c>
      <c r="C414" s="7" t="s">
        <v>365</v>
      </c>
      <c r="D414">
        <v>161.47679748045175</v>
      </c>
      <c r="E414">
        <v>45567.459183875013</v>
      </c>
      <c r="F414">
        <v>2541.9753574794004</v>
      </c>
      <c r="G414">
        <v>222.67812194103593</v>
      </c>
      <c r="H414">
        <v>3.8429005617199224E-2</v>
      </c>
      <c r="I414">
        <v>26.558400000000002</v>
      </c>
      <c r="J414">
        <v>46007.729506797587</v>
      </c>
      <c r="K414">
        <v>1801.0373365865412</v>
      </c>
      <c r="L414">
        <v>97.431697692632071</v>
      </c>
      <c r="M414">
        <v>1.2452269627256051E-2</v>
      </c>
    </row>
    <row r="415" spans="1:13">
      <c r="A415" s="14" t="s">
        <v>513</v>
      </c>
      <c r="B415" t="s">
        <v>298</v>
      </c>
      <c r="C415" s="7" t="s">
        <v>366</v>
      </c>
      <c r="D415">
        <v>13.4</v>
      </c>
      <c r="E415">
        <v>59325.124378109445</v>
      </c>
      <c r="F415">
        <v>802.2388059701492</v>
      </c>
      <c r="G415">
        <v>0</v>
      </c>
      <c r="H415">
        <v>0.15491907724895745</v>
      </c>
      <c r="I415">
        <v>2.2999999999999998</v>
      </c>
      <c r="J415">
        <v>53567.028985507255</v>
      </c>
      <c r="K415">
        <v>0</v>
      </c>
      <c r="L415">
        <v>0</v>
      </c>
      <c r="M415">
        <v>7.9094998139943876E-2</v>
      </c>
    </row>
    <row r="416" spans="1:13">
      <c r="A416" s="14" t="s">
        <v>513</v>
      </c>
      <c r="B416" t="s">
        <v>298</v>
      </c>
      <c r="C416" s="7" t="s">
        <v>367</v>
      </c>
      <c r="D416">
        <v>51.108600000000017</v>
      </c>
      <c r="E416">
        <v>45491.155581774234</v>
      </c>
      <c r="F416">
        <v>1455.743260429751</v>
      </c>
      <c r="G416">
        <v>0</v>
      </c>
      <c r="H416">
        <v>6.4425395206019354E-3</v>
      </c>
      <c r="I416">
        <v>9.9857999999999993</v>
      </c>
      <c r="J416">
        <v>45626.973802799985</v>
      </c>
      <c r="K416">
        <v>914.89915680265983</v>
      </c>
      <c r="L416">
        <v>0</v>
      </c>
      <c r="M416">
        <v>1.0603730148339863E-2</v>
      </c>
    </row>
    <row r="417" spans="1:13">
      <c r="A417" s="14" t="s">
        <v>513</v>
      </c>
      <c r="B417" t="s">
        <v>298</v>
      </c>
      <c r="C417" s="7" t="s">
        <v>368</v>
      </c>
      <c r="D417">
        <v>12.763300000000001</v>
      </c>
      <c r="E417">
        <v>41441.045745744959</v>
      </c>
      <c r="F417">
        <v>1390.7845149765342</v>
      </c>
      <c r="G417">
        <v>0</v>
      </c>
      <c r="H417">
        <v>0</v>
      </c>
      <c r="I417">
        <v>1.8900000000000001</v>
      </c>
      <c r="J417">
        <v>42094.179894179892</v>
      </c>
      <c r="K417">
        <v>873.01587301587301</v>
      </c>
      <c r="L417">
        <v>0</v>
      </c>
      <c r="M417">
        <v>0</v>
      </c>
    </row>
    <row r="418" spans="1:13">
      <c r="A418" s="14" t="s">
        <v>513</v>
      </c>
      <c r="B418" t="s">
        <v>298</v>
      </c>
      <c r="C418" s="7" t="s">
        <v>369</v>
      </c>
      <c r="D418">
        <v>66.10039748045179</v>
      </c>
      <c r="E418">
        <v>44279.674226350224</v>
      </c>
      <c r="F418">
        <v>3857.0190152850109</v>
      </c>
      <c r="G418">
        <v>509.56002208551001</v>
      </c>
      <c r="H418">
        <v>4.9373459367434099E-2</v>
      </c>
      <c r="I418">
        <v>6.3529999999999998</v>
      </c>
      <c r="J418">
        <v>41112.452122356895</v>
      </c>
      <c r="K418">
        <v>3466.7212340626479</v>
      </c>
      <c r="L418">
        <v>379.80481662206836</v>
      </c>
      <c r="M418">
        <v>3.3484988158996977E-4</v>
      </c>
    </row>
    <row r="419" spans="1:13">
      <c r="A419" s="14" t="s">
        <v>513</v>
      </c>
      <c r="B419" t="s">
        <v>298</v>
      </c>
      <c r="C419" s="7" t="s">
        <v>370</v>
      </c>
      <c r="D419">
        <v>6.2747999999999999</v>
      </c>
    </row>
    <row r="420" spans="1:13">
      <c r="A420" s="14" t="s">
        <v>513</v>
      </c>
      <c r="B420" t="s">
        <v>298</v>
      </c>
      <c r="C420" s="7" t="s">
        <v>371</v>
      </c>
      <c r="D420">
        <v>11.829700000000001</v>
      </c>
      <c r="E420">
        <v>42848.408525434563</v>
      </c>
      <c r="F420">
        <v>2040.6730517257413</v>
      </c>
      <c r="G420">
        <v>109.45586109537857</v>
      </c>
      <c r="H420">
        <v>2.1868487949898512E-3</v>
      </c>
      <c r="I420">
        <v>6.02</v>
      </c>
      <c r="J420">
        <v>50161.932447397565</v>
      </c>
      <c r="K420">
        <v>2280.9950166112958</v>
      </c>
      <c r="L420">
        <v>29.024916943521596</v>
      </c>
      <c r="M420">
        <v>3.3040717247786373E-3</v>
      </c>
    </row>
    <row r="421" spans="1:13">
      <c r="A421" s="14" t="s">
        <v>514</v>
      </c>
      <c r="B421" t="s">
        <v>299</v>
      </c>
      <c r="C421" s="7" t="s">
        <v>365</v>
      </c>
      <c r="D421">
        <v>637.66344569049954</v>
      </c>
      <c r="E421">
        <v>44246.828820670868</v>
      </c>
      <c r="F421">
        <v>1842.0518816600252</v>
      </c>
      <c r="G421">
        <v>415.16497737035712</v>
      </c>
      <c r="H421">
        <v>3.0014423522234931E-2</v>
      </c>
      <c r="I421">
        <v>71.568200000000004</v>
      </c>
      <c r="J421">
        <v>46603.051681240184</v>
      </c>
      <c r="K421">
        <v>1404.3375409749021</v>
      </c>
      <c r="L421">
        <v>341.19064053588039</v>
      </c>
      <c r="M421">
        <v>2.1614116287031745E-2</v>
      </c>
    </row>
    <row r="422" spans="1:13">
      <c r="A422" s="14" t="s">
        <v>514</v>
      </c>
      <c r="B422" t="s">
        <v>299</v>
      </c>
      <c r="C422" s="7" t="s">
        <v>366</v>
      </c>
      <c r="D422">
        <v>34.166699999999999</v>
      </c>
      <c r="E422">
        <v>57109.313381157692</v>
      </c>
      <c r="F422">
        <v>58.536528257045603</v>
      </c>
      <c r="G422">
        <v>4.2108251601705762</v>
      </c>
      <c r="H422">
        <v>0.12990480020455858</v>
      </c>
      <c r="I422">
        <v>6.9162999999999997</v>
      </c>
      <c r="J422">
        <v>55656.879280347399</v>
      </c>
      <c r="K422">
        <v>0</v>
      </c>
      <c r="L422">
        <v>0</v>
      </c>
      <c r="M422">
        <v>6.6303895682494243E-2</v>
      </c>
    </row>
    <row r="423" spans="1:13">
      <c r="A423" s="14" t="s">
        <v>514</v>
      </c>
      <c r="B423" t="s">
        <v>299</v>
      </c>
      <c r="C423" s="7" t="s">
        <v>367</v>
      </c>
      <c r="D423">
        <v>202.39215437859693</v>
      </c>
      <c r="E423">
        <v>45292.93093060761</v>
      </c>
      <c r="F423">
        <v>931.76536698767723</v>
      </c>
      <c r="G423">
        <v>0.4682987850542048</v>
      </c>
      <c r="H423">
        <v>9.9491039619487107E-3</v>
      </c>
      <c r="I423">
        <v>21.256699999999999</v>
      </c>
      <c r="J423">
        <v>48502.944914623011</v>
      </c>
      <c r="K423">
        <v>403.82561733476979</v>
      </c>
      <c r="L423">
        <v>0</v>
      </c>
      <c r="M423">
        <v>7.4769390166125327E-3</v>
      </c>
    </row>
    <row r="424" spans="1:13">
      <c r="A424" s="14" t="s">
        <v>514</v>
      </c>
      <c r="B424" t="s">
        <v>299</v>
      </c>
      <c r="C424" s="7" t="s">
        <v>368</v>
      </c>
      <c r="D424">
        <v>64.776700000000005</v>
      </c>
      <c r="E424">
        <v>40603.4578662801</v>
      </c>
      <c r="F424">
        <v>611.1611119430288</v>
      </c>
      <c r="G424">
        <v>0</v>
      </c>
      <c r="H424">
        <v>9.6317490927201356E-3</v>
      </c>
      <c r="I424">
        <v>4.9132999999999996</v>
      </c>
      <c r="J424">
        <v>40349.527303441682</v>
      </c>
      <c r="K424">
        <v>457.94069159220896</v>
      </c>
      <c r="L424">
        <v>0</v>
      </c>
      <c r="M424">
        <v>0</v>
      </c>
    </row>
    <row r="425" spans="1:13">
      <c r="A425" s="14" t="s">
        <v>514</v>
      </c>
      <c r="B425" t="s">
        <v>299</v>
      </c>
      <c r="C425" s="7" t="s">
        <v>369</v>
      </c>
      <c r="D425">
        <v>287.38959999999986</v>
      </c>
      <c r="E425">
        <v>42976.33060080577</v>
      </c>
      <c r="F425">
        <v>3186.4337470806186</v>
      </c>
      <c r="G425">
        <v>895.34823111205208</v>
      </c>
      <c r="H425">
        <v>3.4970725195924042E-2</v>
      </c>
      <c r="I425">
        <v>29.130599999999994</v>
      </c>
      <c r="J425">
        <v>43896.094227376016</v>
      </c>
      <c r="K425">
        <v>2676.7443856288587</v>
      </c>
      <c r="L425">
        <v>809.62904986509022</v>
      </c>
      <c r="M425">
        <v>2.4895922315867524E-2</v>
      </c>
    </row>
    <row r="426" spans="1:13">
      <c r="A426" s="14" t="s">
        <v>514</v>
      </c>
      <c r="B426" t="s">
        <v>299</v>
      </c>
      <c r="C426" s="7" t="s">
        <v>370</v>
      </c>
      <c r="D426">
        <v>34.031691311902698</v>
      </c>
      <c r="E426">
        <v>42950.633007635413</v>
      </c>
      <c r="F426">
        <v>843.04449452870699</v>
      </c>
      <c r="G426">
        <v>211.07120225575397</v>
      </c>
      <c r="H426">
        <v>2.1939028160355308E-2</v>
      </c>
      <c r="I426">
        <v>6.0512999999999995</v>
      </c>
      <c r="J426">
        <v>48770.165914762118</v>
      </c>
      <c r="K426">
        <v>1932.9301141903397</v>
      </c>
      <c r="L426">
        <v>137.72577793201461</v>
      </c>
      <c r="M426">
        <v>2.3432875905539441E-2</v>
      </c>
    </row>
    <row r="427" spans="1:13">
      <c r="A427" s="14" t="s">
        <v>514</v>
      </c>
      <c r="B427" t="s">
        <v>299</v>
      </c>
      <c r="C427" s="7" t="s">
        <v>371</v>
      </c>
      <c r="D427">
        <v>14.906599999999999</v>
      </c>
      <c r="E427">
        <v>43847.928154866531</v>
      </c>
      <c r="F427">
        <v>0</v>
      </c>
      <c r="G427">
        <v>0</v>
      </c>
      <c r="H427">
        <v>1.9779224822399077E-2</v>
      </c>
      <c r="I427">
        <v>3.3</v>
      </c>
      <c r="J427">
        <v>44621.969696969696</v>
      </c>
      <c r="K427">
        <v>0</v>
      </c>
      <c r="L427">
        <v>0</v>
      </c>
      <c r="M427">
        <v>0</v>
      </c>
    </row>
    <row r="428" spans="1:13">
      <c r="A428" s="14" t="s">
        <v>515</v>
      </c>
      <c r="B428" t="s">
        <v>300</v>
      </c>
      <c r="C428" s="7" t="s">
        <v>365</v>
      </c>
      <c r="D428">
        <v>93.042999999999964</v>
      </c>
      <c r="E428">
        <v>43710.24843351997</v>
      </c>
      <c r="F428">
        <v>3129.3329965714788</v>
      </c>
      <c r="G428">
        <v>462.84986511612931</v>
      </c>
      <c r="H428">
        <v>2.9260749986565717E-2</v>
      </c>
      <c r="I428">
        <v>15.466700000000003</v>
      </c>
      <c r="J428">
        <v>47772.482279133015</v>
      </c>
      <c r="K428">
        <v>2969.7207549121654</v>
      </c>
      <c r="L428">
        <v>393.0974286693347</v>
      </c>
      <c r="M428">
        <v>5.6044458696551426E-2</v>
      </c>
    </row>
    <row r="429" spans="1:13">
      <c r="A429" s="14" t="s">
        <v>515</v>
      </c>
      <c r="B429" t="s">
        <v>300</v>
      </c>
      <c r="C429" s="7" t="s">
        <v>366</v>
      </c>
      <c r="D429">
        <v>9.2233000000000001</v>
      </c>
      <c r="E429">
        <v>46638.759807588751</v>
      </c>
      <c r="F429">
        <v>751.03271063502211</v>
      </c>
      <c r="G429">
        <v>0</v>
      </c>
      <c r="H429">
        <v>1.4248772804995386E-2</v>
      </c>
      <c r="I429">
        <v>2</v>
      </c>
      <c r="J429">
        <v>64362.5</v>
      </c>
      <c r="K429">
        <v>1104</v>
      </c>
      <c r="L429">
        <v>0</v>
      </c>
      <c r="M429">
        <v>0.20693662662073983</v>
      </c>
    </row>
    <row r="430" spans="1:13">
      <c r="A430" s="14" t="s">
        <v>515</v>
      </c>
      <c r="B430" t="s">
        <v>300</v>
      </c>
      <c r="C430" s="7" t="s">
        <v>367</v>
      </c>
      <c r="D430">
        <v>30.850000000000005</v>
      </c>
      <c r="E430">
        <v>44230.830659103216</v>
      </c>
      <c r="F430">
        <v>1550.6969205834682</v>
      </c>
      <c r="G430">
        <v>0</v>
      </c>
      <c r="H430">
        <v>1.338221014194106E-2</v>
      </c>
      <c r="I430">
        <v>1.8167000000000002</v>
      </c>
      <c r="J430">
        <v>55073.614245610159</v>
      </c>
      <c r="K430">
        <v>1146.5844663400671</v>
      </c>
      <c r="L430">
        <v>0</v>
      </c>
      <c r="M430">
        <v>9.8185182289605114E-2</v>
      </c>
    </row>
    <row r="431" spans="1:13">
      <c r="A431" s="14" t="s">
        <v>515</v>
      </c>
      <c r="B431" t="s">
        <v>300</v>
      </c>
      <c r="C431" s="7" t="s">
        <v>368</v>
      </c>
      <c r="D431">
        <v>12.3</v>
      </c>
      <c r="E431">
        <v>40509.586720867206</v>
      </c>
      <c r="F431">
        <v>462.60162601626013</v>
      </c>
      <c r="G431">
        <v>0</v>
      </c>
      <c r="H431">
        <v>0</v>
      </c>
      <c r="I431">
        <v>2.5999999999999996</v>
      </c>
      <c r="J431">
        <v>39077.564102564109</v>
      </c>
      <c r="K431">
        <v>2065.3846153846157</v>
      </c>
      <c r="L431">
        <v>0</v>
      </c>
      <c r="M431">
        <v>0</v>
      </c>
    </row>
    <row r="432" spans="1:13">
      <c r="A432" s="14" t="s">
        <v>515</v>
      </c>
      <c r="B432" t="s">
        <v>300</v>
      </c>
      <c r="C432" s="7" t="s">
        <v>369</v>
      </c>
      <c r="D432">
        <v>36.469700000000003</v>
      </c>
      <c r="E432">
        <v>43635.661818806671</v>
      </c>
      <c r="F432">
        <v>6128.9379951027831</v>
      </c>
      <c r="G432">
        <v>1180.8416301751868</v>
      </c>
      <c r="H432">
        <v>5.6417781627568435E-2</v>
      </c>
      <c r="I432">
        <v>8.85</v>
      </c>
      <c r="J432">
        <v>45244.774011299436</v>
      </c>
      <c r="K432">
        <v>4057.3762711864406</v>
      </c>
      <c r="L432">
        <v>686.99661016949153</v>
      </c>
      <c r="M432">
        <v>1.5725698169775339E-2</v>
      </c>
    </row>
    <row r="433" spans="1:13">
      <c r="A433" s="14" t="s">
        <v>515</v>
      </c>
      <c r="B433" t="s">
        <v>300</v>
      </c>
      <c r="C433" s="7" t="s">
        <v>370</v>
      </c>
      <c r="D433">
        <v>2.2000000000000002</v>
      </c>
    </row>
    <row r="434" spans="1:13">
      <c r="A434" s="14" t="s">
        <v>515</v>
      </c>
      <c r="B434" t="s">
        <v>300</v>
      </c>
      <c r="C434" s="7" t="s">
        <v>371</v>
      </c>
      <c r="D434">
        <v>2</v>
      </c>
    </row>
    <row r="435" spans="1:13">
      <c r="A435" s="14" t="s">
        <v>516</v>
      </c>
      <c r="B435" t="s">
        <v>301</v>
      </c>
      <c r="C435" s="7" t="s">
        <v>365</v>
      </c>
      <c r="D435">
        <v>48.878500000000003</v>
      </c>
      <c r="E435">
        <v>43523.22553201647</v>
      </c>
      <c r="F435">
        <v>2709.6946510224329</v>
      </c>
      <c r="G435">
        <v>388.30406006730976</v>
      </c>
      <c r="H435">
        <v>2.1504546369322058E-2</v>
      </c>
      <c r="I435">
        <v>11.1967</v>
      </c>
      <c r="J435">
        <v>52916.048032009443</v>
      </c>
      <c r="K435">
        <v>1101.7058597622515</v>
      </c>
      <c r="L435">
        <v>102.63738422928185</v>
      </c>
      <c r="M435">
        <v>8.8129165334763421E-2</v>
      </c>
    </row>
    <row r="436" spans="1:13">
      <c r="A436" s="14" t="s">
        <v>516</v>
      </c>
      <c r="B436" t="s">
        <v>301</v>
      </c>
      <c r="C436" s="7" t="s">
        <v>366</v>
      </c>
      <c r="D436">
        <v>7.9961000000000002</v>
      </c>
    </row>
    <row r="437" spans="1:13">
      <c r="A437" s="14" t="s">
        <v>516</v>
      </c>
      <c r="B437" t="s">
        <v>301</v>
      </c>
      <c r="C437" s="7" t="s">
        <v>367</v>
      </c>
      <c r="D437">
        <v>13.037699999999999</v>
      </c>
      <c r="E437">
        <v>45407.154508336091</v>
      </c>
      <c r="F437">
        <v>1865.3596876749734</v>
      </c>
      <c r="G437">
        <v>0</v>
      </c>
      <c r="H437">
        <v>8.4203429352185735E-3</v>
      </c>
      <c r="I437">
        <v>1</v>
      </c>
      <c r="J437">
        <v>50258.333333333336</v>
      </c>
      <c r="K437">
        <v>2562</v>
      </c>
      <c r="L437">
        <v>0</v>
      </c>
      <c r="M437">
        <v>0</v>
      </c>
    </row>
    <row r="438" spans="1:13">
      <c r="A438" s="14" t="s">
        <v>516</v>
      </c>
      <c r="B438" t="s">
        <v>301</v>
      </c>
      <c r="C438" s="7" t="s">
        <v>368</v>
      </c>
      <c r="D438">
        <v>6.1296999999999997</v>
      </c>
    </row>
    <row r="439" spans="1:13">
      <c r="A439" s="14" t="s">
        <v>516</v>
      </c>
      <c r="B439" t="s">
        <v>301</v>
      </c>
      <c r="C439" s="7" t="s">
        <v>369</v>
      </c>
      <c r="D439">
        <v>20.515000000000004</v>
      </c>
      <c r="E439">
        <v>40165.798602648465</v>
      </c>
      <c r="F439">
        <v>5146.7613941018744</v>
      </c>
      <c r="G439">
        <v>925.16305142578574</v>
      </c>
      <c r="H439">
        <v>1.2190536888524648E-3</v>
      </c>
      <c r="I439">
        <v>4.8499999999999996</v>
      </c>
      <c r="J439">
        <v>55088.917525773199</v>
      </c>
      <c r="K439">
        <v>2015.1484536082473</v>
      </c>
      <c r="L439">
        <v>236.94845360824746</v>
      </c>
      <c r="M439">
        <v>0.15717129981873332</v>
      </c>
    </row>
    <row r="440" spans="1:13">
      <c r="A440" s="14" t="s">
        <v>516</v>
      </c>
      <c r="B440" t="s">
        <v>301</v>
      </c>
      <c r="C440" s="7" t="s">
        <v>370</v>
      </c>
      <c r="D440">
        <v>0.7</v>
      </c>
    </row>
    <row r="441" spans="1:13">
      <c r="A441" s="14" t="s">
        <v>516</v>
      </c>
      <c r="B441" t="s">
        <v>301</v>
      </c>
      <c r="C441" s="7" t="s">
        <v>371</v>
      </c>
      <c r="D441">
        <v>0.5</v>
      </c>
    </row>
    <row r="442" spans="1:13">
      <c r="A442" s="14" t="s">
        <v>517</v>
      </c>
      <c r="B442" t="s">
        <v>241</v>
      </c>
      <c r="C442" s="7" t="s">
        <v>365</v>
      </c>
      <c r="D442">
        <v>134.03300000000004</v>
      </c>
      <c r="E442">
        <v>44063.774112096791</v>
      </c>
      <c r="F442">
        <v>3008.9816686935301</v>
      </c>
      <c r="G442">
        <v>481.73987003200665</v>
      </c>
      <c r="H442">
        <v>2.5872390087124629E-2</v>
      </c>
      <c r="I442">
        <v>24.153199999999998</v>
      </c>
      <c r="J442">
        <v>49460.258089335301</v>
      </c>
      <c r="K442">
        <v>3480.7781163572536</v>
      </c>
      <c r="L442">
        <v>513.19866518722154</v>
      </c>
      <c r="M442">
        <v>5.3364000080963717E-2</v>
      </c>
    </row>
    <row r="443" spans="1:13">
      <c r="A443" s="14" t="s">
        <v>517</v>
      </c>
      <c r="B443" t="s">
        <v>241</v>
      </c>
      <c r="C443" s="7" t="s">
        <v>366</v>
      </c>
      <c r="D443">
        <v>13.850800000000001</v>
      </c>
      <c r="E443">
        <v>52326.516338406444</v>
      </c>
      <c r="F443">
        <v>105.48127183989371</v>
      </c>
      <c r="G443">
        <v>0</v>
      </c>
      <c r="H443">
        <v>0.10436984165842929</v>
      </c>
      <c r="I443">
        <v>2</v>
      </c>
      <c r="J443">
        <v>70137.5</v>
      </c>
      <c r="K443">
        <v>0</v>
      </c>
      <c r="L443">
        <v>0</v>
      </c>
      <c r="M443">
        <v>0.27097843521653892</v>
      </c>
    </row>
    <row r="444" spans="1:13">
      <c r="A444" s="14" t="s">
        <v>517</v>
      </c>
      <c r="B444" t="s">
        <v>241</v>
      </c>
      <c r="C444" s="7" t="s">
        <v>367</v>
      </c>
      <c r="D444">
        <v>29.08</v>
      </c>
      <c r="E444">
        <v>46540.188325309486</v>
      </c>
      <c r="F444">
        <v>2306.5680880330124</v>
      </c>
      <c r="G444">
        <v>0</v>
      </c>
      <c r="H444">
        <v>1.1293143404783148E-2</v>
      </c>
      <c r="I444">
        <v>5.58</v>
      </c>
      <c r="J444">
        <v>49672.182795698922</v>
      </c>
      <c r="K444">
        <v>1651.6129032258063</v>
      </c>
      <c r="L444">
        <v>0</v>
      </c>
      <c r="M444">
        <v>0</v>
      </c>
    </row>
    <row r="445" spans="1:13">
      <c r="A445" s="14" t="s">
        <v>517</v>
      </c>
      <c r="B445" t="s">
        <v>241</v>
      </c>
      <c r="C445" s="7" t="s">
        <v>368</v>
      </c>
      <c r="D445">
        <v>21.877000000000002</v>
      </c>
      <c r="E445">
        <v>38512.573440904438</v>
      </c>
      <c r="F445">
        <v>87.671984275723347</v>
      </c>
      <c r="G445">
        <v>0</v>
      </c>
      <c r="H445">
        <v>3.5661945726554733E-3</v>
      </c>
      <c r="I445">
        <v>2.2999999999999998</v>
      </c>
      <c r="J445">
        <v>37517.753623188408</v>
      </c>
      <c r="K445">
        <v>0</v>
      </c>
      <c r="L445">
        <v>0</v>
      </c>
      <c r="M445">
        <v>0</v>
      </c>
    </row>
    <row r="446" spans="1:13">
      <c r="A446" s="14" t="s">
        <v>517</v>
      </c>
      <c r="B446" t="s">
        <v>241</v>
      </c>
      <c r="C446" s="7" t="s">
        <v>369</v>
      </c>
      <c r="D446">
        <v>63.531999999999996</v>
      </c>
      <c r="E446">
        <v>42736.237406346438</v>
      </c>
      <c r="F446">
        <v>4752.5983756217356</v>
      </c>
      <c r="G446">
        <v>1016.3231127620727</v>
      </c>
      <c r="H446">
        <v>2.2223530228897746E-2</v>
      </c>
      <c r="I446">
        <v>10.235700000000001</v>
      </c>
      <c r="J446">
        <v>48723.556263860788</v>
      </c>
      <c r="K446">
        <v>5717.7261936164596</v>
      </c>
      <c r="L446">
        <v>1210.9958283263477</v>
      </c>
      <c r="M446">
        <v>5.0908466813029588E-2</v>
      </c>
    </row>
    <row r="447" spans="1:13">
      <c r="A447" s="14" t="s">
        <v>517</v>
      </c>
      <c r="B447" t="s">
        <v>241</v>
      </c>
      <c r="C447" s="7" t="s">
        <v>370</v>
      </c>
      <c r="D447">
        <v>3.1239999999999997</v>
      </c>
    </row>
    <row r="448" spans="1:13">
      <c r="A448" s="14" t="s">
        <v>517</v>
      </c>
      <c r="B448" t="s">
        <v>241</v>
      </c>
      <c r="C448" s="7" t="s">
        <v>371</v>
      </c>
      <c r="D448">
        <v>2.5691999999999999</v>
      </c>
    </row>
    <row r="449" spans="1:13">
      <c r="A449" s="14" t="s">
        <v>518</v>
      </c>
      <c r="B449" t="s">
        <v>302</v>
      </c>
      <c r="C449" s="7" t="s">
        <v>365</v>
      </c>
      <c r="D449">
        <v>538.92160000000035</v>
      </c>
      <c r="E449">
        <v>44087.680652575436</v>
      </c>
      <c r="F449">
        <v>3626.1137241483721</v>
      </c>
      <c r="G449">
        <v>492.36302645876498</v>
      </c>
      <c r="H449">
        <v>2.2272559872350488E-2</v>
      </c>
      <c r="I449">
        <v>67.57510000000002</v>
      </c>
      <c r="J449">
        <v>45966.619225622038</v>
      </c>
      <c r="K449">
        <v>2917.507040315144</v>
      </c>
      <c r="L449">
        <v>406.48715281220439</v>
      </c>
      <c r="M449">
        <v>3.1071396816594769E-2</v>
      </c>
    </row>
    <row r="450" spans="1:13">
      <c r="A450" s="14" t="s">
        <v>518</v>
      </c>
      <c r="B450" t="s">
        <v>302</v>
      </c>
      <c r="C450" s="7" t="s">
        <v>366</v>
      </c>
      <c r="D450">
        <v>43.986599999999996</v>
      </c>
      <c r="E450">
        <v>51494.237771654698</v>
      </c>
      <c r="F450">
        <v>2128.3609099134742</v>
      </c>
      <c r="G450">
        <v>50.28622353171194</v>
      </c>
      <c r="H450">
        <v>7.897584034191836E-2</v>
      </c>
      <c r="I450">
        <v>8.15</v>
      </c>
      <c r="J450">
        <v>56320.269284253583</v>
      </c>
      <c r="K450">
        <v>3919.2687116564416</v>
      </c>
      <c r="L450">
        <v>143.76196319018405</v>
      </c>
      <c r="M450">
        <v>0.13457474814875134</v>
      </c>
    </row>
    <row r="451" spans="1:13">
      <c r="A451" s="14" t="s">
        <v>518</v>
      </c>
      <c r="B451" t="s">
        <v>302</v>
      </c>
      <c r="C451" s="7" t="s">
        <v>367</v>
      </c>
      <c r="D451">
        <v>148.99219999999997</v>
      </c>
      <c r="E451">
        <v>46303.244476276814</v>
      </c>
      <c r="F451">
        <v>1707.0708399500111</v>
      </c>
      <c r="G451">
        <v>1.513837637138052</v>
      </c>
      <c r="H451">
        <v>1.7860049076714745E-2</v>
      </c>
      <c r="I451">
        <v>16.880000000000003</v>
      </c>
      <c r="J451">
        <v>47457.145221169027</v>
      </c>
      <c r="K451">
        <v>1144.5734597156397</v>
      </c>
      <c r="L451">
        <v>119.38151658767769</v>
      </c>
      <c r="M451">
        <v>3.1845455682738361E-2</v>
      </c>
    </row>
    <row r="452" spans="1:13">
      <c r="A452" s="14" t="s">
        <v>518</v>
      </c>
      <c r="B452" t="s">
        <v>302</v>
      </c>
      <c r="C452" s="7" t="s">
        <v>368</v>
      </c>
      <c r="D452">
        <v>48.803799999999995</v>
      </c>
      <c r="E452">
        <v>40959.889598760747</v>
      </c>
      <c r="F452">
        <v>659.83878304558255</v>
      </c>
      <c r="G452">
        <v>0</v>
      </c>
      <c r="H452">
        <v>2.4558952620918357E-3</v>
      </c>
      <c r="I452">
        <v>3.4</v>
      </c>
      <c r="J452">
        <v>44708.23529411765</v>
      </c>
      <c r="K452">
        <v>563.82352941176475</v>
      </c>
      <c r="L452">
        <v>0</v>
      </c>
      <c r="M452">
        <v>0</v>
      </c>
    </row>
    <row r="453" spans="1:13">
      <c r="A453" s="14" t="s">
        <v>518</v>
      </c>
      <c r="B453" t="s">
        <v>302</v>
      </c>
      <c r="C453" s="7" t="s">
        <v>369</v>
      </c>
      <c r="D453">
        <v>245.7974000000001</v>
      </c>
      <c r="E453">
        <v>41774.397554313677</v>
      </c>
      <c r="F453">
        <v>4882.3348823055057</v>
      </c>
      <c r="G453">
        <v>1029.4569023106021</v>
      </c>
      <c r="H453">
        <v>1.8000098523337432E-2</v>
      </c>
      <c r="I453">
        <v>27.509800000000002</v>
      </c>
      <c r="J453">
        <v>42621.279955991435</v>
      </c>
      <c r="K453">
        <v>3794.8778253567816</v>
      </c>
      <c r="L453">
        <v>882.65236388486983</v>
      </c>
      <c r="M453">
        <v>8.1791889745309512E-3</v>
      </c>
    </row>
    <row r="454" spans="1:13">
      <c r="A454" s="14" t="s">
        <v>518</v>
      </c>
      <c r="B454" t="s">
        <v>302</v>
      </c>
      <c r="C454" s="7" t="s">
        <v>370</v>
      </c>
      <c r="D454">
        <v>27.291599999999974</v>
      </c>
      <c r="E454">
        <v>43999.004809782804</v>
      </c>
      <c r="F454">
        <v>13362.547816910715</v>
      </c>
      <c r="G454">
        <v>335.79782790309139</v>
      </c>
      <c r="H454">
        <v>1.9593138090894618E-2</v>
      </c>
      <c r="I454">
        <v>8.1852999999999998</v>
      </c>
      <c r="J454">
        <v>44595.695637301011</v>
      </c>
      <c r="K454">
        <v>4792.8066167397646</v>
      </c>
      <c r="L454">
        <v>0</v>
      </c>
      <c r="M454">
        <v>0</v>
      </c>
    </row>
    <row r="455" spans="1:13">
      <c r="A455" s="14" t="s">
        <v>518</v>
      </c>
      <c r="B455" t="s">
        <v>302</v>
      </c>
      <c r="C455" s="7" t="s">
        <v>371</v>
      </c>
      <c r="D455">
        <v>24.05</v>
      </c>
      <c r="E455">
        <v>46905.816701316697</v>
      </c>
      <c r="F455">
        <v>385.78960498960487</v>
      </c>
      <c r="G455">
        <v>29.326819126819125</v>
      </c>
      <c r="H455">
        <v>1.4589887378961832E-2</v>
      </c>
      <c r="I455">
        <v>3.45</v>
      </c>
      <c r="J455">
        <v>45383.202898550728</v>
      </c>
      <c r="K455">
        <v>99.85507246376811</v>
      </c>
      <c r="L455">
        <v>0</v>
      </c>
      <c r="M455">
        <v>0</v>
      </c>
    </row>
    <row r="456" spans="1:13">
      <c r="A456" s="14" t="s">
        <v>519</v>
      </c>
      <c r="B456" t="s">
        <v>303</v>
      </c>
      <c r="C456" s="7" t="s">
        <v>365</v>
      </c>
      <c r="D456">
        <v>200.26729093327228</v>
      </c>
      <c r="E456">
        <v>44979.861412656101</v>
      </c>
      <c r="F456">
        <v>1749.5154019771567</v>
      </c>
      <c r="G456">
        <v>332.18225347725775</v>
      </c>
      <c r="H456">
        <v>3.6216604565863356E-2</v>
      </c>
      <c r="I456">
        <v>28.169799999999999</v>
      </c>
      <c r="J456">
        <v>46164.001608105129</v>
      </c>
      <c r="K456">
        <v>2078.4098573649794</v>
      </c>
      <c r="L456">
        <v>513.04588601978014</v>
      </c>
      <c r="M456">
        <v>2.1423403083664964E-2</v>
      </c>
    </row>
    <row r="457" spans="1:13">
      <c r="A457" s="14" t="s">
        <v>519</v>
      </c>
      <c r="B457" t="s">
        <v>303</v>
      </c>
      <c r="C457" s="7" t="s">
        <v>366</v>
      </c>
      <c r="D457">
        <v>7.1899999999999995</v>
      </c>
      <c r="E457">
        <v>58521.233194251276</v>
      </c>
      <c r="F457">
        <v>338.41446453407508</v>
      </c>
      <c r="G457">
        <v>180.93741307371351</v>
      </c>
      <c r="H457">
        <v>0.15033188337831066</v>
      </c>
      <c r="I457">
        <v>3</v>
      </c>
      <c r="J457">
        <v>60523.888888888898</v>
      </c>
      <c r="K457">
        <v>27.666666666666668</v>
      </c>
      <c r="L457">
        <v>0</v>
      </c>
      <c r="M457">
        <v>0.12626338620532732</v>
      </c>
    </row>
    <row r="458" spans="1:13">
      <c r="A458" s="14" t="s">
        <v>519</v>
      </c>
      <c r="B458" t="s">
        <v>303</v>
      </c>
      <c r="C458" t="s">
        <v>367</v>
      </c>
      <c r="D458">
        <v>54.192799999999998</v>
      </c>
      <c r="E458">
        <v>45062.974924713264</v>
      </c>
      <c r="F458">
        <v>1546.4784989887955</v>
      </c>
      <c r="G458">
        <v>0</v>
      </c>
      <c r="H458">
        <v>9.8364404500963076E-3</v>
      </c>
      <c r="I458">
        <v>5.9</v>
      </c>
      <c r="J458">
        <v>48223.220338983047</v>
      </c>
      <c r="K458">
        <v>1387.7966101694915</v>
      </c>
      <c r="L458">
        <v>0</v>
      </c>
      <c r="M458">
        <v>0</v>
      </c>
    </row>
    <row r="459" spans="1:13">
      <c r="A459" s="14" t="s">
        <v>519</v>
      </c>
      <c r="B459" t="s">
        <v>303</v>
      </c>
      <c r="C459" t="s">
        <v>368</v>
      </c>
      <c r="D459">
        <v>41.499400000000001</v>
      </c>
      <c r="E459">
        <v>40062.991372566015</v>
      </c>
      <c r="F459">
        <v>431.47611772700327</v>
      </c>
      <c r="G459">
        <v>0</v>
      </c>
      <c r="H459">
        <v>3.340382632296344E-3</v>
      </c>
      <c r="I459">
        <v>2.8330000000000002</v>
      </c>
      <c r="J459">
        <v>47317.072596776088</v>
      </c>
      <c r="K459">
        <v>1231.909636427815</v>
      </c>
      <c r="L459">
        <v>0</v>
      </c>
      <c r="M459">
        <v>2.4236714945404681E-2</v>
      </c>
    </row>
    <row r="460" spans="1:13">
      <c r="A460" s="14" t="s">
        <v>519</v>
      </c>
      <c r="B460" t="s">
        <v>303</v>
      </c>
      <c r="C460" t="s">
        <v>369</v>
      </c>
      <c r="D460">
        <v>71.675090933272358</v>
      </c>
      <c r="E460">
        <v>45061.057353106844</v>
      </c>
      <c r="F460">
        <v>3241.7609377896019</v>
      </c>
      <c r="G460">
        <v>886.53225510597815</v>
      </c>
      <c r="H460">
        <v>6.8471555142727292E-2</v>
      </c>
      <c r="I460">
        <v>15.9368</v>
      </c>
      <c r="J460">
        <v>42395.988163663147</v>
      </c>
      <c r="K460">
        <v>2935.8083178555294</v>
      </c>
      <c r="L460">
        <v>906.8570854876765</v>
      </c>
      <c r="M460">
        <v>3.9368092508154156E-3</v>
      </c>
    </row>
    <row r="461" spans="1:13">
      <c r="A461" s="14" t="s">
        <v>519</v>
      </c>
      <c r="B461" t="s">
        <v>303</v>
      </c>
      <c r="C461" t="s">
        <v>370</v>
      </c>
      <c r="D461">
        <v>5.3100000000000005</v>
      </c>
    </row>
    <row r="462" spans="1:13">
      <c r="A462" s="14" t="s">
        <v>519</v>
      </c>
      <c r="B462" t="s">
        <v>303</v>
      </c>
      <c r="C462" t="s">
        <v>371</v>
      </c>
      <c r="D462">
        <v>20.399999999999999</v>
      </c>
      <c r="E462">
        <v>47875.684640522893</v>
      </c>
      <c r="F462">
        <v>679.90196078431381</v>
      </c>
      <c r="G462">
        <v>82.451960784313741</v>
      </c>
      <c r="H462">
        <v>7.6869314156785221E-3</v>
      </c>
      <c r="I462">
        <v>0.5</v>
      </c>
      <c r="J462">
        <v>49272.75</v>
      </c>
      <c r="K462">
        <v>0</v>
      </c>
      <c r="L462">
        <v>0</v>
      </c>
      <c r="M462">
        <v>0</v>
      </c>
    </row>
    <row r="463" spans="1:13">
      <c r="A463" s="14" t="s">
        <v>520</v>
      </c>
      <c r="B463" t="s">
        <v>304</v>
      </c>
      <c r="C463" t="s">
        <v>365</v>
      </c>
      <c r="D463">
        <v>1025.1372000000006</v>
      </c>
      <c r="E463">
        <v>42965.752745762475</v>
      </c>
      <c r="F463">
        <v>2315.1996630304693</v>
      </c>
      <c r="G463">
        <v>486.05409110117142</v>
      </c>
      <c r="H463">
        <v>1.3542083494244937E-2</v>
      </c>
      <c r="I463">
        <v>128.67839999999995</v>
      </c>
      <c r="J463">
        <v>44609.371560805892</v>
      </c>
      <c r="K463">
        <v>2099.4044066447836</v>
      </c>
      <c r="L463">
        <v>594.70750335720686</v>
      </c>
      <c r="M463">
        <v>1.0982458303370642E-2</v>
      </c>
    </row>
    <row r="464" spans="1:13">
      <c r="A464" s="14" t="s">
        <v>520</v>
      </c>
      <c r="B464" t="s">
        <v>304</v>
      </c>
      <c r="C464" t="s">
        <v>366</v>
      </c>
      <c r="D464">
        <v>72.426899999999989</v>
      </c>
      <c r="E464">
        <v>45446.294597265209</v>
      </c>
      <c r="F464">
        <v>43.663058891102622</v>
      </c>
      <c r="G464">
        <v>25.80726221887172</v>
      </c>
      <c r="H464">
        <v>6.4758213472299292E-2</v>
      </c>
      <c r="I464">
        <v>20.200000000000003</v>
      </c>
      <c r="J464">
        <v>45448.82838283827</v>
      </c>
      <c r="K464">
        <v>219.95495049504947</v>
      </c>
      <c r="L464">
        <v>0</v>
      </c>
      <c r="M464">
        <v>1.886304127979151E-2</v>
      </c>
    </row>
    <row r="465" spans="1:13">
      <c r="A465" s="14" t="s">
        <v>520</v>
      </c>
      <c r="B465" t="s">
        <v>304</v>
      </c>
      <c r="C465" t="s">
        <v>367</v>
      </c>
      <c r="D465">
        <v>271.86960000000005</v>
      </c>
      <c r="E465">
        <v>45269.338265538565</v>
      </c>
      <c r="F465">
        <v>826.90745857572881</v>
      </c>
      <c r="G465">
        <v>0</v>
      </c>
      <c r="H465">
        <v>1.1905003296398474E-2</v>
      </c>
      <c r="I465">
        <v>26.316100000000002</v>
      </c>
      <c r="J465">
        <v>49403.389019776223</v>
      </c>
      <c r="K465">
        <v>443.41676768214131</v>
      </c>
      <c r="L465">
        <v>0</v>
      </c>
      <c r="M465">
        <v>6.9787834206111272E-3</v>
      </c>
    </row>
    <row r="466" spans="1:13">
      <c r="A466" s="14" t="s">
        <v>520</v>
      </c>
      <c r="B466" t="s">
        <v>304</v>
      </c>
      <c r="C466" t="s">
        <v>368</v>
      </c>
      <c r="D466">
        <v>85.974299999999999</v>
      </c>
      <c r="E466">
        <v>39850.117961607903</v>
      </c>
      <c r="F466">
        <v>0</v>
      </c>
      <c r="G466">
        <v>0</v>
      </c>
      <c r="H466">
        <v>3.5968157284987558E-3</v>
      </c>
      <c r="I466">
        <v>4.8</v>
      </c>
      <c r="J466">
        <v>37036.458333333336</v>
      </c>
      <c r="K466">
        <v>0</v>
      </c>
      <c r="L466">
        <v>0</v>
      </c>
      <c r="M466">
        <v>0</v>
      </c>
    </row>
    <row r="467" spans="1:13">
      <c r="A467" s="14" t="s">
        <v>520</v>
      </c>
      <c r="B467" t="s">
        <v>304</v>
      </c>
      <c r="C467" t="s">
        <v>369</v>
      </c>
      <c r="D467">
        <v>482.67490000000072</v>
      </c>
      <c r="E467">
        <v>41101.608218423324</v>
      </c>
      <c r="F467">
        <v>4134.533720315676</v>
      </c>
      <c r="G467">
        <v>969.33395542216738</v>
      </c>
      <c r="H467">
        <v>7.287762077224264E-3</v>
      </c>
      <c r="I467">
        <v>59.71350000000001</v>
      </c>
      <c r="J467">
        <v>41734.736561525737</v>
      </c>
      <c r="K467">
        <v>3857.7639897175673</v>
      </c>
      <c r="L467">
        <v>1214.2927478710842</v>
      </c>
      <c r="M467">
        <v>1.4290238605288773E-3</v>
      </c>
    </row>
    <row r="468" spans="1:13">
      <c r="A468" s="14" t="s">
        <v>520</v>
      </c>
      <c r="B468" t="s">
        <v>304</v>
      </c>
      <c r="C468" t="s">
        <v>370</v>
      </c>
      <c r="D468">
        <v>67.572000000000003</v>
      </c>
      <c r="E468">
        <v>43572.005786420414</v>
      </c>
      <c r="F468">
        <v>1582.9775646717576</v>
      </c>
      <c r="G468">
        <v>260.06777955366118</v>
      </c>
      <c r="H468">
        <v>1.2714173864216468E-2</v>
      </c>
      <c r="I468">
        <v>9</v>
      </c>
      <c r="J468">
        <v>46432.407407407409</v>
      </c>
      <c r="K468">
        <v>999.99555555555548</v>
      </c>
      <c r="L468">
        <v>124.15777777777778</v>
      </c>
      <c r="M468">
        <v>3.4723098496317835E-2</v>
      </c>
    </row>
    <row r="469" spans="1:13">
      <c r="A469" s="14" t="s">
        <v>520</v>
      </c>
      <c r="B469" t="s">
        <v>304</v>
      </c>
      <c r="C469" t="s">
        <v>371</v>
      </c>
      <c r="D469">
        <v>44.619500000000002</v>
      </c>
      <c r="E469">
        <v>50154.128501365245</v>
      </c>
      <c r="F469">
        <v>959.74428220845141</v>
      </c>
      <c r="G469">
        <v>245.55452212597626</v>
      </c>
      <c r="H469">
        <v>2.4474401541108359E-2</v>
      </c>
      <c r="I469">
        <v>8.6487999999999996</v>
      </c>
      <c r="J469">
        <v>50214.808990842655</v>
      </c>
      <c r="K469">
        <v>1696.808805845898</v>
      </c>
      <c r="L469">
        <v>335.18175931921195</v>
      </c>
      <c r="M469">
        <v>4.6193551567591709E-2</v>
      </c>
    </row>
    <row r="470" spans="1:13">
      <c r="A470" s="14" t="s">
        <v>521</v>
      </c>
      <c r="B470" t="s">
        <v>305</v>
      </c>
      <c r="C470" t="s">
        <v>365</v>
      </c>
      <c r="D470">
        <v>145.57539999999995</v>
      </c>
      <c r="E470">
        <v>43575.889768005676</v>
      </c>
      <c r="F470">
        <v>3471.6636876834968</v>
      </c>
      <c r="G470">
        <v>411.71921904387693</v>
      </c>
      <c r="H470">
        <v>3.5848170636184049E-2</v>
      </c>
      <c r="I470">
        <v>13.849999999999998</v>
      </c>
      <c r="J470">
        <v>44834.866425992783</v>
      </c>
      <c r="K470">
        <v>2037.6758122743686</v>
      </c>
      <c r="L470">
        <v>322.36389891696757</v>
      </c>
      <c r="M470">
        <v>1.7870491743405357E-2</v>
      </c>
    </row>
    <row r="471" spans="1:13">
      <c r="A471" s="14" t="s">
        <v>521</v>
      </c>
      <c r="B471" t="s">
        <v>305</v>
      </c>
      <c r="C471" t="s">
        <v>366</v>
      </c>
      <c r="D471">
        <v>13.900000000000002</v>
      </c>
      <c r="E471">
        <v>55420.179856115101</v>
      </c>
      <c r="F471">
        <v>533.59712230215814</v>
      </c>
      <c r="G471">
        <v>0</v>
      </c>
      <c r="H471">
        <v>0.14377146261313242</v>
      </c>
      <c r="I471">
        <v>1</v>
      </c>
      <c r="J471">
        <v>64583.333333333336</v>
      </c>
      <c r="K471">
        <v>0</v>
      </c>
      <c r="L471">
        <v>0</v>
      </c>
      <c r="M471">
        <v>0.13695225806451616</v>
      </c>
    </row>
    <row r="472" spans="1:13">
      <c r="A472" s="14" t="s">
        <v>521</v>
      </c>
      <c r="B472" t="s">
        <v>305</v>
      </c>
      <c r="C472" t="s">
        <v>367</v>
      </c>
      <c r="D472">
        <v>39.483699999999999</v>
      </c>
      <c r="E472">
        <v>44671.447035949845</v>
      </c>
      <c r="F472">
        <v>991.9536416293306</v>
      </c>
      <c r="G472">
        <v>0</v>
      </c>
      <c r="H472">
        <v>1.813226569543221E-2</v>
      </c>
      <c r="I472">
        <v>4.3</v>
      </c>
      <c r="J472">
        <v>45598.050387596901</v>
      </c>
      <c r="K472">
        <v>1433.953488372093</v>
      </c>
      <c r="L472">
        <v>0</v>
      </c>
      <c r="M472">
        <v>1.3629594296544062E-2</v>
      </c>
    </row>
    <row r="473" spans="1:13">
      <c r="A473" s="14" t="s">
        <v>521</v>
      </c>
      <c r="B473" t="s">
        <v>305</v>
      </c>
      <c r="C473" t="s">
        <v>368</v>
      </c>
      <c r="D473">
        <v>15.1265</v>
      </c>
      <c r="E473">
        <v>41141.490651064902</v>
      </c>
      <c r="F473">
        <v>1021.9151819654249</v>
      </c>
      <c r="G473">
        <v>0</v>
      </c>
      <c r="H473">
        <v>8.6732500179559954E-4</v>
      </c>
      <c r="I473">
        <v>3.25</v>
      </c>
      <c r="J473">
        <v>39800.641025641031</v>
      </c>
      <c r="K473">
        <v>0</v>
      </c>
      <c r="L473">
        <v>0</v>
      </c>
      <c r="M473">
        <v>0</v>
      </c>
    </row>
    <row r="474" spans="1:13">
      <c r="A474" s="14" t="s">
        <v>521</v>
      </c>
      <c r="B474" t="s">
        <v>305</v>
      </c>
      <c r="C474" t="s">
        <v>369</v>
      </c>
      <c r="D474">
        <v>67.780499999999975</v>
      </c>
      <c r="E474">
        <v>40951.663593019643</v>
      </c>
      <c r="F474">
        <v>4366.9761952183899</v>
      </c>
      <c r="G474">
        <v>884.26892690375564</v>
      </c>
      <c r="H474">
        <v>2.8817404630266819E-2</v>
      </c>
      <c r="I474">
        <v>4.6999999999999993</v>
      </c>
      <c r="J474">
        <v>42870.03546099292</v>
      </c>
      <c r="K474">
        <v>4692.7255319148944</v>
      </c>
      <c r="L474">
        <v>949.94468085106394</v>
      </c>
      <c r="M474">
        <v>0</v>
      </c>
    </row>
    <row r="475" spans="1:13">
      <c r="A475" s="14" t="s">
        <v>521</v>
      </c>
      <c r="B475" t="s">
        <v>305</v>
      </c>
      <c r="C475" t="s">
        <v>370</v>
      </c>
      <c r="D475">
        <v>6.7611999999999997</v>
      </c>
    </row>
    <row r="476" spans="1:13">
      <c r="A476" s="14" t="s">
        <v>521</v>
      </c>
      <c r="B476" t="s">
        <v>305</v>
      </c>
      <c r="C476" t="s">
        <v>371</v>
      </c>
      <c r="D476">
        <v>2.5234999999999994</v>
      </c>
    </row>
    <row r="477" spans="1:13">
      <c r="A477" s="14" t="s">
        <v>522</v>
      </c>
      <c r="B477" t="s">
        <v>306</v>
      </c>
      <c r="C477" t="s">
        <v>365</v>
      </c>
      <c r="D477">
        <v>134.87999999999994</v>
      </c>
      <c r="E477">
        <v>43806.442455021759</v>
      </c>
      <c r="F477">
        <v>2257.3781138790041</v>
      </c>
      <c r="G477">
        <v>466.03625444839878</v>
      </c>
      <c r="H477">
        <v>1.6919444565708028E-2</v>
      </c>
      <c r="I477">
        <v>16.071599999999997</v>
      </c>
      <c r="J477">
        <v>49642.884238864419</v>
      </c>
      <c r="K477">
        <v>2504.5334627541756</v>
      </c>
      <c r="L477">
        <v>487.19542547101724</v>
      </c>
      <c r="M477">
        <v>8.4444941189790748E-2</v>
      </c>
    </row>
    <row r="478" spans="1:13">
      <c r="A478" s="14" t="s">
        <v>522</v>
      </c>
      <c r="B478" t="s">
        <v>306</v>
      </c>
      <c r="C478" t="s">
        <v>366</v>
      </c>
      <c r="D478">
        <v>19.100000000000001</v>
      </c>
      <c r="E478">
        <v>47114.205933682366</v>
      </c>
      <c r="F478">
        <v>0</v>
      </c>
      <c r="G478">
        <v>0</v>
      </c>
      <c r="H478">
        <v>5.6086654388504568E-2</v>
      </c>
      <c r="I478">
        <v>1</v>
      </c>
      <c r="J478">
        <v>45833.333333333336</v>
      </c>
      <c r="K478">
        <v>0</v>
      </c>
      <c r="L478">
        <v>0</v>
      </c>
      <c r="M478">
        <v>0</v>
      </c>
    </row>
    <row r="479" spans="1:13">
      <c r="A479" s="14" t="s">
        <v>522</v>
      </c>
      <c r="B479" t="s">
        <v>306</v>
      </c>
      <c r="C479" t="s">
        <v>367</v>
      </c>
      <c r="D479">
        <v>26.571199999999997</v>
      </c>
      <c r="E479">
        <v>46382.602090483939</v>
      </c>
      <c r="F479">
        <v>1605.9492984885892</v>
      </c>
      <c r="G479">
        <v>0</v>
      </c>
      <c r="H479">
        <v>4.6951379767350794E-3</v>
      </c>
      <c r="I479">
        <v>3.5</v>
      </c>
      <c r="J479">
        <v>50293.083333333336</v>
      </c>
      <c r="K479">
        <v>947.71428571428567</v>
      </c>
      <c r="L479">
        <v>0</v>
      </c>
      <c r="M479">
        <v>0</v>
      </c>
    </row>
    <row r="480" spans="1:13">
      <c r="A480" s="14" t="s">
        <v>522</v>
      </c>
      <c r="B480" t="s">
        <v>306</v>
      </c>
      <c r="C480" t="s">
        <v>368</v>
      </c>
      <c r="D480">
        <v>12.8</v>
      </c>
      <c r="E480">
        <v>41844.140625</v>
      </c>
      <c r="F480">
        <v>950.625</v>
      </c>
      <c r="G480">
        <v>0</v>
      </c>
      <c r="H480">
        <v>1.7312524226885181E-4</v>
      </c>
      <c r="I480">
        <v>1</v>
      </c>
      <c r="J480">
        <v>35950</v>
      </c>
      <c r="K480">
        <v>0</v>
      </c>
      <c r="L480">
        <v>0</v>
      </c>
      <c r="M480">
        <v>0</v>
      </c>
    </row>
    <row r="481" spans="1:13">
      <c r="A481" s="14" t="s">
        <v>522</v>
      </c>
      <c r="B481" t="s">
        <v>306</v>
      </c>
      <c r="C481" t="s">
        <v>369</v>
      </c>
      <c r="D481">
        <v>62.18559999999998</v>
      </c>
      <c r="E481">
        <v>41218.2927397983</v>
      </c>
      <c r="F481">
        <v>3964.2322338290546</v>
      </c>
      <c r="G481">
        <v>1010.8283911387852</v>
      </c>
      <c r="H481">
        <v>1.0367408688602789E-2</v>
      </c>
      <c r="I481">
        <v>6.5716000000000001</v>
      </c>
      <c r="J481">
        <v>55116.174650516368</v>
      </c>
      <c r="K481">
        <v>5468.205612027512</v>
      </c>
      <c r="L481">
        <v>1191.4921784649096</v>
      </c>
      <c r="M481">
        <v>0.17775988850183921</v>
      </c>
    </row>
    <row r="482" spans="1:13">
      <c r="A482" s="14" t="s">
        <v>522</v>
      </c>
      <c r="B482" t="s">
        <v>306</v>
      </c>
      <c r="C482" t="s">
        <v>370</v>
      </c>
      <c r="D482">
        <v>5.2462</v>
      </c>
    </row>
    <row r="483" spans="1:13">
      <c r="A483" s="14" t="s">
        <v>522</v>
      </c>
      <c r="B483" t="s">
        <v>306</v>
      </c>
      <c r="C483" t="s">
        <v>371</v>
      </c>
      <c r="D483">
        <v>8.9770000000000003</v>
      </c>
    </row>
    <row r="484" spans="1:13">
      <c r="A484" s="14" t="s">
        <v>523</v>
      </c>
      <c r="B484" t="s">
        <v>307</v>
      </c>
      <c r="C484" t="s">
        <v>365</v>
      </c>
      <c r="D484">
        <v>126.74029999999998</v>
      </c>
      <c r="E484">
        <v>44562.780688804836</v>
      </c>
      <c r="F484">
        <v>3435.2889333542689</v>
      </c>
      <c r="G484">
        <v>541.63237738903899</v>
      </c>
      <c r="H484">
        <v>3.6553145756431302E-2</v>
      </c>
      <c r="I484">
        <v>28.361600000000003</v>
      </c>
      <c r="J484">
        <v>49977.408326751662</v>
      </c>
      <c r="K484">
        <v>2517.4866721200492</v>
      </c>
      <c r="L484">
        <v>572.7032325397721</v>
      </c>
      <c r="M484">
        <v>6.2422128232131134E-2</v>
      </c>
    </row>
    <row r="485" spans="1:13">
      <c r="A485" s="14" t="s">
        <v>523</v>
      </c>
      <c r="B485" t="s">
        <v>307</v>
      </c>
      <c r="C485" t="s">
        <v>366</v>
      </c>
      <c r="D485">
        <v>8.4</v>
      </c>
      <c r="E485">
        <v>55622.380952380954</v>
      </c>
      <c r="F485">
        <v>29.642857142857142</v>
      </c>
      <c r="G485">
        <v>0</v>
      </c>
      <c r="H485">
        <v>0.12206928540512867</v>
      </c>
      <c r="I485">
        <v>4.8</v>
      </c>
      <c r="J485">
        <v>56084.194444444438</v>
      </c>
      <c r="K485">
        <v>770.39375000000007</v>
      </c>
      <c r="L485">
        <v>0</v>
      </c>
      <c r="M485">
        <v>0.18258139945145391</v>
      </c>
    </row>
    <row r="486" spans="1:13">
      <c r="A486" s="14" t="s">
        <v>523</v>
      </c>
      <c r="B486" t="s">
        <v>307</v>
      </c>
      <c r="C486" t="s">
        <v>367</v>
      </c>
      <c r="D486">
        <v>37.173000000000016</v>
      </c>
      <c r="E486">
        <v>46441.684264564763</v>
      </c>
      <c r="F486">
        <v>871.49275011432997</v>
      </c>
      <c r="G486">
        <v>0</v>
      </c>
      <c r="H486">
        <v>7.634774584943476E-3</v>
      </c>
      <c r="I486">
        <v>6.8659999999999997</v>
      </c>
      <c r="J486">
        <v>51354.525050975819</v>
      </c>
      <c r="K486">
        <v>916.39965045150018</v>
      </c>
      <c r="L486">
        <v>0</v>
      </c>
      <c r="M486">
        <v>3.6143815479388025E-2</v>
      </c>
    </row>
    <row r="487" spans="1:13">
      <c r="A487" s="14" t="s">
        <v>523</v>
      </c>
      <c r="B487" t="s">
        <v>307</v>
      </c>
      <c r="C487" t="s">
        <v>368</v>
      </c>
      <c r="D487">
        <v>9.036999999999999</v>
      </c>
      <c r="E487">
        <v>42954.506473387191</v>
      </c>
      <c r="F487">
        <v>1092.729888237247</v>
      </c>
      <c r="G487">
        <v>0</v>
      </c>
      <c r="H487">
        <v>0</v>
      </c>
      <c r="I487">
        <v>3.1628000000000003</v>
      </c>
      <c r="J487">
        <v>46463.648244171833</v>
      </c>
      <c r="K487">
        <v>1272.9227266978626</v>
      </c>
      <c r="L487">
        <v>0</v>
      </c>
      <c r="M487">
        <v>1.4886508627297783E-2</v>
      </c>
    </row>
    <row r="488" spans="1:13">
      <c r="A488" s="14" t="s">
        <v>523</v>
      </c>
      <c r="B488" t="s">
        <v>307</v>
      </c>
      <c r="C488" t="s">
        <v>369</v>
      </c>
      <c r="D488">
        <v>62.803299999999993</v>
      </c>
      <c r="E488">
        <v>41661.360775097266</v>
      </c>
      <c r="F488">
        <v>5765.1656839688376</v>
      </c>
      <c r="G488">
        <v>1093.0420853681258</v>
      </c>
      <c r="H488">
        <v>4.7581126079348321E-2</v>
      </c>
      <c r="I488">
        <v>10.802800000000001</v>
      </c>
      <c r="J488">
        <v>46042.379753397268</v>
      </c>
      <c r="K488">
        <v>4916.6317991631804</v>
      </c>
      <c r="L488">
        <v>1503.5712963305809</v>
      </c>
      <c r="M488">
        <v>3.7475530654395448E-2</v>
      </c>
    </row>
    <row r="489" spans="1:13">
      <c r="A489" s="14" t="s">
        <v>523</v>
      </c>
      <c r="B489" t="s">
        <v>307</v>
      </c>
      <c r="C489" t="s">
        <v>370</v>
      </c>
      <c r="D489">
        <v>5.827</v>
      </c>
    </row>
    <row r="490" spans="1:13">
      <c r="A490" s="14" t="s">
        <v>523</v>
      </c>
      <c r="B490" t="s">
        <v>307</v>
      </c>
      <c r="C490" t="s">
        <v>371</v>
      </c>
      <c r="D490">
        <v>3.5</v>
      </c>
    </row>
    <row r="491" spans="1:13">
      <c r="A491" s="14" t="s">
        <v>524</v>
      </c>
      <c r="B491" t="s">
        <v>308</v>
      </c>
      <c r="C491" t="s">
        <v>365</v>
      </c>
      <c r="D491">
        <v>180.35720217037439</v>
      </c>
      <c r="E491">
        <v>43795.285277112125</v>
      </c>
      <c r="F491">
        <v>2256.6920261688115</v>
      </c>
      <c r="G491">
        <v>462.34771329634953</v>
      </c>
      <c r="H491">
        <v>2.2492228720834576E-2</v>
      </c>
      <c r="I491">
        <v>25.268400000000007</v>
      </c>
      <c r="J491">
        <v>46176.860723274927</v>
      </c>
      <c r="K491">
        <v>1708.7840939671676</v>
      </c>
      <c r="L491">
        <v>413.97001788795478</v>
      </c>
      <c r="M491">
        <v>1.3155303442565717E-2</v>
      </c>
    </row>
    <row r="492" spans="1:13">
      <c r="A492" s="14" t="s">
        <v>524</v>
      </c>
      <c r="B492" t="s">
        <v>308</v>
      </c>
      <c r="C492" t="s">
        <v>366</v>
      </c>
      <c r="D492">
        <v>21.82</v>
      </c>
    </row>
    <row r="493" spans="1:13">
      <c r="A493" s="14" t="s">
        <v>524</v>
      </c>
      <c r="B493" t="s">
        <v>308</v>
      </c>
      <c r="C493" t="s">
        <v>367</v>
      </c>
      <c r="D493">
        <v>43.11910000000001</v>
      </c>
      <c r="E493">
        <v>45262.240631181994</v>
      </c>
      <c r="F493">
        <v>1153.3403990343024</v>
      </c>
      <c r="G493">
        <v>36.075660206265894</v>
      </c>
      <c r="H493">
        <v>6.9913211202174584E-3</v>
      </c>
      <c r="I493">
        <v>8.2622999999999998</v>
      </c>
      <c r="J493">
        <v>50368.940549241728</v>
      </c>
      <c r="K493">
        <v>827.13046004139289</v>
      </c>
      <c r="L493">
        <v>0</v>
      </c>
      <c r="M493">
        <v>0</v>
      </c>
    </row>
    <row r="494" spans="1:13">
      <c r="A494" s="14" t="s">
        <v>524</v>
      </c>
      <c r="B494" t="s">
        <v>308</v>
      </c>
      <c r="C494" t="s">
        <v>368</v>
      </c>
      <c r="D494">
        <v>10.3017</v>
      </c>
      <c r="E494">
        <v>39986.02771063675</v>
      </c>
      <c r="F494">
        <v>555.05402021025657</v>
      </c>
      <c r="G494">
        <v>0</v>
      </c>
      <c r="H494">
        <v>2.2706844457880595E-4</v>
      </c>
      <c r="I494">
        <v>2.8</v>
      </c>
      <c r="J494">
        <v>45324.404761904771</v>
      </c>
      <c r="K494">
        <v>0</v>
      </c>
      <c r="L494">
        <v>0</v>
      </c>
      <c r="M494">
        <v>2.9311182612121626E-2</v>
      </c>
    </row>
    <row r="495" spans="1:13">
      <c r="A495" s="14" t="s">
        <v>524</v>
      </c>
      <c r="B495" t="s">
        <v>308</v>
      </c>
      <c r="C495" t="s">
        <v>369</v>
      </c>
      <c r="D495">
        <v>87.750202170374394</v>
      </c>
      <c r="E495">
        <v>41507.262821969256</v>
      </c>
      <c r="F495">
        <v>3624.4562648697438</v>
      </c>
      <c r="G495">
        <v>932.55842124575292</v>
      </c>
      <c r="H495">
        <v>1.1548989939573175E-2</v>
      </c>
      <c r="I495">
        <v>9.305299999999999</v>
      </c>
      <c r="J495">
        <v>40058.459874121916</v>
      </c>
      <c r="K495">
        <v>2508.7036420104673</v>
      </c>
      <c r="L495">
        <v>1124.129259669221</v>
      </c>
      <c r="M495">
        <v>0</v>
      </c>
    </row>
    <row r="496" spans="1:13">
      <c r="A496" s="14" t="s">
        <v>524</v>
      </c>
      <c r="B496" t="s">
        <v>308</v>
      </c>
      <c r="C496" t="s">
        <v>370</v>
      </c>
      <c r="D496">
        <v>3.5895000000000001</v>
      </c>
    </row>
    <row r="497" spans="1:13">
      <c r="A497" s="14" t="s">
        <v>524</v>
      </c>
      <c r="B497" t="s">
        <v>308</v>
      </c>
      <c r="C497" t="s">
        <v>371</v>
      </c>
      <c r="D497">
        <v>13.776699999999998</v>
      </c>
      <c r="E497">
        <v>44727.951420393372</v>
      </c>
      <c r="F497">
        <v>125.05825052443619</v>
      </c>
      <c r="G497">
        <v>0</v>
      </c>
      <c r="H497">
        <v>5.7600435866323102E-2</v>
      </c>
      <c r="I497">
        <v>2.89</v>
      </c>
      <c r="J497">
        <v>48407.785467128022</v>
      </c>
      <c r="K497">
        <v>0</v>
      </c>
      <c r="L497">
        <v>0</v>
      </c>
      <c r="M497">
        <v>0</v>
      </c>
    </row>
    <row r="498" spans="1:13">
      <c r="A498" s="14" t="s">
        <v>525</v>
      </c>
      <c r="B498" t="s">
        <v>309</v>
      </c>
      <c r="C498" t="s">
        <v>365</v>
      </c>
      <c r="D498">
        <v>401.24830000000003</v>
      </c>
      <c r="E498">
        <v>43582.383691532195</v>
      </c>
      <c r="F498">
        <v>2530.5219237065917</v>
      </c>
      <c r="G498">
        <v>439.83740242637793</v>
      </c>
      <c r="H498">
        <v>1.5682488665686289E-2</v>
      </c>
      <c r="I498">
        <v>51.731100000000019</v>
      </c>
      <c r="J498">
        <v>47143.578157368895</v>
      </c>
      <c r="K498">
        <v>2740.1762189475949</v>
      </c>
      <c r="L498">
        <v>656.22517209183638</v>
      </c>
      <c r="M498">
        <v>3.9238018021415896E-2</v>
      </c>
    </row>
    <row r="499" spans="1:13">
      <c r="A499" s="14" t="s">
        <v>525</v>
      </c>
      <c r="B499" t="s">
        <v>309</v>
      </c>
      <c r="C499" t="s">
        <v>366</v>
      </c>
      <c r="D499">
        <v>26.400000000000002</v>
      </c>
      <c r="E499">
        <v>55213.491792929279</v>
      </c>
      <c r="F499">
        <v>2413.1162878787877</v>
      </c>
      <c r="G499">
        <v>16.133333333333333</v>
      </c>
      <c r="H499">
        <v>9.8350098409576592E-2</v>
      </c>
      <c r="I499">
        <v>7</v>
      </c>
      <c r="J499">
        <v>64302.857142857138</v>
      </c>
      <c r="K499">
        <v>0</v>
      </c>
      <c r="L499">
        <v>0</v>
      </c>
      <c r="M499">
        <v>0.18117576053793064</v>
      </c>
    </row>
    <row r="500" spans="1:13">
      <c r="A500" s="14" t="s">
        <v>525</v>
      </c>
      <c r="B500" t="s">
        <v>309</v>
      </c>
      <c r="C500" t="s">
        <v>367</v>
      </c>
      <c r="D500">
        <v>88.9178</v>
      </c>
      <c r="E500">
        <v>47396.040899853593</v>
      </c>
      <c r="F500">
        <v>1221.408986727067</v>
      </c>
      <c r="G500">
        <v>0</v>
      </c>
      <c r="H500">
        <v>1.3566354190649114E-2</v>
      </c>
      <c r="I500">
        <v>8.2090999999999976</v>
      </c>
      <c r="J500">
        <v>48250.513759120993</v>
      </c>
      <c r="K500">
        <v>976.59913997880426</v>
      </c>
      <c r="L500">
        <v>0</v>
      </c>
      <c r="M500">
        <v>1.0227612139656969E-2</v>
      </c>
    </row>
    <row r="501" spans="1:13">
      <c r="A501" s="14" t="s">
        <v>525</v>
      </c>
      <c r="B501" t="s">
        <v>309</v>
      </c>
      <c r="C501" t="s">
        <v>368</v>
      </c>
      <c r="D501">
        <v>62.803499999999993</v>
      </c>
      <c r="E501">
        <v>40765.067989841336</v>
      </c>
      <c r="F501">
        <v>27.84876639040818</v>
      </c>
      <c r="G501">
        <v>6.9161750539380762</v>
      </c>
      <c r="H501">
        <v>0</v>
      </c>
      <c r="I501">
        <v>5.6000000000000005</v>
      </c>
      <c r="J501">
        <v>39973.315476190473</v>
      </c>
      <c r="K501">
        <v>37.499999999999993</v>
      </c>
      <c r="L501">
        <v>18.733928571428567</v>
      </c>
      <c r="M501">
        <v>0</v>
      </c>
    </row>
    <row r="502" spans="1:13">
      <c r="A502" s="14" t="s">
        <v>525</v>
      </c>
      <c r="B502" t="s">
        <v>309</v>
      </c>
      <c r="C502" t="s">
        <v>369</v>
      </c>
      <c r="D502">
        <v>196.97830000000005</v>
      </c>
      <c r="E502">
        <v>41067.278216263752</v>
      </c>
      <c r="F502">
        <v>4074.99216918818</v>
      </c>
      <c r="G502">
        <v>878.34131983066072</v>
      </c>
      <c r="H502">
        <v>7.213945799447021E-3</v>
      </c>
      <c r="I502">
        <v>23.854699999999994</v>
      </c>
      <c r="J502">
        <v>42599.730591176318</v>
      </c>
      <c r="K502">
        <v>5346.1871245498814</v>
      </c>
      <c r="L502">
        <v>1402.0402687939907</v>
      </c>
      <c r="M502">
        <v>5.1973701553283064E-3</v>
      </c>
    </row>
    <row r="503" spans="1:13">
      <c r="A503" s="14" t="s">
        <v>525</v>
      </c>
      <c r="B503" t="s">
        <v>309</v>
      </c>
      <c r="C503" t="s">
        <v>370</v>
      </c>
      <c r="D503">
        <v>18.896999999999995</v>
      </c>
      <c r="E503">
        <v>42771.411007920142</v>
      </c>
      <c r="F503">
        <v>1685.1352066465581</v>
      </c>
      <c r="G503">
        <v>137.01592845425205</v>
      </c>
      <c r="H503">
        <v>0</v>
      </c>
      <c r="I503">
        <v>3.9673000000000003</v>
      </c>
      <c r="J503">
        <v>45536.406838403949</v>
      </c>
      <c r="K503">
        <v>1421.3696972752248</v>
      </c>
      <c r="L503">
        <v>100.09074181433215</v>
      </c>
      <c r="M503">
        <v>7.4514200263067817E-3</v>
      </c>
    </row>
    <row r="504" spans="1:13">
      <c r="A504" s="14" t="s">
        <v>525</v>
      </c>
      <c r="B504" t="s">
        <v>309</v>
      </c>
      <c r="C504" t="s">
        <v>371</v>
      </c>
      <c r="D504">
        <v>7.2517000000000005</v>
      </c>
      <c r="E504">
        <v>49307.961903185918</v>
      </c>
      <c r="F504">
        <v>934.72151357612677</v>
      </c>
      <c r="G504">
        <v>2.8076175241667469</v>
      </c>
      <c r="H504">
        <v>4.8720552764348793E-2</v>
      </c>
      <c r="I504">
        <v>3.1</v>
      </c>
      <c r="J504">
        <v>55440.295698924725</v>
      </c>
      <c r="K504">
        <v>114.39999999999999</v>
      </c>
      <c r="L504">
        <v>0</v>
      </c>
      <c r="M504">
        <v>4.7839127523012413E-2</v>
      </c>
    </row>
    <row r="505" spans="1:13">
      <c r="A505" s="14" t="s">
        <v>526</v>
      </c>
      <c r="B505" t="s">
        <v>310</v>
      </c>
      <c r="C505" t="s">
        <v>365</v>
      </c>
      <c r="D505">
        <v>1575.6272999999978</v>
      </c>
      <c r="E505">
        <v>43639.945665894556</v>
      </c>
      <c r="F505">
        <v>2778.0839669381285</v>
      </c>
      <c r="G505">
        <v>521.71394846992098</v>
      </c>
      <c r="H505">
        <v>1.7127852855121459E-2</v>
      </c>
      <c r="I505">
        <v>207.92390000000006</v>
      </c>
      <c r="J505">
        <v>46389.160924742195</v>
      </c>
      <c r="K505">
        <v>2586.7116286295118</v>
      </c>
      <c r="L505">
        <v>567.44837895018304</v>
      </c>
      <c r="M505">
        <v>2.347523459967181E-2</v>
      </c>
    </row>
    <row r="506" spans="1:13">
      <c r="A506" s="14" t="s">
        <v>526</v>
      </c>
      <c r="B506" t="s">
        <v>310</v>
      </c>
      <c r="C506" t="s">
        <v>366</v>
      </c>
      <c r="D506">
        <v>68.95</v>
      </c>
      <c r="E506">
        <v>56512.136814116508</v>
      </c>
      <c r="F506">
        <v>1094.9660623640318</v>
      </c>
      <c r="G506">
        <v>3.6258158085569252</v>
      </c>
      <c r="H506">
        <v>0.12605893548987199</v>
      </c>
      <c r="I506">
        <v>24.069999999999997</v>
      </c>
      <c r="J506">
        <v>55247.777316161213</v>
      </c>
      <c r="K506">
        <v>121.9987536352306</v>
      </c>
      <c r="L506">
        <v>0</v>
      </c>
      <c r="M506">
        <v>0.10046754112040571</v>
      </c>
    </row>
    <row r="507" spans="1:13">
      <c r="A507" s="14" t="s">
        <v>526</v>
      </c>
      <c r="B507" t="s">
        <v>310</v>
      </c>
      <c r="C507" t="s">
        <v>367</v>
      </c>
      <c r="D507">
        <v>427.33270000000005</v>
      </c>
      <c r="E507">
        <v>45849.513920886435</v>
      </c>
      <c r="F507">
        <v>952.31731622691154</v>
      </c>
      <c r="G507">
        <v>0</v>
      </c>
      <c r="H507">
        <v>1.2091687138055507E-2</v>
      </c>
      <c r="I507">
        <v>55.563999999999993</v>
      </c>
      <c r="J507">
        <v>49001.12420872027</v>
      </c>
      <c r="K507">
        <v>1024.5758044777194</v>
      </c>
      <c r="L507">
        <v>0</v>
      </c>
      <c r="M507">
        <v>1.7723264916203626E-2</v>
      </c>
    </row>
    <row r="508" spans="1:13">
      <c r="A508" s="14" t="s">
        <v>526</v>
      </c>
      <c r="B508" t="s">
        <v>310</v>
      </c>
      <c r="C508" t="s">
        <v>368</v>
      </c>
      <c r="D508">
        <v>137.75719999999998</v>
      </c>
      <c r="E508">
        <v>41220.985515336644</v>
      </c>
      <c r="F508">
        <v>0</v>
      </c>
      <c r="G508">
        <v>0</v>
      </c>
      <c r="H508">
        <v>1.192371491883412E-2</v>
      </c>
      <c r="I508">
        <v>13.1</v>
      </c>
      <c r="J508">
        <v>47303.244274809163</v>
      </c>
      <c r="K508">
        <v>0</v>
      </c>
      <c r="L508">
        <v>0</v>
      </c>
      <c r="M508">
        <v>5.1125930767192893E-2</v>
      </c>
    </row>
    <row r="509" spans="1:13">
      <c r="A509" s="14" t="s">
        <v>526</v>
      </c>
      <c r="B509" t="s">
        <v>310</v>
      </c>
      <c r="C509" t="s">
        <v>369</v>
      </c>
      <c r="D509">
        <v>802.94419999999866</v>
      </c>
      <c r="E509">
        <v>41696.548980406587</v>
      </c>
      <c r="F509">
        <v>4119.0302140547301</v>
      </c>
      <c r="G509">
        <v>964.267554333166</v>
      </c>
      <c r="H509">
        <v>9.346188653748767E-3</v>
      </c>
      <c r="I509">
        <v>96.659899999999993</v>
      </c>
      <c r="J509">
        <v>42041.63989755146</v>
      </c>
      <c r="K509">
        <v>4400.7795373262343</v>
      </c>
      <c r="L509">
        <v>1210.9569738847238</v>
      </c>
      <c r="M509">
        <v>5.3931963038939936E-3</v>
      </c>
    </row>
    <row r="510" spans="1:13">
      <c r="A510" s="14" t="s">
        <v>526</v>
      </c>
      <c r="B510" t="s">
        <v>310</v>
      </c>
      <c r="C510" t="s">
        <v>370</v>
      </c>
      <c r="D510">
        <v>110.78390000000002</v>
      </c>
      <c r="E510">
        <v>44011.043647437342</v>
      </c>
      <c r="F510">
        <v>4644.6660570714712</v>
      </c>
      <c r="G510">
        <v>381.34828255730304</v>
      </c>
      <c r="H510">
        <v>1.6559757108757959E-2</v>
      </c>
      <c r="I510">
        <v>14.469999999999999</v>
      </c>
      <c r="J510">
        <v>49637.768947247183</v>
      </c>
      <c r="K510">
        <v>2869.1423635107126</v>
      </c>
      <c r="L510">
        <v>17.277125086385627</v>
      </c>
      <c r="M510">
        <v>0</v>
      </c>
    </row>
    <row r="511" spans="1:13">
      <c r="A511" s="14" t="s">
        <v>526</v>
      </c>
      <c r="B511" t="s">
        <v>310</v>
      </c>
      <c r="C511" t="s">
        <v>371</v>
      </c>
      <c r="D511">
        <v>27.859300000000005</v>
      </c>
      <c r="E511">
        <v>44386.491507922554</v>
      </c>
      <c r="F511">
        <v>2615.4662895334773</v>
      </c>
      <c r="G511">
        <v>189.39635956395171</v>
      </c>
      <c r="H511">
        <v>7.1452846977206096E-3</v>
      </c>
      <c r="I511">
        <v>4.0600000000000005</v>
      </c>
      <c r="J511">
        <v>47101.247947454838</v>
      </c>
      <c r="K511">
        <v>2728.5049261083741</v>
      </c>
      <c r="L511">
        <v>168.74384236453201</v>
      </c>
      <c r="M511">
        <v>0</v>
      </c>
    </row>
    <row r="512" spans="1:13">
      <c r="A512" s="14" t="s">
        <v>527</v>
      </c>
      <c r="B512" t="s">
        <v>311</v>
      </c>
      <c r="C512" t="s">
        <v>365</v>
      </c>
      <c r="D512">
        <v>190.70549999999972</v>
      </c>
      <c r="E512">
        <v>43143.505955517845</v>
      </c>
      <c r="F512">
        <v>2341.3526615645628</v>
      </c>
      <c r="G512">
        <v>518.47309070792471</v>
      </c>
      <c r="H512">
        <v>2.2182772071339615E-2</v>
      </c>
      <c r="I512">
        <v>28.052199999999999</v>
      </c>
      <c r="J512">
        <v>43906.980994360514</v>
      </c>
      <c r="K512">
        <v>3167.3669088342449</v>
      </c>
      <c r="L512">
        <v>655.78100826316665</v>
      </c>
      <c r="M512">
        <v>4.0559195220707537E-3</v>
      </c>
    </row>
    <row r="513" spans="1:13">
      <c r="A513" s="14" t="s">
        <v>527</v>
      </c>
      <c r="B513" t="s">
        <v>311</v>
      </c>
      <c r="C513" t="s">
        <v>366</v>
      </c>
      <c r="D513">
        <v>16.101700000000001</v>
      </c>
      <c r="E513">
        <v>52470.312296217155</v>
      </c>
      <c r="F513">
        <v>0</v>
      </c>
      <c r="G513">
        <v>0</v>
      </c>
      <c r="H513">
        <v>0.11162484077895506</v>
      </c>
      <c r="I513">
        <v>2.1292</v>
      </c>
      <c r="J513">
        <v>47239.55945895172</v>
      </c>
      <c r="K513">
        <v>1174.1499154612061</v>
      </c>
      <c r="L513">
        <v>0</v>
      </c>
      <c r="M513">
        <v>1.627984531867217E-2</v>
      </c>
    </row>
    <row r="514" spans="1:13">
      <c r="A514" s="14" t="s">
        <v>527</v>
      </c>
      <c r="B514" t="s">
        <v>311</v>
      </c>
      <c r="C514" t="s">
        <v>367</v>
      </c>
      <c r="D514">
        <v>53.206099999999992</v>
      </c>
      <c r="E514">
        <v>44448.154879484391</v>
      </c>
      <c r="F514">
        <v>923.50313215965855</v>
      </c>
      <c r="G514">
        <v>0</v>
      </c>
      <c r="H514">
        <v>5.453010058514526E-3</v>
      </c>
      <c r="I514">
        <v>9.7436000000000007</v>
      </c>
      <c r="J514">
        <v>47188.815393352219</v>
      </c>
      <c r="K514">
        <v>1726.2613407775359</v>
      </c>
      <c r="L514">
        <v>0</v>
      </c>
      <c r="M514">
        <v>7.7166687651142691E-3</v>
      </c>
    </row>
    <row r="515" spans="1:13">
      <c r="A515" s="14" t="s">
        <v>527</v>
      </c>
      <c r="B515" t="s">
        <v>311</v>
      </c>
      <c r="C515" t="s">
        <v>368</v>
      </c>
      <c r="D515">
        <v>27.047599999999999</v>
      </c>
      <c r="E515">
        <v>38851.875027728885</v>
      </c>
      <c r="F515">
        <v>214.39979887309781</v>
      </c>
      <c r="G515">
        <v>0</v>
      </c>
      <c r="H515">
        <v>0</v>
      </c>
      <c r="I515">
        <v>2.4783999999999997</v>
      </c>
      <c r="J515">
        <v>38053.198299978481</v>
      </c>
      <c r="K515">
        <v>0</v>
      </c>
      <c r="L515">
        <v>0</v>
      </c>
      <c r="M515">
        <v>0</v>
      </c>
    </row>
    <row r="516" spans="1:13">
      <c r="A516" s="14" t="s">
        <v>527</v>
      </c>
      <c r="B516" t="s">
        <v>311</v>
      </c>
      <c r="C516" t="s">
        <v>369</v>
      </c>
      <c r="D516">
        <v>82.650099999999995</v>
      </c>
      <c r="E516">
        <v>42034.166615245063</v>
      </c>
      <c r="F516">
        <v>4570.6155225462535</v>
      </c>
      <c r="G516">
        <v>1196.316398891229</v>
      </c>
      <c r="H516">
        <v>2.205326530961111E-2</v>
      </c>
      <c r="I516">
        <v>11.951000000000001</v>
      </c>
      <c r="J516">
        <v>42295.652713859366</v>
      </c>
      <c r="K516">
        <v>5657.6529160739683</v>
      </c>
      <c r="L516">
        <v>1539.2937829470336</v>
      </c>
      <c r="M516">
        <v>0</v>
      </c>
    </row>
    <row r="517" spans="1:13">
      <c r="A517" s="14" t="s">
        <v>527</v>
      </c>
      <c r="B517" t="s">
        <v>311</v>
      </c>
      <c r="C517" t="s">
        <v>370</v>
      </c>
      <c r="D517">
        <v>10.075000000000001</v>
      </c>
      <c r="E517">
        <v>41091.145574855247</v>
      </c>
      <c r="F517">
        <v>1370.9181141439205</v>
      </c>
      <c r="G517">
        <v>0</v>
      </c>
      <c r="H517">
        <v>0</v>
      </c>
      <c r="I517">
        <v>1.1499999999999999</v>
      </c>
      <c r="J517">
        <v>38876.739130434784</v>
      </c>
      <c r="K517">
        <v>1666.9565217391305</v>
      </c>
      <c r="L517">
        <v>0</v>
      </c>
      <c r="M517">
        <v>0</v>
      </c>
    </row>
    <row r="518" spans="1:13">
      <c r="A518" s="14" t="s">
        <v>527</v>
      </c>
      <c r="B518" t="s">
        <v>311</v>
      </c>
      <c r="C518" t="s">
        <v>371</v>
      </c>
      <c r="D518">
        <v>1.625</v>
      </c>
    </row>
    <row r="519" spans="1:13">
      <c r="A519" s="14" t="s">
        <v>528</v>
      </c>
      <c r="B519" t="s">
        <v>312</v>
      </c>
      <c r="C519" t="s">
        <v>365</v>
      </c>
      <c r="D519">
        <v>54.484100000000005</v>
      </c>
      <c r="E519">
        <v>44959.532138734037</v>
      </c>
      <c r="F519">
        <v>2035.7065639333307</v>
      </c>
      <c r="G519">
        <v>392.45100864288844</v>
      </c>
      <c r="H519">
        <v>3.9765384504806475E-2</v>
      </c>
      <c r="I519">
        <v>2.5716999999999999</v>
      </c>
      <c r="J519">
        <v>67291.136213399703</v>
      </c>
      <c r="K519">
        <v>1090.123264766497</v>
      </c>
      <c r="L519">
        <v>844.32865419761254</v>
      </c>
      <c r="M519">
        <v>0.22142916844001539</v>
      </c>
    </row>
    <row r="520" spans="1:13">
      <c r="A520" s="14" t="s">
        <v>528</v>
      </c>
      <c r="B520" t="s">
        <v>312</v>
      </c>
      <c r="C520" t="s">
        <v>366</v>
      </c>
      <c r="D520">
        <v>7</v>
      </c>
    </row>
    <row r="521" spans="1:13">
      <c r="A521" s="14" t="s">
        <v>528</v>
      </c>
      <c r="B521" t="s">
        <v>312</v>
      </c>
      <c r="C521" t="s">
        <v>367</v>
      </c>
      <c r="D521">
        <v>13.754799999999999</v>
      </c>
    </row>
    <row r="522" spans="1:13">
      <c r="A522" s="14" t="s">
        <v>528</v>
      </c>
      <c r="B522" t="s">
        <v>312</v>
      </c>
      <c r="C522" t="s">
        <v>368</v>
      </c>
      <c r="D522">
        <v>7.4392999999999994</v>
      </c>
    </row>
    <row r="523" spans="1:13">
      <c r="A523" s="14" t="s">
        <v>528</v>
      </c>
      <c r="B523" t="s">
        <v>312</v>
      </c>
      <c r="C523" t="s">
        <v>369</v>
      </c>
      <c r="D523">
        <v>20.078800000000005</v>
      </c>
      <c r="E523">
        <v>44606.313043276146</v>
      </c>
      <c r="F523">
        <v>3665.9880072514297</v>
      </c>
      <c r="G523">
        <v>1064.9212104309017</v>
      </c>
      <c r="H523">
        <v>7.2416482308319513E-2</v>
      </c>
      <c r="I523">
        <v>0.55630000000000002</v>
      </c>
      <c r="J523">
        <v>39694.981724489182</v>
      </c>
      <c r="K523">
        <v>5039.4930792737732</v>
      </c>
      <c r="L523">
        <v>3903.2176882976814</v>
      </c>
      <c r="M523">
        <v>0</v>
      </c>
    </row>
    <row r="524" spans="1:13">
      <c r="A524" s="14" t="s">
        <v>528</v>
      </c>
      <c r="B524" t="s">
        <v>312</v>
      </c>
      <c r="C524" t="s">
        <v>370</v>
      </c>
      <c r="D524">
        <v>4.1578000000000008</v>
      </c>
    </row>
    <row r="525" spans="1:13">
      <c r="A525" s="14" t="s">
        <v>528</v>
      </c>
      <c r="B525" t="s">
        <v>312</v>
      </c>
      <c r="C525" t="s">
        <v>371</v>
      </c>
      <c r="D525">
        <v>2.0533999999999999</v>
      </c>
    </row>
    <row r="526" spans="1:13">
      <c r="A526" s="14" t="s">
        <v>529</v>
      </c>
      <c r="B526" t="s">
        <v>313</v>
      </c>
      <c r="C526" t="s">
        <v>365</v>
      </c>
      <c r="D526">
        <v>117.20720000000003</v>
      </c>
      <c r="E526">
        <v>43549.727014779506</v>
      </c>
      <c r="F526">
        <v>2442.9890825819575</v>
      </c>
      <c r="G526">
        <v>486.74970479629229</v>
      </c>
      <c r="H526">
        <v>1.6611548442497574E-2</v>
      </c>
      <c r="I526">
        <v>19.692099999999996</v>
      </c>
      <c r="J526">
        <v>48554.871539009728</v>
      </c>
      <c r="K526">
        <v>3498.0063070977708</v>
      </c>
      <c r="L526">
        <v>799.79991976477913</v>
      </c>
      <c r="M526">
        <v>6.4315567410881472E-2</v>
      </c>
    </row>
    <row r="527" spans="1:13">
      <c r="A527" s="14" t="s">
        <v>529</v>
      </c>
      <c r="B527" t="s">
        <v>313</v>
      </c>
      <c r="C527" t="s">
        <v>366</v>
      </c>
      <c r="D527">
        <v>18.14</v>
      </c>
      <c r="E527">
        <v>52442.024990812199</v>
      </c>
      <c r="F527">
        <v>183.73759647188533</v>
      </c>
      <c r="G527">
        <v>0</v>
      </c>
      <c r="H527">
        <v>7.1716952512907259E-2</v>
      </c>
      <c r="I527">
        <v>3.5</v>
      </c>
      <c r="J527">
        <v>65114.5</v>
      </c>
      <c r="K527">
        <v>357.14285714285717</v>
      </c>
      <c r="L527">
        <v>0</v>
      </c>
      <c r="M527">
        <v>0.25621234056619935</v>
      </c>
    </row>
    <row r="528" spans="1:13">
      <c r="A528" s="14" t="s">
        <v>529</v>
      </c>
      <c r="B528" t="s">
        <v>313</v>
      </c>
      <c r="C528" t="s">
        <v>367</v>
      </c>
      <c r="D528">
        <v>40.907800000000002</v>
      </c>
      <c r="E528">
        <v>44472.365661316413</v>
      </c>
      <c r="F528">
        <v>1218.1539950816225</v>
      </c>
      <c r="G528">
        <v>0</v>
      </c>
      <c r="H528">
        <v>1.1280437291420855E-2</v>
      </c>
      <c r="I528">
        <v>4.5</v>
      </c>
      <c r="J528">
        <v>53340.657407407401</v>
      </c>
      <c r="K528">
        <v>897.33333333333337</v>
      </c>
      <c r="L528">
        <v>0</v>
      </c>
      <c r="M528">
        <v>2.95576610831925E-2</v>
      </c>
    </row>
    <row r="529" spans="1:13">
      <c r="A529" s="14" t="s">
        <v>529</v>
      </c>
      <c r="B529" t="s">
        <v>313</v>
      </c>
      <c r="C529" t="s">
        <v>368</v>
      </c>
      <c r="D529">
        <v>11.718200000000001</v>
      </c>
      <c r="E529">
        <v>39050.71854039016</v>
      </c>
      <c r="F529">
        <v>310.28656278267988</v>
      </c>
      <c r="G529">
        <v>0</v>
      </c>
      <c r="H529">
        <v>0</v>
      </c>
      <c r="I529">
        <v>2.14</v>
      </c>
      <c r="J529">
        <v>44621.281152647978</v>
      </c>
      <c r="K529">
        <v>381.77570093457939</v>
      </c>
      <c r="L529">
        <v>0</v>
      </c>
      <c r="M529">
        <v>0</v>
      </c>
    </row>
    <row r="530" spans="1:13">
      <c r="A530" s="14" t="s">
        <v>529</v>
      </c>
      <c r="B530" t="s">
        <v>313</v>
      </c>
      <c r="C530" t="s">
        <v>369</v>
      </c>
      <c r="D530">
        <v>44.241199999999999</v>
      </c>
      <c r="E530">
        <v>40150.639242003694</v>
      </c>
      <c r="F530">
        <v>5188.2613943563929</v>
      </c>
      <c r="G530">
        <v>1289.5348679511405</v>
      </c>
      <c r="H530">
        <v>0</v>
      </c>
      <c r="I530">
        <v>8.5520999999999994</v>
      </c>
      <c r="J530">
        <v>41688.490058971875</v>
      </c>
      <c r="K530">
        <v>7091.8359233404663</v>
      </c>
      <c r="L530">
        <v>1841.6225254615824</v>
      </c>
      <c r="M530">
        <v>0</v>
      </c>
    </row>
    <row r="531" spans="1:13">
      <c r="A531" s="14" t="s">
        <v>529</v>
      </c>
      <c r="B531" t="s">
        <v>313</v>
      </c>
      <c r="C531" t="s">
        <v>370</v>
      </c>
      <c r="D531">
        <v>0.2</v>
      </c>
    </row>
    <row r="532" spans="1:13">
      <c r="A532" s="14" t="s">
        <v>529</v>
      </c>
      <c r="B532" t="s">
        <v>313</v>
      </c>
      <c r="C532" t="s">
        <v>371</v>
      </c>
      <c r="D532">
        <v>2</v>
      </c>
    </row>
    <row r="533" spans="1:13">
      <c r="A533" s="14" t="s">
        <v>530</v>
      </c>
      <c r="B533" t="s">
        <v>314</v>
      </c>
      <c r="C533" t="s">
        <v>365</v>
      </c>
      <c r="D533">
        <v>549.51440000000025</v>
      </c>
      <c r="E533">
        <v>43721.867761791094</v>
      </c>
      <c r="F533">
        <v>2602.1955384608659</v>
      </c>
      <c r="G533">
        <v>345.63441831551614</v>
      </c>
      <c r="H533">
        <v>2.333245940469755E-2</v>
      </c>
      <c r="I533">
        <v>79.035700000000006</v>
      </c>
      <c r="J533">
        <v>45976.394949792731</v>
      </c>
      <c r="K533">
        <v>3251.5163400842912</v>
      </c>
      <c r="L533">
        <v>467.19317979090459</v>
      </c>
      <c r="M533">
        <v>4.5160327802881026E-2</v>
      </c>
    </row>
    <row r="534" spans="1:13">
      <c r="A534" s="14" t="s">
        <v>530</v>
      </c>
      <c r="B534" t="s">
        <v>314</v>
      </c>
      <c r="C534" t="s">
        <v>366</v>
      </c>
      <c r="D534">
        <v>26.5</v>
      </c>
      <c r="E534">
        <v>55809.276729559751</v>
      </c>
      <c r="F534">
        <v>0</v>
      </c>
      <c r="G534">
        <v>2.4524528301886792</v>
      </c>
      <c r="H534">
        <v>0.10547940960199689</v>
      </c>
      <c r="I534">
        <v>6</v>
      </c>
      <c r="J534">
        <v>50959.722222222226</v>
      </c>
      <c r="K534">
        <v>0</v>
      </c>
      <c r="L534">
        <v>0</v>
      </c>
      <c r="M534">
        <v>7.7713335695402133E-2</v>
      </c>
    </row>
    <row r="535" spans="1:13">
      <c r="A535" s="14" t="s">
        <v>530</v>
      </c>
      <c r="B535" t="s">
        <v>314</v>
      </c>
      <c r="C535" t="s">
        <v>367</v>
      </c>
      <c r="D535">
        <v>173.0051</v>
      </c>
      <c r="E535">
        <v>45079.771126207612</v>
      </c>
      <c r="F535">
        <v>1327.8267519281223</v>
      </c>
      <c r="G535">
        <v>1.3438910182416588</v>
      </c>
      <c r="H535">
        <v>1.2878640595764551E-2</v>
      </c>
      <c r="I535">
        <v>18.572100000000002</v>
      </c>
      <c r="J535">
        <v>46134.114433298681</v>
      </c>
      <c r="K535">
        <v>1136.9742786222344</v>
      </c>
      <c r="L535">
        <v>0</v>
      </c>
      <c r="M535">
        <v>0</v>
      </c>
    </row>
    <row r="536" spans="1:13">
      <c r="A536" s="14" t="s">
        <v>530</v>
      </c>
      <c r="B536" t="s">
        <v>314</v>
      </c>
      <c r="C536" t="s">
        <v>368</v>
      </c>
      <c r="D536">
        <v>78.129999999999967</v>
      </c>
      <c r="E536">
        <v>41118.6740048637</v>
      </c>
      <c r="F536">
        <v>260.13490336618469</v>
      </c>
      <c r="G536">
        <v>16.100857545117119</v>
      </c>
      <c r="H536">
        <v>4.4629329022489761E-4</v>
      </c>
      <c r="I536">
        <v>5.35</v>
      </c>
      <c r="J536">
        <v>38823.52024922119</v>
      </c>
      <c r="K536">
        <v>0</v>
      </c>
      <c r="L536">
        <v>0</v>
      </c>
      <c r="M536">
        <v>0</v>
      </c>
    </row>
    <row r="537" spans="1:13">
      <c r="A537" s="14" t="s">
        <v>530</v>
      </c>
      <c r="B537" t="s">
        <v>314</v>
      </c>
      <c r="C537" t="s">
        <v>369</v>
      </c>
      <c r="D537">
        <v>249.37930000000011</v>
      </c>
      <c r="E537">
        <v>42243.018773677926</v>
      </c>
      <c r="F537">
        <v>4554.4594118276837</v>
      </c>
      <c r="G537">
        <v>748.26984436960026</v>
      </c>
      <c r="H537">
        <v>2.6265594108137381E-2</v>
      </c>
      <c r="I537">
        <v>40.073599999999999</v>
      </c>
      <c r="J537">
        <v>45899.095788748702</v>
      </c>
      <c r="K537">
        <v>5753.0406551944425</v>
      </c>
      <c r="L537">
        <v>905.06742593627723</v>
      </c>
      <c r="M537">
        <v>6.3267835323185473E-2</v>
      </c>
    </row>
    <row r="538" spans="1:13">
      <c r="A538" s="14" t="s">
        <v>530</v>
      </c>
      <c r="B538" t="s">
        <v>314</v>
      </c>
      <c r="C538" t="s">
        <v>370</v>
      </c>
      <c r="D538">
        <v>17.5</v>
      </c>
      <c r="E538">
        <v>43257.619047619046</v>
      </c>
      <c r="F538">
        <v>2486.7554285714286</v>
      </c>
      <c r="G538">
        <v>101.29314285714287</v>
      </c>
      <c r="H538">
        <v>3.3080310148862598E-2</v>
      </c>
      <c r="I538">
        <v>5</v>
      </c>
      <c r="J538">
        <v>51325</v>
      </c>
      <c r="K538">
        <v>1010.414</v>
      </c>
      <c r="L538">
        <v>131.126</v>
      </c>
      <c r="M538">
        <v>8.021082371998943E-2</v>
      </c>
    </row>
    <row r="539" spans="1:13">
      <c r="A539" s="14" t="s">
        <v>530</v>
      </c>
      <c r="B539" t="s">
        <v>314</v>
      </c>
      <c r="C539" t="s">
        <v>371</v>
      </c>
      <c r="D539">
        <v>5</v>
      </c>
    </row>
    <row r="540" spans="1:13">
      <c r="A540" s="14" t="s">
        <v>531</v>
      </c>
      <c r="B540" t="s">
        <v>315</v>
      </c>
      <c r="C540" t="s">
        <v>365</v>
      </c>
      <c r="D540">
        <v>143.59099999999995</v>
      </c>
      <c r="E540">
        <v>45035.588726545102</v>
      </c>
      <c r="F540">
        <v>2693.2711660201553</v>
      </c>
      <c r="G540">
        <v>500.96705225257858</v>
      </c>
      <c r="H540">
        <v>3.5880260898353299E-2</v>
      </c>
      <c r="I540">
        <v>34.558000000000007</v>
      </c>
      <c r="J540">
        <v>49047.851039797817</v>
      </c>
      <c r="K540">
        <v>2977.333179003414</v>
      </c>
      <c r="L540">
        <v>647.08493084341319</v>
      </c>
      <c r="M540">
        <v>7.8543342103991651E-2</v>
      </c>
    </row>
    <row r="541" spans="1:13">
      <c r="A541" s="14" t="s">
        <v>531</v>
      </c>
      <c r="B541" t="s">
        <v>315</v>
      </c>
      <c r="C541" t="s">
        <v>366</v>
      </c>
      <c r="D541">
        <v>16.54</v>
      </c>
      <c r="E541">
        <v>53461.22228939944</v>
      </c>
      <c r="F541">
        <v>0</v>
      </c>
      <c r="G541">
        <v>0</v>
      </c>
      <c r="H541">
        <v>0.10362441995715496</v>
      </c>
      <c r="I541">
        <v>2.5</v>
      </c>
      <c r="J541">
        <v>57787.066666666666</v>
      </c>
      <c r="K541">
        <v>1294.0639999999999</v>
      </c>
      <c r="L541">
        <v>0</v>
      </c>
      <c r="M541">
        <v>0.14195620900778064</v>
      </c>
    </row>
    <row r="542" spans="1:13">
      <c r="A542" s="14" t="s">
        <v>531</v>
      </c>
      <c r="B542" t="s">
        <v>315</v>
      </c>
      <c r="C542" t="s">
        <v>367</v>
      </c>
      <c r="D542">
        <v>37.413499999999992</v>
      </c>
      <c r="E542">
        <v>46981.063007559671</v>
      </c>
      <c r="F542">
        <v>1263.928795755543</v>
      </c>
      <c r="G542">
        <v>0</v>
      </c>
      <c r="H542">
        <v>9.6141133302317418E-3</v>
      </c>
      <c r="I542">
        <v>9.4171999999999993</v>
      </c>
      <c r="J542">
        <v>46107.402698431237</v>
      </c>
      <c r="K542">
        <v>1008.8986110521174</v>
      </c>
      <c r="L542">
        <v>0</v>
      </c>
      <c r="M542">
        <v>0</v>
      </c>
    </row>
    <row r="543" spans="1:13">
      <c r="A543" s="14" t="s">
        <v>531</v>
      </c>
      <c r="B543" t="s">
        <v>315</v>
      </c>
      <c r="C543" t="s">
        <v>368</v>
      </c>
      <c r="D543">
        <v>14.618</v>
      </c>
      <c r="E543">
        <v>41834.821567017825</v>
      </c>
      <c r="F543">
        <v>889.38295252428509</v>
      </c>
      <c r="G543">
        <v>0</v>
      </c>
      <c r="H543">
        <v>7.4905506885863931E-3</v>
      </c>
      <c r="I543">
        <v>2.6998999999999995</v>
      </c>
      <c r="J543">
        <v>42461.510849167258</v>
      </c>
      <c r="K543">
        <v>0</v>
      </c>
      <c r="L543">
        <v>0</v>
      </c>
      <c r="M543">
        <v>0</v>
      </c>
    </row>
    <row r="544" spans="1:13">
      <c r="A544" s="14" t="s">
        <v>531</v>
      </c>
      <c r="B544" t="s">
        <v>315</v>
      </c>
      <c r="C544" t="s">
        <v>369</v>
      </c>
      <c r="D544">
        <v>64.599500000000006</v>
      </c>
      <c r="E544">
        <v>42189.470738937605</v>
      </c>
      <c r="F544">
        <v>4745.7565461032973</v>
      </c>
      <c r="G544">
        <v>1113.5436032786629</v>
      </c>
      <c r="H544">
        <v>4.1916994170118606E-2</v>
      </c>
      <c r="I544">
        <v>14.740099999999998</v>
      </c>
      <c r="J544">
        <v>50526.219858300385</v>
      </c>
      <c r="K544">
        <v>5615.6688217854717</v>
      </c>
      <c r="L544">
        <v>1517.0834010682888</v>
      </c>
      <c r="M544">
        <v>0.14530426907450139</v>
      </c>
    </row>
    <row r="545" spans="1:13">
      <c r="A545" s="14" t="s">
        <v>531</v>
      </c>
      <c r="B545" t="s">
        <v>315</v>
      </c>
      <c r="C545" t="s">
        <v>370</v>
      </c>
      <c r="D545">
        <v>8.2200000000000006</v>
      </c>
      <c r="E545">
        <v>47737.485806974852</v>
      </c>
      <c r="F545">
        <v>1751.0948905109487</v>
      </c>
      <c r="G545">
        <v>0</v>
      </c>
      <c r="H545">
        <v>1.2658674893992765E-2</v>
      </c>
      <c r="I545">
        <v>3.8600000000000003</v>
      </c>
      <c r="J545">
        <v>48679.02590673574</v>
      </c>
      <c r="K545">
        <v>1864.5077720207253</v>
      </c>
      <c r="L545">
        <v>0</v>
      </c>
      <c r="M545">
        <v>0</v>
      </c>
    </row>
    <row r="546" spans="1:13">
      <c r="A546" s="14" t="s">
        <v>531</v>
      </c>
      <c r="B546" t="s">
        <v>315</v>
      </c>
      <c r="C546" t="s">
        <v>371</v>
      </c>
      <c r="D546">
        <v>2.2000000000000002</v>
      </c>
    </row>
    <row r="547" spans="1:13">
      <c r="A547" s="14" t="s">
        <v>532</v>
      </c>
      <c r="B547" t="s">
        <v>316</v>
      </c>
      <c r="C547" t="s">
        <v>365</v>
      </c>
      <c r="D547">
        <v>123.1871</v>
      </c>
      <c r="E547">
        <v>44528.261204568778</v>
      </c>
      <c r="F547">
        <v>2122.8437068491739</v>
      </c>
      <c r="G547">
        <v>436.36947375171593</v>
      </c>
      <c r="H547">
        <v>4.4040254707544683E-2</v>
      </c>
      <c r="I547">
        <v>18.874000000000002</v>
      </c>
      <c r="J547">
        <v>46607.876797004697</v>
      </c>
      <c r="K547">
        <v>2795.8260040267028</v>
      </c>
      <c r="L547">
        <v>659.75786796651471</v>
      </c>
      <c r="M547">
        <v>4.8273420781138367E-2</v>
      </c>
    </row>
    <row r="548" spans="1:13">
      <c r="A548" s="14" t="s">
        <v>532</v>
      </c>
      <c r="B548" t="s">
        <v>316</v>
      </c>
      <c r="C548" t="s">
        <v>366</v>
      </c>
      <c r="D548">
        <v>21.05</v>
      </c>
      <c r="E548">
        <v>49762.258907363423</v>
      </c>
      <c r="F548">
        <v>261.28266033254158</v>
      </c>
      <c r="G548">
        <v>0</v>
      </c>
      <c r="H548">
        <v>9.8348627082675388E-2</v>
      </c>
      <c r="I548">
        <v>3.0522999999999998</v>
      </c>
      <c r="J548">
        <v>64010.839367034707</v>
      </c>
      <c r="K548">
        <v>272.90895390361368</v>
      </c>
      <c r="L548">
        <v>0</v>
      </c>
      <c r="M548">
        <v>0.20482473107431709</v>
      </c>
    </row>
    <row r="549" spans="1:13">
      <c r="A549" s="14" t="s">
        <v>532</v>
      </c>
      <c r="B549" t="s">
        <v>316</v>
      </c>
      <c r="C549" t="s">
        <v>367</v>
      </c>
      <c r="D549">
        <v>17.681600000000003</v>
      </c>
      <c r="E549">
        <v>47602.605863345692</v>
      </c>
      <c r="F549">
        <v>1365.7700660573701</v>
      </c>
      <c r="G549">
        <v>0</v>
      </c>
      <c r="H549">
        <v>1.4528486135450148E-2</v>
      </c>
      <c r="I549">
        <v>3.5</v>
      </c>
      <c r="J549">
        <v>50642.857142857145</v>
      </c>
      <c r="K549">
        <v>1607.1428571428571</v>
      </c>
      <c r="L549">
        <v>0</v>
      </c>
      <c r="M549">
        <v>2.6373205741626795E-2</v>
      </c>
    </row>
    <row r="550" spans="1:13">
      <c r="A550" s="14" t="s">
        <v>532</v>
      </c>
      <c r="B550" t="s">
        <v>316</v>
      </c>
      <c r="C550" t="s">
        <v>368</v>
      </c>
      <c r="D550">
        <v>13.8231</v>
      </c>
      <c r="E550">
        <v>39603.986081269752</v>
      </c>
      <c r="F550">
        <v>416.04271111400482</v>
      </c>
      <c r="G550">
        <v>0</v>
      </c>
      <c r="H550">
        <v>0</v>
      </c>
      <c r="I550">
        <v>1.8</v>
      </c>
      <c r="J550">
        <v>44635.18518518519</v>
      </c>
      <c r="K550">
        <v>0</v>
      </c>
      <c r="L550">
        <v>0</v>
      </c>
      <c r="M550">
        <v>0</v>
      </c>
    </row>
    <row r="551" spans="1:13">
      <c r="A551" s="14" t="s">
        <v>532</v>
      </c>
      <c r="B551" t="s">
        <v>316</v>
      </c>
      <c r="C551" t="s">
        <v>369</v>
      </c>
      <c r="D551">
        <v>61.332399999999993</v>
      </c>
      <c r="E551">
        <v>42944.895683195202</v>
      </c>
      <c r="F551">
        <v>3673.7346003091347</v>
      </c>
      <c r="G551">
        <v>868.89213531510256</v>
      </c>
      <c r="H551">
        <v>4.7897877358565336E-2</v>
      </c>
      <c r="I551">
        <v>10.521700000000001</v>
      </c>
      <c r="J551">
        <v>40554.610788497419</v>
      </c>
      <c r="K551">
        <v>4401.4199226360752</v>
      </c>
      <c r="L551">
        <v>1183.4846080006082</v>
      </c>
      <c r="M551">
        <v>0</v>
      </c>
    </row>
    <row r="552" spans="1:13">
      <c r="A552" s="14" t="s">
        <v>532</v>
      </c>
      <c r="B552" t="s">
        <v>316</v>
      </c>
      <c r="C552" t="s">
        <v>370</v>
      </c>
      <c r="D552">
        <v>1</v>
      </c>
    </row>
    <row r="553" spans="1:13">
      <c r="A553" s="14" t="s">
        <v>532</v>
      </c>
      <c r="B553" t="s">
        <v>316</v>
      </c>
      <c r="C553" t="s">
        <v>371</v>
      </c>
      <c r="D553">
        <v>8.3000000000000007</v>
      </c>
    </row>
    <row r="554" spans="1:13">
      <c r="A554" s="14" t="s">
        <v>533</v>
      </c>
      <c r="B554" t="s">
        <v>317</v>
      </c>
      <c r="C554" t="s">
        <v>365</v>
      </c>
      <c r="D554">
        <v>424.70050000000015</v>
      </c>
      <c r="E554">
        <v>43108.38971759702</v>
      </c>
      <c r="F554">
        <v>2957.5819665858653</v>
      </c>
      <c r="G554">
        <v>569.05379202520419</v>
      </c>
      <c r="H554">
        <v>1.7670724989412832E-2</v>
      </c>
      <c r="I554">
        <v>75.958000000000013</v>
      </c>
      <c r="J554">
        <v>45079.444526361047</v>
      </c>
      <c r="K554">
        <v>2958.9878617130512</v>
      </c>
      <c r="L554">
        <v>602.29021301245427</v>
      </c>
      <c r="M554">
        <v>3.8427333821235067E-2</v>
      </c>
    </row>
    <row r="555" spans="1:13">
      <c r="A555" s="14" t="s">
        <v>533</v>
      </c>
      <c r="B555" t="s">
        <v>317</v>
      </c>
      <c r="C555" t="s">
        <v>366</v>
      </c>
      <c r="D555">
        <v>17.868099999999998</v>
      </c>
      <c r="E555">
        <v>56126.838798379977</v>
      </c>
      <c r="F555">
        <v>129.61646733564285</v>
      </c>
      <c r="G555">
        <v>0</v>
      </c>
      <c r="H555">
        <v>0.11953440302712717</v>
      </c>
      <c r="I555">
        <v>6.68</v>
      </c>
      <c r="J555">
        <v>46816.417165668667</v>
      </c>
      <c r="K555">
        <v>478.84880239520959</v>
      </c>
      <c r="L555">
        <v>0</v>
      </c>
      <c r="M555">
        <v>2.8945540276113738E-2</v>
      </c>
    </row>
    <row r="556" spans="1:13">
      <c r="A556" s="14" t="s">
        <v>533</v>
      </c>
      <c r="B556" t="s">
        <v>317</v>
      </c>
      <c r="C556" t="s">
        <v>367</v>
      </c>
      <c r="D556">
        <v>92.809600000000003</v>
      </c>
      <c r="E556">
        <v>44933.766040007373</v>
      </c>
      <c r="F556">
        <v>1187.7327345447022</v>
      </c>
      <c r="G556">
        <v>4.0852454918456704</v>
      </c>
      <c r="H556">
        <v>5.5472437722009129E-3</v>
      </c>
      <c r="I556">
        <v>10.7072</v>
      </c>
      <c r="J556">
        <v>48896.818324740983</v>
      </c>
      <c r="K556">
        <v>813.75149432157798</v>
      </c>
      <c r="L556">
        <v>0</v>
      </c>
      <c r="M556">
        <v>3.5440550218845186E-2</v>
      </c>
    </row>
    <row r="557" spans="1:13">
      <c r="A557" s="14" t="s">
        <v>533</v>
      </c>
      <c r="B557" t="s">
        <v>317</v>
      </c>
      <c r="C557" t="s">
        <v>368</v>
      </c>
      <c r="D557">
        <v>53.823699999999995</v>
      </c>
      <c r="E557">
        <v>39592.676646161446</v>
      </c>
      <c r="F557">
        <v>1112.1446500333498</v>
      </c>
      <c r="G557">
        <v>20.57365064088868</v>
      </c>
      <c r="H557">
        <v>0</v>
      </c>
      <c r="I557">
        <v>5.8</v>
      </c>
      <c r="J557">
        <v>42925.574712643684</v>
      </c>
      <c r="K557">
        <v>222.41379310344828</v>
      </c>
      <c r="L557">
        <v>0</v>
      </c>
      <c r="M557">
        <v>0</v>
      </c>
    </row>
    <row r="558" spans="1:13">
      <c r="A558" s="14" t="s">
        <v>533</v>
      </c>
      <c r="B558" t="s">
        <v>317</v>
      </c>
      <c r="C558" t="s">
        <v>369</v>
      </c>
      <c r="D558">
        <v>233.57249999999996</v>
      </c>
      <c r="E558">
        <v>42012.085581957093</v>
      </c>
      <c r="F558">
        <v>4397.9515996103992</v>
      </c>
      <c r="G558">
        <v>1018.0343148273035</v>
      </c>
      <c r="H558">
        <v>1.6429294487105763E-2</v>
      </c>
      <c r="I558">
        <v>44.46080000000002</v>
      </c>
      <c r="J558">
        <v>43818.856929399961</v>
      </c>
      <c r="K558">
        <v>4495.0909565279953</v>
      </c>
      <c r="L558">
        <v>1012.0796296962712</v>
      </c>
      <c r="M558">
        <v>4.8005500194472611E-2</v>
      </c>
    </row>
    <row r="559" spans="1:13">
      <c r="A559" s="14" t="s">
        <v>533</v>
      </c>
      <c r="B559" t="s">
        <v>317</v>
      </c>
      <c r="C559" t="s">
        <v>370</v>
      </c>
      <c r="D559">
        <v>19.240000000000002</v>
      </c>
      <c r="E559">
        <v>43627.819646569646</v>
      </c>
      <c r="F559">
        <v>2676.2474012474008</v>
      </c>
      <c r="G559">
        <v>125.05769230769228</v>
      </c>
      <c r="H559">
        <v>1.554924039932715E-2</v>
      </c>
      <c r="I559">
        <v>4.6099999999999994</v>
      </c>
      <c r="J559">
        <v>46544.323933477957</v>
      </c>
      <c r="K559">
        <v>1101.9522776572669</v>
      </c>
      <c r="L559">
        <v>0</v>
      </c>
      <c r="M559">
        <v>2.96070403127409E-2</v>
      </c>
    </row>
    <row r="560" spans="1:13">
      <c r="A560" s="14" t="s">
        <v>533</v>
      </c>
      <c r="B560" t="s">
        <v>317</v>
      </c>
      <c r="C560" t="s">
        <v>371</v>
      </c>
      <c r="D560">
        <v>7.3866000000000005</v>
      </c>
      <c r="E560">
        <v>47613.027193386217</v>
      </c>
      <c r="F560">
        <v>669.6247258549264</v>
      </c>
      <c r="G560">
        <v>0</v>
      </c>
      <c r="H560">
        <v>2.7662689931941684E-2</v>
      </c>
      <c r="I560">
        <v>3.7</v>
      </c>
      <c r="J560">
        <v>47595.585585585577</v>
      </c>
      <c r="K560">
        <v>1789.6621621621621</v>
      </c>
      <c r="L560">
        <v>202.94324324324322</v>
      </c>
      <c r="M560">
        <v>1.4155118905643943E-2</v>
      </c>
    </row>
    <row r="561" spans="1:13">
      <c r="A561" s="14" t="s">
        <v>534</v>
      </c>
      <c r="B561" t="s">
        <v>318</v>
      </c>
      <c r="C561" t="s">
        <v>365</v>
      </c>
      <c r="D561">
        <v>571.11990000000003</v>
      </c>
      <c r="E561">
        <v>43894.577790889431</v>
      </c>
      <c r="F561">
        <v>2900.8923345167977</v>
      </c>
      <c r="G561">
        <v>546.42336924348081</v>
      </c>
      <c r="H561">
        <v>1.996702355386203E-2</v>
      </c>
      <c r="I561">
        <v>101.84759999999999</v>
      </c>
      <c r="J561">
        <v>44709.626912170723</v>
      </c>
      <c r="K561">
        <v>2950.5694783185859</v>
      </c>
      <c r="L561">
        <v>554.5903879914697</v>
      </c>
      <c r="M561">
        <v>1.5991644297581997E-2</v>
      </c>
    </row>
    <row r="562" spans="1:13">
      <c r="A562" s="14" t="s">
        <v>534</v>
      </c>
      <c r="B562" t="s">
        <v>318</v>
      </c>
      <c r="C562" t="s">
        <v>366</v>
      </c>
      <c r="D562">
        <v>39.6</v>
      </c>
      <c r="E562">
        <v>47158.299663299651</v>
      </c>
      <c r="F562">
        <v>1225.9595959595958</v>
      </c>
      <c r="G562">
        <v>0</v>
      </c>
      <c r="H562">
        <v>7.0156226894338092E-2</v>
      </c>
      <c r="I562">
        <v>5.9</v>
      </c>
      <c r="J562">
        <v>40682.48587570621</v>
      </c>
      <c r="K562">
        <v>0</v>
      </c>
      <c r="L562">
        <v>0</v>
      </c>
      <c r="M562">
        <v>0</v>
      </c>
    </row>
    <row r="563" spans="1:13">
      <c r="A563" s="14" t="s">
        <v>534</v>
      </c>
      <c r="B563" t="s">
        <v>318</v>
      </c>
      <c r="C563" t="s">
        <v>367</v>
      </c>
      <c r="D563">
        <v>160.18189999999998</v>
      </c>
      <c r="E563">
        <v>46393.849603742143</v>
      </c>
      <c r="F563">
        <v>1474.8802455208736</v>
      </c>
      <c r="G563">
        <v>0</v>
      </c>
      <c r="H563">
        <v>1.7691335407450555E-2</v>
      </c>
      <c r="I563">
        <v>30.169999999999998</v>
      </c>
      <c r="J563">
        <v>47428.60148049939</v>
      </c>
      <c r="K563">
        <v>679.74809413324499</v>
      </c>
      <c r="L563">
        <v>4.255883327809082</v>
      </c>
      <c r="M563">
        <v>8.2914843053789548E-3</v>
      </c>
    </row>
    <row r="564" spans="1:13">
      <c r="A564" s="14" t="s">
        <v>534</v>
      </c>
      <c r="B564" t="s">
        <v>318</v>
      </c>
      <c r="C564" t="s">
        <v>368</v>
      </c>
      <c r="D564">
        <v>50.025700000000001</v>
      </c>
      <c r="E564">
        <v>39739.582921045243</v>
      </c>
      <c r="F564">
        <v>129.11363559130606</v>
      </c>
      <c r="G564">
        <v>0</v>
      </c>
      <c r="H564">
        <v>1.5934977576781547E-3</v>
      </c>
      <c r="I564">
        <v>12.45</v>
      </c>
      <c r="J564">
        <v>45736.03212851406</v>
      </c>
      <c r="K564">
        <v>0</v>
      </c>
      <c r="L564">
        <v>0</v>
      </c>
      <c r="M564">
        <v>7.4828443390416669E-3</v>
      </c>
    </row>
    <row r="565" spans="1:13">
      <c r="A565" s="14" t="s">
        <v>534</v>
      </c>
      <c r="B565" t="s">
        <v>318</v>
      </c>
      <c r="C565" t="s">
        <v>369</v>
      </c>
      <c r="D565">
        <v>287.63060000000002</v>
      </c>
      <c r="E565">
        <v>43154.784932942915</v>
      </c>
      <c r="F565">
        <v>4438.5050130271247</v>
      </c>
      <c r="G565">
        <v>1070.2448904949611</v>
      </c>
      <c r="H565">
        <v>1.8958462092400381E-2</v>
      </c>
      <c r="I565">
        <v>40.291500000000006</v>
      </c>
      <c r="J565">
        <v>40936.356106540246</v>
      </c>
      <c r="K565">
        <v>5119.4321382921953</v>
      </c>
      <c r="L565">
        <v>1346.2968616209373</v>
      </c>
      <c r="M565">
        <v>9.4925958697254396E-4</v>
      </c>
    </row>
    <row r="566" spans="1:13">
      <c r="A566" s="14" t="s">
        <v>534</v>
      </c>
      <c r="B566" t="s">
        <v>318</v>
      </c>
      <c r="C566" t="s">
        <v>370</v>
      </c>
      <c r="D566">
        <v>23.588800000000003</v>
      </c>
      <c r="E566">
        <v>40446.822644644926</v>
      </c>
      <c r="F566">
        <v>3163.9549277623273</v>
      </c>
      <c r="G566">
        <v>147.71374550634198</v>
      </c>
      <c r="H566">
        <v>8.3282630647457862E-4</v>
      </c>
      <c r="I566">
        <v>6.7900000000000009</v>
      </c>
      <c r="J566">
        <v>46227.945508100151</v>
      </c>
      <c r="K566">
        <v>6634.1678939617077</v>
      </c>
      <c r="L566">
        <v>310.89543446244471</v>
      </c>
      <c r="M566">
        <v>0</v>
      </c>
    </row>
    <row r="567" spans="1:13">
      <c r="A567" s="14" t="s">
        <v>534</v>
      </c>
      <c r="B567" t="s">
        <v>318</v>
      </c>
      <c r="C567" t="s">
        <v>371</v>
      </c>
      <c r="D567">
        <v>10.0929</v>
      </c>
      <c r="E567">
        <v>41159.041256725024</v>
      </c>
      <c r="F567">
        <v>1408.6595527549068</v>
      </c>
      <c r="G567">
        <v>74.675266771691</v>
      </c>
      <c r="H567">
        <v>0</v>
      </c>
      <c r="I567">
        <v>6.2461000000000002</v>
      </c>
      <c r="J567">
        <v>56024.092233553733</v>
      </c>
      <c r="K567">
        <v>4592.4368806135026</v>
      </c>
      <c r="L567">
        <v>0</v>
      </c>
      <c r="M567">
        <v>0.15733009524933536</v>
      </c>
    </row>
    <row r="568" spans="1:13">
      <c r="A568" s="14" t="s">
        <v>535</v>
      </c>
      <c r="B568" t="s">
        <v>319</v>
      </c>
      <c r="C568" t="s">
        <v>365</v>
      </c>
      <c r="D568">
        <v>200.60415563412533</v>
      </c>
      <c r="E568">
        <v>44811.751697019405</v>
      </c>
      <c r="F568">
        <v>2488.936126082247</v>
      </c>
      <c r="G568">
        <v>419.43866882529574</v>
      </c>
      <c r="H568">
        <v>2.266287307822858E-2</v>
      </c>
      <c r="I568">
        <v>33.973499999999994</v>
      </c>
      <c r="J568">
        <v>44017.69501719479</v>
      </c>
      <c r="K568">
        <v>3608.8518992744353</v>
      </c>
      <c r="L568">
        <v>780.8006240157772</v>
      </c>
      <c r="M568">
        <v>1.3048087141247321E-2</v>
      </c>
    </row>
    <row r="569" spans="1:13">
      <c r="A569" s="14" t="s">
        <v>535</v>
      </c>
      <c r="B569" t="s">
        <v>319</v>
      </c>
      <c r="C569" t="s">
        <v>366</v>
      </c>
      <c r="D569">
        <v>14.5167</v>
      </c>
      <c r="E569">
        <v>50714.776946551217</v>
      </c>
      <c r="F569">
        <v>895.87302899419285</v>
      </c>
      <c r="G569">
        <v>0</v>
      </c>
      <c r="H569">
        <v>9.653353487904022E-2</v>
      </c>
      <c r="I569">
        <v>4.5</v>
      </c>
      <c r="J569">
        <v>49060.185185185182</v>
      </c>
      <c r="K569">
        <v>691.90222222222235</v>
      </c>
      <c r="L569">
        <v>0</v>
      </c>
      <c r="M569">
        <v>3.8999294248856217E-2</v>
      </c>
    </row>
    <row r="570" spans="1:13">
      <c r="A570" s="14" t="s">
        <v>535</v>
      </c>
      <c r="B570" t="s">
        <v>319</v>
      </c>
      <c r="C570" t="s">
        <v>367</v>
      </c>
      <c r="D570">
        <v>69.273175432525946</v>
      </c>
      <c r="E570">
        <v>45841.590981487258</v>
      </c>
      <c r="F570">
        <v>1365.838932736073</v>
      </c>
      <c r="G570">
        <v>0</v>
      </c>
      <c r="H570">
        <v>6.9115876925657533E-3</v>
      </c>
      <c r="I570">
        <v>7.55</v>
      </c>
      <c r="J570">
        <v>49973.785871964683</v>
      </c>
      <c r="K570">
        <v>2529.6688741721855</v>
      </c>
      <c r="L570">
        <v>0</v>
      </c>
      <c r="M570">
        <v>1.7518872404696167E-2</v>
      </c>
    </row>
    <row r="571" spans="1:13">
      <c r="A571" s="14" t="s">
        <v>535</v>
      </c>
      <c r="B571" t="s">
        <v>319</v>
      </c>
      <c r="C571" t="s">
        <v>368</v>
      </c>
      <c r="D571">
        <v>18.8</v>
      </c>
      <c r="E571">
        <v>41429.698581560282</v>
      </c>
      <c r="F571">
        <v>914.89361702127655</v>
      </c>
      <c r="G571">
        <v>0</v>
      </c>
      <c r="H571">
        <v>5.9183874283728361E-3</v>
      </c>
      <c r="I571">
        <v>0.9</v>
      </c>
      <c r="J571">
        <v>36366.666666666664</v>
      </c>
      <c r="K571">
        <v>0</v>
      </c>
      <c r="L571">
        <v>0</v>
      </c>
      <c r="M571">
        <v>0</v>
      </c>
    </row>
    <row r="572" spans="1:13">
      <c r="A572" s="14" t="s">
        <v>535</v>
      </c>
      <c r="B572" t="s">
        <v>319</v>
      </c>
      <c r="C572" t="s">
        <v>369</v>
      </c>
      <c r="D572">
        <v>86.539080201599461</v>
      </c>
      <c r="E572">
        <v>43567.169320691683</v>
      </c>
      <c r="F572">
        <v>4160.8634984468545</v>
      </c>
      <c r="G572">
        <v>972.29066687543627</v>
      </c>
      <c r="H572">
        <v>2.7513884655783038E-2</v>
      </c>
      <c r="I572">
        <v>19.023500000000002</v>
      </c>
      <c r="J572">
        <v>40111.296291429018</v>
      </c>
      <c r="K572">
        <v>5110.6142402817559</v>
      </c>
      <c r="L572">
        <v>1394.4084947564854</v>
      </c>
      <c r="M572">
        <v>0</v>
      </c>
    </row>
    <row r="573" spans="1:13">
      <c r="A573" s="14" t="s">
        <v>535</v>
      </c>
      <c r="B573" t="s">
        <v>319</v>
      </c>
      <c r="C573" t="s">
        <v>370</v>
      </c>
      <c r="D573">
        <v>8.0266999999999999</v>
      </c>
    </row>
    <row r="574" spans="1:13">
      <c r="A574" s="14" t="s">
        <v>535</v>
      </c>
      <c r="B574" t="s">
        <v>319</v>
      </c>
      <c r="C574" t="s">
        <v>371</v>
      </c>
      <c r="D574">
        <v>3.4485000000000001</v>
      </c>
    </row>
    <row r="575" spans="1:13">
      <c r="A575" s="14" t="s">
        <v>536</v>
      </c>
      <c r="B575" t="s">
        <v>320</v>
      </c>
      <c r="C575" t="s">
        <v>365</v>
      </c>
      <c r="D575">
        <v>231.00889999999998</v>
      </c>
      <c r="E575">
        <v>44921.70722643155</v>
      </c>
      <c r="F575">
        <v>1536.4856938412333</v>
      </c>
      <c r="G575">
        <v>318.20990446688427</v>
      </c>
      <c r="H575">
        <v>2.5490504101217875E-2</v>
      </c>
      <c r="I575">
        <v>39.94039999999999</v>
      </c>
      <c r="J575">
        <v>45458.501834399933</v>
      </c>
      <c r="K575">
        <v>1729.2473285194944</v>
      </c>
      <c r="L575">
        <v>453.05755575807962</v>
      </c>
      <c r="M575">
        <v>5.3216318579904186E-3</v>
      </c>
    </row>
    <row r="576" spans="1:13">
      <c r="A576" s="14" t="s">
        <v>536</v>
      </c>
      <c r="B576" t="s">
        <v>320</v>
      </c>
      <c r="C576" t="s">
        <v>366</v>
      </c>
      <c r="D576">
        <v>34.326000000000008</v>
      </c>
      <c r="E576">
        <v>50380.572549476594</v>
      </c>
      <c r="F576">
        <v>782.39148167569761</v>
      </c>
      <c r="G576">
        <v>300.33473169026382</v>
      </c>
      <c r="H576">
        <v>4.4411769383375092E-2</v>
      </c>
      <c r="I576">
        <v>3</v>
      </c>
      <c r="J576">
        <v>44103.888888888883</v>
      </c>
      <c r="K576">
        <v>962.84666666666669</v>
      </c>
      <c r="L576">
        <v>806.13</v>
      </c>
      <c r="M576">
        <v>0</v>
      </c>
    </row>
    <row r="577" spans="1:13">
      <c r="A577" s="14" t="s">
        <v>536</v>
      </c>
      <c r="B577" t="s">
        <v>320</v>
      </c>
      <c r="C577" t="s">
        <v>367</v>
      </c>
      <c r="D577">
        <v>66.853699999999989</v>
      </c>
      <c r="E577">
        <v>46904.990499154643</v>
      </c>
      <c r="F577">
        <v>751.86564094433083</v>
      </c>
      <c r="G577">
        <v>0</v>
      </c>
      <c r="H577">
        <v>8.1621092285459416E-3</v>
      </c>
      <c r="I577">
        <v>13.646000000000001</v>
      </c>
      <c r="J577">
        <v>50491.478577360882</v>
      </c>
      <c r="K577">
        <v>888.83189212956177</v>
      </c>
      <c r="L577">
        <v>0</v>
      </c>
      <c r="M577">
        <v>1.4304886241353707E-2</v>
      </c>
    </row>
    <row r="578" spans="1:13">
      <c r="A578" s="14" t="s">
        <v>536</v>
      </c>
      <c r="B578" t="s">
        <v>320</v>
      </c>
      <c r="C578" t="s">
        <v>368</v>
      </c>
      <c r="D578">
        <v>37.700000000000003</v>
      </c>
      <c r="E578">
        <v>39165.473032714413</v>
      </c>
      <c r="F578">
        <v>432.09549071618034</v>
      </c>
      <c r="G578">
        <v>44.204774535809015</v>
      </c>
      <c r="H578">
        <v>0</v>
      </c>
      <c r="I578">
        <v>3.9999999999999996</v>
      </c>
      <c r="J578">
        <v>39948.750000000007</v>
      </c>
      <c r="K578">
        <v>407.25000000000006</v>
      </c>
      <c r="L578">
        <v>0</v>
      </c>
      <c r="M578">
        <v>0</v>
      </c>
    </row>
    <row r="579" spans="1:13">
      <c r="A579" s="14" t="s">
        <v>536</v>
      </c>
      <c r="B579" t="s">
        <v>320</v>
      </c>
      <c r="C579" t="s">
        <v>369</v>
      </c>
      <c r="D579">
        <v>86.149199999999993</v>
      </c>
      <c r="E579">
        <v>43454.048044942167</v>
      </c>
      <c r="F579">
        <v>3035.7855905800639</v>
      </c>
      <c r="G579">
        <v>714.26676045743875</v>
      </c>
      <c r="H579">
        <v>4.2338670668065716E-2</v>
      </c>
      <c r="I579">
        <v>15.794400000000001</v>
      </c>
      <c r="J579">
        <v>41448.542732445247</v>
      </c>
      <c r="K579">
        <v>3318.916198146178</v>
      </c>
      <c r="L579">
        <v>992.56128754495251</v>
      </c>
      <c r="M579">
        <v>0</v>
      </c>
    </row>
    <row r="580" spans="1:13">
      <c r="A580" s="14" t="s">
        <v>536</v>
      </c>
      <c r="B580" t="s">
        <v>320</v>
      </c>
      <c r="C580" t="s">
        <v>370</v>
      </c>
      <c r="D580">
        <v>3.7</v>
      </c>
    </row>
    <row r="581" spans="1:13">
      <c r="A581" s="14" t="s">
        <v>536</v>
      </c>
      <c r="B581" t="s">
        <v>320</v>
      </c>
      <c r="C581" t="s">
        <v>371</v>
      </c>
      <c r="D581">
        <v>2.2800000000000002</v>
      </c>
    </row>
    <row r="582" spans="1:13">
      <c r="A582" s="14" t="s">
        <v>537</v>
      </c>
      <c r="B582" t="s">
        <v>322</v>
      </c>
      <c r="C582" t="s">
        <v>365</v>
      </c>
      <c r="D582">
        <v>185.88419999999999</v>
      </c>
      <c r="E582">
        <v>43706.621093490852</v>
      </c>
      <c r="F582">
        <v>4177.4637650752456</v>
      </c>
      <c r="G582">
        <v>710.95606834792875</v>
      </c>
      <c r="H582">
        <v>3.1185553740667667E-2</v>
      </c>
      <c r="I582">
        <v>41.727500000000006</v>
      </c>
      <c r="J582">
        <v>44954.176761927585</v>
      </c>
      <c r="K582">
        <v>3625.0237852734999</v>
      </c>
      <c r="L582">
        <v>867.14516805464018</v>
      </c>
      <c r="M582">
        <v>1.656978230678044E-2</v>
      </c>
    </row>
    <row r="583" spans="1:13">
      <c r="A583" s="14" t="s">
        <v>537</v>
      </c>
      <c r="B583" t="s">
        <v>322</v>
      </c>
      <c r="C583" t="s">
        <v>366</v>
      </c>
      <c r="D583">
        <v>12.5</v>
      </c>
      <c r="E583">
        <v>56935.55333333333</v>
      </c>
      <c r="F583">
        <v>171.68</v>
      </c>
      <c r="G583">
        <v>0</v>
      </c>
      <c r="H583">
        <v>0.14018597760820728</v>
      </c>
      <c r="I583">
        <v>3.1206</v>
      </c>
      <c r="J583">
        <v>60524.131043175454</v>
      </c>
      <c r="K583">
        <v>4.8067679292443763</v>
      </c>
      <c r="L583">
        <v>0</v>
      </c>
      <c r="M583">
        <v>0.12261810132608489</v>
      </c>
    </row>
    <row r="584" spans="1:13">
      <c r="A584" s="14" t="s">
        <v>537</v>
      </c>
      <c r="B584" t="s">
        <v>322</v>
      </c>
      <c r="C584" t="s">
        <v>367</v>
      </c>
      <c r="D584">
        <v>43.050399999999996</v>
      </c>
      <c r="E584">
        <v>47151.459261702585</v>
      </c>
      <c r="F584">
        <v>1070.5359299797449</v>
      </c>
      <c r="G584">
        <v>0</v>
      </c>
      <c r="H584">
        <v>1.4450551149382165E-2</v>
      </c>
      <c r="I584">
        <v>10.557</v>
      </c>
      <c r="J584">
        <v>44424.140380789999</v>
      </c>
      <c r="K584">
        <v>1783.3664866912948</v>
      </c>
      <c r="L584">
        <v>0</v>
      </c>
      <c r="M584">
        <v>0</v>
      </c>
    </row>
    <row r="585" spans="1:13">
      <c r="A585" s="14" t="s">
        <v>537</v>
      </c>
      <c r="B585" t="s">
        <v>322</v>
      </c>
      <c r="C585" t="s">
        <v>368</v>
      </c>
      <c r="D585">
        <v>5.4422999999999995</v>
      </c>
    </row>
    <row r="586" spans="1:13">
      <c r="A586" s="14" t="s">
        <v>537</v>
      </c>
      <c r="B586" t="s">
        <v>322</v>
      </c>
      <c r="C586" t="s">
        <v>369</v>
      </c>
      <c r="D586">
        <v>114.71000000000001</v>
      </c>
      <c r="E586">
        <v>41342.847274285879</v>
      </c>
      <c r="F586">
        <v>5267.4092058233782</v>
      </c>
      <c r="G586">
        <v>1150.7273995292478</v>
      </c>
      <c r="H586">
        <v>2.6845609968346243E-2</v>
      </c>
      <c r="I586">
        <v>18.766500000000001</v>
      </c>
      <c r="J586">
        <v>41809.902974271528</v>
      </c>
      <c r="K586">
        <v>6235.4290890682869</v>
      </c>
      <c r="L586">
        <v>1928.1059334452345</v>
      </c>
      <c r="M586">
        <v>1.1459823708128418E-2</v>
      </c>
    </row>
    <row r="587" spans="1:13">
      <c r="A587" s="14" t="s">
        <v>537</v>
      </c>
      <c r="B587" t="s">
        <v>322</v>
      </c>
      <c r="C587" t="s">
        <v>370</v>
      </c>
      <c r="D587">
        <v>6.7814999999999968</v>
      </c>
      <c r="E587">
        <v>42289.140288530085</v>
      </c>
      <c r="F587">
        <v>17580.476295804772</v>
      </c>
      <c r="G587">
        <v>0</v>
      </c>
      <c r="H587">
        <v>9.7917319219255131E-3</v>
      </c>
      <c r="I587">
        <v>6.2333999999999996</v>
      </c>
      <c r="J587">
        <v>44746.752173773537</v>
      </c>
      <c r="K587">
        <v>2005.9678506112236</v>
      </c>
      <c r="L587">
        <v>0</v>
      </c>
      <c r="M587">
        <v>0</v>
      </c>
    </row>
    <row r="588" spans="1:13">
      <c r="A588" s="14" t="s">
        <v>537</v>
      </c>
      <c r="B588" t="s">
        <v>322</v>
      </c>
      <c r="C588" t="s">
        <v>371</v>
      </c>
      <c r="D588">
        <v>3.4</v>
      </c>
    </row>
    <row r="589" spans="1:13">
      <c r="A589" s="14" t="s">
        <v>538</v>
      </c>
      <c r="B589" t="s">
        <v>324</v>
      </c>
      <c r="C589" t="s">
        <v>365</v>
      </c>
      <c r="D589">
        <v>97.734499999999983</v>
      </c>
      <c r="E589">
        <v>44104.139957401618</v>
      </c>
      <c r="F589">
        <v>2571.9033708669922</v>
      </c>
      <c r="G589">
        <v>558.81935242928546</v>
      </c>
      <c r="H589">
        <v>1.2820392658468736E-2</v>
      </c>
      <c r="I589">
        <v>19.264399999999998</v>
      </c>
      <c r="J589">
        <v>42125.779330440258</v>
      </c>
      <c r="K589">
        <v>3824.699445609519</v>
      </c>
      <c r="L589">
        <v>988.65420153236039</v>
      </c>
      <c r="M589">
        <v>2.1019155786670664E-2</v>
      </c>
    </row>
    <row r="590" spans="1:13">
      <c r="A590" s="14" t="s">
        <v>538</v>
      </c>
      <c r="B590" t="s">
        <v>324</v>
      </c>
      <c r="C590" t="s">
        <v>366</v>
      </c>
      <c r="D590">
        <v>12.518599999999999</v>
      </c>
    </row>
    <row r="591" spans="1:13">
      <c r="A591" s="14" t="s">
        <v>538</v>
      </c>
      <c r="B591" t="s">
        <v>324</v>
      </c>
      <c r="C591" t="s">
        <v>367</v>
      </c>
      <c r="D591">
        <v>22.355600000000003</v>
      </c>
      <c r="E591">
        <v>46909.82747797716</v>
      </c>
      <c r="F591">
        <v>1299.7638175669629</v>
      </c>
      <c r="G591">
        <v>0</v>
      </c>
      <c r="H591">
        <v>9.6430447604314001E-3</v>
      </c>
      <c r="I591">
        <v>2.02</v>
      </c>
      <c r="J591">
        <v>52635.767326732675</v>
      </c>
      <c r="K591">
        <v>1764.3564356435643</v>
      </c>
      <c r="L591">
        <v>0</v>
      </c>
      <c r="M591">
        <v>0.1267484618843841</v>
      </c>
    </row>
    <row r="592" spans="1:13">
      <c r="A592" s="14" t="s">
        <v>538</v>
      </c>
      <c r="B592" t="s">
        <v>324</v>
      </c>
      <c r="C592" t="s">
        <v>368</v>
      </c>
      <c r="D592">
        <v>11.424900000000001</v>
      </c>
      <c r="E592">
        <v>40814.846008863671</v>
      </c>
      <c r="F592">
        <v>0</v>
      </c>
      <c r="G592">
        <v>0</v>
      </c>
      <c r="H592">
        <v>0</v>
      </c>
      <c r="I592">
        <v>1</v>
      </c>
      <c r="J592">
        <v>39608.333333333336</v>
      </c>
      <c r="K592">
        <v>109</v>
      </c>
      <c r="L592">
        <v>0</v>
      </c>
      <c r="M592">
        <v>0</v>
      </c>
    </row>
    <row r="593" spans="1:13">
      <c r="A593" s="14" t="s">
        <v>538</v>
      </c>
      <c r="B593" t="s">
        <v>324</v>
      </c>
      <c r="C593" t="s">
        <v>369</v>
      </c>
      <c r="D593">
        <v>42.700999999999986</v>
      </c>
      <c r="E593">
        <v>41588.591524008021</v>
      </c>
      <c r="F593">
        <v>4358.2279103533892</v>
      </c>
      <c r="G593">
        <v>1249.7241282405569</v>
      </c>
      <c r="H593">
        <v>3.5429433007374824E-3</v>
      </c>
      <c r="I593">
        <v>15.050600000000001</v>
      </c>
      <c r="J593">
        <v>39703.873488986035</v>
      </c>
      <c r="K593">
        <v>4601.4471183873056</v>
      </c>
      <c r="L593">
        <v>1265.4532045234075</v>
      </c>
      <c r="M593">
        <v>0</v>
      </c>
    </row>
    <row r="594" spans="1:13">
      <c r="A594" s="14" t="s">
        <v>538</v>
      </c>
      <c r="B594" t="s">
        <v>324</v>
      </c>
      <c r="C594" t="s">
        <v>370</v>
      </c>
      <c r="D594">
        <v>6.304400000000002</v>
      </c>
    </row>
    <row r="595" spans="1:13">
      <c r="A595" s="14" t="s">
        <v>538</v>
      </c>
      <c r="B595" t="s">
        <v>324</v>
      </c>
      <c r="C595" t="s">
        <v>371</v>
      </c>
      <c r="D595">
        <v>2.4300000000000002</v>
      </c>
    </row>
    <row r="596" spans="1:13">
      <c r="A596" s="14" t="s">
        <v>539</v>
      </c>
      <c r="B596" t="s">
        <v>325</v>
      </c>
      <c r="C596" t="s">
        <v>365</v>
      </c>
      <c r="D596">
        <v>40.571399999999983</v>
      </c>
      <c r="E596">
        <v>45384.137769052431</v>
      </c>
      <c r="F596">
        <v>3162.6601497606703</v>
      </c>
      <c r="G596">
        <v>500.41654958911971</v>
      </c>
      <c r="H596">
        <v>3.1846641591715366E-2</v>
      </c>
      <c r="I596">
        <v>7.5008999999999997</v>
      </c>
      <c r="J596">
        <v>45600.633923929119</v>
      </c>
      <c r="K596">
        <v>6264.6922369315689</v>
      </c>
      <c r="L596">
        <v>637.59948806143257</v>
      </c>
      <c r="M596">
        <v>7.7357326789819172E-2</v>
      </c>
    </row>
    <row r="597" spans="1:13">
      <c r="A597" s="14" t="s">
        <v>539</v>
      </c>
      <c r="B597" t="s">
        <v>325</v>
      </c>
      <c r="C597" t="s">
        <v>366</v>
      </c>
      <c r="D597">
        <v>8.24</v>
      </c>
      <c r="E597">
        <v>52110.669498381874</v>
      </c>
      <c r="F597">
        <v>198.17961165048544</v>
      </c>
      <c r="G597">
        <v>20.052184466019416</v>
      </c>
      <c r="H597">
        <v>0.10288423001067803</v>
      </c>
      <c r="I597">
        <v>4.8</v>
      </c>
      <c r="J597">
        <v>50040.104166666672</v>
      </c>
      <c r="K597">
        <v>4940.5166666666673</v>
      </c>
      <c r="L597">
        <v>0</v>
      </c>
      <c r="M597">
        <v>0.11403576113573552</v>
      </c>
    </row>
    <row r="598" spans="1:13">
      <c r="A598" s="14" t="s">
        <v>539</v>
      </c>
      <c r="B598" t="s">
        <v>325</v>
      </c>
      <c r="C598" t="s">
        <v>367</v>
      </c>
      <c r="D598">
        <v>9.5301999999999989</v>
      </c>
    </row>
    <row r="599" spans="1:13">
      <c r="A599" s="14" t="s">
        <v>539</v>
      </c>
      <c r="B599" t="s">
        <v>325</v>
      </c>
      <c r="C599" t="s">
        <v>368</v>
      </c>
      <c r="D599">
        <v>2.9</v>
      </c>
    </row>
    <row r="600" spans="1:13">
      <c r="A600" s="14" t="s">
        <v>539</v>
      </c>
      <c r="B600" t="s">
        <v>325</v>
      </c>
      <c r="C600" t="s">
        <v>369</v>
      </c>
      <c r="D600">
        <v>16.678799999999999</v>
      </c>
      <c r="E600">
        <v>41338.77976832867</v>
      </c>
      <c r="F600">
        <v>5767.953929539296</v>
      </c>
      <c r="G600">
        <v>1207.3632395615991</v>
      </c>
      <c r="H600">
        <v>3.0699543048143272E-3</v>
      </c>
      <c r="I600">
        <v>1.6936999999999998</v>
      </c>
      <c r="J600">
        <v>38304.962508118326</v>
      </c>
      <c r="K600">
        <v>12283.373678927792</v>
      </c>
      <c r="L600">
        <v>2823.7409222412471</v>
      </c>
      <c r="M600">
        <v>0</v>
      </c>
    </row>
    <row r="601" spans="1:13">
      <c r="A601" s="14" t="s">
        <v>539</v>
      </c>
      <c r="B601" t="s">
        <v>325</v>
      </c>
      <c r="C601" t="s">
        <v>370</v>
      </c>
      <c r="D601">
        <v>0.11539999999999999</v>
      </c>
    </row>
    <row r="602" spans="1:13">
      <c r="A602" s="14" t="s">
        <v>539</v>
      </c>
      <c r="B602" t="s">
        <v>325</v>
      </c>
      <c r="C602" t="s">
        <v>371</v>
      </c>
      <c r="D602">
        <v>3.1069999999999998</v>
      </c>
    </row>
    <row r="603" spans="1:13">
      <c r="A603" s="14" t="s">
        <v>540</v>
      </c>
      <c r="B603" t="s">
        <v>326</v>
      </c>
      <c r="C603" t="s">
        <v>365</v>
      </c>
      <c r="D603">
        <v>76.052499999999995</v>
      </c>
      <c r="E603">
        <v>41054.248797431588</v>
      </c>
      <c r="F603">
        <v>3989.5477466223988</v>
      </c>
      <c r="G603">
        <v>510.62845554563773</v>
      </c>
      <c r="H603">
        <v>1.2194250689695662E-2</v>
      </c>
      <c r="I603">
        <v>10.6584</v>
      </c>
      <c r="J603">
        <v>47035.257011684051</v>
      </c>
      <c r="K603">
        <v>1609.2246491030551</v>
      </c>
      <c r="L603">
        <v>400.63517976431734</v>
      </c>
      <c r="M603">
        <v>5.322334679593934E-2</v>
      </c>
    </row>
    <row r="604" spans="1:13">
      <c r="A604" s="14" t="s">
        <v>540</v>
      </c>
      <c r="B604" t="s">
        <v>326</v>
      </c>
      <c r="C604" t="s">
        <v>366</v>
      </c>
      <c r="D604">
        <v>6.7</v>
      </c>
    </row>
    <row r="605" spans="1:13">
      <c r="A605" s="14" t="s">
        <v>540</v>
      </c>
      <c r="B605" t="s">
        <v>326</v>
      </c>
      <c r="C605" t="s">
        <v>367</v>
      </c>
      <c r="D605">
        <v>25.915700000000005</v>
      </c>
      <c r="E605">
        <v>41185.520360244933</v>
      </c>
      <c r="F605">
        <v>602.29899250261417</v>
      </c>
      <c r="G605">
        <v>0</v>
      </c>
      <c r="H605">
        <v>7.3933130536787727E-3</v>
      </c>
      <c r="I605">
        <v>3.1583999999999999</v>
      </c>
      <c r="J605">
        <v>47283.01249577845</v>
      </c>
      <c r="K605">
        <v>952.38095238095241</v>
      </c>
      <c r="L605">
        <v>0</v>
      </c>
      <c r="M605">
        <v>0</v>
      </c>
    </row>
    <row r="606" spans="1:13">
      <c r="A606" s="14" t="s">
        <v>540</v>
      </c>
      <c r="B606" t="s">
        <v>326</v>
      </c>
      <c r="C606" t="s">
        <v>368</v>
      </c>
      <c r="D606">
        <v>9.0431000000000008</v>
      </c>
    </row>
    <row r="607" spans="1:13">
      <c r="A607" s="14" t="s">
        <v>540</v>
      </c>
      <c r="B607" t="s">
        <v>326</v>
      </c>
      <c r="C607" t="s">
        <v>369</v>
      </c>
      <c r="D607">
        <v>30.582900000000006</v>
      </c>
      <c r="E607">
        <v>39659.713134899983</v>
      </c>
      <c r="F607">
        <v>9388.5341154697526</v>
      </c>
      <c r="G607">
        <v>1269.8132163851242</v>
      </c>
      <c r="H607">
        <v>1.3749163868898446E-2</v>
      </c>
      <c r="I607">
        <v>4.5</v>
      </c>
      <c r="J607">
        <v>41522.055555555555</v>
      </c>
      <c r="K607">
        <v>3108.2133333333331</v>
      </c>
      <c r="L607">
        <v>948.91777777777781</v>
      </c>
      <c r="M607">
        <v>0</v>
      </c>
    </row>
    <row r="608" spans="1:13">
      <c r="A608" s="14" t="s">
        <v>540</v>
      </c>
      <c r="B608" t="s">
        <v>326</v>
      </c>
      <c r="C608" t="s">
        <v>370</v>
      </c>
      <c r="D608">
        <v>0.1108</v>
      </c>
    </row>
    <row r="609" spans="1:13">
      <c r="A609" s="14" t="s">
        <v>540</v>
      </c>
      <c r="B609" t="s">
        <v>326</v>
      </c>
      <c r="C609" t="s">
        <v>371</v>
      </c>
      <c r="D609">
        <v>3.7</v>
      </c>
    </row>
    <row r="610" spans="1:13">
      <c r="A610" s="14" t="s">
        <v>541</v>
      </c>
      <c r="B610" t="s">
        <v>327</v>
      </c>
      <c r="C610" t="s">
        <v>365</v>
      </c>
      <c r="D610">
        <v>88.268899999999988</v>
      </c>
      <c r="E610">
        <v>44782.646964748259</v>
      </c>
      <c r="F610">
        <v>3390.0431522314211</v>
      </c>
      <c r="G610">
        <v>469.62656156358605</v>
      </c>
      <c r="H610">
        <v>2.815007067286919E-2</v>
      </c>
      <c r="I610">
        <v>13.933999999999999</v>
      </c>
      <c r="J610">
        <v>44853.443017080528</v>
      </c>
      <c r="K610">
        <v>5034.6268121142521</v>
      </c>
      <c r="L610">
        <v>1125.0523898378069</v>
      </c>
      <c r="M610">
        <v>3.8526991115911736E-3</v>
      </c>
    </row>
    <row r="611" spans="1:13">
      <c r="A611" s="14" t="s">
        <v>541</v>
      </c>
      <c r="B611" t="s">
        <v>327</v>
      </c>
      <c r="C611" t="s">
        <v>366</v>
      </c>
      <c r="D611">
        <v>8.8000000000000007</v>
      </c>
    </row>
    <row r="612" spans="1:13">
      <c r="A612" s="14" t="s">
        <v>541</v>
      </c>
      <c r="B612" t="s">
        <v>327</v>
      </c>
      <c r="C612" t="s">
        <v>367</v>
      </c>
      <c r="D612">
        <v>18.53</v>
      </c>
      <c r="E612">
        <v>46842.134646519153</v>
      </c>
      <c r="F612">
        <v>1701.02536427415</v>
      </c>
      <c r="G612">
        <v>8.0329195898542896</v>
      </c>
      <c r="H612">
        <v>2.8847355379831604E-3</v>
      </c>
      <c r="I612">
        <v>2.0700000000000003</v>
      </c>
      <c r="J612">
        <v>50852.254428341374</v>
      </c>
      <c r="K612">
        <v>483.09178743961348</v>
      </c>
      <c r="L612">
        <v>0</v>
      </c>
      <c r="M612">
        <v>2.5202914121254399E-2</v>
      </c>
    </row>
    <row r="613" spans="1:13">
      <c r="A613" s="14" t="s">
        <v>541</v>
      </c>
      <c r="B613" t="s">
        <v>327</v>
      </c>
      <c r="C613" t="s">
        <v>368</v>
      </c>
      <c r="D613">
        <v>4.4866999999999999</v>
      </c>
    </row>
    <row r="614" spans="1:13">
      <c r="A614" s="14" t="s">
        <v>541</v>
      </c>
      <c r="B614" t="s">
        <v>327</v>
      </c>
      <c r="C614" t="s">
        <v>369</v>
      </c>
      <c r="D614">
        <v>51.116200000000006</v>
      </c>
      <c r="E614">
        <v>41976.196310236926</v>
      </c>
      <c r="F614">
        <v>4559.8143054452403</v>
      </c>
      <c r="G614">
        <v>808.05243738775573</v>
      </c>
      <c r="H614">
        <v>1.9697930010320625E-2</v>
      </c>
      <c r="I614">
        <v>8.73</v>
      </c>
      <c r="J614">
        <v>42215.49255441007</v>
      </c>
      <c r="K614">
        <v>7323.3092783505144</v>
      </c>
      <c r="L614">
        <v>1795.7021764032072</v>
      </c>
      <c r="M614">
        <v>0</v>
      </c>
    </row>
    <row r="615" spans="1:13">
      <c r="A615" s="14" t="s">
        <v>541</v>
      </c>
      <c r="B615" t="s">
        <v>327</v>
      </c>
      <c r="C615" t="s">
        <v>370</v>
      </c>
      <c r="D615">
        <v>3.6359999999999992</v>
      </c>
    </row>
    <row r="616" spans="1:13">
      <c r="A616" s="14" t="s">
        <v>541</v>
      </c>
      <c r="B616" t="s">
        <v>327</v>
      </c>
      <c r="C616" t="s">
        <v>371</v>
      </c>
      <c r="D616">
        <v>1.7</v>
      </c>
    </row>
    <row r="617" spans="1:13">
      <c r="A617" s="14" t="s">
        <v>542</v>
      </c>
      <c r="B617" t="s">
        <v>328</v>
      </c>
      <c r="C617" t="s">
        <v>365</v>
      </c>
      <c r="D617">
        <v>726.77069999999981</v>
      </c>
      <c r="E617">
        <v>45673.817869171129</v>
      </c>
      <c r="F617">
        <v>2279.1610889101617</v>
      </c>
      <c r="G617">
        <v>463.05222541305022</v>
      </c>
      <c r="H617">
        <v>2.1569004483830357E-2</v>
      </c>
      <c r="I617">
        <v>110.62949999999995</v>
      </c>
      <c r="J617">
        <v>46510.996773238607</v>
      </c>
      <c r="K617">
        <v>1981.4254787375896</v>
      </c>
      <c r="L617">
        <v>427.18343660596872</v>
      </c>
      <c r="M617">
        <v>1.200683932400518E-2</v>
      </c>
    </row>
    <row r="618" spans="1:13">
      <c r="A618" s="14" t="s">
        <v>542</v>
      </c>
      <c r="B618" t="s">
        <v>328</v>
      </c>
      <c r="C618" t="s">
        <v>366</v>
      </c>
      <c r="D618">
        <v>38.047699999999999</v>
      </c>
      <c r="E618">
        <v>54116.591716888732</v>
      </c>
      <c r="F618">
        <v>108.60051987373744</v>
      </c>
      <c r="G618">
        <v>0</v>
      </c>
      <c r="H618">
        <v>9.4974432821661015E-2</v>
      </c>
      <c r="I618">
        <v>11.85</v>
      </c>
      <c r="J618">
        <v>48511.188466947955</v>
      </c>
      <c r="K618">
        <v>420.76118143459911</v>
      </c>
      <c r="L618">
        <v>0</v>
      </c>
      <c r="M618">
        <v>1.1028548554423137E-2</v>
      </c>
    </row>
    <row r="619" spans="1:13">
      <c r="A619" s="14" t="s">
        <v>542</v>
      </c>
      <c r="B619" t="s">
        <v>328</v>
      </c>
      <c r="C619" t="s">
        <v>367</v>
      </c>
      <c r="D619">
        <v>240.39240000000001</v>
      </c>
      <c r="E619">
        <v>47017.131282020549</v>
      </c>
      <c r="F619">
        <v>728.36121275048629</v>
      </c>
      <c r="G619">
        <v>2.904750732552277</v>
      </c>
      <c r="H619">
        <v>1.0185696146669917E-2</v>
      </c>
      <c r="I619">
        <v>24.490500000000004</v>
      </c>
      <c r="J619">
        <v>46399.947310181495</v>
      </c>
      <c r="K619">
        <v>660.54184275535397</v>
      </c>
      <c r="L619">
        <v>0</v>
      </c>
      <c r="M619">
        <v>7.0968204652230998E-3</v>
      </c>
    </row>
    <row r="620" spans="1:13">
      <c r="A620" s="14" t="s">
        <v>542</v>
      </c>
      <c r="B620" t="s">
        <v>328</v>
      </c>
      <c r="C620" t="s">
        <v>368</v>
      </c>
      <c r="D620">
        <v>26.037800000000001</v>
      </c>
      <c r="E620">
        <v>40398.546280151677</v>
      </c>
      <c r="F620">
        <v>387.28310379525152</v>
      </c>
      <c r="G620">
        <v>0</v>
      </c>
      <c r="H620">
        <v>8.9299171797579906E-5</v>
      </c>
      <c r="I620">
        <v>3.3</v>
      </c>
      <c r="J620">
        <v>49718.383838383845</v>
      </c>
      <c r="K620">
        <v>0</v>
      </c>
      <c r="L620">
        <v>0</v>
      </c>
      <c r="M620">
        <v>0</v>
      </c>
    </row>
    <row r="621" spans="1:13">
      <c r="A621" s="14" t="s">
        <v>542</v>
      </c>
      <c r="B621" t="s">
        <v>328</v>
      </c>
      <c r="C621" t="s">
        <v>369</v>
      </c>
      <c r="D621">
        <v>355.45219999999995</v>
      </c>
      <c r="E621">
        <v>43721.907341737278</v>
      </c>
      <c r="F621">
        <v>3990.0770342678957</v>
      </c>
      <c r="G621">
        <v>923.19766202037908</v>
      </c>
      <c r="H621">
        <v>2.2331819172503327E-2</v>
      </c>
      <c r="I621">
        <v>57.485700000000001</v>
      </c>
      <c r="J621">
        <v>45877.217066012352</v>
      </c>
      <c r="K621">
        <v>3361.6835143348694</v>
      </c>
      <c r="L621">
        <v>802.19741605303591</v>
      </c>
      <c r="M621">
        <v>1.3778030940988145E-2</v>
      </c>
    </row>
    <row r="622" spans="1:13">
      <c r="A622" s="14" t="s">
        <v>542</v>
      </c>
      <c r="B622" t="s">
        <v>328</v>
      </c>
      <c r="C622" t="s">
        <v>370</v>
      </c>
      <c r="D622">
        <v>40.578600000000002</v>
      </c>
      <c r="E622">
        <v>47944.373059527286</v>
      </c>
      <c r="F622">
        <v>868.01417495921498</v>
      </c>
      <c r="G622">
        <v>149.4196448374266</v>
      </c>
      <c r="H622">
        <v>2.1299549038386267E-2</v>
      </c>
      <c r="I622">
        <v>8.023299999999999</v>
      </c>
      <c r="J622">
        <v>46004.144699396347</v>
      </c>
      <c r="K622">
        <v>161.94832550197555</v>
      </c>
      <c r="L622">
        <v>142.61089576608131</v>
      </c>
      <c r="M622">
        <v>2.6308631756609049E-2</v>
      </c>
    </row>
    <row r="623" spans="1:13">
      <c r="A623" s="14" t="s">
        <v>542</v>
      </c>
      <c r="B623" t="s">
        <v>328</v>
      </c>
      <c r="C623" t="s">
        <v>371</v>
      </c>
      <c r="D623">
        <v>26.262</v>
      </c>
      <c r="E623">
        <v>49286.678470794308</v>
      </c>
      <c r="F623">
        <v>518.41215444368288</v>
      </c>
      <c r="G623">
        <v>61.633919731932075</v>
      </c>
      <c r="H623">
        <v>1.3629654697379753E-2</v>
      </c>
      <c r="I623">
        <v>5.48</v>
      </c>
      <c r="J623">
        <v>48141.088807785891</v>
      </c>
      <c r="K623">
        <v>637.40875912408751</v>
      </c>
      <c r="L623">
        <v>0</v>
      </c>
      <c r="M623">
        <v>4.0958027530229157E-3</v>
      </c>
    </row>
    <row r="624" spans="1:13">
      <c r="A624" s="14" t="s">
        <v>543</v>
      </c>
      <c r="B624" t="s">
        <v>329</v>
      </c>
      <c r="C624" t="s">
        <v>365</v>
      </c>
      <c r="D624">
        <v>698.80033946205401</v>
      </c>
      <c r="E624">
        <v>44900.766640994327</v>
      </c>
      <c r="F624">
        <v>2402.9881715465071</v>
      </c>
      <c r="G624">
        <v>364.32973143085428</v>
      </c>
      <c r="H624">
        <v>2.3662249859125302E-2</v>
      </c>
      <c r="I624">
        <v>90.841895440729488</v>
      </c>
      <c r="J624">
        <v>44374.919556033747</v>
      </c>
      <c r="K624">
        <v>3936.1956095830283</v>
      </c>
      <c r="L624">
        <v>483.01601135820221</v>
      </c>
      <c r="M624">
        <v>2.5697843743960311E-2</v>
      </c>
    </row>
    <row r="625" spans="1:13">
      <c r="A625" s="14" t="s">
        <v>543</v>
      </c>
      <c r="B625" t="s">
        <v>329</v>
      </c>
      <c r="C625" t="s">
        <v>366</v>
      </c>
      <c r="D625">
        <v>46.79999999999999</v>
      </c>
      <c r="E625">
        <v>52060.470085470086</v>
      </c>
      <c r="F625">
        <v>628.62008547008554</v>
      </c>
      <c r="G625">
        <v>13.620085470085472</v>
      </c>
      <c r="H625">
        <v>0.101387004672275</v>
      </c>
      <c r="I625">
        <v>12.5</v>
      </c>
      <c r="J625">
        <v>52894.999999999993</v>
      </c>
      <c r="K625">
        <v>3847.7807999999995</v>
      </c>
      <c r="L625">
        <v>192.3768</v>
      </c>
      <c r="M625">
        <v>7.3522788411995943E-2</v>
      </c>
    </row>
    <row r="626" spans="1:13">
      <c r="A626" s="14" t="s">
        <v>543</v>
      </c>
      <c r="B626" t="s">
        <v>329</v>
      </c>
      <c r="C626" t="s">
        <v>367</v>
      </c>
      <c r="D626">
        <v>224.59203444136665</v>
      </c>
      <c r="E626">
        <v>46284.374555057861</v>
      </c>
      <c r="F626">
        <v>760.04476483142582</v>
      </c>
      <c r="G626">
        <v>1.869790266803216</v>
      </c>
      <c r="H626">
        <v>6.0123769374309738E-3</v>
      </c>
      <c r="I626">
        <v>21.53</v>
      </c>
      <c r="J626">
        <v>44767.866542808479</v>
      </c>
      <c r="K626">
        <v>2080.9103576405014</v>
      </c>
      <c r="L626">
        <v>0</v>
      </c>
      <c r="M626">
        <v>1.2344832429350967E-3</v>
      </c>
    </row>
    <row r="627" spans="1:13">
      <c r="A627" s="14" t="s">
        <v>543</v>
      </c>
      <c r="B627" t="s">
        <v>329</v>
      </c>
      <c r="C627" t="s">
        <v>368</v>
      </c>
      <c r="D627">
        <v>45.631599999999999</v>
      </c>
      <c r="E627">
        <v>40589.764037786685</v>
      </c>
      <c r="F627">
        <v>739.70669448364731</v>
      </c>
      <c r="G627">
        <v>14.702749848788997</v>
      </c>
      <c r="H627">
        <v>2.0053767888149631E-3</v>
      </c>
      <c r="I627">
        <v>3</v>
      </c>
      <c r="J627">
        <v>36611.111111111102</v>
      </c>
      <c r="K627">
        <v>1875.3333333333333</v>
      </c>
      <c r="L627">
        <v>0</v>
      </c>
      <c r="M627">
        <v>0</v>
      </c>
    </row>
    <row r="628" spans="1:13">
      <c r="A628" s="14" t="s">
        <v>543</v>
      </c>
      <c r="B628" t="s">
        <v>329</v>
      </c>
      <c r="C628" t="s">
        <v>369</v>
      </c>
      <c r="D628">
        <v>316.11369322787948</v>
      </c>
      <c r="E628">
        <v>43558.997980748012</v>
      </c>
      <c r="F628">
        <v>3481.4451369136063</v>
      </c>
      <c r="G628">
        <v>766.00775349975868</v>
      </c>
      <c r="H628">
        <v>2.6221909317649568E-2</v>
      </c>
      <c r="I628">
        <v>45.766595440729482</v>
      </c>
      <c r="J628">
        <v>42897.038245777541</v>
      </c>
      <c r="K628">
        <v>4984.8411882735327</v>
      </c>
      <c r="L628">
        <v>859.19084916256634</v>
      </c>
      <c r="M628">
        <v>2.7099541206621173E-2</v>
      </c>
    </row>
    <row r="629" spans="1:13">
      <c r="A629" s="14" t="s">
        <v>543</v>
      </c>
      <c r="B629" t="s">
        <v>329</v>
      </c>
      <c r="C629" t="s">
        <v>370</v>
      </c>
      <c r="D629">
        <v>49.236411792809079</v>
      </c>
      <c r="E629">
        <v>43754.377060054154</v>
      </c>
      <c r="F629">
        <v>6679.0947598668981</v>
      </c>
      <c r="G629">
        <v>217.72362383169505</v>
      </c>
      <c r="H629">
        <v>2.4587926263232446E-2</v>
      </c>
      <c r="I629">
        <v>5.8037999999999998</v>
      </c>
      <c r="J629">
        <v>40680.375213940293</v>
      </c>
      <c r="K629">
        <v>4830.2836072917744</v>
      </c>
      <c r="L629">
        <v>370.64337158413463</v>
      </c>
      <c r="M629">
        <v>0</v>
      </c>
    </row>
    <row r="630" spans="1:13">
      <c r="A630" s="14" t="s">
        <v>543</v>
      </c>
      <c r="B630" t="s">
        <v>329</v>
      </c>
      <c r="C630" t="s">
        <v>371</v>
      </c>
      <c r="D630">
        <v>16.426600000000001</v>
      </c>
      <c r="E630">
        <v>46817.905003672917</v>
      </c>
      <c r="F630">
        <v>970.88807178600553</v>
      </c>
      <c r="G630">
        <v>0</v>
      </c>
      <c r="H630">
        <v>1.7687519301968015E-2</v>
      </c>
      <c r="I630">
        <v>2.2414999999999998</v>
      </c>
      <c r="J630">
        <v>43219.560933898436</v>
      </c>
      <c r="K630">
        <v>1281.7309837162616</v>
      </c>
      <c r="L630">
        <v>0</v>
      </c>
      <c r="M630">
        <v>0</v>
      </c>
    </row>
    <row r="631" spans="1:13">
      <c r="A631" s="14" t="s">
        <v>544</v>
      </c>
      <c r="B631" t="s">
        <v>330</v>
      </c>
      <c r="C631" t="s">
        <v>365</v>
      </c>
      <c r="D631">
        <v>576.34003237971297</v>
      </c>
      <c r="E631">
        <v>43179.93561904323</v>
      </c>
      <c r="F631">
        <v>3926.0499754929865</v>
      </c>
      <c r="G631">
        <v>598.68371207064069</v>
      </c>
      <c r="H631">
        <v>1.3963420090647011E-2</v>
      </c>
      <c r="I631">
        <v>82.657366666666647</v>
      </c>
      <c r="J631">
        <v>42784.131642229113</v>
      </c>
      <c r="K631">
        <v>3514.8288859916088</v>
      </c>
      <c r="L631">
        <v>648.11658247036678</v>
      </c>
      <c r="M631">
        <v>9.6370142864512041E-3</v>
      </c>
    </row>
    <row r="632" spans="1:13">
      <c r="A632" s="14" t="s">
        <v>544</v>
      </c>
      <c r="B632" t="s">
        <v>330</v>
      </c>
      <c r="C632" t="s">
        <v>366</v>
      </c>
      <c r="D632">
        <v>27.200000000000003</v>
      </c>
      <c r="E632">
        <v>55933.912377450972</v>
      </c>
      <c r="F632">
        <v>1853.0988970588235</v>
      </c>
      <c r="G632">
        <v>0</v>
      </c>
      <c r="H632">
        <v>0.1128628492173461</v>
      </c>
      <c r="I632">
        <v>6.1</v>
      </c>
      <c r="J632">
        <v>50064.057377049183</v>
      </c>
      <c r="K632">
        <v>177.54098360655738</v>
      </c>
      <c r="L632">
        <v>0</v>
      </c>
      <c r="M632">
        <v>3.5555247390681936E-2</v>
      </c>
    </row>
    <row r="633" spans="1:13">
      <c r="A633" s="14" t="s">
        <v>544</v>
      </c>
      <c r="B633" t="s">
        <v>330</v>
      </c>
      <c r="C633" t="s">
        <v>367</v>
      </c>
      <c r="D633">
        <v>174.25290000000004</v>
      </c>
      <c r="E633">
        <v>45441.899642224947</v>
      </c>
      <c r="F633">
        <v>1428.1254429624985</v>
      </c>
      <c r="G633">
        <v>0</v>
      </c>
      <c r="H633">
        <v>1.0309268827722567E-2</v>
      </c>
      <c r="I633">
        <v>22.969000000000005</v>
      </c>
      <c r="J633">
        <v>43938.87975822483</v>
      </c>
      <c r="K633">
        <v>1084.0262963124208</v>
      </c>
      <c r="L633">
        <v>0</v>
      </c>
      <c r="M633">
        <v>1.0586987495633993E-3</v>
      </c>
    </row>
    <row r="634" spans="1:13">
      <c r="A634" s="14" t="s">
        <v>544</v>
      </c>
      <c r="B634" t="s">
        <v>330</v>
      </c>
      <c r="C634" t="s">
        <v>368</v>
      </c>
      <c r="D634">
        <v>50.806400000000004</v>
      </c>
      <c r="E634">
        <v>40322.860686186497</v>
      </c>
      <c r="F634">
        <v>145.25729042010454</v>
      </c>
      <c r="G634">
        <v>0</v>
      </c>
      <c r="H634">
        <v>9.0286856522030299E-4</v>
      </c>
      <c r="I634">
        <v>4.3</v>
      </c>
      <c r="J634">
        <v>36213.620155038756</v>
      </c>
      <c r="K634">
        <v>139.53488372093022</v>
      </c>
      <c r="L634">
        <v>0</v>
      </c>
      <c r="M634">
        <v>0</v>
      </c>
    </row>
    <row r="635" spans="1:13">
      <c r="A635" s="14" t="s">
        <v>544</v>
      </c>
      <c r="B635" t="s">
        <v>330</v>
      </c>
      <c r="C635" t="s">
        <v>369</v>
      </c>
      <c r="D635">
        <v>266.88153237971312</v>
      </c>
      <c r="E635">
        <v>40543.397402529205</v>
      </c>
      <c r="F635">
        <v>5477.6969277890958</v>
      </c>
      <c r="G635">
        <v>1226.8772480447947</v>
      </c>
      <c r="H635">
        <v>3.8908939058545557E-3</v>
      </c>
      <c r="I635">
        <v>37.632766666666662</v>
      </c>
      <c r="J635">
        <v>40501.854301614818</v>
      </c>
      <c r="K635">
        <v>5842.4075473235644</v>
      </c>
      <c r="L635">
        <v>1297.3090825991178</v>
      </c>
      <c r="M635">
        <v>0</v>
      </c>
    </row>
    <row r="636" spans="1:13">
      <c r="A636" s="14" t="s">
        <v>544</v>
      </c>
      <c r="B636" t="s">
        <v>330</v>
      </c>
      <c r="C636" t="s">
        <v>370</v>
      </c>
      <c r="D636">
        <v>39.744999999999983</v>
      </c>
      <c r="E636">
        <v>45470.681897093978</v>
      </c>
      <c r="F636">
        <v>10541.865643477171</v>
      </c>
      <c r="G636">
        <v>252.28531890803885</v>
      </c>
      <c r="H636">
        <v>1.5990107636184366E-2</v>
      </c>
      <c r="I636">
        <v>8</v>
      </c>
      <c r="J636">
        <v>45494.270833333328</v>
      </c>
      <c r="K636">
        <v>4648.8162499999999</v>
      </c>
      <c r="L636">
        <v>69.087500000000006</v>
      </c>
      <c r="M636">
        <v>6.2044419898392586E-2</v>
      </c>
    </row>
    <row r="637" spans="1:13">
      <c r="A637" s="14" t="s">
        <v>544</v>
      </c>
      <c r="B637" t="s">
        <v>330</v>
      </c>
      <c r="C637" t="s">
        <v>371</v>
      </c>
      <c r="D637">
        <v>17.4542</v>
      </c>
      <c r="E637">
        <v>44136.346218484206</v>
      </c>
      <c r="F637">
        <v>4309.4429993926969</v>
      </c>
      <c r="G637">
        <v>434.70511395538034</v>
      </c>
      <c r="H637">
        <v>3.8144711157705846E-2</v>
      </c>
      <c r="I637">
        <v>3.6556000000000002</v>
      </c>
      <c r="J637">
        <v>48673.599865047232</v>
      </c>
      <c r="K637">
        <v>1884.2351460772513</v>
      </c>
      <c r="L637">
        <v>1148.2602035233613</v>
      </c>
      <c r="M637">
        <v>0</v>
      </c>
    </row>
    <row r="638" spans="1:13">
      <c r="A638" s="14" t="s">
        <v>545</v>
      </c>
      <c r="B638" t="s">
        <v>144</v>
      </c>
      <c r="C638" t="s">
        <v>365</v>
      </c>
      <c r="D638">
        <v>242.23470000000009</v>
      </c>
      <c r="E638">
        <v>43260.594742068999</v>
      </c>
      <c r="F638">
        <v>3052.5520497269781</v>
      </c>
      <c r="G638">
        <v>399.50527319166065</v>
      </c>
      <c r="H638">
        <v>1.7956718925577816E-2</v>
      </c>
      <c r="I638">
        <v>36.531300000000002</v>
      </c>
      <c r="J638">
        <v>47011.268829743254</v>
      </c>
      <c r="K638">
        <v>2299.1317034980966</v>
      </c>
      <c r="L638">
        <v>408.97422210542732</v>
      </c>
      <c r="M638">
        <v>5.2336374255393101E-2</v>
      </c>
    </row>
    <row r="639" spans="1:13">
      <c r="A639" s="14" t="s">
        <v>545</v>
      </c>
      <c r="B639" t="s">
        <v>144</v>
      </c>
      <c r="C639" t="s">
        <v>366</v>
      </c>
      <c r="D639">
        <v>20.5</v>
      </c>
      <c r="E639">
        <v>50094.10569105691</v>
      </c>
      <c r="F639">
        <v>1234.2926829268292</v>
      </c>
      <c r="G639">
        <v>4.2068292682926831</v>
      </c>
      <c r="H639">
        <v>8.4957486410239327E-2</v>
      </c>
      <c r="I639">
        <v>4.0999999999999996</v>
      </c>
      <c r="J639">
        <v>53753.658536585368</v>
      </c>
      <c r="K639">
        <v>15.365853658536587</v>
      </c>
      <c r="L639">
        <v>0</v>
      </c>
      <c r="M639">
        <v>8.0242349465267718E-2</v>
      </c>
    </row>
    <row r="640" spans="1:13">
      <c r="A640" s="14" t="s">
        <v>545</v>
      </c>
      <c r="B640" t="s">
        <v>144</v>
      </c>
      <c r="C640" t="s">
        <v>367</v>
      </c>
      <c r="D640">
        <v>56.709399999999995</v>
      </c>
      <c r="E640">
        <v>46203.987272539169</v>
      </c>
      <c r="F640">
        <v>1269.735705191732</v>
      </c>
      <c r="G640">
        <v>0</v>
      </c>
      <c r="H640">
        <v>1.4583577540690706E-2</v>
      </c>
      <c r="I640">
        <v>7.7</v>
      </c>
      <c r="J640">
        <v>48715.584415584424</v>
      </c>
      <c r="K640">
        <v>544.93506493506493</v>
      </c>
      <c r="L640">
        <v>0</v>
      </c>
      <c r="M640">
        <v>4.1144440987839197E-2</v>
      </c>
    </row>
    <row r="641" spans="1:13">
      <c r="A641" s="14" t="s">
        <v>545</v>
      </c>
      <c r="B641" t="s">
        <v>144</v>
      </c>
      <c r="C641" t="s">
        <v>368</v>
      </c>
      <c r="D641">
        <v>32.810299999999998</v>
      </c>
      <c r="E641">
        <v>38522.225388572086</v>
      </c>
      <c r="F641">
        <v>887.5566514173903</v>
      </c>
      <c r="G641">
        <v>0</v>
      </c>
      <c r="H641">
        <v>0</v>
      </c>
      <c r="I641">
        <v>4.7</v>
      </c>
      <c r="J641">
        <v>44603.723404255317</v>
      </c>
      <c r="K641">
        <v>1646.3829787234042</v>
      </c>
      <c r="L641">
        <v>0</v>
      </c>
      <c r="M641">
        <v>0</v>
      </c>
    </row>
    <row r="642" spans="1:13">
      <c r="A642" s="14" t="s">
        <v>545</v>
      </c>
      <c r="B642" t="s">
        <v>144</v>
      </c>
      <c r="C642" t="s">
        <v>369</v>
      </c>
      <c r="D642">
        <v>117.7915</v>
      </c>
      <c r="E642">
        <v>42139.511622938269</v>
      </c>
      <c r="F642">
        <v>4637.5636612149428</v>
      </c>
      <c r="G642">
        <v>820.39765178302378</v>
      </c>
      <c r="H642">
        <v>1.3211240421805321E-2</v>
      </c>
      <c r="I642">
        <v>19.031300000000002</v>
      </c>
      <c r="J642">
        <v>45891.256246289013</v>
      </c>
      <c r="K642">
        <v>3782.8876640061371</v>
      </c>
      <c r="L642">
        <v>785.04148429166662</v>
      </c>
      <c r="M642">
        <v>6.4505696566065807E-2</v>
      </c>
    </row>
    <row r="643" spans="1:13">
      <c r="A643" s="14" t="s">
        <v>545</v>
      </c>
      <c r="B643" t="s">
        <v>144</v>
      </c>
      <c r="C643" t="s">
        <v>370</v>
      </c>
      <c r="D643">
        <v>7.9669999999999987</v>
      </c>
    </row>
    <row r="644" spans="1:13">
      <c r="A644" s="14" t="s">
        <v>545</v>
      </c>
      <c r="B644" t="s">
        <v>144</v>
      </c>
      <c r="C644" t="s">
        <v>371</v>
      </c>
      <c r="D644">
        <v>6.4564999999999992</v>
      </c>
    </row>
    <row r="645" spans="1:13">
      <c r="A645" s="14" t="s">
        <v>546</v>
      </c>
      <c r="B645" t="s">
        <v>331</v>
      </c>
      <c r="C645" t="s">
        <v>365</v>
      </c>
      <c r="D645">
        <v>337.46659999999997</v>
      </c>
      <c r="E645">
        <v>43129.99689648304</v>
      </c>
      <c r="F645">
        <v>3814.6218618375851</v>
      </c>
      <c r="G645">
        <v>523.70539780825732</v>
      </c>
      <c r="H645">
        <v>2.5833074147532539E-2</v>
      </c>
      <c r="I645">
        <v>58.193800000000017</v>
      </c>
      <c r="J645">
        <v>45321.847101122999</v>
      </c>
      <c r="K645">
        <v>3206.6728758046388</v>
      </c>
      <c r="L645">
        <v>675.18807845509286</v>
      </c>
      <c r="M645">
        <v>4.1340165787017602E-2</v>
      </c>
    </row>
    <row r="646" spans="1:13">
      <c r="A646" s="14" t="s">
        <v>546</v>
      </c>
      <c r="B646" t="s">
        <v>331</v>
      </c>
      <c r="C646" t="s">
        <v>366</v>
      </c>
      <c r="D646">
        <v>32.419499999999999</v>
      </c>
      <c r="E646">
        <v>48116.921348776712</v>
      </c>
      <c r="F646">
        <v>1417.4493746047904</v>
      </c>
      <c r="G646">
        <v>0</v>
      </c>
      <c r="H646">
        <v>9.7726612471228783E-2</v>
      </c>
      <c r="I646">
        <v>11.396100000000001</v>
      </c>
      <c r="J646">
        <v>47140.413094538191</v>
      </c>
      <c r="K646">
        <v>417.07250726125602</v>
      </c>
      <c r="L646">
        <v>0</v>
      </c>
      <c r="M646">
        <v>8.5692649385543787E-2</v>
      </c>
    </row>
    <row r="647" spans="1:13">
      <c r="A647" s="14" t="s">
        <v>546</v>
      </c>
      <c r="B647" t="s">
        <v>331</v>
      </c>
      <c r="C647" t="s">
        <v>367</v>
      </c>
      <c r="D647">
        <v>80.732899999999987</v>
      </c>
      <c r="E647">
        <v>45116.047123704644</v>
      </c>
      <c r="F647">
        <v>1532.7456340599683</v>
      </c>
      <c r="G647">
        <v>0</v>
      </c>
      <c r="H647">
        <v>1.3199180768445421E-2</v>
      </c>
      <c r="I647">
        <v>9.823599999999999</v>
      </c>
      <c r="J647">
        <v>47698.425899534464</v>
      </c>
      <c r="K647">
        <v>1118.9380675108923</v>
      </c>
      <c r="L647">
        <v>0</v>
      </c>
      <c r="M647">
        <v>0</v>
      </c>
    </row>
    <row r="648" spans="1:13">
      <c r="A648" s="14" t="s">
        <v>546</v>
      </c>
      <c r="B648" t="s">
        <v>331</v>
      </c>
      <c r="C648" t="s">
        <v>368</v>
      </c>
      <c r="D648">
        <v>29.3462</v>
      </c>
      <c r="E648">
        <v>40771.862228613361</v>
      </c>
      <c r="F648">
        <v>685.26759853064448</v>
      </c>
      <c r="G648">
        <v>0</v>
      </c>
      <c r="H648">
        <v>1.826661585915372E-3</v>
      </c>
      <c r="I648">
        <v>4.5754000000000001</v>
      </c>
      <c r="J648">
        <v>42979.622182395709</v>
      </c>
      <c r="K648">
        <v>990.73305066223713</v>
      </c>
      <c r="L648">
        <v>0</v>
      </c>
      <c r="M648">
        <v>1.9111222843386452E-2</v>
      </c>
    </row>
    <row r="649" spans="1:13">
      <c r="A649" s="14" t="s">
        <v>546</v>
      </c>
      <c r="B649" t="s">
        <v>331</v>
      </c>
      <c r="C649" t="s">
        <v>369</v>
      </c>
      <c r="D649">
        <v>172.78909999999999</v>
      </c>
      <c r="E649">
        <v>41453.866711885559</v>
      </c>
      <c r="F649">
        <v>5827.2279327804836</v>
      </c>
      <c r="G649">
        <v>1022.8253981298587</v>
      </c>
      <c r="H649">
        <v>2.3262310556481522E-2</v>
      </c>
      <c r="I649">
        <v>31.217900000000004</v>
      </c>
      <c r="J649">
        <v>43916.652438718382</v>
      </c>
      <c r="K649">
        <v>5220.5459047533623</v>
      </c>
      <c r="L649">
        <v>1258.6291838976997</v>
      </c>
      <c r="M649">
        <v>4.2177041069830105E-2</v>
      </c>
    </row>
    <row r="650" spans="1:13">
      <c r="A650" s="14" t="s">
        <v>546</v>
      </c>
      <c r="B650" t="s">
        <v>331</v>
      </c>
      <c r="C650" t="s">
        <v>370</v>
      </c>
      <c r="D650">
        <v>11.578899999999999</v>
      </c>
      <c r="E650">
        <v>47036.370538940093</v>
      </c>
      <c r="F650">
        <v>7390.6847800741007</v>
      </c>
      <c r="G650">
        <v>0</v>
      </c>
      <c r="H650">
        <v>0</v>
      </c>
      <c r="I650">
        <v>0.18080000000000002</v>
      </c>
      <c r="J650">
        <v>36110.398230088496</v>
      </c>
      <c r="K650">
        <v>18561.946902654865</v>
      </c>
      <c r="L650">
        <v>0</v>
      </c>
      <c r="M650">
        <v>0</v>
      </c>
    </row>
    <row r="651" spans="1:13">
      <c r="A651" s="14" t="s">
        <v>546</v>
      </c>
      <c r="B651" t="s">
        <v>331</v>
      </c>
      <c r="C651" t="s">
        <v>371</v>
      </c>
      <c r="D651">
        <v>10.600000000000001</v>
      </c>
      <c r="E651">
        <v>42335.149371069172</v>
      </c>
      <c r="F651">
        <v>475.84905660377353</v>
      </c>
      <c r="G651">
        <v>0</v>
      </c>
      <c r="H651">
        <v>2.2785172284424789E-2</v>
      </c>
      <c r="I651">
        <v>1</v>
      </c>
      <c r="J651">
        <v>57500</v>
      </c>
      <c r="K651">
        <v>0</v>
      </c>
      <c r="L651">
        <v>0</v>
      </c>
      <c r="M651">
        <v>3.0634782608695652E-2</v>
      </c>
    </row>
    <row r="652" spans="1:13">
      <c r="A652" s="14" t="s">
        <v>547</v>
      </c>
      <c r="B652" t="s">
        <v>595</v>
      </c>
      <c r="C652" t="s">
        <v>365</v>
      </c>
      <c r="D652">
        <v>790.27639999999906</v>
      </c>
      <c r="E652">
        <v>44944.637392056684</v>
      </c>
      <c r="F652">
        <v>2809.1876082848989</v>
      </c>
      <c r="G652">
        <v>319.4886877553223</v>
      </c>
      <c r="H652">
        <v>3.1240820302922068E-2</v>
      </c>
      <c r="I652">
        <v>98.35909999999997</v>
      </c>
      <c r="J652">
        <v>46084.500904508765</v>
      </c>
      <c r="K652">
        <v>2590.3342954541072</v>
      </c>
      <c r="L652">
        <v>395.06786865678936</v>
      </c>
      <c r="M652">
        <v>2.462335275511663E-2</v>
      </c>
    </row>
    <row r="653" spans="1:13">
      <c r="A653" s="14" t="s">
        <v>547</v>
      </c>
      <c r="B653" t="s">
        <v>595</v>
      </c>
      <c r="C653" t="s">
        <v>366</v>
      </c>
      <c r="D653">
        <v>53.154800000000002</v>
      </c>
      <c r="E653">
        <v>54303.238575506497</v>
      </c>
      <c r="F653">
        <v>242.48045331748025</v>
      </c>
      <c r="G653">
        <v>0.81384936073506053</v>
      </c>
      <c r="H653">
        <v>0.1024782381628206</v>
      </c>
      <c r="I653">
        <v>8.6</v>
      </c>
      <c r="J653">
        <v>58788.420542635657</v>
      </c>
      <c r="K653">
        <v>498.02558139534892</v>
      </c>
      <c r="L653">
        <v>0</v>
      </c>
      <c r="M653">
        <v>0.10264921853486376</v>
      </c>
    </row>
    <row r="654" spans="1:13">
      <c r="A654" s="14" t="s">
        <v>547</v>
      </c>
      <c r="B654" t="s">
        <v>595</v>
      </c>
      <c r="C654" t="s">
        <v>367</v>
      </c>
      <c r="D654">
        <v>238.49600000000007</v>
      </c>
      <c r="E654">
        <v>45582.564766984207</v>
      </c>
      <c r="F654">
        <v>1496.5946598685091</v>
      </c>
      <c r="G654">
        <v>2.2175633972896813</v>
      </c>
      <c r="H654">
        <v>1.4138134428314011E-2</v>
      </c>
      <c r="I654">
        <v>19.524400000000004</v>
      </c>
      <c r="J654">
        <v>46935.897411273399</v>
      </c>
      <c r="K654">
        <v>1209.0123127983443</v>
      </c>
      <c r="L654">
        <v>0</v>
      </c>
      <c r="M654">
        <v>2.1463996236516097E-2</v>
      </c>
    </row>
    <row r="655" spans="1:13">
      <c r="A655" s="14" t="s">
        <v>547</v>
      </c>
      <c r="B655" t="s">
        <v>595</v>
      </c>
      <c r="C655" t="s">
        <v>368</v>
      </c>
      <c r="D655">
        <v>83.208500000000001</v>
      </c>
      <c r="E655">
        <v>39999.143847483552</v>
      </c>
      <c r="F655">
        <v>285.53573252732593</v>
      </c>
      <c r="G655">
        <v>0</v>
      </c>
      <c r="H655">
        <v>2.7572862337220793E-3</v>
      </c>
      <c r="I655">
        <v>9.9</v>
      </c>
      <c r="J655">
        <v>42845.70707070706</v>
      </c>
      <c r="K655">
        <v>104.04040404040404</v>
      </c>
      <c r="L655">
        <v>0</v>
      </c>
      <c r="M655">
        <v>1.1246798094241367E-2</v>
      </c>
    </row>
    <row r="656" spans="1:13">
      <c r="A656" s="14" t="s">
        <v>547</v>
      </c>
      <c r="B656" t="s">
        <v>595</v>
      </c>
      <c r="C656" t="s">
        <v>369</v>
      </c>
      <c r="D656">
        <v>305.28810000000016</v>
      </c>
      <c r="E656">
        <v>44094.884187537398</v>
      </c>
      <c r="F656">
        <v>4390.3242543682481</v>
      </c>
      <c r="G656">
        <v>792.04970649036045</v>
      </c>
      <c r="H656">
        <v>3.9831361161289498E-2</v>
      </c>
      <c r="I656">
        <v>41.377000000000002</v>
      </c>
      <c r="J656">
        <v>43430.297568697591</v>
      </c>
      <c r="K656">
        <v>4157.1692002803484</v>
      </c>
      <c r="L656">
        <v>901.85102834908275</v>
      </c>
      <c r="M656">
        <v>6.7160934152517256E-3</v>
      </c>
    </row>
    <row r="657" spans="1:13">
      <c r="A657" s="14" t="s">
        <v>547</v>
      </c>
      <c r="B657" t="s">
        <v>595</v>
      </c>
      <c r="C657" t="s">
        <v>370</v>
      </c>
      <c r="D657">
        <v>42.334099999999992</v>
      </c>
      <c r="E657">
        <v>45573.261409439059</v>
      </c>
      <c r="F657">
        <v>9196.2165252125378</v>
      </c>
      <c r="G657">
        <v>223.59941512870242</v>
      </c>
      <c r="H657">
        <v>1.7432666862620922E-2</v>
      </c>
      <c r="I657">
        <v>6.5077000000000007</v>
      </c>
      <c r="J657">
        <v>46435.917579687644</v>
      </c>
      <c r="K657">
        <v>7928.7613135209049</v>
      </c>
      <c r="L657">
        <v>192.09551761759147</v>
      </c>
      <c r="M657">
        <v>1.5577551427925522E-2</v>
      </c>
    </row>
    <row r="658" spans="1:13">
      <c r="A658" s="14" t="s">
        <v>547</v>
      </c>
      <c r="B658" t="s">
        <v>595</v>
      </c>
      <c r="C658" t="s">
        <v>371</v>
      </c>
      <c r="D658">
        <v>67.794899999999998</v>
      </c>
      <c r="E658">
        <v>44866.706861430575</v>
      </c>
      <c r="F658">
        <v>1428.2420949068439</v>
      </c>
      <c r="G658">
        <v>9.4844892462412371</v>
      </c>
      <c r="H658">
        <v>2.6724552549661974E-2</v>
      </c>
      <c r="I658">
        <v>12.45</v>
      </c>
      <c r="J658">
        <v>47186.78212851406</v>
      </c>
      <c r="K658">
        <v>181.16465863453817</v>
      </c>
      <c r="L658">
        <v>23.496385542168674</v>
      </c>
      <c r="M658">
        <v>3.706153424133922E-2</v>
      </c>
    </row>
    <row r="659" spans="1:13">
      <c r="A659" s="14" t="s">
        <v>548</v>
      </c>
      <c r="B659" t="s">
        <v>332</v>
      </c>
      <c r="C659" t="s">
        <v>365</v>
      </c>
      <c r="D659">
        <v>357.74970000000002</v>
      </c>
      <c r="E659">
        <v>42119.04899337911</v>
      </c>
      <c r="F659">
        <v>2538.5989981263424</v>
      </c>
      <c r="G659">
        <v>467.28707249789437</v>
      </c>
      <c r="H659">
        <v>1.1495285172706831E-2</v>
      </c>
      <c r="I659">
        <v>56.866900000000001</v>
      </c>
      <c r="J659">
        <v>41996.11948016625</v>
      </c>
      <c r="K659">
        <v>3472.468166894977</v>
      </c>
      <c r="L659">
        <v>807.28191619377867</v>
      </c>
      <c r="M659">
        <v>4.9286816633865556E-3</v>
      </c>
    </row>
    <row r="660" spans="1:13">
      <c r="A660" s="14" t="s">
        <v>548</v>
      </c>
      <c r="B660" t="s">
        <v>332</v>
      </c>
      <c r="C660" t="s">
        <v>366</v>
      </c>
      <c r="D660">
        <v>26.875399999999999</v>
      </c>
      <c r="E660">
        <v>53770.840868104911</v>
      </c>
      <c r="F660">
        <v>310.09771017361601</v>
      </c>
      <c r="G660">
        <v>0</v>
      </c>
      <c r="H660">
        <v>8.1007663123892182E-2</v>
      </c>
      <c r="I660">
        <v>2.5</v>
      </c>
      <c r="J660">
        <v>46218.333333333328</v>
      </c>
      <c r="K660">
        <v>0</v>
      </c>
      <c r="L660">
        <v>0</v>
      </c>
      <c r="M660">
        <v>0</v>
      </c>
    </row>
    <row r="661" spans="1:13">
      <c r="A661" s="14" t="s">
        <v>548</v>
      </c>
      <c r="B661" t="s">
        <v>332</v>
      </c>
      <c r="C661" t="s">
        <v>367</v>
      </c>
      <c r="D661">
        <v>83.715299999999999</v>
      </c>
      <c r="E661">
        <v>44270.918667197038</v>
      </c>
      <c r="F661">
        <v>1141.332587949873</v>
      </c>
      <c r="G661">
        <v>0</v>
      </c>
      <c r="H661">
        <v>8.8470941680866815E-3</v>
      </c>
      <c r="I661">
        <v>11.465400000000001</v>
      </c>
      <c r="J661">
        <v>41990.401791476957</v>
      </c>
      <c r="K661">
        <v>494.69534425314424</v>
      </c>
      <c r="L661">
        <v>0</v>
      </c>
      <c r="M661">
        <v>0</v>
      </c>
    </row>
    <row r="662" spans="1:13">
      <c r="A662" s="14" t="s">
        <v>548</v>
      </c>
      <c r="B662" t="s">
        <v>332</v>
      </c>
      <c r="C662" t="s">
        <v>368</v>
      </c>
      <c r="D662">
        <v>54.505099999999985</v>
      </c>
      <c r="E662">
        <v>39033.57358608034</v>
      </c>
      <c r="F662">
        <v>685.92186786190666</v>
      </c>
      <c r="G662">
        <v>0</v>
      </c>
      <c r="H662">
        <v>3.2002025194147639E-3</v>
      </c>
      <c r="I662">
        <v>3.0667</v>
      </c>
      <c r="J662">
        <v>46542.306877099167</v>
      </c>
      <c r="K662">
        <v>2082.6164932989859</v>
      </c>
      <c r="L662">
        <v>0</v>
      </c>
      <c r="M662">
        <v>0</v>
      </c>
    </row>
    <row r="663" spans="1:13">
      <c r="A663" s="14" t="s">
        <v>548</v>
      </c>
      <c r="B663" t="s">
        <v>332</v>
      </c>
      <c r="C663" t="s">
        <v>369</v>
      </c>
      <c r="D663">
        <v>163.42189999999997</v>
      </c>
      <c r="E663">
        <v>39193.645399831119</v>
      </c>
      <c r="F663">
        <v>4462.6196978495555</v>
      </c>
      <c r="G663">
        <v>1022.9461901984987</v>
      </c>
      <c r="H663">
        <v>0</v>
      </c>
      <c r="I663">
        <v>31.504200000000001</v>
      </c>
      <c r="J663">
        <v>40533.471251452189</v>
      </c>
      <c r="K663">
        <v>5716.5666799982218</v>
      </c>
      <c r="L663">
        <v>1457.1904698421163</v>
      </c>
      <c r="M663">
        <v>5.2636210507081335E-3</v>
      </c>
    </row>
    <row r="664" spans="1:13">
      <c r="A664" s="14" t="s">
        <v>548</v>
      </c>
      <c r="B664" t="s">
        <v>332</v>
      </c>
      <c r="C664" t="s">
        <v>370</v>
      </c>
      <c r="D664">
        <v>18.372599999999991</v>
      </c>
      <c r="E664">
        <v>47907.716835577638</v>
      </c>
      <c r="F664">
        <v>2041.8449212414148</v>
      </c>
      <c r="G664">
        <v>0</v>
      </c>
      <c r="H664">
        <v>2.1562160963527519E-2</v>
      </c>
      <c r="I664">
        <v>5.8305999999999987</v>
      </c>
      <c r="J664">
        <v>45410.677574634981</v>
      </c>
      <c r="K664">
        <v>892.18948307206824</v>
      </c>
      <c r="L664">
        <v>0</v>
      </c>
      <c r="M664">
        <v>1.8795980825228899E-2</v>
      </c>
    </row>
    <row r="665" spans="1:13">
      <c r="A665" s="14" t="s">
        <v>548</v>
      </c>
      <c r="B665" t="s">
        <v>332</v>
      </c>
      <c r="C665" t="s">
        <v>371</v>
      </c>
      <c r="D665">
        <v>10.859399999999999</v>
      </c>
      <c r="E665">
        <v>46410.749980048007</v>
      </c>
      <c r="F665">
        <v>10.313645321104298</v>
      </c>
      <c r="G665">
        <v>0</v>
      </c>
      <c r="H665">
        <v>1.1032426025589867E-2</v>
      </c>
      <c r="I665">
        <v>2.5</v>
      </c>
      <c r="J665">
        <v>42691.666666666664</v>
      </c>
      <c r="K665">
        <v>44.8</v>
      </c>
      <c r="L665">
        <v>0</v>
      </c>
      <c r="M665">
        <v>0</v>
      </c>
    </row>
    <row r="666" spans="1:13">
      <c r="A666" s="14" t="s">
        <v>549</v>
      </c>
      <c r="B666" t="s">
        <v>333</v>
      </c>
      <c r="C666" t="s">
        <v>365</v>
      </c>
      <c r="D666">
        <v>71.049199999999999</v>
      </c>
      <c r="E666">
        <v>42525.272792187207</v>
      </c>
      <c r="F666">
        <v>4205.13841112919</v>
      </c>
      <c r="G666">
        <v>229.01186783243153</v>
      </c>
      <c r="H666">
        <v>1.2746580867251098E-2</v>
      </c>
      <c r="I666">
        <v>11.616934277047523</v>
      </c>
      <c r="J666">
        <v>54376.494830890282</v>
      </c>
      <c r="K666">
        <v>4387.3683696998251</v>
      </c>
      <c r="L666">
        <v>76.5554817467753</v>
      </c>
      <c r="M666">
        <v>0.12496412236088807</v>
      </c>
    </row>
    <row r="667" spans="1:13">
      <c r="A667" s="14" t="s">
        <v>549</v>
      </c>
      <c r="B667" t="s">
        <v>333</v>
      </c>
      <c r="C667" t="s">
        <v>366</v>
      </c>
      <c r="D667">
        <v>8.2200000000000006</v>
      </c>
      <c r="E667">
        <v>52772.283049472819</v>
      </c>
      <c r="F667">
        <v>253.40632603406323</v>
      </c>
      <c r="G667">
        <v>0</v>
      </c>
      <c r="H667">
        <v>6.651621446245394E-2</v>
      </c>
      <c r="I667">
        <v>3.0369342770475227</v>
      </c>
      <c r="J667">
        <v>81383.168282988103</v>
      </c>
      <c r="K667">
        <v>137.30952399977627</v>
      </c>
      <c r="L667">
        <v>0</v>
      </c>
      <c r="M667">
        <v>0.31843151563785399</v>
      </c>
    </row>
    <row r="668" spans="1:13">
      <c r="A668" s="14" t="s">
        <v>549</v>
      </c>
      <c r="B668" t="s">
        <v>333</v>
      </c>
      <c r="C668" t="s">
        <v>367</v>
      </c>
      <c r="D668">
        <v>18.25</v>
      </c>
      <c r="E668">
        <v>45124.657534246573</v>
      </c>
      <c r="F668">
        <v>981.64383561643831</v>
      </c>
      <c r="G668">
        <v>0</v>
      </c>
      <c r="H668">
        <v>1.5839711288584656E-2</v>
      </c>
      <c r="I668">
        <v>2.5</v>
      </c>
      <c r="J668">
        <v>47188.333333333328</v>
      </c>
      <c r="K668">
        <v>2149.6</v>
      </c>
      <c r="L668">
        <v>0</v>
      </c>
      <c r="M668">
        <v>5.2251884621569069E-3</v>
      </c>
    </row>
    <row r="669" spans="1:13">
      <c r="A669" s="14" t="s">
        <v>549</v>
      </c>
      <c r="B669" t="s">
        <v>333</v>
      </c>
      <c r="C669" t="s">
        <v>368</v>
      </c>
      <c r="D669">
        <v>7.35</v>
      </c>
    </row>
    <row r="670" spans="1:13">
      <c r="A670" s="14" t="s">
        <v>549</v>
      </c>
      <c r="B670" t="s">
        <v>333</v>
      </c>
      <c r="C670" t="s">
        <v>369</v>
      </c>
      <c r="D670">
        <v>34.019200000000005</v>
      </c>
      <c r="E670">
        <v>39476.232882215525</v>
      </c>
      <c r="F670">
        <v>7472.0369673596069</v>
      </c>
      <c r="G670">
        <v>444.3846416141472</v>
      </c>
      <c r="H670">
        <v>0</v>
      </c>
      <c r="I670">
        <v>5.58</v>
      </c>
      <c r="J670">
        <v>43630.436081242537</v>
      </c>
      <c r="K670">
        <v>7760.1738351254489</v>
      </c>
      <c r="L670">
        <v>159.3799283154122</v>
      </c>
      <c r="M670">
        <v>2.0324224887045623E-2</v>
      </c>
    </row>
    <row r="671" spans="1:13">
      <c r="A671" s="14" t="s">
        <v>549</v>
      </c>
      <c r="B671" t="s">
        <v>333</v>
      </c>
      <c r="C671" t="s">
        <v>370</v>
      </c>
      <c r="D671">
        <v>3.2100000000000009</v>
      </c>
    </row>
    <row r="672" spans="1:13">
      <c r="A672" s="14" t="s">
        <v>596</v>
      </c>
      <c r="B672" t="s">
        <v>321</v>
      </c>
      <c r="C672" t="s">
        <v>365</v>
      </c>
      <c r="D672">
        <v>240.23690000000002</v>
      </c>
      <c r="E672">
        <v>44936.813960164589</v>
      </c>
      <c r="F672">
        <v>2183.9982117651366</v>
      </c>
      <c r="G672">
        <v>397.34129103397532</v>
      </c>
      <c r="H672">
        <v>4.0649933782099711E-2</v>
      </c>
      <c r="I672">
        <v>43.084199999999996</v>
      </c>
      <c r="J672">
        <v>45006.952809846764</v>
      </c>
      <c r="K672">
        <v>2060.9559885062281</v>
      </c>
      <c r="L672">
        <v>442.88114900590011</v>
      </c>
      <c r="M672">
        <v>1.6569412575373491E-2</v>
      </c>
    </row>
    <row r="673" spans="1:13">
      <c r="A673" s="14" t="s">
        <v>596</v>
      </c>
      <c r="B673" t="s">
        <v>321</v>
      </c>
      <c r="C673" t="s">
        <v>366</v>
      </c>
      <c r="D673">
        <v>22.840699999999998</v>
      </c>
      <c r="E673">
        <v>50682.24558208228</v>
      </c>
      <c r="F673">
        <v>56.959725402461402</v>
      </c>
      <c r="G673">
        <v>0</v>
      </c>
      <c r="H673">
        <v>7.5714669610636276E-2</v>
      </c>
      <c r="I673">
        <v>4.95</v>
      </c>
      <c r="J673">
        <v>54916.372053872059</v>
      </c>
      <c r="K673">
        <v>1178.3838383838383</v>
      </c>
      <c r="L673">
        <v>0</v>
      </c>
      <c r="M673">
        <v>0.10422239785764136</v>
      </c>
    </row>
    <row r="674" spans="1:13">
      <c r="A674" s="14" t="s">
        <v>596</v>
      </c>
      <c r="B674" t="s">
        <v>321</v>
      </c>
      <c r="C674" t="s">
        <v>367</v>
      </c>
      <c r="D674">
        <v>70.168899999999994</v>
      </c>
      <c r="E674">
        <v>45624.862819093185</v>
      </c>
      <c r="F674">
        <v>1004.7328659847882</v>
      </c>
      <c r="G674">
        <v>0</v>
      </c>
      <c r="H674">
        <v>5.0497449362549929E-3</v>
      </c>
      <c r="I674">
        <v>10.3148</v>
      </c>
      <c r="J674">
        <v>47675.855082018068</v>
      </c>
      <c r="K674">
        <v>594.61453445534573</v>
      </c>
      <c r="L674">
        <v>0</v>
      </c>
      <c r="M674">
        <v>9.3623172384893812E-3</v>
      </c>
    </row>
    <row r="675" spans="1:13">
      <c r="A675" s="14" t="s">
        <v>596</v>
      </c>
      <c r="B675" t="s">
        <v>321</v>
      </c>
      <c r="C675" t="s">
        <v>368</v>
      </c>
      <c r="D675">
        <v>23.415000000000003</v>
      </c>
      <c r="E675">
        <v>38938.540109616333</v>
      </c>
      <c r="F675">
        <v>757.59128763613057</v>
      </c>
      <c r="G675">
        <v>0</v>
      </c>
      <c r="H675">
        <v>0</v>
      </c>
      <c r="I675">
        <v>6.4</v>
      </c>
      <c r="J675">
        <v>42853.151041666664</v>
      </c>
      <c r="K675">
        <v>369.21875</v>
      </c>
      <c r="L675">
        <v>0</v>
      </c>
      <c r="M675">
        <v>0</v>
      </c>
    </row>
    <row r="676" spans="1:13">
      <c r="A676" s="14" t="s">
        <v>596</v>
      </c>
      <c r="B676" t="s">
        <v>321</v>
      </c>
      <c r="C676" t="s">
        <v>369</v>
      </c>
      <c r="D676">
        <v>108.90530000000003</v>
      </c>
      <c r="E676">
        <v>44754.67396903551</v>
      </c>
      <c r="F676">
        <v>3651.8788341797863</v>
      </c>
      <c r="G676">
        <v>876.26424058333237</v>
      </c>
      <c r="H676">
        <v>6.7509904630162237E-2</v>
      </c>
      <c r="I676">
        <v>20.1694</v>
      </c>
      <c r="J676">
        <v>41866.537324693178</v>
      </c>
      <c r="K676">
        <v>3691.9943082094665</v>
      </c>
      <c r="L676">
        <v>946.04599046079704</v>
      </c>
      <c r="M676">
        <v>0</v>
      </c>
    </row>
    <row r="677" spans="1:13">
      <c r="A677" s="14" t="s">
        <v>596</v>
      </c>
      <c r="B677" t="s">
        <v>321</v>
      </c>
      <c r="C677" t="s">
        <v>370</v>
      </c>
      <c r="D677">
        <v>9.7070000000000007</v>
      </c>
    </row>
    <row r="678" spans="1:13">
      <c r="A678" s="14" t="s">
        <v>596</v>
      </c>
      <c r="B678" t="s">
        <v>321</v>
      </c>
      <c r="C678" t="s">
        <v>371</v>
      </c>
      <c r="D678">
        <v>5.2</v>
      </c>
    </row>
    <row r="679" spans="1:13">
      <c r="A679" s="14" t="s">
        <v>597</v>
      </c>
      <c r="B679" t="s">
        <v>598</v>
      </c>
      <c r="C679" t="s">
        <v>365</v>
      </c>
      <c r="D679">
        <v>8184.8853000001245</v>
      </c>
      <c r="E679">
        <v>52826.884388506005</v>
      </c>
      <c r="F679">
        <v>1161.1715181885147</v>
      </c>
      <c r="G679">
        <v>0.86387038313168441</v>
      </c>
      <c r="H679">
        <v>5.7509004947331584E-2</v>
      </c>
      <c r="I679">
        <v>1363.7206999999987</v>
      </c>
      <c r="J679">
        <v>55691.004450398192</v>
      </c>
      <c r="K679">
        <v>891.43169858754891</v>
      </c>
      <c r="L679">
        <v>2.9822602238126943</v>
      </c>
      <c r="M679">
        <v>8.3719026774512845E-2</v>
      </c>
    </row>
    <row r="680" spans="1:13">
      <c r="A680" s="14" t="s">
        <v>597</v>
      </c>
      <c r="B680" t="s">
        <v>598</v>
      </c>
      <c r="C680" t="s">
        <v>366</v>
      </c>
      <c r="D680">
        <v>413.8</v>
      </c>
      <c r="E680">
        <v>62125.781597390036</v>
      </c>
      <c r="F680">
        <v>86.655389076848721</v>
      </c>
      <c r="G680">
        <v>0</v>
      </c>
      <c r="H680">
        <v>0.16199343688797171</v>
      </c>
      <c r="I680">
        <v>81.199999999999989</v>
      </c>
      <c r="J680">
        <v>64835.152093596065</v>
      </c>
      <c r="K680">
        <v>45.504926108374391</v>
      </c>
      <c r="L680">
        <v>0</v>
      </c>
      <c r="M680">
        <v>0.20275997871436058</v>
      </c>
    </row>
    <row r="681" spans="1:13">
      <c r="A681" s="14" t="s">
        <v>597</v>
      </c>
      <c r="B681" t="s">
        <v>598</v>
      </c>
      <c r="C681" t="s">
        <v>367</v>
      </c>
      <c r="D681">
        <v>6773.7096000001138</v>
      </c>
      <c r="E681">
        <v>51846.665274233135</v>
      </c>
      <c r="F681">
        <v>1382.6898203607434</v>
      </c>
      <c r="G681">
        <v>1.0438416196643387</v>
      </c>
      <c r="H681">
        <v>4.55863024778781E-2</v>
      </c>
      <c r="I681">
        <v>1109.1982</v>
      </c>
      <c r="J681">
        <v>54269.476638139742</v>
      </c>
      <c r="K681">
        <v>1080.8544947151913</v>
      </c>
      <c r="L681">
        <v>3.6665854668714748</v>
      </c>
      <c r="M681">
        <v>6.1891707703816377E-2</v>
      </c>
    </row>
    <row r="682" spans="1:13">
      <c r="A682" s="14" t="s">
        <v>597</v>
      </c>
      <c r="B682" t="s">
        <v>598</v>
      </c>
      <c r="C682" t="s">
        <v>369</v>
      </c>
      <c r="D682">
        <v>438.39430000000016</v>
      </c>
      <c r="E682">
        <v>49294.511898820259</v>
      </c>
      <c r="F682">
        <v>66.56336544521676</v>
      </c>
      <c r="G682">
        <v>0</v>
      </c>
      <c r="H682">
        <v>6.2044838603684246E-2</v>
      </c>
      <c r="I682">
        <v>83.522499999999965</v>
      </c>
      <c r="J682">
        <v>53444.867400999756</v>
      </c>
      <c r="K682">
        <v>0</v>
      </c>
      <c r="L682">
        <v>0</v>
      </c>
      <c r="M682">
        <v>0.11348529944139342</v>
      </c>
    </row>
    <row r="683" spans="1:13">
      <c r="A683" s="14" t="s">
        <v>597</v>
      </c>
      <c r="B683" t="s">
        <v>598</v>
      </c>
      <c r="C683" t="s">
        <v>370</v>
      </c>
      <c r="D683">
        <v>402.93290000000002</v>
      </c>
      <c r="E683">
        <v>61126.358861487839</v>
      </c>
      <c r="F683">
        <v>166.89533170411246</v>
      </c>
      <c r="G683">
        <v>0</v>
      </c>
      <c r="H683">
        <v>0.10699349598031151</v>
      </c>
      <c r="I683">
        <v>65</v>
      </c>
      <c r="J683">
        <v>66676.20705128205</v>
      </c>
      <c r="K683">
        <v>175.69230769230768</v>
      </c>
      <c r="L683">
        <v>0</v>
      </c>
      <c r="M683">
        <v>0.17770758733117337</v>
      </c>
    </row>
    <row r="684" spans="1:13">
      <c r="A684" s="14" t="s">
        <v>597</v>
      </c>
      <c r="B684" t="s">
        <v>598</v>
      </c>
      <c r="C684" t="s">
        <v>371</v>
      </c>
      <c r="D684">
        <v>156.04849999999999</v>
      </c>
      <c r="E684">
        <v>59211.287997000916</v>
      </c>
      <c r="F684">
        <v>37.35864170434192</v>
      </c>
      <c r="G684">
        <v>0</v>
      </c>
      <c r="H684">
        <v>8.874318695586253E-2</v>
      </c>
      <c r="I684">
        <v>24.8</v>
      </c>
      <c r="J684">
        <v>68102.944556451621</v>
      </c>
      <c r="K684">
        <v>67.217741935483872</v>
      </c>
      <c r="L684">
        <v>0</v>
      </c>
      <c r="M684">
        <v>0.18524684950027925</v>
      </c>
    </row>
    <row r="685" spans="1:13">
      <c r="A685" s="14" t="s">
        <v>599</v>
      </c>
      <c r="B685" t="s">
        <v>37</v>
      </c>
      <c r="C685" t="s">
        <v>365</v>
      </c>
      <c r="D685">
        <v>1768.2364347523876</v>
      </c>
      <c r="E685">
        <v>44279.205637370294</v>
      </c>
      <c r="F685">
        <v>3543.6473182261075</v>
      </c>
      <c r="G685">
        <v>624.61456980138689</v>
      </c>
      <c r="H685">
        <v>2.0042163801469958E-2</v>
      </c>
      <c r="I685">
        <v>170.07392822865216</v>
      </c>
      <c r="J685">
        <v>44891.569615305474</v>
      </c>
      <c r="K685">
        <v>3498.13387740503</v>
      </c>
      <c r="L685">
        <v>691.74870731409339</v>
      </c>
      <c r="M685">
        <v>1.5722242275651301E-2</v>
      </c>
    </row>
    <row r="686" spans="1:13">
      <c r="A686" s="14" t="s">
        <v>599</v>
      </c>
      <c r="B686" t="s">
        <v>37</v>
      </c>
      <c r="C686" t="s">
        <v>366</v>
      </c>
      <c r="D686">
        <v>150.56399999999996</v>
      </c>
      <c r="E686">
        <v>54790.895366754325</v>
      </c>
      <c r="F686">
        <v>950.43489811641587</v>
      </c>
      <c r="G686">
        <v>42.010042241173196</v>
      </c>
      <c r="H686">
        <v>9.8044663388194037E-2</v>
      </c>
      <c r="I686">
        <v>18.8</v>
      </c>
      <c r="J686">
        <v>51190.784574468074</v>
      </c>
      <c r="K686">
        <v>1359.5212765957447</v>
      </c>
      <c r="L686">
        <v>58.531382978723393</v>
      </c>
      <c r="M686">
        <v>4.4195662228079503E-2</v>
      </c>
    </row>
    <row r="687" spans="1:13">
      <c r="A687" s="14" t="s">
        <v>599</v>
      </c>
      <c r="B687" t="s">
        <v>37</v>
      </c>
      <c r="C687" t="s">
        <v>367</v>
      </c>
      <c r="D687">
        <v>500.76390000000015</v>
      </c>
      <c r="E687">
        <v>46794.894584770067</v>
      </c>
      <c r="F687">
        <v>1528.1691032440633</v>
      </c>
      <c r="G687">
        <v>0</v>
      </c>
      <c r="H687">
        <v>1.3374133164049536E-2</v>
      </c>
      <c r="I687">
        <v>30.949100000000008</v>
      </c>
      <c r="J687">
        <v>47015.843205725963</v>
      </c>
      <c r="K687">
        <v>638.20918863553368</v>
      </c>
      <c r="L687">
        <v>0</v>
      </c>
      <c r="M687">
        <v>2.2272377484222949E-2</v>
      </c>
    </row>
    <row r="688" spans="1:13">
      <c r="A688" s="14" t="s">
        <v>599</v>
      </c>
      <c r="B688" t="s">
        <v>37</v>
      </c>
      <c r="C688" t="s">
        <v>368</v>
      </c>
      <c r="D688">
        <v>95.546999999999983</v>
      </c>
      <c r="E688">
        <v>41219.044745866791</v>
      </c>
      <c r="F688">
        <v>1102.3893999811612</v>
      </c>
      <c r="G688">
        <v>0</v>
      </c>
      <c r="H688">
        <v>6.1686292106946494E-3</v>
      </c>
      <c r="I688">
        <v>11.85</v>
      </c>
      <c r="J688">
        <v>45386.366385372712</v>
      </c>
      <c r="K688">
        <v>1496.8776371308018</v>
      </c>
      <c r="L688">
        <v>0</v>
      </c>
      <c r="M688">
        <v>1.6749571792140729E-2</v>
      </c>
    </row>
    <row r="689" spans="1:13">
      <c r="A689" s="14" t="s">
        <v>599</v>
      </c>
      <c r="B689" t="s">
        <v>37</v>
      </c>
      <c r="C689" t="s">
        <v>369</v>
      </c>
      <c r="D689">
        <v>900.33903475238867</v>
      </c>
      <c r="E689">
        <v>41299.710173726889</v>
      </c>
      <c r="F689">
        <v>5225.598467241748</v>
      </c>
      <c r="G689">
        <v>1160.6061157699105</v>
      </c>
      <c r="H689">
        <v>9.2173862886017841E-3</v>
      </c>
      <c r="I689">
        <v>92.31502822865211</v>
      </c>
      <c r="J689">
        <v>42383.799109164036</v>
      </c>
      <c r="K689">
        <v>5532.0527957277382</v>
      </c>
      <c r="L689">
        <v>1232.6698283420055</v>
      </c>
      <c r="M689">
        <v>6.8754023955344091E-3</v>
      </c>
    </row>
    <row r="690" spans="1:13">
      <c r="A690" s="14" t="s">
        <v>599</v>
      </c>
      <c r="B690" t="s">
        <v>37</v>
      </c>
      <c r="C690" t="s">
        <v>370</v>
      </c>
      <c r="D690">
        <v>99.143399999999986</v>
      </c>
      <c r="E690">
        <v>45257.221442207287</v>
      </c>
      <c r="F690">
        <v>4825.8736335449466</v>
      </c>
      <c r="G690">
        <v>536.61716261495985</v>
      </c>
      <c r="H690">
        <v>2.307340956155678E-2</v>
      </c>
      <c r="I690">
        <v>11.9598</v>
      </c>
      <c r="J690">
        <v>48389.946849724365</v>
      </c>
      <c r="K690">
        <v>1197.8461178280575</v>
      </c>
      <c r="L690">
        <v>230.27809829595813</v>
      </c>
      <c r="M690">
        <v>2.2193647776978839E-2</v>
      </c>
    </row>
    <row r="691" spans="1:13">
      <c r="A691" s="14" t="s">
        <v>599</v>
      </c>
      <c r="B691" t="s">
        <v>37</v>
      </c>
      <c r="C691" t="s">
        <v>371</v>
      </c>
      <c r="D691">
        <v>21.879100000000001</v>
      </c>
      <c r="E691">
        <v>45903.275614627666</v>
      </c>
      <c r="F691">
        <v>3156.4049709540168</v>
      </c>
      <c r="G691">
        <v>0</v>
      </c>
      <c r="H691">
        <v>2.1153007265731112E-2</v>
      </c>
      <c r="I691">
        <v>4.2</v>
      </c>
      <c r="J691">
        <v>44803.968253968247</v>
      </c>
      <c r="K691">
        <v>1636.8476190476192</v>
      </c>
      <c r="L691">
        <v>0</v>
      </c>
      <c r="M691">
        <v>0</v>
      </c>
    </row>
    <row r="692" spans="1:13">
      <c r="A692" s="14" t="s">
        <v>600</v>
      </c>
      <c r="B692" t="s">
        <v>38</v>
      </c>
      <c r="C692" t="s">
        <v>365</v>
      </c>
      <c r="D692">
        <v>2845.159100000003</v>
      </c>
      <c r="E692">
        <v>45249.449954608841</v>
      </c>
      <c r="F692">
        <v>2477.6890649102847</v>
      </c>
      <c r="G692">
        <v>518.50057172549441</v>
      </c>
      <c r="H692">
        <v>2.3401467297778877E-2</v>
      </c>
      <c r="I692">
        <v>348.4498000000001</v>
      </c>
      <c r="J692">
        <v>46516.002807912795</v>
      </c>
      <c r="K692">
        <v>2575.0638398988872</v>
      </c>
      <c r="L692">
        <v>665.6621699883309</v>
      </c>
      <c r="M692">
        <v>2.9114387217255337E-2</v>
      </c>
    </row>
    <row r="693" spans="1:13">
      <c r="A693" s="14" t="s">
        <v>600</v>
      </c>
      <c r="B693" t="s">
        <v>38</v>
      </c>
      <c r="C693" t="s">
        <v>366</v>
      </c>
      <c r="D693">
        <v>205.09749999999997</v>
      </c>
      <c r="E693">
        <v>51299.895118988155</v>
      </c>
      <c r="F693">
        <v>667.882348639062</v>
      </c>
      <c r="G693">
        <v>0</v>
      </c>
      <c r="H693">
        <v>0.1112304243608956</v>
      </c>
      <c r="I693">
        <v>28.5456</v>
      </c>
      <c r="J693">
        <v>54603.847820096023</v>
      </c>
      <c r="K693">
        <v>485.4338321842946</v>
      </c>
      <c r="L693">
        <v>0</v>
      </c>
      <c r="M693">
        <v>0.13527144283738496</v>
      </c>
    </row>
    <row r="694" spans="1:13">
      <c r="A694" s="14" t="s">
        <v>600</v>
      </c>
      <c r="B694" t="s">
        <v>38</v>
      </c>
      <c r="C694" t="s">
        <v>367</v>
      </c>
      <c r="D694">
        <v>775.16919999999902</v>
      </c>
      <c r="E694">
        <v>47581.224228583662</v>
      </c>
      <c r="F694">
        <v>1082.8233113493172</v>
      </c>
      <c r="G694">
        <v>9.8185015606915366E-2</v>
      </c>
      <c r="H694">
        <v>1.6985978459210422E-2</v>
      </c>
      <c r="I694">
        <v>72.70439999999995</v>
      </c>
      <c r="J694">
        <v>49489.356693909445</v>
      </c>
      <c r="K694">
        <v>833.26566205071549</v>
      </c>
      <c r="L694">
        <v>19.66854825842729</v>
      </c>
      <c r="M694">
        <v>1.912727411780487E-2</v>
      </c>
    </row>
    <row r="695" spans="1:13">
      <c r="A695" s="14" t="s">
        <v>600</v>
      </c>
      <c r="B695" t="s">
        <v>38</v>
      </c>
      <c r="C695" t="s">
        <v>368</v>
      </c>
      <c r="D695">
        <v>252.56660000000011</v>
      </c>
      <c r="E695">
        <v>42562.064702273907</v>
      </c>
      <c r="F695">
        <v>54.207484283353359</v>
      </c>
      <c r="G695">
        <v>0.36346848712379215</v>
      </c>
      <c r="H695">
        <v>1.2365803169499139E-2</v>
      </c>
      <c r="I695">
        <v>22.900000000000002</v>
      </c>
      <c r="J695">
        <v>44181.404657933039</v>
      </c>
      <c r="K695">
        <v>88.689956331877724</v>
      </c>
      <c r="L695">
        <v>0</v>
      </c>
      <c r="M695">
        <v>2.4251522059818394E-2</v>
      </c>
    </row>
    <row r="696" spans="1:13">
      <c r="A696" s="14" t="s">
        <v>600</v>
      </c>
      <c r="B696" t="s">
        <v>38</v>
      </c>
      <c r="C696" t="s">
        <v>369</v>
      </c>
      <c r="D696">
        <v>1366.4301999999989</v>
      </c>
      <c r="E696">
        <v>42620.814364606034</v>
      </c>
      <c r="F696">
        <v>4060.2075100506481</v>
      </c>
      <c r="G696">
        <v>1029.3786978654289</v>
      </c>
      <c r="H696">
        <v>1.2066014219731948E-2</v>
      </c>
      <c r="I696">
        <v>187.71050000000008</v>
      </c>
      <c r="J696">
        <v>44420.667307857948</v>
      </c>
      <c r="K696">
        <v>4036.9858905069209</v>
      </c>
      <c r="L696">
        <v>1203.4561199293582</v>
      </c>
      <c r="M696">
        <v>1.696444280469742E-2</v>
      </c>
    </row>
    <row r="697" spans="1:13">
      <c r="A697" s="14" t="s">
        <v>600</v>
      </c>
      <c r="B697" t="s">
        <v>38</v>
      </c>
      <c r="C697" t="s">
        <v>370</v>
      </c>
      <c r="D697">
        <v>144.04199999999997</v>
      </c>
      <c r="E697">
        <v>50338.808998995715</v>
      </c>
      <c r="F697">
        <v>1559.3481068021827</v>
      </c>
      <c r="G697">
        <v>0</v>
      </c>
      <c r="H697">
        <v>3.6162483831944432E-2</v>
      </c>
      <c r="I697">
        <v>26.462599999999998</v>
      </c>
      <c r="J697">
        <v>46084.311715717027</v>
      </c>
      <c r="K697">
        <v>1646.5456908996096</v>
      </c>
      <c r="L697">
        <v>44.850468207961427</v>
      </c>
      <c r="M697">
        <v>2.5927705492096803E-2</v>
      </c>
    </row>
    <row r="698" spans="1:13">
      <c r="A698" s="14" t="s">
        <v>600</v>
      </c>
      <c r="B698" t="s">
        <v>38</v>
      </c>
      <c r="C698" t="s">
        <v>371</v>
      </c>
      <c r="D698">
        <v>101.85360000000003</v>
      </c>
      <c r="E698">
        <v>50051.033599532333</v>
      </c>
      <c r="F698">
        <v>2815.556151181695</v>
      </c>
      <c r="G698">
        <v>672.28423933960119</v>
      </c>
      <c r="H698">
        <v>3.3118531567731195E-2</v>
      </c>
      <c r="I698">
        <v>10.1267</v>
      </c>
      <c r="J698">
        <v>47617.461512634924</v>
      </c>
      <c r="K698">
        <v>1921.0483178133056</v>
      </c>
      <c r="L698">
        <v>338.87149811883444</v>
      </c>
      <c r="M698">
        <v>7.3319673362233868E-3</v>
      </c>
    </row>
    <row r="699" spans="1:13">
      <c r="A699" s="14" t="s">
        <v>601</v>
      </c>
      <c r="B699" t="s">
        <v>39</v>
      </c>
      <c r="C699" t="s">
        <v>365</v>
      </c>
      <c r="D699">
        <v>3719.2250000000067</v>
      </c>
      <c r="E699">
        <v>44080.417462049969</v>
      </c>
      <c r="F699">
        <v>2750.758440266447</v>
      </c>
      <c r="G699">
        <v>540.48447189938702</v>
      </c>
      <c r="H699">
        <v>1.8604810743191192E-2</v>
      </c>
      <c r="I699">
        <v>403.73550000000034</v>
      </c>
      <c r="J699">
        <v>46070.033209118286</v>
      </c>
      <c r="K699">
        <v>2370.3508361290988</v>
      </c>
      <c r="L699">
        <v>545.52302187942314</v>
      </c>
      <c r="M699">
        <v>2.8925254350498766E-2</v>
      </c>
    </row>
    <row r="700" spans="1:13">
      <c r="A700" s="14" t="s">
        <v>601</v>
      </c>
      <c r="B700" t="s">
        <v>39</v>
      </c>
      <c r="C700" t="s">
        <v>366</v>
      </c>
      <c r="D700">
        <v>321.2808</v>
      </c>
      <c r="E700">
        <v>47652.825145480143</v>
      </c>
      <c r="F700">
        <v>635.82504774639506</v>
      </c>
      <c r="G700">
        <v>44.732240457568579</v>
      </c>
      <c r="H700">
        <v>5.8739351721544167E-2</v>
      </c>
      <c r="I700">
        <v>66.696999999999989</v>
      </c>
      <c r="J700">
        <v>48391.67153944957</v>
      </c>
      <c r="K700">
        <v>841.33784128221657</v>
      </c>
      <c r="L700">
        <v>64.461520008396192</v>
      </c>
      <c r="M700">
        <v>5.6216240561463286E-2</v>
      </c>
    </row>
    <row r="701" spans="1:13">
      <c r="A701" s="14" t="s">
        <v>601</v>
      </c>
      <c r="B701" t="s">
        <v>39</v>
      </c>
      <c r="C701" t="s">
        <v>367</v>
      </c>
      <c r="D701">
        <v>1026.7328999999997</v>
      </c>
      <c r="E701">
        <v>46249.272128531637</v>
      </c>
      <c r="F701">
        <v>965.04370318707061</v>
      </c>
      <c r="G701">
        <v>0.24103639807392951</v>
      </c>
      <c r="H701">
        <v>1.2891289813958408E-2</v>
      </c>
      <c r="I701">
        <v>86.696899999999985</v>
      </c>
      <c r="J701">
        <v>47462.549045390704</v>
      </c>
      <c r="K701">
        <v>627.15598827639747</v>
      </c>
      <c r="L701">
        <v>0</v>
      </c>
      <c r="M701">
        <v>2.1813708853267662E-2</v>
      </c>
    </row>
    <row r="702" spans="1:13">
      <c r="A702" s="14" t="s">
        <v>601</v>
      </c>
      <c r="B702" t="s">
        <v>39</v>
      </c>
      <c r="C702" t="s">
        <v>368</v>
      </c>
      <c r="D702">
        <v>267.07510000000008</v>
      </c>
      <c r="E702">
        <v>41117.091353705327</v>
      </c>
      <c r="F702">
        <v>152.79687249017221</v>
      </c>
      <c r="G702">
        <v>0.30313570976852566</v>
      </c>
      <c r="H702">
        <v>7.4198708351574218E-3</v>
      </c>
      <c r="I702">
        <v>17.700000000000003</v>
      </c>
      <c r="J702">
        <v>44194.317325800381</v>
      </c>
      <c r="K702">
        <v>143.61581920903953</v>
      </c>
      <c r="L702">
        <v>0</v>
      </c>
      <c r="M702">
        <v>1.796020271886746E-2</v>
      </c>
    </row>
    <row r="703" spans="1:13">
      <c r="A703" s="14" t="s">
        <v>601</v>
      </c>
      <c r="B703" t="s">
        <v>39</v>
      </c>
      <c r="C703" t="s">
        <v>369</v>
      </c>
      <c r="D703">
        <v>1805.2038000000002</v>
      </c>
      <c r="E703">
        <v>42385.449494829903</v>
      </c>
      <c r="F703">
        <v>4535.9342695821933</v>
      </c>
      <c r="G703">
        <v>1056.1284216219804</v>
      </c>
      <c r="H703">
        <v>1.5290570747866076E-2</v>
      </c>
      <c r="I703">
        <v>184.80070000000003</v>
      </c>
      <c r="J703">
        <v>44107.455686224836</v>
      </c>
      <c r="K703">
        <v>4358.0600073484584</v>
      </c>
      <c r="L703">
        <v>1153.6494721069776</v>
      </c>
      <c r="M703">
        <v>2.0205218474828455E-2</v>
      </c>
    </row>
    <row r="704" spans="1:13">
      <c r="A704" s="14" t="s">
        <v>601</v>
      </c>
      <c r="B704" t="s">
        <v>39</v>
      </c>
      <c r="C704" t="s">
        <v>370</v>
      </c>
      <c r="D704">
        <v>227.74210000000005</v>
      </c>
      <c r="E704">
        <v>45583.986592436529</v>
      </c>
      <c r="F704">
        <v>3187.5770443848519</v>
      </c>
      <c r="G704">
        <v>368.4871615744301</v>
      </c>
      <c r="H704">
        <v>2.5270995790274274E-2</v>
      </c>
      <c r="I704">
        <v>35</v>
      </c>
      <c r="J704">
        <v>47647.645238095247</v>
      </c>
      <c r="K704">
        <v>952.78228571428565</v>
      </c>
      <c r="L704">
        <v>78.639714285714263</v>
      </c>
      <c r="M704">
        <v>3.1091817418835207E-2</v>
      </c>
    </row>
    <row r="705" spans="1:13">
      <c r="A705" s="14" t="s">
        <v>601</v>
      </c>
      <c r="B705" t="s">
        <v>39</v>
      </c>
      <c r="C705" t="s">
        <v>371</v>
      </c>
      <c r="D705">
        <v>71.190299999999993</v>
      </c>
      <c r="E705">
        <v>45965.320333903197</v>
      </c>
      <c r="F705">
        <v>1131.1871139747975</v>
      </c>
      <c r="G705">
        <v>70.743205183852297</v>
      </c>
      <c r="H705">
        <v>1.3915934432949669E-2</v>
      </c>
      <c r="I705">
        <v>12.840900000000001</v>
      </c>
      <c r="J705">
        <v>51139.485679871868</v>
      </c>
      <c r="K705">
        <v>408.51264319479162</v>
      </c>
      <c r="L705">
        <v>0</v>
      </c>
      <c r="M705">
        <v>6.3755431258003273E-2</v>
      </c>
    </row>
    <row r="706" spans="1:13">
      <c r="A706" s="14" t="s">
        <v>602</v>
      </c>
      <c r="B706" t="s">
        <v>40</v>
      </c>
      <c r="C706" t="s">
        <v>365</v>
      </c>
      <c r="D706">
        <v>4910.899599999997</v>
      </c>
      <c r="E706">
        <v>44270.754929614312</v>
      </c>
      <c r="F706">
        <v>2908.1992533506464</v>
      </c>
      <c r="G706">
        <v>553.24632578519834</v>
      </c>
      <c r="H706">
        <v>1.6547437946914892E-2</v>
      </c>
      <c r="I706">
        <v>594.77100000000007</v>
      </c>
      <c r="J706">
        <v>45938.753950708226</v>
      </c>
      <c r="K706">
        <v>2315.5422675281748</v>
      </c>
      <c r="L706">
        <v>490.56497374619835</v>
      </c>
      <c r="M706">
        <v>2.1432192671849138E-2</v>
      </c>
    </row>
    <row r="707" spans="1:13">
      <c r="A707" s="14" t="s">
        <v>602</v>
      </c>
      <c r="B707" t="s">
        <v>40</v>
      </c>
      <c r="C707" t="s">
        <v>366</v>
      </c>
      <c r="D707">
        <v>287.21139999999997</v>
      </c>
      <c r="E707">
        <v>53538.516164980429</v>
      </c>
      <c r="F707">
        <v>167.04323017818933</v>
      </c>
      <c r="G707">
        <v>13.222246749258561</v>
      </c>
      <c r="H707">
        <v>7.4441862649900187E-2</v>
      </c>
      <c r="I707">
        <v>60.65</v>
      </c>
      <c r="J707">
        <v>53320.943940643039</v>
      </c>
      <c r="K707">
        <v>117.92250618301732</v>
      </c>
      <c r="L707">
        <v>0</v>
      </c>
      <c r="M707">
        <v>5.7093333479375778E-2</v>
      </c>
    </row>
    <row r="708" spans="1:13">
      <c r="A708" s="14" t="s">
        <v>602</v>
      </c>
      <c r="B708" t="s">
        <v>40</v>
      </c>
      <c r="C708" t="s">
        <v>367</v>
      </c>
      <c r="D708">
        <v>1385.1452999999988</v>
      </c>
      <c r="E708">
        <v>46055.935889144559</v>
      </c>
      <c r="F708">
        <v>1585.2801724122385</v>
      </c>
      <c r="G708">
        <v>15.004115452725443</v>
      </c>
      <c r="H708">
        <v>1.5957342183987557E-2</v>
      </c>
      <c r="I708">
        <v>165.94579999999999</v>
      </c>
      <c r="J708">
        <v>46150.627273081562</v>
      </c>
      <c r="K708">
        <v>1117.7652582951785</v>
      </c>
      <c r="L708">
        <v>43.278468029923026</v>
      </c>
      <c r="M708">
        <v>1.6625825185141576E-2</v>
      </c>
    </row>
    <row r="709" spans="1:13">
      <c r="A709" s="14" t="s">
        <v>602</v>
      </c>
      <c r="B709" t="s">
        <v>40</v>
      </c>
      <c r="C709" t="s">
        <v>368</v>
      </c>
      <c r="D709">
        <v>348.18549999999999</v>
      </c>
      <c r="E709">
        <v>43617.039332003624</v>
      </c>
      <c r="F709">
        <v>53.093193139863665</v>
      </c>
      <c r="G709">
        <v>5.3354892722413769</v>
      </c>
      <c r="H709">
        <v>8.9883311121239963E-3</v>
      </c>
      <c r="I709">
        <v>43.600000000000009</v>
      </c>
      <c r="J709">
        <v>47272.526758409775</v>
      </c>
      <c r="K709">
        <v>19.105504587155959</v>
      </c>
      <c r="L709">
        <v>4.4910550458715592</v>
      </c>
      <c r="M709">
        <v>3.4070105212055682E-2</v>
      </c>
    </row>
    <row r="710" spans="1:13">
      <c r="A710" s="14" t="s">
        <v>602</v>
      </c>
      <c r="B710" t="s">
        <v>40</v>
      </c>
      <c r="C710" t="s">
        <v>369</v>
      </c>
      <c r="D710">
        <v>2392.6167000000028</v>
      </c>
      <c r="E710">
        <v>41749.882284480991</v>
      </c>
      <c r="F710">
        <v>4373.2853281513826</v>
      </c>
      <c r="G710">
        <v>1061.2738764215742</v>
      </c>
      <c r="H710">
        <v>6.3760318261497266E-3</v>
      </c>
      <c r="I710">
        <v>248.77419999999998</v>
      </c>
      <c r="J710">
        <v>43275.730619104921</v>
      </c>
      <c r="K710">
        <v>3995.6006692012311</v>
      </c>
      <c r="L710">
        <v>1089.023781404986</v>
      </c>
      <c r="M710">
        <v>9.2733028992335442E-3</v>
      </c>
    </row>
    <row r="711" spans="1:13">
      <c r="A711" s="14" t="s">
        <v>602</v>
      </c>
      <c r="B711" t="s">
        <v>40</v>
      </c>
      <c r="C711" t="s">
        <v>370</v>
      </c>
      <c r="D711">
        <v>362.66499999999996</v>
      </c>
      <c r="E711">
        <v>47293.053728762512</v>
      </c>
      <c r="F711">
        <v>3389.3493168626701</v>
      </c>
      <c r="G711">
        <v>331.89943887609786</v>
      </c>
      <c r="H711">
        <v>3.5388752734110532E-2</v>
      </c>
      <c r="I711">
        <v>62.619900000000001</v>
      </c>
      <c r="J711">
        <v>47830.823271302987</v>
      </c>
      <c r="K711">
        <v>2837.4673226881546</v>
      </c>
      <c r="L711">
        <v>215.18894153456009</v>
      </c>
      <c r="M711">
        <v>3.2061964836169507E-2</v>
      </c>
    </row>
    <row r="712" spans="1:13">
      <c r="A712" s="14" t="s">
        <v>602</v>
      </c>
      <c r="B712" t="s">
        <v>40</v>
      </c>
      <c r="C712" t="s">
        <v>371</v>
      </c>
      <c r="D712">
        <v>135.07570000000001</v>
      </c>
      <c r="E712">
        <v>44481.544823877783</v>
      </c>
      <c r="F712">
        <v>2419.1937557976748</v>
      </c>
      <c r="G712">
        <v>228.82761296073235</v>
      </c>
      <c r="H712">
        <v>2.2390261407898845E-2</v>
      </c>
      <c r="I712">
        <v>13.181099999999999</v>
      </c>
      <c r="J712">
        <v>46163.962921658036</v>
      </c>
      <c r="K712">
        <v>914.92060601922446</v>
      </c>
      <c r="L712">
        <v>0</v>
      </c>
      <c r="M712">
        <v>3.0010403407766725E-2</v>
      </c>
    </row>
    <row r="713" spans="1:13">
      <c r="A713" s="14" t="s">
        <v>603</v>
      </c>
      <c r="B713" t="s">
        <v>113</v>
      </c>
      <c r="C713" t="s">
        <v>365</v>
      </c>
      <c r="D713">
        <v>5528.1008534687426</v>
      </c>
      <c r="E713">
        <v>44176.690163984342</v>
      </c>
      <c r="F713">
        <v>1887.574314685751</v>
      </c>
      <c r="G713">
        <v>340.49403762576321</v>
      </c>
      <c r="H713">
        <v>2.1716458469912783E-2</v>
      </c>
      <c r="I713">
        <v>709.08256153846048</v>
      </c>
      <c r="J713">
        <v>47493.232528049062</v>
      </c>
      <c r="K713">
        <v>1739.8448317828029</v>
      </c>
      <c r="L713">
        <v>375.60847558025023</v>
      </c>
      <c r="M713">
        <v>4.3135413626593462E-2</v>
      </c>
    </row>
    <row r="714" spans="1:13">
      <c r="A714" s="14" t="s">
        <v>603</v>
      </c>
      <c r="B714" t="s">
        <v>113</v>
      </c>
      <c r="C714" t="s">
        <v>366</v>
      </c>
      <c r="D714">
        <v>340.67860000000007</v>
      </c>
      <c r="E714">
        <v>53189.465924016593</v>
      </c>
      <c r="F714">
        <v>312.45144250328605</v>
      </c>
      <c r="G714">
        <v>0</v>
      </c>
      <c r="H714">
        <v>0.11018820692099056</v>
      </c>
      <c r="I714">
        <v>66.523399999999995</v>
      </c>
      <c r="J714">
        <v>59997.838003870325</v>
      </c>
      <c r="K714">
        <v>499.1061791790558</v>
      </c>
      <c r="L714">
        <v>0</v>
      </c>
      <c r="M714">
        <v>0.16326605029586871</v>
      </c>
    </row>
    <row r="715" spans="1:13">
      <c r="A715" s="14" t="s">
        <v>603</v>
      </c>
      <c r="B715" t="s">
        <v>113</v>
      </c>
      <c r="C715" t="s">
        <v>367</v>
      </c>
      <c r="D715">
        <v>1543.6275517420972</v>
      </c>
      <c r="E715">
        <v>46351.157460201786</v>
      </c>
      <c r="F715">
        <v>1174.7359315746185</v>
      </c>
      <c r="G715">
        <v>0</v>
      </c>
      <c r="H715">
        <v>1.5398809493152766E-2</v>
      </c>
      <c r="I715">
        <v>156.90939999999998</v>
      </c>
      <c r="J715">
        <v>48009.037168370196</v>
      </c>
      <c r="K715">
        <v>896.05211669919083</v>
      </c>
      <c r="L715">
        <v>0</v>
      </c>
      <c r="M715">
        <v>1.9367812429506637E-2</v>
      </c>
    </row>
    <row r="716" spans="1:13">
      <c r="A716" s="14" t="s">
        <v>603</v>
      </c>
      <c r="B716" t="s">
        <v>113</v>
      </c>
      <c r="C716" t="s">
        <v>368</v>
      </c>
      <c r="D716">
        <v>640.83905745140373</v>
      </c>
      <c r="E716">
        <v>40917.13664574056</v>
      </c>
      <c r="F716">
        <v>22.890302689006099</v>
      </c>
      <c r="G716">
        <v>0</v>
      </c>
      <c r="H716">
        <v>5.7501467087870354E-3</v>
      </c>
      <c r="I716">
        <v>59.62006153846152</v>
      </c>
      <c r="J716">
        <v>43694.016904867342</v>
      </c>
      <c r="K716">
        <v>8.3864388445396827</v>
      </c>
      <c r="L716">
        <v>0</v>
      </c>
      <c r="M716">
        <v>9.4471780206132217E-3</v>
      </c>
    </row>
    <row r="717" spans="1:13">
      <c r="A717" s="14" t="s">
        <v>603</v>
      </c>
      <c r="B717" t="s">
        <v>113</v>
      </c>
      <c r="C717" t="s">
        <v>369</v>
      </c>
      <c r="D717">
        <v>2562.627510393314</v>
      </c>
      <c r="E717">
        <v>41704.284822532398</v>
      </c>
      <c r="F717">
        <v>3093.6869591254776</v>
      </c>
      <c r="G717">
        <v>731.88481447002778</v>
      </c>
      <c r="H717">
        <v>1.0571169369320474E-2</v>
      </c>
      <c r="I717">
        <v>338.13620000000014</v>
      </c>
      <c r="J717">
        <v>44642.214821029695</v>
      </c>
      <c r="K717">
        <v>2888.5505603954839</v>
      </c>
      <c r="L717">
        <v>787.09162166014778</v>
      </c>
      <c r="M717">
        <v>2.5664362766553823E-2</v>
      </c>
    </row>
    <row r="718" spans="1:13">
      <c r="A718" s="14" t="s">
        <v>603</v>
      </c>
      <c r="B718" t="s">
        <v>113</v>
      </c>
      <c r="C718" t="s">
        <v>370</v>
      </c>
      <c r="D718">
        <v>316.55013388191674</v>
      </c>
      <c r="E718">
        <v>49561.047532265446</v>
      </c>
      <c r="F718">
        <v>1621.4612949475711</v>
      </c>
      <c r="G718">
        <v>17.188114670106653</v>
      </c>
      <c r="H718">
        <v>5.3942306650827915E-2</v>
      </c>
      <c r="I718">
        <v>61.4099</v>
      </c>
      <c r="J718">
        <v>50282.230389562574</v>
      </c>
      <c r="K718">
        <v>1206.7590079124045</v>
      </c>
      <c r="L718">
        <v>0.42289598256958566</v>
      </c>
      <c r="M718">
        <v>5.2777566839697622E-2</v>
      </c>
    </row>
    <row r="719" spans="1:13">
      <c r="A719" s="14" t="s">
        <v>603</v>
      </c>
      <c r="B719" t="s">
        <v>113</v>
      </c>
      <c r="C719" t="s">
        <v>371</v>
      </c>
      <c r="D719">
        <v>123.77799999999998</v>
      </c>
      <c r="E719">
        <v>46545.904778447439</v>
      </c>
      <c r="F719">
        <v>476.58558063630073</v>
      </c>
      <c r="G719">
        <v>10.472943495613116</v>
      </c>
      <c r="H719">
        <v>2.6383723482081754E-2</v>
      </c>
      <c r="I719">
        <v>26.483600000000003</v>
      </c>
      <c r="J719">
        <v>51514.068612273251</v>
      </c>
      <c r="K719">
        <v>323.2917730217946</v>
      </c>
      <c r="L719">
        <v>6.3163618239212189</v>
      </c>
      <c r="M719">
        <v>7.0089866589756009E-2</v>
      </c>
    </row>
    <row r="720" spans="1:13">
      <c r="A720" s="14" t="s">
        <v>604</v>
      </c>
      <c r="B720" t="s">
        <v>114</v>
      </c>
      <c r="C720" t="s">
        <v>365</v>
      </c>
      <c r="D720">
        <v>1558.0772999999972</v>
      </c>
      <c r="E720">
        <v>44208.551266433984</v>
      </c>
      <c r="F720">
        <v>2764.5459374833363</v>
      </c>
      <c r="G720">
        <v>481.03968910913579</v>
      </c>
      <c r="H720">
        <v>1.7639211134557225E-2</v>
      </c>
      <c r="I720">
        <v>180.82850000000005</v>
      </c>
      <c r="J720">
        <v>46107.080862069088</v>
      </c>
      <c r="K720">
        <v>2900.5012484204649</v>
      </c>
      <c r="L720">
        <v>596.71412415631369</v>
      </c>
      <c r="M720">
        <v>2.937514259918762E-2</v>
      </c>
    </row>
    <row r="721" spans="1:13">
      <c r="A721" s="14" t="s">
        <v>604</v>
      </c>
      <c r="B721" t="s">
        <v>114</v>
      </c>
      <c r="C721" t="s">
        <v>366</v>
      </c>
      <c r="D721">
        <v>104.40199999999999</v>
      </c>
      <c r="E721">
        <v>47444.746644381026</v>
      </c>
      <c r="F721">
        <v>461.89709009405959</v>
      </c>
      <c r="G721">
        <v>20.685427482232146</v>
      </c>
      <c r="H721">
        <v>7.2252680728993754E-2</v>
      </c>
      <c r="I721">
        <v>19.3</v>
      </c>
      <c r="J721">
        <v>55788.998272884288</v>
      </c>
      <c r="K721">
        <v>1758.6108808290153</v>
      </c>
      <c r="L721">
        <v>0</v>
      </c>
      <c r="M721">
        <v>0.13878619092878919</v>
      </c>
    </row>
    <row r="722" spans="1:13">
      <c r="A722" s="14" t="s">
        <v>604</v>
      </c>
      <c r="B722" t="s">
        <v>114</v>
      </c>
      <c r="C722" t="s">
        <v>367</v>
      </c>
      <c r="D722">
        <v>481.40389999999996</v>
      </c>
      <c r="E722">
        <v>45985.945053450254</v>
      </c>
      <c r="F722">
        <v>1021.0215995341958</v>
      </c>
      <c r="G722">
        <v>6.2919515192959574</v>
      </c>
      <c r="H722">
        <v>1.0435981953953868E-2</v>
      </c>
      <c r="I722">
        <v>48.439600000000006</v>
      </c>
      <c r="J722">
        <v>48194.412199247447</v>
      </c>
      <c r="K722">
        <v>720.68638056466193</v>
      </c>
      <c r="L722">
        <v>7.6524166178085702</v>
      </c>
      <c r="M722">
        <v>1.4231565332444672E-2</v>
      </c>
    </row>
    <row r="723" spans="1:13">
      <c r="A723" s="14" t="s">
        <v>604</v>
      </c>
      <c r="B723" t="s">
        <v>114</v>
      </c>
      <c r="C723" t="s">
        <v>368</v>
      </c>
      <c r="D723">
        <v>104.38609999999998</v>
      </c>
      <c r="E723">
        <v>40922.878205687055</v>
      </c>
      <c r="F723">
        <v>82.616363672941148</v>
      </c>
      <c r="G723">
        <v>0</v>
      </c>
      <c r="H723">
        <v>1.7796997536596033E-3</v>
      </c>
      <c r="I723">
        <v>7.3</v>
      </c>
      <c r="J723">
        <v>48200.246575342455</v>
      </c>
      <c r="K723">
        <v>0</v>
      </c>
      <c r="L723">
        <v>0</v>
      </c>
      <c r="M723">
        <v>1.4749161934221539E-2</v>
      </c>
    </row>
    <row r="724" spans="1:13">
      <c r="A724" s="14" t="s">
        <v>604</v>
      </c>
      <c r="B724" t="s">
        <v>114</v>
      </c>
      <c r="C724" t="s">
        <v>369</v>
      </c>
      <c r="D724">
        <v>699.96720000000073</v>
      </c>
      <c r="E724">
        <v>42576.256206290716</v>
      </c>
      <c r="F724">
        <v>4206.772860214016</v>
      </c>
      <c r="G724">
        <v>955.82348715768342</v>
      </c>
      <c r="H724">
        <v>1.412696237808023E-2</v>
      </c>
      <c r="I724">
        <v>85.109300000000005</v>
      </c>
      <c r="J724">
        <v>42061.325495568643</v>
      </c>
      <c r="K724">
        <v>4614.741514734581</v>
      </c>
      <c r="L724">
        <v>1221.5428866175614</v>
      </c>
      <c r="M724">
        <v>6.602500329138534E-3</v>
      </c>
    </row>
    <row r="725" spans="1:13">
      <c r="A725" s="14" t="s">
        <v>604</v>
      </c>
      <c r="B725" t="s">
        <v>114</v>
      </c>
      <c r="C725" t="s">
        <v>370</v>
      </c>
      <c r="D725">
        <v>117.98999999999998</v>
      </c>
      <c r="E725">
        <v>44587.270894426081</v>
      </c>
      <c r="F725">
        <v>5208.0321213662201</v>
      </c>
      <c r="G725">
        <v>558.78998220188168</v>
      </c>
      <c r="H725">
        <v>1.7946302676609575E-2</v>
      </c>
      <c r="I725">
        <v>12.6861</v>
      </c>
      <c r="J725">
        <v>44337.935680258975</v>
      </c>
      <c r="K725">
        <v>3292.3766957536204</v>
      </c>
      <c r="L725">
        <v>169.50441822151802</v>
      </c>
      <c r="M725">
        <v>2.1656329279176892E-2</v>
      </c>
    </row>
    <row r="726" spans="1:13">
      <c r="A726" s="14" t="s">
        <v>604</v>
      </c>
      <c r="B726" t="s">
        <v>114</v>
      </c>
      <c r="C726" t="s">
        <v>371</v>
      </c>
      <c r="D726">
        <v>49.928100000000001</v>
      </c>
      <c r="E726">
        <v>49162.412916440517</v>
      </c>
      <c r="F726">
        <v>4003.8931984193268</v>
      </c>
      <c r="G726">
        <v>186.90336704180609</v>
      </c>
      <c r="H726">
        <v>4.4366476863520729E-2</v>
      </c>
      <c r="I726">
        <v>7.9935</v>
      </c>
      <c r="J726">
        <v>54054.081441170951</v>
      </c>
      <c r="K726">
        <v>2641.8339901169702</v>
      </c>
      <c r="L726">
        <v>177.29780446612872</v>
      </c>
      <c r="M726">
        <v>6.1675288342922942E-2</v>
      </c>
    </row>
    <row r="727" spans="1:13">
      <c r="A727" s="14" t="s">
        <v>605</v>
      </c>
      <c r="B727" t="s">
        <v>115</v>
      </c>
      <c r="C727" t="s">
        <v>365</v>
      </c>
      <c r="D727">
        <v>1716.3542999999984</v>
      </c>
      <c r="E727">
        <v>43686.435684248594</v>
      </c>
      <c r="F727">
        <v>2591.0150369303133</v>
      </c>
      <c r="G727">
        <v>533.98146874453687</v>
      </c>
      <c r="H727">
        <v>1.3350384720799042E-2</v>
      </c>
      <c r="I727">
        <v>225.77480000000011</v>
      </c>
      <c r="J727">
        <v>45148.890531627119</v>
      </c>
      <c r="K727">
        <v>2463.6441268024582</v>
      </c>
      <c r="L727">
        <v>598.39889128458947</v>
      </c>
      <c r="M727">
        <v>2.2188817415615167E-2</v>
      </c>
    </row>
    <row r="728" spans="1:13">
      <c r="A728" s="14" t="s">
        <v>605</v>
      </c>
      <c r="B728" t="s">
        <v>115</v>
      </c>
      <c r="C728" t="s">
        <v>366</v>
      </c>
      <c r="D728">
        <v>66.3</v>
      </c>
      <c r="E728">
        <v>55520.110608345909</v>
      </c>
      <c r="F728">
        <v>271.07088989441934</v>
      </c>
      <c r="G728">
        <v>0</v>
      </c>
      <c r="H728">
        <v>9.3939631243632221E-2</v>
      </c>
      <c r="I728">
        <v>10</v>
      </c>
      <c r="J728">
        <v>66927.5</v>
      </c>
      <c r="K728">
        <v>0</v>
      </c>
      <c r="L728">
        <v>0</v>
      </c>
      <c r="M728">
        <v>0.20999912841009549</v>
      </c>
    </row>
    <row r="729" spans="1:13">
      <c r="A729" s="14" t="s">
        <v>605</v>
      </c>
      <c r="B729" t="s">
        <v>115</v>
      </c>
      <c r="C729" t="s">
        <v>367</v>
      </c>
      <c r="D729">
        <v>476.26160000000004</v>
      </c>
      <c r="E729">
        <v>45686.239544261676</v>
      </c>
      <c r="F729">
        <v>1001.0114189344679</v>
      </c>
      <c r="G729">
        <v>1.5234904514661689</v>
      </c>
      <c r="H729">
        <v>1.154660152453826E-2</v>
      </c>
      <c r="I729">
        <v>63.781400000000012</v>
      </c>
      <c r="J729">
        <v>47328.651064416896</v>
      </c>
      <c r="K729">
        <v>851.09451971891474</v>
      </c>
      <c r="L729">
        <v>0</v>
      </c>
      <c r="M729">
        <v>1.1732996937993742E-2</v>
      </c>
    </row>
    <row r="730" spans="1:13">
      <c r="A730" s="14" t="s">
        <v>605</v>
      </c>
      <c r="B730" t="s">
        <v>115</v>
      </c>
      <c r="C730" t="s">
        <v>368</v>
      </c>
      <c r="D730">
        <v>153.89630000000002</v>
      </c>
      <c r="E730">
        <v>42586.575511128802</v>
      </c>
      <c r="F730">
        <v>23.825783985709855</v>
      </c>
      <c r="G730">
        <v>11.06498336867098</v>
      </c>
      <c r="H730">
        <v>6.3333801536405764E-3</v>
      </c>
      <c r="I730">
        <v>22.100000000000005</v>
      </c>
      <c r="J730">
        <v>42317.552790346905</v>
      </c>
      <c r="K730">
        <v>3.8009049773755645</v>
      </c>
      <c r="L730">
        <v>0</v>
      </c>
      <c r="M730">
        <v>8.4888809968046829E-3</v>
      </c>
    </row>
    <row r="731" spans="1:13">
      <c r="A731" s="14" t="s">
        <v>605</v>
      </c>
      <c r="B731" t="s">
        <v>115</v>
      </c>
      <c r="C731" t="s">
        <v>369</v>
      </c>
      <c r="D731">
        <v>833.39840000000004</v>
      </c>
      <c r="E731">
        <v>41255.489194403781</v>
      </c>
      <c r="F731">
        <v>4183.6143793892597</v>
      </c>
      <c r="G731">
        <v>980.68557607021989</v>
      </c>
      <c r="H731">
        <v>7.0778286405710836E-3</v>
      </c>
      <c r="I731">
        <v>109.81499999999997</v>
      </c>
      <c r="J731">
        <v>41638.217684287207</v>
      </c>
      <c r="K731">
        <v>4445.8730592359898</v>
      </c>
      <c r="L731">
        <v>1194.7430678869005</v>
      </c>
      <c r="M731">
        <v>7.2655006633100105E-3</v>
      </c>
    </row>
    <row r="732" spans="1:13">
      <c r="A732" s="14" t="s">
        <v>605</v>
      </c>
      <c r="B732" t="s">
        <v>115</v>
      </c>
      <c r="C732" t="s">
        <v>370</v>
      </c>
      <c r="D732">
        <v>128.58150000000001</v>
      </c>
      <c r="E732">
        <v>45617.957352599922</v>
      </c>
      <c r="F732">
        <v>1974.3320773206101</v>
      </c>
      <c r="G732">
        <v>436.97724789335933</v>
      </c>
      <c r="H732">
        <v>1.7065322124834924E-2</v>
      </c>
      <c r="I732">
        <v>13.8</v>
      </c>
      <c r="J732">
        <v>51041.908212560389</v>
      </c>
      <c r="K732">
        <v>0</v>
      </c>
      <c r="L732">
        <v>0</v>
      </c>
      <c r="M732">
        <v>2.4436678205604464E-2</v>
      </c>
    </row>
    <row r="733" spans="1:13">
      <c r="A733" s="14" t="s">
        <v>605</v>
      </c>
      <c r="B733" t="s">
        <v>115</v>
      </c>
      <c r="C733" t="s">
        <v>371</v>
      </c>
      <c r="D733">
        <v>57.916499999999999</v>
      </c>
      <c r="E733">
        <v>47309.771682796214</v>
      </c>
      <c r="F733">
        <v>3595.4812531834632</v>
      </c>
      <c r="G733">
        <v>700.7324337623993</v>
      </c>
      <c r="H733">
        <v>1.4309407816083135E-2</v>
      </c>
      <c r="I733">
        <v>6.2784000000000004</v>
      </c>
      <c r="J733">
        <v>46735.152268093778</v>
      </c>
      <c r="K733">
        <v>2172.0836518858309</v>
      </c>
      <c r="L733">
        <v>621.60423037716612</v>
      </c>
      <c r="M733">
        <v>0</v>
      </c>
    </row>
    <row r="734" spans="1:13">
      <c r="A734" s="14" t="s">
        <v>606</v>
      </c>
      <c r="B734" t="s">
        <v>41</v>
      </c>
      <c r="C734" t="s">
        <v>365</v>
      </c>
      <c r="D734">
        <v>330.4525000000001</v>
      </c>
      <c r="E734">
        <v>43810.05541330955</v>
      </c>
      <c r="F734">
        <v>2086.5592785649974</v>
      </c>
      <c r="G734">
        <v>474.2057633094015</v>
      </c>
      <c r="H734">
        <v>1.5828642654724692E-2</v>
      </c>
      <c r="I734">
        <v>42.5443</v>
      </c>
      <c r="J734">
        <v>48725.811761700941</v>
      </c>
      <c r="K734">
        <v>1502.6715682241806</v>
      </c>
      <c r="L734">
        <v>360.65089800513817</v>
      </c>
      <c r="M734">
        <v>5.5280208958529274E-2</v>
      </c>
    </row>
    <row r="735" spans="1:13">
      <c r="A735" s="14" t="s">
        <v>606</v>
      </c>
      <c r="B735" t="s">
        <v>41</v>
      </c>
      <c r="C735" t="s">
        <v>366</v>
      </c>
      <c r="D735">
        <v>42.196199999999997</v>
      </c>
      <c r="E735">
        <v>47042.755587785941</v>
      </c>
      <c r="F735">
        <v>4.0212151805138854</v>
      </c>
      <c r="G735">
        <v>5.7374834700755049</v>
      </c>
      <c r="H735">
        <v>5.4016182633633586E-2</v>
      </c>
      <c r="I735">
        <v>7.4</v>
      </c>
      <c r="J735">
        <v>62466.328828828817</v>
      </c>
      <c r="K735">
        <v>355.81081081081078</v>
      </c>
      <c r="L735">
        <v>0</v>
      </c>
      <c r="M735">
        <v>0.19279870275835939</v>
      </c>
    </row>
    <row r="736" spans="1:13">
      <c r="A736" s="14" t="s">
        <v>606</v>
      </c>
      <c r="B736" t="s">
        <v>41</v>
      </c>
      <c r="C736" t="s">
        <v>367</v>
      </c>
      <c r="D736">
        <v>68.221800000000016</v>
      </c>
      <c r="E736">
        <v>46115.666445818388</v>
      </c>
      <c r="F736">
        <v>997.04258755998808</v>
      </c>
      <c r="G736">
        <v>2.3074735641686379</v>
      </c>
      <c r="H736">
        <v>5.7941320944839376E-3</v>
      </c>
      <c r="I736">
        <v>8.8640000000000008</v>
      </c>
      <c r="J736">
        <v>49481.300767148008</v>
      </c>
      <c r="K736">
        <v>317.29241877256317</v>
      </c>
      <c r="L736">
        <v>0</v>
      </c>
      <c r="M736">
        <v>1.8612126212160306E-2</v>
      </c>
    </row>
    <row r="737" spans="1:13">
      <c r="A737" s="14" t="s">
        <v>606</v>
      </c>
      <c r="B737" t="s">
        <v>41</v>
      </c>
      <c r="C737" t="s">
        <v>368</v>
      </c>
      <c r="D737">
        <v>30.392299999999999</v>
      </c>
      <c r="E737">
        <v>42618.293723519884</v>
      </c>
      <c r="F737">
        <v>1.3819289754312771</v>
      </c>
      <c r="G737">
        <v>1.0976464433425572</v>
      </c>
      <c r="H737">
        <v>8.5114762254055645E-3</v>
      </c>
      <c r="I737">
        <v>2.6</v>
      </c>
      <c r="J737">
        <v>36078.205128205125</v>
      </c>
      <c r="K737">
        <v>16.153846153846153</v>
      </c>
      <c r="L737">
        <v>27.573076923076922</v>
      </c>
      <c r="M737">
        <v>0</v>
      </c>
    </row>
    <row r="738" spans="1:13">
      <c r="A738" s="14" t="s">
        <v>606</v>
      </c>
      <c r="B738" t="s">
        <v>41</v>
      </c>
      <c r="C738" t="s">
        <v>369</v>
      </c>
      <c r="D738">
        <v>149.94219999999996</v>
      </c>
      <c r="E738">
        <v>41317.313638188614</v>
      </c>
      <c r="F738">
        <v>3984.0442517183305</v>
      </c>
      <c r="G738">
        <v>1006.9593483355596</v>
      </c>
      <c r="H738">
        <v>1.1284706830004489E-2</v>
      </c>
      <c r="I738">
        <v>16.280300000000004</v>
      </c>
      <c r="J738">
        <v>42715.329979586764</v>
      </c>
      <c r="K738">
        <v>3479.4180696915896</v>
      </c>
      <c r="L738">
        <v>919.08994306001716</v>
      </c>
      <c r="M738">
        <v>0</v>
      </c>
    </row>
    <row r="739" spans="1:13">
      <c r="A739" s="14" t="s">
        <v>606</v>
      </c>
      <c r="B739" t="s">
        <v>41</v>
      </c>
      <c r="C739" t="s">
        <v>370</v>
      </c>
      <c r="D739">
        <v>33.549999999999997</v>
      </c>
      <c r="E739">
        <v>46258.683556880263</v>
      </c>
      <c r="F739">
        <v>646.88315946348746</v>
      </c>
      <c r="G739">
        <v>142.54336810730254</v>
      </c>
      <c r="H739">
        <v>8.8579959375903409E-3</v>
      </c>
      <c r="I739">
        <v>5</v>
      </c>
      <c r="J739">
        <v>50009.25</v>
      </c>
      <c r="K739">
        <v>359.33199999999999</v>
      </c>
      <c r="L739">
        <v>61.777999999999999</v>
      </c>
      <c r="M739">
        <v>3.5496995594065647E-2</v>
      </c>
    </row>
    <row r="740" spans="1:13">
      <c r="A740" s="14" t="s">
        <v>606</v>
      </c>
      <c r="B740" t="s">
        <v>41</v>
      </c>
      <c r="C740" t="s">
        <v>371</v>
      </c>
      <c r="D740">
        <v>6.15</v>
      </c>
    </row>
    <row r="741" spans="1:13">
      <c r="A741" s="14" t="s">
        <v>607</v>
      </c>
      <c r="B741" t="s">
        <v>42</v>
      </c>
      <c r="C741" t="s">
        <v>365</v>
      </c>
      <c r="D741">
        <v>88.881399999999985</v>
      </c>
      <c r="E741">
        <v>45347.689974130328</v>
      </c>
      <c r="F741">
        <v>2744.6568123364395</v>
      </c>
      <c r="G741">
        <v>446.02200235369816</v>
      </c>
      <c r="H741">
        <v>3.3120403827854521E-2</v>
      </c>
      <c r="I741">
        <v>17.6753</v>
      </c>
      <c r="J741">
        <v>44799.675677357671</v>
      </c>
      <c r="K741">
        <v>3145.9811148891395</v>
      </c>
      <c r="L741">
        <v>865.92702811267702</v>
      </c>
      <c r="M741">
        <v>1.2495862102684503E-2</v>
      </c>
    </row>
    <row r="742" spans="1:13">
      <c r="A742" s="14" t="s">
        <v>607</v>
      </c>
      <c r="B742" t="s">
        <v>42</v>
      </c>
      <c r="C742" t="s">
        <v>366</v>
      </c>
      <c r="D742">
        <v>16.236099999999997</v>
      </c>
      <c r="E742">
        <v>49020.826173362657</v>
      </c>
      <c r="F742">
        <v>442.26138050393888</v>
      </c>
      <c r="G742">
        <v>4.1574023318407756</v>
      </c>
      <c r="H742">
        <v>0.10476866149154374</v>
      </c>
      <c r="I742">
        <v>1.1000000000000001</v>
      </c>
      <c r="J742">
        <v>47543.181818181816</v>
      </c>
      <c r="K742">
        <v>568.18181818181813</v>
      </c>
      <c r="L742">
        <v>0</v>
      </c>
      <c r="M742">
        <v>0</v>
      </c>
    </row>
    <row r="743" spans="1:13">
      <c r="A743" s="14" t="s">
        <v>607</v>
      </c>
      <c r="B743" t="s">
        <v>42</v>
      </c>
      <c r="C743" t="s">
        <v>367</v>
      </c>
      <c r="D743">
        <v>22.5075</v>
      </c>
      <c r="E743">
        <v>48213.608871117038</v>
      </c>
      <c r="F743">
        <v>1836.0102188159501</v>
      </c>
      <c r="G743">
        <v>0</v>
      </c>
      <c r="H743">
        <v>2.4171429056457361E-2</v>
      </c>
      <c r="I743">
        <v>2.3499999999999996</v>
      </c>
      <c r="J743">
        <v>42928.886524822701</v>
      </c>
      <c r="K743">
        <v>0</v>
      </c>
      <c r="L743">
        <v>0</v>
      </c>
      <c r="M743">
        <v>0</v>
      </c>
    </row>
    <row r="744" spans="1:13">
      <c r="A744" s="14" t="s">
        <v>607</v>
      </c>
      <c r="B744" t="s">
        <v>42</v>
      </c>
      <c r="C744" t="s">
        <v>368</v>
      </c>
      <c r="D744">
        <v>9.6179000000000006</v>
      </c>
      <c r="E744">
        <v>43897.690677452105</v>
      </c>
      <c r="F744">
        <v>1501.5751879308373</v>
      </c>
      <c r="G744">
        <v>0</v>
      </c>
      <c r="H744">
        <v>3.1707254944870721E-2</v>
      </c>
      <c r="I744">
        <v>1.94</v>
      </c>
      <c r="J744">
        <v>38034.621993127148</v>
      </c>
      <c r="K744">
        <v>0</v>
      </c>
      <c r="L744">
        <v>0</v>
      </c>
      <c r="M744">
        <v>0</v>
      </c>
    </row>
    <row r="745" spans="1:13">
      <c r="A745" s="14" t="s">
        <v>607</v>
      </c>
      <c r="B745" t="s">
        <v>42</v>
      </c>
      <c r="C745" t="s">
        <v>369</v>
      </c>
      <c r="D745">
        <v>34.791600000000003</v>
      </c>
      <c r="E745">
        <v>41347.529384487425</v>
      </c>
      <c r="F745">
        <v>5064.0482185355077</v>
      </c>
      <c r="G745">
        <v>1133.58942963244</v>
      </c>
      <c r="H745">
        <v>0</v>
      </c>
      <c r="I745">
        <v>11.600300000000001</v>
      </c>
      <c r="J745">
        <v>45939.479223238479</v>
      </c>
      <c r="K745">
        <v>4739.632595708732</v>
      </c>
      <c r="L745">
        <v>1319.4072567088781</v>
      </c>
      <c r="M745">
        <v>1.8012918087045953E-2</v>
      </c>
    </row>
    <row r="746" spans="1:13">
      <c r="A746" s="14" t="s">
        <v>607</v>
      </c>
      <c r="B746" t="s">
        <v>42</v>
      </c>
      <c r="C746" t="s">
        <v>370</v>
      </c>
      <c r="D746">
        <v>3.7282999999999999</v>
      </c>
    </row>
    <row r="747" spans="1:13">
      <c r="A747" s="14" t="s">
        <v>607</v>
      </c>
      <c r="B747" t="s">
        <v>42</v>
      </c>
      <c r="C747" t="s">
        <v>371</v>
      </c>
      <c r="D747">
        <v>2</v>
      </c>
    </row>
    <row r="748" spans="1:13">
      <c r="A748" s="14" t="s">
        <v>608</v>
      </c>
      <c r="B748" t="s">
        <v>43</v>
      </c>
      <c r="C748" t="s">
        <v>365</v>
      </c>
      <c r="D748">
        <v>213.86670000000032</v>
      </c>
      <c r="E748">
        <v>44384.618128371483</v>
      </c>
      <c r="F748">
        <v>2305.133992341955</v>
      </c>
      <c r="G748">
        <v>505.13782650594891</v>
      </c>
      <c r="H748">
        <v>1.2368942757368591E-2</v>
      </c>
      <c r="I748">
        <v>22.960699999999999</v>
      </c>
      <c r="J748">
        <v>50170.171169287809</v>
      </c>
      <c r="K748">
        <v>1428.672035260249</v>
      </c>
      <c r="L748">
        <v>457.56357602337908</v>
      </c>
      <c r="M748">
        <v>5.4754372783324595E-2</v>
      </c>
    </row>
    <row r="749" spans="1:13">
      <c r="A749" s="14" t="s">
        <v>608</v>
      </c>
      <c r="B749" t="s">
        <v>43</v>
      </c>
      <c r="C749" t="s">
        <v>366</v>
      </c>
      <c r="D749">
        <v>14.142900000000001</v>
      </c>
      <c r="E749">
        <v>54536.082651601391</v>
      </c>
      <c r="F749">
        <v>150.53489736899786</v>
      </c>
      <c r="G749">
        <v>0</v>
      </c>
      <c r="H749">
        <v>7.8368488376342207E-2</v>
      </c>
      <c r="I749">
        <v>4.0999999999999996</v>
      </c>
      <c r="J749">
        <v>62047.154471544723</v>
      </c>
      <c r="K749">
        <v>0</v>
      </c>
      <c r="L749">
        <v>0</v>
      </c>
      <c r="M749">
        <v>0.19729159569171101</v>
      </c>
    </row>
    <row r="750" spans="1:13">
      <c r="A750" s="14" t="s">
        <v>608</v>
      </c>
      <c r="B750" t="s">
        <v>43</v>
      </c>
      <c r="C750" t="s">
        <v>367</v>
      </c>
      <c r="D750">
        <v>51.159699999999994</v>
      </c>
      <c r="E750">
        <v>46061.958466169024</v>
      </c>
      <c r="F750">
        <v>1381.8493853560519</v>
      </c>
      <c r="G750">
        <v>9.3769119052691874</v>
      </c>
      <c r="H750">
        <v>9.5167527215037403E-3</v>
      </c>
      <c r="I750">
        <v>6.1823000000000006</v>
      </c>
      <c r="J750">
        <v>44053.836220608297</v>
      </c>
      <c r="K750">
        <v>403.0862300438348</v>
      </c>
      <c r="L750">
        <v>8.4240493020396929</v>
      </c>
      <c r="M750">
        <v>0</v>
      </c>
    </row>
    <row r="751" spans="1:13">
      <c r="A751" s="14" t="s">
        <v>608</v>
      </c>
      <c r="B751" t="s">
        <v>43</v>
      </c>
      <c r="C751" t="s">
        <v>368</v>
      </c>
      <c r="D751">
        <v>22</v>
      </c>
      <c r="E751">
        <v>37998.787878787873</v>
      </c>
      <c r="F751">
        <v>642.68181818181813</v>
      </c>
      <c r="G751">
        <v>0</v>
      </c>
      <c r="H751">
        <v>0</v>
      </c>
      <c r="I751">
        <v>0.6</v>
      </c>
      <c r="J751">
        <v>35950</v>
      </c>
      <c r="K751">
        <v>153.33333333333334</v>
      </c>
      <c r="L751">
        <v>0</v>
      </c>
      <c r="M751">
        <v>0</v>
      </c>
    </row>
    <row r="752" spans="1:13">
      <c r="A752" s="14" t="s">
        <v>608</v>
      </c>
      <c r="B752" t="s">
        <v>43</v>
      </c>
      <c r="C752" t="s">
        <v>369</v>
      </c>
      <c r="D752">
        <v>102.76560000000002</v>
      </c>
      <c r="E752">
        <v>42868.689352273504</v>
      </c>
      <c r="F752">
        <v>3590.689880660454</v>
      </c>
      <c r="G752">
        <v>1033.4152673657329</v>
      </c>
      <c r="H752">
        <v>7.10346474968453E-3</v>
      </c>
      <c r="I752">
        <v>9.1783999999999999</v>
      </c>
      <c r="J752">
        <v>48040.586322234813</v>
      </c>
      <c r="K752">
        <v>3238.0142508498211</v>
      </c>
      <c r="L752">
        <v>1138.9675760481132</v>
      </c>
      <c r="M752">
        <v>6.8500207659845562E-3</v>
      </c>
    </row>
    <row r="753" spans="1:13">
      <c r="A753" s="14" t="s">
        <v>608</v>
      </c>
      <c r="B753" t="s">
        <v>43</v>
      </c>
      <c r="C753" t="s">
        <v>370</v>
      </c>
      <c r="D753">
        <v>14.65</v>
      </c>
      <c r="E753">
        <v>46365.574516496017</v>
      </c>
      <c r="F753">
        <v>2515.0853242320818</v>
      </c>
      <c r="G753">
        <v>92.348122866894201</v>
      </c>
      <c r="H753">
        <v>1.1609152331721921E-3</v>
      </c>
      <c r="I753">
        <v>1</v>
      </c>
      <c r="J753">
        <v>56266.666666666664</v>
      </c>
      <c r="K753">
        <v>0</v>
      </c>
      <c r="L753">
        <v>0</v>
      </c>
      <c r="M753">
        <v>9.3868483412321846E-3</v>
      </c>
    </row>
    <row r="754" spans="1:13">
      <c r="A754" s="14" t="s">
        <v>608</v>
      </c>
      <c r="B754" t="s">
        <v>43</v>
      </c>
      <c r="C754" t="s">
        <v>371</v>
      </c>
      <c r="D754">
        <v>9.1485000000000003</v>
      </c>
      <c r="E754">
        <v>48524.008034103957</v>
      </c>
      <c r="F754">
        <v>20.003279226102638</v>
      </c>
      <c r="G754">
        <v>0</v>
      </c>
      <c r="H754">
        <v>1.1373064056479964E-2</v>
      </c>
      <c r="I754">
        <v>1.9</v>
      </c>
      <c r="J754">
        <v>56011.84210526316</v>
      </c>
      <c r="K754">
        <v>262.90526315789475</v>
      </c>
      <c r="L754">
        <v>0</v>
      </c>
      <c r="M754">
        <v>0.1022068856037949</v>
      </c>
    </row>
    <row r="755" spans="1:13">
      <c r="A755" s="14" t="s">
        <v>609</v>
      </c>
      <c r="B755" t="s">
        <v>610</v>
      </c>
      <c r="C755" t="s">
        <v>365</v>
      </c>
      <c r="D755">
        <v>2604.7419876497493</v>
      </c>
      <c r="E755">
        <v>43821.063551726387</v>
      </c>
      <c r="F755">
        <v>2307.5594544484406</v>
      </c>
      <c r="G755">
        <v>388.73730096915722</v>
      </c>
      <c r="H755">
        <v>1.459633492917339E-2</v>
      </c>
      <c r="I755">
        <v>335.81270000000006</v>
      </c>
      <c r="J755">
        <v>45811.904480781493</v>
      </c>
      <c r="K755">
        <v>2280.6572532843452</v>
      </c>
      <c r="L755">
        <v>470.21941099904797</v>
      </c>
      <c r="M755">
        <v>2.9729481216810617E-2</v>
      </c>
    </row>
    <row r="756" spans="1:13">
      <c r="A756" s="14" t="s">
        <v>609</v>
      </c>
      <c r="B756" t="s">
        <v>610</v>
      </c>
      <c r="C756" t="s">
        <v>366</v>
      </c>
      <c r="D756">
        <v>88.4</v>
      </c>
      <c r="E756">
        <v>56160.466628959264</v>
      </c>
      <c r="F756">
        <v>118.19049773755657</v>
      </c>
      <c r="G756">
        <v>0.30248868778280541</v>
      </c>
      <c r="H756">
        <v>0.11613392976244118</v>
      </c>
      <c r="I756">
        <v>25.800000000000004</v>
      </c>
      <c r="J756">
        <v>62022.170542635649</v>
      </c>
      <c r="K756">
        <v>211.55581395348835</v>
      </c>
      <c r="L756">
        <v>0</v>
      </c>
      <c r="M756">
        <v>0.18206341094219866</v>
      </c>
    </row>
    <row r="757" spans="1:13">
      <c r="A757" s="14" t="s">
        <v>609</v>
      </c>
      <c r="B757" t="s">
        <v>610</v>
      </c>
      <c r="C757" t="s">
        <v>367</v>
      </c>
      <c r="D757">
        <v>800.29789999999923</v>
      </c>
      <c r="E757">
        <v>45800.608394574083</v>
      </c>
      <c r="F757">
        <v>863.74822425499394</v>
      </c>
      <c r="G757">
        <v>4.2873160107005193</v>
      </c>
      <c r="H757">
        <v>1.2746056739943331E-2</v>
      </c>
      <c r="I757">
        <v>96.402100000000004</v>
      </c>
      <c r="J757">
        <v>46967.313177479184</v>
      </c>
      <c r="K757">
        <v>508.94638187342389</v>
      </c>
      <c r="L757">
        <v>7.7575073572048741</v>
      </c>
      <c r="M757">
        <v>1.319033385076262E-2</v>
      </c>
    </row>
    <row r="758" spans="1:13">
      <c r="A758" s="14" t="s">
        <v>609</v>
      </c>
      <c r="B758" t="s">
        <v>610</v>
      </c>
      <c r="C758" t="s">
        <v>368</v>
      </c>
      <c r="D758">
        <v>341.52920000000017</v>
      </c>
      <c r="E758">
        <v>39332.326669774266</v>
      </c>
      <c r="F758">
        <v>501.4066147199124</v>
      </c>
      <c r="G758">
        <v>1.1975842768348937</v>
      </c>
      <c r="H758">
        <v>4.0866486250293972E-3</v>
      </c>
      <c r="I758">
        <v>27.888500000000001</v>
      </c>
      <c r="J758">
        <v>41186.423615468731</v>
      </c>
      <c r="K758">
        <v>77.738135790738113</v>
      </c>
      <c r="L758">
        <v>0</v>
      </c>
      <c r="M758">
        <v>4.509633838891562E-3</v>
      </c>
    </row>
    <row r="759" spans="1:13">
      <c r="A759" s="14" t="s">
        <v>609</v>
      </c>
      <c r="B759" t="s">
        <v>610</v>
      </c>
      <c r="C759" t="s">
        <v>369</v>
      </c>
      <c r="D759">
        <v>1208.2705876497491</v>
      </c>
      <c r="E759">
        <v>42439.869192430699</v>
      </c>
      <c r="F759">
        <v>4057.7526508666733</v>
      </c>
      <c r="G759">
        <v>828.46947548985054</v>
      </c>
      <c r="H759">
        <v>9.1151618022426596E-3</v>
      </c>
      <c r="I759">
        <v>154.21130000000002</v>
      </c>
      <c r="J759">
        <v>42972.901223840279</v>
      </c>
      <c r="K759">
        <v>4301.5521560352572</v>
      </c>
      <c r="L759">
        <v>985.46221969466581</v>
      </c>
      <c r="M759">
        <v>9.8206058442815783E-3</v>
      </c>
    </row>
    <row r="760" spans="1:13">
      <c r="A760" s="14" t="s">
        <v>609</v>
      </c>
      <c r="B760" t="s">
        <v>610</v>
      </c>
      <c r="C760" t="s">
        <v>370</v>
      </c>
      <c r="D760">
        <v>111.93489999999998</v>
      </c>
      <c r="E760">
        <v>46861.225445921424</v>
      </c>
      <c r="F760">
        <v>1837.4242528469674</v>
      </c>
      <c r="G760">
        <v>58.557518700601882</v>
      </c>
      <c r="H760">
        <v>1.6950376627618596E-2</v>
      </c>
      <c r="I760">
        <v>21.4908</v>
      </c>
      <c r="J760">
        <v>45499.543680706782</v>
      </c>
      <c r="K760">
        <v>2026.4038565339588</v>
      </c>
      <c r="L760">
        <v>241.42423734807451</v>
      </c>
      <c r="M760">
        <v>1.9975282234307438E-2</v>
      </c>
    </row>
    <row r="761" spans="1:13">
      <c r="A761" s="14" t="s">
        <v>609</v>
      </c>
      <c r="B761" t="s">
        <v>610</v>
      </c>
      <c r="C761" t="s">
        <v>371</v>
      </c>
      <c r="D761">
        <v>54.309399999999997</v>
      </c>
      <c r="E761">
        <v>47256.236949772989</v>
      </c>
      <c r="F761">
        <v>536.05803046986352</v>
      </c>
      <c r="G761">
        <v>20.688131336380074</v>
      </c>
      <c r="H761">
        <v>1.5379917845805629E-2</v>
      </c>
      <c r="I761">
        <v>10.02</v>
      </c>
      <c r="J761">
        <v>50193.970392548246</v>
      </c>
      <c r="K761">
        <v>228.24750499001996</v>
      </c>
      <c r="L761">
        <v>0</v>
      </c>
      <c r="M761">
        <v>5.987595618626626E-2</v>
      </c>
    </row>
    <row r="762" spans="1:13">
      <c r="A762" s="14" t="s">
        <v>611</v>
      </c>
      <c r="B762" t="s">
        <v>44</v>
      </c>
      <c r="C762" t="s">
        <v>365</v>
      </c>
      <c r="D762">
        <v>266.22428971722371</v>
      </c>
      <c r="E762">
        <v>43918.408659301589</v>
      </c>
      <c r="F762">
        <v>2049.8006045189745</v>
      </c>
      <c r="G762">
        <v>353.23249467539472</v>
      </c>
      <c r="H762">
        <v>1.5858513173440624E-2</v>
      </c>
      <c r="I762">
        <v>27.162099999999999</v>
      </c>
      <c r="J762">
        <v>48242.55233701862</v>
      </c>
      <c r="K762">
        <v>2127.7916655928666</v>
      </c>
      <c r="L762">
        <v>617.57522430150834</v>
      </c>
      <c r="M762">
        <v>7.3756442699711419E-2</v>
      </c>
    </row>
    <row r="763" spans="1:13">
      <c r="A763" s="14" t="s">
        <v>611</v>
      </c>
      <c r="B763" t="s">
        <v>44</v>
      </c>
      <c r="C763" t="s">
        <v>366</v>
      </c>
      <c r="D763">
        <v>11.7</v>
      </c>
      <c r="E763">
        <v>53280.698005698017</v>
      </c>
      <c r="F763">
        <v>182.39316239316241</v>
      </c>
      <c r="G763">
        <v>0</v>
      </c>
      <c r="H763">
        <v>9.9138074593623587E-2</v>
      </c>
      <c r="I763">
        <v>1.7</v>
      </c>
      <c r="J763">
        <v>82738.921568627455</v>
      </c>
      <c r="K763">
        <v>268.8235294117647</v>
      </c>
      <c r="L763">
        <v>0</v>
      </c>
      <c r="M763">
        <v>0.39823002578308903</v>
      </c>
    </row>
    <row r="764" spans="1:13">
      <c r="A764" s="14" t="s">
        <v>611</v>
      </c>
      <c r="B764" t="s">
        <v>44</v>
      </c>
      <c r="C764" t="s">
        <v>367</v>
      </c>
      <c r="D764">
        <v>91.807299999999955</v>
      </c>
      <c r="E764">
        <v>44838.345516460395</v>
      </c>
      <c r="F764">
        <v>780.0441794933522</v>
      </c>
      <c r="G764">
        <v>0</v>
      </c>
      <c r="H764">
        <v>1.5155873862396613E-2</v>
      </c>
      <c r="I764">
        <v>6.95</v>
      </c>
      <c r="J764">
        <v>52903.767386091131</v>
      </c>
      <c r="K764">
        <v>1065.8992805755395</v>
      </c>
      <c r="L764">
        <v>0</v>
      </c>
      <c r="M764">
        <v>5.6219340902525831E-2</v>
      </c>
    </row>
    <row r="765" spans="1:13">
      <c r="A765" s="14" t="s">
        <v>611</v>
      </c>
      <c r="B765" t="s">
        <v>44</v>
      </c>
      <c r="C765" t="s">
        <v>368</v>
      </c>
      <c r="D765">
        <v>43.895799999999994</v>
      </c>
      <c r="E765">
        <v>42183.291282992897</v>
      </c>
      <c r="F765">
        <v>891.47481080194473</v>
      </c>
      <c r="G765">
        <v>0</v>
      </c>
      <c r="H765">
        <v>9.0199852528926173E-4</v>
      </c>
      <c r="I765">
        <v>4.46</v>
      </c>
      <c r="J765">
        <v>46397.869955156952</v>
      </c>
      <c r="K765">
        <v>313.9013452914798</v>
      </c>
      <c r="L765">
        <v>0</v>
      </c>
      <c r="M765">
        <v>0.11341456487843671</v>
      </c>
    </row>
    <row r="766" spans="1:13">
      <c r="A766" s="14" t="s">
        <v>611</v>
      </c>
      <c r="B766" t="s">
        <v>44</v>
      </c>
      <c r="C766" t="s">
        <v>369</v>
      </c>
      <c r="D766">
        <v>103.10568971722367</v>
      </c>
      <c r="E766">
        <v>42386.916266722867</v>
      </c>
      <c r="F766">
        <v>4147.0083869539676</v>
      </c>
      <c r="G766">
        <v>912.06479737355266</v>
      </c>
      <c r="H766">
        <v>1.3485761024930874E-2</v>
      </c>
      <c r="I766">
        <v>11.552099999999999</v>
      </c>
      <c r="J766">
        <v>40127.524937745809</v>
      </c>
      <c r="K766">
        <v>4159.0308255641839</v>
      </c>
      <c r="L766">
        <v>1447.5870188104329</v>
      </c>
      <c r="M766">
        <v>0</v>
      </c>
    </row>
    <row r="767" spans="1:13">
      <c r="A767" s="14" t="s">
        <v>611</v>
      </c>
      <c r="B767" t="s">
        <v>44</v>
      </c>
      <c r="C767" t="s">
        <v>370</v>
      </c>
      <c r="D767">
        <v>9.5000000000000018</v>
      </c>
      <c r="E767">
        <v>47212.245614035084</v>
      </c>
      <c r="F767">
        <v>91.263157894736821</v>
      </c>
      <c r="G767">
        <v>0</v>
      </c>
      <c r="H767">
        <v>4.8470125727849214E-3</v>
      </c>
      <c r="I767">
        <v>1.2</v>
      </c>
      <c r="J767">
        <v>55143.055555555562</v>
      </c>
      <c r="K767">
        <v>0</v>
      </c>
      <c r="L767">
        <v>43.308333333333337</v>
      </c>
      <c r="M767">
        <v>0</v>
      </c>
    </row>
    <row r="768" spans="1:13">
      <c r="A768" s="14" t="s">
        <v>611</v>
      </c>
      <c r="B768" t="s">
        <v>44</v>
      </c>
      <c r="C768" t="s">
        <v>371</v>
      </c>
      <c r="D768">
        <v>6.2155000000000005</v>
      </c>
    </row>
    <row r="769" spans="1:13">
      <c r="A769" s="14" t="s">
        <v>612</v>
      </c>
      <c r="B769" t="s">
        <v>45</v>
      </c>
      <c r="C769" t="s">
        <v>365</v>
      </c>
      <c r="D769">
        <v>499.54931073537313</v>
      </c>
      <c r="E769">
        <v>44539.054761625353</v>
      </c>
      <c r="F769">
        <v>3030.5579198406022</v>
      </c>
      <c r="G769">
        <v>478.31296103333926</v>
      </c>
      <c r="H769">
        <v>1.5652192544123811E-2</v>
      </c>
      <c r="I769">
        <v>70.461100000000002</v>
      </c>
      <c r="J769">
        <v>44510.02201332838</v>
      </c>
      <c r="K769">
        <v>3265.0476645979124</v>
      </c>
      <c r="L769">
        <v>580.01024678865372</v>
      </c>
      <c r="M769">
        <v>2.6730394557775716E-2</v>
      </c>
    </row>
    <row r="770" spans="1:13">
      <c r="A770" s="14" t="s">
        <v>612</v>
      </c>
      <c r="B770" t="s">
        <v>45</v>
      </c>
      <c r="C770" t="s">
        <v>366</v>
      </c>
      <c r="D770">
        <v>27.936700000000002</v>
      </c>
      <c r="E770">
        <v>50706.378706146381</v>
      </c>
      <c r="F770">
        <v>1122.3158068061009</v>
      </c>
      <c r="G770">
        <v>0</v>
      </c>
      <c r="H770">
        <v>5.6173751928702789E-2</v>
      </c>
      <c r="I770">
        <v>4.2</v>
      </c>
      <c r="J770">
        <v>65688.587301587293</v>
      </c>
      <c r="K770">
        <v>396.90476190476187</v>
      </c>
      <c r="L770">
        <v>0</v>
      </c>
      <c r="M770">
        <v>0.20295980243004133</v>
      </c>
    </row>
    <row r="771" spans="1:13">
      <c r="A771" s="14" t="s">
        <v>612</v>
      </c>
      <c r="B771" t="s">
        <v>45</v>
      </c>
      <c r="C771" t="s">
        <v>367</v>
      </c>
      <c r="D771">
        <v>135.58141073537305</v>
      </c>
      <c r="E771">
        <v>47559.848457659296</v>
      </c>
      <c r="F771">
        <v>1475.849889116065</v>
      </c>
      <c r="G771">
        <v>0</v>
      </c>
      <c r="H771">
        <v>1.4879886406332287E-2</v>
      </c>
      <c r="I771">
        <v>20.472800000000007</v>
      </c>
      <c r="J771">
        <v>43765.603317572582</v>
      </c>
      <c r="K771">
        <v>622.14255011527473</v>
      </c>
      <c r="L771">
        <v>0</v>
      </c>
      <c r="M771">
        <v>1.2356116523292524E-2</v>
      </c>
    </row>
    <row r="772" spans="1:13">
      <c r="A772" s="14" t="s">
        <v>612</v>
      </c>
      <c r="B772" t="s">
        <v>45</v>
      </c>
      <c r="C772" t="s">
        <v>368</v>
      </c>
      <c r="D772">
        <v>74.176200000000009</v>
      </c>
      <c r="E772">
        <v>40581.359497161255</v>
      </c>
      <c r="F772">
        <v>333.59756903157614</v>
      </c>
      <c r="G772">
        <v>0</v>
      </c>
      <c r="H772">
        <v>1.9447270562959456E-3</v>
      </c>
      <c r="I772">
        <v>5.37</v>
      </c>
      <c r="J772">
        <v>45439.137181874612</v>
      </c>
      <c r="K772">
        <v>214.52513966480447</v>
      </c>
      <c r="L772">
        <v>0</v>
      </c>
      <c r="M772">
        <v>5.9871743710404303E-2</v>
      </c>
    </row>
    <row r="773" spans="1:13">
      <c r="A773" s="14" t="s">
        <v>612</v>
      </c>
      <c r="B773" t="s">
        <v>45</v>
      </c>
      <c r="C773" t="s">
        <v>369</v>
      </c>
      <c r="D773">
        <v>224.04610000000011</v>
      </c>
      <c r="E773">
        <v>42817.98476544927</v>
      </c>
      <c r="F773">
        <v>4671.4249433487103</v>
      </c>
      <c r="G773">
        <v>1045.0488091513309</v>
      </c>
      <c r="H773">
        <v>1.4914440363158451E-2</v>
      </c>
      <c r="I773">
        <v>30.679099999999995</v>
      </c>
      <c r="J773">
        <v>42645.615065305057</v>
      </c>
      <c r="K773">
        <v>5688.5909299816503</v>
      </c>
      <c r="L773">
        <v>1329.9552464055334</v>
      </c>
      <c r="M773">
        <v>5.2210834885769008E-3</v>
      </c>
    </row>
    <row r="774" spans="1:13">
      <c r="A774" s="14" t="s">
        <v>612</v>
      </c>
      <c r="B774" t="s">
        <v>45</v>
      </c>
      <c r="C774" t="s">
        <v>370</v>
      </c>
      <c r="D774">
        <v>27.980000000000018</v>
      </c>
      <c r="E774">
        <v>46531.120967357601</v>
      </c>
      <c r="F774">
        <v>6956.2373123659727</v>
      </c>
      <c r="G774">
        <v>68.121157969978512</v>
      </c>
      <c r="H774">
        <v>7.1221450202970382E-3</v>
      </c>
      <c r="I774">
        <v>7.4380000000000015</v>
      </c>
      <c r="J774">
        <v>41058.654566639765</v>
      </c>
      <c r="K774">
        <v>4774.670610379133</v>
      </c>
      <c r="L774">
        <v>8.9177198171551471</v>
      </c>
      <c r="M774">
        <v>0</v>
      </c>
    </row>
    <row r="775" spans="1:13">
      <c r="A775" s="14" t="s">
        <v>612</v>
      </c>
      <c r="B775" t="s">
        <v>45</v>
      </c>
      <c r="C775" t="s">
        <v>371</v>
      </c>
      <c r="D775">
        <v>9.8289000000000009</v>
      </c>
      <c r="E775">
        <v>48768.383966330577</v>
      </c>
      <c r="F775">
        <v>1675.3095463378399</v>
      </c>
      <c r="G775">
        <v>294.61791248257686</v>
      </c>
      <c r="H775">
        <v>3.3156784504076796E-2</v>
      </c>
      <c r="I775">
        <v>2.3012000000000001</v>
      </c>
      <c r="J775">
        <v>46322.385422098618</v>
      </c>
      <c r="K775">
        <v>1941.5956892056317</v>
      </c>
      <c r="L775">
        <v>0</v>
      </c>
      <c r="M775">
        <v>0</v>
      </c>
    </row>
    <row r="776" spans="1:13">
      <c r="A776" s="14" t="s">
        <v>613</v>
      </c>
      <c r="B776" t="s">
        <v>46</v>
      </c>
      <c r="C776" t="s">
        <v>365</v>
      </c>
      <c r="D776">
        <v>421.99240000000043</v>
      </c>
      <c r="E776">
        <v>45043.35070359087</v>
      </c>
      <c r="F776">
        <v>2683.3141544729215</v>
      </c>
      <c r="G776">
        <v>532.43662682076661</v>
      </c>
      <c r="H776">
        <v>1.7999462077216925E-2</v>
      </c>
      <c r="I776">
        <v>41.240500000000011</v>
      </c>
      <c r="J776">
        <v>46248.397186422735</v>
      </c>
      <c r="K776">
        <v>2578.8617984747998</v>
      </c>
      <c r="L776">
        <v>556.67171833513157</v>
      </c>
      <c r="M776">
        <v>1.4471406141553671E-2</v>
      </c>
    </row>
    <row r="777" spans="1:13">
      <c r="A777" s="14" t="s">
        <v>613</v>
      </c>
      <c r="B777" t="s">
        <v>46</v>
      </c>
      <c r="C777" t="s">
        <v>366</v>
      </c>
      <c r="D777">
        <v>29.471499999999999</v>
      </c>
      <c r="E777">
        <v>57663.153668233164</v>
      </c>
      <c r="F777">
        <v>485.96101318222691</v>
      </c>
      <c r="G777">
        <v>0</v>
      </c>
      <c r="H777">
        <v>0.12050343294649489</v>
      </c>
      <c r="I777">
        <v>2.2999999999999998</v>
      </c>
      <c r="J777">
        <v>51090.579710144928</v>
      </c>
      <c r="K777">
        <v>36.086956521739133</v>
      </c>
      <c r="L777">
        <v>0</v>
      </c>
      <c r="M777">
        <v>3.2980038211432798E-2</v>
      </c>
    </row>
    <row r="778" spans="1:13">
      <c r="A778" s="14" t="s">
        <v>613</v>
      </c>
      <c r="B778" t="s">
        <v>46</v>
      </c>
      <c r="C778" t="s">
        <v>367</v>
      </c>
      <c r="D778">
        <v>121.14699999999996</v>
      </c>
      <c r="E778">
        <v>45005.310313365859</v>
      </c>
      <c r="F778">
        <v>1194.350664894715</v>
      </c>
      <c r="G778">
        <v>2.9815018118484167</v>
      </c>
      <c r="H778">
        <v>8.1499145050693868E-3</v>
      </c>
      <c r="I778">
        <v>15.137099999999998</v>
      </c>
      <c r="J778">
        <v>48689.906421969863</v>
      </c>
      <c r="K778">
        <v>1081.1846390656071</v>
      </c>
      <c r="L778">
        <v>4.3238136763316621</v>
      </c>
      <c r="M778">
        <v>9.3656674018757612E-3</v>
      </c>
    </row>
    <row r="779" spans="1:13">
      <c r="A779" s="14" t="s">
        <v>613</v>
      </c>
      <c r="B779" t="s">
        <v>46</v>
      </c>
      <c r="C779" t="s">
        <v>368</v>
      </c>
      <c r="D779">
        <v>32.944800000000008</v>
      </c>
      <c r="E779">
        <v>39959.188020567715</v>
      </c>
      <c r="F779">
        <v>881.41375877224914</v>
      </c>
      <c r="G779">
        <v>0</v>
      </c>
      <c r="H779">
        <v>0</v>
      </c>
      <c r="I779">
        <v>3.7462</v>
      </c>
      <c r="J779">
        <v>40701.48150125461</v>
      </c>
      <c r="K779">
        <v>0</v>
      </c>
      <c r="L779">
        <v>0</v>
      </c>
      <c r="M779">
        <v>0</v>
      </c>
    </row>
    <row r="780" spans="1:13">
      <c r="A780" s="14" t="s">
        <v>613</v>
      </c>
      <c r="B780" t="s">
        <v>46</v>
      </c>
      <c r="C780" t="s">
        <v>369</v>
      </c>
      <c r="D780">
        <v>208.25930000000002</v>
      </c>
      <c r="E780">
        <v>43701.408835443741</v>
      </c>
      <c r="F780">
        <v>4293.6674616691771</v>
      </c>
      <c r="G780">
        <v>1077.1332180603699</v>
      </c>
      <c r="H780">
        <v>1.0000559263003582E-2</v>
      </c>
      <c r="I780">
        <v>17.557199999999998</v>
      </c>
      <c r="J780">
        <v>44000.874380121364</v>
      </c>
      <c r="K780">
        <v>5120.6655958808933</v>
      </c>
      <c r="L780">
        <v>1303.8508418198805</v>
      </c>
      <c r="M780">
        <v>2.1110341545239702E-2</v>
      </c>
    </row>
    <row r="781" spans="1:13">
      <c r="A781" s="14" t="s">
        <v>613</v>
      </c>
      <c r="B781" t="s">
        <v>46</v>
      </c>
      <c r="C781" t="s">
        <v>370</v>
      </c>
      <c r="D781">
        <v>21.99</v>
      </c>
      <c r="E781">
        <v>49153.387903592557</v>
      </c>
      <c r="F781">
        <v>2108.9586175534337</v>
      </c>
      <c r="G781">
        <v>0</v>
      </c>
      <c r="H781">
        <v>9.250905662910364E-3</v>
      </c>
      <c r="I781">
        <v>1.5</v>
      </c>
      <c r="J781">
        <v>53461.111111111117</v>
      </c>
      <c r="K781">
        <v>0</v>
      </c>
      <c r="L781">
        <v>0</v>
      </c>
      <c r="M781">
        <v>0</v>
      </c>
    </row>
    <row r="782" spans="1:13">
      <c r="A782" s="14" t="s">
        <v>613</v>
      </c>
      <c r="B782" t="s">
        <v>46</v>
      </c>
      <c r="C782" t="s">
        <v>371</v>
      </c>
      <c r="D782">
        <v>8.1798000000000002</v>
      </c>
    </row>
    <row r="783" spans="1:13">
      <c r="A783" s="14" t="s">
        <v>614</v>
      </c>
      <c r="B783" t="s">
        <v>47</v>
      </c>
      <c r="C783" t="s">
        <v>365</v>
      </c>
      <c r="D783">
        <v>372.3107</v>
      </c>
      <c r="E783">
        <v>44806.624780727529</v>
      </c>
      <c r="F783">
        <v>1821.9678617885543</v>
      </c>
      <c r="G783">
        <v>295.25264785567549</v>
      </c>
      <c r="H783">
        <v>2.0479813155999879E-2</v>
      </c>
      <c r="I783">
        <v>42.775400000000005</v>
      </c>
      <c r="J783">
        <v>50087.32211154075</v>
      </c>
      <c r="K783">
        <v>2171.9457912725538</v>
      </c>
      <c r="L783">
        <v>277.45105831856631</v>
      </c>
      <c r="M783">
        <v>6.5581673442788535E-2</v>
      </c>
    </row>
    <row r="784" spans="1:13">
      <c r="A784" s="14" t="s">
        <v>614</v>
      </c>
      <c r="B784" t="s">
        <v>47</v>
      </c>
      <c r="C784" t="s">
        <v>366</v>
      </c>
      <c r="D784">
        <v>18</v>
      </c>
      <c r="E784">
        <v>57334.074074074073</v>
      </c>
      <c r="F784">
        <v>0</v>
      </c>
      <c r="G784">
        <v>0</v>
      </c>
      <c r="H784">
        <v>0.14041735571891836</v>
      </c>
      <c r="I784">
        <v>7.5</v>
      </c>
      <c r="J784">
        <v>65533.888888888883</v>
      </c>
      <c r="K784">
        <v>642.93333333333328</v>
      </c>
      <c r="L784">
        <v>0</v>
      </c>
      <c r="M784">
        <v>0.18444759276242068</v>
      </c>
    </row>
    <row r="785" spans="1:13">
      <c r="A785" s="14" t="s">
        <v>614</v>
      </c>
      <c r="B785" t="s">
        <v>47</v>
      </c>
      <c r="C785" t="s">
        <v>367</v>
      </c>
      <c r="D785">
        <v>140.32409999999999</v>
      </c>
      <c r="E785">
        <v>44978.753935235174</v>
      </c>
      <c r="F785">
        <v>985.06956395943405</v>
      </c>
      <c r="G785">
        <v>0</v>
      </c>
      <c r="H785">
        <v>9.8660098750819412E-3</v>
      </c>
      <c r="I785">
        <v>17.833999999999996</v>
      </c>
      <c r="J785">
        <v>44855.216342379732</v>
      </c>
      <c r="K785">
        <v>825.10934170685221</v>
      </c>
      <c r="L785">
        <v>0</v>
      </c>
      <c r="M785">
        <v>4.6325908165565288E-3</v>
      </c>
    </row>
    <row r="786" spans="1:13">
      <c r="A786" s="14" t="s">
        <v>614</v>
      </c>
      <c r="B786" t="s">
        <v>47</v>
      </c>
      <c r="C786" t="s">
        <v>368</v>
      </c>
      <c r="D786">
        <v>61.694299999999991</v>
      </c>
      <c r="E786">
        <v>40447.914758737854</v>
      </c>
      <c r="F786">
        <v>336.416816464406</v>
      </c>
      <c r="G786">
        <v>0</v>
      </c>
      <c r="H786">
        <v>7.3776419319281203E-4</v>
      </c>
      <c r="I786">
        <v>2.1669999999999998</v>
      </c>
      <c r="J786">
        <v>37061.367481925859</v>
      </c>
      <c r="K786">
        <v>791.87817258883251</v>
      </c>
      <c r="L786">
        <v>0</v>
      </c>
      <c r="M786">
        <v>0</v>
      </c>
    </row>
    <row r="787" spans="1:13">
      <c r="A787" s="14" t="s">
        <v>614</v>
      </c>
      <c r="B787" t="s">
        <v>47</v>
      </c>
      <c r="C787" t="s">
        <v>369</v>
      </c>
      <c r="D787">
        <v>131.2723</v>
      </c>
      <c r="E787">
        <v>44291.393798742502</v>
      </c>
      <c r="F787">
        <v>3348.8720011761816</v>
      </c>
      <c r="G787">
        <v>837.38701919597668</v>
      </c>
      <c r="H787">
        <v>1.2015616972914091E-2</v>
      </c>
      <c r="I787">
        <v>11.2744</v>
      </c>
      <c r="J787">
        <v>49456.651943045013</v>
      </c>
      <c r="K787">
        <v>5817.9459660824532</v>
      </c>
      <c r="L787">
        <v>1052.6573476193857</v>
      </c>
      <c r="M787">
        <v>6.8349901387156742E-2</v>
      </c>
    </row>
    <row r="788" spans="1:13">
      <c r="A788" s="14" t="s">
        <v>614</v>
      </c>
      <c r="B788" t="s">
        <v>47</v>
      </c>
      <c r="C788" t="s">
        <v>370</v>
      </c>
      <c r="D788">
        <v>16.600000000000001</v>
      </c>
    </row>
    <row r="789" spans="1:13">
      <c r="A789" s="14" t="s">
        <v>614</v>
      </c>
      <c r="B789" t="s">
        <v>47</v>
      </c>
      <c r="C789" t="s">
        <v>371</v>
      </c>
      <c r="D789">
        <v>4.42</v>
      </c>
    </row>
    <row r="790" spans="1:13">
      <c r="A790" s="14" t="s">
        <v>615</v>
      </c>
      <c r="B790" t="s">
        <v>48</v>
      </c>
      <c r="C790" t="s">
        <v>365</v>
      </c>
      <c r="D790">
        <v>1069.4780706138138</v>
      </c>
      <c r="E790">
        <v>44778.916575491283</v>
      </c>
      <c r="F790">
        <v>1700.7624185842824</v>
      </c>
      <c r="G790">
        <v>328.77179033525704</v>
      </c>
      <c r="H790">
        <v>1.9979097045054184E-2</v>
      </c>
      <c r="I790">
        <v>105.76569999999998</v>
      </c>
      <c r="J790">
        <v>46867.983142613019</v>
      </c>
      <c r="K790">
        <v>2115.5514500447694</v>
      </c>
      <c r="L790">
        <v>352.54387764653382</v>
      </c>
      <c r="M790">
        <v>4.5343104443031065E-2</v>
      </c>
    </row>
    <row r="791" spans="1:13">
      <c r="A791" s="14" t="s">
        <v>615</v>
      </c>
      <c r="B791" t="s">
        <v>48</v>
      </c>
      <c r="C791" t="s">
        <v>366</v>
      </c>
      <c r="D791">
        <v>45.9</v>
      </c>
      <c r="E791">
        <v>55419.335511982572</v>
      </c>
      <c r="F791">
        <v>453.02832244008715</v>
      </c>
      <c r="G791">
        <v>0</v>
      </c>
      <c r="H791">
        <v>0.10559392390413645</v>
      </c>
      <c r="I791">
        <v>8.5</v>
      </c>
      <c r="J791">
        <v>57188.823529411762</v>
      </c>
      <c r="K791">
        <v>294.11764705882354</v>
      </c>
      <c r="L791">
        <v>0</v>
      </c>
      <c r="M791">
        <v>0.13005597568588123</v>
      </c>
    </row>
    <row r="792" spans="1:13">
      <c r="A792" s="14" t="s">
        <v>615</v>
      </c>
      <c r="B792" t="s">
        <v>48</v>
      </c>
      <c r="C792" t="s">
        <v>367</v>
      </c>
      <c r="D792">
        <v>427.36149252336452</v>
      </c>
      <c r="E792">
        <v>45796.801279258885</v>
      </c>
      <c r="F792">
        <v>976.22974296681832</v>
      </c>
      <c r="G792">
        <v>2.6380710937318783</v>
      </c>
      <c r="H792">
        <v>1.2961969876339045E-2</v>
      </c>
      <c r="I792">
        <v>29.615300000000001</v>
      </c>
      <c r="J792">
        <v>47000.298173579205</v>
      </c>
      <c r="K792">
        <v>789.79446434782017</v>
      </c>
      <c r="L792">
        <v>2.3102923151209005</v>
      </c>
      <c r="M792">
        <v>2.695946673493136E-2</v>
      </c>
    </row>
    <row r="793" spans="1:13">
      <c r="A793" s="14" t="s">
        <v>615</v>
      </c>
      <c r="B793" t="s">
        <v>48</v>
      </c>
      <c r="C793" t="s">
        <v>368</v>
      </c>
      <c r="D793">
        <v>166.45500000000007</v>
      </c>
      <c r="E793">
        <v>41063.93049673082</v>
      </c>
      <c r="F793">
        <v>35.030488720675244</v>
      </c>
      <c r="G793">
        <v>7.9234627977531433</v>
      </c>
      <c r="H793">
        <v>6.6511696590801552E-3</v>
      </c>
      <c r="I793">
        <v>9.8167000000000009</v>
      </c>
      <c r="J793">
        <v>41347.507563641549</v>
      </c>
      <c r="K793">
        <v>1161.2863793331771</v>
      </c>
      <c r="L793">
        <v>0</v>
      </c>
      <c r="M793">
        <v>0</v>
      </c>
    </row>
    <row r="794" spans="1:13">
      <c r="A794" s="14" t="s">
        <v>615</v>
      </c>
      <c r="B794" t="s">
        <v>48</v>
      </c>
      <c r="C794" t="s">
        <v>369</v>
      </c>
      <c r="D794">
        <v>355.44327809045075</v>
      </c>
      <c r="E794">
        <v>42878.100349919463</v>
      </c>
      <c r="F794">
        <v>3276.535418693823</v>
      </c>
      <c r="G794">
        <v>982.34495212804745</v>
      </c>
      <c r="H794">
        <v>1.376631793878086E-2</v>
      </c>
      <c r="I794">
        <v>45.499700000000004</v>
      </c>
      <c r="J794">
        <v>43062.719534414508</v>
      </c>
      <c r="K794">
        <v>2713.1339327512042</v>
      </c>
      <c r="L794">
        <v>817.99726152040535</v>
      </c>
      <c r="M794">
        <v>1.3026452305234257E-2</v>
      </c>
    </row>
    <row r="795" spans="1:13">
      <c r="A795" s="14" t="s">
        <v>615</v>
      </c>
      <c r="B795" t="s">
        <v>48</v>
      </c>
      <c r="C795" t="s">
        <v>370</v>
      </c>
      <c r="D795">
        <v>57.908499999999997</v>
      </c>
      <c r="E795">
        <v>50935.059188202082</v>
      </c>
      <c r="F795">
        <v>3433.7100771043974</v>
      </c>
      <c r="G795">
        <v>0</v>
      </c>
      <c r="H795">
        <v>5.5325741865285528E-2</v>
      </c>
      <c r="I795">
        <v>9.25</v>
      </c>
      <c r="J795">
        <v>61383.108108108121</v>
      </c>
      <c r="K795">
        <v>6623.0270270270266</v>
      </c>
      <c r="L795">
        <v>0</v>
      </c>
      <c r="M795">
        <v>0.16863184442421125</v>
      </c>
    </row>
    <row r="796" spans="1:13">
      <c r="A796" s="14" t="s">
        <v>615</v>
      </c>
      <c r="B796" t="s">
        <v>48</v>
      </c>
      <c r="C796" t="s">
        <v>371</v>
      </c>
      <c r="D796">
        <v>16.409799999999997</v>
      </c>
      <c r="E796">
        <v>45639.220668949871</v>
      </c>
      <c r="F796">
        <v>709.12625382393458</v>
      </c>
      <c r="G796">
        <v>0</v>
      </c>
      <c r="H796">
        <v>2.3289200811301636E-2</v>
      </c>
      <c r="I796">
        <v>3.0840000000000001</v>
      </c>
      <c r="J796">
        <v>47328.620838737574</v>
      </c>
      <c r="K796">
        <v>568.41763942931254</v>
      </c>
      <c r="L796">
        <v>0</v>
      </c>
      <c r="M796">
        <v>0</v>
      </c>
    </row>
    <row r="797" spans="1:13">
      <c r="A797" s="14" t="s">
        <v>616</v>
      </c>
      <c r="B797" t="s">
        <v>617</v>
      </c>
      <c r="C797" t="s">
        <v>365</v>
      </c>
      <c r="D797">
        <v>3784.6433000000097</v>
      </c>
      <c r="E797">
        <v>44869.478028992715</v>
      </c>
      <c r="F797">
        <v>2148.9122317022529</v>
      </c>
      <c r="G797">
        <v>340.72669146917963</v>
      </c>
      <c r="H797">
        <v>2.1048238897756658E-2</v>
      </c>
      <c r="I797">
        <v>473.14170000000007</v>
      </c>
      <c r="J797">
        <v>47579.438427113884</v>
      </c>
      <c r="K797">
        <v>1672.2177521025944</v>
      </c>
      <c r="L797">
        <v>291.96517660565553</v>
      </c>
      <c r="M797">
        <v>3.6105677905356952E-2</v>
      </c>
    </row>
    <row r="798" spans="1:13">
      <c r="A798" s="14" t="s">
        <v>616</v>
      </c>
      <c r="B798" t="s">
        <v>617</v>
      </c>
      <c r="C798" t="s">
        <v>366</v>
      </c>
      <c r="D798">
        <v>148.01</v>
      </c>
      <c r="E798">
        <v>56071.221201270186</v>
      </c>
      <c r="F798">
        <v>347.08681845821229</v>
      </c>
      <c r="G798">
        <v>17.906627930545234</v>
      </c>
      <c r="H798">
        <v>0.10001129792184235</v>
      </c>
      <c r="I798">
        <v>34.4</v>
      </c>
      <c r="J798">
        <v>59255.077519379847</v>
      </c>
      <c r="K798">
        <v>82.354651162790702</v>
      </c>
      <c r="L798">
        <v>0</v>
      </c>
      <c r="M798">
        <v>0.1434074240037311</v>
      </c>
    </row>
    <row r="799" spans="1:13">
      <c r="A799" s="14" t="s">
        <v>616</v>
      </c>
      <c r="B799" t="s">
        <v>617</v>
      </c>
      <c r="C799" t="s">
        <v>367</v>
      </c>
      <c r="D799">
        <v>1092.5038999999988</v>
      </c>
      <c r="E799">
        <v>47005.567954593411</v>
      </c>
      <c r="F799">
        <v>1474.3335286949564</v>
      </c>
      <c r="G799">
        <v>6.3249659795264872</v>
      </c>
      <c r="H799">
        <v>1.8174428229205161E-2</v>
      </c>
      <c r="I799">
        <v>131.9965</v>
      </c>
      <c r="J799">
        <v>48769.091137138726</v>
      </c>
      <c r="K799">
        <v>1107.3473917869032</v>
      </c>
      <c r="L799">
        <v>0.50728617804259968</v>
      </c>
      <c r="M799">
        <v>2.7607667213174061E-2</v>
      </c>
    </row>
    <row r="800" spans="1:13">
      <c r="A800" s="14" t="s">
        <v>616</v>
      </c>
      <c r="B800" t="s">
        <v>617</v>
      </c>
      <c r="C800" t="s">
        <v>368</v>
      </c>
      <c r="D800">
        <v>686.29350000000034</v>
      </c>
      <c r="E800">
        <v>41415.437791314267</v>
      </c>
      <c r="F800">
        <v>161.2156897886982</v>
      </c>
      <c r="G800">
        <v>2.2314213962393623</v>
      </c>
      <c r="H800">
        <v>8.2877654142562585E-3</v>
      </c>
      <c r="I800">
        <v>65.697999999999979</v>
      </c>
      <c r="J800">
        <v>45415.274450262332</v>
      </c>
      <c r="K800">
        <v>142.42442692319406</v>
      </c>
      <c r="L800">
        <v>2.3189442600992431</v>
      </c>
      <c r="M800">
        <v>1.1085571568500409E-2</v>
      </c>
    </row>
    <row r="801" spans="1:13">
      <c r="A801" s="14" t="s">
        <v>616</v>
      </c>
      <c r="B801" t="s">
        <v>617</v>
      </c>
      <c r="C801" t="s">
        <v>369</v>
      </c>
      <c r="D801">
        <v>1464.871199999998</v>
      </c>
      <c r="E801">
        <v>42856.399327565538</v>
      </c>
      <c r="F801">
        <v>3619.5477595572947</v>
      </c>
      <c r="G801">
        <v>795.8807777775969</v>
      </c>
      <c r="H801">
        <v>1.3004180009541719E-2</v>
      </c>
      <c r="I801">
        <v>180.71750000000006</v>
      </c>
      <c r="J801">
        <v>45263.622140449384</v>
      </c>
      <c r="K801">
        <v>3002.6939283688612</v>
      </c>
      <c r="L801">
        <v>733.98398052208563</v>
      </c>
      <c r="M801">
        <v>2.8385091588465118E-2</v>
      </c>
    </row>
    <row r="802" spans="1:13">
      <c r="A802" s="14" t="s">
        <v>616</v>
      </c>
      <c r="B802" t="s">
        <v>617</v>
      </c>
      <c r="C802" t="s">
        <v>370</v>
      </c>
      <c r="D802">
        <v>180.79309999999998</v>
      </c>
      <c r="E802">
        <v>51390.184571940728</v>
      </c>
      <c r="F802">
        <v>1325.8727794368262</v>
      </c>
      <c r="G802">
        <v>3.0509460814599678</v>
      </c>
      <c r="H802">
        <v>5.2255061699470487E-2</v>
      </c>
      <c r="I802">
        <v>38.380900000000004</v>
      </c>
      <c r="J802">
        <v>46408.131540253955</v>
      </c>
      <c r="K802">
        <v>1278.3228116068149</v>
      </c>
      <c r="L802">
        <v>18.242667576841605</v>
      </c>
      <c r="M802">
        <v>2.7629573358565036E-2</v>
      </c>
    </row>
    <row r="803" spans="1:13">
      <c r="A803" s="14" t="s">
        <v>616</v>
      </c>
      <c r="B803" t="s">
        <v>617</v>
      </c>
      <c r="C803" t="s">
        <v>371</v>
      </c>
      <c r="D803">
        <v>212.17160000000001</v>
      </c>
      <c r="E803">
        <v>45570.943472170606</v>
      </c>
      <c r="F803">
        <v>3856.5841516960809</v>
      </c>
      <c r="G803">
        <v>527.98183168718163</v>
      </c>
      <c r="H803">
        <v>3.1266730149124317E-2</v>
      </c>
      <c r="I803">
        <v>21.948800000000002</v>
      </c>
      <c r="J803">
        <v>49719.583151091021</v>
      </c>
      <c r="K803">
        <v>1874.2459724449625</v>
      </c>
      <c r="L803">
        <v>208.56128808864264</v>
      </c>
      <c r="M803">
        <v>3.1394344757461293E-2</v>
      </c>
    </row>
    <row r="804" spans="1:13">
      <c r="A804" s="14" t="s">
        <v>618</v>
      </c>
      <c r="B804" t="s">
        <v>49</v>
      </c>
      <c r="C804" t="s">
        <v>365</v>
      </c>
      <c r="D804">
        <v>1220.3478217111174</v>
      </c>
      <c r="E804">
        <v>44228.683051596032</v>
      </c>
      <c r="F804">
        <v>1918.4767476515524</v>
      </c>
      <c r="G804">
        <v>357.24090480099238</v>
      </c>
      <c r="H804">
        <v>1.6025874112510188E-2</v>
      </c>
      <c r="I804">
        <v>151.13739999999999</v>
      </c>
      <c r="J804">
        <v>46609.46439575289</v>
      </c>
      <c r="K804">
        <v>2171.6750453560799</v>
      </c>
      <c r="L804">
        <v>455.47912032362615</v>
      </c>
      <c r="M804">
        <v>1.8457056651693698E-2</v>
      </c>
    </row>
    <row r="805" spans="1:13">
      <c r="A805" s="14" t="s">
        <v>618</v>
      </c>
      <c r="B805" t="s">
        <v>49</v>
      </c>
      <c r="C805" t="s">
        <v>366</v>
      </c>
      <c r="D805">
        <v>64.66</v>
      </c>
      <c r="E805">
        <v>55737.104340653663</v>
      </c>
      <c r="F805">
        <v>227.31209403031241</v>
      </c>
      <c r="G805">
        <v>0</v>
      </c>
      <c r="H805">
        <v>0.1118580523955581</v>
      </c>
      <c r="I805">
        <v>10.736699999999999</v>
      </c>
      <c r="J805">
        <v>56444.863101946285</v>
      </c>
      <c r="K805">
        <v>0</v>
      </c>
      <c r="L805">
        <v>0</v>
      </c>
      <c r="M805">
        <v>7.9362203294709027E-2</v>
      </c>
    </row>
    <row r="806" spans="1:13">
      <c r="A806" s="14" t="s">
        <v>618</v>
      </c>
      <c r="B806" t="s">
        <v>49</v>
      </c>
      <c r="C806" t="s">
        <v>367</v>
      </c>
      <c r="D806">
        <v>411.52976861313857</v>
      </c>
      <c r="E806">
        <v>45459.002051974705</v>
      </c>
      <c r="F806">
        <v>1209.337253237313</v>
      </c>
      <c r="G806">
        <v>0</v>
      </c>
      <c r="H806">
        <v>1.3502592316816605E-2</v>
      </c>
      <c r="I806">
        <v>43.446799999999996</v>
      </c>
      <c r="J806">
        <v>48482.217773614328</v>
      </c>
      <c r="K806">
        <v>1542.2309583214414</v>
      </c>
      <c r="L806">
        <v>0</v>
      </c>
      <c r="M806">
        <v>8.5118467734701542E-3</v>
      </c>
    </row>
    <row r="807" spans="1:13">
      <c r="A807" s="14" t="s">
        <v>618</v>
      </c>
      <c r="B807" t="s">
        <v>49</v>
      </c>
      <c r="C807" t="s">
        <v>368</v>
      </c>
      <c r="D807">
        <v>201.45009999999996</v>
      </c>
      <c r="E807">
        <v>39365.13780170212</v>
      </c>
      <c r="F807">
        <v>502.9632648482181</v>
      </c>
      <c r="G807">
        <v>0</v>
      </c>
      <c r="H807">
        <v>3.3295220804192521E-3</v>
      </c>
      <c r="I807">
        <v>13.34</v>
      </c>
      <c r="J807">
        <v>43622.2263868066</v>
      </c>
      <c r="K807">
        <v>29.985007496251875</v>
      </c>
      <c r="L807">
        <v>0</v>
      </c>
      <c r="M807">
        <v>1.3772198185249078E-2</v>
      </c>
    </row>
    <row r="808" spans="1:13">
      <c r="A808" s="14" t="s">
        <v>618</v>
      </c>
      <c r="B808" t="s">
        <v>49</v>
      </c>
      <c r="C808" t="s">
        <v>369</v>
      </c>
      <c r="D808">
        <v>465.84674475305775</v>
      </c>
      <c r="E808">
        <v>43138.85421657181</v>
      </c>
      <c r="F808">
        <v>3384.9194992998814</v>
      </c>
      <c r="G808">
        <v>933.94217068239811</v>
      </c>
      <c r="H808">
        <v>5.1727670540105131E-3</v>
      </c>
      <c r="I808">
        <v>64.748400000000004</v>
      </c>
      <c r="J808">
        <v>42827.880817646961</v>
      </c>
      <c r="K808">
        <v>3751.6161017106206</v>
      </c>
      <c r="L808">
        <v>1063.1912139913879</v>
      </c>
      <c r="M808">
        <v>5.2143926874059473E-3</v>
      </c>
    </row>
    <row r="809" spans="1:13">
      <c r="A809" s="14" t="s">
        <v>618</v>
      </c>
      <c r="B809" t="s">
        <v>49</v>
      </c>
      <c r="C809" t="s">
        <v>370</v>
      </c>
      <c r="D809">
        <v>49.730099999999993</v>
      </c>
      <c r="E809">
        <v>48345.718756514347</v>
      </c>
      <c r="F809">
        <v>2304.8616431497226</v>
      </c>
      <c r="G809">
        <v>0</v>
      </c>
      <c r="H809">
        <v>2.9705983403035725E-2</v>
      </c>
      <c r="I809">
        <v>12</v>
      </c>
      <c r="J809">
        <v>52297.222222222226</v>
      </c>
      <c r="K809">
        <v>1158.5</v>
      </c>
      <c r="L809">
        <v>0</v>
      </c>
      <c r="M809">
        <v>4.3851453383537582E-2</v>
      </c>
    </row>
    <row r="810" spans="1:13">
      <c r="A810" s="14" t="s">
        <v>618</v>
      </c>
      <c r="B810" t="s">
        <v>49</v>
      </c>
      <c r="C810" t="s">
        <v>371</v>
      </c>
      <c r="D810">
        <v>27.131108344923508</v>
      </c>
      <c r="E810">
        <v>45417.977652599817</v>
      </c>
      <c r="F810">
        <v>1328.2137073748659</v>
      </c>
      <c r="G810">
        <v>32.591370347221726</v>
      </c>
      <c r="H810">
        <v>1.9500784535803232E-2</v>
      </c>
      <c r="I810">
        <v>6.8654999999999999</v>
      </c>
      <c r="J810">
        <v>50903.875658485667</v>
      </c>
      <c r="K810">
        <v>583.08644672638559</v>
      </c>
      <c r="L810">
        <v>0</v>
      </c>
      <c r="M810">
        <v>4.9808043267695251E-2</v>
      </c>
    </row>
    <row r="811" spans="1:13">
      <c r="A811" s="14" t="s">
        <v>619</v>
      </c>
      <c r="B811" t="s">
        <v>50</v>
      </c>
      <c r="C811" t="s">
        <v>365</v>
      </c>
      <c r="D811">
        <v>968.94391846621704</v>
      </c>
      <c r="E811">
        <v>43175.678520750203</v>
      </c>
      <c r="F811">
        <v>1900.2565627477995</v>
      </c>
      <c r="G811">
        <v>342.90984614047534</v>
      </c>
      <c r="H811">
        <v>1.9029600693619236E-2</v>
      </c>
      <c r="I811">
        <v>124.21639999999995</v>
      </c>
      <c r="J811">
        <v>46276.387088715084</v>
      </c>
      <c r="K811">
        <v>1836.3895588666237</v>
      </c>
      <c r="L811">
        <v>398.27848818674516</v>
      </c>
      <c r="M811">
        <v>3.7755893367199943E-2</v>
      </c>
    </row>
    <row r="812" spans="1:13">
      <c r="A812" s="14" t="s">
        <v>619</v>
      </c>
      <c r="B812" t="s">
        <v>50</v>
      </c>
      <c r="C812" t="s">
        <v>366</v>
      </c>
      <c r="D812">
        <v>54.300000000000011</v>
      </c>
      <c r="E812">
        <v>57452.470841006754</v>
      </c>
      <c r="F812">
        <v>0</v>
      </c>
      <c r="G812">
        <v>0</v>
      </c>
      <c r="H812">
        <v>0.12666236243533296</v>
      </c>
      <c r="I812">
        <v>12.3</v>
      </c>
      <c r="J812">
        <v>59454.065040650414</v>
      </c>
      <c r="K812">
        <v>0</v>
      </c>
      <c r="L812">
        <v>0</v>
      </c>
      <c r="M812">
        <v>0.16366054274325328</v>
      </c>
    </row>
    <row r="813" spans="1:13">
      <c r="A813" s="14" t="s">
        <v>619</v>
      </c>
      <c r="B813" t="s">
        <v>50</v>
      </c>
      <c r="C813" t="s">
        <v>367</v>
      </c>
      <c r="D813">
        <v>227.03660000000005</v>
      </c>
      <c r="E813">
        <v>45741.072335180019</v>
      </c>
      <c r="F813">
        <v>1492.91779387112</v>
      </c>
      <c r="G813">
        <v>0</v>
      </c>
      <c r="H813">
        <v>1.7779040553210421E-2</v>
      </c>
      <c r="I813">
        <v>30.345000000000006</v>
      </c>
      <c r="J813">
        <v>47823.70901301696</v>
      </c>
      <c r="K813">
        <v>745.44735541275315</v>
      </c>
      <c r="L813">
        <v>0</v>
      </c>
      <c r="M813">
        <v>2.0391527690142408E-2</v>
      </c>
    </row>
    <row r="814" spans="1:13">
      <c r="A814" s="14" t="s">
        <v>619</v>
      </c>
      <c r="B814" t="s">
        <v>50</v>
      </c>
      <c r="C814" t="s">
        <v>368</v>
      </c>
      <c r="D814">
        <v>109.15799999999999</v>
      </c>
      <c r="E814">
        <v>39617.906612433362</v>
      </c>
      <c r="F814">
        <v>2.2902581578995589</v>
      </c>
      <c r="G814">
        <v>0</v>
      </c>
      <c r="H814">
        <v>1.3182310537755311E-3</v>
      </c>
      <c r="I814">
        <v>14.129999999999999</v>
      </c>
      <c r="J814">
        <v>42314.531729181406</v>
      </c>
      <c r="K814">
        <v>0</v>
      </c>
      <c r="L814">
        <v>0</v>
      </c>
      <c r="M814">
        <v>0</v>
      </c>
    </row>
    <row r="815" spans="1:13">
      <c r="A815" s="14" t="s">
        <v>619</v>
      </c>
      <c r="B815" t="s">
        <v>50</v>
      </c>
      <c r="C815" t="s">
        <v>369</v>
      </c>
      <c r="D815">
        <v>455.81541846621803</v>
      </c>
      <c r="E815">
        <v>40345.816361840138</v>
      </c>
      <c r="F815">
        <v>2904.1079269636548</v>
      </c>
      <c r="G815">
        <v>700.35882303893436</v>
      </c>
      <c r="H815">
        <v>6.7365816498897316E-3</v>
      </c>
      <c r="I815">
        <v>54.371400000000001</v>
      </c>
      <c r="J815">
        <v>41929.065817077862</v>
      </c>
      <c r="K815">
        <v>3552.4437479998674</v>
      </c>
      <c r="L815">
        <v>899.57974229098363</v>
      </c>
      <c r="M815">
        <v>1.2689858491973191E-2</v>
      </c>
    </row>
    <row r="816" spans="1:13">
      <c r="A816" s="14" t="s">
        <v>619</v>
      </c>
      <c r="B816" t="s">
        <v>50</v>
      </c>
      <c r="C816" t="s">
        <v>370</v>
      </c>
      <c r="D816">
        <v>65.534300000000002</v>
      </c>
      <c r="E816">
        <v>46297.638895458826</v>
      </c>
      <c r="F816">
        <v>1353.6429015034876</v>
      </c>
      <c r="G816">
        <v>84.861362675728586</v>
      </c>
      <c r="H816">
        <v>6.980609099298307E-3</v>
      </c>
      <c r="I816">
        <v>7.5</v>
      </c>
      <c r="J816">
        <v>58043.333333333336</v>
      </c>
      <c r="K816">
        <v>0</v>
      </c>
      <c r="L816">
        <v>0</v>
      </c>
      <c r="M816">
        <v>9.6324585080112546E-2</v>
      </c>
    </row>
    <row r="817" spans="1:13">
      <c r="A817" s="14" t="s">
        <v>619</v>
      </c>
      <c r="B817" t="s">
        <v>50</v>
      </c>
      <c r="C817" t="s">
        <v>371</v>
      </c>
      <c r="D817">
        <v>57.099599999999995</v>
      </c>
      <c r="E817">
        <v>45207.049494800907</v>
      </c>
      <c r="F817">
        <v>1569.1502217178409</v>
      </c>
      <c r="G817">
        <v>130.73173892636729</v>
      </c>
      <c r="H817">
        <v>3.1835121865833177E-2</v>
      </c>
      <c r="I817">
        <v>5.57</v>
      </c>
      <c r="J817">
        <v>45389.482345900651</v>
      </c>
      <c r="K817">
        <v>2215.0377019748648</v>
      </c>
      <c r="L817">
        <v>100.77378815080789</v>
      </c>
      <c r="M817">
        <v>9.7860196203376458E-3</v>
      </c>
    </row>
    <row r="818" spans="1:13">
      <c r="A818" s="14" t="s">
        <v>620</v>
      </c>
      <c r="B818" t="s">
        <v>51</v>
      </c>
      <c r="C818" t="s">
        <v>365</v>
      </c>
      <c r="D818">
        <v>946.12717732427768</v>
      </c>
      <c r="E818">
        <v>45525.62723228574</v>
      </c>
      <c r="F818">
        <v>1756.5829624513351</v>
      </c>
      <c r="G818">
        <v>328.61311613442672</v>
      </c>
      <c r="H818">
        <v>1.9779734922849474E-2</v>
      </c>
      <c r="I818">
        <v>144.07349570077383</v>
      </c>
      <c r="J818">
        <v>47330.436132605348</v>
      </c>
      <c r="K818">
        <v>1906.714546376656</v>
      </c>
      <c r="L818">
        <v>428.31257546608254</v>
      </c>
      <c r="M818">
        <v>2.7451206264709732E-2</v>
      </c>
    </row>
    <row r="819" spans="1:13">
      <c r="A819" s="14" t="s">
        <v>620</v>
      </c>
      <c r="B819" t="s">
        <v>51</v>
      </c>
      <c r="C819" t="s">
        <v>366</v>
      </c>
      <c r="D819">
        <v>47.3</v>
      </c>
      <c r="E819">
        <v>59549.245947850628</v>
      </c>
      <c r="F819">
        <v>0.29598308668076112</v>
      </c>
      <c r="G819">
        <v>9.9619450317124745</v>
      </c>
      <c r="H819">
        <v>0.12403373695870332</v>
      </c>
      <c r="I819">
        <v>7</v>
      </c>
      <c r="J819">
        <v>62699.880952380954</v>
      </c>
      <c r="K819">
        <v>238.14285714285714</v>
      </c>
      <c r="L819">
        <v>0</v>
      </c>
      <c r="M819">
        <v>0.1704428052237329</v>
      </c>
    </row>
    <row r="820" spans="1:13">
      <c r="A820" s="14" t="s">
        <v>620</v>
      </c>
      <c r="B820" t="s">
        <v>51</v>
      </c>
      <c r="C820" t="s">
        <v>367</v>
      </c>
      <c r="D820">
        <v>327.38353399964302</v>
      </c>
      <c r="E820">
        <v>47269.257844073618</v>
      </c>
      <c r="F820">
        <v>1148.0479039621148</v>
      </c>
      <c r="G820">
        <v>1.4907591534537352</v>
      </c>
      <c r="H820">
        <v>1.9202087120867729E-2</v>
      </c>
      <c r="I820">
        <v>45.505000000000003</v>
      </c>
      <c r="J820">
        <v>46656.325312236739</v>
      </c>
      <c r="K820">
        <v>880.0021975607076</v>
      </c>
      <c r="L820">
        <v>0</v>
      </c>
      <c r="M820">
        <v>1.2724169144962728E-2</v>
      </c>
    </row>
    <row r="821" spans="1:13">
      <c r="A821" s="14" t="s">
        <v>620</v>
      </c>
      <c r="B821" t="s">
        <v>51</v>
      </c>
      <c r="C821" t="s">
        <v>368</v>
      </c>
      <c r="D821">
        <v>154.30000000000001</v>
      </c>
      <c r="E821">
        <v>42296.308868006068</v>
      </c>
      <c r="F821">
        <v>69.202851587815942</v>
      </c>
      <c r="G821">
        <v>1.0550874918988982</v>
      </c>
      <c r="H821">
        <v>4.3383825437264406E-3</v>
      </c>
      <c r="I821">
        <v>16.600000000000001</v>
      </c>
      <c r="J821">
        <v>48515.813253012049</v>
      </c>
      <c r="K821">
        <v>66.44578313253011</v>
      </c>
      <c r="L821">
        <v>0</v>
      </c>
      <c r="M821">
        <v>3.8224821768569138E-2</v>
      </c>
    </row>
    <row r="822" spans="1:13">
      <c r="A822" s="14" t="s">
        <v>620</v>
      </c>
      <c r="B822" t="s">
        <v>51</v>
      </c>
      <c r="C822" t="s">
        <v>369</v>
      </c>
      <c r="D822">
        <v>339.67514332463406</v>
      </c>
      <c r="E822">
        <v>42815.891722758548</v>
      </c>
      <c r="F822">
        <v>3668.3502295872377</v>
      </c>
      <c r="G822">
        <v>904.59380392853177</v>
      </c>
      <c r="H822">
        <v>1.0904895041781344E-2</v>
      </c>
      <c r="I822">
        <v>56.064095700773869</v>
      </c>
      <c r="J822">
        <v>45266.542099925515</v>
      </c>
      <c r="K822">
        <v>3942.4197828798492</v>
      </c>
      <c r="L822">
        <v>1082.5174158505563</v>
      </c>
      <c r="M822">
        <v>1.9502468054739902E-2</v>
      </c>
    </row>
    <row r="823" spans="1:13">
      <c r="A823" s="14" t="s">
        <v>620</v>
      </c>
      <c r="B823" t="s">
        <v>51</v>
      </c>
      <c r="C823" t="s">
        <v>370</v>
      </c>
      <c r="D823">
        <v>58.513399999999983</v>
      </c>
      <c r="E823">
        <v>48327.755892952169</v>
      </c>
      <c r="F823">
        <v>309.88269353686519</v>
      </c>
      <c r="G823">
        <v>35.326267145645282</v>
      </c>
      <c r="H823">
        <v>3.6228629988773863E-3</v>
      </c>
      <c r="I823">
        <v>13.459400000000002</v>
      </c>
      <c r="J823">
        <v>48139.758334943101</v>
      </c>
      <c r="K823">
        <v>743.23892595509437</v>
      </c>
      <c r="L823">
        <v>75.644530959775309</v>
      </c>
      <c r="M823">
        <v>1.0282158020439925E-3</v>
      </c>
    </row>
    <row r="824" spans="1:13">
      <c r="A824" s="14" t="s">
        <v>620</v>
      </c>
      <c r="B824" t="s">
        <v>51</v>
      </c>
      <c r="C824" t="s">
        <v>371</v>
      </c>
      <c r="D824">
        <v>18.955100000000002</v>
      </c>
      <c r="E824">
        <v>46612.323112689097</v>
      </c>
      <c r="F824">
        <v>592.30602845672138</v>
      </c>
      <c r="G824">
        <v>23.880644259328623</v>
      </c>
      <c r="H824">
        <v>2.2636582281804252E-2</v>
      </c>
      <c r="I824">
        <v>5.4450000000000003</v>
      </c>
      <c r="J824">
        <v>48841.804407713498</v>
      </c>
      <c r="K824">
        <v>158.08631772268134</v>
      </c>
      <c r="L824">
        <v>0</v>
      </c>
      <c r="M824">
        <v>2.5520568148040882E-2</v>
      </c>
    </row>
    <row r="825" spans="1:13">
      <c r="A825" s="14" t="s">
        <v>621</v>
      </c>
      <c r="B825" t="s">
        <v>52</v>
      </c>
      <c r="C825" t="s">
        <v>365</v>
      </c>
      <c r="D825">
        <v>6965.0572618049991</v>
      </c>
      <c r="E825">
        <v>45115.844575560019</v>
      </c>
      <c r="F825">
        <v>2654.5571148985541</v>
      </c>
      <c r="G825">
        <v>443.99520402486809</v>
      </c>
      <c r="H825">
        <v>2.6453217206173912E-2</v>
      </c>
      <c r="I825">
        <v>949.17429999999922</v>
      </c>
      <c r="J825">
        <v>49758.798903777104</v>
      </c>
      <c r="K825">
        <v>2037.7022850281569</v>
      </c>
      <c r="L825">
        <v>413.04941568687684</v>
      </c>
      <c r="M825">
        <v>5.1786875869357166E-2</v>
      </c>
    </row>
    <row r="826" spans="1:13">
      <c r="A826" s="14" t="s">
        <v>621</v>
      </c>
      <c r="B826" t="s">
        <v>52</v>
      </c>
      <c r="C826" t="s">
        <v>366</v>
      </c>
      <c r="D826">
        <v>480.26009999999997</v>
      </c>
      <c r="E826">
        <v>60100.325072115396</v>
      </c>
      <c r="F826">
        <v>319.49354110408092</v>
      </c>
      <c r="G826">
        <v>0.54720348411204689</v>
      </c>
      <c r="H826">
        <v>0.13709805369043185</v>
      </c>
      <c r="I826">
        <v>104.51469999999999</v>
      </c>
      <c r="J826">
        <v>64990.901240048792</v>
      </c>
      <c r="K826">
        <v>235.63192546120308</v>
      </c>
      <c r="L826">
        <v>0</v>
      </c>
      <c r="M826">
        <v>0.18983610012009403</v>
      </c>
    </row>
    <row r="827" spans="1:13">
      <c r="A827" s="14" t="s">
        <v>621</v>
      </c>
      <c r="B827" t="s">
        <v>52</v>
      </c>
      <c r="C827" t="s">
        <v>367</v>
      </c>
      <c r="D827">
        <v>2060.3652219384812</v>
      </c>
      <c r="E827">
        <v>45602.667936255166</v>
      </c>
      <c r="F827">
        <v>1301.8422275039202</v>
      </c>
      <c r="G827">
        <v>2.9202104247999419</v>
      </c>
      <c r="H827">
        <v>1.7491739383410105E-2</v>
      </c>
      <c r="I827">
        <v>227.09309999999994</v>
      </c>
      <c r="J827">
        <v>49897.256903299451</v>
      </c>
      <c r="K827">
        <v>1109.9209971593152</v>
      </c>
      <c r="L827">
        <v>1.6236072342136334</v>
      </c>
      <c r="M827">
        <v>3.116860458202219E-2</v>
      </c>
    </row>
    <row r="828" spans="1:13">
      <c r="A828" s="14" t="s">
        <v>621</v>
      </c>
      <c r="B828" t="s">
        <v>52</v>
      </c>
      <c r="C828" t="s">
        <v>368</v>
      </c>
      <c r="D828">
        <v>767.38635341285192</v>
      </c>
      <c r="E828">
        <v>42409.204727097786</v>
      </c>
      <c r="F828">
        <v>283.27191255517499</v>
      </c>
      <c r="G828">
        <v>0</v>
      </c>
      <c r="H828">
        <v>9.1107001788746297E-3</v>
      </c>
      <c r="I828">
        <v>94.016599999999983</v>
      </c>
      <c r="J828">
        <v>47350.570927545428</v>
      </c>
      <c r="K828">
        <v>319.6350431732269</v>
      </c>
      <c r="L828">
        <v>0</v>
      </c>
      <c r="M828">
        <v>2.2973146345196788E-2</v>
      </c>
    </row>
    <row r="829" spans="1:13">
      <c r="A829" s="14" t="s">
        <v>621</v>
      </c>
      <c r="B829" t="s">
        <v>52</v>
      </c>
      <c r="C829" t="s">
        <v>369</v>
      </c>
      <c r="D829">
        <v>3155.9983864536266</v>
      </c>
      <c r="E829">
        <v>42613.813917205029</v>
      </c>
      <c r="F829">
        <v>4676.985791043634</v>
      </c>
      <c r="G829">
        <v>972.46177094808729</v>
      </c>
      <c r="H829">
        <v>1.0957238743720205E-2</v>
      </c>
      <c r="I829">
        <v>415.12920000000048</v>
      </c>
      <c r="J829">
        <v>46217.650470825261</v>
      </c>
      <c r="K829">
        <v>3651.305304469065</v>
      </c>
      <c r="L829">
        <v>933.24119334414377</v>
      </c>
      <c r="M829">
        <v>2.2828402655922713E-2</v>
      </c>
    </row>
    <row r="830" spans="1:13">
      <c r="A830" s="14" t="s">
        <v>621</v>
      </c>
      <c r="B830" t="s">
        <v>52</v>
      </c>
      <c r="C830" t="s">
        <v>370</v>
      </c>
      <c r="D830">
        <v>261.16950000000003</v>
      </c>
      <c r="E830">
        <v>52336.916338495328</v>
      </c>
      <c r="F830">
        <v>1623.2686052544414</v>
      </c>
      <c r="G830">
        <v>32.645542454229918</v>
      </c>
      <c r="H830">
        <v>7.0920781677567005E-2</v>
      </c>
      <c r="I830">
        <v>67.599999999999994</v>
      </c>
      <c r="J830">
        <v>52058.740138067071</v>
      </c>
      <c r="K830">
        <v>1292.2535502958583</v>
      </c>
      <c r="L830">
        <v>33.262573964497044</v>
      </c>
      <c r="M830">
        <v>7.171478846623637E-2</v>
      </c>
    </row>
    <row r="831" spans="1:13">
      <c r="A831" s="14" t="s">
        <v>621</v>
      </c>
      <c r="B831" t="s">
        <v>52</v>
      </c>
      <c r="C831" t="s">
        <v>371</v>
      </c>
      <c r="D831">
        <v>239.87769999999995</v>
      </c>
      <c r="E831">
        <v>44649.096223478329</v>
      </c>
      <c r="F831">
        <v>1048.6385353869907</v>
      </c>
      <c r="G831">
        <v>35.679515019528715</v>
      </c>
      <c r="H831">
        <v>1.8215845961741597E-2</v>
      </c>
      <c r="I831">
        <v>40.820700000000002</v>
      </c>
      <c r="J831">
        <v>47738.991124600994</v>
      </c>
      <c r="K831">
        <v>594.83178877383284</v>
      </c>
      <c r="L831">
        <v>49.557209944954394</v>
      </c>
      <c r="M831">
        <v>2.8723810572431365E-2</v>
      </c>
    </row>
    <row r="832" spans="1:13">
      <c r="A832" s="14" t="s">
        <v>622</v>
      </c>
      <c r="B832" t="s">
        <v>53</v>
      </c>
      <c r="C832" t="s">
        <v>365</v>
      </c>
      <c r="D832">
        <v>5061.975592057197</v>
      </c>
      <c r="E832">
        <v>45145.629523859803</v>
      </c>
      <c r="F832">
        <v>2266.3306591207252</v>
      </c>
      <c r="G832">
        <v>386.35987954362696</v>
      </c>
      <c r="H832">
        <v>2.1160776165413279E-2</v>
      </c>
      <c r="I832">
        <v>680.3535999999998</v>
      </c>
      <c r="J832">
        <v>48263.968633467513</v>
      </c>
      <c r="K832">
        <v>1817.574287840911</v>
      </c>
      <c r="L832">
        <v>375.35422756637155</v>
      </c>
      <c r="M832">
        <v>4.0737588686355353E-2</v>
      </c>
    </row>
    <row r="833" spans="1:13">
      <c r="A833" s="14" t="s">
        <v>622</v>
      </c>
      <c r="B833" t="s">
        <v>53</v>
      </c>
      <c r="C833" t="s">
        <v>366</v>
      </c>
      <c r="D833">
        <v>257.87100000000004</v>
      </c>
      <c r="E833">
        <v>58166.341988823835</v>
      </c>
      <c r="F833">
        <v>355.08839691163405</v>
      </c>
      <c r="G833">
        <v>0</v>
      </c>
      <c r="H833">
        <v>0.12712312444935342</v>
      </c>
      <c r="I833">
        <v>44.873800000000003</v>
      </c>
      <c r="J833">
        <v>61019.754604394242</v>
      </c>
      <c r="K833">
        <v>195.49135575770271</v>
      </c>
      <c r="L833">
        <v>0</v>
      </c>
      <c r="M833">
        <v>0.16855471065325228</v>
      </c>
    </row>
    <row r="834" spans="1:13">
      <c r="A834" s="14" t="s">
        <v>622</v>
      </c>
      <c r="B834" t="s">
        <v>53</v>
      </c>
      <c r="C834" t="s">
        <v>367</v>
      </c>
      <c r="D834">
        <v>1514.2138999999981</v>
      </c>
      <c r="E834">
        <v>47288.580533437074</v>
      </c>
      <c r="F834">
        <v>1027.0573001608304</v>
      </c>
      <c r="G834">
        <v>8.4023796109651452E-2</v>
      </c>
      <c r="H834">
        <v>1.6642762417249948E-2</v>
      </c>
      <c r="I834">
        <v>216.72110000000001</v>
      </c>
      <c r="J834">
        <v>48999.549370904169</v>
      </c>
      <c r="K834">
        <v>780.05662577386317</v>
      </c>
      <c r="L834">
        <v>3.5384648749014289</v>
      </c>
      <c r="M834">
        <v>2.5901090432082063E-2</v>
      </c>
    </row>
    <row r="835" spans="1:13">
      <c r="A835" s="14" t="s">
        <v>622</v>
      </c>
      <c r="B835" t="s">
        <v>53</v>
      </c>
      <c r="C835" t="s">
        <v>368</v>
      </c>
      <c r="D835">
        <v>499.40660000000014</v>
      </c>
      <c r="E835">
        <v>42375.352942205122</v>
      </c>
      <c r="F835">
        <v>459.77566175537112</v>
      </c>
      <c r="G835">
        <v>0</v>
      </c>
      <c r="H835">
        <v>8.9577969675098193E-3</v>
      </c>
      <c r="I835">
        <v>54.872799999999998</v>
      </c>
      <c r="J835">
        <v>45547.568680050339</v>
      </c>
      <c r="K835">
        <v>353.8182851977665</v>
      </c>
      <c r="L835">
        <v>0</v>
      </c>
      <c r="M835">
        <v>2.1215720433752527E-2</v>
      </c>
    </row>
    <row r="836" spans="1:13">
      <c r="A836" s="14" t="s">
        <v>622</v>
      </c>
      <c r="B836" t="s">
        <v>53</v>
      </c>
      <c r="C836" t="s">
        <v>369</v>
      </c>
      <c r="D836">
        <v>2259.665392057188</v>
      </c>
      <c r="E836">
        <v>42405.085739161055</v>
      </c>
      <c r="F836">
        <v>3766.4682257454328</v>
      </c>
      <c r="G836">
        <v>845.81956546229617</v>
      </c>
      <c r="H836">
        <v>8.0443991786329112E-3</v>
      </c>
      <c r="I836">
        <v>278.12250000000006</v>
      </c>
      <c r="J836">
        <v>44500.687571963186</v>
      </c>
      <c r="K836">
        <v>3344.6178931945465</v>
      </c>
      <c r="L836">
        <v>907.14152936206165</v>
      </c>
      <c r="M836">
        <v>1.9398026145079857E-2</v>
      </c>
    </row>
    <row r="837" spans="1:13">
      <c r="A837" s="14" t="s">
        <v>622</v>
      </c>
      <c r="B837" t="s">
        <v>53</v>
      </c>
      <c r="C837" t="s">
        <v>370</v>
      </c>
      <c r="D837">
        <v>335.31449999999973</v>
      </c>
      <c r="E837">
        <v>47805.397393094179</v>
      </c>
      <c r="F837">
        <v>2666.4835251681639</v>
      </c>
      <c r="G837">
        <v>112.846924305391</v>
      </c>
      <c r="H837">
        <v>4.6372192683960874E-2</v>
      </c>
      <c r="I837">
        <v>60.930799999999991</v>
      </c>
      <c r="J837">
        <v>54513.399996389366</v>
      </c>
      <c r="K837">
        <v>1373.9085979504623</v>
      </c>
      <c r="L837">
        <v>35.870692654618033</v>
      </c>
      <c r="M837">
        <v>7.4028008662828562E-2</v>
      </c>
    </row>
    <row r="838" spans="1:13">
      <c r="A838" s="14" t="s">
        <v>622</v>
      </c>
      <c r="B838" t="s">
        <v>53</v>
      </c>
      <c r="C838" t="s">
        <v>371</v>
      </c>
      <c r="D838">
        <v>195.5042</v>
      </c>
      <c r="E838">
        <v>45564.020900829782</v>
      </c>
      <c r="F838">
        <v>975.30155362391122</v>
      </c>
      <c r="G838">
        <v>33.291560999712537</v>
      </c>
      <c r="H838">
        <v>1.393942107533841E-2</v>
      </c>
      <c r="I838">
        <v>24.832599999999999</v>
      </c>
      <c r="J838">
        <v>51610.790989801048</v>
      </c>
      <c r="K838">
        <v>1023.8235223053566</v>
      </c>
      <c r="L838">
        <v>5.0192086209257187</v>
      </c>
      <c r="M838">
        <v>6.2712432750356595E-2</v>
      </c>
    </row>
    <row r="839" spans="1:13">
      <c r="A839" s="14" t="s">
        <v>623</v>
      </c>
      <c r="B839" t="s">
        <v>54</v>
      </c>
      <c r="C839" t="s">
        <v>365</v>
      </c>
      <c r="D839">
        <v>1049.8811999999998</v>
      </c>
      <c r="E839">
        <v>43614.224297711036</v>
      </c>
      <c r="F839">
        <v>2016.7060425503382</v>
      </c>
      <c r="G839">
        <v>404.4608475701823</v>
      </c>
      <c r="H839">
        <v>1.1234348347889993E-2</v>
      </c>
      <c r="I839">
        <v>87.720999999999989</v>
      </c>
      <c r="J839">
        <v>46396.53745739333</v>
      </c>
      <c r="K839">
        <v>2064.2387797676729</v>
      </c>
      <c r="L839">
        <v>502.05914205264429</v>
      </c>
      <c r="M839">
        <v>3.8330319041516542E-2</v>
      </c>
    </row>
    <row r="840" spans="1:13">
      <c r="A840" s="14" t="s">
        <v>623</v>
      </c>
      <c r="B840" t="s">
        <v>54</v>
      </c>
      <c r="C840" t="s">
        <v>366</v>
      </c>
      <c r="D840">
        <v>68.128499999999988</v>
      </c>
      <c r="E840">
        <v>51649.494337905577</v>
      </c>
      <c r="F840">
        <v>350.20586098328897</v>
      </c>
      <c r="G840">
        <v>1.4912995295654536</v>
      </c>
      <c r="H840">
        <v>6.6025922896685393E-2</v>
      </c>
      <c r="I840">
        <v>13.1</v>
      </c>
      <c r="J840">
        <v>60477.423664122129</v>
      </c>
      <c r="K840">
        <v>430.76335877862596</v>
      </c>
      <c r="L840">
        <v>49.412213740458014</v>
      </c>
      <c r="M840">
        <v>0.18286544205201025</v>
      </c>
    </row>
    <row r="841" spans="1:13">
      <c r="A841" s="14" t="s">
        <v>623</v>
      </c>
      <c r="B841" t="s">
        <v>54</v>
      </c>
      <c r="C841" t="s">
        <v>367</v>
      </c>
      <c r="D841">
        <v>323.54090000000014</v>
      </c>
      <c r="E841">
        <v>44808.881356009893</v>
      </c>
      <c r="F841">
        <v>1159.1424144520827</v>
      </c>
      <c r="G841">
        <v>3.4016719369946729</v>
      </c>
      <c r="H841">
        <v>7.3169692957795306E-3</v>
      </c>
      <c r="I841">
        <v>25.004299999999994</v>
      </c>
      <c r="J841">
        <v>45369.140916429053</v>
      </c>
      <c r="K841">
        <v>647.56861819767016</v>
      </c>
      <c r="L841">
        <v>4.2340717396607799</v>
      </c>
      <c r="M841">
        <v>1.0951456381070519E-2</v>
      </c>
    </row>
    <row r="842" spans="1:13">
      <c r="A842" s="14" t="s">
        <v>623</v>
      </c>
      <c r="B842" t="s">
        <v>54</v>
      </c>
      <c r="C842" t="s">
        <v>368</v>
      </c>
      <c r="D842">
        <v>142.96949999999998</v>
      </c>
      <c r="E842">
        <v>40103.655803044261</v>
      </c>
      <c r="F842">
        <v>166.72339205215101</v>
      </c>
      <c r="G842">
        <v>0</v>
      </c>
      <c r="H842">
        <v>1.9475104384769053E-3</v>
      </c>
      <c r="I842">
        <v>5.4</v>
      </c>
      <c r="J842">
        <v>45162.592592592599</v>
      </c>
      <c r="K842">
        <v>173.16296296296295</v>
      </c>
      <c r="L842">
        <v>0</v>
      </c>
      <c r="M842">
        <v>1.2301221813801779E-2</v>
      </c>
    </row>
    <row r="843" spans="1:13">
      <c r="A843" s="14" t="s">
        <v>623</v>
      </c>
      <c r="B843" t="s">
        <v>54</v>
      </c>
      <c r="C843" t="s">
        <v>369</v>
      </c>
      <c r="D843">
        <v>438.98940000000016</v>
      </c>
      <c r="E843">
        <v>42379.156263985707</v>
      </c>
      <c r="F843">
        <v>3615.6932035260984</v>
      </c>
      <c r="G843">
        <v>958.22108688729156</v>
      </c>
      <c r="H843">
        <v>8.6860969360230498E-3</v>
      </c>
      <c r="I843">
        <v>36.516699999999993</v>
      </c>
      <c r="J843">
        <v>42323.552477359692</v>
      </c>
      <c r="K843">
        <v>4319.7498678686752</v>
      </c>
      <c r="L843">
        <v>1185.4291324243432</v>
      </c>
      <c r="M843">
        <v>8.3545696809761525E-4</v>
      </c>
    </row>
    <row r="844" spans="1:13">
      <c r="A844" s="14" t="s">
        <v>623</v>
      </c>
      <c r="B844" t="s">
        <v>54</v>
      </c>
      <c r="C844" t="s">
        <v>370</v>
      </c>
      <c r="D844">
        <v>48.96</v>
      </c>
      <c r="E844">
        <v>44620.530364923754</v>
      </c>
      <c r="F844">
        <v>1811.9893790849674</v>
      </c>
      <c r="G844">
        <v>56.878267973856204</v>
      </c>
      <c r="H844">
        <v>4.1715490530548055E-5</v>
      </c>
      <c r="I844">
        <v>4.4000000000000004</v>
      </c>
      <c r="J844">
        <v>45909.469696969689</v>
      </c>
      <c r="K844">
        <v>52.954545454545453</v>
      </c>
      <c r="L844">
        <v>0</v>
      </c>
      <c r="M844">
        <v>0</v>
      </c>
    </row>
    <row r="845" spans="1:13">
      <c r="A845" s="14" t="s">
        <v>623</v>
      </c>
      <c r="B845" t="s">
        <v>54</v>
      </c>
      <c r="C845" t="s">
        <v>371</v>
      </c>
      <c r="D845">
        <v>27.292900000000003</v>
      </c>
      <c r="E845">
        <v>45844.325813673146</v>
      </c>
      <c r="F845">
        <v>681.87807085359168</v>
      </c>
      <c r="G845">
        <v>0</v>
      </c>
      <c r="H845">
        <v>6.9178277433408018E-3</v>
      </c>
      <c r="I845">
        <v>3.3</v>
      </c>
      <c r="J845">
        <v>46023.232323232325</v>
      </c>
      <c r="K845">
        <v>100.30303030303031</v>
      </c>
      <c r="L845">
        <v>0</v>
      </c>
      <c r="M845">
        <v>0</v>
      </c>
    </row>
    <row r="846" spans="1:13">
      <c r="A846" s="14" t="s">
        <v>624</v>
      </c>
      <c r="B846" t="s">
        <v>55</v>
      </c>
      <c r="C846" t="s">
        <v>365</v>
      </c>
      <c r="D846">
        <v>1025.5332427076976</v>
      </c>
      <c r="E846">
        <v>45997.067827217164</v>
      </c>
      <c r="F846">
        <v>2234.6624025070196</v>
      </c>
      <c r="G846">
        <v>397.06021515682983</v>
      </c>
      <c r="H846">
        <v>2.7792030907262687E-2</v>
      </c>
      <c r="I846">
        <v>80.053600000000003</v>
      </c>
      <c r="J846">
        <v>48320.557788781502</v>
      </c>
      <c r="K846">
        <v>1492.8821439635444</v>
      </c>
      <c r="L846">
        <v>266.21363686330159</v>
      </c>
      <c r="M846">
        <v>5.0835766434503431E-2</v>
      </c>
    </row>
    <row r="847" spans="1:13">
      <c r="A847" s="14" t="s">
        <v>624</v>
      </c>
      <c r="B847" t="s">
        <v>55</v>
      </c>
      <c r="C847" t="s">
        <v>366</v>
      </c>
      <c r="D847">
        <v>85.038549687282838</v>
      </c>
      <c r="E847">
        <v>56970.019688899956</v>
      </c>
      <c r="F847">
        <v>675.11969819712954</v>
      </c>
      <c r="G847">
        <v>0</v>
      </c>
      <c r="H847">
        <v>0.12705045512116661</v>
      </c>
      <c r="I847">
        <v>5</v>
      </c>
      <c r="J847">
        <v>66328.75</v>
      </c>
      <c r="K847">
        <v>20.047999999999998</v>
      </c>
      <c r="L847">
        <v>0</v>
      </c>
      <c r="M847">
        <v>0.21688762671078582</v>
      </c>
    </row>
    <row r="848" spans="1:13">
      <c r="A848" s="14" t="s">
        <v>624</v>
      </c>
      <c r="B848" t="s">
        <v>55</v>
      </c>
      <c r="C848" t="s">
        <v>367</v>
      </c>
      <c r="D848">
        <v>343.69620000000003</v>
      </c>
      <c r="E848">
        <v>46369.297114719324</v>
      </c>
      <c r="F848">
        <v>1194.2861166343996</v>
      </c>
      <c r="G848">
        <v>0.38755156443393907</v>
      </c>
      <c r="H848">
        <v>1.6623201288379966E-2</v>
      </c>
      <c r="I848">
        <v>24.023300000000003</v>
      </c>
      <c r="J848">
        <v>49786.019787733851</v>
      </c>
      <c r="K848">
        <v>1285.9515553649996</v>
      </c>
      <c r="L848">
        <v>1.3615947850628347</v>
      </c>
      <c r="M848">
        <v>3.4002944100931028E-2</v>
      </c>
    </row>
    <row r="849" spans="1:13">
      <c r="A849" s="14" t="s">
        <v>624</v>
      </c>
      <c r="B849" t="s">
        <v>55</v>
      </c>
      <c r="C849" t="s">
        <v>368</v>
      </c>
      <c r="D849">
        <v>149.6592930204153</v>
      </c>
      <c r="E849">
        <v>43174.822776805959</v>
      </c>
      <c r="F849">
        <v>176.09998997125334</v>
      </c>
      <c r="G849">
        <v>0</v>
      </c>
      <c r="H849">
        <v>1.2219241790570016E-2</v>
      </c>
      <c r="I849">
        <v>14.5</v>
      </c>
      <c r="J849">
        <v>39259.19540229885</v>
      </c>
      <c r="K849">
        <v>100</v>
      </c>
      <c r="L849">
        <v>0</v>
      </c>
      <c r="M849">
        <v>0</v>
      </c>
    </row>
    <row r="850" spans="1:13">
      <c r="A850" s="14" t="s">
        <v>624</v>
      </c>
      <c r="B850" t="s">
        <v>55</v>
      </c>
      <c r="C850" t="s">
        <v>369</v>
      </c>
      <c r="D850">
        <v>391.16799999999967</v>
      </c>
      <c r="E850">
        <v>44177.091739781077</v>
      </c>
      <c r="F850">
        <v>4379.3279102585111</v>
      </c>
      <c r="G850">
        <v>1040.6404665003279</v>
      </c>
      <c r="H850">
        <v>1.7141798015208036E-2</v>
      </c>
      <c r="I850">
        <v>24.330300000000001</v>
      </c>
      <c r="J850">
        <v>45014.160635092863</v>
      </c>
      <c r="K850">
        <v>3023.6597986872334</v>
      </c>
      <c r="L850">
        <v>874.57409074281861</v>
      </c>
      <c r="M850">
        <v>1.3887009160154567E-2</v>
      </c>
    </row>
    <row r="851" spans="1:13">
      <c r="A851" s="14" t="s">
        <v>624</v>
      </c>
      <c r="B851" t="s">
        <v>55</v>
      </c>
      <c r="C851" t="s">
        <v>370</v>
      </c>
      <c r="D851">
        <v>32.918500000000002</v>
      </c>
      <c r="E851">
        <v>49122.080061363689</v>
      </c>
      <c r="F851">
        <v>1950.2832753618786</v>
      </c>
      <c r="G851">
        <v>0</v>
      </c>
      <c r="H851">
        <v>3.2470359863380434E-2</v>
      </c>
      <c r="I851">
        <v>11</v>
      </c>
      <c r="J851">
        <v>54645.454545454537</v>
      </c>
      <c r="K851">
        <v>1227.3636363636363</v>
      </c>
      <c r="L851">
        <v>0</v>
      </c>
      <c r="M851">
        <v>0.10612494935738798</v>
      </c>
    </row>
    <row r="852" spans="1:13">
      <c r="A852" s="14" t="s">
        <v>624</v>
      </c>
      <c r="B852" t="s">
        <v>55</v>
      </c>
      <c r="C852" t="s">
        <v>371</v>
      </c>
      <c r="D852">
        <v>23.052700000000002</v>
      </c>
      <c r="E852">
        <v>44711.456430989274</v>
      </c>
      <c r="F852">
        <v>877.53018084649489</v>
      </c>
      <c r="G852">
        <v>0</v>
      </c>
      <c r="H852">
        <v>1.9673008657654173E-2</v>
      </c>
      <c r="I852">
        <v>1.2</v>
      </c>
      <c r="J852">
        <v>62500</v>
      </c>
      <c r="K852">
        <v>0</v>
      </c>
      <c r="L852">
        <v>0</v>
      </c>
      <c r="M852">
        <v>0.10126444444444448</v>
      </c>
    </row>
    <row r="853" spans="1:13">
      <c r="A853" s="14" t="s">
        <v>625</v>
      </c>
      <c r="B853" t="s">
        <v>56</v>
      </c>
      <c r="C853" t="s">
        <v>365</v>
      </c>
      <c r="D853">
        <v>536.13240000000008</v>
      </c>
      <c r="E853">
        <v>44586.944282093325</v>
      </c>
      <c r="F853">
        <v>2028.5949888497689</v>
      </c>
      <c r="G853">
        <v>296.8379452538216</v>
      </c>
      <c r="H853">
        <v>1.7696442205661203E-2</v>
      </c>
      <c r="I853">
        <v>61.147599999999983</v>
      </c>
      <c r="J853">
        <v>45962.06812368759</v>
      </c>
      <c r="K853">
        <v>2425.3650184144594</v>
      </c>
      <c r="L853">
        <v>466.81292479181536</v>
      </c>
      <c r="M853">
        <v>2.2489923087910584E-2</v>
      </c>
    </row>
    <row r="854" spans="1:13">
      <c r="A854" s="14" t="s">
        <v>625</v>
      </c>
      <c r="B854" t="s">
        <v>56</v>
      </c>
      <c r="C854" t="s">
        <v>366</v>
      </c>
      <c r="D854">
        <v>33.046199999999999</v>
      </c>
      <c r="E854">
        <v>55727.937150615406</v>
      </c>
      <c r="F854">
        <v>521.6030890087211</v>
      </c>
      <c r="G854">
        <v>0</v>
      </c>
      <c r="H854">
        <v>0.11396734934849385</v>
      </c>
      <c r="I854">
        <v>4.75</v>
      </c>
      <c r="J854">
        <v>60427.85789473683</v>
      </c>
      <c r="K854">
        <v>0</v>
      </c>
      <c r="L854">
        <v>0</v>
      </c>
      <c r="M854">
        <v>9.7357617590051349E-2</v>
      </c>
    </row>
    <row r="855" spans="1:13">
      <c r="A855" s="14" t="s">
        <v>625</v>
      </c>
      <c r="B855" t="s">
        <v>56</v>
      </c>
      <c r="C855" t="s">
        <v>367</v>
      </c>
      <c r="D855">
        <v>223.95629999999997</v>
      </c>
      <c r="E855">
        <v>43973.097492345572</v>
      </c>
      <c r="F855">
        <v>1232.5306320920645</v>
      </c>
      <c r="G855">
        <v>0</v>
      </c>
      <c r="H855">
        <v>7.6217421165651542E-3</v>
      </c>
      <c r="I855">
        <v>19.483999999999998</v>
      </c>
      <c r="J855">
        <v>48359.222625402035</v>
      </c>
      <c r="K855">
        <v>875.38493122562113</v>
      </c>
      <c r="L855">
        <v>0</v>
      </c>
      <c r="M855">
        <v>2.3237542561150213E-2</v>
      </c>
    </row>
    <row r="856" spans="1:13">
      <c r="A856" s="14" t="s">
        <v>625</v>
      </c>
      <c r="B856" t="s">
        <v>56</v>
      </c>
      <c r="C856" t="s">
        <v>368</v>
      </c>
      <c r="D856">
        <v>39.720800000000004</v>
      </c>
      <c r="E856">
        <v>42448.345430269939</v>
      </c>
      <c r="F856">
        <v>33.584419246339444</v>
      </c>
      <c r="G856">
        <v>0</v>
      </c>
      <c r="H856">
        <v>5.4953838802567698E-3</v>
      </c>
      <c r="I856">
        <v>4.95</v>
      </c>
      <c r="J856">
        <v>39003.097643097644</v>
      </c>
      <c r="K856">
        <v>0</v>
      </c>
      <c r="L856">
        <v>0</v>
      </c>
      <c r="M856">
        <v>0</v>
      </c>
    </row>
    <row r="857" spans="1:13">
      <c r="A857" s="14" t="s">
        <v>625</v>
      </c>
      <c r="B857" t="s">
        <v>56</v>
      </c>
      <c r="C857" t="s">
        <v>369</v>
      </c>
      <c r="D857">
        <v>205.97629999999995</v>
      </c>
      <c r="E857">
        <v>43373.411239221881</v>
      </c>
      <c r="F857">
        <v>3678.8321763231975</v>
      </c>
      <c r="G857">
        <v>772.63471574156836</v>
      </c>
      <c r="H857">
        <v>1.3064955481321232E-2</v>
      </c>
      <c r="I857">
        <v>24.633600000000005</v>
      </c>
      <c r="J857">
        <v>41401.689014191979</v>
      </c>
      <c r="K857">
        <v>5277.1105319563503</v>
      </c>
      <c r="L857">
        <v>1158.762422057677</v>
      </c>
      <c r="M857">
        <v>1.1422443996281164E-2</v>
      </c>
    </row>
    <row r="858" spans="1:13">
      <c r="A858" s="14" t="s">
        <v>625</v>
      </c>
      <c r="B858" t="s">
        <v>56</v>
      </c>
      <c r="C858" t="s">
        <v>370</v>
      </c>
      <c r="D858">
        <v>24.069500000000001</v>
      </c>
      <c r="E858">
        <v>47666.972551707899</v>
      </c>
      <c r="F858">
        <v>1301.0332578574544</v>
      </c>
      <c r="G858">
        <v>0</v>
      </c>
      <c r="H858">
        <v>7.9382760840578555E-3</v>
      </c>
      <c r="I858">
        <v>4.7</v>
      </c>
      <c r="J858">
        <v>52715.810283687941</v>
      </c>
      <c r="K858">
        <v>0</v>
      </c>
      <c r="L858">
        <v>0</v>
      </c>
      <c r="M858">
        <v>1.2802826019096049E-2</v>
      </c>
    </row>
    <row r="859" spans="1:13">
      <c r="A859" s="14" t="s">
        <v>625</v>
      </c>
      <c r="B859" t="s">
        <v>56</v>
      </c>
      <c r="C859" t="s">
        <v>371</v>
      </c>
      <c r="D859">
        <v>9.3632999999999988</v>
      </c>
      <c r="E859">
        <v>47799.330962374377</v>
      </c>
      <c r="F859">
        <v>419.08728760159352</v>
      </c>
      <c r="G859">
        <v>0</v>
      </c>
      <c r="H859">
        <v>1.7744833915703657E-2</v>
      </c>
      <c r="I859">
        <v>2.63</v>
      </c>
      <c r="J859">
        <v>45819.182509505707</v>
      </c>
      <c r="K859">
        <v>477.19391634980991</v>
      </c>
      <c r="L859">
        <v>0</v>
      </c>
      <c r="M859">
        <v>0</v>
      </c>
    </row>
    <row r="860" spans="1:13">
      <c r="A860" s="14" t="s">
        <v>626</v>
      </c>
      <c r="B860" t="s">
        <v>57</v>
      </c>
      <c r="C860" t="s">
        <v>365</v>
      </c>
      <c r="D860">
        <v>2436.7379999999962</v>
      </c>
      <c r="E860">
        <v>45300.0259719143</v>
      </c>
      <c r="F860">
        <v>1875.5245167925327</v>
      </c>
      <c r="G860">
        <v>247.16365485333316</v>
      </c>
      <c r="H860">
        <v>2.5725136823764733E-2</v>
      </c>
      <c r="I860">
        <v>246.58500000000001</v>
      </c>
      <c r="J860">
        <v>47857.181747605675</v>
      </c>
      <c r="K860">
        <v>1721.2296368392242</v>
      </c>
      <c r="L860">
        <v>278.00243323803147</v>
      </c>
      <c r="M860">
        <v>4.2597698607125929E-2</v>
      </c>
    </row>
    <row r="861" spans="1:13">
      <c r="A861" s="14" t="s">
        <v>626</v>
      </c>
      <c r="B861" t="s">
        <v>57</v>
      </c>
      <c r="C861" t="s">
        <v>366</v>
      </c>
      <c r="D861">
        <v>160.9392</v>
      </c>
      <c r="E861">
        <v>57866.668051247521</v>
      </c>
      <c r="F861">
        <v>985.2273405111988</v>
      </c>
      <c r="G861">
        <v>1.2456878125403879</v>
      </c>
      <c r="H861">
        <v>0.13158904318581022</v>
      </c>
      <c r="I861">
        <v>22.9</v>
      </c>
      <c r="J861">
        <v>60747.880640465795</v>
      </c>
      <c r="K861">
        <v>1123.8323144104804</v>
      </c>
      <c r="L861">
        <v>0</v>
      </c>
      <c r="M861">
        <v>0.20123633850939374</v>
      </c>
    </row>
    <row r="862" spans="1:13">
      <c r="A862" s="14" t="s">
        <v>626</v>
      </c>
      <c r="B862" t="s">
        <v>57</v>
      </c>
      <c r="C862" t="s">
        <v>367</v>
      </c>
      <c r="D862">
        <v>790.16649999999981</v>
      </c>
      <c r="E862">
        <v>45120.914349106577</v>
      </c>
      <c r="F862">
        <v>1062.5702051403091</v>
      </c>
      <c r="G862">
        <v>0.16573722120591045</v>
      </c>
      <c r="H862">
        <v>1.6160658200874749E-2</v>
      </c>
      <c r="I862">
        <v>74.195399999999978</v>
      </c>
      <c r="J862">
        <v>47558.955859572634</v>
      </c>
      <c r="K862">
        <v>880.67454316574913</v>
      </c>
      <c r="L862">
        <v>0</v>
      </c>
      <c r="M862">
        <v>1.8667281191195952E-2</v>
      </c>
    </row>
    <row r="863" spans="1:13">
      <c r="A863" s="14" t="s">
        <v>626</v>
      </c>
      <c r="B863" t="s">
        <v>57</v>
      </c>
      <c r="C863" t="s">
        <v>368</v>
      </c>
      <c r="D863">
        <v>438.91380000000021</v>
      </c>
      <c r="E863">
        <v>41240.192530970759</v>
      </c>
      <c r="F863">
        <v>408.75089824015538</v>
      </c>
      <c r="G863">
        <v>1.5783737034470087</v>
      </c>
      <c r="H863">
        <v>9.6107670473159351E-3</v>
      </c>
      <c r="I863">
        <v>35.979999999999997</v>
      </c>
      <c r="J863">
        <v>44410.773114693344</v>
      </c>
      <c r="K863">
        <v>249.97220678154534</v>
      </c>
      <c r="L863">
        <v>0</v>
      </c>
      <c r="M863">
        <v>3.3951117091686335E-2</v>
      </c>
    </row>
    <row r="864" spans="1:13">
      <c r="A864" s="14" t="s">
        <v>626</v>
      </c>
      <c r="B864" t="s">
        <v>57</v>
      </c>
      <c r="C864" t="s">
        <v>369</v>
      </c>
      <c r="D864">
        <v>873.63939999999945</v>
      </c>
      <c r="E864">
        <v>44061.179954624306</v>
      </c>
      <c r="F864">
        <v>3538.6820008346726</v>
      </c>
      <c r="G864">
        <v>653.81441130059056</v>
      </c>
      <c r="H864">
        <v>1.3945111984915454E-2</v>
      </c>
      <c r="I864">
        <v>85.415700000000015</v>
      </c>
      <c r="J864">
        <v>45028.796563941592</v>
      </c>
      <c r="K864">
        <v>3420.9221489726124</v>
      </c>
      <c r="L864">
        <v>760.18249572385412</v>
      </c>
      <c r="M864">
        <v>8.1085779156930271E-3</v>
      </c>
    </row>
    <row r="865" spans="1:13">
      <c r="A865" s="14" t="s">
        <v>626</v>
      </c>
      <c r="B865" t="s">
        <v>57</v>
      </c>
      <c r="C865" t="s">
        <v>370</v>
      </c>
      <c r="D865">
        <v>88.586500000000001</v>
      </c>
      <c r="E865">
        <v>53367.961468922076</v>
      </c>
      <c r="F865">
        <v>1108.8131938839438</v>
      </c>
      <c r="G865">
        <v>24.722841516483889</v>
      </c>
      <c r="H865">
        <v>4.7539355725515847E-2</v>
      </c>
      <c r="I865">
        <v>16.411900000000003</v>
      </c>
      <c r="J865">
        <v>49836.320672804475</v>
      </c>
      <c r="K865">
        <v>634.76867394999965</v>
      </c>
      <c r="L865">
        <v>0</v>
      </c>
      <c r="M865">
        <v>3.9135535474413348E-2</v>
      </c>
    </row>
    <row r="866" spans="1:13">
      <c r="A866" s="14" t="s">
        <v>626</v>
      </c>
      <c r="B866" t="s">
        <v>57</v>
      </c>
      <c r="C866" t="s">
        <v>371</v>
      </c>
      <c r="D866">
        <v>84.492599999999968</v>
      </c>
      <c r="E866">
        <v>48478.696381300477</v>
      </c>
      <c r="F866">
        <v>2400.54714850768</v>
      </c>
      <c r="G866">
        <v>329.74153949576657</v>
      </c>
      <c r="H866">
        <v>3.1659350927153038E-2</v>
      </c>
      <c r="I866">
        <v>11.681999999999999</v>
      </c>
      <c r="J866">
        <v>52996.613114192784</v>
      </c>
      <c r="K866">
        <v>1860.9339154254415</v>
      </c>
      <c r="L866">
        <v>309.85362095531593</v>
      </c>
      <c r="M866">
        <v>7.4941411033834449E-2</v>
      </c>
    </row>
    <row r="867" spans="1:13">
      <c r="A867" s="14" t="s">
        <v>627</v>
      </c>
      <c r="B867" t="s">
        <v>628</v>
      </c>
      <c r="C867" t="s">
        <v>365</v>
      </c>
      <c r="D867">
        <v>4864.3690839028441</v>
      </c>
      <c r="E867">
        <v>44607.136170248239</v>
      </c>
      <c r="F867">
        <v>2099.2308815117744</v>
      </c>
      <c r="G867">
        <v>378.26194070859958</v>
      </c>
      <c r="H867">
        <v>2.1639738670432677E-2</v>
      </c>
      <c r="I867">
        <v>535.73110000000042</v>
      </c>
      <c r="J867">
        <v>47720.467433786529</v>
      </c>
      <c r="K867">
        <v>1413.630886838564</v>
      </c>
      <c r="L867">
        <v>346.71634706291991</v>
      </c>
      <c r="M867">
        <v>4.3720159245865461E-2</v>
      </c>
    </row>
    <row r="868" spans="1:13">
      <c r="A868" s="14" t="s">
        <v>627</v>
      </c>
      <c r="B868" t="s">
        <v>628</v>
      </c>
      <c r="C868" t="s">
        <v>366</v>
      </c>
      <c r="D868">
        <v>222.02880000000005</v>
      </c>
      <c r="E868">
        <v>60679.872021857824</v>
      </c>
      <c r="F868">
        <v>248.02462563415196</v>
      </c>
      <c r="G868">
        <v>0.45701278392713007</v>
      </c>
      <c r="H868">
        <v>0.14757405464599652</v>
      </c>
      <c r="I868">
        <v>54.879999999999995</v>
      </c>
      <c r="J868">
        <v>62930.354105928083</v>
      </c>
      <c r="K868">
        <v>18.221574344023324</v>
      </c>
      <c r="L868">
        <v>0</v>
      </c>
      <c r="M868">
        <v>0.16857730572899354</v>
      </c>
    </row>
    <row r="869" spans="1:13">
      <c r="A869" s="14" t="s">
        <v>627</v>
      </c>
      <c r="B869" t="s">
        <v>628</v>
      </c>
      <c r="C869" t="s">
        <v>367</v>
      </c>
      <c r="D869">
        <v>1656.1666550353684</v>
      </c>
      <c r="E869">
        <v>45275.668239306557</v>
      </c>
      <c r="F869">
        <v>977.64387724943163</v>
      </c>
      <c r="G869">
        <v>2.8154171476785481</v>
      </c>
      <c r="H869">
        <v>1.3884901136576347E-2</v>
      </c>
      <c r="I869">
        <v>163.27250000000004</v>
      </c>
      <c r="J869">
        <v>46953.082883420859</v>
      </c>
      <c r="K869">
        <v>612.67880384020566</v>
      </c>
      <c r="L869">
        <v>0</v>
      </c>
      <c r="M869">
        <v>2.0769633852162569E-2</v>
      </c>
    </row>
    <row r="870" spans="1:13">
      <c r="A870" s="14" t="s">
        <v>627</v>
      </c>
      <c r="B870" t="s">
        <v>628</v>
      </c>
      <c r="C870" t="s">
        <v>368</v>
      </c>
      <c r="D870">
        <v>596.67559922311443</v>
      </c>
      <c r="E870">
        <v>42621.100027292901</v>
      </c>
      <c r="F870">
        <v>152.70274185609827</v>
      </c>
      <c r="G870">
        <v>0</v>
      </c>
      <c r="H870">
        <v>7.5786978699630882E-3</v>
      </c>
      <c r="I870">
        <v>64.681600000000003</v>
      </c>
      <c r="J870">
        <v>44085.239259181377</v>
      </c>
      <c r="K870">
        <v>102.23927670311186</v>
      </c>
      <c r="L870">
        <v>0</v>
      </c>
      <c r="M870">
        <v>1.3786467079473879E-2</v>
      </c>
    </row>
    <row r="871" spans="1:13">
      <c r="A871" s="14" t="s">
        <v>627</v>
      </c>
      <c r="B871" t="s">
        <v>628</v>
      </c>
      <c r="C871" t="s">
        <v>369</v>
      </c>
      <c r="D871">
        <v>2064.1954960406842</v>
      </c>
      <c r="E871">
        <v>42127.433110500315</v>
      </c>
      <c r="F871">
        <v>3887.6328842846369</v>
      </c>
      <c r="G871">
        <v>868.41971772458055</v>
      </c>
      <c r="H871">
        <v>1.0578231881704113E-2</v>
      </c>
      <c r="I871">
        <v>195.71830000000003</v>
      </c>
      <c r="J871">
        <v>44414.720612397163</v>
      </c>
      <c r="K871">
        <v>2984.6047610264341</v>
      </c>
      <c r="L871">
        <v>896.2232453480334</v>
      </c>
      <c r="M871">
        <v>1.8282956096938301E-2</v>
      </c>
    </row>
    <row r="872" spans="1:13">
      <c r="A872" s="14" t="s">
        <v>627</v>
      </c>
      <c r="B872" t="s">
        <v>628</v>
      </c>
      <c r="C872" t="s">
        <v>370</v>
      </c>
      <c r="D872">
        <v>217.87000000000003</v>
      </c>
      <c r="E872">
        <v>51118.695781888331</v>
      </c>
      <c r="F872">
        <v>1007.242851241566</v>
      </c>
      <c r="G872">
        <v>0</v>
      </c>
      <c r="H872">
        <v>4.73731392363783E-2</v>
      </c>
      <c r="I872">
        <v>37.381600000000006</v>
      </c>
      <c r="J872">
        <v>51771.141060486065</v>
      </c>
      <c r="K872">
        <v>850.41143236244545</v>
      </c>
      <c r="L872">
        <v>0</v>
      </c>
      <c r="M872">
        <v>8.9496713151569832E-2</v>
      </c>
    </row>
    <row r="873" spans="1:13">
      <c r="A873" s="14" t="s">
        <v>627</v>
      </c>
      <c r="B873" t="s">
        <v>628</v>
      </c>
      <c r="C873" t="s">
        <v>371</v>
      </c>
      <c r="D873">
        <v>107.43253360364926</v>
      </c>
      <c r="E873">
        <v>46553.72459257333</v>
      </c>
      <c r="F873">
        <v>1878.6460975089979</v>
      </c>
      <c r="G873">
        <v>397.02451919602834</v>
      </c>
      <c r="H873">
        <v>2.3124581493507684E-2</v>
      </c>
      <c r="I873">
        <v>19.7971</v>
      </c>
      <c r="J873">
        <v>48795.426644979976</v>
      </c>
      <c r="K873">
        <v>1704.6900808704304</v>
      </c>
      <c r="L873">
        <v>522.27043354834802</v>
      </c>
      <c r="M873">
        <v>2.2105813561568075E-2</v>
      </c>
    </row>
    <row r="874" spans="1:13">
      <c r="A874" s="14" t="s">
        <v>629</v>
      </c>
      <c r="B874" t="s">
        <v>58</v>
      </c>
      <c r="C874" t="s">
        <v>365</v>
      </c>
      <c r="D874">
        <v>1144.1148999999994</v>
      </c>
      <c r="E874">
        <v>45338.756235344001</v>
      </c>
      <c r="F874">
        <v>2265.0695223005973</v>
      </c>
      <c r="G874">
        <v>346.21652947619179</v>
      </c>
      <c r="H874">
        <v>1.9888046382066409E-2</v>
      </c>
      <c r="I874">
        <v>134.26759999999996</v>
      </c>
      <c r="J874">
        <v>50813.261101958567</v>
      </c>
      <c r="K874">
        <v>1669.9371255611936</v>
      </c>
      <c r="L874">
        <v>317.57743491356069</v>
      </c>
      <c r="M874">
        <v>6.4576862465389337E-2</v>
      </c>
    </row>
    <row r="875" spans="1:13">
      <c r="A875" s="14" t="s">
        <v>629</v>
      </c>
      <c r="B875" t="s">
        <v>58</v>
      </c>
      <c r="C875" t="s">
        <v>366</v>
      </c>
      <c r="D875">
        <v>35.003299999999996</v>
      </c>
      <c r="E875">
        <v>60388.856788740886</v>
      </c>
      <c r="F875">
        <v>377.6215385406519</v>
      </c>
      <c r="G875">
        <v>0</v>
      </c>
      <c r="H875">
        <v>0.14055296991226279</v>
      </c>
      <c r="I875">
        <v>10.319999999999999</v>
      </c>
      <c r="J875">
        <v>79131.480297157628</v>
      </c>
      <c r="K875">
        <v>0</v>
      </c>
      <c r="L875">
        <v>0</v>
      </c>
      <c r="M875">
        <v>0.31005039151162839</v>
      </c>
    </row>
    <row r="876" spans="1:13">
      <c r="A876" s="14" t="s">
        <v>629</v>
      </c>
      <c r="B876" t="s">
        <v>58</v>
      </c>
      <c r="C876" t="s">
        <v>367</v>
      </c>
      <c r="D876">
        <v>462.87290000000036</v>
      </c>
      <c r="E876">
        <v>46593.91891020909</v>
      </c>
      <c r="F876">
        <v>1028.354090291308</v>
      </c>
      <c r="G876">
        <v>0</v>
      </c>
      <c r="H876">
        <v>1.8058442902492831E-2</v>
      </c>
      <c r="I876">
        <v>52.634600000000006</v>
      </c>
      <c r="J876">
        <v>49328.680114094779</v>
      </c>
      <c r="K876">
        <v>1014.0287947471815</v>
      </c>
      <c r="L876">
        <v>0</v>
      </c>
      <c r="M876">
        <v>3.5215185305710099E-2</v>
      </c>
    </row>
    <row r="877" spans="1:13">
      <c r="A877" s="14" t="s">
        <v>629</v>
      </c>
      <c r="B877" t="s">
        <v>58</v>
      </c>
      <c r="C877" t="s">
        <v>368</v>
      </c>
      <c r="D877">
        <v>85.807099999999991</v>
      </c>
      <c r="E877">
        <v>42570.533843353318</v>
      </c>
      <c r="F877">
        <v>167.76001053525874</v>
      </c>
      <c r="G877">
        <v>0</v>
      </c>
      <c r="H877">
        <v>8.431910733824162E-3</v>
      </c>
      <c r="I877">
        <v>10.447699999999999</v>
      </c>
      <c r="J877">
        <v>46511.128286608538</v>
      </c>
      <c r="K877">
        <v>147.59229304057354</v>
      </c>
      <c r="L877">
        <v>0</v>
      </c>
      <c r="M877">
        <v>1.0902410031278486E-2</v>
      </c>
    </row>
    <row r="878" spans="1:13">
      <c r="A878" s="14" t="s">
        <v>629</v>
      </c>
      <c r="B878" t="s">
        <v>58</v>
      </c>
      <c r="C878" t="s">
        <v>369</v>
      </c>
      <c r="D878">
        <v>487.29860000000002</v>
      </c>
      <c r="E878">
        <v>42728.233390728034</v>
      </c>
      <c r="F878">
        <v>4065.5921851612147</v>
      </c>
      <c r="G878">
        <v>812.25964942234634</v>
      </c>
      <c r="H878">
        <v>1.1168988033008856E-2</v>
      </c>
      <c r="I878">
        <v>45.519200000000005</v>
      </c>
      <c r="J878">
        <v>47322.881077288985</v>
      </c>
      <c r="K878">
        <v>2987.5940262570512</v>
      </c>
      <c r="L878">
        <v>936.75547900666083</v>
      </c>
      <c r="M878">
        <v>4.2901302009735999E-2</v>
      </c>
    </row>
    <row r="879" spans="1:13">
      <c r="A879" s="14" t="s">
        <v>629</v>
      </c>
      <c r="B879" t="s">
        <v>58</v>
      </c>
      <c r="C879" t="s">
        <v>370</v>
      </c>
      <c r="D879">
        <v>36.5</v>
      </c>
      <c r="E879">
        <v>52719.752853881284</v>
      </c>
      <c r="F879">
        <v>2219.019178082192</v>
      </c>
      <c r="G879">
        <v>8.1780821917808222</v>
      </c>
      <c r="H879">
        <v>2.6842860847479371E-2</v>
      </c>
      <c r="I879">
        <v>11.599999999999998</v>
      </c>
      <c r="J879">
        <v>51911.321839080476</v>
      </c>
      <c r="K879">
        <v>2768.3620689655177</v>
      </c>
      <c r="L879">
        <v>0</v>
      </c>
      <c r="M879">
        <v>7.8616162152305002E-3</v>
      </c>
    </row>
    <row r="880" spans="1:13">
      <c r="A880" s="14" t="s">
        <v>629</v>
      </c>
      <c r="B880" t="s">
        <v>58</v>
      </c>
      <c r="C880" t="s">
        <v>371</v>
      </c>
      <c r="D880">
        <v>36.632999999999996</v>
      </c>
      <c r="E880">
        <v>48954.264506501429</v>
      </c>
      <c r="F880">
        <v>702.58974148991354</v>
      </c>
      <c r="G880">
        <v>0</v>
      </c>
      <c r="H880">
        <v>2.5690778731523773E-2</v>
      </c>
      <c r="I880">
        <v>3.7461000000000002</v>
      </c>
      <c r="J880">
        <v>44669.671569543432</v>
      </c>
      <c r="K880">
        <v>319.68180240783744</v>
      </c>
      <c r="L880">
        <v>0</v>
      </c>
      <c r="M880">
        <v>0</v>
      </c>
    </row>
    <row r="881" spans="1:13">
      <c r="A881" s="14" t="s">
        <v>630</v>
      </c>
      <c r="B881" t="s">
        <v>59</v>
      </c>
      <c r="C881" t="s">
        <v>365</v>
      </c>
      <c r="D881">
        <v>385.62678882391174</v>
      </c>
      <c r="E881">
        <v>45049.929068247649</v>
      </c>
      <c r="F881">
        <v>1853.2574517958005</v>
      </c>
      <c r="G881">
        <v>315.44722391043888</v>
      </c>
      <c r="H881">
        <v>1.7519151870245039E-2</v>
      </c>
      <c r="I881">
        <v>42.242099999999994</v>
      </c>
      <c r="J881">
        <v>45203.18189673336</v>
      </c>
      <c r="K881">
        <v>2609.4384512133624</v>
      </c>
      <c r="L881">
        <v>513.94225192402837</v>
      </c>
      <c r="M881">
        <v>3.8897050612397302E-2</v>
      </c>
    </row>
    <row r="882" spans="1:13">
      <c r="A882" s="14" t="s">
        <v>630</v>
      </c>
      <c r="B882" t="s">
        <v>59</v>
      </c>
      <c r="C882" t="s">
        <v>366</v>
      </c>
      <c r="D882">
        <v>25.299999999999994</v>
      </c>
      <c r="E882">
        <v>60210.013175230568</v>
      </c>
      <c r="F882">
        <v>0</v>
      </c>
      <c r="G882">
        <v>0</v>
      </c>
      <c r="H882">
        <v>0.12708142776491596</v>
      </c>
      <c r="I882">
        <v>5.0999999999999996</v>
      </c>
      <c r="J882">
        <v>64228.267973856207</v>
      </c>
      <c r="K882">
        <v>122.61372549019609</v>
      </c>
      <c r="L882">
        <v>0</v>
      </c>
      <c r="M882">
        <v>0.21517395910161621</v>
      </c>
    </row>
    <row r="883" spans="1:13">
      <c r="A883" s="14" t="s">
        <v>630</v>
      </c>
      <c r="B883" t="s">
        <v>59</v>
      </c>
      <c r="C883" t="s">
        <v>367</v>
      </c>
      <c r="D883">
        <v>130.58618882391167</v>
      </c>
      <c r="E883">
        <v>45745.564446496923</v>
      </c>
      <c r="F883">
        <v>786.64521053232545</v>
      </c>
      <c r="G883">
        <v>2.2803330327799061</v>
      </c>
      <c r="H883">
        <v>7.3249564127667614E-3</v>
      </c>
      <c r="I883">
        <v>14.940800000000001</v>
      </c>
      <c r="J883">
        <v>45313.213872974222</v>
      </c>
      <c r="K883">
        <v>1075.243628185907</v>
      </c>
      <c r="L883">
        <v>0</v>
      </c>
      <c r="M883">
        <v>3.9843846988282085E-3</v>
      </c>
    </row>
    <row r="884" spans="1:13">
      <c r="A884" s="14" t="s">
        <v>630</v>
      </c>
      <c r="B884" t="s">
        <v>59</v>
      </c>
      <c r="C884" t="s">
        <v>368</v>
      </c>
      <c r="D884">
        <v>43.403300000000002</v>
      </c>
      <c r="E884">
        <v>39946.298572535568</v>
      </c>
      <c r="F884">
        <v>28.799653482569298</v>
      </c>
      <c r="G884">
        <v>0</v>
      </c>
      <c r="H884">
        <v>4.6721004099947762E-3</v>
      </c>
      <c r="I884">
        <v>4.3999999999999995</v>
      </c>
      <c r="J884">
        <v>37815.530303030311</v>
      </c>
      <c r="K884">
        <v>0</v>
      </c>
      <c r="L884">
        <v>0</v>
      </c>
      <c r="M884">
        <v>0</v>
      </c>
    </row>
    <row r="885" spans="1:13">
      <c r="A885" s="14" t="s">
        <v>630</v>
      </c>
      <c r="B885" t="s">
        <v>59</v>
      </c>
      <c r="C885" t="s">
        <v>369</v>
      </c>
      <c r="D885">
        <v>164.02089999999995</v>
      </c>
      <c r="E885">
        <v>42554.358341934894</v>
      </c>
      <c r="F885">
        <v>3686.2053555370085</v>
      </c>
      <c r="G885">
        <v>738.27085450695597</v>
      </c>
      <c r="H885">
        <v>4.3546197207665269E-3</v>
      </c>
      <c r="I885">
        <v>16.301300000000001</v>
      </c>
      <c r="J885">
        <v>40334.257441635535</v>
      </c>
      <c r="K885">
        <v>5738.0595412635785</v>
      </c>
      <c r="L885">
        <v>1331.7956236619164</v>
      </c>
      <c r="M885">
        <v>6.8987837824278546E-3</v>
      </c>
    </row>
    <row r="886" spans="1:13">
      <c r="A886" s="14" t="s">
        <v>630</v>
      </c>
      <c r="B886" t="s">
        <v>59</v>
      </c>
      <c r="C886" t="s">
        <v>370</v>
      </c>
      <c r="D886">
        <v>12.849999999999996</v>
      </c>
      <c r="E886">
        <v>55635.214007782124</v>
      </c>
      <c r="F886">
        <v>0</v>
      </c>
      <c r="G886">
        <v>0</v>
      </c>
      <c r="H886">
        <v>4.4804550673450697E-2</v>
      </c>
      <c r="I886">
        <v>1.5</v>
      </c>
      <c r="J886">
        <v>54005.555555555555</v>
      </c>
      <c r="K886">
        <v>0</v>
      </c>
      <c r="L886">
        <v>0</v>
      </c>
      <c r="M886">
        <v>0</v>
      </c>
    </row>
    <row r="887" spans="1:13">
      <c r="A887" s="14" t="s">
        <v>630</v>
      </c>
      <c r="B887" t="s">
        <v>59</v>
      </c>
      <c r="C887" t="s">
        <v>371</v>
      </c>
      <c r="D887">
        <v>9.4664000000000001</v>
      </c>
    </row>
    <row r="888" spans="1:13">
      <c r="A888" s="14" t="s">
        <v>631</v>
      </c>
      <c r="B888" t="s">
        <v>60</v>
      </c>
      <c r="C888" t="s">
        <v>365</v>
      </c>
      <c r="D888">
        <v>2164.6239558860093</v>
      </c>
      <c r="E888">
        <v>44571.250016345592</v>
      </c>
      <c r="F888">
        <v>2387.9311720378073</v>
      </c>
      <c r="G888">
        <v>391.80138318891528</v>
      </c>
      <c r="H888">
        <v>1.9166035666405616E-2</v>
      </c>
      <c r="I888">
        <v>180.65529999999998</v>
      </c>
      <c r="J888">
        <v>48184.065704133805</v>
      </c>
      <c r="K888">
        <v>1707.1028638517662</v>
      </c>
      <c r="L888">
        <v>407.2735203450992</v>
      </c>
      <c r="M888">
        <v>4.5272629222391184E-2</v>
      </c>
    </row>
    <row r="889" spans="1:13">
      <c r="A889" s="14" t="s">
        <v>631</v>
      </c>
      <c r="B889" t="s">
        <v>60</v>
      </c>
      <c r="C889" t="s">
        <v>366</v>
      </c>
      <c r="D889">
        <v>103.62830000000001</v>
      </c>
      <c r="E889">
        <v>58992.950944224052</v>
      </c>
      <c r="F889">
        <v>35.386086619195716</v>
      </c>
      <c r="G889">
        <v>2.8250005066183657</v>
      </c>
      <c r="H889">
        <v>0.12829195175814065</v>
      </c>
      <c r="I889">
        <v>8.75</v>
      </c>
      <c r="J889">
        <v>71663.095238095222</v>
      </c>
      <c r="K889">
        <v>0</v>
      </c>
      <c r="L889">
        <v>0</v>
      </c>
      <c r="M889">
        <v>0.25360599365416886</v>
      </c>
    </row>
    <row r="890" spans="1:13">
      <c r="A890" s="14" t="s">
        <v>631</v>
      </c>
      <c r="B890" t="s">
        <v>60</v>
      </c>
      <c r="C890" t="s">
        <v>367</v>
      </c>
      <c r="D890">
        <v>791.74898617542669</v>
      </c>
      <c r="E890">
        <v>45596.061041667708</v>
      </c>
      <c r="F890">
        <v>1047.5572365510179</v>
      </c>
      <c r="G890">
        <v>7.5301643628237089E-2</v>
      </c>
      <c r="H890">
        <v>1.2795094874912739E-2</v>
      </c>
      <c r="I890">
        <v>41.085300000000004</v>
      </c>
      <c r="J890">
        <v>47544.437690203871</v>
      </c>
      <c r="K890">
        <v>504.60870432977242</v>
      </c>
      <c r="L890">
        <v>8.5853091008219486</v>
      </c>
      <c r="M890">
        <v>1.1154058825687823E-2</v>
      </c>
    </row>
    <row r="891" spans="1:13">
      <c r="A891" s="14" t="s">
        <v>631</v>
      </c>
      <c r="B891" t="s">
        <v>60</v>
      </c>
      <c r="C891" t="s">
        <v>368</v>
      </c>
      <c r="D891">
        <v>113.64999999999999</v>
      </c>
      <c r="E891">
        <v>42545.329227159396</v>
      </c>
      <c r="F891">
        <v>275.24857017157944</v>
      </c>
      <c r="G891">
        <v>0</v>
      </c>
      <c r="H891">
        <v>8.2822043448087523E-3</v>
      </c>
      <c r="I891">
        <v>13.3</v>
      </c>
      <c r="J891">
        <v>45618.358395989977</v>
      </c>
      <c r="K891">
        <v>62.631578947368418</v>
      </c>
      <c r="L891">
        <v>0</v>
      </c>
      <c r="M891">
        <v>2.5453846181278408E-2</v>
      </c>
    </row>
    <row r="892" spans="1:13">
      <c r="A892" s="14" t="s">
        <v>631</v>
      </c>
      <c r="B892" t="s">
        <v>60</v>
      </c>
      <c r="C892" t="s">
        <v>369</v>
      </c>
      <c r="D892">
        <v>890.84137610308505</v>
      </c>
      <c r="E892">
        <v>41411.397933763816</v>
      </c>
      <c r="F892">
        <v>4263.9139490984408</v>
      </c>
      <c r="G892">
        <v>869.31369688691609</v>
      </c>
      <c r="H892">
        <v>1.0117606705884241E-2</v>
      </c>
      <c r="I892">
        <v>83.293299999999959</v>
      </c>
      <c r="J892">
        <v>44045.089160832897</v>
      </c>
      <c r="K892">
        <v>3329.2435285911361</v>
      </c>
      <c r="L892">
        <v>868.74022280303507</v>
      </c>
      <c r="M892">
        <v>2.7828325164656623E-2</v>
      </c>
    </row>
    <row r="893" spans="1:13">
      <c r="A893" s="14" t="s">
        <v>631</v>
      </c>
      <c r="B893" t="s">
        <v>60</v>
      </c>
      <c r="C893" t="s">
        <v>370</v>
      </c>
      <c r="D893">
        <v>127.24999999999999</v>
      </c>
      <c r="E893">
        <v>49896.557956777971</v>
      </c>
      <c r="F893">
        <v>385.72888015717098</v>
      </c>
      <c r="G893">
        <v>0</v>
      </c>
      <c r="H893">
        <v>2.9235468146490119E-2</v>
      </c>
      <c r="I893">
        <v>20</v>
      </c>
      <c r="J893">
        <v>54196.25</v>
      </c>
      <c r="K893">
        <v>0</v>
      </c>
      <c r="L893">
        <v>0</v>
      </c>
      <c r="M893">
        <v>5.0238100729601519E-2</v>
      </c>
    </row>
    <row r="894" spans="1:13">
      <c r="A894" s="14" t="s">
        <v>631</v>
      </c>
      <c r="B894" t="s">
        <v>60</v>
      </c>
      <c r="C894" t="s">
        <v>371</v>
      </c>
      <c r="D894">
        <v>137.50529360750053</v>
      </c>
      <c r="E894">
        <v>45019.509116767513</v>
      </c>
      <c r="F894">
        <v>3323.9932660677441</v>
      </c>
      <c r="G894">
        <v>533.28623266908221</v>
      </c>
      <c r="H894">
        <v>7.8037243521767241E-3</v>
      </c>
      <c r="I894">
        <v>14.226699999999999</v>
      </c>
      <c r="J894">
        <v>53769.833072087458</v>
      </c>
      <c r="K894">
        <v>669.76178593770885</v>
      </c>
      <c r="L894">
        <v>60.671132448143283</v>
      </c>
      <c r="M894">
        <v>6.1039497308819544E-2</v>
      </c>
    </row>
    <row r="895" spans="1:13">
      <c r="A895" s="14" t="s">
        <v>632</v>
      </c>
      <c r="B895" t="s">
        <v>61</v>
      </c>
      <c r="C895" t="s">
        <v>365</v>
      </c>
      <c r="D895">
        <v>1030.1784353031712</v>
      </c>
      <c r="E895">
        <v>44084.443040330902</v>
      </c>
      <c r="F895">
        <v>2051.488215609998</v>
      </c>
      <c r="G895">
        <v>342.15572557220923</v>
      </c>
      <c r="H895">
        <v>1.6239106324041956E-2</v>
      </c>
      <c r="I895">
        <v>126.17959999999997</v>
      </c>
      <c r="J895">
        <v>45686.43985768436</v>
      </c>
      <c r="K895">
        <v>1619.8399741321109</v>
      </c>
      <c r="L895">
        <v>344.5247092239951</v>
      </c>
      <c r="M895">
        <v>2.2964733012456443E-2</v>
      </c>
    </row>
    <row r="896" spans="1:13">
      <c r="A896" s="14" t="s">
        <v>632</v>
      </c>
      <c r="B896" t="s">
        <v>61</v>
      </c>
      <c r="C896" t="s">
        <v>366</v>
      </c>
      <c r="D896">
        <v>74.525599999999997</v>
      </c>
      <c r="E896">
        <v>51760.77397118129</v>
      </c>
      <c r="F896">
        <v>30.225855276576102</v>
      </c>
      <c r="G896">
        <v>0</v>
      </c>
      <c r="H896">
        <v>9.3129262171601113E-2</v>
      </c>
      <c r="I896">
        <v>12.72</v>
      </c>
      <c r="J896">
        <v>45618.527253668755</v>
      </c>
      <c r="K896">
        <v>58.96226415094339</v>
      </c>
      <c r="L896">
        <v>0</v>
      </c>
      <c r="M896">
        <v>7.2068376578336993E-2</v>
      </c>
    </row>
    <row r="897" spans="1:13">
      <c r="A897" s="14" t="s">
        <v>632</v>
      </c>
      <c r="B897" t="s">
        <v>61</v>
      </c>
      <c r="C897" t="s">
        <v>367</v>
      </c>
      <c r="D897">
        <v>330.99519999999984</v>
      </c>
      <c r="E897">
        <v>46180.160062240626</v>
      </c>
      <c r="F897">
        <v>868.24669965002556</v>
      </c>
      <c r="G897">
        <v>0</v>
      </c>
      <c r="H897">
        <v>1.0195192851112946E-2</v>
      </c>
      <c r="I897">
        <v>43.025399999999998</v>
      </c>
      <c r="J897">
        <v>47075.422424893215</v>
      </c>
      <c r="K897">
        <v>536.6288285524364</v>
      </c>
      <c r="L897">
        <v>0</v>
      </c>
      <c r="M897">
        <v>1.4176849448115387E-2</v>
      </c>
    </row>
    <row r="898" spans="1:13">
      <c r="A898" s="14" t="s">
        <v>632</v>
      </c>
      <c r="B898" t="s">
        <v>61</v>
      </c>
      <c r="C898" t="s">
        <v>368</v>
      </c>
      <c r="D898">
        <v>55.66</v>
      </c>
      <c r="E898">
        <v>42192.606899029837</v>
      </c>
      <c r="F898">
        <v>649.8922026590011</v>
      </c>
      <c r="G898">
        <v>0</v>
      </c>
      <c r="H898">
        <v>1.4460764116840558E-4</v>
      </c>
      <c r="I898">
        <v>3.6</v>
      </c>
      <c r="J898">
        <v>41830.555555555555</v>
      </c>
      <c r="K898">
        <v>0</v>
      </c>
      <c r="L898">
        <v>0</v>
      </c>
      <c r="M898">
        <v>0</v>
      </c>
    </row>
    <row r="899" spans="1:13">
      <c r="A899" s="14" t="s">
        <v>632</v>
      </c>
      <c r="B899" t="s">
        <v>61</v>
      </c>
      <c r="C899" t="s">
        <v>369</v>
      </c>
      <c r="D899">
        <v>475.24273530317191</v>
      </c>
      <c r="E899">
        <v>41182.688067143659</v>
      </c>
      <c r="F899">
        <v>3387.283466780551</v>
      </c>
      <c r="G899">
        <v>723.53095472494783</v>
      </c>
      <c r="H899">
        <v>6.2399494363913595E-3</v>
      </c>
      <c r="I899">
        <v>53.134199999999971</v>
      </c>
      <c r="J899">
        <v>44013.947890435942</v>
      </c>
      <c r="K899">
        <v>3076.8198260254253</v>
      </c>
      <c r="L899">
        <v>786.52318092678581</v>
      </c>
      <c r="M899">
        <v>2.6443001040602616E-2</v>
      </c>
    </row>
    <row r="900" spans="1:13">
      <c r="A900" s="14" t="s">
        <v>632</v>
      </c>
      <c r="B900" t="s">
        <v>61</v>
      </c>
      <c r="C900" t="s">
        <v>370</v>
      </c>
      <c r="D900">
        <v>60.664900000000024</v>
      </c>
      <c r="E900">
        <v>45901.345080378698</v>
      </c>
      <c r="F900">
        <v>2388.7389577828353</v>
      </c>
      <c r="G900">
        <v>99.90637089981189</v>
      </c>
      <c r="H900">
        <v>3.5396041065063846E-2</v>
      </c>
      <c r="I900">
        <v>12.149999999999999</v>
      </c>
      <c r="J900">
        <v>50038.134430727034</v>
      </c>
      <c r="K900">
        <v>1158.1753086419753</v>
      </c>
      <c r="L900">
        <v>103.85843621399179</v>
      </c>
      <c r="M900">
        <v>0</v>
      </c>
    </row>
    <row r="901" spans="1:13">
      <c r="A901" s="14" t="s">
        <v>632</v>
      </c>
      <c r="B901" t="s">
        <v>61</v>
      </c>
      <c r="C901" t="s">
        <v>371</v>
      </c>
      <c r="D901">
        <v>33.090000000000003</v>
      </c>
      <c r="E901">
        <v>47359.146771431464</v>
      </c>
      <c r="F901">
        <v>994.05741915986675</v>
      </c>
      <c r="G901">
        <v>77.600785735871852</v>
      </c>
      <c r="H901">
        <v>1.0864011393879734E-2</v>
      </c>
      <c r="I901">
        <v>1.55</v>
      </c>
      <c r="J901">
        <v>39865.107526881715</v>
      </c>
      <c r="K901">
        <v>1932.8387096774193</v>
      </c>
      <c r="L901">
        <v>270.21290322580643</v>
      </c>
      <c r="M901">
        <v>0</v>
      </c>
    </row>
    <row r="902" spans="1:13">
      <c r="A902" s="14" t="s">
        <v>633</v>
      </c>
      <c r="B902" t="s">
        <v>62</v>
      </c>
      <c r="C902" t="s">
        <v>365</v>
      </c>
      <c r="D902">
        <v>1335.1226674287652</v>
      </c>
      <c r="E902">
        <v>43505.592315870395</v>
      </c>
      <c r="F902">
        <v>3452.1143805281908</v>
      </c>
      <c r="G902">
        <v>466.63666582774181</v>
      </c>
      <c r="H902">
        <v>2.2801431572678457E-2</v>
      </c>
      <c r="I902">
        <v>162.45680000000002</v>
      </c>
      <c r="J902">
        <v>44216.000705007929</v>
      </c>
      <c r="K902">
        <v>3667.8411737766592</v>
      </c>
      <c r="L902">
        <v>647.92344795662586</v>
      </c>
      <c r="M902">
        <v>3.3846959519380257E-2</v>
      </c>
    </row>
    <row r="903" spans="1:13">
      <c r="A903" s="14" t="s">
        <v>633</v>
      </c>
      <c r="B903" t="s">
        <v>62</v>
      </c>
      <c r="C903" t="s">
        <v>366</v>
      </c>
      <c r="D903">
        <v>56.7</v>
      </c>
      <c r="E903">
        <v>53334.053497942368</v>
      </c>
      <c r="F903">
        <v>518.28606701940032</v>
      </c>
      <c r="G903">
        <v>0</v>
      </c>
      <c r="H903">
        <v>8.8589169520588734E-2</v>
      </c>
      <c r="I903">
        <v>9.6499999999999986</v>
      </c>
      <c r="J903">
        <v>56172.19343696029</v>
      </c>
      <c r="K903">
        <v>1449.1792746113993</v>
      </c>
      <c r="L903">
        <v>63.928497409326432</v>
      </c>
      <c r="M903">
        <v>0.15112861655619847</v>
      </c>
    </row>
    <row r="904" spans="1:13">
      <c r="A904" s="14" t="s">
        <v>633</v>
      </c>
      <c r="B904" t="s">
        <v>62</v>
      </c>
      <c r="C904" t="s">
        <v>367</v>
      </c>
      <c r="D904">
        <v>459.48657663056036</v>
      </c>
      <c r="E904">
        <v>44917.499454166355</v>
      </c>
      <c r="F904">
        <v>892.90782553126792</v>
      </c>
      <c r="G904">
        <v>5.6046033354975728</v>
      </c>
      <c r="H904">
        <v>1.0267229944834318E-2</v>
      </c>
      <c r="I904">
        <v>40.800200000000004</v>
      </c>
      <c r="J904">
        <v>45586.45739890165</v>
      </c>
      <c r="K904">
        <v>633.08513193562771</v>
      </c>
      <c r="L904">
        <v>0</v>
      </c>
      <c r="M904">
        <v>1.7369240549277153E-2</v>
      </c>
    </row>
    <row r="905" spans="1:13">
      <c r="A905" s="14" t="s">
        <v>633</v>
      </c>
      <c r="B905" t="s">
        <v>62</v>
      </c>
      <c r="C905" t="s">
        <v>368</v>
      </c>
      <c r="D905">
        <v>149.82307228915658</v>
      </c>
      <c r="E905">
        <v>41948.15527391147</v>
      </c>
      <c r="F905">
        <v>438.31032828681873</v>
      </c>
      <c r="G905">
        <v>7.0960365700426591</v>
      </c>
      <c r="H905">
        <v>5.9191152319606304E-3</v>
      </c>
      <c r="I905">
        <v>10.9</v>
      </c>
      <c r="J905">
        <v>41202.14067278288</v>
      </c>
      <c r="K905">
        <v>0</v>
      </c>
      <c r="L905">
        <v>0</v>
      </c>
      <c r="M905">
        <v>2.6233754666706191E-3</v>
      </c>
    </row>
    <row r="906" spans="1:13">
      <c r="A906" s="14" t="s">
        <v>633</v>
      </c>
      <c r="B906" t="s">
        <v>62</v>
      </c>
      <c r="C906" t="s">
        <v>369</v>
      </c>
      <c r="D906">
        <v>573.15361850905003</v>
      </c>
      <c r="E906">
        <v>41416.583281663203</v>
      </c>
      <c r="F906">
        <v>6723.683172453264</v>
      </c>
      <c r="G906">
        <v>1047.5696403380894</v>
      </c>
      <c r="H906">
        <v>2.9472965844852598E-2</v>
      </c>
      <c r="I906">
        <v>84.340600000000023</v>
      </c>
      <c r="J906">
        <v>41982.665574665873</v>
      </c>
      <c r="K906">
        <v>5891.5860214416298</v>
      </c>
      <c r="L906">
        <v>1206.0163195424261</v>
      </c>
      <c r="M906">
        <v>2.5505298754741133E-2</v>
      </c>
    </row>
    <row r="907" spans="1:13">
      <c r="A907" s="14" t="s">
        <v>633</v>
      </c>
      <c r="B907" t="s">
        <v>62</v>
      </c>
      <c r="C907" t="s">
        <v>370</v>
      </c>
      <c r="D907">
        <v>71.05</v>
      </c>
      <c r="E907">
        <v>46983.990147783217</v>
      </c>
      <c r="F907">
        <v>2786.37466572836</v>
      </c>
      <c r="G907">
        <v>151.25390570021113</v>
      </c>
      <c r="H907">
        <v>2.6045325241643762E-2</v>
      </c>
      <c r="I907">
        <v>11.7</v>
      </c>
      <c r="J907">
        <v>50240.527065527072</v>
      </c>
      <c r="K907">
        <v>4539.5717948717947</v>
      </c>
      <c r="L907">
        <v>179.93675213675212</v>
      </c>
      <c r="M907">
        <v>6.60707532198134E-2</v>
      </c>
    </row>
    <row r="908" spans="1:13">
      <c r="A908" s="14" t="s">
        <v>633</v>
      </c>
      <c r="B908" t="s">
        <v>62</v>
      </c>
      <c r="C908" t="s">
        <v>371</v>
      </c>
      <c r="D908">
        <v>24.909399999999998</v>
      </c>
      <c r="E908">
        <v>42602.190270874984</v>
      </c>
      <c r="F908">
        <v>2087.0000883200719</v>
      </c>
      <c r="G908">
        <v>329.75021477835674</v>
      </c>
      <c r="H908">
        <v>0</v>
      </c>
      <c r="I908">
        <v>5.0659999999999998</v>
      </c>
      <c r="J908">
        <v>40156.145545466512</v>
      </c>
      <c r="K908">
        <v>1191.9206474536124</v>
      </c>
      <c r="L908">
        <v>162.11212001579156</v>
      </c>
      <c r="M908">
        <v>0</v>
      </c>
    </row>
    <row r="909" spans="1:13">
      <c r="A909" s="14" t="s">
        <v>634</v>
      </c>
      <c r="B909" t="s">
        <v>63</v>
      </c>
      <c r="C909" t="s">
        <v>365</v>
      </c>
      <c r="D909">
        <v>649.32298153045451</v>
      </c>
      <c r="E909">
        <v>44581.827799989776</v>
      </c>
      <c r="F909">
        <v>1778.4626185232858</v>
      </c>
      <c r="G909">
        <v>324.33313773004448</v>
      </c>
      <c r="H909">
        <v>1.3979172659020782E-2</v>
      </c>
      <c r="I909">
        <v>77.603699999999989</v>
      </c>
      <c r="J909">
        <v>45085.824161734592</v>
      </c>
      <c r="K909">
        <v>1755.6189975477976</v>
      </c>
      <c r="L909">
        <v>391.02568563096867</v>
      </c>
      <c r="M909">
        <v>1.5844906531416347E-2</v>
      </c>
    </row>
    <row r="910" spans="1:13">
      <c r="A910" s="14" t="s">
        <v>634</v>
      </c>
      <c r="B910" t="s">
        <v>63</v>
      </c>
      <c r="C910" t="s">
        <v>366</v>
      </c>
      <c r="D910">
        <v>33.719899999999996</v>
      </c>
      <c r="E910">
        <v>54562.567875349581</v>
      </c>
      <c r="F910">
        <v>0</v>
      </c>
      <c r="G910">
        <v>0</v>
      </c>
      <c r="H910">
        <v>0.10562460633246716</v>
      </c>
      <c r="I910">
        <v>5.8000000000000007</v>
      </c>
      <c r="J910">
        <v>47768.3908045977</v>
      </c>
      <c r="K910">
        <v>0</v>
      </c>
      <c r="L910">
        <v>0</v>
      </c>
      <c r="M910">
        <v>0</v>
      </c>
    </row>
    <row r="911" spans="1:13">
      <c r="A911" s="14" t="s">
        <v>634</v>
      </c>
      <c r="B911" t="s">
        <v>63</v>
      </c>
      <c r="C911" t="s">
        <v>367</v>
      </c>
      <c r="D911">
        <v>235.0759131672599</v>
      </c>
      <c r="E911">
        <v>45713.330608315729</v>
      </c>
      <c r="F911">
        <v>924.463068427493</v>
      </c>
      <c r="G911">
        <v>0</v>
      </c>
      <c r="H911">
        <v>9.8922368666621522E-3</v>
      </c>
      <c r="I911">
        <v>24.0945</v>
      </c>
      <c r="J911">
        <v>46765.809105812536</v>
      </c>
      <c r="K911">
        <v>656.62288074041794</v>
      </c>
      <c r="L911">
        <v>0</v>
      </c>
      <c r="M911">
        <v>2.5242867588620342E-2</v>
      </c>
    </row>
    <row r="912" spans="1:13">
      <c r="A912" s="14" t="s">
        <v>634</v>
      </c>
      <c r="B912" t="s">
        <v>63</v>
      </c>
      <c r="C912" t="s">
        <v>368</v>
      </c>
      <c r="D912">
        <v>82.312668363195087</v>
      </c>
      <c r="E912">
        <v>40244.524678956099</v>
      </c>
      <c r="F912">
        <v>69.272447527039063</v>
      </c>
      <c r="G912">
        <v>0</v>
      </c>
      <c r="H912">
        <v>3.2820162374062999E-3</v>
      </c>
      <c r="I912">
        <v>6.3333000000000004</v>
      </c>
      <c r="J912">
        <v>40333.045568660891</v>
      </c>
      <c r="K912">
        <v>0</v>
      </c>
      <c r="L912">
        <v>0</v>
      </c>
      <c r="M912">
        <v>0</v>
      </c>
    </row>
    <row r="913" spans="1:13">
      <c r="A913" s="14" t="s">
        <v>634</v>
      </c>
      <c r="B913" t="s">
        <v>63</v>
      </c>
      <c r="C913" t="s">
        <v>369</v>
      </c>
      <c r="D913">
        <v>248.8745000000001</v>
      </c>
      <c r="E913">
        <v>43128.553300291227</v>
      </c>
      <c r="F913">
        <v>3420.2672833094589</v>
      </c>
      <c r="G913">
        <v>846.19742078838908</v>
      </c>
      <c r="H913">
        <v>7.9841589533017412E-3</v>
      </c>
      <c r="I913">
        <v>32.835900000000009</v>
      </c>
      <c r="J913">
        <v>42072.671704851491</v>
      </c>
      <c r="K913">
        <v>3651.1418904308998</v>
      </c>
      <c r="L913">
        <v>924.1421736574905</v>
      </c>
      <c r="M913">
        <v>3.4068598499587953E-4</v>
      </c>
    </row>
    <row r="914" spans="1:13">
      <c r="A914" s="14" t="s">
        <v>634</v>
      </c>
      <c r="B914" t="s">
        <v>63</v>
      </c>
      <c r="C914" t="s">
        <v>370</v>
      </c>
      <c r="D914">
        <v>34.239999999999995</v>
      </c>
      <c r="E914">
        <v>47966.410484813088</v>
      </c>
      <c r="F914">
        <v>2264.5443925233649</v>
      </c>
      <c r="G914">
        <v>0</v>
      </c>
      <c r="H914">
        <v>8.5125682461811934E-3</v>
      </c>
      <c r="I914">
        <v>5.74</v>
      </c>
      <c r="J914">
        <v>52992.915214866429</v>
      </c>
      <c r="K914">
        <v>0</v>
      </c>
      <c r="L914">
        <v>0</v>
      </c>
      <c r="M914">
        <v>8.4318680427554804E-2</v>
      </c>
    </row>
    <row r="915" spans="1:13">
      <c r="A915" s="14" t="s">
        <v>634</v>
      </c>
      <c r="B915" t="s">
        <v>63</v>
      </c>
      <c r="C915" t="s">
        <v>371</v>
      </c>
      <c r="D915">
        <v>15.1</v>
      </c>
      <c r="E915">
        <v>44599.790286975709</v>
      </c>
      <c r="F915">
        <v>200.02251655629141</v>
      </c>
      <c r="G915">
        <v>0</v>
      </c>
      <c r="H915">
        <v>0</v>
      </c>
      <c r="I915">
        <v>2.8000000000000003</v>
      </c>
      <c r="J915">
        <v>54948.809523809527</v>
      </c>
      <c r="K915">
        <v>190.35714285714283</v>
      </c>
      <c r="L915">
        <v>0</v>
      </c>
      <c r="M915">
        <v>1.6807040194831705E-2</v>
      </c>
    </row>
    <row r="916" spans="1:13">
      <c r="A916" s="14" t="s">
        <v>635</v>
      </c>
      <c r="B916" t="s">
        <v>64</v>
      </c>
      <c r="C916" t="s">
        <v>365</v>
      </c>
      <c r="D916">
        <v>134.59389999999996</v>
      </c>
      <c r="E916">
        <v>46402.753195600519</v>
      </c>
      <c r="F916">
        <v>2285.727584979707</v>
      </c>
      <c r="G916">
        <v>483.59472457518507</v>
      </c>
      <c r="H916">
        <v>3.3735492168135858E-2</v>
      </c>
      <c r="I916">
        <v>27.390999999999998</v>
      </c>
      <c r="J916">
        <v>45738.267253234037</v>
      </c>
      <c r="K916">
        <v>3027.3476689423537</v>
      </c>
      <c r="L916">
        <v>783.86805885144747</v>
      </c>
      <c r="M916">
        <v>1.595184438326662E-2</v>
      </c>
    </row>
    <row r="917" spans="1:13">
      <c r="A917" s="14" t="s">
        <v>635</v>
      </c>
      <c r="B917" t="s">
        <v>64</v>
      </c>
      <c r="C917" t="s">
        <v>366</v>
      </c>
      <c r="D917">
        <v>16.299999999999997</v>
      </c>
      <c r="E917">
        <v>62822.290388548055</v>
      </c>
      <c r="F917">
        <v>0</v>
      </c>
      <c r="G917">
        <v>0</v>
      </c>
      <c r="H917">
        <v>0.16641531114807573</v>
      </c>
      <c r="I917">
        <v>2.67</v>
      </c>
      <c r="J917">
        <v>51517.259675405738</v>
      </c>
      <c r="K917">
        <v>0</v>
      </c>
      <c r="L917">
        <v>0</v>
      </c>
      <c r="M917">
        <v>6.12729937302081E-2</v>
      </c>
    </row>
    <row r="918" spans="1:13">
      <c r="A918" s="14" t="s">
        <v>635</v>
      </c>
      <c r="B918" t="s">
        <v>64</v>
      </c>
      <c r="C918" t="s">
        <v>367</v>
      </c>
      <c r="D918">
        <v>40.351299999999995</v>
      </c>
      <c r="E918">
        <v>47290.085594103119</v>
      </c>
      <c r="F918">
        <v>1255.5977130848325</v>
      </c>
      <c r="G918">
        <v>0</v>
      </c>
      <c r="H918">
        <v>6.3449475830257606E-3</v>
      </c>
      <c r="I918">
        <v>6.6175999999999995</v>
      </c>
      <c r="J918">
        <v>46654.72427063185</v>
      </c>
      <c r="K918">
        <v>805.88128626692458</v>
      </c>
      <c r="L918">
        <v>0</v>
      </c>
      <c r="M918">
        <v>2.9552360749663456E-3</v>
      </c>
    </row>
    <row r="919" spans="1:13">
      <c r="A919" s="14" t="s">
        <v>635</v>
      </c>
      <c r="B919" t="s">
        <v>64</v>
      </c>
      <c r="C919" t="s">
        <v>368</v>
      </c>
      <c r="D919">
        <v>6.82</v>
      </c>
    </row>
    <row r="920" spans="1:13">
      <c r="A920" s="14" t="s">
        <v>635</v>
      </c>
      <c r="B920" t="s">
        <v>64</v>
      </c>
      <c r="C920" t="s">
        <v>369</v>
      </c>
      <c r="D920">
        <v>61.4176</v>
      </c>
      <c r="E920">
        <v>41711.175637493718</v>
      </c>
      <c r="F920">
        <v>4157.0004363570042</v>
      </c>
      <c r="G920">
        <v>1059.7760251133222</v>
      </c>
      <c r="H920">
        <v>7.2004558943384242E-3</v>
      </c>
      <c r="I920">
        <v>15.083399999999999</v>
      </c>
      <c r="J920">
        <v>42756.550799775476</v>
      </c>
      <c r="K920">
        <v>5138.5019292732404</v>
      </c>
      <c r="L920">
        <v>1423.4807801954466</v>
      </c>
      <c r="M920">
        <v>5.8989211180344768E-3</v>
      </c>
    </row>
    <row r="921" spans="1:13">
      <c r="A921" s="14" t="s">
        <v>635</v>
      </c>
      <c r="B921" t="s">
        <v>64</v>
      </c>
      <c r="C921" t="s">
        <v>370</v>
      </c>
      <c r="D921">
        <v>7.13</v>
      </c>
      <c r="E921">
        <v>49479.336138382423</v>
      </c>
      <c r="F921">
        <v>0</v>
      </c>
      <c r="G921">
        <v>0</v>
      </c>
      <c r="H921">
        <v>5.0142531437701442E-2</v>
      </c>
      <c r="I921">
        <v>3.02</v>
      </c>
      <c r="J921">
        <v>53513.024282560698</v>
      </c>
      <c r="K921">
        <v>27.483443708609272</v>
      </c>
      <c r="L921">
        <v>0</v>
      </c>
      <c r="M921">
        <v>4.7557398103806194E-2</v>
      </c>
    </row>
    <row r="922" spans="1:13">
      <c r="A922" s="14" t="s">
        <v>635</v>
      </c>
      <c r="B922" t="s">
        <v>64</v>
      </c>
      <c r="C922" t="s">
        <v>371</v>
      </c>
      <c r="D922">
        <v>2.5750000000000002</v>
      </c>
    </row>
    <row r="923" spans="1:13">
      <c r="A923" s="14" t="s">
        <v>636</v>
      </c>
      <c r="B923" t="s">
        <v>116</v>
      </c>
      <c r="C923" t="s">
        <v>365</v>
      </c>
      <c r="D923">
        <v>459.62214679071724</v>
      </c>
      <c r="E923">
        <v>44428.820842859001</v>
      </c>
      <c r="F923">
        <v>1799.0809968008721</v>
      </c>
      <c r="G923">
        <v>322.42127807535184</v>
      </c>
      <c r="H923">
        <v>1.7835803592974455E-2</v>
      </c>
      <c r="I923">
        <v>48.8279</v>
      </c>
      <c r="J923">
        <v>45643.517913597207</v>
      </c>
      <c r="K923">
        <v>2722.19898869294</v>
      </c>
      <c r="L923">
        <v>646.34112873992115</v>
      </c>
      <c r="M923">
        <v>2.1949912182037401E-2</v>
      </c>
    </row>
    <row r="924" spans="1:13">
      <c r="A924" s="14" t="s">
        <v>636</v>
      </c>
      <c r="B924" t="s">
        <v>116</v>
      </c>
      <c r="C924" t="s">
        <v>366</v>
      </c>
      <c r="D924">
        <v>23.45</v>
      </c>
      <c r="E924">
        <v>57293.407960199002</v>
      </c>
      <c r="F924">
        <v>113.73134328358209</v>
      </c>
      <c r="G924">
        <v>0</v>
      </c>
      <c r="H924">
        <v>0.13076536756093662</v>
      </c>
      <c r="I924">
        <v>3.6</v>
      </c>
      <c r="J924">
        <v>62470.648148148139</v>
      </c>
      <c r="K924">
        <v>0</v>
      </c>
      <c r="L924">
        <v>0</v>
      </c>
      <c r="M924">
        <v>0.15413386731250087</v>
      </c>
    </row>
    <row r="925" spans="1:13">
      <c r="A925" s="14" t="s">
        <v>636</v>
      </c>
      <c r="B925" t="s">
        <v>116</v>
      </c>
      <c r="C925" t="s">
        <v>367</v>
      </c>
      <c r="D925">
        <v>181.29144679071723</v>
      </c>
      <c r="E925">
        <v>45256.827442590125</v>
      </c>
      <c r="F925">
        <v>928.85794107205709</v>
      </c>
      <c r="G925">
        <v>0.53692549606253215</v>
      </c>
      <c r="H925">
        <v>1.0384463069950282E-2</v>
      </c>
      <c r="I925">
        <v>10.824</v>
      </c>
      <c r="J925">
        <v>44044.681263858103</v>
      </c>
      <c r="K925">
        <v>607.26164079822615</v>
      </c>
      <c r="L925">
        <v>0</v>
      </c>
      <c r="M925">
        <v>0</v>
      </c>
    </row>
    <row r="926" spans="1:13">
      <c r="A926" s="14" t="s">
        <v>636</v>
      </c>
      <c r="B926" t="s">
        <v>116</v>
      </c>
      <c r="C926" t="s">
        <v>368</v>
      </c>
      <c r="D926">
        <v>81.522500000000008</v>
      </c>
      <c r="E926">
        <v>41929.843173561494</v>
      </c>
      <c r="F926">
        <v>333.73608512987209</v>
      </c>
      <c r="G926">
        <v>0</v>
      </c>
      <c r="H926">
        <v>1.5381401660935918E-2</v>
      </c>
      <c r="I926">
        <v>1.6</v>
      </c>
      <c r="J926">
        <v>37830.208333333336</v>
      </c>
      <c r="K926">
        <v>1068.75</v>
      </c>
      <c r="L926">
        <v>0</v>
      </c>
      <c r="M926">
        <v>0</v>
      </c>
    </row>
    <row r="927" spans="1:13">
      <c r="A927" s="14" t="s">
        <v>636</v>
      </c>
      <c r="B927" t="s">
        <v>116</v>
      </c>
      <c r="C927" t="s">
        <v>369</v>
      </c>
      <c r="D927">
        <v>151.70970000000003</v>
      </c>
      <c r="E927">
        <v>42155.565838352231</v>
      </c>
      <c r="F927">
        <v>3853.4977657987615</v>
      </c>
      <c r="G927">
        <v>976.17106882420819</v>
      </c>
      <c r="H927">
        <v>6.3114239684421711E-3</v>
      </c>
      <c r="I927">
        <v>30.603899999999999</v>
      </c>
      <c r="J927">
        <v>44763.417897718915</v>
      </c>
      <c r="K927">
        <v>3674.6221886753001</v>
      </c>
      <c r="L927">
        <v>1031.2241250298164</v>
      </c>
      <c r="M927">
        <v>1.1584647764123353E-2</v>
      </c>
    </row>
    <row r="928" spans="1:13">
      <c r="A928" s="14" t="s">
        <v>636</v>
      </c>
      <c r="B928" t="s">
        <v>116</v>
      </c>
      <c r="C928" t="s">
        <v>370</v>
      </c>
      <c r="D928">
        <v>18.9985</v>
      </c>
      <c r="E928">
        <v>49248.14261652236</v>
      </c>
      <c r="F928">
        <v>2292.9178619364689</v>
      </c>
      <c r="G928">
        <v>0</v>
      </c>
      <c r="H928">
        <v>1.2179635185476399E-2</v>
      </c>
      <c r="I928">
        <v>1</v>
      </c>
      <c r="J928">
        <v>41591.666666666664</v>
      </c>
      <c r="K928">
        <v>11949</v>
      </c>
      <c r="L928">
        <v>0</v>
      </c>
      <c r="M928">
        <v>0</v>
      </c>
    </row>
    <row r="929" spans="1:13">
      <c r="A929" s="14" t="s">
        <v>636</v>
      </c>
      <c r="B929" t="s">
        <v>116</v>
      </c>
      <c r="C929" t="s">
        <v>371</v>
      </c>
      <c r="D929">
        <v>2.65</v>
      </c>
    </row>
    <row r="930" spans="1:13">
      <c r="A930" s="14" t="s">
        <v>637</v>
      </c>
      <c r="B930" t="s">
        <v>117</v>
      </c>
      <c r="C930" t="s">
        <v>365</v>
      </c>
      <c r="D930">
        <v>96.806700000000006</v>
      </c>
      <c r="E930">
        <v>44032.704427827128</v>
      </c>
      <c r="F930">
        <v>1960.6339230652425</v>
      </c>
      <c r="G930">
        <v>285.07964841276481</v>
      </c>
      <c r="H930">
        <v>1.5878195607034417E-2</v>
      </c>
      <c r="I930">
        <v>22.354499999999998</v>
      </c>
      <c r="J930">
        <v>46812.626838742384</v>
      </c>
      <c r="K930">
        <v>1624.5046858574337</v>
      </c>
      <c r="L930">
        <v>328.63047708515069</v>
      </c>
      <c r="M930">
        <v>4.9736581672106366E-2</v>
      </c>
    </row>
    <row r="931" spans="1:13">
      <c r="A931" s="14" t="s">
        <v>637</v>
      </c>
      <c r="B931" t="s">
        <v>117</v>
      </c>
      <c r="C931" t="s">
        <v>366</v>
      </c>
      <c r="D931">
        <v>11.280799999999999</v>
      </c>
      <c r="E931">
        <v>46733.612273361228</v>
      </c>
      <c r="F931">
        <v>132.96929295794627</v>
      </c>
      <c r="G931">
        <v>0</v>
      </c>
      <c r="H931">
        <v>7.2248829439366627E-2</v>
      </c>
      <c r="I931">
        <v>6</v>
      </c>
      <c r="J931">
        <v>56594.708333333336</v>
      </c>
      <c r="K931">
        <v>442</v>
      </c>
      <c r="L931">
        <v>0</v>
      </c>
      <c r="M931">
        <v>0.12532012156888245</v>
      </c>
    </row>
    <row r="932" spans="1:13">
      <c r="A932" s="14" t="s">
        <v>637</v>
      </c>
      <c r="B932" t="s">
        <v>117</v>
      </c>
      <c r="C932" t="s">
        <v>367</v>
      </c>
      <c r="D932">
        <v>21.391399999999997</v>
      </c>
      <c r="E932">
        <v>45577.902178757213</v>
      </c>
      <c r="F932">
        <v>1656.6938115317373</v>
      </c>
      <c r="G932">
        <v>0</v>
      </c>
      <c r="H932">
        <v>0</v>
      </c>
      <c r="I932">
        <v>4.6860000000000008</v>
      </c>
      <c r="J932">
        <v>42121.973253663396</v>
      </c>
      <c r="K932">
        <v>519.63294921041393</v>
      </c>
      <c r="L932">
        <v>0</v>
      </c>
      <c r="M932">
        <v>0</v>
      </c>
    </row>
    <row r="933" spans="1:13">
      <c r="A933" s="14" t="s">
        <v>637</v>
      </c>
      <c r="B933" t="s">
        <v>117</v>
      </c>
      <c r="C933" t="s">
        <v>368</v>
      </c>
      <c r="D933">
        <v>13.6707</v>
      </c>
      <c r="E933">
        <v>39198.96116024295</v>
      </c>
      <c r="F933">
        <v>1036.2307709188265</v>
      </c>
      <c r="G933">
        <v>0</v>
      </c>
      <c r="H933">
        <v>7.4445662594470694E-3</v>
      </c>
      <c r="I933">
        <v>0.6</v>
      </c>
      <c r="J933">
        <v>38608.333333333336</v>
      </c>
      <c r="K933">
        <v>416.66666666666669</v>
      </c>
      <c r="L933">
        <v>0</v>
      </c>
      <c r="M933">
        <v>0</v>
      </c>
    </row>
    <row r="934" spans="1:13">
      <c r="A934" s="14" t="s">
        <v>637</v>
      </c>
      <c r="B934" t="s">
        <v>117</v>
      </c>
      <c r="C934" t="s">
        <v>369</v>
      </c>
      <c r="D934">
        <v>43.863800000000005</v>
      </c>
      <c r="E934">
        <v>42902.305532124439</v>
      </c>
      <c r="F934">
        <v>3152.4286541521701</v>
      </c>
      <c r="G934">
        <v>629.16619171161631</v>
      </c>
      <c r="H934">
        <v>9.3953674211451569E-3</v>
      </c>
      <c r="I934">
        <v>10.068499999999998</v>
      </c>
      <c r="J934">
        <v>42897.217394183179</v>
      </c>
      <c r="K934">
        <v>3035.3071460495612</v>
      </c>
      <c r="L934">
        <v>729.63897303471231</v>
      </c>
      <c r="M934">
        <v>2.3714067588161275E-2</v>
      </c>
    </row>
    <row r="935" spans="1:13">
      <c r="A935" s="14" t="s">
        <v>637</v>
      </c>
      <c r="B935" t="s">
        <v>117</v>
      </c>
      <c r="C935" t="s">
        <v>370</v>
      </c>
      <c r="D935">
        <v>5.65</v>
      </c>
    </row>
    <row r="936" spans="1:13">
      <c r="A936" s="14" t="s">
        <v>637</v>
      </c>
      <c r="B936" t="s">
        <v>117</v>
      </c>
      <c r="C936" t="s">
        <v>371</v>
      </c>
      <c r="D936">
        <v>0.95</v>
      </c>
    </row>
    <row r="937" spans="1:13">
      <c r="A937" s="14" t="s">
        <v>638</v>
      </c>
      <c r="B937" t="s">
        <v>639</v>
      </c>
      <c r="C937" t="s">
        <v>365</v>
      </c>
      <c r="D937">
        <v>298.68190000000004</v>
      </c>
      <c r="E937">
        <v>42407.196416285457</v>
      </c>
      <c r="F937">
        <v>2993.6396882435797</v>
      </c>
      <c r="G937">
        <v>586.83957749029958</v>
      </c>
      <c r="H937">
        <v>1.2074051656188202E-2</v>
      </c>
      <c r="I937">
        <v>51.901800000000001</v>
      </c>
      <c r="J937">
        <v>46081.420084178193</v>
      </c>
      <c r="K937">
        <v>2502.4145598033201</v>
      </c>
      <c r="L937">
        <v>718.86485632482857</v>
      </c>
      <c r="M937">
        <v>2.1556815212531596E-2</v>
      </c>
    </row>
    <row r="938" spans="1:13">
      <c r="A938" s="14" t="s">
        <v>638</v>
      </c>
      <c r="B938" t="s">
        <v>639</v>
      </c>
      <c r="C938" t="s">
        <v>366</v>
      </c>
      <c r="D938">
        <v>20.332599999999999</v>
      </c>
      <c r="E938">
        <v>47485.349471620277</v>
      </c>
      <c r="F938">
        <v>670.40122758525717</v>
      </c>
      <c r="G938">
        <v>18.089668807727492</v>
      </c>
      <c r="H938">
        <v>6.1495988528746839E-2</v>
      </c>
      <c r="I938">
        <v>6.5</v>
      </c>
      <c r="J938">
        <v>55128.98076923078</v>
      </c>
      <c r="K938">
        <v>192.30769230769232</v>
      </c>
      <c r="L938">
        <v>0</v>
      </c>
      <c r="M938">
        <v>0.11893552825041503</v>
      </c>
    </row>
    <row r="939" spans="1:13">
      <c r="A939" s="14" t="s">
        <v>638</v>
      </c>
      <c r="B939" t="s">
        <v>639</v>
      </c>
      <c r="C939" t="s">
        <v>367</v>
      </c>
      <c r="D939">
        <v>61.174700000000009</v>
      </c>
      <c r="E939">
        <v>46090.603962193534</v>
      </c>
      <c r="F939">
        <v>1306.5412662424171</v>
      </c>
      <c r="G939">
        <v>8.8729491113156236</v>
      </c>
      <c r="H939">
        <v>6.5087175639937976E-3</v>
      </c>
      <c r="I939">
        <v>9.2882999999999978</v>
      </c>
      <c r="J939">
        <v>49371.535695444822</v>
      </c>
      <c r="K939">
        <v>1390.5666268316056</v>
      </c>
      <c r="L939">
        <v>0</v>
      </c>
      <c r="M939">
        <v>1.0239975632615561E-2</v>
      </c>
    </row>
    <row r="940" spans="1:13">
      <c r="A940" s="14" t="s">
        <v>638</v>
      </c>
      <c r="B940" t="s">
        <v>639</v>
      </c>
      <c r="C940" t="s">
        <v>368</v>
      </c>
      <c r="D940">
        <v>32.161700000000003</v>
      </c>
      <c r="E940">
        <v>41616.463500581944</v>
      </c>
      <c r="F940">
        <v>59.092025608099071</v>
      </c>
      <c r="G940">
        <v>0.33642500240969847</v>
      </c>
      <c r="H940">
        <v>2.6446939802418552E-3</v>
      </c>
      <c r="I940">
        <v>4.5999999999999996</v>
      </c>
      <c r="J940">
        <v>39510.333333333336</v>
      </c>
      <c r="K940">
        <v>66.956521739130437</v>
      </c>
      <c r="L940">
        <v>0</v>
      </c>
      <c r="M940">
        <v>0</v>
      </c>
    </row>
    <row r="941" spans="1:13">
      <c r="A941" s="14" t="s">
        <v>638</v>
      </c>
      <c r="B941" t="s">
        <v>639</v>
      </c>
      <c r="C941" t="s">
        <v>369</v>
      </c>
      <c r="D941">
        <v>159.36350000000002</v>
      </c>
      <c r="E941">
        <v>39821.305411318543</v>
      </c>
      <c r="F941">
        <v>4867.5984776940768</v>
      </c>
      <c r="G941">
        <v>1093.7832690672576</v>
      </c>
      <c r="H941">
        <v>1.0205992316018596E-2</v>
      </c>
      <c r="I941">
        <v>29.541500000000003</v>
      </c>
      <c r="J941">
        <v>43838.392507433033</v>
      </c>
      <c r="K941">
        <v>3817.2459082984933</v>
      </c>
      <c r="L941">
        <v>1262.9819068090649</v>
      </c>
      <c r="M941">
        <v>4.8028189682344635E-3</v>
      </c>
    </row>
    <row r="942" spans="1:13">
      <c r="A942" s="14" t="s">
        <v>638</v>
      </c>
      <c r="B942" t="s">
        <v>639</v>
      </c>
      <c r="C942" t="s">
        <v>370</v>
      </c>
      <c r="D942">
        <v>21.852499999999999</v>
      </c>
      <c r="E942">
        <v>47014.045532547767</v>
      </c>
      <c r="F942">
        <v>735.17400755062351</v>
      </c>
      <c r="G942">
        <v>0</v>
      </c>
      <c r="H942">
        <v>8.0643526395865004E-3</v>
      </c>
      <c r="I942">
        <v>0.6</v>
      </c>
      <c r="J942">
        <v>38358.333333333336</v>
      </c>
      <c r="K942">
        <v>0</v>
      </c>
      <c r="L942">
        <v>0</v>
      </c>
      <c r="M942">
        <v>0</v>
      </c>
    </row>
    <row r="943" spans="1:13">
      <c r="A943" s="14" t="s">
        <v>638</v>
      </c>
      <c r="B943" t="s">
        <v>639</v>
      </c>
      <c r="C943" t="s">
        <v>371</v>
      </c>
      <c r="D943">
        <v>3.7968999999999999</v>
      </c>
    </row>
    <row r="944" spans="1:13">
      <c r="A944" s="14" t="s">
        <v>640</v>
      </c>
      <c r="B944" t="s">
        <v>118</v>
      </c>
      <c r="C944" t="s">
        <v>365</v>
      </c>
      <c r="D944">
        <v>382.24640000000028</v>
      </c>
      <c r="E944">
        <v>45157.138379371667</v>
      </c>
      <c r="F944">
        <v>2464.2282307956316</v>
      </c>
      <c r="G944">
        <v>461.78323719987924</v>
      </c>
      <c r="H944">
        <v>2.4149351913097361E-2</v>
      </c>
      <c r="I944">
        <v>60.208199999999998</v>
      </c>
      <c r="J944">
        <v>45305.455260246948</v>
      </c>
      <c r="K944">
        <v>2949.0976312196676</v>
      </c>
      <c r="L944">
        <v>668.65792367152642</v>
      </c>
      <c r="M944">
        <v>2.3785773605234931E-2</v>
      </c>
    </row>
    <row r="945" spans="1:13">
      <c r="A945" s="14" t="s">
        <v>640</v>
      </c>
      <c r="B945" t="s">
        <v>118</v>
      </c>
      <c r="C945" t="s">
        <v>366</v>
      </c>
      <c r="D945">
        <v>25.530800000000003</v>
      </c>
      <c r="E945">
        <v>51860.243444519299</v>
      </c>
      <c r="F945">
        <v>15.608598242123238</v>
      </c>
      <c r="G945">
        <v>0</v>
      </c>
      <c r="H945">
        <v>0.10528047720260336</v>
      </c>
      <c r="I945">
        <v>6</v>
      </c>
      <c r="J945">
        <v>55325.361111111117</v>
      </c>
      <c r="K945">
        <v>277.83333333333331</v>
      </c>
      <c r="L945">
        <v>0</v>
      </c>
      <c r="M945">
        <v>0.101216706674027</v>
      </c>
    </row>
    <row r="946" spans="1:13">
      <c r="A946" s="14" t="s">
        <v>640</v>
      </c>
      <c r="B946" t="s">
        <v>118</v>
      </c>
      <c r="C946" t="s">
        <v>367</v>
      </c>
      <c r="D946">
        <v>92.369799999999984</v>
      </c>
      <c r="E946">
        <v>45961.366584821757</v>
      </c>
      <c r="F946">
        <v>996.72187230025418</v>
      </c>
      <c r="G946">
        <v>0</v>
      </c>
      <c r="H946">
        <v>9.1294330032615379E-3</v>
      </c>
      <c r="I946">
        <v>10.933199999999999</v>
      </c>
      <c r="J946">
        <v>48539.126214953845</v>
      </c>
      <c r="K946">
        <v>1399.1329162550765</v>
      </c>
      <c r="L946">
        <v>0</v>
      </c>
      <c r="M946">
        <v>8.5808222145457747E-4</v>
      </c>
    </row>
    <row r="947" spans="1:13">
      <c r="A947" s="14" t="s">
        <v>640</v>
      </c>
      <c r="B947" t="s">
        <v>118</v>
      </c>
      <c r="C947" t="s">
        <v>368</v>
      </c>
      <c r="D947">
        <v>51.273299999999992</v>
      </c>
      <c r="E947">
        <v>42649.321657990949</v>
      </c>
      <c r="F947">
        <v>27.285156211907566</v>
      </c>
      <c r="G947">
        <v>0</v>
      </c>
      <c r="H947">
        <v>4.9718856512746927E-3</v>
      </c>
      <c r="I947">
        <v>5.6999999999999993</v>
      </c>
      <c r="J947">
        <v>43363.450292397662</v>
      </c>
      <c r="K947">
        <v>14.736842105263159</v>
      </c>
      <c r="L947">
        <v>0</v>
      </c>
      <c r="M947">
        <v>2.9031353511277794E-2</v>
      </c>
    </row>
    <row r="948" spans="1:13">
      <c r="A948" s="14" t="s">
        <v>640</v>
      </c>
      <c r="B948" t="s">
        <v>118</v>
      </c>
      <c r="C948" t="s">
        <v>369</v>
      </c>
      <c r="D948">
        <v>154.84830000000002</v>
      </c>
      <c r="E948">
        <v>43671.506153118869</v>
      </c>
      <c r="F948">
        <v>4902.9402324726843</v>
      </c>
      <c r="G948">
        <v>1049.5554035788575</v>
      </c>
      <c r="H948">
        <v>2.7002840851829763E-2</v>
      </c>
      <c r="I948">
        <v>28.017600000000002</v>
      </c>
      <c r="J948">
        <v>41756.843258047324</v>
      </c>
      <c r="K948">
        <v>5703.5170749814388</v>
      </c>
      <c r="L948">
        <v>1436.9071583576037</v>
      </c>
      <c r="M948">
        <v>2.0824433756676593E-2</v>
      </c>
    </row>
    <row r="949" spans="1:13">
      <c r="A949" s="14" t="s">
        <v>640</v>
      </c>
      <c r="B949" t="s">
        <v>118</v>
      </c>
      <c r="C949" t="s">
        <v>370</v>
      </c>
      <c r="D949">
        <v>17.219199999999997</v>
      </c>
      <c r="E949">
        <v>43173.82748521032</v>
      </c>
      <c r="F949">
        <v>1012.7357833116523</v>
      </c>
      <c r="G949">
        <v>0</v>
      </c>
      <c r="H949">
        <v>0</v>
      </c>
      <c r="I949">
        <v>2.9874000000000001</v>
      </c>
      <c r="J949">
        <v>46559.108254669613</v>
      </c>
      <c r="K949">
        <v>0</v>
      </c>
      <c r="L949">
        <v>0</v>
      </c>
      <c r="M949">
        <v>0</v>
      </c>
    </row>
    <row r="950" spans="1:13">
      <c r="A950" s="14" t="s">
        <v>640</v>
      </c>
      <c r="B950" t="s">
        <v>118</v>
      </c>
      <c r="C950" t="s">
        <v>371</v>
      </c>
      <c r="D950">
        <v>41.005000000000003</v>
      </c>
      <c r="E950">
        <v>48750.862496443515</v>
      </c>
      <c r="F950">
        <v>1741.919522009511</v>
      </c>
      <c r="G950">
        <v>341.25374954273866</v>
      </c>
      <c r="H950">
        <v>2.2493267901795028E-2</v>
      </c>
      <c r="I950">
        <v>6.5699999999999994</v>
      </c>
      <c r="J950">
        <v>47021.444698122781</v>
      </c>
      <c r="K950">
        <v>108.52359208523593</v>
      </c>
      <c r="L950">
        <v>0</v>
      </c>
      <c r="M950">
        <v>0</v>
      </c>
    </row>
    <row r="951" spans="1:13">
      <c r="A951" s="14" t="s">
        <v>641</v>
      </c>
      <c r="B951" t="s">
        <v>119</v>
      </c>
      <c r="C951" t="s">
        <v>365</v>
      </c>
      <c r="D951">
        <v>246.67270000000013</v>
      </c>
      <c r="E951">
        <v>43338.446698803695</v>
      </c>
      <c r="F951">
        <v>1662.3994061766859</v>
      </c>
      <c r="G951">
        <v>366.62691088231486</v>
      </c>
      <c r="H951">
        <v>1.0127165179328717E-2</v>
      </c>
      <c r="I951">
        <v>22.097000000000005</v>
      </c>
      <c r="J951">
        <v>44687.190870555569</v>
      </c>
      <c r="K951">
        <v>2443.9376385934738</v>
      </c>
      <c r="L951">
        <v>529.09308955966867</v>
      </c>
      <c r="M951">
        <v>1.4905086582521002E-2</v>
      </c>
    </row>
    <row r="952" spans="1:13">
      <c r="A952" s="14" t="s">
        <v>641</v>
      </c>
      <c r="B952" t="s">
        <v>119</v>
      </c>
      <c r="C952" t="s">
        <v>366</v>
      </c>
      <c r="D952">
        <v>20.7334</v>
      </c>
      <c r="E952">
        <v>51202.551358355762</v>
      </c>
      <c r="F952">
        <v>31.639769647042936</v>
      </c>
      <c r="G952">
        <v>0</v>
      </c>
      <c r="H952">
        <v>7.8890680184993872E-2</v>
      </c>
      <c r="I952">
        <v>2.5</v>
      </c>
      <c r="J952">
        <v>55702.006666666668</v>
      </c>
      <c r="K952">
        <v>1000</v>
      </c>
      <c r="L952">
        <v>0</v>
      </c>
      <c r="M952">
        <v>9.4140113324619523E-2</v>
      </c>
    </row>
    <row r="953" spans="1:13">
      <c r="A953" s="14" t="s">
        <v>641</v>
      </c>
      <c r="B953" t="s">
        <v>119</v>
      </c>
      <c r="C953" t="s">
        <v>367</v>
      </c>
      <c r="D953">
        <v>65.670299999999969</v>
      </c>
      <c r="E953">
        <v>44114.076502746822</v>
      </c>
      <c r="F953">
        <v>1205.2784896673236</v>
      </c>
      <c r="G953">
        <v>0</v>
      </c>
      <c r="H953">
        <v>5.1818314782442294E-3</v>
      </c>
      <c r="I953">
        <v>7.0311999999999992</v>
      </c>
      <c r="J953">
        <v>47034.415178063493</v>
      </c>
      <c r="K953">
        <v>1066.6742519057914</v>
      </c>
      <c r="L953">
        <v>0</v>
      </c>
      <c r="M953">
        <v>6.4403095708824966E-3</v>
      </c>
    </row>
    <row r="954" spans="1:13">
      <c r="A954" s="14" t="s">
        <v>641</v>
      </c>
      <c r="B954" t="s">
        <v>119</v>
      </c>
      <c r="C954" t="s">
        <v>368</v>
      </c>
      <c r="D954">
        <v>45.424199999999999</v>
      </c>
      <c r="E954">
        <v>37091.969680625443</v>
      </c>
      <c r="F954">
        <v>65.867973459081284</v>
      </c>
      <c r="G954">
        <v>0</v>
      </c>
      <c r="H954">
        <v>5.499057327627699E-4</v>
      </c>
      <c r="I954">
        <v>1.8</v>
      </c>
      <c r="J954">
        <v>43562.037037037036</v>
      </c>
      <c r="K954">
        <v>0</v>
      </c>
      <c r="L954">
        <v>0</v>
      </c>
      <c r="M954">
        <v>0</v>
      </c>
    </row>
    <row r="955" spans="1:13">
      <c r="A955" s="14" t="s">
        <v>641</v>
      </c>
      <c r="B955" t="s">
        <v>119</v>
      </c>
      <c r="C955" t="s">
        <v>369</v>
      </c>
      <c r="D955">
        <v>90.594799999999978</v>
      </c>
      <c r="E955">
        <v>42940.711139049919</v>
      </c>
      <c r="F955">
        <v>3492.0515305514236</v>
      </c>
      <c r="G955">
        <v>998.25652244941261</v>
      </c>
      <c r="H955">
        <v>2.9154566604883488E-3</v>
      </c>
      <c r="I955">
        <v>9.5658000000000012</v>
      </c>
      <c r="J955">
        <v>40294.360464711084</v>
      </c>
      <c r="K955">
        <v>3943.361767965042</v>
      </c>
      <c r="L955">
        <v>1222.2051475046517</v>
      </c>
      <c r="M955">
        <v>0</v>
      </c>
    </row>
    <row r="956" spans="1:13">
      <c r="A956" s="14" t="s">
        <v>641</v>
      </c>
      <c r="B956" t="s">
        <v>119</v>
      </c>
      <c r="C956" t="s">
        <v>370</v>
      </c>
      <c r="D956">
        <v>15.5</v>
      </c>
      <c r="E956">
        <v>48822.772548924731</v>
      </c>
      <c r="F956">
        <v>652.82838709677424</v>
      </c>
      <c r="G956">
        <v>0</v>
      </c>
      <c r="H956">
        <v>0</v>
      </c>
      <c r="I956">
        <v>1</v>
      </c>
      <c r="J956">
        <v>45858.333333333328</v>
      </c>
      <c r="K956">
        <v>6123.28</v>
      </c>
      <c r="L956">
        <v>0</v>
      </c>
      <c r="M956">
        <v>0</v>
      </c>
    </row>
    <row r="957" spans="1:13">
      <c r="A957" s="14" t="s">
        <v>641</v>
      </c>
      <c r="B957" t="s">
        <v>119</v>
      </c>
      <c r="C957" t="s">
        <v>371</v>
      </c>
      <c r="D957">
        <v>8.75</v>
      </c>
    </row>
    <row r="958" spans="1:13">
      <c r="A958" s="14" t="s">
        <v>642</v>
      </c>
      <c r="B958" t="s">
        <v>120</v>
      </c>
      <c r="C958" t="s">
        <v>365</v>
      </c>
      <c r="D958">
        <v>443.93550000000016</v>
      </c>
      <c r="E958">
        <v>44169.632726300704</v>
      </c>
      <c r="F958">
        <v>2716.582949550103</v>
      </c>
      <c r="G958">
        <v>342.79409959329706</v>
      </c>
      <c r="H958">
        <v>1.4410576273347676E-2</v>
      </c>
      <c r="I958">
        <v>70.717700000000008</v>
      </c>
      <c r="J958">
        <v>45958.763268130446</v>
      </c>
      <c r="K958">
        <v>2462.0817701933179</v>
      </c>
      <c r="L958">
        <v>538.24035566767577</v>
      </c>
      <c r="M958">
        <v>2.0982815507945909E-2</v>
      </c>
    </row>
    <row r="959" spans="1:13">
      <c r="A959" s="14" t="s">
        <v>642</v>
      </c>
      <c r="B959" t="s">
        <v>120</v>
      </c>
      <c r="C959" t="s">
        <v>366</v>
      </c>
      <c r="D959">
        <v>22.700000000000003</v>
      </c>
      <c r="E959">
        <v>48778.69676945667</v>
      </c>
      <c r="F959">
        <v>656.60792951541839</v>
      </c>
      <c r="G959">
        <v>0</v>
      </c>
      <c r="H959">
        <v>5.8109068371817792E-2</v>
      </c>
      <c r="I959">
        <v>7.4</v>
      </c>
      <c r="J959">
        <v>52566.506193693691</v>
      </c>
      <c r="K959">
        <v>608.10810810810813</v>
      </c>
      <c r="L959">
        <v>0</v>
      </c>
      <c r="M959">
        <v>4.2199275154952011E-2</v>
      </c>
    </row>
    <row r="960" spans="1:13">
      <c r="A960" s="14" t="s">
        <v>642</v>
      </c>
      <c r="B960" t="s">
        <v>120</v>
      </c>
      <c r="C960" t="s">
        <v>367</v>
      </c>
      <c r="D960">
        <v>121.75319999999996</v>
      </c>
      <c r="E960">
        <v>46222.549366258951</v>
      </c>
      <c r="F960">
        <v>1383.3206847951433</v>
      </c>
      <c r="G960">
        <v>2.8749963039985813</v>
      </c>
      <c r="H960">
        <v>4.6809813999636055E-3</v>
      </c>
      <c r="I960">
        <v>13.4785</v>
      </c>
      <c r="J960">
        <v>48095.379060479041</v>
      </c>
      <c r="K960">
        <v>1685.8700894016397</v>
      </c>
      <c r="L960">
        <v>5.067329450606521</v>
      </c>
      <c r="M960">
        <v>1.7068156925698897E-2</v>
      </c>
    </row>
    <row r="961" spans="1:13">
      <c r="A961" s="14" t="s">
        <v>642</v>
      </c>
      <c r="B961" t="s">
        <v>120</v>
      </c>
      <c r="C961" t="s">
        <v>368</v>
      </c>
      <c r="D961">
        <v>50.552399999999984</v>
      </c>
      <c r="E961">
        <v>38737.871264931709</v>
      </c>
      <c r="F961">
        <v>1361.181664965462</v>
      </c>
      <c r="G961">
        <v>0</v>
      </c>
      <c r="H961">
        <v>1.6870542445895909E-3</v>
      </c>
      <c r="I961">
        <v>6.9</v>
      </c>
      <c r="J961">
        <v>46773.115942028977</v>
      </c>
      <c r="K961">
        <v>1580.8304347826086</v>
      </c>
      <c r="L961">
        <v>0</v>
      </c>
      <c r="M961">
        <v>0</v>
      </c>
    </row>
    <row r="962" spans="1:13">
      <c r="A962" s="14" t="s">
        <v>642</v>
      </c>
      <c r="B962" t="s">
        <v>120</v>
      </c>
      <c r="C962" t="s">
        <v>369</v>
      </c>
      <c r="D962">
        <v>182.55969999999996</v>
      </c>
      <c r="E962">
        <v>42946.933459757754</v>
      </c>
      <c r="F962">
        <v>4635.6434634807147</v>
      </c>
      <c r="G962">
        <v>831.66454589923217</v>
      </c>
      <c r="H962">
        <v>1.7014243701400464E-2</v>
      </c>
      <c r="I962">
        <v>30.622100000000003</v>
      </c>
      <c r="J962">
        <v>43786.770306412691</v>
      </c>
      <c r="K962">
        <v>4157.4558897005745</v>
      </c>
      <c r="L962">
        <v>1240.7646764918145</v>
      </c>
      <c r="M962">
        <v>2.9828069675015063E-2</v>
      </c>
    </row>
    <row r="963" spans="1:13">
      <c r="A963" s="14" t="s">
        <v>642</v>
      </c>
      <c r="B963" t="s">
        <v>120</v>
      </c>
      <c r="C963" t="s">
        <v>370</v>
      </c>
      <c r="D963">
        <v>30.650000000000002</v>
      </c>
      <c r="E963">
        <v>42834.91163675912</v>
      </c>
      <c r="F963">
        <v>3296.4349102773244</v>
      </c>
      <c r="G963">
        <v>0</v>
      </c>
      <c r="H963">
        <v>0</v>
      </c>
      <c r="I963">
        <v>6.45</v>
      </c>
      <c r="J963">
        <v>45031.770025839796</v>
      </c>
      <c r="K963">
        <v>522.63565891472865</v>
      </c>
      <c r="L963">
        <v>0</v>
      </c>
      <c r="M963">
        <v>0</v>
      </c>
    </row>
    <row r="964" spans="1:13">
      <c r="A964" s="14" t="s">
        <v>642</v>
      </c>
      <c r="B964" t="s">
        <v>120</v>
      </c>
      <c r="C964" t="s">
        <v>371</v>
      </c>
      <c r="D964">
        <v>35.720199999999998</v>
      </c>
      <c r="E964">
        <v>49324.6561236126</v>
      </c>
      <c r="F964">
        <v>182.82316448396145</v>
      </c>
      <c r="G964">
        <v>0</v>
      </c>
      <c r="H964">
        <v>3.1887745575236118E-2</v>
      </c>
      <c r="I964">
        <v>5.8670999999999998</v>
      </c>
      <c r="J964">
        <v>44113.79471970821</v>
      </c>
      <c r="K964">
        <v>903.51280871299286</v>
      </c>
      <c r="L964">
        <v>0</v>
      </c>
      <c r="M964">
        <v>0</v>
      </c>
    </row>
    <row r="965" spans="1:13">
      <c r="A965" s="14" t="s">
        <v>643</v>
      </c>
      <c r="B965" t="s">
        <v>121</v>
      </c>
      <c r="C965" t="s">
        <v>365</v>
      </c>
      <c r="D965">
        <v>401.46920000000017</v>
      </c>
      <c r="E965">
        <v>44066.36012903769</v>
      </c>
      <c r="F965">
        <v>3368.9604582368947</v>
      </c>
      <c r="G965">
        <v>383.05090402949935</v>
      </c>
      <c r="H965">
        <v>1.0644761106408447E-2</v>
      </c>
      <c r="I965">
        <v>67.174999999999983</v>
      </c>
      <c r="J965">
        <v>45644.193075300835</v>
      </c>
      <c r="K965">
        <v>2610.8227763304812</v>
      </c>
      <c r="L965">
        <v>498.52742835876455</v>
      </c>
      <c r="M965">
        <v>3.2002062171436779E-2</v>
      </c>
    </row>
    <row r="966" spans="1:13">
      <c r="A966" s="14" t="s">
        <v>643</v>
      </c>
      <c r="B966" t="s">
        <v>121</v>
      </c>
      <c r="C966" t="s">
        <v>366</v>
      </c>
      <c r="D966">
        <v>17.559999999999999</v>
      </c>
      <c r="E966">
        <v>53874.5444191344</v>
      </c>
      <c r="F966">
        <v>37.186788154897499</v>
      </c>
      <c r="G966">
        <v>0</v>
      </c>
      <c r="H966">
        <v>7.11813441217998E-2</v>
      </c>
      <c r="I966">
        <v>8.8000000000000007</v>
      </c>
      <c r="J966">
        <v>56108.712121212113</v>
      </c>
      <c r="K966">
        <v>378.86363636363632</v>
      </c>
      <c r="L966">
        <v>0</v>
      </c>
      <c r="M966">
        <v>0.11965489863686839</v>
      </c>
    </row>
    <row r="967" spans="1:13">
      <c r="A967" s="14" t="s">
        <v>643</v>
      </c>
      <c r="B967" t="s">
        <v>121</v>
      </c>
      <c r="C967" t="s">
        <v>367</v>
      </c>
      <c r="D967">
        <v>112.36959999999999</v>
      </c>
      <c r="E967">
        <v>45681.39840609322</v>
      </c>
      <c r="F967">
        <v>1537.7511355384377</v>
      </c>
      <c r="G967">
        <v>0</v>
      </c>
      <c r="H967">
        <v>1.1265947556687118E-2</v>
      </c>
      <c r="I967">
        <v>8.4504000000000019</v>
      </c>
      <c r="J967">
        <v>52326.248599671802</v>
      </c>
      <c r="K967">
        <v>573.93732841048927</v>
      </c>
      <c r="L967">
        <v>0</v>
      </c>
      <c r="M967">
        <v>6.1683347014519128E-2</v>
      </c>
    </row>
    <row r="968" spans="1:13">
      <c r="A968" s="14" t="s">
        <v>643</v>
      </c>
      <c r="B968" t="s">
        <v>121</v>
      </c>
      <c r="C968" t="s">
        <v>368</v>
      </c>
      <c r="D968">
        <v>49.79999999999999</v>
      </c>
      <c r="E968">
        <v>40509.857764390901</v>
      </c>
      <c r="F968">
        <v>1442.4345381526109</v>
      </c>
      <c r="G968">
        <v>0</v>
      </c>
      <c r="H968">
        <v>6.0031056472866417E-3</v>
      </c>
      <c r="I968">
        <v>6.4999999999999991</v>
      </c>
      <c r="J968">
        <v>42620.61538461539</v>
      </c>
      <c r="K968">
        <v>679.53846153846166</v>
      </c>
      <c r="L968">
        <v>0</v>
      </c>
      <c r="M968">
        <v>3.369443822666672E-4</v>
      </c>
    </row>
    <row r="969" spans="1:13">
      <c r="A969" s="14" t="s">
        <v>643</v>
      </c>
      <c r="B969" t="s">
        <v>121</v>
      </c>
      <c r="C969" t="s">
        <v>369</v>
      </c>
      <c r="D969">
        <v>149.72340000000003</v>
      </c>
      <c r="E969">
        <v>42217.68534121367</v>
      </c>
      <c r="F969">
        <v>4794.7364940951102</v>
      </c>
      <c r="G969">
        <v>947.62281647357668</v>
      </c>
      <c r="H969">
        <v>4.7388121147557962E-3</v>
      </c>
      <c r="I969">
        <v>27.0106</v>
      </c>
      <c r="J969">
        <v>41466.047095091068</v>
      </c>
      <c r="K969">
        <v>5022.287546370685</v>
      </c>
      <c r="L969">
        <v>1194.163402516049</v>
      </c>
      <c r="M969">
        <v>8.2963160638896746E-3</v>
      </c>
    </row>
    <row r="970" spans="1:13">
      <c r="A970" s="14" t="s">
        <v>643</v>
      </c>
      <c r="B970" t="s">
        <v>121</v>
      </c>
      <c r="C970" t="s">
        <v>370</v>
      </c>
      <c r="D970">
        <v>48.021200000000007</v>
      </c>
      <c r="E970">
        <v>45284.24382703194</v>
      </c>
      <c r="F970">
        <v>7338.0484036217331</v>
      </c>
      <c r="G970">
        <v>247.8453266473974</v>
      </c>
      <c r="H970">
        <v>7.2744774869058443E-3</v>
      </c>
      <c r="I970">
        <v>12.213999999999999</v>
      </c>
      <c r="J970">
        <v>46489.503329512583</v>
      </c>
      <c r="K970">
        <v>1929.6397576551499</v>
      </c>
      <c r="L970">
        <v>100.99148518093992</v>
      </c>
      <c r="M970">
        <v>1.0432740805416759E-2</v>
      </c>
    </row>
    <row r="971" spans="1:13">
      <c r="A971" s="14" t="s">
        <v>643</v>
      </c>
      <c r="B971" t="s">
        <v>121</v>
      </c>
      <c r="C971" t="s">
        <v>371</v>
      </c>
      <c r="D971">
        <v>23.995000000000001</v>
      </c>
      <c r="E971">
        <v>45804.49451274571</v>
      </c>
      <c r="F971">
        <v>1541.3627839133153</v>
      </c>
      <c r="G971">
        <v>0</v>
      </c>
      <c r="H971">
        <v>9.9228578053471485E-3</v>
      </c>
      <c r="I971">
        <v>4.2</v>
      </c>
      <c r="J971">
        <v>39365.39682539682</v>
      </c>
      <c r="K971">
        <v>847</v>
      </c>
      <c r="L971">
        <v>0</v>
      </c>
      <c r="M971">
        <v>0</v>
      </c>
    </row>
    <row r="972" spans="1:13">
      <c r="A972" s="14" t="s">
        <v>644</v>
      </c>
      <c r="B972" t="s">
        <v>122</v>
      </c>
      <c r="C972" t="s">
        <v>365</v>
      </c>
      <c r="D972">
        <v>201.12549999999993</v>
      </c>
      <c r="E972">
        <v>45318.152144639411</v>
      </c>
      <c r="F972">
        <v>2970.706747776886</v>
      </c>
      <c r="G972">
        <v>514.56647714983922</v>
      </c>
      <c r="H972">
        <v>1.9637813632730108E-2</v>
      </c>
      <c r="I972">
        <v>39.4101</v>
      </c>
      <c r="J972">
        <v>43701.417022539899</v>
      </c>
      <c r="K972">
        <v>3100.1677235023503</v>
      </c>
      <c r="L972">
        <v>809.23950966884127</v>
      </c>
      <c r="M972">
        <v>7.7925451951966268E-3</v>
      </c>
    </row>
    <row r="973" spans="1:13">
      <c r="A973" s="14" t="s">
        <v>644</v>
      </c>
      <c r="B973" t="s">
        <v>122</v>
      </c>
      <c r="C973" t="s">
        <v>366</v>
      </c>
      <c r="D973">
        <v>15.3</v>
      </c>
      <c r="E973">
        <v>59103.976034858402</v>
      </c>
      <c r="F973">
        <v>452.15686274509801</v>
      </c>
      <c r="G973">
        <v>0</v>
      </c>
      <c r="H973">
        <v>0.12927259814023603</v>
      </c>
      <c r="I973">
        <v>1.7</v>
      </c>
      <c r="J973">
        <v>42898.529411764706</v>
      </c>
      <c r="K973">
        <v>0</v>
      </c>
      <c r="L973">
        <v>0</v>
      </c>
      <c r="M973">
        <v>0</v>
      </c>
    </row>
    <row r="974" spans="1:13">
      <c r="A974" s="14" t="s">
        <v>644</v>
      </c>
      <c r="B974" t="s">
        <v>122</v>
      </c>
      <c r="C974" t="s">
        <v>367</v>
      </c>
      <c r="D974">
        <v>54.763799999999982</v>
      </c>
      <c r="E974">
        <v>46384.844383211806</v>
      </c>
      <c r="F974">
        <v>1583.2078855010066</v>
      </c>
      <c r="G974">
        <v>0.81495440418670761</v>
      </c>
      <c r="H974">
        <v>8.8178919184630934E-3</v>
      </c>
      <c r="I974">
        <v>8.8963999999999999</v>
      </c>
      <c r="J974">
        <v>48052.458672421802</v>
      </c>
      <c r="K974">
        <v>1353.5812238658334</v>
      </c>
      <c r="L974">
        <v>0</v>
      </c>
      <c r="M974">
        <v>1.6956901085241664E-2</v>
      </c>
    </row>
    <row r="975" spans="1:13">
      <c r="A975" s="14" t="s">
        <v>644</v>
      </c>
      <c r="B975" t="s">
        <v>122</v>
      </c>
      <c r="C975" t="s">
        <v>368</v>
      </c>
      <c r="D975">
        <v>0.68700000000000006</v>
      </c>
    </row>
    <row r="976" spans="1:13">
      <c r="A976" s="14" t="s">
        <v>644</v>
      </c>
      <c r="B976" t="s">
        <v>122</v>
      </c>
      <c r="C976" t="s">
        <v>369</v>
      </c>
      <c r="D976">
        <v>114.87470000000002</v>
      </c>
      <c r="E976">
        <v>42087.363391010622</v>
      </c>
      <c r="F976">
        <v>4316.4762998292908</v>
      </c>
      <c r="G976">
        <v>900.52735719875625</v>
      </c>
      <c r="H976">
        <v>5.7125836041947795E-3</v>
      </c>
      <c r="I976">
        <v>22.813700000000001</v>
      </c>
      <c r="J976">
        <v>41052.013556181882</v>
      </c>
      <c r="K976">
        <v>4506.1484984899425</v>
      </c>
      <c r="L976">
        <v>1397.9411493970724</v>
      </c>
      <c r="M976">
        <v>0</v>
      </c>
    </row>
    <row r="977" spans="1:13">
      <c r="A977" s="14" t="s">
        <v>644</v>
      </c>
      <c r="B977" t="s">
        <v>122</v>
      </c>
      <c r="C977" t="s">
        <v>370</v>
      </c>
      <c r="D977">
        <v>11.2</v>
      </c>
      <c r="E977">
        <v>51623.660714285717</v>
      </c>
      <c r="F977">
        <v>297.67857142857144</v>
      </c>
      <c r="G977">
        <v>0</v>
      </c>
      <c r="H977">
        <v>2.3708311049739268E-2</v>
      </c>
      <c r="I977">
        <v>4.9000000000000004</v>
      </c>
      <c r="J977">
        <v>47011.054421768706</v>
      </c>
      <c r="K977">
        <v>1496.7346938775509</v>
      </c>
      <c r="L977">
        <v>0</v>
      </c>
      <c r="M977">
        <v>2.9113074623684124E-2</v>
      </c>
    </row>
    <row r="978" spans="1:13">
      <c r="A978" s="14" t="s">
        <v>644</v>
      </c>
      <c r="B978" t="s">
        <v>122</v>
      </c>
      <c r="C978" t="s">
        <v>371</v>
      </c>
      <c r="D978">
        <v>4.3</v>
      </c>
    </row>
    <row r="979" spans="1:13">
      <c r="A979" s="14" t="s">
        <v>645</v>
      </c>
      <c r="B979" t="s">
        <v>123</v>
      </c>
      <c r="C979" t="s">
        <v>365</v>
      </c>
      <c r="D979">
        <v>146.04750000000001</v>
      </c>
      <c r="E979">
        <v>44852.66866715737</v>
      </c>
      <c r="F979">
        <v>2718.7456820554949</v>
      </c>
      <c r="G979">
        <v>480.89532515106401</v>
      </c>
      <c r="H979">
        <v>1.7318670579593794E-2</v>
      </c>
      <c r="I979">
        <v>18.427499999999998</v>
      </c>
      <c r="J979">
        <v>45772.438158549274</v>
      </c>
      <c r="K979">
        <v>2660.2485415818751</v>
      </c>
      <c r="L979">
        <v>434.08764075430742</v>
      </c>
      <c r="M979">
        <v>6.7988369597542847E-3</v>
      </c>
    </row>
    <row r="980" spans="1:13">
      <c r="A980" s="14" t="s">
        <v>645</v>
      </c>
      <c r="B980" t="s">
        <v>123</v>
      </c>
      <c r="C980" t="s">
        <v>366</v>
      </c>
      <c r="D980">
        <v>13.5</v>
      </c>
      <c r="E980">
        <v>56807.70864197531</v>
      </c>
      <c r="F980">
        <v>154.37037037037038</v>
      </c>
      <c r="G980">
        <v>0</v>
      </c>
      <c r="H980">
        <v>0.1091317325166988</v>
      </c>
      <c r="I980">
        <v>1.8</v>
      </c>
      <c r="J980">
        <v>62086.342592592591</v>
      </c>
      <c r="K980">
        <v>0</v>
      </c>
      <c r="L980">
        <v>0</v>
      </c>
      <c r="M980">
        <v>1.5932859331948882E-2</v>
      </c>
    </row>
    <row r="981" spans="1:13">
      <c r="A981" s="14" t="s">
        <v>645</v>
      </c>
      <c r="B981" t="s">
        <v>123</v>
      </c>
      <c r="C981" t="s">
        <v>367</v>
      </c>
      <c r="D981">
        <v>39.585099999999997</v>
      </c>
      <c r="E981">
        <v>45791.339123390695</v>
      </c>
      <c r="F981">
        <v>2252.5142035765984</v>
      </c>
      <c r="G981">
        <v>27.017236283349039</v>
      </c>
      <c r="H981">
        <v>7.0964999809397583E-3</v>
      </c>
      <c r="I981">
        <v>3</v>
      </c>
      <c r="J981">
        <v>46457.444444444438</v>
      </c>
      <c r="K981">
        <v>2861.3333333333335</v>
      </c>
      <c r="L981">
        <v>0</v>
      </c>
      <c r="M981">
        <v>8.8483313770504213E-3</v>
      </c>
    </row>
    <row r="982" spans="1:13">
      <c r="A982" s="14" t="s">
        <v>645</v>
      </c>
      <c r="B982" t="s">
        <v>123</v>
      </c>
      <c r="C982" t="s">
        <v>368</v>
      </c>
      <c r="D982">
        <v>24.653099999999998</v>
      </c>
      <c r="E982">
        <v>40657.730265159356</v>
      </c>
      <c r="F982">
        <v>1220.7389740032695</v>
      </c>
      <c r="G982">
        <v>0</v>
      </c>
      <c r="H982">
        <v>0</v>
      </c>
      <c r="I982">
        <v>3.58</v>
      </c>
      <c r="J982">
        <v>44856.238361266289</v>
      </c>
      <c r="K982">
        <v>1105.0279329608938</v>
      </c>
      <c r="L982">
        <v>0</v>
      </c>
      <c r="M982">
        <v>1.8099808761324398E-2</v>
      </c>
    </row>
    <row r="983" spans="1:13">
      <c r="A983" s="14" t="s">
        <v>645</v>
      </c>
      <c r="B983" t="s">
        <v>123</v>
      </c>
      <c r="C983" t="s">
        <v>369</v>
      </c>
      <c r="D983">
        <v>55.609299999999998</v>
      </c>
      <c r="E983">
        <v>41728.963779439757</v>
      </c>
      <c r="F983">
        <v>4551.451106199861</v>
      </c>
      <c r="G983">
        <v>1158.0942396325795</v>
      </c>
      <c r="H983">
        <v>7.6905248842605112E-4</v>
      </c>
      <c r="I983">
        <v>6.9474999999999998</v>
      </c>
      <c r="J983">
        <v>41203.505457598658</v>
      </c>
      <c r="K983">
        <v>4819.2486505937386</v>
      </c>
      <c r="L983">
        <v>1151.370996761425</v>
      </c>
      <c r="M983">
        <v>0</v>
      </c>
    </row>
    <row r="984" spans="1:13">
      <c r="A984" s="14" t="s">
        <v>645</v>
      </c>
      <c r="B984" t="s">
        <v>123</v>
      </c>
      <c r="C984" t="s">
        <v>370</v>
      </c>
      <c r="D984">
        <v>8.3999999999999986</v>
      </c>
      <c r="E984">
        <v>50452.134920634919</v>
      </c>
      <c r="F984">
        <v>1631.0714285714289</v>
      </c>
      <c r="G984">
        <v>388.24523809523816</v>
      </c>
      <c r="H984">
        <v>0</v>
      </c>
      <c r="I984">
        <v>1.9999999999999998</v>
      </c>
      <c r="J984">
        <v>43533.333333333343</v>
      </c>
      <c r="K984">
        <v>1500.0000000000002</v>
      </c>
      <c r="L984">
        <v>0</v>
      </c>
      <c r="M984">
        <v>0</v>
      </c>
    </row>
    <row r="985" spans="1:13">
      <c r="A985" s="14" t="s">
        <v>645</v>
      </c>
      <c r="B985" t="s">
        <v>123</v>
      </c>
      <c r="C985" t="s">
        <v>371</v>
      </c>
      <c r="D985">
        <v>4.3000000000000007</v>
      </c>
    </row>
    <row r="986" spans="1:13">
      <c r="A986" s="14" t="s">
        <v>646</v>
      </c>
      <c r="B986" t="s">
        <v>124</v>
      </c>
      <c r="C986" t="s">
        <v>365</v>
      </c>
      <c r="D986">
        <v>916.88821200465054</v>
      </c>
      <c r="E986">
        <v>44021.441304744571</v>
      </c>
      <c r="F986">
        <v>2452.3948727444131</v>
      </c>
      <c r="G986">
        <v>378.25208728743166</v>
      </c>
      <c r="H986">
        <v>1.4954368572180113E-2</v>
      </c>
      <c r="I986">
        <v>106.38219999999997</v>
      </c>
      <c r="J986">
        <v>44660.603626985227</v>
      </c>
      <c r="K986">
        <v>2926.5808565718708</v>
      </c>
      <c r="L986">
        <v>683.66493642733496</v>
      </c>
      <c r="M986">
        <v>2.6370857425778216E-2</v>
      </c>
    </row>
    <row r="987" spans="1:13">
      <c r="A987" s="14" t="s">
        <v>646</v>
      </c>
      <c r="B987" t="s">
        <v>124</v>
      </c>
      <c r="C987" t="s">
        <v>366</v>
      </c>
      <c r="D987">
        <v>38.9</v>
      </c>
      <c r="E987">
        <v>54206.798200514124</v>
      </c>
      <c r="F987">
        <v>204.30128534704369</v>
      </c>
      <c r="G987">
        <v>8.8794344473007722</v>
      </c>
      <c r="H987">
        <v>9.5355185095517991E-2</v>
      </c>
      <c r="I987">
        <v>7.495000000000001</v>
      </c>
      <c r="J987">
        <v>57622.120302423828</v>
      </c>
      <c r="K987">
        <v>239.2261507671781</v>
      </c>
      <c r="L987">
        <v>0</v>
      </c>
      <c r="M987">
        <v>9.9040948784211227E-2</v>
      </c>
    </row>
    <row r="988" spans="1:13">
      <c r="A988" s="14" t="s">
        <v>646</v>
      </c>
      <c r="B988" t="s">
        <v>124</v>
      </c>
      <c r="C988" t="s">
        <v>367</v>
      </c>
      <c r="D988">
        <v>281.70080000000007</v>
      </c>
      <c r="E988">
        <v>46326.36440959695</v>
      </c>
      <c r="F988">
        <v>1460.0270925748166</v>
      </c>
      <c r="G988">
        <v>4.0263996410375817</v>
      </c>
      <c r="H988">
        <v>1.4673510957233515E-2</v>
      </c>
      <c r="I988">
        <v>19.176000000000002</v>
      </c>
      <c r="J988">
        <v>47512.945374426366</v>
      </c>
      <c r="K988">
        <v>912.39048811013754</v>
      </c>
      <c r="L988">
        <v>0</v>
      </c>
      <c r="M988">
        <v>1.8217125511823452E-2</v>
      </c>
    </row>
    <row r="989" spans="1:13">
      <c r="A989" s="14" t="s">
        <v>646</v>
      </c>
      <c r="B989" t="s">
        <v>124</v>
      </c>
      <c r="C989" t="s">
        <v>368</v>
      </c>
      <c r="D989">
        <v>126.04919999999993</v>
      </c>
      <c r="E989">
        <v>40969.007062321711</v>
      </c>
      <c r="F989">
        <v>163.86458620919461</v>
      </c>
      <c r="G989">
        <v>0</v>
      </c>
      <c r="H989">
        <v>3.0320239432722221E-3</v>
      </c>
      <c r="I989">
        <v>4.5</v>
      </c>
      <c r="J989">
        <v>43826.296296296299</v>
      </c>
      <c r="K989">
        <v>0</v>
      </c>
      <c r="L989">
        <v>0</v>
      </c>
      <c r="M989">
        <v>0</v>
      </c>
    </row>
    <row r="990" spans="1:13">
      <c r="A990" s="14" t="s">
        <v>646</v>
      </c>
      <c r="B990" t="s">
        <v>124</v>
      </c>
      <c r="C990" t="s">
        <v>369</v>
      </c>
      <c r="D990">
        <v>392.24359999999973</v>
      </c>
      <c r="E990">
        <v>42513.67812629704</v>
      </c>
      <c r="F990">
        <v>4248.0984265900079</v>
      </c>
      <c r="G990">
        <v>853.83850749891258</v>
      </c>
      <c r="H990">
        <v>1.166615390541118E-2</v>
      </c>
      <c r="I990">
        <v>62.471600000000002</v>
      </c>
      <c r="J990">
        <v>42677.655900174366</v>
      </c>
      <c r="K990">
        <v>4421.47039614801</v>
      </c>
      <c r="L990">
        <v>1148.1687678881283</v>
      </c>
      <c r="M990">
        <v>2.3280514639567106E-2</v>
      </c>
    </row>
    <row r="991" spans="1:13">
      <c r="A991" s="14" t="s">
        <v>646</v>
      </c>
      <c r="B991" t="s">
        <v>124</v>
      </c>
      <c r="C991" t="s">
        <v>370</v>
      </c>
      <c r="D991">
        <v>46.454212004650707</v>
      </c>
      <c r="E991">
        <v>42673.075743950605</v>
      </c>
      <c r="F991">
        <v>1853.6730316591984</v>
      </c>
      <c r="G991">
        <v>76.261545447059348</v>
      </c>
      <c r="H991">
        <v>1.9449298855979125E-3</v>
      </c>
      <c r="I991">
        <v>7.7845999999999993</v>
      </c>
      <c r="J991">
        <v>42909.531211194757</v>
      </c>
      <c r="K991">
        <v>855.53528761914561</v>
      </c>
      <c r="L991">
        <v>0</v>
      </c>
      <c r="M991">
        <v>1.3565955428897146E-2</v>
      </c>
    </row>
    <row r="992" spans="1:13">
      <c r="A992" s="14" t="s">
        <v>646</v>
      </c>
      <c r="B992" t="s">
        <v>124</v>
      </c>
      <c r="C992" t="s">
        <v>371</v>
      </c>
      <c r="D992">
        <v>31.540399999999995</v>
      </c>
      <c r="E992">
        <v>43808.874094811741</v>
      </c>
      <c r="F992">
        <v>1784.3302557989125</v>
      </c>
      <c r="G992">
        <v>218.12881257054448</v>
      </c>
      <c r="H992">
        <v>2.8833283828904399E-3</v>
      </c>
      <c r="I992">
        <v>4.9550000000000001</v>
      </c>
      <c r="J992">
        <v>42525.512949882279</v>
      </c>
      <c r="K992">
        <v>1850.8133198789103</v>
      </c>
      <c r="L992">
        <v>202.1876892028254</v>
      </c>
      <c r="M992">
        <v>2.3262191855734572E-3</v>
      </c>
    </row>
    <row r="993" spans="1:13">
      <c r="A993" s="14" t="s">
        <v>647</v>
      </c>
      <c r="B993" t="s">
        <v>125</v>
      </c>
      <c r="C993" t="s">
        <v>365</v>
      </c>
      <c r="D993">
        <v>1090.4408999999982</v>
      </c>
      <c r="E993">
        <v>44174.352589902046</v>
      </c>
      <c r="F993">
        <v>2306.3425904145779</v>
      </c>
      <c r="G993">
        <v>440.9419345881106</v>
      </c>
      <c r="H993">
        <v>1.5093088122489448E-2</v>
      </c>
      <c r="I993">
        <v>113.41769999999998</v>
      </c>
      <c r="J993">
        <v>46796.864745684907</v>
      </c>
      <c r="K993">
        <v>2147.1875201137041</v>
      </c>
      <c r="L993">
        <v>486.27736235173177</v>
      </c>
      <c r="M993">
        <v>3.6702055787641213E-2</v>
      </c>
    </row>
    <row r="994" spans="1:13">
      <c r="A994" s="14" t="s">
        <v>647</v>
      </c>
      <c r="B994" t="s">
        <v>125</v>
      </c>
      <c r="C994" t="s">
        <v>366</v>
      </c>
      <c r="D994">
        <v>64.650000000000006</v>
      </c>
      <c r="E994">
        <v>55069.990977055932</v>
      </c>
      <c r="F994">
        <v>606.55730858468678</v>
      </c>
      <c r="G994">
        <v>32.224903325599378</v>
      </c>
      <c r="H994">
        <v>8.908568512358421E-2</v>
      </c>
      <c r="I994">
        <v>13.9</v>
      </c>
      <c r="J994">
        <v>61086.912470023992</v>
      </c>
      <c r="K994">
        <v>581.88848920863313</v>
      </c>
      <c r="L994">
        <v>0</v>
      </c>
      <c r="M994">
        <v>0.16463429809351338</v>
      </c>
    </row>
    <row r="995" spans="1:13">
      <c r="A995" s="14" t="s">
        <v>647</v>
      </c>
      <c r="B995" t="s">
        <v>125</v>
      </c>
      <c r="C995" t="s">
        <v>367</v>
      </c>
      <c r="D995">
        <v>338.05990000000003</v>
      </c>
      <c r="E995">
        <v>45093.159328815258</v>
      </c>
      <c r="F995">
        <v>998.99334407896356</v>
      </c>
      <c r="G995">
        <v>0</v>
      </c>
      <c r="H995">
        <v>1.4067542903214991E-2</v>
      </c>
      <c r="I995">
        <v>30.880600000000001</v>
      </c>
      <c r="J995">
        <v>45217.223380806514</v>
      </c>
      <c r="K995">
        <v>415.14737407951918</v>
      </c>
      <c r="L995">
        <v>11.116364319346125</v>
      </c>
      <c r="M995">
        <v>7.9712073971025758E-3</v>
      </c>
    </row>
    <row r="996" spans="1:13">
      <c r="A996" s="14" t="s">
        <v>647</v>
      </c>
      <c r="B996" t="s">
        <v>125</v>
      </c>
      <c r="C996" t="s">
        <v>368</v>
      </c>
      <c r="D996">
        <v>120.5262</v>
      </c>
      <c r="E996">
        <v>41021.083922002013</v>
      </c>
      <c r="F996">
        <v>204.03032701603468</v>
      </c>
      <c r="G996">
        <v>5.1160660503691311</v>
      </c>
      <c r="H996">
        <v>9.9821421693800237E-4</v>
      </c>
      <c r="I996">
        <v>3.5</v>
      </c>
      <c r="J996">
        <v>43947.857142857145</v>
      </c>
      <c r="K996">
        <v>214.28571428571428</v>
      </c>
      <c r="L996">
        <v>0</v>
      </c>
      <c r="M996">
        <v>0</v>
      </c>
    </row>
    <row r="997" spans="1:13">
      <c r="A997" s="14" t="s">
        <v>647</v>
      </c>
      <c r="B997" t="s">
        <v>125</v>
      </c>
      <c r="C997" t="s">
        <v>369</v>
      </c>
      <c r="D997">
        <v>490.54510000000028</v>
      </c>
      <c r="E997">
        <v>42000.914375660854</v>
      </c>
      <c r="F997">
        <v>3963.897814900196</v>
      </c>
      <c r="G997">
        <v>973.21088315834709</v>
      </c>
      <c r="H997">
        <v>5.4017384249114356E-3</v>
      </c>
      <c r="I997">
        <v>53.013199999999991</v>
      </c>
      <c r="J997">
        <v>44018.841659561527</v>
      </c>
      <c r="K997">
        <v>3478.612496510304</v>
      </c>
      <c r="L997">
        <v>1033.8779775603059</v>
      </c>
      <c r="M997">
        <v>9.9753426411087805E-3</v>
      </c>
    </row>
    <row r="998" spans="1:13">
      <c r="A998" s="14" t="s">
        <v>647</v>
      </c>
      <c r="B998" t="s">
        <v>125</v>
      </c>
      <c r="C998" t="s">
        <v>370</v>
      </c>
      <c r="D998">
        <v>49.158499999999989</v>
      </c>
      <c r="E998">
        <v>49777.076361836371</v>
      </c>
      <c r="F998">
        <v>3213.3547606212564</v>
      </c>
      <c r="G998">
        <v>13.561642442303977</v>
      </c>
      <c r="H998">
        <v>2.7614258479801264E-2</v>
      </c>
      <c r="I998">
        <v>8.1239000000000008</v>
      </c>
      <c r="J998">
        <v>48606.893035775094</v>
      </c>
      <c r="K998">
        <v>4610.8937825428675</v>
      </c>
      <c r="L998">
        <v>0</v>
      </c>
      <c r="M998">
        <v>6.0747122568683434E-2</v>
      </c>
    </row>
    <row r="999" spans="1:13">
      <c r="A999" s="14" t="s">
        <v>647</v>
      </c>
      <c r="B999" t="s">
        <v>125</v>
      </c>
      <c r="C999" t="s">
        <v>371</v>
      </c>
      <c r="D999">
        <v>27.501199999999997</v>
      </c>
      <c r="E999">
        <v>49839.004449502827</v>
      </c>
      <c r="F999">
        <v>398.94331883699624</v>
      </c>
      <c r="G999">
        <v>1.8421014355737204</v>
      </c>
      <c r="H999">
        <v>1.9131644247572389E-2</v>
      </c>
      <c r="I999">
        <v>4</v>
      </c>
      <c r="J999">
        <v>44968.75</v>
      </c>
      <c r="K999">
        <v>0</v>
      </c>
      <c r="L999">
        <v>0</v>
      </c>
      <c r="M999">
        <v>0</v>
      </c>
    </row>
    <row r="1000" spans="1:13">
      <c r="A1000" s="14" t="s">
        <v>648</v>
      </c>
      <c r="B1000" t="s">
        <v>126</v>
      </c>
      <c r="C1000" t="s">
        <v>365</v>
      </c>
      <c r="D1000">
        <v>1443.0896000000002</v>
      </c>
      <c r="E1000">
        <v>44956.977301836654</v>
      </c>
      <c r="F1000">
        <v>3260.1415047270843</v>
      </c>
      <c r="G1000">
        <v>475.26588785616616</v>
      </c>
      <c r="H1000">
        <v>2.384614518143733E-2</v>
      </c>
      <c r="I1000">
        <v>180.74440000000004</v>
      </c>
      <c r="J1000">
        <v>48208.775466441373</v>
      </c>
      <c r="K1000">
        <v>2276.8756874348528</v>
      </c>
      <c r="L1000">
        <v>419.51512743963281</v>
      </c>
      <c r="M1000">
        <v>4.514419808163269E-2</v>
      </c>
    </row>
    <row r="1001" spans="1:13">
      <c r="A1001" s="14" t="s">
        <v>648</v>
      </c>
      <c r="B1001" t="s">
        <v>126</v>
      </c>
      <c r="C1001" t="s">
        <v>366</v>
      </c>
      <c r="D1001">
        <v>96.186100000000025</v>
      </c>
      <c r="E1001">
        <v>52440.908492321985</v>
      </c>
      <c r="F1001">
        <v>643.0136994846448</v>
      </c>
      <c r="G1001">
        <v>0</v>
      </c>
      <c r="H1001">
        <v>9.4045874948029282E-2</v>
      </c>
      <c r="I1001">
        <v>21.103300000000001</v>
      </c>
      <c r="J1001">
        <v>59086.764589740298</v>
      </c>
      <c r="K1001">
        <v>378.30907962261824</v>
      </c>
      <c r="L1001">
        <v>0</v>
      </c>
      <c r="M1001">
        <v>0.15787595303526944</v>
      </c>
    </row>
    <row r="1002" spans="1:13">
      <c r="A1002" s="14" t="s">
        <v>648</v>
      </c>
      <c r="B1002" t="s">
        <v>126</v>
      </c>
      <c r="C1002" t="s">
        <v>367</v>
      </c>
      <c r="D1002">
        <v>538.58560000000023</v>
      </c>
      <c r="E1002">
        <v>46121.659721314485</v>
      </c>
      <c r="F1002">
        <v>2038.8599138187121</v>
      </c>
      <c r="G1002">
        <v>0</v>
      </c>
      <c r="H1002">
        <v>2.1809182228174056E-2</v>
      </c>
      <c r="I1002">
        <v>54.052600000000012</v>
      </c>
      <c r="J1002">
        <v>48693.426434004388</v>
      </c>
      <c r="K1002">
        <v>1540.5364404302472</v>
      </c>
      <c r="L1002">
        <v>0</v>
      </c>
      <c r="M1002">
        <v>2.3703327463885641E-2</v>
      </c>
    </row>
    <row r="1003" spans="1:13">
      <c r="A1003" s="14" t="s">
        <v>648</v>
      </c>
      <c r="B1003" t="s">
        <v>126</v>
      </c>
      <c r="C1003" t="s">
        <v>368</v>
      </c>
      <c r="D1003">
        <v>48.642199999999995</v>
      </c>
      <c r="E1003">
        <v>43277.981635973156</v>
      </c>
      <c r="F1003">
        <v>231.44512378140794</v>
      </c>
      <c r="G1003">
        <v>0</v>
      </c>
      <c r="H1003">
        <v>2.4466928575389083E-3</v>
      </c>
      <c r="I1003">
        <v>8.6323000000000008</v>
      </c>
      <c r="J1003">
        <v>45014.791538755606</v>
      </c>
      <c r="K1003">
        <v>0</v>
      </c>
      <c r="L1003">
        <v>0</v>
      </c>
      <c r="M1003">
        <v>1.7186026818737155E-2</v>
      </c>
    </row>
    <row r="1004" spans="1:13">
      <c r="A1004" s="14" t="s">
        <v>648</v>
      </c>
      <c r="B1004" t="s">
        <v>126</v>
      </c>
      <c r="C1004" t="s">
        <v>369</v>
      </c>
      <c r="D1004">
        <v>643.46179999999981</v>
      </c>
      <c r="E1004">
        <v>42211.700557645076</v>
      </c>
      <c r="F1004">
        <v>5223.8561014810903</v>
      </c>
      <c r="G1004">
        <v>1065.8771973720916</v>
      </c>
      <c r="H1004">
        <v>1.4132318123128278E-2</v>
      </c>
      <c r="I1004">
        <v>77.456200000000024</v>
      </c>
      <c r="J1004">
        <v>44530.32906231736</v>
      </c>
      <c r="K1004">
        <v>3974.0733472594829</v>
      </c>
      <c r="L1004">
        <v>978.9404850741447</v>
      </c>
      <c r="M1004">
        <v>2.2553788797365582E-2</v>
      </c>
    </row>
    <row r="1005" spans="1:13">
      <c r="A1005" s="14" t="s">
        <v>648</v>
      </c>
      <c r="B1005" t="s">
        <v>126</v>
      </c>
      <c r="C1005" t="s">
        <v>370</v>
      </c>
      <c r="D1005">
        <v>69.123099999999994</v>
      </c>
      <c r="E1005">
        <v>51798.721158339249</v>
      </c>
      <c r="F1005">
        <v>2118.6552686439122</v>
      </c>
      <c r="G1005">
        <v>0</v>
      </c>
      <c r="H1005">
        <v>4.5163551020922885E-2</v>
      </c>
      <c r="I1005">
        <v>12.4</v>
      </c>
      <c r="J1005">
        <v>50084.95295698924</v>
      </c>
      <c r="K1005">
        <v>840</v>
      </c>
      <c r="L1005">
        <v>0</v>
      </c>
      <c r="M1005">
        <v>4.5963693411913718E-2</v>
      </c>
    </row>
    <row r="1006" spans="1:13">
      <c r="A1006" s="14" t="s">
        <v>648</v>
      </c>
      <c r="B1006" t="s">
        <v>126</v>
      </c>
      <c r="C1006" t="s">
        <v>371</v>
      </c>
      <c r="D1006">
        <v>47.090800000000009</v>
      </c>
      <c r="E1006">
        <v>45553.63057469116</v>
      </c>
      <c r="F1006">
        <v>545.0928843850603</v>
      </c>
      <c r="G1006">
        <v>0</v>
      </c>
      <c r="H1006">
        <v>3.9166355328409371E-3</v>
      </c>
      <c r="I1006">
        <v>7.1000000000000005</v>
      </c>
      <c r="J1006">
        <v>52922.464788732388</v>
      </c>
      <c r="K1006">
        <v>288.21690140845072</v>
      </c>
      <c r="L1006">
        <v>0</v>
      </c>
      <c r="M1006">
        <v>7.6821915243958219E-2</v>
      </c>
    </row>
    <row r="1007" spans="1:13">
      <c r="A1007" s="14" t="s">
        <v>649</v>
      </c>
      <c r="B1007" t="s">
        <v>127</v>
      </c>
      <c r="C1007" t="s">
        <v>365</v>
      </c>
      <c r="D1007">
        <v>208.79665279840026</v>
      </c>
      <c r="E1007">
        <v>43617.426650639798</v>
      </c>
      <c r="F1007">
        <v>2392.0737871322181</v>
      </c>
      <c r="G1007">
        <v>413.28234357912623</v>
      </c>
      <c r="H1007">
        <v>1.4097572654900159E-2</v>
      </c>
      <c r="I1007">
        <v>27.722999999999999</v>
      </c>
      <c r="J1007">
        <v>41810.882901080928</v>
      </c>
      <c r="K1007">
        <v>2155.1134437109977</v>
      </c>
      <c r="L1007">
        <v>500.52122786134254</v>
      </c>
      <c r="M1007">
        <v>1.3751679339864696E-2</v>
      </c>
    </row>
    <row r="1008" spans="1:13">
      <c r="A1008" s="14" t="s">
        <v>649</v>
      </c>
      <c r="B1008" t="s">
        <v>127</v>
      </c>
      <c r="C1008" t="s">
        <v>366</v>
      </c>
      <c r="D1008">
        <v>15.450000000000001</v>
      </c>
      <c r="E1008">
        <v>57137.864077669889</v>
      </c>
      <c r="F1008">
        <v>152.16828478964399</v>
      </c>
      <c r="G1008">
        <v>0</v>
      </c>
      <c r="H1008">
        <v>0.11032528894969598</v>
      </c>
      <c r="I1008">
        <v>1</v>
      </c>
      <c r="J1008">
        <v>72500</v>
      </c>
      <c r="K1008">
        <v>0</v>
      </c>
      <c r="L1008">
        <v>0</v>
      </c>
      <c r="M1008">
        <v>0.23119310344827587</v>
      </c>
    </row>
    <row r="1009" spans="1:13">
      <c r="A1009" s="14" t="s">
        <v>649</v>
      </c>
      <c r="B1009" t="s">
        <v>127</v>
      </c>
      <c r="C1009" t="s">
        <v>367</v>
      </c>
      <c r="D1009">
        <v>54.354199999999985</v>
      </c>
      <c r="E1009">
        <v>46078.250576772371</v>
      </c>
      <c r="F1009">
        <v>958.86481633434062</v>
      </c>
      <c r="G1009">
        <v>0</v>
      </c>
      <c r="H1009">
        <v>7.2845555782553792E-3</v>
      </c>
      <c r="I1009">
        <v>5.4499999999999993</v>
      </c>
      <c r="J1009">
        <v>43836.162079510708</v>
      </c>
      <c r="K1009">
        <v>841.10091743119278</v>
      </c>
      <c r="L1009">
        <v>0</v>
      </c>
      <c r="M1009">
        <v>0</v>
      </c>
    </row>
    <row r="1010" spans="1:13">
      <c r="A1010" s="14" t="s">
        <v>649</v>
      </c>
      <c r="B1010" t="s">
        <v>127</v>
      </c>
      <c r="C1010" t="s">
        <v>368</v>
      </c>
      <c r="D1010">
        <v>37.694299999999998</v>
      </c>
      <c r="E1010">
        <v>39870.995614721585</v>
      </c>
      <c r="F1010">
        <v>624.15272335605118</v>
      </c>
      <c r="G1010">
        <v>0</v>
      </c>
      <c r="H1010">
        <v>0</v>
      </c>
      <c r="I1010">
        <v>3.74</v>
      </c>
      <c r="J1010">
        <v>37693.67201426025</v>
      </c>
      <c r="K1010">
        <v>534.75935828877004</v>
      </c>
      <c r="L1010">
        <v>0</v>
      </c>
      <c r="M1010">
        <v>0</v>
      </c>
    </row>
    <row r="1011" spans="1:13">
      <c r="A1011" s="14" t="s">
        <v>649</v>
      </c>
      <c r="B1011" t="s">
        <v>127</v>
      </c>
      <c r="C1011" t="s">
        <v>369</v>
      </c>
      <c r="D1011">
        <v>83.008152798400189</v>
      </c>
      <c r="E1011">
        <v>40884.098707053832</v>
      </c>
      <c r="F1011">
        <v>4983.7681728049865</v>
      </c>
      <c r="G1011">
        <v>1037.1989629633015</v>
      </c>
      <c r="H1011">
        <v>5.03063121186848E-3</v>
      </c>
      <c r="I1011">
        <v>15.527699999999999</v>
      </c>
      <c r="J1011">
        <v>40400.669717129174</v>
      </c>
      <c r="K1011">
        <v>3060.930466199115</v>
      </c>
      <c r="L1011">
        <v>858.32351217501628</v>
      </c>
      <c r="M1011">
        <v>0</v>
      </c>
    </row>
    <row r="1012" spans="1:13">
      <c r="A1012" s="14" t="s">
        <v>649</v>
      </c>
      <c r="B1012" t="s">
        <v>127</v>
      </c>
      <c r="C1012" t="s">
        <v>370</v>
      </c>
      <c r="D1012">
        <v>15.4533</v>
      </c>
    </row>
    <row r="1013" spans="1:13">
      <c r="A1013" s="14" t="s">
        <v>649</v>
      </c>
      <c r="B1013" t="s">
        <v>127</v>
      </c>
      <c r="C1013" t="s">
        <v>371</v>
      </c>
      <c r="D1013">
        <v>2.8367</v>
      </c>
    </row>
    <row r="1014" spans="1:13">
      <c r="A1014" s="14" t="s">
        <v>650</v>
      </c>
      <c r="B1014" t="s">
        <v>128</v>
      </c>
      <c r="C1014" t="s">
        <v>365</v>
      </c>
      <c r="D1014">
        <v>143.0551983230755</v>
      </c>
      <c r="E1014">
        <v>43135.655844750188</v>
      </c>
      <c r="F1014">
        <v>2593.6803020750463</v>
      </c>
      <c r="G1014">
        <v>420.6681106693685</v>
      </c>
      <c r="H1014">
        <v>1.2407274930337032E-2</v>
      </c>
      <c r="I1014">
        <v>29.481800000000003</v>
      </c>
      <c r="J1014">
        <v>43374.381963335574</v>
      </c>
      <c r="K1014">
        <v>2047.9757002625349</v>
      </c>
      <c r="L1014">
        <v>367.84558609040158</v>
      </c>
      <c r="M1014">
        <v>2.7230058825685226E-2</v>
      </c>
    </row>
    <row r="1015" spans="1:13">
      <c r="A1015" s="14" t="s">
        <v>650</v>
      </c>
      <c r="B1015" t="s">
        <v>128</v>
      </c>
      <c r="C1015" t="s">
        <v>366</v>
      </c>
      <c r="D1015">
        <v>9.92</v>
      </c>
      <c r="E1015">
        <v>52481.586021505376</v>
      </c>
      <c r="F1015">
        <v>549.29435483870964</v>
      </c>
      <c r="G1015">
        <v>0</v>
      </c>
      <c r="H1015">
        <v>6.577275742792893E-2</v>
      </c>
      <c r="I1015">
        <v>1.82</v>
      </c>
      <c r="J1015">
        <v>66146.153846153844</v>
      </c>
      <c r="K1015">
        <v>0</v>
      </c>
      <c r="L1015">
        <v>0</v>
      </c>
      <c r="M1015">
        <v>0.23634946477718896</v>
      </c>
    </row>
    <row r="1016" spans="1:13">
      <c r="A1016" s="14" t="s">
        <v>650</v>
      </c>
      <c r="B1016" t="s">
        <v>128</v>
      </c>
      <c r="C1016" t="s">
        <v>367</v>
      </c>
      <c r="D1016">
        <v>24.866200000000006</v>
      </c>
      <c r="E1016">
        <v>45376.01794805799</v>
      </c>
      <c r="F1016">
        <v>1184.9015933274884</v>
      </c>
      <c r="G1016">
        <v>3.4480539849273302</v>
      </c>
      <c r="H1016">
        <v>1.3186725249526708E-2</v>
      </c>
      <c r="I1016">
        <v>4.9248000000000003</v>
      </c>
      <c r="J1016">
        <v>42717.787862789686</v>
      </c>
      <c r="K1016">
        <v>981.35964912280701</v>
      </c>
      <c r="L1016">
        <v>9.697855750487328</v>
      </c>
      <c r="M1016">
        <v>0</v>
      </c>
    </row>
    <row r="1017" spans="1:13">
      <c r="A1017" s="14" t="s">
        <v>650</v>
      </c>
      <c r="B1017" t="s">
        <v>128</v>
      </c>
      <c r="C1017" t="s">
        <v>368</v>
      </c>
      <c r="D1017">
        <v>17.93</v>
      </c>
      <c r="E1017">
        <v>41135.55958356573</v>
      </c>
      <c r="F1017">
        <v>718.29336307863912</v>
      </c>
      <c r="G1017">
        <v>0</v>
      </c>
      <c r="H1017">
        <v>9.0766800569666087E-3</v>
      </c>
      <c r="I1017">
        <v>0.8</v>
      </c>
      <c r="J1017">
        <v>45200</v>
      </c>
      <c r="K1017">
        <v>2356.25</v>
      </c>
      <c r="L1017">
        <v>0</v>
      </c>
      <c r="M1017">
        <v>0</v>
      </c>
    </row>
    <row r="1018" spans="1:13">
      <c r="A1018" s="14" t="s">
        <v>650</v>
      </c>
      <c r="B1018" t="s">
        <v>128</v>
      </c>
      <c r="C1018" t="s">
        <v>369</v>
      </c>
      <c r="D1018">
        <v>64.569898323075634</v>
      </c>
      <c r="E1018">
        <v>40479.206674429319</v>
      </c>
      <c r="F1018">
        <v>4433.1471387450256</v>
      </c>
      <c r="G1018">
        <v>866.05401978796749</v>
      </c>
      <c r="H1018">
        <v>3.8598403141839382E-3</v>
      </c>
      <c r="I1018">
        <v>11.1067</v>
      </c>
      <c r="J1018">
        <v>38795.986581672922</v>
      </c>
      <c r="K1018">
        <v>3281.7578578695743</v>
      </c>
      <c r="L1018">
        <v>804.93665985396194</v>
      </c>
      <c r="M1018">
        <v>0</v>
      </c>
    </row>
    <row r="1019" spans="1:13">
      <c r="A1019" s="14" t="s">
        <v>650</v>
      </c>
      <c r="B1019" t="s">
        <v>128</v>
      </c>
      <c r="C1019" t="s">
        <v>370</v>
      </c>
      <c r="D1019">
        <v>10.8224</v>
      </c>
      <c r="E1019">
        <v>43092.860948896116</v>
      </c>
      <c r="F1019">
        <v>1536.5898506800709</v>
      </c>
      <c r="G1019">
        <v>385.49674748669429</v>
      </c>
      <c r="H1019">
        <v>0</v>
      </c>
      <c r="I1019">
        <v>2.8532999999999999</v>
      </c>
      <c r="J1019">
        <v>41537.97941564738</v>
      </c>
      <c r="K1019">
        <v>1452.8826271334947</v>
      </c>
      <c r="L1019">
        <v>631.70714611152005</v>
      </c>
      <c r="M1019">
        <v>0</v>
      </c>
    </row>
    <row r="1020" spans="1:13">
      <c r="A1020" s="14" t="s">
        <v>650</v>
      </c>
      <c r="B1020" t="s">
        <v>128</v>
      </c>
      <c r="C1020" t="s">
        <v>371</v>
      </c>
      <c r="D1020">
        <v>14.9467</v>
      </c>
      <c r="E1020">
        <v>47111.824683709463</v>
      </c>
      <c r="F1020">
        <v>1362.8426341600486</v>
      </c>
      <c r="G1020">
        <v>0</v>
      </c>
      <c r="H1020">
        <v>1.8346676556946238E-2</v>
      </c>
      <c r="I1020">
        <v>7.9769999999999994</v>
      </c>
      <c r="J1020">
        <v>45432.692950566205</v>
      </c>
      <c r="K1020">
        <v>1637.8337720947725</v>
      </c>
      <c r="L1020">
        <v>6.8133383477497809</v>
      </c>
      <c r="M1020">
        <v>2.1336598591795149E-2</v>
      </c>
    </row>
    <row r="1021" spans="1:13">
      <c r="A1021" s="14" t="s">
        <v>651</v>
      </c>
      <c r="B1021" t="s">
        <v>129</v>
      </c>
      <c r="C1021" t="s">
        <v>365</v>
      </c>
      <c r="D1021">
        <v>253.57765749030756</v>
      </c>
      <c r="E1021">
        <v>45817.954422019298</v>
      </c>
      <c r="F1021">
        <v>2663.0502335396463</v>
      </c>
      <c r="G1021">
        <v>369.99308586004332</v>
      </c>
      <c r="H1021">
        <v>3.831326361584067E-2</v>
      </c>
      <c r="I1021">
        <v>42.338299999999997</v>
      </c>
      <c r="J1021">
        <v>46084.696677318978</v>
      </c>
      <c r="K1021">
        <v>2052.8852126797724</v>
      </c>
      <c r="L1021">
        <v>506.122352574383</v>
      </c>
      <c r="M1021">
        <v>3.214849312463728E-2</v>
      </c>
    </row>
    <row r="1022" spans="1:13">
      <c r="A1022" s="14" t="s">
        <v>651</v>
      </c>
      <c r="B1022" t="s">
        <v>129</v>
      </c>
      <c r="C1022" t="s">
        <v>366</v>
      </c>
      <c r="D1022">
        <v>14.6</v>
      </c>
      <c r="E1022">
        <v>57832.420091324195</v>
      </c>
      <c r="F1022">
        <v>342.46575342465752</v>
      </c>
      <c r="G1022">
        <v>47.960273972602742</v>
      </c>
      <c r="H1022">
        <v>0.13608470758145413</v>
      </c>
      <c r="I1022">
        <v>4.9000000000000004</v>
      </c>
      <c r="J1022">
        <v>54074.659863945584</v>
      </c>
      <c r="K1022">
        <v>425.10204081632651</v>
      </c>
      <c r="L1022">
        <v>0</v>
      </c>
      <c r="M1022">
        <v>7.3542104970813704E-2</v>
      </c>
    </row>
    <row r="1023" spans="1:13">
      <c r="A1023" s="14" t="s">
        <v>651</v>
      </c>
      <c r="B1023" t="s">
        <v>129</v>
      </c>
      <c r="C1023" t="s">
        <v>367</v>
      </c>
      <c r="D1023">
        <v>51.472000000000001</v>
      </c>
      <c r="E1023">
        <v>46566.016798777324</v>
      </c>
      <c r="F1023">
        <v>1060.9457569163817</v>
      </c>
      <c r="G1023">
        <v>0</v>
      </c>
      <c r="H1023">
        <v>4.9818032897347153E-3</v>
      </c>
      <c r="I1023">
        <v>6.2641</v>
      </c>
      <c r="J1023">
        <v>51975.712658908167</v>
      </c>
      <c r="K1023">
        <v>1077.4093644737472</v>
      </c>
      <c r="L1023">
        <v>0</v>
      </c>
      <c r="M1023">
        <v>4.4452794688244604E-2</v>
      </c>
    </row>
    <row r="1024" spans="1:13">
      <c r="A1024" s="14" t="s">
        <v>651</v>
      </c>
      <c r="B1024" t="s">
        <v>129</v>
      </c>
      <c r="C1024" t="s">
        <v>368</v>
      </c>
      <c r="D1024">
        <v>31.683657490307539</v>
      </c>
      <c r="E1024">
        <v>40839.996283967746</v>
      </c>
      <c r="F1024">
        <v>31.562012697110919</v>
      </c>
      <c r="G1024">
        <v>6.938908491459836</v>
      </c>
      <c r="H1024">
        <v>3.3744917223324875E-3</v>
      </c>
      <c r="I1024">
        <v>1.6</v>
      </c>
      <c r="J1024">
        <v>44066.666666666657</v>
      </c>
      <c r="K1024">
        <v>0</v>
      </c>
      <c r="L1024">
        <v>0</v>
      </c>
      <c r="M1024">
        <v>0</v>
      </c>
    </row>
    <row r="1025" spans="1:13">
      <c r="A1025" s="14" t="s">
        <v>651</v>
      </c>
      <c r="B1025" t="s">
        <v>129</v>
      </c>
      <c r="C1025" t="s">
        <v>369</v>
      </c>
      <c r="D1025">
        <v>100.91699999999996</v>
      </c>
      <c r="E1025">
        <v>43874.910826058389</v>
      </c>
      <c r="F1025">
        <v>4758.4620034285635</v>
      </c>
      <c r="G1025">
        <v>914.8055332600062</v>
      </c>
      <c r="H1025">
        <v>5.1438734829124012E-2</v>
      </c>
      <c r="I1025">
        <v>20.248799999999999</v>
      </c>
      <c r="J1025">
        <v>40065.400418790254</v>
      </c>
      <c r="K1025">
        <v>3318.2050294338437</v>
      </c>
      <c r="L1025">
        <v>1058.2533285923116</v>
      </c>
      <c r="M1025">
        <v>0</v>
      </c>
    </row>
    <row r="1026" spans="1:13">
      <c r="A1026" s="14" t="s">
        <v>651</v>
      </c>
      <c r="B1026" t="s">
        <v>129</v>
      </c>
      <c r="C1026" t="s">
        <v>370</v>
      </c>
      <c r="D1026">
        <v>21.139799999999997</v>
      </c>
      <c r="E1026">
        <v>46902.205791918568</v>
      </c>
      <c r="F1026">
        <v>1751.4356805646223</v>
      </c>
      <c r="G1026">
        <v>0</v>
      </c>
      <c r="H1026">
        <v>1.252209974138613E-2</v>
      </c>
      <c r="I1026">
        <v>4.2012999999999998</v>
      </c>
      <c r="J1026">
        <v>46381.643578574891</v>
      </c>
      <c r="K1026">
        <v>2593.0069264275344</v>
      </c>
      <c r="L1026">
        <v>0</v>
      </c>
      <c r="M1026">
        <v>6.9727005380318063E-2</v>
      </c>
    </row>
    <row r="1027" spans="1:13">
      <c r="A1027" s="14" t="s">
        <v>651</v>
      </c>
      <c r="B1027" t="s">
        <v>129</v>
      </c>
      <c r="C1027" t="s">
        <v>371</v>
      </c>
      <c r="D1027">
        <v>33.765200000000007</v>
      </c>
      <c r="E1027">
        <v>49282.163983430655</v>
      </c>
      <c r="F1027">
        <v>2885.9988982739619</v>
      </c>
      <c r="G1027">
        <v>17.250897373627282</v>
      </c>
      <c r="H1027">
        <v>4.1731090818513575E-2</v>
      </c>
      <c r="I1027">
        <v>5.1240999999999994</v>
      </c>
      <c r="J1027">
        <v>55415.521262270449</v>
      </c>
      <c r="K1027">
        <v>0</v>
      </c>
      <c r="L1027">
        <v>0</v>
      </c>
      <c r="M1027">
        <v>5.9028787420288005E-2</v>
      </c>
    </row>
    <row r="1028" spans="1:13">
      <c r="A1028" s="14" t="s">
        <v>652</v>
      </c>
      <c r="B1028" t="s">
        <v>102</v>
      </c>
      <c r="C1028" t="s">
        <v>365</v>
      </c>
      <c r="D1028">
        <v>397.96901870598629</v>
      </c>
      <c r="E1028">
        <v>44296.365479768021</v>
      </c>
      <c r="F1028">
        <v>2349.0227531772898</v>
      </c>
      <c r="G1028">
        <v>426.13389994885335</v>
      </c>
      <c r="H1028">
        <v>1.6688870386489488E-2</v>
      </c>
      <c r="I1028">
        <v>47.543399999999998</v>
      </c>
      <c r="J1028">
        <v>45081.906292110645</v>
      </c>
      <c r="K1028">
        <v>1969.1980380031723</v>
      </c>
      <c r="L1028">
        <v>402.32166820210585</v>
      </c>
      <c r="M1028">
        <v>2.0919373532851986E-2</v>
      </c>
    </row>
    <row r="1029" spans="1:13">
      <c r="A1029" s="14" t="s">
        <v>652</v>
      </c>
      <c r="B1029" t="s">
        <v>102</v>
      </c>
      <c r="C1029" t="s">
        <v>366</v>
      </c>
      <c r="D1029">
        <v>22.599999999999998</v>
      </c>
      <c r="E1029">
        <v>58995.899705014774</v>
      </c>
      <c r="F1029">
        <v>213.14159292035401</v>
      </c>
      <c r="G1029">
        <v>0</v>
      </c>
      <c r="H1029">
        <v>0.14325736547151946</v>
      </c>
      <c r="I1029">
        <v>3.8</v>
      </c>
      <c r="J1029">
        <v>52760.925438596496</v>
      </c>
      <c r="K1029">
        <v>1578.9473684210527</v>
      </c>
      <c r="L1029">
        <v>0</v>
      </c>
      <c r="M1029">
        <v>6.0187299058532776E-2</v>
      </c>
    </row>
    <row r="1030" spans="1:13">
      <c r="A1030" s="14" t="s">
        <v>652</v>
      </c>
      <c r="B1030" t="s">
        <v>102</v>
      </c>
      <c r="C1030" t="s">
        <v>367</v>
      </c>
      <c r="D1030">
        <v>110.83161112347048</v>
      </c>
      <c r="E1030">
        <v>45998.319787909844</v>
      </c>
      <c r="F1030">
        <v>1231.0206322635272</v>
      </c>
      <c r="G1030">
        <v>0</v>
      </c>
      <c r="H1030">
        <v>5.2271747688186453E-3</v>
      </c>
      <c r="I1030">
        <v>12.897600000000001</v>
      </c>
      <c r="J1030">
        <v>47238.862010503246</v>
      </c>
      <c r="K1030">
        <v>762.93263863044285</v>
      </c>
      <c r="L1030">
        <v>0</v>
      </c>
      <c r="M1030">
        <v>2.1016528813844335E-2</v>
      </c>
    </row>
    <row r="1031" spans="1:13">
      <c r="A1031" s="14" t="s">
        <v>652</v>
      </c>
      <c r="B1031" t="s">
        <v>102</v>
      </c>
      <c r="C1031" t="s">
        <v>368</v>
      </c>
      <c r="D1031">
        <v>74.822799999999972</v>
      </c>
      <c r="E1031">
        <v>41091.893045969977</v>
      </c>
      <c r="F1031">
        <v>209.22766857161193</v>
      </c>
      <c r="G1031">
        <v>0</v>
      </c>
      <c r="H1031">
        <v>2.8193909813780125E-3</v>
      </c>
      <c r="I1031">
        <v>5.9</v>
      </c>
      <c r="J1031">
        <v>39997.231638418074</v>
      </c>
      <c r="K1031">
        <v>351.01694915254234</v>
      </c>
      <c r="L1031">
        <v>0</v>
      </c>
      <c r="M1031">
        <v>0</v>
      </c>
    </row>
    <row r="1032" spans="1:13">
      <c r="A1032" s="14" t="s">
        <v>652</v>
      </c>
      <c r="B1032" t="s">
        <v>102</v>
      </c>
      <c r="C1032" t="s">
        <v>369</v>
      </c>
      <c r="D1032">
        <v>158.43560758251564</v>
      </c>
      <c r="E1032">
        <v>42219.637457231453</v>
      </c>
      <c r="F1032">
        <v>4224.3084759303783</v>
      </c>
      <c r="G1032">
        <v>1070.2182583021315</v>
      </c>
      <c r="H1032">
        <v>8.6632127969444948E-3</v>
      </c>
      <c r="I1032">
        <v>23.117900000000002</v>
      </c>
      <c r="J1032">
        <v>42327.898481263437</v>
      </c>
      <c r="K1032">
        <v>3157.4550456572615</v>
      </c>
      <c r="L1032">
        <v>827.39954753675704</v>
      </c>
      <c r="M1032">
        <v>1.2789351092357024E-3</v>
      </c>
    </row>
    <row r="1033" spans="1:13">
      <c r="A1033" s="14" t="s">
        <v>652</v>
      </c>
      <c r="B1033" t="s">
        <v>102</v>
      </c>
      <c r="C1033" t="s">
        <v>370</v>
      </c>
      <c r="D1033">
        <v>21.304300000000005</v>
      </c>
      <c r="E1033">
        <v>47236.751986296986</v>
      </c>
      <c r="F1033">
        <v>4819.0032059255636</v>
      </c>
      <c r="G1033">
        <v>0</v>
      </c>
      <c r="H1033">
        <v>8.1363754485697937E-3</v>
      </c>
      <c r="I1033">
        <v>1.3279000000000001</v>
      </c>
      <c r="J1033">
        <v>66590.869775585525</v>
      </c>
      <c r="K1033">
        <v>2046.569771820167</v>
      </c>
      <c r="L1033">
        <v>0</v>
      </c>
      <c r="M1033">
        <v>0.21955998786672543</v>
      </c>
    </row>
    <row r="1034" spans="1:13">
      <c r="A1034" s="14" t="s">
        <v>652</v>
      </c>
      <c r="B1034" t="s">
        <v>102</v>
      </c>
      <c r="C1034" t="s">
        <v>371</v>
      </c>
      <c r="D1034">
        <v>9.9746999999999986</v>
      </c>
      <c r="E1034">
        <v>42823.897965185257</v>
      </c>
      <c r="F1034">
        <v>599.90876918604079</v>
      </c>
      <c r="G1034">
        <v>2.7479523193680016</v>
      </c>
      <c r="H1034">
        <v>2.1382259469089126E-2</v>
      </c>
      <c r="I1034">
        <v>0.5</v>
      </c>
      <c r="J1034">
        <v>61291.666666666664</v>
      </c>
      <c r="K1034">
        <v>0</v>
      </c>
      <c r="L1034">
        <v>0</v>
      </c>
      <c r="M1034">
        <v>0</v>
      </c>
    </row>
    <row r="1035" spans="1:13">
      <c r="A1035" s="14" t="s">
        <v>653</v>
      </c>
      <c r="B1035" t="s">
        <v>103</v>
      </c>
      <c r="C1035" t="s">
        <v>365</v>
      </c>
      <c r="D1035">
        <v>516.94370000000038</v>
      </c>
      <c r="E1035">
        <v>44068.438031356221</v>
      </c>
      <c r="F1035">
        <v>1773.4941155100628</v>
      </c>
      <c r="G1035">
        <v>322.75377376685287</v>
      </c>
      <c r="H1035">
        <v>2.0832295029995243E-2</v>
      </c>
      <c r="I1035">
        <v>65.061999999999998</v>
      </c>
      <c r="J1035">
        <v>45551.80599684405</v>
      </c>
      <c r="K1035">
        <v>2461.048384617749</v>
      </c>
      <c r="L1035">
        <v>782.43675263594719</v>
      </c>
      <c r="M1035">
        <v>3.1650012708697189E-2</v>
      </c>
    </row>
    <row r="1036" spans="1:13">
      <c r="A1036" s="14" t="s">
        <v>653</v>
      </c>
      <c r="B1036" t="s">
        <v>103</v>
      </c>
      <c r="C1036" t="s">
        <v>366</v>
      </c>
      <c r="D1036">
        <v>31.662300000000002</v>
      </c>
      <c r="E1036">
        <v>54169.106713662615</v>
      </c>
      <c r="F1036">
        <v>32.499218313262141</v>
      </c>
      <c r="G1036">
        <v>0</v>
      </c>
      <c r="H1036">
        <v>9.6630631074506673E-2</v>
      </c>
      <c r="I1036">
        <v>6.8</v>
      </c>
      <c r="J1036">
        <v>60761.642156862741</v>
      </c>
      <c r="K1036">
        <v>0</v>
      </c>
      <c r="L1036">
        <v>0</v>
      </c>
      <c r="M1036">
        <v>0.19094742998900802</v>
      </c>
    </row>
    <row r="1037" spans="1:13">
      <c r="A1037" s="14" t="s">
        <v>653</v>
      </c>
      <c r="B1037" t="s">
        <v>103</v>
      </c>
      <c r="C1037" t="s">
        <v>367</v>
      </c>
      <c r="D1037">
        <v>173.30120000000005</v>
      </c>
      <c r="E1037">
        <v>45984.865425532691</v>
      </c>
      <c r="F1037">
        <v>863.20902567322071</v>
      </c>
      <c r="G1037">
        <v>2.4568785444070782</v>
      </c>
      <c r="H1037">
        <v>1.3844165887495831E-2</v>
      </c>
      <c r="I1037">
        <v>19.476300000000002</v>
      </c>
      <c r="J1037">
        <v>46027.936705123655</v>
      </c>
      <c r="K1037">
        <v>624.8003984329672</v>
      </c>
      <c r="L1037">
        <v>1.4812875135420998</v>
      </c>
      <c r="M1037">
        <v>2.1485173756109973E-2</v>
      </c>
    </row>
    <row r="1038" spans="1:13">
      <c r="A1038" s="14" t="s">
        <v>653</v>
      </c>
      <c r="B1038" t="s">
        <v>103</v>
      </c>
      <c r="C1038" t="s">
        <v>368</v>
      </c>
      <c r="D1038">
        <v>89.875499999999988</v>
      </c>
      <c r="E1038">
        <v>40038.919514587789</v>
      </c>
      <c r="F1038">
        <v>559.31816791005338</v>
      </c>
      <c r="G1038">
        <v>0</v>
      </c>
      <c r="H1038">
        <v>6.6523456315301915E-3</v>
      </c>
      <c r="I1038">
        <v>2.5</v>
      </c>
      <c r="J1038">
        <v>38011</v>
      </c>
      <c r="K1038">
        <v>313.60000000000002</v>
      </c>
      <c r="L1038">
        <v>0</v>
      </c>
      <c r="M1038">
        <v>0</v>
      </c>
    </row>
    <row r="1039" spans="1:13">
      <c r="A1039" s="14" t="s">
        <v>653</v>
      </c>
      <c r="B1039" t="s">
        <v>103</v>
      </c>
      <c r="C1039" t="s">
        <v>369</v>
      </c>
      <c r="D1039">
        <v>192.1454</v>
      </c>
      <c r="E1039">
        <v>42595.559963444342</v>
      </c>
      <c r="F1039">
        <v>3636.9767374082357</v>
      </c>
      <c r="G1039">
        <v>864.869937037265</v>
      </c>
      <c r="H1039">
        <v>2.0137532072565339E-2</v>
      </c>
      <c r="I1039">
        <v>28.448799999999999</v>
      </c>
      <c r="J1039">
        <v>41878.368939404594</v>
      </c>
      <c r="K1039">
        <v>5118.4981440341944</v>
      </c>
      <c r="L1039">
        <v>1787.2089508169058</v>
      </c>
      <c r="M1039">
        <v>3.3753315167498246E-4</v>
      </c>
    </row>
    <row r="1040" spans="1:13">
      <c r="A1040" s="14" t="s">
        <v>653</v>
      </c>
      <c r="B1040" t="s">
        <v>103</v>
      </c>
      <c r="C1040" t="s">
        <v>370</v>
      </c>
      <c r="D1040">
        <v>19.625499999999999</v>
      </c>
      <c r="E1040">
        <v>43955.386954047885</v>
      </c>
      <c r="F1040">
        <v>844.36574864334659</v>
      </c>
      <c r="G1040">
        <v>12.176505057195994</v>
      </c>
      <c r="H1040">
        <v>1.23477214194512E-2</v>
      </c>
      <c r="I1040">
        <v>4.9368999999999996</v>
      </c>
      <c r="J1040">
        <v>47034.918504864734</v>
      </c>
      <c r="K1040">
        <v>263.48518300958091</v>
      </c>
      <c r="L1040">
        <v>6.9071684660414441</v>
      </c>
      <c r="M1040">
        <v>0</v>
      </c>
    </row>
    <row r="1041" spans="1:13">
      <c r="A1041" s="14" t="s">
        <v>653</v>
      </c>
      <c r="B1041" t="s">
        <v>103</v>
      </c>
      <c r="C1041" t="s">
        <v>371</v>
      </c>
      <c r="D1041">
        <v>10.3338</v>
      </c>
      <c r="E1041">
        <v>43628.217757907711</v>
      </c>
      <c r="F1041">
        <v>48.771990942344537</v>
      </c>
      <c r="G1041">
        <v>0</v>
      </c>
      <c r="H1041">
        <v>3.1642161414637713E-3</v>
      </c>
      <c r="I1041">
        <v>2.9000000000000004</v>
      </c>
      <c r="J1041">
        <v>46701.724137931029</v>
      </c>
      <c r="K1041">
        <v>86.896551724137922</v>
      </c>
      <c r="L1041">
        <v>0</v>
      </c>
      <c r="M1041">
        <v>0</v>
      </c>
    </row>
    <row r="1042" spans="1:13">
      <c r="A1042" s="14" t="s">
        <v>654</v>
      </c>
      <c r="B1042" t="s">
        <v>655</v>
      </c>
      <c r="C1042" t="s">
        <v>365</v>
      </c>
      <c r="D1042">
        <v>2822.4549999999936</v>
      </c>
      <c r="E1042">
        <v>51246.105608456935</v>
      </c>
      <c r="F1042">
        <v>1069.2100423213155</v>
      </c>
      <c r="G1042">
        <v>6.8950009831866366</v>
      </c>
      <c r="H1042">
        <v>4.6200008570474564E-2</v>
      </c>
      <c r="I1042">
        <v>596.5781262596106</v>
      </c>
      <c r="J1042">
        <v>52604.871580770181</v>
      </c>
      <c r="K1042">
        <v>689.69617203321263</v>
      </c>
      <c r="L1042">
        <v>1.5672381517942688</v>
      </c>
      <c r="M1042">
        <v>5.6338665524249674E-2</v>
      </c>
    </row>
    <row r="1043" spans="1:13">
      <c r="A1043" s="14" t="s">
        <v>654</v>
      </c>
      <c r="B1043" t="s">
        <v>655</v>
      </c>
      <c r="C1043" t="s">
        <v>366</v>
      </c>
      <c r="D1043">
        <v>171.64999999999998</v>
      </c>
      <c r="E1043">
        <v>57009.13812020584</v>
      </c>
      <c r="F1043">
        <v>320.11069035828723</v>
      </c>
      <c r="G1043">
        <v>0</v>
      </c>
      <c r="H1043">
        <v>0.11926058785711714</v>
      </c>
      <c r="I1043">
        <v>33.300000000000004</v>
      </c>
      <c r="J1043">
        <v>61781.70895895896</v>
      </c>
      <c r="K1043">
        <v>194.68468468468467</v>
      </c>
      <c r="L1043">
        <v>0</v>
      </c>
      <c r="M1043">
        <v>0.16998460079990496</v>
      </c>
    </row>
    <row r="1044" spans="1:13">
      <c r="A1044" s="14" t="s">
        <v>654</v>
      </c>
      <c r="B1044" t="s">
        <v>655</v>
      </c>
      <c r="C1044" t="s">
        <v>367</v>
      </c>
      <c r="D1044">
        <v>2121.5271999999977</v>
      </c>
      <c r="E1044">
        <v>50307.245185335574</v>
      </c>
      <c r="F1044">
        <v>1164.8909709948582</v>
      </c>
      <c r="G1044">
        <v>4.7254449530508085</v>
      </c>
      <c r="H1044">
        <v>3.4620115968742211E-2</v>
      </c>
      <c r="I1044">
        <v>463.59152625961065</v>
      </c>
      <c r="J1044">
        <v>51497.852223282287</v>
      </c>
      <c r="K1044">
        <v>807.05886282847837</v>
      </c>
      <c r="L1044">
        <v>1.5879065045459062</v>
      </c>
      <c r="M1044">
        <v>3.9044607096570642E-2</v>
      </c>
    </row>
    <row r="1045" spans="1:13">
      <c r="A1045" s="14" t="s">
        <v>654</v>
      </c>
      <c r="B1045" t="s">
        <v>655</v>
      </c>
      <c r="C1045" t="s">
        <v>369</v>
      </c>
      <c r="D1045">
        <v>223.66310000000004</v>
      </c>
      <c r="E1045">
        <v>47787.751957557273</v>
      </c>
      <c r="F1045">
        <v>1326.1597465116058</v>
      </c>
      <c r="G1045">
        <v>0</v>
      </c>
      <c r="H1045">
        <v>4.9303872619085205E-2</v>
      </c>
      <c r="I1045">
        <v>34.986600000000003</v>
      </c>
      <c r="J1045">
        <v>46848.593466260412</v>
      </c>
      <c r="K1045">
        <v>628.06903214373494</v>
      </c>
      <c r="L1045">
        <v>0</v>
      </c>
      <c r="M1045">
        <v>7.3142070425747344E-2</v>
      </c>
    </row>
    <row r="1046" spans="1:13">
      <c r="A1046" s="14" t="s">
        <v>654</v>
      </c>
      <c r="B1046" t="s">
        <v>655</v>
      </c>
      <c r="C1046" t="s">
        <v>370</v>
      </c>
      <c r="D1046">
        <v>245.31470000000007</v>
      </c>
      <c r="E1046">
        <v>57285.111922902834</v>
      </c>
      <c r="F1046">
        <v>784.93604337612032</v>
      </c>
      <c r="G1046">
        <v>38.463532760164789</v>
      </c>
      <c r="H1046">
        <v>8.0440418004217973E-2</v>
      </c>
      <c r="I1046">
        <v>48.1</v>
      </c>
      <c r="J1046">
        <v>58599.879071379066</v>
      </c>
      <c r="K1046">
        <v>97.463617463617467</v>
      </c>
      <c r="L1046">
        <v>4.1338877338877342</v>
      </c>
      <c r="M1046">
        <v>9.1636725743203279E-2</v>
      </c>
    </row>
    <row r="1047" spans="1:13">
      <c r="A1047" s="14" t="s">
        <v>654</v>
      </c>
      <c r="B1047" t="s">
        <v>655</v>
      </c>
      <c r="C1047" t="s">
        <v>371</v>
      </c>
      <c r="D1047">
        <v>60.3</v>
      </c>
      <c r="E1047">
        <v>56132.382061912664</v>
      </c>
      <c r="F1047">
        <v>38.689883913764511</v>
      </c>
      <c r="G1047">
        <v>0</v>
      </c>
      <c r="H1047">
        <v>5.3195949761547914E-2</v>
      </c>
      <c r="I1047">
        <v>16.600000000000001</v>
      </c>
      <c r="J1047">
        <v>59872.874497991972</v>
      </c>
      <c r="K1047">
        <v>251.02409638554215</v>
      </c>
      <c r="L1047">
        <v>0</v>
      </c>
      <c r="M1047">
        <v>0.11368458803184579</v>
      </c>
    </row>
    <row r="1048" spans="1:13">
      <c r="A1048" s="14" t="s">
        <v>656</v>
      </c>
      <c r="B1048" t="s">
        <v>66</v>
      </c>
      <c r="C1048" t="s">
        <v>365</v>
      </c>
      <c r="D1048">
        <v>1128.3575999999998</v>
      </c>
      <c r="E1048">
        <v>42705.199478900387</v>
      </c>
      <c r="F1048">
        <v>2821.1635123475016</v>
      </c>
      <c r="G1048">
        <v>615.48297277387906</v>
      </c>
      <c r="H1048">
        <v>1.6411417214735834E-2</v>
      </c>
      <c r="I1048">
        <v>144.59619999999993</v>
      </c>
      <c r="J1048">
        <v>46588.751999245746</v>
      </c>
      <c r="K1048">
        <v>2112.9469515796413</v>
      </c>
      <c r="L1048">
        <v>517.50191222175977</v>
      </c>
      <c r="M1048">
        <v>2.2591417555191805E-2</v>
      </c>
    </row>
    <row r="1049" spans="1:13">
      <c r="A1049" s="14" t="s">
        <v>656</v>
      </c>
      <c r="B1049" t="s">
        <v>66</v>
      </c>
      <c r="C1049" t="s">
        <v>366</v>
      </c>
      <c r="D1049">
        <v>39.937100000000001</v>
      </c>
      <c r="E1049">
        <v>58878.236839930782</v>
      </c>
      <c r="F1049">
        <v>9.8154347711776762</v>
      </c>
      <c r="G1049">
        <v>3.8180038109927859</v>
      </c>
      <c r="H1049">
        <v>0.13430599035939661</v>
      </c>
      <c r="I1049">
        <v>13</v>
      </c>
      <c r="J1049">
        <v>55599.23717948718</v>
      </c>
      <c r="K1049">
        <v>0</v>
      </c>
      <c r="L1049">
        <v>0</v>
      </c>
      <c r="M1049">
        <v>5.4465098845550015E-2</v>
      </c>
    </row>
    <row r="1050" spans="1:13">
      <c r="A1050" s="14" t="s">
        <v>656</v>
      </c>
      <c r="B1050" t="s">
        <v>66</v>
      </c>
      <c r="C1050" t="s">
        <v>367</v>
      </c>
      <c r="D1050">
        <v>257.38990000000001</v>
      </c>
      <c r="E1050">
        <v>45889.167021899528</v>
      </c>
      <c r="F1050">
        <v>1189.6077118799146</v>
      </c>
      <c r="G1050">
        <v>0</v>
      </c>
      <c r="H1050">
        <v>1.5045614076725033E-2</v>
      </c>
      <c r="I1050">
        <v>38.936899999999987</v>
      </c>
      <c r="J1050">
        <v>50191.399336704599</v>
      </c>
      <c r="K1050">
        <v>622.24368144356663</v>
      </c>
      <c r="L1050">
        <v>0</v>
      </c>
      <c r="M1050">
        <v>3.9514985936850877E-2</v>
      </c>
    </row>
    <row r="1051" spans="1:13">
      <c r="A1051" s="14" t="s">
        <v>656</v>
      </c>
      <c r="B1051" t="s">
        <v>66</v>
      </c>
      <c r="C1051" t="s">
        <v>368</v>
      </c>
      <c r="D1051">
        <v>86.183799999999991</v>
      </c>
      <c r="E1051">
        <v>41009.457616551284</v>
      </c>
      <c r="F1051">
        <v>70.581710251810676</v>
      </c>
      <c r="G1051">
        <v>0</v>
      </c>
      <c r="H1051">
        <v>6.6221403100189509E-3</v>
      </c>
      <c r="I1051">
        <v>14.799999999999999</v>
      </c>
      <c r="J1051">
        <v>47983.851351351361</v>
      </c>
      <c r="K1051">
        <v>3.7837837837837842</v>
      </c>
      <c r="L1051">
        <v>0</v>
      </c>
      <c r="M1051">
        <v>2.4179933738561591E-2</v>
      </c>
    </row>
    <row r="1052" spans="1:13">
      <c r="A1052" s="14" t="s">
        <v>656</v>
      </c>
      <c r="B1052" t="s">
        <v>66</v>
      </c>
      <c r="C1052" t="s">
        <v>369</v>
      </c>
      <c r="D1052">
        <v>680.41909999999996</v>
      </c>
      <c r="E1052">
        <v>40535.784860169253</v>
      </c>
      <c r="F1052">
        <v>4089.2945539006746</v>
      </c>
      <c r="G1052">
        <v>1004.4665559799826</v>
      </c>
      <c r="H1052">
        <v>8.8777402635686169E-3</v>
      </c>
      <c r="I1052">
        <v>66.659299999999988</v>
      </c>
      <c r="J1052">
        <v>42245.688223548692</v>
      </c>
      <c r="K1052">
        <v>4038.4666505648879</v>
      </c>
      <c r="L1052">
        <v>1121.1623884439234</v>
      </c>
      <c r="M1052">
        <v>5.7028515995825591E-3</v>
      </c>
    </row>
    <row r="1053" spans="1:13">
      <c r="A1053" s="14" t="s">
        <v>656</v>
      </c>
      <c r="B1053" t="s">
        <v>66</v>
      </c>
      <c r="C1053" t="s">
        <v>370</v>
      </c>
      <c r="D1053">
        <v>26.042000000000002</v>
      </c>
      <c r="E1053">
        <v>47594.194154314813</v>
      </c>
      <c r="F1053">
        <v>394.93472083557327</v>
      </c>
      <c r="G1053">
        <v>4.6348206742953693</v>
      </c>
      <c r="H1053">
        <v>1.7419855689389706E-2</v>
      </c>
      <c r="I1053">
        <v>3.4</v>
      </c>
      <c r="J1053">
        <v>44233.333333333328</v>
      </c>
      <c r="K1053">
        <v>155.88235294117646</v>
      </c>
      <c r="L1053">
        <v>0</v>
      </c>
      <c r="M1053">
        <v>7.8063917662389145E-3</v>
      </c>
    </row>
    <row r="1054" spans="1:13">
      <c r="A1054" s="14" t="s">
        <v>656</v>
      </c>
      <c r="B1054" t="s">
        <v>66</v>
      </c>
      <c r="C1054" t="s">
        <v>371</v>
      </c>
      <c r="D1054">
        <v>38.3857</v>
      </c>
      <c r="E1054">
        <v>43474.030650302921</v>
      </c>
      <c r="F1054">
        <v>2029.252299684518</v>
      </c>
      <c r="G1054">
        <v>280.14286570259236</v>
      </c>
      <c r="H1054">
        <v>1.7231498124378141E-2</v>
      </c>
      <c r="I1054">
        <v>7.8</v>
      </c>
      <c r="J1054">
        <v>49082.895299145297</v>
      </c>
      <c r="K1054">
        <v>1475.448717948718</v>
      </c>
      <c r="L1054">
        <v>11.911538461538461</v>
      </c>
      <c r="M1054">
        <v>1.4191102308177836E-2</v>
      </c>
    </row>
    <row r="1055" spans="1:13">
      <c r="A1055" s="14" t="s">
        <v>657</v>
      </c>
      <c r="B1055" t="s">
        <v>67</v>
      </c>
      <c r="C1055" t="s">
        <v>365</v>
      </c>
      <c r="D1055">
        <v>2135.1100390298602</v>
      </c>
      <c r="E1055">
        <v>43919.503681185874</v>
      </c>
      <c r="F1055">
        <v>2386.254912798312</v>
      </c>
      <c r="G1055">
        <v>640.92099001219776</v>
      </c>
      <c r="H1055">
        <v>1.7706902818947424E-2</v>
      </c>
      <c r="I1055">
        <v>282.15720000000022</v>
      </c>
      <c r="J1055">
        <v>46399.047369102489</v>
      </c>
      <c r="K1055">
        <v>2245.2291842986792</v>
      </c>
      <c r="L1055">
        <v>659.13295850681754</v>
      </c>
      <c r="M1055">
        <v>3.1677365071641823E-2</v>
      </c>
    </row>
    <row r="1056" spans="1:13">
      <c r="A1056" s="14" t="s">
        <v>657</v>
      </c>
      <c r="B1056" t="s">
        <v>67</v>
      </c>
      <c r="C1056" t="s">
        <v>366</v>
      </c>
      <c r="D1056">
        <v>77.7</v>
      </c>
      <c r="E1056">
        <v>59048.734448734453</v>
      </c>
      <c r="F1056">
        <v>65.513513513513502</v>
      </c>
      <c r="G1056">
        <v>0</v>
      </c>
      <c r="H1056">
        <v>0.13432917079210946</v>
      </c>
      <c r="I1056">
        <v>22.200000000000003</v>
      </c>
      <c r="J1056">
        <v>60396.321321321309</v>
      </c>
      <c r="K1056">
        <v>0</v>
      </c>
      <c r="L1056">
        <v>0</v>
      </c>
      <c r="M1056">
        <v>0.1376492114772418</v>
      </c>
    </row>
    <row r="1057" spans="1:13">
      <c r="A1057" s="14" t="s">
        <v>657</v>
      </c>
      <c r="B1057" t="s">
        <v>67</v>
      </c>
      <c r="C1057" t="s">
        <v>367</v>
      </c>
      <c r="D1057">
        <v>471.37269999999984</v>
      </c>
      <c r="E1057">
        <v>46702.911977436655</v>
      </c>
      <c r="F1057">
        <v>1427.8658055504698</v>
      </c>
      <c r="G1057">
        <v>1.3583731090069497</v>
      </c>
      <c r="H1057">
        <v>1.5638926216088259E-2</v>
      </c>
      <c r="I1057">
        <v>52.245400000000011</v>
      </c>
      <c r="J1057">
        <v>47094.591453665445</v>
      </c>
      <c r="K1057">
        <v>1251.7737446741721</v>
      </c>
      <c r="L1057">
        <v>5.3999012353240659</v>
      </c>
      <c r="M1057">
        <v>1.0609853879735743E-2</v>
      </c>
    </row>
    <row r="1058" spans="1:13">
      <c r="A1058" s="14" t="s">
        <v>657</v>
      </c>
      <c r="B1058" t="s">
        <v>67</v>
      </c>
      <c r="C1058" t="s">
        <v>368</v>
      </c>
      <c r="D1058">
        <v>229.63313762858692</v>
      </c>
      <c r="E1058">
        <v>40796.252386103173</v>
      </c>
      <c r="F1058">
        <v>5.7918470031584368</v>
      </c>
      <c r="G1058">
        <v>0.2345044820451743</v>
      </c>
      <c r="H1058">
        <v>3.7200129477462048E-3</v>
      </c>
      <c r="I1058">
        <v>26.833000000000002</v>
      </c>
      <c r="J1058">
        <v>43703.995701809945</v>
      </c>
      <c r="K1058">
        <v>0</v>
      </c>
      <c r="L1058">
        <v>5.504043528491037</v>
      </c>
      <c r="M1058">
        <v>8.3790301032115669E-3</v>
      </c>
    </row>
    <row r="1059" spans="1:13">
      <c r="A1059" s="14" t="s">
        <v>657</v>
      </c>
      <c r="B1059" t="s">
        <v>67</v>
      </c>
      <c r="C1059" t="s">
        <v>369</v>
      </c>
      <c r="D1059">
        <v>1101.406101401273</v>
      </c>
      <c r="E1059">
        <v>41764.40456035547</v>
      </c>
      <c r="F1059">
        <v>3705.9950773896117</v>
      </c>
      <c r="G1059">
        <v>1172.1354624398014</v>
      </c>
      <c r="H1059">
        <v>8.2833223943696941E-3</v>
      </c>
      <c r="I1059">
        <v>151.03000000000003</v>
      </c>
      <c r="J1059">
        <v>43640.656271380903</v>
      </c>
      <c r="K1059">
        <v>3600.4152817321046</v>
      </c>
      <c r="L1059">
        <v>1203.6906574852676</v>
      </c>
      <c r="M1059">
        <v>1.6926311101379772E-2</v>
      </c>
    </row>
    <row r="1060" spans="1:13">
      <c r="A1060" s="14" t="s">
        <v>657</v>
      </c>
      <c r="B1060" t="s">
        <v>67</v>
      </c>
      <c r="C1060" t="s">
        <v>370</v>
      </c>
      <c r="D1060">
        <v>88.868799999999993</v>
      </c>
      <c r="E1060">
        <v>48335.04638298256</v>
      </c>
      <c r="F1060">
        <v>416.37582593666173</v>
      </c>
      <c r="G1060">
        <v>15.222215220639866</v>
      </c>
      <c r="H1060">
        <v>3.44459339453198E-2</v>
      </c>
      <c r="I1060">
        <v>13.899999999999999</v>
      </c>
      <c r="J1060">
        <v>54830.575539568352</v>
      </c>
      <c r="K1060">
        <v>312.47482014388487</v>
      </c>
      <c r="L1060">
        <v>72.989928057553954</v>
      </c>
      <c r="M1060">
        <v>7.3045897802671692E-2</v>
      </c>
    </row>
    <row r="1061" spans="1:13">
      <c r="A1061" s="14" t="s">
        <v>657</v>
      </c>
      <c r="B1061" t="s">
        <v>67</v>
      </c>
      <c r="C1061" t="s">
        <v>371</v>
      </c>
      <c r="D1061">
        <v>166.12929999999997</v>
      </c>
      <c r="E1061">
        <v>45188.836782554281</v>
      </c>
      <c r="F1061">
        <v>1785.5432485419492</v>
      </c>
      <c r="G1061">
        <v>453.8197656885331</v>
      </c>
      <c r="H1061">
        <v>2.3053654904779914E-2</v>
      </c>
      <c r="I1061">
        <v>15.9488</v>
      </c>
      <c r="J1061">
        <v>47943.955240101663</v>
      </c>
      <c r="K1061">
        <v>1253.6391452648475</v>
      </c>
      <c r="L1061">
        <v>171.88377808988764</v>
      </c>
      <c r="M1061">
        <v>4.6954133826484681E-2</v>
      </c>
    </row>
    <row r="1062" spans="1:13">
      <c r="A1062" s="14" t="s">
        <v>658</v>
      </c>
      <c r="B1062" t="s">
        <v>87</v>
      </c>
      <c r="C1062" t="s">
        <v>365</v>
      </c>
      <c r="D1062">
        <v>1733.1584778490499</v>
      </c>
      <c r="E1062">
        <v>44113.700321596327</v>
      </c>
      <c r="F1062">
        <v>3188.9740613099148</v>
      </c>
      <c r="G1062">
        <v>500.59772574782386</v>
      </c>
      <c r="H1062">
        <v>2.1078810002661191E-2</v>
      </c>
      <c r="I1062">
        <v>233.86759166666681</v>
      </c>
      <c r="J1062">
        <v>46920.77795373596</v>
      </c>
      <c r="K1062">
        <v>2503.0324459591816</v>
      </c>
      <c r="L1062">
        <v>418.87475430809093</v>
      </c>
      <c r="M1062">
        <v>2.8716305034494859E-2</v>
      </c>
    </row>
    <row r="1063" spans="1:13">
      <c r="A1063" s="14" t="s">
        <v>658</v>
      </c>
      <c r="B1063" t="s">
        <v>87</v>
      </c>
      <c r="C1063" t="s">
        <v>366</v>
      </c>
      <c r="D1063">
        <v>88.894300000000015</v>
      </c>
      <c r="E1063">
        <v>55664.315278557398</v>
      </c>
      <c r="F1063">
        <v>762.74204307812749</v>
      </c>
      <c r="G1063">
        <v>8.4313617408540242</v>
      </c>
      <c r="H1063">
        <v>0.1113824346861419</v>
      </c>
      <c r="I1063">
        <v>19.599999999999998</v>
      </c>
      <c r="J1063">
        <v>61442.687074829941</v>
      </c>
      <c r="K1063">
        <v>1503.1632653061226</v>
      </c>
      <c r="L1063">
        <v>0</v>
      </c>
      <c r="M1063">
        <v>0.15634051079429032</v>
      </c>
    </row>
    <row r="1064" spans="1:13">
      <c r="A1064" s="14" t="s">
        <v>658</v>
      </c>
      <c r="B1064" t="s">
        <v>87</v>
      </c>
      <c r="C1064" t="s">
        <v>367</v>
      </c>
      <c r="D1064">
        <v>398.93003503351935</v>
      </c>
      <c r="E1064">
        <v>47303.059925652815</v>
      </c>
      <c r="F1064">
        <v>1639.5957750963571</v>
      </c>
      <c r="G1064">
        <v>1.0136113215091074</v>
      </c>
      <c r="H1064">
        <v>1.3033687785038231E-2</v>
      </c>
      <c r="I1064">
        <v>51.868599999999986</v>
      </c>
      <c r="J1064">
        <v>48633.194778086683</v>
      </c>
      <c r="K1064">
        <v>1375.5721187770639</v>
      </c>
      <c r="L1064">
        <v>0</v>
      </c>
      <c r="M1064">
        <v>1.3507667851670074E-2</v>
      </c>
    </row>
    <row r="1065" spans="1:13">
      <c r="A1065" s="14" t="s">
        <v>658</v>
      </c>
      <c r="B1065" t="s">
        <v>87</v>
      </c>
      <c r="C1065" t="s">
        <v>368</v>
      </c>
      <c r="D1065">
        <v>154.71339999999989</v>
      </c>
      <c r="E1065">
        <v>41948.670040862649</v>
      </c>
      <c r="F1065">
        <v>449.5393417764721</v>
      </c>
      <c r="G1065">
        <v>2.2995422503803824</v>
      </c>
      <c r="H1065">
        <v>3.2662704492235645E-3</v>
      </c>
      <c r="I1065">
        <v>20.471700000000002</v>
      </c>
      <c r="J1065">
        <v>43623.493163733343</v>
      </c>
      <c r="K1065">
        <v>259.18707288598404</v>
      </c>
      <c r="L1065">
        <v>0</v>
      </c>
      <c r="M1065">
        <v>5.7026576739068625E-3</v>
      </c>
    </row>
    <row r="1066" spans="1:13">
      <c r="A1066" s="14" t="s">
        <v>658</v>
      </c>
      <c r="B1066" t="s">
        <v>87</v>
      </c>
      <c r="C1066" t="s">
        <v>369</v>
      </c>
      <c r="D1066">
        <v>846.96124281553125</v>
      </c>
      <c r="E1066">
        <v>41430.901646120852</v>
      </c>
      <c r="F1066">
        <v>4712.2816231028728</v>
      </c>
      <c r="G1066">
        <v>931.8436194038411</v>
      </c>
      <c r="H1066">
        <v>1.6320025970563663E-2</v>
      </c>
      <c r="I1066">
        <v>92.961191666666636</v>
      </c>
      <c r="J1066">
        <v>43393.064399723095</v>
      </c>
      <c r="K1066">
        <v>3980.8052517972787</v>
      </c>
      <c r="L1066">
        <v>925.45102378295314</v>
      </c>
      <c r="M1066">
        <v>8.1304445817912529E-3</v>
      </c>
    </row>
    <row r="1067" spans="1:13">
      <c r="A1067" s="14" t="s">
        <v>658</v>
      </c>
      <c r="B1067" t="s">
        <v>87</v>
      </c>
      <c r="C1067" t="s">
        <v>370</v>
      </c>
      <c r="D1067">
        <v>129.74880000000002</v>
      </c>
      <c r="E1067">
        <v>44862.742783234469</v>
      </c>
      <c r="F1067">
        <v>4035.3762038646964</v>
      </c>
      <c r="G1067">
        <v>403.89647050142179</v>
      </c>
      <c r="H1067">
        <v>2.1624750022730187E-2</v>
      </c>
      <c r="I1067">
        <v>26.170200000000005</v>
      </c>
      <c r="J1067">
        <v>48202.598725522395</v>
      </c>
      <c r="K1067">
        <v>2582.2584466301359</v>
      </c>
      <c r="L1067">
        <v>75.101451269000606</v>
      </c>
      <c r="M1067">
        <v>4.1780714645531389E-2</v>
      </c>
    </row>
    <row r="1068" spans="1:13">
      <c r="A1068" s="14" t="s">
        <v>658</v>
      </c>
      <c r="B1068" t="s">
        <v>87</v>
      </c>
      <c r="C1068" t="s">
        <v>371</v>
      </c>
      <c r="D1068">
        <v>113.91069999999999</v>
      </c>
      <c r="E1068">
        <v>45965.002841407069</v>
      </c>
      <c r="F1068">
        <v>1938.8444632505984</v>
      </c>
      <c r="G1068">
        <v>214.77394134177044</v>
      </c>
      <c r="H1068">
        <v>2.1714884488320131E-2</v>
      </c>
      <c r="I1068">
        <v>22.795900000000003</v>
      </c>
      <c r="J1068">
        <v>46413.927723845067</v>
      </c>
      <c r="K1068">
        <v>1825.8787764466413</v>
      </c>
      <c r="L1068">
        <v>437.13036116143689</v>
      </c>
      <c r="M1068">
        <v>6.8591801821214285E-3</v>
      </c>
    </row>
    <row r="1069" spans="1:13">
      <c r="A1069" s="14" t="s">
        <v>659</v>
      </c>
      <c r="B1069" t="s">
        <v>88</v>
      </c>
      <c r="C1069" t="s">
        <v>365</v>
      </c>
      <c r="D1069">
        <v>1917.1988000000035</v>
      </c>
      <c r="E1069">
        <v>43669.037033092311</v>
      </c>
      <c r="F1069">
        <v>2849.165162214782</v>
      </c>
      <c r="G1069">
        <v>547.81611411532447</v>
      </c>
      <c r="H1069">
        <v>1.5495538199042643E-2</v>
      </c>
      <c r="I1069">
        <v>238.44710000000003</v>
      </c>
      <c r="J1069">
        <v>45811.288659692909</v>
      </c>
      <c r="K1069">
        <v>2174.6062334161329</v>
      </c>
      <c r="L1069">
        <v>512.8418420689535</v>
      </c>
      <c r="M1069">
        <v>2.3489411317536162E-2</v>
      </c>
    </row>
    <row r="1070" spans="1:13">
      <c r="A1070" s="14" t="s">
        <v>659</v>
      </c>
      <c r="B1070" t="s">
        <v>88</v>
      </c>
      <c r="C1070" t="s">
        <v>366</v>
      </c>
      <c r="D1070">
        <v>85.037699999999973</v>
      </c>
      <c r="E1070">
        <v>53739.626885095291</v>
      </c>
      <c r="F1070">
        <v>314.10844837054634</v>
      </c>
      <c r="G1070">
        <v>31.38431542715761</v>
      </c>
      <c r="H1070">
        <v>0.10700291442159465</v>
      </c>
      <c r="I1070">
        <v>19.900000000000002</v>
      </c>
      <c r="J1070">
        <v>55173.152428810718</v>
      </c>
      <c r="K1070">
        <v>190.95477386934672</v>
      </c>
      <c r="L1070">
        <v>0</v>
      </c>
      <c r="M1070">
        <v>7.7448450598341323E-2</v>
      </c>
    </row>
    <row r="1071" spans="1:13">
      <c r="A1071" s="14" t="s">
        <v>659</v>
      </c>
      <c r="B1071" t="s">
        <v>88</v>
      </c>
      <c r="C1071" t="s">
        <v>367</v>
      </c>
      <c r="D1071">
        <v>526.69719999999961</v>
      </c>
      <c r="E1071">
        <v>46031.534530023418</v>
      </c>
      <c r="F1071">
        <v>1339.4938685833158</v>
      </c>
      <c r="G1071">
        <v>1.7303300644089257</v>
      </c>
      <c r="H1071">
        <v>1.2135267689104209E-2</v>
      </c>
      <c r="I1071">
        <v>50.20900000000001</v>
      </c>
      <c r="J1071">
        <v>48992.579447907745</v>
      </c>
      <c r="K1071">
        <v>664.28329582345782</v>
      </c>
      <c r="L1071">
        <v>2.7957139158318225</v>
      </c>
      <c r="M1071">
        <v>2.5474124942255944E-2</v>
      </c>
    </row>
    <row r="1072" spans="1:13">
      <c r="A1072" s="14" t="s">
        <v>659</v>
      </c>
      <c r="B1072" t="s">
        <v>88</v>
      </c>
      <c r="C1072" t="s">
        <v>368</v>
      </c>
      <c r="D1072">
        <v>157.28220000000007</v>
      </c>
      <c r="E1072">
        <v>41765.591285388073</v>
      </c>
      <c r="F1072">
        <v>58.81784461305854</v>
      </c>
      <c r="G1072">
        <v>0</v>
      </c>
      <c r="H1072">
        <v>3.2125384804550195E-3</v>
      </c>
      <c r="I1072">
        <v>16.861499999999999</v>
      </c>
      <c r="J1072">
        <v>42492.377408099324</v>
      </c>
      <c r="K1072">
        <v>77.63247635145153</v>
      </c>
      <c r="L1072">
        <v>0</v>
      </c>
      <c r="M1072">
        <v>1.6413710658342243E-3</v>
      </c>
    </row>
    <row r="1073" spans="1:13">
      <c r="A1073" s="14" t="s">
        <v>659</v>
      </c>
      <c r="B1073" t="s">
        <v>88</v>
      </c>
      <c r="C1073" t="s">
        <v>369</v>
      </c>
      <c r="D1073">
        <v>953.14319999999827</v>
      </c>
      <c r="E1073">
        <v>41420.784904968554</v>
      </c>
      <c r="F1073">
        <v>4563.2276346303506</v>
      </c>
      <c r="G1073">
        <v>1040.3161560613362</v>
      </c>
      <c r="H1073">
        <v>8.0919174796046222E-3</v>
      </c>
      <c r="I1073">
        <v>121.24660000000002</v>
      </c>
      <c r="J1073">
        <v>43568.494649197026</v>
      </c>
      <c r="K1073">
        <v>3649.9458129135169</v>
      </c>
      <c r="L1073">
        <v>954.66371840529916</v>
      </c>
      <c r="M1073">
        <v>1.5398225246885234E-2</v>
      </c>
    </row>
    <row r="1074" spans="1:13">
      <c r="A1074" s="14" t="s">
        <v>659</v>
      </c>
      <c r="B1074" t="s">
        <v>88</v>
      </c>
      <c r="C1074" t="s">
        <v>370</v>
      </c>
      <c r="D1074">
        <v>124.01669999999999</v>
      </c>
      <c r="E1074">
        <v>45351.304488293375</v>
      </c>
      <c r="F1074">
        <v>2295.9751388321092</v>
      </c>
      <c r="G1074">
        <v>283.88464297601939</v>
      </c>
      <c r="H1074">
        <v>2.7081613169484597E-2</v>
      </c>
      <c r="I1074">
        <v>13</v>
      </c>
      <c r="J1074">
        <v>45104.76282051282</v>
      </c>
      <c r="K1074">
        <v>1331.0384615384614</v>
      </c>
      <c r="L1074">
        <v>156.97076923076924</v>
      </c>
      <c r="M1074">
        <v>1.6653540834223161E-2</v>
      </c>
    </row>
    <row r="1075" spans="1:13">
      <c r="A1075" s="14" t="s">
        <v>659</v>
      </c>
      <c r="B1075" t="s">
        <v>88</v>
      </c>
      <c r="C1075" t="s">
        <v>371</v>
      </c>
      <c r="D1075">
        <v>71.021799999999999</v>
      </c>
      <c r="E1075">
        <v>45541.060679021546</v>
      </c>
      <c r="F1075">
        <v>1222.12686808839</v>
      </c>
      <c r="G1075">
        <v>280.41361948021591</v>
      </c>
      <c r="H1075">
        <v>1.5510481381136473E-2</v>
      </c>
      <c r="I1075">
        <v>17.23</v>
      </c>
      <c r="J1075">
        <v>45291.688431031143</v>
      </c>
      <c r="K1075">
        <v>1173.50725478816</v>
      </c>
      <c r="L1075">
        <v>252.75275681950089</v>
      </c>
      <c r="M1075">
        <v>2.5655491745701826E-2</v>
      </c>
    </row>
    <row r="1076" spans="1:13">
      <c r="A1076" s="14" t="s">
        <v>660</v>
      </c>
      <c r="B1076" t="s">
        <v>68</v>
      </c>
      <c r="C1076" t="s">
        <v>365</v>
      </c>
      <c r="D1076">
        <v>2216.3817766039297</v>
      </c>
      <c r="E1076">
        <v>43534.404971904522</v>
      </c>
      <c r="F1076">
        <v>3550.801551012009</v>
      </c>
      <c r="G1076">
        <v>471.78950442474326</v>
      </c>
      <c r="H1076">
        <v>1.9667167602198807E-2</v>
      </c>
      <c r="I1076">
        <v>284.67569999999984</v>
      </c>
      <c r="J1076">
        <v>45588.522496680693</v>
      </c>
      <c r="K1076">
        <v>2516.7856968473247</v>
      </c>
      <c r="L1076">
        <v>480.70615089380709</v>
      </c>
      <c r="M1076">
        <v>3.379612285739312E-2</v>
      </c>
    </row>
    <row r="1077" spans="1:13">
      <c r="A1077" s="14" t="s">
        <v>660</v>
      </c>
      <c r="B1077" t="s">
        <v>68</v>
      </c>
      <c r="C1077" t="s">
        <v>366</v>
      </c>
      <c r="D1077">
        <v>66.454499999999996</v>
      </c>
      <c r="E1077">
        <v>62668.657627900786</v>
      </c>
      <c r="F1077">
        <v>547.78833638053106</v>
      </c>
      <c r="G1077">
        <v>0</v>
      </c>
      <c r="H1077">
        <v>0.1570282350479168</v>
      </c>
      <c r="I1077">
        <v>13.58</v>
      </c>
      <c r="J1077">
        <v>59594.507854688272</v>
      </c>
      <c r="K1077">
        <v>2619.3667157584682</v>
      </c>
      <c r="L1077">
        <v>0</v>
      </c>
      <c r="M1077">
        <v>0.21758146006267473</v>
      </c>
    </row>
    <row r="1078" spans="1:13">
      <c r="A1078" s="14" t="s">
        <v>660</v>
      </c>
      <c r="B1078" t="s">
        <v>68</v>
      </c>
      <c r="C1078" t="s">
        <v>367</v>
      </c>
      <c r="D1078">
        <v>619.51739999999972</v>
      </c>
      <c r="E1078">
        <v>46944.351705631343</v>
      </c>
      <c r="F1078">
        <v>1721.8951396683942</v>
      </c>
      <c r="G1078">
        <v>10.019024485833656</v>
      </c>
      <c r="H1078">
        <v>1.6040766576049165E-2</v>
      </c>
      <c r="I1078">
        <v>63.974000000000018</v>
      </c>
      <c r="J1078">
        <v>48251.373523228183</v>
      </c>
      <c r="K1078">
        <v>1146.9894019445396</v>
      </c>
      <c r="L1078">
        <v>12.081157970425483</v>
      </c>
      <c r="M1078">
        <v>2.2594642027295195E-2</v>
      </c>
    </row>
    <row r="1079" spans="1:13">
      <c r="A1079" s="14" t="s">
        <v>660</v>
      </c>
      <c r="B1079" t="s">
        <v>68</v>
      </c>
      <c r="C1079" t="s">
        <v>368</v>
      </c>
      <c r="D1079">
        <v>246.4772999999999</v>
      </c>
      <c r="E1079">
        <v>41102.986018725969</v>
      </c>
      <c r="F1079">
        <v>422.5784686865689</v>
      </c>
      <c r="G1079">
        <v>4.5123830876109094</v>
      </c>
      <c r="H1079">
        <v>6.9594031572902185E-3</v>
      </c>
      <c r="I1079">
        <v>17.3446</v>
      </c>
      <c r="J1079">
        <v>41932.045804842244</v>
      </c>
      <c r="K1079">
        <v>222.8359258789479</v>
      </c>
      <c r="L1079">
        <v>0</v>
      </c>
      <c r="M1079">
        <v>0</v>
      </c>
    </row>
    <row r="1080" spans="1:13">
      <c r="A1080" s="14" t="s">
        <v>660</v>
      </c>
      <c r="B1080" t="s">
        <v>68</v>
      </c>
      <c r="C1080" t="s">
        <v>369</v>
      </c>
      <c r="D1080">
        <v>1107.8327897172221</v>
      </c>
      <c r="E1080">
        <v>40438.724788529194</v>
      </c>
      <c r="F1080">
        <v>4519.9582432274283</v>
      </c>
      <c r="G1080">
        <v>934.52344036888712</v>
      </c>
      <c r="H1080">
        <v>7.7771374419346659E-3</v>
      </c>
      <c r="I1080">
        <v>149.25899999999993</v>
      </c>
      <c r="J1080">
        <v>42621.673258787298</v>
      </c>
      <c r="K1080">
        <v>3626.7030463824649</v>
      </c>
      <c r="L1080">
        <v>909.16152459818215</v>
      </c>
      <c r="M1080">
        <v>1.4251319788471273E-2</v>
      </c>
    </row>
    <row r="1081" spans="1:13">
      <c r="A1081" s="14" t="s">
        <v>660</v>
      </c>
      <c r="B1081" t="s">
        <v>68</v>
      </c>
      <c r="C1081" t="s">
        <v>370</v>
      </c>
      <c r="D1081">
        <v>107.72008688670819</v>
      </c>
      <c r="E1081">
        <v>47277.436096384525</v>
      </c>
      <c r="F1081">
        <v>14881.542953877833</v>
      </c>
      <c r="G1081">
        <v>14.856746278743239</v>
      </c>
      <c r="H1081">
        <v>4.3363235735057688E-2</v>
      </c>
      <c r="I1081">
        <v>27.9573</v>
      </c>
      <c r="J1081">
        <v>50419.478156569719</v>
      </c>
      <c r="K1081">
        <v>1846.6232433031805</v>
      </c>
      <c r="L1081">
        <v>7.6749185364824211</v>
      </c>
      <c r="M1081">
        <v>6.4067536594324459E-2</v>
      </c>
    </row>
    <row r="1082" spans="1:13">
      <c r="A1082" s="14" t="s">
        <v>660</v>
      </c>
      <c r="B1082" t="s">
        <v>68</v>
      </c>
      <c r="C1082" t="s">
        <v>371</v>
      </c>
      <c r="D1082">
        <v>68.379699999999985</v>
      </c>
      <c r="E1082">
        <v>47066.263501204776</v>
      </c>
      <c r="F1082">
        <v>763.82025659662156</v>
      </c>
      <c r="G1082">
        <v>21.211265916639007</v>
      </c>
      <c r="H1082">
        <v>4.898386574462283E-2</v>
      </c>
      <c r="I1082">
        <v>12.5608</v>
      </c>
      <c r="J1082">
        <v>46435.131520285322</v>
      </c>
      <c r="K1082">
        <v>852.61766766448</v>
      </c>
      <c r="L1082">
        <v>12.528660594866569</v>
      </c>
      <c r="M1082">
        <v>2.6253764571647447E-2</v>
      </c>
    </row>
    <row r="1083" spans="1:13">
      <c r="A1083" s="14" t="s">
        <v>661</v>
      </c>
      <c r="B1083" t="s">
        <v>69</v>
      </c>
      <c r="C1083" t="s">
        <v>365</v>
      </c>
      <c r="D1083">
        <v>416.33852966673908</v>
      </c>
      <c r="E1083">
        <v>44339.074456091847</v>
      </c>
      <c r="F1083">
        <v>1838.9809624702762</v>
      </c>
      <c r="G1083">
        <v>445.61535092249596</v>
      </c>
      <c r="H1083">
        <v>1.4425963511551888E-2</v>
      </c>
      <c r="I1083">
        <v>64.674999999999983</v>
      </c>
      <c r="J1083">
        <v>44793.22729029764</v>
      </c>
      <c r="K1083">
        <v>1206.12802473908</v>
      </c>
      <c r="L1083">
        <v>372.56559721685358</v>
      </c>
      <c r="M1083">
        <v>9.8435019326778006E-3</v>
      </c>
    </row>
    <row r="1084" spans="1:13">
      <c r="A1084" s="14" t="s">
        <v>661</v>
      </c>
      <c r="B1084" t="s">
        <v>69</v>
      </c>
      <c r="C1084" t="s">
        <v>366</v>
      </c>
      <c r="D1084">
        <v>23.18</v>
      </c>
      <c r="E1084">
        <v>56942.741587575496</v>
      </c>
      <c r="F1084">
        <v>35.936151855047456</v>
      </c>
      <c r="G1084">
        <v>0</v>
      </c>
      <c r="H1084">
        <v>9.1296784964833233E-2</v>
      </c>
      <c r="I1084">
        <v>5.8</v>
      </c>
      <c r="J1084">
        <v>47829.166666666672</v>
      </c>
      <c r="K1084">
        <v>0</v>
      </c>
      <c r="L1084">
        <v>0</v>
      </c>
      <c r="M1084">
        <v>7.3939517740041025E-2</v>
      </c>
    </row>
    <row r="1085" spans="1:13">
      <c r="A1085" s="14" t="s">
        <v>661</v>
      </c>
      <c r="B1085" t="s">
        <v>69</v>
      </c>
      <c r="C1085" t="s">
        <v>367</v>
      </c>
      <c r="D1085">
        <v>131.23869999999999</v>
      </c>
      <c r="E1085">
        <v>44511.442312112704</v>
      </c>
      <c r="F1085">
        <v>1103.2873687410802</v>
      </c>
      <c r="G1085">
        <v>1.2409449346877104</v>
      </c>
      <c r="H1085">
        <v>7.94579241383888E-3</v>
      </c>
      <c r="I1085">
        <v>19.170999999999999</v>
      </c>
      <c r="J1085">
        <v>47949.158885817124</v>
      </c>
      <c r="K1085">
        <v>1016.3444786396118</v>
      </c>
      <c r="L1085">
        <v>0</v>
      </c>
      <c r="M1085">
        <v>0</v>
      </c>
    </row>
    <row r="1086" spans="1:13">
      <c r="A1086" s="14" t="s">
        <v>661</v>
      </c>
      <c r="B1086" t="s">
        <v>69</v>
      </c>
      <c r="C1086" t="s">
        <v>368</v>
      </c>
      <c r="D1086">
        <v>43.400000000000006</v>
      </c>
      <c r="E1086">
        <v>41471.390168970793</v>
      </c>
      <c r="F1086">
        <v>15.345622119815665</v>
      </c>
      <c r="G1086">
        <v>0</v>
      </c>
      <c r="H1086">
        <v>0</v>
      </c>
      <c r="I1086">
        <v>8.5</v>
      </c>
      <c r="J1086">
        <v>44045.294117647063</v>
      </c>
      <c r="K1086">
        <v>31.411764705882351</v>
      </c>
      <c r="L1086">
        <v>0</v>
      </c>
      <c r="M1086">
        <v>6.4811255956638801E-3</v>
      </c>
    </row>
    <row r="1087" spans="1:13">
      <c r="A1087" s="14" t="s">
        <v>661</v>
      </c>
      <c r="B1087" t="s">
        <v>69</v>
      </c>
      <c r="C1087" t="s">
        <v>369</v>
      </c>
      <c r="D1087">
        <v>201.36642966673929</v>
      </c>
      <c r="E1087">
        <v>43157.002784505159</v>
      </c>
      <c r="F1087">
        <v>3068.6774901986878</v>
      </c>
      <c r="G1087">
        <v>914.20516470728876</v>
      </c>
      <c r="H1087">
        <v>1.0647053122655984E-2</v>
      </c>
      <c r="I1087">
        <v>21.178000000000001</v>
      </c>
      <c r="J1087">
        <v>41237.516133094097</v>
      </c>
      <c r="K1087">
        <v>2533.666540749834</v>
      </c>
      <c r="L1087">
        <v>1137.7693833223157</v>
      </c>
      <c r="M1087">
        <v>0</v>
      </c>
    </row>
    <row r="1088" spans="1:13">
      <c r="A1088" s="14" t="s">
        <v>661</v>
      </c>
      <c r="B1088" t="s">
        <v>69</v>
      </c>
      <c r="C1088" t="s">
        <v>370</v>
      </c>
      <c r="D1088">
        <v>10.8</v>
      </c>
      <c r="E1088">
        <v>49096.604938271594</v>
      </c>
      <c r="F1088">
        <v>0</v>
      </c>
      <c r="G1088">
        <v>117.93981481481481</v>
      </c>
      <c r="H1088">
        <v>1.9038114576326585E-2</v>
      </c>
      <c r="I1088">
        <v>6.8999999999999995</v>
      </c>
      <c r="J1088">
        <v>46409.903381642514</v>
      </c>
      <c r="K1088">
        <v>372.75362318840581</v>
      </c>
      <c r="L1088">
        <v>0</v>
      </c>
      <c r="M1088">
        <v>1.9655597216442371E-2</v>
      </c>
    </row>
    <row r="1089" spans="1:13">
      <c r="A1089" s="14" t="s">
        <v>661</v>
      </c>
      <c r="B1089" t="s">
        <v>69</v>
      </c>
      <c r="C1089" t="s">
        <v>371</v>
      </c>
      <c r="D1089">
        <v>6.3533999999999997</v>
      </c>
    </row>
    <row r="1090" spans="1:13">
      <c r="A1090" s="14" t="s">
        <v>662</v>
      </c>
      <c r="B1090" t="s">
        <v>70</v>
      </c>
      <c r="C1090" t="s">
        <v>365</v>
      </c>
      <c r="D1090">
        <v>1279.7997248516763</v>
      </c>
      <c r="E1090">
        <v>43856.504047802024</v>
      </c>
      <c r="F1090">
        <v>2039.8420544296941</v>
      </c>
      <c r="G1090">
        <v>533.70763154302267</v>
      </c>
      <c r="H1090">
        <v>1.9504765841507447E-2</v>
      </c>
      <c r="I1090">
        <v>151.40006353042716</v>
      </c>
      <c r="J1090">
        <v>45077.573714459417</v>
      </c>
      <c r="K1090">
        <v>1547.227620237572</v>
      </c>
      <c r="L1090">
        <v>499.54893172683597</v>
      </c>
      <c r="M1090">
        <v>1.9647218430878743E-2</v>
      </c>
    </row>
    <row r="1091" spans="1:13">
      <c r="A1091" s="14" t="s">
        <v>662</v>
      </c>
      <c r="B1091" t="s">
        <v>70</v>
      </c>
      <c r="C1091" t="s">
        <v>366</v>
      </c>
      <c r="D1091">
        <v>106.6435</v>
      </c>
      <c r="E1091">
        <v>54586.839876160615</v>
      </c>
      <c r="F1091">
        <v>0</v>
      </c>
      <c r="G1091">
        <v>0</v>
      </c>
      <c r="H1091">
        <v>0.10046077673015361</v>
      </c>
      <c r="I1091">
        <v>18.7059</v>
      </c>
      <c r="J1091">
        <v>51910.778862996885</v>
      </c>
      <c r="K1091">
        <v>0</v>
      </c>
      <c r="L1091">
        <v>0</v>
      </c>
      <c r="M1091">
        <v>6.2416379953528854E-2</v>
      </c>
    </row>
    <row r="1092" spans="1:13">
      <c r="A1092" s="14" t="s">
        <v>662</v>
      </c>
      <c r="B1092" t="s">
        <v>70</v>
      </c>
      <c r="C1092" t="s">
        <v>367</v>
      </c>
      <c r="D1092">
        <v>278.75365429864246</v>
      </c>
      <c r="E1092">
        <v>46082.820088298206</v>
      </c>
      <c r="F1092">
        <v>1198.8332523955992</v>
      </c>
      <c r="G1092">
        <v>0</v>
      </c>
      <c r="H1092">
        <v>1.0191642100312585E-2</v>
      </c>
      <c r="I1092">
        <v>37.205963530427283</v>
      </c>
      <c r="J1092">
        <v>47197.575985291704</v>
      </c>
      <c r="K1092">
        <v>1018.1521026601125</v>
      </c>
      <c r="L1092">
        <v>0</v>
      </c>
      <c r="M1092">
        <v>1.627792029976451E-2</v>
      </c>
    </row>
    <row r="1093" spans="1:13">
      <c r="A1093" s="14" t="s">
        <v>662</v>
      </c>
      <c r="B1093" t="s">
        <v>70</v>
      </c>
      <c r="C1093" t="s">
        <v>368</v>
      </c>
      <c r="D1093">
        <v>143.17329999999998</v>
      </c>
      <c r="E1093">
        <v>40109.788347408343</v>
      </c>
      <c r="F1093">
        <v>9.6552220281295469</v>
      </c>
      <c r="G1093">
        <v>1.3049919223765885</v>
      </c>
      <c r="H1093">
        <v>2.7499841387579192E-3</v>
      </c>
      <c r="I1093">
        <v>13.3</v>
      </c>
      <c r="J1093">
        <v>39882.581453634084</v>
      </c>
      <c r="K1093">
        <v>0</v>
      </c>
      <c r="L1093">
        <v>0</v>
      </c>
      <c r="M1093">
        <v>0</v>
      </c>
    </row>
    <row r="1094" spans="1:13">
      <c r="A1094" s="14" t="s">
        <v>662</v>
      </c>
      <c r="B1094" t="s">
        <v>70</v>
      </c>
      <c r="C1094" t="s">
        <v>369</v>
      </c>
      <c r="D1094">
        <v>690.71297055303398</v>
      </c>
      <c r="E1094">
        <v>41392.442439501101</v>
      </c>
      <c r="F1094">
        <v>3274.9147423550821</v>
      </c>
      <c r="G1094">
        <v>988.61910679520076</v>
      </c>
      <c r="H1094">
        <v>8.1323425882017068E-3</v>
      </c>
      <c r="I1094">
        <v>69.734799999999979</v>
      </c>
      <c r="J1094">
        <v>42727.999530602603</v>
      </c>
      <c r="K1094">
        <v>2780.5903221920771</v>
      </c>
      <c r="L1094">
        <v>1084.5623705811163</v>
      </c>
      <c r="M1094">
        <v>1.0300878986821251E-2</v>
      </c>
    </row>
    <row r="1095" spans="1:13">
      <c r="A1095" s="14" t="s">
        <v>662</v>
      </c>
      <c r="B1095" t="s">
        <v>70</v>
      </c>
      <c r="C1095" t="s">
        <v>370</v>
      </c>
      <c r="D1095">
        <v>27.650000000000002</v>
      </c>
      <c r="E1095">
        <v>50809.433393610612</v>
      </c>
      <c r="F1095">
        <v>0</v>
      </c>
      <c r="G1095">
        <v>0</v>
      </c>
      <c r="H1095">
        <v>3.3317179333715738E-2</v>
      </c>
      <c r="I1095">
        <v>7</v>
      </c>
      <c r="J1095">
        <v>45892.857142857145</v>
      </c>
      <c r="K1095">
        <v>0</v>
      </c>
      <c r="L1095">
        <v>0</v>
      </c>
      <c r="M1095">
        <v>4.7050583657587547E-3</v>
      </c>
    </row>
    <row r="1096" spans="1:13">
      <c r="A1096" s="14" t="s">
        <v>662</v>
      </c>
      <c r="B1096" t="s">
        <v>70</v>
      </c>
      <c r="C1096" t="s">
        <v>371</v>
      </c>
      <c r="D1096">
        <v>32.866299999999995</v>
      </c>
      <c r="E1096">
        <v>52413.176592233802</v>
      </c>
      <c r="F1096">
        <v>395.59335854659651</v>
      </c>
      <c r="G1096">
        <v>0</v>
      </c>
      <c r="H1096">
        <v>6.5122504916686891E-2</v>
      </c>
      <c r="I1096">
        <v>5.4534000000000002</v>
      </c>
      <c r="J1096">
        <v>48843.209740712213</v>
      </c>
      <c r="K1096">
        <v>452.0335937213481</v>
      </c>
      <c r="L1096">
        <v>0</v>
      </c>
      <c r="M1096">
        <v>5.4600855341689555E-2</v>
      </c>
    </row>
    <row r="1097" spans="1:13">
      <c r="A1097" s="14" t="s">
        <v>663</v>
      </c>
      <c r="B1097" t="s">
        <v>71</v>
      </c>
      <c r="C1097" t="s">
        <v>365</v>
      </c>
      <c r="D1097">
        <v>328.77810000000028</v>
      </c>
      <c r="E1097">
        <v>42875.319423140798</v>
      </c>
      <c r="F1097">
        <v>3076.1289757438203</v>
      </c>
      <c r="G1097">
        <v>601.18876531009801</v>
      </c>
      <c r="H1097">
        <v>1.7752897128939581E-2</v>
      </c>
      <c r="I1097">
        <v>42.600699999999996</v>
      </c>
      <c r="J1097">
        <v>44463.523467141771</v>
      </c>
      <c r="K1097">
        <v>1728.1302889389142</v>
      </c>
      <c r="L1097">
        <v>414.65844457954915</v>
      </c>
      <c r="M1097">
        <v>9.8096596264341356E-3</v>
      </c>
    </row>
    <row r="1098" spans="1:13">
      <c r="A1098" s="14" t="s">
        <v>663</v>
      </c>
      <c r="B1098" t="s">
        <v>71</v>
      </c>
      <c r="C1098" t="s">
        <v>366</v>
      </c>
      <c r="D1098">
        <v>26.7684</v>
      </c>
      <c r="E1098">
        <v>56493.477695093199</v>
      </c>
      <c r="F1098">
        <v>172.21798837435185</v>
      </c>
      <c r="G1098">
        <v>20.436036520673628</v>
      </c>
      <c r="H1098">
        <v>0.13048856659915531</v>
      </c>
      <c r="I1098">
        <v>3.3</v>
      </c>
      <c r="J1098">
        <v>45000.67676767677</v>
      </c>
      <c r="K1098">
        <v>0</v>
      </c>
      <c r="L1098">
        <v>0</v>
      </c>
      <c r="M1098">
        <v>0</v>
      </c>
    </row>
    <row r="1099" spans="1:13">
      <c r="A1099" s="14" t="s">
        <v>663</v>
      </c>
      <c r="B1099" t="s">
        <v>71</v>
      </c>
      <c r="C1099" t="s">
        <v>367</v>
      </c>
      <c r="D1099">
        <v>72.27940000000001</v>
      </c>
      <c r="E1099">
        <v>47210.958446205492</v>
      </c>
      <c r="F1099">
        <v>1322.7005204802474</v>
      </c>
      <c r="G1099">
        <v>0</v>
      </c>
      <c r="H1099">
        <v>1.7781676820713653E-2</v>
      </c>
      <c r="I1099">
        <v>9.3198999999999987</v>
      </c>
      <c r="J1099">
        <v>47629.069517913296</v>
      </c>
      <c r="K1099">
        <v>880.69614480842085</v>
      </c>
      <c r="L1099">
        <v>0</v>
      </c>
      <c r="M1099">
        <v>1.2856677885233737E-2</v>
      </c>
    </row>
    <row r="1100" spans="1:13">
      <c r="A1100" s="14" t="s">
        <v>663</v>
      </c>
      <c r="B1100" t="s">
        <v>71</v>
      </c>
      <c r="C1100" t="s">
        <v>368</v>
      </c>
      <c r="D1100">
        <v>34.772199999999998</v>
      </c>
      <c r="E1100">
        <v>41090.790583665505</v>
      </c>
      <c r="F1100">
        <v>749.88065178504667</v>
      </c>
      <c r="G1100">
        <v>0</v>
      </c>
      <c r="H1100">
        <v>1.2107426338015493E-3</v>
      </c>
      <c r="I1100">
        <v>5.9</v>
      </c>
      <c r="J1100">
        <v>42293.531073446327</v>
      </c>
      <c r="K1100">
        <v>268.47457627118644</v>
      </c>
      <c r="L1100">
        <v>0</v>
      </c>
      <c r="M1100">
        <v>1.4013785138996289E-2</v>
      </c>
    </row>
    <row r="1101" spans="1:13">
      <c r="A1101" s="14" t="s">
        <v>663</v>
      </c>
      <c r="B1101" t="s">
        <v>71</v>
      </c>
      <c r="C1101" t="s">
        <v>369</v>
      </c>
      <c r="D1101">
        <v>175.38310000000007</v>
      </c>
      <c r="E1101">
        <v>38867.378017988405</v>
      </c>
      <c r="F1101">
        <v>4656.0122953693935</v>
      </c>
      <c r="G1101">
        <v>1110.2936942042861</v>
      </c>
      <c r="H1101">
        <v>1.4428072758949285E-4</v>
      </c>
      <c r="I1101">
        <v>20.630799999999997</v>
      </c>
      <c r="J1101">
        <v>43945.782963659512</v>
      </c>
      <c r="K1101">
        <v>3036.0218702134675</v>
      </c>
      <c r="L1101">
        <v>856.23145975919522</v>
      </c>
      <c r="M1101">
        <v>1.0287873522851227E-2</v>
      </c>
    </row>
    <row r="1102" spans="1:13">
      <c r="A1102" s="14" t="s">
        <v>663</v>
      </c>
      <c r="B1102" t="s">
        <v>71</v>
      </c>
      <c r="C1102" t="s">
        <v>370</v>
      </c>
      <c r="D1102">
        <v>12.825000000000001</v>
      </c>
      <c r="E1102">
        <v>46475.830246913582</v>
      </c>
      <c r="F1102">
        <v>5206.5083820662758</v>
      </c>
      <c r="G1102">
        <v>167.39259259259256</v>
      </c>
      <c r="H1102">
        <v>2.2205425693351973E-3</v>
      </c>
      <c r="I1102">
        <v>2.0499999999999998</v>
      </c>
      <c r="J1102">
        <v>41678.048780487807</v>
      </c>
      <c r="K1102">
        <v>0</v>
      </c>
      <c r="L1102">
        <v>0</v>
      </c>
      <c r="M1102">
        <v>0</v>
      </c>
    </row>
    <row r="1103" spans="1:13">
      <c r="A1103" s="14" t="s">
        <v>663</v>
      </c>
      <c r="B1103" t="s">
        <v>71</v>
      </c>
      <c r="C1103" t="s">
        <v>371</v>
      </c>
      <c r="D1103">
        <v>6.75</v>
      </c>
    </row>
    <row r="1104" spans="1:13">
      <c r="A1104" s="14" t="s">
        <v>664</v>
      </c>
      <c r="B1104" t="s">
        <v>72</v>
      </c>
      <c r="C1104" t="s">
        <v>365</v>
      </c>
      <c r="D1104">
        <v>495.45170000000002</v>
      </c>
      <c r="E1104">
        <v>43681.027922499801</v>
      </c>
      <c r="F1104">
        <v>2858.0588783931903</v>
      </c>
      <c r="G1104">
        <v>548.7792250990359</v>
      </c>
      <c r="H1104">
        <v>1.9217467888590346E-2</v>
      </c>
      <c r="I1104">
        <v>65.513799999999989</v>
      </c>
      <c r="J1104">
        <v>46168.643072909821</v>
      </c>
      <c r="K1104">
        <v>2176.4100082730661</v>
      </c>
      <c r="L1104">
        <v>531.56983719460641</v>
      </c>
      <c r="M1104">
        <v>2.2289634761495109E-2</v>
      </c>
    </row>
    <row r="1105" spans="1:13">
      <c r="A1105" s="14" t="s">
        <v>664</v>
      </c>
      <c r="B1105" t="s">
        <v>72</v>
      </c>
      <c r="C1105" t="s">
        <v>366</v>
      </c>
      <c r="D1105">
        <v>21.650000000000002</v>
      </c>
      <c r="E1105">
        <v>58091.93225558121</v>
      </c>
      <c r="F1105">
        <v>48.036951501154732</v>
      </c>
      <c r="G1105">
        <v>0</v>
      </c>
      <c r="H1105">
        <v>0.15230413398051107</v>
      </c>
      <c r="I1105">
        <v>5</v>
      </c>
      <c r="J1105">
        <v>60150</v>
      </c>
      <c r="K1105">
        <v>0</v>
      </c>
      <c r="L1105">
        <v>0</v>
      </c>
      <c r="M1105">
        <v>0.11368135217511775</v>
      </c>
    </row>
    <row r="1106" spans="1:13">
      <c r="A1106" s="14" t="s">
        <v>664</v>
      </c>
      <c r="B1106" t="s">
        <v>72</v>
      </c>
      <c r="C1106" t="s">
        <v>367</v>
      </c>
      <c r="D1106">
        <v>116.72389999999999</v>
      </c>
      <c r="E1106">
        <v>46277.477560293999</v>
      </c>
      <c r="F1106">
        <v>890.68305634064666</v>
      </c>
      <c r="G1106">
        <v>1.6548453230229629</v>
      </c>
      <c r="H1106">
        <v>1.6399572450272785E-2</v>
      </c>
      <c r="I1106">
        <v>15.993100000000002</v>
      </c>
      <c r="J1106">
        <v>44709.640615848926</v>
      </c>
      <c r="K1106">
        <v>536.60641151496577</v>
      </c>
      <c r="L1106">
        <v>0</v>
      </c>
      <c r="M1106">
        <v>1.4526115052358915E-2</v>
      </c>
    </row>
    <row r="1107" spans="1:13">
      <c r="A1107" s="14" t="s">
        <v>664</v>
      </c>
      <c r="B1107" t="s">
        <v>72</v>
      </c>
      <c r="C1107" t="s">
        <v>368</v>
      </c>
      <c r="D1107">
        <v>53.665900000000001</v>
      </c>
      <c r="E1107">
        <v>41431.668356131791</v>
      </c>
      <c r="F1107">
        <v>655.40687848335722</v>
      </c>
      <c r="G1107">
        <v>1.4180326799699621</v>
      </c>
      <c r="H1107">
        <v>6.3294704428475531E-3</v>
      </c>
      <c r="I1107">
        <v>4.6800000000000006</v>
      </c>
      <c r="J1107">
        <v>39724.145299145297</v>
      </c>
      <c r="K1107">
        <v>712.39316239316236</v>
      </c>
      <c r="L1107">
        <v>0</v>
      </c>
      <c r="M1107">
        <v>0</v>
      </c>
    </row>
    <row r="1108" spans="1:13">
      <c r="A1108" s="14" t="s">
        <v>664</v>
      </c>
      <c r="B1108" t="s">
        <v>72</v>
      </c>
      <c r="C1108" t="s">
        <v>369</v>
      </c>
      <c r="D1108">
        <v>258.73199999999997</v>
      </c>
      <c r="E1108">
        <v>41052.117235144222</v>
      </c>
      <c r="F1108">
        <v>4184.4742822689132</v>
      </c>
      <c r="G1108">
        <v>1018.7305397090431</v>
      </c>
      <c r="H1108">
        <v>6.7340653615085072E-3</v>
      </c>
      <c r="I1108">
        <v>30.66449999999999</v>
      </c>
      <c r="J1108">
        <v>44793.676711398097</v>
      </c>
      <c r="K1108">
        <v>3640.0218493697939</v>
      </c>
      <c r="L1108">
        <v>1114.8008283193926</v>
      </c>
      <c r="M1108">
        <v>1.7436148604283289E-2</v>
      </c>
    </row>
    <row r="1109" spans="1:13">
      <c r="A1109" s="14" t="s">
        <v>664</v>
      </c>
      <c r="B1109" t="s">
        <v>72</v>
      </c>
      <c r="C1109" t="s">
        <v>370</v>
      </c>
      <c r="D1109">
        <v>21.379900000000003</v>
      </c>
      <c r="E1109">
        <v>48563.22425736321</v>
      </c>
      <c r="F1109">
        <v>7679.5836276128512</v>
      </c>
      <c r="G1109">
        <v>376.34179766977388</v>
      </c>
      <c r="H1109">
        <v>3.3580447585873238E-2</v>
      </c>
      <c r="I1109">
        <v>7.2761999999999993</v>
      </c>
      <c r="J1109">
        <v>45237.825013972499</v>
      </c>
      <c r="K1109">
        <v>2618.0478821362804</v>
      </c>
      <c r="L1109">
        <v>88.006102086253819</v>
      </c>
      <c r="M1109">
        <v>0</v>
      </c>
    </row>
    <row r="1110" spans="1:13">
      <c r="A1110" s="14" t="s">
        <v>664</v>
      </c>
      <c r="B1110" t="s">
        <v>72</v>
      </c>
      <c r="C1110" t="s">
        <v>371</v>
      </c>
      <c r="D1110">
        <v>23.299999999999997</v>
      </c>
      <c r="E1110">
        <v>47176.845493562229</v>
      </c>
      <c r="F1110">
        <v>1244.9356223175967</v>
      </c>
      <c r="G1110">
        <v>0</v>
      </c>
      <c r="H1110">
        <v>2.4482503159454407E-2</v>
      </c>
      <c r="I1110">
        <v>1.9000000000000001</v>
      </c>
      <c r="J1110">
        <v>63285.964912280702</v>
      </c>
      <c r="K1110">
        <v>0</v>
      </c>
      <c r="L1110">
        <v>0</v>
      </c>
      <c r="M1110">
        <v>0</v>
      </c>
    </row>
    <row r="1111" spans="1:13">
      <c r="A1111" s="14" t="s">
        <v>665</v>
      </c>
      <c r="B1111" t="s">
        <v>73</v>
      </c>
      <c r="C1111" t="s">
        <v>365</v>
      </c>
      <c r="D1111">
        <v>463.10620000000017</v>
      </c>
      <c r="E1111">
        <v>42611.615053595357</v>
      </c>
      <c r="F1111">
        <v>3229.0094798989949</v>
      </c>
      <c r="G1111">
        <v>657.12683181525108</v>
      </c>
      <c r="H1111">
        <v>1.3610546002640458E-2</v>
      </c>
      <c r="I1111">
        <v>76.100000000000009</v>
      </c>
      <c r="J1111">
        <v>43137.806043582998</v>
      </c>
      <c r="K1111">
        <v>3055.1756898817343</v>
      </c>
      <c r="L1111">
        <v>687.79329829172138</v>
      </c>
      <c r="M1111">
        <v>8.7249460743655631E-3</v>
      </c>
    </row>
    <row r="1112" spans="1:13">
      <c r="A1112" s="14" t="s">
        <v>665</v>
      </c>
      <c r="B1112" t="s">
        <v>73</v>
      </c>
      <c r="C1112" t="s">
        <v>366</v>
      </c>
      <c r="D1112">
        <v>21.929199999999998</v>
      </c>
      <c r="E1112">
        <v>54150.861256528588</v>
      </c>
      <c r="F1112">
        <v>182.40519489995077</v>
      </c>
      <c r="G1112">
        <v>0</v>
      </c>
      <c r="H1112">
        <v>0.10224131498416877</v>
      </c>
      <c r="I1112">
        <v>4.5</v>
      </c>
      <c r="J1112">
        <v>48078.703703703701</v>
      </c>
      <c r="K1112">
        <v>0</v>
      </c>
      <c r="L1112">
        <v>0</v>
      </c>
      <c r="M1112">
        <v>1.087645642753971E-2</v>
      </c>
    </row>
    <row r="1113" spans="1:13">
      <c r="A1113" s="14" t="s">
        <v>665</v>
      </c>
      <c r="B1113" t="s">
        <v>73</v>
      </c>
      <c r="C1113" t="s">
        <v>367</v>
      </c>
      <c r="D1113">
        <v>89.587299999999999</v>
      </c>
      <c r="E1113">
        <v>47057.143888326435</v>
      </c>
      <c r="F1113">
        <v>1696.2932245976831</v>
      </c>
      <c r="G1113">
        <v>0</v>
      </c>
      <c r="H1113">
        <v>1.9273217618185325E-2</v>
      </c>
      <c r="I1113">
        <v>17.72</v>
      </c>
      <c r="J1113">
        <v>47493.340951843493</v>
      </c>
      <c r="K1113">
        <v>246.83972911963883</v>
      </c>
      <c r="L1113">
        <v>0</v>
      </c>
      <c r="M1113">
        <v>3.0229704558649814E-2</v>
      </c>
    </row>
    <row r="1114" spans="1:13">
      <c r="A1114" s="14" t="s">
        <v>665</v>
      </c>
      <c r="B1114" t="s">
        <v>73</v>
      </c>
      <c r="C1114" t="s">
        <v>368</v>
      </c>
      <c r="D1114">
        <v>39.132200000000005</v>
      </c>
      <c r="E1114">
        <v>42419.52113604654</v>
      </c>
      <c r="F1114">
        <v>42.931396650328878</v>
      </c>
      <c r="G1114">
        <v>0</v>
      </c>
      <c r="H1114">
        <v>4.5827964583270309E-4</v>
      </c>
      <c r="I1114">
        <v>4.8999999999999995</v>
      </c>
      <c r="J1114">
        <v>41177.602040816331</v>
      </c>
      <c r="K1114">
        <v>0</v>
      </c>
      <c r="L1114">
        <v>0</v>
      </c>
      <c r="M1114">
        <v>0</v>
      </c>
    </row>
    <row r="1115" spans="1:13">
      <c r="A1115" s="14" t="s">
        <v>665</v>
      </c>
      <c r="B1115" t="s">
        <v>73</v>
      </c>
      <c r="C1115" t="s">
        <v>369</v>
      </c>
      <c r="D1115">
        <v>291.77540000000016</v>
      </c>
      <c r="E1115">
        <v>40330.772105302014</v>
      </c>
      <c r="F1115">
        <v>4460.0241487116436</v>
      </c>
      <c r="G1115">
        <v>1039.5710536254933</v>
      </c>
      <c r="H1115">
        <v>6.288189293991539E-3</v>
      </c>
      <c r="I1115">
        <v>44.780000000000008</v>
      </c>
      <c r="J1115">
        <v>40565.93728412981</v>
      </c>
      <c r="K1115">
        <v>4957.89705225547</v>
      </c>
      <c r="L1115">
        <v>1168.8492630638675</v>
      </c>
      <c r="M1115">
        <v>1.2098490754962198E-3</v>
      </c>
    </row>
    <row r="1116" spans="1:13">
      <c r="A1116" s="14" t="s">
        <v>665</v>
      </c>
      <c r="B1116" t="s">
        <v>73</v>
      </c>
      <c r="C1116" t="s">
        <v>370</v>
      </c>
      <c r="D1116">
        <v>13.472800000000001</v>
      </c>
      <c r="E1116">
        <v>42832.898073649616</v>
      </c>
      <c r="F1116">
        <v>2701.9364942699362</v>
      </c>
      <c r="G1116">
        <v>63.507214535953914</v>
      </c>
      <c r="H1116">
        <v>0</v>
      </c>
      <c r="I1116">
        <v>1.2</v>
      </c>
      <c r="J1116">
        <v>40345.486111111109</v>
      </c>
      <c r="K1116">
        <v>5091.8666666666668</v>
      </c>
      <c r="L1116">
        <v>0</v>
      </c>
      <c r="M1116">
        <v>0</v>
      </c>
    </row>
    <row r="1117" spans="1:13">
      <c r="A1117" s="14" t="s">
        <v>665</v>
      </c>
      <c r="B1117" t="s">
        <v>73</v>
      </c>
      <c r="C1117" t="s">
        <v>371</v>
      </c>
      <c r="D1117">
        <v>7.2092999999999998</v>
      </c>
      <c r="E1117">
        <v>45208.296575256965</v>
      </c>
      <c r="F1117">
        <v>0</v>
      </c>
      <c r="G1117">
        <v>19.784167672312151</v>
      </c>
      <c r="H1117">
        <v>0</v>
      </c>
      <c r="I1117">
        <v>3</v>
      </c>
      <c r="J1117">
        <v>52707.788888888877</v>
      </c>
      <c r="K1117">
        <v>0</v>
      </c>
      <c r="L1117">
        <v>0</v>
      </c>
      <c r="M1117">
        <v>1.7591749564316824E-3</v>
      </c>
    </row>
    <row r="1118" spans="1:13">
      <c r="A1118" s="14" t="s">
        <v>666</v>
      </c>
      <c r="B1118" t="s">
        <v>74</v>
      </c>
      <c r="C1118" t="s">
        <v>365</v>
      </c>
      <c r="D1118">
        <v>307.54840000000007</v>
      </c>
      <c r="E1118">
        <v>42450.863211909622</v>
      </c>
      <c r="F1118">
        <v>2705.1608137125722</v>
      </c>
      <c r="G1118">
        <v>582.82839383979865</v>
      </c>
      <c r="H1118">
        <v>1.2357587143953224E-2</v>
      </c>
      <c r="I1118">
        <v>46.540300000000002</v>
      </c>
      <c r="J1118">
        <v>44174.159563503752</v>
      </c>
      <c r="K1118">
        <v>3271.4638710966619</v>
      </c>
      <c r="L1118">
        <v>627.32427595009051</v>
      </c>
      <c r="M1118">
        <v>2.292623712526071E-2</v>
      </c>
    </row>
    <row r="1119" spans="1:13">
      <c r="A1119" s="14" t="s">
        <v>666</v>
      </c>
      <c r="B1119" t="s">
        <v>74</v>
      </c>
      <c r="C1119" t="s">
        <v>366</v>
      </c>
      <c r="D1119">
        <v>14.2</v>
      </c>
      <c r="E1119">
        <v>52114.829812206575</v>
      </c>
      <c r="F1119">
        <v>0</v>
      </c>
      <c r="G1119">
        <v>7.7394366197183109</v>
      </c>
      <c r="H1119">
        <v>7.1669110071689593E-2</v>
      </c>
      <c r="I1119">
        <v>5.9499999999999993</v>
      </c>
      <c r="J1119">
        <v>59298.039215686287</v>
      </c>
      <c r="K1119">
        <v>0</v>
      </c>
      <c r="L1119">
        <v>0</v>
      </c>
      <c r="M1119">
        <v>0.11869774296862454</v>
      </c>
    </row>
    <row r="1120" spans="1:13">
      <c r="A1120" s="14" t="s">
        <v>666</v>
      </c>
      <c r="B1120" t="s">
        <v>74</v>
      </c>
      <c r="C1120" t="s">
        <v>367</v>
      </c>
      <c r="D1120">
        <v>63.97590000000001</v>
      </c>
      <c r="E1120">
        <v>45819.787555417977</v>
      </c>
      <c r="F1120">
        <v>1042.0642773294317</v>
      </c>
      <c r="G1120">
        <v>0</v>
      </c>
      <c r="H1120">
        <v>9.7394539006171819E-3</v>
      </c>
      <c r="I1120">
        <v>8.2160000000000011</v>
      </c>
      <c r="J1120">
        <v>41851.663826679636</v>
      </c>
      <c r="K1120">
        <v>598.46640701071078</v>
      </c>
      <c r="L1120">
        <v>0</v>
      </c>
      <c r="M1120">
        <v>0</v>
      </c>
    </row>
    <row r="1121" spans="1:13">
      <c r="A1121" s="14" t="s">
        <v>666</v>
      </c>
      <c r="B1121" t="s">
        <v>74</v>
      </c>
      <c r="C1121" t="s">
        <v>368</v>
      </c>
      <c r="D1121">
        <v>20.148600000000002</v>
      </c>
      <c r="E1121">
        <v>40852.081906435189</v>
      </c>
      <c r="F1121">
        <v>215.10179367300952</v>
      </c>
      <c r="G1121">
        <v>0</v>
      </c>
      <c r="H1121">
        <v>4.1430686713410676E-3</v>
      </c>
      <c r="I1121">
        <v>2.9</v>
      </c>
      <c r="J1121">
        <v>42429.353448275862</v>
      </c>
      <c r="K1121">
        <v>574.82758620689651</v>
      </c>
      <c r="L1121">
        <v>0</v>
      </c>
      <c r="M1121">
        <v>0</v>
      </c>
    </row>
    <row r="1122" spans="1:13">
      <c r="A1122" s="14" t="s">
        <v>666</v>
      </c>
      <c r="B1122" t="s">
        <v>74</v>
      </c>
      <c r="C1122" t="s">
        <v>369</v>
      </c>
      <c r="D1122">
        <v>187.40100000000004</v>
      </c>
      <c r="E1122">
        <v>40728.201998610843</v>
      </c>
      <c r="F1122">
        <v>4050.4447681709248</v>
      </c>
      <c r="G1122">
        <v>955.90759921238384</v>
      </c>
      <c r="H1122">
        <v>9.7548577323891914E-3</v>
      </c>
      <c r="I1122">
        <v>27.074299999999997</v>
      </c>
      <c r="J1122">
        <v>40974.66022513355</v>
      </c>
      <c r="K1122">
        <v>5210.7685147907787</v>
      </c>
      <c r="L1122">
        <v>1078.3606593706952</v>
      </c>
      <c r="M1122">
        <v>2.5857816249294126E-3</v>
      </c>
    </row>
    <row r="1123" spans="1:13">
      <c r="A1123" s="14" t="s">
        <v>666</v>
      </c>
      <c r="B1123" t="s">
        <v>74</v>
      </c>
      <c r="C1123" t="s">
        <v>370</v>
      </c>
      <c r="D1123">
        <v>15.222899999999999</v>
      </c>
      <c r="E1123">
        <v>40695.878525116765</v>
      </c>
      <c r="F1123">
        <v>109.50607308725671</v>
      </c>
      <c r="G1123">
        <v>0</v>
      </c>
      <c r="H1123">
        <v>0</v>
      </c>
      <c r="I1123">
        <v>2</v>
      </c>
      <c r="J1123">
        <v>56208.333333333328</v>
      </c>
      <c r="K1123">
        <v>0</v>
      </c>
      <c r="L1123">
        <v>0</v>
      </c>
      <c r="M1123">
        <v>4.902742772424018E-2</v>
      </c>
    </row>
    <row r="1124" spans="1:13">
      <c r="A1124" s="14" t="s">
        <v>666</v>
      </c>
      <c r="B1124" t="s">
        <v>74</v>
      </c>
      <c r="C1124" t="s">
        <v>371</v>
      </c>
      <c r="D1124">
        <v>6.6</v>
      </c>
    </row>
    <row r="1125" spans="1:13">
      <c r="A1125" s="14" t="s">
        <v>667</v>
      </c>
      <c r="B1125" t="s">
        <v>75</v>
      </c>
      <c r="C1125" t="s">
        <v>365</v>
      </c>
      <c r="D1125">
        <v>478.12209676823687</v>
      </c>
      <c r="E1125">
        <v>44563.298742677624</v>
      </c>
      <c r="F1125">
        <v>2907.3338785130682</v>
      </c>
      <c r="G1125">
        <v>571.69236027277248</v>
      </c>
      <c r="H1125">
        <v>2.1459705449362626E-2</v>
      </c>
      <c r="I1125">
        <v>80.610199999999992</v>
      </c>
      <c r="J1125">
        <v>46861.916822664309</v>
      </c>
      <c r="K1125">
        <v>1949.0865920193726</v>
      </c>
      <c r="L1125">
        <v>465.66774428050041</v>
      </c>
      <c r="M1125">
        <v>3.7308830465118174E-2</v>
      </c>
    </row>
    <row r="1126" spans="1:13">
      <c r="A1126" s="14" t="s">
        <v>667</v>
      </c>
      <c r="B1126" t="s">
        <v>75</v>
      </c>
      <c r="C1126" t="s">
        <v>366</v>
      </c>
      <c r="D1126">
        <v>21.921999999999997</v>
      </c>
      <c r="E1126">
        <v>51726.650358848041</v>
      </c>
      <c r="F1126">
        <v>0</v>
      </c>
      <c r="G1126">
        <v>0</v>
      </c>
      <c r="H1126">
        <v>8.3767608973297228E-2</v>
      </c>
      <c r="I1126">
        <v>6.4</v>
      </c>
      <c r="J1126">
        <v>54432.552083333328</v>
      </c>
      <c r="K1126">
        <v>0</v>
      </c>
      <c r="L1126">
        <v>0</v>
      </c>
      <c r="M1126">
        <v>8.6313336937436896E-2</v>
      </c>
    </row>
    <row r="1127" spans="1:13">
      <c r="A1127" s="14" t="s">
        <v>667</v>
      </c>
      <c r="B1127" t="s">
        <v>75</v>
      </c>
      <c r="C1127" t="s">
        <v>367</v>
      </c>
      <c r="D1127">
        <v>106.3408</v>
      </c>
      <c r="E1127">
        <v>46904.915724569808</v>
      </c>
      <c r="F1127">
        <v>1363.8509396205407</v>
      </c>
      <c r="G1127">
        <v>4.9863269789206024</v>
      </c>
      <c r="H1127">
        <v>1.1844594340408601E-2</v>
      </c>
      <c r="I1127">
        <v>19.386200000000002</v>
      </c>
      <c r="J1127">
        <v>44470.548313147141</v>
      </c>
      <c r="K1127">
        <v>842.1454436661129</v>
      </c>
      <c r="L1127">
        <v>24.948158999700812</v>
      </c>
      <c r="M1127">
        <v>1.7957951656267217E-3</v>
      </c>
    </row>
    <row r="1128" spans="1:13">
      <c r="A1128" s="14" t="s">
        <v>667</v>
      </c>
      <c r="B1128" t="s">
        <v>75</v>
      </c>
      <c r="C1128" t="s">
        <v>368</v>
      </c>
      <c r="D1128">
        <v>25.441096768236385</v>
      </c>
      <c r="E1128">
        <v>41382.906661128589</v>
      </c>
      <c r="F1128">
        <v>131.08711587323549</v>
      </c>
      <c r="G1128">
        <v>0</v>
      </c>
      <c r="H1128">
        <v>0</v>
      </c>
      <c r="I1128">
        <v>7.9320000000000004</v>
      </c>
      <c r="J1128">
        <v>44912.104975626156</v>
      </c>
      <c r="K1128">
        <v>210.16137165910237</v>
      </c>
      <c r="L1128">
        <v>0</v>
      </c>
      <c r="M1128">
        <v>9.9815647228452186E-4</v>
      </c>
    </row>
    <row r="1129" spans="1:13">
      <c r="A1129" s="14" t="s">
        <v>667</v>
      </c>
      <c r="B1129" t="s">
        <v>75</v>
      </c>
      <c r="C1129" t="s">
        <v>369</v>
      </c>
      <c r="D1129">
        <v>300.99940000000015</v>
      </c>
      <c r="E1129">
        <v>43438.272954226275</v>
      </c>
      <c r="F1129">
        <v>4093.7725125033417</v>
      </c>
      <c r="G1129">
        <v>900.57089814796927</v>
      </c>
      <c r="H1129">
        <v>2.2944402159100388E-2</v>
      </c>
      <c r="I1129">
        <v>39.605999999999995</v>
      </c>
      <c r="J1129">
        <v>46788.594162921458</v>
      </c>
      <c r="K1129">
        <v>3481.7012573852462</v>
      </c>
      <c r="L1129">
        <v>935.56329849012752</v>
      </c>
      <c r="M1129">
        <v>4.6739531889945861E-2</v>
      </c>
    </row>
    <row r="1130" spans="1:13">
      <c r="A1130" s="14" t="s">
        <v>667</v>
      </c>
      <c r="B1130" t="s">
        <v>75</v>
      </c>
      <c r="C1130" t="s">
        <v>370</v>
      </c>
      <c r="D1130">
        <v>16.328800000000001</v>
      </c>
      <c r="E1130">
        <v>44722.904010092592</v>
      </c>
      <c r="F1130">
        <v>177.23286463181617</v>
      </c>
      <c r="G1130">
        <v>106.38871196903629</v>
      </c>
      <c r="H1130">
        <v>0</v>
      </c>
      <c r="I1130">
        <v>4.4860000000000007</v>
      </c>
      <c r="J1130">
        <v>45970.240748996875</v>
      </c>
      <c r="K1130">
        <v>273.51761034329019</v>
      </c>
      <c r="L1130">
        <v>0</v>
      </c>
      <c r="M1130">
        <v>2.6567911708632704E-2</v>
      </c>
    </row>
    <row r="1131" spans="1:13">
      <c r="A1131" s="14" t="s">
        <v>667</v>
      </c>
      <c r="B1131" t="s">
        <v>75</v>
      </c>
      <c r="C1131" t="s">
        <v>371</v>
      </c>
      <c r="D1131">
        <v>7.0900000000000007</v>
      </c>
    </row>
    <row r="1132" spans="1:13">
      <c r="A1132" s="14" t="s">
        <v>668</v>
      </c>
      <c r="B1132" t="s">
        <v>47</v>
      </c>
      <c r="C1132" t="s">
        <v>365</v>
      </c>
      <c r="D1132">
        <v>225.05839999999995</v>
      </c>
      <c r="E1132">
        <v>43178.362487543971</v>
      </c>
      <c r="F1132">
        <v>3047.5375724700793</v>
      </c>
      <c r="G1132">
        <v>691.16851448335217</v>
      </c>
      <c r="H1132">
        <v>1.2623947820229939E-2</v>
      </c>
      <c r="I1132">
        <v>47.189300000000017</v>
      </c>
      <c r="J1132">
        <v>43522.269649404974</v>
      </c>
      <c r="K1132">
        <v>2323.7502993263292</v>
      </c>
      <c r="L1132">
        <v>666.97959071230116</v>
      </c>
      <c r="M1132">
        <v>5.0951225377182186E-3</v>
      </c>
    </row>
    <row r="1133" spans="1:13">
      <c r="A1133" s="14" t="s">
        <v>668</v>
      </c>
      <c r="B1133" t="s">
        <v>47</v>
      </c>
      <c r="C1133" t="s">
        <v>366</v>
      </c>
      <c r="D1133">
        <v>11.533300000000001</v>
      </c>
      <c r="E1133">
        <v>50928.822193127737</v>
      </c>
      <c r="F1133">
        <v>32.167723028101236</v>
      </c>
      <c r="G1133">
        <v>0</v>
      </c>
      <c r="H1133">
        <v>0.11763267825341052</v>
      </c>
      <c r="I1133">
        <v>3.7723</v>
      </c>
      <c r="J1133">
        <v>47723.157843579073</v>
      </c>
      <c r="K1133">
        <v>0</v>
      </c>
      <c r="L1133">
        <v>0</v>
      </c>
      <c r="M1133">
        <v>0</v>
      </c>
    </row>
    <row r="1134" spans="1:13">
      <c r="A1134" s="14" t="s">
        <v>668</v>
      </c>
      <c r="B1134" t="s">
        <v>47</v>
      </c>
      <c r="C1134" t="s">
        <v>367</v>
      </c>
      <c r="D1134">
        <v>50.876500000000007</v>
      </c>
      <c r="E1134">
        <v>45489.113883620121</v>
      </c>
      <c r="F1134">
        <v>1034.2299489941327</v>
      </c>
      <c r="G1134">
        <v>0</v>
      </c>
      <c r="H1134">
        <v>7.8164754266672985E-3</v>
      </c>
      <c r="I1134">
        <v>7.2984000000000009</v>
      </c>
      <c r="J1134">
        <v>43264.914341956217</v>
      </c>
      <c r="K1134">
        <v>799.21626657897616</v>
      </c>
      <c r="L1134">
        <v>0</v>
      </c>
      <c r="M1134">
        <v>0</v>
      </c>
    </row>
    <row r="1135" spans="1:13">
      <c r="A1135" s="14" t="s">
        <v>668</v>
      </c>
      <c r="B1135" t="s">
        <v>47</v>
      </c>
      <c r="C1135" t="s">
        <v>368</v>
      </c>
      <c r="D1135">
        <v>9.5</v>
      </c>
      <c r="E1135">
        <v>42956.57894736842</v>
      </c>
      <c r="F1135">
        <v>87.684210526315795</v>
      </c>
      <c r="G1135">
        <v>0</v>
      </c>
      <c r="H1135">
        <v>5.3266262431613583E-3</v>
      </c>
      <c r="I1135">
        <v>3.74</v>
      </c>
      <c r="J1135">
        <v>40991.042780748663</v>
      </c>
      <c r="K1135">
        <v>0</v>
      </c>
      <c r="L1135">
        <v>0</v>
      </c>
      <c r="M1135">
        <v>0</v>
      </c>
    </row>
    <row r="1136" spans="1:13">
      <c r="A1136" s="14" t="s">
        <v>668</v>
      </c>
      <c r="B1136" t="s">
        <v>47</v>
      </c>
      <c r="C1136" t="s">
        <v>369</v>
      </c>
      <c r="D1136">
        <v>136.20320000000004</v>
      </c>
      <c r="E1136">
        <v>41055.127457113071</v>
      </c>
      <c r="F1136">
        <v>4640.5071980687644</v>
      </c>
      <c r="G1136">
        <v>1142.0677340914156</v>
      </c>
      <c r="H1136">
        <v>3.5652398623271598E-3</v>
      </c>
      <c r="I1136">
        <v>26.541699999999999</v>
      </c>
      <c r="J1136">
        <v>42222.713723436464</v>
      </c>
      <c r="K1136">
        <v>3911.6993259663095</v>
      </c>
      <c r="L1136">
        <v>1185.8434086738982</v>
      </c>
      <c r="M1136">
        <v>0</v>
      </c>
    </row>
    <row r="1137" spans="1:13">
      <c r="A1137" s="14" t="s">
        <v>668</v>
      </c>
      <c r="B1137" t="s">
        <v>47</v>
      </c>
      <c r="C1137" t="s">
        <v>370</v>
      </c>
      <c r="D1137">
        <v>6.75</v>
      </c>
    </row>
    <row r="1138" spans="1:13">
      <c r="A1138" s="14" t="s">
        <v>668</v>
      </c>
      <c r="B1138" t="s">
        <v>47</v>
      </c>
      <c r="C1138" t="s">
        <v>371</v>
      </c>
      <c r="D1138">
        <v>10.195400000000001</v>
      </c>
      <c r="E1138">
        <v>50264.308985751748</v>
      </c>
      <c r="F1138">
        <v>0</v>
      </c>
      <c r="G1138">
        <v>0</v>
      </c>
      <c r="H1138">
        <v>3.7712188401100105E-2</v>
      </c>
      <c r="I1138">
        <v>2.8647</v>
      </c>
      <c r="J1138">
        <v>51995.816315844597</v>
      </c>
      <c r="K1138">
        <v>0</v>
      </c>
      <c r="L1138">
        <v>0</v>
      </c>
      <c r="M1138">
        <v>5.6582947424294289E-2</v>
      </c>
    </row>
    <row r="1139" spans="1:13">
      <c r="A1139" s="14" t="s">
        <v>669</v>
      </c>
      <c r="B1139" t="s">
        <v>76</v>
      </c>
      <c r="C1139" t="s">
        <v>365</v>
      </c>
      <c r="D1139">
        <v>1328.3129741295259</v>
      </c>
      <c r="E1139">
        <v>43530.474217663614</v>
      </c>
      <c r="F1139">
        <v>1955.3034417224162</v>
      </c>
      <c r="G1139">
        <v>475.84211124205041</v>
      </c>
      <c r="H1139">
        <v>9.8230435070803864E-3</v>
      </c>
      <c r="I1139">
        <v>170.44089999999994</v>
      </c>
      <c r="J1139">
        <v>44495.37111299776</v>
      </c>
      <c r="K1139">
        <v>1495.0307701965903</v>
      </c>
      <c r="L1139">
        <v>480.70292987187952</v>
      </c>
      <c r="M1139">
        <v>1.8111239185983223E-2</v>
      </c>
    </row>
    <row r="1140" spans="1:13">
      <c r="A1140" s="14" t="s">
        <v>669</v>
      </c>
      <c r="B1140" t="s">
        <v>76</v>
      </c>
      <c r="C1140" t="s">
        <v>366</v>
      </c>
      <c r="D1140">
        <v>122.76169999999999</v>
      </c>
      <c r="E1140">
        <v>45522.170446211392</v>
      </c>
      <c r="F1140">
        <v>437.12346766133084</v>
      </c>
      <c r="G1140">
        <v>2.1363340520699863</v>
      </c>
      <c r="H1140">
        <v>4.5569954970589327E-2</v>
      </c>
      <c r="I1140">
        <v>27.5</v>
      </c>
      <c r="J1140">
        <v>48042.181818181823</v>
      </c>
      <c r="K1140">
        <v>273.81054545454543</v>
      </c>
      <c r="L1140">
        <v>0</v>
      </c>
      <c r="M1140">
        <v>6.5561327649448303E-2</v>
      </c>
    </row>
    <row r="1141" spans="1:13">
      <c r="A1141" s="14" t="s">
        <v>669</v>
      </c>
      <c r="B1141" t="s">
        <v>76</v>
      </c>
      <c r="C1141" t="s">
        <v>367</v>
      </c>
      <c r="D1141">
        <v>379.63570000000004</v>
      </c>
      <c r="E1141">
        <v>46266.293644582613</v>
      </c>
      <c r="F1141">
        <v>1043.4204949639877</v>
      </c>
      <c r="G1141">
        <v>0</v>
      </c>
      <c r="H1141">
        <v>8.6185448839344383E-3</v>
      </c>
      <c r="I1141">
        <v>31.718700000000005</v>
      </c>
      <c r="J1141">
        <v>46494.279058305234</v>
      </c>
      <c r="K1141">
        <v>439.74059466497675</v>
      </c>
      <c r="L1141">
        <v>0</v>
      </c>
      <c r="M1141">
        <v>1.0838304630336989E-2</v>
      </c>
    </row>
    <row r="1142" spans="1:13">
      <c r="A1142" s="14" t="s">
        <v>669</v>
      </c>
      <c r="B1142" t="s">
        <v>76</v>
      </c>
      <c r="C1142" t="s">
        <v>368</v>
      </c>
      <c r="D1142">
        <v>142.00799999999998</v>
      </c>
      <c r="E1142">
        <v>40938.845493446373</v>
      </c>
      <c r="F1142">
        <v>267.59055827840689</v>
      </c>
      <c r="G1142">
        <v>0</v>
      </c>
      <c r="H1142">
        <v>0</v>
      </c>
      <c r="I1142">
        <v>13.683299999999999</v>
      </c>
      <c r="J1142">
        <v>38874.659986991443</v>
      </c>
      <c r="K1142">
        <v>146.16357165303691</v>
      </c>
      <c r="L1142">
        <v>0</v>
      </c>
      <c r="M1142">
        <v>0</v>
      </c>
    </row>
    <row r="1143" spans="1:13">
      <c r="A1143" s="14" t="s">
        <v>669</v>
      </c>
      <c r="B1143" t="s">
        <v>76</v>
      </c>
      <c r="C1143" t="s">
        <v>369</v>
      </c>
      <c r="D1143">
        <v>600.22107412952778</v>
      </c>
      <c r="E1143">
        <v>41845.202069518113</v>
      </c>
      <c r="F1143">
        <v>3303.3432104586964</v>
      </c>
      <c r="G1143">
        <v>1017.7797253885983</v>
      </c>
      <c r="H1143">
        <v>5.5730369951632356E-3</v>
      </c>
      <c r="I1143">
        <v>70.301500000000004</v>
      </c>
      <c r="J1143">
        <v>42008.930143738042</v>
      </c>
      <c r="K1143">
        <v>2930.2627966686337</v>
      </c>
      <c r="L1143">
        <v>1101.4306949353852</v>
      </c>
      <c r="M1143">
        <v>7.1047284925662944E-3</v>
      </c>
    </row>
    <row r="1144" spans="1:13">
      <c r="A1144" s="14" t="s">
        <v>669</v>
      </c>
      <c r="B1144" t="s">
        <v>76</v>
      </c>
      <c r="C1144" t="s">
        <v>370</v>
      </c>
      <c r="D1144">
        <v>47.323999999999998</v>
      </c>
      <c r="E1144">
        <v>45822.825275406416</v>
      </c>
      <c r="F1144">
        <v>1182.9494548220778</v>
      </c>
      <c r="G1144">
        <v>78.584439185191442</v>
      </c>
      <c r="H1144">
        <v>1.2897647462959056E-2</v>
      </c>
      <c r="I1144">
        <v>14.942</v>
      </c>
      <c r="J1144">
        <v>48897.577298889039</v>
      </c>
      <c r="K1144">
        <v>898.29473966001876</v>
      </c>
      <c r="L1144">
        <v>34.733636728684246</v>
      </c>
      <c r="M1144">
        <v>1.2115674532518817E-2</v>
      </c>
    </row>
    <row r="1145" spans="1:13">
      <c r="A1145" s="14" t="s">
        <v>669</v>
      </c>
      <c r="B1145" t="s">
        <v>76</v>
      </c>
      <c r="C1145" t="s">
        <v>371</v>
      </c>
      <c r="D1145">
        <v>36.362499999999997</v>
      </c>
      <c r="E1145">
        <v>43199.526435201107</v>
      </c>
      <c r="F1145">
        <v>1945.8268820900655</v>
      </c>
      <c r="G1145">
        <v>472.82832588518386</v>
      </c>
      <c r="H1145">
        <v>1.1489821320902292E-3</v>
      </c>
      <c r="I1145">
        <v>12.295400000000001</v>
      </c>
      <c r="J1145">
        <v>46528.048836692302</v>
      </c>
      <c r="K1145">
        <v>968.85095238869815</v>
      </c>
      <c r="L1145">
        <v>323.7161865413081</v>
      </c>
      <c r="M1145">
        <v>1.2434216256486172E-2</v>
      </c>
    </row>
    <row r="1146" spans="1:13">
      <c r="A1146" s="14" t="s">
        <v>670</v>
      </c>
      <c r="B1146" t="s">
        <v>77</v>
      </c>
      <c r="C1146" t="s">
        <v>365</v>
      </c>
      <c r="D1146">
        <v>538.2154000000005</v>
      </c>
      <c r="E1146">
        <v>42776.997073724226</v>
      </c>
      <c r="F1146">
        <v>2547.2877587672115</v>
      </c>
      <c r="G1146">
        <v>444.55255275118429</v>
      </c>
      <c r="H1146">
        <v>7.0524230578672799E-3</v>
      </c>
      <c r="I1146">
        <v>95.968199999999953</v>
      </c>
      <c r="J1146">
        <v>43240.444239168137</v>
      </c>
      <c r="K1146">
        <v>2855.7970244310104</v>
      </c>
      <c r="L1146">
        <v>639.57227498275506</v>
      </c>
      <c r="M1146">
        <v>1.8151195342267498E-2</v>
      </c>
    </row>
    <row r="1147" spans="1:13">
      <c r="A1147" s="14" t="s">
        <v>670</v>
      </c>
      <c r="B1147" t="s">
        <v>77</v>
      </c>
      <c r="C1147" t="s">
        <v>366</v>
      </c>
      <c r="D1147">
        <v>26.4</v>
      </c>
      <c r="E1147">
        <v>48566.354166666657</v>
      </c>
      <c r="F1147">
        <v>0</v>
      </c>
      <c r="G1147">
        <v>0</v>
      </c>
      <c r="H1147">
        <v>4.9245990837927994E-2</v>
      </c>
      <c r="I1147">
        <v>9.7999999999999989</v>
      </c>
      <c r="J1147">
        <v>53161.826530612248</v>
      </c>
      <c r="K1147">
        <v>0</v>
      </c>
      <c r="L1147">
        <v>0</v>
      </c>
      <c r="M1147">
        <v>0.11811164179299287</v>
      </c>
    </row>
    <row r="1148" spans="1:13">
      <c r="A1148" s="14" t="s">
        <v>670</v>
      </c>
      <c r="B1148" t="s">
        <v>77</v>
      </c>
      <c r="C1148" t="s">
        <v>367</v>
      </c>
      <c r="D1148">
        <v>118.07419999999999</v>
      </c>
      <c r="E1148">
        <v>45996.384356898765</v>
      </c>
      <c r="F1148">
        <v>1141.8524961422565</v>
      </c>
      <c r="G1148">
        <v>0</v>
      </c>
      <c r="H1148">
        <v>8.1042417655451081E-3</v>
      </c>
      <c r="I1148">
        <v>11.678000000000001</v>
      </c>
      <c r="J1148">
        <v>44987.073985271454</v>
      </c>
      <c r="K1148">
        <v>800.90768967288909</v>
      </c>
      <c r="L1148">
        <v>0</v>
      </c>
      <c r="M1148">
        <v>6.4112388465280782E-3</v>
      </c>
    </row>
    <row r="1149" spans="1:13">
      <c r="A1149" s="14" t="s">
        <v>670</v>
      </c>
      <c r="B1149" t="s">
        <v>77</v>
      </c>
      <c r="C1149" t="s">
        <v>368</v>
      </c>
      <c r="D1149">
        <v>44.750799999999998</v>
      </c>
      <c r="E1149">
        <v>41543.898880020024</v>
      </c>
      <c r="F1149">
        <v>741.43925918642799</v>
      </c>
      <c r="G1149">
        <v>14.168461792861804</v>
      </c>
      <c r="H1149">
        <v>9.5897271460688462E-4</v>
      </c>
      <c r="I1149">
        <v>5.8599999999999994</v>
      </c>
      <c r="J1149">
        <v>40781.626848691696</v>
      </c>
      <c r="K1149">
        <v>1678.4982935153585</v>
      </c>
      <c r="L1149">
        <v>0</v>
      </c>
      <c r="M1149">
        <v>0</v>
      </c>
    </row>
    <row r="1150" spans="1:13">
      <c r="A1150" s="14" t="s">
        <v>670</v>
      </c>
      <c r="B1150" t="s">
        <v>77</v>
      </c>
      <c r="C1150" t="s">
        <v>369</v>
      </c>
      <c r="D1150">
        <v>281.88110000000023</v>
      </c>
      <c r="E1150">
        <v>40169.060589730863</v>
      </c>
      <c r="F1150">
        <v>4126.6112201208225</v>
      </c>
      <c r="G1150">
        <v>841.02545363984939</v>
      </c>
      <c r="H1150">
        <v>1.698627148263136E-3</v>
      </c>
      <c r="I1150">
        <v>59.853300000000004</v>
      </c>
      <c r="J1150">
        <v>41134.505184620837</v>
      </c>
      <c r="K1150">
        <v>4113.3855610300516</v>
      </c>
      <c r="L1150">
        <v>1025.4839749855062</v>
      </c>
      <c r="M1150">
        <v>4.5500497672578298E-3</v>
      </c>
    </row>
    <row r="1151" spans="1:13">
      <c r="A1151" s="14" t="s">
        <v>670</v>
      </c>
      <c r="B1151" t="s">
        <v>77</v>
      </c>
      <c r="C1151" t="s">
        <v>370</v>
      </c>
      <c r="D1151">
        <v>26.3</v>
      </c>
      <c r="E1151">
        <v>46088.32699619772</v>
      </c>
      <c r="F1151">
        <v>1105.8174904942966</v>
      </c>
      <c r="G1151">
        <v>0</v>
      </c>
      <c r="H1151">
        <v>1.2445959816501054E-2</v>
      </c>
      <c r="I1151">
        <v>6.9768999999999997</v>
      </c>
      <c r="J1151">
        <v>44693.646891886077</v>
      </c>
      <c r="K1151">
        <v>1243.6755579125399</v>
      </c>
      <c r="L1151">
        <v>0</v>
      </c>
      <c r="M1151">
        <v>9.3962527718984678E-3</v>
      </c>
    </row>
    <row r="1152" spans="1:13">
      <c r="A1152" s="14" t="s">
        <v>670</v>
      </c>
      <c r="B1152" t="s">
        <v>77</v>
      </c>
      <c r="C1152" t="s">
        <v>371</v>
      </c>
      <c r="D1152">
        <v>40.8093</v>
      </c>
      <c r="E1152">
        <v>46949.000840494686</v>
      </c>
      <c r="F1152">
        <v>261.93710747305153</v>
      </c>
      <c r="G1152">
        <v>38.27068829899067</v>
      </c>
      <c r="H1152">
        <v>1.3141495015068498E-2</v>
      </c>
      <c r="I1152">
        <v>1.8</v>
      </c>
      <c r="J1152">
        <v>50290.740740740745</v>
      </c>
      <c r="K1152">
        <v>0</v>
      </c>
      <c r="L1152">
        <v>0</v>
      </c>
      <c r="M1152">
        <v>0</v>
      </c>
    </row>
    <row r="1153" spans="1:13">
      <c r="A1153" s="14" t="s">
        <v>671</v>
      </c>
      <c r="B1153" t="s">
        <v>78</v>
      </c>
      <c r="C1153" t="s">
        <v>365</v>
      </c>
      <c r="D1153">
        <v>280.24300000000005</v>
      </c>
      <c r="E1153">
        <v>43831.912062031894</v>
      </c>
      <c r="F1153">
        <v>2342.974133163003</v>
      </c>
      <c r="G1153">
        <v>498.71889752821642</v>
      </c>
      <c r="H1153">
        <v>2.1959404257108909E-2</v>
      </c>
      <c r="I1153">
        <v>40.862900000000003</v>
      </c>
      <c r="J1153">
        <v>44779.838304835597</v>
      </c>
      <c r="K1153">
        <v>2315.6024168622394</v>
      </c>
      <c r="L1153">
        <v>782.26435226085266</v>
      </c>
      <c r="M1153">
        <v>3.310415544774753E-2</v>
      </c>
    </row>
    <row r="1154" spans="1:13">
      <c r="A1154" s="14" t="s">
        <v>671</v>
      </c>
      <c r="B1154" t="s">
        <v>78</v>
      </c>
      <c r="C1154" t="s">
        <v>366</v>
      </c>
      <c r="D1154">
        <v>18.587699999999998</v>
      </c>
      <c r="E1154">
        <v>53468.390432024054</v>
      </c>
      <c r="F1154">
        <v>201.69251709463788</v>
      </c>
      <c r="G1154">
        <v>0</v>
      </c>
      <c r="H1154">
        <v>0.11706480741990856</v>
      </c>
      <c r="I1154">
        <v>6.8</v>
      </c>
      <c r="J1154">
        <v>54026.875000000007</v>
      </c>
      <c r="K1154">
        <v>0</v>
      </c>
      <c r="L1154">
        <v>0</v>
      </c>
      <c r="M1154">
        <v>0.13203917893985676</v>
      </c>
    </row>
    <row r="1155" spans="1:13">
      <c r="A1155" s="14" t="s">
        <v>671</v>
      </c>
      <c r="B1155" t="s">
        <v>78</v>
      </c>
      <c r="C1155" t="s">
        <v>367</v>
      </c>
      <c r="D1155">
        <v>72.717599999999962</v>
      </c>
      <c r="E1155">
        <v>45640.345395520962</v>
      </c>
      <c r="F1155">
        <v>788.76365556619066</v>
      </c>
      <c r="G1155">
        <v>0</v>
      </c>
      <c r="H1155">
        <v>1.3515684049812073E-2</v>
      </c>
      <c r="I1155">
        <v>6.7629999999999999</v>
      </c>
      <c r="J1155">
        <v>52340.865740056201</v>
      </c>
      <c r="K1155">
        <v>504.36196954014491</v>
      </c>
      <c r="L1155">
        <v>0</v>
      </c>
      <c r="M1155">
        <v>3.4450474155697221E-2</v>
      </c>
    </row>
    <row r="1156" spans="1:13">
      <c r="A1156" s="14" t="s">
        <v>671</v>
      </c>
      <c r="B1156" t="s">
        <v>78</v>
      </c>
      <c r="C1156" t="s">
        <v>368</v>
      </c>
      <c r="D1156">
        <v>30.999199999999998</v>
      </c>
      <c r="E1156">
        <v>40087.722102505883</v>
      </c>
      <c r="F1156">
        <v>581.91824305143359</v>
      </c>
      <c r="G1156">
        <v>0</v>
      </c>
      <c r="H1156">
        <v>5.6085394975937631E-3</v>
      </c>
      <c r="I1156">
        <v>2.1785000000000001</v>
      </c>
      <c r="J1156">
        <v>37360.879045214599</v>
      </c>
      <c r="K1156">
        <v>38.558641266926784</v>
      </c>
      <c r="L1156">
        <v>0</v>
      </c>
      <c r="M1156">
        <v>0</v>
      </c>
    </row>
    <row r="1157" spans="1:13">
      <c r="A1157" s="14" t="s">
        <v>671</v>
      </c>
      <c r="B1157" t="s">
        <v>78</v>
      </c>
      <c r="C1157" t="s">
        <v>369</v>
      </c>
      <c r="D1157">
        <v>128.67450000000005</v>
      </c>
      <c r="E1157">
        <v>42000.596900188684</v>
      </c>
      <c r="F1157">
        <v>4410.0858367430956</v>
      </c>
      <c r="G1157">
        <v>1076.0007616116629</v>
      </c>
      <c r="H1157">
        <v>1.7786258772101052E-2</v>
      </c>
      <c r="I1157">
        <v>22.504999999999999</v>
      </c>
      <c r="J1157">
        <v>39914.395675035179</v>
      </c>
      <c r="K1157">
        <v>4038.0017773828044</v>
      </c>
      <c r="L1157">
        <v>1420.377249500111</v>
      </c>
      <c r="M1157">
        <v>0</v>
      </c>
    </row>
    <row r="1158" spans="1:13">
      <c r="A1158" s="14" t="s">
        <v>671</v>
      </c>
      <c r="B1158" t="s">
        <v>78</v>
      </c>
      <c r="C1158" t="s">
        <v>370</v>
      </c>
      <c r="D1158">
        <v>16.664000000000001</v>
      </c>
      <c r="E1158">
        <v>44474.856777084322</v>
      </c>
      <c r="F1158">
        <v>0</v>
      </c>
      <c r="G1158">
        <v>12.91046567450792</v>
      </c>
      <c r="H1158">
        <v>3.1131556834117381E-3</v>
      </c>
      <c r="I1158">
        <v>1.0164</v>
      </c>
      <c r="J1158">
        <v>58439.73501246229</v>
      </c>
      <c r="K1158">
        <v>0</v>
      </c>
      <c r="L1158">
        <v>0</v>
      </c>
      <c r="M1158">
        <v>4.8591583441099512E-2</v>
      </c>
    </row>
    <row r="1159" spans="1:13">
      <c r="A1159" s="14" t="s">
        <v>671</v>
      </c>
      <c r="B1159" t="s">
        <v>78</v>
      </c>
      <c r="C1159" t="s">
        <v>371</v>
      </c>
      <c r="D1159">
        <v>12.600000000000001</v>
      </c>
      <c r="E1159">
        <v>46242.350529100528</v>
      </c>
      <c r="F1159">
        <v>792.97698412698401</v>
      </c>
      <c r="G1159">
        <v>86.784126984126971</v>
      </c>
      <c r="H1159">
        <v>1.0372846059230801E-2</v>
      </c>
      <c r="I1159">
        <v>1.6</v>
      </c>
      <c r="J1159">
        <v>43379.833333333336</v>
      </c>
      <c r="K1159">
        <v>157.5</v>
      </c>
      <c r="L1159">
        <v>0</v>
      </c>
      <c r="M1159">
        <v>0</v>
      </c>
    </row>
    <row r="1160" spans="1:13">
      <c r="A1160" s="14" t="s">
        <v>672</v>
      </c>
      <c r="B1160" t="s">
        <v>79</v>
      </c>
      <c r="C1160" t="s">
        <v>365</v>
      </c>
      <c r="D1160">
        <v>178.93560000000005</v>
      </c>
      <c r="E1160">
        <v>45348.46878802577</v>
      </c>
      <c r="F1160">
        <v>2647.8337457722218</v>
      </c>
      <c r="G1160">
        <v>435.52998956048975</v>
      </c>
      <c r="H1160">
        <v>4.8758998662690831E-2</v>
      </c>
      <c r="I1160">
        <v>30.678999999999998</v>
      </c>
      <c r="J1160">
        <v>45271.247704727437</v>
      </c>
      <c r="K1160">
        <v>2048.4099872877214</v>
      </c>
      <c r="L1160">
        <v>378.99572997816097</v>
      </c>
      <c r="M1160">
        <v>2.3069994062570855E-2</v>
      </c>
    </row>
    <row r="1161" spans="1:13">
      <c r="A1161" s="14" t="s">
        <v>672</v>
      </c>
      <c r="B1161" t="s">
        <v>79</v>
      </c>
      <c r="C1161" t="s">
        <v>366</v>
      </c>
      <c r="D1161">
        <v>16.78</v>
      </c>
      <c r="E1161">
        <v>55763.721692491061</v>
      </c>
      <c r="F1161">
        <v>0</v>
      </c>
      <c r="G1161">
        <v>0</v>
      </c>
      <c r="H1161">
        <v>0.10520169820181229</v>
      </c>
      <c r="I1161">
        <v>2</v>
      </c>
      <c r="J1161">
        <v>54912.5</v>
      </c>
      <c r="K1161">
        <v>0</v>
      </c>
      <c r="L1161">
        <v>0</v>
      </c>
      <c r="M1161">
        <v>8.4329615297063509E-2</v>
      </c>
    </row>
    <row r="1162" spans="1:13">
      <c r="A1162" s="14" t="s">
        <v>672</v>
      </c>
      <c r="B1162" t="s">
        <v>79</v>
      </c>
      <c r="C1162" t="s">
        <v>367</v>
      </c>
      <c r="D1162">
        <v>34.561500000000002</v>
      </c>
      <c r="E1162">
        <v>46364.305031128075</v>
      </c>
      <c r="F1162">
        <v>1290.1783776745799</v>
      </c>
      <c r="G1162">
        <v>0.71582541267016753</v>
      </c>
      <c r="H1162">
        <v>9.4979159801049477E-3</v>
      </c>
      <c r="I1162">
        <v>7.05</v>
      </c>
      <c r="J1162">
        <v>51619.148936170219</v>
      </c>
      <c r="K1162">
        <v>460.99290780141843</v>
      </c>
      <c r="L1162">
        <v>0</v>
      </c>
      <c r="M1162">
        <v>3.6196260536815884E-2</v>
      </c>
    </row>
    <row r="1163" spans="1:13">
      <c r="A1163" s="14" t="s">
        <v>672</v>
      </c>
      <c r="B1163" t="s">
        <v>79</v>
      </c>
      <c r="C1163" t="s">
        <v>368</v>
      </c>
      <c r="D1163">
        <v>13.755399999999998</v>
      </c>
      <c r="E1163">
        <v>41318.581308673936</v>
      </c>
      <c r="F1163">
        <v>11.195603181296075</v>
      </c>
      <c r="G1163">
        <v>0</v>
      </c>
      <c r="H1163">
        <v>0</v>
      </c>
      <c r="I1163">
        <v>1.9000000000000001</v>
      </c>
      <c r="J1163">
        <v>38393.421052631573</v>
      </c>
      <c r="K1163">
        <v>0</v>
      </c>
      <c r="L1163">
        <v>0</v>
      </c>
      <c r="M1163">
        <v>0</v>
      </c>
    </row>
    <row r="1164" spans="1:13">
      <c r="A1164" s="14" t="s">
        <v>672</v>
      </c>
      <c r="B1164" t="s">
        <v>79</v>
      </c>
      <c r="C1164" t="s">
        <v>369</v>
      </c>
      <c r="D1164">
        <v>95.93869999999994</v>
      </c>
      <c r="E1164">
        <v>43575.105006287027</v>
      </c>
      <c r="F1164">
        <v>4400.1869944037207</v>
      </c>
      <c r="G1164">
        <v>812.05061148420862</v>
      </c>
      <c r="H1164">
        <v>6.6047106175101136E-2</v>
      </c>
      <c r="I1164">
        <v>15.728999999999997</v>
      </c>
      <c r="J1164">
        <v>40807.157161930198</v>
      </c>
      <c r="K1164">
        <v>3788.7449933244329</v>
      </c>
      <c r="L1164">
        <v>739.22118380062307</v>
      </c>
      <c r="M1164">
        <v>0</v>
      </c>
    </row>
    <row r="1165" spans="1:13">
      <c r="A1165" s="14" t="s">
        <v>672</v>
      </c>
      <c r="B1165" t="s">
        <v>79</v>
      </c>
      <c r="C1165" t="s">
        <v>370</v>
      </c>
      <c r="D1165">
        <v>8.3999999999999986</v>
      </c>
      <c r="E1165">
        <v>48728.603174603188</v>
      </c>
      <c r="F1165">
        <v>0</v>
      </c>
      <c r="G1165">
        <v>0</v>
      </c>
      <c r="H1165">
        <v>1.6568118461110423E-3</v>
      </c>
      <c r="I1165">
        <v>3</v>
      </c>
      <c r="J1165">
        <v>47666.666666666664</v>
      </c>
      <c r="K1165">
        <v>0</v>
      </c>
      <c r="L1165">
        <v>0</v>
      </c>
      <c r="M1165">
        <v>6.5348484848484864E-2</v>
      </c>
    </row>
    <row r="1166" spans="1:13">
      <c r="A1166" s="14" t="s">
        <v>672</v>
      </c>
      <c r="B1166" t="s">
        <v>79</v>
      </c>
      <c r="C1166" t="s">
        <v>371</v>
      </c>
      <c r="D1166">
        <v>9.5</v>
      </c>
      <c r="E1166">
        <v>44011.314385964914</v>
      </c>
      <c r="F1166">
        <v>726.21052631578948</v>
      </c>
      <c r="G1166">
        <v>0</v>
      </c>
      <c r="H1166">
        <v>0</v>
      </c>
      <c r="I1166">
        <v>1</v>
      </c>
      <c r="J1166">
        <v>57333.333333333336</v>
      </c>
      <c r="K1166">
        <v>0</v>
      </c>
      <c r="L1166">
        <v>0</v>
      </c>
      <c r="M1166">
        <v>2.7816860465116319E-2</v>
      </c>
    </row>
    <row r="1167" spans="1:13">
      <c r="A1167" s="14" t="s">
        <v>673</v>
      </c>
      <c r="B1167" t="s">
        <v>80</v>
      </c>
      <c r="C1167" t="s">
        <v>365</v>
      </c>
      <c r="D1167">
        <v>120.64879999999999</v>
      </c>
      <c r="E1167">
        <v>43992.696200045109</v>
      </c>
      <c r="F1167">
        <v>2123.953905882197</v>
      </c>
      <c r="G1167">
        <v>430.69479348323398</v>
      </c>
      <c r="H1167">
        <v>2.553587011025028E-2</v>
      </c>
      <c r="I1167">
        <v>22.239200000000004</v>
      </c>
      <c r="J1167">
        <v>45188.285699725406</v>
      </c>
      <c r="K1167">
        <v>1994.9948739163274</v>
      </c>
      <c r="L1167">
        <v>417.87879060397853</v>
      </c>
      <c r="M1167">
        <v>5.7684428829426433E-2</v>
      </c>
    </row>
    <row r="1168" spans="1:13">
      <c r="A1168" s="14" t="s">
        <v>673</v>
      </c>
      <c r="B1168" t="s">
        <v>80</v>
      </c>
      <c r="C1168" t="s">
        <v>366</v>
      </c>
      <c r="D1168">
        <v>21.3123</v>
      </c>
      <c r="E1168">
        <v>44216.056260156496</v>
      </c>
      <c r="F1168">
        <v>0</v>
      </c>
      <c r="G1168">
        <v>10.026604355231486</v>
      </c>
      <c r="H1168">
        <v>3.8033187544473615E-2</v>
      </c>
      <c r="I1168">
        <v>4.1692</v>
      </c>
      <c r="J1168">
        <v>56643.818158559588</v>
      </c>
      <c r="K1168">
        <v>7.6753333972944446</v>
      </c>
      <c r="L1168">
        <v>0</v>
      </c>
      <c r="M1168">
        <v>0.18307044814585549</v>
      </c>
    </row>
    <row r="1169" spans="1:13">
      <c r="A1169" s="14" t="s">
        <v>673</v>
      </c>
      <c r="B1169" t="s">
        <v>80</v>
      </c>
      <c r="C1169" t="s">
        <v>367</v>
      </c>
      <c r="D1169">
        <v>29.835400000000007</v>
      </c>
      <c r="E1169">
        <v>45770.43186282066</v>
      </c>
      <c r="F1169">
        <v>971.86563612353086</v>
      </c>
      <c r="G1169">
        <v>5.4743693732948095</v>
      </c>
      <c r="H1169">
        <v>2.1630841112488929E-3</v>
      </c>
      <c r="I1169">
        <v>2.92</v>
      </c>
      <c r="J1169">
        <v>45966.210045662105</v>
      </c>
      <c r="K1169">
        <v>0</v>
      </c>
      <c r="L1169">
        <v>0</v>
      </c>
      <c r="M1169">
        <v>5.037574752150676E-2</v>
      </c>
    </row>
    <row r="1170" spans="1:13">
      <c r="A1170" s="14" t="s">
        <v>673</v>
      </c>
      <c r="B1170" t="s">
        <v>80</v>
      </c>
      <c r="C1170" t="s">
        <v>368</v>
      </c>
      <c r="D1170">
        <v>11.900100000000002</v>
      </c>
      <c r="E1170">
        <v>40530.569350957827</v>
      </c>
      <c r="F1170">
        <v>1625.8485222813254</v>
      </c>
      <c r="G1170">
        <v>0</v>
      </c>
      <c r="H1170">
        <v>2.7232616676089619E-3</v>
      </c>
      <c r="I1170">
        <v>3.4</v>
      </c>
      <c r="J1170">
        <v>47476.960784313735</v>
      </c>
      <c r="K1170">
        <v>686.17647058823536</v>
      </c>
      <c r="L1170">
        <v>0</v>
      </c>
      <c r="M1170">
        <v>6.4292315333507058E-2</v>
      </c>
    </row>
    <row r="1171" spans="1:13">
      <c r="A1171" s="14" t="s">
        <v>673</v>
      </c>
      <c r="B1171" t="s">
        <v>80</v>
      </c>
      <c r="C1171" t="s">
        <v>369</v>
      </c>
      <c r="D1171">
        <v>47.698500000000017</v>
      </c>
      <c r="E1171">
        <v>42858.631281207287</v>
      </c>
      <c r="F1171">
        <v>4358.8106544230923</v>
      </c>
      <c r="G1171">
        <v>1081.4971120685134</v>
      </c>
      <c r="H1171">
        <v>4.5225238049849507E-2</v>
      </c>
      <c r="I1171">
        <v>9.9499999999999993</v>
      </c>
      <c r="J1171">
        <v>40019.505862646569</v>
      </c>
      <c r="K1171">
        <v>4126.2562814070343</v>
      </c>
      <c r="L1171">
        <v>933.99899497487456</v>
      </c>
      <c r="M1171">
        <v>0</v>
      </c>
    </row>
    <row r="1172" spans="1:13">
      <c r="A1172" s="14" t="s">
        <v>673</v>
      </c>
      <c r="B1172" t="s">
        <v>80</v>
      </c>
      <c r="C1172" t="s">
        <v>370</v>
      </c>
      <c r="D1172">
        <v>4</v>
      </c>
    </row>
    <row r="1173" spans="1:13">
      <c r="A1173" s="14" t="s">
        <v>673</v>
      </c>
      <c r="B1173" t="s">
        <v>80</v>
      </c>
      <c r="C1173" t="s">
        <v>371</v>
      </c>
      <c r="D1173">
        <v>5.9024999999999999</v>
      </c>
    </row>
    <row r="1174" spans="1:13">
      <c r="A1174" s="14" t="s">
        <v>674</v>
      </c>
      <c r="B1174" t="s">
        <v>81</v>
      </c>
      <c r="C1174" t="s">
        <v>365</v>
      </c>
      <c r="D1174">
        <v>146.19579999999993</v>
      </c>
      <c r="E1174">
        <v>43060.412672593906</v>
      </c>
      <c r="F1174">
        <v>2304.4742735427435</v>
      </c>
      <c r="G1174">
        <v>401.78582421656449</v>
      </c>
      <c r="H1174">
        <v>8.3727328655623708E-3</v>
      </c>
      <c r="I1174">
        <v>26.4693</v>
      </c>
      <c r="J1174">
        <v>47282.845378104699</v>
      </c>
      <c r="K1174">
        <v>1491.2917984230789</v>
      </c>
      <c r="L1174">
        <v>405.5702266399187</v>
      </c>
      <c r="M1174">
        <v>4.6815536949152962E-2</v>
      </c>
    </row>
    <row r="1175" spans="1:13">
      <c r="A1175" s="14" t="s">
        <v>674</v>
      </c>
      <c r="B1175" t="s">
        <v>81</v>
      </c>
      <c r="C1175" t="s">
        <v>366</v>
      </c>
      <c r="D1175">
        <v>12.3</v>
      </c>
      <c r="E1175">
        <v>47115.611111111109</v>
      </c>
      <c r="F1175">
        <v>288.3739837398374</v>
      </c>
      <c r="G1175">
        <v>17.386178861788615</v>
      </c>
      <c r="H1175">
        <v>6.6082228516058175E-2</v>
      </c>
      <c r="I1175">
        <v>4.4000000000000004</v>
      </c>
      <c r="J1175">
        <v>50959.84848484848</v>
      </c>
      <c r="K1175">
        <v>454.5454545454545</v>
      </c>
      <c r="L1175">
        <v>0</v>
      </c>
      <c r="M1175">
        <v>5.0148820487129216E-2</v>
      </c>
    </row>
    <row r="1176" spans="1:13">
      <c r="A1176" s="14" t="s">
        <v>674</v>
      </c>
      <c r="B1176" t="s">
        <v>81</v>
      </c>
      <c r="C1176" t="s">
        <v>367</v>
      </c>
      <c r="D1176">
        <v>42.025800000000004</v>
      </c>
      <c r="E1176">
        <v>44518.310950257532</v>
      </c>
      <c r="F1176">
        <v>562.15396256585245</v>
      </c>
      <c r="G1176">
        <v>48.16112959182216</v>
      </c>
      <c r="H1176">
        <v>1.9915097160407712E-3</v>
      </c>
      <c r="I1176">
        <v>7.8973999999999993</v>
      </c>
      <c r="J1176">
        <v>47780.271355129538</v>
      </c>
      <c r="K1176">
        <v>210.95550434320157</v>
      </c>
      <c r="L1176">
        <v>85.985260971965474</v>
      </c>
      <c r="M1176">
        <v>0</v>
      </c>
    </row>
    <row r="1177" spans="1:13">
      <c r="A1177" s="14" t="s">
        <v>674</v>
      </c>
      <c r="B1177" t="s">
        <v>81</v>
      </c>
      <c r="C1177" t="s">
        <v>368</v>
      </c>
      <c r="D1177">
        <v>15.7514</v>
      </c>
      <c r="E1177">
        <v>41119.156392447658</v>
      </c>
      <c r="F1177">
        <v>550.68120928933297</v>
      </c>
      <c r="G1177">
        <v>0</v>
      </c>
      <c r="H1177">
        <v>0</v>
      </c>
      <c r="I1177">
        <v>0.6</v>
      </c>
      <c r="J1177">
        <v>38358.333333333336</v>
      </c>
      <c r="K1177">
        <v>0</v>
      </c>
      <c r="L1177">
        <v>0</v>
      </c>
      <c r="M1177">
        <v>0</v>
      </c>
    </row>
    <row r="1178" spans="1:13">
      <c r="A1178" s="14" t="s">
        <v>674</v>
      </c>
      <c r="B1178" t="s">
        <v>81</v>
      </c>
      <c r="C1178" t="s">
        <v>369</v>
      </c>
      <c r="D1178">
        <v>56.398600000000002</v>
      </c>
      <c r="E1178">
        <v>42126.014061814793</v>
      </c>
      <c r="F1178">
        <v>4879.4312270162727</v>
      </c>
      <c r="G1178">
        <v>950.35054061625601</v>
      </c>
      <c r="H1178">
        <v>3.2323537591754221E-3</v>
      </c>
      <c r="I1178">
        <v>10.4719</v>
      </c>
      <c r="J1178">
        <v>45410.629478254501</v>
      </c>
      <c r="K1178">
        <v>3419.3842569161279</v>
      </c>
      <c r="L1178">
        <v>960.29373848107787</v>
      </c>
      <c r="M1178">
        <v>9.6011544761721218E-2</v>
      </c>
    </row>
    <row r="1179" spans="1:13">
      <c r="A1179" s="14" t="s">
        <v>674</v>
      </c>
      <c r="B1179" t="s">
        <v>81</v>
      </c>
      <c r="C1179" t="s">
        <v>370</v>
      </c>
      <c r="D1179">
        <v>10.02</v>
      </c>
      <c r="E1179">
        <v>42936.768130405857</v>
      </c>
      <c r="F1179">
        <v>1494.5109780439122</v>
      </c>
      <c r="G1179">
        <v>0</v>
      </c>
      <c r="H1179">
        <v>6.1099685778927349E-3</v>
      </c>
      <c r="I1179">
        <v>2</v>
      </c>
      <c r="J1179">
        <v>46791.666666666672</v>
      </c>
      <c r="K1179">
        <v>0</v>
      </c>
      <c r="L1179">
        <v>0</v>
      </c>
      <c r="M1179">
        <v>0</v>
      </c>
    </row>
    <row r="1180" spans="1:13">
      <c r="A1180" s="14" t="s">
        <v>674</v>
      </c>
      <c r="B1180" t="s">
        <v>81</v>
      </c>
      <c r="C1180" t="s">
        <v>371</v>
      </c>
      <c r="D1180">
        <v>9.6999999999999993</v>
      </c>
      <c r="E1180">
        <v>40314.733676975935</v>
      </c>
      <c r="F1180">
        <v>1122.7216494845361</v>
      </c>
      <c r="G1180">
        <v>299.28865979381442</v>
      </c>
      <c r="H1180">
        <v>4.8178435110191129E-3</v>
      </c>
      <c r="I1180">
        <v>1.1000000000000001</v>
      </c>
      <c r="J1180">
        <v>52587.878787878792</v>
      </c>
      <c r="K1180">
        <v>0</v>
      </c>
      <c r="L1180">
        <v>0</v>
      </c>
      <c r="M1180">
        <v>0</v>
      </c>
    </row>
    <row r="1181" spans="1:13">
      <c r="A1181" s="14" t="s">
        <v>675</v>
      </c>
      <c r="B1181" t="s">
        <v>82</v>
      </c>
      <c r="C1181" t="s">
        <v>365</v>
      </c>
      <c r="D1181">
        <v>132.21980000000002</v>
      </c>
      <c r="E1181">
        <v>44418.414072690561</v>
      </c>
      <c r="F1181">
        <v>1759.8550292770065</v>
      </c>
      <c r="G1181">
        <v>329.20198033879944</v>
      </c>
      <c r="H1181">
        <v>2.3980667276300525E-2</v>
      </c>
      <c r="I1181">
        <v>28.679099999999998</v>
      </c>
      <c r="J1181">
        <v>48568.446650464393</v>
      </c>
      <c r="K1181">
        <v>1442.0525748715966</v>
      </c>
      <c r="L1181">
        <v>353.19832212307921</v>
      </c>
      <c r="M1181">
        <v>2.3288118818249413E-2</v>
      </c>
    </row>
    <row r="1182" spans="1:13">
      <c r="A1182" s="14" t="s">
        <v>675</v>
      </c>
      <c r="B1182" t="s">
        <v>82</v>
      </c>
      <c r="C1182" t="s">
        <v>366</v>
      </c>
      <c r="D1182">
        <v>6.7776999999999994</v>
      </c>
      <c r="E1182">
        <v>57055.387274935951</v>
      </c>
      <c r="F1182">
        <v>0</v>
      </c>
      <c r="G1182">
        <v>0</v>
      </c>
      <c r="H1182">
        <v>9.6238047591049328E-2</v>
      </c>
      <c r="I1182">
        <v>5.7</v>
      </c>
      <c r="J1182">
        <v>54584.925438596489</v>
      </c>
      <c r="K1182">
        <v>0</v>
      </c>
      <c r="L1182">
        <v>0</v>
      </c>
      <c r="M1182">
        <v>6.8826437605717064E-2</v>
      </c>
    </row>
    <row r="1183" spans="1:13">
      <c r="A1183" s="14" t="s">
        <v>675</v>
      </c>
      <c r="B1183" t="s">
        <v>82</v>
      </c>
      <c r="C1183" t="s">
        <v>367</v>
      </c>
      <c r="D1183">
        <v>35.131400000000006</v>
      </c>
      <c r="E1183">
        <v>46045.664514982782</v>
      </c>
      <c r="F1183">
        <v>1417.4783811632897</v>
      </c>
      <c r="G1183">
        <v>31.640925212203321</v>
      </c>
      <c r="H1183">
        <v>5.761753528128793E-3</v>
      </c>
      <c r="I1183">
        <v>7.52</v>
      </c>
      <c r="J1183">
        <v>53409.195478723421</v>
      </c>
      <c r="K1183">
        <v>1108.1117021276596</v>
      </c>
      <c r="L1183">
        <v>0</v>
      </c>
      <c r="M1183">
        <v>2.2870063426162449E-2</v>
      </c>
    </row>
    <row r="1184" spans="1:13">
      <c r="A1184" s="14" t="s">
        <v>675</v>
      </c>
      <c r="B1184" t="s">
        <v>82</v>
      </c>
      <c r="C1184" t="s">
        <v>368</v>
      </c>
      <c r="D1184">
        <v>24.435000000000002</v>
      </c>
      <c r="E1184">
        <v>39158.232726280607</v>
      </c>
      <c r="F1184">
        <v>780.35604665438916</v>
      </c>
      <c r="G1184">
        <v>0</v>
      </c>
      <c r="H1184">
        <v>0</v>
      </c>
      <c r="I1184">
        <v>3.8631000000000002</v>
      </c>
      <c r="J1184">
        <v>45558.579896973934</v>
      </c>
      <c r="K1184">
        <v>271.80243845616212</v>
      </c>
      <c r="L1184">
        <v>40.151691646605059</v>
      </c>
      <c r="M1184">
        <v>0</v>
      </c>
    </row>
    <row r="1185" spans="1:13">
      <c r="A1185" s="14" t="s">
        <v>675</v>
      </c>
      <c r="B1185" t="s">
        <v>82</v>
      </c>
      <c r="C1185" t="s">
        <v>369</v>
      </c>
      <c r="D1185">
        <v>54.955699999999986</v>
      </c>
      <c r="E1185">
        <v>43964.20180254279</v>
      </c>
      <c r="F1185">
        <v>2837.6430470360674</v>
      </c>
      <c r="G1185">
        <v>757.47611257794927</v>
      </c>
      <c r="H1185">
        <v>3.8722450812579787E-2</v>
      </c>
      <c r="I1185">
        <v>7.8659999999999997</v>
      </c>
      <c r="J1185">
        <v>40418.764302059491</v>
      </c>
      <c r="K1185">
        <v>2879.4520722095099</v>
      </c>
      <c r="L1185">
        <v>1198.6295448766846</v>
      </c>
      <c r="M1185">
        <v>0</v>
      </c>
    </row>
    <row r="1186" spans="1:13">
      <c r="A1186" s="14" t="s">
        <v>675</v>
      </c>
      <c r="B1186" t="s">
        <v>82</v>
      </c>
      <c r="C1186" t="s">
        <v>370</v>
      </c>
      <c r="D1186">
        <v>6.57</v>
      </c>
    </row>
    <row r="1187" spans="1:13">
      <c r="A1187" s="14" t="s">
        <v>675</v>
      </c>
      <c r="B1187" t="s">
        <v>82</v>
      </c>
      <c r="C1187" t="s">
        <v>371</v>
      </c>
      <c r="D1187">
        <v>4.3499999999999996</v>
      </c>
    </row>
    <row r="1188" spans="1:13">
      <c r="A1188" s="14" t="s">
        <v>676</v>
      </c>
      <c r="B1188" t="s">
        <v>83</v>
      </c>
      <c r="C1188" t="s">
        <v>365</v>
      </c>
      <c r="D1188">
        <v>476.20790000000028</v>
      </c>
      <c r="E1188">
        <v>45029.192704961453</v>
      </c>
      <c r="F1188">
        <v>2329.4032921335393</v>
      </c>
      <c r="G1188">
        <v>352.73306049731605</v>
      </c>
      <c r="H1188">
        <v>2.3261768610875519E-2</v>
      </c>
      <c r="I1188">
        <v>81.79819999999998</v>
      </c>
      <c r="J1188">
        <v>46187.872654899504</v>
      </c>
      <c r="K1188">
        <v>2412.7153164739575</v>
      </c>
      <c r="L1188">
        <v>430.8691389297075</v>
      </c>
      <c r="M1188">
        <v>3.1368472598854315E-2</v>
      </c>
    </row>
    <row r="1189" spans="1:13">
      <c r="A1189" s="14" t="s">
        <v>676</v>
      </c>
      <c r="B1189" t="s">
        <v>83</v>
      </c>
      <c r="C1189" t="s">
        <v>366</v>
      </c>
      <c r="D1189">
        <v>55.346099999999993</v>
      </c>
      <c r="E1189">
        <v>44909.192683254427</v>
      </c>
      <c r="F1189">
        <v>401.19827774676088</v>
      </c>
      <c r="G1189">
        <v>5.3114853621122364</v>
      </c>
      <c r="H1189">
        <v>4.3731771522865844E-2</v>
      </c>
      <c r="I1189">
        <v>11.1</v>
      </c>
      <c r="J1189">
        <v>52101.158408408417</v>
      </c>
      <c r="K1189">
        <v>462.16216216216219</v>
      </c>
      <c r="L1189">
        <v>0</v>
      </c>
      <c r="M1189">
        <v>0.1191972907608374</v>
      </c>
    </row>
    <row r="1190" spans="1:13">
      <c r="A1190" s="14" t="s">
        <v>676</v>
      </c>
      <c r="B1190" t="s">
        <v>83</v>
      </c>
      <c r="C1190" t="s">
        <v>367</v>
      </c>
      <c r="D1190">
        <v>99.875899999999973</v>
      </c>
      <c r="E1190">
        <v>47713.687899766934</v>
      </c>
      <c r="F1190">
        <v>1964.2816735568845</v>
      </c>
      <c r="G1190">
        <v>6.8091501553427829</v>
      </c>
      <c r="H1190">
        <v>1.4416762025306539E-2</v>
      </c>
      <c r="I1190">
        <v>17.039100000000001</v>
      </c>
      <c r="J1190">
        <v>45421.646829938203</v>
      </c>
      <c r="K1190">
        <v>1016.6382027219746</v>
      </c>
      <c r="L1190">
        <v>3.0864306213356341</v>
      </c>
      <c r="M1190">
        <v>0</v>
      </c>
    </row>
    <row r="1191" spans="1:13">
      <c r="A1191" s="14" t="s">
        <v>676</v>
      </c>
      <c r="B1191" t="s">
        <v>83</v>
      </c>
      <c r="C1191" t="s">
        <v>368</v>
      </c>
      <c r="D1191">
        <v>57.038499999999985</v>
      </c>
      <c r="E1191">
        <v>41572.526173841659</v>
      </c>
      <c r="F1191">
        <v>89.395759004882692</v>
      </c>
      <c r="G1191">
        <v>0</v>
      </c>
      <c r="H1191">
        <v>0</v>
      </c>
      <c r="I1191">
        <v>9.8000000000000007</v>
      </c>
      <c r="J1191">
        <v>44131.972789115644</v>
      </c>
      <c r="K1191">
        <v>99.183673469387742</v>
      </c>
      <c r="L1191">
        <v>0</v>
      </c>
      <c r="M1191">
        <v>0</v>
      </c>
    </row>
    <row r="1192" spans="1:13">
      <c r="A1192" s="14" t="s">
        <v>676</v>
      </c>
      <c r="B1192" t="s">
        <v>83</v>
      </c>
      <c r="C1192" t="s">
        <v>369</v>
      </c>
      <c r="D1192">
        <v>206.24710000000005</v>
      </c>
      <c r="E1192">
        <v>43490.309087982307</v>
      </c>
      <c r="F1192">
        <v>4197.2627009058551</v>
      </c>
      <c r="G1192">
        <v>803.79205331856758</v>
      </c>
      <c r="H1192">
        <v>2.9607413447677228E-2</v>
      </c>
      <c r="I1192">
        <v>30.510300000000008</v>
      </c>
      <c r="J1192">
        <v>40741.714300853579</v>
      </c>
      <c r="K1192">
        <v>5528.3966398232697</v>
      </c>
      <c r="L1192">
        <v>1153.4376915336784</v>
      </c>
      <c r="M1192">
        <v>0</v>
      </c>
    </row>
    <row r="1193" spans="1:13">
      <c r="A1193" s="14" t="s">
        <v>676</v>
      </c>
      <c r="B1193" t="s">
        <v>83</v>
      </c>
      <c r="C1193" t="s">
        <v>370</v>
      </c>
      <c r="D1193">
        <v>4.5</v>
      </c>
    </row>
    <row r="1194" spans="1:13">
      <c r="A1194" s="14" t="s">
        <v>676</v>
      </c>
      <c r="B1194" t="s">
        <v>83</v>
      </c>
      <c r="C1194" t="s">
        <v>371</v>
      </c>
      <c r="D1194">
        <v>53.200299999999991</v>
      </c>
      <c r="E1194">
        <v>49891.545622549762</v>
      </c>
      <c r="F1194">
        <v>281.74333603381939</v>
      </c>
      <c r="G1194">
        <v>22.940660109059539</v>
      </c>
      <c r="H1194">
        <v>1.9560404290446892E-2</v>
      </c>
      <c r="I1194">
        <v>13.348799999999999</v>
      </c>
      <c r="J1194">
        <v>56206.006906987917</v>
      </c>
      <c r="K1194">
        <v>393.90282272563832</v>
      </c>
      <c r="L1194">
        <v>0</v>
      </c>
      <c r="M1194">
        <v>7.3003992007712348E-2</v>
      </c>
    </row>
    <row r="1195" spans="1:13">
      <c r="A1195" s="14" t="s">
        <v>677</v>
      </c>
      <c r="B1195" t="s">
        <v>84</v>
      </c>
      <c r="C1195" t="s">
        <v>365</v>
      </c>
      <c r="D1195">
        <v>198.70660000000012</v>
      </c>
      <c r="E1195">
        <v>44738.959345923351</v>
      </c>
      <c r="F1195">
        <v>2220.1738643809508</v>
      </c>
      <c r="G1195">
        <v>519.21591935043887</v>
      </c>
      <c r="H1195">
        <v>2.3448529634526379E-2</v>
      </c>
      <c r="I1195">
        <v>30.008000000000003</v>
      </c>
      <c r="J1195">
        <v>45888.918094063796</v>
      </c>
      <c r="K1195">
        <v>2276.4519461476939</v>
      </c>
      <c r="L1195">
        <v>629.57777925886433</v>
      </c>
      <c r="M1195">
        <v>2.4378699858743042E-2</v>
      </c>
    </row>
    <row r="1196" spans="1:13">
      <c r="A1196" s="14" t="s">
        <v>677</v>
      </c>
      <c r="B1196" t="s">
        <v>84</v>
      </c>
      <c r="C1196" t="s">
        <v>366</v>
      </c>
      <c r="D1196">
        <v>19.026</v>
      </c>
      <c r="E1196">
        <v>48242.472581379872</v>
      </c>
      <c r="F1196">
        <v>0</v>
      </c>
      <c r="G1196">
        <v>19.725638599810786</v>
      </c>
      <c r="H1196">
        <v>7.6974957563031882E-2</v>
      </c>
      <c r="I1196">
        <v>6.1999999999999993</v>
      </c>
      <c r="J1196">
        <v>48476.881720430116</v>
      </c>
      <c r="K1196">
        <v>0</v>
      </c>
      <c r="L1196">
        <v>0</v>
      </c>
      <c r="M1196">
        <v>3.5566227111914574E-2</v>
      </c>
    </row>
    <row r="1197" spans="1:13">
      <c r="A1197" s="14" t="s">
        <v>677</v>
      </c>
      <c r="B1197" t="s">
        <v>84</v>
      </c>
      <c r="C1197" t="s">
        <v>367</v>
      </c>
      <c r="D1197">
        <v>48.268000000000015</v>
      </c>
      <c r="E1197">
        <v>47489.768583740763</v>
      </c>
      <c r="F1197">
        <v>1538.0761581171782</v>
      </c>
      <c r="G1197">
        <v>11.269163835253165</v>
      </c>
      <c r="H1197">
        <v>9.9852410222968386E-3</v>
      </c>
      <c r="I1197">
        <v>4.508</v>
      </c>
      <c r="J1197">
        <v>50995.127181307304</v>
      </c>
      <c r="K1197">
        <v>0</v>
      </c>
      <c r="L1197">
        <v>12.539929015084295</v>
      </c>
      <c r="M1197">
        <v>5.1162307816003325E-2</v>
      </c>
    </row>
    <row r="1198" spans="1:13">
      <c r="A1198" s="14" t="s">
        <v>677</v>
      </c>
      <c r="B1198" t="s">
        <v>84</v>
      </c>
      <c r="C1198" t="s">
        <v>368</v>
      </c>
      <c r="D1198">
        <v>30.907700000000006</v>
      </c>
      <c r="E1198">
        <v>40827.721813658078</v>
      </c>
      <c r="F1198">
        <v>0</v>
      </c>
      <c r="G1198">
        <v>0</v>
      </c>
      <c r="H1198">
        <v>5.0280360557798942E-3</v>
      </c>
      <c r="I1198">
        <v>1.8</v>
      </c>
      <c r="J1198">
        <v>41950</v>
      </c>
      <c r="K1198">
        <v>0</v>
      </c>
      <c r="L1198">
        <v>0</v>
      </c>
      <c r="M1198">
        <v>0</v>
      </c>
    </row>
    <row r="1199" spans="1:13">
      <c r="A1199" s="14" t="s">
        <v>677</v>
      </c>
      <c r="B1199" t="s">
        <v>84</v>
      </c>
      <c r="C1199" t="s">
        <v>369</v>
      </c>
      <c r="D1199">
        <v>86.177199999999971</v>
      </c>
      <c r="E1199">
        <v>43073.810609612156</v>
      </c>
      <c r="F1199">
        <v>4224.8656257107486</v>
      </c>
      <c r="G1199">
        <v>1185.8891911085532</v>
      </c>
      <c r="H1199">
        <v>2.5397273343882712E-2</v>
      </c>
      <c r="I1199">
        <v>15.1</v>
      </c>
      <c r="J1199">
        <v>43633.573123620306</v>
      </c>
      <c r="K1199">
        <v>4523.9582781456947</v>
      </c>
      <c r="L1199">
        <v>1247.4066225165564</v>
      </c>
      <c r="M1199">
        <v>1.6533762059359115E-2</v>
      </c>
    </row>
    <row r="1200" spans="1:13">
      <c r="A1200" s="14" t="s">
        <v>677</v>
      </c>
      <c r="B1200" t="s">
        <v>84</v>
      </c>
      <c r="C1200" t="s">
        <v>370</v>
      </c>
      <c r="D1200">
        <v>2.5000000000000004</v>
      </c>
    </row>
    <row r="1201" spans="1:13">
      <c r="A1201" s="14" t="s">
        <v>677</v>
      </c>
      <c r="B1201" t="s">
        <v>84</v>
      </c>
      <c r="C1201" t="s">
        <v>371</v>
      </c>
      <c r="D1201">
        <v>11.827699999999998</v>
      </c>
      <c r="E1201">
        <v>51376.516989778233</v>
      </c>
      <c r="F1201">
        <v>239.79725559491706</v>
      </c>
      <c r="G1201">
        <v>4.7160479214048383</v>
      </c>
      <c r="H1201">
        <v>2.4000456367392006E-2</v>
      </c>
      <c r="I1201">
        <v>1.2</v>
      </c>
      <c r="J1201">
        <v>53679.166666666672</v>
      </c>
      <c r="K1201">
        <v>0</v>
      </c>
      <c r="L1201">
        <v>0</v>
      </c>
      <c r="M1201">
        <v>1.182178064115501E-2</v>
      </c>
    </row>
    <row r="1202" spans="1:13">
      <c r="A1202" s="14" t="s">
        <v>678</v>
      </c>
      <c r="B1202" t="s">
        <v>85</v>
      </c>
      <c r="C1202" t="s">
        <v>365</v>
      </c>
      <c r="D1202">
        <v>115.45979999999999</v>
      </c>
      <c r="E1202">
        <v>44624.477940085373</v>
      </c>
      <c r="F1202">
        <v>2572.2885367894291</v>
      </c>
      <c r="G1202">
        <v>542.48058631662286</v>
      </c>
      <c r="H1202">
        <v>3.0886570303365526E-2</v>
      </c>
      <c r="I1202">
        <v>31.950199999999988</v>
      </c>
      <c r="J1202">
        <v>43504.168648918225</v>
      </c>
      <c r="K1202">
        <v>2163.5742499264484</v>
      </c>
      <c r="L1202">
        <v>555.41279866792729</v>
      </c>
      <c r="M1202">
        <v>2.3168151702371208E-2</v>
      </c>
    </row>
    <row r="1203" spans="1:13">
      <c r="A1203" s="14" t="s">
        <v>678</v>
      </c>
      <c r="B1203" t="s">
        <v>85</v>
      </c>
      <c r="C1203" t="s">
        <v>366</v>
      </c>
      <c r="D1203">
        <v>16.93</v>
      </c>
      <c r="E1203">
        <v>42724.998523331356</v>
      </c>
      <c r="F1203">
        <v>1387.0643827525103</v>
      </c>
      <c r="G1203">
        <v>0</v>
      </c>
      <c r="H1203">
        <v>1.6676324875429426E-2</v>
      </c>
      <c r="I1203">
        <v>4.7</v>
      </c>
      <c r="J1203">
        <v>53699.361702127651</v>
      </c>
      <c r="K1203">
        <v>957.87234042553189</v>
      </c>
      <c r="L1203">
        <v>0</v>
      </c>
      <c r="M1203">
        <v>0.12797875087424274</v>
      </c>
    </row>
    <row r="1204" spans="1:13">
      <c r="A1204" s="14" t="s">
        <v>678</v>
      </c>
      <c r="B1204" t="s">
        <v>85</v>
      </c>
      <c r="C1204" t="s">
        <v>367</v>
      </c>
      <c r="D1204">
        <v>26.9482</v>
      </c>
      <c r="E1204">
        <v>48198.733298204206</v>
      </c>
      <c r="F1204">
        <v>1377.4574925226916</v>
      </c>
      <c r="G1204">
        <v>0</v>
      </c>
      <c r="H1204">
        <v>2.2495198422668571E-2</v>
      </c>
      <c r="I1204">
        <v>3.7582000000000004</v>
      </c>
      <c r="J1204">
        <v>44363.224859418515</v>
      </c>
      <c r="K1204">
        <v>2179.5008248629661</v>
      </c>
      <c r="L1204">
        <v>0</v>
      </c>
      <c r="M1204">
        <v>0</v>
      </c>
    </row>
    <row r="1205" spans="1:13">
      <c r="A1205" s="14" t="s">
        <v>678</v>
      </c>
      <c r="B1205" t="s">
        <v>85</v>
      </c>
      <c r="C1205" t="s">
        <v>368</v>
      </c>
      <c r="D1205">
        <v>9.8285</v>
      </c>
      <c r="E1205">
        <v>40803.082871241793</v>
      </c>
      <c r="F1205">
        <v>722.18548099913517</v>
      </c>
      <c r="G1205">
        <v>0</v>
      </c>
      <c r="H1205">
        <v>0</v>
      </c>
      <c r="I1205">
        <v>3.61</v>
      </c>
      <c r="J1205">
        <v>37506.094182825487</v>
      </c>
      <c r="K1205">
        <v>0</v>
      </c>
      <c r="L1205">
        <v>0</v>
      </c>
      <c r="M1205">
        <v>0</v>
      </c>
    </row>
    <row r="1206" spans="1:13">
      <c r="A1206" s="14" t="s">
        <v>678</v>
      </c>
      <c r="B1206" t="s">
        <v>85</v>
      </c>
      <c r="C1206" t="s">
        <v>369</v>
      </c>
      <c r="D1206">
        <v>55.882299999999994</v>
      </c>
      <c r="E1206">
        <v>44138.947843354101</v>
      </c>
      <c r="F1206">
        <v>3818.5409333545699</v>
      </c>
      <c r="G1206">
        <v>1110.1023043074465</v>
      </c>
      <c r="H1206">
        <v>4.6942077404517293E-2</v>
      </c>
      <c r="I1206">
        <v>16.682000000000002</v>
      </c>
      <c r="J1206">
        <v>39622.03277984255</v>
      </c>
      <c r="K1206">
        <v>3382.9055269152377</v>
      </c>
      <c r="L1206">
        <v>1063.7543460016784</v>
      </c>
      <c r="M1206">
        <v>0</v>
      </c>
    </row>
    <row r="1207" spans="1:13">
      <c r="A1207" s="14" t="s">
        <v>678</v>
      </c>
      <c r="B1207" t="s">
        <v>85</v>
      </c>
      <c r="C1207" t="s">
        <v>370</v>
      </c>
      <c r="D1207">
        <v>2.6707999999999998</v>
      </c>
    </row>
    <row r="1208" spans="1:13">
      <c r="A1208" s="14" t="s">
        <v>678</v>
      </c>
      <c r="B1208" t="s">
        <v>85</v>
      </c>
      <c r="C1208" t="s">
        <v>371</v>
      </c>
      <c r="D1208">
        <v>3.1999999999999997</v>
      </c>
    </row>
    <row r="1209" spans="1:13">
      <c r="A1209" s="14" t="s">
        <v>679</v>
      </c>
      <c r="B1209" t="s">
        <v>86</v>
      </c>
      <c r="C1209" t="s">
        <v>365</v>
      </c>
      <c r="D1209">
        <v>172.976</v>
      </c>
      <c r="E1209">
        <v>42857.613556215903</v>
      </c>
      <c r="F1209">
        <v>2432.2277657016002</v>
      </c>
      <c r="G1209">
        <v>539.25215058736433</v>
      </c>
      <c r="H1209">
        <v>1.3945799257699964E-2</v>
      </c>
      <c r="I1209">
        <v>35.797700000000006</v>
      </c>
      <c r="J1209">
        <v>46470.588357166322</v>
      </c>
      <c r="K1209">
        <v>1829.713920168055</v>
      </c>
      <c r="L1209">
        <v>585.5222542230365</v>
      </c>
      <c r="M1209">
        <v>3.0763222142788649E-2</v>
      </c>
    </row>
    <row r="1210" spans="1:13">
      <c r="A1210" s="14" t="s">
        <v>679</v>
      </c>
      <c r="B1210" t="s">
        <v>86</v>
      </c>
      <c r="C1210" t="s">
        <v>366</v>
      </c>
      <c r="D1210">
        <v>16.511499999999998</v>
      </c>
      <c r="E1210">
        <v>42330.935610534085</v>
      </c>
      <c r="F1210">
        <v>5.0873633528147053</v>
      </c>
      <c r="G1210">
        <v>0</v>
      </c>
      <c r="H1210">
        <v>2.6164305016543054E-2</v>
      </c>
      <c r="I1210">
        <v>12.667300000000001</v>
      </c>
      <c r="J1210">
        <v>52328.668434999308</v>
      </c>
      <c r="K1210">
        <v>0</v>
      </c>
      <c r="L1210">
        <v>0</v>
      </c>
      <c r="M1210">
        <v>8.024408967499852E-2</v>
      </c>
    </row>
    <row r="1211" spans="1:13">
      <c r="A1211" s="14" t="s">
        <v>679</v>
      </c>
      <c r="B1211" t="s">
        <v>86</v>
      </c>
      <c r="C1211" t="s">
        <v>367</v>
      </c>
      <c r="D1211">
        <v>30.923300000000005</v>
      </c>
      <c r="E1211">
        <v>46499.708148871556</v>
      </c>
      <c r="F1211">
        <v>1796.1860474140856</v>
      </c>
      <c r="G1211">
        <v>0</v>
      </c>
      <c r="H1211">
        <v>1.7549082097266303E-2</v>
      </c>
      <c r="I1211">
        <v>4.806</v>
      </c>
      <c r="J1211">
        <v>44333.175544458318</v>
      </c>
      <c r="K1211">
        <v>1390.1373283395756</v>
      </c>
      <c r="L1211">
        <v>0</v>
      </c>
      <c r="M1211">
        <v>0</v>
      </c>
    </row>
    <row r="1212" spans="1:13">
      <c r="A1212" s="14" t="s">
        <v>679</v>
      </c>
      <c r="B1212" t="s">
        <v>86</v>
      </c>
      <c r="C1212" t="s">
        <v>368</v>
      </c>
      <c r="D1212">
        <v>22.929200000000002</v>
      </c>
      <c r="E1212">
        <v>41819.591139972901</v>
      </c>
      <c r="F1212">
        <v>66.503410498403767</v>
      </c>
      <c r="G1212">
        <v>0</v>
      </c>
      <c r="H1212">
        <v>1.4002632597314652E-3</v>
      </c>
      <c r="I1212">
        <v>0.81850000000000001</v>
      </c>
      <c r="J1212">
        <v>47155.910201588275</v>
      </c>
      <c r="K1212">
        <v>0</v>
      </c>
      <c r="L1212">
        <v>0</v>
      </c>
      <c r="M1212">
        <v>0</v>
      </c>
    </row>
    <row r="1213" spans="1:13">
      <c r="A1213" s="14" t="s">
        <v>679</v>
      </c>
      <c r="B1213" t="s">
        <v>86</v>
      </c>
      <c r="C1213" t="s">
        <v>369</v>
      </c>
      <c r="D1213">
        <v>90.962000000000018</v>
      </c>
      <c r="E1213">
        <v>41282.210978210656</v>
      </c>
      <c r="F1213">
        <v>3984.360502187727</v>
      </c>
      <c r="G1213">
        <v>1025.4576636397614</v>
      </c>
      <c r="H1213">
        <v>1.3886292019434874E-2</v>
      </c>
      <c r="I1213">
        <v>14.325900000000001</v>
      </c>
      <c r="J1213">
        <v>41880.958729759848</v>
      </c>
      <c r="K1213">
        <v>3922.0328216726348</v>
      </c>
      <c r="L1213">
        <v>1463.1087750158802</v>
      </c>
      <c r="M1213">
        <v>0</v>
      </c>
    </row>
    <row r="1214" spans="1:13">
      <c r="A1214" s="14" t="s">
        <v>679</v>
      </c>
      <c r="B1214" t="s">
        <v>86</v>
      </c>
      <c r="C1214" t="s">
        <v>370</v>
      </c>
      <c r="D1214">
        <v>2.15</v>
      </c>
    </row>
    <row r="1215" spans="1:13">
      <c r="A1215" s="14" t="s">
        <v>679</v>
      </c>
      <c r="B1215" t="s">
        <v>86</v>
      </c>
      <c r="C1215" t="s">
        <v>371</v>
      </c>
      <c r="D1215">
        <v>9.5</v>
      </c>
      <c r="E1215">
        <v>46951.673684210524</v>
      </c>
      <c r="F1215">
        <v>119.86947368421052</v>
      </c>
      <c r="G1215">
        <v>0</v>
      </c>
      <c r="H1215">
        <v>2.2246837732586848E-3</v>
      </c>
      <c r="I1215">
        <v>0.875</v>
      </c>
      <c r="J1215">
        <v>53925</v>
      </c>
      <c r="K1215">
        <v>192</v>
      </c>
      <c r="L1215">
        <v>0</v>
      </c>
      <c r="M1215">
        <v>0</v>
      </c>
    </row>
    <row r="1216" spans="1:13">
      <c r="A1216" s="14" t="s">
        <v>680</v>
      </c>
      <c r="B1216" t="s">
        <v>89</v>
      </c>
      <c r="C1216" t="s">
        <v>365</v>
      </c>
      <c r="D1216">
        <v>208.82240000000016</v>
      </c>
      <c r="E1216">
        <v>44520.058979464462</v>
      </c>
      <c r="F1216">
        <v>2459.1759792052931</v>
      </c>
      <c r="G1216">
        <v>448.28423579079612</v>
      </c>
      <c r="H1216">
        <v>1.4845459736295242E-2</v>
      </c>
      <c r="I1216">
        <v>29.872100000000003</v>
      </c>
      <c r="J1216">
        <v>47903.851997348691</v>
      </c>
      <c r="K1216">
        <v>1904.6735917461444</v>
      </c>
      <c r="L1216">
        <v>482.6349670763019</v>
      </c>
      <c r="M1216">
        <v>3.5885999770363011E-2</v>
      </c>
    </row>
    <row r="1217" spans="1:13">
      <c r="A1217" s="14" t="s">
        <v>680</v>
      </c>
      <c r="B1217" t="s">
        <v>89</v>
      </c>
      <c r="C1217" t="s">
        <v>366</v>
      </c>
      <c r="D1217">
        <v>8.17</v>
      </c>
      <c r="E1217">
        <v>46818.625050999603</v>
      </c>
      <c r="F1217">
        <v>149.69400244798041</v>
      </c>
      <c r="G1217">
        <v>0</v>
      </c>
      <c r="H1217">
        <v>2.991200002432259E-2</v>
      </c>
      <c r="I1217">
        <v>6.01</v>
      </c>
      <c r="J1217">
        <v>56380.019412090973</v>
      </c>
      <c r="K1217">
        <v>0</v>
      </c>
      <c r="L1217">
        <v>33.918469217970049</v>
      </c>
      <c r="M1217">
        <v>0.13289181572538192</v>
      </c>
    </row>
    <row r="1218" spans="1:13">
      <c r="A1218" s="14" t="s">
        <v>680</v>
      </c>
      <c r="B1218" t="s">
        <v>89</v>
      </c>
      <c r="C1218" t="s">
        <v>367</v>
      </c>
      <c r="D1218">
        <v>40.741300000000003</v>
      </c>
      <c r="E1218">
        <v>49080.542006923359</v>
      </c>
      <c r="F1218">
        <v>1537.6534376664465</v>
      </c>
      <c r="G1218">
        <v>4.3039863725507033</v>
      </c>
      <c r="H1218">
        <v>2.0115478152462774E-2</v>
      </c>
      <c r="I1218">
        <v>4.5147000000000004</v>
      </c>
      <c r="J1218">
        <v>50837.580440929989</v>
      </c>
      <c r="K1218">
        <v>1448.8227346224553</v>
      </c>
      <c r="L1218">
        <v>0</v>
      </c>
      <c r="M1218">
        <v>0</v>
      </c>
    </row>
    <row r="1219" spans="1:13">
      <c r="A1219" s="14" t="s">
        <v>680</v>
      </c>
      <c r="B1219" t="s">
        <v>89</v>
      </c>
      <c r="C1219" t="s">
        <v>368</v>
      </c>
      <c r="D1219">
        <v>29.051600000000004</v>
      </c>
      <c r="E1219">
        <v>41307.526464405855</v>
      </c>
      <c r="F1219">
        <v>732.52419832298381</v>
      </c>
      <c r="G1219">
        <v>0</v>
      </c>
      <c r="H1219">
        <v>1.6836826201137563E-3</v>
      </c>
      <c r="I1219">
        <v>0.9</v>
      </c>
      <c r="J1219">
        <v>44674.074074074073</v>
      </c>
      <c r="K1219">
        <v>1481.1111111111111</v>
      </c>
      <c r="L1219">
        <v>0</v>
      </c>
      <c r="M1219">
        <v>0</v>
      </c>
    </row>
    <row r="1220" spans="1:13">
      <c r="A1220" s="14" t="s">
        <v>680</v>
      </c>
      <c r="B1220" t="s">
        <v>89</v>
      </c>
      <c r="C1220" t="s">
        <v>369</v>
      </c>
      <c r="D1220">
        <v>101.8818</v>
      </c>
      <c r="E1220">
        <v>43520.27494115731</v>
      </c>
      <c r="F1220">
        <v>4038.6509661195605</v>
      </c>
      <c r="G1220">
        <v>915.60435720609564</v>
      </c>
      <c r="H1220">
        <v>1.8091391026339252E-2</v>
      </c>
      <c r="I1220">
        <v>11.9306</v>
      </c>
      <c r="J1220">
        <v>43551.965254611401</v>
      </c>
      <c r="K1220">
        <v>3721.8262283539807</v>
      </c>
      <c r="L1220">
        <v>1172.3752367860795</v>
      </c>
      <c r="M1220">
        <v>1.4830845764410858E-2</v>
      </c>
    </row>
    <row r="1221" spans="1:13">
      <c r="A1221" s="14" t="s">
        <v>680</v>
      </c>
      <c r="B1221" t="s">
        <v>89</v>
      </c>
      <c r="C1221" t="s">
        <v>370</v>
      </c>
      <c r="D1221">
        <v>19.513200000000001</v>
      </c>
      <c r="E1221">
        <v>46207.751624541321</v>
      </c>
      <c r="F1221">
        <v>718.43675050734885</v>
      </c>
      <c r="G1221">
        <v>7.8418711436361024</v>
      </c>
      <c r="H1221">
        <v>3.2338440792810817E-3</v>
      </c>
      <c r="I1221">
        <v>2.0468000000000002</v>
      </c>
      <c r="J1221">
        <v>42927.796804768419</v>
      </c>
      <c r="K1221">
        <v>1887.6294703928081</v>
      </c>
      <c r="L1221">
        <v>0</v>
      </c>
      <c r="M1221">
        <v>0</v>
      </c>
    </row>
    <row r="1222" spans="1:13">
      <c r="A1222" s="14" t="s">
        <v>680</v>
      </c>
      <c r="B1222" t="s">
        <v>89</v>
      </c>
      <c r="C1222" t="s">
        <v>371</v>
      </c>
      <c r="D1222">
        <v>9.464500000000001</v>
      </c>
      <c r="E1222">
        <v>40048.341609875497</v>
      </c>
      <c r="F1222">
        <v>306.09118284114317</v>
      </c>
      <c r="G1222">
        <v>0</v>
      </c>
      <c r="H1222">
        <v>0</v>
      </c>
      <c r="I1222">
        <v>4.47</v>
      </c>
      <c r="J1222">
        <v>48088.581282624909</v>
      </c>
      <c r="K1222">
        <v>168.98881431767339</v>
      </c>
      <c r="L1222">
        <v>50.633109619686806</v>
      </c>
      <c r="M1222">
        <v>0</v>
      </c>
    </row>
    <row r="1223" spans="1:13">
      <c r="A1223" s="14" t="s">
        <v>681</v>
      </c>
      <c r="B1223" t="s">
        <v>90</v>
      </c>
      <c r="C1223" t="s">
        <v>365</v>
      </c>
      <c r="D1223">
        <v>182.46880000000007</v>
      </c>
      <c r="E1223">
        <v>45243.971536503734</v>
      </c>
      <c r="F1223">
        <v>1975.4075765281505</v>
      </c>
      <c r="G1223">
        <v>456.03160649930265</v>
      </c>
      <c r="H1223">
        <v>2.4962742139771271E-2</v>
      </c>
      <c r="I1223">
        <v>30.718499999999999</v>
      </c>
      <c r="J1223">
        <v>47038.244353294147</v>
      </c>
      <c r="K1223">
        <v>2337.2387974673247</v>
      </c>
      <c r="L1223">
        <v>677.58223871608322</v>
      </c>
      <c r="M1223">
        <v>3.4216130213439278E-2</v>
      </c>
    </row>
    <row r="1224" spans="1:13">
      <c r="A1224" s="14" t="s">
        <v>681</v>
      </c>
      <c r="B1224" t="s">
        <v>90</v>
      </c>
      <c r="C1224" t="s">
        <v>366</v>
      </c>
      <c r="D1224">
        <v>11.049999999999999</v>
      </c>
      <c r="E1224">
        <v>49056.353695324295</v>
      </c>
      <c r="F1224">
        <v>98.009049773755663</v>
      </c>
      <c r="G1224">
        <v>0</v>
      </c>
      <c r="H1224">
        <v>4.313342621134502E-2</v>
      </c>
      <c r="I1224">
        <v>5.08</v>
      </c>
      <c r="J1224">
        <v>64918.864829396334</v>
      </c>
      <c r="K1224">
        <v>377.16535433070868</v>
      </c>
      <c r="L1224">
        <v>0</v>
      </c>
      <c r="M1224">
        <v>0.14628410987110488</v>
      </c>
    </row>
    <row r="1225" spans="1:13">
      <c r="A1225" s="14" t="s">
        <v>681</v>
      </c>
      <c r="B1225" t="s">
        <v>90</v>
      </c>
      <c r="C1225" t="s">
        <v>367</v>
      </c>
      <c r="D1225">
        <v>46.252699999999997</v>
      </c>
      <c r="E1225">
        <v>46617.673386274379</v>
      </c>
      <c r="F1225">
        <v>1260.1210307722577</v>
      </c>
      <c r="G1225">
        <v>0</v>
      </c>
      <c r="H1225">
        <v>1.0472825227445847E-2</v>
      </c>
      <c r="I1225">
        <v>6.1467000000000001</v>
      </c>
      <c r="J1225">
        <v>45717.226180985999</v>
      </c>
      <c r="K1225">
        <v>94.847641824068205</v>
      </c>
      <c r="L1225">
        <v>0</v>
      </c>
      <c r="M1225">
        <v>1.1981828778938748E-2</v>
      </c>
    </row>
    <row r="1226" spans="1:13">
      <c r="A1226" s="14" t="s">
        <v>681</v>
      </c>
      <c r="B1226" t="s">
        <v>90</v>
      </c>
      <c r="C1226" t="s">
        <v>368</v>
      </c>
      <c r="D1226">
        <v>24.804600000000004</v>
      </c>
      <c r="E1226">
        <v>42399.065899067107</v>
      </c>
      <c r="F1226">
        <v>648.46842924296288</v>
      </c>
      <c r="G1226">
        <v>0</v>
      </c>
      <c r="H1226">
        <v>4.0798161635898032E-3</v>
      </c>
      <c r="I1226">
        <v>3.4390999999999998</v>
      </c>
      <c r="J1226">
        <v>40229.842594477239</v>
      </c>
      <c r="K1226">
        <v>0</v>
      </c>
      <c r="L1226">
        <v>0</v>
      </c>
      <c r="M1226">
        <v>0</v>
      </c>
    </row>
    <row r="1227" spans="1:13">
      <c r="A1227" s="14" t="s">
        <v>681</v>
      </c>
      <c r="B1227" t="s">
        <v>90</v>
      </c>
      <c r="C1227" t="s">
        <v>369</v>
      </c>
      <c r="D1227">
        <v>79.769499999999979</v>
      </c>
      <c r="E1227">
        <v>44366.557121874073</v>
      </c>
      <c r="F1227">
        <v>3519.7843787412471</v>
      </c>
      <c r="G1227">
        <v>1042.1929434182239</v>
      </c>
      <c r="H1227">
        <v>4.0293148564706803E-2</v>
      </c>
      <c r="I1227">
        <v>14.1427</v>
      </c>
      <c r="J1227">
        <v>42475.366561311974</v>
      </c>
      <c r="K1227">
        <v>4709.6099047565167</v>
      </c>
      <c r="L1227">
        <v>1398.6318029796289</v>
      </c>
      <c r="M1227">
        <v>0</v>
      </c>
    </row>
    <row r="1228" spans="1:13">
      <c r="A1228" s="14" t="s">
        <v>681</v>
      </c>
      <c r="B1228" t="s">
        <v>90</v>
      </c>
      <c r="C1228" t="s">
        <v>370</v>
      </c>
      <c r="D1228">
        <v>12.25</v>
      </c>
      <c r="E1228">
        <v>47244.285714285717</v>
      </c>
      <c r="F1228">
        <v>130.10040816326531</v>
      </c>
      <c r="G1228">
        <v>6.231020408163265</v>
      </c>
      <c r="H1228">
        <v>1.1651004453056462E-2</v>
      </c>
      <c r="I1228">
        <v>1.26</v>
      </c>
      <c r="J1228">
        <v>50253.174603174601</v>
      </c>
      <c r="K1228">
        <v>2135.6111111111109</v>
      </c>
      <c r="L1228">
        <v>820.53968253968264</v>
      </c>
      <c r="M1228">
        <v>0</v>
      </c>
    </row>
    <row r="1229" spans="1:13">
      <c r="A1229" s="14" t="s">
        <v>681</v>
      </c>
      <c r="B1229" t="s">
        <v>90</v>
      </c>
      <c r="C1229" t="s">
        <v>371</v>
      </c>
      <c r="D1229">
        <v>8.3420000000000005</v>
      </c>
    </row>
    <row r="1230" spans="1:13">
      <c r="A1230" s="14" t="s">
        <v>682</v>
      </c>
      <c r="B1230" t="s">
        <v>91</v>
      </c>
      <c r="C1230" t="s">
        <v>365</v>
      </c>
      <c r="D1230">
        <v>182.51940000000005</v>
      </c>
      <c r="E1230">
        <v>44737.877877639316</v>
      </c>
      <c r="F1230">
        <v>2312.0394325205966</v>
      </c>
      <c r="G1230">
        <v>353.49436826989358</v>
      </c>
      <c r="H1230">
        <v>2.0203793323063782E-2</v>
      </c>
      <c r="I1230">
        <v>31.604799999999997</v>
      </c>
      <c r="J1230">
        <v>46973.059959774044</v>
      </c>
      <c r="K1230">
        <v>2433.8053080544732</v>
      </c>
      <c r="L1230">
        <v>302.7673011694427</v>
      </c>
      <c r="M1230">
        <v>4.5625959698333572E-2</v>
      </c>
    </row>
    <row r="1231" spans="1:13">
      <c r="A1231" s="14" t="s">
        <v>682</v>
      </c>
      <c r="B1231" t="s">
        <v>91</v>
      </c>
      <c r="C1231" t="s">
        <v>366</v>
      </c>
      <c r="D1231">
        <v>12.112299999999999</v>
      </c>
      <c r="E1231">
        <v>57402.95464114991</v>
      </c>
      <c r="F1231">
        <v>0</v>
      </c>
      <c r="G1231">
        <v>0</v>
      </c>
      <c r="H1231">
        <v>0.1300853826813238</v>
      </c>
      <c r="I1231">
        <v>3.8085</v>
      </c>
      <c r="J1231">
        <v>61672.956325762541</v>
      </c>
      <c r="K1231">
        <v>862.41827491138247</v>
      </c>
      <c r="L1231">
        <v>0</v>
      </c>
      <c r="M1231">
        <v>0.18046798449578419</v>
      </c>
    </row>
    <row r="1232" spans="1:13">
      <c r="A1232" s="14" t="s">
        <v>682</v>
      </c>
      <c r="B1232" t="s">
        <v>91</v>
      </c>
      <c r="C1232" t="s">
        <v>367</v>
      </c>
      <c r="D1232">
        <v>42.817900000000016</v>
      </c>
      <c r="E1232">
        <v>45422.545282852872</v>
      </c>
      <c r="F1232">
        <v>1606.0867067277936</v>
      </c>
      <c r="G1232">
        <v>0</v>
      </c>
      <c r="H1232">
        <v>7.0394946920215151E-3</v>
      </c>
      <c r="I1232">
        <v>7.8879999999999999</v>
      </c>
      <c r="J1232">
        <v>50636.292839334012</v>
      </c>
      <c r="K1232">
        <v>947.38843813387427</v>
      </c>
      <c r="L1232">
        <v>0</v>
      </c>
      <c r="M1232">
        <v>2.4436864727317372E-2</v>
      </c>
    </row>
    <row r="1233" spans="1:13">
      <c r="A1233" s="14" t="s">
        <v>682</v>
      </c>
      <c r="B1233" t="s">
        <v>91</v>
      </c>
      <c r="C1233" t="s">
        <v>368</v>
      </c>
      <c r="D1233">
        <v>26.785600000000006</v>
      </c>
      <c r="E1233">
        <v>41808.659939171288</v>
      </c>
      <c r="F1233">
        <v>31.136132847500143</v>
      </c>
      <c r="G1233">
        <v>0</v>
      </c>
      <c r="H1233">
        <v>0</v>
      </c>
      <c r="I1233">
        <v>2.7534000000000001</v>
      </c>
      <c r="J1233">
        <v>44687.752717851865</v>
      </c>
      <c r="K1233">
        <v>0</v>
      </c>
      <c r="L1233">
        <v>0</v>
      </c>
      <c r="M1233">
        <v>0</v>
      </c>
    </row>
    <row r="1234" spans="1:13">
      <c r="A1234" s="14" t="s">
        <v>682</v>
      </c>
      <c r="B1234" t="s">
        <v>91</v>
      </c>
      <c r="C1234" t="s">
        <v>369</v>
      </c>
      <c r="D1234">
        <v>83.224900000000005</v>
      </c>
      <c r="E1234">
        <v>43438.747508257758</v>
      </c>
      <c r="F1234">
        <v>3675.2768702635867</v>
      </c>
      <c r="G1234">
        <v>766.7586263245737</v>
      </c>
      <c r="H1234">
        <v>1.7566508521737707E-2</v>
      </c>
      <c r="I1234">
        <v>13.231100000000001</v>
      </c>
      <c r="J1234">
        <v>40673.900759070166</v>
      </c>
      <c r="K1234">
        <v>3626.9765930270341</v>
      </c>
      <c r="L1234">
        <v>663.20336177642071</v>
      </c>
      <c r="M1234">
        <v>0</v>
      </c>
    </row>
    <row r="1235" spans="1:13">
      <c r="A1235" s="14" t="s">
        <v>682</v>
      </c>
      <c r="B1235" t="s">
        <v>91</v>
      </c>
      <c r="C1235" t="s">
        <v>370</v>
      </c>
      <c r="D1235">
        <v>8.0843000000000007</v>
      </c>
      <c r="E1235">
        <v>43539.637218641918</v>
      </c>
      <c r="F1235">
        <v>5440.7382209962516</v>
      </c>
      <c r="G1235">
        <v>87.350791039422077</v>
      </c>
      <c r="H1235">
        <v>0</v>
      </c>
      <c r="I1235">
        <v>2.9238</v>
      </c>
      <c r="J1235">
        <v>51375.4679982671</v>
      </c>
      <c r="K1235">
        <v>5693.1117039469191</v>
      </c>
      <c r="L1235">
        <v>271.56098228332991</v>
      </c>
      <c r="M1235">
        <v>0.10979553883368547</v>
      </c>
    </row>
    <row r="1236" spans="1:13">
      <c r="A1236" s="14" t="s">
        <v>682</v>
      </c>
      <c r="B1236" t="s">
        <v>91</v>
      </c>
      <c r="C1236" t="s">
        <v>371</v>
      </c>
      <c r="D1236">
        <v>9.4943999999999988</v>
      </c>
      <c r="E1236">
        <v>46164.883510279746</v>
      </c>
      <c r="F1236">
        <v>266.43916413886086</v>
      </c>
      <c r="G1236">
        <v>0</v>
      </c>
      <c r="H1236">
        <v>0</v>
      </c>
      <c r="I1236">
        <v>1</v>
      </c>
      <c r="J1236">
        <v>38858.333333333336</v>
      </c>
      <c r="K1236">
        <v>1528</v>
      </c>
      <c r="L1236">
        <v>0</v>
      </c>
      <c r="M1236">
        <v>0</v>
      </c>
    </row>
    <row r="1237" spans="1:13">
      <c r="A1237" s="14" t="s">
        <v>683</v>
      </c>
      <c r="B1237" t="s">
        <v>92</v>
      </c>
      <c r="C1237" t="s">
        <v>365</v>
      </c>
      <c r="D1237">
        <v>175.16779999999991</v>
      </c>
      <c r="E1237">
        <v>45114.388173321058</v>
      </c>
      <c r="F1237">
        <v>2949.3938383652708</v>
      </c>
      <c r="G1237">
        <v>105.42890873779317</v>
      </c>
      <c r="H1237">
        <v>3.6337272172448011E-2</v>
      </c>
      <c r="I1237">
        <v>26.601600000000001</v>
      </c>
      <c r="J1237">
        <v>44355.764774800511</v>
      </c>
      <c r="K1237">
        <v>2517.7162275953324</v>
      </c>
      <c r="L1237">
        <v>183.44723625646577</v>
      </c>
      <c r="M1237">
        <v>7.4220831440479007E-3</v>
      </c>
    </row>
    <row r="1238" spans="1:13">
      <c r="A1238" s="14" t="s">
        <v>683</v>
      </c>
      <c r="B1238" t="s">
        <v>92</v>
      </c>
      <c r="C1238" t="s">
        <v>366</v>
      </c>
      <c r="D1238">
        <v>10.199999999999999</v>
      </c>
      <c r="E1238">
        <v>58465.931372549021</v>
      </c>
      <c r="F1238">
        <v>545.2941176470589</v>
      </c>
      <c r="G1238">
        <v>0</v>
      </c>
      <c r="H1238">
        <v>0.20960867365713903</v>
      </c>
      <c r="I1238">
        <v>3.4</v>
      </c>
      <c r="J1238">
        <v>40814.950980392161</v>
      </c>
      <c r="K1238">
        <v>757.64705882352939</v>
      </c>
      <c r="L1238">
        <v>0</v>
      </c>
      <c r="M1238">
        <v>0</v>
      </c>
    </row>
    <row r="1239" spans="1:13">
      <c r="A1239" s="14" t="s">
        <v>683</v>
      </c>
      <c r="B1239" t="s">
        <v>92</v>
      </c>
      <c r="C1239" t="s">
        <v>367</v>
      </c>
      <c r="D1239">
        <v>37.942799999999998</v>
      </c>
      <c r="E1239">
        <v>47741.668107431891</v>
      </c>
      <c r="F1239">
        <v>1528.3532053512129</v>
      </c>
      <c r="G1239">
        <v>0</v>
      </c>
      <c r="H1239">
        <v>1.9628693258735959E-2</v>
      </c>
      <c r="I1239">
        <v>7.2588999999999997</v>
      </c>
      <c r="J1239">
        <v>46461.772350723484</v>
      </c>
      <c r="K1239">
        <v>1203.0748460510547</v>
      </c>
      <c r="L1239">
        <v>0</v>
      </c>
      <c r="M1239">
        <v>7.2669778151849178E-3</v>
      </c>
    </row>
    <row r="1240" spans="1:13">
      <c r="A1240" s="14" t="s">
        <v>683</v>
      </c>
      <c r="B1240" t="s">
        <v>92</v>
      </c>
      <c r="C1240" t="s">
        <v>368</v>
      </c>
      <c r="D1240">
        <v>22.633400000000002</v>
      </c>
      <c r="E1240">
        <v>40679.82944085585</v>
      </c>
      <c r="F1240">
        <v>787.8621859729426</v>
      </c>
      <c r="G1240">
        <v>0</v>
      </c>
      <c r="H1240">
        <v>5.6777004816186295E-3</v>
      </c>
      <c r="I1240">
        <v>1.1692</v>
      </c>
      <c r="J1240">
        <v>37597.850382027595</v>
      </c>
      <c r="K1240">
        <v>0</v>
      </c>
      <c r="L1240">
        <v>0</v>
      </c>
      <c r="M1240">
        <v>0</v>
      </c>
    </row>
    <row r="1241" spans="1:13">
      <c r="A1241" s="14" t="s">
        <v>683</v>
      </c>
      <c r="B1241" t="s">
        <v>92</v>
      </c>
      <c r="C1241" t="s">
        <v>369</v>
      </c>
      <c r="D1241">
        <v>84.400899999999993</v>
      </c>
      <c r="E1241">
        <v>41931.470951929055</v>
      </c>
      <c r="F1241">
        <v>5050.4700779257091</v>
      </c>
      <c r="G1241">
        <v>209.93769023790034</v>
      </c>
      <c r="H1241">
        <v>2.2394805228202991E-2</v>
      </c>
      <c r="I1241">
        <v>10.673499999999999</v>
      </c>
      <c r="J1241">
        <v>41853.254594712773</v>
      </c>
      <c r="K1241">
        <v>4901.6985993348017</v>
      </c>
      <c r="L1241">
        <v>457.20616480067469</v>
      </c>
      <c r="M1241">
        <v>0</v>
      </c>
    </row>
    <row r="1242" spans="1:13">
      <c r="A1242" s="14" t="s">
        <v>683</v>
      </c>
      <c r="B1242" t="s">
        <v>92</v>
      </c>
      <c r="C1242" t="s">
        <v>370</v>
      </c>
      <c r="D1242">
        <v>3.6261000000000001</v>
      </c>
    </row>
    <row r="1243" spans="1:13">
      <c r="A1243" s="14" t="s">
        <v>683</v>
      </c>
      <c r="B1243" t="s">
        <v>92</v>
      </c>
      <c r="C1243" t="s">
        <v>371</v>
      </c>
      <c r="D1243">
        <v>16.364600000000003</v>
      </c>
      <c r="E1243">
        <v>50266.709034542029</v>
      </c>
      <c r="F1243">
        <v>210.67487136868604</v>
      </c>
      <c r="G1243">
        <v>0</v>
      </c>
      <c r="H1243">
        <v>3.5075488213860771E-2</v>
      </c>
      <c r="I1243">
        <v>3</v>
      </c>
      <c r="J1243">
        <v>55600.527777777774</v>
      </c>
      <c r="K1243">
        <v>461.33333333333331</v>
      </c>
      <c r="L1243">
        <v>0</v>
      </c>
      <c r="M1243">
        <v>4.0076760443696346E-2</v>
      </c>
    </row>
    <row r="1244" spans="1:13">
      <c r="A1244" s="14" t="s">
        <v>684</v>
      </c>
      <c r="B1244" t="s">
        <v>93</v>
      </c>
      <c r="C1244" t="s">
        <v>365</v>
      </c>
      <c r="D1244">
        <v>278.36279999999994</v>
      </c>
      <c r="E1244">
        <v>43868.504493596141</v>
      </c>
      <c r="F1244">
        <v>2356.9991392528023</v>
      </c>
      <c r="G1244">
        <v>53.243680549268809</v>
      </c>
      <c r="H1244">
        <v>1.2882961515203776E-2</v>
      </c>
      <c r="I1244">
        <v>42.775799999999997</v>
      </c>
      <c r="J1244">
        <v>47088.008289733916</v>
      </c>
      <c r="K1244">
        <v>2697.2372229157613</v>
      </c>
      <c r="L1244">
        <v>145.52200075743761</v>
      </c>
      <c r="M1244">
        <v>5.2019661251168491E-2</v>
      </c>
    </row>
    <row r="1245" spans="1:13">
      <c r="A1245" s="14" t="s">
        <v>684</v>
      </c>
      <c r="B1245" t="s">
        <v>93</v>
      </c>
      <c r="C1245" t="s">
        <v>366</v>
      </c>
      <c r="D1245">
        <v>21.2193</v>
      </c>
      <c r="E1245">
        <v>49092.627505776974</v>
      </c>
      <c r="F1245">
        <v>41.895821257063147</v>
      </c>
      <c r="G1245">
        <v>0</v>
      </c>
      <c r="H1245">
        <v>6.0685774428478202E-2</v>
      </c>
      <c r="I1245">
        <v>5</v>
      </c>
      <c r="J1245">
        <v>67681.666666666657</v>
      </c>
      <c r="K1245">
        <v>500</v>
      </c>
      <c r="L1245">
        <v>0</v>
      </c>
      <c r="M1245">
        <v>0.24576841281869516</v>
      </c>
    </row>
    <row r="1246" spans="1:13">
      <c r="A1246" s="14" t="s">
        <v>684</v>
      </c>
      <c r="B1246" t="s">
        <v>93</v>
      </c>
      <c r="C1246" t="s">
        <v>367</v>
      </c>
      <c r="D1246">
        <v>72.372399999999971</v>
      </c>
      <c r="E1246">
        <v>45749.834981982116</v>
      </c>
      <c r="F1246">
        <v>1252.1347917161795</v>
      </c>
      <c r="G1246">
        <v>0</v>
      </c>
      <c r="H1246">
        <v>6.7180234660934451E-3</v>
      </c>
      <c r="I1246">
        <v>5.2629999999999999</v>
      </c>
      <c r="J1246">
        <v>46329.454050288172</v>
      </c>
      <c r="K1246">
        <v>0</v>
      </c>
      <c r="L1246">
        <v>0</v>
      </c>
      <c r="M1246">
        <v>0</v>
      </c>
    </row>
    <row r="1247" spans="1:13">
      <c r="A1247" s="14" t="s">
        <v>684</v>
      </c>
      <c r="B1247" t="s">
        <v>93</v>
      </c>
      <c r="C1247" t="s">
        <v>368</v>
      </c>
      <c r="D1247">
        <v>31.418400000000005</v>
      </c>
      <c r="E1247">
        <v>39193.773181744866</v>
      </c>
      <c r="F1247">
        <v>720.81964708578403</v>
      </c>
      <c r="G1247">
        <v>0</v>
      </c>
      <c r="H1247">
        <v>4.9157957598021463E-3</v>
      </c>
      <c r="I1247">
        <v>3.1</v>
      </c>
      <c r="J1247">
        <v>40962.634408602149</v>
      </c>
      <c r="K1247">
        <v>833.22580645161293</v>
      </c>
      <c r="L1247">
        <v>0</v>
      </c>
      <c r="M1247">
        <v>0</v>
      </c>
    </row>
    <row r="1248" spans="1:13">
      <c r="A1248" s="14" t="s">
        <v>684</v>
      </c>
      <c r="B1248" t="s">
        <v>93</v>
      </c>
      <c r="C1248" t="s">
        <v>369</v>
      </c>
      <c r="D1248">
        <v>128.44799999999995</v>
      </c>
      <c r="E1248">
        <v>42160.681147753727</v>
      </c>
      <c r="F1248">
        <v>3571.0007162431489</v>
      </c>
      <c r="G1248">
        <v>108.45750809666174</v>
      </c>
      <c r="H1248">
        <v>9.5218143844633309E-3</v>
      </c>
      <c r="I1248">
        <v>26.092300000000002</v>
      </c>
      <c r="J1248">
        <v>44406.132428596429</v>
      </c>
      <c r="K1248">
        <v>3772.3830402072635</v>
      </c>
      <c r="L1248">
        <v>230.66498545547918</v>
      </c>
      <c r="M1248">
        <v>2.147563045550762E-2</v>
      </c>
    </row>
    <row r="1249" spans="1:13">
      <c r="A1249" s="14" t="s">
        <v>684</v>
      </c>
      <c r="B1249" t="s">
        <v>93</v>
      </c>
      <c r="C1249" t="s">
        <v>370</v>
      </c>
      <c r="D1249">
        <v>15.6547</v>
      </c>
      <c r="E1249">
        <v>49211.738593947281</v>
      </c>
      <c r="F1249">
        <v>5263.018773914544</v>
      </c>
      <c r="G1249">
        <v>56.846186768191025</v>
      </c>
      <c r="H1249">
        <v>1.2456036485770056E-2</v>
      </c>
      <c r="I1249">
        <v>1.5205</v>
      </c>
      <c r="J1249">
        <v>39533.933464869006</v>
      </c>
      <c r="K1249">
        <v>6935.4357119368633</v>
      </c>
      <c r="L1249">
        <v>135.63959223939494</v>
      </c>
      <c r="M1249">
        <v>0</v>
      </c>
    </row>
    <row r="1250" spans="1:13">
      <c r="A1250" s="14" t="s">
        <v>684</v>
      </c>
      <c r="B1250" t="s">
        <v>93</v>
      </c>
      <c r="C1250" t="s">
        <v>371</v>
      </c>
      <c r="D1250">
        <v>9.25</v>
      </c>
      <c r="E1250">
        <v>47715.391891891893</v>
      </c>
      <c r="F1250">
        <v>93.621621621621628</v>
      </c>
      <c r="G1250">
        <v>0</v>
      </c>
      <c r="H1250">
        <v>1.5666313440650344E-2</v>
      </c>
      <c r="I1250">
        <v>1.8</v>
      </c>
      <c r="J1250">
        <v>47907.407407407409</v>
      </c>
      <c r="K1250">
        <v>732.22222222222217</v>
      </c>
      <c r="L1250">
        <v>0</v>
      </c>
      <c r="M1250">
        <v>0</v>
      </c>
    </row>
    <row r="1251" spans="1:13">
      <c r="A1251" s="14" t="s">
        <v>685</v>
      </c>
      <c r="B1251" t="s">
        <v>94</v>
      </c>
      <c r="C1251" t="s">
        <v>365</v>
      </c>
      <c r="D1251">
        <v>410.22330000000028</v>
      </c>
      <c r="E1251">
        <v>44347.210793487255</v>
      </c>
      <c r="F1251">
        <v>2550.149954914797</v>
      </c>
      <c r="G1251">
        <v>538.58544846184941</v>
      </c>
      <c r="H1251">
        <v>1.8857604076187938E-2</v>
      </c>
      <c r="I1251">
        <v>61.232199999999985</v>
      </c>
      <c r="J1251">
        <v>43498.373391233174</v>
      </c>
      <c r="K1251">
        <v>2192.1149329927725</v>
      </c>
      <c r="L1251">
        <v>526.88748730243253</v>
      </c>
      <c r="M1251">
        <v>2.0088435157989977E-2</v>
      </c>
    </row>
    <row r="1252" spans="1:13">
      <c r="A1252" s="14" t="s">
        <v>685</v>
      </c>
      <c r="B1252" t="s">
        <v>94</v>
      </c>
      <c r="C1252" t="s">
        <v>366</v>
      </c>
      <c r="D1252">
        <v>24.657699999999998</v>
      </c>
      <c r="E1252">
        <v>49442.051299729232</v>
      </c>
      <c r="F1252">
        <v>226.46069990307288</v>
      </c>
      <c r="G1252">
        <v>0</v>
      </c>
      <c r="H1252">
        <v>7.6742441882842641E-2</v>
      </c>
      <c r="I1252">
        <v>4.6345999999999998</v>
      </c>
      <c r="J1252">
        <v>60487.104964110527</v>
      </c>
      <c r="K1252">
        <v>0</v>
      </c>
      <c r="L1252">
        <v>0</v>
      </c>
      <c r="M1252">
        <v>0.18625908012123799</v>
      </c>
    </row>
    <row r="1253" spans="1:13">
      <c r="A1253" s="14" t="s">
        <v>685</v>
      </c>
      <c r="B1253" t="s">
        <v>94</v>
      </c>
      <c r="C1253" t="s">
        <v>367</v>
      </c>
      <c r="D1253">
        <v>98.635899999999907</v>
      </c>
      <c r="E1253">
        <v>47782.081524069887</v>
      </c>
      <c r="F1253">
        <v>1471.2776990933335</v>
      </c>
      <c r="G1253">
        <v>0</v>
      </c>
      <c r="H1253">
        <v>9.8837703890038396E-3</v>
      </c>
      <c r="I1253">
        <v>7.2287000000000008</v>
      </c>
      <c r="J1253">
        <v>40962.681049151295</v>
      </c>
      <c r="K1253">
        <v>253.57256491485327</v>
      </c>
      <c r="L1253">
        <v>0</v>
      </c>
      <c r="M1253">
        <v>0</v>
      </c>
    </row>
    <row r="1254" spans="1:13">
      <c r="A1254" s="14" t="s">
        <v>685</v>
      </c>
      <c r="B1254" t="s">
        <v>94</v>
      </c>
      <c r="C1254" t="s">
        <v>368</v>
      </c>
      <c r="D1254">
        <v>48.993299999999998</v>
      </c>
      <c r="E1254">
        <v>42074.558511061703</v>
      </c>
      <c r="F1254">
        <v>85.111229494645187</v>
      </c>
      <c r="G1254">
        <v>0</v>
      </c>
      <c r="H1254">
        <v>0</v>
      </c>
      <c r="I1254">
        <v>2.4969999999999999</v>
      </c>
      <c r="J1254">
        <v>42718.121746095312</v>
      </c>
      <c r="K1254">
        <v>62.234681617941533</v>
      </c>
      <c r="L1254">
        <v>0</v>
      </c>
      <c r="M1254">
        <v>0</v>
      </c>
    </row>
    <row r="1255" spans="1:13">
      <c r="A1255" s="14" t="s">
        <v>685</v>
      </c>
      <c r="B1255" t="s">
        <v>94</v>
      </c>
      <c r="C1255" t="s">
        <v>369</v>
      </c>
      <c r="D1255">
        <v>192.02799999999999</v>
      </c>
      <c r="E1255">
        <v>42308.035082557413</v>
      </c>
      <c r="F1255">
        <v>4340.4722228008422</v>
      </c>
      <c r="G1255">
        <v>1134.3516049742743</v>
      </c>
      <c r="H1255">
        <v>1.6021772079541842E-2</v>
      </c>
      <c r="I1255">
        <v>32.062999999999995</v>
      </c>
      <c r="J1255">
        <v>42616.888911414004</v>
      </c>
      <c r="K1255">
        <v>3675.3363690234855</v>
      </c>
      <c r="L1255">
        <v>984.2338521036711</v>
      </c>
      <c r="M1255">
        <v>0</v>
      </c>
    </row>
    <row r="1256" spans="1:13">
      <c r="A1256" s="14" t="s">
        <v>685</v>
      </c>
      <c r="B1256" t="s">
        <v>94</v>
      </c>
      <c r="C1256" t="s">
        <v>370</v>
      </c>
      <c r="D1256">
        <v>36.846999999999994</v>
      </c>
      <c r="E1256">
        <v>44081.962394043854</v>
      </c>
      <c r="F1256">
        <v>1240.7099628192257</v>
      </c>
      <c r="G1256">
        <v>72.884902434390881</v>
      </c>
      <c r="H1256">
        <v>3.0863020474580456E-2</v>
      </c>
      <c r="I1256">
        <v>10.1282</v>
      </c>
      <c r="J1256">
        <v>38355.432028066854</v>
      </c>
      <c r="K1256">
        <v>1254.2840781185205</v>
      </c>
      <c r="L1256">
        <v>58.13471297960151</v>
      </c>
      <c r="M1256">
        <v>0</v>
      </c>
    </row>
    <row r="1257" spans="1:13">
      <c r="A1257" s="14" t="s">
        <v>685</v>
      </c>
      <c r="B1257" t="s">
        <v>94</v>
      </c>
      <c r="C1257" t="s">
        <v>371</v>
      </c>
      <c r="D1257">
        <v>9.0614000000000008</v>
      </c>
      <c r="E1257">
        <v>49674.043470103963</v>
      </c>
      <c r="F1257">
        <v>1329.5528284812501</v>
      </c>
      <c r="G1257">
        <v>47.171518749862045</v>
      </c>
      <c r="H1257">
        <v>5.5660438060418968E-2</v>
      </c>
      <c r="I1257">
        <v>4.6806999999999999</v>
      </c>
      <c r="J1257">
        <v>48175.846383375712</v>
      </c>
      <c r="K1257">
        <v>361.84117760164082</v>
      </c>
      <c r="L1257">
        <v>24.823210203602027</v>
      </c>
      <c r="M1257">
        <v>1.755062774543778E-2</v>
      </c>
    </row>
    <row r="1258" spans="1:13">
      <c r="A1258" s="14" t="s">
        <v>686</v>
      </c>
      <c r="B1258" t="s">
        <v>95</v>
      </c>
      <c r="C1258" t="s">
        <v>365</v>
      </c>
      <c r="D1258">
        <v>458.77600000000018</v>
      </c>
      <c r="E1258">
        <v>44163.41448949663</v>
      </c>
      <c r="F1258">
        <v>2345.2839294121727</v>
      </c>
      <c r="G1258">
        <v>491.20719043716304</v>
      </c>
      <c r="H1258">
        <v>1.2996226749109481E-2</v>
      </c>
      <c r="I1258">
        <v>83.015599999999978</v>
      </c>
      <c r="J1258">
        <v>44476.254814356194</v>
      </c>
      <c r="K1258">
        <v>2090.1934094314811</v>
      </c>
      <c r="L1258">
        <v>586.67623916468733</v>
      </c>
      <c r="M1258">
        <v>2.3275093991898515E-2</v>
      </c>
    </row>
    <row r="1259" spans="1:13">
      <c r="A1259" s="14" t="s">
        <v>686</v>
      </c>
      <c r="B1259" t="s">
        <v>95</v>
      </c>
      <c r="C1259" t="s">
        <v>366</v>
      </c>
      <c r="D1259">
        <v>23.666599999999999</v>
      </c>
      <c r="E1259">
        <v>55123.944856182694</v>
      </c>
      <c r="F1259">
        <v>0</v>
      </c>
      <c r="G1259">
        <v>5.4291702230147134</v>
      </c>
      <c r="H1259">
        <v>9.6707179206024951E-2</v>
      </c>
      <c r="I1259">
        <v>5.3000000000000007</v>
      </c>
      <c r="J1259">
        <v>64648.333333333328</v>
      </c>
      <c r="K1259">
        <v>0</v>
      </c>
      <c r="L1259">
        <v>0</v>
      </c>
      <c r="M1259">
        <v>0.18101708469187675</v>
      </c>
    </row>
    <row r="1260" spans="1:13">
      <c r="A1260" s="14" t="s">
        <v>686</v>
      </c>
      <c r="B1260" t="s">
        <v>95</v>
      </c>
      <c r="C1260" t="s">
        <v>367</v>
      </c>
      <c r="D1260">
        <v>121.24109999999999</v>
      </c>
      <c r="E1260">
        <v>45933.749893119319</v>
      </c>
      <c r="F1260">
        <v>962.56525221232766</v>
      </c>
      <c r="G1260">
        <v>12.033295639844903</v>
      </c>
      <c r="H1260">
        <v>1.1327390513212266E-2</v>
      </c>
      <c r="I1260">
        <v>16.542200000000001</v>
      </c>
      <c r="J1260">
        <v>45801.235023152891</v>
      </c>
      <c r="K1260">
        <v>849.68504793800093</v>
      </c>
      <c r="L1260">
        <v>0</v>
      </c>
      <c r="M1260">
        <v>6.696826141102309E-3</v>
      </c>
    </row>
    <row r="1261" spans="1:13">
      <c r="A1261" s="14" t="s">
        <v>686</v>
      </c>
      <c r="B1261" t="s">
        <v>95</v>
      </c>
      <c r="C1261" t="s">
        <v>368</v>
      </c>
      <c r="D1261">
        <v>39.929299999999998</v>
      </c>
      <c r="E1261">
        <v>42878.960708886283</v>
      </c>
      <c r="F1261">
        <v>27.348338187746844</v>
      </c>
      <c r="G1261">
        <v>7.8215746331641185</v>
      </c>
      <c r="H1261">
        <v>0</v>
      </c>
      <c r="I1261">
        <v>6.2</v>
      </c>
      <c r="J1261">
        <v>41702.419354838712</v>
      </c>
      <c r="K1261">
        <v>27.096774193548388</v>
      </c>
      <c r="L1261">
        <v>0</v>
      </c>
      <c r="M1261">
        <v>0</v>
      </c>
    </row>
    <row r="1262" spans="1:13">
      <c r="A1262" s="14" t="s">
        <v>686</v>
      </c>
      <c r="B1262" t="s">
        <v>95</v>
      </c>
      <c r="C1262" t="s">
        <v>369</v>
      </c>
      <c r="D1262">
        <v>224.91290000000009</v>
      </c>
      <c r="E1262">
        <v>41640.908050775797</v>
      </c>
      <c r="F1262">
        <v>3934.5743174357672</v>
      </c>
      <c r="G1262">
        <v>973.53628893673886</v>
      </c>
      <c r="H1262">
        <v>5.3257778574026891E-3</v>
      </c>
      <c r="I1262">
        <v>45.150700000000008</v>
      </c>
      <c r="J1262">
        <v>42194.556156752093</v>
      </c>
      <c r="K1262">
        <v>3195.2948680751342</v>
      </c>
      <c r="L1262">
        <v>1062.9520694031319</v>
      </c>
      <c r="M1262">
        <v>8.4283881502291904E-3</v>
      </c>
    </row>
    <row r="1263" spans="1:13">
      <c r="A1263" s="14" t="s">
        <v>686</v>
      </c>
      <c r="B1263" t="s">
        <v>95</v>
      </c>
      <c r="C1263" t="s">
        <v>370</v>
      </c>
      <c r="D1263">
        <v>25.663099999999996</v>
      </c>
      <c r="E1263">
        <v>44438.204237471968</v>
      </c>
      <c r="F1263">
        <v>2494.9183847625582</v>
      </c>
      <c r="G1263">
        <v>77.795745642576321</v>
      </c>
      <c r="H1263">
        <v>2.1543730206027632E-3</v>
      </c>
      <c r="I1263">
        <v>5.0604000000000005</v>
      </c>
      <c r="J1263">
        <v>38654.674202302849</v>
      </c>
      <c r="K1263">
        <v>2260.5624061339022</v>
      </c>
      <c r="L1263">
        <v>0</v>
      </c>
      <c r="M1263">
        <v>0</v>
      </c>
    </row>
    <row r="1264" spans="1:13">
      <c r="A1264" s="14" t="s">
        <v>686</v>
      </c>
      <c r="B1264" t="s">
        <v>95</v>
      </c>
      <c r="C1264" t="s">
        <v>371</v>
      </c>
      <c r="D1264">
        <v>23.363</v>
      </c>
      <c r="E1264">
        <v>50050.660231990762</v>
      </c>
      <c r="F1264">
        <v>393.8556692205625</v>
      </c>
      <c r="G1264">
        <v>106.8779694388563</v>
      </c>
      <c r="H1264">
        <v>2.5070103441329043E-2</v>
      </c>
      <c r="I1264">
        <v>4.7622999999999998</v>
      </c>
      <c r="J1264">
        <v>48853.865254183911</v>
      </c>
      <c r="K1264">
        <v>752.96600382168288</v>
      </c>
      <c r="L1264">
        <v>149.14012136992631</v>
      </c>
      <c r="M1264">
        <v>2.3329830049183022E-2</v>
      </c>
    </row>
    <row r="1265" spans="1:13">
      <c r="A1265" s="14" t="s">
        <v>687</v>
      </c>
      <c r="B1265" t="s">
        <v>96</v>
      </c>
      <c r="C1265" t="s">
        <v>365</v>
      </c>
      <c r="D1265">
        <v>263.78890000000001</v>
      </c>
      <c r="E1265">
        <v>44336.60690312722</v>
      </c>
      <c r="F1265">
        <v>2045.9375659855284</v>
      </c>
      <c r="G1265">
        <v>299.01030710541642</v>
      </c>
      <c r="H1265">
        <v>2.1056520100424556E-2</v>
      </c>
      <c r="I1265">
        <v>33.4876</v>
      </c>
      <c r="J1265">
        <v>46368.132731717604</v>
      </c>
      <c r="K1265">
        <v>2125.4189610482686</v>
      </c>
      <c r="L1265">
        <v>345.13909626249716</v>
      </c>
      <c r="M1265">
        <v>2.7522333728293949E-2</v>
      </c>
    </row>
    <row r="1266" spans="1:13">
      <c r="A1266" s="14" t="s">
        <v>687</v>
      </c>
      <c r="B1266" t="s">
        <v>96</v>
      </c>
      <c r="C1266" t="s">
        <v>366</v>
      </c>
      <c r="D1266">
        <v>21.880800000000001</v>
      </c>
      <c r="E1266">
        <v>55245.797914153038</v>
      </c>
      <c r="F1266">
        <v>223.22081459544441</v>
      </c>
      <c r="G1266">
        <v>2.867354027275054</v>
      </c>
      <c r="H1266">
        <v>0.11511425216153612</v>
      </c>
      <c r="I1266">
        <v>4.0200000000000005</v>
      </c>
      <c r="J1266">
        <v>52152.549751243772</v>
      </c>
      <c r="K1266">
        <v>621.89054726368147</v>
      </c>
      <c r="L1266">
        <v>0</v>
      </c>
      <c r="M1266">
        <v>7.2974371120876069E-2</v>
      </c>
    </row>
    <row r="1267" spans="1:13">
      <c r="A1267" s="14" t="s">
        <v>687</v>
      </c>
      <c r="B1267" t="s">
        <v>96</v>
      </c>
      <c r="C1267" t="s">
        <v>367</v>
      </c>
      <c r="D1267">
        <v>54.374100000000013</v>
      </c>
      <c r="E1267">
        <v>45684.168146384654</v>
      </c>
      <c r="F1267">
        <v>1038.8034008838765</v>
      </c>
      <c r="G1267">
        <v>0</v>
      </c>
      <c r="H1267">
        <v>7.8792254703363099E-3</v>
      </c>
      <c r="I1267">
        <v>4.8679999999999994</v>
      </c>
      <c r="J1267">
        <v>46043.433305943588</v>
      </c>
      <c r="K1267">
        <v>1249.5891536565325</v>
      </c>
      <c r="L1267">
        <v>0</v>
      </c>
      <c r="M1267">
        <v>0</v>
      </c>
    </row>
    <row r="1268" spans="1:13">
      <c r="A1268" s="14" t="s">
        <v>687</v>
      </c>
      <c r="B1268" t="s">
        <v>96</v>
      </c>
      <c r="C1268" t="s">
        <v>368</v>
      </c>
      <c r="D1268">
        <v>30.507600000000011</v>
      </c>
      <c r="E1268">
        <v>41239.626792449519</v>
      </c>
      <c r="F1268">
        <v>1442.7880265900951</v>
      </c>
      <c r="G1268">
        <v>0</v>
      </c>
      <c r="H1268">
        <v>6.4173943831861285E-3</v>
      </c>
      <c r="I1268">
        <v>2.8185999999999996</v>
      </c>
      <c r="J1268">
        <v>37276.481231817219</v>
      </c>
      <c r="K1268">
        <v>0</v>
      </c>
      <c r="L1268">
        <v>0</v>
      </c>
      <c r="M1268">
        <v>0</v>
      </c>
    </row>
    <row r="1269" spans="1:13">
      <c r="A1269" s="14" t="s">
        <v>687</v>
      </c>
      <c r="B1269" t="s">
        <v>96</v>
      </c>
      <c r="C1269" t="s">
        <v>369</v>
      </c>
      <c r="D1269">
        <v>99.661299999999997</v>
      </c>
      <c r="E1269">
        <v>41801.067457144003</v>
      </c>
      <c r="F1269">
        <v>3958.359463502884</v>
      </c>
      <c r="G1269">
        <v>700.75124446500308</v>
      </c>
      <c r="H1269">
        <v>5.9255195663132669E-3</v>
      </c>
      <c r="I1269">
        <v>12.081000000000001</v>
      </c>
      <c r="J1269">
        <v>43550.404215986535</v>
      </c>
      <c r="K1269">
        <v>4279.3626355434153</v>
      </c>
      <c r="L1269">
        <v>956.69894876251954</v>
      </c>
      <c r="M1269">
        <v>2.0354552778900494E-2</v>
      </c>
    </row>
    <row r="1270" spans="1:13">
      <c r="A1270" s="14" t="s">
        <v>687</v>
      </c>
      <c r="B1270" t="s">
        <v>96</v>
      </c>
      <c r="C1270" t="s">
        <v>370</v>
      </c>
      <c r="D1270">
        <v>31.1387</v>
      </c>
      <c r="E1270">
        <v>43662.004033565951</v>
      </c>
      <c r="F1270">
        <v>332.19113193550146</v>
      </c>
      <c r="G1270">
        <v>0</v>
      </c>
      <c r="H1270">
        <v>2.1217204856840349E-2</v>
      </c>
      <c r="I1270">
        <v>2.15</v>
      </c>
      <c r="J1270">
        <v>49246.317829457366</v>
      </c>
      <c r="K1270">
        <v>3386.7906976744189</v>
      </c>
      <c r="L1270">
        <v>0</v>
      </c>
      <c r="M1270">
        <v>0</v>
      </c>
    </row>
    <row r="1271" spans="1:13">
      <c r="A1271" s="14" t="s">
        <v>687</v>
      </c>
      <c r="B1271" t="s">
        <v>96</v>
      </c>
      <c r="C1271" t="s">
        <v>371</v>
      </c>
      <c r="D1271">
        <v>26.226399999999998</v>
      </c>
      <c r="E1271">
        <v>46479.813279748647</v>
      </c>
      <c r="F1271">
        <v>1123.7577402922248</v>
      </c>
      <c r="G1271">
        <v>342.21547753408782</v>
      </c>
      <c r="H1271">
        <v>2.6795391235159512E-2</v>
      </c>
      <c r="I1271">
        <v>7.55</v>
      </c>
      <c r="J1271">
        <v>50580.833333333336</v>
      </c>
      <c r="K1271">
        <v>478.35761589403972</v>
      </c>
      <c r="L1271">
        <v>0</v>
      </c>
      <c r="M1271">
        <v>4.5269279840929121E-2</v>
      </c>
    </row>
    <row r="1272" spans="1:13">
      <c r="A1272" s="14" t="s">
        <v>688</v>
      </c>
      <c r="B1272" t="s">
        <v>97</v>
      </c>
      <c r="C1272" t="s">
        <v>365</v>
      </c>
      <c r="D1272">
        <v>325.96688818097886</v>
      </c>
      <c r="E1272">
        <v>44807.098935227434</v>
      </c>
      <c r="F1272">
        <v>2641.995003866326</v>
      </c>
      <c r="G1272">
        <v>493.49871361991586</v>
      </c>
      <c r="H1272">
        <v>3.1572784439208024E-2</v>
      </c>
      <c r="I1272">
        <v>40.539199999999987</v>
      </c>
      <c r="J1272">
        <v>49062.16193215458</v>
      </c>
      <c r="K1272">
        <v>2121.2369755693258</v>
      </c>
      <c r="L1272">
        <v>664.82540356001118</v>
      </c>
      <c r="M1272">
        <v>6.5353000975347478E-2</v>
      </c>
    </row>
    <row r="1273" spans="1:13">
      <c r="A1273" s="14" t="s">
        <v>688</v>
      </c>
      <c r="B1273" t="s">
        <v>97</v>
      </c>
      <c r="C1273" t="s">
        <v>366</v>
      </c>
      <c r="D1273">
        <v>61.064600000000013</v>
      </c>
      <c r="E1273">
        <v>48918.581141938186</v>
      </c>
      <c r="F1273">
        <v>359.5315452815542</v>
      </c>
      <c r="G1273">
        <v>33.61800453945493</v>
      </c>
      <c r="H1273">
        <v>6.0456808867614988E-2</v>
      </c>
      <c r="I1273">
        <v>7.5065999999999997</v>
      </c>
      <c r="J1273">
        <v>48721.06302009787</v>
      </c>
      <c r="K1273">
        <v>410.42549223350119</v>
      </c>
      <c r="L1273">
        <v>107.52271334558922</v>
      </c>
      <c r="M1273">
        <v>8.7903786199395234E-2</v>
      </c>
    </row>
    <row r="1274" spans="1:13">
      <c r="A1274" s="14" t="s">
        <v>688</v>
      </c>
      <c r="B1274" t="s">
        <v>97</v>
      </c>
      <c r="C1274" t="s">
        <v>367</v>
      </c>
      <c r="D1274">
        <v>61.438500000000019</v>
      </c>
      <c r="E1274">
        <v>46818.404013769861</v>
      </c>
      <c r="F1274">
        <v>1436.0331062770083</v>
      </c>
      <c r="G1274">
        <v>9.5949608144730067</v>
      </c>
      <c r="H1274">
        <v>8.8237172060480224E-3</v>
      </c>
      <c r="I1274">
        <v>9.0782000000000007</v>
      </c>
      <c r="J1274">
        <v>50186.304829151151</v>
      </c>
      <c r="K1274">
        <v>1659.3906280980809</v>
      </c>
      <c r="L1274">
        <v>0</v>
      </c>
      <c r="M1274">
        <v>2.6960401473012575E-2</v>
      </c>
    </row>
    <row r="1275" spans="1:13">
      <c r="A1275" s="14" t="s">
        <v>688</v>
      </c>
      <c r="B1275" t="s">
        <v>97</v>
      </c>
      <c r="C1275" t="s">
        <v>368</v>
      </c>
      <c r="D1275">
        <v>33.946200000000005</v>
      </c>
      <c r="E1275">
        <v>39094.678908586713</v>
      </c>
      <c r="F1275">
        <v>85.569518826849546</v>
      </c>
      <c r="G1275">
        <v>0</v>
      </c>
      <c r="H1275">
        <v>0</v>
      </c>
      <c r="I1275">
        <v>0.8</v>
      </c>
      <c r="J1275">
        <v>39000</v>
      </c>
      <c r="K1275">
        <v>0</v>
      </c>
      <c r="L1275">
        <v>0</v>
      </c>
      <c r="M1275">
        <v>0</v>
      </c>
    </row>
    <row r="1276" spans="1:13">
      <c r="A1276" s="14" t="s">
        <v>688</v>
      </c>
      <c r="B1276" t="s">
        <v>97</v>
      </c>
      <c r="C1276" t="s">
        <v>369</v>
      </c>
      <c r="D1276">
        <v>145.91688818097879</v>
      </c>
      <c r="E1276">
        <v>43198.226008964128</v>
      </c>
      <c r="F1276">
        <v>3546.6647928931211</v>
      </c>
      <c r="G1276">
        <v>998.33687392868524</v>
      </c>
      <c r="H1276">
        <v>3.5068405485266116E-2</v>
      </c>
      <c r="I1276">
        <v>21.519300000000001</v>
      </c>
      <c r="J1276">
        <v>48833.724416376608</v>
      </c>
      <c r="K1276">
        <v>3015.2983600767679</v>
      </c>
      <c r="L1276">
        <v>1214.9261360731991</v>
      </c>
      <c r="M1276">
        <v>7.4896541754801857E-2</v>
      </c>
    </row>
    <row r="1277" spans="1:13">
      <c r="A1277" s="14" t="s">
        <v>688</v>
      </c>
      <c r="B1277" t="s">
        <v>97</v>
      </c>
      <c r="C1277" t="s">
        <v>370</v>
      </c>
      <c r="D1277">
        <v>18.90069999999999</v>
      </c>
      <c r="E1277">
        <v>45815.128540212812</v>
      </c>
      <c r="F1277">
        <v>12082.602231663383</v>
      </c>
      <c r="G1277">
        <v>663.87276661710973</v>
      </c>
      <c r="H1277">
        <v>2.729869149653992E-2</v>
      </c>
      <c r="I1277">
        <v>0.6351</v>
      </c>
      <c r="J1277">
        <v>36543.93271400829</v>
      </c>
      <c r="K1277">
        <v>4137.868052275232</v>
      </c>
      <c r="L1277">
        <v>0</v>
      </c>
      <c r="M1277">
        <v>0</v>
      </c>
    </row>
    <row r="1278" spans="1:13">
      <c r="A1278" s="14" t="s">
        <v>688</v>
      </c>
      <c r="B1278" t="s">
        <v>97</v>
      </c>
      <c r="C1278" t="s">
        <v>371</v>
      </c>
      <c r="D1278">
        <v>4.7</v>
      </c>
    </row>
    <row r="1279" spans="1:13">
      <c r="A1279" s="14" t="s">
        <v>689</v>
      </c>
      <c r="B1279" t="s">
        <v>98</v>
      </c>
      <c r="C1279" t="s">
        <v>365</v>
      </c>
      <c r="D1279">
        <v>343.97042237902929</v>
      </c>
      <c r="E1279">
        <v>45776.524464214905</v>
      </c>
      <c r="F1279">
        <v>3175.5749591642625</v>
      </c>
      <c r="G1279">
        <v>491.98552837639943</v>
      </c>
      <c r="H1279">
        <v>3.0086306022261269E-2</v>
      </c>
      <c r="I1279">
        <v>56.515399999999993</v>
      </c>
      <c r="J1279">
        <v>45924.201810479986</v>
      </c>
      <c r="K1279">
        <v>1986.8572106010047</v>
      </c>
      <c r="L1279">
        <v>256.81973409017729</v>
      </c>
      <c r="M1279">
        <v>2.3664726626375615E-2</v>
      </c>
    </row>
    <row r="1280" spans="1:13">
      <c r="A1280" s="14" t="s">
        <v>689</v>
      </c>
      <c r="B1280" t="s">
        <v>98</v>
      </c>
      <c r="C1280" t="s">
        <v>366</v>
      </c>
      <c r="D1280">
        <v>12.936</v>
      </c>
      <c r="E1280">
        <v>62239.23289012575</v>
      </c>
      <c r="F1280">
        <v>264.53308596165738</v>
      </c>
      <c r="G1280">
        <v>0</v>
      </c>
      <c r="H1280">
        <v>0.16002251606236961</v>
      </c>
      <c r="I1280">
        <v>5.46</v>
      </c>
      <c r="J1280">
        <v>46225.70207570208</v>
      </c>
      <c r="K1280">
        <v>882.96703296703299</v>
      </c>
      <c r="L1280">
        <v>0</v>
      </c>
      <c r="M1280">
        <v>2.6384713078637705E-2</v>
      </c>
    </row>
    <row r="1281" spans="1:13">
      <c r="A1281" s="14" t="s">
        <v>689</v>
      </c>
      <c r="B1281" t="s">
        <v>98</v>
      </c>
      <c r="C1281" t="s">
        <v>367</v>
      </c>
      <c r="D1281">
        <v>101.1485</v>
      </c>
      <c r="E1281">
        <v>46800.203010095676</v>
      </c>
      <c r="F1281">
        <v>2026.7163625758164</v>
      </c>
      <c r="G1281">
        <v>0.96037014884056615</v>
      </c>
      <c r="H1281">
        <v>2.2396566569978495E-2</v>
      </c>
      <c r="I1281">
        <v>13.07</v>
      </c>
      <c r="J1281">
        <v>44606.229278245344</v>
      </c>
      <c r="K1281">
        <v>1986.3045141545524</v>
      </c>
      <c r="L1281">
        <v>0</v>
      </c>
      <c r="M1281">
        <v>1.5945102430040728E-2</v>
      </c>
    </row>
    <row r="1282" spans="1:13">
      <c r="A1282" s="14" t="s">
        <v>689</v>
      </c>
      <c r="B1282" t="s">
        <v>98</v>
      </c>
      <c r="C1282" t="s">
        <v>368</v>
      </c>
      <c r="D1282">
        <v>29.199992451405926</v>
      </c>
      <c r="E1282">
        <v>41135.815428683993</v>
      </c>
      <c r="F1282">
        <v>2324.7266283704676</v>
      </c>
      <c r="G1282">
        <v>0</v>
      </c>
      <c r="H1282">
        <v>3.9030585274914173E-3</v>
      </c>
      <c r="I1282">
        <v>9.1999999999999993</v>
      </c>
      <c r="J1282">
        <v>42094.927536231888</v>
      </c>
      <c r="K1282">
        <v>867.82608695652186</v>
      </c>
      <c r="L1282">
        <v>0</v>
      </c>
      <c r="M1282">
        <v>1.2531498466821609E-2</v>
      </c>
    </row>
    <row r="1283" spans="1:13">
      <c r="A1283" s="14" t="s">
        <v>689</v>
      </c>
      <c r="B1283" t="s">
        <v>98</v>
      </c>
      <c r="C1283" t="s">
        <v>369</v>
      </c>
      <c r="D1283">
        <v>159.5448299276234</v>
      </c>
      <c r="E1283">
        <v>43445.108540826688</v>
      </c>
      <c r="F1283">
        <v>4882.1381448295906</v>
      </c>
      <c r="G1283">
        <v>1046.7041149234165</v>
      </c>
      <c r="H1283">
        <v>2.6909778100156437E-2</v>
      </c>
      <c r="I1283">
        <v>19.435399999999998</v>
      </c>
      <c r="J1283">
        <v>45060.330719546124</v>
      </c>
      <c r="K1283">
        <v>3144.8856210831786</v>
      </c>
      <c r="L1283">
        <v>722.52899348611311</v>
      </c>
      <c r="M1283">
        <v>1.7056061241010001E-2</v>
      </c>
    </row>
    <row r="1284" spans="1:13">
      <c r="A1284" s="14" t="s">
        <v>689</v>
      </c>
      <c r="B1284" t="s">
        <v>98</v>
      </c>
      <c r="C1284" t="s">
        <v>370</v>
      </c>
      <c r="D1284">
        <v>30.554400000000001</v>
      </c>
      <c r="E1284">
        <v>53053.614427600194</v>
      </c>
      <c r="F1284">
        <v>1016.3459272641584</v>
      </c>
      <c r="G1284">
        <v>69.878642683214196</v>
      </c>
      <c r="H1284">
        <v>3.2783414929262726E-2</v>
      </c>
      <c r="I1284">
        <v>7.65</v>
      </c>
      <c r="J1284">
        <v>54209.803921568622</v>
      </c>
      <c r="K1284">
        <v>1512.0156862745098</v>
      </c>
      <c r="L1284">
        <v>61.65098039215686</v>
      </c>
      <c r="M1284">
        <v>6.2514087252099559E-2</v>
      </c>
    </row>
    <row r="1285" spans="1:13">
      <c r="A1285" s="14" t="s">
        <v>689</v>
      </c>
      <c r="B1285" t="s">
        <v>98</v>
      </c>
      <c r="C1285" t="s">
        <v>371</v>
      </c>
      <c r="D1285">
        <v>10.5867</v>
      </c>
      <c r="E1285">
        <v>42812.59449749843</v>
      </c>
      <c r="F1285">
        <v>569.28032342467429</v>
      </c>
      <c r="G1285">
        <v>0</v>
      </c>
      <c r="H1285">
        <v>0</v>
      </c>
      <c r="I1285">
        <v>1.7</v>
      </c>
      <c r="J1285">
        <v>48402.941176470587</v>
      </c>
      <c r="K1285">
        <v>490</v>
      </c>
      <c r="L1285">
        <v>0</v>
      </c>
      <c r="M1285">
        <v>0</v>
      </c>
    </row>
    <row r="1286" spans="1:13">
      <c r="A1286" s="14" t="s">
        <v>690</v>
      </c>
      <c r="B1286" t="s">
        <v>99</v>
      </c>
      <c r="C1286" t="s">
        <v>365</v>
      </c>
      <c r="D1286">
        <v>370.54948278769626</v>
      </c>
      <c r="E1286">
        <v>45889.677986882765</v>
      </c>
      <c r="F1286">
        <v>2217.193271514343</v>
      </c>
      <c r="G1286">
        <v>459.24479159912772</v>
      </c>
      <c r="H1286">
        <v>2.5314508819442985E-2</v>
      </c>
      <c r="I1286">
        <v>74.040700000000001</v>
      </c>
      <c r="J1286">
        <v>46995.591242384267</v>
      </c>
      <c r="K1286">
        <v>1960.1375999956767</v>
      </c>
      <c r="L1286">
        <v>561.26427762028175</v>
      </c>
      <c r="M1286">
        <v>2.3779515337300806E-2</v>
      </c>
    </row>
    <row r="1287" spans="1:13">
      <c r="A1287" s="14" t="s">
        <v>690</v>
      </c>
      <c r="B1287" t="s">
        <v>99</v>
      </c>
      <c r="C1287" t="s">
        <v>366</v>
      </c>
      <c r="D1287">
        <v>13.839999999999998</v>
      </c>
      <c r="E1287">
        <v>58762.265173410407</v>
      </c>
      <c r="F1287">
        <v>0</v>
      </c>
      <c r="G1287">
        <v>0</v>
      </c>
      <c r="H1287">
        <v>0.151984217618652</v>
      </c>
      <c r="I1287">
        <v>5</v>
      </c>
      <c r="J1287">
        <v>55680.333333333328</v>
      </c>
      <c r="K1287">
        <v>0</v>
      </c>
      <c r="L1287">
        <v>0</v>
      </c>
      <c r="M1287">
        <v>5.2015972126603666E-2</v>
      </c>
    </row>
    <row r="1288" spans="1:13">
      <c r="A1288" s="14" t="s">
        <v>690</v>
      </c>
      <c r="B1288" t="s">
        <v>99</v>
      </c>
      <c r="C1288" t="s">
        <v>367</v>
      </c>
      <c r="D1288">
        <v>105.27979999999998</v>
      </c>
      <c r="E1288">
        <v>48099.895856881747</v>
      </c>
      <c r="F1288">
        <v>936.95466746707359</v>
      </c>
      <c r="G1288">
        <v>0</v>
      </c>
      <c r="H1288">
        <v>1.0714776621806366E-2</v>
      </c>
      <c r="I1288">
        <v>10.110799999999999</v>
      </c>
      <c r="J1288">
        <v>45172.623415885326</v>
      </c>
      <c r="K1288">
        <v>624.08513668552439</v>
      </c>
      <c r="L1288">
        <v>0</v>
      </c>
      <c r="M1288">
        <v>6.5472912856220152E-4</v>
      </c>
    </row>
    <row r="1289" spans="1:13">
      <c r="A1289" s="14" t="s">
        <v>690</v>
      </c>
      <c r="B1289" t="s">
        <v>99</v>
      </c>
      <c r="C1289" t="s">
        <v>368</v>
      </c>
      <c r="D1289">
        <v>42.629691310015211</v>
      </c>
      <c r="E1289">
        <v>41645.575781659732</v>
      </c>
      <c r="F1289">
        <v>671.15193942955602</v>
      </c>
      <c r="G1289">
        <v>6.5585743506032488</v>
      </c>
      <c r="H1289">
        <v>0</v>
      </c>
      <c r="I1289">
        <v>6.1</v>
      </c>
      <c r="J1289">
        <v>40550.956284153006</v>
      </c>
      <c r="K1289">
        <v>128.52459016393442</v>
      </c>
      <c r="L1289">
        <v>0</v>
      </c>
      <c r="M1289">
        <v>0</v>
      </c>
    </row>
    <row r="1290" spans="1:13">
      <c r="A1290" s="14" t="s">
        <v>690</v>
      </c>
      <c r="B1290" t="s">
        <v>99</v>
      </c>
      <c r="C1290" t="s">
        <v>369</v>
      </c>
      <c r="D1290">
        <v>163.79679147768096</v>
      </c>
      <c r="E1290">
        <v>43698.792339543368</v>
      </c>
      <c r="F1290">
        <v>4160.1359455984821</v>
      </c>
      <c r="G1290">
        <v>1037.2201339679468</v>
      </c>
      <c r="H1290">
        <v>2.8988345913430337E-2</v>
      </c>
      <c r="I1290">
        <v>42.906500000000023</v>
      </c>
      <c r="J1290">
        <v>46671.183814418131</v>
      </c>
      <c r="K1290">
        <v>3203.429783366154</v>
      </c>
      <c r="L1290">
        <v>968.53390511927012</v>
      </c>
      <c r="M1290">
        <v>2.6783241515622534E-2</v>
      </c>
    </row>
    <row r="1291" spans="1:13">
      <c r="A1291" s="14" t="s">
        <v>690</v>
      </c>
      <c r="B1291" t="s">
        <v>99</v>
      </c>
      <c r="C1291" t="s">
        <v>370</v>
      </c>
      <c r="D1291">
        <v>18.3032</v>
      </c>
      <c r="E1291">
        <v>48425.291296968113</v>
      </c>
      <c r="F1291">
        <v>314.15271646488043</v>
      </c>
      <c r="G1291">
        <v>0</v>
      </c>
      <c r="H1291">
        <v>1.4810948866346157E-2</v>
      </c>
      <c r="I1291">
        <v>6.75</v>
      </c>
      <c r="J1291">
        <v>51582.283950617304</v>
      </c>
      <c r="K1291">
        <v>0</v>
      </c>
      <c r="L1291">
        <v>0</v>
      </c>
      <c r="M1291">
        <v>4.0481407507841329E-2</v>
      </c>
    </row>
    <row r="1292" spans="1:13">
      <c r="A1292" s="14" t="s">
        <v>690</v>
      </c>
      <c r="B1292" t="s">
        <v>99</v>
      </c>
      <c r="C1292" t="s">
        <v>371</v>
      </c>
      <c r="D1292">
        <v>26.7</v>
      </c>
      <c r="E1292">
        <v>48980.579369538078</v>
      </c>
      <c r="F1292">
        <v>268.14606741573033</v>
      </c>
      <c r="G1292">
        <v>0</v>
      </c>
      <c r="H1292">
        <v>2.4243927355565322E-2</v>
      </c>
      <c r="I1292">
        <v>3.1734</v>
      </c>
      <c r="J1292">
        <v>46138.226087687231</v>
      </c>
      <c r="K1292">
        <v>185.29022499527321</v>
      </c>
      <c r="L1292">
        <v>0</v>
      </c>
      <c r="M1292">
        <v>0</v>
      </c>
    </row>
    <row r="1293" spans="1:13">
      <c r="A1293" s="14" t="s">
        <v>691</v>
      </c>
      <c r="B1293" t="s">
        <v>100</v>
      </c>
      <c r="C1293" t="s">
        <v>365</v>
      </c>
      <c r="D1293">
        <v>852.22669999999948</v>
      </c>
      <c r="E1293">
        <v>43826.909397229552</v>
      </c>
      <c r="F1293">
        <v>2446.1684432088305</v>
      </c>
      <c r="G1293">
        <v>421.54304717277677</v>
      </c>
      <c r="H1293">
        <v>1.2173689393605042E-2</v>
      </c>
      <c r="I1293">
        <v>120.22979999999993</v>
      </c>
      <c r="J1293">
        <v>45607.748918044177</v>
      </c>
      <c r="K1293">
        <v>1842.1091110523355</v>
      </c>
      <c r="L1293">
        <v>397.55967322577288</v>
      </c>
      <c r="M1293">
        <v>1.8305410387467198E-2</v>
      </c>
    </row>
    <row r="1294" spans="1:13">
      <c r="A1294" s="14" t="s">
        <v>691</v>
      </c>
      <c r="B1294" t="s">
        <v>100</v>
      </c>
      <c r="C1294" t="s">
        <v>366</v>
      </c>
      <c r="D1294">
        <v>49.105399999999996</v>
      </c>
      <c r="E1294">
        <v>53249.245195029456</v>
      </c>
      <c r="F1294">
        <v>253.94274356791718</v>
      </c>
      <c r="G1294">
        <v>8.0946291039274705</v>
      </c>
      <c r="H1294">
        <v>0.10167724652933606</v>
      </c>
      <c r="I1294">
        <v>8.1</v>
      </c>
      <c r="J1294">
        <v>47214.029835390946</v>
      </c>
      <c r="K1294">
        <v>374.43950617283951</v>
      </c>
      <c r="L1294">
        <v>0</v>
      </c>
      <c r="M1294">
        <v>1.5379196643845848E-2</v>
      </c>
    </row>
    <row r="1295" spans="1:13">
      <c r="A1295" s="14" t="s">
        <v>691</v>
      </c>
      <c r="B1295" t="s">
        <v>100</v>
      </c>
      <c r="C1295" t="s">
        <v>367</v>
      </c>
      <c r="D1295">
        <v>256.95820000000009</v>
      </c>
      <c r="E1295">
        <v>45850.090900971452</v>
      </c>
      <c r="F1295">
        <v>1389.4399945205091</v>
      </c>
      <c r="G1295">
        <v>0</v>
      </c>
      <c r="H1295">
        <v>8.1813065451393253E-3</v>
      </c>
      <c r="I1295">
        <v>39.767199999999995</v>
      </c>
      <c r="J1295">
        <v>47840.369462773357</v>
      </c>
      <c r="K1295">
        <v>1000.1207024884831</v>
      </c>
      <c r="L1295">
        <v>0</v>
      </c>
      <c r="M1295">
        <v>1.8689907026050001E-2</v>
      </c>
    </row>
    <row r="1296" spans="1:13">
      <c r="A1296" s="14" t="s">
        <v>691</v>
      </c>
      <c r="B1296" t="s">
        <v>100</v>
      </c>
      <c r="C1296" t="s">
        <v>368</v>
      </c>
      <c r="D1296">
        <v>83.210799999999978</v>
      </c>
      <c r="E1296">
        <v>40842.960879677463</v>
      </c>
      <c r="F1296">
        <v>809.47425093858033</v>
      </c>
      <c r="G1296">
        <v>0</v>
      </c>
      <c r="H1296">
        <v>0</v>
      </c>
      <c r="I1296">
        <v>10.89</v>
      </c>
      <c r="J1296">
        <v>42173.989133761861</v>
      </c>
      <c r="K1296">
        <v>577.04315886134066</v>
      </c>
      <c r="L1296">
        <v>0</v>
      </c>
      <c r="M1296">
        <v>1.6959549805467614E-2</v>
      </c>
    </row>
    <row r="1297" spans="1:13">
      <c r="A1297" s="14" t="s">
        <v>691</v>
      </c>
      <c r="B1297" t="s">
        <v>100</v>
      </c>
      <c r="C1297" t="s">
        <v>369</v>
      </c>
      <c r="D1297">
        <v>407.87640000000027</v>
      </c>
      <c r="E1297">
        <v>41787.263060492514</v>
      </c>
      <c r="F1297">
        <v>3638.0006541197258</v>
      </c>
      <c r="G1297">
        <v>879.80758386609216</v>
      </c>
      <c r="H1297">
        <v>5.2890739649836885E-3</v>
      </c>
      <c r="I1297">
        <v>49.388300000000001</v>
      </c>
      <c r="J1297">
        <v>43617.068364369712</v>
      </c>
      <c r="K1297">
        <v>3245.0489285923986</v>
      </c>
      <c r="L1297">
        <v>967.81059481699128</v>
      </c>
      <c r="M1297">
        <v>2.2913963185028044E-2</v>
      </c>
    </row>
    <row r="1298" spans="1:13">
      <c r="A1298" s="14" t="s">
        <v>691</v>
      </c>
      <c r="B1298" t="s">
        <v>100</v>
      </c>
      <c r="C1298" t="s">
        <v>370</v>
      </c>
      <c r="D1298">
        <v>36.61079999999999</v>
      </c>
      <c r="E1298">
        <v>44779.095861057402</v>
      </c>
      <c r="F1298">
        <v>4345.3844220831024</v>
      </c>
      <c r="G1298">
        <v>0</v>
      </c>
      <c r="H1298">
        <v>4.5245914071260522E-3</v>
      </c>
      <c r="I1298">
        <v>8.3692000000000029</v>
      </c>
      <c r="J1298">
        <v>48554.49977695995</v>
      </c>
      <c r="K1298">
        <v>1336.925871050996</v>
      </c>
      <c r="L1298">
        <v>0</v>
      </c>
      <c r="M1298">
        <v>3.0487270437146246E-3</v>
      </c>
    </row>
    <row r="1299" spans="1:13">
      <c r="A1299" s="14" t="s">
        <v>691</v>
      </c>
      <c r="B1299" t="s">
        <v>100</v>
      </c>
      <c r="C1299" t="s">
        <v>371</v>
      </c>
      <c r="D1299">
        <v>18.4651</v>
      </c>
      <c r="E1299">
        <v>47227.887158296828</v>
      </c>
      <c r="F1299">
        <v>264.9587600392091</v>
      </c>
      <c r="G1299">
        <v>0</v>
      </c>
      <c r="H1299">
        <v>8.5440978594676364E-3</v>
      </c>
      <c r="I1299">
        <v>3.7151000000000001</v>
      </c>
      <c r="J1299">
        <v>48098.148098301528</v>
      </c>
      <c r="K1299">
        <v>250.59890716266048</v>
      </c>
      <c r="L1299">
        <v>0</v>
      </c>
      <c r="M1299">
        <v>0</v>
      </c>
    </row>
    <row r="1300" spans="1:13">
      <c r="A1300" s="14" t="s">
        <v>692</v>
      </c>
      <c r="B1300" t="s">
        <v>101</v>
      </c>
      <c r="C1300" t="s">
        <v>365</v>
      </c>
      <c r="D1300">
        <v>795.40699999999947</v>
      </c>
      <c r="E1300">
        <v>43261.772572615984</v>
      </c>
      <c r="F1300">
        <v>2842.7028175512683</v>
      </c>
      <c r="G1300">
        <v>455.40330924922785</v>
      </c>
      <c r="H1300">
        <v>1.0463125890549946E-2</v>
      </c>
      <c r="I1300">
        <v>87.62169999999999</v>
      </c>
      <c r="J1300">
        <v>45170.253439882268</v>
      </c>
      <c r="K1300">
        <v>2121.0332600257707</v>
      </c>
      <c r="L1300">
        <v>468.00918037426811</v>
      </c>
      <c r="M1300">
        <v>1.4535505523877387E-2</v>
      </c>
    </row>
    <row r="1301" spans="1:13">
      <c r="A1301" s="14" t="s">
        <v>692</v>
      </c>
      <c r="B1301" t="s">
        <v>101</v>
      </c>
      <c r="C1301" t="s">
        <v>366</v>
      </c>
      <c r="D1301">
        <v>50.542300000000004</v>
      </c>
      <c r="E1301">
        <v>49718.096953772721</v>
      </c>
      <c r="F1301">
        <v>521.13714650896372</v>
      </c>
      <c r="G1301">
        <v>16.388450861951274</v>
      </c>
      <c r="H1301">
        <v>7.1468555564766265E-2</v>
      </c>
      <c r="I1301">
        <v>11.269999999999998</v>
      </c>
      <c r="J1301">
        <v>50462.928867199065</v>
      </c>
      <c r="K1301">
        <v>916.95385980479159</v>
      </c>
      <c r="L1301">
        <v>0</v>
      </c>
      <c r="M1301">
        <v>4.0936501170605877E-2</v>
      </c>
    </row>
    <row r="1302" spans="1:13">
      <c r="A1302" s="14" t="s">
        <v>692</v>
      </c>
      <c r="B1302" t="s">
        <v>101</v>
      </c>
      <c r="C1302" t="s">
        <v>367</v>
      </c>
      <c r="D1302">
        <v>251.12610000000009</v>
      </c>
      <c r="E1302">
        <v>45422.54529032758</v>
      </c>
      <c r="F1302">
        <v>1161.9852337132616</v>
      </c>
      <c r="G1302">
        <v>0</v>
      </c>
      <c r="H1302">
        <v>7.8273225081523928E-3</v>
      </c>
      <c r="I1302">
        <v>23.837900000000005</v>
      </c>
      <c r="J1302">
        <v>46049.435667571379</v>
      </c>
      <c r="K1302">
        <v>855.88915130946918</v>
      </c>
      <c r="L1302">
        <v>0</v>
      </c>
      <c r="M1302">
        <v>1.8518271204563775E-2</v>
      </c>
    </row>
    <row r="1303" spans="1:13">
      <c r="A1303" s="14" t="s">
        <v>692</v>
      </c>
      <c r="B1303" t="s">
        <v>101</v>
      </c>
      <c r="C1303" t="s">
        <v>368</v>
      </c>
      <c r="D1303">
        <v>55.134999999999991</v>
      </c>
      <c r="E1303">
        <v>39810.941053777111</v>
      </c>
      <c r="F1303">
        <v>901.35975333272893</v>
      </c>
      <c r="G1303">
        <v>13.065022218191714</v>
      </c>
      <c r="H1303">
        <v>1.3518674652392133E-3</v>
      </c>
      <c r="I1303">
        <v>7.8097999999999992</v>
      </c>
      <c r="J1303">
        <v>41413.96834746089</v>
      </c>
      <c r="K1303">
        <v>93.216215524085129</v>
      </c>
      <c r="L1303">
        <v>0</v>
      </c>
      <c r="M1303">
        <v>4.4057079424584958E-3</v>
      </c>
    </row>
    <row r="1304" spans="1:13">
      <c r="A1304" s="14" t="s">
        <v>692</v>
      </c>
      <c r="B1304" t="s">
        <v>101</v>
      </c>
      <c r="C1304" t="s">
        <v>369</v>
      </c>
      <c r="D1304">
        <v>366.16880000000015</v>
      </c>
      <c r="E1304">
        <v>41005.840739753476</v>
      </c>
      <c r="F1304">
        <v>4148.3624219212543</v>
      </c>
      <c r="G1304">
        <v>958.68998123269967</v>
      </c>
      <c r="H1304">
        <v>5.1931990484266844E-3</v>
      </c>
      <c r="I1304">
        <v>35.188000000000017</v>
      </c>
      <c r="J1304">
        <v>43954.683935811438</v>
      </c>
      <c r="K1304">
        <v>3997.3249403205627</v>
      </c>
      <c r="L1304">
        <v>1145.4967602591789</v>
      </c>
      <c r="M1304">
        <v>8.5301165489661077E-3</v>
      </c>
    </row>
    <row r="1305" spans="1:13">
      <c r="A1305" s="14" t="s">
        <v>692</v>
      </c>
      <c r="B1305" t="s">
        <v>101</v>
      </c>
      <c r="C1305" t="s">
        <v>370</v>
      </c>
      <c r="D1305">
        <v>48.701499999999996</v>
      </c>
      <c r="E1305">
        <v>45633.865743354938</v>
      </c>
      <c r="F1305">
        <v>6969.6356375060341</v>
      </c>
      <c r="G1305">
        <v>197.93989918175009</v>
      </c>
      <c r="H1305">
        <v>5.0175599195018414E-3</v>
      </c>
      <c r="I1305">
        <v>5.516</v>
      </c>
      <c r="J1305">
        <v>44553.758762388206</v>
      </c>
      <c r="K1305">
        <v>2052.0304568527918</v>
      </c>
      <c r="L1305">
        <v>126.90717911530096</v>
      </c>
      <c r="M1305">
        <v>0</v>
      </c>
    </row>
    <row r="1306" spans="1:13">
      <c r="A1306" s="14" t="s">
        <v>692</v>
      </c>
      <c r="B1306" t="s">
        <v>101</v>
      </c>
      <c r="C1306" t="s">
        <v>371</v>
      </c>
      <c r="D1306">
        <v>23.7333</v>
      </c>
      <c r="E1306">
        <v>44603.559976910088</v>
      </c>
      <c r="F1306">
        <v>1467.6576792944934</v>
      </c>
      <c r="G1306">
        <v>0</v>
      </c>
      <c r="H1306">
        <v>8.1453727432215725E-3</v>
      </c>
      <c r="I1306">
        <v>4</v>
      </c>
      <c r="J1306">
        <v>43896.145833333336</v>
      </c>
      <c r="K1306">
        <v>601.75</v>
      </c>
      <c r="L1306">
        <v>0</v>
      </c>
      <c r="M1306">
        <v>0</v>
      </c>
    </row>
    <row r="1307" spans="1:13">
      <c r="A1307" s="14" t="s">
        <v>693</v>
      </c>
      <c r="B1307" t="s">
        <v>104</v>
      </c>
      <c r="C1307" t="s">
        <v>365</v>
      </c>
      <c r="D1307">
        <v>799.38350000000059</v>
      </c>
      <c r="E1307">
        <v>43207.741965558394</v>
      </c>
      <c r="F1307">
        <v>2739.987265186232</v>
      </c>
      <c r="G1307">
        <v>472.80131501338201</v>
      </c>
      <c r="H1307">
        <v>1.2479700775121748E-2</v>
      </c>
      <c r="I1307">
        <v>136.80719999999991</v>
      </c>
      <c r="J1307">
        <v>45178.397375040731</v>
      </c>
      <c r="K1307">
        <v>2547.6757071265265</v>
      </c>
      <c r="L1307">
        <v>655.50336531995436</v>
      </c>
      <c r="M1307">
        <v>1.9862862395183593E-2</v>
      </c>
    </row>
    <row r="1308" spans="1:13">
      <c r="A1308" s="14" t="s">
        <v>693</v>
      </c>
      <c r="B1308" t="s">
        <v>104</v>
      </c>
      <c r="C1308" t="s">
        <v>366</v>
      </c>
      <c r="D1308">
        <v>32.212999999999994</v>
      </c>
      <c r="E1308">
        <v>57519.845507507329</v>
      </c>
      <c r="F1308">
        <v>31.043367584515575</v>
      </c>
      <c r="G1308">
        <v>0</v>
      </c>
      <c r="H1308">
        <v>0.1119115445444273</v>
      </c>
      <c r="I1308">
        <v>7.7220000000000004</v>
      </c>
      <c r="J1308">
        <v>64048.630536130535</v>
      </c>
      <c r="K1308">
        <v>0</v>
      </c>
      <c r="L1308">
        <v>0</v>
      </c>
      <c r="M1308">
        <v>0.16986547755845013</v>
      </c>
    </row>
    <row r="1309" spans="1:13">
      <c r="A1309" s="14" t="s">
        <v>693</v>
      </c>
      <c r="B1309" t="s">
        <v>104</v>
      </c>
      <c r="C1309" t="s">
        <v>367</v>
      </c>
      <c r="D1309">
        <v>239.03080000000006</v>
      </c>
      <c r="E1309">
        <v>45612.735723980652</v>
      </c>
      <c r="F1309">
        <v>882.0522710880773</v>
      </c>
      <c r="G1309">
        <v>0</v>
      </c>
      <c r="H1309">
        <v>8.6360109030274666E-3</v>
      </c>
      <c r="I1309">
        <v>36.838999999999999</v>
      </c>
      <c r="J1309">
        <v>47449.23897318964</v>
      </c>
      <c r="K1309">
        <v>586.58595510193004</v>
      </c>
      <c r="L1309">
        <v>0</v>
      </c>
      <c r="M1309">
        <v>1.7820211876109302E-2</v>
      </c>
    </row>
    <row r="1310" spans="1:13">
      <c r="A1310" s="14" t="s">
        <v>693</v>
      </c>
      <c r="B1310" t="s">
        <v>104</v>
      </c>
      <c r="C1310" t="s">
        <v>368</v>
      </c>
      <c r="D1310">
        <v>73.480500000000006</v>
      </c>
      <c r="E1310">
        <v>39569.26342136124</v>
      </c>
      <c r="F1310">
        <v>40.827158225651701</v>
      </c>
      <c r="G1310">
        <v>0</v>
      </c>
      <c r="H1310">
        <v>0</v>
      </c>
      <c r="I1310">
        <v>7.2225999999999999</v>
      </c>
      <c r="J1310">
        <v>42106.994941803037</v>
      </c>
      <c r="K1310">
        <v>553.81718494724896</v>
      </c>
      <c r="L1310">
        <v>0</v>
      </c>
      <c r="M1310">
        <v>1.7346485000591414E-2</v>
      </c>
    </row>
    <row r="1311" spans="1:13">
      <c r="A1311" s="14" t="s">
        <v>693</v>
      </c>
      <c r="B1311" t="s">
        <v>104</v>
      </c>
      <c r="C1311" t="s">
        <v>369</v>
      </c>
      <c r="D1311">
        <v>390.11320000000001</v>
      </c>
      <c r="E1311">
        <v>40773.376902909251</v>
      </c>
      <c r="F1311">
        <v>4057.5994096072623</v>
      </c>
      <c r="G1311">
        <v>968.82025524898916</v>
      </c>
      <c r="H1311">
        <v>4.6715096906867889E-3</v>
      </c>
      <c r="I1311">
        <v>67.540599999999998</v>
      </c>
      <c r="J1311">
        <v>41238.59889459081</v>
      </c>
      <c r="K1311">
        <v>4282.1781269340208</v>
      </c>
      <c r="L1311">
        <v>1322.0822734769906</v>
      </c>
      <c r="M1311">
        <v>1.0402773514291845E-4</v>
      </c>
    </row>
    <row r="1312" spans="1:13">
      <c r="A1312" s="14" t="s">
        <v>693</v>
      </c>
      <c r="B1312" t="s">
        <v>104</v>
      </c>
      <c r="C1312" t="s">
        <v>370</v>
      </c>
      <c r="D1312">
        <v>43.975999999999971</v>
      </c>
      <c r="E1312">
        <v>45309.800573039858</v>
      </c>
      <c r="F1312">
        <v>8595.5948699290566</v>
      </c>
      <c r="G1312">
        <v>0</v>
      </c>
      <c r="H1312">
        <v>2.738096643740234E-2</v>
      </c>
      <c r="I1312">
        <v>12.6586</v>
      </c>
      <c r="J1312">
        <v>48362.948114325445</v>
      </c>
      <c r="K1312">
        <v>2521.9202755438992</v>
      </c>
      <c r="L1312">
        <v>0</v>
      </c>
      <c r="M1312">
        <v>1.3162173688337922E-2</v>
      </c>
    </row>
    <row r="1313" spans="1:13">
      <c r="A1313" s="14" t="s">
        <v>693</v>
      </c>
      <c r="B1313" t="s">
        <v>104</v>
      </c>
      <c r="C1313" t="s">
        <v>371</v>
      </c>
      <c r="D1313">
        <v>20.57</v>
      </c>
      <c r="E1313">
        <v>47519.441743639603</v>
      </c>
      <c r="F1313">
        <v>706.85367039377729</v>
      </c>
      <c r="G1313">
        <v>0</v>
      </c>
      <c r="H1313">
        <v>8.3868028204912501E-3</v>
      </c>
      <c r="I1313">
        <v>4.8244000000000007</v>
      </c>
      <c r="J1313">
        <v>49033.060415112064</v>
      </c>
      <c r="K1313">
        <v>370.25951413647289</v>
      </c>
      <c r="L1313">
        <v>79.46065832020561</v>
      </c>
      <c r="M1313">
        <v>0</v>
      </c>
    </row>
    <row r="1314" spans="1:13">
      <c r="A1314" s="14" t="s">
        <v>694</v>
      </c>
      <c r="B1314" t="s">
        <v>105</v>
      </c>
      <c r="C1314" t="s">
        <v>365</v>
      </c>
      <c r="D1314">
        <v>403.57910000000027</v>
      </c>
      <c r="E1314">
        <v>43532.741629769705</v>
      </c>
      <c r="F1314">
        <v>3191.1280093542987</v>
      </c>
      <c r="G1314">
        <v>544.74419017238506</v>
      </c>
      <c r="H1314">
        <v>1.5469946579429177E-2</v>
      </c>
      <c r="I1314">
        <v>67.751299999999986</v>
      </c>
      <c r="J1314">
        <v>46027.480628907993</v>
      </c>
      <c r="K1314">
        <v>2832.7909575166827</v>
      </c>
      <c r="L1314">
        <v>624.04780424877481</v>
      </c>
      <c r="M1314">
        <v>3.3997695541629049E-2</v>
      </c>
    </row>
    <row r="1315" spans="1:13">
      <c r="A1315" s="14" t="s">
        <v>694</v>
      </c>
      <c r="B1315" t="s">
        <v>105</v>
      </c>
      <c r="C1315" t="s">
        <v>366</v>
      </c>
      <c r="D1315">
        <v>19.605</v>
      </c>
      <c r="E1315">
        <v>53869.814248065974</v>
      </c>
      <c r="F1315">
        <v>680.0816118337159</v>
      </c>
      <c r="G1315">
        <v>0</v>
      </c>
      <c r="H1315">
        <v>0.10221945323411157</v>
      </c>
      <c r="I1315">
        <v>8.3000000000000007</v>
      </c>
      <c r="J1315">
        <v>58944.578313253005</v>
      </c>
      <c r="K1315">
        <v>128.9156626506024</v>
      </c>
      <c r="L1315">
        <v>0</v>
      </c>
      <c r="M1315">
        <v>0.13844166615678519</v>
      </c>
    </row>
    <row r="1316" spans="1:13">
      <c r="A1316" s="14" t="s">
        <v>694</v>
      </c>
      <c r="B1316" t="s">
        <v>105</v>
      </c>
      <c r="C1316" t="s">
        <v>367</v>
      </c>
      <c r="D1316">
        <v>88.740199999999987</v>
      </c>
      <c r="E1316">
        <v>47264.168542930194</v>
      </c>
      <c r="F1316">
        <v>1153.795010603988</v>
      </c>
      <c r="G1316">
        <v>5.0147509246091415</v>
      </c>
      <c r="H1316">
        <v>1.2023018001741556E-2</v>
      </c>
      <c r="I1316">
        <v>11.0893</v>
      </c>
      <c r="J1316">
        <v>45423.718734876566</v>
      </c>
      <c r="K1316">
        <v>895.27742959429361</v>
      </c>
      <c r="L1316">
        <v>0</v>
      </c>
      <c r="M1316">
        <v>7.8650262592959933E-3</v>
      </c>
    </row>
    <row r="1317" spans="1:13">
      <c r="A1317" s="14" t="s">
        <v>694</v>
      </c>
      <c r="B1317" t="s">
        <v>105</v>
      </c>
      <c r="C1317" t="s">
        <v>368</v>
      </c>
      <c r="D1317">
        <v>58.399499999999975</v>
      </c>
      <c r="E1317">
        <v>40825.058890344393</v>
      </c>
      <c r="F1317">
        <v>1461.6221029289641</v>
      </c>
      <c r="G1317">
        <v>0</v>
      </c>
      <c r="H1317">
        <v>1.9327634583628326E-3</v>
      </c>
      <c r="I1317">
        <v>4.9894999999999996</v>
      </c>
      <c r="J1317">
        <v>38537.95637505428</v>
      </c>
      <c r="K1317">
        <v>521.89598156127875</v>
      </c>
      <c r="L1317">
        <v>0</v>
      </c>
      <c r="M1317">
        <v>0</v>
      </c>
    </row>
    <row r="1318" spans="1:13">
      <c r="A1318" s="14" t="s">
        <v>694</v>
      </c>
      <c r="B1318" t="s">
        <v>105</v>
      </c>
      <c r="C1318" t="s">
        <v>369</v>
      </c>
      <c r="D1318">
        <v>203.10940000000011</v>
      </c>
      <c r="E1318">
        <v>41660.495546570783</v>
      </c>
      <c r="F1318">
        <v>4471.6983556644846</v>
      </c>
      <c r="G1318">
        <v>1043.22951079566</v>
      </c>
      <c r="H1318">
        <v>1.0129369583238394E-2</v>
      </c>
      <c r="I1318">
        <v>31.927500000000006</v>
      </c>
      <c r="J1318">
        <v>41262.88024952366</v>
      </c>
      <c r="K1318">
        <v>4926.031477566361</v>
      </c>
      <c r="L1318">
        <v>1310.0665570433011</v>
      </c>
      <c r="M1318">
        <v>3.2288000054700519E-3</v>
      </c>
    </row>
    <row r="1319" spans="1:13">
      <c r="A1319" s="14" t="s">
        <v>694</v>
      </c>
      <c r="B1319" t="s">
        <v>105</v>
      </c>
      <c r="C1319" t="s">
        <v>370</v>
      </c>
      <c r="D1319">
        <v>20.675199999999986</v>
      </c>
      <c r="E1319">
        <v>44151.294174099108</v>
      </c>
      <c r="F1319">
        <v>7525.2282928339337</v>
      </c>
      <c r="G1319">
        <v>363.36480420987488</v>
      </c>
      <c r="H1319">
        <v>1.5860767621739495E-2</v>
      </c>
      <c r="I1319">
        <v>10.204999999999998</v>
      </c>
      <c r="J1319">
        <v>53865.49028254125</v>
      </c>
      <c r="K1319">
        <v>1963.6844683978447</v>
      </c>
      <c r="L1319">
        <v>44.380205781479674</v>
      </c>
      <c r="M1319">
        <v>6.0148249116594145E-2</v>
      </c>
    </row>
    <row r="1320" spans="1:13">
      <c r="A1320" s="14" t="s">
        <v>694</v>
      </c>
      <c r="B1320" t="s">
        <v>105</v>
      </c>
      <c r="C1320" t="s">
        <v>371</v>
      </c>
      <c r="D1320">
        <v>13.049800000000001</v>
      </c>
      <c r="E1320">
        <v>42906.181831650043</v>
      </c>
      <c r="F1320">
        <v>1759.7204554859077</v>
      </c>
      <c r="G1320">
        <v>0</v>
      </c>
      <c r="H1320">
        <v>2.420104809541556E-2</v>
      </c>
      <c r="I1320">
        <v>1.24</v>
      </c>
      <c r="J1320">
        <v>53275.268817204313</v>
      </c>
      <c r="K1320">
        <v>812.90322580645159</v>
      </c>
      <c r="L1320">
        <v>0</v>
      </c>
      <c r="M1320">
        <v>2.3778875591427807E-2</v>
      </c>
    </row>
    <row r="1321" spans="1:13">
      <c r="A1321" s="14" t="s">
        <v>695</v>
      </c>
      <c r="B1321" t="s">
        <v>106</v>
      </c>
      <c r="C1321" t="s">
        <v>365</v>
      </c>
      <c r="D1321">
        <v>476.49100000000067</v>
      </c>
      <c r="E1321">
        <v>42945.559034745602</v>
      </c>
      <c r="F1321">
        <v>2748.8005229899368</v>
      </c>
      <c r="G1321">
        <v>577.18307376214807</v>
      </c>
      <c r="H1321">
        <v>1.0270670820479184E-2</v>
      </c>
      <c r="I1321">
        <v>63.276600000000002</v>
      </c>
      <c r="J1321">
        <v>43329.814828335671</v>
      </c>
      <c r="K1321">
        <v>2237.3422402594319</v>
      </c>
      <c r="L1321">
        <v>516.22716770496527</v>
      </c>
      <c r="M1321">
        <v>1.9025192826155599E-2</v>
      </c>
    </row>
    <row r="1322" spans="1:13">
      <c r="A1322" s="14" t="s">
        <v>695</v>
      </c>
      <c r="B1322" t="s">
        <v>106</v>
      </c>
      <c r="C1322" t="s">
        <v>366</v>
      </c>
      <c r="D1322">
        <v>22.7377</v>
      </c>
      <c r="E1322">
        <v>51495.021594092628</v>
      </c>
      <c r="F1322">
        <v>83.517682087458269</v>
      </c>
      <c r="G1322">
        <v>0</v>
      </c>
      <c r="H1322">
        <v>6.6929228438808316E-2</v>
      </c>
      <c r="I1322">
        <v>4.0990000000000002</v>
      </c>
      <c r="J1322">
        <v>60432.896275514351</v>
      </c>
      <c r="K1322">
        <v>0</v>
      </c>
      <c r="L1322">
        <v>0</v>
      </c>
      <c r="M1322">
        <v>0.21063837166899241</v>
      </c>
    </row>
    <row r="1323" spans="1:13">
      <c r="A1323" s="14" t="s">
        <v>695</v>
      </c>
      <c r="B1323" t="s">
        <v>106</v>
      </c>
      <c r="C1323" t="s">
        <v>367</v>
      </c>
      <c r="D1323">
        <v>113.29880000000003</v>
      </c>
      <c r="E1323">
        <v>45561.413095357893</v>
      </c>
      <c r="F1323">
        <v>1234.6564129540648</v>
      </c>
      <c r="G1323">
        <v>0</v>
      </c>
      <c r="H1323">
        <v>9.572393155535916E-3</v>
      </c>
      <c r="I1323">
        <v>7.9908999999999999</v>
      </c>
      <c r="J1323">
        <v>41201.082898463676</v>
      </c>
      <c r="K1323">
        <v>774.13057352738747</v>
      </c>
      <c r="L1323">
        <v>0</v>
      </c>
      <c r="M1323">
        <v>0</v>
      </c>
    </row>
    <row r="1324" spans="1:13">
      <c r="A1324" s="14" t="s">
        <v>695</v>
      </c>
      <c r="B1324" t="s">
        <v>106</v>
      </c>
      <c r="C1324" t="s">
        <v>368</v>
      </c>
      <c r="D1324">
        <v>70.04649999999998</v>
      </c>
      <c r="E1324">
        <v>40944.02476688107</v>
      </c>
      <c r="F1324">
        <v>84.868622986159224</v>
      </c>
      <c r="G1324">
        <v>0</v>
      </c>
      <c r="H1324">
        <v>2.4261780010985706E-3</v>
      </c>
      <c r="I1324">
        <v>3.9984999999999995</v>
      </c>
      <c r="J1324">
        <v>42995.558751198369</v>
      </c>
      <c r="K1324">
        <v>247.84294110291361</v>
      </c>
      <c r="L1324">
        <v>0</v>
      </c>
      <c r="M1324">
        <v>1.5486974848823205E-2</v>
      </c>
    </row>
    <row r="1325" spans="1:13">
      <c r="A1325" s="14" t="s">
        <v>695</v>
      </c>
      <c r="B1325" t="s">
        <v>106</v>
      </c>
      <c r="C1325" t="s">
        <v>369</v>
      </c>
      <c r="D1325">
        <v>230.88349999999991</v>
      </c>
      <c r="E1325">
        <v>40978.201925141169</v>
      </c>
      <c r="F1325">
        <v>4318.0502287950421</v>
      </c>
      <c r="G1325">
        <v>1171.3850058579335</v>
      </c>
      <c r="H1325">
        <v>3.8063101470579962E-3</v>
      </c>
      <c r="I1325">
        <v>36.188199999999988</v>
      </c>
      <c r="J1325">
        <v>41631.126374527252</v>
      </c>
      <c r="K1325">
        <v>3429.8810109372675</v>
      </c>
      <c r="L1325">
        <v>892.33396521518114</v>
      </c>
      <c r="M1325">
        <v>0</v>
      </c>
    </row>
    <row r="1326" spans="1:13">
      <c r="A1326" s="14" t="s">
        <v>695</v>
      </c>
      <c r="B1326" t="s">
        <v>106</v>
      </c>
      <c r="C1326" t="s">
        <v>370</v>
      </c>
      <c r="D1326">
        <v>27.250000000000011</v>
      </c>
      <c r="E1326">
        <v>45701.370795107025</v>
      </c>
      <c r="F1326">
        <v>5555.5915596330251</v>
      </c>
      <c r="G1326">
        <v>140.10935779816509</v>
      </c>
      <c r="H1326">
        <v>2.7909925128816793E-2</v>
      </c>
      <c r="I1326">
        <v>5</v>
      </c>
      <c r="J1326">
        <v>41756.666666666664</v>
      </c>
      <c r="K1326">
        <v>1679.8379999999997</v>
      </c>
      <c r="L1326">
        <v>74.628</v>
      </c>
      <c r="M1326">
        <v>0</v>
      </c>
    </row>
    <row r="1327" spans="1:13">
      <c r="A1327" s="14" t="s">
        <v>695</v>
      </c>
      <c r="B1327" t="s">
        <v>106</v>
      </c>
      <c r="C1327" t="s">
        <v>371</v>
      </c>
      <c r="D1327">
        <v>12.2745</v>
      </c>
      <c r="E1327">
        <v>45272.876152456993</v>
      </c>
      <c r="F1327">
        <v>1115.6014501609027</v>
      </c>
      <c r="G1327">
        <v>61.191087213328451</v>
      </c>
      <c r="H1327">
        <v>1.5129352665001325E-2</v>
      </c>
      <c r="I1327">
        <v>6</v>
      </c>
      <c r="J1327">
        <v>46259.763888888898</v>
      </c>
      <c r="K1327">
        <v>312.33333333333331</v>
      </c>
      <c r="L1327">
        <v>0</v>
      </c>
      <c r="M1327">
        <v>0</v>
      </c>
    </row>
    <row r="1328" spans="1:13">
      <c r="A1328" s="14" t="s">
        <v>696</v>
      </c>
      <c r="B1328" t="s">
        <v>107</v>
      </c>
      <c r="C1328" t="s">
        <v>365</v>
      </c>
      <c r="D1328">
        <v>197.08190000000008</v>
      </c>
      <c r="E1328">
        <v>44638.848248706068</v>
      </c>
      <c r="F1328">
        <v>1949.8541469307936</v>
      </c>
      <c r="G1328">
        <v>434.55421324840057</v>
      </c>
      <c r="H1328">
        <v>1.5517262996310824E-2</v>
      </c>
      <c r="I1328">
        <v>40.682100000000005</v>
      </c>
      <c r="J1328">
        <v>43631.166921897668</v>
      </c>
      <c r="K1328">
        <v>2834.7526307638982</v>
      </c>
      <c r="L1328">
        <v>676.41321367382693</v>
      </c>
      <c r="M1328">
        <v>5.4405810352571513E-3</v>
      </c>
    </row>
    <row r="1329" spans="1:13">
      <c r="A1329" s="14" t="s">
        <v>696</v>
      </c>
      <c r="B1329" t="s">
        <v>107</v>
      </c>
      <c r="C1329" t="s">
        <v>366</v>
      </c>
      <c r="D1329">
        <v>11.5</v>
      </c>
      <c r="E1329">
        <v>60305.579710144921</v>
      </c>
      <c r="F1329">
        <v>72.434782608695656</v>
      </c>
      <c r="G1329">
        <v>0</v>
      </c>
      <c r="H1329">
        <v>0.14303939695872595</v>
      </c>
      <c r="I1329">
        <v>4.5999999999999996</v>
      </c>
      <c r="J1329">
        <v>47351.391304347831</v>
      </c>
      <c r="K1329">
        <v>0</v>
      </c>
      <c r="L1329">
        <v>0</v>
      </c>
      <c r="M1329">
        <v>2.4538250257250309E-2</v>
      </c>
    </row>
    <row r="1330" spans="1:13">
      <c r="A1330" s="14" t="s">
        <v>696</v>
      </c>
      <c r="B1330" t="s">
        <v>107</v>
      </c>
      <c r="C1330" t="s">
        <v>367</v>
      </c>
      <c r="D1330">
        <v>59.946699999999979</v>
      </c>
      <c r="E1330">
        <v>47085.805612875032</v>
      </c>
      <c r="F1330">
        <v>903.6861078257856</v>
      </c>
      <c r="G1330">
        <v>0</v>
      </c>
      <c r="H1330">
        <v>6.3904948086515806E-3</v>
      </c>
      <c r="I1330">
        <v>7.2786999999999988</v>
      </c>
      <c r="J1330">
        <v>47093.233681838799</v>
      </c>
      <c r="K1330">
        <v>303.35087309547038</v>
      </c>
      <c r="L1330">
        <v>0</v>
      </c>
      <c r="M1330">
        <v>0</v>
      </c>
    </row>
    <row r="1331" spans="1:13">
      <c r="A1331" s="14" t="s">
        <v>696</v>
      </c>
      <c r="B1331" t="s">
        <v>107</v>
      </c>
      <c r="C1331" t="s">
        <v>368</v>
      </c>
      <c r="D1331">
        <v>20.1493</v>
      </c>
      <c r="E1331">
        <v>40946.739134031122</v>
      </c>
      <c r="F1331">
        <v>1210.0668509576014</v>
      </c>
      <c r="G1331">
        <v>0</v>
      </c>
      <c r="H1331">
        <v>0</v>
      </c>
      <c r="I1331">
        <v>4</v>
      </c>
      <c r="J1331">
        <v>40262.5</v>
      </c>
      <c r="K1331">
        <v>627</v>
      </c>
      <c r="L1331">
        <v>0</v>
      </c>
      <c r="M1331">
        <v>0</v>
      </c>
    </row>
    <row r="1332" spans="1:13">
      <c r="A1332" s="14" t="s">
        <v>696</v>
      </c>
      <c r="B1332" t="s">
        <v>107</v>
      </c>
      <c r="C1332" t="s">
        <v>369</v>
      </c>
      <c r="D1332">
        <v>92.67969999999994</v>
      </c>
      <c r="E1332">
        <v>41393.917716968601</v>
      </c>
      <c r="F1332">
        <v>3287.1163803939821</v>
      </c>
      <c r="G1332">
        <v>924.07258547448987</v>
      </c>
      <c r="H1332">
        <v>5.8588153806900948E-3</v>
      </c>
      <c r="I1332">
        <v>22.8034</v>
      </c>
      <c r="J1332">
        <v>41088.03551955703</v>
      </c>
      <c r="K1332">
        <v>4850.4911548277887</v>
      </c>
      <c r="L1332">
        <v>1206.7459238534605</v>
      </c>
      <c r="M1332">
        <v>0</v>
      </c>
    </row>
    <row r="1333" spans="1:13">
      <c r="A1333" s="14" t="s">
        <v>696</v>
      </c>
      <c r="B1333" t="s">
        <v>107</v>
      </c>
      <c r="C1333" t="s">
        <v>370</v>
      </c>
      <c r="D1333">
        <v>9.0562000000000005</v>
      </c>
      <c r="E1333">
        <v>47867.899707750854</v>
      </c>
      <c r="F1333">
        <v>26.942867869525848</v>
      </c>
      <c r="G1333">
        <v>0</v>
      </c>
      <c r="H1333">
        <v>1.1792635711488483E-3</v>
      </c>
      <c r="I1333">
        <v>1</v>
      </c>
      <c r="J1333">
        <v>58916.666666666664</v>
      </c>
      <c r="K1333">
        <v>0</v>
      </c>
      <c r="L1333">
        <v>0</v>
      </c>
      <c r="M1333">
        <v>5.3943422913719903E-2</v>
      </c>
    </row>
    <row r="1334" spans="1:13">
      <c r="A1334" s="14" t="s">
        <v>696</v>
      </c>
      <c r="B1334" t="s">
        <v>107</v>
      </c>
      <c r="C1334" t="s">
        <v>371</v>
      </c>
      <c r="D1334">
        <v>3.75</v>
      </c>
    </row>
    <row r="1335" spans="1:13">
      <c r="A1335" s="14" t="s">
        <v>697</v>
      </c>
      <c r="B1335" t="s">
        <v>108</v>
      </c>
      <c r="C1335" t="s">
        <v>365</v>
      </c>
      <c r="D1335">
        <v>103.79949999999998</v>
      </c>
      <c r="E1335">
        <v>45253.528986170473</v>
      </c>
      <c r="F1335">
        <v>2439.9448937615307</v>
      </c>
      <c r="G1335">
        <v>458.43024292024529</v>
      </c>
      <c r="H1335">
        <v>2.2375951033609613E-2</v>
      </c>
      <c r="I1335">
        <v>13.1127</v>
      </c>
      <c r="J1335">
        <v>48010.135339530891</v>
      </c>
      <c r="K1335">
        <v>3575.4261136150453</v>
      </c>
      <c r="L1335">
        <v>221.35639494535835</v>
      </c>
      <c r="M1335">
        <v>0.11790203360384867</v>
      </c>
    </row>
    <row r="1336" spans="1:13">
      <c r="A1336" s="14" t="s">
        <v>697</v>
      </c>
      <c r="B1336" t="s">
        <v>108</v>
      </c>
      <c r="C1336" t="s">
        <v>366</v>
      </c>
      <c r="D1336">
        <v>16.266199999999998</v>
      </c>
      <c r="E1336">
        <v>51444.777257954142</v>
      </c>
      <c r="F1336">
        <v>504.11282290885401</v>
      </c>
      <c r="G1336">
        <v>0</v>
      </c>
      <c r="H1336">
        <v>0.11234468660681976</v>
      </c>
      <c r="I1336">
        <v>2</v>
      </c>
      <c r="J1336">
        <v>56183.333333333328</v>
      </c>
      <c r="K1336">
        <v>900</v>
      </c>
      <c r="L1336">
        <v>0</v>
      </c>
      <c r="M1336">
        <v>0.1687138686131387</v>
      </c>
    </row>
    <row r="1337" spans="1:13">
      <c r="A1337" s="14" t="s">
        <v>697</v>
      </c>
      <c r="B1337" t="s">
        <v>108</v>
      </c>
      <c r="C1337" t="s">
        <v>367</v>
      </c>
      <c r="D1337">
        <v>22.421899999999997</v>
      </c>
      <c r="E1337">
        <v>47222.66968900941</v>
      </c>
      <c r="F1337">
        <v>1434.7133828979704</v>
      </c>
      <c r="G1337">
        <v>0</v>
      </c>
      <c r="H1337">
        <v>9.3049959862446831E-3</v>
      </c>
      <c r="I1337">
        <v>1.6926999999999999</v>
      </c>
      <c r="J1337">
        <v>45922.535003249257</v>
      </c>
      <c r="K1337">
        <v>0</v>
      </c>
      <c r="L1337">
        <v>0</v>
      </c>
      <c r="M1337">
        <v>0</v>
      </c>
    </row>
    <row r="1338" spans="1:13">
      <c r="A1338" s="14" t="s">
        <v>697</v>
      </c>
      <c r="B1338" t="s">
        <v>108</v>
      </c>
      <c r="C1338" t="s">
        <v>368</v>
      </c>
      <c r="D1338">
        <v>13.1</v>
      </c>
      <c r="E1338">
        <v>41868.399491094147</v>
      </c>
      <c r="F1338">
        <v>89.007633587786259</v>
      </c>
      <c r="G1338">
        <v>0</v>
      </c>
      <c r="H1338">
        <v>0</v>
      </c>
      <c r="I1338">
        <v>0.5</v>
      </c>
      <c r="J1338">
        <v>38358.333333333336</v>
      </c>
      <c r="K1338">
        <v>0</v>
      </c>
      <c r="L1338">
        <v>0</v>
      </c>
      <c r="M1338">
        <v>0</v>
      </c>
    </row>
    <row r="1339" spans="1:13">
      <c r="A1339" s="14" t="s">
        <v>697</v>
      </c>
      <c r="B1339" t="s">
        <v>108</v>
      </c>
      <c r="C1339" t="s">
        <v>369</v>
      </c>
      <c r="D1339">
        <v>44.561400000000035</v>
      </c>
      <c r="E1339">
        <v>42497.368095855723</v>
      </c>
      <c r="F1339">
        <v>4686.3442351452131</v>
      </c>
      <c r="G1339">
        <v>1067.8486313266628</v>
      </c>
      <c r="H1339">
        <v>1.9894488491271262E-3</v>
      </c>
      <c r="I1339">
        <v>7.92</v>
      </c>
      <c r="J1339">
        <v>48089.889730639734</v>
      </c>
      <c r="K1339">
        <v>5326.1982323232332</v>
      </c>
      <c r="L1339">
        <v>366.48737373737373</v>
      </c>
      <c r="M1339">
        <v>0.14298481384924946</v>
      </c>
    </row>
    <row r="1340" spans="1:13">
      <c r="A1340" s="14" t="s">
        <v>697</v>
      </c>
      <c r="B1340" t="s">
        <v>108</v>
      </c>
      <c r="C1340" t="s">
        <v>370</v>
      </c>
      <c r="D1340">
        <v>4</v>
      </c>
    </row>
    <row r="1341" spans="1:13">
      <c r="A1341" s="14" t="s">
        <v>697</v>
      </c>
      <c r="B1341" t="s">
        <v>108</v>
      </c>
      <c r="C1341" t="s">
        <v>371</v>
      </c>
      <c r="D1341">
        <v>3.4499999999999997</v>
      </c>
    </row>
    <row r="1342" spans="1:13">
      <c r="A1342" s="14" t="s">
        <v>698</v>
      </c>
      <c r="B1342" t="s">
        <v>109</v>
      </c>
      <c r="C1342" t="s">
        <v>365</v>
      </c>
      <c r="D1342">
        <v>593.2675000000005</v>
      </c>
      <c r="E1342">
        <v>44047.610238706206</v>
      </c>
      <c r="F1342">
        <v>2609.0789905059655</v>
      </c>
      <c r="G1342">
        <v>455.1404214793493</v>
      </c>
      <c r="H1342">
        <v>2.4674333651744179E-2</v>
      </c>
      <c r="I1342">
        <v>92.866200000000035</v>
      </c>
      <c r="J1342">
        <v>46517.368321394992</v>
      </c>
      <c r="K1342">
        <v>2640.455623251516</v>
      </c>
      <c r="L1342">
        <v>574.27460152348203</v>
      </c>
      <c r="M1342">
        <v>4.2226040373611884E-2</v>
      </c>
    </row>
    <row r="1343" spans="1:13">
      <c r="A1343" s="14" t="s">
        <v>698</v>
      </c>
      <c r="B1343" t="s">
        <v>109</v>
      </c>
      <c r="C1343" t="s">
        <v>366</v>
      </c>
      <c r="D1343">
        <v>24.416599999999999</v>
      </c>
      <c r="E1343">
        <v>52182.88568705989</v>
      </c>
      <c r="F1343">
        <v>238.89485022484703</v>
      </c>
      <c r="G1343">
        <v>4.9421295348246685</v>
      </c>
      <c r="H1343">
        <v>0.1111377050792569</v>
      </c>
      <c r="I1343">
        <v>10.961500000000001</v>
      </c>
      <c r="J1343">
        <v>48215.84028949809</v>
      </c>
      <c r="K1343">
        <v>735.10742142954882</v>
      </c>
      <c r="L1343">
        <v>0</v>
      </c>
      <c r="M1343">
        <v>5.8749076179008292E-2</v>
      </c>
    </row>
    <row r="1344" spans="1:13">
      <c r="A1344" s="14" t="s">
        <v>698</v>
      </c>
      <c r="B1344" t="s">
        <v>109</v>
      </c>
      <c r="C1344" t="s">
        <v>367</v>
      </c>
      <c r="D1344">
        <v>111.20190000000001</v>
      </c>
      <c r="E1344">
        <v>47039.838819075951</v>
      </c>
      <c r="F1344">
        <v>1239.6070570736651</v>
      </c>
      <c r="G1344">
        <v>30.168729131426705</v>
      </c>
      <c r="H1344">
        <v>1.8429902003975047E-2</v>
      </c>
      <c r="I1344">
        <v>16.157199999999996</v>
      </c>
      <c r="J1344">
        <v>47105.702030157867</v>
      </c>
      <c r="K1344">
        <v>309.58334364865209</v>
      </c>
      <c r="L1344">
        <v>0</v>
      </c>
      <c r="M1344">
        <v>1.1125204910579939E-2</v>
      </c>
    </row>
    <row r="1345" spans="1:13">
      <c r="A1345" s="14" t="s">
        <v>698</v>
      </c>
      <c r="B1345" t="s">
        <v>109</v>
      </c>
      <c r="C1345" t="s">
        <v>368</v>
      </c>
      <c r="D1345">
        <v>80.854099999999974</v>
      </c>
      <c r="E1345">
        <v>39761.814459625435</v>
      </c>
      <c r="F1345">
        <v>320.36717989563931</v>
      </c>
      <c r="G1345">
        <v>1.7871697291788549</v>
      </c>
      <c r="H1345">
        <v>2.0863619481942442E-3</v>
      </c>
      <c r="I1345">
        <v>7.2922999999999991</v>
      </c>
      <c r="J1345">
        <v>40001.933774894991</v>
      </c>
      <c r="K1345">
        <v>211.59305020363948</v>
      </c>
      <c r="L1345">
        <v>0</v>
      </c>
      <c r="M1345">
        <v>0</v>
      </c>
    </row>
    <row r="1346" spans="1:13">
      <c r="A1346" s="14" t="s">
        <v>698</v>
      </c>
      <c r="B1346" t="s">
        <v>109</v>
      </c>
      <c r="C1346" t="s">
        <v>369</v>
      </c>
      <c r="D1346">
        <v>260.24260000000004</v>
      </c>
      <c r="E1346">
        <v>41911.601999762257</v>
      </c>
      <c r="F1346">
        <v>4507.2299846374117</v>
      </c>
      <c r="G1346">
        <v>923.32062467866547</v>
      </c>
      <c r="H1346">
        <v>2.8783647836743996E-2</v>
      </c>
      <c r="I1346">
        <v>40.133199999999995</v>
      </c>
      <c r="J1346">
        <v>45084.691851135722</v>
      </c>
      <c r="K1346">
        <v>5442.5617693082031</v>
      </c>
      <c r="L1346">
        <v>1237.1525320682133</v>
      </c>
      <c r="M1346">
        <v>5.4114835820537915E-2</v>
      </c>
    </row>
    <row r="1347" spans="1:13">
      <c r="A1347" s="14" t="s">
        <v>698</v>
      </c>
      <c r="B1347" t="s">
        <v>109</v>
      </c>
      <c r="C1347" t="s">
        <v>370</v>
      </c>
      <c r="D1347">
        <v>26.549999999999962</v>
      </c>
      <c r="E1347">
        <v>44762.178449466504</v>
      </c>
      <c r="F1347">
        <v>2091.4500941619617</v>
      </c>
      <c r="G1347">
        <v>0</v>
      </c>
      <c r="H1347">
        <v>4.7930117837815915E-3</v>
      </c>
      <c r="I1347">
        <v>8.0220000000000002</v>
      </c>
      <c r="J1347">
        <v>45177.886790492812</v>
      </c>
      <c r="K1347">
        <v>389.92769882822239</v>
      </c>
      <c r="L1347">
        <v>0</v>
      </c>
      <c r="M1347">
        <v>0</v>
      </c>
    </row>
    <row r="1348" spans="1:13">
      <c r="A1348" s="14" t="s">
        <v>698</v>
      </c>
      <c r="B1348" t="s">
        <v>109</v>
      </c>
      <c r="C1348" t="s">
        <v>371</v>
      </c>
      <c r="D1348">
        <v>90.002299999999963</v>
      </c>
      <c r="E1348">
        <v>47959.237412080962</v>
      </c>
      <c r="F1348">
        <v>1664.3781325588354</v>
      </c>
      <c r="G1348">
        <v>290.13336325849463</v>
      </c>
      <c r="H1348">
        <v>1.821450821424073E-2</v>
      </c>
      <c r="I1348">
        <v>10.299999999999999</v>
      </c>
      <c r="J1348">
        <v>55025.338187702277</v>
      </c>
      <c r="K1348">
        <v>878.71650485436908</v>
      </c>
      <c r="L1348">
        <v>357.26310679611652</v>
      </c>
      <c r="M1348">
        <v>7.4650454779119371E-2</v>
      </c>
    </row>
    <row r="1349" spans="1:13">
      <c r="A1349" s="14" t="s">
        <v>699</v>
      </c>
      <c r="B1349" t="s">
        <v>110</v>
      </c>
      <c r="C1349" t="s">
        <v>365</v>
      </c>
      <c r="D1349">
        <v>180.58929999999995</v>
      </c>
      <c r="E1349">
        <v>44790.25976091421</v>
      </c>
      <c r="F1349">
        <v>2194.3790689703114</v>
      </c>
      <c r="G1349">
        <v>498.27104928143598</v>
      </c>
      <c r="H1349">
        <v>1.8163094624100744E-2</v>
      </c>
      <c r="I1349">
        <v>27.4084</v>
      </c>
      <c r="J1349">
        <v>46743.882334734357</v>
      </c>
      <c r="K1349">
        <v>1815.8991404095098</v>
      </c>
      <c r="L1349">
        <v>410.68504546051577</v>
      </c>
      <c r="M1349">
        <v>1.7078079395221608E-3</v>
      </c>
    </row>
    <row r="1350" spans="1:13">
      <c r="A1350" s="14" t="s">
        <v>699</v>
      </c>
      <c r="B1350" t="s">
        <v>110</v>
      </c>
      <c r="C1350" t="s">
        <v>366</v>
      </c>
      <c r="D1350">
        <v>23.902300000000004</v>
      </c>
      <c r="E1350">
        <v>49128.447273553858</v>
      </c>
      <c r="F1350">
        <v>78.904540567225737</v>
      </c>
      <c r="G1350">
        <v>0</v>
      </c>
      <c r="H1350">
        <v>9.6133303147502042E-2</v>
      </c>
      <c r="I1350">
        <v>3.5</v>
      </c>
      <c r="J1350">
        <v>49439.880952380947</v>
      </c>
      <c r="K1350">
        <v>0</v>
      </c>
      <c r="L1350">
        <v>0</v>
      </c>
      <c r="M1350">
        <v>1.0179751742737091E-2</v>
      </c>
    </row>
    <row r="1351" spans="1:13">
      <c r="A1351" s="14" t="s">
        <v>699</v>
      </c>
      <c r="B1351" t="s">
        <v>110</v>
      </c>
      <c r="C1351" t="s">
        <v>367</v>
      </c>
      <c r="D1351">
        <v>43.85629999999999</v>
      </c>
      <c r="E1351">
        <v>47780.526546927125</v>
      </c>
      <c r="F1351">
        <v>1249.2845953717028</v>
      </c>
      <c r="G1351">
        <v>0</v>
      </c>
      <c r="H1351">
        <v>5.9510851371277875E-3</v>
      </c>
      <c r="I1351">
        <v>4.9347000000000003</v>
      </c>
      <c r="J1351">
        <v>50169.580386514543</v>
      </c>
      <c r="K1351">
        <v>782.82367722455263</v>
      </c>
      <c r="L1351">
        <v>0</v>
      </c>
      <c r="M1351">
        <v>0</v>
      </c>
    </row>
    <row r="1352" spans="1:13">
      <c r="A1352" s="14" t="s">
        <v>699</v>
      </c>
      <c r="B1352" t="s">
        <v>110</v>
      </c>
      <c r="C1352" t="s">
        <v>368</v>
      </c>
      <c r="D1352">
        <v>22.946900000000003</v>
      </c>
      <c r="E1352">
        <v>41026.829368382358</v>
      </c>
      <c r="F1352">
        <v>35.386043430703054</v>
      </c>
      <c r="G1352">
        <v>0</v>
      </c>
      <c r="H1352">
        <v>0</v>
      </c>
      <c r="I1352">
        <v>2.1385000000000001</v>
      </c>
      <c r="J1352">
        <v>47175.157820902496</v>
      </c>
      <c r="K1352">
        <v>32.733224222585925</v>
      </c>
      <c r="L1352">
        <v>0</v>
      </c>
      <c r="M1352">
        <v>0</v>
      </c>
    </row>
    <row r="1353" spans="1:13">
      <c r="A1353" s="14" t="s">
        <v>699</v>
      </c>
      <c r="B1353" t="s">
        <v>110</v>
      </c>
      <c r="C1353" t="s">
        <v>369</v>
      </c>
      <c r="D1353">
        <v>78.830500000000015</v>
      </c>
      <c r="E1353">
        <v>42848.144589234689</v>
      </c>
      <c r="F1353">
        <v>4111.2574447707402</v>
      </c>
      <c r="G1353">
        <v>1136.4844825289704</v>
      </c>
      <c r="H1353">
        <v>2.9901068583987767E-3</v>
      </c>
      <c r="I1353">
        <v>12.3352</v>
      </c>
      <c r="J1353">
        <v>43189.777054013452</v>
      </c>
      <c r="K1353">
        <v>3450.2861729035603</v>
      </c>
      <c r="L1353">
        <v>872.20799014203249</v>
      </c>
      <c r="M1353">
        <v>0</v>
      </c>
    </row>
    <row r="1354" spans="1:13">
      <c r="A1354" s="14" t="s">
        <v>699</v>
      </c>
      <c r="B1354" t="s">
        <v>110</v>
      </c>
      <c r="C1354" t="s">
        <v>370</v>
      </c>
      <c r="D1354">
        <v>5.2533000000000003</v>
      </c>
    </row>
    <row r="1355" spans="1:13">
      <c r="A1355" s="14" t="s">
        <v>699</v>
      </c>
      <c r="B1355" t="s">
        <v>110</v>
      </c>
      <c r="C1355" t="s">
        <v>371</v>
      </c>
      <c r="D1355">
        <v>5.8000000000000007</v>
      </c>
    </row>
    <row r="1356" spans="1:13">
      <c r="A1356" s="14" t="s">
        <v>700</v>
      </c>
      <c r="B1356" t="s">
        <v>111</v>
      </c>
      <c r="C1356" t="s">
        <v>365</v>
      </c>
      <c r="D1356">
        <v>242.76710000000006</v>
      </c>
      <c r="E1356">
        <v>43214.990046015329</v>
      </c>
      <c r="F1356">
        <v>1782.6521798052531</v>
      </c>
      <c r="G1356">
        <v>428.91738625209086</v>
      </c>
      <c r="H1356">
        <v>1.1630105130867228E-2</v>
      </c>
      <c r="I1356">
        <v>38.074100000000008</v>
      </c>
      <c r="J1356">
        <v>46285.848800978449</v>
      </c>
      <c r="K1356">
        <v>2089.7993649226109</v>
      </c>
      <c r="L1356">
        <v>543.16031107760898</v>
      </c>
      <c r="M1356">
        <v>2.4534809746292414E-2</v>
      </c>
    </row>
    <row r="1357" spans="1:13">
      <c r="A1357" s="14" t="s">
        <v>700</v>
      </c>
      <c r="B1357" t="s">
        <v>111</v>
      </c>
      <c r="C1357" t="s">
        <v>366</v>
      </c>
      <c r="D1357">
        <v>21.169</v>
      </c>
      <c r="E1357">
        <v>46397.351630528916</v>
      </c>
      <c r="F1357">
        <v>0</v>
      </c>
      <c r="G1357">
        <v>0</v>
      </c>
      <c r="H1357">
        <v>3.5596804637668247E-2</v>
      </c>
      <c r="I1357">
        <v>5.8</v>
      </c>
      <c r="J1357">
        <v>53415.517241379312</v>
      </c>
      <c r="K1357">
        <v>0</v>
      </c>
      <c r="L1357">
        <v>25.72413793103448</v>
      </c>
      <c r="M1357">
        <v>0.13990779294836619</v>
      </c>
    </row>
    <row r="1358" spans="1:13">
      <c r="A1358" s="14" t="s">
        <v>700</v>
      </c>
      <c r="B1358" t="s">
        <v>111</v>
      </c>
      <c r="C1358" t="s">
        <v>367</v>
      </c>
      <c r="D1358">
        <v>70.513700000000028</v>
      </c>
      <c r="E1358">
        <v>45157.638657452371</v>
      </c>
      <c r="F1358">
        <v>883.53185267543711</v>
      </c>
      <c r="G1358">
        <v>4.4935948617077228</v>
      </c>
      <c r="H1358">
        <v>7.6463613607049979E-3</v>
      </c>
      <c r="I1358">
        <v>8.6446000000000005</v>
      </c>
      <c r="J1358">
        <v>49178.236124285679</v>
      </c>
      <c r="K1358">
        <v>679.96205723804451</v>
      </c>
      <c r="L1358">
        <v>0</v>
      </c>
      <c r="M1358">
        <v>4.2803142496978469E-3</v>
      </c>
    </row>
    <row r="1359" spans="1:13">
      <c r="A1359" s="14" t="s">
        <v>700</v>
      </c>
      <c r="B1359" t="s">
        <v>111</v>
      </c>
      <c r="C1359" t="s">
        <v>368</v>
      </c>
      <c r="D1359">
        <v>31.920100000000009</v>
      </c>
      <c r="E1359">
        <v>40621.288467141399</v>
      </c>
      <c r="F1359">
        <v>33.991121581699296</v>
      </c>
      <c r="G1359">
        <v>0</v>
      </c>
      <c r="H1359">
        <v>0</v>
      </c>
      <c r="I1359">
        <v>3.4769999999999999</v>
      </c>
      <c r="J1359">
        <v>35950</v>
      </c>
      <c r="K1359">
        <v>0</v>
      </c>
      <c r="L1359">
        <v>0</v>
      </c>
      <c r="M1359">
        <v>0</v>
      </c>
    </row>
    <row r="1360" spans="1:13">
      <c r="A1360" s="14" t="s">
        <v>700</v>
      </c>
      <c r="B1360" t="s">
        <v>111</v>
      </c>
      <c r="C1360" t="s">
        <v>369</v>
      </c>
      <c r="D1360">
        <v>99.184299999999965</v>
      </c>
      <c r="E1360">
        <v>41180.984104003044</v>
      </c>
      <c r="F1360">
        <v>3635.8952979453411</v>
      </c>
      <c r="G1360">
        <v>1039.1767648710536</v>
      </c>
      <c r="H1360">
        <v>1.3235078072151239E-2</v>
      </c>
      <c r="I1360">
        <v>16.452500000000001</v>
      </c>
      <c r="J1360">
        <v>42942.422478853259</v>
      </c>
      <c r="K1360">
        <v>4478.9077647773893</v>
      </c>
      <c r="L1360">
        <v>1247.9039659626196</v>
      </c>
      <c r="M1360">
        <v>0</v>
      </c>
    </row>
    <row r="1361" spans="1:13">
      <c r="A1361" s="14" t="s">
        <v>700</v>
      </c>
      <c r="B1361" t="s">
        <v>111</v>
      </c>
      <c r="C1361" t="s">
        <v>370</v>
      </c>
      <c r="D1361">
        <v>15.15</v>
      </c>
      <c r="E1361">
        <v>46588.256325632574</v>
      </c>
      <c r="F1361">
        <v>386.40264026402639</v>
      </c>
      <c r="G1361">
        <v>0</v>
      </c>
      <c r="H1361">
        <v>0</v>
      </c>
      <c r="I1361">
        <v>1.6</v>
      </c>
      <c r="J1361">
        <v>47700</v>
      </c>
      <c r="K1361">
        <v>0</v>
      </c>
      <c r="L1361">
        <v>0</v>
      </c>
      <c r="M1361">
        <v>0</v>
      </c>
    </row>
    <row r="1362" spans="1:13">
      <c r="A1362" s="14" t="s">
        <v>700</v>
      </c>
      <c r="B1362" t="s">
        <v>111</v>
      </c>
      <c r="C1362" t="s">
        <v>371</v>
      </c>
      <c r="D1362">
        <v>4.83</v>
      </c>
    </row>
    <row r="1363" spans="1:13">
      <c r="A1363" s="14" t="s">
        <v>701</v>
      </c>
      <c r="B1363" t="s">
        <v>112</v>
      </c>
      <c r="C1363" t="s">
        <v>365</v>
      </c>
      <c r="D1363">
        <v>181.53369999999987</v>
      </c>
      <c r="E1363">
        <v>45075.400834665998</v>
      </c>
      <c r="F1363">
        <v>2168.0117245448109</v>
      </c>
      <c r="G1363">
        <v>456.81121466702945</v>
      </c>
      <c r="H1363">
        <v>2.815083265798813E-2</v>
      </c>
      <c r="I1363">
        <v>30.561500000000002</v>
      </c>
      <c r="J1363">
        <v>44017.244081605953</v>
      </c>
      <c r="K1363">
        <v>2189.4501251574693</v>
      </c>
      <c r="L1363">
        <v>394.34026471213787</v>
      </c>
      <c r="M1363">
        <v>4.4055882606869106E-3</v>
      </c>
    </row>
    <row r="1364" spans="1:13">
      <c r="A1364" s="14" t="s">
        <v>701</v>
      </c>
      <c r="B1364" t="s">
        <v>112</v>
      </c>
      <c r="C1364" t="s">
        <v>366</v>
      </c>
      <c r="D1364">
        <v>15.23</v>
      </c>
      <c r="E1364">
        <v>58583.864084044653</v>
      </c>
      <c r="F1364">
        <v>136.76953381483912</v>
      </c>
      <c r="G1364">
        <v>0</v>
      </c>
      <c r="H1364">
        <v>0.14314797457235207</v>
      </c>
      <c r="I1364">
        <v>4.1734</v>
      </c>
      <c r="J1364">
        <v>46260.538170316773</v>
      </c>
      <c r="K1364">
        <v>0</v>
      </c>
      <c r="L1364">
        <v>0</v>
      </c>
      <c r="M1364">
        <v>1.1282112215829788E-2</v>
      </c>
    </row>
    <row r="1365" spans="1:13">
      <c r="A1365" s="14" t="s">
        <v>701</v>
      </c>
      <c r="B1365" t="s">
        <v>112</v>
      </c>
      <c r="C1365" t="s">
        <v>367</v>
      </c>
      <c r="D1365">
        <v>36.993400000000001</v>
      </c>
      <c r="E1365">
        <v>46577.085124193334</v>
      </c>
      <c r="F1365">
        <v>959.74957695156434</v>
      </c>
      <c r="G1365">
        <v>0</v>
      </c>
      <c r="H1365">
        <v>1.2501309264663994E-2</v>
      </c>
      <c r="I1365">
        <v>9.8020000000000014</v>
      </c>
      <c r="J1365">
        <v>48741.357206012377</v>
      </c>
      <c r="K1365">
        <v>408.07998367680062</v>
      </c>
      <c r="L1365">
        <v>0</v>
      </c>
      <c r="M1365">
        <v>5.6002665488862477E-3</v>
      </c>
    </row>
    <row r="1366" spans="1:13">
      <c r="A1366" s="14" t="s">
        <v>701</v>
      </c>
      <c r="B1366" t="s">
        <v>112</v>
      </c>
      <c r="C1366" t="s">
        <v>368</v>
      </c>
      <c r="D1366">
        <v>31.835600000000003</v>
      </c>
      <c r="E1366">
        <v>40214.36840099343</v>
      </c>
      <c r="F1366">
        <v>0</v>
      </c>
      <c r="G1366">
        <v>0</v>
      </c>
      <c r="H1366">
        <v>1.4499788639999564E-3</v>
      </c>
      <c r="I1366">
        <v>2.6708000000000003</v>
      </c>
      <c r="J1366">
        <v>46627.200339473813</v>
      </c>
      <c r="K1366">
        <v>156.13299385951774</v>
      </c>
      <c r="L1366">
        <v>0</v>
      </c>
      <c r="M1366">
        <v>1.0765732067913168E-2</v>
      </c>
    </row>
    <row r="1367" spans="1:13">
      <c r="A1367" s="14" t="s">
        <v>701</v>
      </c>
      <c r="B1367" t="s">
        <v>112</v>
      </c>
      <c r="C1367" t="s">
        <v>369</v>
      </c>
      <c r="D1367">
        <v>79.005399999999995</v>
      </c>
      <c r="E1367">
        <v>43336.461853662331</v>
      </c>
      <c r="F1367">
        <v>4493.1079394573035</v>
      </c>
      <c r="G1367">
        <v>1049.6324301883171</v>
      </c>
      <c r="H1367">
        <v>2.3611878924117639E-2</v>
      </c>
      <c r="I1367">
        <v>10.638400000000001</v>
      </c>
      <c r="J1367">
        <v>39091.953990575021</v>
      </c>
      <c r="K1367">
        <v>4338.1880733944945</v>
      </c>
      <c r="L1367">
        <v>1132.842344713491</v>
      </c>
      <c r="M1367">
        <v>0</v>
      </c>
    </row>
    <row r="1368" spans="1:13">
      <c r="A1368" s="14" t="s">
        <v>701</v>
      </c>
      <c r="B1368" t="s">
        <v>112</v>
      </c>
      <c r="C1368" t="s">
        <v>370</v>
      </c>
      <c r="D1368">
        <v>9.9314</v>
      </c>
      <c r="E1368">
        <v>48861.237757684372</v>
      </c>
      <c r="F1368">
        <v>100.69073846587591</v>
      </c>
      <c r="G1368">
        <v>0</v>
      </c>
      <c r="H1368">
        <v>7.0915350043275331E-4</v>
      </c>
      <c r="I1368">
        <v>1.5</v>
      </c>
      <c r="J1368">
        <v>37980.555555555555</v>
      </c>
      <c r="K1368">
        <v>10666.666666666666</v>
      </c>
      <c r="L1368">
        <v>0</v>
      </c>
      <c r="M1368">
        <v>0</v>
      </c>
    </row>
    <row r="1369" spans="1:13">
      <c r="A1369" s="14" t="s">
        <v>701</v>
      </c>
      <c r="B1369" t="s">
        <v>112</v>
      </c>
      <c r="C1369" t="s">
        <v>371</v>
      </c>
      <c r="D1369">
        <v>8.5379000000000005</v>
      </c>
      <c r="E1369">
        <v>44285.33421567364</v>
      </c>
      <c r="F1369">
        <v>0</v>
      </c>
      <c r="G1369">
        <v>0</v>
      </c>
      <c r="H1369">
        <v>0</v>
      </c>
      <c r="I1369">
        <v>1.7768999999999999</v>
      </c>
      <c r="J1369">
        <v>43349.591048079994</v>
      </c>
      <c r="K1369">
        <v>193.87697675727392</v>
      </c>
      <c r="L1369">
        <v>0</v>
      </c>
      <c r="M1369">
        <v>0</v>
      </c>
    </row>
    <row r="1370" spans="1:13">
      <c r="A1370" s="14" t="s">
        <v>702</v>
      </c>
      <c r="B1370" t="s">
        <v>703</v>
      </c>
      <c r="C1370" t="s">
        <v>365</v>
      </c>
      <c r="D1370">
        <v>2996.6515000000013</v>
      </c>
      <c r="E1370">
        <v>52872.186363674118</v>
      </c>
      <c r="F1370">
        <v>1117.3664538569128</v>
      </c>
      <c r="G1370">
        <v>0.80161139858939168</v>
      </c>
      <c r="H1370">
        <v>5.8328081098411234E-2</v>
      </c>
      <c r="I1370">
        <v>520.66219999999998</v>
      </c>
      <c r="J1370">
        <v>54999.609496233847</v>
      </c>
      <c r="K1370">
        <v>548.23499766259215</v>
      </c>
      <c r="L1370">
        <v>0.74679898022172531</v>
      </c>
      <c r="M1370">
        <v>7.6749124859526272E-2</v>
      </c>
    </row>
    <row r="1371" spans="1:13">
      <c r="A1371" s="14" t="s">
        <v>702</v>
      </c>
      <c r="B1371" t="s">
        <v>703</v>
      </c>
      <c r="C1371" t="s">
        <v>366</v>
      </c>
      <c r="D1371">
        <v>179.49999999999994</v>
      </c>
      <c r="E1371">
        <v>60401.643454038996</v>
      </c>
      <c r="F1371">
        <v>433.82172701949872</v>
      </c>
      <c r="G1371">
        <v>0</v>
      </c>
      <c r="H1371">
        <v>0.1323254425273242</v>
      </c>
      <c r="I1371">
        <v>48.230000000000004</v>
      </c>
      <c r="J1371">
        <v>61135.89130209414</v>
      </c>
      <c r="K1371">
        <v>93.385859423595264</v>
      </c>
      <c r="L1371">
        <v>0</v>
      </c>
      <c r="M1371">
        <v>0.14254008391264109</v>
      </c>
    </row>
    <row r="1372" spans="1:13">
      <c r="A1372" s="14" t="s">
        <v>702</v>
      </c>
      <c r="B1372" t="s">
        <v>703</v>
      </c>
      <c r="C1372" t="s">
        <v>367</v>
      </c>
      <c r="D1372">
        <v>2269.7088999999992</v>
      </c>
      <c r="E1372">
        <v>51551.15896689803</v>
      </c>
      <c r="F1372">
        <v>1344.0449830372525</v>
      </c>
      <c r="G1372">
        <v>0.9817514483905847</v>
      </c>
      <c r="H1372">
        <v>4.3131166861516947E-2</v>
      </c>
      <c r="I1372">
        <v>409.39530000000008</v>
      </c>
      <c r="J1372">
        <v>53508.38085252406</v>
      </c>
      <c r="K1372">
        <v>631.99855982714007</v>
      </c>
      <c r="L1372">
        <v>0.3302431659572056</v>
      </c>
      <c r="M1372">
        <v>5.6893813629047128E-2</v>
      </c>
    </row>
    <row r="1373" spans="1:13">
      <c r="A1373" s="14" t="s">
        <v>702</v>
      </c>
      <c r="B1373" t="s">
        <v>703</v>
      </c>
      <c r="C1373" t="s">
        <v>369</v>
      </c>
      <c r="D1373">
        <v>227.60000000000011</v>
      </c>
      <c r="E1373">
        <v>50241.921939074411</v>
      </c>
      <c r="F1373">
        <v>235.45694200351483</v>
      </c>
      <c r="G1373">
        <v>0</v>
      </c>
      <c r="H1373">
        <v>7.6222612019769251E-2</v>
      </c>
      <c r="I1373">
        <v>21.369999999999997</v>
      </c>
      <c r="J1373">
        <v>50643.562626735307</v>
      </c>
      <c r="K1373">
        <v>27.328029948525973</v>
      </c>
      <c r="L1373">
        <v>0</v>
      </c>
      <c r="M1373">
        <v>5.1407347945403165E-2</v>
      </c>
    </row>
    <row r="1374" spans="1:13">
      <c r="A1374" s="14" t="s">
        <v>702</v>
      </c>
      <c r="B1374" t="s">
        <v>703</v>
      </c>
      <c r="C1374" t="s">
        <v>370</v>
      </c>
      <c r="D1374">
        <v>259.69259999999997</v>
      </c>
      <c r="E1374">
        <v>59603.756823131189</v>
      </c>
      <c r="F1374">
        <v>616.78307352616139</v>
      </c>
      <c r="G1374">
        <v>0.66948384359046054</v>
      </c>
      <c r="H1374">
        <v>0.10158716067666758</v>
      </c>
      <c r="I1374">
        <v>29.2669</v>
      </c>
      <c r="J1374">
        <v>63373.261613517876</v>
      </c>
      <c r="K1374">
        <v>668.8784941350126</v>
      </c>
      <c r="L1374">
        <v>8.6661040287833693</v>
      </c>
      <c r="M1374">
        <v>0.1720512198306014</v>
      </c>
    </row>
    <row r="1375" spans="1:13">
      <c r="A1375" s="14" t="s">
        <v>702</v>
      </c>
      <c r="B1375" t="s">
        <v>703</v>
      </c>
      <c r="C1375" t="s">
        <v>371</v>
      </c>
      <c r="D1375">
        <v>60.15</v>
      </c>
      <c r="E1375">
        <v>61140.170407315076</v>
      </c>
      <c r="F1375">
        <v>101.94513715710724</v>
      </c>
      <c r="G1375">
        <v>0</v>
      </c>
      <c r="H1375">
        <v>9.4796059383829567E-2</v>
      </c>
      <c r="I1375">
        <v>12.4</v>
      </c>
      <c r="J1375">
        <v>68109.852150537627</v>
      </c>
      <c r="K1375">
        <v>164.83870967741936</v>
      </c>
      <c r="L1375">
        <v>0</v>
      </c>
      <c r="M1375">
        <v>0.18851032071779936</v>
      </c>
    </row>
    <row r="1376" spans="1:13">
      <c r="A1376" s="14" t="s">
        <v>704</v>
      </c>
      <c r="B1376" t="s">
        <v>130</v>
      </c>
      <c r="C1376" t="s">
        <v>365</v>
      </c>
      <c r="D1376">
        <v>1550.9361999999985</v>
      </c>
      <c r="E1376">
        <v>44443.561618352338</v>
      </c>
      <c r="F1376">
        <v>2835.9014574551834</v>
      </c>
      <c r="G1376">
        <v>524.51919685671203</v>
      </c>
      <c r="H1376">
        <v>1.890628538587192E-2</v>
      </c>
      <c r="I1376">
        <v>200.57299999999992</v>
      </c>
      <c r="J1376">
        <v>46884.025836810899</v>
      </c>
      <c r="K1376">
        <v>2490.387290412968</v>
      </c>
      <c r="L1376">
        <v>576.51907285626692</v>
      </c>
      <c r="M1376">
        <v>3.7856229439026508E-2</v>
      </c>
    </row>
    <row r="1377" spans="1:13">
      <c r="A1377" s="14" t="s">
        <v>704</v>
      </c>
      <c r="B1377" t="s">
        <v>130</v>
      </c>
      <c r="C1377" t="s">
        <v>366</v>
      </c>
      <c r="D1377">
        <v>74.600000000000009</v>
      </c>
      <c r="E1377">
        <v>55772.346961572817</v>
      </c>
      <c r="F1377">
        <v>507.91152815013396</v>
      </c>
      <c r="G1377">
        <v>4.0420911528150123</v>
      </c>
      <c r="H1377">
        <v>8.8595138279244881E-2</v>
      </c>
      <c r="I1377">
        <v>14.55</v>
      </c>
      <c r="J1377">
        <v>71307.359679266898</v>
      </c>
      <c r="K1377">
        <v>137.45704467353951</v>
      </c>
      <c r="L1377">
        <v>0</v>
      </c>
      <c r="M1377">
        <v>0.26839481123737546</v>
      </c>
    </row>
    <row r="1378" spans="1:13">
      <c r="A1378" s="14" t="s">
        <v>704</v>
      </c>
      <c r="B1378" t="s">
        <v>130</v>
      </c>
      <c r="C1378" t="s">
        <v>367</v>
      </c>
      <c r="D1378">
        <v>460.35270000000043</v>
      </c>
      <c r="E1378">
        <v>46525.22980749316</v>
      </c>
      <c r="F1378">
        <v>1924.9564301458411</v>
      </c>
      <c r="G1378">
        <v>0.22836837928831502</v>
      </c>
      <c r="H1378">
        <v>2.6944724874639961E-2</v>
      </c>
      <c r="I1378">
        <v>39.546600000000005</v>
      </c>
      <c r="J1378">
        <v>49038.205770744702</v>
      </c>
      <c r="K1378">
        <v>872.88591181037043</v>
      </c>
      <c r="L1378">
        <v>0</v>
      </c>
      <c r="M1378">
        <v>1.2984759598085972E-2</v>
      </c>
    </row>
    <row r="1379" spans="1:13">
      <c r="A1379" s="14" t="s">
        <v>704</v>
      </c>
      <c r="B1379" t="s">
        <v>130</v>
      </c>
      <c r="C1379" t="s">
        <v>368</v>
      </c>
      <c r="D1379">
        <v>176.38500000000002</v>
      </c>
      <c r="E1379">
        <v>41974.078908826355</v>
      </c>
      <c r="F1379">
        <v>2093.290245769198</v>
      </c>
      <c r="G1379">
        <v>0</v>
      </c>
      <c r="H1379">
        <v>1.671314718801286E-3</v>
      </c>
      <c r="I1379">
        <v>21.943300000000001</v>
      </c>
      <c r="J1379">
        <v>42839.469260928548</v>
      </c>
      <c r="K1379">
        <v>973.09885021851767</v>
      </c>
      <c r="L1379">
        <v>0</v>
      </c>
      <c r="M1379">
        <v>2.3538084011351216E-2</v>
      </c>
    </row>
    <row r="1380" spans="1:13">
      <c r="A1380" s="14" t="s">
        <v>704</v>
      </c>
      <c r="B1380" t="s">
        <v>130</v>
      </c>
      <c r="C1380" t="s">
        <v>369</v>
      </c>
      <c r="D1380">
        <v>702.95080000000007</v>
      </c>
      <c r="E1380">
        <v>42078.07314537515</v>
      </c>
      <c r="F1380">
        <v>4113.292366976465</v>
      </c>
      <c r="G1380">
        <v>1152.2587213785093</v>
      </c>
      <c r="H1380">
        <v>8.3913871438383823E-3</v>
      </c>
      <c r="I1380">
        <v>105.23310000000001</v>
      </c>
      <c r="J1380">
        <v>43001.21029726704</v>
      </c>
      <c r="K1380">
        <v>4007.2102788951383</v>
      </c>
      <c r="L1380">
        <v>1098.8382932746445</v>
      </c>
      <c r="M1380">
        <v>5.3268666368859975E-3</v>
      </c>
    </row>
    <row r="1381" spans="1:13">
      <c r="A1381" s="14" t="s">
        <v>704</v>
      </c>
      <c r="B1381" t="s">
        <v>130</v>
      </c>
      <c r="C1381" t="s">
        <v>370</v>
      </c>
      <c r="D1381">
        <v>76.099999999999994</v>
      </c>
      <c r="E1381">
        <v>47947.793473499776</v>
      </c>
      <c r="F1381">
        <v>2025.9264126149801</v>
      </c>
      <c r="G1381">
        <v>40.840341655716166</v>
      </c>
      <c r="H1381">
        <v>2.7732491284676777E-2</v>
      </c>
      <c r="I1381">
        <v>11.6</v>
      </c>
      <c r="J1381">
        <v>49800.862068965522</v>
      </c>
      <c r="K1381">
        <v>1199.6551724137933</v>
      </c>
      <c r="L1381">
        <v>0</v>
      </c>
      <c r="M1381">
        <v>2.0745225707650021E-2</v>
      </c>
    </row>
    <row r="1382" spans="1:13">
      <c r="A1382" s="14" t="s">
        <v>704</v>
      </c>
      <c r="B1382" t="s">
        <v>130</v>
      </c>
      <c r="C1382" t="s">
        <v>371</v>
      </c>
      <c r="D1382">
        <v>60.547700000000006</v>
      </c>
      <c r="E1382">
        <v>44910.973593271628</v>
      </c>
      <c r="F1382">
        <v>981.25907342475409</v>
      </c>
      <c r="G1382">
        <v>0</v>
      </c>
      <c r="H1382">
        <v>8.0881046170063649E-3</v>
      </c>
      <c r="I1382">
        <v>7.6999999999999993</v>
      </c>
      <c r="J1382">
        <v>49866.666666666672</v>
      </c>
      <c r="K1382">
        <v>782.41818181818189</v>
      </c>
      <c r="L1382">
        <v>0</v>
      </c>
      <c r="M1382">
        <v>2.3106531516327789E-2</v>
      </c>
    </row>
    <row r="1383" spans="1:13">
      <c r="A1383" s="14" t="s">
        <v>705</v>
      </c>
      <c r="B1383" t="s">
        <v>131</v>
      </c>
      <c r="C1383" t="s">
        <v>365</v>
      </c>
      <c r="D1383">
        <v>1360.4055999999966</v>
      </c>
      <c r="E1383">
        <v>43424.194494201023</v>
      </c>
      <c r="F1383">
        <v>2852.9535970742904</v>
      </c>
      <c r="G1383">
        <v>489.95304047557676</v>
      </c>
      <c r="H1383">
        <v>1.4621786412596791E-2</v>
      </c>
      <c r="I1383">
        <v>155.41109999999992</v>
      </c>
      <c r="J1383">
        <v>46098.653711028412</v>
      </c>
      <c r="K1383">
        <v>2319.633282307379</v>
      </c>
      <c r="L1383">
        <v>580.37817118597081</v>
      </c>
      <c r="M1383">
        <v>3.6229761644639348E-2</v>
      </c>
    </row>
    <row r="1384" spans="1:13">
      <c r="A1384" s="14" t="s">
        <v>705</v>
      </c>
      <c r="B1384" t="s">
        <v>131</v>
      </c>
      <c r="C1384" t="s">
        <v>366</v>
      </c>
      <c r="D1384">
        <v>87.108100000000007</v>
      </c>
      <c r="E1384">
        <v>49435.192584463068</v>
      </c>
      <c r="F1384">
        <v>1075.7511643578496</v>
      </c>
      <c r="G1384">
        <v>22.625565245941537</v>
      </c>
      <c r="H1384">
        <v>8.2340714709621635E-2</v>
      </c>
      <c r="I1384">
        <v>18.166699999999999</v>
      </c>
      <c r="J1384">
        <v>50094.23877203896</v>
      </c>
      <c r="K1384">
        <v>68.807213197773947</v>
      </c>
      <c r="L1384">
        <v>7.3552158619892447</v>
      </c>
      <c r="M1384">
        <v>0.12407819009910807</v>
      </c>
    </row>
    <row r="1385" spans="1:13">
      <c r="A1385" s="14" t="s">
        <v>705</v>
      </c>
      <c r="B1385" t="s">
        <v>131</v>
      </c>
      <c r="C1385" t="s">
        <v>367</v>
      </c>
      <c r="D1385">
        <v>393.10060000000004</v>
      </c>
      <c r="E1385">
        <v>45950.46141750997</v>
      </c>
      <c r="F1385">
        <v>1062.3125988614618</v>
      </c>
      <c r="G1385">
        <v>0</v>
      </c>
      <c r="H1385">
        <v>1.5809689640762965E-2</v>
      </c>
      <c r="I1385">
        <v>40.862499999999997</v>
      </c>
      <c r="J1385">
        <v>48363.98737636381</v>
      </c>
      <c r="K1385">
        <v>620.22636892015908</v>
      </c>
      <c r="L1385">
        <v>0</v>
      </c>
      <c r="M1385">
        <v>3.514470287839358E-2</v>
      </c>
    </row>
    <row r="1386" spans="1:13">
      <c r="A1386" s="14" t="s">
        <v>705</v>
      </c>
      <c r="B1386" t="s">
        <v>131</v>
      </c>
      <c r="C1386" t="s">
        <v>368</v>
      </c>
      <c r="D1386">
        <v>142.81479999999999</v>
      </c>
      <c r="E1386">
        <v>40459.070581853797</v>
      </c>
      <c r="F1386">
        <v>1397.152115887149</v>
      </c>
      <c r="G1386">
        <v>8.1434137078229996E-2</v>
      </c>
      <c r="H1386">
        <v>7.3482143588732424E-3</v>
      </c>
      <c r="I1386">
        <v>7.6615000000000002</v>
      </c>
      <c r="J1386">
        <v>40137.930996976218</v>
      </c>
      <c r="K1386">
        <v>1153.0379168570123</v>
      </c>
      <c r="L1386">
        <v>0</v>
      </c>
      <c r="M1386">
        <v>0</v>
      </c>
    </row>
    <row r="1387" spans="1:13">
      <c r="A1387" s="14" t="s">
        <v>705</v>
      </c>
      <c r="B1387" t="s">
        <v>131</v>
      </c>
      <c r="C1387" t="s">
        <v>369</v>
      </c>
      <c r="D1387">
        <v>651.07959999999969</v>
      </c>
      <c r="E1387">
        <v>41293.649747639698</v>
      </c>
      <c r="F1387">
        <v>4589.5426611431285</v>
      </c>
      <c r="G1387">
        <v>1002.4044218249196</v>
      </c>
      <c r="H1387">
        <v>5.30856120254522E-3</v>
      </c>
      <c r="I1387">
        <v>67.288600000000002</v>
      </c>
      <c r="J1387">
        <v>43345.932373140968</v>
      </c>
      <c r="K1387">
        <v>4317.1544659868086</v>
      </c>
      <c r="L1387">
        <v>1277.2297239056841</v>
      </c>
      <c r="M1387">
        <v>1.1101410799791961E-2</v>
      </c>
    </row>
    <row r="1388" spans="1:13">
      <c r="A1388" s="14" t="s">
        <v>705</v>
      </c>
      <c r="B1388" t="s">
        <v>131</v>
      </c>
      <c r="C1388" t="s">
        <v>370</v>
      </c>
      <c r="D1388">
        <v>60.63</v>
      </c>
      <c r="E1388">
        <v>48388.458683819881</v>
      </c>
      <c r="F1388">
        <v>2449.5457694210786</v>
      </c>
      <c r="G1388">
        <v>50.788223651657596</v>
      </c>
      <c r="H1388">
        <v>1.7071115675352921E-2</v>
      </c>
      <c r="I1388">
        <v>13.15</v>
      </c>
      <c r="J1388">
        <v>50889.100126742705</v>
      </c>
      <c r="K1388">
        <v>1254.6433460076046</v>
      </c>
      <c r="L1388">
        <v>0</v>
      </c>
      <c r="M1388">
        <v>5.6985295225733312E-2</v>
      </c>
    </row>
    <row r="1389" spans="1:13">
      <c r="A1389" s="14" t="s">
        <v>705</v>
      </c>
      <c r="B1389" t="s">
        <v>131</v>
      </c>
      <c r="C1389" t="s">
        <v>371</v>
      </c>
      <c r="D1389">
        <v>25.672499999999999</v>
      </c>
      <c r="E1389">
        <v>43149.612588048185</v>
      </c>
      <c r="F1389">
        <v>1311.2914597331778</v>
      </c>
      <c r="G1389">
        <v>343.86989969812055</v>
      </c>
      <c r="H1389">
        <v>9.5741639052982601E-3</v>
      </c>
      <c r="I1389">
        <v>8.2818000000000005</v>
      </c>
      <c r="J1389">
        <v>46430.306213625059</v>
      </c>
      <c r="K1389">
        <v>2182.4868989833126</v>
      </c>
      <c r="L1389">
        <v>497.54763457219445</v>
      </c>
      <c r="M1389">
        <v>3.6072069258836624E-2</v>
      </c>
    </row>
    <row r="1390" spans="1:13">
      <c r="A1390" s="14" t="s">
        <v>706</v>
      </c>
      <c r="B1390" t="s">
        <v>132</v>
      </c>
      <c r="C1390" t="s">
        <v>365</v>
      </c>
      <c r="D1390">
        <v>3495.4463000000069</v>
      </c>
      <c r="E1390">
        <v>43557.949589390941</v>
      </c>
      <c r="F1390">
        <v>2475.1732589912726</v>
      </c>
      <c r="G1390">
        <v>492.59926836810439</v>
      </c>
      <c r="H1390">
        <v>1.5128097769453763E-2</v>
      </c>
      <c r="I1390">
        <v>442.11290000000025</v>
      </c>
      <c r="J1390">
        <v>46599.239570198028</v>
      </c>
      <c r="K1390">
        <v>2439.409571627516</v>
      </c>
      <c r="L1390">
        <v>612.7406823008331</v>
      </c>
      <c r="M1390">
        <v>4.1349851563175118E-2</v>
      </c>
    </row>
    <row r="1391" spans="1:13">
      <c r="A1391" s="14" t="s">
        <v>706</v>
      </c>
      <c r="B1391" t="s">
        <v>132</v>
      </c>
      <c r="C1391" t="s">
        <v>366</v>
      </c>
      <c r="D1391">
        <v>105.2878</v>
      </c>
      <c r="E1391">
        <v>55559.922707094251</v>
      </c>
      <c r="F1391">
        <v>28.507386420838881</v>
      </c>
      <c r="G1391">
        <v>4.3789498878312587</v>
      </c>
      <c r="H1391">
        <v>0.10060880986410066</v>
      </c>
      <c r="I1391">
        <v>36.700000000000003</v>
      </c>
      <c r="J1391">
        <v>65820.0395095368</v>
      </c>
      <c r="K1391">
        <v>0</v>
      </c>
      <c r="L1391">
        <v>0</v>
      </c>
      <c r="M1391">
        <v>0.21160314047343201</v>
      </c>
    </row>
    <row r="1392" spans="1:13">
      <c r="A1392" s="14" t="s">
        <v>706</v>
      </c>
      <c r="B1392" t="s">
        <v>132</v>
      </c>
      <c r="C1392" t="s">
        <v>367</v>
      </c>
      <c r="D1392">
        <v>1005.3890000000002</v>
      </c>
      <c r="E1392">
        <v>45902.490046522595</v>
      </c>
      <c r="F1392">
        <v>1135.2422495173507</v>
      </c>
      <c r="G1392">
        <v>2.510471071396245E-2</v>
      </c>
      <c r="H1392">
        <v>1.7895179226786576E-2</v>
      </c>
      <c r="I1392">
        <v>98.023099999999971</v>
      </c>
      <c r="J1392">
        <v>47480.246909486988</v>
      </c>
      <c r="K1392">
        <v>788.58350735693966</v>
      </c>
      <c r="L1392">
        <v>0</v>
      </c>
      <c r="M1392">
        <v>1.9353520710872683E-2</v>
      </c>
    </row>
    <row r="1393" spans="1:13">
      <c r="A1393" s="14" t="s">
        <v>706</v>
      </c>
      <c r="B1393" t="s">
        <v>132</v>
      </c>
      <c r="C1393" t="s">
        <v>368</v>
      </c>
      <c r="D1393">
        <v>496.92610000000025</v>
      </c>
      <c r="E1393">
        <v>40869.788401803453</v>
      </c>
      <c r="F1393">
        <v>375.38861412189834</v>
      </c>
      <c r="G1393">
        <v>1.1700130059580283</v>
      </c>
      <c r="H1393">
        <v>2.091880106872022E-3</v>
      </c>
      <c r="I1393">
        <v>35.277000000000001</v>
      </c>
      <c r="J1393">
        <v>42951.610610312688</v>
      </c>
      <c r="K1393">
        <v>122.13623607449614</v>
      </c>
      <c r="L1393">
        <v>0</v>
      </c>
      <c r="M1393">
        <v>3.1127635496396317E-2</v>
      </c>
    </row>
    <row r="1394" spans="1:13">
      <c r="A1394" s="14" t="s">
        <v>706</v>
      </c>
      <c r="B1394" t="s">
        <v>132</v>
      </c>
      <c r="C1394" t="s">
        <v>369</v>
      </c>
      <c r="D1394">
        <v>1628.4495999999965</v>
      </c>
      <c r="E1394">
        <v>41634.016569569336</v>
      </c>
      <c r="F1394">
        <v>4379.4482064412659</v>
      </c>
      <c r="G1394">
        <v>1054.4155987388283</v>
      </c>
      <c r="H1394">
        <v>9.361473179375402E-3</v>
      </c>
      <c r="I1394">
        <v>226.67920000000021</v>
      </c>
      <c r="J1394">
        <v>43029.638783980416</v>
      </c>
      <c r="K1394">
        <v>4217.0837024305665</v>
      </c>
      <c r="L1394">
        <v>1194.2038351997003</v>
      </c>
      <c r="M1394">
        <v>1.0918914344464939E-2</v>
      </c>
    </row>
    <row r="1395" spans="1:13">
      <c r="A1395" s="14" t="s">
        <v>706</v>
      </c>
      <c r="B1395" t="s">
        <v>132</v>
      </c>
      <c r="C1395" t="s">
        <v>370</v>
      </c>
      <c r="D1395">
        <v>158.42780000000005</v>
      </c>
      <c r="E1395">
        <v>46608.976249749088</v>
      </c>
      <c r="F1395">
        <v>857.35338116163939</v>
      </c>
      <c r="G1395">
        <v>18.581966043838257</v>
      </c>
      <c r="H1395">
        <v>1.7946320664408349E-2</v>
      </c>
      <c r="I1395">
        <v>19.502000000000002</v>
      </c>
      <c r="J1395">
        <v>50081.889037021829</v>
      </c>
      <c r="K1395">
        <v>1464.8636037329502</v>
      </c>
      <c r="L1395">
        <v>7.0033842682801764</v>
      </c>
      <c r="M1395">
        <v>5.6745829592071882E-2</v>
      </c>
    </row>
    <row r="1396" spans="1:13">
      <c r="A1396" s="14" t="s">
        <v>706</v>
      </c>
      <c r="B1396" t="s">
        <v>132</v>
      </c>
      <c r="C1396" t="s">
        <v>371</v>
      </c>
      <c r="D1396">
        <v>100.96600000000002</v>
      </c>
      <c r="E1396">
        <v>47169.476630746998</v>
      </c>
      <c r="F1396">
        <v>528.8311906978588</v>
      </c>
      <c r="G1396">
        <v>7.7256700275340195</v>
      </c>
      <c r="H1396">
        <v>2.4873449180630572E-2</v>
      </c>
      <c r="I1396">
        <v>25.9316</v>
      </c>
      <c r="J1396">
        <v>49612.960249271156</v>
      </c>
      <c r="K1396">
        <v>477.93078714772702</v>
      </c>
      <c r="L1396">
        <v>2.4221413256413027</v>
      </c>
      <c r="M1396">
        <v>5.5806442337328233E-2</v>
      </c>
    </row>
    <row r="1397" spans="1:13">
      <c r="A1397" s="14" t="s">
        <v>707</v>
      </c>
      <c r="B1397" t="s">
        <v>133</v>
      </c>
      <c r="C1397" t="s">
        <v>365</v>
      </c>
      <c r="D1397">
        <v>3532.807000000003</v>
      </c>
      <c r="E1397">
        <v>43594.850921104327</v>
      </c>
      <c r="F1397">
        <v>2967.9810586878857</v>
      </c>
      <c r="G1397">
        <v>538.93310899802884</v>
      </c>
      <c r="H1397">
        <v>1.6715895773049771E-2</v>
      </c>
      <c r="I1397">
        <v>435.18420000000015</v>
      </c>
      <c r="J1397">
        <v>44977.847890808785</v>
      </c>
      <c r="K1397">
        <v>2431.4350566955336</v>
      </c>
      <c r="L1397">
        <v>567.66861021149191</v>
      </c>
      <c r="M1397">
        <v>1.9985924098478988E-2</v>
      </c>
    </row>
    <row r="1398" spans="1:13">
      <c r="A1398" s="14" t="s">
        <v>707</v>
      </c>
      <c r="B1398" t="s">
        <v>133</v>
      </c>
      <c r="C1398" t="s">
        <v>366</v>
      </c>
      <c r="D1398">
        <v>264.45370000000008</v>
      </c>
      <c r="E1398">
        <v>48018.855828197258</v>
      </c>
      <c r="F1398">
        <v>262.68065071503997</v>
      </c>
      <c r="G1398">
        <v>28.473982402212556</v>
      </c>
      <c r="H1398">
        <v>7.9880460306493567E-2</v>
      </c>
      <c r="I1398">
        <v>53.573199999999993</v>
      </c>
      <c r="J1398">
        <v>48236.13471847865</v>
      </c>
      <c r="K1398">
        <v>178.69009131431389</v>
      </c>
      <c r="L1398">
        <v>0.88365078061418789</v>
      </c>
      <c r="M1398">
        <v>6.4046326751342988E-2</v>
      </c>
    </row>
    <row r="1399" spans="1:13">
      <c r="A1399" s="14" t="s">
        <v>707</v>
      </c>
      <c r="B1399" t="s">
        <v>133</v>
      </c>
      <c r="C1399" t="s">
        <v>367</v>
      </c>
      <c r="D1399">
        <v>921.88209999999981</v>
      </c>
      <c r="E1399">
        <v>46836.633058916552</v>
      </c>
      <c r="F1399">
        <v>1450.8056290495288</v>
      </c>
      <c r="G1399">
        <v>0.39872777657793779</v>
      </c>
      <c r="H1399">
        <v>2.1259513629536909E-2</v>
      </c>
      <c r="I1399">
        <v>101.60139999999996</v>
      </c>
      <c r="J1399">
        <v>46532.974151930975</v>
      </c>
      <c r="K1399">
        <v>741.682693348714</v>
      </c>
      <c r="L1399">
        <v>0</v>
      </c>
      <c r="M1399">
        <v>1.2603252996883188E-2</v>
      </c>
    </row>
    <row r="1400" spans="1:13">
      <c r="A1400" s="14" t="s">
        <v>707</v>
      </c>
      <c r="B1400" t="s">
        <v>133</v>
      </c>
      <c r="C1400" t="s">
        <v>368</v>
      </c>
      <c r="D1400">
        <v>295.5098000000001</v>
      </c>
      <c r="E1400">
        <v>40888.116835155182</v>
      </c>
      <c r="F1400">
        <v>1268.8032681149657</v>
      </c>
      <c r="G1400">
        <v>6.6363958149611255</v>
      </c>
      <c r="H1400">
        <v>3.0305017552054877E-3</v>
      </c>
      <c r="I1400">
        <v>37.370199999999997</v>
      </c>
      <c r="J1400">
        <v>41419.310216875121</v>
      </c>
      <c r="K1400">
        <v>1062.0494404632568</v>
      </c>
      <c r="L1400">
        <v>9.866417626879171</v>
      </c>
      <c r="M1400">
        <v>1.2635769232048432E-2</v>
      </c>
    </row>
    <row r="1401" spans="1:13">
      <c r="A1401" s="14" t="s">
        <v>707</v>
      </c>
      <c r="B1401" t="s">
        <v>133</v>
      </c>
      <c r="C1401" t="s">
        <v>369</v>
      </c>
      <c r="D1401">
        <v>1737.0808999999983</v>
      </c>
      <c r="E1401">
        <v>41355.833051313355</v>
      </c>
      <c r="F1401">
        <v>4740.4993918245309</v>
      </c>
      <c r="G1401">
        <v>1064.0926913651529</v>
      </c>
      <c r="H1401">
        <v>6.8979416235549007E-3</v>
      </c>
      <c r="I1401">
        <v>199.34290000000007</v>
      </c>
      <c r="J1401">
        <v>43729.783806780477</v>
      </c>
      <c r="K1401">
        <v>4514.3861657475645</v>
      </c>
      <c r="L1401">
        <v>1230.9253552546882</v>
      </c>
      <c r="M1401">
        <v>1.3221303753743507E-2</v>
      </c>
    </row>
    <row r="1402" spans="1:13">
      <c r="A1402" s="14" t="s">
        <v>707</v>
      </c>
      <c r="B1402" t="s">
        <v>133</v>
      </c>
      <c r="C1402" t="s">
        <v>370</v>
      </c>
      <c r="D1402">
        <v>209.95890000000006</v>
      </c>
      <c r="E1402">
        <v>45649.24381799643</v>
      </c>
      <c r="F1402">
        <v>1863.7252814717538</v>
      </c>
      <c r="G1402">
        <v>201.70552427165492</v>
      </c>
      <c r="H1402">
        <v>1.1917773898711468E-2</v>
      </c>
      <c r="I1402">
        <v>23.75</v>
      </c>
      <c r="J1402">
        <v>47771.847017543871</v>
      </c>
      <c r="K1402">
        <v>798.35873684210526</v>
      </c>
      <c r="L1402">
        <v>27.557052631578948</v>
      </c>
      <c r="M1402">
        <v>2.4974857447515365E-2</v>
      </c>
    </row>
    <row r="1403" spans="1:13">
      <c r="A1403" s="14" t="s">
        <v>707</v>
      </c>
      <c r="B1403" t="s">
        <v>133</v>
      </c>
      <c r="C1403" t="s">
        <v>371</v>
      </c>
      <c r="D1403">
        <v>103.92159999999996</v>
      </c>
      <c r="E1403">
        <v>44551.323497713704</v>
      </c>
      <c r="F1403">
        <v>745.61198056996864</v>
      </c>
      <c r="G1403">
        <v>31.975546950778291</v>
      </c>
      <c r="H1403">
        <v>1.5812597199518059E-2</v>
      </c>
      <c r="I1403">
        <v>19.546499999999998</v>
      </c>
      <c r="J1403">
        <v>44100.895087782126</v>
      </c>
      <c r="K1403">
        <v>748.58772670299061</v>
      </c>
      <c r="L1403">
        <v>30.371166193436167</v>
      </c>
      <c r="M1403">
        <v>1.1030337550011943E-2</v>
      </c>
    </row>
    <row r="1404" spans="1:13">
      <c r="A1404" s="14" t="s">
        <v>708</v>
      </c>
      <c r="B1404" t="s">
        <v>134</v>
      </c>
      <c r="C1404" t="s">
        <v>365</v>
      </c>
      <c r="D1404">
        <v>2739.3535049921115</v>
      </c>
      <c r="E1404">
        <v>44058.392074940588</v>
      </c>
      <c r="F1404">
        <v>2307.2833201271001</v>
      </c>
      <c r="G1404">
        <v>503.56004520550721</v>
      </c>
      <c r="H1404">
        <v>1.9177976739883387E-2</v>
      </c>
      <c r="I1404">
        <v>355.5870000000001</v>
      </c>
      <c r="J1404">
        <v>45757.438414040262</v>
      </c>
      <c r="K1404">
        <v>2246.737563521725</v>
      </c>
      <c r="L1404">
        <v>597.24500614476904</v>
      </c>
      <c r="M1404">
        <v>4.1302356258462326E-2</v>
      </c>
    </row>
    <row r="1405" spans="1:13">
      <c r="A1405" s="14" t="s">
        <v>708</v>
      </c>
      <c r="B1405" t="s">
        <v>134</v>
      </c>
      <c r="C1405" t="s">
        <v>366</v>
      </c>
      <c r="D1405">
        <v>122.8933</v>
      </c>
      <c r="E1405">
        <v>56611.763490496756</v>
      </c>
      <c r="F1405">
        <v>999.30460000667244</v>
      </c>
      <c r="G1405">
        <v>0</v>
      </c>
      <c r="H1405">
        <v>0.10702132377963104</v>
      </c>
      <c r="I1405">
        <v>28.700000000000003</v>
      </c>
      <c r="J1405">
        <v>64772.624854819966</v>
      </c>
      <c r="K1405">
        <v>1788.1881533101043</v>
      </c>
      <c r="L1405">
        <v>0</v>
      </c>
      <c r="M1405">
        <v>0.20144023105676853</v>
      </c>
    </row>
    <row r="1406" spans="1:13">
      <c r="A1406" s="14" t="s">
        <v>708</v>
      </c>
      <c r="B1406" t="s">
        <v>134</v>
      </c>
      <c r="C1406" t="s">
        <v>367</v>
      </c>
      <c r="D1406">
        <v>724.58179344262294</v>
      </c>
      <c r="E1406">
        <v>46635.390659607103</v>
      </c>
      <c r="F1406">
        <v>1216.9365942946843</v>
      </c>
      <c r="G1406">
        <v>0</v>
      </c>
      <c r="H1406">
        <v>1.5242606301930969E-2</v>
      </c>
      <c r="I1406">
        <v>87.93219999999998</v>
      </c>
      <c r="J1406">
        <v>44672.915657366342</v>
      </c>
      <c r="K1406">
        <v>1237.7755816413103</v>
      </c>
      <c r="L1406">
        <v>0</v>
      </c>
      <c r="M1406">
        <v>1.5543735480259797E-2</v>
      </c>
    </row>
    <row r="1407" spans="1:13">
      <c r="A1407" s="14" t="s">
        <v>708</v>
      </c>
      <c r="B1407" t="s">
        <v>134</v>
      </c>
      <c r="C1407" t="s">
        <v>368</v>
      </c>
      <c r="D1407">
        <v>346.87528379888289</v>
      </c>
      <c r="E1407">
        <v>40664.708770223006</v>
      </c>
      <c r="F1407">
        <v>190.09137600657252</v>
      </c>
      <c r="G1407">
        <v>2.4625277149906606</v>
      </c>
      <c r="H1407">
        <v>5.0034034003154171E-3</v>
      </c>
      <c r="I1407">
        <v>28.973300000000002</v>
      </c>
      <c r="J1407">
        <v>41977.749888115373</v>
      </c>
      <c r="K1407">
        <v>237.30883261485573</v>
      </c>
      <c r="L1407">
        <v>42.874991802797744</v>
      </c>
      <c r="M1407">
        <v>8.5489752252522599E-3</v>
      </c>
    </row>
    <row r="1408" spans="1:13">
      <c r="A1408" s="14" t="s">
        <v>708</v>
      </c>
      <c r="B1408" t="s">
        <v>134</v>
      </c>
      <c r="C1408" t="s">
        <v>369</v>
      </c>
      <c r="D1408">
        <v>1279.6786277506028</v>
      </c>
      <c r="E1408">
        <v>42143.018638044014</v>
      </c>
      <c r="F1408">
        <v>3736.5393047197726</v>
      </c>
      <c r="G1408">
        <v>1008.0978630295732</v>
      </c>
      <c r="H1408">
        <v>1.2197490509022588E-2</v>
      </c>
      <c r="I1408">
        <v>175.69860000000011</v>
      </c>
      <c r="J1408">
        <v>43618.099181401172</v>
      </c>
      <c r="K1408">
        <v>3517.1107794825894</v>
      </c>
      <c r="L1408">
        <v>1174.059952668945</v>
      </c>
      <c r="M1408">
        <v>1.9050634684547769E-2</v>
      </c>
    </row>
    <row r="1409" spans="1:13">
      <c r="A1409" s="14" t="s">
        <v>708</v>
      </c>
      <c r="B1409" t="s">
        <v>134</v>
      </c>
      <c r="C1409" t="s">
        <v>370</v>
      </c>
      <c r="D1409">
        <v>171.3442</v>
      </c>
      <c r="E1409">
        <v>44609.03533647475</v>
      </c>
      <c r="F1409">
        <v>2055.8092424488264</v>
      </c>
      <c r="G1409">
        <v>404.97031593536468</v>
      </c>
      <c r="H1409">
        <v>2.5130140184136604E-2</v>
      </c>
      <c r="I1409">
        <v>24.215000000000003</v>
      </c>
      <c r="J1409">
        <v>48735.816298437596</v>
      </c>
      <c r="K1409">
        <v>386.66322527359068</v>
      </c>
      <c r="L1409">
        <v>200.27421020028902</v>
      </c>
      <c r="M1409">
        <v>7.5015079329389014E-2</v>
      </c>
    </row>
    <row r="1410" spans="1:13">
      <c r="A1410" s="14" t="s">
        <v>708</v>
      </c>
      <c r="B1410" t="s">
        <v>134</v>
      </c>
      <c r="C1410" t="s">
        <v>371</v>
      </c>
      <c r="D1410">
        <v>93.980300000000014</v>
      </c>
      <c r="E1410">
        <v>45377.033174328368</v>
      </c>
      <c r="F1410">
        <v>1235.6656661023637</v>
      </c>
      <c r="G1410">
        <v>203.704180556989</v>
      </c>
      <c r="H1410">
        <v>3.6899866908936638E-2</v>
      </c>
      <c r="I1410">
        <v>10.0679</v>
      </c>
      <c r="J1410">
        <v>42072.077841456499</v>
      </c>
      <c r="K1410">
        <v>452.8481609868989</v>
      </c>
      <c r="L1410">
        <v>0</v>
      </c>
      <c r="M1410">
        <v>0</v>
      </c>
    </row>
    <row r="1411" spans="1:13">
      <c r="A1411" s="14" t="s">
        <v>709</v>
      </c>
      <c r="B1411" t="s">
        <v>136</v>
      </c>
      <c r="C1411" t="s">
        <v>365</v>
      </c>
      <c r="D1411">
        <v>2053.2598530813998</v>
      </c>
      <c r="E1411">
        <v>44694.227281451182</v>
      </c>
      <c r="F1411">
        <v>3188.9929178586094</v>
      </c>
      <c r="G1411">
        <v>476.00656719537301</v>
      </c>
      <c r="H1411">
        <v>1.9181227008111704E-2</v>
      </c>
      <c r="I1411">
        <v>266.11678421052636</v>
      </c>
      <c r="J1411">
        <v>46772.177702953719</v>
      </c>
      <c r="K1411">
        <v>2680.8955403414211</v>
      </c>
      <c r="L1411">
        <v>541.25180577130459</v>
      </c>
      <c r="M1411">
        <v>3.6440279346025971E-2</v>
      </c>
    </row>
    <row r="1412" spans="1:13">
      <c r="A1412" s="14" t="s">
        <v>709</v>
      </c>
      <c r="B1412" t="s">
        <v>136</v>
      </c>
      <c r="C1412" t="s">
        <v>366</v>
      </c>
      <c r="D1412">
        <v>223.82109999999989</v>
      </c>
      <c r="E1412">
        <v>46895.894757018024</v>
      </c>
      <c r="F1412">
        <v>1544.3520740448516</v>
      </c>
      <c r="G1412">
        <v>14.634857928944152</v>
      </c>
      <c r="H1412">
        <v>5.1788184293239115E-2</v>
      </c>
      <c r="I1412">
        <v>43.303100000000008</v>
      </c>
      <c r="J1412">
        <v>48288.247531162109</v>
      </c>
      <c r="K1412">
        <v>749.09556128775989</v>
      </c>
      <c r="L1412">
        <v>0</v>
      </c>
      <c r="M1412">
        <v>7.202039777391521E-2</v>
      </c>
    </row>
    <row r="1413" spans="1:13">
      <c r="A1413" s="14" t="s">
        <v>709</v>
      </c>
      <c r="B1413" t="s">
        <v>136</v>
      </c>
      <c r="C1413" t="s">
        <v>367</v>
      </c>
      <c r="D1413">
        <v>502.70465318337403</v>
      </c>
      <c r="E1413">
        <v>48518.232999663422</v>
      </c>
      <c r="F1413">
        <v>2021.5241366172613</v>
      </c>
      <c r="G1413">
        <v>0</v>
      </c>
      <c r="H1413">
        <v>2.2584636265491894E-2</v>
      </c>
      <c r="I1413">
        <v>43.571100000000001</v>
      </c>
      <c r="J1413">
        <v>48984.642610966126</v>
      </c>
      <c r="K1413">
        <v>1590.2398608251799</v>
      </c>
      <c r="L1413">
        <v>0</v>
      </c>
      <c r="M1413">
        <v>2.9442724315202787E-2</v>
      </c>
    </row>
    <row r="1414" spans="1:13">
      <c r="A1414" s="14" t="s">
        <v>709</v>
      </c>
      <c r="B1414" t="s">
        <v>136</v>
      </c>
      <c r="C1414" t="s">
        <v>368</v>
      </c>
      <c r="D1414">
        <v>160.74459999999985</v>
      </c>
      <c r="E1414">
        <v>41237.027791291323</v>
      </c>
      <c r="F1414">
        <v>125.02441761651725</v>
      </c>
      <c r="G1414">
        <v>0</v>
      </c>
      <c r="H1414">
        <v>5.6894980494851905E-3</v>
      </c>
      <c r="I1414">
        <v>16.7</v>
      </c>
      <c r="J1414">
        <v>45096.831337325355</v>
      </c>
      <c r="K1414">
        <v>159.64071856287427</v>
      </c>
      <c r="L1414">
        <v>0</v>
      </c>
      <c r="M1414">
        <v>4.0244241155172736E-2</v>
      </c>
    </row>
    <row r="1415" spans="1:13">
      <c r="A1415" s="14" t="s">
        <v>709</v>
      </c>
      <c r="B1415" t="s">
        <v>136</v>
      </c>
      <c r="C1415" t="s">
        <v>369</v>
      </c>
      <c r="D1415">
        <v>1025.5729998980294</v>
      </c>
      <c r="E1415">
        <v>42569.202710102021</v>
      </c>
      <c r="F1415">
        <v>4847.0742116789925</v>
      </c>
      <c r="G1415">
        <v>942.19912607042988</v>
      </c>
      <c r="H1415">
        <v>1.20087680372964E-2</v>
      </c>
      <c r="I1415">
        <v>133.33208421052629</v>
      </c>
      <c r="J1415">
        <v>45196.336874563887</v>
      </c>
      <c r="K1415">
        <v>4349.6010988945072</v>
      </c>
      <c r="L1415">
        <v>1065.1274285622258</v>
      </c>
      <c r="M1415">
        <v>3.0633171577593089E-2</v>
      </c>
    </row>
    <row r="1416" spans="1:13">
      <c r="A1416" s="14" t="s">
        <v>709</v>
      </c>
      <c r="B1416" t="s">
        <v>136</v>
      </c>
      <c r="C1416" t="s">
        <v>370</v>
      </c>
      <c r="D1416">
        <v>32</v>
      </c>
      <c r="E1416">
        <v>56802.343750000007</v>
      </c>
      <c r="F1416">
        <v>0</v>
      </c>
      <c r="G1416">
        <v>0</v>
      </c>
      <c r="H1416">
        <v>5.3058073271257666E-2</v>
      </c>
      <c r="I1416">
        <v>3</v>
      </c>
      <c r="J1416">
        <v>58250</v>
      </c>
      <c r="K1416">
        <v>0</v>
      </c>
      <c r="L1416">
        <v>0</v>
      </c>
      <c r="M1416">
        <v>5.7767286599904599E-2</v>
      </c>
    </row>
    <row r="1417" spans="1:13">
      <c r="A1417" s="14" t="s">
        <v>709</v>
      </c>
      <c r="B1417" t="s">
        <v>136</v>
      </c>
      <c r="C1417" t="s">
        <v>371</v>
      </c>
      <c r="D1417">
        <v>108.41650000000007</v>
      </c>
      <c r="E1417">
        <v>44071.712646752683</v>
      </c>
      <c r="F1417">
        <v>1796.9360752284006</v>
      </c>
      <c r="G1417">
        <v>71.904184326186467</v>
      </c>
      <c r="H1417">
        <v>6.4969724078141385E-3</v>
      </c>
      <c r="I1417">
        <v>26.210500000000003</v>
      </c>
      <c r="J1417">
        <v>48359.515079834411</v>
      </c>
      <c r="K1417">
        <v>1110.1375402987348</v>
      </c>
      <c r="L1417">
        <v>77.088571374067641</v>
      </c>
      <c r="M1417">
        <v>1.4557930334892499E-2</v>
      </c>
    </row>
    <row r="1418" spans="1:13">
      <c r="A1418" s="14" t="s">
        <v>710</v>
      </c>
      <c r="B1418" t="s">
        <v>137</v>
      </c>
      <c r="C1418" t="s">
        <v>365</v>
      </c>
      <c r="D1418">
        <v>3419.9556000000125</v>
      </c>
      <c r="E1418">
        <v>43655.344630908985</v>
      </c>
      <c r="F1418">
        <v>2539.8515056745082</v>
      </c>
      <c r="G1418">
        <v>578.4762030243877</v>
      </c>
      <c r="H1418">
        <v>1.8133601558780101E-2</v>
      </c>
      <c r="I1418">
        <v>401.8434000000002</v>
      </c>
      <c r="J1418">
        <v>44728.771757024355</v>
      </c>
      <c r="K1418">
        <v>2263.5393538876074</v>
      </c>
      <c r="L1418">
        <v>661.42783482321681</v>
      </c>
      <c r="M1418">
        <v>2.2671576145968788E-2</v>
      </c>
    </row>
    <row r="1419" spans="1:13">
      <c r="A1419" s="14" t="s">
        <v>710</v>
      </c>
      <c r="B1419" t="s">
        <v>137</v>
      </c>
      <c r="C1419" t="s">
        <v>366</v>
      </c>
      <c r="D1419">
        <v>198.21909999999997</v>
      </c>
      <c r="E1419">
        <v>52169.630508193572</v>
      </c>
      <c r="F1419">
        <v>362.32350969205294</v>
      </c>
      <c r="G1419">
        <v>19.678931041458672</v>
      </c>
      <c r="H1419">
        <v>9.2445942701708778E-2</v>
      </c>
      <c r="I1419">
        <v>27.246700000000001</v>
      </c>
      <c r="J1419">
        <v>53012.586172515083</v>
      </c>
      <c r="K1419">
        <v>587.30048042515239</v>
      </c>
      <c r="L1419">
        <v>0</v>
      </c>
      <c r="M1419">
        <v>8.12469454635288E-2</v>
      </c>
    </row>
    <row r="1420" spans="1:13">
      <c r="A1420" s="14" t="s">
        <v>710</v>
      </c>
      <c r="B1420" t="s">
        <v>137</v>
      </c>
      <c r="C1420" t="s">
        <v>367</v>
      </c>
      <c r="D1420">
        <v>952.08609999999885</v>
      </c>
      <c r="E1420">
        <v>45691.037542674312</v>
      </c>
      <c r="F1420">
        <v>1281.1408127899372</v>
      </c>
      <c r="G1420">
        <v>1.3934769134850322</v>
      </c>
      <c r="H1420">
        <v>1.6515803221769609E-2</v>
      </c>
      <c r="I1420">
        <v>89.346899999999962</v>
      </c>
      <c r="J1420">
        <v>46940.719042947632</v>
      </c>
      <c r="K1420">
        <v>721.99393599554139</v>
      </c>
      <c r="L1420">
        <v>0</v>
      </c>
      <c r="M1420">
        <v>2.2077769436156275E-2</v>
      </c>
    </row>
    <row r="1421" spans="1:13">
      <c r="A1421" s="14" t="s">
        <v>710</v>
      </c>
      <c r="B1421" t="s">
        <v>137</v>
      </c>
      <c r="C1421" t="s">
        <v>368</v>
      </c>
      <c r="D1421">
        <v>314.46040000000005</v>
      </c>
      <c r="E1421">
        <v>41237.194733687655</v>
      </c>
      <c r="F1421">
        <v>177.63126931085756</v>
      </c>
      <c r="G1421">
        <v>0.50610506124141541</v>
      </c>
      <c r="H1421">
        <v>5.4191111349687982E-3</v>
      </c>
      <c r="I1421">
        <v>36.595399999999991</v>
      </c>
      <c r="J1421">
        <v>41751.026176331841</v>
      </c>
      <c r="K1421">
        <v>104.2207490558923</v>
      </c>
      <c r="L1421">
        <v>0</v>
      </c>
      <c r="M1421">
        <v>1.9116984390932714E-3</v>
      </c>
    </row>
    <row r="1422" spans="1:13">
      <c r="A1422" s="14" t="s">
        <v>710</v>
      </c>
      <c r="B1422" t="s">
        <v>137</v>
      </c>
      <c r="C1422" t="s">
        <v>369</v>
      </c>
      <c r="D1422">
        <v>1556.1810999999955</v>
      </c>
      <c r="E1422">
        <v>41656.768740658532</v>
      </c>
      <c r="F1422">
        <v>4004.9571608343117</v>
      </c>
      <c r="G1422">
        <v>1148.8517178366988</v>
      </c>
      <c r="H1422">
        <v>9.1818098629918837E-3</v>
      </c>
      <c r="I1422">
        <v>195.12330000000003</v>
      </c>
      <c r="J1422">
        <v>42901.346782991423</v>
      </c>
      <c r="K1422">
        <v>3693.9822153479336</v>
      </c>
      <c r="L1422">
        <v>1266.1602176674951</v>
      </c>
      <c r="M1422">
        <v>1.5278484464077447E-2</v>
      </c>
    </row>
    <row r="1423" spans="1:13">
      <c r="A1423" s="14" t="s">
        <v>710</v>
      </c>
      <c r="B1423" t="s">
        <v>137</v>
      </c>
      <c r="C1423" t="s">
        <v>370</v>
      </c>
      <c r="D1423">
        <v>264.36790000000008</v>
      </c>
      <c r="E1423">
        <v>43206.119559144674</v>
      </c>
      <c r="F1423">
        <v>3110.8722352448981</v>
      </c>
      <c r="G1423">
        <v>470.81964187028734</v>
      </c>
      <c r="H1423">
        <v>2.5675031061499126E-2</v>
      </c>
      <c r="I1423">
        <v>40.102900000000012</v>
      </c>
      <c r="J1423">
        <v>45236.18487274817</v>
      </c>
      <c r="K1423">
        <v>2085.8738395477631</v>
      </c>
      <c r="L1423">
        <v>344.61722219590092</v>
      </c>
      <c r="M1423">
        <v>3.2503477911358367E-2</v>
      </c>
    </row>
    <row r="1424" spans="1:13">
      <c r="A1424" s="14" t="s">
        <v>710</v>
      </c>
      <c r="B1424" t="s">
        <v>137</v>
      </c>
      <c r="C1424" t="s">
        <v>371</v>
      </c>
      <c r="D1424">
        <v>134.64100000000005</v>
      </c>
      <c r="E1424">
        <v>46354.894479888448</v>
      </c>
      <c r="F1424">
        <v>2108.5121174085157</v>
      </c>
      <c r="G1424">
        <v>450.72006298230099</v>
      </c>
      <c r="H1424">
        <v>1.9342157196395374E-2</v>
      </c>
      <c r="I1424">
        <v>13.428199999999999</v>
      </c>
      <c r="J1424">
        <v>46356.615058856245</v>
      </c>
      <c r="K1424">
        <v>1551.4246138722988</v>
      </c>
      <c r="L1424">
        <v>365.86437497207373</v>
      </c>
      <c r="M1424">
        <v>1.8537467182901866E-2</v>
      </c>
    </row>
    <row r="1425" spans="1:13">
      <c r="A1425" s="14" t="s">
        <v>711</v>
      </c>
      <c r="B1425" t="s">
        <v>138</v>
      </c>
      <c r="C1425" t="s">
        <v>365</v>
      </c>
      <c r="D1425">
        <v>884.46120000000019</v>
      </c>
      <c r="E1425">
        <v>43453.191999264585</v>
      </c>
      <c r="F1425">
        <v>2990.3055894368254</v>
      </c>
      <c r="G1425">
        <v>645.86096032251021</v>
      </c>
      <c r="H1425">
        <v>2.2921295293377181E-2</v>
      </c>
      <c r="I1425">
        <v>121.99569999999996</v>
      </c>
      <c r="J1425">
        <v>45350.620663952395</v>
      </c>
      <c r="K1425">
        <v>2577.0809954777114</v>
      </c>
      <c r="L1425">
        <v>547.44281970594068</v>
      </c>
      <c r="M1425">
        <v>1.4189477652123268E-2</v>
      </c>
    </row>
    <row r="1426" spans="1:13">
      <c r="A1426" s="14" t="s">
        <v>711</v>
      </c>
      <c r="B1426" t="s">
        <v>138</v>
      </c>
      <c r="C1426" t="s">
        <v>366</v>
      </c>
      <c r="D1426">
        <v>49.510100000000001</v>
      </c>
      <c r="E1426">
        <v>47020.585631349291</v>
      </c>
      <c r="F1426">
        <v>2597.704508776997</v>
      </c>
      <c r="G1426">
        <v>17.359084308050274</v>
      </c>
      <c r="H1426">
        <v>6.6614114316872725E-2</v>
      </c>
      <c r="I1426">
        <v>10.3</v>
      </c>
      <c r="J1426">
        <v>41643.608414239476</v>
      </c>
      <c r="K1426">
        <v>3401.8446601941746</v>
      </c>
      <c r="L1426">
        <v>15.444660194174757</v>
      </c>
      <c r="M1426">
        <v>0</v>
      </c>
    </row>
    <row r="1427" spans="1:13">
      <c r="A1427" s="14" t="s">
        <v>711</v>
      </c>
      <c r="B1427" t="s">
        <v>138</v>
      </c>
      <c r="C1427" t="s">
        <v>367</v>
      </c>
      <c r="D1427">
        <v>228.08620000000005</v>
      </c>
      <c r="E1427">
        <v>45351.986439775836</v>
      </c>
      <c r="F1427">
        <v>1234.7278791965491</v>
      </c>
      <c r="G1427">
        <v>1.714658756207083</v>
      </c>
      <c r="H1427">
        <v>1.0452700626773831E-2</v>
      </c>
      <c r="I1427">
        <v>30.497799999999998</v>
      </c>
      <c r="J1427">
        <v>49791.177915565495</v>
      </c>
      <c r="K1427">
        <v>1233.8594915043052</v>
      </c>
      <c r="L1427">
        <v>0</v>
      </c>
      <c r="M1427">
        <v>1.0412868662725002E-2</v>
      </c>
    </row>
    <row r="1428" spans="1:13">
      <c r="A1428" s="14" t="s">
        <v>711</v>
      </c>
      <c r="B1428" t="s">
        <v>138</v>
      </c>
      <c r="C1428" t="s">
        <v>368</v>
      </c>
      <c r="D1428">
        <v>56.542900000000003</v>
      </c>
      <c r="E1428">
        <v>42017.140539896849</v>
      </c>
      <c r="F1428">
        <v>261.65973092996643</v>
      </c>
      <c r="G1428">
        <v>0</v>
      </c>
      <c r="H1428">
        <v>0</v>
      </c>
      <c r="I1428">
        <v>5.0999999999999996</v>
      </c>
      <c r="J1428">
        <v>40258.333333333336</v>
      </c>
      <c r="K1428">
        <v>0</v>
      </c>
      <c r="L1428">
        <v>0</v>
      </c>
      <c r="M1428">
        <v>0</v>
      </c>
    </row>
    <row r="1429" spans="1:13">
      <c r="A1429" s="14" t="s">
        <v>711</v>
      </c>
      <c r="B1429" t="s">
        <v>138</v>
      </c>
      <c r="C1429" t="s">
        <v>369</v>
      </c>
      <c r="D1429">
        <v>450.87560000000036</v>
      </c>
      <c r="E1429">
        <v>41960.53238594703</v>
      </c>
      <c r="F1429">
        <v>4024.485778338857</v>
      </c>
      <c r="G1429">
        <v>1132.0726603967914</v>
      </c>
      <c r="H1429">
        <v>2.7345888881412473E-2</v>
      </c>
      <c r="I1429">
        <v>60.465600000000009</v>
      </c>
      <c r="J1429">
        <v>44179.104468766811</v>
      </c>
      <c r="K1429">
        <v>3479.9275951946224</v>
      </c>
      <c r="L1429">
        <v>1057.4812786113093</v>
      </c>
      <c r="M1429">
        <v>2.3167144173823335E-2</v>
      </c>
    </row>
    <row r="1430" spans="1:13">
      <c r="A1430" s="14" t="s">
        <v>711</v>
      </c>
      <c r="B1430" t="s">
        <v>138</v>
      </c>
      <c r="C1430" t="s">
        <v>370</v>
      </c>
      <c r="D1430">
        <v>46.238299999999995</v>
      </c>
      <c r="E1430">
        <v>43666.622367171811</v>
      </c>
      <c r="F1430">
        <v>5454.8532277354489</v>
      </c>
      <c r="G1430">
        <v>741.55537725219153</v>
      </c>
      <c r="H1430">
        <v>1.8697605365647303E-2</v>
      </c>
      <c r="I1430">
        <v>6.4733000000000001</v>
      </c>
      <c r="J1430">
        <v>43957.250294800695</v>
      </c>
      <c r="K1430">
        <v>2202.5056771662057</v>
      </c>
      <c r="L1430">
        <v>110.12003151406547</v>
      </c>
      <c r="M1430">
        <v>0</v>
      </c>
    </row>
    <row r="1431" spans="1:13">
      <c r="A1431" s="14" t="s">
        <v>711</v>
      </c>
      <c r="B1431" t="s">
        <v>138</v>
      </c>
      <c r="C1431" t="s">
        <v>371</v>
      </c>
      <c r="D1431">
        <v>53.208100000000009</v>
      </c>
      <c r="E1431">
        <v>45983.311124935208</v>
      </c>
      <c r="F1431">
        <v>2875.7217416145281</v>
      </c>
      <c r="G1431">
        <v>475.04458907572337</v>
      </c>
      <c r="H1431">
        <v>2.2076296573369496E-2</v>
      </c>
      <c r="I1431">
        <v>9.1590000000000007</v>
      </c>
      <c r="J1431">
        <v>46287.600538632309</v>
      </c>
      <c r="K1431">
        <v>1861.6017032427119</v>
      </c>
      <c r="L1431">
        <v>215.36303089856966</v>
      </c>
      <c r="M1431">
        <v>0</v>
      </c>
    </row>
    <row r="1432" spans="1:13">
      <c r="A1432" s="14" t="s">
        <v>712</v>
      </c>
      <c r="B1432" t="s">
        <v>550</v>
      </c>
      <c r="C1432" t="s">
        <v>365</v>
      </c>
      <c r="D1432">
        <v>1607.5319421912463</v>
      </c>
      <c r="E1432">
        <v>43827.479319900587</v>
      </c>
      <c r="F1432">
        <v>2507.3501024842958</v>
      </c>
      <c r="G1432">
        <v>545.88167548561353</v>
      </c>
      <c r="H1432">
        <v>1.7659009419833362E-2</v>
      </c>
      <c r="I1432">
        <v>213.8355</v>
      </c>
      <c r="J1432">
        <v>45889.136396123809</v>
      </c>
      <c r="K1432">
        <v>1998.3799696495671</v>
      </c>
      <c r="L1432">
        <v>571.81698081001537</v>
      </c>
      <c r="M1432">
        <v>2.9075833036742139E-2</v>
      </c>
    </row>
    <row r="1433" spans="1:13">
      <c r="A1433" s="14" t="s">
        <v>712</v>
      </c>
      <c r="B1433" t="s">
        <v>550</v>
      </c>
      <c r="C1433" t="s">
        <v>366</v>
      </c>
      <c r="D1433">
        <v>130.971</v>
      </c>
      <c r="E1433">
        <v>49269.831985706754</v>
      </c>
      <c r="F1433">
        <v>145.77692771682283</v>
      </c>
      <c r="G1433">
        <v>0.50751693122905073</v>
      </c>
      <c r="H1433">
        <v>7.4562652168087648E-2</v>
      </c>
      <c r="I1433">
        <v>27.880100000000002</v>
      </c>
      <c r="J1433">
        <v>52676.895557524302</v>
      </c>
      <c r="K1433">
        <v>0</v>
      </c>
      <c r="L1433">
        <v>0</v>
      </c>
      <c r="M1433">
        <v>0.1147442515580484</v>
      </c>
    </row>
    <row r="1434" spans="1:13">
      <c r="A1434" s="14" t="s">
        <v>712</v>
      </c>
      <c r="B1434" t="s">
        <v>550</v>
      </c>
      <c r="C1434" t="s">
        <v>367</v>
      </c>
      <c r="D1434">
        <v>470.42860000000036</v>
      </c>
      <c r="E1434">
        <v>46336.315055887266</v>
      </c>
      <c r="F1434">
        <v>1258.5452074980126</v>
      </c>
      <c r="G1434">
        <v>0.22989673672051386</v>
      </c>
      <c r="H1434">
        <v>1.4682851356892514E-2</v>
      </c>
      <c r="I1434">
        <v>47.915999999999997</v>
      </c>
      <c r="J1434">
        <v>48647.728316220062</v>
      </c>
      <c r="K1434">
        <v>723.18473996159946</v>
      </c>
      <c r="L1434">
        <v>0</v>
      </c>
      <c r="M1434">
        <v>2.5773675208189295E-2</v>
      </c>
    </row>
    <row r="1435" spans="1:13">
      <c r="A1435" s="14" t="s">
        <v>712</v>
      </c>
      <c r="B1435" t="s">
        <v>550</v>
      </c>
      <c r="C1435" t="s">
        <v>368</v>
      </c>
      <c r="D1435">
        <v>174.72189999999998</v>
      </c>
      <c r="E1435">
        <v>40107.779276667694</v>
      </c>
      <c r="F1435">
        <v>175.08394769058717</v>
      </c>
      <c r="G1435">
        <v>0</v>
      </c>
      <c r="H1435">
        <v>3.0489021797276048E-3</v>
      </c>
      <c r="I1435">
        <v>24.130000000000003</v>
      </c>
      <c r="J1435">
        <v>41011.440461389691</v>
      </c>
      <c r="K1435">
        <v>146.24948197264814</v>
      </c>
      <c r="L1435">
        <v>0</v>
      </c>
      <c r="M1435">
        <v>4.5178480969779427E-3</v>
      </c>
    </row>
    <row r="1436" spans="1:13">
      <c r="A1436" s="14" t="s">
        <v>712</v>
      </c>
      <c r="B1436" t="s">
        <v>550</v>
      </c>
      <c r="C1436" t="s">
        <v>369</v>
      </c>
      <c r="D1436">
        <v>757.50924219124363</v>
      </c>
      <c r="E1436">
        <v>41554.941976254144</v>
      </c>
      <c r="F1436">
        <v>4447.9636977806786</v>
      </c>
      <c r="G1436">
        <v>1158.2005355632371</v>
      </c>
      <c r="H1436">
        <v>9.4912232936353608E-3</v>
      </c>
      <c r="I1436">
        <v>101.66429999999998</v>
      </c>
      <c r="J1436">
        <v>43511.169325581017</v>
      </c>
      <c r="K1436">
        <v>3807.88988858429</v>
      </c>
      <c r="L1436">
        <v>1202.7306537299721</v>
      </c>
      <c r="M1436">
        <v>8.5014713640660759E-3</v>
      </c>
    </row>
    <row r="1437" spans="1:13">
      <c r="A1437" s="14" t="s">
        <v>712</v>
      </c>
      <c r="B1437" t="s">
        <v>550</v>
      </c>
      <c r="C1437" t="s">
        <v>370</v>
      </c>
      <c r="D1437">
        <v>43.133099999999999</v>
      </c>
      <c r="E1437">
        <v>52459.592053434615</v>
      </c>
      <c r="F1437">
        <v>116.21005677774146</v>
      </c>
      <c r="G1437">
        <v>0</v>
      </c>
      <c r="H1437">
        <v>5.2928208739747878E-2</v>
      </c>
      <c r="I1437">
        <v>8.6</v>
      </c>
      <c r="J1437">
        <v>49526.782945736442</v>
      </c>
      <c r="K1437">
        <v>234.53488372093025</v>
      </c>
      <c r="L1437">
        <v>0</v>
      </c>
      <c r="M1437">
        <v>3.4884354928410202E-2</v>
      </c>
    </row>
    <row r="1438" spans="1:13">
      <c r="A1438" s="14" t="s">
        <v>712</v>
      </c>
      <c r="B1438" t="s">
        <v>550</v>
      </c>
      <c r="C1438" t="s">
        <v>371</v>
      </c>
      <c r="D1438">
        <v>30.7681</v>
      </c>
      <c r="E1438">
        <v>47273.674059605022</v>
      </c>
      <c r="F1438">
        <v>471.91929303401906</v>
      </c>
      <c r="G1438">
        <v>0</v>
      </c>
      <c r="H1438">
        <v>2.1628506310733809E-2</v>
      </c>
      <c r="I1438">
        <v>3.6450999999999998</v>
      </c>
      <c r="J1438">
        <v>47739.649575228854</v>
      </c>
      <c r="K1438">
        <v>0</v>
      </c>
      <c r="L1438">
        <v>0</v>
      </c>
      <c r="M1438">
        <v>4.5602181824910562E-2</v>
      </c>
    </row>
    <row r="1439" spans="1:13">
      <c r="A1439" s="14" t="s">
        <v>713</v>
      </c>
      <c r="B1439" t="s">
        <v>139</v>
      </c>
      <c r="C1439" t="s">
        <v>365</v>
      </c>
      <c r="D1439">
        <v>150.20899999999986</v>
      </c>
      <c r="E1439">
        <v>45504.098794568497</v>
      </c>
      <c r="F1439">
        <v>2002.9546831414909</v>
      </c>
      <c r="G1439">
        <v>304.16253353660591</v>
      </c>
      <c r="H1439">
        <v>1.1295964157501946E-2</v>
      </c>
      <c r="I1439">
        <v>16.122399999999999</v>
      </c>
      <c r="J1439">
        <v>49084.455891595971</v>
      </c>
      <c r="K1439">
        <v>2493.5617525926659</v>
      </c>
      <c r="L1439">
        <v>792.57554706495318</v>
      </c>
      <c r="M1439">
        <v>5.5785740215276408E-2</v>
      </c>
    </row>
    <row r="1440" spans="1:13">
      <c r="A1440" s="14" t="s">
        <v>713</v>
      </c>
      <c r="B1440" t="s">
        <v>139</v>
      </c>
      <c r="C1440" t="s">
        <v>366</v>
      </c>
      <c r="D1440">
        <v>15.999999999999998</v>
      </c>
      <c r="E1440">
        <v>50756.572916666679</v>
      </c>
      <c r="F1440">
        <v>1550.8125000000002</v>
      </c>
      <c r="G1440">
        <v>0</v>
      </c>
      <c r="H1440">
        <v>5.9969622677167343E-2</v>
      </c>
      <c r="I1440">
        <v>4.0999999999999996</v>
      </c>
      <c r="J1440">
        <v>61942.07317073171</v>
      </c>
      <c r="K1440">
        <v>0</v>
      </c>
      <c r="L1440">
        <v>0</v>
      </c>
      <c r="M1440">
        <v>0.17559613459992451</v>
      </c>
    </row>
    <row r="1441" spans="1:13">
      <c r="A1441" s="14" t="s">
        <v>713</v>
      </c>
      <c r="B1441" t="s">
        <v>139</v>
      </c>
      <c r="C1441" t="s">
        <v>367</v>
      </c>
      <c r="D1441">
        <v>53.387499999999996</v>
      </c>
      <c r="E1441">
        <v>47565.719644111443</v>
      </c>
      <c r="F1441">
        <v>1280.7305080777337</v>
      </c>
      <c r="G1441">
        <v>0</v>
      </c>
      <c r="H1441">
        <v>1.0121214301102865E-2</v>
      </c>
      <c r="I1441">
        <v>0.26</v>
      </c>
      <c r="J1441">
        <v>40166.666666666664</v>
      </c>
      <c r="K1441">
        <v>0</v>
      </c>
      <c r="L1441">
        <v>0</v>
      </c>
      <c r="M1441">
        <v>0</v>
      </c>
    </row>
    <row r="1442" spans="1:13">
      <c r="A1442" s="14" t="s">
        <v>713</v>
      </c>
      <c r="B1442" t="s">
        <v>139</v>
      </c>
      <c r="C1442" t="s">
        <v>368</v>
      </c>
      <c r="D1442">
        <v>26.400100000000005</v>
      </c>
      <c r="E1442">
        <v>41901.932473740613</v>
      </c>
      <c r="F1442">
        <v>323.18665459600533</v>
      </c>
      <c r="G1442">
        <v>5.2590709883674673</v>
      </c>
      <c r="H1442">
        <v>2.2632930774783826E-3</v>
      </c>
      <c r="I1442">
        <v>1.7000000000000002</v>
      </c>
      <c r="J1442">
        <v>45894.117647058818</v>
      </c>
      <c r="K1442">
        <v>45.6235294117647</v>
      </c>
      <c r="L1442">
        <v>0</v>
      </c>
      <c r="M1442">
        <v>0</v>
      </c>
    </row>
    <row r="1443" spans="1:13">
      <c r="A1443" s="14" t="s">
        <v>713</v>
      </c>
      <c r="B1443" t="s">
        <v>139</v>
      </c>
      <c r="C1443" t="s">
        <v>369</v>
      </c>
      <c r="D1443">
        <v>47.32139999999999</v>
      </c>
      <c r="E1443">
        <v>42610.107565851096</v>
      </c>
      <c r="F1443">
        <v>3895.9679975655845</v>
      </c>
      <c r="G1443">
        <v>962.54781134962184</v>
      </c>
      <c r="H1443">
        <v>6.8213042503412647E-4</v>
      </c>
      <c r="I1443">
        <v>10.0624</v>
      </c>
      <c r="J1443">
        <v>44614.942591561994</v>
      </c>
      <c r="K1443">
        <v>3987.5814914930829</v>
      </c>
      <c r="L1443">
        <v>1269.8978374940373</v>
      </c>
      <c r="M1443">
        <v>3.6691691497024569E-3</v>
      </c>
    </row>
    <row r="1444" spans="1:13">
      <c r="A1444" s="14" t="s">
        <v>713</v>
      </c>
      <c r="B1444" t="s">
        <v>139</v>
      </c>
      <c r="C1444" t="s">
        <v>370</v>
      </c>
      <c r="D1444">
        <v>6.0000000000000009</v>
      </c>
    </row>
    <row r="1445" spans="1:13">
      <c r="A1445" s="14" t="s">
        <v>713</v>
      </c>
      <c r="B1445" t="s">
        <v>139</v>
      </c>
      <c r="C1445" t="s">
        <v>371</v>
      </c>
      <c r="D1445">
        <v>1.1000000000000001</v>
      </c>
    </row>
    <row r="1446" spans="1:13">
      <c r="A1446" s="14" t="s">
        <v>714</v>
      </c>
      <c r="B1446" t="s">
        <v>140</v>
      </c>
      <c r="C1446" t="s">
        <v>365</v>
      </c>
      <c r="D1446">
        <v>882.35319999999808</v>
      </c>
      <c r="E1446">
        <v>44419.760356359206</v>
      </c>
      <c r="F1446">
        <v>2440.9680499827132</v>
      </c>
      <c r="G1446">
        <v>469.68630022535257</v>
      </c>
      <c r="H1446">
        <v>1.5318114579490238E-2</v>
      </c>
      <c r="I1446">
        <v>103.12459999999996</v>
      </c>
      <c r="J1446">
        <v>45813.392843867194</v>
      </c>
      <c r="K1446">
        <v>1996.4547741276097</v>
      </c>
      <c r="L1446">
        <v>438.24121499622811</v>
      </c>
      <c r="M1446">
        <v>3.8435745337883277E-2</v>
      </c>
    </row>
    <row r="1447" spans="1:13">
      <c r="A1447" s="14" t="s">
        <v>714</v>
      </c>
      <c r="B1447" t="s">
        <v>140</v>
      </c>
      <c r="C1447" t="s">
        <v>366</v>
      </c>
      <c r="D1447">
        <v>99.109999999999985</v>
      </c>
      <c r="E1447">
        <v>45766.251303265723</v>
      </c>
      <c r="F1447">
        <v>558.47038643930989</v>
      </c>
      <c r="G1447">
        <v>0</v>
      </c>
      <c r="H1447">
        <v>4.1004072281222027E-2</v>
      </c>
      <c r="I1447">
        <v>15.5</v>
      </c>
      <c r="J1447">
        <v>56413.709677419356</v>
      </c>
      <c r="K1447">
        <v>510.77419354838707</v>
      </c>
      <c r="L1447">
        <v>0</v>
      </c>
      <c r="M1447">
        <v>0.17241008036113492</v>
      </c>
    </row>
    <row r="1448" spans="1:13">
      <c r="A1448" s="14" t="s">
        <v>714</v>
      </c>
      <c r="B1448" t="s">
        <v>140</v>
      </c>
      <c r="C1448" t="s">
        <v>367</v>
      </c>
      <c r="D1448">
        <v>230.34290000000013</v>
      </c>
      <c r="E1448">
        <v>47242.796549549923</v>
      </c>
      <c r="F1448">
        <v>1652.7627289575664</v>
      </c>
      <c r="G1448">
        <v>0</v>
      </c>
      <c r="H1448">
        <v>2.0623172277778601E-2</v>
      </c>
      <c r="I1448">
        <v>25.443299999999994</v>
      </c>
      <c r="J1448">
        <v>44654.932208741266</v>
      </c>
      <c r="K1448">
        <v>712.25037632697035</v>
      </c>
      <c r="L1448">
        <v>0</v>
      </c>
      <c r="M1448">
        <v>8.5094094324598777E-3</v>
      </c>
    </row>
    <row r="1449" spans="1:13">
      <c r="A1449" s="14" t="s">
        <v>714</v>
      </c>
      <c r="B1449" t="s">
        <v>140</v>
      </c>
      <c r="C1449" t="s">
        <v>368</v>
      </c>
      <c r="D1449">
        <v>100.17699999999999</v>
      </c>
      <c r="E1449">
        <v>42049.415451317829</v>
      </c>
      <c r="F1449">
        <v>103.98594487756671</v>
      </c>
      <c r="G1449">
        <v>0</v>
      </c>
      <c r="H1449">
        <v>1.0336898104300456E-2</v>
      </c>
      <c r="I1449">
        <v>7.6</v>
      </c>
      <c r="J1449">
        <v>40171.052631578947</v>
      </c>
      <c r="K1449">
        <v>0</v>
      </c>
      <c r="L1449">
        <v>0</v>
      </c>
      <c r="M1449">
        <v>0</v>
      </c>
    </row>
    <row r="1450" spans="1:13">
      <c r="A1450" s="14" t="s">
        <v>714</v>
      </c>
      <c r="B1450" t="s">
        <v>140</v>
      </c>
      <c r="C1450" t="s">
        <v>369</v>
      </c>
      <c r="D1450">
        <v>376.70630000000057</v>
      </c>
      <c r="E1450">
        <v>42956.755824099484</v>
      </c>
      <c r="F1450">
        <v>4237.1286065563527</v>
      </c>
      <c r="G1450">
        <v>1098.2866758533073</v>
      </c>
      <c r="H1450">
        <v>7.7670813579321148E-3</v>
      </c>
      <c r="I1450">
        <v>43.131300000000003</v>
      </c>
      <c r="J1450">
        <v>43690.54626995555</v>
      </c>
      <c r="K1450">
        <v>3442.0849823677931</v>
      </c>
      <c r="L1450">
        <v>1047.8109864529936</v>
      </c>
      <c r="M1450">
        <v>7.3668461074202366E-3</v>
      </c>
    </row>
    <row r="1451" spans="1:13">
      <c r="A1451" s="14" t="s">
        <v>714</v>
      </c>
      <c r="B1451" t="s">
        <v>140</v>
      </c>
      <c r="C1451" t="s">
        <v>370</v>
      </c>
      <c r="D1451">
        <v>47.690300000000008</v>
      </c>
      <c r="E1451">
        <v>42900.192177444878</v>
      </c>
      <c r="F1451">
        <v>1753.4163131706025</v>
      </c>
      <c r="G1451">
        <v>11.52519485094453</v>
      </c>
      <c r="H1451">
        <v>4.1333575303759999E-3</v>
      </c>
      <c r="I1451">
        <v>9.1999999999999993</v>
      </c>
      <c r="J1451">
        <v>46394.492753623192</v>
      </c>
      <c r="K1451">
        <v>3411.1956521739135</v>
      </c>
      <c r="L1451">
        <v>0</v>
      </c>
      <c r="M1451">
        <v>2.7458158044632853E-2</v>
      </c>
    </row>
    <row r="1452" spans="1:13">
      <c r="A1452" s="14" t="s">
        <v>714</v>
      </c>
      <c r="B1452" t="s">
        <v>140</v>
      </c>
      <c r="C1452" t="s">
        <v>371</v>
      </c>
      <c r="D1452">
        <v>28.326699999999995</v>
      </c>
      <c r="E1452">
        <v>47149.646534894622</v>
      </c>
      <c r="F1452">
        <v>972.68019218617121</v>
      </c>
      <c r="G1452">
        <v>5.226870761507695</v>
      </c>
      <c r="H1452">
        <v>1.6357740363181925E-2</v>
      </c>
      <c r="I1452">
        <v>2.25</v>
      </c>
      <c r="J1452">
        <v>43265.370370370365</v>
      </c>
      <c r="K1452">
        <v>0</v>
      </c>
      <c r="L1452">
        <v>0</v>
      </c>
      <c r="M1452">
        <v>0</v>
      </c>
    </row>
    <row r="1453" spans="1:13">
      <c r="A1453" s="14" t="s">
        <v>715</v>
      </c>
      <c r="B1453" t="s">
        <v>141</v>
      </c>
      <c r="C1453" t="s">
        <v>365</v>
      </c>
      <c r="D1453">
        <v>720.65840000000014</v>
      </c>
      <c r="E1453">
        <v>43415.228651790196</v>
      </c>
      <c r="F1453">
        <v>2730.0988373964697</v>
      </c>
      <c r="G1453">
        <v>538.42185146249528</v>
      </c>
      <c r="H1453">
        <v>1.6176262141106651E-2</v>
      </c>
      <c r="I1453">
        <v>111.43339999999995</v>
      </c>
      <c r="J1453">
        <v>45872.899963864846</v>
      </c>
      <c r="K1453">
        <v>2489.8582471682648</v>
      </c>
      <c r="L1453">
        <v>536.1342290552027</v>
      </c>
      <c r="M1453">
        <v>2.191163269202789E-2</v>
      </c>
    </row>
    <row r="1454" spans="1:13">
      <c r="A1454" s="14" t="s">
        <v>715</v>
      </c>
      <c r="B1454" t="s">
        <v>141</v>
      </c>
      <c r="C1454" t="s">
        <v>366</v>
      </c>
      <c r="D1454">
        <v>32.6038</v>
      </c>
      <c r="E1454">
        <v>51161.358543073708</v>
      </c>
      <c r="F1454">
        <v>937.64775885019537</v>
      </c>
      <c r="G1454">
        <v>0</v>
      </c>
      <c r="H1454">
        <v>9.8416823070158463E-2</v>
      </c>
      <c r="I1454">
        <v>12.446899999999999</v>
      </c>
      <c r="J1454">
        <v>54295.431392555583</v>
      </c>
      <c r="K1454">
        <v>133.92893009504374</v>
      </c>
      <c r="L1454">
        <v>14.399569370686677</v>
      </c>
      <c r="M1454">
        <v>8.7595618864028849E-2</v>
      </c>
    </row>
    <row r="1455" spans="1:13">
      <c r="A1455" s="14" t="s">
        <v>715</v>
      </c>
      <c r="B1455" t="s">
        <v>141</v>
      </c>
      <c r="C1455" t="s">
        <v>367</v>
      </c>
      <c r="D1455">
        <v>195.3456000000001</v>
      </c>
      <c r="E1455">
        <v>45544.372234815273</v>
      </c>
      <c r="F1455">
        <v>1182.1164131672269</v>
      </c>
      <c r="G1455">
        <v>18.284926816882479</v>
      </c>
      <c r="H1455">
        <v>6.9719869700532334E-3</v>
      </c>
      <c r="I1455">
        <v>30.587299999999999</v>
      </c>
      <c r="J1455">
        <v>48061.933765538866</v>
      </c>
      <c r="K1455">
        <v>618.85292261821087</v>
      </c>
      <c r="L1455">
        <v>15.719596041494345</v>
      </c>
      <c r="M1455">
        <v>1.3423090040345899E-2</v>
      </c>
    </row>
    <row r="1456" spans="1:13">
      <c r="A1456" s="14" t="s">
        <v>715</v>
      </c>
      <c r="B1456" t="s">
        <v>141</v>
      </c>
      <c r="C1456" t="s">
        <v>368</v>
      </c>
      <c r="D1456">
        <v>80.663799999999981</v>
      </c>
      <c r="E1456">
        <v>41064.118352966267</v>
      </c>
      <c r="F1456">
        <v>911.09246031057319</v>
      </c>
      <c r="G1456">
        <v>2.2219384655818351</v>
      </c>
      <c r="H1456">
        <v>4.0696460868775274E-3</v>
      </c>
      <c r="I1456">
        <v>15.8362</v>
      </c>
      <c r="J1456">
        <v>43001.835351915237</v>
      </c>
      <c r="K1456">
        <v>532.07208800090928</v>
      </c>
      <c r="L1456">
        <v>0</v>
      </c>
      <c r="M1456">
        <v>5.2868750535767853E-3</v>
      </c>
    </row>
    <row r="1457" spans="1:13">
      <c r="A1457" s="14" t="s">
        <v>715</v>
      </c>
      <c r="B1457" t="s">
        <v>141</v>
      </c>
      <c r="C1457" t="s">
        <v>369</v>
      </c>
      <c r="D1457">
        <v>342.28830000000033</v>
      </c>
      <c r="E1457">
        <v>41852.210862889529</v>
      </c>
      <c r="F1457">
        <v>4511.9599472140844</v>
      </c>
      <c r="G1457">
        <v>1117.9082077885796</v>
      </c>
      <c r="H1457">
        <v>1.5487644457764019E-2</v>
      </c>
      <c r="I1457">
        <v>40.784999999999997</v>
      </c>
      <c r="J1457">
        <v>42143.474418699683</v>
      </c>
      <c r="K1457">
        <v>5835.5341424543349</v>
      </c>
      <c r="L1457">
        <v>1418.3047689101384</v>
      </c>
      <c r="M1457">
        <v>8.5275108159890145E-3</v>
      </c>
    </row>
    <row r="1458" spans="1:13">
      <c r="A1458" s="14" t="s">
        <v>715</v>
      </c>
      <c r="B1458" t="s">
        <v>141</v>
      </c>
      <c r="C1458" t="s">
        <v>370</v>
      </c>
      <c r="D1458">
        <v>57.118699999999997</v>
      </c>
      <c r="E1458">
        <v>43518.81517494857</v>
      </c>
      <c r="F1458">
        <v>1268.8709652005384</v>
      </c>
      <c r="G1458">
        <v>18.305913825069553</v>
      </c>
      <c r="H1458">
        <v>1.4478710832841347E-2</v>
      </c>
      <c r="I1458">
        <v>8.2579999999999991</v>
      </c>
      <c r="J1458">
        <v>47230.243400339066</v>
      </c>
      <c r="K1458">
        <v>504.60159844998793</v>
      </c>
      <c r="L1458">
        <v>0</v>
      </c>
      <c r="M1458">
        <v>4.6738155091940493E-2</v>
      </c>
    </row>
    <row r="1459" spans="1:13">
      <c r="A1459" s="14" t="s">
        <v>715</v>
      </c>
      <c r="B1459" t="s">
        <v>141</v>
      </c>
      <c r="C1459" t="s">
        <v>371</v>
      </c>
      <c r="D1459">
        <v>12.638200000000001</v>
      </c>
      <c r="E1459">
        <v>47392.327032330548</v>
      </c>
      <c r="F1459">
        <v>1235.6981215679446</v>
      </c>
      <c r="G1459">
        <v>45.466126505356769</v>
      </c>
      <c r="H1459">
        <v>1.7122521251958633E-2</v>
      </c>
      <c r="I1459">
        <v>3.52</v>
      </c>
      <c r="J1459">
        <v>50012.5</v>
      </c>
      <c r="K1459">
        <v>1778.997159090909</v>
      </c>
      <c r="L1459">
        <v>351.60511363636368</v>
      </c>
      <c r="M1459">
        <v>0</v>
      </c>
    </row>
    <row r="1460" spans="1:13">
      <c r="A1460" s="14" t="s">
        <v>716</v>
      </c>
      <c r="B1460" t="s">
        <v>142</v>
      </c>
      <c r="C1460" t="s">
        <v>365</v>
      </c>
      <c r="D1460">
        <v>289.50801532175694</v>
      </c>
      <c r="E1460">
        <v>44057.394962476465</v>
      </c>
      <c r="F1460">
        <v>2353.5625058350297</v>
      </c>
      <c r="G1460">
        <v>523.2225430154308</v>
      </c>
      <c r="H1460">
        <v>1.1185093548371744E-2</v>
      </c>
      <c r="I1460">
        <v>46.393400000000021</v>
      </c>
      <c r="J1460">
        <v>47956.975040271507</v>
      </c>
      <c r="K1460">
        <v>2332.1817327464673</v>
      </c>
      <c r="L1460">
        <v>641.69149059995584</v>
      </c>
      <c r="M1460">
        <v>5.308335607733166E-2</v>
      </c>
    </row>
    <row r="1461" spans="1:13">
      <c r="A1461" s="14" t="s">
        <v>716</v>
      </c>
      <c r="B1461" t="s">
        <v>142</v>
      </c>
      <c r="C1461" t="s">
        <v>366</v>
      </c>
      <c r="D1461">
        <v>19.763300000000001</v>
      </c>
      <c r="E1461">
        <v>45540.207902189068</v>
      </c>
      <c r="F1461">
        <v>1149.453785552008</v>
      </c>
      <c r="G1461">
        <v>0</v>
      </c>
      <c r="H1461">
        <v>4.7690842411711905E-2</v>
      </c>
      <c r="I1461">
        <v>5.3</v>
      </c>
      <c r="J1461">
        <v>59469.968553459119</v>
      </c>
      <c r="K1461">
        <v>656.41509433962267</v>
      </c>
      <c r="L1461">
        <v>0</v>
      </c>
      <c r="M1461">
        <v>0.18757031180129488</v>
      </c>
    </row>
    <row r="1462" spans="1:13">
      <c r="A1462" s="14" t="s">
        <v>716</v>
      </c>
      <c r="B1462" t="s">
        <v>142</v>
      </c>
      <c r="C1462" t="s">
        <v>367</v>
      </c>
      <c r="D1462">
        <v>72.6447</v>
      </c>
      <c r="E1462">
        <v>47585.139521534278</v>
      </c>
      <c r="F1462">
        <v>1841.0152426811592</v>
      </c>
      <c r="G1462">
        <v>0</v>
      </c>
      <c r="H1462">
        <v>1.6683227810054671E-2</v>
      </c>
      <c r="I1462">
        <v>10.703999999999999</v>
      </c>
      <c r="J1462">
        <v>49108.021923268563</v>
      </c>
      <c r="K1462">
        <v>913.39686098654715</v>
      </c>
      <c r="L1462">
        <v>0</v>
      </c>
      <c r="M1462">
        <v>1.4827355346906079E-2</v>
      </c>
    </row>
    <row r="1463" spans="1:13">
      <c r="A1463" s="14" t="s">
        <v>716</v>
      </c>
      <c r="B1463" t="s">
        <v>142</v>
      </c>
      <c r="C1463" t="s">
        <v>368</v>
      </c>
      <c r="D1463">
        <v>49.692500000000003</v>
      </c>
      <c r="E1463">
        <v>41606.560346128681</v>
      </c>
      <c r="F1463">
        <v>612.30567993157922</v>
      </c>
      <c r="G1463">
        <v>0</v>
      </c>
      <c r="H1463">
        <v>1.6792495189376737E-3</v>
      </c>
      <c r="I1463">
        <v>4.4000000000000004</v>
      </c>
      <c r="J1463">
        <v>43903.030303030304</v>
      </c>
      <c r="K1463">
        <v>1170.6068181818182</v>
      </c>
      <c r="L1463">
        <v>0</v>
      </c>
      <c r="M1463">
        <v>5.5204277592823345E-3</v>
      </c>
    </row>
    <row r="1464" spans="1:13">
      <c r="A1464" s="14" t="s">
        <v>716</v>
      </c>
      <c r="B1464" t="s">
        <v>142</v>
      </c>
      <c r="C1464" t="s">
        <v>369</v>
      </c>
      <c r="D1464">
        <v>126.97049999999999</v>
      </c>
      <c r="E1464">
        <v>41912.51550557022</v>
      </c>
      <c r="F1464">
        <v>3681.9041430883562</v>
      </c>
      <c r="G1464">
        <v>1187.0576236212344</v>
      </c>
      <c r="H1464">
        <v>1.932927498708593E-3</v>
      </c>
      <c r="I1464">
        <v>23.989400000000003</v>
      </c>
      <c r="J1464">
        <v>44898.817498561861</v>
      </c>
      <c r="K1464">
        <v>3742.9518870834618</v>
      </c>
      <c r="L1464">
        <v>1240.9751807048115</v>
      </c>
      <c r="M1464">
        <v>3.1376632282549145E-2</v>
      </c>
    </row>
    <row r="1465" spans="1:13">
      <c r="A1465" s="14" t="s">
        <v>716</v>
      </c>
      <c r="B1465" t="s">
        <v>142</v>
      </c>
      <c r="C1465" t="s">
        <v>370</v>
      </c>
      <c r="D1465">
        <v>13.5</v>
      </c>
      <c r="E1465">
        <v>48538.888888888891</v>
      </c>
      <c r="F1465">
        <v>1259.2592592592594</v>
      </c>
      <c r="G1465">
        <v>0</v>
      </c>
      <c r="H1465">
        <v>1.8273028150682383E-2</v>
      </c>
      <c r="I1465">
        <v>2</v>
      </c>
      <c r="J1465">
        <v>56887.5</v>
      </c>
      <c r="K1465">
        <v>0</v>
      </c>
      <c r="L1465">
        <v>0</v>
      </c>
      <c r="M1465">
        <v>0.16197026294587274</v>
      </c>
    </row>
    <row r="1466" spans="1:13">
      <c r="A1466" s="14" t="s">
        <v>716</v>
      </c>
      <c r="B1466" t="s">
        <v>142</v>
      </c>
      <c r="C1466" t="s">
        <v>371</v>
      </c>
      <c r="D1466">
        <v>6.9370153217568964</v>
      </c>
    </row>
    <row r="1467" spans="1:13">
      <c r="A1467" s="14" t="s">
        <v>717</v>
      </c>
      <c r="B1467" t="s">
        <v>143</v>
      </c>
      <c r="C1467" t="s">
        <v>365</v>
      </c>
      <c r="D1467">
        <v>496.36230000000006</v>
      </c>
      <c r="E1467">
        <v>42375.996597310776</v>
      </c>
      <c r="F1467">
        <v>2782.5498229821233</v>
      </c>
      <c r="G1467">
        <v>553.92093638054291</v>
      </c>
      <c r="H1467">
        <v>9.3545413184450872E-3</v>
      </c>
      <c r="I1467">
        <v>57.839900000000007</v>
      </c>
      <c r="J1467">
        <v>44351.508733590475</v>
      </c>
      <c r="K1467">
        <v>2683.9982434271151</v>
      </c>
      <c r="L1467">
        <v>727.53652755277892</v>
      </c>
      <c r="M1467">
        <v>1.7989577139914757E-2</v>
      </c>
    </row>
    <row r="1468" spans="1:13">
      <c r="A1468" s="14" t="s">
        <v>717</v>
      </c>
      <c r="B1468" t="s">
        <v>143</v>
      </c>
      <c r="C1468" t="s">
        <v>366</v>
      </c>
      <c r="D1468">
        <v>14.200000000000001</v>
      </c>
      <c r="E1468">
        <v>59724.647887323939</v>
      </c>
      <c r="F1468">
        <v>170.21126760563379</v>
      </c>
      <c r="G1468">
        <v>0</v>
      </c>
      <c r="H1468">
        <v>0.14453418176844324</v>
      </c>
      <c r="I1468">
        <v>6.5</v>
      </c>
      <c r="J1468">
        <v>51204.230769230766</v>
      </c>
      <c r="K1468">
        <v>433.38461538461536</v>
      </c>
      <c r="L1468">
        <v>0</v>
      </c>
      <c r="M1468">
        <v>8.8579831736653916E-2</v>
      </c>
    </row>
    <row r="1469" spans="1:13">
      <c r="A1469" s="14" t="s">
        <v>717</v>
      </c>
      <c r="B1469" t="s">
        <v>143</v>
      </c>
      <c r="C1469" t="s">
        <v>367</v>
      </c>
      <c r="D1469">
        <v>112.08949999999999</v>
      </c>
      <c r="E1469">
        <v>45036.054878765055</v>
      </c>
      <c r="F1469">
        <v>1279.8158614321594</v>
      </c>
      <c r="G1469">
        <v>0</v>
      </c>
      <c r="H1469">
        <v>5.0292019713743096E-3</v>
      </c>
      <c r="I1469">
        <v>15.334399999999999</v>
      </c>
      <c r="J1469">
        <v>49043.549524815673</v>
      </c>
      <c r="K1469">
        <v>1167.8970158597663</v>
      </c>
      <c r="L1469">
        <v>0</v>
      </c>
      <c r="M1469">
        <v>2.4949053600276053E-2</v>
      </c>
    </row>
    <row r="1470" spans="1:13">
      <c r="A1470" s="14" t="s">
        <v>717</v>
      </c>
      <c r="B1470" t="s">
        <v>143</v>
      </c>
      <c r="C1470" t="s">
        <v>368</v>
      </c>
      <c r="D1470">
        <v>97.757099999999966</v>
      </c>
      <c r="E1470">
        <v>40272.007966684774</v>
      </c>
      <c r="F1470">
        <v>481.77574825767147</v>
      </c>
      <c r="G1470">
        <v>0</v>
      </c>
      <c r="H1470">
        <v>8.3831753246393838E-4</v>
      </c>
      <c r="I1470">
        <v>3.1984999999999997</v>
      </c>
      <c r="J1470">
        <v>38565.280600281381</v>
      </c>
      <c r="K1470">
        <v>485.54009692043149</v>
      </c>
      <c r="L1470">
        <v>0</v>
      </c>
      <c r="M1470">
        <v>0</v>
      </c>
    </row>
    <row r="1471" spans="1:13">
      <c r="A1471" s="14" t="s">
        <v>717</v>
      </c>
      <c r="B1471" t="s">
        <v>143</v>
      </c>
      <c r="C1471" t="s">
        <v>369</v>
      </c>
      <c r="D1471">
        <v>219.69530000000012</v>
      </c>
      <c r="E1471">
        <v>40524.370901425711</v>
      </c>
      <c r="F1471">
        <v>5147.3367432075156</v>
      </c>
      <c r="G1471">
        <v>1224.4040268499136</v>
      </c>
      <c r="H1471">
        <v>4.1419415877036849E-3</v>
      </c>
      <c r="I1471">
        <v>30.814000000000007</v>
      </c>
      <c r="J1471">
        <v>40666.951953657423</v>
      </c>
      <c r="K1471">
        <v>4310.0275848640222</v>
      </c>
      <c r="L1471">
        <v>1365.6338028169009</v>
      </c>
      <c r="M1471">
        <v>0</v>
      </c>
    </row>
    <row r="1472" spans="1:13">
      <c r="A1472" s="14" t="s">
        <v>717</v>
      </c>
      <c r="B1472" t="s">
        <v>143</v>
      </c>
      <c r="C1472" t="s">
        <v>370</v>
      </c>
      <c r="D1472">
        <v>36.267300000000006</v>
      </c>
      <c r="E1472">
        <v>43940.22606682418</v>
      </c>
      <c r="F1472">
        <v>1420.7834605829491</v>
      </c>
      <c r="G1472">
        <v>160.98275857314994</v>
      </c>
      <c r="H1472">
        <v>7.1835633275215034E-3</v>
      </c>
      <c r="I1472">
        <v>1.143</v>
      </c>
      <c r="J1472">
        <v>53310.804899387578</v>
      </c>
      <c r="K1472">
        <v>134.7331583552056</v>
      </c>
      <c r="L1472">
        <v>0</v>
      </c>
      <c r="M1472">
        <v>0</v>
      </c>
    </row>
    <row r="1473" spans="1:13">
      <c r="A1473" s="14" t="s">
        <v>717</v>
      </c>
      <c r="B1473" t="s">
        <v>143</v>
      </c>
      <c r="C1473" t="s">
        <v>371</v>
      </c>
      <c r="D1473">
        <v>16.353099999999998</v>
      </c>
      <c r="E1473">
        <v>43062.561175964613</v>
      </c>
      <c r="F1473">
        <v>355.36014578275689</v>
      </c>
      <c r="G1473">
        <v>6.8029914817374086</v>
      </c>
      <c r="H1473">
        <v>5.5324918930913184E-3</v>
      </c>
      <c r="I1473">
        <v>0.85</v>
      </c>
      <c r="J1473">
        <v>50599.019607843147</v>
      </c>
      <c r="K1473">
        <v>0</v>
      </c>
      <c r="L1473">
        <v>0</v>
      </c>
      <c r="M1473">
        <v>0</v>
      </c>
    </row>
    <row r="1474" spans="1:13">
      <c r="A1474" s="14" t="s">
        <v>718</v>
      </c>
      <c r="B1474" t="s">
        <v>719</v>
      </c>
      <c r="C1474" t="s">
        <v>365</v>
      </c>
      <c r="D1474">
        <v>754.71252299169032</v>
      </c>
      <c r="E1474">
        <v>43153.37582175016</v>
      </c>
      <c r="F1474">
        <v>2468.721312075691</v>
      </c>
      <c r="G1474">
        <v>520.79933488042502</v>
      </c>
      <c r="H1474">
        <v>1.5551642884857863E-2</v>
      </c>
      <c r="I1474">
        <v>90.031599999999969</v>
      </c>
      <c r="J1474">
        <v>46492.753646127203</v>
      </c>
      <c r="K1474">
        <v>2306.1288480933372</v>
      </c>
      <c r="L1474">
        <v>548.96125360429005</v>
      </c>
      <c r="M1474">
        <v>2.4696205490570351E-2</v>
      </c>
    </row>
    <row r="1475" spans="1:13">
      <c r="A1475" s="14" t="s">
        <v>718</v>
      </c>
      <c r="B1475" t="s">
        <v>719</v>
      </c>
      <c r="C1475" t="s">
        <v>366</v>
      </c>
      <c r="D1475">
        <v>22.603100000000001</v>
      </c>
      <c r="E1475">
        <v>53427.84540616109</v>
      </c>
      <c r="F1475">
        <v>194.28750923545886</v>
      </c>
      <c r="G1475">
        <v>0</v>
      </c>
      <c r="H1475">
        <v>0.10264215091695206</v>
      </c>
      <c r="I1475">
        <v>7.6</v>
      </c>
      <c r="J1475">
        <v>56615.416666666664</v>
      </c>
      <c r="K1475">
        <v>614.47368421052636</v>
      </c>
      <c r="L1475">
        <v>107.43684210526317</v>
      </c>
      <c r="M1475">
        <v>8.6548826045155666E-2</v>
      </c>
    </row>
    <row r="1476" spans="1:13">
      <c r="A1476" s="14" t="s">
        <v>718</v>
      </c>
      <c r="B1476" t="s">
        <v>719</v>
      </c>
      <c r="C1476" t="s">
        <v>367</v>
      </c>
      <c r="D1476">
        <v>203.65580000000017</v>
      </c>
      <c r="E1476">
        <v>45671.353166961075</v>
      </c>
      <c r="F1476">
        <v>781.157521661548</v>
      </c>
      <c r="G1476">
        <v>5.6255210998164511</v>
      </c>
      <c r="H1476">
        <v>7.2922184245827904E-3</v>
      </c>
      <c r="I1476">
        <v>22.132500000000004</v>
      </c>
      <c r="J1476">
        <v>47202.934673745243</v>
      </c>
      <c r="K1476">
        <v>613.2605896306336</v>
      </c>
      <c r="L1476">
        <v>0</v>
      </c>
      <c r="M1476">
        <v>1.8688919904450141E-3</v>
      </c>
    </row>
    <row r="1477" spans="1:13">
      <c r="A1477" s="14" t="s">
        <v>718</v>
      </c>
      <c r="B1477" t="s">
        <v>719</v>
      </c>
      <c r="C1477" t="s">
        <v>368</v>
      </c>
      <c r="D1477">
        <v>59.782699999999998</v>
      </c>
      <c r="E1477">
        <v>38906.234286842191</v>
      </c>
      <c r="F1477">
        <v>2.3418146052286031</v>
      </c>
      <c r="G1477">
        <v>0.47655927216402066</v>
      </c>
      <c r="H1477">
        <v>1.38696638851972E-3</v>
      </c>
      <c r="I1477">
        <v>2.6</v>
      </c>
      <c r="J1477">
        <v>40621.153846153844</v>
      </c>
      <c r="K1477">
        <v>0</v>
      </c>
      <c r="L1477">
        <v>0</v>
      </c>
      <c r="M1477">
        <v>0</v>
      </c>
    </row>
    <row r="1478" spans="1:13">
      <c r="A1478" s="14" t="s">
        <v>718</v>
      </c>
      <c r="B1478" t="s">
        <v>719</v>
      </c>
      <c r="C1478" t="s">
        <v>369</v>
      </c>
      <c r="D1478">
        <v>357.69380000000012</v>
      </c>
      <c r="E1478">
        <v>40939.061987492256</v>
      </c>
      <c r="F1478">
        <v>4590.5658415102544</v>
      </c>
      <c r="G1478">
        <v>1086.7149220925826</v>
      </c>
      <c r="H1478">
        <v>1.5309334781404683E-2</v>
      </c>
      <c r="I1478">
        <v>42.2791</v>
      </c>
      <c r="J1478">
        <v>42856.153690594176</v>
      </c>
      <c r="K1478">
        <v>4297.3272846394566</v>
      </c>
      <c r="L1478">
        <v>1133.6984467502855</v>
      </c>
      <c r="M1478">
        <v>2.5545743655807984E-2</v>
      </c>
    </row>
    <row r="1479" spans="1:13">
      <c r="A1479" s="14" t="s">
        <v>718</v>
      </c>
      <c r="B1479" t="s">
        <v>719</v>
      </c>
      <c r="C1479" t="s">
        <v>370</v>
      </c>
      <c r="D1479">
        <v>27.895000000000003</v>
      </c>
      <c r="E1479">
        <v>44452.687936906259</v>
      </c>
      <c r="F1479">
        <v>313.61892812331956</v>
      </c>
      <c r="G1479">
        <v>5.827926151640078</v>
      </c>
      <c r="H1479">
        <v>5.7482533972959661E-3</v>
      </c>
      <c r="I1479">
        <v>4</v>
      </c>
      <c r="J1479">
        <v>51008.333333333328</v>
      </c>
      <c r="K1479">
        <v>0</v>
      </c>
      <c r="L1479">
        <v>0</v>
      </c>
      <c r="M1479">
        <v>3.5181342917823877E-2</v>
      </c>
    </row>
    <row r="1480" spans="1:13">
      <c r="A1480" s="14" t="s">
        <v>718</v>
      </c>
      <c r="B1480" t="s">
        <v>719</v>
      </c>
      <c r="C1480" t="s">
        <v>371</v>
      </c>
      <c r="D1480">
        <v>83.082122991689744</v>
      </c>
      <c r="E1480">
        <v>46339.043724064315</v>
      </c>
      <c r="F1480">
        <v>587.25978878609396</v>
      </c>
      <c r="G1480">
        <v>36.179383623847215</v>
      </c>
      <c r="H1480">
        <v>2.1121883409016128E-2</v>
      </c>
      <c r="I1480">
        <v>11.42</v>
      </c>
      <c r="J1480">
        <v>51598.33099824869</v>
      </c>
      <c r="K1480">
        <v>673.76094570928194</v>
      </c>
      <c r="L1480">
        <v>59.158493870402793</v>
      </c>
      <c r="M1480">
        <v>1.8046819510647245E-2</v>
      </c>
    </row>
    <row r="1481" spans="1:13">
      <c r="A1481" s="14" t="s">
        <v>720</v>
      </c>
      <c r="B1481" t="s">
        <v>145</v>
      </c>
      <c r="C1481" t="s">
        <v>365</v>
      </c>
      <c r="D1481">
        <v>463.21518026970142</v>
      </c>
      <c r="E1481">
        <v>43117.110424658204</v>
      </c>
      <c r="F1481">
        <v>2565.2331801996493</v>
      </c>
      <c r="G1481">
        <v>554.45292153522075</v>
      </c>
      <c r="H1481">
        <v>1.4849970283033099E-2</v>
      </c>
      <c r="I1481">
        <v>89.726999999999961</v>
      </c>
      <c r="J1481">
        <v>44885.165641334264</v>
      </c>
      <c r="K1481">
        <v>2929.7905870027989</v>
      </c>
      <c r="L1481">
        <v>785.23766536271194</v>
      </c>
      <c r="M1481">
        <v>1.9986615159153835E-2</v>
      </c>
    </row>
    <row r="1482" spans="1:13">
      <c r="A1482" s="14" t="s">
        <v>720</v>
      </c>
      <c r="B1482" t="s">
        <v>145</v>
      </c>
      <c r="C1482" t="s">
        <v>366</v>
      </c>
      <c r="D1482">
        <v>14.8</v>
      </c>
      <c r="E1482">
        <v>54470.112612612618</v>
      </c>
      <c r="F1482">
        <v>608.10810810810813</v>
      </c>
      <c r="G1482">
        <v>0</v>
      </c>
      <c r="H1482">
        <v>8.1965738325469134E-2</v>
      </c>
      <c r="I1482">
        <v>8</v>
      </c>
      <c r="J1482">
        <v>53581.125</v>
      </c>
      <c r="K1482">
        <v>0</v>
      </c>
      <c r="L1482">
        <v>0</v>
      </c>
      <c r="M1482">
        <v>0.10172969803576666</v>
      </c>
    </row>
    <row r="1483" spans="1:13">
      <c r="A1483" s="14" t="s">
        <v>720</v>
      </c>
      <c r="B1483" t="s">
        <v>145</v>
      </c>
      <c r="C1483" t="s">
        <v>367</v>
      </c>
      <c r="D1483">
        <v>99.827799999999982</v>
      </c>
      <c r="E1483">
        <v>45982.878316460985</v>
      </c>
      <c r="F1483">
        <v>832.7940713909353</v>
      </c>
      <c r="G1483">
        <v>0</v>
      </c>
      <c r="H1483">
        <v>1.0030764386791065E-2</v>
      </c>
      <c r="I1483">
        <v>18.795500000000004</v>
      </c>
      <c r="J1483">
        <v>45084.833470777558</v>
      </c>
      <c r="K1483">
        <v>903.83336436913066</v>
      </c>
      <c r="L1483">
        <v>3.8142108483413573</v>
      </c>
      <c r="M1483">
        <v>2.3404058738692173E-3</v>
      </c>
    </row>
    <row r="1484" spans="1:13">
      <c r="A1484" s="14" t="s">
        <v>720</v>
      </c>
      <c r="B1484" t="s">
        <v>145</v>
      </c>
      <c r="C1484" t="s">
        <v>368</v>
      </c>
      <c r="D1484">
        <v>49.263199999999991</v>
      </c>
      <c r="E1484">
        <v>40508.010171216389</v>
      </c>
      <c r="F1484">
        <v>189.67505155978503</v>
      </c>
      <c r="G1484">
        <v>0</v>
      </c>
      <c r="H1484">
        <v>0</v>
      </c>
      <c r="I1484">
        <v>4.8000000000000007</v>
      </c>
      <c r="J1484">
        <v>48364.236111111102</v>
      </c>
      <c r="K1484">
        <v>182.29166666666663</v>
      </c>
      <c r="L1484">
        <v>0</v>
      </c>
      <c r="M1484">
        <v>1.828786816770853E-2</v>
      </c>
    </row>
    <row r="1485" spans="1:13">
      <c r="A1485" s="14" t="s">
        <v>720</v>
      </c>
      <c r="B1485" t="s">
        <v>145</v>
      </c>
      <c r="C1485" t="s">
        <v>369</v>
      </c>
      <c r="D1485">
        <v>234.06560000000013</v>
      </c>
      <c r="E1485">
        <v>41780.825809801419</v>
      </c>
      <c r="F1485">
        <v>3890.1584000382754</v>
      </c>
      <c r="G1485">
        <v>1014.2184498704634</v>
      </c>
      <c r="H1485">
        <v>1.5982747018621863E-2</v>
      </c>
      <c r="I1485">
        <v>46.54999999999999</v>
      </c>
      <c r="J1485">
        <v>41064.587432867906</v>
      </c>
      <c r="K1485">
        <v>5077.6657357679933</v>
      </c>
      <c r="L1485">
        <v>1498.0906552094521</v>
      </c>
      <c r="M1485">
        <v>5.7196027871376691E-3</v>
      </c>
    </row>
    <row r="1486" spans="1:13">
      <c r="A1486" s="14" t="s">
        <v>720</v>
      </c>
      <c r="B1486" t="s">
        <v>145</v>
      </c>
      <c r="C1486" t="s">
        <v>370</v>
      </c>
      <c r="D1486">
        <v>41.272480269700949</v>
      </c>
      <c r="E1486">
        <v>43509.306583115416</v>
      </c>
      <c r="F1486">
        <v>2938.4238409590189</v>
      </c>
      <c r="G1486">
        <v>301.82387679630142</v>
      </c>
      <c r="H1486">
        <v>5.9479251194190126E-3</v>
      </c>
      <c r="I1486">
        <v>7.2</v>
      </c>
      <c r="J1486">
        <v>50547.530092592584</v>
      </c>
      <c r="K1486">
        <v>944.44444444444446</v>
      </c>
      <c r="L1486">
        <v>20.181944444444444</v>
      </c>
      <c r="M1486">
        <v>1.9230567798388942E-2</v>
      </c>
    </row>
    <row r="1487" spans="1:13">
      <c r="A1487" s="14" t="s">
        <v>720</v>
      </c>
      <c r="B1487" t="s">
        <v>145</v>
      </c>
      <c r="C1487" t="s">
        <v>371</v>
      </c>
      <c r="D1487">
        <v>23.986099999999997</v>
      </c>
      <c r="E1487">
        <v>41908.754051999567</v>
      </c>
      <c r="F1487">
        <v>2290.77048790758</v>
      </c>
      <c r="G1487">
        <v>291.01604679376811</v>
      </c>
      <c r="H1487">
        <v>1.7247008147203452E-2</v>
      </c>
      <c r="I1487">
        <v>4.3815</v>
      </c>
      <c r="J1487">
        <v>55625.510669861927</v>
      </c>
      <c r="K1487">
        <v>422.9099623416638</v>
      </c>
      <c r="L1487">
        <v>115.00627638936437</v>
      </c>
      <c r="M1487">
        <v>6.6955808474157441E-2</v>
      </c>
    </row>
    <row r="1488" spans="1:13">
      <c r="A1488" s="14" t="s">
        <v>721</v>
      </c>
      <c r="B1488" t="s">
        <v>146</v>
      </c>
      <c r="C1488" t="s">
        <v>365</v>
      </c>
      <c r="D1488">
        <v>129.35309999999996</v>
      </c>
      <c r="E1488">
        <v>45328.948426181283</v>
      </c>
      <c r="F1488">
        <v>2164.1673063884832</v>
      </c>
      <c r="G1488">
        <v>557.74140704784054</v>
      </c>
      <c r="H1488">
        <v>2.8409135902693804E-2</v>
      </c>
      <c r="I1488">
        <v>17.060200000000002</v>
      </c>
      <c r="J1488">
        <v>46884.004381542996</v>
      </c>
      <c r="K1488">
        <v>2394.3500076200744</v>
      </c>
      <c r="L1488">
        <v>734.15141674775202</v>
      </c>
      <c r="M1488">
        <v>1.0994229722967156E-2</v>
      </c>
    </row>
    <row r="1489" spans="1:13">
      <c r="A1489" s="14" t="s">
        <v>721</v>
      </c>
      <c r="B1489" t="s">
        <v>146</v>
      </c>
      <c r="C1489" t="s">
        <v>366</v>
      </c>
      <c r="D1489">
        <v>10.4</v>
      </c>
      <c r="E1489">
        <v>62327.435897435898</v>
      </c>
      <c r="F1489">
        <v>0</v>
      </c>
      <c r="G1489">
        <v>0</v>
      </c>
      <c r="H1489">
        <v>0.16793135508501422</v>
      </c>
      <c r="I1489">
        <v>1</v>
      </c>
      <c r="J1489">
        <v>47178.916666666664</v>
      </c>
      <c r="K1489">
        <v>0</v>
      </c>
      <c r="L1489">
        <v>0</v>
      </c>
      <c r="M1489">
        <v>0</v>
      </c>
    </row>
    <row r="1490" spans="1:13">
      <c r="A1490" s="14" t="s">
        <v>721</v>
      </c>
      <c r="B1490" t="s">
        <v>146</v>
      </c>
      <c r="C1490" t="s">
        <v>367</v>
      </c>
      <c r="D1490">
        <v>29.320500000000003</v>
      </c>
      <c r="E1490">
        <v>45999.813992485346</v>
      </c>
      <c r="F1490">
        <v>1027.8133046844357</v>
      </c>
      <c r="G1490">
        <v>0</v>
      </c>
      <c r="H1490">
        <v>1.0958319595010648E-2</v>
      </c>
      <c r="I1490">
        <v>4.95</v>
      </c>
      <c r="J1490">
        <v>52453.329292929287</v>
      </c>
      <c r="K1490">
        <v>843.43434343434342</v>
      </c>
      <c r="L1490">
        <v>0</v>
      </c>
      <c r="M1490">
        <v>6.9927998862452422E-3</v>
      </c>
    </row>
    <row r="1491" spans="1:13">
      <c r="A1491" s="14" t="s">
        <v>721</v>
      </c>
      <c r="B1491" t="s">
        <v>146</v>
      </c>
      <c r="C1491" t="s">
        <v>368</v>
      </c>
      <c r="D1491">
        <v>24.427699999999998</v>
      </c>
      <c r="E1491">
        <v>40582.120400201406</v>
      </c>
      <c r="F1491">
        <v>44.130229207006806</v>
      </c>
      <c r="G1491">
        <v>14.094654838564418</v>
      </c>
      <c r="H1491">
        <v>9.3526922979726397E-4</v>
      </c>
      <c r="I1491">
        <v>1.4831000000000001</v>
      </c>
      <c r="J1491">
        <v>37994.957914728155</v>
      </c>
      <c r="K1491">
        <v>0</v>
      </c>
      <c r="L1491">
        <v>57.986649585328024</v>
      </c>
      <c r="M1491">
        <v>0</v>
      </c>
    </row>
    <row r="1492" spans="1:13">
      <c r="A1492" s="14" t="s">
        <v>721</v>
      </c>
      <c r="B1492" t="s">
        <v>146</v>
      </c>
      <c r="C1492" t="s">
        <v>369</v>
      </c>
      <c r="D1492">
        <v>59.754900000000013</v>
      </c>
      <c r="E1492">
        <v>43148.666580760182</v>
      </c>
      <c r="F1492">
        <v>4141.5473877456079</v>
      </c>
      <c r="G1492">
        <v>1201.5965217915177</v>
      </c>
      <c r="H1492">
        <v>1.6646848205237631E-2</v>
      </c>
      <c r="I1492">
        <v>8.9939999999999998</v>
      </c>
      <c r="J1492">
        <v>45189.419844711294</v>
      </c>
      <c r="K1492">
        <v>4010.0744941071825</v>
      </c>
      <c r="L1492">
        <v>1383.007560595953</v>
      </c>
      <c r="M1492">
        <v>1.67186345435274E-2</v>
      </c>
    </row>
    <row r="1493" spans="1:13">
      <c r="A1493" s="14" t="s">
        <v>721</v>
      </c>
      <c r="B1493" t="s">
        <v>146</v>
      </c>
      <c r="C1493" t="s">
        <v>370</v>
      </c>
      <c r="D1493">
        <v>2.65</v>
      </c>
    </row>
    <row r="1494" spans="1:13">
      <c r="A1494" s="14" t="s">
        <v>721</v>
      </c>
      <c r="B1494" t="s">
        <v>146</v>
      </c>
      <c r="C1494" t="s">
        <v>371</v>
      </c>
      <c r="D1494">
        <v>2.8</v>
      </c>
    </row>
    <row r="1495" spans="1:13">
      <c r="A1495" s="14" t="s">
        <v>722</v>
      </c>
      <c r="B1495" t="s">
        <v>147</v>
      </c>
      <c r="C1495" t="s">
        <v>365</v>
      </c>
      <c r="D1495">
        <v>245.12638657569326</v>
      </c>
      <c r="E1495">
        <v>44701.29053415775</v>
      </c>
      <c r="F1495">
        <v>1848.3830171424233</v>
      </c>
      <c r="G1495">
        <v>374.26782682031023</v>
      </c>
      <c r="H1495">
        <v>2.0322399603845576E-2</v>
      </c>
      <c r="I1495">
        <v>33.720499999999987</v>
      </c>
      <c r="J1495">
        <v>47433.890610558374</v>
      </c>
      <c r="K1495">
        <v>1826.4732136237603</v>
      </c>
      <c r="L1495">
        <v>425.64849275663187</v>
      </c>
      <c r="M1495">
        <v>2.2377554536399408E-2</v>
      </c>
    </row>
    <row r="1496" spans="1:13">
      <c r="A1496" s="14" t="s">
        <v>722</v>
      </c>
      <c r="B1496" t="s">
        <v>147</v>
      </c>
      <c r="C1496" t="s">
        <v>366</v>
      </c>
      <c r="D1496">
        <v>19.188779059449868</v>
      </c>
      <c r="E1496">
        <v>50028.587950235938</v>
      </c>
      <c r="F1496">
        <v>1323.802307655955</v>
      </c>
      <c r="G1496">
        <v>0</v>
      </c>
      <c r="H1496">
        <v>6.930862177826852E-2</v>
      </c>
      <c r="I1496">
        <v>3.8</v>
      </c>
      <c r="J1496">
        <v>60191.447368421053</v>
      </c>
      <c r="K1496">
        <v>747.1052631578948</v>
      </c>
      <c r="L1496">
        <v>0</v>
      </c>
      <c r="M1496">
        <v>0.14001593494741252</v>
      </c>
    </row>
    <row r="1497" spans="1:13">
      <c r="A1497" s="14" t="s">
        <v>722</v>
      </c>
      <c r="B1497" t="s">
        <v>147</v>
      </c>
      <c r="C1497" t="s">
        <v>367</v>
      </c>
      <c r="D1497">
        <v>82.295000000000002</v>
      </c>
      <c r="E1497">
        <v>45482.878776454621</v>
      </c>
      <c r="F1497">
        <v>225.43046357615893</v>
      </c>
      <c r="G1497">
        <v>0.46151041983109542</v>
      </c>
      <c r="H1497">
        <v>7.2194767611823271E-3</v>
      </c>
      <c r="I1497">
        <v>7.7409999999999988</v>
      </c>
      <c r="J1497">
        <v>49425.944107135176</v>
      </c>
      <c r="K1497">
        <v>119.36442320113682</v>
      </c>
      <c r="L1497">
        <v>0</v>
      </c>
      <c r="M1497">
        <v>0</v>
      </c>
    </row>
    <row r="1498" spans="1:13">
      <c r="A1498" s="14" t="s">
        <v>722</v>
      </c>
      <c r="B1498" t="s">
        <v>147</v>
      </c>
      <c r="C1498" t="s">
        <v>368</v>
      </c>
      <c r="D1498">
        <v>32.513300000000001</v>
      </c>
      <c r="E1498">
        <v>40820.024497667095</v>
      </c>
      <c r="F1498">
        <v>852.85098713449565</v>
      </c>
      <c r="G1498">
        <v>0</v>
      </c>
      <c r="H1498">
        <v>2.0530076450369633E-4</v>
      </c>
      <c r="I1498">
        <v>4.4000000000000004</v>
      </c>
      <c r="J1498">
        <v>42090.15151515152</v>
      </c>
      <c r="K1498">
        <v>473.63636363636363</v>
      </c>
      <c r="L1498">
        <v>0</v>
      </c>
      <c r="M1498">
        <v>0</v>
      </c>
    </row>
    <row r="1499" spans="1:13">
      <c r="A1499" s="14" t="s">
        <v>722</v>
      </c>
      <c r="B1499" t="s">
        <v>147</v>
      </c>
      <c r="C1499" t="s">
        <v>369</v>
      </c>
      <c r="D1499">
        <v>101.87840511730937</v>
      </c>
      <c r="E1499">
        <v>44081.386954989852</v>
      </c>
      <c r="F1499">
        <v>3342.9161911971864</v>
      </c>
      <c r="G1499">
        <v>900.14110344979417</v>
      </c>
      <c r="H1499">
        <v>2.67850933898451E-2</v>
      </c>
      <c r="I1499">
        <v>14.496500000000001</v>
      </c>
      <c r="J1499">
        <v>43851.728003311138</v>
      </c>
      <c r="K1499">
        <v>3446.8726934087535</v>
      </c>
      <c r="L1499">
        <v>990.10657744972934</v>
      </c>
      <c r="M1499">
        <v>3.3954912412064936E-3</v>
      </c>
    </row>
    <row r="1500" spans="1:13">
      <c r="A1500" s="14" t="s">
        <v>722</v>
      </c>
      <c r="B1500" t="s">
        <v>147</v>
      </c>
      <c r="C1500" t="s">
        <v>370</v>
      </c>
      <c r="D1500">
        <v>6.3819023989338044</v>
      </c>
    </row>
    <row r="1501" spans="1:13">
      <c r="A1501" s="14" t="s">
        <v>722</v>
      </c>
      <c r="B1501" t="s">
        <v>147</v>
      </c>
      <c r="C1501" t="s">
        <v>371</v>
      </c>
      <c r="D1501">
        <v>2.8689999999999998</v>
      </c>
    </row>
    <row r="1502" spans="1:13">
      <c r="A1502" s="14" t="s">
        <v>723</v>
      </c>
      <c r="B1502" t="s">
        <v>148</v>
      </c>
      <c r="C1502" t="s">
        <v>365</v>
      </c>
      <c r="D1502">
        <v>197.37380000000013</v>
      </c>
      <c r="E1502">
        <v>43989.829433626233</v>
      </c>
      <c r="F1502">
        <v>1705.7250759725941</v>
      </c>
      <c r="G1502">
        <v>464.52953735500836</v>
      </c>
      <c r="H1502">
        <v>1.6985166042548277E-2</v>
      </c>
      <c r="I1502">
        <v>30.701399999999996</v>
      </c>
      <c r="J1502">
        <v>42616.607603127763</v>
      </c>
      <c r="K1502">
        <v>3021.4009784570089</v>
      </c>
      <c r="L1502">
        <v>846.87571250822441</v>
      </c>
      <c r="M1502">
        <v>1.084085106074013E-2</v>
      </c>
    </row>
    <row r="1503" spans="1:13">
      <c r="A1503" s="14" t="s">
        <v>723</v>
      </c>
      <c r="B1503" t="s">
        <v>148</v>
      </c>
      <c r="C1503" t="s">
        <v>366</v>
      </c>
      <c r="D1503">
        <v>10.2508</v>
      </c>
      <c r="E1503">
        <v>56219.676513052633</v>
      </c>
      <c r="F1503">
        <v>0</v>
      </c>
      <c r="G1503">
        <v>0</v>
      </c>
      <c r="H1503">
        <v>0.12111123462003061</v>
      </c>
      <c r="I1503">
        <v>2.8600000000000003</v>
      </c>
      <c r="J1503">
        <v>53493.12354312354</v>
      </c>
      <c r="K1503">
        <v>291.25874125874122</v>
      </c>
      <c r="L1503">
        <v>0</v>
      </c>
      <c r="M1503">
        <v>4.9373740438165011E-2</v>
      </c>
    </row>
    <row r="1504" spans="1:13">
      <c r="A1504" s="14" t="s">
        <v>723</v>
      </c>
      <c r="B1504" t="s">
        <v>148</v>
      </c>
      <c r="C1504" t="s">
        <v>367</v>
      </c>
      <c r="D1504">
        <v>44.943300000000015</v>
      </c>
      <c r="E1504">
        <v>46106.71620315672</v>
      </c>
      <c r="F1504">
        <v>1287.1429111791965</v>
      </c>
      <c r="G1504">
        <v>0</v>
      </c>
      <c r="H1504">
        <v>5.3010830471266288E-3</v>
      </c>
      <c r="I1504">
        <v>3.6500000000000004</v>
      </c>
      <c r="J1504">
        <v>53816.438356164384</v>
      </c>
      <c r="K1504">
        <v>1073.1506849315067</v>
      </c>
      <c r="L1504">
        <v>0</v>
      </c>
      <c r="M1504">
        <v>3.7908395600300154E-2</v>
      </c>
    </row>
    <row r="1505" spans="1:13">
      <c r="A1505" s="14" t="s">
        <v>723</v>
      </c>
      <c r="B1505" t="s">
        <v>148</v>
      </c>
      <c r="C1505" t="s">
        <v>368</v>
      </c>
      <c r="D1505">
        <v>30.857300000000002</v>
      </c>
      <c r="E1505">
        <v>40359.333582869112</v>
      </c>
      <c r="F1505">
        <v>0</v>
      </c>
      <c r="G1505">
        <v>0</v>
      </c>
      <c r="H1505">
        <v>4.1671348498253675E-3</v>
      </c>
      <c r="I1505">
        <v>2.9967000000000001</v>
      </c>
      <c r="J1505">
        <v>38739.412798522819</v>
      </c>
      <c r="K1505">
        <v>0</v>
      </c>
      <c r="L1505">
        <v>0</v>
      </c>
      <c r="M1505">
        <v>0</v>
      </c>
    </row>
    <row r="1506" spans="1:13">
      <c r="A1506" s="14" t="s">
        <v>723</v>
      </c>
      <c r="B1506" t="s">
        <v>148</v>
      </c>
      <c r="C1506" t="s">
        <v>369</v>
      </c>
      <c r="D1506">
        <v>101.37590000000003</v>
      </c>
      <c r="E1506">
        <v>42752.551683059428</v>
      </c>
      <c r="F1506">
        <v>2435.174336306754</v>
      </c>
      <c r="G1506">
        <v>901.23579667356853</v>
      </c>
      <c r="H1506">
        <v>1.4040548494936158E-2</v>
      </c>
      <c r="I1506">
        <v>20.124700000000004</v>
      </c>
      <c r="J1506">
        <v>39943.276255877929</v>
      </c>
      <c r="K1506">
        <v>4373.2945087380176</v>
      </c>
      <c r="L1506">
        <v>1291.9581409909213</v>
      </c>
      <c r="M1506">
        <v>0</v>
      </c>
    </row>
    <row r="1507" spans="1:13">
      <c r="A1507" s="14" t="s">
        <v>723</v>
      </c>
      <c r="B1507" t="s">
        <v>148</v>
      </c>
      <c r="C1507" t="s">
        <v>370</v>
      </c>
      <c r="D1507">
        <v>5.0964999999999971</v>
      </c>
    </row>
    <row r="1508" spans="1:13">
      <c r="A1508" s="14" t="s">
        <v>723</v>
      </c>
      <c r="B1508" t="s">
        <v>148</v>
      </c>
      <c r="C1508" t="s">
        <v>371</v>
      </c>
      <c r="D1508">
        <v>4.8499999999999996</v>
      </c>
    </row>
    <row r="1509" spans="1:13">
      <c r="A1509" s="14" t="s">
        <v>724</v>
      </c>
      <c r="B1509" t="s">
        <v>149</v>
      </c>
      <c r="C1509" t="s">
        <v>365</v>
      </c>
      <c r="D1509">
        <v>164.46885893883055</v>
      </c>
      <c r="E1509">
        <v>44704.247417649662</v>
      </c>
      <c r="F1509">
        <v>2181.6717299257962</v>
      </c>
      <c r="G1509">
        <v>391.15131226104324</v>
      </c>
      <c r="H1509">
        <v>1.9302355739571165E-2</v>
      </c>
      <c r="I1509">
        <v>24.259200000000003</v>
      </c>
      <c r="J1509">
        <v>43568.321983687281</v>
      </c>
      <c r="K1509">
        <v>2367.109797520116</v>
      </c>
      <c r="L1509">
        <v>456.29287033372896</v>
      </c>
      <c r="M1509">
        <v>1.1077989597156201E-2</v>
      </c>
    </row>
    <row r="1510" spans="1:13">
      <c r="A1510" s="14" t="s">
        <v>724</v>
      </c>
      <c r="B1510" t="s">
        <v>149</v>
      </c>
      <c r="C1510" t="s">
        <v>366</v>
      </c>
      <c r="D1510">
        <v>10.1</v>
      </c>
      <c r="E1510">
        <v>50528.052805280531</v>
      </c>
      <c r="F1510">
        <v>206.23762376237624</v>
      </c>
      <c r="G1510">
        <v>0</v>
      </c>
      <c r="H1510">
        <v>8.7301081347263818E-2</v>
      </c>
      <c r="I1510">
        <v>3.1599999999999997</v>
      </c>
      <c r="J1510">
        <v>45607.278481012661</v>
      </c>
      <c r="K1510">
        <v>0</v>
      </c>
      <c r="L1510">
        <v>0</v>
      </c>
      <c r="M1510">
        <v>0</v>
      </c>
    </row>
    <row r="1511" spans="1:13">
      <c r="A1511" s="14" t="s">
        <v>724</v>
      </c>
      <c r="B1511" t="s">
        <v>149</v>
      </c>
      <c r="C1511" t="s">
        <v>367</v>
      </c>
      <c r="D1511">
        <v>46.484100000000012</v>
      </c>
      <c r="E1511">
        <v>46759.91365864886</v>
      </c>
      <c r="F1511">
        <v>1229.7703946080485</v>
      </c>
      <c r="G1511">
        <v>0</v>
      </c>
      <c r="H1511">
        <v>1.335645090898163E-2</v>
      </c>
      <c r="I1511">
        <v>4.3033000000000001</v>
      </c>
      <c r="J1511">
        <v>41749.799378771328</v>
      </c>
      <c r="K1511">
        <v>251.66732507610439</v>
      </c>
      <c r="L1511">
        <v>0</v>
      </c>
      <c r="M1511">
        <v>0</v>
      </c>
    </row>
    <row r="1512" spans="1:13">
      <c r="A1512" s="14" t="s">
        <v>724</v>
      </c>
      <c r="B1512" t="s">
        <v>149</v>
      </c>
      <c r="C1512" t="s">
        <v>368</v>
      </c>
      <c r="D1512">
        <v>23.5349</v>
      </c>
      <c r="E1512">
        <v>39825.60279273193</v>
      </c>
      <c r="F1512">
        <v>205.35460103930757</v>
      </c>
      <c r="G1512">
        <v>8.0981860980926204</v>
      </c>
      <c r="H1512">
        <v>0</v>
      </c>
      <c r="I1512">
        <v>1.1000000000000001</v>
      </c>
      <c r="J1512">
        <v>43840.15151515152</v>
      </c>
      <c r="K1512">
        <v>0</v>
      </c>
      <c r="L1512">
        <v>0</v>
      </c>
      <c r="M1512">
        <v>0</v>
      </c>
    </row>
    <row r="1513" spans="1:13">
      <c r="A1513" s="14" t="s">
        <v>724</v>
      </c>
      <c r="B1513" t="s">
        <v>149</v>
      </c>
      <c r="C1513" t="s">
        <v>369</v>
      </c>
      <c r="D1513">
        <v>71.092358938830671</v>
      </c>
      <c r="E1513">
        <v>43109.579307535954</v>
      </c>
      <c r="F1513">
        <v>3403.139431737914</v>
      </c>
      <c r="G1513">
        <v>898.29738319624823</v>
      </c>
      <c r="H1513">
        <v>1.7058325672695215E-2</v>
      </c>
      <c r="I1513">
        <v>12.592899999999998</v>
      </c>
      <c r="J1513">
        <v>42657.479611527138</v>
      </c>
      <c r="K1513">
        <v>4307.4589649723266</v>
      </c>
      <c r="L1513">
        <v>879.01118884450761</v>
      </c>
      <c r="M1513">
        <v>0</v>
      </c>
    </row>
    <row r="1514" spans="1:13">
      <c r="A1514" s="14" t="s">
        <v>724</v>
      </c>
      <c r="B1514" t="s">
        <v>149</v>
      </c>
      <c r="C1514" t="s">
        <v>370</v>
      </c>
      <c r="D1514">
        <v>9.7696999999999896</v>
      </c>
      <c r="E1514">
        <v>50136.47297255804</v>
      </c>
      <c r="F1514">
        <v>5096.471744270556</v>
      </c>
      <c r="G1514">
        <v>28.612956385559468</v>
      </c>
      <c r="H1514">
        <v>2.0813824619652293E-2</v>
      </c>
      <c r="I1514">
        <v>1.8</v>
      </c>
      <c r="J1514">
        <v>55872.222222222219</v>
      </c>
      <c r="K1514">
        <v>0</v>
      </c>
      <c r="L1514">
        <v>0</v>
      </c>
      <c r="M1514">
        <v>0.12274866593748959</v>
      </c>
    </row>
    <row r="1515" spans="1:13">
      <c r="A1515" s="14" t="s">
        <v>724</v>
      </c>
      <c r="B1515" t="s">
        <v>149</v>
      </c>
      <c r="C1515" t="s">
        <v>371</v>
      </c>
      <c r="D1515">
        <v>3.4878</v>
      </c>
    </row>
    <row r="1516" spans="1:13">
      <c r="A1516" s="14" t="s">
        <v>725</v>
      </c>
      <c r="B1516" t="s">
        <v>150</v>
      </c>
      <c r="C1516" t="s">
        <v>365</v>
      </c>
      <c r="D1516">
        <v>104.47570000000002</v>
      </c>
      <c r="E1516">
        <v>45408.183569640285</v>
      </c>
      <c r="F1516">
        <v>2182.2421864605831</v>
      </c>
      <c r="G1516">
        <v>442.62723293550545</v>
      </c>
      <c r="H1516">
        <v>2.1852385233766682E-2</v>
      </c>
      <c r="I1516">
        <v>15.763199999999999</v>
      </c>
      <c r="J1516">
        <v>44964.993254330773</v>
      </c>
      <c r="K1516">
        <v>4122.6394386926513</v>
      </c>
      <c r="L1516">
        <v>786.91445899309781</v>
      </c>
      <c r="M1516">
        <v>4.3291907887735008E-2</v>
      </c>
    </row>
    <row r="1517" spans="1:13">
      <c r="A1517" s="14" t="s">
        <v>725</v>
      </c>
      <c r="B1517" t="s">
        <v>150</v>
      </c>
      <c r="C1517" t="s">
        <v>366</v>
      </c>
      <c r="D1517">
        <v>11.799999999999999</v>
      </c>
      <c r="E1517">
        <v>52745.903954802263</v>
      </c>
      <c r="F1517">
        <v>324.83050847457628</v>
      </c>
      <c r="G1517">
        <v>0</v>
      </c>
      <c r="H1517">
        <v>7.1133078973590322E-2</v>
      </c>
      <c r="I1517">
        <v>2.8</v>
      </c>
      <c r="J1517">
        <v>57835.119047619053</v>
      </c>
      <c r="K1517">
        <v>640</v>
      </c>
      <c r="L1517">
        <v>0</v>
      </c>
      <c r="M1517">
        <v>0.19398665692164554</v>
      </c>
    </row>
    <row r="1518" spans="1:13">
      <c r="A1518" s="14" t="s">
        <v>725</v>
      </c>
      <c r="B1518" t="s">
        <v>150</v>
      </c>
      <c r="C1518" t="s">
        <v>367</v>
      </c>
      <c r="D1518">
        <v>26.790000000000006</v>
      </c>
      <c r="E1518">
        <v>46866.470698021636</v>
      </c>
      <c r="F1518">
        <v>1984.7331093691671</v>
      </c>
      <c r="G1518">
        <v>10.691302724897348</v>
      </c>
      <c r="H1518">
        <v>0</v>
      </c>
      <c r="I1518">
        <v>4.87</v>
      </c>
      <c r="J1518">
        <v>44016.016427104718</v>
      </c>
      <c r="K1518">
        <v>944.35318275153998</v>
      </c>
      <c r="L1518">
        <v>9.3162217659137578</v>
      </c>
      <c r="M1518">
        <v>0</v>
      </c>
    </row>
    <row r="1519" spans="1:13">
      <c r="A1519" s="14" t="s">
        <v>725</v>
      </c>
      <c r="B1519" t="s">
        <v>150</v>
      </c>
      <c r="C1519" t="s">
        <v>368</v>
      </c>
      <c r="D1519">
        <v>12.53</v>
      </c>
    </row>
    <row r="1520" spans="1:13">
      <c r="A1520" s="14" t="s">
        <v>725</v>
      </c>
      <c r="B1520" t="s">
        <v>150</v>
      </c>
      <c r="C1520" t="s">
        <v>369</v>
      </c>
      <c r="D1520">
        <v>44.234399999999987</v>
      </c>
      <c r="E1520">
        <v>43387.490806551796</v>
      </c>
      <c r="F1520">
        <v>3074.1621905123616</v>
      </c>
      <c r="G1520">
        <v>1035.9527878754998</v>
      </c>
      <c r="H1520">
        <v>2.643631355322678E-2</v>
      </c>
      <c r="I1520">
        <v>6.4931999999999999</v>
      </c>
      <c r="J1520">
        <v>38929.574785929901</v>
      </c>
      <c r="K1520">
        <v>6662.5069303271121</v>
      </c>
      <c r="L1520">
        <v>1903.3635187580851</v>
      </c>
      <c r="M1520">
        <v>0</v>
      </c>
    </row>
    <row r="1521" spans="1:13">
      <c r="A1521" s="14" t="s">
        <v>725</v>
      </c>
      <c r="B1521" t="s">
        <v>150</v>
      </c>
      <c r="C1521" t="s">
        <v>370</v>
      </c>
      <c r="D1521">
        <v>4.1312999999999986</v>
      </c>
    </row>
    <row r="1522" spans="1:13">
      <c r="A1522" s="14" t="s">
        <v>725</v>
      </c>
      <c r="B1522" t="s">
        <v>150</v>
      </c>
      <c r="C1522" t="s">
        <v>371</v>
      </c>
      <c r="D1522">
        <v>4.99</v>
      </c>
    </row>
    <row r="1523" spans="1:13">
      <c r="A1523" s="14" t="s">
        <v>726</v>
      </c>
      <c r="B1523" t="s">
        <v>151</v>
      </c>
      <c r="C1523" t="s">
        <v>365</v>
      </c>
      <c r="D1523">
        <v>232.99471656382892</v>
      </c>
      <c r="E1523">
        <v>44282.465737830775</v>
      </c>
      <c r="F1523">
        <v>1930.4979384662495</v>
      </c>
      <c r="G1523">
        <v>326.67148475510129</v>
      </c>
      <c r="H1523">
        <v>2.2969593343016109E-2</v>
      </c>
      <c r="I1523">
        <v>37.298500000000026</v>
      </c>
      <c r="J1523">
        <v>42900.240983775002</v>
      </c>
      <c r="K1523">
        <v>2330.7918549003298</v>
      </c>
      <c r="L1523">
        <v>511.83881389331975</v>
      </c>
      <c r="M1523">
        <v>8.3121440821194905E-3</v>
      </c>
    </row>
    <row r="1524" spans="1:13">
      <c r="A1524" s="14" t="s">
        <v>726</v>
      </c>
      <c r="B1524" t="s">
        <v>151</v>
      </c>
      <c r="C1524" t="s">
        <v>366</v>
      </c>
      <c r="D1524">
        <v>13.95</v>
      </c>
      <c r="E1524">
        <v>57252.777777777781</v>
      </c>
      <c r="F1524">
        <v>0</v>
      </c>
      <c r="G1524">
        <v>0</v>
      </c>
      <c r="H1524">
        <v>0.13186694859149747</v>
      </c>
      <c r="I1524">
        <v>3.8</v>
      </c>
      <c r="J1524">
        <v>52237.719298245618</v>
      </c>
      <c r="K1524">
        <v>0</v>
      </c>
      <c r="L1524">
        <v>0</v>
      </c>
      <c r="M1524">
        <v>7.0643649980688852E-2</v>
      </c>
    </row>
    <row r="1525" spans="1:13">
      <c r="A1525" s="14" t="s">
        <v>726</v>
      </c>
      <c r="B1525" t="s">
        <v>151</v>
      </c>
      <c r="C1525" t="s">
        <v>367</v>
      </c>
      <c r="D1525">
        <v>69.473300000000009</v>
      </c>
      <c r="E1525">
        <v>45127.085249537129</v>
      </c>
      <c r="F1525">
        <v>1506.6537792216575</v>
      </c>
      <c r="G1525">
        <v>0</v>
      </c>
      <c r="H1525">
        <v>5.9851950365790241E-3</v>
      </c>
      <c r="I1525">
        <v>5.9039999999999999</v>
      </c>
      <c r="J1525">
        <v>43339.673667570009</v>
      </c>
      <c r="K1525">
        <v>790.98915989159889</v>
      </c>
      <c r="L1525">
        <v>0</v>
      </c>
      <c r="M1525">
        <v>0</v>
      </c>
    </row>
    <row r="1526" spans="1:13">
      <c r="A1526" s="14" t="s">
        <v>726</v>
      </c>
      <c r="B1526" t="s">
        <v>151</v>
      </c>
      <c r="C1526" t="s">
        <v>368</v>
      </c>
      <c r="D1526">
        <v>25.619999999999997</v>
      </c>
      <c r="E1526">
        <v>41894.711163153792</v>
      </c>
      <c r="F1526">
        <v>0</v>
      </c>
      <c r="G1526">
        <v>0</v>
      </c>
      <c r="H1526">
        <v>9.5309745025469505E-4</v>
      </c>
      <c r="I1526">
        <v>3.6812999999999994</v>
      </c>
      <c r="J1526">
        <v>42574.58846059817</v>
      </c>
      <c r="K1526">
        <v>0</v>
      </c>
      <c r="L1526">
        <v>0</v>
      </c>
      <c r="M1526">
        <v>0</v>
      </c>
    </row>
    <row r="1527" spans="1:13">
      <c r="A1527" s="14" t="s">
        <v>726</v>
      </c>
      <c r="B1527" t="s">
        <v>151</v>
      </c>
      <c r="C1527" t="s">
        <v>369</v>
      </c>
      <c r="D1527">
        <v>103.143216563829</v>
      </c>
      <c r="E1527">
        <v>42564.437572907693</v>
      </c>
      <c r="F1527">
        <v>2758.1596684445976</v>
      </c>
      <c r="G1527">
        <v>737.93248393507781</v>
      </c>
      <c r="H1527">
        <v>2.6009999170796768E-2</v>
      </c>
      <c r="I1527">
        <v>21.5565</v>
      </c>
      <c r="J1527">
        <v>41732.652912114667</v>
      </c>
      <c r="K1527">
        <v>2468.8094078352242</v>
      </c>
      <c r="L1527">
        <v>824.97158629647674</v>
      </c>
      <c r="M1527">
        <v>0</v>
      </c>
    </row>
    <row r="1528" spans="1:13">
      <c r="A1528" s="14" t="s">
        <v>726</v>
      </c>
      <c r="B1528" t="s">
        <v>151</v>
      </c>
      <c r="C1528" t="s">
        <v>370</v>
      </c>
      <c r="D1528">
        <v>11.023399999999993</v>
      </c>
      <c r="E1528">
        <v>43989.879030063341</v>
      </c>
      <c r="F1528">
        <v>5001.0904076782153</v>
      </c>
      <c r="G1528">
        <v>0</v>
      </c>
      <c r="H1528">
        <v>0</v>
      </c>
      <c r="I1528">
        <v>0.84540000000000004</v>
      </c>
      <c r="J1528">
        <v>38031.532410693158</v>
      </c>
      <c r="K1528">
        <v>31686.160397444994</v>
      </c>
      <c r="L1528">
        <v>0</v>
      </c>
      <c r="M1528">
        <v>0</v>
      </c>
    </row>
    <row r="1529" spans="1:13">
      <c r="A1529" s="14" t="s">
        <v>726</v>
      </c>
      <c r="B1529" t="s">
        <v>151</v>
      </c>
      <c r="C1529" t="s">
        <v>371</v>
      </c>
      <c r="D1529">
        <v>9.7848000000000006</v>
      </c>
      <c r="E1529">
        <v>44485.654961436783</v>
      </c>
      <c r="F1529">
        <v>563.029392527185</v>
      </c>
      <c r="G1529">
        <v>0</v>
      </c>
      <c r="H1529">
        <v>0</v>
      </c>
      <c r="I1529">
        <v>1.5113000000000001</v>
      </c>
      <c r="J1529">
        <v>37876.165663115637</v>
      </c>
      <c r="K1529">
        <v>1494.5212730761596</v>
      </c>
      <c r="L1529">
        <v>865.03010653080116</v>
      </c>
      <c r="M1529">
        <v>0</v>
      </c>
    </row>
    <row r="1530" spans="1:13">
      <c r="A1530" s="14" t="s">
        <v>727</v>
      </c>
      <c r="B1530" t="s">
        <v>152</v>
      </c>
      <c r="C1530" t="s">
        <v>365</v>
      </c>
      <c r="D1530">
        <v>460.61014435172052</v>
      </c>
      <c r="E1530">
        <v>45722.744313359442</v>
      </c>
      <c r="F1530">
        <v>2875.5229042211877</v>
      </c>
      <c r="G1530">
        <v>456.47731075468351</v>
      </c>
      <c r="H1530">
        <v>4.4790022634326666E-2</v>
      </c>
      <c r="I1530">
        <v>54.273500000000013</v>
      </c>
      <c r="J1530">
        <v>45252.849011641643</v>
      </c>
      <c r="K1530">
        <v>2740.8418473103811</v>
      </c>
      <c r="L1530">
        <v>642.87930573852771</v>
      </c>
      <c r="M1530">
        <v>2.0533916646946589E-2</v>
      </c>
    </row>
    <row r="1531" spans="1:13">
      <c r="A1531" s="14" t="s">
        <v>727</v>
      </c>
      <c r="B1531" t="s">
        <v>152</v>
      </c>
      <c r="C1531" t="s">
        <v>366</v>
      </c>
      <c r="D1531">
        <v>26.625</v>
      </c>
      <c r="E1531">
        <v>57609.93292644756</v>
      </c>
      <c r="F1531">
        <v>1074.7793427230047</v>
      </c>
      <c r="G1531">
        <v>5.5391549295774647</v>
      </c>
      <c r="H1531">
        <v>0.12211299343728278</v>
      </c>
      <c r="I1531">
        <v>5</v>
      </c>
      <c r="J1531">
        <v>49098.333333333336</v>
      </c>
      <c r="K1531">
        <v>166.6</v>
      </c>
      <c r="L1531">
        <v>0</v>
      </c>
      <c r="M1531">
        <v>2.5465036658935243E-2</v>
      </c>
    </row>
    <row r="1532" spans="1:13">
      <c r="A1532" s="14" t="s">
        <v>727</v>
      </c>
      <c r="B1532" t="s">
        <v>152</v>
      </c>
      <c r="C1532" t="s">
        <v>367</v>
      </c>
      <c r="D1532">
        <v>107.98139999999998</v>
      </c>
      <c r="E1532">
        <v>45947.69572197926</v>
      </c>
      <c r="F1532">
        <v>1579.7813327110043</v>
      </c>
      <c r="G1532">
        <v>10.22138998012621</v>
      </c>
      <c r="H1532">
        <v>2.1768157077759632E-2</v>
      </c>
      <c r="I1532">
        <v>7.274</v>
      </c>
      <c r="J1532">
        <v>48975.792777930532</v>
      </c>
      <c r="K1532">
        <v>1294.8858949683806</v>
      </c>
      <c r="L1532">
        <v>0</v>
      </c>
      <c r="M1532">
        <v>1.2629822013401533E-3</v>
      </c>
    </row>
    <row r="1533" spans="1:13">
      <c r="A1533" s="14" t="s">
        <v>727</v>
      </c>
      <c r="B1533" t="s">
        <v>152</v>
      </c>
      <c r="C1533" t="s">
        <v>368</v>
      </c>
      <c r="D1533">
        <v>85.445599999999956</v>
      </c>
      <c r="E1533">
        <v>40536.529655515718</v>
      </c>
      <c r="F1533">
        <v>964.36797213665818</v>
      </c>
      <c r="G1533">
        <v>0</v>
      </c>
      <c r="H1533">
        <v>1.4378268420459465E-2</v>
      </c>
      <c r="I1533">
        <v>1.6</v>
      </c>
      <c r="J1533">
        <v>43713.541666666664</v>
      </c>
      <c r="K1533">
        <v>1562.5</v>
      </c>
      <c r="L1533">
        <v>0</v>
      </c>
      <c r="M1533">
        <v>0</v>
      </c>
    </row>
    <row r="1534" spans="1:13">
      <c r="A1534" s="14" t="s">
        <v>727</v>
      </c>
      <c r="B1534" t="s">
        <v>152</v>
      </c>
      <c r="C1534" t="s">
        <v>369</v>
      </c>
      <c r="D1534">
        <v>192.50724435171963</v>
      </c>
      <c r="E1534">
        <v>45043.787590267886</v>
      </c>
      <c r="F1534">
        <v>4305.8613861073391</v>
      </c>
      <c r="G1534">
        <v>1060.2804101599343</v>
      </c>
      <c r="H1534">
        <v>5.5127977282070972E-2</v>
      </c>
      <c r="I1534">
        <v>27.999500000000001</v>
      </c>
      <c r="J1534">
        <v>41558.173687625364</v>
      </c>
      <c r="K1534">
        <v>3240.7975142413252</v>
      </c>
      <c r="L1534">
        <v>1173.2973803103625</v>
      </c>
      <c r="M1534">
        <v>5.5160069502544909E-3</v>
      </c>
    </row>
    <row r="1535" spans="1:13">
      <c r="A1535" s="14" t="s">
        <v>727</v>
      </c>
      <c r="B1535" t="s">
        <v>152</v>
      </c>
      <c r="C1535" t="s">
        <v>370</v>
      </c>
      <c r="D1535">
        <v>19.87369999999996</v>
      </c>
      <c r="E1535">
        <v>50279.587302146458</v>
      </c>
      <c r="F1535">
        <v>7575.489214388881</v>
      </c>
      <c r="G1535">
        <v>0</v>
      </c>
      <c r="H1535">
        <v>1.3882771440707415E-2</v>
      </c>
      <c r="I1535">
        <v>4.8</v>
      </c>
      <c r="J1535">
        <v>46830.729166666672</v>
      </c>
      <c r="K1535">
        <v>2586.4583333333335</v>
      </c>
      <c r="L1535">
        <v>0</v>
      </c>
      <c r="M1535">
        <v>2.3939461009053444E-2</v>
      </c>
    </row>
    <row r="1536" spans="1:13">
      <c r="A1536" s="14" t="s">
        <v>727</v>
      </c>
      <c r="B1536" t="s">
        <v>152</v>
      </c>
      <c r="C1536" t="s">
        <v>371</v>
      </c>
      <c r="D1536">
        <v>28.177199999999999</v>
      </c>
      <c r="E1536">
        <v>50779.847772903864</v>
      </c>
      <c r="F1536">
        <v>2251.0579475604391</v>
      </c>
      <c r="G1536">
        <v>173.72982411311276</v>
      </c>
      <c r="H1536">
        <v>7.3233084083125941E-2</v>
      </c>
      <c r="I1536">
        <v>7.6</v>
      </c>
      <c r="J1536">
        <v>52098.903508771924</v>
      </c>
      <c r="K1536">
        <v>4322.0223684210532</v>
      </c>
      <c r="L1536">
        <v>268.36447368421051</v>
      </c>
      <c r="M1536">
        <v>7.9651422724356102E-2</v>
      </c>
    </row>
    <row r="1537" spans="1:13">
      <c r="A1537" s="14" t="s">
        <v>728</v>
      </c>
      <c r="B1537" t="s">
        <v>729</v>
      </c>
      <c r="C1537" t="s">
        <v>365</v>
      </c>
      <c r="D1537">
        <v>2327.7060999999985</v>
      </c>
      <c r="E1537">
        <v>52487.622068854187</v>
      </c>
      <c r="F1537">
        <v>2054.056119885583</v>
      </c>
      <c r="G1537">
        <v>0</v>
      </c>
      <c r="H1537">
        <v>6.2479565923334604E-2</v>
      </c>
      <c r="I1537">
        <v>361.74670000000009</v>
      </c>
      <c r="J1537">
        <v>54188.979551621815</v>
      </c>
      <c r="K1537">
        <v>1807.7538786117464</v>
      </c>
      <c r="L1537">
        <v>0</v>
      </c>
      <c r="M1537">
        <v>7.3057828910011779E-2</v>
      </c>
    </row>
    <row r="1538" spans="1:13">
      <c r="A1538" s="14" t="s">
        <v>728</v>
      </c>
      <c r="B1538" t="s">
        <v>729</v>
      </c>
      <c r="C1538" t="s">
        <v>366</v>
      </c>
      <c r="D1538">
        <v>119.62999999999998</v>
      </c>
      <c r="E1538">
        <v>59086.379531332728</v>
      </c>
      <c r="F1538">
        <v>633.83766613725663</v>
      </c>
      <c r="G1538">
        <v>0</v>
      </c>
      <c r="H1538">
        <v>0.13522444460761449</v>
      </c>
      <c r="I1538">
        <v>22.35</v>
      </c>
      <c r="J1538">
        <v>63683.780760626381</v>
      </c>
      <c r="K1538">
        <v>1164.8322147651006</v>
      </c>
      <c r="L1538">
        <v>0</v>
      </c>
      <c r="M1538">
        <v>0.17225399280766229</v>
      </c>
    </row>
    <row r="1539" spans="1:13">
      <c r="A1539" s="14" t="s">
        <v>728</v>
      </c>
      <c r="B1539" t="s">
        <v>729</v>
      </c>
      <c r="C1539" t="s">
        <v>367</v>
      </c>
      <c r="D1539">
        <v>1838.9231000000004</v>
      </c>
      <c r="E1539">
        <v>51659.964640446415</v>
      </c>
      <c r="F1539">
        <v>2331.2611386522899</v>
      </c>
      <c r="G1539">
        <v>0</v>
      </c>
      <c r="H1539">
        <v>5.3496883988239832E-2</v>
      </c>
      <c r="I1539">
        <v>289.09670000000006</v>
      </c>
      <c r="J1539">
        <v>52623.494823127803</v>
      </c>
      <c r="K1539">
        <v>1998.7153087530917</v>
      </c>
      <c r="L1539">
        <v>0</v>
      </c>
      <c r="M1539">
        <v>5.3386367184805723E-2</v>
      </c>
    </row>
    <row r="1540" spans="1:13">
      <c r="A1540" s="14" t="s">
        <v>728</v>
      </c>
      <c r="B1540" t="s">
        <v>729</v>
      </c>
      <c r="C1540" t="s">
        <v>369</v>
      </c>
      <c r="D1540">
        <v>171.85300000000004</v>
      </c>
      <c r="E1540">
        <v>50297.204830097056</v>
      </c>
      <c r="F1540">
        <v>620.89111042577076</v>
      </c>
      <c r="G1540">
        <v>0</v>
      </c>
      <c r="H1540">
        <v>7.4182356261154242E-2</v>
      </c>
      <c r="I1540">
        <v>17.500000000000004</v>
      </c>
      <c r="J1540">
        <v>48927.57142857142</v>
      </c>
      <c r="K1540">
        <v>776.11428571428553</v>
      </c>
      <c r="L1540">
        <v>0</v>
      </c>
      <c r="M1540">
        <v>5.5300488399154836E-2</v>
      </c>
    </row>
    <row r="1541" spans="1:13">
      <c r="A1541" s="14" t="s">
        <v>728</v>
      </c>
      <c r="B1541" t="s">
        <v>729</v>
      </c>
      <c r="C1541" t="s">
        <v>370</v>
      </c>
      <c r="D1541">
        <v>177.5</v>
      </c>
      <c r="E1541">
        <v>58297.699248826313</v>
      </c>
      <c r="F1541">
        <v>1629.6732394366197</v>
      </c>
      <c r="G1541">
        <v>0</v>
      </c>
      <c r="H1541">
        <v>8.954704713405065E-2</v>
      </c>
      <c r="I1541">
        <v>25.3</v>
      </c>
      <c r="J1541">
        <v>64679.644268774689</v>
      </c>
      <c r="K1541">
        <v>1233.6758893280632</v>
      </c>
      <c r="L1541">
        <v>0</v>
      </c>
      <c r="M1541">
        <v>0.16031015301167081</v>
      </c>
    </row>
    <row r="1542" spans="1:13">
      <c r="A1542" s="14" t="s">
        <v>728</v>
      </c>
      <c r="B1542" t="s">
        <v>729</v>
      </c>
      <c r="C1542" t="s">
        <v>371</v>
      </c>
      <c r="D1542">
        <v>19.799999999999997</v>
      </c>
      <c r="E1542">
        <v>56413.383838383845</v>
      </c>
      <c r="F1542">
        <v>1133.0303030303032</v>
      </c>
      <c r="G1542">
        <v>0</v>
      </c>
      <c r="H1542">
        <v>4.6519176293649066E-2</v>
      </c>
      <c r="I1542">
        <v>7.5</v>
      </c>
      <c r="J1542">
        <v>63126.111111111102</v>
      </c>
      <c r="K1542">
        <v>706.5333333333333</v>
      </c>
      <c r="L1542">
        <v>0</v>
      </c>
      <c r="M1542">
        <v>0.14993686615939106</v>
      </c>
    </row>
    <row r="1543" spans="1:13">
      <c r="A1543" s="14" t="s">
        <v>730</v>
      </c>
      <c r="B1543" t="s">
        <v>153</v>
      </c>
      <c r="C1543" t="s">
        <v>365</v>
      </c>
      <c r="D1543">
        <v>401.1224000000002</v>
      </c>
      <c r="E1543">
        <v>44826.914571462476</v>
      </c>
      <c r="F1543">
        <v>3141.5111447278923</v>
      </c>
      <c r="G1543">
        <v>487.16017853901963</v>
      </c>
      <c r="H1543">
        <v>1.8548305561463561E-2</v>
      </c>
      <c r="I1543">
        <v>74.289399999999986</v>
      </c>
      <c r="J1543">
        <v>48756.359083530078</v>
      </c>
      <c r="K1543">
        <v>2655.1285916967972</v>
      </c>
      <c r="L1543">
        <v>393.31654314074416</v>
      </c>
      <c r="M1543">
        <v>5.2887437193648287E-2</v>
      </c>
    </row>
    <row r="1544" spans="1:13">
      <c r="A1544" s="14" t="s">
        <v>730</v>
      </c>
      <c r="B1544" t="s">
        <v>153</v>
      </c>
      <c r="C1544" t="s">
        <v>366</v>
      </c>
      <c r="D1544">
        <v>13.7296</v>
      </c>
      <c r="E1544">
        <v>53895.357961387555</v>
      </c>
      <c r="F1544">
        <v>459.57056287146025</v>
      </c>
      <c r="G1544">
        <v>0</v>
      </c>
      <c r="H1544">
        <v>0.10816573851762282</v>
      </c>
      <c r="I1544">
        <v>7.8</v>
      </c>
      <c r="J1544">
        <v>64093.803418803422</v>
      </c>
      <c r="K1544">
        <v>0</v>
      </c>
      <c r="L1544">
        <v>0</v>
      </c>
      <c r="M1544">
        <v>0.16649175387302931</v>
      </c>
    </row>
    <row r="1545" spans="1:13">
      <c r="A1545" s="14" t="s">
        <v>730</v>
      </c>
      <c r="B1545" t="s">
        <v>153</v>
      </c>
      <c r="C1545" t="s">
        <v>367</v>
      </c>
      <c r="D1545">
        <v>102.16220000000003</v>
      </c>
      <c r="E1545">
        <v>47719.315216391195</v>
      </c>
      <c r="F1545">
        <v>1662.1901251147681</v>
      </c>
      <c r="G1545">
        <v>0</v>
      </c>
      <c r="H1545">
        <v>1.6028820075188882E-2</v>
      </c>
      <c r="I1545">
        <v>23.8721</v>
      </c>
      <c r="J1545">
        <v>49823.936973845332</v>
      </c>
      <c r="K1545">
        <v>1285.2660637313013</v>
      </c>
      <c r="L1545">
        <v>0</v>
      </c>
      <c r="M1545">
        <v>2.4439164181131429E-2</v>
      </c>
    </row>
    <row r="1546" spans="1:13">
      <c r="A1546" s="14" t="s">
        <v>730</v>
      </c>
      <c r="B1546" t="s">
        <v>153</v>
      </c>
      <c r="C1546" t="s">
        <v>368</v>
      </c>
      <c r="D1546">
        <v>39.078500000000012</v>
      </c>
      <c r="E1546">
        <v>40341.068938162905</v>
      </c>
      <c r="F1546">
        <v>374.27229806671176</v>
      </c>
      <c r="G1546">
        <v>0</v>
      </c>
      <c r="H1546">
        <v>3.2335184708326748E-3</v>
      </c>
      <c r="I1546">
        <v>0.9</v>
      </c>
      <c r="J1546">
        <v>43228.703703703701</v>
      </c>
      <c r="K1546">
        <v>0</v>
      </c>
      <c r="L1546">
        <v>0</v>
      </c>
      <c r="M1546">
        <v>0</v>
      </c>
    </row>
    <row r="1547" spans="1:13">
      <c r="A1547" s="14" t="s">
        <v>730</v>
      </c>
      <c r="B1547" t="s">
        <v>153</v>
      </c>
      <c r="C1547" t="s">
        <v>369</v>
      </c>
      <c r="D1547">
        <v>205.45250000000016</v>
      </c>
      <c r="E1547">
        <v>43035.50053337546</v>
      </c>
      <c r="F1547">
        <v>5043.5488981638018</v>
      </c>
      <c r="G1547">
        <v>947.62463343108402</v>
      </c>
      <c r="H1547">
        <v>1.4645263809914032E-2</v>
      </c>
      <c r="I1547">
        <v>35.817299999999996</v>
      </c>
      <c r="J1547">
        <v>45700.620184473235</v>
      </c>
      <c r="K1547">
        <v>4121.7487080265691</v>
      </c>
      <c r="L1547">
        <v>795.48486345983656</v>
      </c>
      <c r="M1547">
        <v>4.8639507080609316E-2</v>
      </c>
    </row>
    <row r="1548" spans="1:13">
      <c r="A1548" s="14" t="s">
        <v>730</v>
      </c>
      <c r="B1548" t="s">
        <v>153</v>
      </c>
      <c r="C1548" t="s">
        <v>370</v>
      </c>
      <c r="D1548">
        <v>21.054000000000002</v>
      </c>
      <c r="E1548">
        <v>45990.82597131186</v>
      </c>
      <c r="F1548">
        <v>605.44314619549721</v>
      </c>
      <c r="G1548">
        <v>23.950793198442099</v>
      </c>
      <c r="H1548">
        <v>1.7284076586171808E-2</v>
      </c>
      <c r="I1548">
        <v>4.9000000000000004</v>
      </c>
      <c r="J1548">
        <v>40629.591836734689</v>
      </c>
      <c r="K1548">
        <v>3864.4897959183672</v>
      </c>
      <c r="L1548">
        <v>148.39387755102041</v>
      </c>
      <c r="M1548">
        <v>0</v>
      </c>
    </row>
    <row r="1549" spans="1:13">
      <c r="A1549" s="14" t="s">
        <v>730</v>
      </c>
      <c r="B1549" t="s">
        <v>153</v>
      </c>
      <c r="C1549" t="s">
        <v>371</v>
      </c>
      <c r="D1549">
        <v>19.645600000000002</v>
      </c>
      <c r="E1549">
        <v>49858.346907195504</v>
      </c>
      <c r="F1549">
        <v>1039.6750417396258</v>
      </c>
      <c r="G1549">
        <v>10.931200879586267</v>
      </c>
      <c r="H1549">
        <v>2.8542387835288011E-2</v>
      </c>
      <c r="I1549">
        <v>1</v>
      </c>
      <c r="J1549">
        <v>57883.333333333336</v>
      </c>
      <c r="K1549">
        <v>0</v>
      </c>
      <c r="L1549">
        <v>0</v>
      </c>
      <c r="M1549">
        <v>3.7054419809962609E-2</v>
      </c>
    </row>
    <row r="1550" spans="1:13">
      <c r="A1550" s="14" t="s">
        <v>731</v>
      </c>
      <c r="B1550" t="s">
        <v>154</v>
      </c>
      <c r="C1550" t="s">
        <v>365</v>
      </c>
      <c r="D1550">
        <v>1195.0871999999995</v>
      </c>
      <c r="E1550">
        <v>44586.604547210751</v>
      </c>
      <c r="F1550">
        <v>2839.0058733789479</v>
      </c>
      <c r="G1550">
        <v>445.32485799136879</v>
      </c>
      <c r="H1550">
        <v>1.8155001310102156E-2</v>
      </c>
      <c r="I1550">
        <v>152.46770000000001</v>
      </c>
      <c r="J1550">
        <v>47621.656084097362</v>
      </c>
      <c r="K1550">
        <v>2506.6576068242653</v>
      </c>
      <c r="L1550">
        <v>486.87630232501692</v>
      </c>
      <c r="M1550">
        <v>4.8495392490331572E-2</v>
      </c>
    </row>
    <row r="1551" spans="1:13">
      <c r="A1551" s="14" t="s">
        <v>731</v>
      </c>
      <c r="B1551" t="s">
        <v>154</v>
      </c>
      <c r="C1551" t="s">
        <v>366</v>
      </c>
      <c r="D1551">
        <v>48.1</v>
      </c>
      <c r="E1551">
        <v>56795.945945945932</v>
      </c>
      <c r="F1551">
        <v>337.75467775467774</v>
      </c>
      <c r="G1551">
        <v>0</v>
      </c>
      <c r="H1551">
        <v>0.11176013807202058</v>
      </c>
      <c r="I1551">
        <v>14.7</v>
      </c>
      <c r="J1551">
        <v>58415.532879818616</v>
      </c>
      <c r="K1551">
        <v>170.06802721088437</v>
      </c>
      <c r="L1551">
        <v>0</v>
      </c>
      <c r="M1551">
        <v>0.11796681019884848</v>
      </c>
    </row>
    <row r="1552" spans="1:13">
      <c r="A1552" s="14" t="s">
        <v>731</v>
      </c>
      <c r="B1552" t="s">
        <v>154</v>
      </c>
      <c r="C1552" t="s">
        <v>367</v>
      </c>
      <c r="D1552">
        <v>346.45350000000013</v>
      </c>
      <c r="E1552">
        <v>47133.774953444976</v>
      </c>
      <c r="F1552">
        <v>1444.5280535483112</v>
      </c>
      <c r="G1552">
        <v>0</v>
      </c>
      <c r="H1552">
        <v>1.1238738354244965E-2</v>
      </c>
      <c r="I1552">
        <v>36.168500000000002</v>
      </c>
      <c r="J1552">
        <v>49089.56488380774</v>
      </c>
      <c r="K1552">
        <v>885.46663533184949</v>
      </c>
      <c r="L1552">
        <v>0</v>
      </c>
      <c r="M1552">
        <v>4.3431192805451241E-2</v>
      </c>
    </row>
    <row r="1553" spans="1:13">
      <c r="A1553" s="14" t="s">
        <v>731</v>
      </c>
      <c r="B1553" t="s">
        <v>154</v>
      </c>
      <c r="C1553" t="s">
        <v>368</v>
      </c>
      <c r="D1553">
        <v>62.379999999999981</v>
      </c>
      <c r="E1553">
        <v>41305.845890776953</v>
      </c>
      <c r="F1553">
        <v>239.40365501763392</v>
      </c>
      <c r="G1553">
        <v>0</v>
      </c>
      <c r="H1553">
        <v>8.5408869552288224E-3</v>
      </c>
      <c r="I1553">
        <v>7.7</v>
      </c>
      <c r="J1553">
        <v>46261.796536796544</v>
      </c>
      <c r="K1553">
        <v>108.18181818181817</v>
      </c>
      <c r="L1553">
        <v>0</v>
      </c>
      <c r="M1553">
        <v>3.0429077628503654E-2</v>
      </c>
    </row>
    <row r="1554" spans="1:13">
      <c r="A1554" s="14" t="s">
        <v>731</v>
      </c>
      <c r="B1554" t="s">
        <v>154</v>
      </c>
      <c r="C1554" t="s">
        <v>369</v>
      </c>
      <c r="D1554">
        <v>562.19550000000072</v>
      </c>
      <c r="E1554">
        <v>42361.582212059606</v>
      </c>
      <c r="F1554">
        <v>4491.2426371253368</v>
      </c>
      <c r="G1554">
        <v>906.99423532792741</v>
      </c>
      <c r="H1554">
        <v>1.3273169691625369E-2</v>
      </c>
      <c r="I1554">
        <v>69.882500000000007</v>
      </c>
      <c r="J1554">
        <v>44491.486626360907</v>
      </c>
      <c r="K1554">
        <v>4574.6119557829206</v>
      </c>
      <c r="L1554">
        <v>1054.58347941187</v>
      </c>
      <c r="M1554">
        <v>4.2277621204906017E-2</v>
      </c>
    </row>
    <row r="1555" spans="1:13">
      <c r="A1555" s="14" t="s">
        <v>731</v>
      </c>
      <c r="B1555" t="s">
        <v>154</v>
      </c>
      <c r="C1555" t="s">
        <v>370</v>
      </c>
      <c r="D1555">
        <v>86.261099999999985</v>
      </c>
      <c r="E1555">
        <v>45155.840233894531</v>
      </c>
      <c r="F1555">
        <v>3554.6865272990967</v>
      </c>
      <c r="G1555">
        <v>240.47073362152821</v>
      </c>
      <c r="H1555">
        <v>2.7829940182020313E-2</v>
      </c>
      <c r="I1555">
        <v>12.066699999999999</v>
      </c>
      <c r="J1555">
        <v>46108.811715989737</v>
      </c>
      <c r="K1555">
        <v>1827.8402545849322</v>
      </c>
      <c r="L1555">
        <v>44.41810934223939</v>
      </c>
      <c r="M1555">
        <v>2.9771886587319201E-2</v>
      </c>
    </row>
    <row r="1556" spans="1:13">
      <c r="A1556" s="14" t="s">
        <v>731</v>
      </c>
      <c r="B1556" t="s">
        <v>154</v>
      </c>
      <c r="C1556" t="s">
        <v>371</v>
      </c>
      <c r="D1556">
        <v>89.697099999999963</v>
      </c>
      <c r="E1556">
        <v>43880.928991386972</v>
      </c>
      <c r="F1556">
        <v>330.33632079520976</v>
      </c>
      <c r="G1556">
        <v>17.288072858542808</v>
      </c>
      <c r="H1556">
        <v>1.1098224564626722E-2</v>
      </c>
      <c r="I1556">
        <v>11.95</v>
      </c>
      <c r="J1556">
        <v>50609.771269177138</v>
      </c>
      <c r="K1556">
        <v>425.43933054393307</v>
      </c>
      <c r="L1556">
        <v>0</v>
      </c>
      <c r="M1556">
        <v>2.8696270789172126E-2</v>
      </c>
    </row>
    <row r="1557" spans="1:13">
      <c r="A1557" s="14" t="s">
        <v>732</v>
      </c>
      <c r="B1557" t="s">
        <v>155</v>
      </c>
      <c r="C1557" t="s">
        <v>365</v>
      </c>
      <c r="D1557">
        <v>2390.6853000000006</v>
      </c>
      <c r="E1557">
        <v>45006.487989608417</v>
      </c>
      <c r="F1557">
        <v>2910.0053152123296</v>
      </c>
      <c r="G1557">
        <v>539.38646797217439</v>
      </c>
      <c r="H1557">
        <v>1.9828243409060625E-2</v>
      </c>
      <c r="I1557">
        <v>348.52050000000014</v>
      </c>
      <c r="J1557">
        <v>46916.297068608597</v>
      </c>
      <c r="K1557">
        <v>2254.4051497688065</v>
      </c>
      <c r="L1557">
        <v>495.08895459521045</v>
      </c>
      <c r="M1557">
        <v>3.9670994943729408E-2</v>
      </c>
    </row>
    <row r="1558" spans="1:13">
      <c r="A1558" s="14" t="s">
        <v>732</v>
      </c>
      <c r="B1558" t="s">
        <v>155</v>
      </c>
      <c r="C1558" t="s">
        <v>366</v>
      </c>
      <c r="D1558">
        <v>211.26009999999997</v>
      </c>
      <c r="E1558">
        <v>46946.550760571161</v>
      </c>
      <c r="F1558">
        <v>222.39812439736613</v>
      </c>
      <c r="G1558">
        <v>38.092379961952126</v>
      </c>
      <c r="H1558">
        <v>5.4283777880290922E-2</v>
      </c>
      <c r="I1558">
        <v>43.126599999999996</v>
      </c>
      <c r="J1558">
        <v>49790.710064476836</v>
      </c>
      <c r="K1558">
        <v>169.01865669911379</v>
      </c>
      <c r="L1558">
        <v>39.888143280481195</v>
      </c>
      <c r="M1558">
        <v>0.1080851732801395</v>
      </c>
    </row>
    <row r="1559" spans="1:13">
      <c r="A1559" s="14" t="s">
        <v>732</v>
      </c>
      <c r="B1559" t="s">
        <v>155</v>
      </c>
      <c r="C1559" t="s">
        <v>367</v>
      </c>
      <c r="D1559">
        <v>660.31150000000014</v>
      </c>
      <c r="E1559">
        <v>47539.633263997341</v>
      </c>
      <c r="F1559">
        <v>1503.79804077318</v>
      </c>
      <c r="G1559">
        <v>2.6923353599021063</v>
      </c>
      <c r="H1559">
        <v>2.2360794441429657E-2</v>
      </c>
      <c r="I1559">
        <v>76.771999999999991</v>
      </c>
      <c r="J1559">
        <v>49320.349834575107</v>
      </c>
      <c r="K1559">
        <v>1268.4008492679625</v>
      </c>
      <c r="L1559">
        <v>0</v>
      </c>
      <c r="M1559">
        <v>2.5162043415190561E-2</v>
      </c>
    </row>
    <row r="1560" spans="1:13">
      <c r="A1560" s="14" t="s">
        <v>732</v>
      </c>
      <c r="B1560" t="s">
        <v>155</v>
      </c>
      <c r="C1560" t="s">
        <v>368</v>
      </c>
      <c r="D1560">
        <v>133.51999999999998</v>
      </c>
      <c r="E1560">
        <v>43060.492810065924</v>
      </c>
      <c r="F1560">
        <v>360.50778909526667</v>
      </c>
      <c r="G1560">
        <v>0</v>
      </c>
      <c r="H1560">
        <v>1.188934494187107E-2</v>
      </c>
      <c r="I1560">
        <v>25.25</v>
      </c>
      <c r="J1560">
        <v>45140.346534653472</v>
      </c>
      <c r="K1560">
        <v>239.009900990099</v>
      </c>
      <c r="L1560">
        <v>0</v>
      </c>
      <c r="M1560">
        <v>4.1874931136088193E-2</v>
      </c>
    </row>
    <row r="1561" spans="1:13">
      <c r="A1561" s="14" t="s">
        <v>732</v>
      </c>
      <c r="B1561" t="s">
        <v>155</v>
      </c>
      <c r="C1561" t="s">
        <v>369</v>
      </c>
      <c r="D1561">
        <v>1175.1011999999985</v>
      </c>
      <c r="E1561">
        <v>43180.711804268445</v>
      </c>
      <c r="F1561">
        <v>4419.9041495319825</v>
      </c>
      <c r="G1561">
        <v>1014.0109124218428</v>
      </c>
      <c r="H1561">
        <v>1.3301480495624574E-2</v>
      </c>
      <c r="I1561">
        <v>163.32810000000003</v>
      </c>
      <c r="J1561">
        <v>43835.667275461637</v>
      </c>
      <c r="K1561">
        <v>4043.1497703089644</v>
      </c>
      <c r="L1561">
        <v>1030.6169605842476</v>
      </c>
      <c r="M1561">
        <v>2.1683135037142868E-2</v>
      </c>
    </row>
    <row r="1562" spans="1:13">
      <c r="A1562" s="14" t="s">
        <v>732</v>
      </c>
      <c r="B1562" t="s">
        <v>155</v>
      </c>
      <c r="C1562" t="s">
        <v>370</v>
      </c>
      <c r="D1562">
        <v>173.91410000000002</v>
      </c>
      <c r="E1562">
        <v>46360.851703034234</v>
      </c>
      <c r="F1562">
        <v>3843.9145532190896</v>
      </c>
      <c r="G1562">
        <v>505.81942464699517</v>
      </c>
      <c r="H1562">
        <v>1.8717968306759456E-2</v>
      </c>
      <c r="I1562">
        <v>21.943800000000003</v>
      </c>
      <c r="J1562">
        <v>49856.544749162247</v>
      </c>
      <c r="K1562">
        <v>563.32859395364517</v>
      </c>
      <c r="L1562">
        <v>113.91372506129291</v>
      </c>
      <c r="M1562">
        <v>3.3679842906032903E-2</v>
      </c>
    </row>
    <row r="1563" spans="1:13">
      <c r="A1563" s="14" t="s">
        <v>732</v>
      </c>
      <c r="B1563" t="s">
        <v>155</v>
      </c>
      <c r="C1563" t="s">
        <v>371</v>
      </c>
      <c r="D1563">
        <v>36.578399999999995</v>
      </c>
      <c r="E1563">
        <v>47391.373757007786</v>
      </c>
      <c r="F1563">
        <v>176.80735078625639</v>
      </c>
      <c r="G1563">
        <v>3.9244472147496894</v>
      </c>
      <c r="H1563">
        <v>1.7206351358155542E-2</v>
      </c>
      <c r="I1563">
        <v>18.100000000000001</v>
      </c>
      <c r="J1563">
        <v>56581.952117863715</v>
      </c>
      <c r="K1563">
        <v>126.13259668508286</v>
      </c>
      <c r="L1563">
        <v>0</v>
      </c>
      <c r="M1563">
        <v>9.200132889545469E-2</v>
      </c>
    </row>
    <row r="1564" spans="1:13">
      <c r="A1564" s="14" t="s">
        <v>733</v>
      </c>
      <c r="B1564" t="s">
        <v>168</v>
      </c>
      <c r="C1564" t="s">
        <v>365</v>
      </c>
      <c r="D1564">
        <v>6934.8503000000428</v>
      </c>
      <c r="E1564">
        <v>43778.978727873655</v>
      </c>
      <c r="F1564">
        <v>2647.8697168127624</v>
      </c>
      <c r="G1564">
        <v>429.57341703540231</v>
      </c>
      <c r="H1564">
        <v>1.8778723845179902E-2</v>
      </c>
      <c r="I1564">
        <v>781.57829999999899</v>
      </c>
      <c r="J1564">
        <v>47188.51565418973</v>
      </c>
      <c r="K1564">
        <v>2213.8455609629927</v>
      </c>
      <c r="L1564">
        <v>420.66038680961395</v>
      </c>
      <c r="M1564">
        <v>3.9024275166812825E-2</v>
      </c>
    </row>
    <row r="1565" spans="1:13">
      <c r="A1565" s="14" t="s">
        <v>733</v>
      </c>
      <c r="B1565" t="s">
        <v>168</v>
      </c>
      <c r="C1565" t="s">
        <v>366</v>
      </c>
      <c r="D1565">
        <v>392.21819999999997</v>
      </c>
      <c r="E1565">
        <v>56871.686327916454</v>
      </c>
      <c r="F1565">
        <v>238.59117195479459</v>
      </c>
      <c r="G1565">
        <v>3.3886749773467932</v>
      </c>
      <c r="H1565">
        <v>0.11139753748018077</v>
      </c>
      <c r="I1565">
        <v>105.66229999999999</v>
      </c>
      <c r="J1565">
        <v>58476.441684183133</v>
      </c>
      <c r="K1565">
        <v>455.86552630408391</v>
      </c>
      <c r="L1565">
        <v>16.058234583195713</v>
      </c>
      <c r="M1565">
        <v>0.13335582974795923</v>
      </c>
    </row>
    <row r="1566" spans="1:13">
      <c r="A1566" s="14" t="s">
        <v>733</v>
      </c>
      <c r="B1566" t="s">
        <v>168</v>
      </c>
      <c r="C1566" t="s">
        <v>367</v>
      </c>
      <c r="D1566">
        <v>2084.2209999999973</v>
      </c>
      <c r="E1566">
        <v>45941.197597975188</v>
      </c>
      <c r="F1566">
        <v>1636.0955148230464</v>
      </c>
      <c r="G1566">
        <v>1.2398205372654836</v>
      </c>
      <c r="H1566">
        <v>1.4642734563778795E-2</v>
      </c>
      <c r="I1566">
        <v>201.04919999999996</v>
      </c>
      <c r="J1566">
        <v>48295.974032434147</v>
      </c>
      <c r="K1566">
        <v>1271.2547973331905</v>
      </c>
      <c r="L1566">
        <v>1.2089578073426805</v>
      </c>
      <c r="M1566">
        <v>2.7111140491551489E-2</v>
      </c>
    </row>
    <row r="1567" spans="1:13">
      <c r="A1567" s="14" t="s">
        <v>733</v>
      </c>
      <c r="B1567" t="s">
        <v>168</v>
      </c>
      <c r="C1567" t="s">
        <v>368</v>
      </c>
      <c r="D1567">
        <v>722.2745000000009</v>
      </c>
      <c r="E1567">
        <v>40741.585121030716</v>
      </c>
      <c r="F1567">
        <v>331.06291306144641</v>
      </c>
      <c r="G1567">
        <v>0.75262244479072615</v>
      </c>
      <c r="H1567">
        <v>8.5669766035890698E-3</v>
      </c>
      <c r="I1567">
        <v>52.03309999999999</v>
      </c>
      <c r="J1567">
        <v>42002.942566046091</v>
      </c>
      <c r="K1567">
        <v>456.69006843720638</v>
      </c>
      <c r="L1567">
        <v>2.5929648627508262</v>
      </c>
      <c r="M1567">
        <v>1.3311493531910369E-2</v>
      </c>
    </row>
    <row r="1568" spans="1:13">
      <c r="A1568" s="14" t="s">
        <v>733</v>
      </c>
      <c r="B1568" t="s">
        <v>168</v>
      </c>
      <c r="C1568" t="s">
        <v>369</v>
      </c>
      <c r="D1568">
        <v>3168.2643000000162</v>
      </c>
      <c r="E1568">
        <v>41027.786338984457</v>
      </c>
      <c r="F1568">
        <v>4378.2073168579818</v>
      </c>
      <c r="G1568">
        <v>917.17490867159859</v>
      </c>
      <c r="H1568">
        <v>8.9139732783803851E-3</v>
      </c>
      <c r="I1568">
        <v>321.95000000000022</v>
      </c>
      <c r="J1568">
        <v>43214.658313920394</v>
      </c>
      <c r="K1568">
        <v>3944.0125174716563</v>
      </c>
      <c r="L1568">
        <v>955.81208262152461</v>
      </c>
      <c r="M1568">
        <v>1.0129670930724066E-2</v>
      </c>
    </row>
    <row r="1569" spans="1:13">
      <c r="A1569" s="14" t="s">
        <v>733</v>
      </c>
      <c r="B1569" t="s">
        <v>168</v>
      </c>
      <c r="C1569" t="s">
        <v>370</v>
      </c>
      <c r="D1569">
        <v>350.00109999999995</v>
      </c>
      <c r="E1569">
        <v>47627.993373925587</v>
      </c>
      <c r="F1569">
        <v>996.07644090261442</v>
      </c>
      <c r="G1569">
        <v>92.634108864229333</v>
      </c>
      <c r="H1569">
        <v>2.8161596013814624E-2</v>
      </c>
      <c r="I1569">
        <v>58.55</v>
      </c>
      <c r="J1569">
        <v>49275.746939937395</v>
      </c>
      <c r="K1569">
        <v>649.90401366353558</v>
      </c>
      <c r="L1569">
        <v>73.970964987190442</v>
      </c>
      <c r="M1569">
        <v>5.0472404192432048E-2</v>
      </c>
    </row>
    <row r="1570" spans="1:13">
      <c r="A1570" s="14" t="s">
        <v>733</v>
      </c>
      <c r="B1570" t="s">
        <v>168</v>
      </c>
      <c r="C1570" t="s">
        <v>371</v>
      </c>
      <c r="D1570">
        <v>217.87120000000002</v>
      </c>
      <c r="E1570">
        <v>43418.385097862069</v>
      </c>
      <c r="F1570">
        <v>1835.7248686379849</v>
      </c>
      <c r="G1570">
        <v>166.59393256199073</v>
      </c>
      <c r="H1570">
        <v>8.4213114650451611E-3</v>
      </c>
      <c r="I1570">
        <v>42.3337</v>
      </c>
      <c r="J1570">
        <v>47463.369362548809</v>
      </c>
      <c r="K1570">
        <v>2242.9265573290313</v>
      </c>
      <c r="L1570">
        <v>346.0505460188927</v>
      </c>
      <c r="M1570">
        <v>3.5871786025271281E-2</v>
      </c>
    </row>
    <row r="1571" spans="1:13">
      <c r="A1571" s="14" t="s">
        <v>734</v>
      </c>
      <c r="B1571" t="s">
        <v>173</v>
      </c>
      <c r="C1571" t="s">
        <v>365</v>
      </c>
      <c r="D1571">
        <v>1458.907243059017</v>
      </c>
      <c r="E1571">
        <v>44313.304464497938</v>
      </c>
      <c r="F1571">
        <v>2638.277641236094</v>
      </c>
      <c r="G1571">
        <v>446.18514514679629</v>
      </c>
      <c r="H1571">
        <v>1.4131073287002053E-2</v>
      </c>
      <c r="I1571">
        <v>208.15419592536992</v>
      </c>
      <c r="J1571">
        <v>46168.298977162529</v>
      </c>
      <c r="K1571">
        <v>2209.8679680947803</v>
      </c>
      <c r="L1571">
        <v>509.40054092407803</v>
      </c>
      <c r="M1571">
        <v>3.3081058111742084E-2</v>
      </c>
    </row>
    <row r="1572" spans="1:13">
      <c r="A1572" s="14" t="s">
        <v>734</v>
      </c>
      <c r="B1572" t="s">
        <v>173</v>
      </c>
      <c r="C1572" t="s">
        <v>366</v>
      </c>
      <c r="D1572">
        <v>53.952600000000011</v>
      </c>
      <c r="E1572">
        <v>54149.751386711025</v>
      </c>
      <c r="F1572">
        <v>57.665061554030757</v>
      </c>
      <c r="G1572">
        <v>0</v>
      </c>
      <c r="H1572">
        <v>7.2299375853923264E-2</v>
      </c>
      <c r="I1572">
        <v>16.111900000000002</v>
      </c>
      <c r="J1572">
        <v>55428.698198226142</v>
      </c>
      <c r="K1572">
        <v>0</v>
      </c>
      <c r="L1572">
        <v>0</v>
      </c>
      <c r="M1572">
        <v>0.12468829477617313</v>
      </c>
    </row>
    <row r="1573" spans="1:13">
      <c r="A1573" s="14" t="s">
        <v>734</v>
      </c>
      <c r="B1573" t="s">
        <v>173</v>
      </c>
      <c r="C1573" t="s">
        <v>367</v>
      </c>
      <c r="D1573">
        <v>465.33316915167183</v>
      </c>
      <c r="E1573">
        <v>46508.734919515773</v>
      </c>
      <c r="F1573">
        <v>1463.5400937387774</v>
      </c>
      <c r="G1573">
        <v>0.31287260322624033</v>
      </c>
      <c r="H1573">
        <v>1.4071468417922719E-2</v>
      </c>
      <c r="I1573">
        <v>49.222299999999997</v>
      </c>
      <c r="J1573">
        <v>47143.620946874362</v>
      </c>
      <c r="K1573">
        <v>1490.8852288495259</v>
      </c>
      <c r="L1573">
        <v>11.753412579257775</v>
      </c>
      <c r="M1573">
        <v>2.1260336171119294E-2</v>
      </c>
    </row>
    <row r="1574" spans="1:13">
      <c r="A1574" s="14" t="s">
        <v>734</v>
      </c>
      <c r="B1574" t="s">
        <v>173</v>
      </c>
      <c r="C1574" t="s">
        <v>368</v>
      </c>
      <c r="D1574">
        <v>116.39464902872353</v>
      </c>
      <c r="E1574">
        <v>41816.510912808139</v>
      </c>
      <c r="F1574">
        <v>1054.1007771733775</v>
      </c>
      <c r="G1574">
        <v>0.63679903344791122</v>
      </c>
      <c r="H1574">
        <v>9.9648761828035788E-3</v>
      </c>
      <c r="I1574">
        <v>12.761699999999999</v>
      </c>
      <c r="J1574">
        <v>42103.366453267721</v>
      </c>
      <c r="K1574">
        <v>0</v>
      </c>
      <c r="L1574">
        <v>0</v>
      </c>
      <c r="M1574">
        <v>2.192710913393315E-3</v>
      </c>
    </row>
    <row r="1575" spans="1:13">
      <c r="A1575" s="14" t="s">
        <v>734</v>
      </c>
      <c r="B1575" t="s">
        <v>173</v>
      </c>
      <c r="C1575" t="s">
        <v>369</v>
      </c>
      <c r="D1575">
        <v>722.83332487862026</v>
      </c>
      <c r="E1575">
        <v>42253.078867518023</v>
      </c>
      <c r="F1575">
        <v>4002.8419421390972</v>
      </c>
      <c r="G1575">
        <v>892.30704755941827</v>
      </c>
      <c r="H1575">
        <v>9.6218647441105795E-3</v>
      </c>
      <c r="I1575">
        <v>105.94289592536994</v>
      </c>
      <c r="J1575">
        <v>43883.865747276919</v>
      </c>
      <c r="K1575">
        <v>3507.3156793991288</v>
      </c>
      <c r="L1575">
        <v>988.05737832330703</v>
      </c>
      <c r="M1575">
        <v>2.1392484011085282E-2</v>
      </c>
    </row>
    <row r="1576" spans="1:13">
      <c r="A1576" s="14" t="s">
        <v>734</v>
      </c>
      <c r="B1576" t="s">
        <v>173</v>
      </c>
      <c r="C1576" t="s">
        <v>370</v>
      </c>
      <c r="D1576">
        <v>66.251500000000007</v>
      </c>
      <c r="E1576">
        <v>47091.442306966637</v>
      </c>
      <c r="F1576">
        <v>1565.5871942522053</v>
      </c>
      <c r="G1576">
        <v>45.87186705206674</v>
      </c>
      <c r="H1576">
        <v>2.1167630850762901E-2</v>
      </c>
      <c r="I1576">
        <v>13.7592</v>
      </c>
      <c r="J1576">
        <v>46843.443901777246</v>
      </c>
      <c r="K1576">
        <v>731.24745624745628</v>
      </c>
      <c r="L1576">
        <v>9.3588290016861446</v>
      </c>
      <c r="M1576">
        <v>1.4038819676293094E-2</v>
      </c>
    </row>
    <row r="1577" spans="1:13">
      <c r="A1577" s="14" t="s">
        <v>734</v>
      </c>
      <c r="B1577" t="s">
        <v>173</v>
      </c>
      <c r="C1577" t="s">
        <v>371</v>
      </c>
      <c r="D1577">
        <v>34.141999999999996</v>
      </c>
      <c r="E1577">
        <v>45585.896305625531</v>
      </c>
      <c r="F1577">
        <v>1319.6558491008143</v>
      </c>
      <c r="G1577">
        <v>78.925663405775879</v>
      </c>
      <c r="H1577">
        <v>1.6938822616554795E-3</v>
      </c>
      <c r="I1577">
        <v>10.356200000000001</v>
      </c>
      <c r="J1577">
        <v>54607.229324784486</v>
      </c>
      <c r="K1577">
        <v>480.09211873080858</v>
      </c>
      <c r="L1577">
        <v>62.658117842451858</v>
      </c>
      <c r="M1577">
        <v>9.3088114182041284E-2</v>
      </c>
    </row>
    <row r="1578" spans="1:13">
      <c r="A1578" s="14" t="s">
        <v>735</v>
      </c>
      <c r="B1578" t="s">
        <v>169</v>
      </c>
      <c r="C1578" t="s">
        <v>365</v>
      </c>
      <c r="D1578">
        <v>680.3125672373717</v>
      </c>
      <c r="E1578">
        <v>42945.830838673661</v>
      </c>
      <c r="F1578">
        <v>2690.4187694674347</v>
      </c>
      <c r="G1578">
        <v>506.86949882506468</v>
      </c>
      <c r="H1578">
        <v>1.4660060946074253E-2</v>
      </c>
      <c r="I1578">
        <v>86.455247223473606</v>
      </c>
      <c r="J1578">
        <v>45646.631581915623</v>
      </c>
      <c r="K1578">
        <v>2896.5160362413299</v>
      </c>
      <c r="L1578">
        <v>599.49166377408471</v>
      </c>
      <c r="M1578">
        <v>3.4202804639273214E-2</v>
      </c>
    </row>
    <row r="1579" spans="1:13">
      <c r="A1579" s="14" t="s">
        <v>735</v>
      </c>
      <c r="B1579" t="s">
        <v>169</v>
      </c>
      <c r="C1579" t="s">
        <v>366</v>
      </c>
      <c r="D1579">
        <v>36.458470097357441</v>
      </c>
      <c r="E1579">
        <v>48628.672439233938</v>
      </c>
      <c r="F1579">
        <v>1079.6393785830583</v>
      </c>
      <c r="G1579">
        <v>18.991471615540615</v>
      </c>
      <c r="H1579">
        <v>8.1467139071086325E-2</v>
      </c>
      <c r="I1579">
        <v>5</v>
      </c>
      <c r="J1579">
        <v>59075</v>
      </c>
      <c r="K1579">
        <v>3008</v>
      </c>
      <c r="L1579">
        <v>112.982</v>
      </c>
      <c r="M1579">
        <v>0.17795531788090138</v>
      </c>
    </row>
    <row r="1580" spans="1:13">
      <c r="A1580" s="14" t="s">
        <v>735</v>
      </c>
      <c r="B1580" t="s">
        <v>169</v>
      </c>
      <c r="C1580" t="s">
        <v>367</v>
      </c>
      <c r="D1580">
        <v>176.17619999999988</v>
      </c>
      <c r="E1580">
        <v>46046.465271699592</v>
      </c>
      <c r="F1580">
        <v>1489.8032764925126</v>
      </c>
      <c r="G1580">
        <v>0.21557962993866381</v>
      </c>
      <c r="H1580">
        <v>1.4226291701240778E-2</v>
      </c>
      <c r="I1580">
        <v>19.820999999999998</v>
      </c>
      <c r="J1580">
        <v>47311.926029631875</v>
      </c>
      <c r="K1580">
        <v>1296.6893698602494</v>
      </c>
      <c r="L1580">
        <v>0</v>
      </c>
      <c r="M1580">
        <v>1.7636227294936933E-2</v>
      </c>
    </row>
    <row r="1581" spans="1:13">
      <c r="A1581" s="14" t="s">
        <v>735</v>
      </c>
      <c r="B1581" t="s">
        <v>169</v>
      </c>
      <c r="C1581" t="s">
        <v>368</v>
      </c>
      <c r="D1581">
        <v>53.961299999999994</v>
      </c>
      <c r="E1581">
        <v>41817.974579312715</v>
      </c>
      <c r="F1581">
        <v>67.956109285728857</v>
      </c>
      <c r="G1581">
        <v>0</v>
      </c>
      <c r="H1581">
        <v>1.0228137430350479E-2</v>
      </c>
      <c r="I1581">
        <v>1</v>
      </c>
      <c r="J1581">
        <v>38358.333333333336</v>
      </c>
      <c r="K1581">
        <v>0</v>
      </c>
      <c r="L1581">
        <v>0</v>
      </c>
      <c r="M1581">
        <v>0</v>
      </c>
    </row>
    <row r="1582" spans="1:13">
      <c r="A1582" s="14" t="s">
        <v>735</v>
      </c>
      <c r="B1582" t="s">
        <v>169</v>
      </c>
      <c r="C1582" t="s">
        <v>369</v>
      </c>
      <c r="D1582">
        <v>324.96169714001417</v>
      </c>
      <c r="E1582">
        <v>39807.567772907052</v>
      </c>
      <c r="F1582">
        <v>4359.901497528037</v>
      </c>
      <c r="G1582">
        <v>1054.7338132971468</v>
      </c>
      <c r="H1582">
        <v>6.0943354669888714E-3</v>
      </c>
      <c r="I1582">
        <v>45.289747223473583</v>
      </c>
      <c r="J1582">
        <v>41855.198443622765</v>
      </c>
      <c r="K1582">
        <v>4554.8536400989515</v>
      </c>
      <c r="L1582">
        <v>1131.91821864331</v>
      </c>
      <c r="M1582">
        <v>8.6935649211234665E-3</v>
      </c>
    </row>
    <row r="1583" spans="1:13">
      <c r="A1583" s="14" t="s">
        <v>735</v>
      </c>
      <c r="B1583" t="s">
        <v>169</v>
      </c>
      <c r="C1583" t="s">
        <v>370</v>
      </c>
      <c r="D1583">
        <v>23.849200000000003</v>
      </c>
      <c r="E1583">
        <v>44162.46974042456</v>
      </c>
      <c r="F1583">
        <v>1789.2067658453948</v>
      </c>
      <c r="G1583">
        <v>0</v>
      </c>
      <c r="H1583">
        <v>2.4441771970738112E-2</v>
      </c>
      <c r="I1583">
        <v>4.8</v>
      </c>
      <c r="J1583">
        <v>49194.444444444445</v>
      </c>
      <c r="K1583">
        <v>0</v>
      </c>
      <c r="L1583">
        <v>0</v>
      </c>
      <c r="M1583">
        <v>3.8374505928853754E-2</v>
      </c>
    </row>
    <row r="1584" spans="1:13">
      <c r="A1584" s="14" t="s">
        <v>735</v>
      </c>
      <c r="B1584" t="s">
        <v>169</v>
      </c>
      <c r="C1584" t="s">
        <v>371</v>
      </c>
      <c r="D1584">
        <v>64.905699999999996</v>
      </c>
      <c r="E1584">
        <v>47540.409047279383</v>
      </c>
      <c r="F1584">
        <v>1006.9482341304384</v>
      </c>
      <c r="G1584">
        <v>20.818202407492716</v>
      </c>
      <c r="H1584">
        <v>1.6182692259205964E-2</v>
      </c>
      <c r="I1584">
        <v>10.544500000000001</v>
      </c>
      <c r="J1584">
        <v>51509.612436183161</v>
      </c>
      <c r="K1584">
        <v>321.41495566409026</v>
      </c>
      <c r="L1584">
        <v>0</v>
      </c>
      <c r="M1584">
        <v>8.0463989437939906E-2</v>
      </c>
    </row>
    <row r="1585" spans="1:13">
      <c r="A1585" s="14" t="s">
        <v>736</v>
      </c>
      <c r="B1585" t="s">
        <v>170</v>
      </c>
      <c r="C1585" t="s">
        <v>365</v>
      </c>
      <c r="D1585">
        <v>707.26214181197054</v>
      </c>
      <c r="E1585">
        <v>43275.834837446229</v>
      </c>
      <c r="F1585">
        <v>3191.499992092175</v>
      </c>
      <c r="G1585">
        <v>491.37090684601145</v>
      </c>
      <c r="H1585">
        <v>1.8728133453782724E-2</v>
      </c>
      <c r="I1585">
        <v>103.71689999999995</v>
      </c>
      <c r="J1585">
        <v>43512.646114889038</v>
      </c>
      <c r="K1585">
        <v>2664.2144144300514</v>
      </c>
      <c r="L1585">
        <v>481.3337074285871</v>
      </c>
      <c r="M1585">
        <v>2.0225780130974026E-2</v>
      </c>
    </row>
    <row r="1586" spans="1:13">
      <c r="A1586" s="14" t="s">
        <v>736</v>
      </c>
      <c r="B1586" t="s">
        <v>170</v>
      </c>
      <c r="C1586" t="s">
        <v>366</v>
      </c>
      <c r="D1586">
        <v>21.489987138263665</v>
      </c>
      <c r="E1586">
        <v>58054.703583881994</v>
      </c>
      <c r="F1586">
        <v>789.57981179001172</v>
      </c>
      <c r="G1586">
        <v>31.267585023519516</v>
      </c>
      <c r="H1586">
        <v>0.14342162625742916</v>
      </c>
      <c r="I1586">
        <v>6.9499999999999993</v>
      </c>
      <c r="J1586">
        <v>54053.417266187047</v>
      </c>
      <c r="K1586">
        <v>755.39568345323744</v>
      </c>
      <c r="L1586">
        <v>18.364028776978419</v>
      </c>
      <c r="M1586">
        <v>9.2817959967666133E-2</v>
      </c>
    </row>
    <row r="1587" spans="1:13">
      <c r="A1587" s="14" t="s">
        <v>736</v>
      </c>
      <c r="B1587" t="s">
        <v>170</v>
      </c>
      <c r="C1587" t="s">
        <v>367</v>
      </c>
      <c r="D1587">
        <v>186.4641</v>
      </c>
      <c r="E1587">
        <v>46314.831103324053</v>
      </c>
      <c r="F1587">
        <v>1726.6109133071725</v>
      </c>
      <c r="G1587">
        <v>3.3249295708932713</v>
      </c>
      <c r="H1587">
        <v>9.6999098152359201E-3</v>
      </c>
      <c r="I1587">
        <v>28.186700000000002</v>
      </c>
      <c r="J1587">
        <v>46051.464934407602</v>
      </c>
      <c r="K1587">
        <v>1047.6916418026942</v>
      </c>
      <c r="L1587">
        <v>8.9421606644268401</v>
      </c>
      <c r="M1587">
        <v>3.1775039955902973E-2</v>
      </c>
    </row>
    <row r="1588" spans="1:13">
      <c r="A1588" s="14" t="s">
        <v>736</v>
      </c>
      <c r="B1588" t="s">
        <v>170</v>
      </c>
      <c r="C1588" t="s">
        <v>368</v>
      </c>
      <c r="D1588">
        <v>96.786599999999979</v>
      </c>
      <c r="E1588">
        <v>40476.027509662126</v>
      </c>
      <c r="F1588">
        <v>474.29323894010128</v>
      </c>
      <c r="G1588">
        <v>2.1987547863030632</v>
      </c>
      <c r="H1588">
        <v>3.0910420022708328E-3</v>
      </c>
      <c r="I1588">
        <v>7.1110999999999995</v>
      </c>
      <c r="J1588">
        <v>37087.990020296907</v>
      </c>
      <c r="K1588">
        <v>289.7863902912348</v>
      </c>
      <c r="L1588">
        <v>0</v>
      </c>
      <c r="M1588">
        <v>0</v>
      </c>
    </row>
    <row r="1589" spans="1:13">
      <c r="A1589" s="14" t="s">
        <v>736</v>
      </c>
      <c r="B1589" t="s">
        <v>170</v>
      </c>
      <c r="C1589" t="s">
        <v>369</v>
      </c>
      <c r="D1589">
        <v>339.24585467370667</v>
      </c>
      <c r="E1589">
        <v>41482.878902192031</v>
      </c>
      <c r="F1589">
        <v>4368.0651055420276</v>
      </c>
      <c r="G1589">
        <v>965.46459002431902</v>
      </c>
      <c r="H1589">
        <v>1.0453014230658366E-2</v>
      </c>
      <c r="I1589">
        <v>48.873199999999997</v>
      </c>
      <c r="J1589">
        <v>40171.18289437428</v>
      </c>
      <c r="K1589">
        <v>4575.7656547964934</v>
      </c>
      <c r="L1589">
        <v>1013.6999418904433</v>
      </c>
      <c r="M1589">
        <v>8.1468975433463385E-5</v>
      </c>
    </row>
    <row r="1590" spans="1:13">
      <c r="A1590" s="14" t="s">
        <v>736</v>
      </c>
      <c r="B1590" t="s">
        <v>170</v>
      </c>
      <c r="C1590" t="s">
        <v>370</v>
      </c>
      <c r="D1590">
        <v>42.825700000000005</v>
      </c>
      <c r="E1590">
        <v>44235.78114309864</v>
      </c>
      <c r="F1590">
        <v>7839.4520112922828</v>
      </c>
      <c r="G1590">
        <v>383.89821999406882</v>
      </c>
      <c r="H1590">
        <v>7.7299334476432308E-2</v>
      </c>
      <c r="I1590">
        <v>10.3089</v>
      </c>
      <c r="J1590">
        <v>47506.053264654809</v>
      </c>
      <c r="K1590">
        <v>1428.3851817361697</v>
      </c>
      <c r="L1590">
        <v>0</v>
      </c>
      <c r="M1590">
        <v>1.8527724085763295E-2</v>
      </c>
    </row>
    <row r="1591" spans="1:13">
      <c r="A1591" s="14" t="s">
        <v>736</v>
      </c>
      <c r="B1591" t="s">
        <v>170</v>
      </c>
      <c r="C1591" t="s">
        <v>371</v>
      </c>
      <c r="D1591">
        <v>20.449900000000003</v>
      </c>
      <c r="E1591">
        <v>41019.829925818703</v>
      </c>
      <c r="F1591">
        <v>2680.9363370970027</v>
      </c>
      <c r="G1591">
        <v>100.37897495831272</v>
      </c>
      <c r="H1591">
        <v>0</v>
      </c>
      <c r="I1591">
        <v>2.2869999999999999</v>
      </c>
      <c r="J1591">
        <v>53572.748141670316</v>
      </c>
      <c r="K1591">
        <v>491.91080017490162</v>
      </c>
      <c r="L1591">
        <v>0</v>
      </c>
      <c r="M1591">
        <v>7.928421928080219E-2</v>
      </c>
    </row>
    <row r="1592" spans="1:13">
      <c r="A1592" s="14" t="s">
        <v>737</v>
      </c>
      <c r="B1592" t="s">
        <v>156</v>
      </c>
      <c r="C1592" t="s">
        <v>365</v>
      </c>
      <c r="D1592">
        <v>185.9479</v>
      </c>
      <c r="E1592">
        <v>44168.692637382112</v>
      </c>
      <c r="F1592">
        <v>2451.4895301318275</v>
      </c>
      <c r="G1592">
        <v>514.38241571967205</v>
      </c>
      <c r="H1592">
        <v>1.2401480039494548E-2</v>
      </c>
      <c r="I1592">
        <v>33.7652</v>
      </c>
      <c r="J1592">
        <v>44884.563297912246</v>
      </c>
      <c r="K1592">
        <v>1987.9174416262895</v>
      </c>
      <c r="L1592">
        <v>359.71651285939373</v>
      </c>
      <c r="M1592">
        <v>2.2610370954566264E-2</v>
      </c>
    </row>
    <row r="1593" spans="1:13">
      <c r="A1593" s="14" t="s">
        <v>737</v>
      </c>
      <c r="B1593" t="s">
        <v>156</v>
      </c>
      <c r="C1593" t="s">
        <v>366</v>
      </c>
      <c r="D1593">
        <v>6.28</v>
      </c>
    </row>
    <row r="1594" spans="1:13">
      <c r="A1594" s="14" t="s">
        <v>737</v>
      </c>
      <c r="B1594" t="s">
        <v>156</v>
      </c>
      <c r="C1594" t="s">
        <v>367</v>
      </c>
      <c r="D1594">
        <v>32.873599999999996</v>
      </c>
      <c r="E1594">
        <v>49070.519555712381</v>
      </c>
      <c r="F1594">
        <v>1359.2061715175705</v>
      </c>
      <c r="G1594">
        <v>0</v>
      </c>
      <c r="H1594">
        <v>1.6310004325504467E-2</v>
      </c>
      <c r="I1594">
        <v>6.3655999999999997</v>
      </c>
      <c r="J1594">
        <v>43085.476624355921</v>
      </c>
      <c r="K1594">
        <v>823.80294080683677</v>
      </c>
      <c r="L1594">
        <v>0</v>
      </c>
      <c r="M1594">
        <v>0</v>
      </c>
    </row>
    <row r="1595" spans="1:13">
      <c r="A1595" s="14" t="s">
        <v>737</v>
      </c>
      <c r="B1595" t="s">
        <v>156</v>
      </c>
      <c r="C1595" t="s">
        <v>368</v>
      </c>
      <c r="D1595">
        <v>23.150000000000002</v>
      </c>
      <c r="E1595">
        <v>42586.177105831528</v>
      </c>
      <c r="F1595">
        <v>182.63498920086391</v>
      </c>
      <c r="G1595">
        <v>0</v>
      </c>
      <c r="H1595">
        <v>1.7791168146991511E-3</v>
      </c>
      <c r="I1595">
        <v>2.1800000000000002</v>
      </c>
      <c r="J1595">
        <v>40320.795107033642</v>
      </c>
      <c r="K1595">
        <v>0</v>
      </c>
      <c r="L1595">
        <v>0</v>
      </c>
      <c r="M1595">
        <v>0</v>
      </c>
    </row>
    <row r="1596" spans="1:13">
      <c r="A1596" s="14" t="s">
        <v>737</v>
      </c>
      <c r="B1596" t="s">
        <v>156</v>
      </c>
      <c r="C1596" t="s">
        <v>369</v>
      </c>
      <c r="D1596">
        <v>116.04429999999996</v>
      </c>
      <c r="E1596">
        <v>42118.353450650582</v>
      </c>
      <c r="F1596">
        <v>3477.3214194923848</v>
      </c>
      <c r="G1596">
        <v>824.23979463015417</v>
      </c>
      <c r="H1596">
        <v>5.2772714106809953E-3</v>
      </c>
      <c r="I1596">
        <v>19.519600000000001</v>
      </c>
      <c r="J1596">
        <v>44018.380499600411</v>
      </c>
      <c r="K1596">
        <v>3097.9851021537324</v>
      </c>
      <c r="L1596">
        <v>622.24123445152566</v>
      </c>
      <c r="M1596">
        <v>1.641291141105649E-2</v>
      </c>
    </row>
    <row r="1597" spans="1:13">
      <c r="A1597" s="14" t="s">
        <v>737</v>
      </c>
      <c r="B1597" t="s">
        <v>156</v>
      </c>
      <c r="C1597" t="s">
        <v>370</v>
      </c>
      <c r="D1597">
        <v>5.6</v>
      </c>
    </row>
    <row r="1598" spans="1:13">
      <c r="A1598" s="14" t="s">
        <v>737</v>
      </c>
      <c r="B1598" t="s">
        <v>156</v>
      </c>
      <c r="C1598" t="s">
        <v>371</v>
      </c>
      <c r="D1598">
        <v>2</v>
      </c>
    </row>
    <row r="1599" spans="1:13">
      <c r="A1599" s="14" t="s">
        <v>738</v>
      </c>
      <c r="B1599" t="s">
        <v>157</v>
      </c>
      <c r="C1599" t="s">
        <v>365</v>
      </c>
      <c r="D1599">
        <v>113.26109999999996</v>
      </c>
      <c r="E1599">
        <v>45335.010593516527</v>
      </c>
      <c r="F1599">
        <v>2703.9268557342302</v>
      </c>
      <c r="G1599">
        <v>508.01228312280222</v>
      </c>
      <c r="H1599">
        <v>2.0443561360306239E-2</v>
      </c>
      <c r="I1599">
        <v>22.087000000000003</v>
      </c>
      <c r="J1599">
        <v>49655.204418888934</v>
      </c>
      <c r="K1599">
        <v>1995.0088287227775</v>
      </c>
      <c r="L1599">
        <v>448.66618372798467</v>
      </c>
      <c r="M1599">
        <v>5.1917447115788322E-2</v>
      </c>
    </row>
    <row r="1600" spans="1:13">
      <c r="A1600" s="14" t="s">
        <v>738</v>
      </c>
      <c r="B1600" t="s">
        <v>157</v>
      </c>
      <c r="C1600" t="s">
        <v>366</v>
      </c>
      <c r="D1600">
        <v>8.1688000000000009</v>
      </c>
      <c r="E1600">
        <v>60489.665556752516</v>
      </c>
      <c r="F1600">
        <v>102.83028106943492</v>
      </c>
      <c r="G1600">
        <v>0</v>
      </c>
      <c r="H1600">
        <v>0.16595181234417086</v>
      </c>
      <c r="I1600">
        <v>1.8399999999999999</v>
      </c>
      <c r="J1600">
        <v>57077.717391304352</v>
      </c>
      <c r="K1600">
        <v>0</v>
      </c>
      <c r="L1600">
        <v>0</v>
      </c>
      <c r="M1600">
        <v>7.6283290326880776E-2</v>
      </c>
    </row>
    <row r="1601" spans="1:13">
      <c r="A1601" s="14" t="s">
        <v>738</v>
      </c>
      <c r="B1601" t="s">
        <v>157</v>
      </c>
      <c r="C1601" t="s">
        <v>367</v>
      </c>
      <c r="D1601">
        <v>38.6267</v>
      </c>
      <c r="E1601">
        <v>46238.781335190426</v>
      </c>
      <c r="F1601">
        <v>1339.979858491665</v>
      </c>
      <c r="G1601">
        <v>2.1707782440643388</v>
      </c>
      <c r="H1601">
        <v>6.9876626319371931E-3</v>
      </c>
      <c r="I1601">
        <v>2.9</v>
      </c>
      <c r="J1601">
        <v>43970.68965517242</v>
      </c>
      <c r="K1601">
        <v>1702.7586206896551</v>
      </c>
      <c r="L1601">
        <v>0</v>
      </c>
      <c r="M1601">
        <v>8.2947661937945102E-3</v>
      </c>
    </row>
    <row r="1602" spans="1:13">
      <c r="A1602" s="14" t="s">
        <v>738</v>
      </c>
      <c r="B1602" t="s">
        <v>157</v>
      </c>
      <c r="C1602" t="s">
        <v>368</v>
      </c>
      <c r="D1602">
        <v>11.350000000000001</v>
      </c>
      <c r="E1602">
        <v>41961.196769456677</v>
      </c>
      <c r="F1602">
        <v>905.19823788546239</v>
      </c>
      <c r="G1602">
        <v>0</v>
      </c>
      <c r="H1602">
        <v>0</v>
      </c>
      <c r="I1602">
        <v>0.5</v>
      </c>
      <c r="J1602">
        <v>52670</v>
      </c>
      <c r="K1602">
        <v>0</v>
      </c>
      <c r="L1602">
        <v>0</v>
      </c>
      <c r="M1602">
        <v>0</v>
      </c>
    </row>
    <row r="1603" spans="1:13">
      <c r="A1603" s="14" t="s">
        <v>738</v>
      </c>
      <c r="B1603" t="s">
        <v>157</v>
      </c>
      <c r="C1603" t="s">
        <v>369</v>
      </c>
      <c r="D1603">
        <v>49.837699999999998</v>
      </c>
      <c r="E1603">
        <v>43206.159895019227</v>
      </c>
      <c r="F1603">
        <v>4734.9040987043945</v>
      </c>
      <c r="G1603">
        <v>1152.8256721317396</v>
      </c>
      <c r="H1603">
        <v>6.8009896672733107E-3</v>
      </c>
      <c r="I1603">
        <v>13.026999999999999</v>
      </c>
      <c r="J1603">
        <v>48252.047030526344</v>
      </c>
      <c r="K1603">
        <v>3003.4359407384659</v>
      </c>
      <c r="L1603">
        <v>760.70392262224618</v>
      </c>
      <c r="M1603">
        <v>7.3668741413032729E-2</v>
      </c>
    </row>
    <row r="1604" spans="1:13">
      <c r="A1604" s="14" t="s">
        <v>738</v>
      </c>
      <c r="B1604" t="s">
        <v>157</v>
      </c>
      <c r="C1604" t="s">
        <v>370</v>
      </c>
      <c r="D1604">
        <v>4.1078999999999999</v>
      </c>
    </row>
    <row r="1605" spans="1:13">
      <c r="A1605" s="14" t="s">
        <v>738</v>
      </c>
      <c r="B1605" t="s">
        <v>157</v>
      </c>
      <c r="C1605" t="s">
        <v>371</v>
      </c>
      <c r="D1605">
        <v>1.17</v>
      </c>
    </row>
    <row r="1606" spans="1:13">
      <c r="A1606" s="14" t="s">
        <v>739</v>
      </c>
      <c r="B1606" t="s">
        <v>158</v>
      </c>
      <c r="C1606" t="s">
        <v>365</v>
      </c>
      <c r="D1606">
        <v>454.48050000000018</v>
      </c>
      <c r="E1606">
        <v>44352.935595329895</v>
      </c>
      <c r="F1606">
        <v>2840.4674127932867</v>
      </c>
      <c r="G1606">
        <v>478.71308009914605</v>
      </c>
      <c r="H1606">
        <v>2.0144570860726258E-2</v>
      </c>
      <c r="I1606">
        <v>66.973799999999983</v>
      </c>
      <c r="J1606">
        <v>46494.476583878073</v>
      </c>
      <c r="K1606">
        <v>2514.5786859936288</v>
      </c>
      <c r="L1606">
        <v>494.31255207260153</v>
      </c>
      <c r="M1606">
        <v>3.2708240758147142E-2</v>
      </c>
    </row>
    <row r="1607" spans="1:13">
      <c r="A1607" s="14" t="s">
        <v>739</v>
      </c>
      <c r="B1607" t="s">
        <v>158</v>
      </c>
      <c r="C1607" t="s">
        <v>366</v>
      </c>
      <c r="D1607">
        <v>31.200000000000003</v>
      </c>
      <c r="E1607">
        <v>45437.406517094008</v>
      </c>
      <c r="F1607">
        <v>1892.852564102564</v>
      </c>
      <c r="G1607">
        <v>0</v>
      </c>
      <c r="H1607">
        <v>4.7710529230946694E-2</v>
      </c>
      <c r="I1607">
        <v>9.5000000000000018</v>
      </c>
      <c r="J1607">
        <v>52232.105263157886</v>
      </c>
      <c r="K1607">
        <v>3036.4210526315783</v>
      </c>
      <c r="L1607">
        <v>0</v>
      </c>
      <c r="M1607">
        <v>7.6474793242307271E-2</v>
      </c>
    </row>
    <row r="1608" spans="1:13">
      <c r="A1608" s="14" t="s">
        <v>739</v>
      </c>
      <c r="B1608" t="s">
        <v>158</v>
      </c>
      <c r="C1608" t="s">
        <v>367</v>
      </c>
      <c r="D1608">
        <v>108.97450000000001</v>
      </c>
      <c r="E1608">
        <v>47020.248987913081</v>
      </c>
      <c r="F1608">
        <v>1305.9660746321385</v>
      </c>
      <c r="G1608">
        <v>8.5384195385158907</v>
      </c>
      <c r="H1608">
        <v>1.638606263616196E-2</v>
      </c>
      <c r="I1608">
        <v>11.0768</v>
      </c>
      <c r="J1608">
        <v>46531.547318118348</v>
      </c>
      <c r="K1608">
        <v>770.25855842842691</v>
      </c>
      <c r="L1608">
        <v>16.955257836198179</v>
      </c>
      <c r="M1608">
        <v>3.3619450582280039E-3</v>
      </c>
    </row>
    <row r="1609" spans="1:13">
      <c r="A1609" s="14" t="s">
        <v>739</v>
      </c>
      <c r="B1609" t="s">
        <v>158</v>
      </c>
      <c r="C1609" t="s">
        <v>368</v>
      </c>
      <c r="D1609">
        <v>49.2</v>
      </c>
      <c r="E1609">
        <v>39674.170054200535</v>
      </c>
      <c r="F1609">
        <v>647.29674796747963</v>
      </c>
      <c r="G1609">
        <v>0</v>
      </c>
      <c r="H1609">
        <v>0</v>
      </c>
      <c r="I1609">
        <v>4.5999999999999996</v>
      </c>
      <c r="J1609">
        <v>39590.942028985512</v>
      </c>
      <c r="K1609">
        <v>0</v>
      </c>
      <c r="L1609">
        <v>0</v>
      </c>
      <c r="M1609">
        <v>0</v>
      </c>
    </row>
    <row r="1610" spans="1:13">
      <c r="A1610" s="14" t="s">
        <v>739</v>
      </c>
      <c r="B1610" t="s">
        <v>158</v>
      </c>
      <c r="C1610" t="s">
        <v>369</v>
      </c>
      <c r="D1610">
        <v>208.27600000000004</v>
      </c>
      <c r="E1610">
        <v>43628.818118746269</v>
      </c>
      <c r="F1610">
        <v>4822.7650329370636</v>
      </c>
      <c r="G1610">
        <v>1037.4833874282203</v>
      </c>
      <c r="H1610">
        <v>2.5201963205652999E-2</v>
      </c>
      <c r="I1610">
        <v>27.967000000000002</v>
      </c>
      <c r="J1610">
        <v>43107.002866473602</v>
      </c>
      <c r="K1610">
        <v>4435.0387957235307</v>
      </c>
      <c r="L1610">
        <v>1177.0365073121891</v>
      </c>
      <c r="M1610">
        <v>2.7734860392951498E-2</v>
      </c>
    </row>
    <row r="1611" spans="1:13">
      <c r="A1611" s="14" t="s">
        <v>739</v>
      </c>
      <c r="B1611" t="s">
        <v>158</v>
      </c>
      <c r="C1611" t="s">
        <v>370</v>
      </c>
      <c r="D1611">
        <v>18.600000000000001</v>
      </c>
      <c r="E1611">
        <v>43822.849462365593</v>
      </c>
      <c r="F1611">
        <v>1577.8494623655913</v>
      </c>
      <c r="G1611">
        <v>0</v>
      </c>
      <c r="H1611">
        <v>5.0464620292662819E-3</v>
      </c>
      <c r="I1611">
        <v>6.9999999999999991</v>
      </c>
      <c r="J1611">
        <v>50083.92857142858</v>
      </c>
      <c r="K1611">
        <v>867.857142857143</v>
      </c>
      <c r="L1611">
        <v>0</v>
      </c>
      <c r="M1611">
        <v>2.5826937230575123E-2</v>
      </c>
    </row>
    <row r="1612" spans="1:13">
      <c r="A1612" s="14" t="s">
        <v>739</v>
      </c>
      <c r="B1612" t="s">
        <v>158</v>
      </c>
      <c r="C1612" t="s">
        <v>371</v>
      </c>
      <c r="D1612">
        <v>38.230000000000004</v>
      </c>
      <c r="E1612">
        <v>46088.91577295318</v>
      </c>
      <c r="F1612">
        <v>625.211613915773</v>
      </c>
      <c r="G1612">
        <v>14.449385299503007</v>
      </c>
      <c r="H1612">
        <v>9.3733377661032648E-3</v>
      </c>
      <c r="I1612">
        <v>6.8299999999999992</v>
      </c>
      <c r="J1612">
        <v>53295.27818448023</v>
      </c>
      <c r="K1612">
        <v>135.16251830161056</v>
      </c>
      <c r="L1612">
        <v>0</v>
      </c>
      <c r="M1612">
        <v>5.3041235598729988E-2</v>
      </c>
    </row>
    <row r="1613" spans="1:13">
      <c r="A1613" s="14" t="s">
        <v>740</v>
      </c>
      <c r="B1613" t="s">
        <v>159</v>
      </c>
      <c r="C1613" t="s">
        <v>365</v>
      </c>
      <c r="D1613">
        <v>357.57459999999998</v>
      </c>
      <c r="E1613">
        <v>45649.024623113626</v>
      </c>
      <c r="F1613">
        <v>2097.6368287904133</v>
      </c>
      <c r="G1613">
        <v>406.21243790806142</v>
      </c>
      <c r="H1613">
        <v>3.0981962088897193E-2</v>
      </c>
      <c r="I1613">
        <v>50.844999999999999</v>
      </c>
      <c r="J1613">
        <v>46101.943816173341</v>
      </c>
      <c r="K1613">
        <v>1438.9951814337694</v>
      </c>
      <c r="L1613">
        <v>408.70724751696338</v>
      </c>
      <c r="M1613">
        <v>2.1141995167661763E-2</v>
      </c>
    </row>
    <row r="1614" spans="1:13">
      <c r="A1614" s="14" t="s">
        <v>740</v>
      </c>
      <c r="B1614" t="s">
        <v>159</v>
      </c>
      <c r="C1614" t="s">
        <v>366</v>
      </c>
      <c r="D1614">
        <v>21</v>
      </c>
      <c r="E1614">
        <v>62696.349206349201</v>
      </c>
      <c r="F1614">
        <v>95.238095238095241</v>
      </c>
      <c r="G1614">
        <v>0</v>
      </c>
      <c r="H1614">
        <v>0.15309641115607941</v>
      </c>
      <c r="I1614">
        <v>5.3</v>
      </c>
      <c r="J1614">
        <v>50679.088050314458</v>
      </c>
      <c r="K1614">
        <v>56.60377358490566</v>
      </c>
      <c r="L1614">
        <v>0</v>
      </c>
      <c r="M1614">
        <v>3.2892751000220044E-2</v>
      </c>
    </row>
    <row r="1615" spans="1:13">
      <c r="A1615" s="14" t="s">
        <v>740</v>
      </c>
      <c r="B1615" t="s">
        <v>159</v>
      </c>
      <c r="C1615" t="s">
        <v>367</v>
      </c>
      <c r="D1615">
        <v>123.71100000000001</v>
      </c>
      <c r="E1615">
        <v>45801.628183158027</v>
      </c>
      <c r="F1615">
        <v>895.06187808683126</v>
      </c>
      <c r="G1615">
        <v>0</v>
      </c>
      <c r="H1615">
        <v>2.0106045825472096E-2</v>
      </c>
      <c r="I1615">
        <v>13.371400000000001</v>
      </c>
      <c r="J1615">
        <v>49450.720318490698</v>
      </c>
      <c r="K1615">
        <v>1258.5817491063015</v>
      </c>
      <c r="L1615">
        <v>0</v>
      </c>
      <c r="M1615">
        <v>3.9275120362338108E-2</v>
      </c>
    </row>
    <row r="1616" spans="1:13">
      <c r="A1616" s="14" t="s">
        <v>740</v>
      </c>
      <c r="B1616" t="s">
        <v>159</v>
      </c>
      <c r="C1616" t="s">
        <v>368</v>
      </c>
      <c r="D1616">
        <v>45.4</v>
      </c>
      <c r="E1616">
        <v>41471.218795888402</v>
      </c>
      <c r="F1616">
        <v>19.162995594713657</v>
      </c>
      <c r="G1616">
        <v>0</v>
      </c>
      <c r="H1616">
        <v>4.7458940822758516E-3</v>
      </c>
      <c r="I1616">
        <v>1.3</v>
      </c>
      <c r="J1616">
        <v>56127.564102564109</v>
      </c>
      <c r="K1616">
        <v>0</v>
      </c>
      <c r="L1616">
        <v>0</v>
      </c>
      <c r="M1616">
        <v>5.2693612307130079E-2</v>
      </c>
    </row>
    <row r="1617" spans="1:13">
      <c r="A1617" s="14" t="s">
        <v>740</v>
      </c>
      <c r="B1617" t="s">
        <v>159</v>
      </c>
      <c r="C1617" t="s">
        <v>369</v>
      </c>
      <c r="D1617">
        <v>152.19359999999998</v>
      </c>
      <c r="E1617">
        <v>44586.992023098654</v>
      </c>
      <c r="F1617">
        <v>4059.2885640394866</v>
      </c>
      <c r="G1617">
        <v>934.31938005277516</v>
      </c>
      <c r="H1617">
        <v>2.6601531900647787E-2</v>
      </c>
      <c r="I1617">
        <v>18.173600000000004</v>
      </c>
      <c r="J1617">
        <v>42268.52714927146</v>
      </c>
      <c r="K1617">
        <v>2736.2729453713073</v>
      </c>
      <c r="L1617">
        <v>1101.4218426728878</v>
      </c>
      <c r="M1617">
        <v>1.0304651607439964E-2</v>
      </c>
    </row>
    <row r="1618" spans="1:13">
      <c r="A1618" s="14" t="s">
        <v>740</v>
      </c>
      <c r="B1618" t="s">
        <v>159</v>
      </c>
      <c r="C1618" t="s">
        <v>370</v>
      </c>
      <c r="D1618">
        <v>14.509999999999998</v>
      </c>
      <c r="E1618">
        <v>43377.463818056523</v>
      </c>
      <c r="F1618">
        <v>1286.3480358373538</v>
      </c>
      <c r="G1618">
        <v>210.4631288766368</v>
      </c>
      <c r="H1618">
        <v>7.7764004100512093E-3</v>
      </c>
      <c r="I1618">
        <v>7.8</v>
      </c>
      <c r="J1618">
        <v>43343.162393162391</v>
      </c>
      <c r="K1618">
        <v>403.36153846153849</v>
      </c>
      <c r="L1618">
        <v>71.197435897435909</v>
      </c>
      <c r="M1618">
        <v>9.8361905501727562E-3</v>
      </c>
    </row>
    <row r="1619" spans="1:13">
      <c r="A1619" s="14" t="s">
        <v>740</v>
      </c>
      <c r="B1619" t="s">
        <v>159</v>
      </c>
      <c r="C1619" t="s">
        <v>371</v>
      </c>
      <c r="D1619">
        <v>0.76</v>
      </c>
    </row>
    <row r="1620" spans="1:13">
      <c r="A1620" s="14" t="s">
        <v>741</v>
      </c>
      <c r="B1620" t="s">
        <v>160</v>
      </c>
      <c r="C1620" t="s">
        <v>365</v>
      </c>
      <c r="D1620">
        <v>702.18740000000003</v>
      </c>
      <c r="E1620">
        <v>44471.464386821819</v>
      </c>
      <c r="F1620">
        <v>2592.3637479111708</v>
      </c>
      <c r="G1620">
        <v>551.84755522528587</v>
      </c>
      <c r="H1620">
        <v>1.5192904595906611E-2</v>
      </c>
      <c r="I1620">
        <v>81.38</v>
      </c>
      <c r="J1620">
        <v>46744.122403436588</v>
      </c>
      <c r="K1620">
        <v>2631.996927992137</v>
      </c>
      <c r="L1620">
        <v>632.04829196362755</v>
      </c>
      <c r="M1620">
        <v>3.9419526060286134E-2</v>
      </c>
    </row>
    <row r="1621" spans="1:13">
      <c r="A1621" s="14" t="s">
        <v>741</v>
      </c>
      <c r="B1621" t="s">
        <v>160</v>
      </c>
      <c r="C1621" t="s">
        <v>366</v>
      </c>
      <c r="D1621">
        <v>71.766199999999998</v>
      </c>
      <c r="E1621">
        <v>46859.265898617094</v>
      </c>
      <c r="F1621">
        <v>509.76643601026666</v>
      </c>
      <c r="G1621">
        <v>1.7905364921090987</v>
      </c>
      <c r="H1621">
        <v>6.204283445554782E-2</v>
      </c>
      <c r="I1621">
        <v>6.2</v>
      </c>
      <c r="J1621">
        <v>70654.048387096773</v>
      </c>
      <c r="K1621">
        <v>672.09677419354841</v>
      </c>
      <c r="L1621">
        <v>0</v>
      </c>
      <c r="M1621">
        <v>0.28326772904384473</v>
      </c>
    </row>
    <row r="1622" spans="1:13">
      <c r="A1622" s="14" t="s">
        <v>741</v>
      </c>
      <c r="B1622" t="s">
        <v>160</v>
      </c>
      <c r="C1622" t="s">
        <v>367</v>
      </c>
      <c r="D1622">
        <v>211.72700000000006</v>
      </c>
      <c r="E1622">
        <v>47843.888894661519</v>
      </c>
      <c r="F1622">
        <v>1416.0735286477393</v>
      </c>
      <c r="G1622">
        <v>23.28762982519941</v>
      </c>
      <c r="H1622">
        <v>1.6193749446795858E-2</v>
      </c>
      <c r="I1622">
        <v>17.658200000000001</v>
      </c>
      <c r="J1622">
        <v>47899.95602420783</v>
      </c>
      <c r="K1622">
        <v>1036.2324585744866</v>
      </c>
      <c r="L1622">
        <v>18.527936029719903</v>
      </c>
      <c r="M1622">
        <v>5.799508149741112E-3</v>
      </c>
    </row>
    <row r="1623" spans="1:13">
      <c r="A1623" s="14" t="s">
        <v>741</v>
      </c>
      <c r="B1623" t="s">
        <v>160</v>
      </c>
      <c r="C1623" t="s">
        <v>368</v>
      </c>
      <c r="D1623">
        <v>59.858599999999996</v>
      </c>
      <c r="E1623">
        <v>41963.24586887542</v>
      </c>
      <c r="F1623">
        <v>230.12566281202703</v>
      </c>
      <c r="G1623">
        <v>2.972171083186042</v>
      </c>
      <c r="H1623">
        <v>1.2560861815797993E-2</v>
      </c>
      <c r="I1623">
        <v>4.2</v>
      </c>
      <c r="J1623">
        <v>37209.369047619046</v>
      </c>
      <c r="K1623">
        <v>99.285714285714278</v>
      </c>
      <c r="L1623">
        <v>0</v>
      </c>
      <c r="M1623">
        <v>0</v>
      </c>
    </row>
    <row r="1624" spans="1:13">
      <c r="A1624" s="14" t="s">
        <v>741</v>
      </c>
      <c r="B1624" t="s">
        <v>160</v>
      </c>
      <c r="C1624" t="s">
        <v>369</v>
      </c>
      <c r="D1624">
        <v>311.00090000000012</v>
      </c>
      <c r="E1624">
        <v>41749.684220474352</v>
      </c>
      <c r="F1624">
        <v>4349.2896644350603</v>
      </c>
      <c r="G1624">
        <v>1167.3051106926048</v>
      </c>
      <c r="H1624">
        <v>5.4745740599006837E-3</v>
      </c>
      <c r="I1624">
        <v>41.546799999999998</v>
      </c>
      <c r="J1624">
        <v>42700.39857201196</v>
      </c>
      <c r="K1624">
        <v>4150.8936909701833</v>
      </c>
      <c r="L1624">
        <v>1230.1529841046722</v>
      </c>
      <c r="M1624">
        <v>7.9887816166494662E-3</v>
      </c>
    </row>
    <row r="1625" spans="1:13">
      <c r="A1625" s="14" t="s">
        <v>741</v>
      </c>
      <c r="B1625" t="s">
        <v>160</v>
      </c>
      <c r="C1625" t="s">
        <v>370</v>
      </c>
      <c r="D1625">
        <v>31.634399999999999</v>
      </c>
      <c r="E1625">
        <v>49490.355356826738</v>
      </c>
      <c r="F1625">
        <v>1577.6651366866452</v>
      </c>
      <c r="G1625">
        <v>28.579015249222365</v>
      </c>
      <c r="H1625">
        <v>7.4698465575102208E-3</v>
      </c>
      <c r="I1625">
        <v>5.6750000000000007</v>
      </c>
      <c r="J1625">
        <v>44539.374449339208</v>
      </c>
      <c r="K1625">
        <v>3322.2132158590307</v>
      </c>
      <c r="L1625">
        <v>0</v>
      </c>
      <c r="M1625">
        <v>0</v>
      </c>
    </row>
    <row r="1626" spans="1:13">
      <c r="A1626" s="14" t="s">
        <v>741</v>
      </c>
      <c r="B1626" t="s">
        <v>160</v>
      </c>
      <c r="C1626" t="s">
        <v>371</v>
      </c>
      <c r="D1626">
        <v>16.200299999999999</v>
      </c>
      <c r="E1626">
        <v>41536.220050966142</v>
      </c>
      <c r="F1626">
        <v>4172.9887718128675</v>
      </c>
      <c r="G1626">
        <v>1131.2352240390612</v>
      </c>
      <c r="H1626">
        <v>0</v>
      </c>
      <c r="I1626">
        <v>6.1</v>
      </c>
      <c r="J1626">
        <v>55253.993169398913</v>
      </c>
      <c r="K1626">
        <v>0</v>
      </c>
      <c r="L1626">
        <v>0</v>
      </c>
      <c r="M1626">
        <v>3.7287070936667714E-2</v>
      </c>
    </row>
    <row r="1627" spans="1:13">
      <c r="A1627" s="14" t="s">
        <v>742</v>
      </c>
      <c r="B1627" t="s">
        <v>161</v>
      </c>
      <c r="C1627" t="s">
        <v>365</v>
      </c>
      <c r="D1627">
        <v>302.63650000000001</v>
      </c>
      <c r="E1627">
        <v>45490.713784138163</v>
      </c>
      <c r="F1627">
        <v>2538.7861014781779</v>
      </c>
      <c r="G1627">
        <v>349.27125445873179</v>
      </c>
      <c r="H1627">
        <v>2.0953344648393851E-2</v>
      </c>
      <c r="I1627">
        <v>36.777199999999993</v>
      </c>
      <c r="J1627">
        <v>45507.029128554284</v>
      </c>
      <c r="K1627">
        <v>2255.8829927237525</v>
      </c>
      <c r="L1627">
        <v>529.4473206225598</v>
      </c>
      <c r="M1627">
        <v>1.9306007990766542E-2</v>
      </c>
    </row>
    <row r="1628" spans="1:13">
      <c r="A1628" s="14" t="s">
        <v>742</v>
      </c>
      <c r="B1628" t="s">
        <v>161</v>
      </c>
      <c r="C1628" t="s">
        <v>366</v>
      </c>
      <c r="D1628">
        <v>18.138000000000002</v>
      </c>
      <c r="E1628">
        <v>54672.375675377654</v>
      </c>
      <c r="F1628">
        <v>2473.4810894255152</v>
      </c>
      <c r="G1628">
        <v>1.6743852684970779</v>
      </c>
      <c r="H1628">
        <v>9.8945995022116914E-2</v>
      </c>
      <c r="I1628">
        <v>3.3734000000000002</v>
      </c>
      <c r="J1628">
        <v>59412.975040018973</v>
      </c>
      <c r="K1628">
        <v>148.21841465583682</v>
      </c>
      <c r="L1628">
        <v>34.34813541234363</v>
      </c>
      <c r="M1628">
        <v>0.13490857119432004</v>
      </c>
    </row>
    <row r="1629" spans="1:13">
      <c r="A1629" s="14" t="s">
        <v>742</v>
      </c>
      <c r="B1629" t="s">
        <v>161</v>
      </c>
      <c r="C1629" t="s">
        <v>367</v>
      </c>
      <c r="D1629">
        <v>105.01810000000002</v>
      </c>
      <c r="E1629">
        <v>47471.373478793983</v>
      </c>
      <c r="F1629">
        <v>1564.7874033142855</v>
      </c>
      <c r="G1629">
        <v>3.6128057925252883</v>
      </c>
      <c r="H1629">
        <v>1.0255013462568763E-2</v>
      </c>
      <c r="I1629">
        <v>9.2331000000000003</v>
      </c>
      <c r="J1629">
        <v>46635.081301693543</v>
      </c>
      <c r="K1629">
        <v>0</v>
      </c>
      <c r="L1629">
        <v>28.840801031072989</v>
      </c>
      <c r="M1629">
        <v>4.1683468448082978E-3</v>
      </c>
    </row>
    <row r="1630" spans="1:13">
      <c r="A1630" s="14" t="s">
        <v>742</v>
      </c>
      <c r="B1630" t="s">
        <v>161</v>
      </c>
      <c r="C1630" t="s">
        <v>368</v>
      </c>
      <c r="D1630">
        <v>31.688800000000011</v>
      </c>
      <c r="E1630">
        <v>41869.398862268892</v>
      </c>
      <c r="F1630">
        <v>41.213299336043001</v>
      </c>
      <c r="G1630">
        <v>0</v>
      </c>
      <c r="H1630">
        <v>6.3460474832483472E-3</v>
      </c>
      <c r="I1630">
        <v>1</v>
      </c>
      <c r="J1630">
        <v>36200</v>
      </c>
      <c r="K1630">
        <v>0</v>
      </c>
      <c r="L1630">
        <v>0</v>
      </c>
      <c r="M1630">
        <v>0</v>
      </c>
    </row>
    <row r="1631" spans="1:13">
      <c r="A1631" s="14" t="s">
        <v>742</v>
      </c>
      <c r="B1631" t="s">
        <v>161</v>
      </c>
      <c r="C1631" t="s">
        <v>369</v>
      </c>
      <c r="D1631">
        <v>124.65340000000002</v>
      </c>
      <c r="E1631">
        <v>42892.388361114361</v>
      </c>
      <c r="F1631">
        <v>4053.0490143068696</v>
      </c>
      <c r="G1631">
        <v>839.63542109561388</v>
      </c>
      <c r="H1631">
        <v>2.2659103887827738E-2</v>
      </c>
      <c r="I1631">
        <v>18.483799999999999</v>
      </c>
      <c r="J1631">
        <v>41667.226120530773</v>
      </c>
      <c r="K1631">
        <v>4061.7221566993794</v>
      </c>
      <c r="L1631">
        <v>1020.3821724969974</v>
      </c>
      <c r="M1631">
        <v>0</v>
      </c>
    </row>
    <row r="1632" spans="1:13">
      <c r="A1632" s="14" t="s">
        <v>742</v>
      </c>
      <c r="B1632" t="s">
        <v>161</v>
      </c>
      <c r="C1632" t="s">
        <v>370</v>
      </c>
      <c r="D1632">
        <v>12.999999999999998</v>
      </c>
      <c r="E1632">
        <v>46214.378205128211</v>
      </c>
      <c r="F1632">
        <v>3754.1538461538466</v>
      </c>
      <c r="G1632">
        <v>48.387692307692312</v>
      </c>
      <c r="H1632">
        <v>0</v>
      </c>
      <c r="I1632">
        <v>2.7069000000000001</v>
      </c>
      <c r="J1632">
        <v>50454.907212432423</v>
      </c>
      <c r="K1632">
        <v>2267.9079389707781</v>
      </c>
      <c r="L1632">
        <v>0</v>
      </c>
      <c r="M1632">
        <v>3.5115344312379865E-2</v>
      </c>
    </row>
    <row r="1633" spans="1:13">
      <c r="A1633" s="14" t="s">
        <v>742</v>
      </c>
      <c r="B1633" t="s">
        <v>161</v>
      </c>
      <c r="C1633" t="s">
        <v>371</v>
      </c>
      <c r="D1633">
        <v>10.138200000000001</v>
      </c>
      <c r="E1633">
        <v>50885.703412177041</v>
      </c>
      <c r="F1633">
        <v>374.62271409125879</v>
      </c>
      <c r="G1633">
        <v>0</v>
      </c>
      <c r="H1633">
        <v>1.5722912268583682E-2</v>
      </c>
      <c r="I1633">
        <v>1.98</v>
      </c>
      <c r="J1633">
        <v>50336.338383838382</v>
      </c>
      <c r="K1633">
        <v>631.31313131313129</v>
      </c>
      <c r="L1633">
        <v>115.60101010101009</v>
      </c>
      <c r="M1633">
        <v>0</v>
      </c>
    </row>
    <row r="1634" spans="1:13">
      <c r="A1634" s="14" t="s">
        <v>743</v>
      </c>
      <c r="B1634" t="s">
        <v>162</v>
      </c>
      <c r="C1634" t="s">
        <v>365</v>
      </c>
      <c r="D1634">
        <v>162.42469999999994</v>
      </c>
      <c r="E1634">
        <v>45733.219880761149</v>
      </c>
      <c r="F1634">
        <v>2982.7798973924541</v>
      </c>
      <c r="G1634">
        <v>335.46252509624475</v>
      </c>
      <c r="H1634">
        <v>2.8081398509197938E-2</v>
      </c>
      <c r="I1634">
        <v>19.049999999999997</v>
      </c>
      <c r="J1634">
        <v>47424.387576552937</v>
      </c>
      <c r="K1634">
        <v>1074.1737532808402</v>
      </c>
      <c r="L1634">
        <v>148.35328083989504</v>
      </c>
      <c r="M1634">
        <v>2.9170801534504829E-2</v>
      </c>
    </row>
    <row r="1635" spans="1:13">
      <c r="A1635" s="14" t="s">
        <v>743</v>
      </c>
      <c r="B1635" t="s">
        <v>162</v>
      </c>
      <c r="C1635" t="s">
        <v>366</v>
      </c>
      <c r="D1635">
        <v>11.299999999999999</v>
      </c>
      <c r="E1635">
        <v>62217.109144542781</v>
      </c>
      <c r="F1635">
        <v>0</v>
      </c>
      <c r="G1635">
        <v>0</v>
      </c>
      <c r="H1635">
        <v>0.14621531794648104</v>
      </c>
      <c r="I1635">
        <v>5.2</v>
      </c>
      <c r="J1635">
        <v>52714.10256410257</v>
      </c>
      <c r="K1635">
        <v>0</v>
      </c>
      <c r="L1635">
        <v>0</v>
      </c>
      <c r="M1635">
        <v>9.189507989396109E-2</v>
      </c>
    </row>
    <row r="1636" spans="1:13">
      <c r="A1636" s="14" t="s">
        <v>743</v>
      </c>
      <c r="B1636" t="s">
        <v>162</v>
      </c>
      <c r="C1636" t="s">
        <v>367</v>
      </c>
      <c r="D1636">
        <v>44.5871</v>
      </c>
      <c r="E1636">
        <v>46512.283859382354</v>
      </c>
      <c r="F1636">
        <v>2041.5815336722956</v>
      </c>
      <c r="G1636">
        <v>0</v>
      </c>
      <c r="H1636">
        <v>1.7315694958366698E-2</v>
      </c>
      <c r="I1636">
        <v>1.45</v>
      </c>
      <c r="J1636">
        <v>45459.482758620688</v>
      </c>
      <c r="K1636">
        <v>0</v>
      </c>
      <c r="L1636">
        <v>0</v>
      </c>
      <c r="M1636">
        <v>0</v>
      </c>
    </row>
    <row r="1637" spans="1:13">
      <c r="A1637" s="14" t="s">
        <v>743</v>
      </c>
      <c r="B1637" t="s">
        <v>162</v>
      </c>
      <c r="C1637" t="s">
        <v>368</v>
      </c>
      <c r="D1637">
        <v>17.5</v>
      </c>
    </row>
    <row r="1638" spans="1:13">
      <c r="A1638" s="14" t="s">
        <v>743</v>
      </c>
      <c r="B1638" t="s">
        <v>162</v>
      </c>
      <c r="C1638" t="s">
        <v>369</v>
      </c>
      <c r="D1638">
        <v>82.917599999999993</v>
      </c>
      <c r="E1638">
        <v>43799.478850087318</v>
      </c>
      <c r="F1638">
        <v>4665.7637220565975</v>
      </c>
      <c r="G1638">
        <v>657.12707555452653</v>
      </c>
      <c r="H1638">
        <v>1.7857988929498851E-2</v>
      </c>
      <c r="I1638">
        <v>7.2</v>
      </c>
      <c r="J1638">
        <v>44790.972222222219</v>
      </c>
      <c r="K1638">
        <v>2430.8347222222224</v>
      </c>
      <c r="L1638">
        <v>392.51805555555558</v>
      </c>
      <c r="M1638">
        <v>0</v>
      </c>
    </row>
    <row r="1639" spans="1:13">
      <c r="A1639" s="14" t="s">
        <v>743</v>
      </c>
      <c r="B1639" t="s">
        <v>162</v>
      </c>
      <c r="C1639" t="s">
        <v>370</v>
      </c>
      <c r="D1639">
        <v>3</v>
      </c>
    </row>
    <row r="1640" spans="1:13">
      <c r="A1640" s="14" t="s">
        <v>743</v>
      </c>
      <c r="B1640" t="s">
        <v>162</v>
      </c>
      <c r="C1640" t="s">
        <v>371</v>
      </c>
      <c r="D1640">
        <v>3.12</v>
      </c>
    </row>
    <row r="1641" spans="1:13">
      <c r="A1641" s="14" t="s">
        <v>744</v>
      </c>
      <c r="B1641" t="s">
        <v>163</v>
      </c>
      <c r="C1641" t="s">
        <v>365</v>
      </c>
      <c r="D1641">
        <v>108.65060000000001</v>
      </c>
      <c r="E1641">
        <v>44948.655148169128</v>
      </c>
      <c r="F1641">
        <v>2933.5953045818424</v>
      </c>
      <c r="G1641">
        <v>371.642494381071</v>
      </c>
      <c r="H1641">
        <v>1.7545469080820358E-2</v>
      </c>
      <c r="I1641">
        <v>10.920400000000001</v>
      </c>
      <c r="J1641">
        <v>47704.923964934125</v>
      </c>
      <c r="K1641">
        <v>3502.0338082854105</v>
      </c>
      <c r="L1641">
        <v>558.80370682392584</v>
      </c>
      <c r="M1641">
        <v>3.967331011711106E-2</v>
      </c>
    </row>
    <row r="1642" spans="1:13">
      <c r="A1642" s="14" t="s">
        <v>744</v>
      </c>
      <c r="B1642" t="s">
        <v>163</v>
      </c>
      <c r="C1642" t="s">
        <v>366</v>
      </c>
      <c r="D1642">
        <v>7.8517999999999999</v>
      </c>
      <c r="E1642">
        <v>53764.200140944326</v>
      </c>
      <c r="F1642">
        <v>1480.0427927354237</v>
      </c>
      <c r="G1642">
        <v>0</v>
      </c>
      <c r="H1642">
        <v>0.10272533262577435</v>
      </c>
      <c r="I1642">
        <v>2.2999999999999998</v>
      </c>
      <c r="J1642">
        <v>62470.000000000007</v>
      </c>
      <c r="K1642">
        <v>361.73913043478262</v>
      </c>
      <c r="L1642">
        <v>0</v>
      </c>
      <c r="M1642">
        <v>9.5470073049944787E-2</v>
      </c>
    </row>
    <row r="1643" spans="1:13">
      <c r="A1643" s="14" t="s">
        <v>744</v>
      </c>
      <c r="B1643" t="s">
        <v>163</v>
      </c>
      <c r="C1643" t="s">
        <v>367</v>
      </c>
      <c r="D1643">
        <v>35.129000000000005</v>
      </c>
      <c r="E1643">
        <v>45746.055988879074</v>
      </c>
      <c r="F1643">
        <v>2439.2097697059407</v>
      </c>
      <c r="G1643">
        <v>0</v>
      </c>
      <c r="H1643">
        <v>1.1009923665646805E-2</v>
      </c>
      <c r="I1643">
        <v>2.6730999999999998</v>
      </c>
      <c r="J1643">
        <v>45550.357574850677</v>
      </c>
      <c r="K1643">
        <v>1888.8182260297035</v>
      </c>
      <c r="L1643">
        <v>0</v>
      </c>
      <c r="M1643">
        <v>2.4665576051372498E-2</v>
      </c>
    </row>
    <row r="1644" spans="1:13">
      <c r="A1644" s="14" t="s">
        <v>744</v>
      </c>
      <c r="B1644" t="s">
        <v>163</v>
      </c>
      <c r="C1644" t="s">
        <v>368</v>
      </c>
      <c r="D1644">
        <v>26.363899999999997</v>
      </c>
      <c r="E1644">
        <v>42125.280655239432</v>
      </c>
      <c r="F1644">
        <v>2461.5857289702967</v>
      </c>
      <c r="G1644">
        <v>0</v>
      </c>
      <c r="H1644">
        <v>1.9770301306832827E-2</v>
      </c>
      <c r="I1644">
        <v>0.4</v>
      </c>
      <c r="J1644">
        <v>35950</v>
      </c>
      <c r="K1644">
        <v>415</v>
      </c>
      <c r="L1644">
        <v>0</v>
      </c>
      <c r="M1644">
        <v>0</v>
      </c>
    </row>
    <row r="1645" spans="1:13">
      <c r="A1645" s="14" t="s">
        <v>744</v>
      </c>
      <c r="B1645" t="s">
        <v>163</v>
      </c>
      <c r="C1645" t="s">
        <v>369</v>
      </c>
      <c r="D1645">
        <v>31.535899999999998</v>
      </c>
      <c r="E1645">
        <v>42826.021567219155</v>
      </c>
      <c r="F1645">
        <v>4717.5723540472927</v>
      </c>
      <c r="G1645">
        <v>1280.4194584584554</v>
      </c>
      <c r="H1645">
        <v>0</v>
      </c>
      <c r="I1645">
        <v>3.9872999999999998</v>
      </c>
      <c r="J1645">
        <v>39342.376420133929</v>
      </c>
      <c r="K1645">
        <v>7786.8758307626722</v>
      </c>
      <c r="L1645">
        <v>1530.4491761342263</v>
      </c>
      <c r="M1645">
        <v>0</v>
      </c>
    </row>
    <row r="1646" spans="1:13">
      <c r="A1646" s="14" t="s">
        <v>744</v>
      </c>
      <c r="B1646" t="s">
        <v>163</v>
      </c>
      <c r="C1646" t="s">
        <v>370</v>
      </c>
      <c r="D1646">
        <v>3.52</v>
      </c>
    </row>
    <row r="1647" spans="1:13">
      <c r="A1647" s="14" t="s">
        <v>744</v>
      </c>
      <c r="B1647" t="s">
        <v>163</v>
      </c>
      <c r="C1647" t="s">
        <v>371</v>
      </c>
      <c r="D1647">
        <v>4.25</v>
      </c>
    </row>
    <row r="1648" spans="1:13">
      <c r="A1648" s="14" t="s">
        <v>745</v>
      </c>
      <c r="B1648" t="s">
        <v>164</v>
      </c>
      <c r="C1648" t="s">
        <v>365</v>
      </c>
      <c r="D1648">
        <v>256.87030481475432</v>
      </c>
      <c r="E1648">
        <v>45018.450342113836</v>
      </c>
      <c r="F1648">
        <v>1931.6621294852755</v>
      </c>
      <c r="G1648">
        <v>356.05112107433729</v>
      </c>
      <c r="H1648">
        <v>2.5243459282998631E-2</v>
      </c>
      <c r="I1648">
        <v>31.381300000000003</v>
      </c>
      <c r="J1648">
        <v>46984.852948518172</v>
      </c>
      <c r="K1648">
        <v>3138.2304111047024</v>
      </c>
      <c r="L1648">
        <v>707.29765815947724</v>
      </c>
      <c r="M1648">
        <v>5.7603629169987743E-2</v>
      </c>
    </row>
    <row r="1649" spans="1:13">
      <c r="A1649" s="14" t="s">
        <v>745</v>
      </c>
      <c r="B1649" t="s">
        <v>164</v>
      </c>
      <c r="C1649" t="s">
        <v>366</v>
      </c>
      <c r="D1649">
        <v>14.682538747916279</v>
      </c>
      <c r="E1649">
        <v>53668.665164950697</v>
      </c>
      <c r="F1649">
        <v>193.01839066504738</v>
      </c>
      <c r="G1649">
        <v>0</v>
      </c>
      <c r="H1649">
        <v>0.10169279628758576</v>
      </c>
      <c r="I1649">
        <v>2.2800000000000002</v>
      </c>
      <c r="J1649">
        <v>49150.584795321629</v>
      </c>
      <c r="K1649">
        <v>677.15789473684208</v>
      </c>
      <c r="L1649">
        <v>0</v>
      </c>
      <c r="M1649">
        <v>0</v>
      </c>
    </row>
    <row r="1650" spans="1:13">
      <c r="A1650" s="14" t="s">
        <v>745</v>
      </c>
      <c r="B1650" t="s">
        <v>164</v>
      </c>
      <c r="C1650" t="s">
        <v>367</v>
      </c>
      <c r="D1650">
        <v>79.273499999999999</v>
      </c>
      <c r="E1650">
        <v>46968.720789418912</v>
      </c>
      <c r="F1650">
        <v>1429.0269762278695</v>
      </c>
      <c r="G1650">
        <v>11.257355862930236</v>
      </c>
      <c r="H1650">
        <v>6.8263084207941336E-3</v>
      </c>
      <c r="I1650">
        <v>7.7611999999999997</v>
      </c>
      <c r="J1650">
        <v>49958.372524008308</v>
      </c>
      <c r="K1650">
        <v>1224.2952120806062</v>
      </c>
      <c r="L1650">
        <v>13.323970520022677</v>
      </c>
      <c r="M1650">
        <v>0</v>
      </c>
    </row>
    <row r="1651" spans="1:13">
      <c r="A1651" s="14" t="s">
        <v>745</v>
      </c>
      <c r="B1651" t="s">
        <v>164</v>
      </c>
      <c r="C1651" t="s">
        <v>368</v>
      </c>
      <c r="D1651">
        <v>37.424066066838051</v>
      </c>
      <c r="E1651">
        <v>41295.821198936566</v>
      </c>
      <c r="F1651">
        <v>33.400967114785026</v>
      </c>
      <c r="G1651">
        <v>0</v>
      </c>
      <c r="H1651">
        <v>9.9822792991285849E-3</v>
      </c>
      <c r="I1651">
        <v>3.8000000000000003</v>
      </c>
      <c r="J1651">
        <v>38467.982456140344</v>
      </c>
      <c r="K1651">
        <v>0</v>
      </c>
      <c r="L1651">
        <v>0</v>
      </c>
      <c r="M1651">
        <v>0</v>
      </c>
    </row>
    <row r="1652" spans="1:13">
      <c r="A1652" s="14" t="s">
        <v>745</v>
      </c>
      <c r="B1652" t="s">
        <v>164</v>
      </c>
      <c r="C1652" t="s">
        <v>369</v>
      </c>
      <c r="D1652">
        <v>108.49349999999998</v>
      </c>
      <c r="E1652">
        <v>43772.012501517005</v>
      </c>
      <c r="F1652">
        <v>3364.2528815090309</v>
      </c>
      <c r="G1652">
        <v>828.49654587602015</v>
      </c>
      <c r="H1652">
        <v>3.4293392084113694E-2</v>
      </c>
      <c r="I1652">
        <v>16.3401</v>
      </c>
      <c r="J1652">
        <v>46652.642578686799</v>
      </c>
      <c r="K1652">
        <v>5350.9972399189737</v>
      </c>
      <c r="L1652">
        <v>1352.0425211596016</v>
      </c>
      <c r="M1652">
        <v>0.10662771535853793</v>
      </c>
    </row>
    <row r="1653" spans="1:13">
      <c r="A1653" s="14" t="s">
        <v>745</v>
      </c>
      <c r="B1653" t="s">
        <v>164</v>
      </c>
      <c r="C1653" t="s">
        <v>370</v>
      </c>
      <c r="D1653">
        <v>9.3266999999999989</v>
      </c>
    </row>
    <row r="1654" spans="1:13">
      <c r="A1654" s="14" t="s">
        <v>745</v>
      </c>
      <c r="B1654" t="s">
        <v>164</v>
      </c>
      <c r="C1654" t="s">
        <v>371</v>
      </c>
      <c r="D1654">
        <v>7.67</v>
      </c>
    </row>
    <row r="1655" spans="1:13">
      <c r="A1655" s="14" t="s">
        <v>746</v>
      </c>
      <c r="B1655" t="s">
        <v>165</v>
      </c>
      <c r="C1655" t="s">
        <v>365</v>
      </c>
      <c r="D1655">
        <v>112.62783557947141</v>
      </c>
      <c r="E1655">
        <v>44268.855823673279</v>
      </c>
      <c r="F1655">
        <v>2423.2493556836666</v>
      </c>
      <c r="G1655">
        <v>441.32544804989408</v>
      </c>
      <c r="H1655">
        <v>1.6084912680210884E-2</v>
      </c>
      <c r="I1655">
        <v>12.4628</v>
      </c>
      <c r="J1655">
        <v>46606.378850124653</v>
      </c>
      <c r="K1655">
        <v>3305.5428956574765</v>
      </c>
      <c r="L1655">
        <v>566.42568283210835</v>
      </c>
      <c r="M1655">
        <v>2.0400006077828912E-2</v>
      </c>
    </row>
    <row r="1656" spans="1:13">
      <c r="A1656" s="14" t="s">
        <v>746</v>
      </c>
      <c r="B1656" t="s">
        <v>165</v>
      </c>
      <c r="C1656" t="s">
        <v>366</v>
      </c>
      <c r="D1656">
        <v>7.1000000000000005</v>
      </c>
    </row>
    <row r="1657" spans="1:13">
      <c r="A1657" s="14" t="s">
        <v>746</v>
      </c>
      <c r="B1657" t="s">
        <v>165</v>
      </c>
      <c r="C1657" t="s">
        <v>367</v>
      </c>
      <c r="D1657">
        <v>28.735399999999998</v>
      </c>
      <c r="E1657">
        <v>44889.669768531727</v>
      </c>
      <c r="F1657">
        <v>1542.940066955741</v>
      </c>
      <c r="G1657">
        <v>0</v>
      </c>
      <c r="H1657">
        <v>2.8212900145607564E-3</v>
      </c>
      <c r="I1657">
        <v>3.863</v>
      </c>
      <c r="J1657">
        <v>48123.455431875052</v>
      </c>
      <c r="K1657">
        <v>1596.4276469065494</v>
      </c>
      <c r="L1657">
        <v>0</v>
      </c>
      <c r="M1657">
        <v>0</v>
      </c>
    </row>
    <row r="1658" spans="1:13">
      <c r="A1658" s="14" t="s">
        <v>746</v>
      </c>
      <c r="B1658" t="s">
        <v>165</v>
      </c>
      <c r="C1658" t="s">
        <v>368</v>
      </c>
      <c r="D1658">
        <v>11.024899999999999</v>
      </c>
    </row>
    <row r="1659" spans="1:13">
      <c r="A1659" s="14" t="s">
        <v>746</v>
      </c>
      <c r="B1659" t="s">
        <v>165</v>
      </c>
      <c r="C1659" t="s">
        <v>369</v>
      </c>
      <c r="D1659">
        <v>50.717535579471352</v>
      </c>
      <c r="E1659">
        <v>41245.307586410228</v>
      </c>
      <c r="F1659">
        <v>3943.1791729436486</v>
      </c>
      <c r="G1659">
        <v>980.0462390786796</v>
      </c>
      <c r="H1659">
        <v>3.9683393554113865E-3</v>
      </c>
      <c r="I1659">
        <v>6.3997999999999999</v>
      </c>
      <c r="J1659">
        <v>44443.118534954221</v>
      </c>
      <c r="K1659">
        <v>4488.8215256726771</v>
      </c>
      <c r="L1659">
        <v>1103.0422825713301</v>
      </c>
      <c r="M1659">
        <v>2.2922115718572209E-2</v>
      </c>
    </row>
    <row r="1660" spans="1:13">
      <c r="A1660" s="14" t="s">
        <v>746</v>
      </c>
      <c r="B1660" t="s">
        <v>165</v>
      </c>
      <c r="C1660" t="s">
        <v>370</v>
      </c>
      <c r="D1660">
        <v>9.9499999999999993</v>
      </c>
      <c r="E1660">
        <v>47510.217755443889</v>
      </c>
      <c r="F1660">
        <v>1286.6331658291458</v>
      </c>
      <c r="G1660">
        <v>0</v>
      </c>
      <c r="H1660">
        <v>2.3570527246588934E-2</v>
      </c>
      <c r="I1660">
        <v>0.6</v>
      </c>
      <c r="J1660">
        <v>36533.333333333336</v>
      </c>
      <c r="K1660">
        <v>9818.3333333333339</v>
      </c>
      <c r="L1660">
        <v>0</v>
      </c>
      <c r="M1660">
        <v>0</v>
      </c>
    </row>
    <row r="1661" spans="1:13">
      <c r="A1661" s="14" t="s">
        <v>746</v>
      </c>
      <c r="B1661" t="s">
        <v>165</v>
      </c>
      <c r="C1661" t="s">
        <v>371</v>
      </c>
      <c r="D1661">
        <v>5.1000000000000005</v>
      </c>
    </row>
    <row r="1662" spans="1:13">
      <c r="A1662" s="14" t="s">
        <v>747</v>
      </c>
      <c r="B1662" t="s">
        <v>166</v>
      </c>
      <c r="C1662" t="s">
        <v>365</v>
      </c>
      <c r="D1662">
        <v>122.99806805170819</v>
      </c>
      <c r="E1662">
        <v>43981.64398586969</v>
      </c>
      <c r="F1662">
        <v>2057.5769522949454</v>
      </c>
      <c r="G1662">
        <v>428.71592078854337</v>
      </c>
      <c r="H1662">
        <v>2.3083986452485668E-2</v>
      </c>
      <c r="I1662">
        <v>18.834800000000005</v>
      </c>
      <c r="J1662">
        <v>43814.547274194556</v>
      </c>
      <c r="K1662">
        <v>1955.5158536326373</v>
      </c>
      <c r="L1662">
        <v>837.77741202455002</v>
      </c>
      <c r="M1662">
        <v>3.7446689048878838E-3</v>
      </c>
    </row>
    <row r="1663" spans="1:13">
      <c r="A1663" s="14" t="s">
        <v>747</v>
      </c>
      <c r="B1663" t="s">
        <v>166</v>
      </c>
      <c r="C1663" t="s">
        <v>366</v>
      </c>
      <c r="D1663">
        <v>15.059899999999999</v>
      </c>
      <c r="E1663">
        <v>55381.076844246425</v>
      </c>
      <c r="F1663">
        <v>74.967297259609964</v>
      </c>
      <c r="G1663">
        <v>0</v>
      </c>
      <c r="H1663">
        <v>0.1072611644256149</v>
      </c>
      <c r="I1663">
        <v>1.8133000000000001</v>
      </c>
      <c r="J1663">
        <v>55753.655857644429</v>
      </c>
      <c r="K1663">
        <v>0</v>
      </c>
      <c r="L1663">
        <v>0</v>
      </c>
      <c r="M1663">
        <v>3.1931030688219696E-2</v>
      </c>
    </row>
    <row r="1664" spans="1:13">
      <c r="A1664" s="14" t="s">
        <v>747</v>
      </c>
      <c r="B1664" t="s">
        <v>166</v>
      </c>
      <c r="C1664" t="s">
        <v>367</v>
      </c>
      <c r="D1664">
        <v>25.945600000000002</v>
      </c>
      <c r="E1664">
        <v>45848.95473606314</v>
      </c>
      <c r="F1664">
        <v>1301.6338030340403</v>
      </c>
      <c r="G1664">
        <v>0</v>
      </c>
      <c r="H1664">
        <v>1.0542499474251159E-2</v>
      </c>
      <c r="I1664">
        <v>3.43</v>
      </c>
      <c r="J1664">
        <v>47181.171039844507</v>
      </c>
      <c r="K1664">
        <v>1069.0962099125363</v>
      </c>
      <c r="L1664">
        <v>0</v>
      </c>
      <c r="M1664">
        <v>0</v>
      </c>
    </row>
    <row r="1665" spans="1:13">
      <c r="A1665" s="14" t="s">
        <v>747</v>
      </c>
      <c r="B1665" t="s">
        <v>166</v>
      </c>
      <c r="C1665" t="s">
        <v>368</v>
      </c>
      <c r="D1665">
        <v>17.734000000000002</v>
      </c>
      <c r="E1665">
        <v>41464.976880568393</v>
      </c>
      <c r="F1665">
        <v>645.65241908198936</v>
      </c>
      <c r="G1665">
        <v>0</v>
      </c>
      <c r="H1665">
        <v>6.2643678853539194E-3</v>
      </c>
      <c r="I1665">
        <v>0.74330000000000007</v>
      </c>
      <c r="J1665">
        <v>38524.086281896045</v>
      </c>
      <c r="K1665">
        <v>0</v>
      </c>
      <c r="L1665">
        <v>0</v>
      </c>
      <c r="M1665">
        <v>0</v>
      </c>
    </row>
    <row r="1666" spans="1:13">
      <c r="A1666" s="14" t="s">
        <v>747</v>
      </c>
      <c r="B1666" t="s">
        <v>166</v>
      </c>
      <c r="C1666" t="s">
        <v>369</v>
      </c>
      <c r="D1666">
        <v>43.49026805170822</v>
      </c>
      <c r="E1666">
        <v>37676.981236011787</v>
      </c>
      <c r="F1666">
        <v>4738.0712796481912</v>
      </c>
      <c r="G1666">
        <v>1212.4834442801005</v>
      </c>
      <c r="H1666">
        <v>0</v>
      </c>
      <c r="I1666">
        <v>9.0231999999999992</v>
      </c>
      <c r="J1666">
        <v>41124.177398262269</v>
      </c>
      <c r="K1666">
        <v>3675.4976061707603</v>
      </c>
      <c r="L1666">
        <v>1748.7554304459616</v>
      </c>
      <c r="M1666">
        <v>0</v>
      </c>
    </row>
    <row r="1667" spans="1:13">
      <c r="A1667" s="14" t="s">
        <v>747</v>
      </c>
      <c r="B1667" t="s">
        <v>166</v>
      </c>
      <c r="C1667" t="s">
        <v>370</v>
      </c>
      <c r="D1667">
        <v>10.253299999999999</v>
      </c>
      <c r="E1667">
        <v>46598.28209779616</v>
      </c>
      <c r="F1667">
        <v>0</v>
      </c>
      <c r="G1667">
        <v>0</v>
      </c>
      <c r="H1667">
        <v>0</v>
      </c>
      <c r="I1667">
        <v>1</v>
      </c>
      <c r="J1667">
        <v>36575</v>
      </c>
      <c r="K1667">
        <v>0</v>
      </c>
      <c r="L1667">
        <v>0</v>
      </c>
      <c r="M1667">
        <v>0</v>
      </c>
    </row>
    <row r="1668" spans="1:13">
      <c r="A1668" s="14" t="s">
        <v>747</v>
      </c>
      <c r="B1668" t="s">
        <v>166</v>
      </c>
      <c r="C1668" t="s">
        <v>371</v>
      </c>
      <c r="D1668">
        <v>10.515000000000001</v>
      </c>
      <c r="E1668">
        <v>50816.646853701066</v>
      </c>
      <c r="F1668">
        <v>63.464574417498802</v>
      </c>
      <c r="G1668">
        <v>0</v>
      </c>
      <c r="H1668">
        <v>4.4042007719045963E-2</v>
      </c>
      <c r="I1668">
        <v>2.8250000000000002</v>
      </c>
      <c r="J1668">
        <v>44611.35693215338</v>
      </c>
      <c r="K1668">
        <v>0</v>
      </c>
      <c r="L1668">
        <v>0</v>
      </c>
      <c r="M1668">
        <v>0</v>
      </c>
    </row>
    <row r="1669" spans="1:13">
      <c r="A1669" s="14" t="s">
        <v>748</v>
      </c>
      <c r="B1669" t="s">
        <v>167</v>
      </c>
      <c r="C1669" t="s">
        <v>365</v>
      </c>
      <c r="D1669">
        <v>158.73555818181822</v>
      </c>
      <c r="E1669">
        <v>48825.499132689423</v>
      </c>
      <c r="F1669">
        <v>2645.1017327766745</v>
      </c>
      <c r="G1669">
        <v>235.65822572125293</v>
      </c>
      <c r="H1669">
        <v>7.3232503552357206E-2</v>
      </c>
      <c r="I1669">
        <v>16.676300000000001</v>
      </c>
      <c r="J1669">
        <v>48208.761935601215</v>
      </c>
      <c r="K1669">
        <v>3459.0460713707471</v>
      </c>
      <c r="L1669">
        <v>283.05919178714703</v>
      </c>
      <c r="M1669">
        <v>7.0268154434497562E-2</v>
      </c>
    </row>
    <row r="1670" spans="1:13">
      <c r="A1670" s="14" t="s">
        <v>748</v>
      </c>
      <c r="B1670" t="s">
        <v>167</v>
      </c>
      <c r="C1670" t="s">
        <v>366</v>
      </c>
      <c r="D1670">
        <v>13.4</v>
      </c>
      <c r="E1670">
        <v>57228.980099502478</v>
      </c>
      <c r="F1670">
        <v>2285.0201492537312</v>
      </c>
      <c r="G1670">
        <v>0</v>
      </c>
      <c r="H1670">
        <v>0.15534180863609748</v>
      </c>
      <c r="I1670">
        <v>4.2</v>
      </c>
      <c r="J1670">
        <v>48509.523809523816</v>
      </c>
      <c r="K1670">
        <v>2166.4285714285716</v>
      </c>
      <c r="L1670">
        <v>0</v>
      </c>
      <c r="M1670">
        <v>5.7020408227188957E-2</v>
      </c>
    </row>
    <row r="1671" spans="1:13">
      <c r="A1671" s="14" t="s">
        <v>748</v>
      </c>
      <c r="B1671" t="s">
        <v>167</v>
      </c>
      <c r="C1671" t="s">
        <v>367</v>
      </c>
      <c r="D1671">
        <v>38.505699999999997</v>
      </c>
      <c r="E1671">
        <v>46119.664296454808</v>
      </c>
      <c r="F1671">
        <v>2561.2789794757659</v>
      </c>
      <c r="G1671">
        <v>0</v>
      </c>
      <c r="H1671">
        <v>1.9872657558544598E-2</v>
      </c>
      <c r="I1671">
        <v>3.2</v>
      </c>
      <c r="J1671">
        <v>63764.583333333336</v>
      </c>
      <c r="K1671">
        <v>4181.875</v>
      </c>
      <c r="L1671">
        <v>0</v>
      </c>
      <c r="M1671">
        <v>0.2015082341181629</v>
      </c>
    </row>
    <row r="1672" spans="1:13">
      <c r="A1672" s="14" t="s">
        <v>748</v>
      </c>
      <c r="B1672" t="s">
        <v>167</v>
      </c>
      <c r="C1672" t="s">
        <v>368</v>
      </c>
      <c r="D1672">
        <v>17.9038</v>
      </c>
      <c r="E1672">
        <v>41831.160144773734</v>
      </c>
      <c r="F1672">
        <v>1833.8564997374858</v>
      </c>
      <c r="G1672">
        <v>0</v>
      </c>
      <c r="H1672">
        <v>1.5044711535740272E-2</v>
      </c>
      <c r="I1672">
        <v>0.8</v>
      </c>
      <c r="J1672">
        <v>39608.333333333336</v>
      </c>
      <c r="K1672">
        <v>1166.25</v>
      </c>
      <c r="L1672">
        <v>0</v>
      </c>
      <c r="M1672">
        <v>0</v>
      </c>
    </row>
    <row r="1673" spans="1:13">
      <c r="A1673" s="14" t="s">
        <v>748</v>
      </c>
      <c r="B1673" t="s">
        <v>167</v>
      </c>
      <c r="C1673" t="s">
        <v>369</v>
      </c>
      <c r="D1673">
        <v>65.173899999999975</v>
      </c>
      <c r="E1673">
        <v>51482.273450977576</v>
      </c>
      <c r="F1673">
        <v>3598.3936821334937</v>
      </c>
      <c r="G1673">
        <v>543.82736033903166</v>
      </c>
      <c r="H1673">
        <v>0.10689000872831145</v>
      </c>
      <c r="I1673">
        <v>4.5724999999999998</v>
      </c>
      <c r="J1673">
        <v>42481.246582832151</v>
      </c>
      <c r="K1673">
        <v>6571.6981957353746</v>
      </c>
      <c r="L1673">
        <v>1032.3411700382724</v>
      </c>
      <c r="M1673">
        <v>0</v>
      </c>
    </row>
    <row r="1674" spans="1:13">
      <c r="A1674" s="14" t="s">
        <v>748</v>
      </c>
      <c r="B1674" t="s">
        <v>167</v>
      </c>
      <c r="C1674" t="s">
        <v>370</v>
      </c>
      <c r="D1674">
        <v>15.918458181818183</v>
      </c>
      <c r="E1674">
        <v>47505.919942909029</v>
      </c>
      <c r="F1674">
        <v>812.95561744673307</v>
      </c>
      <c r="G1674">
        <v>123.37815494236993</v>
      </c>
      <c r="H1674">
        <v>3.7423629005766457E-2</v>
      </c>
      <c r="I1674">
        <v>2</v>
      </c>
      <c r="J1674">
        <v>50683.333333333328</v>
      </c>
      <c r="K1674">
        <v>583.5</v>
      </c>
      <c r="L1674">
        <v>0</v>
      </c>
      <c r="M1674">
        <v>4.4816174199693741E-2</v>
      </c>
    </row>
    <row r="1675" spans="1:13">
      <c r="A1675" s="14" t="s">
        <v>748</v>
      </c>
      <c r="B1675" t="s">
        <v>167</v>
      </c>
      <c r="C1675" t="s">
        <v>371</v>
      </c>
      <c r="D1675">
        <v>7.8336999999999994</v>
      </c>
    </row>
    <row r="1676" spans="1:13">
      <c r="A1676" s="14" t="s">
        <v>749</v>
      </c>
      <c r="B1676" t="s">
        <v>171</v>
      </c>
      <c r="C1676" t="s">
        <v>365</v>
      </c>
      <c r="D1676">
        <v>883.33289999999931</v>
      </c>
      <c r="E1676">
        <v>43905.285875989219</v>
      </c>
      <c r="F1676">
        <v>3073.3331680502356</v>
      </c>
      <c r="G1676">
        <v>374.69583664324063</v>
      </c>
      <c r="H1676">
        <v>1.7849065972136129E-2</v>
      </c>
      <c r="I1676">
        <v>117.16209999999997</v>
      </c>
      <c r="J1676">
        <v>44152.715828469016</v>
      </c>
      <c r="K1676">
        <v>4052.8881780029556</v>
      </c>
      <c r="L1676">
        <v>420.78675612676807</v>
      </c>
      <c r="M1676">
        <v>1.7749522964739198E-2</v>
      </c>
    </row>
    <row r="1677" spans="1:13">
      <c r="A1677" s="14" t="s">
        <v>749</v>
      </c>
      <c r="B1677" t="s">
        <v>171</v>
      </c>
      <c r="C1677" t="s">
        <v>366</v>
      </c>
      <c r="D1677">
        <v>38.799999999999997</v>
      </c>
      <c r="E1677">
        <v>56263.38058419244</v>
      </c>
      <c r="F1677">
        <v>1331.7783505154641</v>
      </c>
      <c r="G1677">
        <v>0</v>
      </c>
      <c r="H1677">
        <v>0.12935875657146814</v>
      </c>
      <c r="I1677">
        <v>7.1800000000000006</v>
      </c>
      <c r="J1677">
        <v>45211.919684308268</v>
      </c>
      <c r="K1677">
        <v>5173.9554317548746</v>
      </c>
      <c r="L1677">
        <v>0</v>
      </c>
      <c r="M1677">
        <v>4.5902018475336689E-2</v>
      </c>
    </row>
    <row r="1678" spans="1:13">
      <c r="A1678" s="14" t="s">
        <v>749</v>
      </c>
      <c r="B1678" t="s">
        <v>171</v>
      </c>
      <c r="C1678" t="s">
        <v>367</v>
      </c>
      <c r="D1678">
        <v>292.71950000000004</v>
      </c>
      <c r="E1678">
        <v>45616.207065125564</v>
      </c>
      <c r="F1678">
        <v>2077.9005156813942</v>
      </c>
      <c r="G1678">
        <v>6.2640172588433636</v>
      </c>
      <c r="H1678">
        <v>1.2346936709472275E-2</v>
      </c>
      <c r="I1678">
        <v>37.492999999999995</v>
      </c>
      <c r="J1678">
        <v>45832.734101476723</v>
      </c>
      <c r="K1678">
        <v>2862.3209665804288</v>
      </c>
      <c r="L1678">
        <v>0</v>
      </c>
      <c r="M1678">
        <v>1.9238578108184096E-2</v>
      </c>
    </row>
    <row r="1679" spans="1:13">
      <c r="A1679" s="14" t="s">
        <v>749</v>
      </c>
      <c r="B1679" t="s">
        <v>171</v>
      </c>
      <c r="C1679" t="s">
        <v>368</v>
      </c>
      <c r="D1679">
        <v>93.071199999999962</v>
      </c>
      <c r="E1679">
        <v>41005.208897417637</v>
      </c>
      <c r="F1679">
        <v>982.76373357171758</v>
      </c>
      <c r="G1679">
        <v>0</v>
      </c>
      <c r="H1679">
        <v>9.3548379707496451E-3</v>
      </c>
      <c r="I1679">
        <v>8.8999999999999986</v>
      </c>
      <c r="J1679">
        <v>42164.981273408252</v>
      </c>
      <c r="K1679">
        <v>1379.6629213483147</v>
      </c>
      <c r="L1679">
        <v>0</v>
      </c>
      <c r="M1679">
        <v>1.0781048680505256E-2</v>
      </c>
    </row>
    <row r="1680" spans="1:13">
      <c r="A1680" s="14" t="s">
        <v>749</v>
      </c>
      <c r="B1680" t="s">
        <v>171</v>
      </c>
      <c r="C1680" t="s">
        <v>369</v>
      </c>
      <c r="D1680">
        <v>365.35749999999996</v>
      </c>
      <c r="E1680">
        <v>41726.278996143075</v>
      </c>
      <c r="F1680">
        <v>4928.7365936103688</v>
      </c>
      <c r="G1680">
        <v>883.58615876230795</v>
      </c>
      <c r="H1680">
        <v>1.2080016479836366E-2</v>
      </c>
      <c r="I1680">
        <v>49.989099999999993</v>
      </c>
      <c r="J1680">
        <v>41612.387317101806</v>
      </c>
      <c r="K1680">
        <v>5636.8266282049508</v>
      </c>
      <c r="L1680">
        <v>986.22019600272881</v>
      </c>
      <c r="M1680">
        <v>8.3955501154188393E-3</v>
      </c>
    </row>
    <row r="1681" spans="1:13">
      <c r="A1681" s="14" t="s">
        <v>749</v>
      </c>
      <c r="B1681" t="s">
        <v>171</v>
      </c>
      <c r="C1681" t="s">
        <v>370</v>
      </c>
      <c r="D1681">
        <v>41.163699999999999</v>
      </c>
      <c r="E1681">
        <v>46134.91615995</v>
      </c>
      <c r="F1681">
        <v>1698.632533032745</v>
      </c>
      <c r="G1681">
        <v>0</v>
      </c>
      <c r="H1681">
        <v>1.3954165426471571E-2</v>
      </c>
      <c r="I1681">
        <v>8</v>
      </c>
      <c r="J1681">
        <v>49945.833333333336</v>
      </c>
      <c r="K1681">
        <v>1668.875</v>
      </c>
      <c r="L1681">
        <v>0</v>
      </c>
      <c r="M1681">
        <v>4.6213409775798714E-2</v>
      </c>
    </row>
    <row r="1682" spans="1:13">
      <c r="A1682" s="14" t="s">
        <v>749</v>
      </c>
      <c r="B1682" t="s">
        <v>171</v>
      </c>
      <c r="C1682" t="s">
        <v>371</v>
      </c>
      <c r="D1682">
        <v>52.220999999999989</v>
      </c>
      <c r="E1682">
        <v>43789.168773098958</v>
      </c>
      <c r="F1682">
        <v>1775.558108806802</v>
      </c>
      <c r="G1682">
        <v>121.07638689416135</v>
      </c>
      <c r="H1682">
        <v>3.9073691776171249E-3</v>
      </c>
      <c r="I1682">
        <v>5.6</v>
      </c>
      <c r="J1682">
        <v>49106.398809523816</v>
      </c>
      <c r="K1682">
        <v>4101.6071428571431</v>
      </c>
      <c r="L1682">
        <v>0</v>
      </c>
      <c r="M1682">
        <v>1.8211321358392971E-2</v>
      </c>
    </row>
    <row r="1683" spans="1:13">
      <c r="A1683" s="14" t="s">
        <v>750</v>
      </c>
      <c r="B1683" t="s">
        <v>172</v>
      </c>
      <c r="C1683" t="s">
        <v>365</v>
      </c>
      <c r="D1683">
        <v>97.1661</v>
      </c>
      <c r="E1683">
        <v>46654.270076360641</v>
      </c>
      <c r="F1683">
        <v>2093.9833954434725</v>
      </c>
      <c r="G1683">
        <v>317.73221318957951</v>
      </c>
      <c r="H1683">
        <v>3.903150678218182E-2</v>
      </c>
      <c r="I1683">
        <v>20.204500000000003</v>
      </c>
      <c r="J1683">
        <v>49273.312834599543</v>
      </c>
      <c r="K1683">
        <v>2860.9671112870888</v>
      </c>
      <c r="L1683">
        <v>625.18498354326982</v>
      </c>
      <c r="M1683">
        <v>7.0536466925516836E-2</v>
      </c>
    </row>
    <row r="1684" spans="1:13">
      <c r="A1684" s="14" t="s">
        <v>750</v>
      </c>
      <c r="B1684" t="s">
        <v>172</v>
      </c>
      <c r="C1684" t="s">
        <v>366</v>
      </c>
      <c r="D1684">
        <v>11.431000000000001</v>
      </c>
      <c r="E1684">
        <v>56682.340419327556</v>
      </c>
      <c r="F1684">
        <v>442.53696089580956</v>
      </c>
      <c r="G1684">
        <v>0</v>
      </c>
      <c r="H1684">
        <v>0.12995132955234506</v>
      </c>
      <c r="I1684">
        <v>4.25</v>
      </c>
      <c r="J1684">
        <v>59213.725490196077</v>
      </c>
      <c r="K1684">
        <v>89.17647058823529</v>
      </c>
      <c r="L1684">
        <v>0</v>
      </c>
      <c r="M1684">
        <v>0.11879060245043062</v>
      </c>
    </row>
    <row r="1685" spans="1:13">
      <c r="A1685" s="14" t="s">
        <v>750</v>
      </c>
      <c r="B1685" t="s">
        <v>172</v>
      </c>
      <c r="C1685" t="s">
        <v>367</v>
      </c>
      <c r="D1685">
        <v>28.459500000000002</v>
      </c>
      <c r="E1685">
        <v>45583.913983028506</v>
      </c>
      <c r="F1685">
        <v>1325.7450060612448</v>
      </c>
      <c r="G1685">
        <v>22.001089267204271</v>
      </c>
      <c r="H1685">
        <v>1.5901569636006339E-2</v>
      </c>
      <c r="I1685">
        <v>3.5300000000000002</v>
      </c>
      <c r="J1685">
        <v>44417.51652502361</v>
      </c>
      <c r="K1685">
        <v>976.45042492917833</v>
      </c>
      <c r="L1685">
        <v>0</v>
      </c>
      <c r="M1685">
        <v>0</v>
      </c>
    </row>
    <row r="1686" spans="1:13">
      <c r="A1686" s="14" t="s">
        <v>750</v>
      </c>
      <c r="B1686" t="s">
        <v>172</v>
      </c>
      <c r="C1686" t="s">
        <v>368</v>
      </c>
      <c r="D1686">
        <v>14.194600000000001</v>
      </c>
    </row>
    <row r="1687" spans="1:13">
      <c r="A1687" s="14" t="s">
        <v>750</v>
      </c>
      <c r="B1687" t="s">
        <v>172</v>
      </c>
      <c r="C1687" t="s">
        <v>369</v>
      </c>
      <c r="D1687">
        <v>29.307700000000004</v>
      </c>
      <c r="E1687">
        <v>43985.076447486477</v>
      </c>
      <c r="F1687">
        <v>4110.8200234068163</v>
      </c>
      <c r="G1687">
        <v>983.07714354930613</v>
      </c>
      <c r="H1687">
        <v>3.2915594156081446E-2</v>
      </c>
      <c r="I1687">
        <v>10.224500000000001</v>
      </c>
      <c r="J1687">
        <v>46309.565178411329</v>
      </c>
      <c r="K1687">
        <v>4801.0699789720757</v>
      </c>
      <c r="L1687">
        <v>1178.410680228862</v>
      </c>
      <c r="M1687">
        <v>6.3387110711692382E-2</v>
      </c>
    </row>
    <row r="1688" spans="1:13">
      <c r="A1688" s="14" t="s">
        <v>750</v>
      </c>
      <c r="B1688" t="s">
        <v>172</v>
      </c>
      <c r="C1688" t="s">
        <v>370</v>
      </c>
      <c r="D1688">
        <v>8.8633000000000006</v>
      </c>
      <c r="E1688">
        <v>49530.038567275544</v>
      </c>
      <c r="F1688">
        <v>1322.4194148906163</v>
      </c>
      <c r="G1688">
        <v>161.89568219511918</v>
      </c>
      <c r="H1688">
        <v>3.5246892028224362E-2</v>
      </c>
      <c r="I1688">
        <v>1.6</v>
      </c>
      <c r="J1688">
        <v>54002.083333333336</v>
      </c>
      <c r="K1688">
        <v>3056.25</v>
      </c>
      <c r="L1688">
        <v>364.30624999999998</v>
      </c>
      <c r="M1688">
        <v>0.12306302030086179</v>
      </c>
    </row>
    <row r="1689" spans="1:13">
      <c r="A1689" s="14" t="s">
        <v>750</v>
      </c>
      <c r="B1689" t="s">
        <v>172</v>
      </c>
      <c r="C1689" t="s">
        <v>371</v>
      </c>
      <c r="D1689">
        <v>4.91</v>
      </c>
    </row>
    <row r="1690" spans="1:13">
      <c r="A1690" s="14" t="s">
        <v>751</v>
      </c>
      <c r="B1690" t="s">
        <v>174</v>
      </c>
      <c r="C1690" t="s">
        <v>365</v>
      </c>
      <c r="D1690">
        <v>698.47820000000047</v>
      </c>
      <c r="E1690">
        <v>44034.387130001531</v>
      </c>
      <c r="F1690">
        <v>2575.8829552590164</v>
      </c>
      <c r="G1690">
        <v>478.07864296981614</v>
      </c>
      <c r="H1690">
        <v>1.4655558973799476E-2</v>
      </c>
      <c r="I1690">
        <v>84.519899999999978</v>
      </c>
      <c r="J1690">
        <v>44182.8310354524</v>
      </c>
      <c r="K1690">
        <v>2146.4041012826574</v>
      </c>
      <c r="L1690">
        <v>497.58624891889355</v>
      </c>
      <c r="M1690">
        <v>4.7094518712036864E-3</v>
      </c>
    </row>
    <row r="1691" spans="1:13">
      <c r="A1691" s="14" t="s">
        <v>751</v>
      </c>
      <c r="B1691" t="s">
        <v>174</v>
      </c>
      <c r="C1691" t="s">
        <v>366</v>
      </c>
      <c r="D1691">
        <v>37.820800000000013</v>
      </c>
      <c r="E1691">
        <v>57957.262868580226</v>
      </c>
      <c r="F1691">
        <v>647.19492977409232</v>
      </c>
      <c r="G1691">
        <v>5.5881948557407544</v>
      </c>
      <c r="H1691">
        <v>0.11830916506947334</v>
      </c>
      <c r="I1691">
        <v>4.4000000000000004</v>
      </c>
      <c r="J1691">
        <v>46229.204545454544</v>
      </c>
      <c r="K1691">
        <v>0</v>
      </c>
      <c r="L1691">
        <v>0</v>
      </c>
      <c r="M1691">
        <v>0</v>
      </c>
    </row>
    <row r="1692" spans="1:13">
      <c r="A1692" s="14" t="s">
        <v>751</v>
      </c>
      <c r="B1692" t="s">
        <v>174</v>
      </c>
      <c r="C1692" t="s">
        <v>367</v>
      </c>
      <c r="D1692">
        <v>219.62169999999978</v>
      </c>
      <c r="E1692">
        <v>44626.398632284603</v>
      </c>
      <c r="F1692">
        <v>1080.083616509663</v>
      </c>
      <c r="G1692">
        <v>29.56319890065512</v>
      </c>
      <c r="H1692">
        <v>8.2557523306499587E-3</v>
      </c>
      <c r="I1692">
        <v>26.835000000000001</v>
      </c>
      <c r="J1692">
        <v>48586.104496615117</v>
      </c>
      <c r="K1692">
        <v>1317.8684553754424</v>
      </c>
      <c r="L1692">
        <v>12.335755543133967</v>
      </c>
      <c r="M1692">
        <v>1.0224655190941375E-2</v>
      </c>
    </row>
    <row r="1693" spans="1:13">
      <c r="A1693" s="14" t="s">
        <v>751</v>
      </c>
      <c r="B1693" t="s">
        <v>174</v>
      </c>
      <c r="C1693" t="s">
        <v>368</v>
      </c>
      <c r="D1693">
        <v>75.728299999999976</v>
      </c>
      <c r="E1693">
        <v>42883.05017190845</v>
      </c>
      <c r="F1693">
        <v>236.793906637281</v>
      </c>
      <c r="G1693">
        <v>2.2550354358938471</v>
      </c>
      <c r="H1693">
        <v>2.9606446089428811E-3</v>
      </c>
      <c r="I1693">
        <v>8.0932999999999993</v>
      </c>
      <c r="J1693">
        <v>40080.165280746631</v>
      </c>
      <c r="K1693">
        <v>113.42715579553459</v>
      </c>
      <c r="L1693">
        <v>0</v>
      </c>
      <c r="M1693">
        <v>0</v>
      </c>
    </row>
    <row r="1694" spans="1:13">
      <c r="A1694" s="14" t="s">
        <v>751</v>
      </c>
      <c r="B1694" t="s">
        <v>174</v>
      </c>
      <c r="C1694" t="s">
        <v>369</v>
      </c>
      <c r="D1694">
        <v>308.27060000000023</v>
      </c>
      <c r="E1694">
        <v>41885.904494838884</v>
      </c>
      <c r="F1694">
        <v>4644.9728258225023</v>
      </c>
      <c r="G1694">
        <v>1054.5913233373526</v>
      </c>
      <c r="H1694">
        <v>7.1398890719185128E-3</v>
      </c>
      <c r="I1694">
        <v>31.191599999999994</v>
      </c>
      <c r="J1694">
        <v>39874.032698974523</v>
      </c>
      <c r="K1694">
        <v>4250.4045961092097</v>
      </c>
      <c r="L1694">
        <v>1302.3458238756591</v>
      </c>
      <c r="M1694">
        <v>0</v>
      </c>
    </row>
    <row r="1695" spans="1:13">
      <c r="A1695" s="14" t="s">
        <v>751</v>
      </c>
      <c r="B1695" t="s">
        <v>174</v>
      </c>
      <c r="C1695" t="s">
        <v>370</v>
      </c>
      <c r="D1695">
        <v>16.3767</v>
      </c>
      <c r="E1695">
        <v>45898.43334330686</v>
      </c>
      <c r="F1695">
        <v>2684.6055676662572</v>
      </c>
      <c r="G1695">
        <v>53.968137658991132</v>
      </c>
      <c r="H1695">
        <v>1.9579875325274822E-3</v>
      </c>
      <c r="I1695">
        <v>7</v>
      </c>
      <c r="J1695">
        <v>43878.869047619046</v>
      </c>
      <c r="K1695">
        <v>1111.6085714285714</v>
      </c>
      <c r="L1695">
        <v>157.52285714285716</v>
      </c>
      <c r="M1695">
        <v>0</v>
      </c>
    </row>
    <row r="1696" spans="1:13">
      <c r="A1696" s="14" t="s">
        <v>751</v>
      </c>
      <c r="B1696" t="s">
        <v>174</v>
      </c>
      <c r="C1696" t="s">
        <v>371</v>
      </c>
      <c r="D1696">
        <v>40.660100000000007</v>
      </c>
      <c r="E1696">
        <v>45568.643678528395</v>
      </c>
      <c r="F1696">
        <v>1074.8945526449761</v>
      </c>
      <c r="G1696">
        <v>26.29973856434194</v>
      </c>
      <c r="H1696">
        <v>9.6959047984760353E-3</v>
      </c>
      <c r="I1696">
        <v>7</v>
      </c>
      <c r="J1696">
        <v>50263.440476190473</v>
      </c>
      <c r="K1696">
        <v>681.81142857142856</v>
      </c>
      <c r="L1696">
        <v>0</v>
      </c>
      <c r="M1696">
        <v>1.3315180762347591E-2</v>
      </c>
    </row>
    <row r="1697" spans="1:13">
      <c r="A1697" s="14" t="s">
        <v>752</v>
      </c>
      <c r="B1697" t="s">
        <v>175</v>
      </c>
      <c r="C1697" t="s">
        <v>365</v>
      </c>
      <c r="D1697">
        <v>142.29892282958201</v>
      </c>
      <c r="E1697">
        <v>43401.015380345823</v>
      </c>
      <c r="F1697">
        <v>2941.1536059287359</v>
      </c>
      <c r="G1697">
        <v>547.57842470330752</v>
      </c>
      <c r="H1697">
        <v>3.3902108742308784E-2</v>
      </c>
      <c r="I1697">
        <v>16.015799999999999</v>
      </c>
      <c r="J1697">
        <v>46366.290007367737</v>
      </c>
      <c r="K1697">
        <v>1809.4581600669339</v>
      </c>
      <c r="L1697">
        <v>267.35099089648975</v>
      </c>
      <c r="M1697">
        <v>3.8818311347034867E-2</v>
      </c>
    </row>
    <row r="1698" spans="1:13">
      <c r="A1698" s="14" t="s">
        <v>752</v>
      </c>
      <c r="B1698" t="s">
        <v>175</v>
      </c>
      <c r="C1698" t="s">
        <v>366</v>
      </c>
      <c r="D1698">
        <v>18.489400000000003</v>
      </c>
      <c r="E1698">
        <v>47063.434183910773</v>
      </c>
      <c r="F1698">
        <v>573.35554425779083</v>
      </c>
      <c r="G1698">
        <v>73.276039244107423</v>
      </c>
      <c r="H1698">
        <v>5.7848063906155926E-2</v>
      </c>
      <c r="I1698">
        <v>7.22</v>
      </c>
      <c r="J1698">
        <v>48724.980724838417</v>
      </c>
      <c r="K1698">
        <v>1260.646814404432</v>
      </c>
      <c r="L1698">
        <v>54.358725761772853</v>
      </c>
      <c r="M1698">
        <v>6.0561267938059681E-2</v>
      </c>
    </row>
    <row r="1699" spans="1:13">
      <c r="A1699" s="14" t="s">
        <v>752</v>
      </c>
      <c r="B1699" t="s">
        <v>175</v>
      </c>
      <c r="C1699" t="s">
        <v>367</v>
      </c>
      <c r="D1699">
        <v>29.149722829581997</v>
      </c>
      <c r="E1699">
        <v>42908.051755608038</v>
      </c>
      <c r="F1699">
        <v>2157.2417812557887</v>
      </c>
      <c r="G1699">
        <v>0</v>
      </c>
      <c r="H1699">
        <v>6.4378328520761901E-3</v>
      </c>
      <c r="I1699">
        <v>3.0380000000000003</v>
      </c>
      <c r="J1699">
        <v>53822.059468948872</v>
      </c>
      <c r="K1699">
        <v>2605.9907834101382</v>
      </c>
      <c r="L1699">
        <v>0</v>
      </c>
      <c r="M1699">
        <v>4.7219903740190888E-2</v>
      </c>
    </row>
    <row r="1700" spans="1:13">
      <c r="A1700" s="14" t="s">
        <v>752</v>
      </c>
      <c r="B1700" t="s">
        <v>175</v>
      </c>
      <c r="C1700" t="s">
        <v>368</v>
      </c>
      <c r="D1700">
        <v>22.616700000000005</v>
      </c>
      <c r="E1700">
        <v>42313.13052596827</v>
      </c>
      <c r="F1700">
        <v>385.60002122325528</v>
      </c>
      <c r="G1700">
        <v>0</v>
      </c>
      <c r="H1700">
        <v>1.2449979786127699E-2</v>
      </c>
      <c r="I1700">
        <v>2.6</v>
      </c>
      <c r="J1700">
        <v>39462.179487179485</v>
      </c>
      <c r="K1700">
        <v>320.38461538461536</v>
      </c>
      <c r="L1700">
        <v>0</v>
      </c>
      <c r="M1700">
        <v>0</v>
      </c>
    </row>
    <row r="1701" spans="1:13">
      <c r="A1701" s="14" t="s">
        <v>752</v>
      </c>
      <c r="B1701" t="s">
        <v>175</v>
      </c>
      <c r="C1701" t="s">
        <v>369</v>
      </c>
      <c r="D1701">
        <v>67.930799999999977</v>
      </c>
      <c r="E1701">
        <v>42395.436728749468</v>
      </c>
      <c r="F1701">
        <v>4890.7174654206965</v>
      </c>
      <c r="G1701">
        <v>1127.1027280703308</v>
      </c>
      <c r="H1701">
        <v>4.712453346351949E-2</v>
      </c>
      <c r="I1701">
        <v>3.1577999999999999</v>
      </c>
      <c r="J1701">
        <v>39485.015939367069</v>
      </c>
      <c r="K1701">
        <v>3523.9882196465892</v>
      </c>
      <c r="L1701">
        <v>1231.6707834568369</v>
      </c>
      <c r="M1701">
        <v>0</v>
      </c>
    </row>
    <row r="1702" spans="1:13">
      <c r="A1702" s="14" t="s">
        <v>752</v>
      </c>
      <c r="B1702" t="s">
        <v>175</v>
      </c>
      <c r="C1702" t="s">
        <v>370</v>
      </c>
      <c r="D1702">
        <v>1</v>
      </c>
    </row>
    <row r="1703" spans="1:13">
      <c r="A1703" s="14" t="s">
        <v>752</v>
      </c>
      <c r="B1703" t="s">
        <v>175</v>
      </c>
      <c r="C1703" t="s">
        <v>371</v>
      </c>
      <c r="D1703">
        <v>3.1122999999999998</v>
      </c>
    </row>
    <row r="1704" spans="1:13">
      <c r="A1704" s="14" t="s">
        <v>753</v>
      </c>
      <c r="B1704" t="s">
        <v>176</v>
      </c>
      <c r="C1704" t="s">
        <v>365</v>
      </c>
      <c r="D1704">
        <v>526.50183134691497</v>
      </c>
      <c r="E1704">
        <v>43215.499398407948</v>
      </c>
      <c r="F1704">
        <v>1901.6340312409936</v>
      </c>
      <c r="G1704">
        <v>394.98295659863425</v>
      </c>
      <c r="H1704">
        <v>9.5358585435671942E-3</v>
      </c>
      <c r="I1704">
        <v>64.046409780836797</v>
      </c>
      <c r="J1704">
        <v>43608.971485167094</v>
      </c>
      <c r="K1704">
        <v>2075.4824580311274</v>
      </c>
      <c r="L1704">
        <v>450.73736527597794</v>
      </c>
      <c r="M1704">
        <v>2.4371606830503642E-2</v>
      </c>
    </row>
    <row r="1705" spans="1:13">
      <c r="A1705" s="14" t="s">
        <v>753</v>
      </c>
      <c r="B1705" t="s">
        <v>176</v>
      </c>
      <c r="C1705" t="s">
        <v>366</v>
      </c>
      <c r="D1705">
        <v>24.2333</v>
      </c>
      <c r="E1705">
        <v>51138.62945478606</v>
      </c>
      <c r="F1705">
        <v>241.65095137682445</v>
      </c>
      <c r="G1705">
        <v>7.9399008801937825</v>
      </c>
      <c r="H1705">
        <v>7.2964551815021247E-2</v>
      </c>
      <c r="I1705">
        <v>7.0666000000000002</v>
      </c>
      <c r="J1705">
        <v>55294.52211813318</v>
      </c>
      <c r="K1705">
        <v>11.745393824470042</v>
      </c>
      <c r="L1705">
        <v>0</v>
      </c>
      <c r="M1705">
        <v>0.16445372401982083</v>
      </c>
    </row>
    <row r="1706" spans="1:13">
      <c r="A1706" s="14" t="s">
        <v>753</v>
      </c>
      <c r="B1706" t="s">
        <v>176</v>
      </c>
      <c r="C1706" t="s">
        <v>367</v>
      </c>
      <c r="D1706">
        <v>128.25199999999995</v>
      </c>
      <c r="E1706">
        <v>45579.687945087273</v>
      </c>
      <c r="F1706">
        <v>1075.9018182952316</v>
      </c>
      <c r="G1706">
        <v>0.13029036584224812</v>
      </c>
      <c r="H1706">
        <v>1.0373511909715456E-2</v>
      </c>
      <c r="I1706">
        <v>17.344909780836808</v>
      </c>
      <c r="J1706">
        <v>45260.9561121605</v>
      </c>
      <c r="K1706">
        <v>515.50686126247581</v>
      </c>
      <c r="L1706">
        <v>5.8213044216323784</v>
      </c>
      <c r="M1706">
        <v>8.8622176937637152E-3</v>
      </c>
    </row>
    <row r="1707" spans="1:13">
      <c r="A1707" s="14" t="s">
        <v>753</v>
      </c>
      <c r="B1707" t="s">
        <v>176</v>
      </c>
      <c r="C1707" t="s">
        <v>368</v>
      </c>
      <c r="D1707">
        <v>76.443899999999971</v>
      </c>
      <c r="E1707">
        <v>40241.466389077519</v>
      </c>
      <c r="F1707">
        <v>174.78307621667662</v>
      </c>
      <c r="G1707">
        <v>0.63667604609393325</v>
      </c>
      <c r="H1707">
        <v>2.4582123860701741E-3</v>
      </c>
      <c r="I1707">
        <v>3.4</v>
      </c>
      <c r="J1707">
        <v>39025.98039215686</v>
      </c>
      <c r="K1707">
        <v>232.94117647058823</v>
      </c>
      <c r="L1707">
        <v>0</v>
      </c>
      <c r="M1707">
        <v>0</v>
      </c>
    </row>
    <row r="1708" spans="1:13">
      <c r="A1708" s="14" t="s">
        <v>753</v>
      </c>
      <c r="B1708" t="s">
        <v>176</v>
      </c>
      <c r="C1708" t="s">
        <v>369</v>
      </c>
      <c r="D1708">
        <v>206.20443134691465</v>
      </c>
      <c r="E1708">
        <v>41092.263623946223</v>
      </c>
      <c r="F1708">
        <v>3789.7122040277245</v>
      </c>
      <c r="G1708">
        <v>978.51248240412292</v>
      </c>
      <c r="H1708">
        <v>2.9625328216345472E-3</v>
      </c>
      <c r="I1708">
        <v>29.484900000000003</v>
      </c>
      <c r="J1708">
        <v>39914.86334247925</v>
      </c>
      <c r="K1708">
        <v>4118.880511719557</v>
      </c>
      <c r="L1708">
        <v>975.65669206949997</v>
      </c>
      <c r="M1708">
        <v>0</v>
      </c>
    </row>
    <row r="1709" spans="1:13">
      <c r="A1709" s="14" t="s">
        <v>753</v>
      </c>
      <c r="B1709" t="s">
        <v>176</v>
      </c>
      <c r="C1709" t="s">
        <v>370</v>
      </c>
      <c r="D1709">
        <v>24.9133</v>
      </c>
      <c r="E1709">
        <v>44161.448804453845</v>
      </c>
      <c r="F1709">
        <v>1282.4981034226696</v>
      </c>
      <c r="G1709">
        <v>237.93917305214487</v>
      </c>
      <c r="H1709">
        <v>1.0452745582036965E-2</v>
      </c>
      <c r="I1709">
        <v>2</v>
      </c>
      <c r="J1709">
        <v>48129.166666666672</v>
      </c>
      <c r="K1709">
        <v>791.5</v>
      </c>
      <c r="L1709">
        <v>0</v>
      </c>
      <c r="M1709">
        <v>0</v>
      </c>
    </row>
    <row r="1710" spans="1:13">
      <c r="A1710" s="14" t="s">
        <v>753</v>
      </c>
      <c r="B1710" t="s">
        <v>176</v>
      </c>
      <c r="C1710" t="s">
        <v>371</v>
      </c>
      <c r="D1710">
        <v>66.454899999999981</v>
      </c>
      <c r="E1710">
        <v>45418.272843687984</v>
      </c>
      <c r="F1710">
        <v>460.51427359005896</v>
      </c>
      <c r="G1710">
        <v>0</v>
      </c>
      <c r="H1710">
        <v>8.7735778034316505E-3</v>
      </c>
      <c r="I1710">
        <v>4.75</v>
      </c>
      <c r="J1710">
        <v>44499.824561403504</v>
      </c>
      <c r="K1710">
        <v>17.473684210526315</v>
      </c>
      <c r="L1710">
        <v>0</v>
      </c>
      <c r="M1710">
        <v>0</v>
      </c>
    </row>
    <row r="1711" spans="1:13">
      <c r="A1711" s="14" t="s">
        <v>754</v>
      </c>
      <c r="B1711" t="s">
        <v>177</v>
      </c>
      <c r="C1711" t="s">
        <v>365</v>
      </c>
      <c r="D1711">
        <v>205.0599554252201</v>
      </c>
      <c r="E1711">
        <v>46468.193576560552</v>
      </c>
      <c r="F1711">
        <v>3136.667852415289</v>
      </c>
      <c r="G1711">
        <v>458.40485922801003</v>
      </c>
      <c r="H1711">
        <v>4.7919344472406845E-2</v>
      </c>
      <c r="I1711">
        <v>44.238799999999998</v>
      </c>
      <c r="J1711">
        <v>48255.744343577746</v>
      </c>
      <c r="K1711">
        <v>2432.3871804840996</v>
      </c>
      <c r="L1711">
        <v>526.94241254283577</v>
      </c>
      <c r="M1711">
        <v>4.6903692014178051E-2</v>
      </c>
    </row>
    <row r="1712" spans="1:13">
      <c r="A1712" s="14" t="s">
        <v>754</v>
      </c>
      <c r="B1712" t="s">
        <v>177</v>
      </c>
      <c r="C1712" t="s">
        <v>366</v>
      </c>
      <c r="D1712">
        <v>11.3965</v>
      </c>
      <c r="E1712">
        <v>55342.360081311519</v>
      </c>
      <c r="F1712">
        <v>116.96573509410784</v>
      </c>
      <c r="G1712">
        <v>0</v>
      </c>
      <c r="H1712">
        <v>0.12438699900748189</v>
      </c>
      <c r="I1712">
        <v>4.7328999999999999</v>
      </c>
      <c r="J1712">
        <v>47890.837759794907</v>
      </c>
      <c r="K1712">
        <v>475.39563481163771</v>
      </c>
      <c r="L1712">
        <v>68.04073612372963</v>
      </c>
      <c r="M1712">
        <v>1.2533898715402195E-3</v>
      </c>
    </row>
    <row r="1713" spans="1:13">
      <c r="A1713" s="14" t="s">
        <v>754</v>
      </c>
      <c r="B1713" t="s">
        <v>177</v>
      </c>
      <c r="C1713" t="s">
        <v>367</v>
      </c>
      <c r="D1713">
        <v>49.859899999999996</v>
      </c>
      <c r="E1713">
        <v>46946.417791986474</v>
      </c>
      <c r="F1713">
        <v>2693.976121091298</v>
      </c>
      <c r="G1713">
        <v>14.573635326183968</v>
      </c>
      <c r="H1713">
        <v>3.220838141104676E-2</v>
      </c>
      <c r="I1713">
        <v>8.0790000000000006</v>
      </c>
      <c r="J1713">
        <v>48301.115051367742</v>
      </c>
      <c r="K1713">
        <v>1182.3715806411685</v>
      </c>
      <c r="L1713">
        <v>9.0889961628914477</v>
      </c>
      <c r="M1713">
        <v>1.0646349651092285E-2</v>
      </c>
    </row>
    <row r="1714" spans="1:13">
      <c r="A1714" s="14" t="s">
        <v>754</v>
      </c>
      <c r="B1714" t="s">
        <v>177</v>
      </c>
      <c r="C1714" t="s">
        <v>368</v>
      </c>
      <c r="D1714">
        <v>25.623100000000001</v>
      </c>
      <c r="E1714">
        <v>44321.510765676278</v>
      </c>
      <c r="F1714">
        <v>1821.3252885091968</v>
      </c>
      <c r="G1714">
        <v>0</v>
      </c>
      <c r="H1714">
        <v>7.38405410949483E-3</v>
      </c>
      <c r="I1714">
        <v>2.7691999999999997</v>
      </c>
      <c r="J1714">
        <v>41096.612740141565</v>
      </c>
      <c r="K1714">
        <v>1444.4604940054892</v>
      </c>
      <c r="L1714">
        <v>0</v>
      </c>
      <c r="M1714">
        <v>0</v>
      </c>
    </row>
    <row r="1715" spans="1:13">
      <c r="A1715" s="14" t="s">
        <v>754</v>
      </c>
      <c r="B1715" t="s">
        <v>177</v>
      </c>
      <c r="C1715" t="s">
        <v>369</v>
      </c>
      <c r="D1715">
        <v>72.465555425219961</v>
      </c>
      <c r="E1715">
        <v>45080.501929928912</v>
      </c>
      <c r="F1715">
        <v>4307.4351416806585</v>
      </c>
      <c r="G1715">
        <v>1070.5044561488576</v>
      </c>
      <c r="H1715">
        <v>6.8529775069489082E-2</v>
      </c>
      <c r="I1715">
        <v>19.8277</v>
      </c>
      <c r="J1715">
        <v>50438.43015915445</v>
      </c>
      <c r="K1715">
        <v>4124.800153320859</v>
      </c>
      <c r="L1715">
        <v>1131.8392955309998</v>
      </c>
      <c r="M1715">
        <v>9.3018139103663175E-2</v>
      </c>
    </row>
    <row r="1716" spans="1:13">
      <c r="A1716" s="14" t="s">
        <v>754</v>
      </c>
      <c r="B1716" t="s">
        <v>177</v>
      </c>
      <c r="C1716" t="s">
        <v>370</v>
      </c>
      <c r="D1716">
        <v>26.270300000000002</v>
      </c>
      <c r="E1716">
        <v>49340.106444666919</v>
      </c>
      <c r="F1716">
        <v>3170.1446119762622</v>
      </c>
      <c r="G1716">
        <v>159.60076588390692</v>
      </c>
      <c r="H1716">
        <v>4.6281115627187029E-2</v>
      </c>
      <c r="I1716">
        <v>6</v>
      </c>
      <c r="J1716">
        <v>47871.486111111117</v>
      </c>
      <c r="K1716">
        <v>567.66666666666663</v>
      </c>
      <c r="L1716">
        <v>62.281666666666666</v>
      </c>
      <c r="M1716">
        <v>0</v>
      </c>
    </row>
    <row r="1717" spans="1:13">
      <c r="A1717" s="14" t="s">
        <v>754</v>
      </c>
      <c r="B1717" t="s">
        <v>177</v>
      </c>
      <c r="C1717" t="s">
        <v>371</v>
      </c>
      <c r="D1717">
        <v>19.444600000000001</v>
      </c>
      <c r="E1717">
        <v>44161.118682479115</v>
      </c>
      <c r="F1717">
        <v>3366.5521532970588</v>
      </c>
      <c r="G1717">
        <v>591.75195169867209</v>
      </c>
      <c r="H1717">
        <v>1.2186607727494166E-2</v>
      </c>
      <c r="I1717">
        <v>2.83</v>
      </c>
      <c r="J1717">
        <v>41264.045936395756</v>
      </c>
      <c r="K1717">
        <v>2336.4699646643107</v>
      </c>
      <c r="L1717">
        <v>35.46996466431095</v>
      </c>
      <c r="M1717">
        <v>0</v>
      </c>
    </row>
    <row r="1718" spans="1:13">
      <c r="A1718" s="14" t="s">
        <v>755</v>
      </c>
      <c r="B1718" t="s">
        <v>756</v>
      </c>
      <c r="C1718" t="s">
        <v>365</v>
      </c>
      <c r="D1718">
        <v>4263.2590000000091</v>
      </c>
      <c r="E1718">
        <v>51961.678425641992</v>
      </c>
      <c r="F1718">
        <v>1442.5530750066996</v>
      </c>
      <c r="G1718">
        <v>2.355930052572452</v>
      </c>
      <c r="H1718">
        <v>5.3741475379135421E-2</v>
      </c>
      <c r="I1718">
        <v>887.18399999999974</v>
      </c>
      <c r="J1718">
        <v>55170.784526330965</v>
      </c>
      <c r="K1718">
        <v>1278.247094176631</v>
      </c>
      <c r="L1718">
        <v>0.9040514707208428</v>
      </c>
      <c r="M1718">
        <v>8.3144403366573291E-2</v>
      </c>
    </row>
    <row r="1719" spans="1:13">
      <c r="A1719" s="14" t="s">
        <v>755</v>
      </c>
      <c r="B1719" t="s">
        <v>756</v>
      </c>
      <c r="C1719" t="s">
        <v>366</v>
      </c>
      <c r="D1719">
        <v>237.6283</v>
      </c>
      <c r="E1719">
        <v>57612.81536823127</v>
      </c>
      <c r="F1719">
        <v>444.29472415533002</v>
      </c>
      <c r="G1719">
        <v>0</v>
      </c>
      <c r="H1719">
        <v>0.12039971804536255</v>
      </c>
      <c r="I1719">
        <v>69.300000000000011</v>
      </c>
      <c r="J1719">
        <v>66538.371813371792</v>
      </c>
      <c r="K1719">
        <v>825.71428571428555</v>
      </c>
      <c r="L1719">
        <v>0</v>
      </c>
      <c r="M1719">
        <v>0.22855287294492499</v>
      </c>
    </row>
    <row r="1720" spans="1:13">
      <c r="A1720" s="14" t="s">
        <v>755</v>
      </c>
      <c r="B1720" t="s">
        <v>756</v>
      </c>
      <c r="C1720" t="s">
        <v>367</v>
      </c>
      <c r="D1720">
        <v>3098.8614999999918</v>
      </c>
      <c r="E1720">
        <v>50915.275552777006</v>
      </c>
      <c r="F1720">
        <v>1810.7870842243233</v>
      </c>
      <c r="G1720">
        <v>1.4309868317767707</v>
      </c>
      <c r="H1720">
        <v>4.3663192454894702E-2</v>
      </c>
      <c r="I1720">
        <v>677.33399999999972</v>
      </c>
      <c r="J1720">
        <v>53326.338703222267</v>
      </c>
      <c r="K1720">
        <v>1473.7136626834033</v>
      </c>
      <c r="L1720">
        <v>0.99977263801905736</v>
      </c>
      <c r="M1720">
        <v>5.785818058142557E-2</v>
      </c>
    </row>
    <row r="1721" spans="1:13">
      <c r="A1721" s="14" t="s">
        <v>755</v>
      </c>
      <c r="B1721" t="s">
        <v>756</v>
      </c>
      <c r="C1721" t="s">
        <v>369</v>
      </c>
      <c r="D1721">
        <v>346.30730000000017</v>
      </c>
      <c r="E1721">
        <v>51052.130629357183</v>
      </c>
      <c r="F1721">
        <v>391.66370446132652</v>
      </c>
      <c r="G1721">
        <v>3.3483267606544804</v>
      </c>
      <c r="H1721">
        <v>5.978607276387541E-2</v>
      </c>
      <c r="I1721">
        <v>61.649999999999991</v>
      </c>
      <c r="J1721">
        <v>53450.081103000834</v>
      </c>
      <c r="K1721">
        <v>777.33982157339835</v>
      </c>
      <c r="L1721">
        <v>2.0256285482562859</v>
      </c>
      <c r="M1721">
        <v>0.10502433280523386</v>
      </c>
    </row>
    <row r="1722" spans="1:13">
      <c r="A1722" s="14" t="s">
        <v>755</v>
      </c>
      <c r="B1722" t="s">
        <v>756</v>
      </c>
      <c r="C1722" t="s">
        <v>370</v>
      </c>
      <c r="D1722">
        <v>470.01190000000008</v>
      </c>
      <c r="E1722">
        <v>55813.559662000087</v>
      </c>
      <c r="F1722">
        <v>582.85758296758013</v>
      </c>
      <c r="G1722">
        <v>9.4677602843672659</v>
      </c>
      <c r="H1722">
        <v>7.4695889931970114E-2</v>
      </c>
      <c r="I1722">
        <v>57.5</v>
      </c>
      <c r="J1722">
        <v>63199.318840579719</v>
      </c>
      <c r="K1722">
        <v>490.4173913043478</v>
      </c>
      <c r="L1722">
        <v>0</v>
      </c>
      <c r="M1722">
        <v>0.12897111399516104</v>
      </c>
    </row>
    <row r="1723" spans="1:13">
      <c r="A1723" s="14" t="s">
        <v>755</v>
      </c>
      <c r="B1723" t="s">
        <v>756</v>
      </c>
      <c r="C1723" t="s">
        <v>371</v>
      </c>
      <c r="D1723">
        <v>110.45</v>
      </c>
      <c r="E1723">
        <v>55622.525275388558</v>
      </c>
      <c r="F1723">
        <v>212.18650973291082</v>
      </c>
      <c r="G1723">
        <v>0</v>
      </c>
      <c r="H1723">
        <v>6.4112144579661953E-2</v>
      </c>
      <c r="I1723">
        <v>21.400000000000002</v>
      </c>
      <c r="J1723">
        <v>60122.78037383176</v>
      </c>
      <c r="K1723">
        <v>116.82242990654204</v>
      </c>
      <c r="L1723">
        <v>0</v>
      </c>
      <c r="M1723">
        <v>9.7716737354011401E-2</v>
      </c>
    </row>
    <row r="1724" spans="1:13">
      <c r="A1724" s="14" t="s">
        <v>757</v>
      </c>
      <c r="B1724" t="s">
        <v>202</v>
      </c>
      <c r="C1724" t="s">
        <v>365</v>
      </c>
      <c r="D1724">
        <v>14343.892691029343</v>
      </c>
      <c r="E1724">
        <v>44851.317577471491</v>
      </c>
      <c r="F1724">
        <v>2534.3383698579146</v>
      </c>
      <c r="G1724">
        <v>392.19183391675932</v>
      </c>
      <c r="H1724">
        <v>2.0439503299769426E-2</v>
      </c>
      <c r="I1724">
        <v>1731.147475680468</v>
      </c>
      <c r="J1724">
        <v>47711.836133689489</v>
      </c>
      <c r="K1724">
        <v>2189.7691174519559</v>
      </c>
      <c r="L1724">
        <v>400.35821889037481</v>
      </c>
      <c r="M1724">
        <v>4.2692504920894533E-2</v>
      </c>
    </row>
    <row r="1725" spans="1:13">
      <c r="A1725" s="14" t="s">
        <v>757</v>
      </c>
      <c r="B1725" t="s">
        <v>202</v>
      </c>
      <c r="C1725" t="s">
        <v>366</v>
      </c>
      <c r="D1725">
        <v>984.12879999999984</v>
      </c>
      <c r="E1725">
        <v>53670.263216562584</v>
      </c>
      <c r="F1725">
        <v>510.21248438212552</v>
      </c>
      <c r="G1725">
        <v>10.9794571604855</v>
      </c>
      <c r="H1725">
        <v>9.1072319598838991E-2</v>
      </c>
      <c r="I1725">
        <v>160.35000000000002</v>
      </c>
      <c r="J1725">
        <v>60685.170460451089</v>
      </c>
      <c r="K1725">
        <v>329.49379482382284</v>
      </c>
      <c r="L1725">
        <v>0</v>
      </c>
      <c r="M1725">
        <v>0.14994589143948334</v>
      </c>
    </row>
    <row r="1726" spans="1:13">
      <c r="A1726" s="14" t="s">
        <v>757</v>
      </c>
      <c r="B1726" t="s">
        <v>202</v>
      </c>
      <c r="C1726" t="s">
        <v>367</v>
      </c>
      <c r="D1726">
        <v>4135.363081234068</v>
      </c>
      <c r="E1726">
        <v>46703.77567880584</v>
      </c>
      <c r="F1726">
        <v>1969.7382938305896</v>
      </c>
      <c r="G1726">
        <v>0.13117590628538475</v>
      </c>
      <c r="H1726">
        <v>1.761760706719654E-2</v>
      </c>
      <c r="I1726">
        <v>481.30606160294582</v>
      </c>
      <c r="J1726">
        <v>47541.285814153212</v>
      </c>
      <c r="K1726">
        <v>1673.9841948316505</v>
      </c>
      <c r="L1726">
        <v>0.24502080777301022</v>
      </c>
      <c r="M1726">
        <v>3.0836567801861652E-2</v>
      </c>
    </row>
    <row r="1727" spans="1:13">
      <c r="A1727" s="14" t="s">
        <v>757</v>
      </c>
      <c r="B1727" t="s">
        <v>202</v>
      </c>
      <c r="C1727" t="s">
        <v>368</v>
      </c>
      <c r="D1727">
        <v>1528.0777343783727</v>
      </c>
      <c r="E1727">
        <v>41677.074700416117</v>
      </c>
      <c r="F1727">
        <v>603.91539595033112</v>
      </c>
      <c r="G1727">
        <v>0.5160732221000558</v>
      </c>
      <c r="H1727">
        <v>8.3809560208485401E-3</v>
      </c>
      <c r="I1727">
        <v>127.45559999999998</v>
      </c>
      <c r="J1727">
        <v>45783.385442983032</v>
      </c>
      <c r="K1727">
        <v>815.33749792084473</v>
      </c>
      <c r="L1727">
        <v>0.77266122477160692</v>
      </c>
      <c r="M1727">
        <v>2.0373245114009782E-2</v>
      </c>
    </row>
    <row r="1728" spans="1:13">
      <c r="A1728" s="14" t="s">
        <v>757</v>
      </c>
      <c r="B1728" t="s">
        <v>202</v>
      </c>
      <c r="C1728" t="s">
        <v>369</v>
      </c>
      <c r="D1728">
        <v>6389.5019129454222</v>
      </c>
      <c r="E1728">
        <v>42383.816575956815</v>
      </c>
      <c r="F1728">
        <v>3679.0776558612647</v>
      </c>
      <c r="G1728">
        <v>817.23846884222905</v>
      </c>
      <c r="H1728">
        <v>8.1001572957008789E-3</v>
      </c>
      <c r="I1728">
        <v>778.71231407752771</v>
      </c>
      <c r="J1728">
        <v>44441.076756091818</v>
      </c>
      <c r="K1728">
        <v>3226.8848900594462</v>
      </c>
      <c r="L1728">
        <v>875.11635257401997</v>
      </c>
      <c r="M1728">
        <v>1.6548455570136306E-2</v>
      </c>
    </row>
    <row r="1729" spans="1:13">
      <c r="A1729" s="14" t="s">
        <v>757</v>
      </c>
      <c r="B1729" t="s">
        <v>202</v>
      </c>
      <c r="C1729" t="s">
        <v>370</v>
      </c>
      <c r="D1729">
        <v>958.36314889617677</v>
      </c>
      <c r="E1729">
        <v>48665.887956514169</v>
      </c>
      <c r="F1729">
        <v>3073.2480410920607</v>
      </c>
      <c r="G1729">
        <v>406.00014769782462</v>
      </c>
      <c r="H1729">
        <v>4.5942448997885084E-2</v>
      </c>
      <c r="I1729">
        <v>136.88</v>
      </c>
      <c r="J1729">
        <v>52941.032291057832</v>
      </c>
      <c r="K1729">
        <v>2127.9164962010527</v>
      </c>
      <c r="L1729">
        <v>83.276081239041517</v>
      </c>
      <c r="M1729">
        <v>9.0292073516486784E-2</v>
      </c>
    </row>
    <row r="1730" spans="1:13">
      <c r="A1730" s="14" t="s">
        <v>757</v>
      </c>
      <c r="B1730" t="s">
        <v>202</v>
      </c>
      <c r="C1730" t="s">
        <v>371</v>
      </c>
      <c r="D1730">
        <v>348.45801357552597</v>
      </c>
      <c r="E1730">
        <v>46634.267884743516</v>
      </c>
      <c r="F1730">
        <v>944.12734729285717</v>
      </c>
      <c r="G1730">
        <v>7.401121224152944</v>
      </c>
      <c r="H1730">
        <v>1.7305802627221766E-2</v>
      </c>
      <c r="I1730">
        <v>46.443500000000007</v>
      </c>
      <c r="J1730">
        <v>49408.79732004118</v>
      </c>
      <c r="K1730">
        <v>522.71405040533114</v>
      </c>
      <c r="L1730">
        <v>0</v>
      </c>
      <c r="M1730">
        <v>3.2223884675908511E-2</v>
      </c>
    </row>
    <row r="1731" spans="1:13">
      <c r="A1731" s="14" t="s">
        <v>758</v>
      </c>
      <c r="B1731" t="s">
        <v>759</v>
      </c>
      <c r="C1731" t="s">
        <v>365</v>
      </c>
      <c r="D1731">
        <v>1238.9747540949074</v>
      </c>
      <c r="E1731">
        <v>45445.591011341909</v>
      </c>
      <c r="F1731">
        <v>2636.8526147948814</v>
      </c>
      <c r="G1731">
        <v>207.73270273644508</v>
      </c>
      <c r="H1731">
        <v>2.3925732814917246E-2</v>
      </c>
      <c r="I1731">
        <v>197.66580000000005</v>
      </c>
      <c r="J1731">
        <v>47823.965768230999</v>
      </c>
      <c r="K1731">
        <v>2106.2625401055716</v>
      </c>
      <c r="L1731">
        <v>173.3945251520199</v>
      </c>
      <c r="M1731">
        <v>3.9570617048046423E-2</v>
      </c>
    </row>
    <row r="1732" spans="1:13">
      <c r="A1732" s="14" t="s">
        <v>758</v>
      </c>
      <c r="B1732" t="s">
        <v>759</v>
      </c>
      <c r="C1732" t="s">
        <v>366</v>
      </c>
      <c r="D1732">
        <v>51.3</v>
      </c>
      <c r="E1732">
        <v>57817.891163092914</v>
      </c>
      <c r="F1732">
        <v>177.97270955165692</v>
      </c>
      <c r="G1732">
        <v>0</v>
      </c>
      <c r="H1732">
        <v>0.12732627540729655</v>
      </c>
      <c r="I1732">
        <v>13.363299999999999</v>
      </c>
      <c r="J1732">
        <v>65275.992145153767</v>
      </c>
      <c r="K1732">
        <v>0</v>
      </c>
      <c r="L1732">
        <v>0</v>
      </c>
      <c r="M1732">
        <v>0.22005387676988822</v>
      </c>
    </row>
    <row r="1733" spans="1:13">
      <c r="A1733" s="14" t="s">
        <v>758</v>
      </c>
      <c r="B1733" t="s">
        <v>759</v>
      </c>
      <c r="C1733" t="s">
        <v>367</v>
      </c>
      <c r="D1733">
        <v>383.18760000000026</v>
      </c>
      <c r="E1733">
        <v>47276.550391200857</v>
      </c>
      <c r="F1733">
        <v>1543.4494226848665</v>
      </c>
      <c r="G1733">
        <v>1.2314072793587258</v>
      </c>
      <c r="H1733">
        <v>1.8071336040864194E-2</v>
      </c>
      <c r="I1733">
        <v>51.649399999999993</v>
      </c>
      <c r="J1733">
        <v>50129.240292884999</v>
      </c>
      <c r="K1733">
        <v>850.76999926427038</v>
      </c>
      <c r="L1733">
        <v>0.95180195704112736</v>
      </c>
      <c r="M1733">
        <v>3.5126606836408877E-2</v>
      </c>
    </row>
    <row r="1734" spans="1:13">
      <c r="A1734" s="14" t="s">
        <v>758</v>
      </c>
      <c r="B1734" t="s">
        <v>759</v>
      </c>
      <c r="C1734" t="s">
        <v>368</v>
      </c>
      <c r="D1734">
        <v>154.89080000000001</v>
      </c>
      <c r="E1734">
        <v>42612.690196792428</v>
      </c>
      <c r="F1734">
        <v>207.23309583267695</v>
      </c>
      <c r="G1734">
        <v>0</v>
      </c>
      <c r="H1734">
        <v>5.6825981770122231E-3</v>
      </c>
      <c r="I1734">
        <v>30.330000000000005</v>
      </c>
      <c r="J1734">
        <v>45770.004505989666</v>
      </c>
      <c r="K1734">
        <v>170.22782723376193</v>
      </c>
      <c r="L1734">
        <v>2.4968677876689744</v>
      </c>
      <c r="M1734">
        <v>2.5593336395683029E-2</v>
      </c>
    </row>
    <row r="1735" spans="1:13">
      <c r="A1735" s="14" t="s">
        <v>758</v>
      </c>
      <c r="B1735" t="s">
        <v>759</v>
      </c>
      <c r="C1735" t="s">
        <v>369</v>
      </c>
      <c r="D1735">
        <v>526.87865409490882</v>
      </c>
      <c r="E1735">
        <v>43225.402230800079</v>
      </c>
      <c r="F1735">
        <v>4205.6916384409924</v>
      </c>
      <c r="G1735">
        <v>477.98707033022498</v>
      </c>
      <c r="H1735">
        <v>1.7177670860624432E-2</v>
      </c>
      <c r="I1735">
        <v>77.524999999999991</v>
      </c>
      <c r="J1735">
        <v>43662.709846286161</v>
      </c>
      <c r="K1735">
        <v>3993.5740728797168</v>
      </c>
      <c r="L1735">
        <v>434.46820418954076</v>
      </c>
      <c r="M1735">
        <v>1.0198930464192211E-2</v>
      </c>
    </row>
    <row r="1736" spans="1:13">
      <c r="A1736" s="14" t="s">
        <v>758</v>
      </c>
      <c r="B1736" t="s">
        <v>759</v>
      </c>
      <c r="C1736" t="s">
        <v>370</v>
      </c>
      <c r="D1736">
        <v>70.905700000000039</v>
      </c>
      <c r="E1736">
        <v>48328.603260504198</v>
      </c>
      <c r="F1736">
        <v>4844.0128226644647</v>
      </c>
      <c r="G1736">
        <v>6.2195281902583259</v>
      </c>
      <c r="H1736">
        <v>4.8013461980389208E-2</v>
      </c>
      <c r="I1736">
        <v>17.789799999999996</v>
      </c>
      <c r="J1736">
        <v>48025.786030946576</v>
      </c>
      <c r="K1736">
        <v>3168.9912196876871</v>
      </c>
      <c r="L1736">
        <v>19.920403826912054</v>
      </c>
      <c r="M1736">
        <v>1.7318410707672247E-2</v>
      </c>
    </row>
    <row r="1737" spans="1:13">
      <c r="A1737" s="14" t="s">
        <v>758</v>
      </c>
      <c r="B1737" t="s">
        <v>759</v>
      </c>
      <c r="C1737" t="s">
        <v>371</v>
      </c>
      <c r="D1737">
        <v>51.812000000000005</v>
      </c>
      <c r="E1737">
        <v>46754.909704476428</v>
      </c>
      <c r="F1737">
        <v>1447.1043387632208</v>
      </c>
      <c r="G1737">
        <v>89.198062224967174</v>
      </c>
      <c r="H1737">
        <v>2.4205960261178657E-2</v>
      </c>
      <c r="I1737">
        <v>7.0083000000000002</v>
      </c>
      <c r="J1737">
        <v>51965.47771927571</v>
      </c>
      <c r="K1737">
        <v>178.8950244709844</v>
      </c>
      <c r="L1737">
        <v>16.088067006264001</v>
      </c>
      <c r="M1737">
        <v>4.6472558134736629E-2</v>
      </c>
    </row>
    <row r="1738" spans="1:13">
      <c r="A1738" s="14" t="s">
        <v>760</v>
      </c>
      <c r="B1738" t="s">
        <v>203</v>
      </c>
      <c r="C1738" t="s">
        <v>365</v>
      </c>
      <c r="D1738">
        <v>286.76640000000043</v>
      </c>
      <c r="E1738">
        <v>44557.926611084746</v>
      </c>
      <c r="F1738">
        <v>2653.7682936355141</v>
      </c>
      <c r="G1738">
        <v>472.33253268165208</v>
      </c>
      <c r="H1738">
        <v>1.6932621214112889E-2</v>
      </c>
      <c r="I1738">
        <v>37.616600000000012</v>
      </c>
      <c r="J1738">
        <v>46098.840826479078</v>
      </c>
      <c r="K1738">
        <v>2506.7023601282403</v>
      </c>
      <c r="L1738">
        <v>731.32500013291974</v>
      </c>
      <c r="M1738">
        <v>1.0116905563366495E-2</v>
      </c>
    </row>
    <row r="1739" spans="1:13">
      <c r="A1739" s="14" t="s">
        <v>760</v>
      </c>
      <c r="B1739" t="s">
        <v>203</v>
      </c>
      <c r="C1739" t="s">
        <v>366</v>
      </c>
      <c r="D1739">
        <v>25.338500000000007</v>
      </c>
      <c r="E1739">
        <v>56527.085265505048</v>
      </c>
      <c r="F1739">
        <v>129.3288868717564</v>
      </c>
      <c r="G1739">
        <v>0</v>
      </c>
      <c r="H1739">
        <v>0.10714357072110481</v>
      </c>
      <c r="I1739">
        <v>3.1000000000000005</v>
      </c>
      <c r="J1739">
        <v>52552.037634408596</v>
      </c>
      <c r="K1739">
        <v>96.774193548387075</v>
      </c>
      <c r="L1739">
        <v>0</v>
      </c>
      <c r="M1739">
        <v>0</v>
      </c>
    </row>
    <row r="1740" spans="1:13">
      <c r="A1740" s="14" t="s">
        <v>760</v>
      </c>
      <c r="B1740" t="s">
        <v>203</v>
      </c>
      <c r="C1740" t="s">
        <v>367</v>
      </c>
      <c r="D1740">
        <v>84.453299999999999</v>
      </c>
      <c r="E1740">
        <v>45445.927222303137</v>
      </c>
      <c r="F1740">
        <v>1057.0338873673379</v>
      </c>
      <c r="G1740">
        <v>0</v>
      </c>
      <c r="H1740">
        <v>6.3243540289964839E-3</v>
      </c>
      <c r="I1740">
        <v>12.779299999999999</v>
      </c>
      <c r="J1740">
        <v>50140.0583365286</v>
      </c>
      <c r="K1740">
        <v>343.6807962877466</v>
      </c>
      <c r="L1740">
        <v>0</v>
      </c>
      <c r="M1740">
        <v>2.8671766856924786E-2</v>
      </c>
    </row>
    <row r="1741" spans="1:13">
      <c r="A1741" s="14" t="s">
        <v>760</v>
      </c>
      <c r="B1741" t="s">
        <v>203</v>
      </c>
      <c r="C1741" t="s">
        <v>368</v>
      </c>
      <c r="D1741">
        <v>39.030600000000014</v>
      </c>
      <c r="E1741">
        <v>40691.121709632942</v>
      </c>
      <c r="F1741">
        <v>7.6862769211849136</v>
      </c>
      <c r="G1741">
        <v>0</v>
      </c>
      <c r="H1741">
        <v>3.1650950566131809E-3</v>
      </c>
      <c r="I1741">
        <v>3.75</v>
      </c>
      <c r="J1741">
        <v>41852.533333333333</v>
      </c>
      <c r="K1741">
        <v>0</v>
      </c>
      <c r="L1741">
        <v>0</v>
      </c>
      <c r="M1741">
        <v>0</v>
      </c>
    </row>
    <row r="1742" spans="1:13">
      <c r="A1742" s="14" t="s">
        <v>760</v>
      </c>
      <c r="B1742" t="s">
        <v>203</v>
      </c>
      <c r="C1742" t="s">
        <v>369</v>
      </c>
      <c r="D1742">
        <v>119.25880000000002</v>
      </c>
      <c r="E1742">
        <v>41808.877470677195</v>
      </c>
      <c r="F1742">
        <v>4365.1463875202489</v>
      </c>
      <c r="G1742">
        <v>1131.8107343022061</v>
      </c>
      <c r="H1742">
        <v>6.1796094508673365E-3</v>
      </c>
      <c r="I1742">
        <v>14.487300000000001</v>
      </c>
      <c r="J1742">
        <v>41763.429003333957</v>
      </c>
      <c r="K1742">
        <v>5504.8642604211955</v>
      </c>
      <c r="L1742">
        <v>1898.9017967461155</v>
      </c>
      <c r="M1742">
        <v>0</v>
      </c>
    </row>
    <row r="1743" spans="1:13">
      <c r="A1743" s="14" t="s">
        <v>760</v>
      </c>
      <c r="B1743" t="s">
        <v>203</v>
      </c>
      <c r="C1743" t="s">
        <v>370</v>
      </c>
      <c r="D1743">
        <v>13.258000000000008</v>
      </c>
      <c r="E1743">
        <v>49339.653866219101</v>
      </c>
      <c r="F1743">
        <v>10719.336249811427</v>
      </c>
      <c r="G1743">
        <v>35.50384673404735</v>
      </c>
      <c r="H1743">
        <v>7.3688049030919299E-3</v>
      </c>
      <c r="I1743">
        <v>3.0000000000000004</v>
      </c>
      <c r="J1743">
        <v>49133.333333333328</v>
      </c>
      <c r="K1743">
        <v>3283.6666666666661</v>
      </c>
      <c r="L1743">
        <v>0</v>
      </c>
      <c r="M1743">
        <v>0</v>
      </c>
    </row>
    <row r="1744" spans="1:13">
      <c r="A1744" s="14" t="s">
        <v>760</v>
      </c>
      <c r="B1744" t="s">
        <v>203</v>
      </c>
      <c r="C1744" t="s">
        <v>371</v>
      </c>
      <c r="D1744">
        <v>5.4272</v>
      </c>
    </row>
    <row r="1745" spans="1:13">
      <c r="A1745" s="14" t="s">
        <v>761</v>
      </c>
      <c r="B1745" t="s">
        <v>204</v>
      </c>
      <c r="C1745" t="s">
        <v>365</v>
      </c>
      <c r="D1745">
        <v>398.49150000000009</v>
      </c>
      <c r="E1745">
        <v>44477.897722849768</v>
      </c>
      <c r="F1745">
        <v>2443.4629596867176</v>
      </c>
      <c r="G1745">
        <v>470.95150084757125</v>
      </c>
      <c r="H1745">
        <v>1.9595505024859749E-2</v>
      </c>
      <c r="I1745">
        <v>38.646299999999989</v>
      </c>
      <c r="J1745">
        <v>45500.064408925748</v>
      </c>
      <c r="K1745">
        <v>1969.3642082165698</v>
      </c>
      <c r="L1745">
        <v>351.20567816323955</v>
      </c>
      <c r="M1745">
        <v>5.6681562050910194E-3</v>
      </c>
    </row>
    <row r="1746" spans="1:13">
      <c r="A1746" s="14" t="s">
        <v>761</v>
      </c>
      <c r="B1746" t="s">
        <v>204</v>
      </c>
      <c r="C1746" t="s">
        <v>366</v>
      </c>
      <c r="D1746">
        <v>22.096599999999999</v>
      </c>
      <c r="E1746">
        <v>56486.93366098556</v>
      </c>
      <c r="F1746">
        <v>1055.8637980503788</v>
      </c>
      <c r="G1746">
        <v>0</v>
      </c>
      <c r="H1746">
        <v>0.10936244369932958</v>
      </c>
      <c r="I1746">
        <v>4.01</v>
      </c>
      <c r="J1746">
        <v>44680.651288445559</v>
      </c>
      <c r="K1746">
        <v>124.68827930174564</v>
      </c>
      <c r="L1746">
        <v>0</v>
      </c>
      <c r="M1746">
        <v>0</v>
      </c>
    </row>
    <row r="1747" spans="1:13">
      <c r="A1747" s="14" t="s">
        <v>761</v>
      </c>
      <c r="B1747" t="s">
        <v>204</v>
      </c>
      <c r="C1747" t="s">
        <v>367</v>
      </c>
      <c r="D1747">
        <v>127.97740000000003</v>
      </c>
      <c r="E1747">
        <v>45423.009360181291</v>
      </c>
      <c r="F1747">
        <v>788.68065767862106</v>
      </c>
      <c r="G1747">
        <v>0</v>
      </c>
      <c r="H1747">
        <v>7.1561484032197469E-3</v>
      </c>
      <c r="I1747">
        <v>10.976699999999996</v>
      </c>
      <c r="J1747">
        <v>50034.463112775273</v>
      </c>
      <c r="K1747">
        <v>630.24406242313285</v>
      </c>
      <c r="L1747">
        <v>0</v>
      </c>
      <c r="M1747">
        <v>0</v>
      </c>
    </row>
    <row r="1748" spans="1:13">
      <c r="A1748" s="14" t="s">
        <v>761</v>
      </c>
      <c r="B1748" t="s">
        <v>204</v>
      </c>
      <c r="C1748" t="s">
        <v>368</v>
      </c>
      <c r="D1748">
        <v>39.163900000000005</v>
      </c>
      <c r="E1748">
        <v>42966.749783176165</v>
      </c>
      <c r="F1748">
        <v>148.32537106876484</v>
      </c>
      <c r="G1748">
        <v>0</v>
      </c>
      <c r="H1748">
        <v>2.1151523491091017E-2</v>
      </c>
      <c r="I1748">
        <v>2.2631000000000001</v>
      </c>
      <c r="J1748">
        <v>45300.74308102455</v>
      </c>
      <c r="K1748">
        <v>62.745791171402054</v>
      </c>
      <c r="L1748">
        <v>0</v>
      </c>
      <c r="M1748">
        <v>3.0756234688139653E-2</v>
      </c>
    </row>
    <row r="1749" spans="1:13">
      <c r="A1749" s="14" t="s">
        <v>761</v>
      </c>
      <c r="B1749" t="s">
        <v>204</v>
      </c>
      <c r="C1749" t="s">
        <v>369</v>
      </c>
      <c r="D1749">
        <v>189.31139999999979</v>
      </c>
      <c r="E1749">
        <v>42360.337159656934</v>
      </c>
      <c r="F1749">
        <v>4270.2258818010978</v>
      </c>
      <c r="G1749">
        <v>977.56627440291641</v>
      </c>
      <c r="H1749">
        <v>1.4702447021995512E-2</v>
      </c>
      <c r="I1749">
        <v>13.846500000000002</v>
      </c>
      <c r="J1749">
        <v>39536.699376497068</v>
      </c>
      <c r="K1749">
        <v>4487.3173726212399</v>
      </c>
      <c r="L1749">
        <v>980.23327194597903</v>
      </c>
      <c r="M1749">
        <v>0</v>
      </c>
    </row>
    <row r="1750" spans="1:13">
      <c r="A1750" s="14" t="s">
        <v>761</v>
      </c>
      <c r="B1750" t="s">
        <v>204</v>
      </c>
      <c r="C1750" t="s">
        <v>370</v>
      </c>
      <c r="D1750">
        <v>14.792199999999998</v>
      </c>
      <c r="E1750">
        <v>47725.169233334702</v>
      </c>
      <c r="F1750">
        <v>2226.7140790416574</v>
      </c>
      <c r="G1750">
        <v>176.15567664039159</v>
      </c>
      <c r="H1750">
        <v>2.6406432429197636E-2</v>
      </c>
      <c r="I1750">
        <v>4.9000000000000004</v>
      </c>
      <c r="J1750">
        <v>49509.010204081627</v>
      </c>
      <c r="K1750">
        <v>1309.1836734693877</v>
      </c>
      <c r="L1750">
        <v>0</v>
      </c>
      <c r="M1750">
        <v>2.907858339074422E-2</v>
      </c>
    </row>
    <row r="1751" spans="1:13">
      <c r="A1751" s="14" t="s">
        <v>761</v>
      </c>
      <c r="B1751" t="s">
        <v>204</v>
      </c>
      <c r="C1751" t="s">
        <v>371</v>
      </c>
      <c r="D1751">
        <v>5.15</v>
      </c>
    </row>
    <row r="1752" spans="1:13">
      <c r="A1752" s="14" t="s">
        <v>762</v>
      </c>
      <c r="B1752" t="s">
        <v>205</v>
      </c>
      <c r="C1752" t="s">
        <v>365</v>
      </c>
      <c r="D1752">
        <v>747.53897702825168</v>
      </c>
      <c r="E1752">
        <v>44846.612377688594</v>
      </c>
      <c r="F1752">
        <v>3752.5365180978206</v>
      </c>
      <c r="G1752">
        <v>536.92093968878271</v>
      </c>
      <c r="H1752">
        <v>1.8483137039958041E-2</v>
      </c>
      <c r="I1752">
        <v>88.114999999999981</v>
      </c>
      <c r="J1752">
        <v>47661.980423310473</v>
      </c>
      <c r="K1752">
        <v>2631.3043182205083</v>
      </c>
      <c r="L1752">
        <v>617.80559496113028</v>
      </c>
      <c r="M1752">
        <v>4.6855424992152873E-2</v>
      </c>
    </row>
    <row r="1753" spans="1:13">
      <c r="A1753" s="14" t="s">
        <v>762</v>
      </c>
      <c r="B1753" t="s">
        <v>205</v>
      </c>
      <c r="C1753" t="s">
        <v>366</v>
      </c>
      <c r="D1753">
        <v>31.369799999999998</v>
      </c>
      <c r="E1753">
        <v>50432.875647916153</v>
      </c>
      <c r="F1753">
        <v>92.987523031705663</v>
      </c>
      <c r="G1753">
        <v>0</v>
      </c>
      <c r="H1753">
        <v>7.9927508644321993E-2</v>
      </c>
      <c r="I1753">
        <v>8.8000000000000007</v>
      </c>
      <c r="J1753">
        <v>55532.575757575745</v>
      </c>
      <c r="K1753">
        <v>416.59090909090907</v>
      </c>
      <c r="L1753">
        <v>0</v>
      </c>
      <c r="M1753">
        <v>0.11093166280538747</v>
      </c>
    </row>
    <row r="1754" spans="1:13">
      <c r="A1754" s="14" t="s">
        <v>762</v>
      </c>
      <c r="B1754" t="s">
        <v>205</v>
      </c>
      <c r="C1754" t="s">
        <v>367</v>
      </c>
      <c r="D1754">
        <v>287.52130000000022</v>
      </c>
      <c r="E1754">
        <v>46818.293630187814</v>
      </c>
      <c r="F1754">
        <v>1400.3626861731623</v>
      </c>
      <c r="G1754">
        <v>11.801316980689769</v>
      </c>
      <c r="H1754">
        <v>1.3247784238015073E-2</v>
      </c>
      <c r="I1754">
        <v>26.2636</v>
      </c>
      <c r="J1754">
        <v>50589.251473522287</v>
      </c>
      <c r="K1754">
        <v>334.44881889763781</v>
      </c>
      <c r="L1754">
        <v>0</v>
      </c>
      <c r="M1754">
        <v>4.287009242187427E-2</v>
      </c>
    </row>
    <row r="1755" spans="1:13">
      <c r="A1755" s="14" t="s">
        <v>762</v>
      </c>
      <c r="B1755" t="s">
        <v>205</v>
      </c>
      <c r="C1755" t="s">
        <v>368</v>
      </c>
      <c r="D1755">
        <v>3.6</v>
      </c>
    </row>
    <row r="1756" spans="1:13">
      <c r="A1756" s="14" t="s">
        <v>762</v>
      </c>
      <c r="B1756" t="s">
        <v>205</v>
      </c>
      <c r="C1756" t="s">
        <v>369</v>
      </c>
      <c r="D1756">
        <v>371.04220302310517</v>
      </c>
      <c r="E1756">
        <v>42251.011503823785</v>
      </c>
      <c r="F1756">
        <v>4744.1604368934386</v>
      </c>
      <c r="G1756">
        <v>1019.3138594976721</v>
      </c>
      <c r="H1756">
        <v>1.1462996365981144E-2</v>
      </c>
      <c r="I1756">
        <v>48.491400000000006</v>
      </c>
      <c r="J1756">
        <v>44528.401737215252</v>
      </c>
      <c r="K1756">
        <v>4453.8113974849139</v>
      </c>
      <c r="L1756">
        <v>1122.6308170108514</v>
      </c>
      <c r="M1756">
        <v>4.0287071312320052E-2</v>
      </c>
    </row>
    <row r="1757" spans="1:13">
      <c r="A1757" s="14" t="s">
        <v>762</v>
      </c>
      <c r="B1757" t="s">
        <v>205</v>
      </c>
      <c r="C1757" t="s">
        <v>370</v>
      </c>
      <c r="D1757">
        <v>23.842899999999993</v>
      </c>
      <c r="E1757">
        <v>52253.147373012514</v>
      </c>
      <c r="F1757">
        <v>22270.919225429792</v>
      </c>
      <c r="G1757">
        <v>238.3657189351967</v>
      </c>
      <c r="H1757">
        <v>7.7608028133589052E-2</v>
      </c>
      <c r="I1757">
        <v>2</v>
      </c>
      <c r="J1757">
        <v>39391.666666666672</v>
      </c>
      <c r="K1757">
        <v>0</v>
      </c>
      <c r="L1757">
        <v>0</v>
      </c>
      <c r="M1757">
        <v>0</v>
      </c>
    </row>
    <row r="1758" spans="1:13">
      <c r="A1758" s="14" t="s">
        <v>762</v>
      </c>
      <c r="B1758" t="s">
        <v>205</v>
      </c>
      <c r="C1758" t="s">
        <v>371</v>
      </c>
      <c r="D1758">
        <v>30.16277400514894</v>
      </c>
      <c r="E1758">
        <v>45318.994193526618</v>
      </c>
      <c r="F1758">
        <v>3508.6020265223092</v>
      </c>
      <c r="G1758">
        <v>466.94677344980664</v>
      </c>
      <c r="H1758">
        <v>1.5858644241437753E-2</v>
      </c>
      <c r="I1758">
        <v>0.96000000000000008</v>
      </c>
      <c r="J1758">
        <v>59840.277777777774</v>
      </c>
      <c r="K1758">
        <v>3579.1666666666665</v>
      </c>
      <c r="L1758">
        <v>0</v>
      </c>
      <c r="M1758">
        <v>0</v>
      </c>
    </row>
    <row r="1759" spans="1:13">
      <c r="A1759" s="14" t="s">
        <v>763</v>
      </c>
      <c r="B1759" t="s">
        <v>206</v>
      </c>
      <c r="C1759" t="s">
        <v>365</v>
      </c>
      <c r="D1759">
        <v>1123.3676872246419</v>
      </c>
      <c r="E1759">
        <v>45068.277110658753</v>
      </c>
      <c r="F1759">
        <v>2775.9686124712248</v>
      </c>
      <c r="G1759">
        <v>493.64686763427096</v>
      </c>
      <c r="H1759">
        <v>1.3691373874999234E-2</v>
      </c>
      <c r="I1759">
        <v>130.1811999999999</v>
      </c>
      <c r="J1759">
        <v>48157.224289426376</v>
      </c>
      <c r="K1759">
        <v>2543.291811720896</v>
      </c>
      <c r="L1759">
        <v>481.58151868318981</v>
      </c>
      <c r="M1759">
        <v>3.2670155188289612E-2</v>
      </c>
    </row>
    <row r="1760" spans="1:13">
      <c r="A1760" s="14" t="s">
        <v>763</v>
      </c>
      <c r="B1760" t="s">
        <v>206</v>
      </c>
      <c r="C1760" t="s">
        <v>366</v>
      </c>
      <c r="D1760">
        <v>47.616000000000007</v>
      </c>
      <c r="E1760">
        <v>55075.805839073691</v>
      </c>
      <c r="F1760">
        <v>147.72345430107524</v>
      </c>
      <c r="G1760">
        <v>0</v>
      </c>
      <c r="H1760">
        <v>8.1439657881497374E-2</v>
      </c>
      <c r="I1760">
        <v>8.8000000000000007</v>
      </c>
      <c r="J1760">
        <v>57303.503787878784</v>
      </c>
      <c r="K1760">
        <v>0</v>
      </c>
      <c r="L1760">
        <v>0</v>
      </c>
      <c r="M1760">
        <v>9.1553645940921302E-2</v>
      </c>
    </row>
    <row r="1761" spans="1:13">
      <c r="A1761" s="14" t="s">
        <v>763</v>
      </c>
      <c r="B1761" t="s">
        <v>206</v>
      </c>
      <c r="C1761" t="s">
        <v>367</v>
      </c>
      <c r="D1761">
        <v>374.59243180820511</v>
      </c>
      <c r="E1761">
        <v>47453.34829429043</v>
      </c>
      <c r="F1761">
        <v>2215.8298980930422</v>
      </c>
      <c r="G1761">
        <v>3.8097940022736467</v>
      </c>
      <c r="H1761">
        <v>1.3591057607022203E-2</v>
      </c>
      <c r="I1761">
        <v>38.548900000000003</v>
      </c>
      <c r="J1761">
        <v>50023.195625123757</v>
      </c>
      <c r="K1761">
        <v>1980.6087852052844</v>
      </c>
      <c r="L1761">
        <v>0</v>
      </c>
      <c r="M1761">
        <v>3.7110402869060845E-2</v>
      </c>
    </row>
    <row r="1762" spans="1:13">
      <c r="A1762" s="14" t="s">
        <v>763</v>
      </c>
      <c r="B1762" t="s">
        <v>206</v>
      </c>
      <c r="C1762" t="s">
        <v>368</v>
      </c>
      <c r="D1762">
        <v>61.849999999999994</v>
      </c>
      <c r="E1762">
        <v>43538.27539746699</v>
      </c>
      <c r="F1762">
        <v>13.500404203718675</v>
      </c>
      <c r="G1762">
        <v>0</v>
      </c>
      <c r="H1762">
        <v>6.9604352513391882E-3</v>
      </c>
      <c r="I1762">
        <v>4.0565999999999995</v>
      </c>
      <c r="J1762">
        <v>44595.30230570757</v>
      </c>
      <c r="K1762">
        <v>0</v>
      </c>
      <c r="L1762">
        <v>0</v>
      </c>
      <c r="M1762">
        <v>0</v>
      </c>
    </row>
    <row r="1763" spans="1:13">
      <c r="A1763" s="14" t="s">
        <v>763</v>
      </c>
      <c r="B1763" t="s">
        <v>206</v>
      </c>
      <c r="C1763" t="s">
        <v>369</v>
      </c>
      <c r="D1763">
        <v>520.36589562970187</v>
      </c>
      <c r="E1763">
        <v>42096.89010298832</v>
      </c>
      <c r="F1763">
        <v>3982.8972986247686</v>
      </c>
      <c r="G1763">
        <v>1029.6336952513732</v>
      </c>
      <c r="H1763">
        <v>8.0309865818501466E-3</v>
      </c>
      <c r="I1763">
        <v>63.233699999999985</v>
      </c>
      <c r="J1763">
        <v>44748.041063019686</v>
      </c>
      <c r="K1763">
        <v>3479.717618927883</v>
      </c>
      <c r="L1763">
        <v>934.14144672856401</v>
      </c>
      <c r="M1763">
        <v>1.6562062232204355E-2</v>
      </c>
    </row>
    <row r="1764" spans="1:13">
      <c r="A1764" s="14" t="s">
        <v>763</v>
      </c>
      <c r="B1764" t="s">
        <v>206</v>
      </c>
      <c r="C1764" t="s">
        <v>370</v>
      </c>
      <c r="D1764">
        <v>67.947699999999983</v>
      </c>
      <c r="E1764">
        <v>48427.839512350431</v>
      </c>
      <c r="F1764">
        <v>2400.1436398877377</v>
      </c>
      <c r="G1764">
        <v>134.03294004064895</v>
      </c>
      <c r="H1764">
        <v>1.1809481085758744E-2</v>
      </c>
      <c r="I1764">
        <v>10.293799999999999</v>
      </c>
      <c r="J1764">
        <v>53154.629971439135</v>
      </c>
      <c r="K1764">
        <v>2892.0835842934584</v>
      </c>
      <c r="L1764">
        <v>212.86599700790768</v>
      </c>
      <c r="M1764">
        <v>5.532871838332331E-2</v>
      </c>
    </row>
    <row r="1765" spans="1:13">
      <c r="A1765" s="14" t="s">
        <v>763</v>
      </c>
      <c r="B1765" t="s">
        <v>206</v>
      </c>
      <c r="C1765" t="s">
        <v>371</v>
      </c>
      <c r="D1765">
        <v>50.995659786736709</v>
      </c>
      <c r="E1765">
        <v>45903.964437816147</v>
      </c>
      <c r="F1765">
        <v>880.13705848107327</v>
      </c>
      <c r="G1765">
        <v>161.31431644187802</v>
      </c>
      <c r="H1765">
        <v>7.0176226204529176E-3</v>
      </c>
      <c r="I1765">
        <v>5.2482000000000006</v>
      </c>
      <c r="J1765">
        <v>53142.526961624928</v>
      </c>
      <c r="K1765">
        <v>939.85366411341022</v>
      </c>
      <c r="L1765">
        <v>272.93929347204755</v>
      </c>
      <c r="M1765">
        <v>4.4531717324886165E-2</v>
      </c>
    </row>
    <row r="1766" spans="1:13">
      <c r="A1766" s="14" t="s">
        <v>764</v>
      </c>
      <c r="B1766" t="s">
        <v>207</v>
      </c>
      <c r="C1766" t="s">
        <v>365</v>
      </c>
      <c r="D1766">
        <v>187.69168515529049</v>
      </c>
      <c r="E1766">
        <v>46170.320288812232</v>
      </c>
      <c r="F1766">
        <v>3042.673731271057</v>
      </c>
      <c r="G1766">
        <v>501.4981879571389</v>
      </c>
      <c r="H1766">
        <v>1.476279337698993E-2</v>
      </c>
      <c r="I1766">
        <v>30.691967685819716</v>
      </c>
      <c r="J1766">
        <v>47735.531700814259</v>
      </c>
      <c r="K1766">
        <v>2508.1256043276089</v>
      </c>
      <c r="L1766">
        <v>615.04495877341594</v>
      </c>
      <c r="M1766">
        <v>4.405676863123735E-2</v>
      </c>
    </row>
    <row r="1767" spans="1:13">
      <c r="A1767" s="14" t="s">
        <v>764</v>
      </c>
      <c r="B1767" t="s">
        <v>207</v>
      </c>
      <c r="C1767" t="s">
        <v>366</v>
      </c>
      <c r="D1767">
        <v>13.47</v>
      </c>
      <c r="E1767">
        <v>55311.439000247461</v>
      </c>
      <c r="F1767">
        <v>337.54046028210837</v>
      </c>
      <c r="G1767">
        <v>0</v>
      </c>
      <c r="H1767">
        <v>0.1109592872344211</v>
      </c>
      <c r="I1767">
        <v>2.8935</v>
      </c>
      <c r="J1767">
        <v>71896.451817291614</v>
      </c>
      <c r="K1767">
        <v>0</v>
      </c>
      <c r="L1767">
        <v>0</v>
      </c>
      <c r="M1767">
        <v>0.2583856535797352</v>
      </c>
    </row>
    <row r="1768" spans="1:13">
      <c r="A1768" s="14" t="s">
        <v>764</v>
      </c>
      <c r="B1768" t="s">
        <v>207</v>
      </c>
      <c r="C1768" t="s">
        <v>367</v>
      </c>
      <c r="D1768">
        <v>64.414999999999964</v>
      </c>
      <c r="E1768">
        <v>47956.354511112855</v>
      </c>
      <c r="F1768">
        <v>2230.2084918109149</v>
      </c>
      <c r="G1768">
        <v>0</v>
      </c>
      <c r="H1768">
        <v>2.7358396340492331E-3</v>
      </c>
      <c r="I1768">
        <v>6.7199676858197144</v>
      </c>
      <c r="J1768">
        <v>47433.569077934088</v>
      </c>
      <c r="K1768">
        <v>1390.334066593108</v>
      </c>
      <c r="L1768">
        <v>0</v>
      </c>
      <c r="M1768">
        <v>4.3173464331142707E-3</v>
      </c>
    </row>
    <row r="1769" spans="1:13">
      <c r="A1769" s="14" t="s">
        <v>764</v>
      </c>
      <c r="B1769" t="s">
        <v>207</v>
      </c>
      <c r="C1769" t="s">
        <v>368</v>
      </c>
      <c r="D1769">
        <v>8.6814999999999998</v>
      </c>
      <c r="E1769">
        <v>43271.080554435677</v>
      </c>
      <c r="F1769">
        <v>854.46063468294653</v>
      </c>
      <c r="G1769">
        <v>0</v>
      </c>
      <c r="H1769">
        <v>1.8138268657182986E-3</v>
      </c>
      <c r="I1769">
        <v>2.0499999999999998</v>
      </c>
      <c r="J1769">
        <v>40585.569105691058</v>
      </c>
      <c r="K1769">
        <v>1544.8780487804879</v>
      </c>
      <c r="L1769">
        <v>0</v>
      </c>
      <c r="M1769">
        <v>0</v>
      </c>
    </row>
    <row r="1770" spans="1:13">
      <c r="A1770" s="14" t="s">
        <v>764</v>
      </c>
      <c r="B1770" t="s">
        <v>207</v>
      </c>
      <c r="C1770" t="s">
        <v>369</v>
      </c>
      <c r="D1770">
        <v>90.625185155290396</v>
      </c>
      <c r="E1770">
        <v>43660.710879871971</v>
      </c>
      <c r="F1770">
        <v>3625.1974485573928</v>
      </c>
      <c r="G1770">
        <v>1020.7086456319372</v>
      </c>
      <c r="H1770">
        <v>9.0278904746461473E-3</v>
      </c>
      <c r="I1770">
        <v>14.053499999999998</v>
      </c>
      <c r="J1770">
        <v>43135.758233417553</v>
      </c>
      <c r="K1770">
        <v>4252.4147009641729</v>
      </c>
      <c r="L1770">
        <v>1343.2198384744017</v>
      </c>
      <c r="M1770">
        <v>1.917479662669231E-2</v>
      </c>
    </row>
    <row r="1771" spans="1:13">
      <c r="A1771" s="14" t="s">
        <v>764</v>
      </c>
      <c r="B1771" t="s">
        <v>207</v>
      </c>
      <c r="C1771" t="s">
        <v>370</v>
      </c>
      <c r="D1771">
        <v>6.0649999999999995</v>
      </c>
    </row>
    <row r="1772" spans="1:13">
      <c r="A1772" s="14" t="s">
        <v>764</v>
      </c>
      <c r="B1772" t="s">
        <v>207</v>
      </c>
      <c r="C1772" t="s">
        <v>371</v>
      </c>
      <c r="D1772">
        <v>4.4349999999999996</v>
      </c>
    </row>
    <row r="1773" spans="1:13">
      <c r="A1773" s="14" t="s">
        <v>765</v>
      </c>
      <c r="B1773" t="s">
        <v>208</v>
      </c>
      <c r="C1773" t="s">
        <v>365</v>
      </c>
      <c r="D1773">
        <v>224.87524984912503</v>
      </c>
      <c r="E1773">
        <v>43617.867117053465</v>
      </c>
      <c r="F1773">
        <v>1569.7894287470137</v>
      </c>
      <c r="G1773">
        <v>340.90563568660463</v>
      </c>
      <c r="H1773">
        <v>1.9500598495305357E-2</v>
      </c>
      <c r="I1773">
        <v>30.675999999999995</v>
      </c>
      <c r="J1773">
        <v>47432.802978441352</v>
      </c>
      <c r="K1773">
        <v>948.47013952275415</v>
      </c>
      <c r="L1773">
        <v>147.59127656800106</v>
      </c>
      <c r="M1773">
        <v>2.877798149048685E-2</v>
      </c>
    </row>
    <row r="1774" spans="1:13">
      <c r="A1774" s="14" t="s">
        <v>765</v>
      </c>
      <c r="B1774" t="s">
        <v>208</v>
      </c>
      <c r="C1774" t="s">
        <v>366</v>
      </c>
      <c r="D1774">
        <v>24.9483</v>
      </c>
      <c r="E1774">
        <v>47868.864879236942</v>
      </c>
      <c r="F1774">
        <v>128.89655808211381</v>
      </c>
      <c r="G1774">
        <v>0</v>
      </c>
      <c r="H1774">
        <v>8.612851109466356E-2</v>
      </c>
      <c r="I1774">
        <v>5</v>
      </c>
      <c r="J1774">
        <v>51154</v>
      </c>
      <c r="K1774">
        <v>166.6</v>
      </c>
      <c r="L1774">
        <v>0</v>
      </c>
      <c r="M1774">
        <v>4.2991183527342405E-3</v>
      </c>
    </row>
    <row r="1775" spans="1:13">
      <c r="A1775" s="14" t="s">
        <v>765</v>
      </c>
      <c r="B1775" t="s">
        <v>208</v>
      </c>
      <c r="C1775" t="s">
        <v>367</v>
      </c>
      <c r="D1775">
        <v>50.308899999999994</v>
      </c>
      <c r="E1775">
        <v>46586.176899117279</v>
      </c>
      <c r="F1775">
        <v>1155.5873811591987</v>
      </c>
      <c r="G1775">
        <v>0</v>
      </c>
      <c r="H1775">
        <v>1.6330912045676899E-2</v>
      </c>
      <c r="I1775">
        <v>6.7664</v>
      </c>
      <c r="J1775">
        <v>44956.466387837943</v>
      </c>
      <c r="K1775">
        <v>759.66983920548591</v>
      </c>
      <c r="L1775">
        <v>0</v>
      </c>
      <c r="M1775">
        <v>3.863142420076668E-4</v>
      </c>
    </row>
    <row r="1776" spans="1:13">
      <c r="A1776" s="14" t="s">
        <v>765</v>
      </c>
      <c r="B1776" t="s">
        <v>208</v>
      </c>
      <c r="C1776" t="s">
        <v>368</v>
      </c>
      <c r="D1776">
        <v>50.462400000000002</v>
      </c>
      <c r="E1776">
        <v>38908.284782333001</v>
      </c>
      <c r="F1776">
        <v>107.49904879672785</v>
      </c>
      <c r="G1776">
        <v>0</v>
      </c>
      <c r="H1776">
        <v>2.2491360169463186E-3</v>
      </c>
      <c r="I1776">
        <v>1.8883000000000001</v>
      </c>
      <c r="J1776">
        <v>41315.937615844945</v>
      </c>
      <c r="K1776">
        <v>220.83355399036168</v>
      </c>
      <c r="L1776">
        <v>0</v>
      </c>
      <c r="M1776">
        <v>0</v>
      </c>
    </row>
    <row r="1777" spans="1:13">
      <c r="A1777" s="14" t="s">
        <v>765</v>
      </c>
      <c r="B1777" t="s">
        <v>208</v>
      </c>
      <c r="C1777" t="s">
        <v>369</v>
      </c>
      <c r="D1777">
        <v>84.813649849124914</v>
      </c>
      <c r="E1777">
        <v>42404.223953311077</v>
      </c>
      <c r="F1777">
        <v>3326.0846632803014</v>
      </c>
      <c r="G1777">
        <v>903.8785636082489</v>
      </c>
      <c r="H1777">
        <v>1.2929860386369521E-2</v>
      </c>
      <c r="I1777">
        <v>14.193300000000001</v>
      </c>
      <c r="J1777">
        <v>47634.398742129495</v>
      </c>
      <c r="K1777">
        <v>1590.4011047466058</v>
      </c>
      <c r="L1777">
        <v>318.98924140263364</v>
      </c>
      <c r="M1777">
        <v>4.8738134978605581E-2</v>
      </c>
    </row>
    <row r="1778" spans="1:13">
      <c r="A1778" s="14" t="s">
        <v>765</v>
      </c>
      <c r="B1778" t="s">
        <v>208</v>
      </c>
      <c r="C1778" t="s">
        <v>370</v>
      </c>
      <c r="D1778">
        <v>9.1419999999999924</v>
      </c>
      <c r="E1778">
        <v>49520.187048785854</v>
      </c>
      <c r="F1778">
        <v>202.14395099540599</v>
      </c>
      <c r="G1778">
        <v>0</v>
      </c>
      <c r="H1778">
        <v>2.6835383092418089E-3</v>
      </c>
      <c r="I1778">
        <v>1.028</v>
      </c>
      <c r="J1778">
        <v>62499.059662775617</v>
      </c>
      <c r="K1778">
        <v>128.40466926070039</v>
      </c>
      <c r="L1778">
        <v>0</v>
      </c>
      <c r="M1778">
        <v>0.11550762103331674</v>
      </c>
    </row>
    <row r="1779" spans="1:13">
      <c r="A1779" s="14" t="s">
        <v>765</v>
      </c>
      <c r="B1779" t="s">
        <v>208</v>
      </c>
      <c r="C1779" t="s">
        <v>371</v>
      </c>
      <c r="D1779">
        <v>5.2</v>
      </c>
    </row>
    <row r="1780" spans="1:13">
      <c r="A1780" s="14" t="s">
        <v>766</v>
      </c>
      <c r="B1780" t="s">
        <v>209</v>
      </c>
      <c r="C1780" t="s">
        <v>365</v>
      </c>
      <c r="D1780">
        <v>1014.1197870729467</v>
      </c>
      <c r="E1780">
        <v>44554.812055969545</v>
      </c>
      <c r="F1780">
        <v>2977.0350489994248</v>
      </c>
      <c r="G1780">
        <v>586.13515639572427</v>
      </c>
      <c r="H1780">
        <v>1.7277333438205634E-2</v>
      </c>
      <c r="I1780">
        <v>127.54749999999999</v>
      </c>
      <c r="J1780">
        <v>44612.109704162518</v>
      </c>
      <c r="K1780">
        <v>2598.1918892961444</v>
      </c>
      <c r="L1780">
        <v>559.2681942021602</v>
      </c>
      <c r="M1780">
        <v>3.0411823524617215E-2</v>
      </c>
    </row>
    <row r="1781" spans="1:13">
      <c r="A1781" s="14" t="s">
        <v>766</v>
      </c>
      <c r="B1781" t="s">
        <v>209</v>
      </c>
      <c r="C1781" t="s">
        <v>366</v>
      </c>
      <c r="D1781">
        <v>49.7</v>
      </c>
      <c r="E1781">
        <v>54239.979879275648</v>
      </c>
      <c r="F1781">
        <v>909.9597585513078</v>
      </c>
      <c r="G1781">
        <v>0</v>
      </c>
      <c r="H1781">
        <v>9.4848675448043845E-2</v>
      </c>
      <c r="I1781">
        <v>5.9794</v>
      </c>
      <c r="J1781">
        <v>63790.907393160953</v>
      </c>
      <c r="K1781">
        <v>0</v>
      </c>
      <c r="L1781">
        <v>0</v>
      </c>
      <c r="M1781">
        <v>0.21236936339759277</v>
      </c>
    </row>
    <row r="1782" spans="1:13">
      <c r="A1782" s="14" t="s">
        <v>766</v>
      </c>
      <c r="B1782" t="s">
        <v>209</v>
      </c>
      <c r="C1782" t="s">
        <v>367</v>
      </c>
      <c r="D1782">
        <v>275.62150000000008</v>
      </c>
      <c r="E1782">
        <v>46533.957531524276</v>
      </c>
      <c r="F1782">
        <v>1442.5275967223163</v>
      </c>
      <c r="G1782">
        <v>0.63772238377630164</v>
      </c>
      <c r="H1782">
        <v>1.7403749893221503E-2</v>
      </c>
      <c r="I1782">
        <v>33.5687</v>
      </c>
      <c r="J1782">
        <v>45582.91626475456</v>
      </c>
      <c r="K1782">
        <v>831.666403524712</v>
      </c>
      <c r="L1782">
        <v>0</v>
      </c>
      <c r="M1782">
        <v>7.8600084709775555E-3</v>
      </c>
    </row>
    <row r="1783" spans="1:13">
      <c r="A1783" s="14" t="s">
        <v>766</v>
      </c>
      <c r="B1783" t="s">
        <v>209</v>
      </c>
      <c r="C1783" t="s">
        <v>368</v>
      </c>
      <c r="D1783">
        <v>91.678799999999967</v>
      </c>
      <c r="E1783">
        <v>42712.329395309142</v>
      </c>
      <c r="F1783">
        <v>95.790957124220682</v>
      </c>
      <c r="G1783">
        <v>0.23593240749224473</v>
      </c>
      <c r="H1783">
        <v>8.1174574496264262E-3</v>
      </c>
      <c r="I1783">
        <v>12.601000000000001</v>
      </c>
      <c r="J1783">
        <v>43262.519839695262</v>
      </c>
      <c r="K1783">
        <v>0</v>
      </c>
      <c r="L1783">
        <v>21.222125228156489</v>
      </c>
      <c r="M1783">
        <v>2.6065560442606113E-2</v>
      </c>
    </row>
    <row r="1784" spans="1:13">
      <c r="A1784" s="14" t="s">
        <v>766</v>
      </c>
      <c r="B1784" t="s">
        <v>209</v>
      </c>
      <c r="C1784" t="s">
        <v>369</v>
      </c>
      <c r="D1784">
        <v>530.90888707294562</v>
      </c>
      <c r="E1784">
        <v>42714.764162004853</v>
      </c>
      <c r="F1784">
        <v>4506.6240333461665</v>
      </c>
      <c r="G1784">
        <v>1086.7125302438747</v>
      </c>
      <c r="H1784">
        <v>1.1128312437589712E-2</v>
      </c>
      <c r="I1784">
        <v>67.017599999999973</v>
      </c>
      <c r="J1784">
        <v>42027.599734124575</v>
      </c>
      <c r="K1784">
        <v>4241.815284343219</v>
      </c>
      <c r="L1784">
        <v>1040.5863534355162</v>
      </c>
      <c r="M1784">
        <v>2.0121157705965613E-2</v>
      </c>
    </row>
    <row r="1785" spans="1:13">
      <c r="A1785" s="14" t="s">
        <v>766</v>
      </c>
      <c r="B1785" t="s">
        <v>209</v>
      </c>
      <c r="C1785" t="s">
        <v>370</v>
      </c>
      <c r="D1785">
        <v>44.885900000000071</v>
      </c>
      <c r="E1785">
        <v>47866.173935838757</v>
      </c>
      <c r="F1785">
        <v>3235.1807583227646</v>
      </c>
      <c r="G1785">
        <v>338.09191750638786</v>
      </c>
      <c r="H1785">
        <v>1.1604604679118257E-2</v>
      </c>
      <c r="I1785">
        <v>5.3603000000000005</v>
      </c>
      <c r="J1785">
        <v>50834.787232057904</v>
      </c>
      <c r="K1785">
        <v>2272.4474376434155</v>
      </c>
      <c r="L1785">
        <v>75.950972893308204</v>
      </c>
      <c r="M1785">
        <v>3.0192194108530995E-2</v>
      </c>
    </row>
    <row r="1786" spans="1:13">
      <c r="A1786" s="14" t="s">
        <v>766</v>
      </c>
      <c r="B1786" t="s">
        <v>209</v>
      </c>
      <c r="C1786" t="s">
        <v>371</v>
      </c>
      <c r="D1786">
        <v>21.324700000000004</v>
      </c>
      <c r="E1786">
        <v>43163.610078140984</v>
      </c>
      <c r="F1786">
        <v>1390.4430074045588</v>
      </c>
      <c r="G1786">
        <v>98.147218952669888</v>
      </c>
      <c r="H1786">
        <v>5.5176261946922418E-3</v>
      </c>
      <c r="I1786">
        <v>3.0205000000000002</v>
      </c>
      <c r="J1786">
        <v>47787.743475142073</v>
      </c>
      <c r="K1786">
        <v>2323.3371958285052</v>
      </c>
      <c r="L1786">
        <v>304.95613309054789</v>
      </c>
      <c r="M1786">
        <v>3.090744331760268E-2</v>
      </c>
    </row>
    <row r="1787" spans="1:13">
      <c r="A1787" s="14" t="s">
        <v>767</v>
      </c>
      <c r="B1787" t="s">
        <v>768</v>
      </c>
      <c r="C1787" t="s">
        <v>365</v>
      </c>
      <c r="D1787">
        <v>1042.0226999999991</v>
      </c>
      <c r="E1787">
        <v>44492.148731572881</v>
      </c>
      <c r="F1787">
        <v>2497.4190869354402</v>
      </c>
      <c r="G1787">
        <v>502.92087686765461</v>
      </c>
      <c r="H1787">
        <v>1.9188051302489836E-2</v>
      </c>
      <c r="I1787">
        <v>155.87199999999999</v>
      </c>
      <c r="J1787">
        <v>45430.198883859826</v>
      </c>
      <c r="K1787">
        <v>2252.1279639704371</v>
      </c>
      <c r="L1787">
        <v>555.79847567234674</v>
      </c>
      <c r="M1787">
        <v>9.160327685343814E-3</v>
      </c>
    </row>
    <row r="1788" spans="1:13">
      <c r="A1788" s="14" t="s">
        <v>767</v>
      </c>
      <c r="B1788" t="s">
        <v>768</v>
      </c>
      <c r="C1788" t="s">
        <v>366</v>
      </c>
      <c r="D1788">
        <v>54.5717</v>
      </c>
      <c r="E1788">
        <v>53758.978493736984</v>
      </c>
      <c r="F1788">
        <v>57.86753940229093</v>
      </c>
      <c r="G1788">
        <v>0</v>
      </c>
      <c r="H1788">
        <v>9.2134667963080896E-2</v>
      </c>
      <c r="I1788">
        <v>11.762499999999999</v>
      </c>
      <c r="J1788">
        <v>48092.309953949691</v>
      </c>
      <c r="K1788">
        <v>18.023379383634431</v>
      </c>
      <c r="L1788">
        <v>0</v>
      </c>
      <c r="M1788">
        <v>0</v>
      </c>
    </row>
    <row r="1789" spans="1:13">
      <c r="A1789" s="14" t="s">
        <v>767</v>
      </c>
      <c r="B1789" t="s">
        <v>768</v>
      </c>
      <c r="C1789" t="s">
        <v>367</v>
      </c>
      <c r="D1789">
        <v>270.12029999999999</v>
      </c>
      <c r="E1789">
        <v>46895.304507503977</v>
      </c>
      <c r="F1789">
        <v>1146.6234859060946</v>
      </c>
      <c r="G1789">
        <v>0.44628263777287386</v>
      </c>
      <c r="H1789">
        <v>8.810021202553097E-3</v>
      </c>
      <c r="I1789">
        <v>39.089999999999996</v>
      </c>
      <c r="J1789">
        <v>49424.238520295054</v>
      </c>
      <c r="K1789">
        <v>1126.0547454591967</v>
      </c>
      <c r="L1789">
        <v>1.7267843438219495</v>
      </c>
      <c r="M1789">
        <v>2.0479053039445808E-2</v>
      </c>
    </row>
    <row r="1790" spans="1:13">
      <c r="A1790" s="14" t="s">
        <v>767</v>
      </c>
      <c r="B1790" t="s">
        <v>768</v>
      </c>
      <c r="C1790" t="s">
        <v>368</v>
      </c>
      <c r="D1790">
        <v>146.46339999999995</v>
      </c>
      <c r="E1790">
        <v>41320.490414897737</v>
      </c>
      <c r="F1790">
        <v>124.91175269726092</v>
      </c>
      <c r="G1790">
        <v>2.8413241806485452</v>
      </c>
      <c r="H1790">
        <v>4.9535428307152856E-3</v>
      </c>
      <c r="I1790">
        <v>12.673100000000002</v>
      </c>
      <c r="J1790">
        <v>40193.371129926112</v>
      </c>
      <c r="K1790">
        <v>111.41709605384632</v>
      </c>
      <c r="L1790">
        <v>0</v>
      </c>
      <c r="M1790">
        <v>0</v>
      </c>
    </row>
    <row r="1791" spans="1:13">
      <c r="A1791" s="14" t="s">
        <v>767</v>
      </c>
      <c r="B1791" t="s">
        <v>768</v>
      </c>
      <c r="C1791" t="s">
        <v>369</v>
      </c>
      <c r="D1791">
        <v>479.38659999999993</v>
      </c>
      <c r="E1791">
        <v>42911.373658719967</v>
      </c>
      <c r="F1791">
        <v>4108.133289499543</v>
      </c>
      <c r="G1791">
        <v>1053.6382952715003</v>
      </c>
      <c r="H1791">
        <v>1.8928746480697336E-2</v>
      </c>
      <c r="I1791">
        <v>74.993700000000004</v>
      </c>
      <c r="J1791">
        <v>44007.581414616601</v>
      </c>
      <c r="K1791">
        <v>3540.4184618174595</v>
      </c>
      <c r="L1791">
        <v>1149.6581712863879</v>
      </c>
      <c r="M1791">
        <v>7.0169378328123408E-3</v>
      </c>
    </row>
    <row r="1792" spans="1:13">
      <c r="A1792" s="14" t="s">
        <v>767</v>
      </c>
      <c r="B1792" t="s">
        <v>768</v>
      </c>
      <c r="C1792" t="s">
        <v>370</v>
      </c>
      <c r="D1792">
        <v>68.121199999999988</v>
      </c>
      <c r="E1792">
        <v>44452.89910972408</v>
      </c>
      <c r="F1792">
        <v>4343.6715736070419</v>
      </c>
      <c r="G1792">
        <v>269.97836209579407</v>
      </c>
      <c r="H1792">
        <v>2.3138174973562197E-2</v>
      </c>
      <c r="I1792">
        <v>14.178999999999995</v>
      </c>
      <c r="J1792">
        <v>44137.876143122485</v>
      </c>
      <c r="K1792">
        <v>2330.6333309824399</v>
      </c>
      <c r="L1792">
        <v>24.599760208759438</v>
      </c>
      <c r="M1792">
        <v>3.9382667018924315E-3</v>
      </c>
    </row>
    <row r="1793" spans="1:13">
      <c r="A1793" s="14" t="s">
        <v>767</v>
      </c>
      <c r="B1793" t="s">
        <v>768</v>
      </c>
      <c r="C1793" t="s">
        <v>371</v>
      </c>
      <c r="D1793">
        <v>23.359500000000001</v>
      </c>
      <c r="E1793">
        <v>47495.644812603001</v>
      </c>
      <c r="F1793">
        <v>252.91637235386031</v>
      </c>
      <c r="G1793">
        <v>1.1532781095485778</v>
      </c>
      <c r="H1793">
        <v>1.8795943440682923E-2</v>
      </c>
      <c r="I1793">
        <v>3.1737000000000002</v>
      </c>
      <c r="J1793">
        <v>46671.003875602612</v>
      </c>
      <c r="K1793">
        <v>2157.4439928159559</v>
      </c>
      <c r="L1793">
        <v>0</v>
      </c>
      <c r="M1793">
        <v>0</v>
      </c>
    </row>
    <row r="1794" spans="1:13">
      <c r="A1794" s="14" t="s">
        <v>769</v>
      </c>
      <c r="B1794" t="s">
        <v>210</v>
      </c>
      <c r="C1794" t="s">
        <v>365</v>
      </c>
      <c r="D1794">
        <v>113.20929279798332</v>
      </c>
      <c r="E1794">
        <v>46483.739325685572</v>
      </c>
      <c r="F1794">
        <v>2593.0764404989673</v>
      </c>
      <c r="G1794">
        <v>389.03122624916313</v>
      </c>
      <c r="H1794">
        <v>3.6038320863423179E-2</v>
      </c>
      <c r="I1794">
        <v>23.903000000000002</v>
      </c>
      <c r="J1794">
        <v>45473.250219637695</v>
      </c>
      <c r="K1794">
        <v>1725.7787725390117</v>
      </c>
      <c r="L1794">
        <v>307.13550600343046</v>
      </c>
      <c r="M1794">
        <v>2.3812005853568602E-2</v>
      </c>
    </row>
    <row r="1795" spans="1:13">
      <c r="A1795" s="14" t="s">
        <v>769</v>
      </c>
      <c r="B1795" t="s">
        <v>210</v>
      </c>
      <c r="C1795" t="s">
        <v>366</v>
      </c>
      <c r="D1795">
        <v>23.15</v>
      </c>
      <c r="E1795">
        <v>47192.440604751624</v>
      </c>
      <c r="F1795">
        <v>0</v>
      </c>
      <c r="G1795">
        <v>14.014686825053996</v>
      </c>
      <c r="H1795">
        <v>5.9892174406524439E-2</v>
      </c>
      <c r="I1795">
        <v>8.4</v>
      </c>
      <c r="J1795">
        <v>46008.531746031746</v>
      </c>
      <c r="K1795">
        <v>0</v>
      </c>
      <c r="L1795">
        <v>30.234523809523807</v>
      </c>
      <c r="M1795">
        <v>6.9512642151429826E-2</v>
      </c>
    </row>
    <row r="1796" spans="1:13">
      <c r="A1796" s="14" t="s">
        <v>769</v>
      </c>
      <c r="B1796" t="s">
        <v>210</v>
      </c>
      <c r="C1796" t="s">
        <v>367</v>
      </c>
      <c r="D1796">
        <v>28.372000000000003</v>
      </c>
      <c r="E1796">
        <v>48381.581982236006</v>
      </c>
      <c r="F1796">
        <v>1124.8766389397997</v>
      </c>
      <c r="G1796">
        <v>0</v>
      </c>
      <c r="H1796">
        <v>2.1491688664218026E-2</v>
      </c>
      <c r="I1796">
        <v>3.9</v>
      </c>
      <c r="J1796">
        <v>52518.803418803414</v>
      </c>
      <c r="K1796">
        <v>726.41025641025647</v>
      </c>
      <c r="L1796">
        <v>0</v>
      </c>
      <c r="M1796">
        <v>0</v>
      </c>
    </row>
    <row r="1797" spans="1:13">
      <c r="A1797" s="14" t="s">
        <v>769</v>
      </c>
      <c r="B1797" t="s">
        <v>210</v>
      </c>
      <c r="C1797" t="s">
        <v>368</v>
      </c>
      <c r="D1797">
        <v>16.299992797983435</v>
      </c>
      <c r="E1797">
        <v>42241.818255190687</v>
      </c>
      <c r="F1797">
        <v>0</v>
      </c>
      <c r="G1797">
        <v>0</v>
      </c>
      <c r="H1797">
        <v>1.0304150222886646E-2</v>
      </c>
      <c r="I1797">
        <v>1.1000000000000001</v>
      </c>
      <c r="J1797">
        <v>35950</v>
      </c>
      <c r="K1797">
        <v>0</v>
      </c>
      <c r="L1797">
        <v>0</v>
      </c>
      <c r="M1797">
        <v>0</v>
      </c>
    </row>
    <row r="1798" spans="1:13">
      <c r="A1798" s="14" t="s">
        <v>769</v>
      </c>
      <c r="B1798" t="s">
        <v>210</v>
      </c>
      <c r="C1798" t="s">
        <v>369</v>
      </c>
      <c r="D1798">
        <v>34.250900000000001</v>
      </c>
      <c r="E1798">
        <v>47288.069267279592</v>
      </c>
      <c r="F1798">
        <v>4808.9349476948055</v>
      </c>
      <c r="G1798">
        <v>1134.6437611858375</v>
      </c>
      <c r="H1798">
        <v>5.3894580186624269E-2</v>
      </c>
      <c r="I1798">
        <v>8.6829999999999998</v>
      </c>
      <c r="J1798">
        <v>44440.181964758725</v>
      </c>
      <c r="K1798">
        <v>4424.5410572382807</v>
      </c>
      <c r="L1798">
        <v>816.24899228377285</v>
      </c>
      <c r="M1798">
        <v>0</v>
      </c>
    </row>
    <row r="1799" spans="1:13">
      <c r="A1799" s="14" t="s">
        <v>769</v>
      </c>
      <c r="B1799" t="s">
        <v>210</v>
      </c>
      <c r="C1799" t="s">
        <v>370</v>
      </c>
      <c r="D1799">
        <v>9.3249999999999922</v>
      </c>
      <c r="E1799">
        <v>43431.778373547866</v>
      </c>
      <c r="F1799">
        <v>10395.174262734594</v>
      </c>
      <c r="G1799">
        <v>520.63699731903523</v>
      </c>
      <c r="H1799">
        <v>2.6792906670102291E-3</v>
      </c>
      <c r="I1799">
        <v>1.5</v>
      </c>
      <c r="J1799">
        <v>38638.888888888891</v>
      </c>
      <c r="K1799">
        <v>0</v>
      </c>
      <c r="L1799">
        <v>0</v>
      </c>
      <c r="M1799">
        <v>0</v>
      </c>
    </row>
    <row r="1800" spans="1:13">
      <c r="A1800" s="14" t="s">
        <v>769</v>
      </c>
      <c r="B1800" t="s">
        <v>210</v>
      </c>
      <c r="C1800" t="s">
        <v>371</v>
      </c>
      <c r="D1800">
        <v>1.8113999999999999</v>
      </c>
    </row>
    <row r="1801" spans="1:13">
      <c r="A1801" s="14" t="s">
        <v>770</v>
      </c>
      <c r="B1801" t="s">
        <v>859</v>
      </c>
      <c r="C1801" t="s">
        <v>365</v>
      </c>
      <c r="D1801">
        <v>113.90779999999999</v>
      </c>
      <c r="E1801">
        <v>44231.15295879652</v>
      </c>
      <c r="F1801">
        <v>2454.9341660535974</v>
      </c>
      <c r="G1801">
        <v>408.77490391351614</v>
      </c>
      <c r="H1801">
        <v>2.3533746469675147E-2</v>
      </c>
      <c r="I1801">
        <v>18.0047</v>
      </c>
      <c r="J1801">
        <v>49918.335906735461</v>
      </c>
      <c r="K1801">
        <v>1246.5028575871856</v>
      </c>
      <c r="L1801">
        <v>420.76902142218421</v>
      </c>
      <c r="M1801">
        <v>7.7412158557420729E-2</v>
      </c>
    </row>
    <row r="1802" spans="1:13">
      <c r="A1802" s="14" t="s">
        <v>770</v>
      </c>
      <c r="B1802" t="s">
        <v>859</v>
      </c>
      <c r="C1802" t="s">
        <v>366</v>
      </c>
      <c r="D1802">
        <v>22.94</v>
      </c>
      <c r="E1802">
        <v>49172.202848009292</v>
      </c>
      <c r="F1802">
        <v>1564.2981691368786</v>
      </c>
      <c r="G1802">
        <v>75.030514385353086</v>
      </c>
      <c r="H1802">
        <v>7.4469038739451363E-2</v>
      </c>
      <c r="I1802">
        <v>2</v>
      </c>
      <c r="J1802">
        <v>52845.833333333328</v>
      </c>
      <c r="K1802">
        <v>0</v>
      </c>
      <c r="L1802">
        <v>0</v>
      </c>
      <c r="M1802">
        <v>0.10710242056295825</v>
      </c>
    </row>
    <row r="1803" spans="1:13">
      <c r="A1803" s="14" t="s">
        <v>770</v>
      </c>
      <c r="B1803" t="s">
        <v>859</v>
      </c>
      <c r="C1803" t="s">
        <v>367</v>
      </c>
      <c r="D1803">
        <v>24.814700000000006</v>
      </c>
      <c r="E1803">
        <v>46509.099982402899</v>
      </c>
      <c r="F1803">
        <v>1615.0910548989104</v>
      </c>
      <c r="G1803">
        <v>0</v>
      </c>
      <c r="H1803">
        <v>7.7554831715421855E-3</v>
      </c>
      <c r="I1803">
        <v>6.8672000000000004</v>
      </c>
      <c r="J1803">
        <v>49443.547345837222</v>
      </c>
      <c r="K1803">
        <v>1206.314072693383</v>
      </c>
      <c r="L1803">
        <v>0</v>
      </c>
      <c r="M1803">
        <v>5.0897095631142801E-2</v>
      </c>
    </row>
    <row r="1804" spans="1:13">
      <c r="A1804" s="14" t="s">
        <v>770</v>
      </c>
      <c r="B1804" t="s">
        <v>859</v>
      </c>
      <c r="C1804" t="s">
        <v>368</v>
      </c>
      <c r="D1804">
        <v>14.15</v>
      </c>
      <c r="E1804">
        <v>38268.227326266198</v>
      </c>
      <c r="F1804">
        <v>67.137809187279146</v>
      </c>
      <c r="G1804">
        <v>0</v>
      </c>
      <c r="H1804">
        <v>0</v>
      </c>
      <c r="I1804">
        <v>1.5</v>
      </c>
      <c r="J1804">
        <v>50558.333333333336</v>
      </c>
      <c r="K1804">
        <v>0</v>
      </c>
      <c r="L1804">
        <v>0</v>
      </c>
      <c r="M1804">
        <v>2.2348222625130518E-2</v>
      </c>
    </row>
    <row r="1805" spans="1:13">
      <c r="A1805" s="14" t="s">
        <v>770</v>
      </c>
      <c r="B1805" t="s">
        <v>859</v>
      </c>
      <c r="C1805" t="s">
        <v>369</v>
      </c>
      <c r="D1805">
        <v>42.208100000000002</v>
      </c>
      <c r="E1805">
        <v>42126.842043746736</v>
      </c>
      <c r="F1805">
        <v>2699.1774090755093</v>
      </c>
      <c r="G1805">
        <v>954.80891108578692</v>
      </c>
      <c r="H1805">
        <v>1.1418036793276902E-2</v>
      </c>
      <c r="I1805">
        <v>7.3875000000000002</v>
      </c>
      <c r="J1805">
        <v>49647.898589960518</v>
      </c>
      <c r="K1805">
        <v>1916.6037225042301</v>
      </c>
      <c r="L1805">
        <v>1025.4917089678511</v>
      </c>
      <c r="M1805">
        <v>0.1065669259964083</v>
      </c>
    </row>
    <row r="1806" spans="1:13">
      <c r="A1806" s="14" t="s">
        <v>770</v>
      </c>
      <c r="B1806" t="s">
        <v>859</v>
      </c>
      <c r="C1806" t="s">
        <v>370</v>
      </c>
      <c r="D1806">
        <v>5.4999999999999982</v>
      </c>
    </row>
    <row r="1807" spans="1:13">
      <c r="A1807" s="14" t="s">
        <v>770</v>
      </c>
      <c r="B1807" t="s">
        <v>859</v>
      </c>
      <c r="C1807" t="s">
        <v>371</v>
      </c>
      <c r="D1807">
        <v>4.2949999999999999</v>
      </c>
    </row>
    <row r="1808" spans="1:13">
      <c r="A1808" s="14" t="s">
        <v>771</v>
      </c>
      <c r="B1808" t="s">
        <v>860</v>
      </c>
      <c r="C1808" t="s">
        <v>365</v>
      </c>
      <c r="D1808">
        <v>1128.463999999999</v>
      </c>
      <c r="E1808">
        <v>43450.517274247679</v>
      </c>
      <c r="F1808">
        <v>2527.0866416651361</v>
      </c>
      <c r="G1808">
        <v>440.64602858398723</v>
      </c>
      <c r="H1808">
        <v>1.6606318913692894E-2</v>
      </c>
      <c r="I1808">
        <v>157.51580000000007</v>
      </c>
      <c r="J1808">
        <v>44577.777914554186</v>
      </c>
      <c r="K1808">
        <v>2056.0289824893753</v>
      </c>
      <c r="L1808">
        <v>520.00758019195519</v>
      </c>
      <c r="M1808">
        <v>1.6273557615298775E-2</v>
      </c>
    </row>
    <row r="1809" spans="1:13">
      <c r="A1809" s="14" t="s">
        <v>771</v>
      </c>
      <c r="B1809" t="s">
        <v>860</v>
      </c>
      <c r="C1809" t="s">
        <v>366</v>
      </c>
      <c r="D1809">
        <v>66.8</v>
      </c>
      <c r="E1809">
        <v>52025.443862275453</v>
      </c>
      <c r="F1809">
        <v>84.532185628742525</v>
      </c>
      <c r="G1809">
        <v>2.0432634730538926</v>
      </c>
      <c r="H1809">
        <v>9.0327279002821365E-2</v>
      </c>
      <c r="I1809">
        <v>16.8</v>
      </c>
      <c r="J1809">
        <v>52936.627976190481</v>
      </c>
      <c r="K1809">
        <v>812.5</v>
      </c>
      <c r="L1809">
        <v>0</v>
      </c>
      <c r="M1809">
        <v>7.7115499898937095E-2</v>
      </c>
    </row>
    <row r="1810" spans="1:13">
      <c r="A1810" s="14" t="s">
        <v>771</v>
      </c>
      <c r="B1810" t="s">
        <v>860</v>
      </c>
      <c r="C1810" t="s">
        <v>367</v>
      </c>
      <c r="D1810">
        <v>338.32149999999996</v>
      </c>
      <c r="E1810">
        <v>45223.190241727716</v>
      </c>
      <c r="F1810">
        <v>1601.5974745914759</v>
      </c>
      <c r="G1810">
        <v>0</v>
      </c>
      <c r="H1810">
        <v>1.2095584543822925E-2</v>
      </c>
      <c r="I1810">
        <v>39.815799999999996</v>
      </c>
      <c r="J1810">
        <v>45087.406868002152</v>
      </c>
      <c r="K1810">
        <v>790.24206470798026</v>
      </c>
      <c r="L1810">
        <v>0</v>
      </c>
      <c r="M1810">
        <v>1.0273649727157582E-2</v>
      </c>
    </row>
    <row r="1811" spans="1:13">
      <c r="A1811" s="14" t="s">
        <v>771</v>
      </c>
      <c r="B1811" t="s">
        <v>860</v>
      </c>
      <c r="C1811" t="s">
        <v>368</v>
      </c>
      <c r="D1811">
        <v>140.28780000000003</v>
      </c>
      <c r="E1811">
        <v>39802.008781234035</v>
      </c>
      <c r="F1811">
        <v>273.46526212543068</v>
      </c>
      <c r="G1811">
        <v>1.0153413197726386</v>
      </c>
      <c r="H1811">
        <v>1.1466355809518476E-3</v>
      </c>
      <c r="I1811">
        <v>10.5</v>
      </c>
      <c r="J1811">
        <v>39952.174603174601</v>
      </c>
      <c r="K1811">
        <v>254.47619047619048</v>
      </c>
      <c r="L1811">
        <v>0</v>
      </c>
      <c r="M1811">
        <v>8.0978468775796727E-3</v>
      </c>
    </row>
    <row r="1812" spans="1:13">
      <c r="A1812" s="14" t="s">
        <v>771</v>
      </c>
      <c r="B1812" t="s">
        <v>860</v>
      </c>
      <c r="C1812" t="s">
        <v>369</v>
      </c>
      <c r="D1812">
        <v>484.90350000000018</v>
      </c>
      <c r="E1812">
        <v>41747.960163138989</v>
      </c>
      <c r="F1812">
        <v>3876.6400531239697</v>
      </c>
      <c r="G1812">
        <v>985.14652915477006</v>
      </c>
      <c r="H1812">
        <v>1.1869092461431075E-2</v>
      </c>
      <c r="I1812">
        <v>74.199999999999989</v>
      </c>
      <c r="J1812">
        <v>42045.093343104221</v>
      </c>
      <c r="K1812">
        <v>3377.5204851752023</v>
      </c>
      <c r="L1812">
        <v>1092.823180592992</v>
      </c>
      <c r="M1812">
        <v>3.0397364802102486E-3</v>
      </c>
    </row>
    <row r="1813" spans="1:13">
      <c r="A1813" s="14" t="s">
        <v>771</v>
      </c>
      <c r="B1813" t="s">
        <v>860</v>
      </c>
      <c r="C1813" t="s">
        <v>370</v>
      </c>
      <c r="D1813">
        <v>71.137699999999967</v>
      </c>
      <c r="E1813">
        <v>44382.702531381583</v>
      </c>
      <c r="F1813">
        <v>5142.9881764521506</v>
      </c>
      <c r="G1813">
        <v>214.77725594164568</v>
      </c>
      <c r="H1813">
        <v>2.1080036960334531E-2</v>
      </c>
      <c r="I1813">
        <v>11.120000000000001</v>
      </c>
      <c r="J1813">
        <v>49289.943045563552</v>
      </c>
      <c r="K1813">
        <v>2170.495503597122</v>
      </c>
      <c r="L1813">
        <v>72.809352517985602</v>
      </c>
      <c r="M1813">
        <v>3.0536425844996301E-2</v>
      </c>
    </row>
    <row r="1814" spans="1:13">
      <c r="A1814" s="14" t="s">
        <v>771</v>
      </c>
      <c r="B1814" t="s">
        <v>860</v>
      </c>
      <c r="C1814" t="s">
        <v>371</v>
      </c>
      <c r="D1814">
        <v>27.013500000000004</v>
      </c>
      <c r="E1814">
        <v>47099.25376817763</v>
      </c>
      <c r="F1814">
        <v>747.92862827845329</v>
      </c>
      <c r="G1814">
        <v>147.87013900457177</v>
      </c>
      <c r="H1814">
        <v>9.4869593087116948E-3</v>
      </c>
      <c r="I1814">
        <v>5.08</v>
      </c>
      <c r="J1814">
        <v>49179.114173228343</v>
      </c>
      <c r="K1814">
        <v>260.43307086614175</v>
      </c>
      <c r="L1814">
        <v>2.4192913385826769</v>
      </c>
      <c r="M1814">
        <v>0</v>
      </c>
    </row>
    <row r="1815" spans="1:13">
      <c r="A1815" s="14" t="s">
        <v>772</v>
      </c>
      <c r="B1815" t="s">
        <v>455</v>
      </c>
      <c r="C1815" t="s">
        <v>365</v>
      </c>
      <c r="D1815">
        <v>670.34006045477088</v>
      </c>
      <c r="E1815">
        <v>44696.206379948067</v>
      </c>
      <c r="F1815">
        <v>3361.4873747382703</v>
      </c>
      <c r="G1815">
        <v>532.69055672690638</v>
      </c>
      <c r="H1815">
        <v>2.7515025917857108E-2</v>
      </c>
      <c r="I1815">
        <v>93.105999999999995</v>
      </c>
      <c r="J1815">
        <v>47730.058231120107</v>
      </c>
      <c r="K1815">
        <v>3694.6201104117899</v>
      </c>
      <c r="L1815">
        <v>555.85483212682323</v>
      </c>
      <c r="M1815">
        <v>5.9277552553874957E-2</v>
      </c>
    </row>
    <row r="1816" spans="1:13">
      <c r="A1816" s="14" t="s">
        <v>772</v>
      </c>
      <c r="B1816" t="s">
        <v>455</v>
      </c>
      <c r="C1816" t="s">
        <v>366</v>
      </c>
      <c r="D1816">
        <v>41.14</v>
      </c>
      <c r="E1816">
        <v>52334.706692594365</v>
      </c>
      <c r="F1816">
        <v>3054.2848808945064</v>
      </c>
      <c r="G1816">
        <v>2.6344190568789498</v>
      </c>
      <c r="H1816">
        <v>0.12247931657570595</v>
      </c>
      <c r="I1816">
        <v>9.468</v>
      </c>
      <c r="J1816">
        <v>51891.638501619498</v>
      </c>
      <c r="K1816">
        <v>4342.3236163920574</v>
      </c>
      <c r="L1816">
        <v>12.120828052386988</v>
      </c>
      <c r="M1816">
        <v>0.10634785441900328</v>
      </c>
    </row>
    <row r="1817" spans="1:13">
      <c r="A1817" s="14" t="s">
        <v>772</v>
      </c>
      <c r="B1817" t="s">
        <v>455</v>
      </c>
      <c r="C1817" t="s">
        <v>367</v>
      </c>
      <c r="D1817">
        <v>179.815</v>
      </c>
      <c r="E1817">
        <v>47583.693244909082</v>
      </c>
      <c r="F1817">
        <v>2268.2924116453023</v>
      </c>
      <c r="G1817">
        <v>0.66451630842810661</v>
      </c>
      <c r="H1817">
        <v>2.8932370209622089E-2</v>
      </c>
      <c r="I1817">
        <v>27.579700000000006</v>
      </c>
      <c r="J1817">
        <v>49359.235083533655</v>
      </c>
      <c r="K1817">
        <v>3331.8709050497278</v>
      </c>
      <c r="L1817">
        <v>0</v>
      </c>
      <c r="M1817">
        <v>5.7639268149199237E-2</v>
      </c>
    </row>
    <row r="1818" spans="1:13">
      <c r="A1818" s="14" t="s">
        <v>772</v>
      </c>
      <c r="B1818" t="s">
        <v>455</v>
      </c>
      <c r="C1818" t="s">
        <v>368</v>
      </c>
      <c r="D1818">
        <v>110.58559999999996</v>
      </c>
      <c r="E1818">
        <v>41282.216988468717</v>
      </c>
      <c r="F1818">
        <v>578.99039296255592</v>
      </c>
      <c r="G1818">
        <v>0</v>
      </c>
      <c r="H1818">
        <v>1.539026485554853E-2</v>
      </c>
      <c r="I1818">
        <v>10.125300000000001</v>
      </c>
      <c r="J1818">
        <v>42822.800476693694</v>
      </c>
      <c r="K1818">
        <v>0</v>
      </c>
      <c r="L1818">
        <v>0</v>
      </c>
      <c r="M1818">
        <v>0</v>
      </c>
    </row>
    <row r="1819" spans="1:13">
      <c r="A1819" s="14" t="s">
        <v>772</v>
      </c>
      <c r="B1819" t="s">
        <v>455</v>
      </c>
      <c r="C1819" t="s">
        <v>369</v>
      </c>
      <c r="D1819">
        <v>306.61376045477033</v>
      </c>
      <c r="E1819">
        <v>42691.867959279894</v>
      </c>
      <c r="F1819">
        <v>4284.5393111239346</v>
      </c>
      <c r="G1819">
        <v>1114.4904243474359</v>
      </c>
      <c r="H1819">
        <v>1.3272238119369579E-2</v>
      </c>
      <c r="I1819">
        <v>37.243799999999993</v>
      </c>
      <c r="J1819">
        <v>45722.505065720106</v>
      </c>
      <c r="K1819">
        <v>4578.6278521525755</v>
      </c>
      <c r="L1819">
        <v>1381.305881784351</v>
      </c>
      <c r="M1819">
        <v>5.0249225274326979E-2</v>
      </c>
    </row>
    <row r="1820" spans="1:13">
      <c r="A1820" s="14" t="s">
        <v>772</v>
      </c>
      <c r="B1820" t="s">
        <v>455</v>
      </c>
      <c r="C1820" t="s">
        <v>370</v>
      </c>
      <c r="D1820">
        <v>27.385700000000028</v>
      </c>
      <c r="E1820">
        <v>49716.1465716292</v>
      </c>
      <c r="F1820">
        <v>12475.8833990002</v>
      </c>
      <c r="G1820">
        <v>552.76476409220811</v>
      </c>
      <c r="H1820">
        <v>4.9426168584010284E-2</v>
      </c>
      <c r="I1820">
        <v>5.0191999999999997</v>
      </c>
      <c r="J1820">
        <v>53906.31707576241</v>
      </c>
      <c r="K1820">
        <v>7891.4886834555309</v>
      </c>
      <c r="L1820">
        <v>38.567899266815431</v>
      </c>
      <c r="M1820">
        <v>0.13390911623981019</v>
      </c>
    </row>
    <row r="1821" spans="1:13">
      <c r="A1821" s="14" t="s">
        <v>772</v>
      </c>
      <c r="B1821" t="s">
        <v>455</v>
      </c>
      <c r="C1821" t="s">
        <v>371</v>
      </c>
      <c r="D1821">
        <v>4.8</v>
      </c>
    </row>
    <row r="1822" spans="1:13">
      <c r="A1822" s="14" t="s">
        <v>773</v>
      </c>
      <c r="B1822" t="s">
        <v>211</v>
      </c>
      <c r="C1822" t="s">
        <v>365</v>
      </c>
      <c r="D1822">
        <v>166.82309999999998</v>
      </c>
      <c r="E1822">
        <v>45689.339570878794</v>
      </c>
      <c r="F1822">
        <v>3096.956236876068</v>
      </c>
      <c r="G1822">
        <v>352.03889629194032</v>
      </c>
      <c r="H1822">
        <v>2.9025403130620357E-2</v>
      </c>
      <c r="I1822">
        <v>23.738800000000001</v>
      </c>
      <c r="J1822">
        <v>46941.342232968818</v>
      </c>
      <c r="K1822">
        <v>3207.9915581242517</v>
      </c>
      <c r="L1822">
        <v>590.67054779517082</v>
      </c>
      <c r="M1822">
        <v>8.2365590148697401E-3</v>
      </c>
    </row>
    <row r="1823" spans="1:13">
      <c r="A1823" s="14" t="s">
        <v>773</v>
      </c>
      <c r="B1823" t="s">
        <v>211</v>
      </c>
      <c r="C1823" t="s">
        <v>366</v>
      </c>
      <c r="D1823">
        <v>13.6633</v>
      </c>
    </row>
    <row r="1824" spans="1:13">
      <c r="A1824" s="14" t="s">
        <v>773</v>
      </c>
      <c r="B1824" t="s">
        <v>211</v>
      </c>
      <c r="C1824" t="s">
        <v>367</v>
      </c>
      <c r="D1824">
        <v>43.876000000000005</v>
      </c>
      <c r="E1824">
        <v>46101.41341507883</v>
      </c>
      <c r="F1824">
        <v>1740.5524660406597</v>
      </c>
      <c r="G1824">
        <v>0</v>
      </c>
      <c r="H1824">
        <v>1.9047321008056031E-2</v>
      </c>
      <c r="I1824">
        <v>8.4779999999999998</v>
      </c>
      <c r="J1824">
        <v>51695.43376975703</v>
      </c>
      <c r="K1824">
        <v>756.78225996697336</v>
      </c>
      <c r="L1824">
        <v>0</v>
      </c>
      <c r="M1824">
        <v>2.2050197847145778E-2</v>
      </c>
    </row>
    <row r="1825" spans="1:13">
      <c r="A1825" s="14" t="s">
        <v>773</v>
      </c>
      <c r="B1825" t="s">
        <v>211</v>
      </c>
      <c r="C1825" t="s">
        <v>368</v>
      </c>
      <c r="D1825">
        <v>26.912800000000004</v>
      </c>
      <c r="E1825">
        <v>41178.55007592422</v>
      </c>
      <c r="F1825">
        <v>410.8453969858208</v>
      </c>
      <c r="G1825">
        <v>0</v>
      </c>
      <c r="H1825">
        <v>1.3226871727868001E-2</v>
      </c>
      <c r="I1825">
        <v>3.0000000000000004</v>
      </c>
      <c r="J1825">
        <v>39991.277777777774</v>
      </c>
      <c r="K1825">
        <v>0</v>
      </c>
      <c r="L1825">
        <v>0</v>
      </c>
      <c r="M1825">
        <v>0</v>
      </c>
    </row>
    <row r="1826" spans="1:13">
      <c r="A1826" s="14" t="s">
        <v>773</v>
      </c>
      <c r="B1826" t="s">
        <v>211</v>
      </c>
      <c r="C1826" t="s">
        <v>369</v>
      </c>
      <c r="D1826">
        <v>71.117200000000011</v>
      </c>
      <c r="E1826">
        <v>44201.148011076548</v>
      </c>
      <c r="F1826">
        <v>4878.0851889556952</v>
      </c>
      <c r="G1826">
        <v>824.75758325693357</v>
      </c>
      <c r="H1826">
        <v>1.3938940607069536E-2</v>
      </c>
      <c r="I1826">
        <v>9.4696000000000016</v>
      </c>
      <c r="J1826">
        <v>42185.545587986817</v>
      </c>
      <c r="K1826">
        <v>3240.0386499957754</v>
      </c>
      <c r="L1826">
        <v>1480.718298555377</v>
      </c>
      <c r="M1826">
        <v>0</v>
      </c>
    </row>
    <row r="1827" spans="1:13">
      <c r="A1827" s="14" t="s">
        <v>773</v>
      </c>
      <c r="B1827" t="s">
        <v>211</v>
      </c>
      <c r="C1827" t="s">
        <v>370</v>
      </c>
      <c r="D1827">
        <v>9.2538000000000018</v>
      </c>
      <c r="E1827">
        <v>50423.017210947568</v>
      </c>
      <c r="F1827">
        <v>5398.06349823856</v>
      </c>
      <c r="G1827">
        <v>7.971860208779094</v>
      </c>
      <c r="H1827">
        <v>2.8408281536598069E-2</v>
      </c>
      <c r="I1827">
        <v>1.6212</v>
      </c>
      <c r="J1827">
        <v>54303.271239411129</v>
      </c>
      <c r="K1827">
        <v>24090.796940537875</v>
      </c>
      <c r="L1827">
        <v>0</v>
      </c>
      <c r="M1827">
        <v>0</v>
      </c>
    </row>
    <row r="1828" spans="1:13">
      <c r="A1828" s="14" t="s">
        <v>773</v>
      </c>
      <c r="B1828" t="s">
        <v>211</v>
      </c>
      <c r="C1828" t="s">
        <v>371</v>
      </c>
      <c r="D1828">
        <v>2</v>
      </c>
    </row>
    <row r="1829" spans="1:13">
      <c r="A1829" s="14" t="s">
        <v>774</v>
      </c>
      <c r="B1829" t="s">
        <v>775</v>
      </c>
      <c r="C1829" t="s">
        <v>365</v>
      </c>
      <c r="D1829">
        <v>1451.6397999999972</v>
      </c>
      <c r="E1829">
        <v>45591.590838788092</v>
      </c>
      <c r="F1829">
        <v>2852.617715496644</v>
      </c>
      <c r="G1829">
        <v>582.97862872043095</v>
      </c>
      <c r="H1829">
        <v>2.570856059054932E-2</v>
      </c>
      <c r="I1829">
        <v>172.87609999999998</v>
      </c>
      <c r="J1829">
        <v>45822.452025275124</v>
      </c>
      <c r="K1829">
        <v>2526.3931798553999</v>
      </c>
      <c r="L1829">
        <v>553.29128780670112</v>
      </c>
      <c r="M1829">
        <v>2.1370195545298724E-2</v>
      </c>
    </row>
    <row r="1830" spans="1:13">
      <c r="A1830" s="14" t="s">
        <v>774</v>
      </c>
      <c r="B1830" t="s">
        <v>775</v>
      </c>
      <c r="C1830" t="s">
        <v>366</v>
      </c>
      <c r="D1830">
        <v>67.5</v>
      </c>
      <c r="E1830">
        <v>58072.479012345691</v>
      </c>
      <c r="F1830">
        <v>97.970370370370375</v>
      </c>
      <c r="G1830">
        <v>3.6610370370370373</v>
      </c>
      <c r="H1830">
        <v>0.11267513028548881</v>
      </c>
      <c r="I1830">
        <v>10.100000000000001</v>
      </c>
      <c r="J1830">
        <v>53739.001650165017</v>
      </c>
      <c r="K1830">
        <v>1160.5940594059405</v>
      </c>
      <c r="L1830">
        <v>0</v>
      </c>
      <c r="M1830">
        <v>7.4217244171064761E-2</v>
      </c>
    </row>
    <row r="1831" spans="1:13">
      <c r="A1831" s="14" t="s">
        <v>774</v>
      </c>
      <c r="B1831" t="s">
        <v>775</v>
      </c>
      <c r="C1831" t="s">
        <v>367</v>
      </c>
      <c r="D1831">
        <v>457.85129999999992</v>
      </c>
      <c r="E1831">
        <v>46758.626433079844</v>
      </c>
      <c r="F1831">
        <v>1429.3636383690514</v>
      </c>
      <c r="G1831">
        <v>0</v>
      </c>
      <c r="H1831">
        <v>1.9512271666975257E-2</v>
      </c>
      <c r="I1831">
        <v>42.174900000000008</v>
      </c>
      <c r="J1831">
        <v>48908.681907564278</v>
      </c>
      <c r="K1831">
        <v>1044.1992749241845</v>
      </c>
      <c r="L1831">
        <v>0</v>
      </c>
      <c r="M1831">
        <v>3.5957835841251125E-2</v>
      </c>
    </row>
    <row r="1832" spans="1:13">
      <c r="A1832" s="14" t="s">
        <v>774</v>
      </c>
      <c r="B1832" t="s">
        <v>775</v>
      </c>
      <c r="C1832" t="s">
        <v>368</v>
      </c>
      <c r="D1832">
        <v>90.409699999999972</v>
      </c>
      <c r="E1832">
        <v>43274.082261084812</v>
      </c>
      <c r="F1832">
        <v>6.5037269231067043</v>
      </c>
      <c r="G1832">
        <v>15.315613258311892</v>
      </c>
      <c r="H1832">
        <v>7.6577731756813597E-3</v>
      </c>
      <c r="I1832">
        <v>14.274000000000003</v>
      </c>
      <c r="J1832">
        <v>44395.390219980385</v>
      </c>
      <c r="K1832">
        <v>7.8464340759422715</v>
      </c>
      <c r="L1832">
        <v>20.473588342440799</v>
      </c>
      <c r="M1832">
        <v>0</v>
      </c>
    </row>
    <row r="1833" spans="1:13">
      <c r="A1833" s="14" t="s">
        <v>774</v>
      </c>
      <c r="B1833" t="s">
        <v>775</v>
      </c>
      <c r="C1833" t="s">
        <v>369</v>
      </c>
      <c r="D1833">
        <v>740.31990000000008</v>
      </c>
      <c r="E1833">
        <v>43861.357216387099</v>
      </c>
      <c r="F1833">
        <v>4081.7247111687798</v>
      </c>
      <c r="G1833">
        <v>1115.409716799453</v>
      </c>
      <c r="H1833">
        <v>2.0051475974094991E-2</v>
      </c>
      <c r="I1833">
        <v>84.667199999999994</v>
      </c>
      <c r="J1833">
        <v>42233.696450927891</v>
      </c>
      <c r="K1833">
        <v>4316.7143829015249</v>
      </c>
      <c r="L1833">
        <v>1117.5190628720454</v>
      </c>
      <c r="M1833">
        <v>6.3040437961385176E-3</v>
      </c>
    </row>
    <row r="1834" spans="1:13">
      <c r="A1834" s="14" t="s">
        <v>774</v>
      </c>
      <c r="B1834" t="s">
        <v>775</v>
      </c>
      <c r="C1834" t="s">
        <v>370</v>
      </c>
      <c r="D1834">
        <v>59.823500000000031</v>
      </c>
      <c r="E1834">
        <v>48634.184671018324</v>
      </c>
      <c r="F1834">
        <v>6837.3627420662451</v>
      </c>
      <c r="G1834">
        <v>239.76698120303877</v>
      </c>
      <c r="H1834">
        <v>4.0135102721319676E-2</v>
      </c>
      <c r="I1834">
        <v>13.159999999999998</v>
      </c>
      <c r="J1834">
        <v>50518.04122340426</v>
      </c>
      <c r="K1834">
        <v>922.64437689969611</v>
      </c>
      <c r="L1834">
        <v>49.063829787234042</v>
      </c>
      <c r="M1834">
        <v>1.9085215800606813E-2</v>
      </c>
    </row>
    <row r="1835" spans="1:13">
      <c r="A1835" s="14" t="s">
        <v>774</v>
      </c>
      <c r="B1835" t="s">
        <v>775</v>
      </c>
      <c r="C1835" t="s">
        <v>371</v>
      </c>
      <c r="D1835">
        <v>35.735400000000006</v>
      </c>
      <c r="E1835">
        <v>43678.762375683487</v>
      </c>
      <c r="F1835">
        <v>1357.7407836487068</v>
      </c>
      <c r="G1835">
        <v>127.03005982862928</v>
      </c>
      <c r="H1835">
        <v>3.7377334281087617E-2</v>
      </c>
      <c r="I1835">
        <v>8.5</v>
      </c>
      <c r="J1835">
        <v>51976.243137254904</v>
      </c>
      <c r="K1835">
        <v>382.80941176470589</v>
      </c>
      <c r="L1835">
        <v>11.26</v>
      </c>
      <c r="M1835">
        <v>5.3807014767654378E-2</v>
      </c>
    </row>
    <row r="1836" spans="1:13">
      <c r="A1836" s="14" t="s">
        <v>776</v>
      </c>
      <c r="B1836" t="s">
        <v>212</v>
      </c>
      <c r="C1836" t="s">
        <v>365</v>
      </c>
      <c r="D1836">
        <v>312.99939999999987</v>
      </c>
      <c r="E1836">
        <v>45258.186421390463</v>
      </c>
      <c r="F1836">
        <v>2513.7392276151345</v>
      </c>
      <c r="G1836">
        <v>461.96484721695964</v>
      </c>
      <c r="H1836">
        <v>2.5761273769979366E-2</v>
      </c>
      <c r="I1836">
        <v>41.995000000000005</v>
      </c>
      <c r="J1836">
        <v>49928.817478271216</v>
      </c>
      <c r="K1836">
        <v>2315.3296821050121</v>
      </c>
      <c r="L1836">
        <v>494.25717347303265</v>
      </c>
      <c r="M1836">
        <v>6.6300767285354778E-2</v>
      </c>
    </row>
    <row r="1837" spans="1:13">
      <c r="A1837" s="14" t="s">
        <v>776</v>
      </c>
      <c r="B1837" t="s">
        <v>212</v>
      </c>
      <c r="C1837" t="s">
        <v>366</v>
      </c>
      <c r="D1837">
        <v>18.225999999999999</v>
      </c>
      <c r="E1837">
        <v>55230.248838655411</v>
      </c>
      <c r="F1837">
        <v>700.80763744101841</v>
      </c>
      <c r="G1837">
        <v>0</v>
      </c>
      <c r="H1837">
        <v>0.1140042159188875</v>
      </c>
      <c r="I1837">
        <v>4.0999999999999996</v>
      </c>
      <c r="J1837">
        <v>59213.21951219513</v>
      </c>
      <c r="K1837">
        <v>589.51219512195132</v>
      </c>
      <c r="L1837">
        <v>0</v>
      </c>
      <c r="M1837">
        <v>9.5198495432680025E-2</v>
      </c>
    </row>
    <row r="1838" spans="1:13">
      <c r="A1838" s="14" t="s">
        <v>776</v>
      </c>
      <c r="B1838" t="s">
        <v>212</v>
      </c>
      <c r="C1838" t="s">
        <v>367</v>
      </c>
      <c r="D1838">
        <v>121.68530000000001</v>
      </c>
      <c r="E1838">
        <v>46313.479762482959</v>
      </c>
      <c r="F1838">
        <v>829.78798589476287</v>
      </c>
      <c r="G1838">
        <v>0</v>
      </c>
      <c r="H1838">
        <v>8.0692159027539838E-3</v>
      </c>
      <c r="I1838">
        <v>14.875899999999998</v>
      </c>
      <c r="J1838">
        <v>51295.774653410343</v>
      </c>
      <c r="K1838">
        <v>545.37876699897151</v>
      </c>
      <c r="L1838">
        <v>0</v>
      </c>
      <c r="M1838">
        <v>2.4468118132194936E-2</v>
      </c>
    </row>
    <row r="1839" spans="1:13">
      <c r="A1839" s="14" t="s">
        <v>776</v>
      </c>
      <c r="B1839" t="s">
        <v>212</v>
      </c>
      <c r="C1839" t="s">
        <v>368</v>
      </c>
      <c r="D1839">
        <v>2.6</v>
      </c>
    </row>
    <row r="1840" spans="1:13">
      <c r="A1840" s="14" t="s">
        <v>776</v>
      </c>
      <c r="B1840" t="s">
        <v>212</v>
      </c>
      <c r="C1840" t="s">
        <v>369</v>
      </c>
      <c r="D1840">
        <v>145.82570000000001</v>
      </c>
      <c r="E1840">
        <v>42849.631430136556</v>
      </c>
      <c r="F1840">
        <v>3890.0329640111445</v>
      </c>
      <c r="G1840">
        <v>957.85735984809219</v>
      </c>
      <c r="H1840">
        <v>2.9085206260555177E-2</v>
      </c>
      <c r="I1840">
        <v>20.519099999999995</v>
      </c>
      <c r="J1840">
        <v>47416.107066099401</v>
      </c>
      <c r="K1840">
        <v>4116.4705079657506</v>
      </c>
      <c r="L1840">
        <v>1011.5614232593049</v>
      </c>
      <c r="M1840">
        <v>9.6706508770727159E-2</v>
      </c>
    </row>
    <row r="1841" spans="1:13">
      <c r="A1841" s="14" t="s">
        <v>776</v>
      </c>
      <c r="B1841" t="s">
        <v>212</v>
      </c>
      <c r="C1841" t="s">
        <v>370</v>
      </c>
      <c r="D1841">
        <v>20.367399999999989</v>
      </c>
      <c r="E1841">
        <v>46780.731941730402</v>
      </c>
      <c r="F1841">
        <v>5153.4889087463316</v>
      </c>
      <c r="G1841">
        <v>241.29245755471993</v>
      </c>
      <c r="H1841">
        <v>2.3116034453125808E-2</v>
      </c>
      <c r="I1841">
        <v>1</v>
      </c>
      <c r="J1841">
        <v>38358.333333333336</v>
      </c>
      <c r="K1841">
        <v>0</v>
      </c>
      <c r="L1841">
        <v>0</v>
      </c>
      <c r="M1841">
        <v>0</v>
      </c>
    </row>
    <row r="1842" spans="1:13">
      <c r="A1842" s="14" t="s">
        <v>776</v>
      </c>
      <c r="B1842" t="s">
        <v>212</v>
      </c>
      <c r="C1842" t="s">
        <v>371</v>
      </c>
      <c r="D1842">
        <v>4.2949999999999999</v>
      </c>
    </row>
    <row r="1843" spans="1:13">
      <c r="A1843" s="14" t="s">
        <v>777</v>
      </c>
      <c r="B1843" t="s">
        <v>217</v>
      </c>
      <c r="C1843" t="s">
        <v>365</v>
      </c>
      <c r="D1843">
        <v>2161.4565592592535</v>
      </c>
      <c r="E1843">
        <v>45011.405966728555</v>
      </c>
      <c r="F1843">
        <v>2560.1483528757217</v>
      </c>
      <c r="G1843">
        <v>420.7010203858236</v>
      </c>
      <c r="H1843">
        <v>2.3140802531495877E-2</v>
      </c>
      <c r="I1843">
        <v>252.28401481481481</v>
      </c>
      <c r="J1843">
        <v>46920.864406321496</v>
      </c>
      <c r="K1843">
        <v>2189.6019072214385</v>
      </c>
      <c r="L1843">
        <v>396.87294525376478</v>
      </c>
      <c r="M1843">
        <v>2.683590907910853E-2</v>
      </c>
    </row>
    <row r="1844" spans="1:13">
      <c r="A1844" s="14" t="s">
        <v>777</v>
      </c>
      <c r="B1844" t="s">
        <v>217</v>
      </c>
      <c r="C1844" t="s">
        <v>366</v>
      </c>
      <c r="D1844">
        <v>98.779999999999973</v>
      </c>
      <c r="E1844">
        <v>55678.379057838974</v>
      </c>
      <c r="F1844">
        <v>475.17523790240949</v>
      </c>
      <c r="G1844">
        <v>7.1037659445231851</v>
      </c>
      <c r="H1844">
        <v>0.11572896700948539</v>
      </c>
      <c r="I1844">
        <v>23.459999999999997</v>
      </c>
      <c r="J1844">
        <v>55809.331486217663</v>
      </c>
      <c r="K1844">
        <v>232.48081841432227</v>
      </c>
      <c r="L1844">
        <v>0</v>
      </c>
      <c r="M1844">
        <v>0.10220860371032545</v>
      </c>
    </row>
    <row r="1845" spans="1:13">
      <c r="A1845" s="14" t="s">
        <v>777</v>
      </c>
      <c r="B1845" t="s">
        <v>217</v>
      </c>
      <c r="C1845" t="s">
        <v>367</v>
      </c>
      <c r="D1845">
        <v>785.43149999999946</v>
      </c>
      <c r="E1845">
        <v>46093.1977455917</v>
      </c>
      <c r="F1845">
        <v>1752.1634159057805</v>
      </c>
      <c r="G1845">
        <v>1.964181472222595</v>
      </c>
      <c r="H1845">
        <v>2.3601169497355193E-2</v>
      </c>
      <c r="I1845">
        <v>90.763299999999973</v>
      </c>
      <c r="J1845">
        <v>47359.345374176584</v>
      </c>
      <c r="K1845">
        <v>741.86108261819493</v>
      </c>
      <c r="L1845">
        <v>0</v>
      </c>
      <c r="M1845">
        <v>1.2778515701820401E-2</v>
      </c>
    </row>
    <row r="1846" spans="1:13">
      <c r="A1846" s="14" t="s">
        <v>777</v>
      </c>
      <c r="B1846" t="s">
        <v>217</v>
      </c>
      <c r="C1846" t="s">
        <v>368</v>
      </c>
      <c r="D1846">
        <v>308.14820000000014</v>
      </c>
      <c r="E1846">
        <v>40924.25732672352</v>
      </c>
      <c r="F1846">
        <v>650.19701559184796</v>
      </c>
      <c r="G1846">
        <v>2.7048024294803592</v>
      </c>
      <c r="H1846">
        <v>5.8641690505372053E-3</v>
      </c>
      <c r="I1846">
        <v>17.511199999999999</v>
      </c>
      <c r="J1846">
        <v>42530.777483363025</v>
      </c>
      <c r="K1846">
        <v>331.21659280917356</v>
      </c>
      <c r="L1846">
        <v>4.8032116588240674</v>
      </c>
      <c r="M1846">
        <v>1.4950849121539846E-2</v>
      </c>
    </row>
    <row r="1847" spans="1:13">
      <c r="A1847" s="14" t="s">
        <v>777</v>
      </c>
      <c r="B1847" t="s">
        <v>217</v>
      </c>
      <c r="C1847" t="s">
        <v>369</v>
      </c>
      <c r="D1847">
        <v>852.77729999999883</v>
      </c>
      <c r="E1847">
        <v>43928.989857316868</v>
      </c>
      <c r="F1847">
        <v>4052.5266209595479</v>
      </c>
      <c r="G1847">
        <v>1031.8851123265122</v>
      </c>
      <c r="H1847">
        <v>1.6814357060655163E-2</v>
      </c>
      <c r="I1847">
        <v>100.87909999999998</v>
      </c>
      <c r="J1847">
        <v>44783.351513594003</v>
      </c>
      <c r="K1847">
        <v>3967.8030434450766</v>
      </c>
      <c r="L1847">
        <v>968.57307410553824</v>
      </c>
      <c r="M1847">
        <v>2.0139038612598473E-2</v>
      </c>
    </row>
    <row r="1848" spans="1:13">
      <c r="A1848" s="14" t="s">
        <v>777</v>
      </c>
      <c r="B1848" t="s">
        <v>217</v>
      </c>
      <c r="C1848" t="s">
        <v>370</v>
      </c>
      <c r="D1848">
        <v>87.215959259259321</v>
      </c>
      <c r="E1848">
        <v>47739.105086908727</v>
      </c>
      <c r="F1848">
        <v>5044.1440274968336</v>
      </c>
      <c r="G1848">
        <v>301.33085989316663</v>
      </c>
      <c r="H1848">
        <v>1.0500251712972563E-2</v>
      </c>
      <c r="I1848">
        <v>15.370414814814817</v>
      </c>
      <c r="J1848">
        <v>49518.512794661794</v>
      </c>
      <c r="K1848">
        <v>4735.7472701283741</v>
      </c>
      <c r="L1848">
        <v>147.04352662112782</v>
      </c>
      <c r="M1848">
        <v>3.844507374158411E-2</v>
      </c>
    </row>
    <row r="1849" spans="1:13">
      <c r="A1849" s="14" t="s">
        <v>777</v>
      </c>
      <c r="B1849" t="s">
        <v>217</v>
      </c>
      <c r="C1849" t="s">
        <v>371</v>
      </c>
      <c r="D1849">
        <v>29.1036</v>
      </c>
      <c r="E1849">
        <v>46428.80955162477</v>
      </c>
      <c r="F1849">
        <v>491.95597795461731</v>
      </c>
      <c r="G1849">
        <v>0</v>
      </c>
      <c r="H1849">
        <v>2.8643127054604815E-2</v>
      </c>
      <c r="I1849">
        <v>4.3</v>
      </c>
      <c r="J1849">
        <v>47911.031007751939</v>
      </c>
      <c r="K1849">
        <v>175.58139534883722</v>
      </c>
      <c r="L1849">
        <v>16.672093023255815</v>
      </c>
      <c r="M1849">
        <v>0</v>
      </c>
    </row>
    <row r="1850" spans="1:13">
      <c r="A1850" s="14" t="s">
        <v>778</v>
      </c>
      <c r="B1850" t="s">
        <v>213</v>
      </c>
      <c r="C1850" t="s">
        <v>365</v>
      </c>
      <c r="D1850">
        <v>1754.1374000000023</v>
      </c>
      <c r="E1850">
        <v>44962.693611781338</v>
      </c>
      <c r="F1850">
        <v>2354.1897003051154</v>
      </c>
      <c r="G1850">
        <v>279.1454933917949</v>
      </c>
      <c r="H1850">
        <v>2.1102138230615439E-2</v>
      </c>
      <c r="I1850">
        <v>157.22890000000007</v>
      </c>
      <c r="J1850">
        <v>48457.438655785707</v>
      </c>
      <c r="K1850">
        <v>1853.3585110625322</v>
      </c>
      <c r="L1850">
        <v>359.87512473851791</v>
      </c>
      <c r="M1850">
        <v>4.3573085020296269E-2</v>
      </c>
    </row>
    <row r="1851" spans="1:13">
      <c r="A1851" s="14" t="s">
        <v>778</v>
      </c>
      <c r="B1851" t="s">
        <v>213</v>
      </c>
      <c r="C1851" t="s">
        <v>366</v>
      </c>
      <c r="D1851">
        <v>78.324799999999996</v>
      </c>
      <c r="E1851">
        <v>56390.845045247486</v>
      </c>
      <c r="F1851">
        <v>311.59990194676527</v>
      </c>
      <c r="G1851">
        <v>0.56814699814107417</v>
      </c>
      <c r="H1851">
        <v>0.11068997540787516</v>
      </c>
      <c r="I1851">
        <v>13.077</v>
      </c>
      <c r="J1851">
        <v>61761.985419693607</v>
      </c>
      <c r="K1851">
        <v>734.11332874512505</v>
      </c>
      <c r="L1851">
        <v>18.391068287833601</v>
      </c>
      <c r="M1851">
        <v>0.15005825654861299</v>
      </c>
    </row>
    <row r="1852" spans="1:13">
      <c r="A1852" s="14" t="s">
        <v>778</v>
      </c>
      <c r="B1852" t="s">
        <v>213</v>
      </c>
      <c r="C1852" t="s">
        <v>367</v>
      </c>
      <c r="D1852">
        <v>676.45539999999994</v>
      </c>
      <c r="E1852">
        <v>45616.17688690198</v>
      </c>
      <c r="F1852">
        <v>1189.5869262038564</v>
      </c>
      <c r="G1852">
        <v>0.28556206366302944</v>
      </c>
      <c r="H1852">
        <v>1.2706025674157927E-2</v>
      </c>
      <c r="I1852">
        <v>46.697200000000002</v>
      </c>
      <c r="J1852">
        <v>48554.02450967794</v>
      </c>
      <c r="K1852">
        <v>574.57406439786541</v>
      </c>
      <c r="L1852">
        <v>0</v>
      </c>
      <c r="M1852">
        <v>3.26023058834468E-2</v>
      </c>
    </row>
    <row r="1853" spans="1:13">
      <c r="A1853" s="14" t="s">
        <v>778</v>
      </c>
      <c r="B1853" t="s">
        <v>213</v>
      </c>
      <c r="C1853" t="s">
        <v>368</v>
      </c>
      <c r="D1853">
        <v>161.15259999999995</v>
      </c>
      <c r="E1853">
        <v>41992.419457292905</v>
      </c>
      <c r="F1853">
        <v>55.665809921776017</v>
      </c>
      <c r="G1853">
        <v>6.6103184186913539</v>
      </c>
      <c r="H1853">
        <v>6.4675781783771029E-3</v>
      </c>
      <c r="I1853">
        <v>14.5677</v>
      </c>
      <c r="J1853">
        <v>46035.526999228889</v>
      </c>
      <c r="K1853">
        <v>0</v>
      </c>
      <c r="L1853">
        <v>0</v>
      </c>
      <c r="M1853">
        <v>2.1195934635244721E-2</v>
      </c>
    </row>
    <row r="1854" spans="1:13">
      <c r="A1854" s="14" t="s">
        <v>778</v>
      </c>
      <c r="B1854" t="s">
        <v>213</v>
      </c>
      <c r="C1854" t="s">
        <v>369</v>
      </c>
      <c r="D1854">
        <v>696.66129999999998</v>
      </c>
      <c r="E1854">
        <v>43047.660245134037</v>
      </c>
      <c r="F1854">
        <v>3885.7283302517358</v>
      </c>
      <c r="G1854">
        <v>643.26997925677904</v>
      </c>
      <c r="H1854">
        <v>1.3070902270225735E-2</v>
      </c>
      <c r="I1854">
        <v>69.767299999999992</v>
      </c>
      <c r="J1854">
        <v>45239.912048098937</v>
      </c>
      <c r="K1854">
        <v>3239.245606466066</v>
      </c>
      <c r="L1854">
        <v>807.5741787341633</v>
      </c>
      <c r="M1854">
        <v>2.1266993479103345E-2</v>
      </c>
    </row>
    <row r="1855" spans="1:13">
      <c r="A1855" s="14" t="s">
        <v>778</v>
      </c>
      <c r="B1855" t="s">
        <v>213</v>
      </c>
      <c r="C1855" t="s">
        <v>370</v>
      </c>
      <c r="D1855">
        <v>118.35269999999998</v>
      </c>
      <c r="E1855">
        <v>48759.438089146555</v>
      </c>
      <c r="F1855">
        <v>4855.4824689255074</v>
      </c>
      <c r="G1855">
        <v>339.79207909916715</v>
      </c>
      <c r="H1855">
        <v>5.8889049065841997E-2</v>
      </c>
      <c r="I1855">
        <v>11.1197</v>
      </c>
      <c r="J1855">
        <v>54595.72088275764</v>
      </c>
      <c r="K1855">
        <v>2605.9246202685326</v>
      </c>
      <c r="L1855">
        <v>0</v>
      </c>
      <c r="M1855">
        <v>9.590946440869301E-2</v>
      </c>
    </row>
    <row r="1856" spans="1:13">
      <c r="A1856" s="14" t="s">
        <v>778</v>
      </c>
      <c r="B1856" t="s">
        <v>213</v>
      </c>
      <c r="C1856" t="s">
        <v>371</v>
      </c>
      <c r="D1856">
        <v>23.190599999999996</v>
      </c>
      <c r="E1856">
        <v>46096.002439206706</v>
      </c>
      <c r="F1856">
        <v>422.45565013410612</v>
      </c>
      <c r="G1856">
        <v>0</v>
      </c>
      <c r="H1856">
        <v>1.1781244504240122E-2</v>
      </c>
      <c r="I1856">
        <v>2</v>
      </c>
      <c r="J1856">
        <v>54962.5</v>
      </c>
      <c r="K1856">
        <v>0</v>
      </c>
      <c r="L1856">
        <v>0</v>
      </c>
      <c r="M1856">
        <v>8.6270942309152386E-4</v>
      </c>
    </row>
    <row r="1857" spans="1:13">
      <c r="A1857" s="14" t="s">
        <v>779</v>
      </c>
      <c r="B1857" t="s">
        <v>214</v>
      </c>
      <c r="C1857" t="s">
        <v>365</v>
      </c>
      <c r="D1857">
        <v>265.29620000000028</v>
      </c>
      <c r="E1857">
        <v>43161.996083057333</v>
      </c>
      <c r="F1857">
        <v>2713.3415405120745</v>
      </c>
      <c r="G1857">
        <v>653.13004860227863</v>
      </c>
      <c r="H1857">
        <v>1.3373312993544167E-2</v>
      </c>
      <c r="I1857">
        <v>41.170700000000004</v>
      </c>
      <c r="J1857">
        <v>48217.87073736095</v>
      </c>
      <c r="K1857">
        <v>1986.7393559011628</v>
      </c>
      <c r="L1857">
        <v>392.5335250554399</v>
      </c>
      <c r="M1857">
        <v>6.3572783542857503E-2</v>
      </c>
    </row>
    <row r="1858" spans="1:13">
      <c r="A1858" s="14" t="s">
        <v>779</v>
      </c>
      <c r="B1858" t="s">
        <v>214</v>
      </c>
      <c r="C1858" t="s">
        <v>366</v>
      </c>
      <c r="D1858">
        <v>14.269500000000001</v>
      </c>
      <c r="E1858">
        <v>54966.413264888979</v>
      </c>
      <c r="F1858">
        <v>0</v>
      </c>
      <c r="G1858">
        <v>0</v>
      </c>
      <c r="H1858">
        <v>0.11576054468821144</v>
      </c>
      <c r="I1858">
        <v>9.8695000000000004</v>
      </c>
      <c r="J1858">
        <v>61071.893628518839</v>
      </c>
      <c r="K1858">
        <v>0</v>
      </c>
      <c r="L1858">
        <v>0</v>
      </c>
      <c r="M1858">
        <v>0.19710939267131297</v>
      </c>
    </row>
    <row r="1859" spans="1:13">
      <c r="A1859" s="14" t="s">
        <v>779</v>
      </c>
      <c r="B1859" t="s">
        <v>214</v>
      </c>
      <c r="C1859" t="s">
        <v>367</v>
      </c>
      <c r="D1859">
        <v>75.37260000000002</v>
      </c>
      <c r="E1859">
        <v>45309.422293379808</v>
      </c>
      <c r="F1859">
        <v>1200.4266802525053</v>
      </c>
      <c r="G1859">
        <v>0</v>
      </c>
      <c r="H1859">
        <v>9.1258227724313207E-3</v>
      </c>
      <c r="I1859">
        <v>7.5907</v>
      </c>
      <c r="J1859">
        <v>42881.921289648293</v>
      </c>
      <c r="K1859">
        <v>1359.9536274651878</v>
      </c>
      <c r="L1859">
        <v>0</v>
      </c>
      <c r="M1859">
        <v>0</v>
      </c>
    </row>
    <row r="1860" spans="1:13">
      <c r="A1860" s="14" t="s">
        <v>779</v>
      </c>
      <c r="B1860" t="s">
        <v>214</v>
      </c>
      <c r="C1860" t="s">
        <v>368</v>
      </c>
      <c r="D1860">
        <v>33.887700000000002</v>
      </c>
      <c r="E1860">
        <v>39612.688677110964</v>
      </c>
      <c r="F1860">
        <v>1106.5371801568119</v>
      </c>
      <c r="G1860">
        <v>0</v>
      </c>
      <c r="H1860">
        <v>0</v>
      </c>
      <c r="I1860">
        <v>6.1</v>
      </c>
      <c r="J1860">
        <v>45602.52732240437</v>
      </c>
      <c r="K1860">
        <v>714.09836065573779</v>
      </c>
      <c r="L1860">
        <v>0</v>
      </c>
      <c r="M1860">
        <v>4.4578523273370474E-2</v>
      </c>
    </row>
    <row r="1861" spans="1:13">
      <c r="A1861" s="14" t="s">
        <v>779</v>
      </c>
      <c r="B1861" t="s">
        <v>214</v>
      </c>
      <c r="C1861" t="s">
        <v>369</v>
      </c>
      <c r="D1861">
        <v>125.9225</v>
      </c>
      <c r="E1861">
        <v>41492.165544944961</v>
      </c>
      <c r="F1861">
        <v>4163.2871011931948</v>
      </c>
      <c r="G1861">
        <v>1318.9337886398382</v>
      </c>
      <c r="H1861">
        <v>5.7769412284956988E-3</v>
      </c>
      <c r="I1861">
        <v>14.8667</v>
      </c>
      <c r="J1861">
        <v>44101.696969289311</v>
      </c>
      <c r="K1861">
        <v>3746.3498960764659</v>
      </c>
      <c r="L1861">
        <v>1041.6131353965575</v>
      </c>
      <c r="M1861">
        <v>0</v>
      </c>
    </row>
    <row r="1862" spans="1:13">
      <c r="A1862" s="14" t="s">
        <v>779</v>
      </c>
      <c r="B1862" t="s">
        <v>214</v>
      </c>
      <c r="C1862" t="s">
        <v>370</v>
      </c>
      <c r="D1862">
        <v>11.805999999999994</v>
      </c>
      <c r="E1862">
        <v>43466.581540459665</v>
      </c>
      <c r="F1862">
        <v>5726.7829916991386</v>
      </c>
      <c r="G1862">
        <v>608.96832119261421</v>
      </c>
      <c r="H1862">
        <v>1.1642164910971815E-2</v>
      </c>
      <c r="I1862">
        <v>1.5576000000000001</v>
      </c>
      <c r="J1862">
        <v>43442.651087142607</v>
      </c>
      <c r="K1862">
        <v>7332.171289162814</v>
      </c>
      <c r="L1862">
        <v>433.6992809450436</v>
      </c>
      <c r="M1862">
        <v>0</v>
      </c>
    </row>
    <row r="1863" spans="1:13">
      <c r="A1863" s="14" t="s">
        <v>779</v>
      </c>
      <c r="B1863" t="s">
        <v>214</v>
      </c>
      <c r="C1863" t="s">
        <v>371</v>
      </c>
      <c r="D1863">
        <v>4.0379000000000005</v>
      </c>
    </row>
    <row r="1864" spans="1:13">
      <c r="A1864" s="14" t="s">
        <v>780</v>
      </c>
      <c r="B1864" t="s">
        <v>215</v>
      </c>
      <c r="C1864" t="s">
        <v>365</v>
      </c>
      <c r="D1864">
        <v>63.1678</v>
      </c>
      <c r="E1864">
        <v>46510.711826278559</v>
      </c>
      <c r="F1864">
        <v>2734.9274472120292</v>
      </c>
      <c r="G1864">
        <v>364.94938877086111</v>
      </c>
      <c r="H1864">
        <v>2.8362423008845086E-2</v>
      </c>
      <c r="I1864">
        <v>8.9585000000000008</v>
      </c>
      <c r="J1864">
        <v>52508.612863016497</v>
      </c>
      <c r="K1864">
        <v>2580.0078138081149</v>
      </c>
      <c r="L1864">
        <v>0</v>
      </c>
      <c r="M1864">
        <v>6.6642160872707953E-2</v>
      </c>
    </row>
    <row r="1865" spans="1:13">
      <c r="A1865" s="14" t="s">
        <v>780</v>
      </c>
      <c r="B1865" t="s">
        <v>215</v>
      </c>
      <c r="C1865" t="s">
        <v>366</v>
      </c>
      <c r="D1865">
        <v>8.531600000000001</v>
      </c>
    </row>
    <row r="1866" spans="1:13">
      <c r="A1866" s="14" t="s">
        <v>780</v>
      </c>
      <c r="B1866" t="s">
        <v>215</v>
      </c>
      <c r="C1866" t="s">
        <v>367</v>
      </c>
      <c r="D1866">
        <v>18.055399999999999</v>
      </c>
      <c r="E1866">
        <v>47140.959860577263</v>
      </c>
      <c r="F1866">
        <v>1711.9044717923725</v>
      </c>
      <c r="G1866">
        <v>4.8268108156008731</v>
      </c>
      <c r="H1866">
        <v>7.9170908041795106E-5</v>
      </c>
      <c r="I1866">
        <v>1.35</v>
      </c>
      <c r="J1866">
        <v>48478.209876543209</v>
      </c>
      <c r="K1866">
        <v>762.96296296296293</v>
      </c>
      <c r="L1866">
        <v>0</v>
      </c>
      <c r="M1866">
        <v>0</v>
      </c>
    </row>
    <row r="1867" spans="1:13">
      <c r="A1867" s="14" t="s">
        <v>780</v>
      </c>
      <c r="B1867" t="s">
        <v>215</v>
      </c>
      <c r="C1867" t="s">
        <v>368</v>
      </c>
      <c r="D1867">
        <v>7.2429999999999994</v>
      </c>
    </row>
    <row r="1868" spans="1:13">
      <c r="A1868" s="14" t="s">
        <v>780</v>
      </c>
      <c r="B1868" t="s">
        <v>215</v>
      </c>
      <c r="C1868" t="s">
        <v>369</v>
      </c>
      <c r="D1868">
        <v>24.148900000000001</v>
      </c>
      <c r="E1868">
        <v>43410.602139227871</v>
      </c>
      <c r="F1868">
        <v>4996.4739594764151</v>
      </c>
      <c r="G1868">
        <v>842.17666229103611</v>
      </c>
      <c r="H1868">
        <v>1.4775520713410159E-2</v>
      </c>
      <c r="I1868">
        <v>4.45</v>
      </c>
      <c r="J1868">
        <v>63502.340823970037</v>
      </c>
      <c r="K1868">
        <v>3545.8426966292132</v>
      </c>
      <c r="L1868">
        <v>0</v>
      </c>
      <c r="M1868">
        <v>0.11022985593959064</v>
      </c>
    </row>
    <row r="1869" spans="1:13">
      <c r="A1869" s="14" t="s">
        <v>780</v>
      </c>
      <c r="B1869" t="s">
        <v>215</v>
      </c>
      <c r="C1869" t="s">
        <v>370</v>
      </c>
      <c r="D1869">
        <v>2.1961999999999997</v>
      </c>
    </row>
    <row r="1870" spans="1:13">
      <c r="A1870" s="14" t="s">
        <v>780</v>
      </c>
      <c r="B1870" t="s">
        <v>215</v>
      </c>
      <c r="C1870" t="s">
        <v>371</v>
      </c>
      <c r="D1870">
        <v>2.9927000000000001</v>
      </c>
    </row>
    <row r="1871" spans="1:13">
      <c r="A1871" s="14" t="s">
        <v>781</v>
      </c>
      <c r="B1871" t="s">
        <v>216</v>
      </c>
      <c r="C1871" t="s">
        <v>365</v>
      </c>
      <c r="D1871">
        <v>540.17200000000037</v>
      </c>
      <c r="E1871">
        <v>43587.162307129278</v>
      </c>
      <c r="F1871">
        <v>3457.5413386847113</v>
      </c>
      <c r="G1871">
        <v>523.32323778352065</v>
      </c>
      <c r="H1871">
        <v>1.594226547236418E-2</v>
      </c>
      <c r="I1871">
        <v>59.463099999999997</v>
      </c>
      <c r="J1871">
        <v>45294.413414930139</v>
      </c>
      <c r="K1871">
        <v>3614.1065635663131</v>
      </c>
      <c r="L1871">
        <v>654.51902103993893</v>
      </c>
      <c r="M1871">
        <v>1.7438108158818032E-2</v>
      </c>
    </row>
    <row r="1872" spans="1:13">
      <c r="A1872" s="14" t="s">
        <v>781</v>
      </c>
      <c r="B1872" t="s">
        <v>216</v>
      </c>
      <c r="C1872" t="s">
        <v>366</v>
      </c>
      <c r="D1872">
        <v>36.581499999999998</v>
      </c>
      <c r="E1872">
        <v>51084.436646027803</v>
      </c>
      <c r="F1872">
        <v>1404.8765086177439</v>
      </c>
      <c r="G1872">
        <v>1.5056791000915764</v>
      </c>
      <c r="H1872">
        <v>9.8369849166524984E-2</v>
      </c>
      <c r="I1872">
        <v>8.7000000000000011</v>
      </c>
      <c r="J1872">
        <v>47394.036398467426</v>
      </c>
      <c r="K1872">
        <v>2252.9885057471261</v>
      </c>
      <c r="L1872">
        <v>0</v>
      </c>
      <c r="M1872">
        <v>5.1029206296851114E-2</v>
      </c>
    </row>
    <row r="1873" spans="1:13">
      <c r="A1873" s="14" t="s">
        <v>781</v>
      </c>
      <c r="B1873" t="s">
        <v>216</v>
      </c>
      <c r="C1873" t="s">
        <v>367</v>
      </c>
      <c r="D1873">
        <v>146.03759999999997</v>
      </c>
      <c r="E1873">
        <v>45534.477018932113</v>
      </c>
      <c r="F1873">
        <v>1299.7543098489707</v>
      </c>
      <c r="G1873">
        <v>0.29622508175976603</v>
      </c>
      <c r="H1873">
        <v>7.3510955754893933E-3</v>
      </c>
      <c r="I1873">
        <v>12.575099999999999</v>
      </c>
      <c r="J1873">
        <v>46504.823951035512</v>
      </c>
      <c r="K1873">
        <v>836.01720861066713</v>
      </c>
      <c r="L1873">
        <v>0</v>
      </c>
      <c r="M1873">
        <v>1.1040918457938829E-2</v>
      </c>
    </row>
    <row r="1874" spans="1:13">
      <c r="A1874" s="14" t="s">
        <v>781</v>
      </c>
      <c r="B1874" t="s">
        <v>216</v>
      </c>
      <c r="C1874" t="s">
        <v>368</v>
      </c>
      <c r="D1874">
        <v>89.850399999999965</v>
      </c>
      <c r="E1874">
        <v>40088.594105683835</v>
      </c>
      <c r="F1874">
        <v>995.19868581553374</v>
      </c>
      <c r="G1874">
        <v>6.9261795161735531</v>
      </c>
      <c r="H1874">
        <v>3.323359493102627E-3</v>
      </c>
      <c r="I1874">
        <v>1</v>
      </c>
      <c r="J1874">
        <v>44825</v>
      </c>
      <c r="K1874">
        <v>7700</v>
      </c>
      <c r="L1874">
        <v>0</v>
      </c>
      <c r="M1874">
        <v>0</v>
      </c>
    </row>
    <row r="1875" spans="1:13">
      <c r="A1875" s="14" t="s">
        <v>781</v>
      </c>
      <c r="B1875" t="s">
        <v>216</v>
      </c>
      <c r="C1875" t="s">
        <v>369</v>
      </c>
      <c r="D1875">
        <v>252.12570000000002</v>
      </c>
      <c r="E1875">
        <v>42175.446699139931</v>
      </c>
      <c r="F1875">
        <v>5440.3815239779169</v>
      </c>
      <c r="G1875">
        <v>1112.9045948112398</v>
      </c>
      <c r="H1875">
        <v>1.1312424661206803E-2</v>
      </c>
      <c r="I1875">
        <v>31.888000000000002</v>
      </c>
      <c r="J1875">
        <v>43469.04601521993</v>
      </c>
      <c r="K1875">
        <v>5493.8528600100353</v>
      </c>
      <c r="L1875">
        <v>1220.5133592574011</v>
      </c>
      <c r="M1875">
        <v>1.0294275473269823E-2</v>
      </c>
    </row>
    <row r="1876" spans="1:13">
      <c r="A1876" s="14" t="s">
        <v>781</v>
      </c>
      <c r="B1876" t="s">
        <v>216</v>
      </c>
      <c r="C1876" t="s">
        <v>370</v>
      </c>
      <c r="D1876">
        <v>6.0968000000000044</v>
      </c>
    </row>
    <row r="1877" spans="1:13">
      <c r="A1877" s="14" t="s">
        <v>781</v>
      </c>
      <c r="B1877" t="s">
        <v>216</v>
      </c>
      <c r="C1877" t="s">
        <v>371</v>
      </c>
      <c r="D1877">
        <v>9.48</v>
      </c>
      <c r="E1877">
        <v>51108.08456399438</v>
      </c>
      <c r="F1877">
        <v>52.742616033755269</v>
      </c>
      <c r="G1877">
        <v>0</v>
      </c>
      <c r="H1877">
        <v>3.1146780949192619E-2</v>
      </c>
      <c r="I1877">
        <v>2.2999999999999998</v>
      </c>
      <c r="J1877">
        <v>48069.144927536247</v>
      </c>
      <c r="K1877">
        <v>260.86956521739131</v>
      </c>
      <c r="L1877">
        <v>0</v>
      </c>
      <c r="M1877">
        <v>0</v>
      </c>
    </row>
    <row r="1878" spans="1:13">
      <c r="A1878" s="14" t="s">
        <v>782</v>
      </c>
      <c r="B1878" t="s">
        <v>783</v>
      </c>
      <c r="C1878" t="s">
        <v>365</v>
      </c>
      <c r="D1878">
        <v>2024.2928999999963</v>
      </c>
      <c r="E1878">
        <v>44082.804388852011</v>
      </c>
      <c r="F1878">
        <v>2549.0794242275947</v>
      </c>
      <c r="G1878">
        <v>513.2148620324582</v>
      </c>
      <c r="H1878">
        <v>1.5693909615872227E-2</v>
      </c>
      <c r="I1878">
        <v>238.16429999999994</v>
      </c>
      <c r="J1878">
        <v>46229.785245696614</v>
      </c>
      <c r="K1878">
        <v>2726.256957906789</v>
      </c>
      <c r="L1878">
        <v>662.20571261100008</v>
      </c>
      <c r="M1878">
        <v>3.1254905902045903E-2</v>
      </c>
    </row>
    <row r="1879" spans="1:13">
      <c r="A1879" s="14" t="s">
        <v>782</v>
      </c>
      <c r="B1879" t="s">
        <v>783</v>
      </c>
      <c r="C1879" t="s">
        <v>366</v>
      </c>
      <c r="D1879">
        <v>73.719999999999985</v>
      </c>
      <c r="E1879">
        <v>55061.141820401535</v>
      </c>
      <c r="F1879">
        <v>245.41508410200765</v>
      </c>
      <c r="G1879">
        <v>0</v>
      </c>
      <c r="H1879">
        <v>0.10997722752602287</v>
      </c>
      <c r="I1879">
        <v>16.650000000000002</v>
      </c>
      <c r="J1879">
        <v>51087.521521521521</v>
      </c>
      <c r="K1879">
        <v>60.060060060060053</v>
      </c>
      <c r="L1879">
        <v>0</v>
      </c>
      <c r="M1879">
        <v>8.7650539370320843E-2</v>
      </c>
    </row>
    <row r="1880" spans="1:13">
      <c r="A1880" s="14" t="s">
        <v>782</v>
      </c>
      <c r="B1880" t="s">
        <v>783</v>
      </c>
      <c r="C1880" t="s">
        <v>367</v>
      </c>
      <c r="D1880">
        <v>654.28710000000024</v>
      </c>
      <c r="E1880">
        <v>45739.66626272838</v>
      </c>
      <c r="F1880">
        <v>941.06143923668981</v>
      </c>
      <c r="G1880">
        <v>2.4849794532094545</v>
      </c>
      <c r="H1880">
        <v>1.1501472943754528E-2</v>
      </c>
      <c r="I1880">
        <v>63.381100000000011</v>
      </c>
      <c r="J1880">
        <v>47338.114778301402</v>
      </c>
      <c r="K1880">
        <v>834.17233213055613</v>
      </c>
      <c r="L1880">
        <v>10.157917738884304</v>
      </c>
      <c r="M1880">
        <v>1.1414206992924116E-2</v>
      </c>
    </row>
    <row r="1881" spans="1:13">
      <c r="A1881" s="14" t="s">
        <v>782</v>
      </c>
      <c r="B1881" t="s">
        <v>783</v>
      </c>
      <c r="C1881" t="s">
        <v>368</v>
      </c>
      <c r="D1881">
        <v>144.82829999999996</v>
      </c>
      <c r="E1881">
        <v>40319.140899948441</v>
      </c>
      <c r="F1881">
        <v>18.332052506312653</v>
      </c>
      <c r="G1881">
        <v>0</v>
      </c>
      <c r="H1881">
        <v>1.5104744326779921E-3</v>
      </c>
      <c r="I1881">
        <v>15.043000000000003</v>
      </c>
      <c r="J1881">
        <v>44922.971924926314</v>
      </c>
      <c r="K1881">
        <v>26.590440736555202</v>
      </c>
      <c r="L1881">
        <v>0</v>
      </c>
      <c r="M1881">
        <v>4.7371770122267886E-3</v>
      </c>
    </row>
    <row r="1882" spans="1:13">
      <c r="A1882" s="14" t="s">
        <v>782</v>
      </c>
      <c r="B1882" t="s">
        <v>783</v>
      </c>
      <c r="C1882" t="s">
        <v>369</v>
      </c>
      <c r="D1882">
        <v>982.62560000000008</v>
      </c>
      <c r="E1882">
        <v>42068.68128547645</v>
      </c>
      <c r="F1882">
        <v>4308.8790888411613</v>
      </c>
      <c r="G1882">
        <v>1030.9790233297226</v>
      </c>
      <c r="H1882">
        <v>1.1477679321058493E-2</v>
      </c>
      <c r="I1882">
        <v>121.37759999999997</v>
      </c>
      <c r="J1882">
        <v>44357.021263945484</v>
      </c>
      <c r="K1882">
        <v>4715.8333168558302</v>
      </c>
      <c r="L1882">
        <v>1277.960595694758</v>
      </c>
      <c r="M1882">
        <v>3.5867386582151092E-2</v>
      </c>
    </row>
    <row r="1883" spans="1:13">
      <c r="A1883" s="14" t="s">
        <v>782</v>
      </c>
      <c r="B1883" t="s">
        <v>783</v>
      </c>
      <c r="C1883" t="s">
        <v>370</v>
      </c>
      <c r="D1883">
        <v>81.238700000000009</v>
      </c>
      <c r="E1883">
        <v>48244.899752211706</v>
      </c>
      <c r="F1883">
        <v>1788.9749589789101</v>
      </c>
      <c r="G1883">
        <v>72.166959835644832</v>
      </c>
      <c r="H1883">
        <v>1.7488636745307349E-2</v>
      </c>
      <c r="I1883">
        <v>11.8</v>
      </c>
      <c r="J1883">
        <v>48846.922316384167</v>
      </c>
      <c r="K1883">
        <v>1344.9152542372881</v>
      </c>
      <c r="L1883">
        <v>67.334745762711862</v>
      </c>
      <c r="M1883">
        <v>7.6006404917449404E-3</v>
      </c>
    </row>
    <row r="1884" spans="1:13">
      <c r="A1884" s="14" t="s">
        <v>782</v>
      </c>
      <c r="B1884" t="s">
        <v>783</v>
      </c>
      <c r="C1884" t="s">
        <v>371</v>
      </c>
      <c r="D1884">
        <v>87.593199999999939</v>
      </c>
      <c r="E1884">
        <v>47424.437131915889</v>
      </c>
      <c r="F1884">
        <v>1646.9671161688361</v>
      </c>
      <c r="G1884">
        <v>209.40187137814362</v>
      </c>
      <c r="H1884">
        <v>1.833258319846684E-2</v>
      </c>
      <c r="I1884">
        <v>9.9125999999999994</v>
      </c>
      <c r="J1884">
        <v>52782.992163172807</v>
      </c>
      <c r="K1884">
        <v>681.93914815487358</v>
      </c>
      <c r="L1884">
        <v>116.98242640679538</v>
      </c>
      <c r="M1884">
        <v>6.336507635081759E-2</v>
      </c>
    </row>
    <row r="1885" spans="1:13">
      <c r="A1885" s="14" t="s">
        <v>784</v>
      </c>
      <c r="B1885" t="s">
        <v>218</v>
      </c>
      <c r="C1885" t="s">
        <v>365</v>
      </c>
      <c r="D1885">
        <v>221.65036367549922</v>
      </c>
      <c r="E1885">
        <v>44180.898413067349</v>
      </c>
      <c r="F1885">
        <v>2434.9529639849547</v>
      </c>
      <c r="G1885">
        <v>426.50094695265153</v>
      </c>
      <c r="H1885">
        <v>3.0382978352249696E-2</v>
      </c>
      <c r="I1885">
        <v>34.866100000000003</v>
      </c>
      <c r="J1885">
        <v>51945.241542644573</v>
      </c>
      <c r="K1885">
        <v>2841.8002013417035</v>
      </c>
      <c r="L1885">
        <v>441.82429351146237</v>
      </c>
      <c r="M1885">
        <v>0.13497117545547774</v>
      </c>
    </row>
    <row r="1886" spans="1:13">
      <c r="A1886" s="14" t="s">
        <v>784</v>
      </c>
      <c r="B1886" t="s">
        <v>218</v>
      </c>
      <c r="C1886" t="s">
        <v>366</v>
      </c>
      <c r="D1886">
        <v>17.830099999999998</v>
      </c>
      <c r="E1886">
        <v>57133.290615307829</v>
      </c>
      <c r="F1886">
        <v>229.21912944963856</v>
      </c>
      <c r="G1886">
        <v>0</v>
      </c>
      <c r="H1886">
        <v>0.14596428788641333</v>
      </c>
      <c r="I1886">
        <v>2</v>
      </c>
      <c r="J1886">
        <v>47342.333333333328</v>
      </c>
      <c r="K1886">
        <v>2316</v>
      </c>
      <c r="L1886">
        <v>0</v>
      </c>
      <c r="M1886">
        <v>3.6398724618224537E-3</v>
      </c>
    </row>
    <row r="1887" spans="1:13">
      <c r="A1887" s="14" t="s">
        <v>784</v>
      </c>
      <c r="B1887" t="s">
        <v>218</v>
      </c>
      <c r="C1887" t="s">
        <v>367</v>
      </c>
      <c r="D1887">
        <v>61.262299999999989</v>
      </c>
      <c r="E1887">
        <v>45623.278834345649</v>
      </c>
      <c r="F1887">
        <v>1206.3001225876276</v>
      </c>
      <c r="G1887">
        <v>0</v>
      </c>
      <c r="H1887">
        <v>8.3663268549675832E-3</v>
      </c>
      <c r="I1887">
        <v>8.58</v>
      </c>
      <c r="J1887">
        <v>47595.589877622377</v>
      </c>
      <c r="K1887">
        <v>1664.130536130536</v>
      </c>
      <c r="L1887">
        <v>0</v>
      </c>
      <c r="M1887">
        <v>4.9819581972566668E-2</v>
      </c>
    </row>
    <row r="1888" spans="1:13">
      <c r="A1888" s="14" t="s">
        <v>784</v>
      </c>
      <c r="B1888" t="s">
        <v>218</v>
      </c>
      <c r="C1888" t="s">
        <v>368</v>
      </c>
      <c r="D1888">
        <v>37.204200000000007</v>
      </c>
      <c r="E1888">
        <v>41313.804557012372</v>
      </c>
      <c r="F1888">
        <v>383.34381602077178</v>
      </c>
      <c r="G1888">
        <v>0</v>
      </c>
      <c r="H1888">
        <v>6.9890436622794686E-3</v>
      </c>
      <c r="I1888">
        <v>4.5277000000000003</v>
      </c>
      <c r="J1888">
        <v>40390.77879865421</v>
      </c>
      <c r="K1888">
        <v>846.56668948914455</v>
      </c>
      <c r="L1888">
        <v>0</v>
      </c>
      <c r="M1888">
        <v>0</v>
      </c>
    </row>
    <row r="1889" spans="1:13">
      <c r="A1889" s="14" t="s">
        <v>784</v>
      </c>
      <c r="B1889" t="s">
        <v>218</v>
      </c>
      <c r="C1889" t="s">
        <v>369</v>
      </c>
      <c r="D1889">
        <v>89.972312151953375</v>
      </c>
      <c r="E1889">
        <v>42270.868104142981</v>
      </c>
      <c r="F1889">
        <v>4894.5174294983281</v>
      </c>
      <c r="G1889">
        <v>1043.8410190168813</v>
      </c>
      <c r="H1889">
        <v>2.5107519369674917E-2</v>
      </c>
      <c r="I1889">
        <v>14.1584</v>
      </c>
      <c r="J1889">
        <v>58316.211283290017</v>
      </c>
      <c r="K1889">
        <v>4735.1572211549328</v>
      </c>
      <c r="L1889">
        <v>1088.0247768109391</v>
      </c>
      <c r="M1889">
        <v>0.24251001982225787</v>
      </c>
    </row>
    <row r="1890" spans="1:13">
      <c r="A1890" s="14" t="s">
        <v>784</v>
      </c>
      <c r="B1890" t="s">
        <v>218</v>
      </c>
      <c r="C1890" t="s">
        <v>370</v>
      </c>
      <c r="D1890">
        <v>6.6</v>
      </c>
      <c r="E1890">
        <v>54757.171717171717</v>
      </c>
      <c r="F1890">
        <v>853.33333333333337</v>
      </c>
      <c r="G1890">
        <v>93.530303030303031</v>
      </c>
      <c r="H1890">
        <v>6.3347797814525292E-2</v>
      </c>
      <c r="I1890">
        <v>3.6</v>
      </c>
      <c r="J1890">
        <v>53271.226851851847</v>
      </c>
      <c r="K1890">
        <v>2119.7222222222222</v>
      </c>
      <c r="L1890">
        <v>0</v>
      </c>
      <c r="M1890">
        <v>9.9872998705748561E-2</v>
      </c>
    </row>
    <row r="1891" spans="1:13">
      <c r="A1891" s="14" t="s">
        <v>784</v>
      </c>
      <c r="B1891" t="s">
        <v>218</v>
      </c>
      <c r="C1891" t="s">
        <v>371</v>
      </c>
      <c r="D1891">
        <v>8.7814515235457069</v>
      </c>
      <c r="E1891">
        <v>31587.124207912417</v>
      </c>
      <c r="F1891">
        <v>165.74025331661042</v>
      </c>
      <c r="G1891">
        <v>0</v>
      </c>
      <c r="H1891">
        <v>0</v>
      </c>
      <c r="I1891">
        <v>2</v>
      </c>
      <c r="J1891">
        <v>53877.583333333328</v>
      </c>
      <c r="K1891">
        <v>833</v>
      </c>
      <c r="L1891">
        <v>0</v>
      </c>
      <c r="M1891">
        <v>0</v>
      </c>
    </row>
    <row r="1892" spans="1:13">
      <c r="A1892" s="14" t="s">
        <v>785</v>
      </c>
      <c r="B1892" t="s">
        <v>219</v>
      </c>
      <c r="C1892" t="s">
        <v>365</v>
      </c>
      <c r="D1892">
        <v>57.546200000000006</v>
      </c>
      <c r="E1892">
        <v>46004.21955533119</v>
      </c>
      <c r="F1892">
        <v>3866.5458362150757</v>
      </c>
      <c r="G1892">
        <v>611.77123771856361</v>
      </c>
      <c r="H1892">
        <v>2.5043798342493585E-2</v>
      </c>
      <c r="I1892">
        <v>6.1976000000000004</v>
      </c>
      <c r="J1892">
        <v>40829.346306096981</v>
      </c>
      <c r="K1892">
        <v>5219.1251452175038</v>
      </c>
      <c r="L1892">
        <v>996.03233509745701</v>
      </c>
      <c r="M1892">
        <v>1.7852178472682341E-2</v>
      </c>
    </row>
    <row r="1893" spans="1:13">
      <c r="A1893" s="14" t="s">
        <v>785</v>
      </c>
      <c r="B1893" t="s">
        <v>219</v>
      </c>
      <c r="C1893" t="s">
        <v>366</v>
      </c>
      <c r="D1893">
        <v>6.5122999999999998</v>
      </c>
    </row>
    <row r="1894" spans="1:13">
      <c r="A1894" s="14" t="s">
        <v>785</v>
      </c>
      <c r="B1894" t="s">
        <v>219</v>
      </c>
      <c r="C1894" t="s">
        <v>367</v>
      </c>
      <c r="D1894">
        <v>18.610100000000003</v>
      </c>
      <c r="E1894">
        <v>46691.694846705112</v>
      </c>
      <c r="F1894">
        <v>1524.1723580206444</v>
      </c>
      <c r="G1894">
        <v>0</v>
      </c>
      <c r="H1894">
        <v>7.7331814119302768E-3</v>
      </c>
      <c r="I1894">
        <v>1.3915</v>
      </c>
      <c r="J1894">
        <v>38937.498502814713</v>
      </c>
      <c r="K1894">
        <v>59.647862019403526</v>
      </c>
      <c r="L1894">
        <v>0</v>
      </c>
      <c r="M1894">
        <v>0</v>
      </c>
    </row>
    <row r="1895" spans="1:13">
      <c r="A1895" s="14" t="s">
        <v>785</v>
      </c>
      <c r="B1895" t="s">
        <v>219</v>
      </c>
      <c r="C1895" t="s">
        <v>368</v>
      </c>
      <c r="D1895">
        <v>5.12</v>
      </c>
    </row>
    <row r="1896" spans="1:13">
      <c r="A1896" s="14" t="s">
        <v>785</v>
      </c>
      <c r="B1896" t="s">
        <v>219</v>
      </c>
      <c r="C1896" t="s">
        <v>369</v>
      </c>
      <c r="D1896">
        <v>22.200099999999999</v>
      </c>
      <c r="E1896">
        <v>44138.18598790095</v>
      </c>
      <c r="F1896">
        <v>6935.818307124744</v>
      </c>
      <c r="G1896">
        <v>1585.8086224836827</v>
      </c>
      <c r="H1896">
        <v>1.386048949701987E-2</v>
      </c>
      <c r="I1896">
        <v>3.3931</v>
      </c>
      <c r="J1896">
        <v>36182.979920033795</v>
      </c>
      <c r="K1896">
        <v>8636.6596917273291</v>
      </c>
      <c r="L1896">
        <v>1819.2832513041171</v>
      </c>
      <c r="M1896">
        <v>0</v>
      </c>
    </row>
    <row r="1897" spans="1:13">
      <c r="A1897" s="14" t="s">
        <v>785</v>
      </c>
      <c r="B1897" t="s">
        <v>219</v>
      </c>
      <c r="C1897" t="s">
        <v>370</v>
      </c>
      <c r="D1897">
        <v>3.4060000000000001</v>
      </c>
    </row>
    <row r="1898" spans="1:13">
      <c r="A1898" s="14" t="s">
        <v>785</v>
      </c>
      <c r="B1898" t="s">
        <v>219</v>
      </c>
      <c r="C1898" t="s">
        <v>371</v>
      </c>
      <c r="D1898">
        <v>1.6976999999999998</v>
      </c>
    </row>
    <row r="1899" spans="1:13">
      <c r="A1899" s="14" t="s">
        <v>786</v>
      </c>
      <c r="B1899" t="s">
        <v>220</v>
      </c>
      <c r="C1899" t="s">
        <v>365</v>
      </c>
      <c r="D1899">
        <v>185.95120000000009</v>
      </c>
      <c r="E1899">
        <v>43079.274000562153</v>
      </c>
      <c r="F1899">
        <v>3299.0645395135912</v>
      </c>
      <c r="G1899">
        <v>416.70164000017189</v>
      </c>
      <c r="H1899">
        <v>1.4604480560060947E-2</v>
      </c>
      <c r="I1899">
        <v>36.285699999999999</v>
      </c>
      <c r="J1899">
        <v>51906.649697171801</v>
      </c>
      <c r="K1899">
        <v>2797.6213770162904</v>
      </c>
      <c r="L1899">
        <v>497.29397531258871</v>
      </c>
      <c r="M1899">
        <v>0.10963992470932625</v>
      </c>
    </row>
    <row r="1900" spans="1:13">
      <c r="A1900" s="14" t="s">
        <v>786</v>
      </c>
      <c r="B1900" t="s">
        <v>220</v>
      </c>
      <c r="C1900" t="s">
        <v>366</v>
      </c>
      <c r="D1900">
        <v>11.059999999999999</v>
      </c>
      <c r="E1900">
        <v>56797.748945147694</v>
      </c>
      <c r="F1900">
        <v>743.12839059674513</v>
      </c>
      <c r="G1900">
        <v>0</v>
      </c>
      <c r="H1900">
        <v>0.14464728015695696</v>
      </c>
      <c r="I1900">
        <v>4.17</v>
      </c>
      <c r="J1900">
        <v>53065.671862509997</v>
      </c>
      <c r="K1900">
        <v>1109.1127098321342</v>
      </c>
      <c r="L1900">
        <v>0</v>
      </c>
      <c r="M1900">
        <v>7.24990036726538E-2</v>
      </c>
    </row>
    <row r="1901" spans="1:13">
      <c r="A1901" s="14" t="s">
        <v>786</v>
      </c>
      <c r="B1901" t="s">
        <v>220</v>
      </c>
      <c r="C1901" t="s">
        <v>367</v>
      </c>
      <c r="D1901">
        <v>48.320800000000013</v>
      </c>
      <c r="E1901">
        <v>46343.430078765254</v>
      </c>
      <c r="F1901">
        <v>1021.713216668598</v>
      </c>
      <c r="G1901">
        <v>0</v>
      </c>
      <c r="H1901">
        <v>6.0113616423464675E-3</v>
      </c>
      <c r="I1901">
        <v>12.804599999999999</v>
      </c>
      <c r="J1901">
        <v>46751.032501991482</v>
      </c>
      <c r="K1901">
        <v>1175.436952345251</v>
      </c>
      <c r="L1901">
        <v>0</v>
      </c>
      <c r="M1901">
        <v>1.9959440134254647E-2</v>
      </c>
    </row>
    <row r="1902" spans="1:13">
      <c r="A1902" s="14" t="s">
        <v>786</v>
      </c>
      <c r="B1902" t="s">
        <v>220</v>
      </c>
      <c r="C1902" t="s">
        <v>368</v>
      </c>
      <c r="D1902">
        <v>30.452700000000004</v>
      </c>
      <c r="E1902">
        <v>40235.699597244231</v>
      </c>
      <c r="F1902">
        <v>225.53008436033585</v>
      </c>
      <c r="G1902">
        <v>0</v>
      </c>
      <c r="H1902">
        <v>0</v>
      </c>
      <c r="I1902">
        <v>1</v>
      </c>
      <c r="J1902">
        <v>53742.166666666664</v>
      </c>
      <c r="K1902">
        <v>100</v>
      </c>
      <c r="L1902">
        <v>0</v>
      </c>
      <c r="M1902">
        <v>0</v>
      </c>
    </row>
    <row r="1903" spans="1:13">
      <c r="A1903" s="14" t="s">
        <v>786</v>
      </c>
      <c r="B1903" t="s">
        <v>220</v>
      </c>
      <c r="C1903" t="s">
        <v>369</v>
      </c>
      <c r="D1903">
        <v>85.020199999999974</v>
      </c>
      <c r="E1903">
        <v>40072.493776381009</v>
      </c>
      <c r="F1903">
        <v>3450.6047974481376</v>
      </c>
      <c r="G1903">
        <v>880.73987123060203</v>
      </c>
      <c r="H1903">
        <v>2.8370382483854863E-3</v>
      </c>
      <c r="I1903">
        <v>17.066099999999999</v>
      </c>
      <c r="J1903">
        <v>56084.872313631517</v>
      </c>
      <c r="K1903">
        <v>3203.6229718564873</v>
      </c>
      <c r="L1903">
        <v>1020.9825326231535</v>
      </c>
      <c r="M1903">
        <v>0.18679791550740429</v>
      </c>
    </row>
    <row r="1904" spans="1:13">
      <c r="A1904" s="14" t="s">
        <v>786</v>
      </c>
      <c r="B1904" t="s">
        <v>220</v>
      </c>
      <c r="C1904" t="s">
        <v>370</v>
      </c>
      <c r="D1904">
        <v>7.9519999999999973</v>
      </c>
    </row>
    <row r="1905" spans="1:13">
      <c r="A1905" s="14" t="s">
        <v>786</v>
      </c>
      <c r="B1905" t="s">
        <v>220</v>
      </c>
      <c r="C1905" t="s">
        <v>371</v>
      </c>
      <c r="D1905">
        <v>3.1455000000000002</v>
      </c>
    </row>
    <row r="1906" spans="1:13">
      <c r="A1906" s="14" t="s">
        <v>787</v>
      </c>
      <c r="B1906" t="s">
        <v>221</v>
      </c>
      <c r="C1906" t="s">
        <v>365</v>
      </c>
      <c r="D1906">
        <v>232.95450000000002</v>
      </c>
      <c r="E1906">
        <v>42993.144362239524</v>
      </c>
      <c r="F1906">
        <v>3294.9017512003447</v>
      </c>
      <c r="G1906">
        <v>462.49546585277358</v>
      </c>
      <c r="H1906">
        <v>3.6843134106469465E-2</v>
      </c>
      <c r="I1906">
        <v>38.266400000000012</v>
      </c>
      <c r="J1906">
        <v>45565.660479341299</v>
      </c>
      <c r="K1906">
        <v>3642.8812221687949</v>
      </c>
      <c r="L1906">
        <v>458.96844228879627</v>
      </c>
      <c r="M1906">
        <v>7.7473120575676888E-2</v>
      </c>
    </row>
    <row r="1907" spans="1:13">
      <c r="A1907" s="14" t="s">
        <v>787</v>
      </c>
      <c r="B1907" t="s">
        <v>221</v>
      </c>
      <c r="C1907" t="s">
        <v>366</v>
      </c>
      <c r="D1907">
        <v>19.27</v>
      </c>
      <c r="E1907">
        <v>54146.799861615626</v>
      </c>
      <c r="F1907">
        <v>4375.8173326414117</v>
      </c>
      <c r="G1907">
        <v>0</v>
      </c>
      <c r="H1907">
        <v>0.18388637359535417</v>
      </c>
      <c r="I1907">
        <v>2.5</v>
      </c>
      <c r="J1907">
        <v>58494.166666666672</v>
      </c>
      <c r="K1907">
        <v>6200</v>
      </c>
      <c r="L1907">
        <v>0</v>
      </c>
      <c r="M1907">
        <v>0.1943183955276751</v>
      </c>
    </row>
    <row r="1908" spans="1:13">
      <c r="A1908" s="14" t="s">
        <v>787</v>
      </c>
      <c r="B1908" t="s">
        <v>221</v>
      </c>
      <c r="C1908" t="s">
        <v>367</v>
      </c>
      <c r="D1908">
        <v>55.60770000000003</v>
      </c>
      <c r="E1908">
        <v>45676.825316757662</v>
      </c>
      <c r="F1908">
        <v>2197.1237796204473</v>
      </c>
      <c r="G1908">
        <v>0</v>
      </c>
      <c r="H1908">
        <v>3.0907856969848484E-2</v>
      </c>
      <c r="I1908">
        <v>13.007100000000001</v>
      </c>
      <c r="J1908">
        <v>44508.041210825882</v>
      </c>
      <c r="K1908">
        <v>1265.3858277402342</v>
      </c>
      <c r="L1908">
        <v>0</v>
      </c>
      <c r="M1908">
        <v>0</v>
      </c>
    </row>
    <row r="1909" spans="1:13">
      <c r="A1909" s="14" t="s">
        <v>787</v>
      </c>
      <c r="B1909" t="s">
        <v>221</v>
      </c>
      <c r="C1909" t="s">
        <v>368</v>
      </c>
      <c r="D1909">
        <v>35.327300000000001</v>
      </c>
      <c r="E1909">
        <v>39220.769324762048</v>
      </c>
      <c r="F1909">
        <v>0</v>
      </c>
      <c r="G1909">
        <v>0</v>
      </c>
      <c r="H1909">
        <v>0</v>
      </c>
      <c r="I1909">
        <v>1.4996</v>
      </c>
      <c r="J1909">
        <v>36624.663243531606</v>
      </c>
      <c r="K1909">
        <v>0</v>
      </c>
      <c r="L1909">
        <v>0</v>
      </c>
      <c r="M1909">
        <v>0</v>
      </c>
    </row>
    <row r="1910" spans="1:13">
      <c r="A1910" s="14" t="s">
        <v>787</v>
      </c>
      <c r="B1910" t="s">
        <v>221</v>
      </c>
      <c r="C1910" t="s">
        <v>369</v>
      </c>
      <c r="D1910">
        <v>105.59949999999999</v>
      </c>
      <c r="E1910">
        <v>40113.941811593184</v>
      </c>
      <c r="F1910">
        <v>5031.0627417743444</v>
      </c>
      <c r="G1910">
        <v>1020.2737702356549</v>
      </c>
      <c r="H1910">
        <v>1.8337847081738825E-2</v>
      </c>
      <c r="I1910">
        <v>18.892700000000005</v>
      </c>
      <c r="J1910">
        <v>46234.461723311113</v>
      </c>
      <c r="K1910">
        <v>5655.6611813028294</v>
      </c>
      <c r="L1910">
        <v>929.6220233211767</v>
      </c>
      <c r="M1910">
        <v>0.11675113229538701</v>
      </c>
    </row>
    <row r="1911" spans="1:13">
      <c r="A1911" s="14" t="s">
        <v>787</v>
      </c>
      <c r="B1911" t="s">
        <v>221</v>
      </c>
      <c r="C1911" t="s">
        <v>370</v>
      </c>
      <c r="D1911">
        <v>7</v>
      </c>
    </row>
    <row r="1912" spans="1:13">
      <c r="A1912" s="14" t="s">
        <v>787</v>
      </c>
      <c r="B1912" t="s">
        <v>221</v>
      </c>
      <c r="C1912" t="s">
        <v>371</v>
      </c>
      <c r="D1912">
        <v>10.15</v>
      </c>
      <c r="E1912">
        <v>48085.591133004928</v>
      </c>
      <c r="F1912">
        <v>1655.6137931034482</v>
      </c>
      <c r="G1912">
        <v>0</v>
      </c>
      <c r="H1912">
        <v>3.5572296039542449E-2</v>
      </c>
      <c r="I1912">
        <v>0.46699999999999997</v>
      </c>
      <c r="J1912">
        <v>36922.742326909349</v>
      </c>
      <c r="K1912">
        <v>1263.8972162740899</v>
      </c>
      <c r="L1912">
        <v>0</v>
      </c>
      <c r="M1912">
        <v>0</v>
      </c>
    </row>
    <row r="1913" spans="1:13">
      <c r="A1913" s="14" t="s">
        <v>788</v>
      </c>
      <c r="B1913" t="s">
        <v>222</v>
      </c>
      <c r="C1913" t="s">
        <v>365</v>
      </c>
      <c r="D1913">
        <v>85.910060330967937</v>
      </c>
      <c r="E1913">
        <v>43910.392988904925</v>
      </c>
      <c r="F1913">
        <v>1508.2756257044766</v>
      </c>
      <c r="G1913">
        <v>295.14145261122667</v>
      </c>
      <c r="H1913">
        <v>1.4903729012424306E-2</v>
      </c>
      <c r="I1913">
        <v>19.703597349672275</v>
      </c>
      <c r="J1913">
        <v>52151.024299314449</v>
      </c>
      <c r="K1913">
        <v>2385.2532695397226</v>
      </c>
      <c r="L1913">
        <v>349.05250436993902</v>
      </c>
      <c r="M1913">
        <v>9.6285845142049395E-2</v>
      </c>
    </row>
    <row r="1914" spans="1:13">
      <c r="A1914" s="14" t="s">
        <v>788</v>
      </c>
      <c r="B1914" t="s">
        <v>222</v>
      </c>
      <c r="C1914" t="s">
        <v>366</v>
      </c>
      <c r="D1914">
        <v>10.3385</v>
      </c>
      <c r="E1914">
        <v>45437.689461720751</v>
      </c>
      <c r="F1914">
        <v>1144.100207960536</v>
      </c>
      <c r="G1914">
        <v>0</v>
      </c>
      <c r="H1914">
        <v>1.9750373366724819E-2</v>
      </c>
      <c r="I1914">
        <v>3.9</v>
      </c>
      <c r="J1914">
        <v>64694.871794871804</v>
      </c>
      <c r="K1914">
        <v>0</v>
      </c>
      <c r="L1914">
        <v>0</v>
      </c>
      <c r="M1914">
        <v>0.19198472778196135</v>
      </c>
    </row>
    <row r="1915" spans="1:13">
      <c r="A1915" s="14" t="s">
        <v>788</v>
      </c>
      <c r="B1915" t="s">
        <v>222</v>
      </c>
      <c r="C1915" t="s">
        <v>367</v>
      </c>
      <c r="D1915">
        <v>20.380099999999999</v>
      </c>
      <c r="E1915">
        <v>44924.475754943953</v>
      </c>
      <c r="F1915">
        <v>1004.7546381028553</v>
      </c>
      <c r="G1915">
        <v>0</v>
      </c>
      <c r="H1915">
        <v>2.0553914243032306E-2</v>
      </c>
      <c r="I1915">
        <v>4.8472</v>
      </c>
      <c r="J1915">
        <v>48225.247221763777</v>
      </c>
      <c r="K1915">
        <v>1563.5830995213732</v>
      </c>
      <c r="L1915">
        <v>0</v>
      </c>
      <c r="M1915">
        <v>1.8618546526729146E-2</v>
      </c>
    </row>
    <row r="1916" spans="1:13">
      <c r="A1916" s="14" t="s">
        <v>788</v>
      </c>
      <c r="B1916" t="s">
        <v>222</v>
      </c>
      <c r="C1916" t="s">
        <v>368</v>
      </c>
      <c r="D1916">
        <v>10.0298</v>
      </c>
      <c r="E1916">
        <v>38302.273225787154</v>
      </c>
      <c r="F1916">
        <v>16.650381862051088</v>
      </c>
      <c r="G1916">
        <v>0</v>
      </c>
      <c r="H1916">
        <v>6.7515563098356681E-3</v>
      </c>
      <c r="I1916">
        <v>1.9000000000000001</v>
      </c>
      <c r="J1916">
        <v>40297.368421052626</v>
      </c>
      <c r="K1916">
        <v>558.82105263157894</v>
      </c>
      <c r="L1916">
        <v>0</v>
      </c>
      <c r="M1916">
        <v>0</v>
      </c>
    </row>
    <row r="1917" spans="1:13">
      <c r="A1917" s="14" t="s">
        <v>788</v>
      </c>
      <c r="B1917" t="s">
        <v>222</v>
      </c>
      <c r="C1917" t="s">
        <v>369</v>
      </c>
      <c r="D1917">
        <v>30.420400000000004</v>
      </c>
      <c r="E1917">
        <v>42423.150911888079</v>
      </c>
      <c r="F1917">
        <v>3063.8311790771982</v>
      </c>
      <c r="G1917">
        <v>816.12996541794314</v>
      </c>
      <c r="H1917">
        <v>8.9297144509829854E-3</v>
      </c>
      <c r="I1917">
        <v>6.2313999999999989</v>
      </c>
      <c r="J1917">
        <v>50799.851691968637</v>
      </c>
      <c r="K1917">
        <v>5938.0861443656322</v>
      </c>
      <c r="L1917">
        <v>1103.6990082485479</v>
      </c>
      <c r="M1917">
        <v>0.14292470693468962</v>
      </c>
    </row>
    <row r="1918" spans="1:13">
      <c r="A1918" s="14" t="s">
        <v>788</v>
      </c>
      <c r="B1918" t="s">
        <v>222</v>
      </c>
      <c r="C1918" t="s">
        <v>370</v>
      </c>
      <c r="D1918">
        <v>11.241260330967949</v>
      </c>
      <c r="E1918">
        <v>48435.69795283948</v>
      </c>
      <c r="F1918">
        <v>220.95387233026815</v>
      </c>
      <c r="G1918">
        <v>47.024976242542216</v>
      </c>
      <c r="H1918">
        <v>2.6420782958955478E-2</v>
      </c>
      <c r="I1918">
        <v>2.2249973496722717</v>
      </c>
      <c r="J1918">
        <v>55378.119896704127</v>
      </c>
      <c r="K1918">
        <v>234.6070210271879</v>
      </c>
      <c r="L1918">
        <v>0</v>
      </c>
      <c r="M1918">
        <v>0</v>
      </c>
    </row>
    <row r="1919" spans="1:13">
      <c r="A1919" s="14" t="s">
        <v>788</v>
      </c>
      <c r="B1919" t="s">
        <v>222</v>
      </c>
      <c r="C1919" t="s">
        <v>371</v>
      </c>
      <c r="D1919">
        <v>3.5</v>
      </c>
    </row>
    <row r="1920" spans="1:13">
      <c r="A1920" s="14" t="s">
        <v>789</v>
      </c>
      <c r="B1920" t="s">
        <v>223</v>
      </c>
      <c r="C1920" t="s">
        <v>365</v>
      </c>
      <c r="D1920">
        <v>112.1764</v>
      </c>
      <c r="E1920">
        <v>44550.130248727313</v>
      </c>
      <c r="F1920">
        <v>3141.3808073712476</v>
      </c>
      <c r="G1920">
        <v>411.26457971551946</v>
      </c>
      <c r="H1920">
        <v>4.146800156765721E-2</v>
      </c>
      <c r="I1920">
        <v>16.071199999999997</v>
      </c>
      <c r="J1920">
        <v>41584.715619659182</v>
      </c>
      <c r="K1920">
        <v>2298.8258499676444</v>
      </c>
      <c r="L1920">
        <v>773.94345164020126</v>
      </c>
      <c r="M1920">
        <v>8.4056331254665217E-3</v>
      </c>
    </row>
    <row r="1921" spans="1:13">
      <c r="A1921" s="14" t="s">
        <v>789</v>
      </c>
      <c r="B1921" t="s">
        <v>223</v>
      </c>
      <c r="C1921" t="s">
        <v>366</v>
      </c>
      <c r="D1921">
        <v>12.5877</v>
      </c>
      <c r="E1921">
        <v>54565.86879784763</v>
      </c>
      <c r="F1921">
        <v>2584.5070981990357</v>
      </c>
      <c r="G1921">
        <v>0</v>
      </c>
      <c r="H1921">
        <v>0.16167476770747677</v>
      </c>
      <c r="I1921">
        <v>0.6</v>
      </c>
      <c r="J1921">
        <v>46491.666666666672</v>
      </c>
      <c r="K1921">
        <v>0</v>
      </c>
      <c r="L1921">
        <v>0</v>
      </c>
      <c r="M1921">
        <v>0</v>
      </c>
    </row>
    <row r="1922" spans="1:13">
      <c r="A1922" s="14" t="s">
        <v>789</v>
      </c>
      <c r="B1922" t="s">
        <v>223</v>
      </c>
      <c r="C1922" t="s">
        <v>367</v>
      </c>
      <c r="D1922">
        <v>32.212000000000003</v>
      </c>
      <c r="E1922">
        <v>46177.336008319879</v>
      </c>
      <c r="F1922">
        <v>1510.0971687569847</v>
      </c>
      <c r="G1922">
        <v>0</v>
      </c>
      <c r="H1922">
        <v>8.0349189211011626E-3</v>
      </c>
      <c r="I1922">
        <v>1.8</v>
      </c>
      <c r="J1922">
        <v>47404.629629629628</v>
      </c>
      <c r="K1922">
        <v>481.11111111111109</v>
      </c>
      <c r="L1922">
        <v>0</v>
      </c>
      <c r="M1922">
        <v>0</v>
      </c>
    </row>
    <row r="1923" spans="1:13">
      <c r="A1923" s="14" t="s">
        <v>789</v>
      </c>
      <c r="B1923" t="s">
        <v>223</v>
      </c>
      <c r="C1923" t="s">
        <v>368</v>
      </c>
      <c r="D1923">
        <v>12.7</v>
      </c>
      <c r="E1923">
        <v>41323.904199475059</v>
      </c>
      <c r="F1923">
        <v>715.11811023622056</v>
      </c>
      <c r="G1923">
        <v>0</v>
      </c>
      <c r="H1923">
        <v>0</v>
      </c>
      <c r="I1923">
        <v>3.3</v>
      </c>
      <c r="J1923">
        <v>46494.191919191922</v>
      </c>
      <c r="K1923">
        <v>868.4848484848485</v>
      </c>
      <c r="L1923">
        <v>0</v>
      </c>
      <c r="M1923">
        <v>3.7928898111605998E-2</v>
      </c>
    </row>
    <row r="1924" spans="1:13">
      <c r="A1924" s="14" t="s">
        <v>789</v>
      </c>
      <c r="B1924" t="s">
        <v>223</v>
      </c>
      <c r="C1924" t="s">
        <v>369</v>
      </c>
      <c r="D1924">
        <v>49.103300000000004</v>
      </c>
      <c r="E1924">
        <v>42314.998482790361</v>
      </c>
      <c r="F1924">
        <v>4561.9447165465454</v>
      </c>
      <c r="G1924">
        <v>939.5331881971274</v>
      </c>
      <c r="H1924">
        <v>4.0488998306908941E-2</v>
      </c>
      <c r="I1924">
        <v>9.8712</v>
      </c>
      <c r="J1924">
        <v>38716.969399194968</v>
      </c>
      <c r="K1924">
        <v>3336.969162817084</v>
      </c>
      <c r="L1924">
        <v>1260.0494367452793</v>
      </c>
      <c r="M1924">
        <v>0</v>
      </c>
    </row>
    <row r="1925" spans="1:13">
      <c r="A1925" s="14" t="s">
        <v>789</v>
      </c>
      <c r="B1925" t="s">
        <v>223</v>
      </c>
      <c r="C1925" t="s">
        <v>370</v>
      </c>
      <c r="D1925">
        <v>4.9933999999999994</v>
      </c>
    </row>
    <row r="1926" spans="1:13">
      <c r="A1926" s="14" t="s">
        <v>789</v>
      </c>
      <c r="B1926" t="s">
        <v>223</v>
      </c>
      <c r="C1926" t="s">
        <v>371</v>
      </c>
      <c r="D1926">
        <v>0.58000000000000007</v>
      </c>
    </row>
    <row r="1927" spans="1:13">
      <c r="A1927" s="14" t="s">
        <v>790</v>
      </c>
      <c r="B1927" t="s">
        <v>224</v>
      </c>
      <c r="C1927" t="s">
        <v>365</v>
      </c>
      <c r="D1927">
        <v>362.08540000000011</v>
      </c>
      <c r="E1927">
        <v>43872.192114990903</v>
      </c>
      <c r="F1927">
        <v>2473.4396360637561</v>
      </c>
      <c r="G1927">
        <v>446.72527530797998</v>
      </c>
      <c r="H1927">
        <v>2.4594911453231092E-2</v>
      </c>
      <c r="I1927">
        <v>48.111499999999992</v>
      </c>
      <c r="J1927">
        <v>46371.735430545035</v>
      </c>
      <c r="K1927">
        <v>2995.4044251374421</v>
      </c>
      <c r="L1927">
        <v>465.09088263720741</v>
      </c>
      <c r="M1927">
        <v>3.7686343107177188E-2</v>
      </c>
    </row>
    <row r="1928" spans="1:13">
      <c r="A1928" s="14" t="s">
        <v>790</v>
      </c>
      <c r="B1928" t="s">
        <v>224</v>
      </c>
      <c r="C1928" t="s">
        <v>366</v>
      </c>
      <c r="D1928">
        <v>55.817099999999996</v>
      </c>
      <c r="E1928">
        <v>45724.587148621737</v>
      </c>
      <c r="F1928">
        <v>1146.5636874721188</v>
      </c>
      <c r="G1928">
        <v>50.252162867651677</v>
      </c>
      <c r="H1928">
        <v>5.5794200162042423E-2</v>
      </c>
      <c r="I1928">
        <v>9.1303000000000001</v>
      </c>
      <c r="J1928">
        <v>50524.740972366737</v>
      </c>
      <c r="K1928">
        <v>339.00748058661816</v>
      </c>
      <c r="L1928">
        <v>0</v>
      </c>
      <c r="M1928">
        <v>9.3844127860119211E-2</v>
      </c>
    </row>
    <row r="1929" spans="1:13">
      <c r="A1929" s="14" t="s">
        <v>790</v>
      </c>
      <c r="B1929" t="s">
        <v>224</v>
      </c>
      <c r="C1929" t="s">
        <v>367</v>
      </c>
      <c r="D1929">
        <v>78.084600000000009</v>
      </c>
      <c r="E1929">
        <v>47039.319927787707</v>
      </c>
      <c r="F1929">
        <v>924.99468525163718</v>
      </c>
      <c r="G1929">
        <v>0</v>
      </c>
      <c r="H1929">
        <v>1.3318873081167066E-2</v>
      </c>
      <c r="I1929">
        <v>13.5</v>
      </c>
      <c r="J1929">
        <v>50981.193827160496</v>
      </c>
      <c r="K1929">
        <v>3790.7229629629633</v>
      </c>
      <c r="L1929">
        <v>0</v>
      </c>
      <c r="M1929">
        <v>4.8691385113402895E-2</v>
      </c>
    </row>
    <row r="1930" spans="1:13">
      <c r="A1930" s="14" t="s">
        <v>790</v>
      </c>
      <c r="B1930" t="s">
        <v>224</v>
      </c>
      <c r="C1930" t="s">
        <v>368</v>
      </c>
      <c r="D1930">
        <v>44.136799999999994</v>
      </c>
      <c r="E1930">
        <v>41833.877720330136</v>
      </c>
      <c r="F1930">
        <v>0</v>
      </c>
      <c r="G1930">
        <v>0</v>
      </c>
      <c r="H1930">
        <v>0</v>
      </c>
      <c r="I1930">
        <v>3.3</v>
      </c>
      <c r="J1930">
        <v>41327.777777777788</v>
      </c>
      <c r="K1930">
        <v>0</v>
      </c>
      <c r="L1930">
        <v>0</v>
      </c>
      <c r="M1930">
        <v>0</v>
      </c>
    </row>
    <row r="1931" spans="1:13">
      <c r="A1931" s="14" t="s">
        <v>790</v>
      </c>
      <c r="B1931" t="s">
        <v>224</v>
      </c>
      <c r="C1931" t="s">
        <v>369</v>
      </c>
      <c r="D1931">
        <v>169.28929999999994</v>
      </c>
      <c r="E1931">
        <v>42211.587890276161</v>
      </c>
      <c r="F1931">
        <v>4211.424230592248</v>
      </c>
      <c r="G1931">
        <v>903.14485321872144</v>
      </c>
      <c r="H1931">
        <v>2.4357100660538873E-2</v>
      </c>
      <c r="I1931">
        <v>18.202500000000001</v>
      </c>
      <c r="J1931">
        <v>41078.138991896711</v>
      </c>
      <c r="K1931">
        <v>4201.7816234033789</v>
      </c>
      <c r="L1931">
        <v>1229.2937783271529</v>
      </c>
      <c r="M1931">
        <v>0</v>
      </c>
    </row>
    <row r="1932" spans="1:13">
      <c r="A1932" s="14" t="s">
        <v>790</v>
      </c>
      <c r="B1932" t="s">
        <v>224</v>
      </c>
      <c r="C1932" t="s">
        <v>370</v>
      </c>
      <c r="D1932">
        <v>4.5</v>
      </c>
    </row>
    <row r="1933" spans="1:13">
      <c r="A1933" s="14" t="s">
        <v>790</v>
      </c>
      <c r="B1933" t="s">
        <v>224</v>
      </c>
      <c r="C1933" t="s">
        <v>371</v>
      </c>
      <c r="D1933">
        <v>10.2576</v>
      </c>
      <c r="E1933">
        <v>45094.89581708522</v>
      </c>
      <c r="F1933">
        <v>3701.0753002651695</v>
      </c>
      <c r="G1933">
        <v>520.6666276711901</v>
      </c>
      <c r="H1933">
        <v>5.0858801770652683E-2</v>
      </c>
      <c r="I1933">
        <v>2.4787000000000003</v>
      </c>
      <c r="J1933">
        <v>46651.174002501306</v>
      </c>
      <c r="K1933">
        <v>287.8686408197845</v>
      </c>
      <c r="L1933">
        <v>0</v>
      </c>
      <c r="M1933">
        <v>0</v>
      </c>
    </row>
    <row r="1934" spans="1:13">
      <c r="A1934" s="14" t="s">
        <v>791</v>
      </c>
      <c r="B1934" t="s">
        <v>225</v>
      </c>
      <c r="C1934" t="s">
        <v>365</v>
      </c>
      <c r="D1934">
        <v>224.80249999999998</v>
      </c>
      <c r="E1934">
        <v>45131.956644906866</v>
      </c>
      <c r="F1934">
        <v>2170.2175909965413</v>
      </c>
      <c r="G1934">
        <v>347.75516286518155</v>
      </c>
      <c r="H1934">
        <v>2.7626134070419573E-2</v>
      </c>
      <c r="I1934">
        <v>44.476500000000001</v>
      </c>
      <c r="J1934">
        <v>47197.589663455234</v>
      </c>
      <c r="K1934">
        <v>1842.6645531910108</v>
      </c>
      <c r="L1934">
        <v>352.96684766112446</v>
      </c>
      <c r="M1934">
        <v>2.9411240604793523E-2</v>
      </c>
    </row>
    <row r="1935" spans="1:13">
      <c r="A1935" s="14" t="s">
        <v>791</v>
      </c>
      <c r="B1935" t="s">
        <v>225</v>
      </c>
      <c r="C1935" t="s">
        <v>366</v>
      </c>
      <c r="D1935">
        <v>34.657999999999994</v>
      </c>
      <c r="E1935">
        <v>48013.159453324879</v>
      </c>
      <c r="F1935">
        <v>1810.9919787639221</v>
      </c>
      <c r="G1935">
        <v>0</v>
      </c>
      <c r="H1935">
        <v>6.763327082028163E-2</v>
      </c>
      <c r="I1935">
        <v>6.5554000000000006</v>
      </c>
      <c r="J1935">
        <v>50665.133833684195</v>
      </c>
      <c r="K1935">
        <v>582.81416847179423</v>
      </c>
      <c r="L1935">
        <v>0</v>
      </c>
      <c r="M1935">
        <v>3.7449680317523076E-2</v>
      </c>
    </row>
    <row r="1936" spans="1:13">
      <c r="A1936" s="14" t="s">
        <v>791</v>
      </c>
      <c r="B1936" t="s">
        <v>225</v>
      </c>
      <c r="C1936" t="s">
        <v>367</v>
      </c>
      <c r="D1936">
        <v>43.245400000000011</v>
      </c>
      <c r="E1936">
        <v>47814.318401494689</v>
      </c>
      <c r="F1936">
        <v>1278.9179889652999</v>
      </c>
      <c r="G1936">
        <v>0</v>
      </c>
      <c r="H1936">
        <v>1.4558058733912558E-2</v>
      </c>
      <c r="I1936">
        <v>9.3545999999999996</v>
      </c>
      <c r="J1936">
        <v>50185.431409858968</v>
      </c>
      <c r="K1936">
        <v>1380.8179932867254</v>
      </c>
      <c r="L1936">
        <v>0</v>
      </c>
      <c r="M1936">
        <v>0</v>
      </c>
    </row>
    <row r="1937" spans="1:13">
      <c r="A1937" s="14" t="s">
        <v>791</v>
      </c>
      <c r="B1937" t="s">
        <v>225</v>
      </c>
      <c r="C1937" t="s">
        <v>368</v>
      </c>
      <c r="D1937">
        <v>29.654500000000009</v>
      </c>
      <c r="E1937">
        <v>42674.080268874306</v>
      </c>
      <c r="F1937">
        <v>90.643915763206223</v>
      </c>
      <c r="G1937">
        <v>0</v>
      </c>
      <c r="H1937">
        <v>5.371994341205783E-3</v>
      </c>
      <c r="I1937">
        <v>4.8277000000000001</v>
      </c>
      <c r="J1937">
        <v>44899.269320794585</v>
      </c>
      <c r="K1937">
        <v>95.283468318246776</v>
      </c>
      <c r="L1937">
        <v>0</v>
      </c>
      <c r="M1937">
        <v>0</v>
      </c>
    </row>
    <row r="1938" spans="1:13">
      <c r="A1938" s="14" t="s">
        <v>791</v>
      </c>
      <c r="B1938" t="s">
        <v>225</v>
      </c>
      <c r="C1938" t="s">
        <v>369</v>
      </c>
      <c r="D1938">
        <v>109.55179999999997</v>
      </c>
      <c r="E1938">
        <v>43431.812834963319</v>
      </c>
      <c r="F1938">
        <v>3334.2723716086821</v>
      </c>
      <c r="G1938">
        <v>713.60059807324023</v>
      </c>
      <c r="H1938">
        <v>2.7181045831992923E-2</v>
      </c>
      <c r="I1938">
        <v>21.538799999999998</v>
      </c>
      <c r="J1938">
        <v>44965.34343448413</v>
      </c>
      <c r="K1938">
        <v>2623.9943729455681</v>
      </c>
      <c r="L1938">
        <v>728.85815365758549</v>
      </c>
      <c r="M1938">
        <v>4.5910935602769432E-2</v>
      </c>
    </row>
    <row r="1939" spans="1:13">
      <c r="A1939" s="14" t="s">
        <v>791</v>
      </c>
      <c r="B1939" t="s">
        <v>225</v>
      </c>
      <c r="C1939" t="s">
        <v>370</v>
      </c>
      <c r="D1939">
        <v>3.19</v>
      </c>
    </row>
    <row r="1940" spans="1:13">
      <c r="A1940" s="14" t="s">
        <v>791</v>
      </c>
      <c r="B1940" t="s">
        <v>225</v>
      </c>
      <c r="C1940" t="s">
        <v>371</v>
      </c>
      <c r="D1940">
        <v>4.5028000000000006</v>
      </c>
    </row>
    <row r="1941" spans="1:13">
      <c r="A1941" s="14" t="s">
        <v>792</v>
      </c>
      <c r="B1941" t="s">
        <v>226</v>
      </c>
      <c r="C1941" t="s">
        <v>365</v>
      </c>
      <c r="D1941">
        <v>1012.0739</v>
      </c>
      <c r="E1941">
        <v>43061.459559721865</v>
      </c>
      <c r="F1941">
        <v>2123.8574080410531</v>
      </c>
      <c r="G1941">
        <v>417.4747713580993</v>
      </c>
      <c r="H1941">
        <v>1.2079101409676159E-2</v>
      </c>
      <c r="I1941">
        <v>130.99619999999996</v>
      </c>
      <c r="J1941">
        <v>45597.786351563394</v>
      </c>
      <c r="K1941">
        <v>2096.1880573634971</v>
      </c>
      <c r="L1941">
        <v>533.45211540487446</v>
      </c>
      <c r="M1941">
        <v>8.8776474922895917E-3</v>
      </c>
    </row>
    <row r="1942" spans="1:13">
      <c r="A1942" s="14" t="s">
        <v>792</v>
      </c>
      <c r="B1942" t="s">
        <v>226</v>
      </c>
      <c r="C1942" t="s">
        <v>366</v>
      </c>
      <c r="D1942">
        <v>46.02</v>
      </c>
      <c r="E1942">
        <v>59075.528755613501</v>
      </c>
      <c r="F1942">
        <v>0</v>
      </c>
      <c r="G1942">
        <v>0</v>
      </c>
      <c r="H1942">
        <v>0.11072328328919898</v>
      </c>
      <c r="I1942">
        <v>8.4738000000000007</v>
      </c>
      <c r="J1942">
        <v>52890.871470493359</v>
      </c>
      <c r="K1942">
        <v>0</v>
      </c>
      <c r="L1942">
        <v>0</v>
      </c>
      <c r="M1942">
        <v>5.7839739394299976E-2</v>
      </c>
    </row>
    <row r="1943" spans="1:13">
      <c r="A1943" s="14" t="s">
        <v>792</v>
      </c>
      <c r="B1943" t="s">
        <v>226</v>
      </c>
      <c r="C1943" t="s">
        <v>367</v>
      </c>
      <c r="D1943">
        <v>244.29940000000016</v>
      </c>
      <c r="E1943">
        <v>45884.765903709398</v>
      </c>
      <c r="F1943">
        <v>812.19192515413408</v>
      </c>
      <c r="G1943">
        <v>0</v>
      </c>
      <c r="H1943">
        <v>5.9248746701276705E-3</v>
      </c>
      <c r="I1943">
        <v>37.519500000000008</v>
      </c>
      <c r="J1943">
        <v>50376.506628108931</v>
      </c>
      <c r="K1943">
        <v>846.2532816268872</v>
      </c>
      <c r="L1943">
        <v>0</v>
      </c>
      <c r="M1943">
        <v>9.1021418756460828E-3</v>
      </c>
    </row>
    <row r="1944" spans="1:13">
      <c r="A1944" s="14" t="s">
        <v>792</v>
      </c>
      <c r="B1944" t="s">
        <v>226</v>
      </c>
      <c r="C1944" t="s">
        <v>368</v>
      </c>
      <c r="D1944">
        <v>165.93700000000001</v>
      </c>
      <c r="E1944">
        <v>38790.651562540799</v>
      </c>
      <c r="F1944">
        <v>64.801521059197171</v>
      </c>
      <c r="G1944">
        <v>0</v>
      </c>
      <c r="H1944">
        <v>2.0898095203207407E-3</v>
      </c>
      <c r="I1944">
        <v>6.9015000000000004</v>
      </c>
      <c r="J1944">
        <v>46788.048491873742</v>
      </c>
      <c r="K1944">
        <v>0</v>
      </c>
      <c r="L1944">
        <v>0</v>
      </c>
      <c r="M1944">
        <v>2.3849435207571937E-2</v>
      </c>
    </row>
    <row r="1945" spans="1:13">
      <c r="A1945" s="14" t="s">
        <v>792</v>
      </c>
      <c r="B1945" t="s">
        <v>226</v>
      </c>
      <c r="C1945" t="s">
        <v>369</v>
      </c>
      <c r="D1945">
        <v>453.12190000000032</v>
      </c>
      <c r="E1945">
        <v>40512.936144151659</v>
      </c>
      <c r="F1945">
        <v>4095.4785897569677</v>
      </c>
      <c r="G1945">
        <v>912.83740644625561</v>
      </c>
      <c r="H1945">
        <v>4.7543371754319459E-3</v>
      </c>
      <c r="I1945">
        <v>65.18980000000002</v>
      </c>
      <c r="J1945">
        <v>41601.226138138161</v>
      </c>
      <c r="K1945">
        <v>3629.9186375782697</v>
      </c>
      <c r="L1945">
        <v>1070.5228425305797</v>
      </c>
      <c r="M1945">
        <v>0</v>
      </c>
    </row>
    <row r="1946" spans="1:13">
      <c r="A1946" s="14" t="s">
        <v>792</v>
      </c>
      <c r="B1946" t="s">
        <v>226</v>
      </c>
      <c r="C1946" t="s">
        <v>370</v>
      </c>
      <c r="D1946">
        <v>41.019500000000001</v>
      </c>
      <c r="E1946">
        <v>46668.883864178417</v>
      </c>
      <c r="F1946">
        <v>1790.4133399968307</v>
      </c>
      <c r="G1946">
        <v>171.41018296176208</v>
      </c>
      <c r="H1946">
        <v>1.6551620666440149E-2</v>
      </c>
      <c r="I1946">
        <v>5.6</v>
      </c>
      <c r="J1946">
        <v>46110.892857142862</v>
      </c>
      <c r="K1946">
        <v>938.21428571428578</v>
      </c>
      <c r="L1946">
        <v>0</v>
      </c>
      <c r="M1946">
        <v>1.4592782363918155E-2</v>
      </c>
    </row>
    <row r="1947" spans="1:13">
      <c r="A1947" s="14" t="s">
        <v>792</v>
      </c>
      <c r="B1947" t="s">
        <v>226</v>
      </c>
      <c r="C1947" t="s">
        <v>371</v>
      </c>
      <c r="D1947">
        <v>61.676099999999984</v>
      </c>
      <c r="E1947">
        <v>47744.028454025676</v>
      </c>
      <c r="F1947">
        <v>180.56881028469704</v>
      </c>
      <c r="G1947">
        <v>30.117663081809656</v>
      </c>
      <c r="H1947">
        <v>1.3973702047699913E-2</v>
      </c>
      <c r="I1947">
        <v>7.3116000000000003</v>
      </c>
      <c r="J1947">
        <v>46740.030225942333</v>
      </c>
      <c r="K1947">
        <v>130.47759724273757</v>
      </c>
      <c r="L1947">
        <v>12.723617265714754</v>
      </c>
      <c r="M1947">
        <v>1.4682492224224514E-3</v>
      </c>
    </row>
    <row r="1948" spans="1:13">
      <c r="A1948" s="14" t="s">
        <v>793</v>
      </c>
      <c r="B1948" t="s">
        <v>227</v>
      </c>
      <c r="C1948" t="s">
        <v>365</v>
      </c>
      <c r="D1948">
        <v>176.83770000000004</v>
      </c>
      <c r="E1948">
        <v>43667.846501858287</v>
      </c>
      <c r="F1948">
        <v>2212.7334838668444</v>
      </c>
      <c r="G1948">
        <v>438.32452016736215</v>
      </c>
      <c r="H1948">
        <v>1.7567208944884408E-2</v>
      </c>
      <c r="I1948">
        <v>25.901900000000008</v>
      </c>
      <c r="J1948">
        <v>45977.571018599636</v>
      </c>
      <c r="K1948">
        <v>2722.4188186966971</v>
      </c>
      <c r="L1948">
        <v>462.80504518973498</v>
      </c>
      <c r="M1948">
        <v>7.8371376980208816E-3</v>
      </c>
    </row>
    <row r="1949" spans="1:13">
      <c r="A1949" s="14" t="s">
        <v>793</v>
      </c>
      <c r="B1949" t="s">
        <v>227</v>
      </c>
      <c r="C1949" t="s">
        <v>366</v>
      </c>
      <c r="D1949">
        <v>18.75</v>
      </c>
      <c r="E1949">
        <v>53746.892888888884</v>
      </c>
      <c r="F1949">
        <v>26.666666666666668</v>
      </c>
      <c r="G1949">
        <v>0</v>
      </c>
      <c r="H1949">
        <v>6.7578193261423516E-2</v>
      </c>
      <c r="I1949">
        <v>1.5</v>
      </c>
      <c r="J1949">
        <v>46170.472222222219</v>
      </c>
      <c r="K1949">
        <v>0</v>
      </c>
      <c r="L1949">
        <v>0</v>
      </c>
      <c r="M1949">
        <v>0</v>
      </c>
    </row>
    <row r="1950" spans="1:13">
      <c r="A1950" s="14" t="s">
        <v>793</v>
      </c>
      <c r="B1950" t="s">
        <v>227</v>
      </c>
      <c r="C1950" t="s">
        <v>367</v>
      </c>
      <c r="D1950">
        <v>29.272299999999998</v>
      </c>
      <c r="E1950">
        <v>44661.93640973435</v>
      </c>
      <c r="F1950">
        <v>649.47954209269528</v>
      </c>
      <c r="G1950">
        <v>0</v>
      </c>
      <c r="H1950">
        <v>1.0302748540557457E-2</v>
      </c>
      <c r="I1950">
        <v>9.6199999999999992</v>
      </c>
      <c r="J1950">
        <v>52641.457207207211</v>
      </c>
      <c r="K1950">
        <v>1610.7068607068609</v>
      </c>
      <c r="L1950">
        <v>0</v>
      </c>
      <c r="M1950">
        <v>1.4368173470991934E-2</v>
      </c>
    </row>
    <row r="1951" spans="1:13">
      <c r="A1951" s="14" t="s">
        <v>793</v>
      </c>
      <c r="B1951" t="s">
        <v>227</v>
      </c>
      <c r="C1951" t="s">
        <v>368</v>
      </c>
      <c r="D1951">
        <v>22.182400000000005</v>
      </c>
      <c r="E1951">
        <v>40404.339551476252</v>
      </c>
      <c r="F1951">
        <v>82.047028274668193</v>
      </c>
      <c r="G1951">
        <v>0</v>
      </c>
      <c r="H1951">
        <v>0</v>
      </c>
      <c r="I1951">
        <v>1.9</v>
      </c>
      <c r="J1951">
        <v>41641.026315789473</v>
      </c>
      <c r="K1951">
        <v>0</v>
      </c>
      <c r="L1951">
        <v>0</v>
      </c>
      <c r="M1951">
        <v>0</v>
      </c>
    </row>
    <row r="1952" spans="1:13">
      <c r="A1952" s="14" t="s">
        <v>793</v>
      </c>
      <c r="B1952" t="s">
        <v>227</v>
      </c>
      <c r="C1952" t="s">
        <v>369</v>
      </c>
      <c r="D1952">
        <v>86.839599999999976</v>
      </c>
      <c r="E1952">
        <v>41958.672329981586</v>
      </c>
      <c r="F1952">
        <v>3870.8980695443101</v>
      </c>
      <c r="G1952">
        <v>876.25944845439176</v>
      </c>
      <c r="H1952">
        <v>1.5259183707699043E-2</v>
      </c>
      <c r="I1952">
        <v>10.527000000000003</v>
      </c>
      <c r="J1952">
        <v>40690.562585098625</v>
      </c>
      <c r="K1952">
        <v>4417.7970931889413</v>
      </c>
      <c r="L1952">
        <v>1105.1230170038946</v>
      </c>
      <c r="M1952">
        <v>5.0270148487992408E-3</v>
      </c>
    </row>
    <row r="1953" spans="1:13">
      <c r="A1953" s="14" t="s">
        <v>793</v>
      </c>
      <c r="B1953" t="s">
        <v>227</v>
      </c>
      <c r="C1953" t="s">
        <v>370</v>
      </c>
      <c r="D1953">
        <v>14.249399999999998</v>
      </c>
      <c r="E1953">
        <v>44137.807779625822</v>
      </c>
      <c r="F1953">
        <v>2167.4154701250586</v>
      </c>
      <c r="G1953">
        <v>99.532611899448426</v>
      </c>
      <c r="H1953">
        <v>0</v>
      </c>
      <c r="I1953">
        <v>1.8549</v>
      </c>
      <c r="J1953">
        <v>48298.606088378532</v>
      </c>
      <c r="K1953">
        <v>4590.3660574694059</v>
      </c>
      <c r="L1953">
        <v>190.79195643970024</v>
      </c>
      <c r="M1953">
        <v>0</v>
      </c>
    </row>
    <row r="1954" spans="1:13">
      <c r="A1954" s="14" t="s">
        <v>793</v>
      </c>
      <c r="B1954" t="s">
        <v>227</v>
      </c>
      <c r="C1954" t="s">
        <v>371</v>
      </c>
      <c r="D1954">
        <v>5.5439999999999996</v>
      </c>
    </row>
    <row r="1955" spans="1:13">
      <c r="A1955" s="14" t="s">
        <v>794</v>
      </c>
      <c r="B1955" t="s">
        <v>228</v>
      </c>
      <c r="C1955" t="s">
        <v>365</v>
      </c>
      <c r="D1955">
        <v>201.05969999999996</v>
      </c>
      <c r="E1955">
        <v>43660.856402435027</v>
      </c>
      <c r="F1955">
        <v>2905.0929151888722</v>
      </c>
      <c r="G1955">
        <v>450.3902572221088</v>
      </c>
      <c r="H1955">
        <v>1.6532045374543843E-2</v>
      </c>
      <c r="I1955">
        <v>25.22130000000001</v>
      </c>
      <c r="J1955">
        <v>51651.06073966578</v>
      </c>
      <c r="K1955">
        <v>2056.05420814946</v>
      </c>
      <c r="L1955">
        <v>381.84272817023691</v>
      </c>
      <c r="M1955">
        <v>6.7069649779090454E-2</v>
      </c>
    </row>
    <row r="1956" spans="1:13">
      <c r="A1956" s="14" t="s">
        <v>794</v>
      </c>
      <c r="B1956" t="s">
        <v>228</v>
      </c>
      <c r="C1956" t="s">
        <v>366</v>
      </c>
      <c r="D1956">
        <v>13.1</v>
      </c>
      <c r="E1956">
        <v>52797.404580152674</v>
      </c>
      <c r="F1956">
        <v>98.204580152671767</v>
      </c>
      <c r="G1956">
        <v>0</v>
      </c>
      <c r="H1956">
        <v>8.5345256149632329E-2</v>
      </c>
      <c r="I1956">
        <v>1</v>
      </c>
      <c r="J1956">
        <v>42125</v>
      </c>
      <c r="K1956">
        <v>0</v>
      </c>
      <c r="L1956">
        <v>0</v>
      </c>
      <c r="M1956">
        <v>0</v>
      </c>
    </row>
    <row r="1957" spans="1:13">
      <c r="A1957" s="14" t="s">
        <v>794</v>
      </c>
      <c r="B1957" t="s">
        <v>228</v>
      </c>
      <c r="C1957" t="s">
        <v>367</v>
      </c>
      <c r="D1957">
        <v>39.468000000000011</v>
      </c>
      <c r="E1957">
        <v>45233.959367926742</v>
      </c>
      <c r="F1957">
        <v>980.71855680551312</v>
      </c>
      <c r="G1957">
        <v>0</v>
      </c>
      <c r="H1957">
        <v>2.5115119071875097E-3</v>
      </c>
      <c r="I1957">
        <v>8.9878999999999998</v>
      </c>
      <c r="J1957">
        <v>49689.463601063653</v>
      </c>
      <c r="K1957">
        <v>424.68207256422522</v>
      </c>
      <c r="L1957">
        <v>0</v>
      </c>
      <c r="M1957">
        <v>1.4141956801935317E-2</v>
      </c>
    </row>
    <row r="1958" spans="1:13">
      <c r="A1958" s="14" t="s">
        <v>794</v>
      </c>
      <c r="B1958" t="s">
        <v>228</v>
      </c>
      <c r="C1958" t="s">
        <v>368</v>
      </c>
      <c r="D1958">
        <v>33.449100000000001</v>
      </c>
      <c r="E1958">
        <v>38303.005636424707</v>
      </c>
      <c r="F1958">
        <v>0</v>
      </c>
      <c r="G1958">
        <v>0</v>
      </c>
      <c r="H1958">
        <v>0</v>
      </c>
      <c r="I1958">
        <v>1.1677</v>
      </c>
      <c r="J1958">
        <v>42514.65202249436</v>
      </c>
      <c r="K1958">
        <v>0</v>
      </c>
      <c r="L1958">
        <v>0</v>
      </c>
      <c r="M1958">
        <v>0</v>
      </c>
    </row>
    <row r="1959" spans="1:13">
      <c r="A1959" s="14" t="s">
        <v>794</v>
      </c>
      <c r="B1959" t="s">
        <v>228</v>
      </c>
      <c r="C1959" t="s">
        <v>369</v>
      </c>
      <c r="D1959">
        <v>100.16199999999994</v>
      </c>
      <c r="E1959">
        <v>43054.317197806253</v>
      </c>
      <c r="F1959">
        <v>4934.0004193207033</v>
      </c>
      <c r="G1959">
        <v>897.22709211078109</v>
      </c>
      <c r="H1959">
        <v>1.8385572357177953E-2</v>
      </c>
      <c r="I1959">
        <v>12.034000000000001</v>
      </c>
      <c r="J1959">
        <v>54238.826796299378</v>
      </c>
      <c r="K1959">
        <v>2942.9832142263585</v>
      </c>
      <c r="L1959">
        <v>800.28003988698686</v>
      </c>
      <c r="M1959">
        <v>0.12141976218445938</v>
      </c>
    </row>
    <row r="1960" spans="1:13">
      <c r="A1960" s="14" t="s">
        <v>794</v>
      </c>
      <c r="B1960" t="s">
        <v>228</v>
      </c>
      <c r="C1960" t="s">
        <v>370</v>
      </c>
      <c r="D1960">
        <v>8.3056000000000001</v>
      </c>
    </row>
    <row r="1961" spans="1:13">
      <c r="A1961" s="14" t="s">
        <v>794</v>
      </c>
      <c r="B1961" t="s">
        <v>228</v>
      </c>
      <c r="C1961" t="s">
        <v>371</v>
      </c>
      <c r="D1961">
        <v>6.5749999999999993</v>
      </c>
    </row>
    <row r="1962" spans="1:13">
      <c r="A1962" s="14" t="s">
        <v>795</v>
      </c>
      <c r="B1962" t="s">
        <v>229</v>
      </c>
      <c r="C1962" t="s">
        <v>365</v>
      </c>
      <c r="D1962">
        <v>463.0540000000002</v>
      </c>
      <c r="E1962">
        <v>43586.987243028547</v>
      </c>
      <c r="F1962">
        <v>3566.1503194011934</v>
      </c>
      <c r="G1962">
        <v>572.78274240153382</v>
      </c>
      <c r="H1962">
        <v>1.8251290153837901E-2</v>
      </c>
      <c r="I1962">
        <v>49.335100000000004</v>
      </c>
      <c r="J1962">
        <v>45768.222692025221</v>
      </c>
      <c r="K1962">
        <v>3502.7684143743495</v>
      </c>
      <c r="L1962">
        <v>692.52844323818124</v>
      </c>
      <c r="M1962">
        <v>3.5771474566130709E-2</v>
      </c>
    </row>
    <row r="1963" spans="1:13">
      <c r="A1963" s="14" t="s">
        <v>795</v>
      </c>
      <c r="B1963" t="s">
        <v>229</v>
      </c>
      <c r="C1963" t="s">
        <v>366</v>
      </c>
      <c r="D1963">
        <v>19.809999999999999</v>
      </c>
      <c r="E1963">
        <v>54885.853104492686</v>
      </c>
      <c r="F1963">
        <v>3660.726905603231</v>
      </c>
      <c r="G1963">
        <v>0</v>
      </c>
      <c r="H1963">
        <v>0.10955493845136549</v>
      </c>
      <c r="I1963">
        <v>4.7334000000000005</v>
      </c>
      <c r="J1963">
        <v>61680.92280390417</v>
      </c>
      <c r="K1963">
        <v>538.93607132293903</v>
      </c>
      <c r="L1963">
        <v>0</v>
      </c>
      <c r="M1963">
        <v>0.21331483128150611</v>
      </c>
    </row>
    <row r="1964" spans="1:13">
      <c r="A1964" s="14" t="s">
        <v>795</v>
      </c>
      <c r="B1964" t="s">
        <v>229</v>
      </c>
      <c r="C1964" t="s">
        <v>367</v>
      </c>
      <c r="D1964">
        <v>94.323800000000034</v>
      </c>
      <c r="E1964">
        <v>47266.162993857346</v>
      </c>
      <c r="F1964">
        <v>1381.7615490470057</v>
      </c>
      <c r="G1964">
        <v>0</v>
      </c>
      <c r="H1964">
        <v>9.1441422562632962E-3</v>
      </c>
      <c r="I1964">
        <v>14.900000000000002</v>
      </c>
      <c r="J1964">
        <v>50598.12080536913</v>
      </c>
      <c r="K1964">
        <v>1624.5637583892615</v>
      </c>
      <c r="L1964">
        <v>0</v>
      </c>
      <c r="M1964">
        <v>2.993472712364963E-2</v>
      </c>
    </row>
    <row r="1965" spans="1:13">
      <c r="A1965" s="14" t="s">
        <v>795</v>
      </c>
      <c r="B1965" t="s">
        <v>229</v>
      </c>
      <c r="C1965" t="s">
        <v>368</v>
      </c>
      <c r="D1965">
        <v>72.890899999999988</v>
      </c>
      <c r="E1965">
        <v>40325.038790850449</v>
      </c>
      <c r="F1965">
        <v>848.62445106316443</v>
      </c>
      <c r="G1965">
        <v>0</v>
      </c>
      <c r="H1965">
        <v>2.6437887107253243E-3</v>
      </c>
      <c r="I1965">
        <v>2.5</v>
      </c>
      <c r="J1965">
        <v>42246.666666666664</v>
      </c>
      <c r="K1965">
        <v>0</v>
      </c>
      <c r="L1965">
        <v>0</v>
      </c>
      <c r="M1965">
        <v>0</v>
      </c>
    </row>
    <row r="1966" spans="1:13">
      <c r="A1966" s="14" t="s">
        <v>795</v>
      </c>
      <c r="B1966" t="s">
        <v>229</v>
      </c>
      <c r="C1966" t="s">
        <v>369</v>
      </c>
      <c r="D1966">
        <v>239.29060000000015</v>
      </c>
      <c r="E1966">
        <v>42399.185192258505</v>
      </c>
      <c r="F1966">
        <v>5242.5066843411278</v>
      </c>
      <c r="G1966">
        <v>1108.1488366028577</v>
      </c>
      <c r="H1966">
        <v>1.4826075804994088E-2</v>
      </c>
      <c r="I1966">
        <v>24.401699999999998</v>
      </c>
      <c r="J1966">
        <v>40629.848057034273</v>
      </c>
      <c r="K1966">
        <v>5985.3383165926953</v>
      </c>
      <c r="L1966">
        <v>1400.1467110898011</v>
      </c>
      <c r="M1966">
        <v>7.3539121397185993E-4</v>
      </c>
    </row>
    <row r="1967" spans="1:13">
      <c r="A1967" s="14" t="s">
        <v>795</v>
      </c>
      <c r="B1967" t="s">
        <v>229</v>
      </c>
      <c r="C1967" t="s">
        <v>370</v>
      </c>
      <c r="D1967">
        <v>24.431000000000001</v>
      </c>
      <c r="E1967">
        <v>41181.926991663597</v>
      </c>
      <c r="F1967">
        <v>4387.9923048585815</v>
      </c>
      <c r="G1967">
        <v>2.4452539805984199</v>
      </c>
      <c r="H1967">
        <v>4.7183254964314136E-2</v>
      </c>
      <c r="I1967">
        <v>1.8</v>
      </c>
      <c r="J1967">
        <v>43946.296296296299</v>
      </c>
      <c r="K1967">
        <v>0</v>
      </c>
      <c r="L1967">
        <v>0</v>
      </c>
      <c r="M1967">
        <v>0</v>
      </c>
    </row>
    <row r="1968" spans="1:13">
      <c r="A1968" s="14" t="s">
        <v>795</v>
      </c>
      <c r="B1968" t="s">
        <v>229</v>
      </c>
      <c r="C1968" t="s">
        <v>371</v>
      </c>
      <c r="D1968">
        <v>12.307699999999999</v>
      </c>
      <c r="E1968">
        <v>44390.539526746135</v>
      </c>
      <c r="F1968">
        <v>2025.2004842496976</v>
      </c>
      <c r="G1968">
        <v>0</v>
      </c>
      <c r="H1968">
        <v>0</v>
      </c>
      <c r="I1968">
        <v>1</v>
      </c>
      <c r="J1968">
        <v>35950</v>
      </c>
      <c r="K1968">
        <v>0</v>
      </c>
      <c r="L1968">
        <v>0</v>
      </c>
      <c r="M1968">
        <v>0</v>
      </c>
    </row>
    <row r="1969" spans="1:13">
      <c r="A1969" s="14" t="s">
        <v>796</v>
      </c>
      <c r="B1969" t="s">
        <v>230</v>
      </c>
      <c r="C1969" t="s">
        <v>365</v>
      </c>
      <c r="D1969">
        <v>475.24430000000041</v>
      </c>
      <c r="E1969">
        <v>43695.179659107242</v>
      </c>
      <c r="F1969">
        <v>2611.8644242550604</v>
      </c>
      <c r="G1969">
        <v>425.0236141706481</v>
      </c>
      <c r="H1969">
        <v>1.3590139162951133E-2</v>
      </c>
      <c r="I1969">
        <v>65.842999999999975</v>
      </c>
      <c r="J1969">
        <v>44208.507606984305</v>
      </c>
      <c r="K1969">
        <v>2805.8917424783199</v>
      </c>
      <c r="L1969">
        <v>564.15108667588072</v>
      </c>
      <c r="M1969">
        <v>2.6225576236892797E-2</v>
      </c>
    </row>
    <row r="1970" spans="1:13">
      <c r="A1970" s="14" t="s">
        <v>796</v>
      </c>
      <c r="B1970" t="s">
        <v>230</v>
      </c>
      <c r="C1970" t="s">
        <v>366</v>
      </c>
      <c r="D1970">
        <v>25.000799999999998</v>
      </c>
      <c r="E1970">
        <v>51125.64884590359</v>
      </c>
      <c r="F1970">
        <v>5.439825925570382</v>
      </c>
      <c r="G1970">
        <v>0</v>
      </c>
      <c r="H1970">
        <v>3.4651781312657164E-2</v>
      </c>
      <c r="I1970">
        <v>5</v>
      </c>
      <c r="J1970">
        <v>64865.076666666675</v>
      </c>
      <c r="K1970">
        <v>701.6</v>
      </c>
      <c r="L1970">
        <v>0</v>
      </c>
      <c r="M1970">
        <v>0.16215172920919227</v>
      </c>
    </row>
    <row r="1971" spans="1:13">
      <c r="A1971" s="14" t="s">
        <v>796</v>
      </c>
      <c r="B1971" t="s">
        <v>230</v>
      </c>
      <c r="C1971" t="s">
        <v>367</v>
      </c>
      <c r="D1971">
        <v>127.39859999999992</v>
      </c>
      <c r="E1971">
        <v>46416.755606157916</v>
      </c>
      <c r="F1971">
        <v>2394.2492303683102</v>
      </c>
      <c r="G1971">
        <v>0</v>
      </c>
      <c r="H1971">
        <v>1.9851374045256318E-2</v>
      </c>
      <c r="I1971">
        <v>11.006300000000001</v>
      </c>
      <c r="J1971">
        <v>46976.96419323478</v>
      </c>
      <c r="K1971">
        <v>3145.1078018952776</v>
      </c>
      <c r="L1971">
        <v>0</v>
      </c>
      <c r="M1971">
        <v>4.4413945627743708E-2</v>
      </c>
    </row>
    <row r="1972" spans="1:13">
      <c r="A1972" s="14" t="s">
        <v>796</v>
      </c>
      <c r="B1972" t="s">
        <v>230</v>
      </c>
      <c r="C1972" t="s">
        <v>368</v>
      </c>
      <c r="D1972">
        <v>82.373699999999999</v>
      </c>
      <c r="E1972">
        <v>40157.331790972108</v>
      </c>
      <c r="F1972">
        <v>183.2866558136881</v>
      </c>
      <c r="G1972">
        <v>0</v>
      </c>
      <c r="H1972">
        <v>0</v>
      </c>
      <c r="I1972">
        <v>6.2</v>
      </c>
      <c r="J1972">
        <v>40115.298387096773</v>
      </c>
      <c r="K1972">
        <v>286.61290322580646</v>
      </c>
      <c r="L1972">
        <v>0</v>
      </c>
      <c r="M1972">
        <v>0</v>
      </c>
    </row>
    <row r="1973" spans="1:13">
      <c r="A1973" s="14" t="s">
        <v>796</v>
      </c>
      <c r="B1973" t="s">
        <v>230</v>
      </c>
      <c r="C1973" t="s">
        <v>369</v>
      </c>
      <c r="D1973">
        <v>196.001</v>
      </c>
      <c r="E1973">
        <v>42636.384553480166</v>
      </c>
      <c r="F1973">
        <v>4512.3946306396392</v>
      </c>
      <c r="G1973">
        <v>1003.9412043816101</v>
      </c>
      <c r="H1973">
        <v>1.312653083031198E-2</v>
      </c>
      <c r="I1973">
        <v>31.883599999999998</v>
      </c>
      <c r="J1973">
        <v>40250.600947404513</v>
      </c>
      <c r="K1973">
        <v>4528.0357299677589</v>
      </c>
      <c r="L1973">
        <v>1165.031552271387</v>
      </c>
      <c r="M1973">
        <v>0</v>
      </c>
    </row>
    <row r="1974" spans="1:13">
      <c r="A1974" s="14" t="s">
        <v>796</v>
      </c>
      <c r="B1974" t="s">
        <v>230</v>
      </c>
      <c r="C1974" t="s">
        <v>370</v>
      </c>
      <c r="D1974">
        <v>29.181600000000003</v>
      </c>
      <c r="E1974">
        <v>42708.657521634646</v>
      </c>
      <c r="F1974">
        <v>1179.3157332017433</v>
      </c>
      <c r="G1974">
        <v>178.76230227266498</v>
      </c>
      <c r="H1974">
        <v>7.8350380790021042E-3</v>
      </c>
      <c r="I1974">
        <v>7.2999999999999989</v>
      </c>
      <c r="J1974">
        <v>43221.917808219194</v>
      </c>
      <c r="K1974">
        <v>5.4794520547945211</v>
      </c>
      <c r="L1974">
        <v>0</v>
      </c>
      <c r="M1974">
        <v>8.2229475641188206E-3</v>
      </c>
    </row>
    <row r="1975" spans="1:13">
      <c r="A1975" s="14" t="s">
        <v>796</v>
      </c>
      <c r="B1975" t="s">
        <v>230</v>
      </c>
      <c r="C1975" t="s">
        <v>371</v>
      </c>
      <c r="D1975">
        <v>15.288599999999999</v>
      </c>
      <c r="E1975">
        <v>43384.2403544689</v>
      </c>
      <c r="F1975">
        <v>141.77230093010479</v>
      </c>
      <c r="G1975">
        <v>0</v>
      </c>
      <c r="H1975">
        <v>0</v>
      </c>
      <c r="I1975">
        <v>4.4531000000000001</v>
      </c>
      <c r="J1975">
        <v>49826.842349524297</v>
      </c>
      <c r="K1975">
        <v>98.19002492645572</v>
      </c>
      <c r="L1975">
        <v>0</v>
      </c>
      <c r="M1975">
        <v>4.1748912236177259E-3</v>
      </c>
    </row>
    <row r="1976" spans="1:13">
      <c r="A1976" s="14" t="s">
        <v>797</v>
      </c>
      <c r="B1976" t="s">
        <v>231</v>
      </c>
      <c r="C1976" t="s">
        <v>365</v>
      </c>
      <c r="D1976">
        <v>234.85030000000046</v>
      </c>
      <c r="E1976">
        <v>45533.536927566078</v>
      </c>
      <c r="F1976">
        <v>2618.4770468677216</v>
      </c>
      <c r="G1976">
        <v>394.5906392284781</v>
      </c>
      <c r="H1976">
        <v>1.8613688712988352E-2</v>
      </c>
      <c r="I1976">
        <v>42.3489</v>
      </c>
      <c r="J1976">
        <v>45925.645943578231</v>
      </c>
      <c r="K1976">
        <v>3589.9957259810762</v>
      </c>
      <c r="L1976">
        <v>749.68440738720471</v>
      </c>
      <c r="M1976">
        <v>2.6539548216974088E-2</v>
      </c>
    </row>
    <row r="1977" spans="1:13">
      <c r="A1977" s="14" t="s">
        <v>797</v>
      </c>
      <c r="B1977" t="s">
        <v>231</v>
      </c>
      <c r="C1977" t="s">
        <v>366</v>
      </c>
      <c r="D1977">
        <v>9.5500000000000007</v>
      </c>
      <c r="E1977">
        <v>61742.67015706806</v>
      </c>
      <c r="F1977">
        <v>78.534031413612553</v>
      </c>
      <c r="G1977">
        <v>0</v>
      </c>
      <c r="H1977">
        <v>0.13417768687779741</v>
      </c>
      <c r="I1977">
        <v>3.38</v>
      </c>
      <c r="J1977">
        <v>61259.023668639056</v>
      </c>
      <c r="K1977">
        <v>714.93491124260356</v>
      </c>
      <c r="L1977">
        <v>0</v>
      </c>
      <c r="M1977">
        <v>0.184951546582348</v>
      </c>
    </row>
    <row r="1978" spans="1:13">
      <c r="A1978" s="14" t="s">
        <v>797</v>
      </c>
      <c r="B1978" t="s">
        <v>231</v>
      </c>
      <c r="C1978" t="s">
        <v>367</v>
      </c>
      <c r="D1978">
        <v>81.789599999999965</v>
      </c>
      <c r="E1978">
        <v>47661.623849487005</v>
      </c>
      <c r="F1978">
        <v>1413.5376624900973</v>
      </c>
      <c r="G1978">
        <v>9.2432289679861537</v>
      </c>
      <c r="H1978">
        <v>2.2213507481608104E-2</v>
      </c>
      <c r="I1978">
        <v>5.1854999999999993</v>
      </c>
      <c r="J1978">
        <v>43867.702407353849</v>
      </c>
      <c r="K1978">
        <v>821.76839263330442</v>
      </c>
      <c r="L1978">
        <v>0</v>
      </c>
      <c r="M1978">
        <v>0</v>
      </c>
    </row>
    <row r="1979" spans="1:13">
      <c r="A1979" s="14" t="s">
        <v>797</v>
      </c>
      <c r="B1979" t="s">
        <v>231</v>
      </c>
      <c r="C1979" t="s">
        <v>368</v>
      </c>
      <c r="D1979">
        <v>38.816800000000001</v>
      </c>
      <c r="E1979">
        <v>41456.248432809152</v>
      </c>
      <c r="F1979">
        <v>172.75303476845079</v>
      </c>
      <c r="G1979">
        <v>0</v>
      </c>
      <c r="H1979">
        <v>1.6058084707019822E-3</v>
      </c>
      <c r="I1979">
        <v>2.0499999999999998</v>
      </c>
      <c r="J1979">
        <v>46742.845528455284</v>
      </c>
      <c r="K1979">
        <v>290.2439024390244</v>
      </c>
      <c r="L1979">
        <v>0</v>
      </c>
      <c r="M1979">
        <v>9.0595273695910344E-3</v>
      </c>
    </row>
    <row r="1980" spans="1:13">
      <c r="A1980" s="14" t="s">
        <v>797</v>
      </c>
      <c r="B1980" t="s">
        <v>231</v>
      </c>
      <c r="C1980" t="s">
        <v>369</v>
      </c>
      <c r="D1980">
        <v>91.121799999999993</v>
      </c>
      <c r="E1980">
        <v>43193.153586737768</v>
      </c>
      <c r="F1980">
        <v>4335.1834577455675</v>
      </c>
      <c r="G1980">
        <v>972.0704595387715</v>
      </c>
      <c r="H1980">
        <v>6.9183427613912643E-3</v>
      </c>
      <c r="I1980">
        <v>27.177300000000002</v>
      </c>
      <c r="J1980">
        <v>43611.83220923342</v>
      </c>
      <c r="K1980">
        <v>4690.1410368211691</v>
      </c>
      <c r="L1980">
        <v>1114.1033141629225</v>
      </c>
      <c r="M1980">
        <v>8.0655756311050295E-3</v>
      </c>
    </row>
    <row r="1981" spans="1:13">
      <c r="A1981" s="14" t="s">
        <v>797</v>
      </c>
      <c r="B1981" t="s">
        <v>231</v>
      </c>
      <c r="C1981" t="s">
        <v>370</v>
      </c>
      <c r="D1981">
        <v>8.0655000000000001</v>
      </c>
      <c r="E1981">
        <v>44340.334862480115</v>
      </c>
      <c r="F1981">
        <v>12008.183001673795</v>
      </c>
      <c r="G1981">
        <v>413.72760523216169</v>
      </c>
      <c r="H1981">
        <v>2.3371085018940997E-3</v>
      </c>
      <c r="I1981">
        <v>2.4760999999999997</v>
      </c>
      <c r="J1981">
        <v>52997.160521249818</v>
      </c>
      <c r="K1981">
        <v>6739.4208634546267</v>
      </c>
      <c r="L1981">
        <v>593.67149953555997</v>
      </c>
      <c r="M1981">
        <v>3.6833402556294914E-2</v>
      </c>
    </row>
    <row r="1982" spans="1:13">
      <c r="A1982" s="14" t="s">
        <v>797</v>
      </c>
      <c r="B1982" t="s">
        <v>231</v>
      </c>
      <c r="C1982" t="s">
        <v>371</v>
      </c>
      <c r="D1982">
        <v>5.5066000000000006</v>
      </c>
    </row>
    <row r="1983" spans="1:13">
      <c r="A1983" s="14" t="s">
        <v>798</v>
      </c>
      <c r="B1983" t="s">
        <v>232</v>
      </c>
      <c r="C1983" t="s">
        <v>365</v>
      </c>
      <c r="D1983">
        <v>253.43890000000013</v>
      </c>
      <c r="E1983">
        <v>43837.017044673594</v>
      </c>
      <c r="F1983">
        <v>2370.5817062810784</v>
      </c>
      <c r="G1983">
        <v>283.81673058082214</v>
      </c>
      <c r="H1983">
        <v>1.2485701977747557E-2</v>
      </c>
      <c r="I1983">
        <v>36.913499999999992</v>
      </c>
      <c r="J1983">
        <v>44060.640416107934</v>
      </c>
      <c r="K1983">
        <v>3665.3129613826927</v>
      </c>
      <c r="L1983">
        <v>555.17981226380607</v>
      </c>
      <c r="M1983">
        <v>3.2108020577946643E-2</v>
      </c>
    </row>
    <row r="1984" spans="1:13">
      <c r="A1984" s="14" t="s">
        <v>798</v>
      </c>
      <c r="B1984" t="s">
        <v>232</v>
      </c>
      <c r="C1984" t="s">
        <v>366</v>
      </c>
      <c r="D1984">
        <v>12.209199999999999</v>
      </c>
      <c r="E1984">
        <v>53379.602267142822</v>
      </c>
      <c r="F1984">
        <v>95.583658224945125</v>
      </c>
      <c r="G1984">
        <v>0</v>
      </c>
      <c r="H1984">
        <v>7.1029658874451673E-2</v>
      </c>
      <c r="I1984">
        <v>2.6</v>
      </c>
      <c r="J1984">
        <v>64405.128205128203</v>
      </c>
      <c r="K1984">
        <v>0</v>
      </c>
      <c r="L1984">
        <v>0</v>
      </c>
      <c r="M1984">
        <v>0.2643214029779441</v>
      </c>
    </row>
    <row r="1985" spans="1:13">
      <c r="A1985" s="14" t="s">
        <v>798</v>
      </c>
      <c r="B1985" t="s">
        <v>232</v>
      </c>
      <c r="C1985" t="s">
        <v>367</v>
      </c>
      <c r="D1985">
        <v>80.876499999999979</v>
      </c>
      <c r="E1985">
        <v>46870.451252836137</v>
      </c>
      <c r="F1985">
        <v>996.92741402014212</v>
      </c>
      <c r="G1985">
        <v>0</v>
      </c>
      <c r="H1985">
        <v>1.3905082485777225E-2</v>
      </c>
      <c r="I1985">
        <v>9.059099999999999</v>
      </c>
      <c r="J1985">
        <v>48410.455968768052</v>
      </c>
      <c r="K1985">
        <v>579.527767659039</v>
      </c>
      <c r="L1985">
        <v>0</v>
      </c>
      <c r="M1985">
        <v>2.3348083562359952E-2</v>
      </c>
    </row>
    <row r="1986" spans="1:13">
      <c r="A1986" s="14" t="s">
        <v>798</v>
      </c>
      <c r="B1986" t="s">
        <v>232</v>
      </c>
      <c r="C1986" t="s">
        <v>368</v>
      </c>
      <c r="D1986">
        <v>30.710100000000004</v>
      </c>
      <c r="E1986">
        <v>39793.954133439263</v>
      </c>
      <c r="F1986">
        <v>281.34066642570355</v>
      </c>
      <c r="G1986">
        <v>0</v>
      </c>
      <c r="H1986">
        <v>5.4399214027371851E-4</v>
      </c>
      <c r="I1986">
        <v>4.2282000000000002</v>
      </c>
      <c r="J1986">
        <v>39484.20683348312</v>
      </c>
      <c r="K1986">
        <v>231.77711555744762</v>
      </c>
      <c r="L1986">
        <v>0</v>
      </c>
      <c r="M1986">
        <v>0</v>
      </c>
    </row>
    <row r="1987" spans="1:13">
      <c r="A1987" s="14" t="s">
        <v>798</v>
      </c>
      <c r="B1987" t="s">
        <v>232</v>
      </c>
      <c r="C1987" t="s">
        <v>369</v>
      </c>
      <c r="D1987">
        <v>116.17050000000002</v>
      </c>
      <c r="E1987">
        <v>41463.008257977155</v>
      </c>
      <c r="F1987">
        <v>4009.644272857568</v>
      </c>
      <c r="G1987">
        <v>619.17784635514192</v>
      </c>
      <c r="H1987">
        <v>5.6570915946540616E-3</v>
      </c>
      <c r="I1987">
        <v>21.014700000000005</v>
      </c>
      <c r="J1987">
        <v>40591.877471484244</v>
      </c>
      <c r="K1987">
        <v>6070.4901806830439</v>
      </c>
      <c r="L1987">
        <v>975.20449970734751</v>
      </c>
      <c r="M1987">
        <v>1.9806600731011926E-3</v>
      </c>
    </row>
    <row r="1988" spans="1:13">
      <c r="A1988" s="14" t="s">
        <v>798</v>
      </c>
      <c r="B1988" t="s">
        <v>232</v>
      </c>
      <c r="C1988" t="s">
        <v>370</v>
      </c>
      <c r="D1988">
        <v>10.6357</v>
      </c>
      <c r="E1988">
        <v>44895.162126924719</v>
      </c>
      <c r="F1988">
        <v>3886.815160262136</v>
      </c>
      <c r="G1988">
        <v>0</v>
      </c>
      <c r="H1988">
        <v>0</v>
      </c>
      <c r="I1988">
        <v>1.15E-2</v>
      </c>
      <c r="J1988">
        <v>39191.666666666664</v>
      </c>
      <c r="K1988">
        <v>130434.78260869565</v>
      </c>
      <c r="L1988">
        <v>0</v>
      </c>
      <c r="M1988">
        <v>0</v>
      </c>
    </row>
    <row r="1989" spans="1:13">
      <c r="A1989" s="14" t="s">
        <v>798</v>
      </c>
      <c r="B1989" t="s">
        <v>232</v>
      </c>
      <c r="C1989" t="s">
        <v>371</v>
      </c>
      <c r="D1989">
        <v>2.8369</v>
      </c>
    </row>
    <row r="1990" spans="1:13">
      <c r="A1990" s="14" t="s">
        <v>799</v>
      </c>
      <c r="B1990" t="s">
        <v>800</v>
      </c>
      <c r="C1990" t="s">
        <v>365</v>
      </c>
      <c r="D1990">
        <v>1537.4645000000019</v>
      </c>
      <c r="E1990">
        <v>45330.54841875477</v>
      </c>
      <c r="F1990">
        <v>2677.7783552075548</v>
      </c>
      <c r="G1990">
        <v>358.08232970582389</v>
      </c>
      <c r="H1990">
        <v>2.7523749308646178E-2</v>
      </c>
      <c r="I1990">
        <v>232.3184</v>
      </c>
      <c r="J1990">
        <v>46493.757941686912</v>
      </c>
      <c r="K1990">
        <v>2581.8508564108565</v>
      </c>
      <c r="L1990">
        <v>491.91519053161494</v>
      </c>
      <c r="M1990">
        <v>2.40615513638705E-2</v>
      </c>
    </row>
    <row r="1991" spans="1:13">
      <c r="A1991" s="14" t="s">
        <v>799</v>
      </c>
      <c r="B1991" t="s">
        <v>800</v>
      </c>
      <c r="C1991" t="s">
        <v>366</v>
      </c>
      <c r="D1991">
        <v>56.580799999999989</v>
      </c>
      <c r="E1991">
        <v>60010.082807831175</v>
      </c>
      <c r="F1991">
        <v>23.559228572236524</v>
      </c>
      <c r="G1991">
        <v>0</v>
      </c>
      <c r="H1991">
        <v>0.14183998082057703</v>
      </c>
      <c r="I1991">
        <v>15.2866</v>
      </c>
      <c r="J1991">
        <v>53920.943724133118</v>
      </c>
      <c r="K1991">
        <v>1350.8563055224838</v>
      </c>
      <c r="L1991">
        <v>0</v>
      </c>
      <c r="M1991">
        <v>9.2495574801795474E-2</v>
      </c>
    </row>
    <row r="1992" spans="1:13">
      <c r="A1992" s="14" t="s">
        <v>799</v>
      </c>
      <c r="B1992" t="s">
        <v>800</v>
      </c>
      <c r="C1992" t="s">
        <v>367</v>
      </c>
      <c r="D1992">
        <v>489.49939999999964</v>
      </c>
      <c r="E1992">
        <v>46516.161204692005</v>
      </c>
      <c r="F1992">
        <v>1937.8076663628201</v>
      </c>
      <c r="G1992">
        <v>1.2777135171156502</v>
      </c>
      <c r="H1992">
        <v>2.6614189743452397E-2</v>
      </c>
      <c r="I1992">
        <v>54.641599999999997</v>
      </c>
      <c r="J1992">
        <v>48027.796754975461</v>
      </c>
      <c r="K1992">
        <v>1166.789405873913</v>
      </c>
      <c r="L1992">
        <v>3.0980059149073234</v>
      </c>
      <c r="M1992">
        <v>1.9518582396617145E-2</v>
      </c>
    </row>
    <row r="1993" spans="1:13">
      <c r="A1993" s="14" t="s">
        <v>799</v>
      </c>
      <c r="B1993" t="s">
        <v>800</v>
      </c>
      <c r="C1993" t="s">
        <v>368</v>
      </c>
      <c r="D1993">
        <v>243.46290000000016</v>
      </c>
      <c r="E1993">
        <v>41993.996053060495</v>
      </c>
      <c r="F1993">
        <v>92.025314739945941</v>
      </c>
      <c r="G1993">
        <v>0</v>
      </c>
      <c r="H1993">
        <v>1.7427463762309577E-2</v>
      </c>
      <c r="I1993">
        <v>23.632300000000001</v>
      </c>
      <c r="J1993">
        <v>42500.326953646771</v>
      </c>
      <c r="K1993">
        <v>5.9240954117881035</v>
      </c>
      <c r="L1993">
        <v>0</v>
      </c>
      <c r="M1993">
        <v>2.5515988900879989E-2</v>
      </c>
    </row>
    <row r="1994" spans="1:13">
      <c r="A1994" s="14" t="s">
        <v>799</v>
      </c>
      <c r="B1994" t="s">
        <v>800</v>
      </c>
      <c r="C1994" t="s">
        <v>369</v>
      </c>
      <c r="D1994">
        <v>637.35589999999866</v>
      </c>
      <c r="E1994">
        <v>43723.033674487611</v>
      </c>
      <c r="F1994">
        <v>3918.412632565271</v>
      </c>
      <c r="G1994">
        <v>832.54972614202143</v>
      </c>
      <c r="H1994">
        <v>2.144062288567351E-2</v>
      </c>
      <c r="I1994">
        <v>108.89319999999995</v>
      </c>
      <c r="J1994">
        <v>44229.917976206663</v>
      </c>
      <c r="K1994">
        <v>4173.7890887585263</v>
      </c>
      <c r="L1994">
        <v>1009.2421749016474</v>
      </c>
      <c r="M1994">
        <v>1.5584773623447692E-2</v>
      </c>
    </row>
    <row r="1995" spans="1:13">
      <c r="A1995" s="14" t="s">
        <v>799</v>
      </c>
      <c r="B1995" t="s">
        <v>800</v>
      </c>
      <c r="C1995" t="s">
        <v>370</v>
      </c>
      <c r="D1995">
        <v>62.876200000000061</v>
      </c>
      <c r="E1995">
        <v>47916.542682816864</v>
      </c>
      <c r="F1995">
        <v>9217.8848276454119</v>
      </c>
      <c r="G1995">
        <v>234.47902385958409</v>
      </c>
      <c r="H1995">
        <v>4.0010134098560184E-3</v>
      </c>
      <c r="I1995">
        <v>15.617799999999999</v>
      </c>
      <c r="J1995">
        <v>51269.697289844495</v>
      </c>
      <c r="K1995">
        <v>2995.2016289106027</v>
      </c>
      <c r="L1995">
        <v>25.773156270409405</v>
      </c>
      <c r="M1995">
        <v>1.7358342785187334E-2</v>
      </c>
    </row>
    <row r="1996" spans="1:13">
      <c r="A1996" s="14" t="s">
        <v>799</v>
      </c>
      <c r="B1996" t="s">
        <v>800</v>
      </c>
      <c r="C1996" t="s">
        <v>371</v>
      </c>
      <c r="D1996">
        <v>47.689300000000003</v>
      </c>
      <c r="E1996">
        <v>50852.786788650694</v>
      </c>
      <c r="F1996">
        <v>1419.3276059828938</v>
      </c>
      <c r="G1996">
        <v>95.195358287917813</v>
      </c>
      <c r="H1996">
        <v>2.9904231767848066E-2</v>
      </c>
      <c r="I1996">
        <v>14.246900000000002</v>
      </c>
      <c r="J1996">
        <v>51332.86808592279</v>
      </c>
      <c r="K1996">
        <v>982.00380433638179</v>
      </c>
      <c r="L1996">
        <v>267.39431034119701</v>
      </c>
      <c r="M1996">
        <v>2.8476177729855737E-2</v>
      </c>
    </row>
    <row r="1997" spans="1:13">
      <c r="A1997" s="14" t="s">
        <v>801</v>
      </c>
      <c r="B1997" t="s">
        <v>233</v>
      </c>
      <c r="C1997" t="s">
        <v>365</v>
      </c>
      <c r="D1997">
        <v>318.52290000000005</v>
      </c>
      <c r="E1997">
        <v>43611.02837503991</v>
      </c>
      <c r="F1997">
        <v>3192.1396546370747</v>
      </c>
      <c r="G1997">
        <v>601.82062263027228</v>
      </c>
      <c r="H1997">
        <v>1.6150087465047282E-2</v>
      </c>
      <c r="I1997">
        <v>63.325899999999997</v>
      </c>
      <c r="J1997">
        <v>44785.081235850303</v>
      </c>
      <c r="K1997">
        <v>2970.6753476855447</v>
      </c>
      <c r="L1997">
        <v>883.47446876115089</v>
      </c>
      <c r="M1997">
        <v>8.1134148640325671E-3</v>
      </c>
    </row>
    <row r="1998" spans="1:13">
      <c r="A1998" s="14" t="s">
        <v>801</v>
      </c>
      <c r="B1998" t="s">
        <v>233</v>
      </c>
      <c r="C1998" t="s">
        <v>366</v>
      </c>
      <c r="D1998">
        <v>18.000000000000004</v>
      </c>
      <c r="E1998">
        <v>56855.762962962952</v>
      </c>
      <c r="F1998">
        <v>345.93888888888881</v>
      </c>
      <c r="G1998">
        <v>0</v>
      </c>
      <c r="H1998">
        <v>9.8387871715420044E-2</v>
      </c>
      <c r="I1998">
        <v>2.16</v>
      </c>
      <c r="J1998">
        <v>54235.735339506173</v>
      </c>
      <c r="K1998">
        <v>1069.5185185185185</v>
      </c>
      <c r="L1998">
        <v>0</v>
      </c>
      <c r="M1998">
        <v>9.4153368128340569E-3</v>
      </c>
    </row>
    <row r="1999" spans="1:13">
      <c r="A1999" s="14" t="s">
        <v>801</v>
      </c>
      <c r="B1999" t="s">
        <v>233</v>
      </c>
      <c r="C1999" t="s">
        <v>367</v>
      </c>
      <c r="D1999">
        <v>70.328900000000019</v>
      </c>
      <c r="E1999">
        <v>49451.165417061835</v>
      </c>
      <c r="F1999">
        <v>1039.743263437932</v>
      </c>
      <c r="G1999">
        <v>0</v>
      </c>
      <c r="H1999">
        <v>2.1207951884075784E-2</v>
      </c>
      <c r="I1999">
        <v>7.5449000000000002</v>
      </c>
      <c r="J1999">
        <v>50979.108514802501</v>
      </c>
      <c r="K1999">
        <v>640.6976898302164</v>
      </c>
      <c r="L1999">
        <v>0</v>
      </c>
      <c r="M1999">
        <v>1.9977553426635909E-2</v>
      </c>
    </row>
    <row r="2000" spans="1:13">
      <c r="A2000" s="14" t="s">
        <v>801</v>
      </c>
      <c r="B2000" t="s">
        <v>233</v>
      </c>
      <c r="C2000" t="s">
        <v>368</v>
      </c>
      <c r="D2000">
        <v>43.244599999999998</v>
      </c>
      <c r="E2000">
        <v>40368.73484396511</v>
      </c>
      <c r="F2000">
        <v>63.614879083168766</v>
      </c>
      <c r="G2000">
        <v>0</v>
      </c>
      <c r="H2000">
        <v>0</v>
      </c>
      <c r="I2000">
        <v>5.5400000000000009</v>
      </c>
      <c r="J2000">
        <v>45554.621540312866</v>
      </c>
      <c r="K2000">
        <v>0</v>
      </c>
      <c r="L2000">
        <v>0</v>
      </c>
      <c r="M2000">
        <v>0</v>
      </c>
    </row>
    <row r="2001" spans="1:13">
      <c r="A2001" s="14" t="s">
        <v>801</v>
      </c>
      <c r="B2001" t="s">
        <v>233</v>
      </c>
      <c r="C2001" t="s">
        <v>369</v>
      </c>
      <c r="D2001">
        <v>152.23790000000002</v>
      </c>
      <c r="E2001">
        <v>41340.441632252325</v>
      </c>
      <c r="F2001">
        <v>4892.9516237415237</v>
      </c>
      <c r="G2001">
        <v>1216.0127011736236</v>
      </c>
      <c r="H2001">
        <v>8.7248818280572533E-3</v>
      </c>
      <c r="I2001">
        <v>35.101000000000006</v>
      </c>
      <c r="J2001">
        <v>42052.634065506201</v>
      </c>
      <c r="K2001">
        <v>4956.7684681348101</v>
      </c>
      <c r="L2001">
        <v>1593.8809681012435</v>
      </c>
      <c r="M2001">
        <v>7.8990049336312689E-4</v>
      </c>
    </row>
    <row r="2002" spans="1:13">
      <c r="A2002" s="14" t="s">
        <v>801</v>
      </c>
      <c r="B2002" t="s">
        <v>233</v>
      </c>
      <c r="C2002" t="s">
        <v>370</v>
      </c>
      <c r="D2002">
        <v>31.161500000000014</v>
      </c>
      <c r="E2002">
        <v>38132.678224732415</v>
      </c>
      <c r="F2002">
        <v>6062.9944001411968</v>
      </c>
      <c r="G2002">
        <v>210.85088971968599</v>
      </c>
      <c r="H2002">
        <v>1.9908097057286462E-3</v>
      </c>
      <c r="I2002">
        <v>9.68</v>
      </c>
      <c r="J2002">
        <v>44504.201101928375</v>
      </c>
      <c r="K2002">
        <v>722.00413223140492</v>
      </c>
      <c r="L2002">
        <v>0</v>
      </c>
      <c r="M2002">
        <v>1.7337854022746086E-2</v>
      </c>
    </row>
    <row r="2003" spans="1:13">
      <c r="A2003" s="14" t="s">
        <v>801</v>
      </c>
      <c r="B2003" t="s">
        <v>233</v>
      </c>
      <c r="C2003" t="s">
        <v>371</v>
      </c>
      <c r="D2003">
        <v>3.5499999999999994</v>
      </c>
    </row>
    <row r="2004" spans="1:13">
      <c r="A2004" s="14" t="s">
        <v>802</v>
      </c>
      <c r="B2004" t="s">
        <v>803</v>
      </c>
      <c r="C2004" t="s">
        <v>365</v>
      </c>
      <c r="D2004">
        <v>720.73409999999967</v>
      </c>
      <c r="E2004">
        <v>44298.919828327387</v>
      </c>
      <c r="F2004">
        <v>3211.2537342134933</v>
      </c>
      <c r="G2004">
        <v>502.60144483242857</v>
      </c>
      <c r="H2004">
        <v>1.4095595994798454E-2</v>
      </c>
      <c r="I2004">
        <v>88.580500000000015</v>
      </c>
      <c r="J2004">
        <v>45213.693596314464</v>
      </c>
      <c r="K2004">
        <v>3450.1470413917277</v>
      </c>
      <c r="L2004">
        <v>596.66303531815697</v>
      </c>
      <c r="M2004">
        <v>2.4914606209460659E-2</v>
      </c>
    </row>
    <row r="2005" spans="1:13">
      <c r="A2005" s="14" t="s">
        <v>802</v>
      </c>
      <c r="B2005" t="s">
        <v>803</v>
      </c>
      <c r="C2005" t="s">
        <v>366</v>
      </c>
      <c r="D2005">
        <v>32.231499999999997</v>
      </c>
      <c r="E2005">
        <v>53901.274982031049</v>
      </c>
      <c r="F2005">
        <v>229.3051828180507</v>
      </c>
      <c r="G2005">
        <v>0</v>
      </c>
      <c r="H2005">
        <v>9.1587485683540165E-2</v>
      </c>
      <c r="I2005">
        <v>10.599999999999998</v>
      </c>
      <c r="J2005">
        <v>57228.517295597492</v>
      </c>
      <c r="K2005">
        <v>0</v>
      </c>
      <c r="L2005">
        <v>0</v>
      </c>
      <c r="M2005">
        <v>0.12991513637385063</v>
      </c>
    </row>
    <row r="2006" spans="1:13">
      <c r="A2006" s="14" t="s">
        <v>802</v>
      </c>
      <c r="B2006" t="s">
        <v>803</v>
      </c>
      <c r="C2006" t="s">
        <v>367</v>
      </c>
      <c r="D2006">
        <v>177.09619999999993</v>
      </c>
      <c r="E2006">
        <v>47624.372546766484</v>
      </c>
      <c r="F2006">
        <v>1748.6428280222847</v>
      </c>
      <c r="G2006">
        <v>0</v>
      </c>
      <c r="H2006">
        <v>1.4274565497013694E-2</v>
      </c>
      <c r="I2006">
        <v>20.884600000000002</v>
      </c>
      <c r="J2006">
        <v>50406.82476561678</v>
      </c>
      <c r="K2006">
        <v>998.43904120739671</v>
      </c>
      <c r="L2006">
        <v>0</v>
      </c>
      <c r="M2006">
        <v>2.5085387202755577E-2</v>
      </c>
    </row>
    <row r="2007" spans="1:13">
      <c r="A2007" s="14" t="s">
        <v>802</v>
      </c>
      <c r="B2007" t="s">
        <v>803</v>
      </c>
      <c r="C2007" t="s">
        <v>368</v>
      </c>
      <c r="D2007">
        <v>103.25549999999998</v>
      </c>
      <c r="E2007">
        <v>40986.881239578826</v>
      </c>
      <c r="F2007">
        <v>72.596617129353902</v>
      </c>
      <c r="G2007">
        <v>0</v>
      </c>
      <c r="H2007">
        <v>2.888704390781672E-3</v>
      </c>
      <c r="I2007">
        <v>8.4</v>
      </c>
      <c r="J2007">
        <v>40377.738095238092</v>
      </c>
      <c r="K2007">
        <v>446.42857142857139</v>
      </c>
      <c r="L2007">
        <v>0</v>
      </c>
      <c r="M2007">
        <v>0</v>
      </c>
    </row>
    <row r="2008" spans="1:13">
      <c r="A2008" s="14" t="s">
        <v>802</v>
      </c>
      <c r="B2008" t="s">
        <v>803</v>
      </c>
      <c r="C2008" t="s">
        <v>369</v>
      </c>
      <c r="D2008">
        <v>338.01559999999967</v>
      </c>
      <c r="E2008">
        <v>41302.61463460073</v>
      </c>
      <c r="F2008">
        <v>5005.3013233708816</v>
      </c>
      <c r="G2008">
        <v>1023.6385835446658</v>
      </c>
      <c r="H2008">
        <v>6.8896998491079376E-3</v>
      </c>
      <c r="I2008">
        <v>40.099699999999991</v>
      </c>
      <c r="J2008">
        <v>40520.620702066779</v>
      </c>
      <c r="K2008">
        <v>5387.3445437247674</v>
      </c>
      <c r="L2008">
        <v>1262.4932356102422</v>
      </c>
      <c r="M2008">
        <v>8.6814626379607285E-4</v>
      </c>
    </row>
    <row r="2009" spans="1:13">
      <c r="A2009" s="14" t="s">
        <v>802</v>
      </c>
      <c r="B2009" t="s">
        <v>803</v>
      </c>
      <c r="C2009" t="s">
        <v>370</v>
      </c>
      <c r="D2009">
        <v>34.337100000000007</v>
      </c>
      <c r="E2009">
        <v>46740.079570396651</v>
      </c>
      <c r="F2009">
        <v>5640.6860218247903</v>
      </c>
      <c r="G2009">
        <v>20.537552676259786</v>
      </c>
      <c r="H2009">
        <v>5.9948358915561765E-3</v>
      </c>
      <c r="I2009">
        <v>5.0618999999999996</v>
      </c>
      <c r="J2009">
        <v>43047.620952606732</v>
      </c>
      <c r="K2009">
        <v>10503.802919852229</v>
      </c>
      <c r="L2009">
        <v>63.92066220193999</v>
      </c>
      <c r="M2009">
        <v>0</v>
      </c>
    </row>
    <row r="2010" spans="1:13">
      <c r="A2010" s="14" t="s">
        <v>802</v>
      </c>
      <c r="B2010" t="s">
        <v>803</v>
      </c>
      <c r="C2010" t="s">
        <v>371</v>
      </c>
      <c r="D2010">
        <v>35.798200000000008</v>
      </c>
      <c r="E2010">
        <v>54705.543689580278</v>
      </c>
      <c r="F2010">
        <v>2914.6853752423299</v>
      </c>
      <c r="G2010">
        <v>433.84834991703491</v>
      </c>
      <c r="H2010">
        <v>3.2571226716761728E-2</v>
      </c>
      <c r="I2010">
        <v>3.5343</v>
      </c>
      <c r="J2010">
        <v>46335.184706542554</v>
      </c>
      <c r="K2010">
        <v>3342.5713719831369</v>
      </c>
      <c r="L2010">
        <v>538.59321506380331</v>
      </c>
      <c r="M2010">
        <v>3.4097276877853783E-4</v>
      </c>
    </row>
    <row r="2011" spans="1:13">
      <c r="A2011" s="14" t="s">
        <v>804</v>
      </c>
      <c r="B2011" t="s">
        <v>234</v>
      </c>
      <c r="C2011" t="s">
        <v>365</v>
      </c>
      <c r="D2011">
        <v>419.77789999999993</v>
      </c>
      <c r="E2011">
        <v>44686.770721692061</v>
      </c>
      <c r="F2011">
        <v>3183.4638745870147</v>
      </c>
      <c r="G2011">
        <v>484.93925001768787</v>
      </c>
      <c r="H2011">
        <v>1.15202864908454E-2</v>
      </c>
      <c r="I2011">
        <v>80.966109869646189</v>
      </c>
      <c r="J2011">
        <v>45396.691259169587</v>
      </c>
      <c r="K2011">
        <v>3353.3616773378808</v>
      </c>
      <c r="L2011">
        <v>633.04931016841954</v>
      </c>
      <c r="M2011">
        <v>1.0357695644479433E-2</v>
      </c>
    </row>
    <row r="2012" spans="1:13">
      <c r="A2012" s="14" t="s">
        <v>804</v>
      </c>
      <c r="B2012" t="s">
        <v>234</v>
      </c>
      <c r="C2012" t="s">
        <v>366</v>
      </c>
      <c r="D2012">
        <v>20.89</v>
      </c>
      <c r="E2012">
        <v>53787.685495452359</v>
      </c>
      <c r="F2012">
        <v>33.596936333173765</v>
      </c>
      <c r="G2012">
        <v>0</v>
      </c>
      <c r="H2012">
        <v>9.9305961743138479E-2</v>
      </c>
      <c r="I2012">
        <v>4.8</v>
      </c>
      <c r="J2012">
        <v>55607.986111111109</v>
      </c>
      <c r="K2012">
        <v>0</v>
      </c>
      <c r="L2012">
        <v>0</v>
      </c>
      <c r="M2012">
        <v>0.10842142727800641</v>
      </c>
    </row>
    <row r="2013" spans="1:13">
      <c r="A2013" s="14" t="s">
        <v>804</v>
      </c>
      <c r="B2013" t="s">
        <v>234</v>
      </c>
      <c r="C2013" t="s">
        <v>367</v>
      </c>
      <c r="D2013">
        <v>126.05399999999995</v>
      </c>
      <c r="E2013">
        <v>47164.411526012656</v>
      </c>
      <c r="F2013">
        <v>1230.4956605899065</v>
      </c>
      <c r="G2013">
        <v>3.9533850571977105</v>
      </c>
      <c r="H2013">
        <v>1.2559800884412695E-2</v>
      </c>
      <c r="I2013">
        <v>23.025800000000004</v>
      </c>
      <c r="J2013">
        <v>50178.631911450051</v>
      </c>
      <c r="K2013">
        <v>1328.2491813530908</v>
      </c>
      <c r="L2013">
        <v>0</v>
      </c>
      <c r="M2013">
        <v>1.0070274432441099E-2</v>
      </c>
    </row>
    <row r="2014" spans="1:13">
      <c r="A2014" s="14" t="s">
        <v>804</v>
      </c>
      <c r="B2014" t="s">
        <v>234</v>
      </c>
      <c r="C2014" t="s">
        <v>368</v>
      </c>
      <c r="D2014">
        <v>53.242299999999993</v>
      </c>
      <c r="E2014">
        <v>41663.935551870098</v>
      </c>
      <c r="F2014">
        <v>189.37949712916236</v>
      </c>
      <c r="G2014">
        <v>0</v>
      </c>
      <c r="H2014">
        <v>7.2367650542498017E-3</v>
      </c>
      <c r="I2014">
        <v>3.5999999999999996</v>
      </c>
      <c r="J2014">
        <v>41702.777777777781</v>
      </c>
      <c r="K2014">
        <v>231.66666666666669</v>
      </c>
      <c r="L2014">
        <v>0</v>
      </c>
      <c r="M2014">
        <v>0</v>
      </c>
    </row>
    <row r="2015" spans="1:13">
      <c r="A2015" s="14" t="s">
        <v>804</v>
      </c>
      <c r="B2015" t="s">
        <v>234</v>
      </c>
      <c r="C2015" t="s">
        <v>369</v>
      </c>
      <c r="D2015">
        <v>193.41869999999997</v>
      </c>
      <c r="E2015">
        <v>42594.1110183934</v>
      </c>
      <c r="F2015">
        <v>4547.1495258731466</v>
      </c>
      <c r="G2015">
        <v>1045.9443683573518</v>
      </c>
      <c r="H2015">
        <v>1.917397541302565E-3</v>
      </c>
      <c r="I2015">
        <v>41.707109869646182</v>
      </c>
      <c r="J2015">
        <v>41824.995426288573</v>
      </c>
      <c r="K2015">
        <v>4601.169215507377</v>
      </c>
      <c r="L2015">
        <v>1228.9401054208035</v>
      </c>
      <c r="M2015">
        <v>0</v>
      </c>
    </row>
    <row r="2016" spans="1:13">
      <c r="A2016" s="14" t="s">
        <v>804</v>
      </c>
      <c r="B2016" t="s">
        <v>234</v>
      </c>
      <c r="C2016" t="s">
        <v>370</v>
      </c>
      <c r="D2016">
        <v>15.116600000000004</v>
      </c>
      <c r="E2016">
        <v>44693.717392358936</v>
      </c>
      <c r="F2016">
        <v>19182.573462286491</v>
      </c>
      <c r="G2016">
        <v>43.504491750790507</v>
      </c>
      <c r="H2016">
        <v>0</v>
      </c>
      <c r="I2016">
        <v>5.8831999999999995</v>
      </c>
      <c r="J2016">
        <v>44436.673352370599</v>
      </c>
      <c r="K2016">
        <v>8190.9810987217852</v>
      </c>
      <c r="L2016">
        <v>0</v>
      </c>
      <c r="M2016">
        <v>0</v>
      </c>
    </row>
    <row r="2017" spans="1:13">
      <c r="A2017" s="14" t="s">
        <v>804</v>
      </c>
      <c r="B2017" t="s">
        <v>234</v>
      </c>
      <c r="C2017" t="s">
        <v>371</v>
      </c>
      <c r="D2017">
        <v>11.056299999999997</v>
      </c>
      <c r="E2017">
        <v>50399.582666292845</v>
      </c>
      <c r="F2017">
        <v>88.185016687318566</v>
      </c>
      <c r="G2017">
        <v>9.55111565351881</v>
      </c>
      <c r="H2017">
        <v>1.7229840768691971E-2</v>
      </c>
      <c r="I2017">
        <v>1.95</v>
      </c>
      <c r="J2017">
        <v>49903.846153846156</v>
      </c>
      <c r="K2017">
        <v>0</v>
      </c>
      <c r="L2017">
        <v>0</v>
      </c>
      <c r="M2017">
        <v>0</v>
      </c>
    </row>
    <row r="2018" spans="1:13">
      <c r="A2018" s="14" t="s">
        <v>805</v>
      </c>
      <c r="B2018" t="s">
        <v>235</v>
      </c>
      <c r="C2018" t="s">
        <v>365</v>
      </c>
      <c r="D2018">
        <v>512.48721687315617</v>
      </c>
      <c r="E2018">
        <v>44513.90079185061</v>
      </c>
      <c r="F2018">
        <v>2158.9305714796951</v>
      </c>
      <c r="G2018">
        <v>394.92196748800762</v>
      </c>
      <c r="H2018">
        <v>7.0183531772230858E-3</v>
      </c>
      <c r="I2018">
        <v>68.930999999999983</v>
      </c>
      <c r="J2018">
        <v>45426.091477951421</v>
      </c>
      <c r="K2018">
        <v>2804.0449144796971</v>
      </c>
      <c r="L2018">
        <v>622.94584439511982</v>
      </c>
      <c r="M2018">
        <v>2.4977002925776568E-2</v>
      </c>
    </row>
    <row r="2019" spans="1:13">
      <c r="A2019" s="14" t="s">
        <v>805</v>
      </c>
      <c r="B2019" t="s">
        <v>235</v>
      </c>
      <c r="C2019" t="s">
        <v>366</v>
      </c>
      <c r="D2019">
        <v>65.202069990766361</v>
      </c>
      <c r="E2019">
        <v>44496.222672238218</v>
      </c>
      <c r="F2019">
        <v>991.51668051574609</v>
      </c>
      <c r="G2019">
        <v>190.0462669629172</v>
      </c>
      <c r="H2019">
        <v>2.8340806623326015E-2</v>
      </c>
      <c r="I2019">
        <v>14.110499999999998</v>
      </c>
      <c r="J2019">
        <v>53357.936406694789</v>
      </c>
      <c r="K2019">
        <v>784.3981432266753</v>
      </c>
      <c r="L2019">
        <v>82.504517912193066</v>
      </c>
      <c r="M2019">
        <v>0.1007140834094078</v>
      </c>
    </row>
    <row r="2020" spans="1:13">
      <c r="A2020" s="14" t="s">
        <v>805</v>
      </c>
      <c r="B2020" t="s">
        <v>235</v>
      </c>
      <c r="C2020" t="s">
        <v>367</v>
      </c>
      <c r="D2020">
        <v>144.40299999999996</v>
      </c>
      <c r="E2020">
        <v>48779.315569967366</v>
      </c>
      <c r="F2020">
        <v>1584.6900687658847</v>
      </c>
      <c r="G2020">
        <v>6.6510391058357525</v>
      </c>
      <c r="H2020">
        <v>5.774690097523418E-3</v>
      </c>
      <c r="I2020">
        <v>10.45</v>
      </c>
      <c r="J2020">
        <v>46877.096491228076</v>
      </c>
      <c r="K2020">
        <v>1572.5358851674641</v>
      </c>
      <c r="L2020">
        <v>0</v>
      </c>
      <c r="M2020">
        <v>4.6708267825912222E-3</v>
      </c>
    </row>
    <row r="2021" spans="1:13">
      <c r="A2021" s="14" t="s">
        <v>805</v>
      </c>
      <c r="B2021" t="s">
        <v>235</v>
      </c>
      <c r="C2021" t="s">
        <v>368</v>
      </c>
      <c r="D2021">
        <v>82.629999999999981</v>
      </c>
      <c r="E2021">
        <v>42516.956467586439</v>
      </c>
      <c r="F2021">
        <v>239.31985961515193</v>
      </c>
      <c r="G2021">
        <v>0.91649521965387903</v>
      </c>
      <c r="H2021">
        <v>1.841236912737727E-3</v>
      </c>
      <c r="I2021">
        <v>8.6845999999999997</v>
      </c>
      <c r="J2021">
        <v>44106.775595114726</v>
      </c>
      <c r="K2021">
        <v>213.82677382953736</v>
      </c>
      <c r="L2021">
        <v>150.45022223245743</v>
      </c>
      <c r="M2021">
        <v>0</v>
      </c>
    </row>
    <row r="2022" spans="1:13">
      <c r="A2022" s="14" t="s">
        <v>805</v>
      </c>
      <c r="B2022" t="s">
        <v>235</v>
      </c>
      <c r="C2022" t="s">
        <v>369</v>
      </c>
      <c r="D2022">
        <v>191.46694688238932</v>
      </c>
      <c r="E2022">
        <v>42026.744609046262</v>
      </c>
      <c r="F2022">
        <v>4026.8223448175518</v>
      </c>
      <c r="G2022">
        <v>950.88172117683507</v>
      </c>
      <c r="H2022">
        <v>3.3828033803733294E-3</v>
      </c>
      <c r="I2022">
        <v>32.388999999999996</v>
      </c>
      <c r="J2022">
        <v>41646.873501291593</v>
      </c>
      <c r="K2022">
        <v>5061.2050387477238</v>
      </c>
      <c r="L2022">
        <v>1242.9636605020225</v>
      </c>
      <c r="M2022">
        <v>9.9427476922719899E-5</v>
      </c>
    </row>
    <row r="2023" spans="1:13">
      <c r="A2023" s="14" t="s">
        <v>805</v>
      </c>
      <c r="B2023" t="s">
        <v>235</v>
      </c>
      <c r="C2023" t="s">
        <v>370</v>
      </c>
      <c r="D2023">
        <v>16.492899999999999</v>
      </c>
      <c r="E2023">
        <v>46571.404035473854</v>
      </c>
      <c r="F2023">
        <v>402.7878662939811</v>
      </c>
      <c r="G2023">
        <v>292.10993821583833</v>
      </c>
      <c r="H2023">
        <v>4.5336677098388699E-3</v>
      </c>
      <c r="I2023">
        <v>2.2968999999999999</v>
      </c>
      <c r="J2023">
        <v>42328.922678392621</v>
      </c>
      <c r="K2023">
        <v>0</v>
      </c>
      <c r="L2023">
        <v>91.928251121076244</v>
      </c>
      <c r="M2023">
        <v>0</v>
      </c>
    </row>
    <row r="2024" spans="1:13">
      <c r="A2024" s="14" t="s">
        <v>805</v>
      </c>
      <c r="B2024" t="s">
        <v>235</v>
      </c>
      <c r="C2024" t="s">
        <v>371</v>
      </c>
      <c r="D2024">
        <v>12.292299999999997</v>
      </c>
      <c r="E2024">
        <v>43903.394604752582</v>
      </c>
      <c r="F2024">
        <v>1262.5676236343079</v>
      </c>
      <c r="G2024">
        <v>169.59641401527784</v>
      </c>
      <c r="H2024">
        <v>3.5555167622779919E-3</v>
      </c>
      <c r="I2024">
        <v>1</v>
      </c>
      <c r="J2024">
        <v>59317.5</v>
      </c>
      <c r="K2024">
        <v>0</v>
      </c>
      <c r="L2024">
        <v>0</v>
      </c>
      <c r="M2024">
        <v>6.0336325704893161E-2</v>
      </c>
    </row>
    <row r="2025" spans="1:13">
      <c r="A2025" s="14" t="s">
        <v>552</v>
      </c>
      <c r="B2025" t="s">
        <v>553</v>
      </c>
      <c r="C2025" t="s">
        <v>365</v>
      </c>
      <c r="D2025">
        <v>3269.1750999999949</v>
      </c>
      <c r="E2025">
        <v>53317.029902028611</v>
      </c>
      <c r="F2025">
        <v>1140.0175291926105</v>
      </c>
      <c r="G2025">
        <v>1.1163458329289262</v>
      </c>
      <c r="H2025">
        <v>6.0671857088130207E-2</v>
      </c>
      <c r="I2025">
        <v>604.50898204445173</v>
      </c>
      <c r="J2025">
        <v>54353.321665644406</v>
      </c>
      <c r="K2025">
        <v>993.26922814167119</v>
      </c>
      <c r="L2025">
        <v>0</v>
      </c>
      <c r="M2025">
        <v>6.8395563497129899E-2</v>
      </c>
    </row>
    <row r="2026" spans="1:13">
      <c r="A2026" s="14" t="s">
        <v>552</v>
      </c>
      <c r="B2026" t="s">
        <v>553</v>
      </c>
      <c r="C2026" t="s">
        <v>366</v>
      </c>
      <c r="D2026">
        <v>176.6533</v>
      </c>
      <c r="E2026">
        <v>59047.039478836079</v>
      </c>
      <c r="F2026">
        <v>158.03271153157058</v>
      </c>
      <c r="G2026">
        <v>0</v>
      </c>
      <c r="H2026">
        <v>0.11828355566992371</v>
      </c>
      <c r="I2026">
        <v>46.769999999999996</v>
      </c>
      <c r="J2026">
        <v>61106.852683344026</v>
      </c>
      <c r="K2026">
        <v>186.20910840282235</v>
      </c>
      <c r="L2026">
        <v>0</v>
      </c>
      <c r="M2026">
        <v>0.13876004727658203</v>
      </c>
    </row>
    <row r="2027" spans="1:13">
      <c r="A2027" s="14" t="s">
        <v>552</v>
      </c>
      <c r="B2027" t="s">
        <v>553</v>
      </c>
      <c r="C2027" t="s">
        <v>367</v>
      </c>
      <c r="D2027">
        <v>2488.825199999997</v>
      </c>
      <c r="E2027">
        <v>52319.040304638693</v>
      </c>
      <c r="F2027">
        <v>1120.8112727241764</v>
      </c>
      <c r="G2027">
        <v>0.43253338964906063</v>
      </c>
      <c r="H2027">
        <v>4.3938058969560483E-2</v>
      </c>
      <c r="I2027">
        <v>464.78898204445215</v>
      </c>
      <c r="J2027">
        <v>53303.521471593776</v>
      </c>
      <c r="K2027">
        <v>874.92033096668342</v>
      </c>
      <c r="L2027">
        <v>0</v>
      </c>
      <c r="M2027">
        <v>4.9391738061694536E-2</v>
      </c>
    </row>
    <row r="2028" spans="1:13">
      <c r="A2028" s="14" t="s">
        <v>552</v>
      </c>
      <c r="B2028" t="s">
        <v>553</v>
      </c>
      <c r="C2028" t="s">
        <v>369</v>
      </c>
      <c r="D2028">
        <v>301.17329999999998</v>
      </c>
      <c r="E2028">
        <v>52612.086839481875</v>
      </c>
      <c r="F2028">
        <v>1213.2151156825655</v>
      </c>
      <c r="G2028">
        <v>0</v>
      </c>
      <c r="H2028">
        <v>0.11302694400896696</v>
      </c>
      <c r="I2028">
        <v>39.150000000000006</v>
      </c>
      <c r="J2028">
        <v>48591.166453810118</v>
      </c>
      <c r="K2028">
        <v>2389.680715197956</v>
      </c>
      <c r="L2028">
        <v>0</v>
      </c>
      <c r="M2028">
        <v>0.10041484205831609</v>
      </c>
    </row>
    <row r="2029" spans="1:13">
      <c r="A2029" s="14" t="s">
        <v>552</v>
      </c>
      <c r="B2029" t="s">
        <v>553</v>
      </c>
      <c r="C2029" t="s">
        <v>370</v>
      </c>
      <c r="D2029">
        <v>241.92330000000001</v>
      </c>
      <c r="E2029">
        <v>58871.535947550372</v>
      </c>
      <c r="F2029">
        <v>1929.6718422739766</v>
      </c>
      <c r="G2029">
        <v>0</v>
      </c>
      <c r="H2029">
        <v>0.10578198429379355</v>
      </c>
      <c r="I2029">
        <v>33.9</v>
      </c>
      <c r="J2029">
        <v>61622.025565388401</v>
      </c>
      <c r="K2029">
        <v>2692.3846607669616</v>
      </c>
      <c r="L2029">
        <v>0</v>
      </c>
      <c r="M2029">
        <v>0.14909210949346266</v>
      </c>
    </row>
    <row r="2030" spans="1:13">
      <c r="A2030" s="14" t="s">
        <v>552</v>
      </c>
      <c r="B2030" t="s">
        <v>553</v>
      </c>
      <c r="C2030" t="s">
        <v>371</v>
      </c>
      <c r="D2030">
        <v>60.599999999999994</v>
      </c>
      <c r="E2030">
        <v>58929.936743674392</v>
      </c>
      <c r="F2030">
        <v>1275.1815181518152</v>
      </c>
      <c r="G2030">
        <v>42.45924092409242</v>
      </c>
      <c r="H2030">
        <v>9.105162626793685E-2</v>
      </c>
      <c r="I2030">
        <v>19.899999999999999</v>
      </c>
      <c r="J2030">
        <v>61953.936348408708</v>
      </c>
      <c r="K2030">
        <v>12.562814070351759</v>
      </c>
      <c r="L2030">
        <v>0</v>
      </c>
      <c r="M2030">
        <v>9.8389738876574553E-2</v>
      </c>
    </row>
    <row r="2031" spans="1:13">
      <c r="A2031" s="14" t="s">
        <v>554</v>
      </c>
      <c r="B2031" t="s">
        <v>261</v>
      </c>
      <c r="C2031" t="s">
        <v>365</v>
      </c>
      <c r="D2031">
        <v>10278.984399999958</v>
      </c>
      <c r="E2031">
        <v>46585.686465640916</v>
      </c>
      <c r="F2031">
        <v>1967.8399414634841</v>
      </c>
      <c r="G2031">
        <v>416.35129244869916</v>
      </c>
      <c r="H2031">
        <v>2.6269760702750125E-2</v>
      </c>
      <c r="I2031">
        <v>1173.2743999999989</v>
      </c>
      <c r="J2031">
        <v>50270.539049205843</v>
      </c>
      <c r="K2031">
        <v>1551.6757972389075</v>
      </c>
      <c r="L2031">
        <v>378.39715074325341</v>
      </c>
      <c r="M2031">
        <v>5.7984168296973795E-2</v>
      </c>
    </row>
    <row r="2032" spans="1:13">
      <c r="A2032" s="14" t="s">
        <v>554</v>
      </c>
      <c r="B2032" t="s">
        <v>261</v>
      </c>
      <c r="C2032" t="s">
        <v>366</v>
      </c>
      <c r="D2032">
        <v>507.15259999999995</v>
      </c>
      <c r="E2032">
        <v>60009.494595923054</v>
      </c>
      <c r="F2032">
        <v>45.367705893650168</v>
      </c>
      <c r="G2032">
        <v>4.1669903693681158</v>
      </c>
      <c r="H2032">
        <v>0.12905642779573501</v>
      </c>
      <c r="I2032">
        <v>126.19999999999997</v>
      </c>
      <c r="J2032">
        <v>65210.719030639215</v>
      </c>
      <c r="K2032">
        <v>53.174881141045972</v>
      </c>
      <c r="L2032">
        <v>1.2664025356576865</v>
      </c>
      <c r="M2032">
        <v>0.19142545037458225</v>
      </c>
    </row>
    <row r="2033" spans="1:13">
      <c r="A2033" s="14" t="s">
        <v>554</v>
      </c>
      <c r="B2033" t="s">
        <v>261</v>
      </c>
      <c r="C2033" t="s">
        <v>367</v>
      </c>
      <c r="D2033">
        <v>2842.6639000000082</v>
      </c>
      <c r="E2033">
        <v>48311.668273398252</v>
      </c>
      <c r="F2033">
        <v>1433.4507783350643</v>
      </c>
      <c r="G2033">
        <v>0.46106048625727308</v>
      </c>
      <c r="H2033">
        <v>1.9897081987797126E-2</v>
      </c>
      <c r="I2033">
        <v>315.21720000000028</v>
      </c>
      <c r="J2033">
        <v>51023.005104628362</v>
      </c>
      <c r="K2033">
        <v>1115.9570289946096</v>
      </c>
      <c r="L2033">
        <v>0</v>
      </c>
      <c r="M2033">
        <v>4.1874383577995916E-2</v>
      </c>
    </row>
    <row r="2034" spans="1:13">
      <c r="A2034" s="14" t="s">
        <v>554</v>
      </c>
      <c r="B2034" t="s">
        <v>261</v>
      </c>
      <c r="C2034" t="s">
        <v>368</v>
      </c>
      <c r="D2034">
        <v>1564.1641999999965</v>
      </c>
      <c r="E2034">
        <v>42576.684093226126</v>
      </c>
      <c r="F2034">
        <v>183.14095796336505</v>
      </c>
      <c r="G2034">
        <v>0</v>
      </c>
      <c r="H2034">
        <v>1.0155392965005896E-2</v>
      </c>
      <c r="I2034">
        <v>125.35959999999994</v>
      </c>
      <c r="J2034">
        <v>45076.268750059848</v>
      </c>
      <c r="K2034">
        <v>206.81878372298581</v>
      </c>
      <c r="L2034">
        <v>0</v>
      </c>
      <c r="M2034">
        <v>2.29320926932534E-2</v>
      </c>
    </row>
    <row r="2035" spans="1:13">
      <c r="A2035" s="14" t="s">
        <v>554</v>
      </c>
      <c r="B2035" t="s">
        <v>261</v>
      </c>
      <c r="C2035" t="s">
        <v>369</v>
      </c>
      <c r="D2035">
        <v>4529.4455000000153</v>
      </c>
      <c r="E2035">
        <v>44719.838816558178</v>
      </c>
      <c r="F2035">
        <v>3278.7565851051509</v>
      </c>
      <c r="G2035">
        <v>933.62767914968776</v>
      </c>
      <c r="H2035">
        <v>1.5988700988194882E-2</v>
      </c>
      <c r="I2035">
        <v>473.75760000000014</v>
      </c>
      <c r="J2035">
        <v>47220.647997977503</v>
      </c>
      <c r="K2035">
        <v>2765.5141996666621</v>
      </c>
      <c r="L2035">
        <v>920.01846513913404</v>
      </c>
      <c r="M2035">
        <v>3.1281471323926661E-2</v>
      </c>
    </row>
    <row r="2036" spans="1:13">
      <c r="A2036" s="14" t="s">
        <v>554</v>
      </c>
      <c r="B2036" t="s">
        <v>261</v>
      </c>
      <c r="C2036" t="s">
        <v>370</v>
      </c>
      <c r="D2036">
        <v>550.37249999999995</v>
      </c>
      <c r="E2036">
        <v>50441.599431899725</v>
      </c>
      <c r="F2036">
        <v>1307.3855979359435</v>
      </c>
      <c r="G2036">
        <v>77.805631640389038</v>
      </c>
      <c r="H2036">
        <v>6.3018950479517569E-2</v>
      </c>
      <c r="I2036">
        <v>89.7</v>
      </c>
      <c r="J2036">
        <v>50676.025733927912</v>
      </c>
      <c r="K2036">
        <v>795.18773690078035</v>
      </c>
      <c r="L2036">
        <v>88.199108138238557</v>
      </c>
      <c r="M2036">
        <v>6.9713876561400906E-2</v>
      </c>
    </row>
    <row r="2037" spans="1:13">
      <c r="A2037" s="14" t="s">
        <v>554</v>
      </c>
      <c r="B2037" t="s">
        <v>261</v>
      </c>
      <c r="C2037" t="s">
        <v>371</v>
      </c>
      <c r="D2037">
        <v>285.18570000000005</v>
      </c>
      <c r="E2037">
        <v>49690.678740203351</v>
      </c>
      <c r="F2037">
        <v>955.89666662809532</v>
      </c>
      <c r="G2037">
        <v>16.153439671063449</v>
      </c>
      <c r="H2037">
        <v>2.8822911042075336E-2</v>
      </c>
      <c r="I2037">
        <v>43.04</v>
      </c>
      <c r="J2037">
        <v>48807.89033457249</v>
      </c>
      <c r="K2037">
        <v>1269.1342936802973</v>
      </c>
      <c r="L2037">
        <v>0.61965613382899631</v>
      </c>
      <c r="M2037">
        <v>3.1482983040707443E-2</v>
      </c>
    </row>
    <row r="2038" spans="1:13">
      <c r="A2038" s="14" t="s">
        <v>806</v>
      </c>
      <c r="B2038" t="s">
        <v>277</v>
      </c>
      <c r="C2038" t="s">
        <v>365</v>
      </c>
      <c r="D2038">
        <v>1526.728512421854</v>
      </c>
      <c r="E2038">
        <v>43855.003280155041</v>
      </c>
      <c r="F2038">
        <v>2430.879033046132</v>
      </c>
      <c r="G2038">
        <v>495.49245582634023</v>
      </c>
      <c r="H2038">
        <v>1.8323558503119772E-2</v>
      </c>
      <c r="I2038">
        <v>218.66324680830147</v>
      </c>
      <c r="J2038">
        <v>46477.437945851227</v>
      </c>
      <c r="K2038">
        <v>2310.2042404175177</v>
      </c>
      <c r="L2038">
        <v>567.84842360296477</v>
      </c>
      <c r="M2038">
        <v>2.1812529558498189E-2</v>
      </c>
    </row>
    <row r="2039" spans="1:13">
      <c r="A2039" s="14" t="s">
        <v>806</v>
      </c>
      <c r="B2039" t="s">
        <v>277</v>
      </c>
      <c r="C2039" t="s">
        <v>366</v>
      </c>
      <c r="D2039">
        <v>50</v>
      </c>
      <c r="E2039">
        <v>59824.30000000001</v>
      </c>
      <c r="F2039">
        <v>0</v>
      </c>
      <c r="G2039">
        <v>0</v>
      </c>
      <c r="H2039">
        <v>0.15082254758239261</v>
      </c>
      <c r="I2039">
        <v>15.899999999999999</v>
      </c>
      <c r="J2039">
        <v>51339.779874213833</v>
      </c>
      <c r="K2039">
        <v>0</v>
      </c>
      <c r="L2039">
        <v>0</v>
      </c>
      <c r="M2039">
        <v>6.0232368923693547E-2</v>
      </c>
    </row>
    <row r="2040" spans="1:13">
      <c r="A2040" s="14" t="s">
        <v>806</v>
      </c>
      <c r="B2040" t="s">
        <v>277</v>
      </c>
      <c r="C2040" t="s">
        <v>367</v>
      </c>
      <c r="D2040">
        <v>457.54656125208385</v>
      </c>
      <c r="E2040">
        <v>46466.959745734959</v>
      </c>
      <c r="F2040">
        <v>811.82907152339203</v>
      </c>
      <c r="G2040">
        <v>2.0631124347581378</v>
      </c>
      <c r="H2040">
        <v>9.8949559388773322E-3</v>
      </c>
      <c r="I2040">
        <v>38.961399999999998</v>
      </c>
      <c r="J2040">
        <v>51169.090522286162</v>
      </c>
      <c r="K2040">
        <v>868.47495213211027</v>
      </c>
      <c r="L2040">
        <v>0</v>
      </c>
      <c r="M2040">
        <v>1.4896259478084048E-2</v>
      </c>
    </row>
    <row r="2041" spans="1:13">
      <c r="A2041" s="14" t="s">
        <v>806</v>
      </c>
      <c r="B2041" t="s">
        <v>277</v>
      </c>
      <c r="C2041" t="s">
        <v>368</v>
      </c>
      <c r="D2041">
        <v>150.73782674798517</v>
      </c>
      <c r="E2041">
        <v>41402.484645967699</v>
      </c>
      <c r="F2041">
        <v>32.937983166633153</v>
      </c>
      <c r="G2041">
        <v>0</v>
      </c>
      <c r="H2041">
        <v>6.3298736908800144E-3</v>
      </c>
      <c r="I2041">
        <v>17.996922510421495</v>
      </c>
      <c r="J2041">
        <v>44521.153674961715</v>
      </c>
      <c r="K2041">
        <v>95.683025750810444</v>
      </c>
      <c r="L2041">
        <v>0</v>
      </c>
      <c r="M2041">
        <v>0</v>
      </c>
    </row>
    <row r="2042" spans="1:13">
      <c r="A2042" s="14" t="s">
        <v>806</v>
      </c>
      <c r="B2042" t="s">
        <v>277</v>
      </c>
      <c r="C2042" t="s">
        <v>369</v>
      </c>
      <c r="D2042">
        <v>693.51452442178811</v>
      </c>
      <c r="E2042">
        <v>41842.349364194968</v>
      </c>
      <c r="F2042">
        <v>4334.0053800689575</v>
      </c>
      <c r="G2042">
        <v>1016.6268552022406</v>
      </c>
      <c r="H2042">
        <v>1.6460773150734034E-2</v>
      </c>
      <c r="I2042">
        <v>104.99492429788006</v>
      </c>
      <c r="J2042">
        <v>43538.064773787337</v>
      </c>
      <c r="K2042">
        <v>3980.8230044929833</v>
      </c>
      <c r="L2042">
        <v>1110.3591033529028</v>
      </c>
      <c r="M2042">
        <v>1.0366878657618674E-2</v>
      </c>
    </row>
    <row r="2043" spans="1:13">
      <c r="A2043" s="14" t="s">
        <v>806</v>
      </c>
      <c r="B2043" t="s">
        <v>277</v>
      </c>
      <c r="C2043" t="s">
        <v>370</v>
      </c>
      <c r="D2043">
        <v>111.95029999999996</v>
      </c>
      <c r="E2043">
        <v>41412.334684825917</v>
      </c>
      <c r="F2043">
        <v>1532.9144272056449</v>
      </c>
      <c r="G2043">
        <v>129.90469878151291</v>
      </c>
      <c r="H2043">
        <v>1.0031095341701641E-2</v>
      </c>
      <c r="I2043">
        <v>26.79</v>
      </c>
      <c r="J2043">
        <v>46969.033843473939</v>
      </c>
      <c r="K2043">
        <v>1294.2262038073909</v>
      </c>
      <c r="L2043">
        <v>113.57969391564016</v>
      </c>
      <c r="M2043">
        <v>2.5422616477391507E-2</v>
      </c>
    </row>
    <row r="2044" spans="1:13">
      <c r="A2044" s="14" t="s">
        <v>806</v>
      </c>
      <c r="B2044" t="s">
        <v>277</v>
      </c>
      <c r="C2044" t="s">
        <v>371</v>
      </c>
      <c r="D2044">
        <v>62.979299999999995</v>
      </c>
      <c r="E2044">
        <v>44575.763901789956</v>
      </c>
      <c r="F2044">
        <v>2501.96207325264</v>
      </c>
      <c r="G2044">
        <v>570.82454076180568</v>
      </c>
      <c r="H2044">
        <v>4.9773649585552237E-3</v>
      </c>
      <c r="I2044">
        <v>14.02</v>
      </c>
      <c r="J2044">
        <v>51509.671659534004</v>
      </c>
      <c r="K2044">
        <v>1209.6455064194008</v>
      </c>
      <c r="L2044">
        <v>324.0164051355207</v>
      </c>
      <c r="M2044">
        <v>9.2994440884879292E-2</v>
      </c>
    </row>
    <row r="2045" spans="1:13">
      <c r="A2045" s="14" t="s">
        <v>807</v>
      </c>
      <c r="B2045" t="s">
        <v>278</v>
      </c>
      <c r="C2045" t="s">
        <v>365</v>
      </c>
      <c r="D2045">
        <v>1122.605100000002</v>
      </c>
      <c r="E2045">
        <v>43861.098532467062</v>
      </c>
      <c r="F2045">
        <v>3236.8075470171902</v>
      </c>
      <c r="G2045">
        <v>551.86901431322485</v>
      </c>
      <c r="H2045">
        <v>2.0314010833397705E-2</v>
      </c>
      <c r="I2045">
        <v>158.45119999999994</v>
      </c>
      <c r="J2045">
        <v>47401.907312682648</v>
      </c>
      <c r="K2045">
        <v>2274.1223165239526</v>
      </c>
      <c r="L2045">
        <v>497.49355006462582</v>
      </c>
      <c r="M2045">
        <v>3.466219270816364E-2</v>
      </c>
    </row>
    <row r="2046" spans="1:13">
      <c r="A2046" s="14" t="s">
        <v>807</v>
      </c>
      <c r="B2046" t="s">
        <v>278</v>
      </c>
      <c r="C2046" t="s">
        <v>366</v>
      </c>
      <c r="D2046">
        <v>118.87169999999998</v>
      </c>
      <c r="E2046">
        <v>45108.728002543932</v>
      </c>
      <c r="F2046">
        <v>377.05004639455825</v>
      </c>
      <c r="G2046">
        <v>21.813686520845589</v>
      </c>
      <c r="H2046">
        <v>5.6341256569181743E-2</v>
      </c>
      <c r="I2046">
        <v>30.532500000000002</v>
      </c>
      <c r="J2046">
        <v>50670.118998880971</v>
      </c>
      <c r="K2046">
        <v>79.29255711127486</v>
      </c>
      <c r="L2046">
        <v>33.571767788422171</v>
      </c>
      <c r="M2046">
        <v>6.21651726093485E-2</v>
      </c>
    </row>
    <row r="2047" spans="1:13">
      <c r="A2047" s="14" t="s">
        <v>807</v>
      </c>
      <c r="B2047" t="s">
        <v>278</v>
      </c>
      <c r="C2047" t="s">
        <v>367</v>
      </c>
      <c r="D2047">
        <v>277.43849999999998</v>
      </c>
      <c r="E2047">
        <v>46508.806053173379</v>
      </c>
      <c r="F2047">
        <v>1933.9457213040009</v>
      </c>
      <c r="G2047">
        <v>0</v>
      </c>
      <c r="H2047">
        <v>1.4260304104141638E-2</v>
      </c>
      <c r="I2047">
        <v>40.849800000000002</v>
      </c>
      <c r="J2047">
        <v>48436.298537569346</v>
      </c>
      <c r="K2047">
        <v>1763.9254047755435</v>
      </c>
      <c r="L2047">
        <v>0</v>
      </c>
      <c r="M2047">
        <v>2.5750456990190667E-2</v>
      </c>
    </row>
    <row r="2048" spans="1:13">
      <c r="A2048" s="14" t="s">
        <v>807</v>
      </c>
      <c r="B2048" t="s">
        <v>278</v>
      </c>
      <c r="C2048" t="s">
        <v>368</v>
      </c>
      <c r="D2048">
        <v>99.672399999999982</v>
      </c>
      <c r="E2048">
        <v>41958.788064699977</v>
      </c>
      <c r="F2048">
        <v>797.26182975427514</v>
      </c>
      <c r="G2048">
        <v>0</v>
      </c>
      <c r="H2048">
        <v>1.4563003150729794E-3</v>
      </c>
      <c r="I2048">
        <v>4.0430999999999999</v>
      </c>
      <c r="J2048">
        <v>41570.948241036167</v>
      </c>
      <c r="K2048">
        <v>362.84039474660534</v>
      </c>
      <c r="L2048">
        <v>0</v>
      </c>
      <c r="M2048">
        <v>0</v>
      </c>
    </row>
    <row r="2049" spans="1:13">
      <c r="A2049" s="14" t="s">
        <v>807</v>
      </c>
      <c r="B2049" t="s">
        <v>278</v>
      </c>
      <c r="C2049" t="s">
        <v>369</v>
      </c>
      <c r="D2049">
        <v>544.86419999999976</v>
      </c>
      <c r="E2049">
        <v>42562.219580447745</v>
      </c>
      <c r="F2049">
        <v>4443.7280518705393</v>
      </c>
      <c r="G2049">
        <v>1097.5855268156736</v>
      </c>
      <c r="H2049">
        <v>1.941000801238767E-2</v>
      </c>
      <c r="I2049">
        <v>62.792700000000004</v>
      </c>
      <c r="J2049">
        <v>46232.157071071422</v>
      </c>
      <c r="K2049">
        <v>3815.3857056632378</v>
      </c>
      <c r="L2049">
        <v>1205.2195557763876</v>
      </c>
      <c r="M2049">
        <v>3.936300177669505E-2</v>
      </c>
    </row>
    <row r="2050" spans="1:13">
      <c r="A2050" s="14" t="s">
        <v>807</v>
      </c>
      <c r="B2050" t="s">
        <v>278</v>
      </c>
      <c r="C2050" t="s">
        <v>370</v>
      </c>
      <c r="D2050">
        <v>55.516800000000075</v>
      </c>
      <c r="E2050">
        <v>43812.370382328707</v>
      </c>
      <c r="F2050">
        <v>9001.7009265663619</v>
      </c>
      <c r="G2050">
        <v>274.15467029799947</v>
      </c>
      <c r="H2050">
        <v>1.4849110999934504E-2</v>
      </c>
      <c r="I2050">
        <v>11.983099999999999</v>
      </c>
      <c r="J2050">
        <v>43852.306679128662</v>
      </c>
      <c r="K2050">
        <v>2921.9283824719819</v>
      </c>
      <c r="L2050">
        <v>70.247264898064785</v>
      </c>
      <c r="M2050">
        <v>0</v>
      </c>
    </row>
    <row r="2051" spans="1:13">
      <c r="A2051" s="14" t="s">
        <v>807</v>
      </c>
      <c r="B2051" t="s">
        <v>278</v>
      </c>
      <c r="C2051" t="s">
        <v>371</v>
      </c>
      <c r="D2051">
        <v>26.241500000000002</v>
      </c>
      <c r="E2051">
        <v>44514.334165348773</v>
      </c>
      <c r="F2051">
        <v>1975.7300459196308</v>
      </c>
      <c r="G2051">
        <v>140.33839528990339</v>
      </c>
      <c r="H2051">
        <v>2.5316968021586863E-2</v>
      </c>
      <c r="I2051">
        <v>8.25</v>
      </c>
      <c r="J2051">
        <v>47101.397979797977</v>
      </c>
      <c r="K2051">
        <v>1188.0339393939394</v>
      </c>
      <c r="L2051">
        <v>155.47272727272727</v>
      </c>
      <c r="M2051">
        <v>0</v>
      </c>
    </row>
    <row r="2052" spans="1:13">
      <c r="A2052" s="14" t="s">
        <v>555</v>
      </c>
      <c r="B2052" t="s">
        <v>263</v>
      </c>
      <c r="C2052" t="s">
        <v>365</v>
      </c>
      <c r="D2052">
        <v>436.72617125634059</v>
      </c>
      <c r="E2052">
        <v>43572.816548638206</v>
      </c>
      <c r="F2052">
        <v>4939.1980649904372</v>
      </c>
      <c r="G2052">
        <v>403.45386101575849</v>
      </c>
      <c r="H2052">
        <v>2.1632313901120272E-2</v>
      </c>
      <c r="I2052">
        <v>42.615088642659295</v>
      </c>
      <c r="J2052">
        <v>46325.3040721621</v>
      </c>
      <c r="K2052">
        <v>3462.4325491205259</v>
      </c>
      <c r="L2052">
        <v>401.33471520189812</v>
      </c>
      <c r="M2052">
        <v>3.5804259753072533E-2</v>
      </c>
    </row>
    <row r="2053" spans="1:13">
      <c r="A2053" s="14" t="s">
        <v>555</v>
      </c>
      <c r="B2053" t="s">
        <v>263</v>
      </c>
      <c r="C2053" t="s">
        <v>366</v>
      </c>
      <c r="D2053">
        <v>35.489668424666469</v>
      </c>
      <c r="E2053">
        <v>50996.843598067775</v>
      </c>
      <c r="F2053">
        <v>500.76545622635024</v>
      </c>
      <c r="G2053">
        <v>0</v>
      </c>
      <c r="H2053">
        <v>8.9617961443431302E-2</v>
      </c>
      <c r="I2053">
        <v>10.5</v>
      </c>
      <c r="J2053">
        <v>47079.615079365074</v>
      </c>
      <c r="K2053">
        <v>250</v>
      </c>
      <c r="L2053">
        <v>0</v>
      </c>
      <c r="M2053">
        <v>5.469678495032685E-2</v>
      </c>
    </row>
    <row r="2054" spans="1:13">
      <c r="A2054" s="14" t="s">
        <v>555</v>
      </c>
      <c r="B2054" t="s">
        <v>263</v>
      </c>
      <c r="C2054" t="s">
        <v>367</v>
      </c>
      <c r="D2054">
        <v>120.35720000000001</v>
      </c>
      <c r="E2054">
        <v>45783.665488437728</v>
      </c>
      <c r="F2054">
        <v>1220.0724177697718</v>
      </c>
      <c r="G2054">
        <v>2.1431206442157178</v>
      </c>
      <c r="H2054">
        <v>9.5147132396648463E-3</v>
      </c>
      <c r="I2054">
        <v>9.1595000000000013</v>
      </c>
      <c r="J2054">
        <v>46880.944192732488</v>
      </c>
      <c r="K2054">
        <v>272.94066269992902</v>
      </c>
      <c r="L2054">
        <v>0</v>
      </c>
      <c r="M2054">
        <v>4.173709013579556E-2</v>
      </c>
    </row>
    <row r="2055" spans="1:13">
      <c r="A2055" s="14" t="s">
        <v>555</v>
      </c>
      <c r="B2055" t="s">
        <v>263</v>
      </c>
      <c r="C2055" t="s">
        <v>368</v>
      </c>
      <c r="D2055">
        <v>48.229299999999988</v>
      </c>
      <c r="E2055">
        <v>39138.516472351876</v>
      </c>
      <c r="F2055">
        <v>703.09956810486585</v>
      </c>
      <c r="G2055">
        <v>0</v>
      </c>
      <c r="H2055">
        <v>1.703500748204371E-3</v>
      </c>
      <c r="I2055">
        <v>1</v>
      </c>
      <c r="J2055">
        <v>56938.916666666664</v>
      </c>
      <c r="K2055">
        <v>0</v>
      </c>
      <c r="L2055">
        <v>0</v>
      </c>
      <c r="M2055">
        <v>2.1082534353334747E-2</v>
      </c>
    </row>
    <row r="2056" spans="1:13">
      <c r="A2056" s="14" t="s">
        <v>555</v>
      </c>
      <c r="B2056" t="s">
        <v>263</v>
      </c>
      <c r="C2056" t="s">
        <v>369</v>
      </c>
      <c r="D2056">
        <v>198.0524579088472</v>
      </c>
      <c r="E2056">
        <v>41245.992456417909</v>
      </c>
      <c r="F2056">
        <v>8157.9853997248701</v>
      </c>
      <c r="G2056">
        <v>886.2560548518145</v>
      </c>
      <c r="H2056">
        <v>2.1337832022006665E-2</v>
      </c>
      <c r="I2056">
        <v>13.995700000000001</v>
      </c>
      <c r="J2056">
        <v>43717.144789709215</v>
      </c>
      <c r="K2056">
        <v>9368.0051730174237</v>
      </c>
      <c r="L2056">
        <v>1140.2962669752355</v>
      </c>
      <c r="M2056">
        <v>3.9782730563600793E-2</v>
      </c>
    </row>
    <row r="2057" spans="1:13">
      <c r="A2057" s="14" t="s">
        <v>555</v>
      </c>
      <c r="B2057" t="s">
        <v>263</v>
      </c>
      <c r="C2057" t="s">
        <v>370</v>
      </c>
      <c r="D2057">
        <v>19.393644922826969</v>
      </c>
      <c r="E2057">
        <v>45395.345967023197</v>
      </c>
      <c r="F2057">
        <v>17074.768632596486</v>
      </c>
      <c r="G2057">
        <v>0</v>
      </c>
      <c r="H2057">
        <v>3.5177479556701193E-3</v>
      </c>
      <c r="I2057">
        <v>6.5598886426592795</v>
      </c>
      <c r="J2057">
        <v>47111.952595796327</v>
      </c>
      <c r="K2057">
        <v>1643.6376571827152</v>
      </c>
      <c r="L2057">
        <v>174.34289853072468</v>
      </c>
      <c r="M2057">
        <v>0</v>
      </c>
    </row>
    <row r="2058" spans="1:13">
      <c r="A2058" s="14" t="s">
        <v>555</v>
      </c>
      <c r="B2058" t="s">
        <v>263</v>
      </c>
      <c r="C2058" t="s">
        <v>371</v>
      </c>
      <c r="D2058">
        <v>15.203900000000001</v>
      </c>
      <c r="E2058">
        <v>50793.535211360242</v>
      </c>
      <c r="F2058">
        <v>769.50650819855423</v>
      </c>
      <c r="G2058">
        <v>27.3436420918317</v>
      </c>
      <c r="H2058">
        <v>3.1098126820771007E-2</v>
      </c>
      <c r="I2058">
        <v>1.4</v>
      </c>
      <c r="J2058">
        <v>51839.17857142858</v>
      </c>
      <c r="K2058">
        <v>380.71428571428572</v>
      </c>
      <c r="L2058">
        <v>0</v>
      </c>
      <c r="M2058">
        <v>0</v>
      </c>
    </row>
    <row r="2059" spans="1:13">
      <c r="A2059" s="14" t="s">
        <v>556</v>
      </c>
      <c r="B2059" t="s">
        <v>266</v>
      </c>
      <c r="C2059" t="s">
        <v>365</v>
      </c>
      <c r="D2059">
        <v>66.645999999999987</v>
      </c>
      <c r="E2059">
        <v>44228.660672308426</v>
      </c>
      <c r="F2059">
        <v>1663.2384539207151</v>
      </c>
      <c r="G2059">
        <v>600.62689433724472</v>
      </c>
      <c r="H2059">
        <v>2.3004327362877986E-2</v>
      </c>
      <c r="I2059">
        <v>19.164499999999997</v>
      </c>
      <c r="J2059">
        <v>46349.931687929951</v>
      </c>
      <c r="K2059">
        <v>1698.0536930261683</v>
      </c>
      <c r="L2059">
        <v>680.98411124735856</v>
      </c>
      <c r="M2059">
        <v>1.7408117750218541E-2</v>
      </c>
    </row>
    <row r="2060" spans="1:13">
      <c r="A2060" s="14" t="s">
        <v>556</v>
      </c>
      <c r="B2060" t="s">
        <v>266</v>
      </c>
      <c r="C2060" t="s">
        <v>366</v>
      </c>
      <c r="D2060">
        <v>10.127000000000001</v>
      </c>
      <c r="E2060">
        <v>53932.456140350871</v>
      </c>
      <c r="F2060">
        <v>0</v>
      </c>
      <c r="G2060">
        <v>0</v>
      </c>
      <c r="H2060">
        <v>0.1169273319774569</v>
      </c>
      <c r="I2060">
        <v>2</v>
      </c>
      <c r="J2060">
        <v>51908.333333333328</v>
      </c>
      <c r="K2060">
        <v>0</v>
      </c>
      <c r="L2060">
        <v>0</v>
      </c>
      <c r="M2060">
        <v>1.8572804623535055E-2</v>
      </c>
    </row>
    <row r="2061" spans="1:13">
      <c r="A2061" s="14" t="s">
        <v>556</v>
      </c>
      <c r="B2061" t="s">
        <v>266</v>
      </c>
      <c r="C2061" t="s">
        <v>367</v>
      </c>
      <c r="D2061">
        <v>17.264299999999999</v>
      </c>
      <c r="E2061">
        <v>46436.220939549639</v>
      </c>
      <c r="F2061">
        <v>989.55648361068802</v>
      </c>
      <c r="G2061">
        <v>0</v>
      </c>
      <c r="H2061">
        <v>5.3757278401204596E-3</v>
      </c>
      <c r="I2061">
        <v>6.3949999999999996</v>
      </c>
      <c r="J2061">
        <v>49150.944748501439</v>
      </c>
      <c r="K2061">
        <v>377.95152462861614</v>
      </c>
      <c r="L2061">
        <v>0</v>
      </c>
      <c r="M2061">
        <v>3.8959732007137877E-2</v>
      </c>
    </row>
    <row r="2062" spans="1:13">
      <c r="A2062" s="14" t="s">
        <v>556</v>
      </c>
      <c r="B2062" t="s">
        <v>266</v>
      </c>
      <c r="C2062" t="s">
        <v>368</v>
      </c>
      <c r="D2062">
        <v>12.084999999999999</v>
      </c>
      <c r="E2062">
        <v>41343.039649703496</v>
      </c>
      <c r="F2062">
        <v>668.9284236657013</v>
      </c>
      <c r="G2062">
        <v>4.9325610260653709</v>
      </c>
      <c r="H2062">
        <v>4.1260054218678829E-3</v>
      </c>
      <c r="I2062">
        <v>1.5817000000000001</v>
      </c>
      <c r="J2062">
        <v>41653.25177551579</v>
      </c>
      <c r="K2062">
        <v>0</v>
      </c>
      <c r="L2062">
        <v>0</v>
      </c>
      <c r="M2062">
        <v>0</v>
      </c>
    </row>
    <row r="2063" spans="1:13">
      <c r="A2063" s="14" t="s">
        <v>556</v>
      </c>
      <c r="B2063" t="s">
        <v>266</v>
      </c>
      <c r="C2063" t="s">
        <v>369</v>
      </c>
      <c r="D2063">
        <v>24.019700000000004</v>
      </c>
      <c r="E2063">
        <v>40444.035624924538</v>
      </c>
      <c r="F2063">
        <v>3532.4000716078881</v>
      </c>
      <c r="G2063">
        <v>1664.0411828624003</v>
      </c>
      <c r="H2063">
        <v>0</v>
      </c>
      <c r="I2063">
        <v>7.4078000000000008</v>
      </c>
      <c r="J2063">
        <v>42718.331915908457</v>
      </c>
      <c r="K2063">
        <v>3993.0006209670883</v>
      </c>
      <c r="L2063">
        <v>1761.7538270471664</v>
      </c>
      <c r="M2063">
        <v>0</v>
      </c>
    </row>
    <row r="2064" spans="1:13">
      <c r="A2064" s="14" t="s">
        <v>556</v>
      </c>
      <c r="B2064" t="s">
        <v>266</v>
      </c>
      <c r="C2064" t="s">
        <v>370</v>
      </c>
      <c r="D2064">
        <v>3</v>
      </c>
    </row>
    <row r="2065" spans="1:13">
      <c r="A2065" s="14" t="s">
        <v>556</v>
      </c>
      <c r="B2065" t="s">
        <v>266</v>
      </c>
      <c r="C2065" t="s">
        <v>371</v>
      </c>
      <c r="D2065">
        <v>0.15</v>
      </c>
    </row>
    <row r="2066" spans="1:13">
      <c r="A2066" s="14" t="s">
        <v>557</v>
      </c>
      <c r="B2066" t="s">
        <v>267</v>
      </c>
      <c r="C2066" t="s">
        <v>365</v>
      </c>
      <c r="D2066">
        <v>494.13380000000012</v>
      </c>
      <c r="E2066">
        <v>44145.976275150562</v>
      </c>
      <c r="F2066">
        <v>3035.5169389343541</v>
      </c>
      <c r="G2066">
        <v>448.3512158043024</v>
      </c>
      <c r="H2066">
        <v>1.4491398853581364E-2</v>
      </c>
      <c r="I2066">
        <v>75.353300000000019</v>
      </c>
      <c r="J2066">
        <v>47440.635114852295</v>
      </c>
      <c r="K2066">
        <v>4059.2613727600492</v>
      </c>
      <c r="L2066">
        <v>572.81791242055726</v>
      </c>
      <c r="M2066">
        <v>4.4368259196913971E-2</v>
      </c>
    </row>
    <row r="2067" spans="1:13">
      <c r="A2067" s="14" t="s">
        <v>557</v>
      </c>
      <c r="B2067" t="s">
        <v>267</v>
      </c>
      <c r="C2067" t="s">
        <v>366</v>
      </c>
      <c r="D2067">
        <v>22.998000000000001</v>
      </c>
      <c r="E2067">
        <v>45315.219511841606</v>
      </c>
      <c r="F2067">
        <v>1644.7951995825724</v>
      </c>
      <c r="G2067">
        <v>13.442908078963386</v>
      </c>
      <c r="H2067">
        <v>4.6423809116698293E-2</v>
      </c>
      <c r="I2067">
        <v>10.95</v>
      </c>
      <c r="J2067">
        <v>56674.509132420098</v>
      </c>
      <c r="K2067">
        <v>4917.3515981735163</v>
      </c>
      <c r="L2067">
        <v>0</v>
      </c>
      <c r="M2067">
        <v>0.14126478615519097</v>
      </c>
    </row>
    <row r="2068" spans="1:13">
      <c r="A2068" s="14" t="s">
        <v>557</v>
      </c>
      <c r="B2068" t="s">
        <v>267</v>
      </c>
      <c r="C2068" t="s">
        <v>367</v>
      </c>
      <c r="D2068">
        <v>134.94130000000001</v>
      </c>
      <c r="E2068">
        <v>47917.910296489412</v>
      </c>
      <c r="F2068">
        <v>1490.4451046492065</v>
      </c>
      <c r="G2068">
        <v>0</v>
      </c>
      <c r="H2068">
        <v>1.715241389124654E-2</v>
      </c>
      <c r="I2068">
        <v>16.539000000000001</v>
      </c>
      <c r="J2068">
        <v>49135.225678698829</v>
      </c>
      <c r="K2068">
        <v>1006.0148739343369</v>
      </c>
      <c r="L2068">
        <v>5.7796722897394037</v>
      </c>
      <c r="M2068">
        <v>1.6878877789377151E-2</v>
      </c>
    </row>
    <row r="2069" spans="1:13">
      <c r="A2069" s="14" t="s">
        <v>557</v>
      </c>
      <c r="B2069" t="s">
        <v>267</v>
      </c>
      <c r="C2069" t="s">
        <v>368</v>
      </c>
      <c r="D2069">
        <v>53.326399999999971</v>
      </c>
      <c r="E2069">
        <v>40425.067696300539</v>
      </c>
      <c r="F2069">
        <v>548.49005370698217</v>
      </c>
      <c r="G2069">
        <v>0</v>
      </c>
      <c r="H2069">
        <v>1.012571938001003E-2</v>
      </c>
      <c r="I2069">
        <v>4.3422999999999998</v>
      </c>
      <c r="J2069">
        <v>48826.153766437143</v>
      </c>
      <c r="K2069">
        <v>888.46924440964472</v>
      </c>
      <c r="L2069">
        <v>0</v>
      </c>
      <c r="M2069">
        <v>1.8359321404429988E-3</v>
      </c>
    </row>
    <row r="2070" spans="1:13">
      <c r="A2070" s="14" t="s">
        <v>557</v>
      </c>
      <c r="B2070" t="s">
        <v>267</v>
      </c>
      <c r="C2070" t="s">
        <v>369</v>
      </c>
      <c r="D2070">
        <v>243.18549999999965</v>
      </c>
      <c r="E2070">
        <v>42234.185939094627</v>
      </c>
      <c r="F2070">
        <v>4248.5200803501903</v>
      </c>
      <c r="G2070">
        <v>885.63195585263213</v>
      </c>
      <c r="H2070">
        <v>9.5677660786406653E-3</v>
      </c>
      <c r="I2070">
        <v>32.082000000000008</v>
      </c>
      <c r="J2070">
        <v>42327.814298776044</v>
      </c>
      <c r="K2070">
        <v>6642.2115204787697</v>
      </c>
      <c r="L2070">
        <v>1329.8385387444666</v>
      </c>
      <c r="M2070">
        <v>2.434715314548426E-2</v>
      </c>
    </row>
    <row r="2071" spans="1:13">
      <c r="A2071" s="14" t="s">
        <v>557</v>
      </c>
      <c r="B2071" t="s">
        <v>267</v>
      </c>
      <c r="C2071" t="s">
        <v>370</v>
      </c>
      <c r="D2071">
        <v>18.779400000000003</v>
      </c>
      <c r="E2071">
        <v>50007.166185643116</v>
      </c>
      <c r="F2071">
        <v>8452.8733612362485</v>
      </c>
      <c r="G2071">
        <v>138.89474637102356</v>
      </c>
      <c r="H2071">
        <v>2.7741088036332059E-2</v>
      </c>
      <c r="I2071">
        <v>4.8499999999999996</v>
      </c>
      <c r="J2071">
        <v>56713.152920962209</v>
      </c>
      <c r="K2071">
        <v>2848.9567010309283</v>
      </c>
      <c r="L2071">
        <v>29.61237113402062</v>
      </c>
      <c r="M2071">
        <v>8.398579509301847E-2</v>
      </c>
    </row>
    <row r="2072" spans="1:13">
      <c r="A2072" s="14" t="s">
        <v>557</v>
      </c>
      <c r="B2072" t="s">
        <v>267</v>
      </c>
      <c r="C2072" t="s">
        <v>371</v>
      </c>
      <c r="D2072">
        <v>20.903199999999995</v>
      </c>
      <c r="E2072">
        <v>44978.039399071291</v>
      </c>
      <c r="F2072">
        <v>1905.6675532932759</v>
      </c>
      <c r="G2072">
        <v>155.72352558459954</v>
      </c>
      <c r="H2072">
        <v>1.2880185845838856E-2</v>
      </c>
      <c r="I2072">
        <v>6.59</v>
      </c>
      <c r="J2072">
        <v>44998.103186646433</v>
      </c>
      <c r="K2072">
        <v>701.7283763277693</v>
      </c>
      <c r="L2072">
        <v>39.549317147192717</v>
      </c>
      <c r="M2072">
        <v>0</v>
      </c>
    </row>
    <row r="2073" spans="1:13">
      <c r="A2073" s="14" t="s">
        <v>558</v>
      </c>
      <c r="B2073" t="s">
        <v>268</v>
      </c>
      <c r="C2073" t="s">
        <v>365</v>
      </c>
      <c r="D2073">
        <v>224.16200000000006</v>
      </c>
      <c r="E2073">
        <v>44505.359992624421</v>
      </c>
      <c r="F2073">
        <v>2275.0570569498841</v>
      </c>
      <c r="G2073">
        <v>451.66330600190935</v>
      </c>
      <c r="H2073">
        <v>1.339183220057139E-2</v>
      </c>
      <c r="I2073">
        <v>40.772299999999987</v>
      </c>
      <c r="J2073">
        <v>45660.980044458302</v>
      </c>
      <c r="K2073">
        <v>2384.4391903326527</v>
      </c>
      <c r="L2073">
        <v>473.91047353227572</v>
      </c>
      <c r="M2073">
        <v>3.3001394913285263E-2</v>
      </c>
    </row>
    <row r="2074" spans="1:13">
      <c r="A2074" s="14" t="s">
        <v>558</v>
      </c>
      <c r="B2074" t="s">
        <v>268</v>
      </c>
      <c r="C2074" t="s">
        <v>366</v>
      </c>
      <c r="D2074">
        <v>19.8231</v>
      </c>
      <c r="E2074">
        <v>53387.432381077306</v>
      </c>
      <c r="F2074">
        <v>121.08600572059871</v>
      </c>
      <c r="G2074">
        <v>11.671736509425871</v>
      </c>
      <c r="H2074">
        <v>6.9963549618219087E-2</v>
      </c>
      <c r="I2074">
        <v>8.4</v>
      </c>
      <c r="J2074">
        <v>57260.515873015866</v>
      </c>
      <c r="K2074">
        <v>99.166666666666657</v>
      </c>
      <c r="L2074">
        <v>0</v>
      </c>
      <c r="M2074">
        <v>0.11130543548645971</v>
      </c>
    </row>
    <row r="2075" spans="1:13">
      <c r="A2075" s="14" t="s">
        <v>558</v>
      </c>
      <c r="B2075" t="s">
        <v>268</v>
      </c>
      <c r="C2075" t="s">
        <v>367</v>
      </c>
      <c r="D2075">
        <v>50.80169999999999</v>
      </c>
      <c r="E2075">
        <v>48210.168344103964</v>
      </c>
      <c r="F2075">
        <v>1410.4646104362653</v>
      </c>
      <c r="G2075">
        <v>0</v>
      </c>
      <c r="H2075">
        <v>1.5876098091839742E-2</v>
      </c>
      <c r="I2075">
        <v>3.4</v>
      </c>
      <c r="J2075">
        <v>43573.03921568628</v>
      </c>
      <c r="K2075">
        <v>588.23529411764707</v>
      </c>
      <c r="L2075">
        <v>0</v>
      </c>
      <c r="M2075">
        <v>0</v>
      </c>
    </row>
    <row r="2076" spans="1:13">
      <c r="A2076" s="14" t="s">
        <v>558</v>
      </c>
      <c r="B2076" t="s">
        <v>268</v>
      </c>
      <c r="C2076" t="s">
        <v>368</v>
      </c>
      <c r="D2076">
        <v>24.572900000000004</v>
      </c>
      <c r="E2076">
        <v>39750.518932102699</v>
      </c>
      <c r="F2076">
        <v>2932.9464572761044</v>
      </c>
      <c r="G2076">
        <v>0</v>
      </c>
      <c r="H2076">
        <v>3.1048097782728841E-3</v>
      </c>
      <c r="I2076">
        <v>5.5107999999999997</v>
      </c>
      <c r="J2076">
        <v>41660.334252740082</v>
      </c>
      <c r="K2076">
        <v>2757.494374682442</v>
      </c>
      <c r="L2076">
        <v>0</v>
      </c>
      <c r="M2076">
        <v>9.2389925768177391E-3</v>
      </c>
    </row>
    <row r="2077" spans="1:13">
      <c r="A2077" s="14" t="s">
        <v>558</v>
      </c>
      <c r="B2077" t="s">
        <v>268</v>
      </c>
      <c r="C2077" t="s">
        <v>369</v>
      </c>
      <c r="D2077">
        <v>101.84119999999996</v>
      </c>
      <c r="E2077">
        <v>41086.173564006196</v>
      </c>
      <c r="F2077">
        <v>3488.582027705881</v>
      </c>
      <c r="G2077">
        <v>991.88128183878473</v>
      </c>
      <c r="H2077">
        <v>2.6896592130092292E-3</v>
      </c>
      <c r="I2077">
        <v>20.627700000000008</v>
      </c>
      <c r="J2077">
        <v>41786.84786314841</v>
      </c>
      <c r="K2077">
        <v>3782.4415712852124</v>
      </c>
      <c r="L2077">
        <v>936.72198063768599</v>
      </c>
      <c r="M2077">
        <v>4.4803685680369892E-3</v>
      </c>
    </row>
    <row r="2078" spans="1:13">
      <c r="A2078" s="14" t="s">
        <v>558</v>
      </c>
      <c r="B2078" t="s">
        <v>268</v>
      </c>
      <c r="C2078" t="s">
        <v>370</v>
      </c>
      <c r="D2078">
        <v>13.278499999999999</v>
      </c>
      <c r="E2078">
        <v>44042.39654328426</v>
      </c>
      <c r="F2078">
        <v>527.16797831080316</v>
      </c>
      <c r="G2078">
        <v>0</v>
      </c>
      <c r="H2078">
        <v>2.356866094951335E-3</v>
      </c>
      <c r="I2078">
        <v>1.8338000000000001</v>
      </c>
      <c r="J2078">
        <v>44025.981568328061</v>
      </c>
      <c r="K2078">
        <v>636.38346602682952</v>
      </c>
      <c r="L2078">
        <v>0</v>
      </c>
      <c r="M2078">
        <v>0</v>
      </c>
    </row>
    <row r="2079" spans="1:13">
      <c r="A2079" s="14" t="s">
        <v>558</v>
      </c>
      <c r="B2079" t="s">
        <v>268</v>
      </c>
      <c r="C2079" t="s">
        <v>371</v>
      </c>
      <c r="D2079">
        <v>13.844599999999998</v>
      </c>
      <c r="E2079">
        <v>52228.296832940883</v>
      </c>
      <c r="F2079">
        <v>113.73820839894255</v>
      </c>
      <c r="G2079">
        <v>0</v>
      </c>
      <c r="H2079">
        <v>1.2888210182855337E-2</v>
      </c>
      <c r="I2079">
        <v>1</v>
      </c>
      <c r="J2079">
        <v>60283.333333333336</v>
      </c>
      <c r="K2079">
        <v>0</v>
      </c>
      <c r="L2079">
        <v>0</v>
      </c>
      <c r="M2079">
        <v>7.5391208183577585E-2</v>
      </c>
    </row>
    <row r="2080" spans="1:13">
      <c r="A2080" s="14" t="s">
        <v>559</v>
      </c>
      <c r="B2080" t="s">
        <v>269</v>
      </c>
      <c r="C2080" t="s">
        <v>365</v>
      </c>
      <c r="D2080">
        <v>421.77549999999979</v>
      </c>
      <c r="E2080">
        <v>44412.242987323822</v>
      </c>
      <c r="F2080">
        <v>2473.5089876012253</v>
      </c>
      <c r="G2080">
        <v>486.285500224646</v>
      </c>
      <c r="H2080">
        <v>2.6811310037371146E-2</v>
      </c>
      <c r="I2080">
        <v>59.304800000000007</v>
      </c>
      <c r="J2080">
        <v>44439.076168792402</v>
      </c>
      <c r="K2080">
        <v>2711.2390565350529</v>
      </c>
      <c r="L2080">
        <v>642.96768558362896</v>
      </c>
      <c r="M2080">
        <v>7.0122735885326578E-3</v>
      </c>
    </row>
    <row r="2081" spans="1:13">
      <c r="A2081" s="14" t="s">
        <v>559</v>
      </c>
      <c r="B2081" t="s">
        <v>269</v>
      </c>
      <c r="C2081" t="s">
        <v>366</v>
      </c>
      <c r="D2081">
        <v>37.619999999999997</v>
      </c>
      <c r="E2081">
        <v>51491.954634059919</v>
      </c>
      <c r="F2081">
        <v>39.898989898989903</v>
      </c>
      <c r="G2081">
        <v>0</v>
      </c>
      <c r="H2081">
        <v>6.6356195144848959E-2</v>
      </c>
      <c r="I2081">
        <v>5.1100000000000003</v>
      </c>
      <c r="J2081">
        <v>46736.545988258316</v>
      </c>
      <c r="K2081">
        <v>293.54207436399213</v>
      </c>
      <c r="L2081">
        <v>0</v>
      </c>
      <c r="M2081">
        <v>0</v>
      </c>
    </row>
    <row r="2082" spans="1:13">
      <c r="A2082" s="14" t="s">
        <v>559</v>
      </c>
      <c r="B2082" t="s">
        <v>269</v>
      </c>
      <c r="C2082" t="s">
        <v>367</v>
      </c>
      <c r="D2082">
        <v>99.442799999999949</v>
      </c>
      <c r="E2082">
        <v>45927.114071271797</v>
      </c>
      <c r="F2082">
        <v>1157.6604842180636</v>
      </c>
      <c r="G2082">
        <v>0</v>
      </c>
      <c r="H2082">
        <v>1.3732666775871597E-2</v>
      </c>
      <c r="I2082">
        <v>17.975000000000001</v>
      </c>
      <c r="J2082">
        <v>49549.357904496981</v>
      </c>
      <c r="K2082">
        <v>1611.3490959666201</v>
      </c>
      <c r="L2082">
        <v>0</v>
      </c>
      <c r="M2082">
        <v>1.8750082971885518E-2</v>
      </c>
    </row>
    <row r="2083" spans="1:13">
      <c r="A2083" s="14" t="s">
        <v>559</v>
      </c>
      <c r="B2083" t="s">
        <v>269</v>
      </c>
      <c r="C2083" t="s">
        <v>368</v>
      </c>
      <c r="D2083">
        <v>58.049199999999992</v>
      </c>
      <c r="E2083">
        <v>38602.522716362451</v>
      </c>
      <c r="F2083">
        <v>657.66625552117864</v>
      </c>
      <c r="G2083">
        <v>0</v>
      </c>
      <c r="H2083">
        <v>2.4183613153743407E-3</v>
      </c>
      <c r="I2083">
        <v>1.8</v>
      </c>
      <c r="J2083">
        <v>36384.259259259255</v>
      </c>
      <c r="K2083">
        <v>462.77777777777777</v>
      </c>
      <c r="L2083">
        <v>0</v>
      </c>
      <c r="M2083">
        <v>0</v>
      </c>
    </row>
    <row r="2084" spans="1:13">
      <c r="A2084" s="14" t="s">
        <v>559</v>
      </c>
      <c r="B2084" t="s">
        <v>269</v>
      </c>
      <c r="C2084" t="s">
        <v>369</v>
      </c>
      <c r="D2084">
        <v>174.12889999999985</v>
      </c>
      <c r="E2084">
        <v>43896.057295869126</v>
      </c>
      <c r="F2084">
        <v>3518.7949272062265</v>
      </c>
      <c r="G2084">
        <v>1035.3967664184418</v>
      </c>
      <c r="H2084">
        <v>3.4546786825888222E-2</v>
      </c>
      <c r="I2084">
        <v>27.609800000000003</v>
      </c>
      <c r="J2084">
        <v>41890.315493351387</v>
      </c>
      <c r="K2084">
        <v>3484.5721446732673</v>
      </c>
      <c r="L2084">
        <v>1354.2963005889214</v>
      </c>
      <c r="M2084">
        <v>1.8879171269914877E-3</v>
      </c>
    </row>
    <row r="2085" spans="1:13">
      <c r="A2085" s="14" t="s">
        <v>559</v>
      </c>
      <c r="B2085" t="s">
        <v>269</v>
      </c>
      <c r="C2085" t="s">
        <v>370</v>
      </c>
      <c r="D2085">
        <v>32.981099999999984</v>
      </c>
      <c r="E2085">
        <v>45858.000541724417</v>
      </c>
      <c r="F2085">
        <v>7592.9347414125095</v>
      </c>
      <c r="G2085">
        <v>641.81970886356146</v>
      </c>
      <c r="H2085">
        <v>1.9824483529295837E-2</v>
      </c>
      <c r="I2085">
        <v>3.11</v>
      </c>
      <c r="J2085">
        <v>43328.376205787783</v>
      </c>
      <c r="K2085">
        <v>9213.23151125402</v>
      </c>
      <c r="L2085">
        <v>237.6913183279743</v>
      </c>
      <c r="M2085">
        <v>0</v>
      </c>
    </row>
    <row r="2086" spans="1:13">
      <c r="A2086" s="14" t="s">
        <v>559</v>
      </c>
      <c r="B2086" t="s">
        <v>269</v>
      </c>
      <c r="C2086" t="s">
        <v>371</v>
      </c>
      <c r="D2086">
        <v>19.5535</v>
      </c>
      <c r="E2086">
        <v>42492.791827550049</v>
      </c>
      <c r="F2086">
        <v>1294.8709949625388</v>
      </c>
      <c r="G2086">
        <v>186.30373078988413</v>
      </c>
      <c r="H2086">
        <v>1.3516669105440665E-2</v>
      </c>
      <c r="I2086">
        <v>3.7</v>
      </c>
      <c r="J2086">
        <v>40311.05855855855</v>
      </c>
      <c r="K2086">
        <v>1251.6216216216217</v>
      </c>
      <c r="L2086">
        <v>0</v>
      </c>
      <c r="M2086">
        <v>0</v>
      </c>
    </row>
    <row r="2087" spans="1:13">
      <c r="A2087" s="14" t="s">
        <v>560</v>
      </c>
      <c r="B2087" t="s">
        <v>270</v>
      </c>
      <c r="C2087" t="s">
        <v>365</v>
      </c>
      <c r="D2087">
        <v>178.17019999999997</v>
      </c>
      <c r="E2087">
        <v>45169.987629805648</v>
      </c>
      <c r="F2087">
        <v>2383.87311682874</v>
      </c>
      <c r="G2087">
        <v>437.97857329676913</v>
      </c>
      <c r="H2087">
        <v>1.9277231804974277E-2</v>
      </c>
      <c r="I2087">
        <v>15.869599999999997</v>
      </c>
      <c r="J2087">
        <v>46460.133420712154</v>
      </c>
      <c r="K2087">
        <v>2943.3312748903568</v>
      </c>
      <c r="L2087">
        <v>807.71538034985133</v>
      </c>
      <c r="M2087">
        <v>4.1163846526449097E-2</v>
      </c>
    </row>
    <row r="2088" spans="1:13">
      <c r="A2088" s="14" t="s">
        <v>560</v>
      </c>
      <c r="B2088" t="s">
        <v>270</v>
      </c>
      <c r="C2088" t="s">
        <v>366</v>
      </c>
      <c r="D2088">
        <v>10.15</v>
      </c>
      <c r="E2088">
        <v>50329.310344827587</v>
      </c>
      <c r="F2088">
        <v>0</v>
      </c>
      <c r="G2088">
        <v>0</v>
      </c>
      <c r="H2088">
        <v>5.5205208389408976E-2</v>
      </c>
      <c r="I2088">
        <v>2.4500000000000002</v>
      </c>
      <c r="J2088">
        <v>67472.448979591834</v>
      </c>
      <c r="K2088">
        <v>527.34693877551013</v>
      </c>
      <c r="L2088">
        <v>0</v>
      </c>
      <c r="M2088">
        <v>0.16563575120773669</v>
      </c>
    </row>
    <row r="2089" spans="1:13">
      <c r="A2089" s="14" t="s">
        <v>560</v>
      </c>
      <c r="B2089" t="s">
        <v>270</v>
      </c>
      <c r="C2089" t="s">
        <v>367</v>
      </c>
      <c r="D2089">
        <v>43.145200000000003</v>
      </c>
      <c r="E2089">
        <v>47446.101285117838</v>
      </c>
      <c r="F2089">
        <v>1198.0771905101842</v>
      </c>
      <c r="G2089">
        <v>0</v>
      </c>
      <c r="H2089">
        <v>9.8878094161133478E-3</v>
      </c>
      <c r="I2089">
        <v>1.25</v>
      </c>
      <c r="J2089">
        <v>42070</v>
      </c>
      <c r="K2089">
        <v>3315.2</v>
      </c>
      <c r="L2089">
        <v>0</v>
      </c>
      <c r="M2089">
        <v>0</v>
      </c>
    </row>
    <row r="2090" spans="1:13">
      <c r="A2090" s="14" t="s">
        <v>560</v>
      </c>
      <c r="B2090" t="s">
        <v>270</v>
      </c>
      <c r="C2090" t="s">
        <v>368</v>
      </c>
      <c r="D2090">
        <v>31.018400000000007</v>
      </c>
      <c r="E2090">
        <v>39619.412348799407</v>
      </c>
      <c r="F2090">
        <v>942.11822660098505</v>
      </c>
      <c r="G2090">
        <v>0</v>
      </c>
      <c r="H2090">
        <v>2.0624134939477242E-3</v>
      </c>
      <c r="I2090">
        <v>0.25</v>
      </c>
      <c r="J2090">
        <v>36200</v>
      </c>
      <c r="K2090">
        <v>0</v>
      </c>
      <c r="L2090">
        <v>0</v>
      </c>
      <c r="M2090">
        <v>0</v>
      </c>
    </row>
    <row r="2091" spans="1:13">
      <c r="A2091" s="14" t="s">
        <v>560</v>
      </c>
      <c r="B2091" t="s">
        <v>270</v>
      </c>
      <c r="C2091" t="s">
        <v>369</v>
      </c>
      <c r="D2091">
        <v>74.856699999999961</v>
      </c>
      <c r="E2091">
        <v>44679.896088125723</v>
      </c>
      <c r="F2091">
        <v>4414.4931582610516</v>
      </c>
      <c r="G2091">
        <v>1042.4548504008333</v>
      </c>
      <c r="H2091">
        <v>2.4670135686841514E-2</v>
      </c>
      <c r="I2091">
        <v>9.4458000000000002</v>
      </c>
      <c r="J2091">
        <v>40676.092901959957</v>
      </c>
      <c r="K2091">
        <v>4369.5070825128623</v>
      </c>
      <c r="L2091">
        <v>1357.0179338965463</v>
      </c>
      <c r="M2091">
        <v>0</v>
      </c>
    </row>
    <row r="2092" spans="1:13">
      <c r="A2092" s="14" t="s">
        <v>560</v>
      </c>
      <c r="B2092" t="s">
        <v>270</v>
      </c>
      <c r="C2092" t="s">
        <v>370</v>
      </c>
      <c r="D2092">
        <v>8.5729000000000006</v>
      </c>
      <c r="E2092">
        <v>47071.714744524412</v>
      </c>
      <c r="F2092">
        <v>739.07312578007441</v>
      </c>
      <c r="G2092">
        <v>0</v>
      </c>
      <c r="H2092">
        <v>2.7909991979628426E-2</v>
      </c>
      <c r="I2092">
        <v>1.65</v>
      </c>
      <c r="J2092">
        <v>55247.979797979795</v>
      </c>
      <c r="K2092">
        <v>0</v>
      </c>
      <c r="L2092">
        <v>0</v>
      </c>
      <c r="M2092">
        <v>5.131866424111671E-2</v>
      </c>
    </row>
    <row r="2093" spans="1:13">
      <c r="A2093" s="14" t="s">
        <v>560</v>
      </c>
      <c r="B2093" t="s">
        <v>270</v>
      </c>
      <c r="C2093" t="s">
        <v>371</v>
      </c>
      <c r="D2093">
        <v>10.427</v>
      </c>
      <c r="E2093">
        <v>49196.340270451707</v>
      </c>
      <c r="F2093">
        <v>674.25721684089376</v>
      </c>
      <c r="G2093">
        <v>0</v>
      </c>
      <c r="H2093">
        <v>1.8611833204128382E-2</v>
      </c>
      <c r="I2093">
        <v>0.82379999999999998</v>
      </c>
      <c r="J2093">
        <v>42463.37501011572</v>
      </c>
      <c r="K2093">
        <v>0</v>
      </c>
      <c r="L2093">
        <v>0</v>
      </c>
      <c r="M2093">
        <v>0</v>
      </c>
    </row>
    <row r="2094" spans="1:13">
      <c r="A2094" s="14" t="s">
        <v>561</v>
      </c>
      <c r="B2094" t="s">
        <v>271</v>
      </c>
      <c r="C2094" t="s">
        <v>365</v>
      </c>
      <c r="D2094">
        <v>422.94560000000018</v>
      </c>
      <c r="E2094">
        <v>44245.703271295359</v>
      </c>
      <c r="F2094">
        <v>2109.3573026885724</v>
      </c>
      <c r="G2094">
        <v>315.50348319027307</v>
      </c>
      <c r="H2094">
        <v>1.3276525677075615E-2</v>
      </c>
      <c r="I2094">
        <v>53.647899999999993</v>
      </c>
      <c r="J2094">
        <v>45582.906910925987</v>
      </c>
      <c r="K2094">
        <v>2954.9236782800454</v>
      </c>
      <c r="L2094">
        <v>622.1954633825369</v>
      </c>
      <c r="M2094">
        <v>3.8551455782373997E-2</v>
      </c>
    </row>
    <row r="2095" spans="1:13">
      <c r="A2095" s="14" t="s">
        <v>561</v>
      </c>
      <c r="B2095" t="s">
        <v>271</v>
      </c>
      <c r="C2095" t="s">
        <v>366</v>
      </c>
      <c r="D2095">
        <v>26.83</v>
      </c>
      <c r="E2095">
        <v>52552.633867561191</v>
      </c>
      <c r="F2095">
        <v>150.6522549385017</v>
      </c>
      <c r="G2095">
        <v>0</v>
      </c>
      <c r="H2095">
        <v>7.3073810948029727E-2</v>
      </c>
      <c r="I2095">
        <v>6.8</v>
      </c>
      <c r="J2095">
        <v>65671.07843137256</v>
      </c>
      <c r="K2095">
        <v>821.17647058823536</v>
      </c>
      <c r="L2095">
        <v>0</v>
      </c>
      <c r="M2095">
        <v>0.1707883565976282</v>
      </c>
    </row>
    <row r="2096" spans="1:13">
      <c r="A2096" s="14" t="s">
        <v>561</v>
      </c>
      <c r="B2096" t="s">
        <v>271</v>
      </c>
      <c r="C2096" t="s">
        <v>367</v>
      </c>
      <c r="D2096">
        <v>120.84290000000004</v>
      </c>
      <c r="E2096">
        <v>45779.987005166739</v>
      </c>
      <c r="F2096">
        <v>1058.6223932063858</v>
      </c>
      <c r="G2096">
        <v>1.1550533792221136</v>
      </c>
      <c r="H2096">
        <v>7.0393760530183284E-3</v>
      </c>
      <c r="I2096">
        <v>10.658000000000001</v>
      </c>
      <c r="J2096">
        <v>44956.958779007939</v>
      </c>
      <c r="K2096">
        <v>792.08106586601605</v>
      </c>
      <c r="L2096">
        <v>0</v>
      </c>
      <c r="M2096">
        <v>0</v>
      </c>
    </row>
    <row r="2097" spans="1:13">
      <c r="A2097" s="14" t="s">
        <v>561</v>
      </c>
      <c r="B2097" t="s">
        <v>271</v>
      </c>
      <c r="C2097" t="s">
        <v>368</v>
      </c>
      <c r="D2097">
        <v>61.567600000000006</v>
      </c>
      <c r="E2097">
        <v>42332.40587040368</v>
      </c>
      <c r="F2097">
        <v>77.475815201502087</v>
      </c>
      <c r="G2097">
        <v>0</v>
      </c>
      <c r="H2097">
        <v>7.4610404072970775E-3</v>
      </c>
      <c r="I2097">
        <v>0.8</v>
      </c>
      <c r="J2097">
        <v>38708.333333333336</v>
      </c>
      <c r="K2097">
        <v>0</v>
      </c>
      <c r="L2097">
        <v>0</v>
      </c>
      <c r="M2097">
        <v>0</v>
      </c>
    </row>
    <row r="2098" spans="1:13">
      <c r="A2098" s="14" t="s">
        <v>561</v>
      </c>
      <c r="B2098" t="s">
        <v>271</v>
      </c>
      <c r="C2098" t="s">
        <v>369</v>
      </c>
      <c r="D2098">
        <v>178.68419999999992</v>
      </c>
      <c r="E2098">
        <v>41984.507476505125</v>
      </c>
      <c r="F2098">
        <v>3957.9000829396227</v>
      </c>
      <c r="G2098">
        <v>745.81261241900575</v>
      </c>
      <c r="H2098">
        <v>3.0684744985344787E-3</v>
      </c>
      <c r="I2098">
        <v>30.989900000000002</v>
      </c>
      <c r="J2098">
        <v>41627.787279081262</v>
      </c>
      <c r="K2098">
        <v>4214.936156618769</v>
      </c>
      <c r="L2098">
        <v>1077.1083482037693</v>
      </c>
      <c r="M2098">
        <v>1.0038634011890863E-2</v>
      </c>
    </row>
    <row r="2099" spans="1:13">
      <c r="A2099" s="14" t="s">
        <v>561</v>
      </c>
      <c r="B2099" t="s">
        <v>271</v>
      </c>
      <c r="C2099" t="s">
        <v>370</v>
      </c>
      <c r="D2099">
        <v>14.041399999999999</v>
      </c>
      <c r="E2099">
        <v>48474.765455486413</v>
      </c>
      <c r="F2099">
        <v>1978.8625065876622</v>
      </c>
      <c r="G2099">
        <v>0</v>
      </c>
      <c r="H2099">
        <v>4.1277809008518504E-2</v>
      </c>
      <c r="I2099">
        <v>4</v>
      </c>
      <c r="J2099">
        <v>45964.583333333328</v>
      </c>
      <c r="K2099">
        <v>3469.75</v>
      </c>
      <c r="L2099">
        <v>0</v>
      </c>
      <c r="M2099">
        <v>4.5025218640216309E-2</v>
      </c>
    </row>
    <row r="2100" spans="1:13">
      <c r="A2100" s="14" t="s">
        <v>561</v>
      </c>
      <c r="B2100" t="s">
        <v>271</v>
      </c>
      <c r="C2100" t="s">
        <v>371</v>
      </c>
      <c r="D2100">
        <v>20.979499999999998</v>
      </c>
      <c r="E2100">
        <v>46827.885554946501</v>
      </c>
      <c r="F2100">
        <v>972.57703949093172</v>
      </c>
      <c r="G2100">
        <v>1.7302604923854239</v>
      </c>
      <c r="H2100">
        <v>4.3087238184615663E-2</v>
      </c>
      <c r="I2100">
        <v>0.4</v>
      </c>
      <c r="J2100">
        <v>37116.666666666664</v>
      </c>
      <c r="K2100">
        <v>0</v>
      </c>
      <c r="L2100">
        <v>0</v>
      </c>
      <c r="M2100">
        <v>0</v>
      </c>
    </row>
    <row r="2101" spans="1:13">
      <c r="A2101" s="14" t="s">
        <v>562</v>
      </c>
      <c r="B2101" t="s">
        <v>272</v>
      </c>
      <c r="C2101" t="s">
        <v>365</v>
      </c>
      <c r="D2101">
        <v>1194.7998877342409</v>
      </c>
      <c r="E2101">
        <v>44410.927165680339</v>
      </c>
      <c r="F2101">
        <v>2519.3591419800559</v>
      </c>
      <c r="G2101">
        <v>405.11455095454698</v>
      </c>
      <c r="H2101">
        <v>2.1349577215546284E-2</v>
      </c>
      <c r="I2101">
        <v>136.9224999999999</v>
      </c>
      <c r="J2101">
        <v>45091.270211311792</v>
      </c>
      <c r="K2101">
        <v>3534.2075991893253</v>
      </c>
      <c r="L2101">
        <v>523.20436743413279</v>
      </c>
      <c r="M2101">
        <v>2.1351822732291467E-2</v>
      </c>
    </row>
    <row r="2102" spans="1:13">
      <c r="A2102" s="14" t="s">
        <v>562</v>
      </c>
      <c r="B2102" t="s">
        <v>272</v>
      </c>
      <c r="C2102" t="s">
        <v>366</v>
      </c>
      <c r="D2102">
        <v>59.7</v>
      </c>
      <c r="E2102">
        <v>56806.916806253495</v>
      </c>
      <c r="F2102">
        <v>59.396984924623112</v>
      </c>
      <c r="G2102">
        <v>0</v>
      </c>
      <c r="H2102">
        <v>0.10550892584887246</v>
      </c>
      <c r="I2102">
        <v>10.7</v>
      </c>
      <c r="J2102">
        <v>51617.623052959505</v>
      </c>
      <c r="K2102">
        <v>1920.5607476635516</v>
      </c>
      <c r="L2102">
        <v>0</v>
      </c>
      <c r="M2102">
        <v>5.8292747884192711E-2</v>
      </c>
    </row>
    <row r="2103" spans="1:13">
      <c r="A2103" s="14" t="s">
        <v>562</v>
      </c>
      <c r="B2103" t="s">
        <v>272</v>
      </c>
      <c r="C2103" t="s">
        <v>367</v>
      </c>
      <c r="D2103">
        <v>346.79549999999995</v>
      </c>
      <c r="E2103">
        <v>47100.405955080147</v>
      </c>
      <c r="F2103">
        <v>1892.1900659033929</v>
      </c>
      <c r="G2103">
        <v>0</v>
      </c>
      <c r="H2103">
        <v>2.7062773424336457E-2</v>
      </c>
      <c r="I2103">
        <v>31.132400000000004</v>
      </c>
      <c r="J2103">
        <v>47466.230518687909</v>
      </c>
      <c r="K2103">
        <v>2738.0157006848167</v>
      </c>
      <c r="L2103">
        <v>0</v>
      </c>
      <c r="M2103">
        <v>2.4357551348762541E-2</v>
      </c>
    </row>
    <row r="2104" spans="1:13">
      <c r="A2104" s="14" t="s">
        <v>562</v>
      </c>
      <c r="B2104" t="s">
        <v>272</v>
      </c>
      <c r="C2104" t="s">
        <v>368</v>
      </c>
      <c r="D2104">
        <v>216.83780000000019</v>
      </c>
      <c r="E2104">
        <v>41021.022030445463</v>
      </c>
      <c r="F2104">
        <v>140.08973527678279</v>
      </c>
      <c r="G2104">
        <v>0.85418686225372076</v>
      </c>
      <c r="H2104">
        <v>3.5299433328407825E-3</v>
      </c>
      <c r="I2104">
        <v>15.9008</v>
      </c>
      <c r="J2104">
        <v>39006.19035939491</v>
      </c>
      <c r="K2104">
        <v>672.10454819883273</v>
      </c>
      <c r="L2104">
        <v>0</v>
      </c>
      <c r="M2104">
        <v>0</v>
      </c>
    </row>
    <row r="2105" spans="1:13">
      <c r="A2105" s="14" t="s">
        <v>562</v>
      </c>
      <c r="B2105" t="s">
        <v>272</v>
      </c>
      <c r="C2105" t="s">
        <v>369</v>
      </c>
      <c r="D2105">
        <v>474.54668773424208</v>
      </c>
      <c r="E2105">
        <v>41901.395875514601</v>
      </c>
      <c r="F2105">
        <v>4758.613321656223</v>
      </c>
      <c r="G2105">
        <v>1008.4635766502432</v>
      </c>
      <c r="H2105">
        <v>9.4964238187070209E-3</v>
      </c>
      <c r="I2105">
        <v>61.909300000000016</v>
      </c>
      <c r="J2105">
        <v>42527.136291989504</v>
      </c>
      <c r="K2105">
        <v>5370.1227440788352</v>
      </c>
      <c r="L2105">
        <v>1157.1516718812838</v>
      </c>
      <c r="M2105">
        <v>6.5207947705982127E-3</v>
      </c>
    </row>
    <row r="2106" spans="1:13">
      <c r="A2106" s="14" t="s">
        <v>562</v>
      </c>
      <c r="B2106" t="s">
        <v>272</v>
      </c>
      <c r="C2106" t="s">
        <v>370</v>
      </c>
      <c r="D2106">
        <v>60.483399999999989</v>
      </c>
      <c r="E2106">
        <v>48649.961339254514</v>
      </c>
      <c r="F2106">
        <v>803.75111187532457</v>
      </c>
      <c r="G2106">
        <v>87.338840078434757</v>
      </c>
      <c r="H2106">
        <v>3.661276796192748E-2</v>
      </c>
      <c r="I2106">
        <v>11.879999999999999</v>
      </c>
      <c r="J2106">
        <v>53857.919472502814</v>
      </c>
      <c r="K2106">
        <v>1621.0437710437711</v>
      </c>
      <c r="L2106">
        <v>0</v>
      </c>
      <c r="M2106">
        <v>7.5251852901746727E-2</v>
      </c>
    </row>
    <row r="2107" spans="1:13">
      <c r="A2107" s="14" t="s">
        <v>562</v>
      </c>
      <c r="B2107" t="s">
        <v>272</v>
      </c>
      <c r="C2107" t="s">
        <v>371</v>
      </c>
      <c r="D2107">
        <v>36.436500000000002</v>
      </c>
      <c r="E2107">
        <v>44323.608423787504</v>
      </c>
      <c r="F2107">
        <v>362.45193693137372</v>
      </c>
      <c r="G2107">
        <v>0</v>
      </c>
      <c r="H2107">
        <v>1.7089743984245259E-2</v>
      </c>
      <c r="I2107">
        <v>5.4</v>
      </c>
      <c r="J2107">
        <v>46495.601851851847</v>
      </c>
      <c r="K2107">
        <v>2910.37037037037</v>
      </c>
      <c r="L2107">
        <v>0</v>
      </c>
      <c r="M2107">
        <v>6.6012662161913033E-3</v>
      </c>
    </row>
    <row r="2108" spans="1:13">
      <c r="A2108" s="14" t="s">
        <v>563</v>
      </c>
      <c r="B2108" t="s">
        <v>273</v>
      </c>
      <c r="C2108" t="s">
        <v>365</v>
      </c>
      <c r="D2108">
        <v>601.77980000000082</v>
      </c>
      <c r="E2108">
        <v>43439.224446868502</v>
      </c>
      <c r="F2108">
        <v>1680.4631528010723</v>
      </c>
      <c r="G2108">
        <v>237.37995193590703</v>
      </c>
      <c r="H2108">
        <v>1.7004712885267424E-2</v>
      </c>
      <c r="I2108">
        <v>46.788399999999996</v>
      </c>
      <c r="J2108">
        <v>46069.956711136379</v>
      </c>
      <c r="K2108">
        <v>2013.2851305024321</v>
      </c>
      <c r="L2108">
        <v>399.0555351326397</v>
      </c>
      <c r="M2108">
        <v>2.4343983382795632E-2</v>
      </c>
    </row>
    <row r="2109" spans="1:13">
      <c r="A2109" s="14" t="s">
        <v>563</v>
      </c>
      <c r="B2109" t="s">
        <v>273</v>
      </c>
      <c r="C2109" t="s">
        <v>366</v>
      </c>
      <c r="D2109">
        <v>31.109199999999998</v>
      </c>
      <c r="E2109">
        <v>53550.27848139243</v>
      </c>
      <c r="F2109">
        <v>21.440602779885051</v>
      </c>
      <c r="G2109">
        <v>0</v>
      </c>
      <c r="H2109">
        <v>9.8858186651601621E-2</v>
      </c>
      <c r="I2109">
        <v>4.1000000000000005</v>
      </c>
      <c r="J2109">
        <v>51079.247967479663</v>
      </c>
      <c r="K2109">
        <v>0</v>
      </c>
      <c r="L2109">
        <v>0</v>
      </c>
      <c r="M2109">
        <v>1.756317598311884E-2</v>
      </c>
    </row>
    <row r="2110" spans="1:13">
      <c r="A2110" s="14" t="s">
        <v>563</v>
      </c>
      <c r="B2110" t="s">
        <v>273</v>
      </c>
      <c r="C2110" t="s">
        <v>367</v>
      </c>
      <c r="D2110">
        <v>241.84600000000015</v>
      </c>
      <c r="E2110">
        <v>44368.367787076619</v>
      </c>
      <c r="F2110">
        <v>1440.271081597379</v>
      </c>
      <c r="G2110">
        <v>0.18429082970154551</v>
      </c>
      <c r="H2110">
        <v>1.5189249426988584E-2</v>
      </c>
      <c r="I2110">
        <v>16.093</v>
      </c>
      <c r="J2110">
        <v>48468.508518196315</v>
      </c>
      <c r="K2110">
        <v>1942.6036164792145</v>
      </c>
      <c r="L2110">
        <v>0</v>
      </c>
      <c r="M2110">
        <v>2.5957679253578995E-2</v>
      </c>
    </row>
    <row r="2111" spans="1:13">
      <c r="A2111" s="14" t="s">
        <v>563</v>
      </c>
      <c r="B2111" t="s">
        <v>273</v>
      </c>
      <c r="C2111" t="s">
        <v>368</v>
      </c>
      <c r="D2111">
        <v>137.81379999999999</v>
      </c>
      <c r="E2111">
        <v>39927.902364156071</v>
      </c>
      <c r="F2111">
        <v>259.21932346397824</v>
      </c>
      <c r="G2111">
        <v>0</v>
      </c>
      <c r="H2111">
        <v>6.4787463966709102E-3</v>
      </c>
      <c r="I2111">
        <v>3.9</v>
      </c>
      <c r="J2111">
        <v>38065.384615384624</v>
      </c>
      <c r="K2111">
        <v>186.41025641025641</v>
      </c>
      <c r="L2111">
        <v>0</v>
      </c>
      <c r="M2111">
        <v>0</v>
      </c>
    </row>
    <row r="2112" spans="1:13">
      <c r="A2112" s="14" t="s">
        <v>563</v>
      </c>
      <c r="B2112" t="s">
        <v>273</v>
      </c>
      <c r="C2112" t="s">
        <v>369</v>
      </c>
      <c r="D2112">
        <v>155.42080000000013</v>
      </c>
      <c r="E2112">
        <v>42074.4541043305</v>
      </c>
      <c r="F2112">
        <v>3998.0136506825306</v>
      </c>
      <c r="G2112">
        <v>918.83383691243284</v>
      </c>
      <c r="H2112">
        <v>7.8252672151435596E-3</v>
      </c>
      <c r="I2112">
        <v>17.4754</v>
      </c>
      <c r="J2112">
        <v>44409.41389992027</v>
      </c>
      <c r="K2112">
        <v>3541.6110646966595</v>
      </c>
      <c r="L2112">
        <v>1068.4259015530401</v>
      </c>
      <c r="M2112">
        <v>3.5837884356138452E-2</v>
      </c>
    </row>
    <row r="2113" spans="1:13">
      <c r="A2113" s="14" t="s">
        <v>563</v>
      </c>
      <c r="B2113" t="s">
        <v>273</v>
      </c>
      <c r="C2113" t="s">
        <v>370</v>
      </c>
      <c r="D2113">
        <v>22.18</v>
      </c>
      <c r="E2113">
        <v>45658.990832581905</v>
      </c>
      <c r="F2113">
        <v>22.54283137962128</v>
      </c>
      <c r="G2113">
        <v>0</v>
      </c>
      <c r="H2113">
        <v>6.3720345365505578E-3</v>
      </c>
      <c r="I2113">
        <v>3.45</v>
      </c>
      <c r="J2113">
        <v>44710.265700483098</v>
      </c>
      <c r="K2113">
        <v>0</v>
      </c>
      <c r="L2113">
        <v>0</v>
      </c>
      <c r="M2113">
        <v>0</v>
      </c>
    </row>
    <row r="2114" spans="1:13">
      <c r="A2114" s="14" t="s">
        <v>563</v>
      </c>
      <c r="B2114" t="s">
        <v>273</v>
      </c>
      <c r="C2114" t="s">
        <v>371</v>
      </c>
      <c r="D2114">
        <v>13.41</v>
      </c>
      <c r="E2114">
        <v>51457.980362913244</v>
      </c>
      <c r="F2114">
        <v>348.95600298284864</v>
      </c>
      <c r="G2114">
        <v>0</v>
      </c>
      <c r="H2114">
        <v>4.3631059032655357E-2</v>
      </c>
      <c r="I2114">
        <v>1.77</v>
      </c>
      <c r="J2114">
        <v>49340.819209039546</v>
      </c>
      <c r="K2114">
        <v>179.66101694915255</v>
      </c>
      <c r="L2114">
        <v>0</v>
      </c>
      <c r="M2114">
        <v>0</v>
      </c>
    </row>
    <row r="2115" spans="1:13">
      <c r="A2115" s="14" t="s">
        <v>564</v>
      </c>
      <c r="B2115" t="s">
        <v>274</v>
      </c>
      <c r="C2115" t="s">
        <v>365</v>
      </c>
      <c r="D2115">
        <v>849.17712339331456</v>
      </c>
      <c r="E2115">
        <v>45435.337103944665</v>
      </c>
      <c r="F2115">
        <v>2041.7876579995138</v>
      </c>
      <c r="G2115">
        <v>348.82328060880042</v>
      </c>
      <c r="H2115">
        <v>2.2778034751139636E-2</v>
      </c>
      <c r="I2115">
        <v>86.135799999999989</v>
      </c>
      <c r="J2115">
        <v>47338.467071763422</v>
      </c>
      <c r="K2115">
        <v>1918.0771525892837</v>
      </c>
      <c r="L2115">
        <v>534.38140703400916</v>
      </c>
      <c r="M2115">
        <v>4.6009221672503382E-2</v>
      </c>
    </row>
    <row r="2116" spans="1:13">
      <c r="A2116" s="14" t="s">
        <v>564</v>
      </c>
      <c r="B2116" t="s">
        <v>274</v>
      </c>
      <c r="C2116" t="s">
        <v>366</v>
      </c>
      <c r="D2116">
        <v>47.58</v>
      </c>
      <c r="E2116">
        <v>59270.742258652106</v>
      </c>
      <c r="F2116">
        <v>56.031946195880622</v>
      </c>
      <c r="G2116">
        <v>3.5157629255989913</v>
      </c>
      <c r="H2116">
        <v>0.13035824913578467</v>
      </c>
      <c r="I2116">
        <v>9.6999999999999993</v>
      </c>
      <c r="J2116">
        <v>56718.230240549834</v>
      </c>
      <c r="K2116">
        <v>0</v>
      </c>
      <c r="L2116">
        <v>0</v>
      </c>
      <c r="M2116">
        <v>0.11342983537417892</v>
      </c>
    </row>
    <row r="2117" spans="1:13">
      <c r="A2117" s="14" t="s">
        <v>564</v>
      </c>
      <c r="B2117" t="s">
        <v>274</v>
      </c>
      <c r="C2117" t="s">
        <v>367</v>
      </c>
      <c r="D2117">
        <v>305.91102339331638</v>
      </c>
      <c r="E2117">
        <v>46467.075973015031</v>
      </c>
      <c r="F2117">
        <v>1243.0215681083819</v>
      </c>
      <c r="G2117">
        <v>0.43712056700903296</v>
      </c>
      <c r="H2117">
        <v>1.9231196011111826E-2</v>
      </c>
      <c r="I2117">
        <v>16.495100000000001</v>
      </c>
      <c r="J2117">
        <v>48854.534427395607</v>
      </c>
      <c r="K2117">
        <v>885.23258422198103</v>
      </c>
      <c r="L2117">
        <v>0</v>
      </c>
      <c r="M2117">
        <v>2.4622090227192479E-2</v>
      </c>
    </row>
    <row r="2118" spans="1:13">
      <c r="A2118" s="14" t="s">
        <v>564</v>
      </c>
      <c r="B2118" t="s">
        <v>274</v>
      </c>
      <c r="C2118" t="s">
        <v>368</v>
      </c>
      <c r="D2118">
        <v>121.61929999999995</v>
      </c>
      <c r="E2118">
        <v>40779.109161402281</v>
      </c>
      <c r="F2118">
        <v>50.699190013427163</v>
      </c>
      <c r="G2118">
        <v>4.5301198082870089</v>
      </c>
      <c r="H2118">
        <v>3.0805705381836924E-3</v>
      </c>
      <c r="I2118">
        <v>9</v>
      </c>
      <c r="J2118">
        <v>40967.870370370372</v>
      </c>
      <c r="K2118">
        <v>0</v>
      </c>
      <c r="L2118">
        <v>0</v>
      </c>
      <c r="M2118">
        <v>0</v>
      </c>
    </row>
    <row r="2119" spans="1:13">
      <c r="A2119" s="14" t="s">
        <v>564</v>
      </c>
      <c r="B2119" t="s">
        <v>274</v>
      </c>
      <c r="C2119" t="s">
        <v>369</v>
      </c>
      <c r="D2119">
        <v>292.80090000000013</v>
      </c>
      <c r="E2119">
        <v>43697.815838908515</v>
      </c>
      <c r="F2119">
        <v>3596.6753517492598</v>
      </c>
      <c r="G2119">
        <v>972.90790431313565</v>
      </c>
      <c r="H2119">
        <v>7.7860592682742645E-3</v>
      </c>
      <c r="I2119">
        <v>42.343499999999992</v>
      </c>
      <c r="J2119">
        <v>45640.193839274842</v>
      </c>
      <c r="K2119">
        <v>2817.5020959533349</v>
      </c>
      <c r="L2119">
        <v>1028.056490370423</v>
      </c>
      <c r="M2119">
        <v>2.8388597099475481E-2</v>
      </c>
    </row>
    <row r="2120" spans="1:13">
      <c r="A2120" s="14" t="s">
        <v>564</v>
      </c>
      <c r="B2120" t="s">
        <v>274</v>
      </c>
      <c r="C2120" t="s">
        <v>370</v>
      </c>
      <c r="D2120">
        <v>48.404599999999995</v>
      </c>
      <c r="E2120">
        <v>50545.098744058785</v>
      </c>
      <c r="F2120">
        <v>3318.9731967622911</v>
      </c>
      <c r="G2120">
        <v>91.693351458332486</v>
      </c>
      <c r="H2120">
        <v>5.5149549677498605E-2</v>
      </c>
      <c r="I2120">
        <v>7.5</v>
      </c>
      <c r="J2120">
        <v>46229.888888888891</v>
      </c>
      <c r="K2120">
        <v>4174.6946666666663</v>
      </c>
      <c r="L2120">
        <v>333.048</v>
      </c>
      <c r="M2120">
        <v>0.10604249897449802</v>
      </c>
    </row>
    <row r="2121" spans="1:13">
      <c r="A2121" s="14" t="s">
        <v>564</v>
      </c>
      <c r="B2121" t="s">
        <v>274</v>
      </c>
      <c r="C2121" t="s">
        <v>371</v>
      </c>
      <c r="D2121">
        <v>32.8613</v>
      </c>
      <c r="E2121">
        <v>40986.034560409957</v>
      </c>
      <c r="F2121">
        <v>3986.1484481746006</v>
      </c>
      <c r="G2121">
        <v>184.23221235921892</v>
      </c>
      <c r="H2121">
        <v>1.8756485265673346E-3</v>
      </c>
      <c r="I2121">
        <v>1.0972</v>
      </c>
      <c r="J2121">
        <v>66996.828290193225</v>
      </c>
      <c r="K2121">
        <v>0</v>
      </c>
      <c r="L2121">
        <v>0</v>
      </c>
      <c r="M2121">
        <v>0.19401046838941452</v>
      </c>
    </row>
    <row r="2122" spans="1:13">
      <c r="A2122" s="14" t="s">
        <v>565</v>
      </c>
      <c r="B2122" t="s">
        <v>275</v>
      </c>
      <c r="C2122" t="s">
        <v>365</v>
      </c>
      <c r="D2122">
        <v>280.51410000000021</v>
      </c>
      <c r="E2122">
        <v>43539.825906552731</v>
      </c>
      <c r="F2122">
        <v>2561.2974178481577</v>
      </c>
      <c r="G2122">
        <v>541.22013831033769</v>
      </c>
      <c r="H2122">
        <v>9.4253202009125254E-3</v>
      </c>
      <c r="I2122">
        <v>46.884900000000002</v>
      </c>
      <c r="J2122">
        <v>44049.898841631308</v>
      </c>
      <c r="K2122">
        <v>2586.5707295952425</v>
      </c>
      <c r="L2122">
        <v>502.49909885698793</v>
      </c>
      <c r="M2122">
        <v>1.4795555879935619E-2</v>
      </c>
    </row>
    <row r="2123" spans="1:13">
      <c r="A2123" s="14" t="s">
        <v>565</v>
      </c>
      <c r="B2123" t="s">
        <v>275</v>
      </c>
      <c r="C2123" t="s">
        <v>366</v>
      </c>
      <c r="D2123">
        <v>11</v>
      </c>
      <c r="E2123">
        <v>54190.984848484841</v>
      </c>
      <c r="F2123">
        <v>189.36363636363637</v>
      </c>
      <c r="G2123">
        <v>0</v>
      </c>
      <c r="H2123">
        <v>0.1328206518453218</v>
      </c>
      <c r="I2123">
        <v>2.7000000000000006</v>
      </c>
      <c r="J2123">
        <v>59592.283950617268</v>
      </c>
      <c r="K2123">
        <v>0</v>
      </c>
      <c r="L2123">
        <v>0</v>
      </c>
      <c r="M2123">
        <v>0.14042852925486457</v>
      </c>
    </row>
    <row r="2124" spans="1:13">
      <c r="A2124" s="14" t="s">
        <v>565</v>
      </c>
      <c r="B2124" t="s">
        <v>275</v>
      </c>
      <c r="C2124" t="s">
        <v>367</v>
      </c>
      <c r="D2124">
        <v>66.4495</v>
      </c>
      <c r="E2124">
        <v>47619.073331376974</v>
      </c>
      <c r="F2124">
        <v>1279.0163959096758</v>
      </c>
      <c r="G2124">
        <v>0</v>
      </c>
      <c r="H2124">
        <v>9.9071521742423053E-3</v>
      </c>
      <c r="I2124">
        <v>8.9919999999999991</v>
      </c>
      <c r="J2124">
        <v>43405.004448398577</v>
      </c>
      <c r="K2124">
        <v>681.16103202846978</v>
      </c>
      <c r="L2124">
        <v>0</v>
      </c>
      <c r="M2124">
        <v>0</v>
      </c>
    </row>
    <row r="2125" spans="1:13">
      <c r="A2125" s="14" t="s">
        <v>565</v>
      </c>
      <c r="B2125" t="s">
        <v>275</v>
      </c>
      <c r="C2125" t="s">
        <v>368</v>
      </c>
      <c r="D2125">
        <v>51.129599999999982</v>
      </c>
      <c r="E2125">
        <v>41521.905543299123</v>
      </c>
      <c r="F2125">
        <v>339.17730629615733</v>
      </c>
      <c r="G2125">
        <v>0</v>
      </c>
      <c r="H2125">
        <v>1.2123460861953725E-3</v>
      </c>
      <c r="I2125">
        <v>3.6</v>
      </c>
      <c r="J2125">
        <v>39079.166666666664</v>
      </c>
      <c r="K2125">
        <v>147.77777777777777</v>
      </c>
      <c r="L2125">
        <v>0</v>
      </c>
      <c r="M2125">
        <v>0</v>
      </c>
    </row>
    <row r="2126" spans="1:13">
      <c r="A2126" s="14" t="s">
        <v>565</v>
      </c>
      <c r="B2126" t="s">
        <v>275</v>
      </c>
      <c r="C2126" t="s">
        <v>369</v>
      </c>
      <c r="D2126">
        <v>131.69499999999999</v>
      </c>
      <c r="E2126">
        <v>40551.353835250622</v>
      </c>
      <c r="F2126">
        <v>4524.1201260488288</v>
      </c>
      <c r="G2126">
        <v>1152.8143057822995</v>
      </c>
      <c r="H2126">
        <v>1.2449067127522735E-3</v>
      </c>
      <c r="I2126">
        <v>23.242899999999999</v>
      </c>
      <c r="J2126">
        <v>42225.897035223665</v>
      </c>
      <c r="K2126">
        <v>4213.0762512423162</v>
      </c>
      <c r="L2126">
        <v>1013.6265268103381</v>
      </c>
      <c r="M2126">
        <v>7.1752849569388941E-3</v>
      </c>
    </row>
    <row r="2127" spans="1:13">
      <c r="A2127" s="14" t="s">
        <v>565</v>
      </c>
      <c r="B2127" t="s">
        <v>275</v>
      </c>
      <c r="C2127" t="s">
        <v>370</v>
      </c>
      <c r="D2127">
        <v>15.609999999999996</v>
      </c>
      <c r="E2127">
        <v>48934.283578902425</v>
      </c>
      <c r="F2127">
        <v>1086.6111467008332</v>
      </c>
      <c r="G2127">
        <v>0</v>
      </c>
      <c r="H2127">
        <v>3.3490168639754863E-4</v>
      </c>
      <c r="I2127">
        <v>5.6</v>
      </c>
      <c r="J2127">
        <v>46522.023809523809</v>
      </c>
      <c r="K2127">
        <v>2980.3571428571431</v>
      </c>
      <c r="L2127">
        <v>0</v>
      </c>
      <c r="M2127">
        <v>0</v>
      </c>
    </row>
    <row r="2128" spans="1:13">
      <c r="A2128" s="14" t="s">
        <v>565</v>
      </c>
      <c r="B2128" t="s">
        <v>275</v>
      </c>
      <c r="C2128" t="s">
        <v>371</v>
      </c>
      <c r="D2128">
        <v>4.63</v>
      </c>
    </row>
    <row r="2129" spans="1:13">
      <c r="A2129" s="14" t="s">
        <v>566</v>
      </c>
      <c r="B2129" t="s">
        <v>276</v>
      </c>
      <c r="C2129" t="s">
        <v>365</v>
      </c>
      <c r="D2129">
        <v>73.243342289935356</v>
      </c>
      <c r="E2129">
        <v>48924.3892409373</v>
      </c>
      <c r="F2129">
        <v>2658.4077666640819</v>
      </c>
      <c r="G2129">
        <v>451.51271045347028</v>
      </c>
      <c r="H2129">
        <v>9.191449642424411E-2</v>
      </c>
      <c r="I2129">
        <v>18.573999999999998</v>
      </c>
      <c r="J2129">
        <v>46653.882667528094</v>
      </c>
      <c r="K2129">
        <v>3049.7453429525144</v>
      </c>
      <c r="L2129">
        <v>622.34898244858414</v>
      </c>
      <c r="M2129">
        <v>6.3327164371841998E-3</v>
      </c>
    </row>
    <row r="2130" spans="1:13">
      <c r="A2130" s="14" t="s">
        <v>566</v>
      </c>
      <c r="B2130" t="s">
        <v>276</v>
      </c>
      <c r="C2130" t="s">
        <v>366</v>
      </c>
      <c r="D2130">
        <v>8.7899999999999991</v>
      </c>
      <c r="E2130">
        <v>61689.656806977633</v>
      </c>
      <c r="F2130">
        <v>5606.9397042093296</v>
      </c>
      <c r="G2130">
        <v>21.25028441410694</v>
      </c>
      <c r="H2130">
        <v>0.26017106563479742</v>
      </c>
      <c r="I2130">
        <v>1.6</v>
      </c>
      <c r="J2130">
        <v>51403.645833333328</v>
      </c>
      <c r="K2130">
        <v>0</v>
      </c>
      <c r="L2130">
        <v>0</v>
      </c>
      <c r="M2130">
        <v>2.1662698211661899E-3</v>
      </c>
    </row>
    <row r="2131" spans="1:13">
      <c r="A2131" s="14" t="s">
        <v>566</v>
      </c>
      <c r="B2131" t="s">
        <v>276</v>
      </c>
      <c r="C2131" t="s">
        <v>367</v>
      </c>
      <c r="D2131">
        <v>14.122442289935364</v>
      </c>
      <c r="E2131">
        <v>48880.497142619904</v>
      </c>
      <c r="F2131">
        <v>1686.8187181035405</v>
      </c>
      <c r="G2131">
        <v>0</v>
      </c>
      <c r="H2131">
        <v>1.0635025546092658E-2</v>
      </c>
      <c r="I2131">
        <v>4.0999999999999996</v>
      </c>
      <c r="J2131">
        <v>47425.813008130084</v>
      </c>
      <c r="K2131">
        <v>1670.7317073170734</v>
      </c>
      <c r="L2131">
        <v>0</v>
      </c>
      <c r="M2131">
        <v>7.3449110968516482E-3</v>
      </c>
    </row>
    <row r="2132" spans="1:13">
      <c r="A2132" s="14" t="s">
        <v>566</v>
      </c>
      <c r="B2132" t="s">
        <v>276</v>
      </c>
      <c r="C2132" t="s">
        <v>368</v>
      </c>
      <c r="D2132">
        <v>7.7000000000000011</v>
      </c>
    </row>
    <row r="2133" spans="1:13">
      <c r="A2133" s="14" t="s">
        <v>566</v>
      </c>
      <c r="B2133" t="s">
        <v>276</v>
      </c>
      <c r="C2133" t="s">
        <v>369</v>
      </c>
      <c r="D2133">
        <v>30.698600000000003</v>
      </c>
      <c r="E2133">
        <v>47087.214834987055</v>
      </c>
      <c r="F2133">
        <v>3170.6550135836815</v>
      </c>
      <c r="G2133">
        <v>1071.1729525124924</v>
      </c>
      <c r="H2133">
        <v>9.4498074989641453E-2</v>
      </c>
      <c r="I2133">
        <v>7.3739999999999997</v>
      </c>
      <c r="J2133">
        <v>44252.108760509902</v>
      </c>
      <c r="K2133">
        <v>4759.8277732573915</v>
      </c>
      <c r="L2133">
        <v>1567.6037428803907</v>
      </c>
      <c r="M2133">
        <v>7.1796698239136808E-3</v>
      </c>
    </row>
    <row r="2134" spans="1:13">
      <c r="A2134" s="14" t="s">
        <v>566</v>
      </c>
      <c r="B2134" t="s">
        <v>276</v>
      </c>
      <c r="C2134" t="s">
        <v>370</v>
      </c>
      <c r="D2134">
        <v>8.1399999999999988</v>
      </c>
      <c r="E2134">
        <v>46504.289516789526</v>
      </c>
      <c r="F2134">
        <v>528.25552825552836</v>
      </c>
      <c r="G2134">
        <v>0</v>
      </c>
      <c r="H2134">
        <v>6.1247602651987735E-3</v>
      </c>
      <c r="I2134">
        <v>4</v>
      </c>
      <c r="J2134">
        <v>48743.750000000007</v>
      </c>
      <c r="K2134">
        <v>3641.75</v>
      </c>
      <c r="L2134">
        <v>0</v>
      </c>
      <c r="M2134">
        <v>7.6110437684728388E-3</v>
      </c>
    </row>
    <row r="2135" spans="1:13">
      <c r="A2135" s="14" t="s">
        <v>566</v>
      </c>
      <c r="B2135" t="s">
        <v>276</v>
      </c>
      <c r="C2135" t="s">
        <v>371</v>
      </c>
      <c r="D2135">
        <v>3.7923</v>
      </c>
    </row>
    <row r="2136" spans="1:13">
      <c r="A2136" s="14" t="s">
        <v>567</v>
      </c>
      <c r="B2136" t="s">
        <v>279</v>
      </c>
      <c r="C2136" t="s">
        <v>365</v>
      </c>
      <c r="D2136">
        <v>188.83339999999998</v>
      </c>
      <c r="E2136">
        <v>43864.577231570278</v>
      </c>
      <c r="F2136">
        <v>2433.2318329278605</v>
      </c>
      <c r="G2136">
        <v>408.59990870259185</v>
      </c>
      <c r="H2136">
        <v>2.9391630343880919E-2</v>
      </c>
      <c r="I2136">
        <v>33.910800000000002</v>
      </c>
      <c r="J2136">
        <v>43598.762133302662</v>
      </c>
      <c r="K2136">
        <v>2394.9915661087325</v>
      </c>
      <c r="L2136">
        <v>522.60017457565129</v>
      </c>
      <c r="M2136">
        <v>2.1979865832795317E-3</v>
      </c>
    </row>
    <row r="2137" spans="1:13">
      <c r="A2137" s="14" t="s">
        <v>567</v>
      </c>
      <c r="B2137" t="s">
        <v>279</v>
      </c>
      <c r="C2137" t="s">
        <v>366</v>
      </c>
      <c r="D2137">
        <v>14.646200000000002</v>
      </c>
      <c r="E2137">
        <v>53802.29206210484</v>
      </c>
      <c r="F2137">
        <v>2305.2395843290406</v>
      </c>
      <c r="G2137">
        <v>0</v>
      </c>
      <c r="H2137">
        <v>0.16275837226359735</v>
      </c>
      <c r="I2137">
        <v>4.24</v>
      </c>
      <c r="J2137">
        <v>45850.235849056597</v>
      </c>
      <c r="K2137">
        <v>0</v>
      </c>
      <c r="L2137">
        <v>0</v>
      </c>
      <c r="M2137">
        <v>1.7634148641581568E-2</v>
      </c>
    </row>
    <row r="2138" spans="1:13">
      <c r="A2138" s="14" t="s">
        <v>567</v>
      </c>
      <c r="B2138" t="s">
        <v>279</v>
      </c>
      <c r="C2138" t="s">
        <v>367</v>
      </c>
      <c r="D2138">
        <v>52.004099999999994</v>
      </c>
      <c r="E2138">
        <v>45930.787073198728</v>
      </c>
      <c r="F2138">
        <v>1626.3148482523497</v>
      </c>
      <c r="G2138">
        <v>0</v>
      </c>
      <c r="H2138">
        <v>1.8673162406347806E-2</v>
      </c>
      <c r="I2138">
        <v>5.3999999999999995</v>
      </c>
      <c r="J2138">
        <v>50194.935185185182</v>
      </c>
      <c r="K2138">
        <v>731.48148148148152</v>
      </c>
      <c r="L2138">
        <v>0</v>
      </c>
      <c r="M2138">
        <v>0</v>
      </c>
    </row>
    <row r="2139" spans="1:13">
      <c r="A2139" s="14" t="s">
        <v>567</v>
      </c>
      <c r="B2139" t="s">
        <v>279</v>
      </c>
      <c r="C2139" t="s">
        <v>368</v>
      </c>
      <c r="D2139">
        <v>29.420000000000005</v>
      </c>
      <c r="E2139">
        <v>40989.018439836836</v>
      </c>
      <c r="F2139">
        <v>555.31339225016984</v>
      </c>
      <c r="G2139">
        <v>0</v>
      </c>
      <c r="H2139">
        <v>4.5778186145579739E-3</v>
      </c>
      <c r="I2139">
        <v>1.77</v>
      </c>
      <c r="J2139">
        <v>35950</v>
      </c>
      <c r="K2139">
        <v>141.24293785310735</v>
      </c>
      <c r="L2139">
        <v>0</v>
      </c>
      <c r="M2139">
        <v>0</v>
      </c>
    </row>
    <row r="2140" spans="1:13">
      <c r="A2140" s="14" t="s">
        <v>567</v>
      </c>
      <c r="B2140" t="s">
        <v>279</v>
      </c>
      <c r="C2140" t="s">
        <v>369</v>
      </c>
      <c r="D2140">
        <v>75.556899999999999</v>
      </c>
      <c r="E2140">
        <v>41588.75814121544</v>
      </c>
      <c r="F2140">
        <v>4225.3199906295777</v>
      </c>
      <c r="G2140">
        <v>1021.1815201523622</v>
      </c>
      <c r="H2140">
        <v>1.9857465127121571E-2</v>
      </c>
      <c r="I2140">
        <v>17.566200000000002</v>
      </c>
      <c r="J2140">
        <v>41761.456781584333</v>
      </c>
      <c r="K2140">
        <v>4289.4353929705912</v>
      </c>
      <c r="L2140">
        <v>1008.8573510491738</v>
      </c>
      <c r="M2140">
        <v>0</v>
      </c>
    </row>
    <row r="2141" spans="1:13">
      <c r="A2141" s="14" t="s">
        <v>567</v>
      </c>
      <c r="B2141" t="s">
        <v>279</v>
      </c>
      <c r="C2141" t="s">
        <v>370</v>
      </c>
      <c r="D2141">
        <v>13.286199999999997</v>
      </c>
      <c r="E2141">
        <v>42693.533265092112</v>
      </c>
      <c r="F2141">
        <v>67.739458987520905</v>
      </c>
      <c r="G2141">
        <v>0</v>
      </c>
      <c r="H2141">
        <v>0</v>
      </c>
      <c r="I2141">
        <v>3.5346000000000002</v>
      </c>
      <c r="J2141">
        <v>43941.884277334539</v>
      </c>
      <c r="K2141">
        <v>471.62338029762913</v>
      </c>
      <c r="L2141">
        <v>0</v>
      </c>
      <c r="M2141">
        <v>0</v>
      </c>
    </row>
    <row r="2142" spans="1:13">
      <c r="A2142" s="14" t="s">
        <v>567</v>
      </c>
      <c r="B2142" t="s">
        <v>279</v>
      </c>
      <c r="C2142" t="s">
        <v>371</v>
      </c>
      <c r="D2142">
        <v>3.9199999999999995</v>
      </c>
    </row>
    <row r="2143" spans="1:13">
      <c r="A2143" s="14" t="s">
        <v>568</v>
      </c>
      <c r="B2143" t="s">
        <v>280</v>
      </c>
      <c r="C2143" t="s">
        <v>365</v>
      </c>
      <c r="D2143">
        <v>1466.7638516020377</v>
      </c>
      <c r="E2143">
        <v>44541.070792100269</v>
      </c>
      <c r="F2143">
        <v>2465.6894060007489</v>
      </c>
      <c r="G2143">
        <v>450.52992632606401</v>
      </c>
      <c r="H2143">
        <v>1.9063394569920681E-2</v>
      </c>
      <c r="I2143">
        <v>178.15090000000006</v>
      </c>
      <c r="J2143">
        <v>46334.366220995784</v>
      </c>
      <c r="K2143">
        <v>1945.8942952294931</v>
      </c>
      <c r="L2143">
        <v>444.57765860290334</v>
      </c>
      <c r="M2143">
        <v>3.7066896821822834E-2</v>
      </c>
    </row>
    <row r="2144" spans="1:13">
      <c r="A2144" s="14" t="s">
        <v>568</v>
      </c>
      <c r="B2144" t="s">
        <v>280</v>
      </c>
      <c r="C2144" t="s">
        <v>366</v>
      </c>
      <c r="D2144">
        <v>57.85</v>
      </c>
      <c r="E2144">
        <v>55216.753097090164</v>
      </c>
      <c r="F2144">
        <v>1037.7355229040622</v>
      </c>
      <c r="G2144">
        <v>0</v>
      </c>
      <c r="H2144">
        <v>0.12445320794658062</v>
      </c>
      <c r="I2144">
        <v>9.8000000000000007</v>
      </c>
      <c r="J2144">
        <v>64976.522108843543</v>
      </c>
      <c r="K2144">
        <v>1526.8367346938774</v>
      </c>
      <c r="L2144">
        <v>0</v>
      </c>
      <c r="M2144">
        <v>0.20882288821021389</v>
      </c>
    </row>
    <row r="2145" spans="1:13">
      <c r="A2145" s="14" t="s">
        <v>568</v>
      </c>
      <c r="B2145" t="s">
        <v>280</v>
      </c>
      <c r="C2145" t="s">
        <v>367</v>
      </c>
      <c r="D2145">
        <v>451.48429999999973</v>
      </c>
      <c r="E2145">
        <v>46303.254923814638</v>
      </c>
      <c r="F2145">
        <v>1118.2205892873801</v>
      </c>
      <c r="G2145">
        <v>2.175623825678989</v>
      </c>
      <c r="H2145">
        <v>1.3456962692723283E-2</v>
      </c>
      <c r="I2145">
        <v>36.622199999999999</v>
      </c>
      <c r="J2145">
        <v>45288.622770705566</v>
      </c>
      <c r="K2145">
        <v>327.56087837431943</v>
      </c>
      <c r="L2145">
        <v>0</v>
      </c>
      <c r="M2145">
        <v>1.2623972521959148E-2</v>
      </c>
    </row>
    <row r="2146" spans="1:13">
      <c r="A2146" s="14" t="s">
        <v>568</v>
      </c>
      <c r="B2146" t="s">
        <v>280</v>
      </c>
      <c r="C2146" t="s">
        <v>368</v>
      </c>
      <c r="D2146">
        <v>128.03449999999998</v>
      </c>
      <c r="E2146">
        <v>42055.196437939274</v>
      </c>
      <c r="F2146">
        <v>335.11280162768634</v>
      </c>
      <c r="G2146">
        <v>0</v>
      </c>
      <c r="H2146">
        <v>7.2222133548720466E-3</v>
      </c>
      <c r="I2146">
        <v>16.210800000000003</v>
      </c>
      <c r="J2146">
        <v>40599.780804566501</v>
      </c>
      <c r="K2146">
        <v>154.2181755372961</v>
      </c>
      <c r="L2146">
        <v>0</v>
      </c>
      <c r="M2146">
        <v>0</v>
      </c>
    </row>
    <row r="2147" spans="1:13">
      <c r="A2147" s="14" t="s">
        <v>568</v>
      </c>
      <c r="B2147" t="s">
        <v>280</v>
      </c>
      <c r="C2147" t="s">
        <v>369</v>
      </c>
      <c r="D2147">
        <v>547.83210000000042</v>
      </c>
      <c r="E2147">
        <v>41487.808340365606</v>
      </c>
      <c r="F2147">
        <v>4270.5162220322572</v>
      </c>
      <c r="G2147">
        <v>1083.1423897942439</v>
      </c>
      <c r="H2147">
        <v>1.2440874350271122E-2</v>
      </c>
      <c r="I2147">
        <v>63.929399999999987</v>
      </c>
      <c r="J2147">
        <v>43545.313317503387</v>
      </c>
      <c r="K2147">
        <v>3620.5223261910805</v>
      </c>
      <c r="L2147">
        <v>1158.0997162494878</v>
      </c>
      <c r="M2147">
        <v>2.8916959621412684E-2</v>
      </c>
    </row>
    <row r="2148" spans="1:13">
      <c r="A2148" s="14" t="s">
        <v>568</v>
      </c>
      <c r="B2148" t="s">
        <v>280</v>
      </c>
      <c r="C2148" t="s">
        <v>370</v>
      </c>
      <c r="D2148">
        <v>60.663600000000002</v>
      </c>
      <c r="E2148">
        <v>41566.076609367068</v>
      </c>
      <c r="F2148">
        <v>3554.6365530565276</v>
      </c>
      <c r="G2148">
        <v>2.0974686632511093</v>
      </c>
      <c r="H2148">
        <v>5.2053480296587679E-3</v>
      </c>
      <c r="I2148">
        <v>11.75</v>
      </c>
      <c r="J2148">
        <v>39200.815602836876</v>
      </c>
      <c r="K2148">
        <v>2931.5744680851062</v>
      </c>
      <c r="L2148">
        <v>0</v>
      </c>
      <c r="M2148">
        <v>0</v>
      </c>
    </row>
    <row r="2149" spans="1:13">
      <c r="A2149" s="14" t="s">
        <v>568</v>
      </c>
      <c r="B2149" t="s">
        <v>280</v>
      </c>
      <c r="C2149" t="s">
        <v>371</v>
      </c>
      <c r="D2149">
        <v>220.8993516020397</v>
      </c>
      <c r="E2149">
        <v>47973.584386483737</v>
      </c>
      <c r="F2149">
        <v>2053.5285717688425</v>
      </c>
      <c r="G2149">
        <v>300.27856360347738</v>
      </c>
      <c r="H2149">
        <v>2.316016651631447E-2</v>
      </c>
      <c r="I2149">
        <v>39.838500000000003</v>
      </c>
      <c r="J2149">
        <v>51622.924118628951</v>
      </c>
      <c r="K2149">
        <v>1287.6990850559132</v>
      </c>
      <c r="L2149">
        <v>129.65573503018436</v>
      </c>
      <c r="M2149">
        <v>3.531510563021948E-2</v>
      </c>
    </row>
    <row r="2150" spans="1:13">
      <c r="A2150" s="14" t="s">
        <v>569</v>
      </c>
      <c r="B2150" t="s">
        <v>281</v>
      </c>
      <c r="C2150" t="s">
        <v>365</v>
      </c>
      <c r="D2150">
        <v>155.91920000000002</v>
      </c>
      <c r="E2150">
        <v>44382.969106220829</v>
      </c>
      <c r="F2150">
        <v>2670.4212181694106</v>
      </c>
      <c r="G2150">
        <v>630.57564430807759</v>
      </c>
      <c r="H2150">
        <v>1.5062871985359508E-2</v>
      </c>
      <c r="I2150">
        <v>25.109500000000008</v>
      </c>
      <c r="J2150">
        <v>43881.49276170371</v>
      </c>
      <c r="K2150">
        <v>2104.5492741790954</v>
      </c>
      <c r="L2150">
        <v>420.09836914315281</v>
      </c>
      <c r="M2150">
        <v>1.4598190075725367E-2</v>
      </c>
    </row>
    <row r="2151" spans="1:13">
      <c r="A2151" s="14" t="s">
        <v>569</v>
      </c>
      <c r="B2151" t="s">
        <v>281</v>
      </c>
      <c r="C2151" t="s">
        <v>366</v>
      </c>
      <c r="D2151">
        <v>12.14</v>
      </c>
      <c r="E2151">
        <v>55614.030752333871</v>
      </c>
      <c r="F2151">
        <v>0</v>
      </c>
      <c r="G2151">
        <v>0</v>
      </c>
      <c r="H2151">
        <v>0.11339259221224976</v>
      </c>
      <c r="I2151">
        <v>2</v>
      </c>
      <c r="J2151">
        <v>54215</v>
      </c>
      <c r="K2151">
        <v>0</v>
      </c>
      <c r="L2151">
        <v>0</v>
      </c>
      <c r="M2151">
        <v>0.13152725260536752</v>
      </c>
    </row>
    <row r="2152" spans="1:13">
      <c r="A2152" s="14" t="s">
        <v>569</v>
      </c>
      <c r="B2152" t="s">
        <v>281</v>
      </c>
      <c r="C2152" t="s">
        <v>367</v>
      </c>
      <c r="D2152">
        <v>43.234800000000007</v>
      </c>
      <c r="E2152">
        <v>47085.071150246251</v>
      </c>
      <c r="F2152">
        <v>1459.2411668378249</v>
      </c>
      <c r="G2152">
        <v>0</v>
      </c>
      <c r="H2152">
        <v>9.9320074512878366E-3</v>
      </c>
      <c r="I2152">
        <v>6.6362000000000005</v>
      </c>
      <c r="J2152">
        <v>47029.066584290194</v>
      </c>
      <c r="K2152">
        <v>606.22042735300317</v>
      </c>
      <c r="L2152">
        <v>0</v>
      </c>
      <c r="M2152">
        <v>0</v>
      </c>
    </row>
    <row r="2153" spans="1:13">
      <c r="A2153" s="14" t="s">
        <v>569</v>
      </c>
      <c r="B2153" t="s">
        <v>281</v>
      </c>
      <c r="C2153" t="s">
        <v>368</v>
      </c>
      <c r="D2153">
        <v>19.750900000000001</v>
      </c>
      <c r="E2153">
        <v>41760.535680230605</v>
      </c>
      <c r="F2153">
        <v>781.73652846199411</v>
      </c>
      <c r="G2153">
        <v>0</v>
      </c>
      <c r="H2153">
        <v>0</v>
      </c>
      <c r="I2153">
        <v>2.9266999999999999</v>
      </c>
      <c r="J2153">
        <v>38097.660903634358</v>
      </c>
      <c r="K2153">
        <v>1025.0452728328835</v>
      </c>
      <c r="L2153">
        <v>0</v>
      </c>
      <c r="M2153">
        <v>0</v>
      </c>
    </row>
    <row r="2154" spans="1:13">
      <c r="A2154" s="14" t="s">
        <v>569</v>
      </c>
      <c r="B2154" t="s">
        <v>281</v>
      </c>
      <c r="C2154" t="s">
        <v>369</v>
      </c>
      <c r="D2154">
        <v>68.274599999999992</v>
      </c>
      <c r="E2154">
        <v>41307.726873048938</v>
      </c>
      <c r="F2154">
        <v>4661.4448125657282</v>
      </c>
      <c r="G2154">
        <v>1440.0501797154434</v>
      </c>
      <c r="H2154">
        <v>2.8181480902123609E-3</v>
      </c>
      <c r="I2154">
        <v>11.746600000000001</v>
      </c>
      <c r="J2154">
        <v>41574.523124421816</v>
      </c>
      <c r="K2154">
        <v>3773.1071118451296</v>
      </c>
      <c r="L2154">
        <v>898.00112372941942</v>
      </c>
      <c r="M2154">
        <v>4.8712754892172973E-3</v>
      </c>
    </row>
    <row r="2155" spans="1:13">
      <c r="A2155" s="14" t="s">
        <v>569</v>
      </c>
      <c r="B2155" t="s">
        <v>281</v>
      </c>
      <c r="C2155" t="s">
        <v>370</v>
      </c>
      <c r="D2155">
        <v>8.2650000000000023</v>
      </c>
    </row>
    <row r="2156" spans="1:13">
      <c r="A2156" s="14" t="s">
        <v>569</v>
      </c>
      <c r="B2156" t="s">
        <v>281</v>
      </c>
      <c r="C2156" t="s">
        <v>371</v>
      </c>
      <c r="D2156">
        <v>4.2538999999999998</v>
      </c>
    </row>
    <row r="2157" spans="1:13">
      <c r="A2157" s="14" t="s">
        <v>570</v>
      </c>
      <c r="B2157" t="s">
        <v>282</v>
      </c>
      <c r="C2157" t="s">
        <v>365</v>
      </c>
      <c r="D2157">
        <v>1168.0893161579888</v>
      </c>
      <c r="E2157">
        <v>43633.294183678576</v>
      </c>
      <c r="F2157">
        <v>4140.6165205827729</v>
      </c>
      <c r="G2157">
        <v>551.6176298224533</v>
      </c>
      <c r="H2157">
        <v>2.9877243764307691E-2</v>
      </c>
      <c r="I2157">
        <v>144.1617</v>
      </c>
      <c r="J2157">
        <v>45611.16277554995</v>
      </c>
      <c r="K2157">
        <v>3961.6284352917601</v>
      </c>
      <c r="L2157">
        <v>496.06247706568394</v>
      </c>
      <c r="M2157">
        <v>4.3749227853525315E-2</v>
      </c>
    </row>
    <row r="2158" spans="1:13">
      <c r="A2158" s="14" t="s">
        <v>570</v>
      </c>
      <c r="B2158" t="s">
        <v>282</v>
      </c>
      <c r="C2158" t="s">
        <v>366</v>
      </c>
      <c r="D2158">
        <v>69.755500000000012</v>
      </c>
      <c r="E2158">
        <v>51226.167112270712</v>
      </c>
      <c r="F2158">
        <v>5734.3096960096327</v>
      </c>
      <c r="G2158">
        <v>12.958691429349656</v>
      </c>
      <c r="H2158">
        <v>0.13753469421465778</v>
      </c>
      <c r="I2158">
        <v>14.25</v>
      </c>
      <c r="J2158">
        <v>52791.572514619875</v>
      </c>
      <c r="K2158">
        <v>5623.7192982456145</v>
      </c>
      <c r="L2158">
        <v>33.620350877192983</v>
      </c>
      <c r="M2158">
        <v>0.14289697375463922</v>
      </c>
    </row>
    <row r="2159" spans="1:13">
      <c r="A2159" s="14" t="s">
        <v>570</v>
      </c>
      <c r="B2159" t="s">
        <v>282</v>
      </c>
      <c r="C2159" t="s">
        <v>367</v>
      </c>
      <c r="D2159">
        <v>322.60209999999989</v>
      </c>
      <c r="E2159">
        <v>47614.55110196126</v>
      </c>
      <c r="F2159">
        <v>2080.7668331979248</v>
      </c>
      <c r="G2159">
        <v>0</v>
      </c>
      <c r="H2159">
        <v>3.230837290501689E-2</v>
      </c>
      <c r="I2159">
        <v>38.890900000000009</v>
      </c>
      <c r="J2159">
        <v>47640.057745299448</v>
      </c>
      <c r="K2159">
        <v>2958.3784381436267</v>
      </c>
      <c r="L2159">
        <v>0</v>
      </c>
      <c r="M2159">
        <v>5.4859749938287565E-2</v>
      </c>
    </row>
    <row r="2160" spans="1:13">
      <c r="A2160" s="14" t="s">
        <v>570</v>
      </c>
      <c r="B2160" t="s">
        <v>282</v>
      </c>
      <c r="C2160" t="s">
        <v>368</v>
      </c>
      <c r="D2160">
        <v>102.51229999999997</v>
      </c>
      <c r="E2160">
        <v>41651.306607434773</v>
      </c>
      <c r="F2160">
        <v>323.44138215609263</v>
      </c>
      <c r="G2160">
        <v>2.2948465696311571</v>
      </c>
      <c r="H2160">
        <v>6.5327222778373472E-3</v>
      </c>
      <c r="I2160">
        <v>7.02</v>
      </c>
      <c r="J2160">
        <v>41844.665242165254</v>
      </c>
      <c r="K2160">
        <v>282.90598290598291</v>
      </c>
      <c r="L2160">
        <v>0</v>
      </c>
      <c r="M2160">
        <v>0</v>
      </c>
    </row>
    <row r="2161" spans="1:13">
      <c r="A2161" s="14" t="s">
        <v>570</v>
      </c>
      <c r="B2161" t="s">
        <v>282</v>
      </c>
      <c r="C2161" t="s">
        <v>369</v>
      </c>
      <c r="D2161">
        <v>592.13381615798971</v>
      </c>
      <c r="E2161">
        <v>40742.01918278302</v>
      </c>
      <c r="F2161">
        <v>5557.0597729923275</v>
      </c>
      <c r="G2161">
        <v>1064.670067469669</v>
      </c>
      <c r="H2161">
        <v>1.5913057517977423E-2</v>
      </c>
      <c r="I2161">
        <v>70.600800000000007</v>
      </c>
      <c r="J2161">
        <v>42692.246305046589</v>
      </c>
      <c r="K2161">
        <v>4909.3790721918185</v>
      </c>
      <c r="L2161">
        <v>1006.1376075058638</v>
      </c>
      <c r="M2161">
        <v>1.8100615263490057E-2</v>
      </c>
    </row>
    <row r="2162" spans="1:13">
      <c r="A2162" s="14" t="s">
        <v>570</v>
      </c>
      <c r="B2162" t="s">
        <v>282</v>
      </c>
      <c r="C2162" t="s">
        <v>370</v>
      </c>
      <c r="D2162">
        <v>53.866199999999999</v>
      </c>
      <c r="E2162">
        <v>43931.275772191104</v>
      </c>
      <c r="F2162">
        <v>6424.9503399163132</v>
      </c>
      <c r="G2162">
        <v>220.76812546643353</v>
      </c>
      <c r="H2162">
        <v>2.2598936836714666E-2</v>
      </c>
      <c r="I2162">
        <v>9.1999999999999993</v>
      </c>
      <c r="J2162">
        <v>48939.584239130447</v>
      </c>
      <c r="K2162">
        <v>1513.3695652173915</v>
      </c>
      <c r="L2162">
        <v>0</v>
      </c>
      <c r="M2162">
        <v>5.1789889422203788E-3</v>
      </c>
    </row>
    <row r="2163" spans="1:13">
      <c r="A2163" s="14" t="s">
        <v>570</v>
      </c>
      <c r="B2163" t="s">
        <v>282</v>
      </c>
      <c r="C2163" t="s">
        <v>371</v>
      </c>
      <c r="D2163">
        <v>27.2194</v>
      </c>
      <c r="E2163">
        <v>46761.290354183657</v>
      </c>
      <c r="F2163">
        <v>3511.5814455866043</v>
      </c>
      <c r="G2163">
        <v>32.343842994334921</v>
      </c>
      <c r="H2163">
        <v>5.639906430495964E-2</v>
      </c>
      <c r="I2163">
        <v>4.2</v>
      </c>
      <c r="J2163">
        <v>50532.777777777766</v>
      </c>
      <c r="K2163">
        <v>3192.3809523809523</v>
      </c>
      <c r="L2163">
        <v>0</v>
      </c>
      <c r="M2163">
        <v>9.9779595442411925E-2</v>
      </c>
    </row>
    <row r="2164" spans="1:13">
      <c r="A2164" s="14" t="s">
        <v>571</v>
      </c>
      <c r="B2164" t="s">
        <v>283</v>
      </c>
      <c r="C2164" t="s">
        <v>365</v>
      </c>
      <c r="D2164">
        <v>848.56360000000006</v>
      </c>
      <c r="E2164">
        <v>44134.685014053903</v>
      </c>
      <c r="F2164">
        <v>2456.2664483840663</v>
      </c>
      <c r="G2164">
        <v>394.43533755159876</v>
      </c>
      <c r="H2164">
        <v>1.1576197564300976E-2</v>
      </c>
      <c r="I2164">
        <v>121.22269999999999</v>
      </c>
      <c r="J2164">
        <v>45641.584207413289</v>
      </c>
      <c r="K2164">
        <v>1978.486372601832</v>
      </c>
      <c r="L2164">
        <v>426.22817343616344</v>
      </c>
      <c r="M2164">
        <v>2.6281707626310165E-2</v>
      </c>
    </row>
    <row r="2165" spans="1:13">
      <c r="A2165" s="14" t="s">
        <v>571</v>
      </c>
      <c r="B2165" t="s">
        <v>283</v>
      </c>
      <c r="C2165" t="s">
        <v>366</v>
      </c>
      <c r="D2165">
        <v>53.444400000000002</v>
      </c>
      <c r="E2165">
        <v>50550.207474185001</v>
      </c>
      <c r="F2165">
        <v>704.54528444514301</v>
      </c>
      <c r="G2165">
        <v>16.849099250810188</v>
      </c>
      <c r="H2165">
        <v>7.1472261010385355E-2</v>
      </c>
      <c r="I2165">
        <v>16.3</v>
      </c>
      <c r="J2165">
        <v>51350.792433537834</v>
      </c>
      <c r="K2165">
        <v>590.36809815950915</v>
      </c>
      <c r="L2165">
        <v>0</v>
      </c>
      <c r="M2165">
        <v>8.3971549922138372E-2</v>
      </c>
    </row>
    <row r="2166" spans="1:13">
      <c r="A2166" s="14" t="s">
        <v>571</v>
      </c>
      <c r="B2166" t="s">
        <v>283</v>
      </c>
      <c r="C2166" t="s">
        <v>367</v>
      </c>
      <c r="D2166">
        <v>255.41390000000013</v>
      </c>
      <c r="E2166">
        <v>47218.327638165611</v>
      </c>
      <c r="F2166">
        <v>1046.8654994892599</v>
      </c>
      <c r="G2166">
        <v>0</v>
      </c>
      <c r="H2166">
        <v>1.0940194094845597E-2</v>
      </c>
      <c r="I2166">
        <v>29.7041</v>
      </c>
      <c r="J2166">
        <v>47401.508710918693</v>
      </c>
      <c r="K2166">
        <v>565.9488084136533</v>
      </c>
      <c r="L2166">
        <v>0</v>
      </c>
      <c r="M2166">
        <v>9.0236486239786452E-3</v>
      </c>
    </row>
    <row r="2167" spans="1:13">
      <c r="A2167" s="14" t="s">
        <v>571</v>
      </c>
      <c r="B2167" t="s">
        <v>283</v>
      </c>
      <c r="C2167" t="s">
        <v>368</v>
      </c>
      <c r="D2167">
        <v>115.51860000000002</v>
      </c>
      <c r="E2167">
        <v>40128.537150438686</v>
      </c>
      <c r="F2167">
        <v>698.0001488937711</v>
      </c>
      <c r="G2167">
        <v>0.2569283214997411</v>
      </c>
      <c r="H2167">
        <v>0</v>
      </c>
      <c r="I2167">
        <v>13.936900000000003</v>
      </c>
      <c r="J2167">
        <v>40871.049814999504</v>
      </c>
      <c r="K2167">
        <v>245.8939936427756</v>
      </c>
      <c r="L2167">
        <v>0</v>
      </c>
      <c r="M2167">
        <v>0</v>
      </c>
    </row>
    <row r="2168" spans="1:13">
      <c r="A2168" s="14" t="s">
        <v>571</v>
      </c>
      <c r="B2168" t="s">
        <v>283</v>
      </c>
      <c r="C2168" t="s">
        <v>369</v>
      </c>
      <c r="D2168">
        <v>365.20770000000044</v>
      </c>
      <c r="E2168">
        <v>42264.658645431955</v>
      </c>
      <c r="F2168">
        <v>4204.9110957956154</v>
      </c>
      <c r="G2168">
        <v>912.48453961950838</v>
      </c>
      <c r="H2168">
        <v>7.4740095470221622E-3</v>
      </c>
      <c r="I2168">
        <v>54.781699999999994</v>
      </c>
      <c r="J2168">
        <v>43056.044369439674</v>
      </c>
      <c r="K2168">
        <v>3822.0146508779394</v>
      </c>
      <c r="L2168">
        <v>943.17135101685437</v>
      </c>
      <c r="M2168">
        <v>1.8459818302275176E-2</v>
      </c>
    </row>
    <row r="2169" spans="1:13">
      <c r="A2169" s="14" t="s">
        <v>571</v>
      </c>
      <c r="B2169" t="s">
        <v>283</v>
      </c>
      <c r="C2169" t="s">
        <v>370</v>
      </c>
      <c r="D2169">
        <v>34.997799999999998</v>
      </c>
      <c r="E2169">
        <v>44341.983924703847</v>
      </c>
      <c r="F2169">
        <v>4211.6758767693973</v>
      </c>
      <c r="G2169">
        <v>3.1433404385418511</v>
      </c>
      <c r="H2169">
        <v>1.05241191306159E-4</v>
      </c>
      <c r="I2169">
        <v>3</v>
      </c>
      <c r="J2169">
        <v>56165.611111111117</v>
      </c>
      <c r="K2169">
        <v>0</v>
      </c>
      <c r="L2169">
        <v>0</v>
      </c>
      <c r="M2169">
        <v>1.0454202403408174E-2</v>
      </c>
    </row>
    <row r="2170" spans="1:13">
      <c r="A2170" s="14" t="s">
        <v>571</v>
      </c>
      <c r="B2170" t="s">
        <v>283</v>
      </c>
      <c r="C2170" t="s">
        <v>371</v>
      </c>
      <c r="D2170">
        <v>23.981199999999998</v>
      </c>
      <c r="E2170">
        <v>44468.224553678163</v>
      </c>
      <c r="F2170">
        <v>648.96669057428323</v>
      </c>
      <c r="G2170">
        <v>17.384868146714926</v>
      </c>
      <c r="H2170">
        <v>0</v>
      </c>
      <c r="I2170">
        <v>3.5</v>
      </c>
      <c r="J2170">
        <v>54560.892857142855</v>
      </c>
      <c r="K2170">
        <v>171.42857142857142</v>
      </c>
      <c r="L2170">
        <v>0</v>
      </c>
      <c r="M2170">
        <v>9.7076790396551191E-2</v>
      </c>
    </row>
    <row r="2171" spans="1:13">
      <c r="A2171" s="14" t="s">
        <v>572</v>
      </c>
      <c r="B2171" t="s">
        <v>284</v>
      </c>
      <c r="C2171" t="s">
        <v>365</v>
      </c>
      <c r="D2171">
        <v>167.07669999999993</v>
      </c>
      <c r="E2171">
        <v>42169.720987426706</v>
      </c>
      <c r="F2171">
        <v>2243.6593492689299</v>
      </c>
      <c r="G2171">
        <v>315.11892442213679</v>
      </c>
      <c r="H2171">
        <v>4.2864702924737853E-3</v>
      </c>
      <c r="I2171">
        <v>34.437010971786833</v>
      </c>
      <c r="J2171">
        <v>49463.625237263652</v>
      </c>
      <c r="K2171">
        <v>2863.8829914942157</v>
      </c>
      <c r="L2171">
        <v>453.21180786528026</v>
      </c>
      <c r="M2171">
        <v>5.6923080274048916E-2</v>
      </c>
    </row>
    <row r="2172" spans="1:13">
      <c r="A2172" s="14" t="s">
        <v>572</v>
      </c>
      <c r="B2172" t="s">
        <v>284</v>
      </c>
      <c r="C2172" t="s">
        <v>366</v>
      </c>
      <c r="D2172">
        <v>9.7924000000000007</v>
      </c>
      <c r="E2172">
        <v>48663.366828697086</v>
      </c>
      <c r="F2172">
        <v>389.6899636452759</v>
      </c>
      <c r="G2172">
        <v>0</v>
      </c>
      <c r="H2172">
        <v>4.550111972489676E-2</v>
      </c>
      <c r="I2172">
        <v>4.8</v>
      </c>
      <c r="J2172">
        <v>59959.201388888898</v>
      </c>
      <c r="K2172">
        <v>0</v>
      </c>
      <c r="L2172">
        <v>0</v>
      </c>
      <c r="M2172">
        <v>0.13564663471978922</v>
      </c>
    </row>
    <row r="2173" spans="1:13">
      <c r="A2173" s="14" t="s">
        <v>572</v>
      </c>
      <c r="B2173" t="s">
        <v>284</v>
      </c>
      <c r="C2173" t="s">
        <v>367</v>
      </c>
      <c r="D2173">
        <v>47.164300000000011</v>
      </c>
      <c r="E2173">
        <v>44265.803107435051</v>
      </c>
      <c r="F2173">
        <v>815.50028305307171</v>
      </c>
      <c r="G2173">
        <v>0</v>
      </c>
      <c r="H2173">
        <v>2.9840793097936904E-3</v>
      </c>
      <c r="I2173">
        <v>5.3647</v>
      </c>
      <c r="J2173">
        <v>46788.695080806006</v>
      </c>
      <c r="K2173">
        <v>847.57768374746024</v>
      </c>
      <c r="L2173">
        <v>0</v>
      </c>
      <c r="M2173">
        <v>0</v>
      </c>
    </row>
    <row r="2174" spans="1:13">
      <c r="A2174" s="14" t="s">
        <v>572</v>
      </c>
      <c r="B2174" t="s">
        <v>284</v>
      </c>
      <c r="C2174" t="s">
        <v>368</v>
      </c>
      <c r="D2174">
        <v>33.232500000000002</v>
      </c>
      <c r="E2174">
        <v>38918.617166929973</v>
      </c>
      <c r="F2174">
        <v>860.42277890619118</v>
      </c>
      <c r="G2174">
        <v>0</v>
      </c>
      <c r="H2174">
        <v>1.3324942288494876E-3</v>
      </c>
      <c r="I2174">
        <v>0.57669999999999999</v>
      </c>
      <c r="J2174">
        <v>36687.909658401251</v>
      </c>
      <c r="K2174">
        <v>0</v>
      </c>
      <c r="L2174">
        <v>0</v>
      </c>
      <c r="M2174">
        <v>0</v>
      </c>
    </row>
    <row r="2175" spans="1:13">
      <c r="A2175" s="14" t="s">
        <v>572</v>
      </c>
      <c r="B2175" t="s">
        <v>284</v>
      </c>
      <c r="C2175" t="s">
        <v>369</v>
      </c>
      <c r="D2175">
        <v>69.567399999999992</v>
      </c>
      <c r="E2175">
        <v>41104.078131423623</v>
      </c>
      <c r="F2175">
        <v>4362.5419377467033</v>
      </c>
      <c r="G2175">
        <v>756.80606145982188</v>
      </c>
      <c r="H2175">
        <v>5.8325530034492523E-4</v>
      </c>
      <c r="I2175">
        <v>18.195610971786834</v>
      </c>
      <c r="J2175">
        <v>48788.368600344023</v>
      </c>
      <c r="K2175">
        <v>5170.2891508216035</v>
      </c>
      <c r="L2175">
        <v>857.7486089474985</v>
      </c>
      <c r="M2175">
        <v>6.4712974121436548E-2</v>
      </c>
    </row>
    <row r="2176" spans="1:13">
      <c r="A2176" s="14" t="s">
        <v>572</v>
      </c>
      <c r="B2176" t="s">
        <v>284</v>
      </c>
      <c r="C2176" t="s">
        <v>370</v>
      </c>
      <c r="D2176">
        <v>4.8001000000000005</v>
      </c>
    </row>
    <row r="2177" spans="1:13">
      <c r="A2177" s="14" t="s">
        <v>572</v>
      </c>
      <c r="B2177" t="s">
        <v>284</v>
      </c>
      <c r="C2177" t="s">
        <v>371</v>
      </c>
      <c r="D2177">
        <v>2.5200000000000005</v>
      </c>
    </row>
    <row r="2178" spans="1:13">
      <c r="A2178" s="14" t="s">
        <v>573</v>
      </c>
      <c r="B2178" t="s">
        <v>285</v>
      </c>
      <c r="C2178" t="s">
        <v>365</v>
      </c>
      <c r="D2178">
        <v>130.7045</v>
      </c>
      <c r="E2178">
        <v>44351.967075285589</v>
      </c>
      <c r="F2178">
        <v>2317.7453721945303</v>
      </c>
      <c r="G2178">
        <v>429.204579796411</v>
      </c>
      <c r="H2178">
        <v>8.8886235958620108E-3</v>
      </c>
      <c r="I2178">
        <v>19.757999999999999</v>
      </c>
      <c r="J2178">
        <v>41872.146261429974</v>
      </c>
      <c r="K2178">
        <v>3445.9606235448932</v>
      </c>
      <c r="L2178">
        <v>445.61038566656549</v>
      </c>
      <c r="M2178">
        <v>0</v>
      </c>
    </row>
    <row r="2179" spans="1:13">
      <c r="A2179" s="14" t="s">
        <v>573</v>
      </c>
      <c r="B2179" t="s">
        <v>285</v>
      </c>
      <c r="C2179" t="s">
        <v>366</v>
      </c>
      <c r="D2179">
        <v>10.425599999999999</v>
      </c>
      <c r="E2179">
        <v>52582.155463474526</v>
      </c>
      <c r="F2179">
        <v>399.68922651933707</v>
      </c>
      <c r="G2179">
        <v>19.402240638428484</v>
      </c>
      <c r="H2179">
        <v>5.4055797246490289E-2</v>
      </c>
      <c r="I2179">
        <v>1.9400000000000002</v>
      </c>
      <c r="J2179">
        <v>42444.158075601372</v>
      </c>
      <c r="K2179">
        <v>3116.1391752577315</v>
      </c>
      <c r="L2179">
        <v>120.78350515463916</v>
      </c>
      <c r="M2179">
        <v>0</v>
      </c>
    </row>
    <row r="2180" spans="1:13">
      <c r="A2180" s="14" t="s">
        <v>573</v>
      </c>
      <c r="B2180" t="s">
        <v>285</v>
      </c>
      <c r="C2180" t="s">
        <v>367</v>
      </c>
      <c r="D2180">
        <v>38.039400000000008</v>
      </c>
      <c r="E2180">
        <v>46642.275108396374</v>
      </c>
      <c r="F2180">
        <v>1806.7451116473967</v>
      </c>
      <c r="G2180">
        <v>6.9385952459817961</v>
      </c>
      <c r="H2180">
        <v>7.1467910337050305E-3</v>
      </c>
      <c r="I2180">
        <v>5.9531000000000009</v>
      </c>
      <c r="J2180">
        <v>44814.865644230165</v>
      </c>
      <c r="K2180">
        <v>862.23984142715551</v>
      </c>
      <c r="L2180">
        <v>0</v>
      </c>
      <c r="M2180">
        <v>0</v>
      </c>
    </row>
    <row r="2181" spans="1:13">
      <c r="A2181" s="14" t="s">
        <v>573</v>
      </c>
      <c r="B2181" t="s">
        <v>285</v>
      </c>
      <c r="C2181" t="s">
        <v>368</v>
      </c>
      <c r="D2181">
        <v>18.573900000000002</v>
      </c>
      <c r="E2181">
        <v>42017.530244052126</v>
      </c>
      <c r="F2181">
        <v>161.51696735742087</v>
      </c>
      <c r="G2181">
        <v>0</v>
      </c>
      <c r="H2181">
        <v>0</v>
      </c>
      <c r="I2181">
        <v>0.28000000000000003</v>
      </c>
      <c r="J2181">
        <v>35950</v>
      </c>
      <c r="K2181">
        <v>2999.9999999999995</v>
      </c>
      <c r="L2181">
        <v>0</v>
      </c>
      <c r="M2181">
        <v>0</v>
      </c>
    </row>
    <row r="2182" spans="1:13">
      <c r="A2182" s="14" t="s">
        <v>573</v>
      </c>
      <c r="B2182" t="s">
        <v>285</v>
      </c>
      <c r="C2182" t="s">
        <v>369</v>
      </c>
      <c r="D2182">
        <v>52.705099999999987</v>
      </c>
      <c r="E2182">
        <v>42604.134214083038</v>
      </c>
      <c r="F2182">
        <v>4089.422845227502</v>
      </c>
      <c r="G2182">
        <v>1045.6506106619668</v>
      </c>
      <c r="H2182">
        <v>4.5469870765989821E-3</v>
      </c>
      <c r="I2182">
        <v>10.084899999999999</v>
      </c>
      <c r="J2182">
        <v>39311.469540269769</v>
      </c>
      <c r="K2182">
        <v>5559.4978631419244</v>
      </c>
      <c r="L2182">
        <v>849.79028051839896</v>
      </c>
      <c r="M2182">
        <v>0</v>
      </c>
    </row>
    <row r="2183" spans="1:13">
      <c r="A2183" s="14" t="s">
        <v>573</v>
      </c>
      <c r="B2183" t="s">
        <v>285</v>
      </c>
      <c r="C2183" t="s">
        <v>370</v>
      </c>
      <c r="D2183">
        <v>2.2000000000000002</v>
      </c>
    </row>
    <row r="2184" spans="1:13">
      <c r="A2184" s="14" t="s">
        <v>573</v>
      </c>
      <c r="B2184" t="s">
        <v>285</v>
      </c>
      <c r="C2184" t="s">
        <v>371</v>
      </c>
      <c r="D2184">
        <v>8.7604999999999986</v>
      </c>
    </row>
    <row r="2185" spans="1:13">
      <c r="A2185" s="14" t="s">
        <v>574</v>
      </c>
      <c r="B2185" t="s">
        <v>286</v>
      </c>
      <c r="C2185" t="s">
        <v>365</v>
      </c>
      <c r="D2185">
        <v>54.209799999999994</v>
      </c>
      <c r="E2185">
        <v>42835.844979444089</v>
      </c>
      <c r="F2185">
        <v>3730.6507310486286</v>
      </c>
      <c r="G2185">
        <v>338.09846190172266</v>
      </c>
      <c r="H2185">
        <v>2.162183059079633E-2</v>
      </c>
      <c r="I2185">
        <v>10.112500000000001</v>
      </c>
      <c r="J2185">
        <v>47174.643510506794</v>
      </c>
      <c r="K2185">
        <v>891.70828182941898</v>
      </c>
      <c r="L2185">
        <v>297.99950556242271</v>
      </c>
      <c r="M2185">
        <v>0</v>
      </c>
    </row>
    <row r="2186" spans="1:13">
      <c r="A2186" s="14" t="s">
        <v>574</v>
      </c>
      <c r="B2186" t="s">
        <v>286</v>
      </c>
      <c r="C2186" t="s">
        <v>366</v>
      </c>
      <c r="D2186">
        <v>5</v>
      </c>
    </row>
    <row r="2187" spans="1:13">
      <c r="A2187" s="14" t="s">
        <v>574</v>
      </c>
      <c r="B2187" t="s">
        <v>286</v>
      </c>
      <c r="C2187" t="s">
        <v>367</v>
      </c>
      <c r="D2187">
        <v>14.2692</v>
      </c>
      <c r="E2187">
        <v>44887.626145824572</v>
      </c>
      <c r="F2187">
        <v>810.62708491015621</v>
      </c>
      <c r="G2187">
        <v>1.931432736243097</v>
      </c>
      <c r="H2187">
        <v>8.5800126589755752E-3</v>
      </c>
      <c r="I2187">
        <v>0.84119999999999995</v>
      </c>
      <c r="J2187">
        <v>37091.666666666664</v>
      </c>
      <c r="K2187">
        <v>0</v>
      </c>
      <c r="L2187">
        <v>0</v>
      </c>
      <c r="M2187">
        <v>0</v>
      </c>
    </row>
    <row r="2188" spans="1:13">
      <c r="A2188" s="14" t="s">
        <v>574</v>
      </c>
      <c r="B2188" t="s">
        <v>286</v>
      </c>
      <c r="C2188" t="s">
        <v>368</v>
      </c>
      <c r="D2188">
        <v>4.4232000000000005</v>
      </c>
    </row>
    <row r="2189" spans="1:13">
      <c r="A2189" s="14" t="s">
        <v>574</v>
      </c>
      <c r="B2189" t="s">
        <v>286</v>
      </c>
      <c r="C2189" t="s">
        <v>369</v>
      </c>
      <c r="D2189">
        <v>25.160199999999993</v>
      </c>
      <c r="E2189">
        <v>39004.476150163071</v>
      </c>
      <c r="F2189">
        <v>7161.3433120563423</v>
      </c>
      <c r="G2189">
        <v>715.06864015389408</v>
      </c>
      <c r="H2189">
        <v>1.9769818750324311E-2</v>
      </c>
      <c r="I2189">
        <v>3.2992999999999997</v>
      </c>
      <c r="J2189">
        <v>39595.602855151097</v>
      </c>
      <c r="K2189">
        <v>2266.662625405389</v>
      </c>
      <c r="L2189">
        <v>913.38162640560131</v>
      </c>
      <c r="M2189">
        <v>0</v>
      </c>
    </row>
    <row r="2190" spans="1:13">
      <c r="A2190" s="14" t="s">
        <v>574</v>
      </c>
      <c r="B2190" t="s">
        <v>286</v>
      </c>
      <c r="C2190" t="s">
        <v>370</v>
      </c>
      <c r="D2190">
        <v>1.4354</v>
      </c>
    </row>
    <row r="2191" spans="1:13">
      <c r="A2191" s="14" t="s">
        <v>574</v>
      </c>
      <c r="B2191" t="s">
        <v>286</v>
      </c>
      <c r="C2191" t="s">
        <v>371</v>
      </c>
      <c r="D2191">
        <v>3.9217999999999997</v>
      </c>
    </row>
    <row r="2192" spans="1:13">
      <c r="A2192" s="14" t="s">
        <v>575</v>
      </c>
      <c r="B2192" t="s">
        <v>287</v>
      </c>
      <c r="C2192" t="s">
        <v>365</v>
      </c>
      <c r="D2192">
        <v>99.847599999999971</v>
      </c>
      <c r="E2192">
        <v>43506.470427598339</v>
      </c>
      <c r="F2192">
        <v>2495.7974953829644</v>
      </c>
      <c r="G2192">
        <v>386.89753183852196</v>
      </c>
      <c r="H2192">
        <v>2.4929222902494223E-2</v>
      </c>
      <c r="I2192">
        <v>13.497999999999999</v>
      </c>
      <c r="J2192">
        <v>43366.731120659853</v>
      </c>
      <c r="K2192">
        <v>3129.4280634168026</v>
      </c>
      <c r="L2192">
        <v>715.1200177804119</v>
      </c>
      <c r="M2192">
        <v>1.4657304679996068E-2</v>
      </c>
    </row>
    <row r="2193" spans="1:13">
      <c r="A2193" s="14" t="s">
        <v>575</v>
      </c>
      <c r="B2193" t="s">
        <v>287</v>
      </c>
      <c r="C2193" t="s">
        <v>366</v>
      </c>
      <c r="D2193">
        <v>9.5</v>
      </c>
      <c r="E2193">
        <v>53338.859649122809</v>
      </c>
      <c r="F2193">
        <v>125.47368421052632</v>
      </c>
      <c r="G2193">
        <v>21.525263157894738</v>
      </c>
      <c r="H2193">
        <v>8.8967657402032566E-2</v>
      </c>
      <c r="I2193">
        <v>1</v>
      </c>
      <c r="J2193">
        <v>64937.5</v>
      </c>
      <c r="K2193">
        <v>0</v>
      </c>
      <c r="L2193">
        <v>0</v>
      </c>
      <c r="M2193">
        <v>0.14165928777670839</v>
      </c>
    </row>
    <row r="2194" spans="1:13">
      <c r="A2194" s="14" t="s">
        <v>575</v>
      </c>
      <c r="B2194" t="s">
        <v>287</v>
      </c>
      <c r="C2194" t="s">
        <v>367</v>
      </c>
      <c r="D2194">
        <v>28.0456</v>
      </c>
      <c r="E2194">
        <v>41903.709048834746</v>
      </c>
      <c r="F2194">
        <v>963.96582708160997</v>
      </c>
      <c r="G2194">
        <v>21.034672105428303</v>
      </c>
      <c r="H2194">
        <v>6.7068709477249356E-4</v>
      </c>
      <c r="I2194">
        <v>2</v>
      </c>
      <c r="J2194">
        <v>43172.530833333338</v>
      </c>
      <c r="K2194">
        <v>1429</v>
      </c>
      <c r="L2194">
        <v>0</v>
      </c>
      <c r="M2194">
        <v>0</v>
      </c>
    </row>
    <row r="2195" spans="1:13">
      <c r="A2195" s="14" t="s">
        <v>575</v>
      </c>
      <c r="B2195" t="s">
        <v>287</v>
      </c>
      <c r="C2195" t="s">
        <v>368</v>
      </c>
      <c r="D2195">
        <v>10.3009</v>
      </c>
      <c r="E2195">
        <v>37942.191539897809</v>
      </c>
      <c r="F2195">
        <v>0</v>
      </c>
      <c r="G2195">
        <v>0</v>
      </c>
      <c r="H2195">
        <v>0</v>
      </c>
      <c r="I2195">
        <v>3.4923000000000002</v>
      </c>
      <c r="J2195">
        <v>42430.924701008887</v>
      </c>
      <c r="K2195">
        <v>0</v>
      </c>
      <c r="L2195">
        <v>0</v>
      </c>
      <c r="M2195">
        <v>0</v>
      </c>
    </row>
    <row r="2196" spans="1:13">
      <c r="A2196" s="14" t="s">
        <v>575</v>
      </c>
      <c r="B2196" t="s">
        <v>287</v>
      </c>
      <c r="C2196" t="s">
        <v>369</v>
      </c>
      <c r="D2196">
        <v>41.331099999999992</v>
      </c>
      <c r="E2196">
        <v>42871.807347655085</v>
      </c>
      <c r="F2196">
        <v>5064.1862907108698</v>
      </c>
      <c r="G2196">
        <v>853.08061000070188</v>
      </c>
      <c r="H2196">
        <v>2.9652938975797141E-2</v>
      </c>
      <c r="I2196">
        <v>6.9057000000000004</v>
      </c>
      <c r="J2196">
        <v>40798.792784704419</v>
      </c>
      <c r="K2196">
        <v>5582.3479154901015</v>
      </c>
      <c r="L2196">
        <v>1323.2069160258916</v>
      </c>
      <c r="M2196">
        <v>0</v>
      </c>
    </row>
    <row r="2197" spans="1:13">
      <c r="A2197" s="14" t="s">
        <v>575</v>
      </c>
      <c r="B2197" t="s">
        <v>287</v>
      </c>
      <c r="C2197" t="s">
        <v>370</v>
      </c>
      <c r="D2197">
        <v>4.299999999999998</v>
      </c>
    </row>
    <row r="2198" spans="1:13">
      <c r="A2198" s="14" t="s">
        <v>575</v>
      </c>
      <c r="B2198" t="s">
        <v>287</v>
      </c>
      <c r="C2198" t="s">
        <v>371</v>
      </c>
      <c r="D2198">
        <v>6.3699999999999992</v>
      </c>
    </row>
    <row r="2199" spans="1:13">
      <c r="A2199" s="14" t="s">
        <v>576</v>
      </c>
      <c r="B2199" t="s">
        <v>288</v>
      </c>
      <c r="C2199" t="s">
        <v>365</v>
      </c>
      <c r="D2199">
        <v>249.05988191933247</v>
      </c>
      <c r="E2199">
        <v>44413.108372933493</v>
      </c>
      <c r="F2199">
        <v>2366.7804523850305</v>
      </c>
      <c r="G2199">
        <v>333.79418378960889</v>
      </c>
      <c r="H2199">
        <v>2.7974162967188045E-2</v>
      </c>
      <c r="I2199">
        <v>29.334199999999999</v>
      </c>
      <c r="J2199">
        <v>44044.093452920708</v>
      </c>
      <c r="K2199">
        <v>2102.8823012047374</v>
      </c>
      <c r="L2199">
        <v>534.75260958198953</v>
      </c>
      <c r="M2199">
        <v>1.5530451541117995E-2</v>
      </c>
    </row>
    <row r="2200" spans="1:13">
      <c r="A2200" s="14" t="s">
        <v>576</v>
      </c>
      <c r="B2200" t="s">
        <v>288</v>
      </c>
      <c r="C2200" t="s">
        <v>366</v>
      </c>
      <c r="D2200">
        <v>16.905700000000007</v>
      </c>
      <c r="E2200">
        <v>49461.340405898576</v>
      </c>
      <c r="F2200">
        <v>488.00108839030605</v>
      </c>
      <c r="G2200">
        <v>7.5193573765061466</v>
      </c>
      <c r="H2200">
        <v>9.5300145369802997E-2</v>
      </c>
      <c r="I2200">
        <v>4.95</v>
      </c>
      <c r="J2200">
        <v>46870.875420875418</v>
      </c>
      <c r="K2200">
        <v>841.81818181818176</v>
      </c>
      <c r="L2200">
        <v>0</v>
      </c>
      <c r="M2200">
        <v>5.8620375747935688E-2</v>
      </c>
    </row>
    <row r="2201" spans="1:13">
      <c r="A2201" s="14" t="s">
        <v>576</v>
      </c>
      <c r="B2201" t="s">
        <v>288</v>
      </c>
      <c r="C2201" t="s">
        <v>367</v>
      </c>
      <c r="D2201">
        <v>64.402299999999997</v>
      </c>
      <c r="E2201">
        <v>45115.781489688015</v>
      </c>
      <c r="F2201">
        <v>1095.3646065435553</v>
      </c>
      <c r="G2201">
        <v>0</v>
      </c>
      <c r="H2201">
        <v>3.9321541281689097E-3</v>
      </c>
      <c r="I2201">
        <v>7.2868999999999993</v>
      </c>
      <c r="J2201">
        <v>47823.100747002609</v>
      </c>
      <c r="K2201">
        <v>462.33652170333067</v>
      </c>
      <c r="L2201">
        <v>0</v>
      </c>
      <c r="M2201">
        <v>2.0402093164095299E-2</v>
      </c>
    </row>
    <row r="2202" spans="1:13">
      <c r="A2202" s="14" t="s">
        <v>576</v>
      </c>
      <c r="B2202" t="s">
        <v>288</v>
      </c>
      <c r="C2202" t="s">
        <v>368</v>
      </c>
      <c r="D2202">
        <v>41.041500000000013</v>
      </c>
      <c r="E2202">
        <v>39674.251976657746</v>
      </c>
      <c r="F2202">
        <v>1654.2524030554434</v>
      </c>
      <c r="G2202">
        <v>0</v>
      </c>
      <c r="H2202">
        <v>0</v>
      </c>
      <c r="I2202">
        <v>1</v>
      </c>
      <c r="J2202">
        <v>38941.666666666664</v>
      </c>
      <c r="K2202">
        <v>2000</v>
      </c>
      <c r="L2202">
        <v>0</v>
      </c>
      <c r="M2202">
        <v>0</v>
      </c>
    </row>
    <row r="2203" spans="1:13">
      <c r="A2203" s="14" t="s">
        <v>576</v>
      </c>
      <c r="B2203" t="s">
        <v>288</v>
      </c>
      <c r="C2203" t="s">
        <v>369</v>
      </c>
      <c r="D2203">
        <v>84.291981919332386</v>
      </c>
      <c r="E2203">
        <v>44444.333571591087</v>
      </c>
      <c r="F2203">
        <v>3525.6762652040611</v>
      </c>
      <c r="G2203">
        <v>949.23073557069984</v>
      </c>
      <c r="H2203">
        <v>4.6777857137993983E-2</v>
      </c>
      <c r="I2203">
        <v>11.644200000000001</v>
      </c>
      <c r="J2203">
        <v>40003.587479889829</v>
      </c>
      <c r="K2203">
        <v>4135.1376651036562</v>
      </c>
      <c r="L2203">
        <v>1347.1548066848729</v>
      </c>
      <c r="M2203">
        <v>0</v>
      </c>
    </row>
    <row r="2204" spans="1:13">
      <c r="A2204" s="14" t="s">
        <v>576</v>
      </c>
      <c r="B2204" t="s">
        <v>288</v>
      </c>
      <c r="C2204" t="s">
        <v>370</v>
      </c>
      <c r="D2204">
        <v>5.4944000000000006</v>
      </c>
    </row>
    <row r="2205" spans="1:13">
      <c r="A2205" s="14" t="s">
        <v>576</v>
      </c>
      <c r="B2205" t="s">
        <v>288</v>
      </c>
      <c r="C2205" t="s">
        <v>371</v>
      </c>
      <c r="D2205">
        <v>36.923999999999985</v>
      </c>
      <c r="E2205">
        <v>46982.178148810177</v>
      </c>
      <c r="F2205">
        <v>3610.4381973784007</v>
      </c>
      <c r="G2205">
        <v>81.114722131946735</v>
      </c>
      <c r="H2205">
        <v>2.3877145429401895E-2</v>
      </c>
      <c r="I2205">
        <v>3.2</v>
      </c>
      <c r="J2205">
        <v>49235.9375</v>
      </c>
      <c r="K2205">
        <v>0</v>
      </c>
      <c r="L2205">
        <v>0</v>
      </c>
      <c r="M2205">
        <v>0</v>
      </c>
    </row>
    <row r="2206" spans="1:13">
      <c r="A2206" s="14" t="s">
        <v>577</v>
      </c>
      <c r="B2206" t="s">
        <v>289</v>
      </c>
      <c r="C2206" t="s">
        <v>365</v>
      </c>
      <c r="D2206">
        <v>114.52029999999998</v>
      </c>
      <c r="E2206">
        <v>46028.812133452913</v>
      </c>
      <c r="F2206">
        <v>2632.45145183867</v>
      </c>
      <c r="G2206">
        <v>394.86876999099735</v>
      </c>
      <c r="H2206">
        <v>2.8589569701153703E-2</v>
      </c>
      <c r="I2206">
        <v>26.005599999999998</v>
      </c>
      <c r="J2206">
        <v>46322.610578747161</v>
      </c>
      <c r="K2206">
        <v>2092.987279662842</v>
      </c>
      <c r="L2206">
        <v>288.48709508721203</v>
      </c>
      <c r="M2206">
        <v>1.6594104608691665E-2</v>
      </c>
    </row>
    <row r="2207" spans="1:13">
      <c r="A2207" s="14" t="s">
        <v>577</v>
      </c>
      <c r="B2207" t="s">
        <v>289</v>
      </c>
      <c r="C2207" t="s">
        <v>366</v>
      </c>
      <c r="D2207">
        <v>10.4</v>
      </c>
      <c r="E2207">
        <v>57091.016025641024</v>
      </c>
      <c r="F2207">
        <v>0</v>
      </c>
      <c r="G2207">
        <v>0</v>
      </c>
      <c r="H2207">
        <v>8.253212636120788E-2</v>
      </c>
      <c r="I2207">
        <v>5.3</v>
      </c>
      <c r="J2207">
        <v>56820.597484276732</v>
      </c>
      <c r="K2207">
        <v>0</v>
      </c>
      <c r="L2207">
        <v>0</v>
      </c>
      <c r="M2207">
        <v>6.9378408817335813E-2</v>
      </c>
    </row>
    <row r="2208" spans="1:13">
      <c r="A2208" s="14" t="s">
        <v>577</v>
      </c>
      <c r="B2208" t="s">
        <v>289</v>
      </c>
      <c r="C2208" t="s">
        <v>367</v>
      </c>
      <c r="D2208">
        <v>31.121500000000005</v>
      </c>
      <c r="E2208">
        <v>46897.227158073998</v>
      </c>
      <c r="F2208">
        <v>1365.1976929132591</v>
      </c>
      <c r="G2208">
        <v>0</v>
      </c>
      <c r="H2208">
        <v>3.2427339532070045E-3</v>
      </c>
      <c r="I2208">
        <v>6.8199999999999994</v>
      </c>
      <c r="J2208">
        <v>45523.697947214081</v>
      </c>
      <c r="K2208">
        <v>563.92961876832851</v>
      </c>
      <c r="L2208">
        <v>0</v>
      </c>
      <c r="M2208">
        <v>0</v>
      </c>
    </row>
    <row r="2209" spans="1:13">
      <c r="A2209" s="14" t="s">
        <v>577</v>
      </c>
      <c r="B2209" t="s">
        <v>289</v>
      </c>
      <c r="C2209" t="s">
        <v>368</v>
      </c>
      <c r="D2209">
        <v>13.385000000000003</v>
      </c>
      <c r="E2209">
        <v>43142.356493587336</v>
      </c>
      <c r="F2209">
        <v>1432.0508031378406</v>
      </c>
      <c r="G2209">
        <v>0</v>
      </c>
      <c r="H2209">
        <v>0</v>
      </c>
      <c r="I2209">
        <v>3</v>
      </c>
      <c r="J2209">
        <v>39052.777777777781</v>
      </c>
      <c r="K2209">
        <v>2583.6666666666665</v>
      </c>
      <c r="L2209">
        <v>0</v>
      </c>
      <c r="M2209">
        <v>0</v>
      </c>
    </row>
    <row r="2210" spans="1:13">
      <c r="A2210" s="14" t="s">
        <v>577</v>
      </c>
      <c r="B2210" t="s">
        <v>289</v>
      </c>
      <c r="C2210" t="s">
        <v>369</v>
      </c>
      <c r="D2210">
        <v>54.963799999999992</v>
      </c>
      <c r="E2210">
        <v>44246.498043560794</v>
      </c>
      <c r="F2210">
        <v>4082.2346708197033</v>
      </c>
      <c r="G2210">
        <v>822.73223467081948</v>
      </c>
      <c r="H2210">
        <v>3.9696643467653676E-2</v>
      </c>
      <c r="I2210">
        <v>9.1856000000000009</v>
      </c>
      <c r="J2210">
        <v>42615.952686814147</v>
      </c>
      <c r="K2210">
        <v>4662.9931632119833</v>
      </c>
      <c r="L2210">
        <v>816.74359867618887</v>
      </c>
      <c r="M2210">
        <v>0</v>
      </c>
    </row>
    <row r="2211" spans="1:13">
      <c r="A2211" s="14" t="s">
        <v>577</v>
      </c>
      <c r="B2211" t="s">
        <v>289</v>
      </c>
      <c r="C2211" t="s">
        <v>370</v>
      </c>
      <c r="D2211">
        <v>2</v>
      </c>
    </row>
    <row r="2212" spans="1:13">
      <c r="A2212" s="14" t="s">
        <v>577</v>
      </c>
      <c r="B2212" t="s">
        <v>289</v>
      </c>
      <c r="C2212" t="s">
        <v>371</v>
      </c>
      <c r="D2212">
        <v>2.65</v>
      </c>
    </row>
    <row r="2213" spans="1:13">
      <c r="A2213" s="14" t="s">
        <v>578</v>
      </c>
      <c r="B2213" t="s">
        <v>290</v>
      </c>
      <c r="C2213" t="s">
        <v>365</v>
      </c>
      <c r="D2213">
        <v>264.07590000000016</v>
      </c>
      <c r="E2213">
        <v>44177.85500238758</v>
      </c>
      <c r="F2213">
        <v>2807.8978430064958</v>
      </c>
      <c r="G2213">
        <v>391.63570019074024</v>
      </c>
      <c r="H2213">
        <v>1.8400080075019087E-2</v>
      </c>
      <c r="I2213">
        <v>41.908900000000003</v>
      </c>
      <c r="J2213">
        <v>47778.319430160802</v>
      </c>
      <c r="K2213">
        <v>2224.0264001202609</v>
      </c>
      <c r="L2213">
        <v>310.40876758874606</v>
      </c>
      <c r="M2213">
        <v>4.1084333376086739E-2</v>
      </c>
    </row>
    <row r="2214" spans="1:13">
      <c r="A2214" s="14" t="s">
        <v>578</v>
      </c>
      <c r="B2214" t="s">
        <v>290</v>
      </c>
      <c r="C2214" t="s">
        <v>366</v>
      </c>
      <c r="D2214">
        <v>10.7</v>
      </c>
      <c r="E2214">
        <v>60251.746105918995</v>
      </c>
      <c r="F2214">
        <v>61.401869158878512</v>
      </c>
      <c r="G2214">
        <v>0</v>
      </c>
      <c r="H2214">
        <v>0.13605367686266492</v>
      </c>
      <c r="I2214">
        <v>4.2</v>
      </c>
      <c r="J2214">
        <v>58497.599206349209</v>
      </c>
      <c r="K2214">
        <v>0</v>
      </c>
      <c r="L2214">
        <v>0</v>
      </c>
      <c r="M2214">
        <v>0.15068994487970777</v>
      </c>
    </row>
    <row r="2215" spans="1:13">
      <c r="A2215" s="14" t="s">
        <v>578</v>
      </c>
      <c r="B2215" t="s">
        <v>290</v>
      </c>
      <c r="C2215" t="s">
        <v>367</v>
      </c>
      <c r="D2215">
        <v>89.671999999999983</v>
      </c>
      <c r="E2215">
        <v>46236.605321802439</v>
      </c>
      <c r="F2215">
        <v>1502.7544830047286</v>
      </c>
      <c r="G2215">
        <v>0</v>
      </c>
      <c r="H2215">
        <v>7.4140308277231403E-3</v>
      </c>
      <c r="I2215">
        <v>10.552000000000001</v>
      </c>
      <c r="J2215">
        <v>47560.746809451601</v>
      </c>
      <c r="K2215">
        <v>1625.6444275966639</v>
      </c>
      <c r="L2215">
        <v>0</v>
      </c>
      <c r="M2215">
        <v>7.536393947702202E-3</v>
      </c>
    </row>
    <row r="2216" spans="1:13">
      <c r="A2216" s="14" t="s">
        <v>578</v>
      </c>
      <c r="B2216" t="s">
        <v>290</v>
      </c>
      <c r="C2216" t="s">
        <v>368</v>
      </c>
      <c r="D2216">
        <v>44.6693</v>
      </c>
      <c r="E2216">
        <v>42082.836944687588</v>
      </c>
      <c r="F2216">
        <v>2476.818754715207</v>
      </c>
      <c r="G2216">
        <v>0</v>
      </c>
      <c r="H2216">
        <v>4.8999003848526857E-3</v>
      </c>
      <c r="I2216">
        <v>7.6999999999999993</v>
      </c>
      <c r="J2216">
        <v>42508.823593073597</v>
      </c>
      <c r="K2216">
        <v>2679.8701298701303</v>
      </c>
      <c r="L2216">
        <v>0</v>
      </c>
      <c r="M2216">
        <v>2.0653654961435997E-2</v>
      </c>
    </row>
    <row r="2217" spans="1:13">
      <c r="A2217" s="14" t="s">
        <v>578</v>
      </c>
      <c r="B2217" t="s">
        <v>290</v>
      </c>
      <c r="C2217" t="s">
        <v>369</v>
      </c>
      <c r="D2217">
        <v>104.56939999999999</v>
      </c>
      <c r="E2217">
        <v>41177.160342716568</v>
      </c>
      <c r="F2217">
        <v>4678.839029391007</v>
      </c>
      <c r="G2217">
        <v>973.91741752367329</v>
      </c>
      <c r="H2217">
        <v>1.7598603223619877E-2</v>
      </c>
      <c r="I2217">
        <v>12.5107</v>
      </c>
      <c r="J2217">
        <v>49023.117877763303</v>
      </c>
      <c r="K2217">
        <v>4206.511226390211</v>
      </c>
      <c r="L2217">
        <v>1013.4988449886898</v>
      </c>
      <c r="M2217">
        <v>5.4201335892531483E-2</v>
      </c>
    </row>
    <row r="2218" spans="1:13">
      <c r="A2218" s="14" t="s">
        <v>578</v>
      </c>
      <c r="B2218" t="s">
        <v>290</v>
      </c>
      <c r="C2218" t="s">
        <v>370</v>
      </c>
      <c r="D2218">
        <v>7.4051999999999998</v>
      </c>
      <c r="E2218">
        <v>42805.453600172863</v>
      </c>
      <c r="F2218">
        <v>835.2238967212229</v>
      </c>
      <c r="G2218">
        <v>213.30821584832282</v>
      </c>
      <c r="H2218">
        <v>0</v>
      </c>
      <c r="I2218">
        <v>5.9462000000000002</v>
      </c>
      <c r="J2218">
        <v>43143.144361104569</v>
      </c>
      <c r="K2218">
        <v>469.4258518045138</v>
      </c>
      <c r="L2218">
        <v>55.381588241229693</v>
      </c>
      <c r="M2218">
        <v>0</v>
      </c>
    </row>
    <row r="2219" spans="1:13">
      <c r="A2219" s="14" t="s">
        <v>578</v>
      </c>
      <c r="B2219" t="s">
        <v>290</v>
      </c>
      <c r="C2219" t="s">
        <v>371</v>
      </c>
      <c r="D2219">
        <v>7.06</v>
      </c>
    </row>
    <row r="2220" spans="1:13">
      <c r="A2220" s="14" t="s">
        <v>579</v>
      </c>
      <c r="B2220" t="s">
        <v>291</v>
      </c>
      <c r="C2220" t="s">
        <v>365</v>
      </c>
      <c r="D2220">
        <v>84.048299999999998</v>
      </c>
      <c r="E2220">
        <v>44739.735953414107</v>
      </c>
      <c r="F2220">
        <v>2385.7258266972681</v>
      </c>
      <c r="G2220">
        <v>542.75898501218956</v>
      </c>
      <c r="H2220">
        <v>1.2627031046161684E-2</v>
      </c>
      <c r="I2220">
        <v>15.668900000000001</v>
      </c>
      <c r="J2220">
        <v>45501.840982242938</v>
      </c>
      <c r="K2220">
        <v>1671.939319288527</v>
      </c>
      <c r="L2220">
        <v>493.05886182182536</v>
      </c>
      <c r="M2220">
        <v>2.8854552071386031E-2</v>
      </c>
    </row>
    <row r="2221" spans="1:13">
      <c r="A2221" s="14" t="s">
        <v>579</v>
      </c>
      <c r="B2221" t="s">
        <v>291</v>
      </c>
      <c r="C2221" t="s">
        <v>366</v>
      </c>
      <c r="D2221">
        <v>13.100000000000001</v>
      </c>
      <c r="E2221">
        <v>52932.286259541972</v>
      </c>
      <c r="F2221">
        <v>0</v>
      </c>
      <c r="G2221">
        <v>0</v>
      </c>
      <c r="H2221">
        <v>5.3617881427413971E-2</v>
      </c>
      <c r="I2221">
        <v>2.8200000000000003</v>
      </c>
      <c r="J2221">
        <v>55741.148049645388</v>
      </c>
      <c r="K2221">
        <v>0</v>
      </c>
      <c r="L2221">
        <v>0</v>
      </c>
      <c r="M2221">
        <v>0.13568395940274949</v>
      </c>
    </row>
    <row r="2222" spans="1:13">
      <c r="A2222" s="14" t="s">
        <v>579</v>
      </c>
      <c r="B2222" t="s">
        <v>291</v>
      </c>
      <c r="C2222" t="s">
        <v>367</v>
      </c>
      <c r="D2222">
        <v>17.267200000000003</v>
      </c>
      <c r="E2222">
        <v>49577.269492641157</v>
      </c>
      <c r="F2222">
        <v>1428.4886953298737</v>
      </c>
      <c r="G2222">
        <v>0</v>
      </c>
      <c r="H2222">
        <v>1.4572058565211538E-2</v>
      </c>
      <c r="I2222">
        <v>3.3683000000000001</v>
      </c>
      <c r="J2222">
        <v>45368.462082751925</v>
      </c>
      <c r="K2222">
        <v>296.88566932874147</v>
      </c>
      <c r="L2222">
        <v>0</v>
      </c>
      <c r="M2222">
        <v>0</v>
      </c>
    </row>
    <row r="2223" spans="1:13">
      <c r="A2223" s="14" t="s">
        <v>579</v>
      </c>
      <c r="B2223" t="s">
        <v>291</v>
      </c>
      <c r="C2223" t="s">
        <v>368</v>
      </c>
      <c r="D2223">
        <v>14.500000000000002</v>
      </c>
      <c r="E2223">
        <v>39836.794727586195</v>
      </c>
      <c r="F2223">
        <v>1350.5517241379309</v>
      </c>
      <c r="G2223">
        <v>0</v>
      </c>
      <c r="H2223">
        <v>0</v>
      </c>
      <c r="I2223">
        <v>2.7907999999999999</v>
      </c>
      <c r="J2223">
        <v>39926.888347427259</v>
      </c>
      <c r="K2223">
        <v>1433.2807797047442</v>
      </c>
      <c r="L2223">
        <v>0</v>
      </c>
      <c r="M2223">
        <v>0</v>
      </c>
    </row>
    <row r="2224" spans="1:13">
      <c r="A2224" s="14" t="s">
        <v>579</v>
      </c>
      <c r="B2224" t="s">
        <v>291</v>
      </c>
      <c r="C2224" t="s">
        <v>369</v>
      </c>
      <c r="D2224">
        <v>34.241100000000003</v>
      </c>
      <c r="E2224">
        <v>41157.183122037539</v>
      </c>
      <c r="F2224">
        <v>4451.0091673456745</v>
      </c>
      <c r="G2224">
        <v>1332.2577253651318</v>
      </c>
      <c r="H2224">
        <v>0</v>
      </c>
      <c r="I2224">
        <v>3.9398</v>
      </c>
      <c r="J2224">
        <v>41902.739225341393</v>
      </c>
      <c r="K2224">
        <v>3780.2553429108075</v>
      </c>
      <c r="L2224">
        <v>1960.9345652063555</v>
      </c>
      <c r="M2224">
        <v>0</v>
      </c>
    </row>
    <row r="2225" spans="1:13">
      <c r="A2225" s="14" t="s">
        <v>579</v>
      </c>
      <c r="B2225" t="s">
        <v>291</v>
      </c>
      <c r="C2225" t="s">
        <v>370</v>
      </c>
      <c r="D2225">
        <v>3.2899999999999996</v>
      </c>
    </row>
    <row r="2226" spans="1:13">
      <c r="A2226" s="14" t="s">
        <v>579</v>
      </c>
      <c r="B2226" t="s">
        <v>291</v>
      </c>
      <c r="C2226" t="s">
        <v>371</v>
      </c>
      <c r="D2226">
        <v>1.65</v>
      </c>
    </row>
    <row r="2227" spans="1:13">
      <c r="A2227" s="14" t="s">
        <v>580</v>
      </c>
      <c r="B2227" t="s">
        <v>292</v>
      </c>
      <c r="C2227" t="s">
        <v>365</v>
      </c>
      <c r="D2227">
        <v>63.779099999999985</v>
      </c>
      <c r="E2227">
        <v>44469.48261002951</v>
      </c>
      <c r="F2227">
        <v>2038.5798796157369</v>
      </c>
      <c r="G2227">
        <v>442.31370464619295</v>
      </c>
      <c r="H2227">
        <v>3.0323747072587642E-2</v>
      </c>
      <c r="I2227">
        <v>14.282599999999999</v>
      </c>
      <c r="J2227">
        <v>50716.638135446876</v>
      </c>
      <c r="K2227">
        <v>2407.2654838754852</v>
      </c>
      <c r="L2227">
        <v>455.7083444190834</v>
      </c>
      <c r="M2227">
        <v>5.1810611264216197E-2</v>
      </c>
    </row>
    <row r="2228" spans="1:13">
      <c r="A2228" s="14" t="s">
        <v>580</v>
      </c>
      <c r="B2228" t="s">
        <v>292</v>
      </c>
      <c r="C2228" t="s">
        <v>366</v>
      </c>
      <c r="D2228">
        <v>12.36</v>
      </c>
      <c r="E2228">
        <v>58300.674217907217</v>
      </c>
      <c r="F2228">
        <v>40.776699029126213</v>
      </c>
      <c r="G2228">
        <v>0</v>
      </c>
      <c r="H2228">
        <v>0.10798035039969012</v>
      </c>
      <c r="I2228">
        <v>1</v>
      </c>
      <c r="J2228">
        <v>71133.333333333328</v>
      </c>
      <c r="K2228">
        <v>0</v>
      </c>
      <c r="L2228">
        <v>0</v>
      </c>
      <c r="M2228">
        <v>0.21642221180880969</v>
      </c>
    </row>
    <row r="2229" spans="1:13">
      <c r="A2229" s="14" t="s">
        <v>580</v>
      </c>
      <c r="B2229" t="s">
        <v>292</v>
      </c>
      <c r="C2229" t="s">
        <v>367</v>
      </c>
      <c r="D2229">
        <v>16.089599999999997</v>
      </c>
      <c r="E2229">
        <v>44023.54388341953</v>
      </c>
      <c r="F2229">
        <v>1681.8938941925221</v>
      </c>
      <c r="G2229">
        <v>0</v>
      </c>
      <c r="H2229">
        <v>8.3581252975054345E-3</v>
      </c>
      <c r="I2229">
        <v>4</v>
      </c>
      <c r="J2229">
        <v>46507.520833333336</v>
      </c>
      <c r="K2229">
        <v>2165.75</v>
      </c>
      <c r="L2229">
        <v>0</v>
      </c>
      <c r="M2229">
        <v>0</v>
      </c>
    </row>
    <row r="2230" spans="1:13">
      <c r="A2230" s="14" t="s">
        <v>580</v>
      </c>
      <c r="B2230" t="s">
        <v>292</v>
      </c>
      <c r="C2230" t="s">
        <v>368</v>
      </c>
      <c r="D2230">
        <v>10.490800000000002</v>
      </c>
    </row>
    <row r="2231" spans="1:13">
      <c r="A2231" s="14" t="s">
        <v>580</v>
      </c>
      <c r="B2231" t="s">
        <v>292</v>
      </c>
      <c r="C2231" t="s">
        <v>369</v>
      </c>
      <c r="D2231">
        <v>23.278699999999997</v>
      </c>
      <c r="E2231">
        <v>39775.906658590626</v>
      </c>
      <c r="F2231">
        <v>3988.1002805139465</v>
      </c>
      <c r="G2231">
        <v>1185.6031479421104</v>
      </c>
      <c r="H2231">
        <v>0</v>
      </c>
      <c r="I2231">
        <v>7.2825999999999995</v>
      </c>
      <c r="J2231">
        <v>50323.207256565882</v>
      </c>
      <c r="K2231">
        <v>3531.56976903853</v>
      </c>
      <c r="L2231">
        <v>893.73300744239702</v>
      </c>
      <c r="M2231">
        <v>6.0079045968223263E-2</v>
      </c>
    </row>
    <row r="2232" spans="1:13">
      <c r="A2232" s="14" t="s">
        <v>580</v>
      </c>
      <c r="B2232" t="s">
        <v>292</v>
      </c>
      <c r="C2232" t="s">
        <v>370</v>
      </c>
      <c r="D2232">
        <v>1.26</v>
      </c>
    </row>
    <row r="2233" spans="1:13">
      <c r="A2233" s="14" t="s">
        <v>580</v>
      </c>
      <c r="B2233" t="s">
        <v>292</v>
      </c>
      <c r="C2233" t="s">
        <v>371</v>
      </c>
      <c r="D2233">
        <v>0.3</v>
      </c>
    </row>
    <row r="2234" spans="1:13">
      <c r="A2234" s="14" t="s">
        <v>581</v>
      </c>
      <c r="B2234" t="s">
        <v>293</v>
      </c>
      <c r="C2234" t="s">
        <v>365</v>
      </c>
      <c r="D2234">
        <v>422.34979268708037</v>
      </c>
      <c r="E2234">
        <v>44763.84803216219</v>
      </c>
      <c r="F2234">
        <v>1811.0039432804908</v>
      </c>
      <c r="G2234">
        <v>312.64083062503448</v>
      </c>
      <c r="H2234">
        <v>1.2183292998967631E-2</v>
      </c>
      <c r="I2234">
        <v>71.645900000000012</v>
      </c>
      <c r="J2234">
        <v>46110.068359343197</v>
      </c>
      <c r="K2234">
        <v>1759.8151464354553</v>
      </c>
      <c r="L2234">
        <v>540.08142824641732</v>
      </c>
      <c r="M2234">
        <v>3.5407618768683383E-2</v>
      </c>
    </row>
    <row r="2235" spans="1:13">
      <c r="A2235" s="14" t="s">
        <v>581</v>
      </c>
      <c r="B2235" t="s">
        <v>293</v>
      </c>
      <c r="C2235" t="s">
        <v>366</v>
      </c>
      <c r="D2235">
        <v>19.465</v>
      </c>
      <c r="E2235">
        <v>54695.331363986646</v>
      </c>
      <c r="F2235">
        <v>85.64089391215002</v>
      </c>
      <c r="G2235">
        <v>0</v>
      </c>
      <c r="H2235">
        <v>0.10596527070592519</v>
      </c>
      <c r="I2235">
        <v>6.6049999999999995</v>
      </c>
      <c r="J2235">
        <v>57529.251829422166</v>
      </c>
      <c r="K2235">
        <v>62.98258894776685</v>
      </c>
      <c r="L2235">
        <v>0</v>
      </c>
      <c r="M2235">
        <v>0.13056851504038383</v>
      </c>
    </row>
    <row r="2236" spans="1:13">
      <c r="A2236" s="14" t="s">
        <v>581</v>
      </c>
      <c r="B2236" t="s">
        <v>293</v>
      </c>
      <c r="C2236" t="s">
        <v>367</v>
      </c>
      <c r="D2236">
        <v>138.54310945782075</v>
      </c>
      <c r="E2236">
        <v>46619.565309809761</v>
      </c>
      <c r="F2236">
        <v>1129.6050782492787</v>
      </c>
      <c r="G2236">
        <v>0</v>
      </c>
      <c r="H2236">
        <v>9.6282211686088692E-3</v>
      </c>
      <c r="I2236">
        <v>10.946</v>
      </c>
      <c r="J2236">
        <v>46878.549241732144</v>
      </c>
      <c r="K2236">
        <v>616.6636214142153</v>
      </c>
      <c r="L2236">
        <v>0</v>
      </c>
      <c r="M2236">
        <v>4.3179620424559995E-3</v>
      </c>
    </row>
    <row r="2237" spans="1:13">
      <c r="A2237" s="14" t="s">
        <v>581</v>
      </c>
      <c r="B2237" t="s">
        <v>293</v>
      </c>
      <c r="C2237" t="s">
        <v>368</v>
      </c>
      <c r="D2237">
        <v>69.766299999999987</v>
      </c>
      <c r="E2237">
        <v>41419.118136789053</v>
      </c>
      <c r="F2237">
        <v>246.43344996079773</v>
      </c>
      <c r="G2237">
        <v>6.2087282828528974</v>
      </c>
      <c r="H2237">
        <v>4.1597127340342111E-4</v>
      </c>
      <c r="I2237">
        <v>10.280000000000001</v>
      </c>
      <c r="J2237">
        <v>40805.552853437082</v>
      </c>
      <c r="K2237">
        <v>32.392996108949411</v>
      </c>
      <c r="L2237">
        <v>0</v>
      </c>
      <c r="M2237">
        <v>0</v>
      </c>
    </row>
    <row r="2238" spans="1:13">
      <c r="A2238" s="14" t="s">
        <v>581</v>
      </c>
      <c r="B2238" t="s">
        <v>293</v>
      </c>
      <c r="C2238" t="s">
        <v>369</v>
      </c>
      <c r="D2238">
        <v>147.65868322925957</v>
      </c>
      <c r="E2238">
        <v>42941.256600457651</v>
      </c>
      <c r="F2238">
        <v>3899.7718752912065</v>
      </c>
      <c r="G2238">
        <v>887.82831549741547</v>
      </c>
      <c r="H2238">
        <v>6.9469539624819237E-3</v>
      </c>
      <c r="I2238">
        <v>33.624200000000002</v>
      </c>
      <c r="J2238">
        <v>44774.277851468083</v>
      </c>
      <c r="K2238">
        <v>3454.8789264874708</v>
      </c>
      <c r="L2238">
        <v>1150.7967475806113</v>
      </c>
      <c r="M2238">
        <v>3.5247376051624785E-2</v>
      </c>
    </row>
    <row r="2239" spans="1:13">
      <c r="A2239" s="14" t="s">
        <v>581</v>
      </c>
      <c r="B2239" t="s">
        <v>293</v>
      </c>
      <c r="C2239" t="s">
        <v>370</v>
      </c>
      <c r="D2239">
        <v>16.755699999999997</v>
      </c>
      <c r="E2239">
        <v>45048.347378305101</v>
      </c>
      <c r="F2239">
        <v>639.69514851662427</v>
      </c>
      <c r="G2239">
        <v>30.739986989502089</v>
      </c>
      <c r="H2239">
        <v>0</v>
      </c>
      <c r="I2239">
        <v>6.8907000000000007</v>
      </c>
      <c r="J2239">
        <v>44828.16428906592</v>
      </c>
      <c r="K2239">
        <v>48.471127751897477</v>
      </c>
      <c r="L2239">
        <v>0</v>
      </c>
      <c r="M2239">
        <v>4.9418219177471542E-3</v>
      </c>
    </row>
    <row r="2240" spans="1:13">
      <c r="A2240" s="14" t="s">
        <v>581</v>
      </c>
      <c r="B2240" t="s">
        <v>293</v>
      </c>
      <c r="C2240" t="s">
        <v>371</v>
      </c>
      <c r="D2240">
        <v>30.161000000000001</v>
      </c>
      <c r="E2240">
        <v>46331.791054673246</v>
      </c>
      <c r="F2240">
        <v>98.294817811080534</v>
      </c>
      <c r="G2240">
        <v>0</v>
      </c>
      <c r="H2240">
        <v>9.7921192915399538E-3</v>
      </c>
      <c r="I2240">
        <v>3.3</v>
      </c>
      <c r="J2240">
        <v>53517.045454545456</v>
      </c>
      <c r="K2240">
        <v>631.21212121212125</v>
      </c>
      <c r="L2240">
        <v>0</v>
      </c>
      <c r="M2240">
        <v>6.064438683356721E-2</v>
      </c>
    </row>
    <row r="2241" spans="1:13">
      <c r="A2241" s="14" t="s">
        <v>582</v>
      </c>
      <c r="B2241" t="s">
        <v>583</v>
      </c>
      <c r="C2241" t="s">
        <v>365</v>
      </c>
      <c r="D2241">
        <v>729.79579859881028</v>
      </c>
      <c r="E2241">
        <v>43426.982932553692</v>
      </c>
      <c r="F2241">
        <v>2123.7174877900511</v>
      </c>
      <c r="G2241">
        <v>532.35823054330308</v>
      </c>
      <c r="H2241">
        <v>1.2019572687990166E-2</v>
      </c>
      <c r="I2241">
        <v>73.20111992619924</v>
      </c>
      <c r="J2241">
        <v>43779.028778033156</v>
      </c>
      <c r="K2241">
        <v>2051.9694254874366</v>
      </c>
      <c r="L2241">
        <v>454.42269235138394</v>
      </c>
      <c r="M2241">
        <v>7.5633595457473418E-3</v>
      </c>
    </row>
    <row r="2242" spans="1:13">
      <c r="A2242" s="14" t="s">
        <v>582</v>
      </c>
      <c r="B2242" t="s">
        <v>583</v>
      </c>
      <c r="C2242" t="s">
        <v>366</v>
      </c>
      <c r="D2242">
        <v>69.49290000000002</v>
      </c>
      <c r="E2242">
        <v>44911.978681755019</v>
      </c>
      <c r="F2242">
        <v>338.14965269833311</v>
      </c>
      <c r="G2242">
        <v>22.071895114464926</v>
      </c>
      <c r="H2242">
        <v>5.1437624776294648E-2</v>
      </c>
      <c r="I2242">
        <v>13.982900000000001</v>
      </c>
      <c r="J2242">
        <v>44767.508587870419</v>
      </c>
      <c r="K2242">
        <v>0</v>
      </c>
      <c r="L2242">
        <v>35.643536033297814</v>
      </c>
      <c r="M2242">
        <v>3.3504286944177078E-2</v>
      </c>
    </row>
    <row r="2243" spans="1:13">
      <c r="A2243" s="14" t="s">
        <v>582</v>
      </c>
      <c r="B2243" t="s">
        <v>583</v>
      </c>
      <c r="C2243" t="s">
        <v>367</v>
      </c>
      <c r="D2243">
        <v>183.6761021418294</v>
      </c>
      <c r="E2243">
        <v>46579.230269490145</v>
      </c>
      <c r="F2243">
        <v>890.33901576223423</v>
      </c>
      <c r="G2243">
        <v>0.52004587905639565</v>
      </c>
      <c r="H2243">
        <v>9.7256091010143771E-3</v>
      </c>
      <c r="I2243">
        <v>7.6251999999999995</v>
      </c>
      <c r="J2243">
        <v>46296.855273741457</v>
      </c>
      <c r="K2243">
        <v>885.09153858259458</v>
      </c>
      <c r="L2243">
        <v>0</v>
      </c>
      <c r="M2243">
        <v>0</v>
      </c>
    </row>
    <row r="2244" spans="1:13">
      <c r="A2244" s="14" t="s">
        <v>582</v>
      </c>
      <c r="B2244" t="s">
        <v>583</v>
      </c>
      <c r="C2244" t="s">
        <v>368</v>
      </c>
      <c r="D2244">
        <v>79.385292247629678</v>
      </c>
      <c r="E2244">
        <v>41660.186222115728</v>
      </c>
      <c r="F2244">
        <v>506.70595095278566</v>
      </c>
      <c r="G2244">
        <v>0</v>
      </c>
      <c r="H2244">
        <v>2.9968254735801358E-4</v>
      </c>
      <c r="I2244">
        <v>7.6352000000000011</v>
      </c>
      <c r="J2244">
        <v>41046.147557802455</v>
      </c>
      <c r="K2244">
        <v>354.67309304274931</v>
      </c>
      <c r="L2244">
        <v>0</v>
      </c>
      <c r="M2244">
        <v>0</v>
      </c>
    </row>
    <row r="2245" spans="1:13">
      <c r="A2245" s="14" t="s">
        <v>582</v>
      </c>
      <c r="B2245" t="s">
        <v>583</v>
      </c>
      <c r="C2245" t="s">
        <v>369</v>
      </c>
      <c r="D2245">
        <v>326.4845042093516</v>
      </c>
      <c r="E2245">
        <v>40294.367957397153</v>
      </c>
      <c r="F2245">
        <v>3948.0787093449994</v>
      </c>
      <c r="G2245">
        <v>1184.9978636410829</v>
      </c>
      <c r="H2245">
        <v>4.0819649323040478E-3</v>
      </c>
      <c r="I2245">
        <v>33.537819926199262</v>
      </c>
      <c r="J2245">
        <v>42078.202551787879</v>
      </c>
      <c r="K2245">
        <v>3938.7312678844746</v>
      </c>
      <c r="L2245">
        <v>976.98210772501011</v>
      </c>
      <c r="M2245">
        <v>2.8517753379790635E-3</v>
      </c>
    </row>
    <row r="2246" spans="1:13">
      <c r="A2246" s="14" t="s">
        <v>582</v>
      </c>
      <c r="B2246" t="s">
        <v>583</v>
      </c>
      <c r="C2246" t="s">
        <v>370</v>
      </c>
      <c r="D2246">
        <v>14.350000000000005</v>
      </c>
      <c r="E2246">
        <v>47256.939605110332</v>
      </c>
      <c r="F2246">
        <v>1933.7979094076647</v>
      </c>
      <c r="G2246">
        <v>0</v>
      </c>
      <c r="H2246">
        <v>0</v>
      </c>
      <c r="I2246">
        <v>3.8</v>
      </c>
      <c r="J2246">
        <v>49347.368421052633</v>
      </c>
      <c r="K2246">
        <v>2277.105263157895</v>
      </c>
      <c r="L2246">
        <v>0</v>
      </c>
      <c r="M2246">
        <v>0</v>
      </c>
    </row>
    <row r="2247" spans="1:13">
      <c r="A2247" s="14" t="s">
        <v>582</v>
      </c>
      <c r="B2247" t="s">
        <v>583</v>
      </c>
      <c r="C2247" t="s">
        <v>371</v>
      </c>
      <c r="D2247">
        <v>56.407000000000004</v>
      </c>
      <c r="E2247">
        <v>50976.735216078378</v>
      </c>
      <c r="F2247">
        <v>104.34130515716134</v>
      </c>
      <c r="G2247">
        <v>0</v>
      </c>
      <c r="H2247">
        <v>3.2294631593692627E-2</v>
      </c>
      <c r="I2247">
        <v>6.6199999999999992</v>
      </c>
      <c r="J2247">
        <v>47363.267875125886</v>
      </c>
      <c r="K2247">
        <v>0</v>
      </c>
      <c r="L2247">
        <v>0</v>
      </c>
      <c r="M2247">
        <v>0</v>
      </c>
    </row>
    <row r="2248" spans="1:13">
      <c r="A2248" s="14" t="s">
        <v>808</v>
      </c>
      <c r="B2248" t="s">
        <v>809</v>
      </c>
      <c r="C2248" t="s">
        <v>365</v>
      </c>
      <c r="D2248">
        <v>408.57800000000026</v>
      </c>
      <c r="E2248">
        <v>44935.324582087131</v>
      </c>
      <c r="F2248">
        <v>2729.4894242959713</v>
      </c>
      <c r="G2248">
        <v>518.22990958886624</v>
      </c>
      <c r="H2248">
        <v>2.4555498459878682E-2</v>
      </c>
      <c r="I2248">
        <v>73.556399999999968</v>
      </c>
      <c r="J2248">
        <v>45386.666954427732</v>
      </c>
      <c r="K2248">
        <v>1902.5430825869678</v>
      </c>
      <c r="L2248">
        <v>500.44142997754136</v>
      </c>
      <c r="M2248">
        <v>3.031144808961966E-2</v>
      </c>
    </row>
    <row r="2249" spans="1:13">
      <c r="A2249" s="14" t="s">
        <v>808</v>
      </c>
      <c r="B2249" t="s">
        <v>809</v>
      </c>
      <c r="C2249" t="s">
        <v>366</v>
      </c>
      <c r="D2249">
        <v>47.905399999999993</v>
      </c>
      <c r="E2249">
        <v>47645.959571711472</v>
      </c>
      <c r="F2249">
        <v>709.71330998175597</v>
      </c>
      <c r="G2249">
        <v>81.259732723242067</v>
      </c>
      <c r="H2249">
        <v>6.8191812288111414E-2</v>
      </c>
      <c r="I2249">
        <v>19.009999999999998</v>
      </c>
      <c r="J2249">
        <v>45176.91127476767</v>
      </c>
      <c r="K2249">
        <v>105.20778537611784</v>
      </c>
      <c r="L2249">
        <v>8.4913203577064706</v>
      </c>
      <c r="M2249">
        <v>3.1893489846856998E-2</v>
      </c>
    </row>
    <row r="2250" spans="1:13">
      <c r="A2250" s="14" t="s">
        <v>808</v>
      </c>
      <c r="B2250" t="s">
        <v>809</v>
      </c>
      <c r="C2250" t="s">
        <v>367</v>
      </c>
      <c r="D2250">
        <v>115.851</v>
      </c>
      <c r="E2250">
        <v>46585.054606923273</v>
      </c>
      <c r="F2250">
        <v>1388.7537440332842</v>
      </c>
      <c r="G2250">
        <v>0</v>
      </c>
      <c r="H2250">
        <v>1.6748266285817905E-2</v>
      </c>
      <c r="I2250">
        <v>14.098400000000002</v>
      </c>
      <c r="J2250">
        <v>46213.586411696822</v>
      </c>
      <c r="K2250">
        <v>1195.0469556829141</v>
      </c>
      <c r="L2250">
        <v>0</v>
      </c>
      <c r="M2250">
        <v>4.7532422675418294E-3</v>
      </c>
    </row>
    <row r="2251" spans="1:13">
      <c r="A2251" s="14" t="s">
        <v>808</v>
      </c>
      <c r="B2251" t="s">
        <v>809</v>
      </c>
      <c r="C2251" t="s">
        <v>368</v>
      </c>
      <c r="D2251">
        <v>43.752099999999999</v>
      </c>
      <c r="E2251">
        <v>42618.890750386847</v>
      </c>
      <c r="F2251">
        <v>0</v>
      </c>
      <c r="G2251">
        <v>0</v>
      </c>
      <c r="H2251">
        <v>1.3339743990000881E-2</v>
      </c>
      <c r="I2251">
        <v>6.2938999999999998</v>
      </c>
      <c r="J2251">
        <v>39469.731539003376</v>
      </c>
      <c r="K2251">
        <v>0</v>
      </c>
      <c r="L2251">
        <v>0</v>
      </c>
      <c r="M2251">
        <v>1.4336691424927576E-2</v>
      </c>
    </row>
    <row r="2252" spans="1:13">
      <c r="A2252" s="14" t="s">
        <v>808</v>
      </c>
      <c r="B2252" t="s">
        <v>809</v>
      </c>
      <c r="C2252" t="s">
        <v>369</v>
      </c>
      <c r="D2252">
        <v>176.17880000000008</v>
      </c>
      <c r="E2252">
        <v>43332.188445299085</v>
      </c>
      <c r="F2252">
        <v>4035.6133655127614</v>
      </c>
      <c r="G2252">
        <v>1160.1687603729845</v>
      </c>
      <c r="H2252">
        <v>2.0095944190900002E-2</v>
      </c>
      <c r="I2252">
        <v>27.085600000000003</v>
      </c>
      <c r="J2252">
        <v>44584.485729194363</v>
      </c>
      <c r="K2252">
        <v>3645.3923856218798</v>
      </c>
      <c r="L2252">
        <v>1353.0898337123785</v>
      </c>
      <c r="M2252">
        <v>3.137364775772352E-2</v>
      </c>
    </row>
    <row r="2253" spans="1:13">
      <c r="A2253" s="14" t="s">
        <v>808</v>
      </c>
      <c r="B2253" t="s">
        <v>809</v>
      </c>
      <c r="C2253" t="s">
        <v>370</v>
      </c>
      <c r="D2253">
        <v>17.910700000000006</v>
      </c>
      <c r="E2253">
        <v>47283.697408067048</v>
      </c>
      <c r="F2253">
        <v>11465.503860820623</v>
      </c>
      <c r="G2253">
        <v>192.47823926479697</v>
      </c>
      <c r="H2253">
        <v>2.5760581431355206E-2</v>
      </c>
      <c r="I2253">
        <v>4.0685000000000002</v>
      </c>
      <c r="J2253">
        <v>48767.079390438732</v>
      </c>
      <c r="K2253">
        <v>5406.0046700258081</v>
      </c>
      <c r="L2253">
        <v>0</v>
      </c>
      <c r="M2253">
        <v>6.2509998957176335E-2</v>
      </c>
    </row>
    <row r="2254" spans="1:13">
      <c r="A2254" s="14" t="s">
        <v>808</v>
      </c>
      <c r="B2254" t="s">
        <v>809</v>
      </c>
      <c r="C2254" t="s">
        <v>371</v>
      </c>
      <c r="D2254">
        <v>6.9799999999999995</v>
      </c>
    </row>
    <row r="2255" spans="1:13">
      <c r="A2255" s="14" t="s">
        <v>810</v>
      </c>
      <c r="B2255" t="s">
        <v>262</v>
      </c>
      <c r="C2255" t="s">
        <v>365</v>
      </c>
      <c r="D2255">
        <v>429.85379999999998</v>
      </c>
      <c r="E2255">
        <v>44469.016401351728</v>
      </c>
      <c r="F2255">
        <v>3362.7993285158827</v>
      </c>
      <c r="G2255">
        <v>415.74272461939421</v>
      </c>
      <c r="H2255">
        <v>1.9917828905594966E-2</v>
      </c>
      <c r="I2255">
        <v>57.021200000000029</v>
      </c>
      <c r="J2255">
        <v>48254.224430270384</v>
      </c>
      <c r="K2255">
        <v>3865.8563832399163</v>
      </c>
      <c r="L2255">
        <v>631.44356835703195</v>
      </c>
      <c r="M2255">
        <v>2.6208414813793109E-2</v>
      </c>
    </row>
    <row r="2256" spans="1:13">
      <c r="A2256" s="14" t="s">
        <v>810</v>
      </c>
      <c r="B2256" t="s">
        <v>262</v>
      </c>
      <c r="C2256" t="s">
        <v>366</v>
      </c>
      <c r="D2256">
        <v>44.5154</v>
      </c>
      <c r="E2256">
        <v>46868.346796838843</v>
      </c>
      <c r="F2256">
        <v>229.78564721422251</v>
      </c>
      <c r="G2256">
        <v>0</v>
      </c>
      <c r="H2256">
        <v>6.30136448812499E-2</v>
      </c>
      <c r="I2256">
        <v>4.2138999999999998</v>
      </c>
      <c r="J2256">
        <v>55832.591542276758</v>
      </c>
      <c r="K2256">
        <v>316.33403735257127</v>
      </c>
      <c r="L2256">
        <v>0</v>
      </c>
      <c r="M2256">
        <v>0.1399218079000962</v>
      </c>
    </row>
    <row r="2257" spans="1:13">
      <c r="A2257" s="14" t="s">
        <v>810</v>
      </c>
      <c r="B2257" t="s">
        <v>262</v>
      </c>
      <c r="C2257" t="s">
        <v>367</v>
      </c>
      <c r="D2257">
        <v>103.34070000000001</v>
      </c>
      <c r="E2257">
        <v>46720.245192681439</v>
      </c>
      <c r="F2257">
        <v>2194.1887368674684</v>
      </c>
      <c r="G2257">
        <v>0</v>
      </c>
      <c r="H2257">
        <v>2.1526315058529779E-2</v>
      </c>
      <c r="I2257">
        <v>13.9278</v>
      </c>
      <c r="J2257">
        <v>49928.181945461598</v>
      </c>
      <c r="K2257">
        <v>828.84590531167885</v>
      </c>
      <c r="L2257">
        <v>0</v>
      </c>
      <c r="M2257">
        <v>2.6690149018552697E-2</v>
      </c>
    </row>
    <row r="2258" spans="1:13">
      <c r="A2258" s="14" t="s">
        <v>810</v>
      </c>
      <c r="B2258" t="s">
        <v>262</v>
      </c>
      <c r="C2258" t="s">
        <v>368</v>
      </c>
      <c r="D2258">
        <v>80.617699999999985</v>
      </c>
      <c r="E2258">
        <v>40681.552262509766</v>
      </c>
      <c r="F2258">
        <v>2280.6778164100442</v>
      </c>
      <c r="G2258">
        <v>0</v>
      </c>
      <c r="H2258">
        <v>9.994660024458462E-3</v>
      </c>
      <c r="I2258">
        <v>6.6</v>
      </c>
      <c r="J2258">
        <v>40311.388888888891</v>
      </c>
      <c r="K2258">
        <v>1957.7272727272727</v>
      </c>
      <c r="L2258">
        <v>0</v>
      </c>
      <c r="M2258">
        <v>0</v>
      </c>
    </row>
    <row r="2259" spans="1:13">
      <c r="A2259" s="14" t="s">
        <v>810</v>
      </c>
      <c r="B2259" t="s">
        <v>262</v>
      </c>
      <c r="C2259" t="s">
        <v>369</v>
      </c>
      <c r="D2259">
        <v>172.63999999999996</v>
      </c>
      <c r="E2259">
        <v>43429.318915083408</v>
      </c>
      <c r="F2259">
        <v>5111.8748262279896</v>
      </c>
      <c r="G2259">
        <v>1035.15170296571</v>
      </c>
      <c r="H2259">
        <v>1.1344505570442875E-2</v>
      </c>
      <c r="I2259">
        <v>24.592799999999997</v>
      </c>
      <c r="J2259">
        <v>46395.355686759263</v>
      </c>
      <c r="K2259">
        <v>6504.780667512443</v>
      </c>
      <c r="L2259">
        <v>1464.0736313067243</v>
      </c>
      <c r="M2259">
        <v>1.408246103086417E-2</v>
      </c>
    </row>
    <row r="2260" spans="1:13">
      <c r="A2260" s="14" t="s">
        <v>810</v>
      </c>
      <c r="B2260" t="s">
        <v>262</v>
      </c>
      <c r="C2260" t="s">
        <v>370</v>
      </c>
      <c r="D2260">
        <v>14.09</v>
      </c>
      <c r="E2260">
        <v>51772.155784244147</v>
      </c>
      <c r="F2260">
        <v>8820.0141944641582</v>
      </c>
      <c r="G2260">
        <v>0</v>
      </c>
      <c r="H2260">
        <v>3.6337604492355395E-2</v>
      </c>
      <c r="I2260">
        <v>3.4200000000000008</v>
      </c>
      <c r="J2260">
        <v>49723.017422027275</v>
      </c>
      <c r="K2260">
        <v>9954.0935672514588</v>
      </c>
      <c r="L2260">
        <v>0</v>
      </c>
      <c r="M2260">
        <v>0</v>
      </c>
    </row>
    <row r="2261" spans="1:13">
      <c r="A2261" s="14" t="s">
        <v>810</v>
      </c>
      <c r="B2261" t="s">
        <v>262</v>
      </c>
      <c r="C2261" t="s">
        <v>371</v>
      </c>
      <c r="D2261">
        <v>14.649999999999999</v>
      </c>
      <c r="E2261">
        <v>47368.54379977248</v>
      </c>
      <c r="F2261">
        <v>1220.6825938566553</v>
      </c>
      <c r="G2261">
        <v>0</v>
      </c>
      <c r="H2261">
        <v>1.1083605147561709E-2</v>
      </c>
      <c r="I2261">
        <v>4.2667000000000002</v>
      </c>
      <c r="J2261">
        <v>57128.812079593139</v>
      </c>
      <c r="K2261">
        <v>146.24885743080131</v>
      </c>
      <c r="L2261">
        <v>0</v>
      </c>
      <c r="M2261">
        <v>3.1078537969792343E-2</v>
      </c>
    </row>
    <row r="2262" spans="1:13">
      <c r="A2262" s="14" t="s">
        <v>811</v>
      </c>
      <c r="B2262" t="s">
        <v>264</v>
      </c>
      <c r="C2262" t="s">
        <v>365</v>
      </c>
      <c r="D2262">
        <v>761.94497238302813</v>
      </c>
      <c r="E2262">
        <v>43869.210608860303</v>
      </c>
      <c r="F2262">
        <v>1744.5356924434091</v>
      </c>
      <c r="G2262">
        <v>495.82402101616026</v>
      </c>
      <c r="H2262">
        <v>1.9613772702683729E-2</v>
      </c>
      <c r="I2262">
        <v>95.703682057101503</v>
      </c>
      <c r="J2262">
        <v>46067.861038019313</v>
      </c>
      <c r="K2262">
        <v>1829.8913504238053</v>
      </c>
      <c r="L2262">
        <v>465.50622758086666</v>
      </c>
      <c r="M2262">
        <v>2.5583029402219886E-2</v>
      </c>
    </row>
    <row r="2263" spans="1:13">
      <c r="A2263" s="14" t="s">
        <v>811</v>
      </c>
      <c r="B2263" t="s">
        <v>264</v>
      </c>
      <c r="C2263" t="s">
        <v>366</v>
      </c>
      <c r="D2263">
        <v>58.05969136628535</v>
      </c>
      <c r="E2263">
        <v>47024.999270872759</v>
      </c>
      <c r="F2263">
        <v>104.78870722232111</v>
      </c>
      <c r="G2263">
        <v>0</v>
      </c>
      <c r="H2263">
        <v>7.6971889699028948E-2</v>
      </c>
      <c r="I2263">
        <v>13.683300000000003</v>
      </c>
      <c r="J2263">
        <v>51787.063975795303</v>
      </c>
      <c r="K2263">
        <v>0</v>
      </c>
      <c r="L2263">
        <v>0</v>
      </c>
      <c r="M2263">
        <v>0.1087433671458773</v>
      </c>
    </row>
    <row r="2264" spans="1:13">
      <c r="A2264" s="14" t="s">
        <v>811</v>
      </c>
      <c r="B2264" t="s">
        <v>264</v>
      </c>
      <c r="C2264" t="s">
        <v>367</v>
      </c>
      <c r="D2264">
        <v>183.85529999999983</v>
      </c>
      <c r="E2264">
        <v>47515.633653204473</v>
      </c>
      <c r="F2264">
        <v>1205.975568830489</v>
      </c>
      <c r="G2264">
        <v>0</v>
      </c>
      <c r="H2264">
        <v>1.6763508431223064E-2</v>
      </c>
      <c r="I2264">
        <v>21.1782</v>
      </c>
      <c r="J2264">
        <v>47929.21526223507</v>
      </c>
      <c r="K2264">
        <v>613.79154035753743</v>
      </c>
      <c r="L2264">
        <v>0</v>
      </c>
      <c r="M2264">
        <v>1.0479026558578733E-2</v>
      </c>
    </row>
    <row r="2265" spans="1:13">
      <c r="A2265" s="14" t="s">
        <v>811</v>
      </c>
      <c r="B2265" t="s">
        <v>264</v>
      </c>
      <c r="C2265" t="s">
        <v>368</v>
      </c>
      <c r="D2265">
        <v>119.03159999999997</v>
      </c>
      <c r="E2265">
        <v>41212.003598204181</v>
      </c>
      <c r="F2265">
        <v>42.005652280570885</v>
      </c>
      <c r="G2265">
        <v>0.23733193538522548</v>
      </c>
      <c r="H2265">
        <v>5.4738143033712114E-3</v>
      </c>
      <c r="I2265">
        <v>9.3999956831426719</v>
      </c>
      <c r="J2265">
        <v>43453.282366839048</v>
      </c>
      <c r="K2265">
        <v>44.361722500343284</v>
      </c>
      <c r="L2265">
        <v>0</v>
      </c>
      <c r="M2265">
        <v>1.8371020508986799E-2</v>
      </c>
    </row>
    <row r="2266" spans="1:13">
      <c r="A2266" s="14" t="s">
        <v>811</v>
      </c>
      <c r="B2266" t="s">
        <v>264</v>
      </c>
      <c r="C2266" t="s">
        <v>369</v>
      </c>
      <c r="D2266">
        <v>319.24418627990076</v>
      </c>
      <c r="E2266">
        <v>41163.844119241716</v>
      </c>
      <c r="F2266">
        <v>3138.5900920416639</v>
      </c>
      <c r="G2266">
        <v>1091.1137773848016</v>
      </c>
      <c r="H2266">
        <v>1.4125032831105801E-2</v>
      </c>
      <c r="I2266">
        <v>35.428778639152263</v>
      </c>
      <c r="J2266">
        <v>42150.115923454221</v>
      </c>
      <c r="K2266">
        <v>4280.302788434723</v>
      </c>
      <c r="L2266">
        <v>1225.2629547897589</v>
      </c>
      <c r="M2266">
        <v>4.869684712236429E-4</v>
      </c>
    </row>
    <row r="2267" spans="1:13">
      <c r="A2267" s="14" t="s">
        <v>811</v>
      </c>
      <c r="B2267" t="s">
        <v>264</v>
      </c>
      <c r="C2267" t="s">
        <v>370</v>
      </c>
      <c r="D2267">
        <v>32.433000000000007</v>
      </c>
      <c r="E2267">
        <v>49424.988489090327</v>
      </c>
      <c r="F2267">
        <v>272.66580334844133</v>
      </c>
      <c r="G2267">
        <v>46.415687725464799</v>
      </c>
      <c r="H2267">
        <v>3.4207507628222084E-2</v>
      </c>
      <c r="I2267">
        <v>6.6634077348066301</v>
      </c>
      <c r="J2267">
        <v>41770.222946554211</v>
      </c>
      <c r="K2267">
        <v>493.23711392176688</v>
      </c>
      <c r="L2267">
        <v>171.24721244948913</v>
      </c>
      <c r="M2267">
        <v>4.1835531735585629E-3</v>
      </c>
    </row>
    <row r="2268" spans="1:13">
      <c r="A2268" s="14" t="s">
        <v>811</v>
      </c>
      <c r="B2268" t="s">
        <v>264</v>
      </c>
      <c r="C2268" t="s">
        <v>371</v>
      </c>
      <c r="D2268">
        <v>49.321194736842095</v>
      </c>
      <c r="E2268">
        <v>46832.140924895437</v>
      </c>
      <c r="F2268">
        <v>1735.7890549242895</v>
      </c>
      <c r="G2268">
        <v>566.19147506457955</v>
      </c>
      <c r="H2268">
        <v>1.6324700459390596E-2</v>
      </c>
      <c r="I2268">
        <v>9.35</v>
      </c>
      <c r="J2268">
        <v>54018.360071301249</v>
      </c>
      <c r="K2268">
        <v>725.00534759358288</v>
      </c>
      <c r="L2268">
        <v>0</v>
      </c>
      <c r="M2268">
        <v>3.8978506352831968E-2</v>
      </c>
    </row>
    <row r="2269" spans="1:13">
      <c r="A2269" s="14" t="s">
        <v>812</v>
      </c>
      <c r="B2269" t="s">
        <v>265</v>
      </c>
      <c r="C2269" t="s">
        <v>365</v>
      </c>
      <c r="D2269">
        <v>424.89786467439853</v>
      </c>
      <c r="E2269">
        <v>43729.150590667916</v>
      </c>
      <c r="F2269">
        <v>2139.465211708261</v>
      </c>
      <c r="G2269">
        <v>501.12513547971599</v>
      </c>
      <c r="H2269">
        <v>1.9613118022536659E-2</v>
      </c>
      <c r="I2269">
        <v>42.2622</v>
      </c>
      <c r="J2269">
        <v>45017.362737860312</v>
      </c>
      <c r="K2269">
        <v>1361.9402208119784</v>
      </c>
      <c r="L2269">
        <v>333.15705287467284</v>
      </c>
      <c r="M2269">
        <v>1.3346061464422717E-2</v>
      </c>
    </row>
    <row r="2270" spans="1:13">
      <c r="A2270" s="14" t="s">
        <v>812</v>
      </c>
      <c r="B2270" t="s">
        <v>265</v>
      </c>
      <c r="C2270" t="s">
        <v>366</v>
      </c>
      <c r="D2270">
        <v>51.630399999999995</v>
      </c>
      <c r="E2270">
        <v>47709.389413343051</v>
      </c>
      <c r="F2270">
        <v>471.10481421798016</v>
      </c>
      <c r="G2270">
        <v>2.8913198425733682</v>
      </c>
      <c r="H2270">
        <v>8.9135791174580051E-2</v>
      </c>
      <c r="I2270">
        <v>9.4516000000000027</v>
      </c>
      <c r="J2270">
        <v>44876.766014925153</v>
      </c>
      <c r="K2270">
        <v>320.93402175293062</v>
      </c>
      <c r="L2270">
        <v>0</v>
      </c>
      <c r="M2270">
        <v>2.6322755734599926E-2</v>
      </c>
    </row>
    <row r="2271" spans="1:13">
      <c r="A2271" s="14" t="s">
        <v>812</v>
      </c>
      <c r="B2271" t="s">
        <v>265</v>
      </c>
      <c r="C2271" t="s">
        <v>367</v>
      </c>
      <c r="D2271">
        <v>97.587800000000001</v>
      </c>
      <c r="E2271">
        <v>46845.739426444699</v>
      </c>
      <c r="F2271">
        <v>988.67891273294401</v>
      </c>
      <c r="G2271">
        <v>14.902784979269949</v>
      </c>
      <c r="H2271">
        <v>7.0746800115804101E-3</v>
      </c>
      <c r="I2271">
        <v>11.51</v>
      </c>
      <c r="J2271">
        <v>49477.105415580649</v>
      </c>
      <c r="K2271">
        <v>906.42919200695053</v>
      </c>
      <c r="L2271">
        <v>0</v>
      </c>
      <c r="M2271">
        <v>7.0610985774942903E-3</v>
      </c>
    </row>
    <row r="2272" spans="1:13">
      <c r="A2272" s="14" t="s">
        <v>812</v>
      </c>
      <c r="B2272" t="s">
        <v>265</v>
      </c>
      <c r="C2272" t="s">
        <v>368</v>
      </c>
      <c r="D2272">
        <v>60.789999999999985</v>
      </c>
      <c r="E2272">
        <v>40794.805779459348</v>
      </c>
      <c r="F2272">
        <v>187.46849810824153</v>
      </c>
      <c r="G2272">
        <v>0</v>
      </c>
      <c r="H2272">
        <v>5.0279388480183882E-3</v>
      </c>
      <c r="I2272">
        <v>5.8606999999999996</v>
      </c>
      <c r="J2272">
        <v>42708.0095665478</v>
      </c>
      <c r="K2272">
        <v>0</v>
      </c>
      <c r="L2272">
        <v>0</v>
      </c>
      <c r="M2272">
        <v>0</v>
      </c>
    </row>
    <row r="2273" spans="1:13">
      <c r="A2273" s="14" t="s">
        <v>812</v>
      </c>
      <c r="B2273" t="s">
        <v>265</v>
      </c>
      <c r="C2273" t="s">
        <v>369</v>
      </c>
      <c r="D2273">
        <v>181.21736467439788</v>
      </c>
      <c r="E2273">
        <v>41370.578950700175</v>
      </c>
      <c r="F2273">
        <v>4086.8912387656696</v>
      </c>
      <c r="G2273">
        <v>1166.1321219392803</v>
      </c>
      <c r="H2273">
        <v>1.040891328234205E-2</v>
      </c>
      <c r="I2273">
        <v>10.939900000000002</v>
      </c>
      <c r="J2273">
        <v>39114.409714287453</v>
      </c>
      <c r="K2273">
        <v>4030.4070421119009</v>
      </c>
      <c r="L2273">
        <v>1287.0273037230686</v>
      </c>
      <c r="M2273">
        <v>0</v>
      </c>
    </row>
    <row r="2274" spans="1:13">
      <c r="A2274" s="14" t="s">
        <v>812</v>
      </c>
      <c r="B2274" t="s">
        <v>265</v>
      </c>
      <c r="C2274" t="s">
        <v>370</v>
      </c>
      <c r="D2274">
        <v>18.009000000000004</v>
      </c>
      <c r="E2274">
        <v>46031.964619542065</v>
      </c>
      <c r="F2274">
        <v>1521.6280748514628</v>
      </c>
      <c r="G2274">
        <v>0</v>
      </c>
      <c r="H2274">
        <v>2.1359945093176649E-2</v>
      </c>
      <c r="I2274">
        <v>2</v>
      </c>
      <c r="J2274">
        <v>61091.666666666664</v>
      </c>
      <c r="K2274">
        <v>0</v>
      </c>
      <c r="L2274">
        <v>0</v>
      </c>
      <c r="M2274">
        <v>8.8554085390806128E-2</v>
      </c>
    </row>
    <row r="2275" spans="1:13">
      <c r="A2275" s="14" t="s">
        <v>812</v>
      </c>
      <c r="B2275" t="s">
        <v>265</v>
      </c>
      <c r="C2275" t="s">
        <v>371</v>
      </c>
      <c r="D2275">
        <v>15.6633</v>
      </c>
      <c r="E2275">
        <v>47220.063088025294</v>
      </c>
      <c r="F2275">
        <v>563.92969553031605</v>
      </c>
      <c r="G2275">
        <v>0</v>
      </c>
      <c r="H2275">
        <v>1.4600966604297716E-2</v>
      </c>
      <c r="I2275">
        <v>2.5</v>
      </c>
      <c r="J2275">
        <v>43401.666666666672</v>
      </c>
      <c r="K2275">
        <v>0</v>
      </c>
      <c r="L2275">
        <v>0</v>
      </c>
      <c r="M2275">
        <v>0</v>
      </c>
    </row>
    <row r="2276" spans="1:13">
      <c r="A2276" s="14" t="s">
        <v>813</v>
      </c>
      <c r="B2276" t="s">
        <v>814</v>
      </c>
      <c r="C2276" t="s">
        <v>365</v>
      </c>
      <c r="D2276">
        <v>1283.9111999999975</v>
      </c>
      <c r="E2276">
        <v>43405.640156285874</v>
      </c>
      <c r="F2276">
        <v>2785.8407886776022</v>
      </c>
      <c r="G2276">
        <v>441.74667998846149</v>
      </c>
      <c r="H2276">
        <v>1.3685270025442434E-2</v>
      </c>
      <c r="I2276">
        <v>161.26239999999993</v>
      </c>
      <c r="J2276">
        <v>45031.427323314922</v>
      </c>
      <c r="K2276">
        <v>2445.5062060343903</v>
      </c>
      <c r="L2276">
        <v>540.13254174562724</v>
      </c>
      <c r="M2276">
        <v>2.9261407571025588E-2</v>
      </c>
    </row>
    <row r="2277" spans="1:13">
      <c r="A2277" s="14" t="s">
        <v>813</v>
      </c>
      <c r="B2277" t="s">
        <v>814</v>
      </c>
      <c r="C2277" t="s">
        <v>366</v>
      </c>
      <c r="D2277">
        <v>59.110000000000007</v>
      </c>
      <c r="E2277">
        <v>52504.146224553093</v>
      </c>
      <c r="F2277">
        <v>657.10675012688205</v>
      </c>
      <c r="G2277">
        <v>0</v>
      </c>
      <c r="H2277">
        <v>9.465928873523391E-2</v>
      </c>
      <c r="I2277">
        <v>23</v>
      </c>
      <c r="J2277">
        <v>51422.13985507247</v>
      </c>
      <c r="K2277">
        <v>209.42652173913046</v>
      </c>
      <c r="L2277">
        <v>0</v>
      </c>
      <c r="M2277">
        <v>7.950492414190119E-2</v>
      </c>
    </row>
    <row r="2278" spans="1:13">
      <c r="A2278" s="14" t="s">
        <v>813</v>
      </c>
      <c r="B2278" t="s">
        <v>814</v>
      </c>
      <c r="C2278" t="s">
        <v>367</v>
      </c>
      <c r="D2278">
        <v>315.25520000000006</v>
      </c>
      <c r="E2278">
        <v>46275.892324879424</v>
      </c>
      <c r="F2278">
        <v>1442.2748617627876</v>
      </c>
      <c r="G2278">
        <v>0</v>
      </c>
      <c r="H2278">
        <v>1.2538926089583062E-2</v>
      </c>
      <c r="I2278">
        <v>46.720400000000005</v>
      </c>
      <c r="J2278">
        <v>44667.953238842114</v>
      </c>
      <c r="K2278">
        <v>650.01583890548875</v>
      </c>
      <c r="L2278">
        <v>0</v>
      </c>
      <c r="M2278">
        <v>1.5444941083786561E-2</v>
      </c>
    </row>
    <row r="2279" spans="1:13">
      <c r="A2279" s="14" t="s">
        <v>813</v>
      </c>
      <c r="B2279" t="s">
        <v>814</v>
      </c>
      <c r="C2279" t="s">
        <v>368</v>
      </c>
      <c r="D2279">
        <v>236.02360000000013</v>
      </c>
      <c r="E2279">
        <v>41248.875677403965</v>
      </c>
      <c r="F2279">
        <v>253.19383315905685</v>
      </c>
      <c r="G2279">
        <v>0</v>
      </c>
      <c r="H2279">
        <v>7.2016808578803902E-3</v>
      </c>
      <c r="I2279">
        <v>12.059999999999999</v>
      </c>
      <c r="J2279">
        <v>43435.558319513548</v>
      </c>
      <c r="K2279">
        <v>179.76782752902159</v>
      </c>
      <c r="L2279">
        <v>0</v>
      </c>
      <c r="M2279">
        <v>3.2521494737809367E-2</v>
      </c>
    </row>
    <row r="2280" spans="1:13">
      <c r="A2280" s="14" t="s">
        <v>813</v>
      </c>
      <c r="B2280" t="s">
        <v>814</v>
      </c>
      <c r="C2280" t="s">
        <v>369</v>
      </c>
      <c r="D2280">
        <v>551.02219999999954</v>
      </c>
      <c r="E2280">
        <v>41041.323374508909</v>
      </c>
      <c r="F2280">
        <v>4216.7498151617165</v>
      </c>
      <c r="G2280">
        <v>1000.9723020234045</v>
      </c>
      <c r="H2280">
        <v>6.6784922830154733E-3</v>
      </c>
      <c r="I2280">
        <v>62.949600000000004</v>
      </c>
      <c r="J2280">
        <v>41347.701507767051</v>
      </c>
      <c r="K2280">
        <v>4266.3864424873236</v>
      </c>
      <c r="L2280">
        <v>1356.9938490474919</v>
      </c>
      <c r="M2280">
        <v>7.895128999852322E-3</v>
      </c>
    </row>
    <row r="2281" spans="1:13">
      <c r="A2281" s="14" t="s">
        <v>813</v>
      </c>
      <c r="B2281" t="s">
        <v>814</v>
      </c>
      <c r="C2281" t="s">
        <v>370</v>
      </c>
      <c r="D2281">
        <v>94.679199999999994</v>
      </c>
      <c r="E2281">
        <v>44032.606874934856</v>
      </c>
      <c r="F2281">
        <v>6946.987933991838</v>
      </c>
      <c r="G2281">
        <v>146.90586739220441</v>
      </c>
      <c r="H2281">
        <v>1.0567496085464635E-2</v>
      </c>
      <c r="I2281">
        <v>12.069900000000001</v>
      </c>
      <c r="J2281">
        <v>49019.090789208414</v>
      </c>
      <c r="K2281">
        <v>6933.1204069627738</v>
      </c>
      <c r="L2281">
        <v>21.748316058956576</v>
      </c>
      <c r="M2281">
        <v>4.0401275222606337E-2</v>
      </c>
    </row>
    <row r="2282" spans="1:13">
      <c r="A2282" s="14" t="s">
        <v>813</v>
      </c>
      <c r="B2282" t="s">
        <v>814</v>
      </c>
      <c r="C2282" t="s">
        <v>371</v>
      </c>
      <c r="D2282">
        <v>27.821000000000009</v>
      </c>
      <c r="E2282">
        <v>54541.222225417216</v>
      </c>
      <c r="F2282">
        <v>1517.8541389597783</v>
      </c>
      <c r="G2282">
        <v>60.983429783257229</v>
      </c>
      <c r="H2282">
        <v>2.4001937294156419E-2</v>
      </c>
      <c r="I2282">
        <v>4.4625000000000004</v>
      </c>
      <c r="J2282">
        <v>61389.929038281974</v>
      </c>
      <c r="K2282">
        <v>1067.7871148459383</v>
      </c>
      <c r="L2282">
        <v>317.8375350140056</v>
      </c>
      <c r="M2282">
        <v>0.10712038922796005</v>
      </c>
    </row>
    <row r="2283" spans="1:13">
      <c r="A2283" s="14" t="s">
        <v>815</v>
      </c>
      <c r="B2283" t="s">
        <v>816</v>
      </c>
      <c r="C2283" t="s">
        <v>365</v>
      </c>
      <c r="D2283">
        <v>817.05380000000048</v>
      </c>
      <c r="E2283">
        <v>43874.038014540754</v>
      </c>
      <c r="F2283">
        <v>2951.1290688569115</v>
      </c>
      <c r="G2283">
        <v>445.80465815102957</v>
      </c>
      <c r="H2283">
        <v>2.618448715362726E-2</v>
      </c>
      <c r="I2283">
        <v>96.892799999999994</v>
      </c>
      <c r="J2283">
        <v>45889.847244411714</v>
      </c>
      <c r="K2283">
        <v>3133.0916229069649</v>
      </c>
      <c r="L2283">
        <v>719.21453400046244</v>
      </c>
      <c r="M2283">
        <v>2.2724309338024055E-2</v>
      </c>
    </row>
    <row r="2284" spans="1:13">
      <c r="A2284" s="14" t="s">
        <v>815</v>
      </c>
      <c r="B2284" t="s">
        <v>816</v>
      </c>
      <c r="C2284" t="s">
        <v>366</v>
      </c>
      <c r="D2284">
        <v>46.419500000000006</v>
      </c>
      <c r="E2284">
        <v>50783.038234649946</v>
      </c>
      <c r="F2284">
        <v>1164.9033272654808</v>
      </c>
      <c r="G2284">
        <v>0</v>
      </c>
      <c r="H2284">
        <v>9.5097760753231383E-2</v>
      </c>
      <c r="I2284">
        <v>11.6</v>
      </c>
      <c r="J2284">
        <v>50214.022988505749</v>
      </c>
      <c r="K2284">
        <v>410.70258620689651</v>
      </c>
      <c r="L2284">
        <v>2.6672413793103451</v>
      </c>
      <c r="M2284">
        <v>3.9275933069482509E-2</v>
      </c>
    </row>
    <row r="2285" spans="1:13">
      <c r="A2285" s="14" t="s">
        <v>815</v>
      </c>
      <c r="B2285" t="s">
        <v>816</v>
      </c>
      <c r="C2285" t="s">
        <v>367</v>
      </c>
      <c r="D2285">
        <v>236.58389999999994</v>
      </c>
      <c r="E2285">
        <v>45819.077203161374</v>
      </c>
      <c r="F2285">
        <v>1304.789717305362</v>
      </c>
      <c r="G2285">
        <v>0</v>
      </c>
      <c r="H2285">
        <v>1.2732812139676055E-2</v>
      </c>
      <c r="I2285">
        <v>18.794599999999999</v>
      </c>
      <c r="J2285">
        <v>48917.022662537827</v>
      </c>
      <c r="K2285">
        <v>1338.8228533727772</v>
      </c>
      <c r="L2285">
        <v>0</v>
      </c>
      <c r="M2285">
        <v>1.4799555328695391E-2</v>
      </c>
    </row>
    <row r="2286" spans="1:13">
      <c r="A2286" s="14" t="s">
        <v>815</v>
      </c>
      <c r="B2286" t="s">
        <v>816</v>
      </c>
      <c r="C2286" t="s">
        <v>368</v>
      </c>
      <c r="D2286">
        <v>62.695499999999981</v>
      </c>
      <c r="E2286">
        <v>39592.925435903169</v>
      </c>
      <c r="F2286">
        <v>255.58453158520157</v>
      </c>
      <c r="G2286">
        <v>0</v>
      </c>
      <c r="H2286">
        <v>4.559393129904432E-3</v>
      </c>
      <c r="I2286">
        <v>4.16</v>
      </c>
      <c r="J2286">
        <v>44004.186698717953</v>
      </c>
      <c r="K2286">
        <v>1227.6442307692307</v>
      </c>
      <c r="L2286">
        <v>0</v>
      </c>
      <c r="M2286">
        <v>2.309062154419031E-2</v>
      </c>
    </row>
    <row r="2287" spans="1:13">
      <c r="A2287" s="14" t="s">
        <v>815</v>
      </c>
      <c r="B2287" t="s">
        <v>816</v>
      </c>
      <c r="C2287" t="s">
        <v>369</v>
      </c>
      <c r="D2287">
        <v>403.86560000000037</v>
      </c>
      <c r="E2287">
        <v>42543.031089220429</v>
      </c>
      <c r="F2287">
        <v>4374.3482237655307</v>
      </c>
      <c r="G2287">
        <v>901.90001327174093</v>
      </c>
      <c r="H2287">
        <v>3.175057602622456E-2</v>
      </c>
      <c r="I2287">
        <v>53.202600000000004</v>
      </c>
      <c r="J2287">
        <v>43791.58149445078</v>
      </c>
      <c r="K2287">
        <v>3990.8487555119482</v>
      </c>
      <c r="L2287">
        <v>1309.2549988158473</v>
      </c>
      <c r="M2287">
        <v>2.3255332852816057E-2</v>
      </c>
    </row>
    <row r="2288" spans="1:13">
      <c r="A2288" s="14" t="s">
        <v>815</v>
      </c>
      <c r="B2288" t="s">
        <v>816</v>
      </c>
      <c r="C2288" t="s">
        <v>370</v>
      </c>
      <c r="D2288">
        <v>54.729300000000038</v>
      </c>
      <c r="E2288">
        <v>42962.605502597915</v>
      </c>
      <c r="F2288">
        <v>4680.8835486658854</v>
      </c>
      <c r="G2288">
        <v>0</v>
      </c>
      <c r="H2288">
        <v>3.2971941685489177E-3</v>
      </c>
      <c r="I2288">
        <v>6.5016000000000007</v>
      </c>
      <c r="J2288">
        <v>42717.414174972313</v>
      </c>
      <c r="K2288">
        <v>8348.3604035929602</v>
      </c>
      <c r="L2288">
        <v>0</v>
      </c>
      <c r="M2288">
        <v>0</v>
      </c>
    </row>
    <row r="2289" spans="1:13">
      <c r="A2289" s="14" t="s">
        <v>815</v>
      </c>
      <c r="B2289" t="s">
        <v>816</v>
      </c>
      <c r="C2289" t="s">
        <v>371</v>
      </c>
      <c r="D2289">
        <v>12.76</v>
      </c>
      <c r="E2289">
        <v>49748.581504702204</v>
      </c>
      <c r="F2289">
        <v>753.17398119122254</v>
      </c>
      <c r="G2289">
        <v>0</v>
      </c>
      <c r="H2289">
        <v>1.3814866818207599E-2</v>
      </c>
      <c r="I2289">
        <v>2.6339999999999999</v>
      </c>
      <c r="J2289">
        <v>58436.712224753224</v>
      </c>
      <c r="K2289">
        <v>736.14274867122253</v>
      </c>
      <c r="L2289">
        <v>0</v>
      </c>
      <c r="M2289">
        <v>4.7689837053842103E-2</v>
      </c>
    </row>
    <row r="2290" spans="1:13">
      <c r="A2290" s="14" t="s">
        <v>584</v>
      </c>
      <c r="B2290" t="s">
        <v>258</v>
      </c>
      <c r="C2290" t="s">
        <v>365</v>
      </c>
      <c r="D2290">
        <v>154.52160000000003</v>
      </c>
      <c r="E2290">
        <v>43333.894835738167</v>
      </c>
      <c r="F2290">
        <v>3469.093123550364</v>
      </c>
      <c r="G2290">
        <v>573.4851308813785</v>
      </c>
      <c r="H2290">
        <v>9.8536529470857875E-3</v>
      </c>
      <c r="I2290">
        <v>20.315700000000003</v>
      </c>
      <c r="J2290">
        <v>45982.120913054081</v>
      </c>
      <c r="K2290">
        <v>3738.259080415638</v>
      </c>
      <c r="L2290">
        <v>253.29523471994565</v>
      </c>
      <c r="M2290">
        <v>7.0136319911139533E-3</v>
      </c>
    </row>
    <row r="2291" spans="1:13">
      <c r="A2291" s="14" t="s">
        <v>584</v>
      </c>
      <c r="B2291" t="s">
        <v>258</v>
      </c>
      <c r="C2291" t="s">
        <v>366</v>
      </c>
      <c r="D2291">
        <v>15.283299999999999</v>
      </c>
      <c r="E2291">
        <v>45517.919717382152</v>
      </c>
      <c r="F2291">
        <v>81.788618950095866</v>
      </c>
      <c r="G2291">
        <v>0</v>
      </c>
      <c r="H2291">
        <v>8.7530405049298404E-2</v>
      </c>
      <c r="I2291">
        <v>1.9</v>
      </c>
      <c r="J2291">
        <v>45154.692982456138</v>
      </c>
      <c r="K2291">
        <v>0</v>
      </c>
      <c r="L2291">
        <v>0</v>
      </c>
      <c r="M2291">
        <v>0</v>
      </c>
    </row>
    <row r="2292" spans="1:13">
      <c r="A2292" s="14" t="s">
        <v>584</v>
      </c>
      <c r="B2292" t="s">
        <v>258</v>
      </c>
      <c r="C2292" t="s">
        <v>367</v>
      </c>
      <c r="D2292">
        <v>28.586500000000001</v>
      </c>
      <c r="E2292">
        <v>46765.238603303435</v>
      </c>
      <c r="F2292">
        <v>1564.5497000332325</v>
      </c>
      <c r="G2292">
        <v>0</v>
      </c>
      <c r="H2292">
        <v>7.4271272237181087E-3</v>
      </c>
      <c r="I2292">
        <v>5.0999999999999996</v>
      </c>
      <c r="J2292">
        <v>49890.571895424837</v>
      </c>
      <c r="K2292">
        <v>2924.7058823529414</v>
      </c>
      <c r="L2292">
        <v>0</v>
      </c>
      <c r="M2292">
        <v>1.4502389169305385E-2</v>
      </c>
    </row>
    <row r="2293" spans="1:13">
      <c r="A2293" s="14" t="s">
        <v>584</v>
      </c>
      <c r="B2293" t="s">
        <v>258</v>
      </c>
      <c r="C2293" t="s">
        <v>368</v>
      </c>
      <c r="D2293">
        <v>28.198500000000003</v>
      </c>
      <c r="E2293">
        <v>41601.277284252719</v>
      </c>
      <c r="F2293">
        <v>887.77771867297895</v>
      </c>
      <c r="G2293">
        <v>0</v>
      </c>
      <c r="H2293">
        <v>0</v>
      </c>
      <c r="I2293">
        <v>1.5999999999999999</v>
      </c>
      <c r="J2293">
        <v>37983.489583333336</v>
      </c>
      <c r="K2293">
        <v>1308.75</v>
      </c>
      <c r="L2293">
        <v>0</v>
      </c>
      <c r="M2293">
        <v>0</v>
      </c>
    </row>
    <row r="2294" spans="1:13">
      <c r="A2294" s="14" t="s">
        <v>584</v>
      </c>
      <c r="B2294" t="s">
        <v>258</v>
      </c>
      <c r="C2294" t="s">
        <v>369</v>
      </c>
      <c r="D2294">
        <v>72.238699999999952</v>
      </c>
      <c r="E2294">
        <v>42251.60311347431</v>
      </c>
      <c r="F2294">
        <v>5231.313963291148</v>
      </c>
      <c r="G2294">
        <v>1226.7086755437197</v>
      </c>
      <c r="H2294">
        <v>0</v>
      </c>
      <c r="I2294">
        <v>9.5832000000000015</v>
      </c>
      <c r="J2294">
        <v>40967.345510894054</v>
      </c>
      <c r="K2294">
        <v>3276.2908005676595</v>
      </c>
      <c r="L2294">
        <v>536.96781868269477</v>
      </c>
      <c r="M2294">
        <v>0</v>
      </c>
    </row>
    <row r="2295" spans="1:13">
      <c r="A2295" s="14" t="s">
        <v>584</v>
      </c>
      <c r="B2295" t="s">
        <v>258</v>
      </c>
      <c r="C2295" t="s">
        <v>370</v>
      </c>
      <c r="D2295">
        <v>6.7055000000000016</v>
      </c>
    </row>
    <row r="2296" spans="1:13">
      <c r="A2296" s="14" t="s">
        <v>584</v>
      </c>
      <c r="B2296" t="s">
        <v>258</v>
      </c>
      <c r="C2296" t="s">
        <v>371</v>
      </c>
      <c r="D2296">
        <v>3.5091000000000006</v>
      </c>
    </row>
    <row r="2297" spans="1:13">
      <c r="A2297" s="14" t="s">
        <v>817</v>
      </c>
      <c r="B2297" t="s">
        <v>818</v>
      </c>
      <c r="C2297" t="s">
        <v>365</v>
      </c>
      <c r="D2297">
        <v>2541.624759016946</v>
      </c>
      <c r="E2297">
        <v>51799.882150501078</v>
      </c>
      <c r="F2297">
        <v>1434.7999629223345</v>
      </c>
      <c r="G2297">
        <v>9.1426714024409126</v>
      </c>
      <c r="H2297">
        <v>6.0417673495809801E-2</v>
      </c>
      <c r="I2297">
        <v>514.65055322451781</v>
      </c>
      <c r="J2297">
        <v>53342.248205435033</v>
      </c>
      <c r="K2297">
        <v>1350.9285002103018</v>
      </c>
      <c r="L2297">
        <v>7.735909298174116</v>
      </c>
      <c r="M2297">
        <v>7.2590211418231188E-2</v>
      </c>
    </row>
    <row r="2298" spans="1:13">
      <c r="A2298" s="14" t="s">
        <v>817</v>
      </c>
      <c r="B2298" t="s">
        <v>818</v>
      </c>
      <c r="C2298" t="s">
        <v>366</v>
      </c>
      <c r="D2298">
        <v>189.48929999999999</v>
      </c>
      <c r="E2298">
        <v>57728.578139592384</v>
      </c>
      <c r="F2298">
        <v>608.36627714599194</v>
      </c>
      <c r="G2298">
        <v>0</v>
      </c>
      <c r="H2298">
        <v>0.12242489042227316</v>
      </c>
      <c r="I2298">
        <v>31.833299999999998</v>
      </c>
      <c r="J2298">
        <v>61421.190755173557</v>
      </c>
      <c r="K2298">
        <v>784.96417273735369</v>
      </c>
      <c r="L2298">
        <v>0</v>
      </c>
      <c r="M2298">
        <v>0.15654075012428184</v>
      </c>
    </row>
    <row r="2299" spans="1:13">
      <c r="A2299" s="14" t="s">
        <v>817</v>
      </c>
      <c r="B2299" t="s">
        <v>818</v>
      </c>
      <c r="C2299" t="s">
        <v>367</v>
      </c>
      <c r="D2299">
        <v>1705.2142590169633</v>
      </c>
      <c r="E2299">
        <v>50844.069587002363</v>
      </c>
      <c r="F2299">
        <v>1467.4082138173746</v>
      </c>
      <c r="G2299">
        <v>6.6225695335847297</v>
      </c>
      <c r="H2299">
        <v>4.1037219280067261E-2</v>
      </c>
      <c r="I2299">
        <v>367.71545322451772</v>
      </c>
      <c r="J2299">
        <v>52663.89475481015</v>
      </c>
      <c r="K2299">
        <v>1383.7406492930982</v>
      </c>
      <c r="L2299">
        <v>8.3096317361847181</v>
      </c>
      <c r="M2299">
        <v>5.7394780299177918E-2</v>
      </c>
    </row>
    <row r="2300" spans="1:13">
      <c r="A2300" s="14" t="s">
        <v>817</v>
      </c>
      <c r="B2300" t="s">
        <v>818</v>
      </c>
      <c r="C2300" t="s">
        <v>369</v>
      </c>
      <c r="D2300">
        <v>330.27119999999996</v>
      </c>
      <c r="E2300">
        <v>49073.200261885766</v>
      </c>
      <c r="F2300">
        <v>1117.7185294993933</v>
      </c>
      <c r="G2300">
        <v>20.383400066369699</v>
      </c>
      <c r="H2300">
        <v>8.5425172862546403E-2</v>
      </c>
      <c r="I2300">
        <v>52.901800000000001</v>
      </c>
      <c r="J2300">
        <v>47666.892871950178</v>
      </c>
      <c r="K2300">
        <v>960.73781988514554</v>
      </c>
      <c r="L2300">
        <v>13.987992847124294</v>
      </c>
      <c r="M2300">
        <v>9.2052022588477111E-2</v>
      </c>
    </row>
    <row r="2301" spans="1:13">
      <c r="A2301" s="14" t="s">
        <v>817</v>
      </c>
      <c r="B2301" t="s">
        <v>818</v>
      </c>
      <c r="C2301" t="s">
        <v>370</v>
      </c>
      <c r="D2301">
        <v>198.3</v>
      </c>
      <c r="E2301">
        <v>56474.35300050427</v>
      </c>
      <c r="F2301">
        <v>2278.8379223398892</v>
      </c>
      <c r="G2301">
        <v>26.284871406959152</v>
      </c>
      <c r="H2301">
        <v>9.3161250883879651E-2</v>
      </c>
      <c r="I2301">
        <v>35</v>
      </c>
      <c r="J2301">
        <v>58992.142857142862</v>
      </c>
      <c r="K2301">
        <v>2277.6434285714286</v>
      </c>
      <c r="L2301">
        <v>5.3062857142857141</v>
      </c>
      <c r="M2301">
        <v>0.12499542305288748</v>
      </c>
    </row>
    <row r="2302" spans="1:13">
      <c r="A2302" s="14" t="s">
        <v>817</v>
      </c>
      <c r="B2302" t="s">
        <v>818</v>
      </c>
      <c r="C2302" t="s">
        <v>371</v>
      </c>
      <c r="D2302">
        <v>118.34999999999998</v>
      </c>
      <c r="E2302">
        <v>55855.967398957881</v>
      </c>
      <c r="F2302">
        <v>1758.8086185044363</v>
      </c>
      <c r="G2302">
        <v>0</v>
      </c>
      <c r="H2302">
        <v>9.6687245583321618E-2</v>
      </c>
      <c r="I2302">
        <v>27.2</v>
      </c>
      <c r="J2302">
        <v>56825.771905637259</v>
      </c>
      <c r="K2302">
        <v>1136.1397058823529</v>
      </c>
      <c r="L2302">
        <v>0</v>
      </c>
      <c r="M2302">
        <v>5.5660918447916166E-2</v>
      </c>
    </row>
    <row r="2303" spans="1:13">
      <c r="A2303" s="14" t="s">
        <v>819</v>
      </c>
      <c r="B2303" t="s">
        <v>334</v>
      </c>
      <c r="C2303" t="s">
        <v>365</v>
      </c>
      <c r="D2303">
        <v>4628.1911363636391</v>
      </c>
      <c r="E2303">
        <v>44319.174146385478</v>
      </c>
      <c r="F2303">
        <v>2563.9535879936652</v>
      </c>
      <c r="G2303">
        <v>377.7610428107069</v>
      </c>
      <c r="H2303">
        <v>2.3956525310196538E-2</v>
      </c>
      <c r="I2303">
        <v>546.71430000000021</v>
      </c>
      <c r="J2303">
        <v>48080.049174419451</v>
      </c>
      <c r="K2303">
        <v>2362.9614407378754</v>
      </c>
      <c r="L2303">
        <v>464.08321494425888</v>
      </c>
      <c r="M2303">
        <v>4.2686733290639538E-2</v>
      </c>
    </row>
    <row r="2304" spans="1:13">
      <c r="A2304" s="14" t="s">
        <v>819</v>
      </c>
      <c r="B2304" t="s">
        <v>334</v>
      </c>
      <c r="C2304" t="s">
        <v>366</v>
      </c>
      <c r="D2304">
        <v>322.93000000000006</v>
      </c>
      <c r="E2304">
        <v>55950.319161015228</v>
      </c>
      <c r="F2304">
        <v>659.83959372000106</v>
      </c>
      <c r="G2304">
        <v>24.973368841544605</v>
      </c>
      <c r="H2304">
        <v>0.10714265064564607</v>
      </c>
      <c r="I2304">
        <v>56.361499999999999</v>
      </c>
      <c r="J2304">
        <v>58756.221149780147</v>
      </c>
      <c r="K2304">
        <v>306.96486076488384</v>
      </c>
      <c r="L2304">
        <v>10.821571462789315</v>
      </c>
      <c r="M2304">
        <v>0.12359661324621163</v>
      </c>
    </row>
    <row r="2305" spans="1:13">
      <c r="A2305" s="14" t="s">
        <v>819</v>
      </c>
      <c r="B2305" t="s">
        <v>334</v>
      </c>
      <c r="C2305" t="s">
        <v>367</v>
      </c>
      <c r="D2305">
        <v>1346.0338999999988</v>
      </c>
      <c r="E2305">
        <v>46607.811264083677</v>
      </c>
      <c r="F2305">
        <v>2023.6975606632218</v>
      </c>
      <c r="G2305">
        <v>9.6386874060155642E-2</v>
      </c>
      <c r="H2305">
        <v>2.4909787355508126E-2</v>
      </c>
      <c r="I2305">
        <v>127.05000000000001</v>
      </c>
      <c r="J2305">
        <v>49409.089210547019</v>
      </c>
      <c r="K2305">
        <v>956.11963793781968</v>
      </c>
      <c r="L2305">
        <v>0</v>
      </c>
      <c r="M2305">
        <v>2.5790906598375397E-2</v>
      </c>
    </row>
    <row r="2306" spans="1:13">
      <c r="A2306" s="14" t="s">
        <v>819</v>
      </c>
      <c r="B2306" t="s">
        <v>334</v>
      </c>
      <c r="C2306" t="s">
        <v>368</v>
      </c>
      <c r="D2306">
        <v>497.04430000000002</v>
      </c>
      <c r="E2306">
        <v>40666.009766802134</v>
      </c>
      <c r="F2306">
        <v>18.779010241139471</v>
      </c>
      <c r="G2306">
        <v>0.25251270359603761</v>
      </c>
      <c r="H2306">
        <v>4.0528099618597829E-3</v>
      </c>
      <c r="I2306">
        <v>39.298300000000005</v>
      </c>
      <c r="J2306">
        <v>43087.237912751094</v>
      </c>
      <c r="K2306">
        <v>0</v>
      </c>
      <c r="L2306">
        <v>0</v>
      </c>
      <c r="M2306">
        <v>5.4815521355143168E-4</v>
      </c>
    </row>
    <row r="2307" spans="1:13">
      <c r="A2307" s="14" t="s">
        <v>819</v>
      </c>
      <c r="B2307" t="s">
        <v>334</v>
      </c>
      <c r="C2307" t="s">
        <v>369</v>
      </c>
      <c r="D2307">
        <v>2010.563536363635</v>
      </c>
      <c r="E2307">
        <v>41541.533264214697</v>
      </c>
      <c r="F2307">
        <v>3861.5232046045699</v>
      </c>
      <c r="G2307">
        <v>791.27401906301304</v>
      </c>
      <c r="H2307">
        <v>1.0632476053141602E-2</v>
      </c>
      <c r="I2307">
        <v>249.13759999999999</v>
      </c>
      <c r="J2307">
        <v>45268.138584159977</v>
      </c>
      <c r="K2307">
        <v>4080.9232729222749</v>
      </c>
      <c r="L2307">
        <v>990.30491583767389</v>
      </c>
      <c r="M2307">
        <v>2.8847259824881042E-2</v>
      </c>
    </row>
    <row r="2308" spans="1:13">
      <c r="A2308" s="14" t="s">
        <v>819</v>
      </c>
      <c r="B2308" t="s">
        <v>334</v>
      </c>
      <c r="C2308" t="s">
        <v>370</v>
      </c>
      <c r="D2308">
        <v>301.22810000000015</v>
      </c>
      <c r="E2308">
        <v>46364.844672525622</v>
      </c>
      <c r="F2308">
        <v>3394.9866230939233</v>
      </c>
      <c r="G2308">
        <v>486.97093664236496</v>
      </c>
      <c r="H2308">
        <v>3.0172277668195267E-2</v>
      </c>
      <c r="I2308">
        <v>55.466899999999995</v>
      </c>
      <c r="J2308">
        <v>50774.197869960874</v>
      </c>
      <c r="K2308">
        <v>2344.8939818161825</v>
      </c>
      <c r="L2308">
        <v>115.18256834256107</v>
      </c>
      <c r="M2308">
        <v>7.8842118701634489E-2</v>
      </c>
    </row>
    <row r="2309" spans="1:13">
      <c r="A2309" s="14" t="s">
        <v>819</v>
      </c>
      <c r="B2309" t="s">
        <v>334</v>
      </c>
      <c r="C2309" t="s">
        <v>371</v>
      </c>
      <c r="D2309">
        <v>150.3913</v>
      </c>
      <c r="E2309">
        <v>43970.522037068193</v>
      </c>
      <c r="F2309">
        <v>888.23376086249618</v>
      </c>
      <c r="G2309">
        <v>16.187040074791561</v>
      </c>
      <c r="H2309">
        <v>1.5431553431117585E-2</v>
      </c>
      <c r="I2309">
        <v>19.399999999999999</v>
      </c>
      <c r="J2309">
        <v>46881.387886597935</v>
      </c>
      <c r="K2309">
        <v>325.43195876288661</v>
      </c>
      <c r="L2309">
        <v>0</v>
      </c>
      <c r="M2309">
        <v>1.4025617763820428E-2</v>
      </c>
    </row>
    <row r="2310" spans="1:13">
      <c r="A2310" s="14" t="s">
        <v>820</v>
      </c>
      <c r="B2310" t="s">
        <v>454</v>
      </c>
      <c r="C2310" t="s">
        <v>365</v>
      </c>
      <c r="D2310">
        <v>1688.7428999999988</v>
      </c>
      <c r="E2310">
        <v>43675.239549795937</v>
      </c>
      <c r="F2310">
        <v>2689.4451073635892</v>
      </c>
      <c r="G2310">
        <v>442.30916381646955</v>
      </c>
      <c r="H2310">
        <v>2.0116841116602772E-2</v>
      </c>
      <c r="I2310">
        <v>212.63230000000001</v>
      </c>
      <c r="J2310">
        <v>46364.283350491292</v>
      </c>
      <c r="K2310">
        <v>2339.8763028947142</v>
      </c>
      <c r="L2310">
        <v>487.18412019246381</v>
      </c>
      <c r="M2310">
        <v>2.938334297502547E-2</v>
      </c>
    </row>
    <row r="2311" spans="1:13">
      <c r="A2311" s="14" t="s">
        <v>820</v>
      </c>
      <c r="B2311" t="s">
        <v>454</v>
      </c>
      <c r="C2311" t="s">
        <v>366</v>
      </c>
      <c r="D2311">
        <v>73.994600000000005</v>
      </c>
      <c r="E2311">
        <v>51707.491199808261</v>
      </c>
      <c r="F2311">
        <v>628.76372059582729</v>
      </c>
      <c r="G2311">
        <v>0.77248880323699287</v>
      </c>
      <c r="H2311">
        <v>8.2306744709108023E-2</v>
      </c>
      <c r="I2311">
        <v>9.3000000000000007</v>
      </c>
      <c r="J2311">
        <v>48992.491039426517</v>
      </c>
      <c r="K2311">
        <v>7.6344086021505371</v>
      </c>
      <c r="L2311">
        <v>0</v>
      </c>
      <c r="M2311">
        <v>9.3470977142549927E-2</v>
      </c>
    </row>
    <row r="2312" spans="1:13">
      <c r="A2312" s="14" t="s">
        <v>820</v>
      </c>
      <c r="B2312" t="s">
        <v>454</v>
      </c>
      <c r="C2312" t="s">
        <v>367</v>
      </c>
      <c r="D2312">
        <v>452.06790000000001</v>
      </c>
      <c r="E2312">
        <v>45855.683200834828</v>
      </c>
      <c r="F2312">
        <v>1079.9534760154393</v>
      </c>
      <c r="G2312">
        <v>0.79510179776091161</v>
      </c>
      <c r="H2312">
        <v>1.447619642095775E-2</v>
      </c>
      <c r="I2312">
        <v>48.054199999999987</v>
      </c>
      <c r="J2312">
        <v>49418.343159044016</v>
      </c>
      <c r="K2312">
        <v>877.33059753361852</v>
      </c>
      <c r="L2312">
        <v>0</v>
      </c>
      <c r="M2312">
        <v>2.2903476640282444E-2</v>
      </c>
    </row>
    <row r="2313" spans="1:13">
      <c r="A2313" s="14" t="s">
        <v>820</v>
      </c>
      <c r="B2313" t="s">
        <v>454</v>
      </c>
      <c r="C2313" t="s">
        <v>368</v>
      </c>
      <c r="D2313">
        <v>206.28410000000002</v>
      </c>
      <c r="E2313">
        <v>39648.079549837654</v>
      </c>
      <c r="F2313">
        <v>174.18695866525823</v>
      </c>
      <c r="G2313">
        <v>0</v>
      </c>
      <c r="H2313">
        <v>5.3517066344852494E-3</v>
      </c>
      <c r="I2313">
        <v>19.195799999999998</v>
      </c>
      <c r="J2313">
        <v>40408.633225323589</v>
      </c>
      <c r="K2313">
        <v>69.7548422050657</v>
      </c>
      <c r="L2313">
        <v>0</v>
      </c>
      <c r="M2313">
        <v>9.9888671181344053E-3</v>
      </c>
    </row>
    <row r="2314" spans="1:13">
      <c r="A2314" s="14" t="s">
        <v>820</v>
      </c>
      <c r="B2314" t="s">
        <v>454</v>
      </c>
      <c r="C2314" t="s">
        <v>369</v>
      </c>
      <c r="D2314">
        <v>783.32779999999946</v>
      </c>
      <c r="E2314">
        <v>42115.063223404002</v>
      </c>
      <c r="F2314">
        <v>4080.3935593757838</v>
      </c>
      <c r="G2314">
        <v>863.89945563019796</v>
      </c>
      <c r="H2314">
        <v>1.8208446593255025E-2</v>
      </c>
      <c r="I2314">
        <v>105.84559999999998</v>
      </c>
      <c r="J2314">
        <v>44084.993101586973</v>
      </c>
      <c r="K2314">
        <v>3766.3592062400344</v>
      </c>
      <c r="L2314">
        <v>918.98265019991413</v>
      </c>
      <c r="M2314">
        <v>1.3626401682602268E-2</v>
      </c>
    </row>
    <row r="2315" spans="1:13">
      <c r="A2315" s="14" t="s">
        <v>820</v>
      </c>
      <c r="B2315" t="s">
        <v>454</v>
      </c>
      <c r="C2315" t="s">
        <v>370</v>
      </c>
      <c r="D2315">
        <v>107.31440000000002</v>
      </c>
      <c r="E2315">
        <v>45202.550356708889</v>
      </c>
      <c r="F2315">
        <v>5689.9499973908414</v>
      </c>
      <c r="G2315">
        <v>529.20726389002778</v>
      </c>
      <c r="H2315">
        <v>2.6458640644463648E-2</v>
      </c>
      <c r="I2315">
        <v>20.6</v>
      </c>
      <c r="J2315">
        <v>51651.209546925558</v>
      </c>
      <c r="K2315">
        <v>2107.0087378640774</v>
      </c>
      <c r="L2315">
        <v>136.5650485436893</v>
      </c>
      <c r="M2315">
        <v>8.0301496401894309E-2</v>
      </c>
    </row>
    <row r="2316" spans="1:13">
      <c r="A2316" s="14" t="s">
        <v>820</v>
      </c>
      <c r="B2316" t="s">
        <v>454</v>
      </c>
      <c r="C2316" t="s">
        <v>371</v>
      </c>
      <c r="D2316">
        <v>65.754099999999994</v>
      </c>
      <c r="E2316">
        <v>48373.262826196384</v>
      </c>
      <c r="F2316">
        <v>2497.3747644633581</v>
      </c>
      <c r="G2316">
        <v>198.03844931342687</v>
      </c>
      <c r="H2316">
        <v>3.044883847434722E-2</v>
      </c>
      <c r="I2316">
        <v>9.6367000000000012</v>
      </c>
      <c r="J2316">
        <v>54195.065738271398</v>
      </c>
      <c r="K2316">
        <v>1235.5816825261759</v>
      </c>
      <c r="L2316">
        <v>363.98040823103338</v>
      </c>
      <c r="M2316">
        <v>7.6082419333384416E-2</v>
      </c>
    </row>
    <row r="2317" spans="1:13">
      <c r="A2317" s="14" t="s">
        <v>821</v>
      </c>
      <c r="B2317" t="s">
        <v>353</v>
      </c>
      <c r="C2317" t="s">
        <v>365</v>
      </c>
      <c r="D2317">
        <v>1747.4379999999994</v>
      </c>
      <c r="E2317">
        <v>43704.980062239818</v>
      </c>
      <c r="F2317">
        <v>2940.9495501414103</v>
      </c>
      <c r="G2317">
        <v>445.14422257041531</v>
      </c>
      <c r="H2317">
        <v>1.7858699224936863E-2</v>
      </c>
      <c r="I2317">
        <v>190.16169999999997</v>
      </c>
      <c r="J2317">
        <v>45322.845298676548</v>
      </c>
      <c r="K2317">
        <v>2827.0175329732529</v>
      </c>
      <c r="L2317">
        <v>521.15762532623557</v>
      </c>
      <c r="M2317">
        <v>2.2889057895408065E-2</v>
      </c>
    </row>
    <row r="2318" spans="1:13">
      <c r="A2318" s="14" t="s">
        <v>821</v>
      </c>
      <c r="B2318" t="s">
        <v>353</v>
      </c>
      <c r="C2318" t="s">
        <v>366</v>
      </c>
      <c r="D2318">
        <v>64.091999999999999</v>
      </c>
      <c r="E2318">
        <v>53613.642368262292</v>
      </c>
      <c r="F2318">
        <v>614.50727079822752</v>
      </c>
      <c r="G2318">
        <v>0</v>
      </c>
      <c r="H2318">
        <v>9.2133215115854122E-2</v>
      </c>
      <c r="I2318">
        <v>16</v>
      </c>
      <c r="J2318">
        <v>53834.895833333336</v>
      </c>
      <c r="K2318">
        <v>1246.9375</v>
      </c>
      <c r="L2318">
        <v>24.55125</v>
      </c>
      <c r="M2318">
        <v>0.10844281689970378</v>
      </c>
    </row>
    <row r="2319" spans="1:13">
      <c r="A2319" s="14" t="s">
        <v>821</v>
      </c>
      <c r="B2319" t="s">
        <v>353</v>
      </c>
      <c r="C2319" t="s">
        <v>367</v>
      </c>
      <c r="D2319">
        <v>501.93260000000009</v>
      </c>
      <c r="E2319">
        <v>46715.988167534786</v>
      </c>
      <c r="F2319">
        <v>1589.8295109741823</v>
      </c>
      <c r="G2319">
        <v>0</v>
      </c>
      <c r="H2319">
        <v>1.3464254716242673E-2</v>
      </c>
      <c r="I2319">
        <v>58.113700000000009</v>
      </c>
      <c r="J2319">
        <v>47156.170002368919</v>
      </c>
      <c r="K2319">
        <v>1128.0947521840803</v>
      </c>
      <c r="L2319">
        <v>0</v>
      </c>
      <c r="M2319">
        <v>1.144550727491458E-2</v>
      </c>
    </row>
    <row r="2320" spans="1:13">
      <c r="A2320" s="14" t="s">
        <v>821</v>
      </c>
      <c r="B2320" t="s">
        <v>353</v>
      </c>
      <c r="C2320" t="s">
        <v>368</v>
      </c>
      <c r="D2320">
        <v>146.65379999999996</v>
      </c>
      <c r="E2320">
        <v>41387.226987413</v>
      </c>
      <c r="F2320">
        <v>399.08273771289947</v>
      </c>
      <c r="G2320">
        <v>0.91289826789350181</v>
      </c>
      <c r="H2320">
        <v>1.9776589133013033E-3</v>
      </c>
      <c r="I2320">
        <v>10.5</v>
      </c>
      <c r="J2320">
        <v>42101.984126984127</v>
      </c>
      <c r="K2320">
        <v>506.57142857142856</v>
      </c>
      <c r="L2320">
        <v>0</v>
      </c>
      <c r="M2320">
        <v>8.4601833076969779E-4</v>
      </c>
    </row>
    <row r="2321" spans="1:13">
      <c r="A2321" s="14" t="s">
        <v>821</v>
      </c>
      <c r="B2321" t="s">
        <v>353</v>
      </c>
      <c r="C2321" t="s">
        <v>369</v>
      </c>
      <c r="D2321">
        <v>891.27160000000026</v>
      </c>
      <c r="E2321">
        <v>41513.057277751686</v>
      </c>
      <c r="F2321">
        <v>4325.1734375918641</v>
      </c>
      <c r="G2321">
        <v>822.54683084258579</v>
      </c>
      <c r="H2321">
        <v>1.5976252731149356E-2</v>
      </c>
      <c r="I2321">
        <v>84.417999999999992</v>
      </c>
      <c r="J2321">
        <v>42478.082804220277</v>
      </c>
      <c r="K2321">
        <v>4493.8967992608223</v>
      </c>
      <c r="L2321">
        <v>1086.3953185339622</v>
      </c>
      <c r="M2321">
        <v>7.9996003830488903E-3</v>
      </c>
    </row>
    <row r="2322" spans="1:13">
      <c r="A2322" s="14" t="s">
        <v>821</v>
      </c>
      <c r="B2322" t="s">
        <v>353</v>
      </c>
      <c r="C2322" t="s">
        <v>370</v>
      </c>
      <c r="D2322">
        <v>91.28840000000001</v>
      </c>
      <c r="E2322">
        <v>45796.640354451731</v>
      </c>
      <c r="F2322">
        <v>3468.8969244723316</v>
      </c>
      <c r="G2322">
        <v>392.47505707187344</v>
      </c>
      <c r="H2322">
        <v>2.4419334567516816E-2</v>
      </c>
      <c r="I2322">
        <v>10.5</v>
      </c>
      <c r="J2322">
        <v>45209.126984126982</v>
      </c>
      <c r="K2322">
        <v>4085.9952380952377</v>
      </c>
      <c r="L2322">
        <v>570.56380952380948</v>
      </c>
      <c r="M2322">
        <v>4.9945699576122805E-2</v>
      </c>
    </row>
    <row r="2323" spans="1:13">
      <c r="A2323" s="14" t="s">
        <v>821</v>
      </c>
      <c r="B2323" t="s">
        <v>353</v>
      </c>
      <c r="C2323" t="s">
        <v>371</v>
      </c>
      <c r="D2323">
        <v>52.199599999999997</v>
      </c>
      <c r="E2323">
        <v>42865.364246086203</v>
      </c>
      <c r="F2323">
        <v>1372.6817830021687</v>
      </c>
      <c r="G2323">
        <v>168.33462325381808</v>
      </c>
      <c r="H2323">
        <v>1.4880378362458894E-2</v>
      </c>
      <c r="I2323">
        <v>10.63</v>
      </c>
      <c r="J2323">
        <v>48373.471307619948</v>
      </c>
      <c r="K2323">
        <v>2304.230479774224</v>
      </c>
      <c r="L2323">
        <v>94.935089369708365</v>
      </c>
      <c r="M2323">
        <v>4.4439373013469098E-2</v>
      </c>
    </row>
    <row r="2324" spans="1:13">
      <c r="A2324" s="14" t="s">
        <v>822</v>
      </c>
      <c r="B2324" t="s">
        <v>350</v>
      </c>
      <c r="C2324" t="s">
        <v>365</v>
      </c>
      <c r="D2324">
        <v>161.06880000000007</v>
      </c>
      <c r="E2324">
        <v>44141.068549847419</v>
      </c>
      <c r="F2324">
        <v>2704.7357402550938</v>
      </c>
      <c r="G2324">
        <v>545.19497258314448</v>
      </c>
      <c r="H2324">
        <v>3.2188761503692334E-2</v>
      </c>
      <c r="I2324">
        <v>26.780800000000003</v>
      </c>
      <c r="J2324">
        <v>43101.249597970695</v>
      </c>
      <c r="K2324">
        <v>1835.6539013024253</v>
      </c>
      <c r="L2324">
        <v>400.41484944437809</v>
      </c>
      <c r="M2324">
        <v>2.349225588470736E-3</v>
      </c>
    </row>
    <row r="2325" spans="1:13">
      <c r="A2325" s="14" t="s">
        <v>822</v>
      </c>
      <c r="B2325" t="s">
        <v>350</v>
      </c>
      <c r="C2325" t="s">
        <v>366</v>
      </c>
      <c r="D2325">
        <v>17.369999999999997</v>
      </c>
      <c r="E2325">
        <v>51449.930387641529</v>
      </c>
      <c r="F2325">
        <v>109.44156591824988</v>
      </c>
      <c r="G2325">
        <v>90.78238341968914</v>
      </c>
      <c r="H2325">
        <v>6.9961897929863445E-2</v>
      </c>
      <c r="I2325">
        <v>4</v>
      </c>
      <c r="J2325">
        <v>40814.5</v>
      </c>
      <c r="K2325">
        <v>0</v>
      </c>
      <c r="L2325">
        <v>0</v>
      </c>
      <c r="M2325">
        <v>0</v>
      </c>
    </row>
    <row r="2326" spans="1:13">
      <c r="A2326" s="14" t="s">
        <v>822</v>
      </c>
      <c r="B2326" t="s">
        <v>350</v>
      </c>
      <c r="C2326" t="s">
        <v>367</v>
      </c>
      <c r="D2326">
        <v>29.5106</v>
      </c>
      <c r="E2326">
        <v>47185.579966746416</v>
      </c>
      <c r="F2326">
        <v>784.90440722994447</v>
      </c>
      <c r="G2326">
        <v>0</v>
      </c>
      <c r="H2326">
        <v>1.1578291384007931E-2</v>
      </c>
      <c r="I2326">
        <v>8.4200000000000017</v>
      </c>
      <c r="J2326">
        <v>48826.881532066502</v>
      </c>
      <c r="K2326">
        <v>906.88836104513041</v>
      </c>
      <c r="L2326">
        <v>0</v>
      </c>
      <c r="M2326">
        <v>6.7513082838861031E-3</v>
      </c>
    </row>
    <row r="2327" spans="1:13">
      <c r="A2327" s="14" t="s">
        <v>822</v>
      </c>
      <c r="B2327" t="s">
        <v>350</v>
      </c>
      <c r="C2327" t="s">
        <v>368</v>
      </c>
      <c r="D2327">
        <v>10.210000000000001</v>
      </c>
      <c r="E2327">
        <v>41650.829823702254</v>
      </c>
      <c r="F2327">
        <v>177.08129285014689</v>
      </c>
      <c r="G2327">
        <v>0</v>
      </c>
      <c r="H2327">
        <v>0</v>
      </c>
      <c r="I2327">
        <v>2</v>
      </c>
      <c r="J2327">
        <v>40339.75</v>
      </c>
      <c r="K2327">
        <v>35.5</v>
      </c>
      <c r="L2327">
        <v>0</v>
      </c>
      <c r="M2327">
        <v>0</v>
      </c>
    </row>
    <row r="2328" spans="1:13">
      <c r="A2328" s="14" t="s">
        <v>822</v>
      </c>
      <c r="B2328" t="s">
        <v>350</v>
      </c>
      <c r="C2328" t="s">
        <v>369</v>
      </c>
      <c r="D2328">
        <v>83.559799999999981</v>
      </c>
      <c r="E2328">
        <v>42511.70225245873</v>
      </c>
      <c r="F2328">
        <v>4143.1417978501659</v>
      </c>
      <c r="G2328">
        <v>1026.7772301992113</v>
      </c>
      <c r="H2328">
        <v>4.0930913839264269E-2</v>
      </c>
      <c r="I2328">
        <v>8.1608000000000001</v>
      </c>
      <c r="J2328">
        <v>39461.029482403683</v>
      </c>
      <c r="K2328">
        <v>4300.5207822762477</v>
      </c>
      <c r="L2328">
        <v>1281.3388393294777</v>
      </c>
      <c r="M2328">
        <v>0</v>
      </c>
    </row>
    <row r="2329" spans="1:13">
      <c r="A2329" s="14" t="s">
        <v>822</v>
      </c>
      <c r="B2329" t="s">
        <v>350</v>
      </c>
      <c r="C2329" t="s">
        <v>370</v>
      </c>
      <c r="D2329">
        <v>18.720699999999997</v>
      </c>
      <c r="E2329">
        <v>41643.387560294221</v>
      </c>
      <c r="F2329">
        <v>3195.3100044335956</v>
      </c>
      <c r="G2329">
        <v>23.487903764282322</v>
      </c>
      <c r="H2329">
        <v>5.0767691996678743E-3</v>
      </c>
      <c r="I2329">
        <v>3</v>
      </c>
      <c r="J2329">
        <v>43211.055555555555</v>
      </c>
      <c r="K2329">
        <v>2119.1966666666667</v>
      </c>
      <c r="L2329">
        <v>88.893333333333331</v>
      </c>
      <c r="M2329">
        <v>0</v>
      </c>
    </row>
    <row r="2330" spans="1:13">
      <c r="A2330" s="14" t="s">
        <v>822</v>
      </c>
      <c r="B2330" t="s">
        <v>350</v>
      </c>
      <c r="C2330" t="s">
        <v>371</v>
      </c>
      <c r="D2330">
        <v>1.6977</v>
      </c>
    </row>
    <row r="2331" spans="1:13">
      <c r="A2331" s="14" t="s">
        <v>823</v>
      </c>
      <c r="B2331" t="s">
        <v>351</v>
      </c>
      <c r="C2331" t="s">
        <v>365</v>
      </c>
      <c r="D2331">
        <v>460.78701199760042</v>
      </c>
      <c r="E2331">
        <v>44263.542461380253</v>
      </c>
      <c r="F2331">
        <v>1912.497004157291</v>
      </c>
      <c r="G2331">
        <v>449.40225008138538</v>
      </c>
      <c r="H2331">
        <v>3.169781800848958E-2</v>
      </c>
      <c r="I2331">
        <v>60.141600000000004</v>
      </c>
      <c r="J2331">
        <v>50308.196600467345</v>
      </c>
      <c r="K2331">
        <v>2044.4151801747873</v>
      </c>
      <c r="L2331">
        <v>572.41260624925167</v>
      </c>
      <c r="M2331">
        <v>6.2202138375945036E-2</v>
      </c>
    </row>
    <row r="2332" spans="1:13">
      <c r="A2332" s="14" t="s">
        <v>823</v>
      </c>
      <c r="B2332" t="s">
        <v>351</v>
      </c>
      <c r="C2332" t="s">
        <v>366</v>
      </c>
      <c r="D2332">
        <v>45.598300000000002</v>
      </c>
      <c r="E2332">
        <v>55735.096611788889</v>
      </c>
      <c r="F2332">
        <v>245.0358894958803</v>
      </c>
      <c r="G2332">
        <v>0</v>
      </c>
      <c r="H2332">
        <v>0.12092825717967919</v>
      </c>
      <c r="I2332">
        <v>5</v>
      </c>
      <c r="J2332">
        <v>61618.7</v>
      </c>
      <c r="K2332">
        <v>760.48</v>
      </c>
      <c r="L2332">
        <v>0</v>
      </c>
      <c r="M2332">
        <v>0.15858202475035207</v>
      </c>
    </row>
    <row r="2333" spans="1:13">
      <c r="A2333" s="14" t="s">
        <v>823</v>
      </c>
      <c r="B2333" t="s">
        <v>351</v>
      </c>
      <c r="C2333" t="s">
        <v>367</v>
      </c>
      <c r="D2333">
        <v>102.22461199760046</v>
      </c>
      <c r="E2333">
        <v>45583.218119162084</v>
      </c>
      <c r="F2333">
        <v>975.80610041681041</v>
      </c>
      <c r="G2333">
        <v>0</v>
      </c>
      <c r="H2333">
        <v>7.6185326593005958E-3</v>
      </c>
      <c r="I2333">
        <v>16.2</v>
      </c>
      <c r="J2333">
        <v>54218.45576131688</v>
      </c>
      <c r="K2333">
        <v>679.01234567901236</v>
      </c>
      <c r="L2333">
        <v>0</v>
      </c>
      <c r="M2333">
        <v>4.8568094741676976E-2</v>
      </c>
    </row>
    <row r="2334" spans="1:13">
      <c r="A2334" s="14" t="s">
        <v>823</v>
      </c>
      <c r="B2334" t="s">
        <v>351</v>
      </c>
      <c r="C2334" t="s">
        <v>368</v>
      </c>
      <c r="D2334">
        <v>67.560999999999993</v>
      </c>
      <c r="E2334">
        <v>41117.853075985651</v>
      </c>
      <c r="F2334">
        <v>112.52127706813104</v>
      </c>
      <c r="G2334">
        <v>0</v>
      </c>
      <c r="H2334">
        <v>3.6039662237490515E-3</v>
      </c>
      <c r="I2334">
        <v>5</v>
      </c>
      <c r="J2334">
        <v>39946.666666666664</v>
      </c>
      <c r="K2334">
        <v>768.32799999999997</v>
      </c>
      <c r="L2334">
        <v>0</v>
      </c>
      <c r="M2334">
        <v>0</v>
      </c>
    </row>
    <row r="2335" spans="1:13">
      <c r="A2335" s="14" t="s">
        <v>823</v>
      </c>
      <c r="B2335" t="s">
        <v>351</v>
      </c>
      <c r="C2335" t="s">
        <v>369</v>
      </c>
      <c r="D2335">
        <v>213.93920000000003</v>
      </c>
      <c r="E2335">
        <v>42405.123461089293</v>
      </c>
      <c r="F2335">
        <v>3335.8923002423094</v>
      </c>
      <c r="G2335">
        <v>913.85963862630092</v>
      </c>
      <c r="H2335">
        <v>3.0435236638159342E-2</v>
      </c>
      <c r="I2335">
        <v>29.741599999999998</v>
      </c>
      <c r="J2335">
        <v>47242.592418251435</v>
      </c>
      <c r="K2335">
        <v>3272.1286010167573</v>
      </c>
      <c r="L2335">
        <v>1087.5299244156333</v>
      </c>
      <c r="M2335">
        <v>5.2284135147029467E-2</v>
      </c>
    </row>
    <row r="2336" spans="1:13">
      <c r="A2336" s="14" t="s">
        <v>823</v>
      </c>
      <c r="B2336" t="s">
        <v>351</v>
      </c>
      <c r="C2336" t="s">
        <v>370</v>
      </c>
      <c r="D2336">
        <v>23.563899999999993</v>
      </c>
      <c r="E2336">
        <v>42700.578089436232</v>
      </c>
      <c r="F2336">
        <v>1728.1065528202039</v>
      </c>
      <c r="G2336">
        <v>490.93401346975691</v>
      </c>
      <c r="H2336">
        <v>1.9822648466221057E-2</v>
      </c>
      <c r="I2336">
        <v>3</v>
      </c>
      <c r="J2336">
        <v>55100.138888888883</v>
      </c>
      <c r="K2336">
        <v>686.67333333333329</v>
      </c>
      <c r="L2336">
        <v>0</v>
      </c>
      <c r="M2336">
        <v>9.8659438249155282E-2</v>
      </c>
    </row>
    <row r="2337" spans="1:13">
      <c r="A2337" s="14" t="s">
        <v>823</v>
      </c>
      <c r="B2337" t="s">
        <v>351</v>
      </c>
      <c r="C2337" t="s">
        <v>371</v>
      </c>
      <c r="D2337">
        <v>7.9</v>
      </c>
    </row>
    <row r="2338" spans="1:13">
      <c r="A2338" s="14" t="s">
        <v>824</v>
      </c>
      <c r="B2338" t="s">
        <v>352</v>
      </c>
      <c r="C2338" t="s">
        <v>365</v>
      </c>
      <c r="D2338">
        <v>1124.6376999999998</v>
      </c>
      <c r="E2338">
        <v>43708.996324905369</v>
      </c>
      <c r="F2338">
        <v>2890.6218242550444</v>
      </c>
      <c r="G2338">
        <v>472.83649658907933</v>
      </c>
      <c r="H2338">
        <v>2.7119725183933099E-2</v>
      </c>
      <c r="I2338">
        <v>135.51060000000001</v>
      </c>
      <c r="J2338">
        <v>49178.012230531524</v>
      </c>
      <c r="K2338">
        <v>3400.9155003372425</v>
      </c>
      <c r="L2338">
        <v>494.85700749609225</v>
      </c>
      <c r="M2338">
        <v>7.1624631848512102E-2</v>
      </c>
    </row>
    <row r="2339" spans="1:13">
      <c r="A2339" s="14" t="s">
        <v>824</v>
      </c>
      <c r="B2339" t="s">
        <v>352</v>
      </c>
      <c r="C2339" t="s">
        <v>366</v>
      </c>
      <c r="D2339">
        <v>95.500299999999996</v>
      </c>
      <c r="E2339">
        <v>48446.004584976872</v>
      </c>
      <c r="F2339">
        <v>46.24069243761538</v>
      </c>
      <c r="G2339">
        <v>0</v>
      </c>
      <c r="H2339">
        <v>5.8616446023053631E-2</v>
      </c>
      <c r="I2339">
        <v>19.5</v>
      </c>
      <c r="J2339">
        <v>56604.700854700859</v>
      </c>
      <c r="K2339">
        <v>357.28205128205127</v>
      </c>
      <c r="L2339">
        <v>0</v>
      </c>
      <c r="M2339">
        <v>0.13856640326311503</v>
      </c>
    </row>
    <row r="2340" spans="1:13">
      <c r="A2340" s="14" t="s">
        <v>824</v>
      </c>
      <c r="B2340" t="s">
        <v>352</v>
      </c>
      <c r="C2340" t="s">
        <v>367</v>
      </c>
      <c r="D2340">
        <v>261.09360000000009</v>
      </c>
      <c r="E2340">
        <v>46156.531029485181</v>
      </c>
      <c r="F2340">
        <v>1275.7712559786983</v>
      </c>
      <c r="G2340">
        <v>4.3913370530721529</v>
      </c>
      <c r="H2340">
        <v>1.3127617411592903E-2</v>
      </c>
      <c r="I2340">
        <v>31.77</v>
      </c>
      <c r="J2340">
        <v>50547.42655545062</v>
      </c>
      <c r="K2340">
        <v>971.19924457034938</v>
      </c>
      <c r="L2340">
        <v>0</v>
      </c>
      <c r="M2340">
        <v>2.6068225613136889E-2</v>
      </c>
    </row>
    <row r="2341" spans="1:13">
      <c r="A2341" s="14" t="s">
        <v>824</v>
      </c>
      <c r="B2341" t="s">
        <v>352</v>
      </c>
      <c r="C2341" t="s">
        <v>368</v>
      </c>
      <c r="D2341">
        <v>138.02239999999998</v>
      </c>
      <c r="E2341">
        <v>40975.540962916173</v>
      </c>
      <c r="F2341">
        <v>523.83700037095434</v>
      </c>
      <c r="G2341">
        <v>0.6059885931558936</v>
      </c>
      <c r="H2341">
        <v>9.1524843089098619E-3</v>
      </c>
      <c r="I2341">
        <v>5.85</v>
      </c>
      <c r="J2341">
        <v>46494.729344729349</v>
      </c>
      <c r="K2341">
        <v>409.0598290598291</v>
      </c>
      <c r="L2341">
        <v>0</v>
      </c>
      <c r="M2341">
        <v>1.0367953311713444E-2</v>
      </c>
    </row>
    <row r="2342" spans="1:13">
      <c r="A2342" s="14" t="s">
        <v>824</v>
      </c>
      <c r="B2342" t="s">
        <v>352</v>
      </c>
      <c r="C2342" t="s">
        <v>369</v>
      </c>
      <c r="D2342">
        <v>525.98939999999993</v>
      </c>
      <c r="E2342">
        <v>42275.323953581596</v>
      </c>
      <c r="F2342">
        <v>4313.7577107067182</v>
      </c>
      <c r="G2342">
        <v>926.55378606489001</v>
      </c>
      <c r="H2342">
        <v>2.5750159416309662E-2</v>
      </c>
      <c r="I2342">
        <v>53.470599999999997</v>
      </c>
      <c r="J2342">
        <v>43625.638310273913</v>
      </c>
      <c r="K2342">
        <v>4852.34427891215</v>
      </c>
      <c r="L2342">
        <v>1133.6364282428096</v>
      </c>
      <c r="M2342">
        <v>3.1947199580222851E-2</v>
      </c>
    </row>
    <row r="2343" spans="1:13">
      <c r="A2343" s="14" t="s">
        <v>824</v>
      </c>
      <c r="B2343" t="s">
        <v>352</v>
      </c>
      <c r="C2343" t="s">
        <v>370</v>
      </c>
      <c r="D2343">
        <v>69.49430000000001</v>
      </c>
      <c r="E2343">
        <v>44820.145848892171</v>
      </c>
      <c r="F2343">
        <v>6837.3368751106209</v>
      </c>
      <c r="G2343">
        <v>447.32560799950488</v>
      </c>
      <c r="H2343">
        <v>7.6190672207752927E-2</v>
      </c>
      <c r="I2343">
        <v>19.919999999999998</v>
      </c>
      <c r="J2343">
        <v>55412.754183400277</v>
      </c>
      <c r="K2343">
        <v>7749.0391566265062</v>
      </c>
      <c r="L2343">
        <v>188.31977911646587</v>
      </c>
      <c r="M2343">
        <v>0.17127072383807085</v>
      </c>
    </row>
    <row r="2344" spans="1:13">
      <c r="A2344" s="14" t="s">
        <v>824</v>
      </c>
      <c r="B2344" t="s">
        <v>352</v>
      </c>
      <c r="C2344" t="s">
        <v>371</v>
      </c>
      <c r="D2344">
        <v>34.537700000000008</v>
      </c>
      <c r="E2344">
        <v>42630.019563163325</v>
      </c>
      <c r="F2344">
        <v>2806.8620666691759</v>
      </c>
      <c r="G2344">
        <v>350.21179754297469</v>
      </c>
      <c r="H2344">
        <v>1.9304328108444156E-2</v>
      </c>
      <c r="I2344">
        <v>5</v>
      </c>
      <c r="J2344">
        <v>49190.65</v>
      </c>
      <c r="K2344">
        <v>1365.2959999999998</v>
      </c>
      <c r="L2344">
        <v>538.16399999999999</v>
      </c>
      <c r="M2344">
        <v>4.9838516192206826E-2</v>
      </c>
    </row>
    <row r="2345" spans="1:13">
      <c r="A2345" s="14" t="s">
        <v>825</v>
      </c>
      <c r="B2345" t="s">
        <v>335</v>
      </c>
      <c r="C2345" t="s">
        <v>365</v>
      </c>
      <c r="D2345">
        <v>343.28800000000001</v>
      </c>
      <c r="E2345">
        <v>43604.565592155843</v>
      </c>
      <c r="F2345">
        <v>3044.7577544219444</v>
      </c>
      <c r="G2345">
        <v>647.45945095663092</v>
      </c>
      <c r="H2345">
        <v>2.3188870808055338E-2</v>
      </c>
      <c r="I2345">
        <v>58.853799999999985</v>
      </c>
      <c r="J2345">
        <v>45398.576013216953</v>
      </c>
      <c r="K2345">
        <v>2819.0670780816204</v>
      </c>
      <c r="L2345">
        <v>670.53393323795592</v>
      </c>
      <c r="M2345">
        <v>1.3061458661317606E-2</v>
      </c>
    </row>
    <row r="2346" spans="1:13">
      <c r="A2346" s="14" t="s">
        <v>825</v>
      </c>
      <c r="B2346" t="s">
        <v>335</v>
      </c>
      <c r="C2346" t="s">
        <v>366</v>
      </c>
      <c r="D2346">
        <v>22.340999999999998</v>
      </c>
      <c r="E2346">
        <v>54853.470263939271</v>
      </c>
      <c r="F2346">
        <v>311.08723870909989</v>
      </c>
      <c r="G2346">
        <v>0</v>
      </c>
      <c r="H2346">
        <v>9.9886359122543539E-2</v>
      </c>
      <c r="I2346">
        <v>8</v>
      </c>
      <c r="J2346">
        <v>54509.447916666664</v>
      </c>
      <c r="K2346">
        <v>412.5</v>
      </c>
      <c r="L2346">
        <v>0</v>
      </c>
      <c r="M2346">
        <v>6.8786252915358864E-2</v>
      </c>
    </row>
    <row r="2347" spans="1:13">
      <c r="A2347" s="14" t="s">
        <v>825</v>
      </c>
      <c r="B2347" t="s">
        <v>335</v>
      </c>
      <c r="C2347" t="s">
        <v>367</v>
      </c>
      <c r="D2347">
        <v>66.988400000000013</v>
      </c>
      <c r="E2347">
        <v>46018.216954975287</v>
      </c>
      <c r="F2347">
        <v>1022.5352449080734</v>
      </c>
      <c r="G2347">
        <v>2.1064841076962577</v>
      </c>
      <c r="H2347">
        <v>1.3448955457374208E-2</v>
      </c>
      <c r="I2347">
        <v>11.654299999999999</v>
      </c>
      <c r="J2347">
        <v>45787.456887157539</v>
      </c>
      <c r="K2347">
        <v>850.84475258059263</v>
      </c>
      <c r="L2347">
        <v>0</v>
      </c>
      <c r="M2347">
        <v>0</v>
      </c>
    </row>
    <row r="2348" spans="1:13">
      <c r="A2348" s="14" t="s">
        <v>825</v>
      </c>
      <c r="B2348" t="s">
        <v>335</v>
      </c>
      <c r="C2348" t="s">
        <v>368</v>
      </c>
      <c r="D2348">
        <v>34.960099999999997</v>
      </c>
      <c r="E2348">
        <v>40067.638560339743</v>
      </c>
      <c r="F2348">
        <v>793.67621946161489</v>
      </c>
      <c r="G2348">
        <v>0</v>
      </c>
      <c r="H2348">
        <v>0</v>
      </c>
      <c r="I2348">
        <v>1</v>
      </c>
      <c r="J2348">
        <v>35950</v>
      </c>
      <c r="K2348">
        <v>0</v>
      </c>
      <c r="L2348">
        <v>0</v>
      </c>
      <c r="M2348">
        <v>0</v>
      </c>
    </row>
    <row r="2349" spans="1:13">
      <c r="A2349" s="14" t="s">
        <v>825</v>
      </c>
      <c r="B2349" t="s">
        <v>335</v>
      </c>
      <c r="C2349" t="s">
        <v>369</v>
      </c>
      <c r="D2349">
        <v>205.43519999999995</v>
      </c>
      <c r="E2349">
        <v>41977.636589704838</v>
      </c>
      <c r="F2349">
        <v>4564.4751240293772</v>
      </c>
      <c r="G2349">
        <v>1081.2360783351635</v>
      </c>
      <c r="H2349">
        <v>2.1531068089342218E-2</v>
      </c>
      <c r="I2349">
        <v>33.399500000000003</v>
      </c>
      <c r="J2349">
        <v>42971.482731777418</v>
      </c>
      <c r="K2349">
        <v>4520.0703603347356</v>
      </c>
      <c r="L2349">
        <v>1181.5587059686522</v>
      </c>
      <c r="M2349">
        <v>4.3139087127068328E-3</v>
      </c>
    </row>
    <row r="2350" spans="1:13">
      <c r="A2350" s="14" t="s">
        <v>825</v>
      </c>
      <c r="B2350" t="s">
        <v>335</v>
      </c>
      <c r="C2350" t="s">
        <v>370</v>
      </c>
      <c r="D2350">
        <v>7.9633000000000003</v>
      </c>
      <c r="E2350">
        <v>45402.955642342575</v>
      </c>
      <c r="F2350">
        <v>455.14296836738532</v>
      </c>
      <c r="G2350">
        <v>0</v>
      </c>
      <c r="H2350">
        <v>0</v>
      </c>
      <c r="I2350">
        <v>3</v>
      </c>
      <c r="J2350">
        <v>47348.777777777781</v>
      </c>
      <c r="K2350">
        <v>576.2399999999999</v>
      </c>
      <c r="L2350">
        <v>0</v>
      </c>
      <c r="M2350">
        <v>0</v>
      </c>
    </row>
    <row r="2351" spans="1:13">
      <c r="A2351" s="14" t="s">
        <v>825</v>
      </c>
      <c r="B2351" t="s">
        <v>335</v>
      </c>
      <c r="C2351" t="s">
        <v>371</v>
      </c>
      <c r="D2351">
        <v>5.6</v>
      </c>
    </row>
    <row r="2352" spans="1:13">
      <c r="A2352" s="14" t="s">
        <v>826</v>
      </c>
      <c r="B2352" t="s">
        <v>323</v>
      </c>
      <c r="C2352" t="s">
        <v>365</v>
      </c>
      <c r="D2352">
        <v>334.58790000000073</v>
      </c>
      <c r="E2352">
        <v>43849.498225403899</v>
      </c>
      <c r="F2352">
        <v>2496.888171987086</v>
      </c>
      <c r="G2352">
        <v>523.2299195517819</v>
      </c>
      <c r="H2352">
        <v>3.0049018723862661E-2</v>
      </c>
      <c r="I2352">
        <v>64.458399999999983</v>
      </c>
      <c r="J2352">
        <v>46219.354360978054</v>
      </c>
      <c r="K2352">
        <v>2366.8441971876446</v>
      </c>
      <c r="L2352">
        <v>529.69543147208128</v>
      </c>
      <c r="M2352">
        <v>1.4757541325746245E-2</v>
      </c>
    </row>
    <row r="2353" spans="1:13">
      <c r="A2353" s="14" t="s">
        <v>826</v>
      </c>
      <c r="B2353" t="s">
        <v>323</v>
      </c>
      <c r="C2353" t="s">
        <v>366</v>
      </c>
      <c r="D2353">
        <v>30.79</v>
      </c>
      <c r="E2353">
        <v>51902.502435855793</v>
      </c>
      <c r="F2353">
        <v>48.385839558298159</v>
      </c>
      <c r="G2353">
        <v>1.5069827866190322</v>
      </c>
      <c r="H2353">
        <v>8.0683562959416422E-2</v>
      </c>
      <c r="I2353">
        <v>5.6</v>
      </c>
      <c r="J2353">
        <v>48918.035714285717</v>
      </c>
      <c r="K2353">
        <v>84.214285714285722</v>
      </c>
      <c r="L2353">
        <v>3.4</v>
      </c>
      <c r="M2353">
        <v>0</v>
      </c>
    </row>
    <row r="2354" spans="1:13">
      <c r="A2354" s="14" t="s">
        <v>826</v>
      </c>
      <c r="B2354" t="s">
        <v>323</v>
      </c>
      <c r="C2354" t="s">
        <v>367</v>
      </c>
      <c r="D2354">
        <v>86.315699999999964</v>
      </c>
      <c r="E2354">
        <v>44624.60014033757</v>
      </c>
      <c r="F2354">
        <v>1048.7459407732317</v>
      </c>
      <c r="G2354">
        <v>4.3513520715234906</v>
      </c>
      <c r="H2354">
        <v>9.9365175964357261E-3</v>
      </c>
      <c r="I2354">
        <v>19.89</v>
      </c>
      <c r="J2354">
        <v>49388.627032009383</v>
      </c>
      <c r="K2354">
        <v>654.09753645047761</v>
      </c>
      <c r="L2354">
        <v>0</v>
      </c>
      <c r="M2354">
        <v>3.8876115368989834E-2</v>
      </c>
    </row>
    <row r="2355" spans="1:13">
      <c r="A2355" s="14" t="s">
        <v>826</v>
      </c>
      <c r="B2355" t="s">
        <v>323</v>
      </c>
      <c r="C2355" t="s">
        <v>368</v>
      </c>
      <c r="D2355">
        <v>42.995800000000003</v>
      </c>
      <c r="E2355">
        <v>39678.458671157037</v>
      </c>
      <c r="F2355">
        <v>441.90827941333805</v>
      </c>
      <c r="G2355">
        <v>4.4569469576098131</v>
      </c>
      <c r="H2355">
        <v>3.3882948922522617E-3</v>
      </c>
      <c r="I2355">
        <v>5.5</v>
      </c>
      <c r="J2355">
        <v>47979.36363636364</v>
      </c>
      <c r="K2355">
        <v>102.54545454545455</v>
      </c>
      <c r="L2355">
        <v>0</v>
      </c>
      <c r="M2355">
        <v>2.3495260297610843E-2</v>
      </c>
    </row>
    <row r="2356" spans="1:13">
      <c r="A2356" s="14" t="s">
        <v>826</v>
      </c>
      <c r="B2356" t="s">
        <v>323</v>
      </c>
      <c r="C2356" t="s">
        <v>369</v>
      </c>
      <c r="D2356">
        <v>157.06919999999991</v>
      </c>
      <c r="E2356">
        <v>42933.310030175708</v>
      </c>
      <c r="F2356">
        <v>4537.6141853399649</v>
      </c>
      <c r="G2356">
        <v>1102.7766105640067</v>
      </c>
      <c r="H2356">
        <v>3.8799395652149613E-2</v>
      </c>
      <c r="I2356">
        <v>29.705299999999998</v>
      </c>
      <c r="J2356">
        <v>42897.925184226369</v>
      </c>
      <c r="K2356">
        <v>4640.2234618064795</v>
      </c>
      <c r="L2356">
        <v>1148.7606588723227</v>
      </c>
      <c r="M2356">
        <v>0</v>
      </c>
    </row>
    <row r="2357" spans="1:13">
      <c r="A2357" s="14" t="s">
        <v>826</v>
      </c>
      <c r="B2357" t="s">
        <v>323</v>
      </c>
      <c r="C2357" t="s">
        <v>370</v>
      </c>
      <c r="D2357">
        <v>12.889500000000002</v>
      </c>
      <c r="E2357">
        <v>44956.284895974757</v>
      </c>
      <c r="F2357">
        <v>844.07463439233481</v>
      </c>
      <c r="G2357">
        <v>96.244229799449172</v>
      </c>
      <c r="H2357">
        <v>0</v>
      </c>
      <c r="I2357">
        <v>1.7631000000000001</v>
      </c>
      <c r="J2357">
        <v>47434.59578772237</v>
      </c>
      <c r="K2357">
        <v>63.524473937950198</v>
      </c>
      <c r="L2357">
        <v>0</v>
      </c>
      <c r="M2357">
        <v>0</v>
      </c>
    </row>
    <row r="2358" spans="1:13">
      <c r="A2358" s="14" t="s">
        <v>826</v>
      </c>
      <c r="B2358" t="s">
        <v>323</v>
      </c>
      <c r="C2358" t="s">
        <v>371</v>
      </c>
      <c r="D2358">
        <v>4.5276999999999994</v>
      </c>
    </row>
    <row r="2359" spans="1:13">
      <c r="A2359" s="14" t="s">
        <v>827</v>
      </c>
      <c r="B2359" t="s">
        <v>336</v>
      </c>
      <c r="C2359" t="s">
        <v>365</v>
      </c>
      <c r="D2359">
        <v>100.91590000000002</v>
      </c>
      <c r="E2359">
        <v>45352.639080329922</v>
      </c>
      <c r="F2359">
        <v>2490.2863671631521</v>
      </c>
      <c r="G2359">
        <v>715.96220219014026</v>
      </c>
      <c r="H2359">
        <v>2.3131134821481818E-2</v>
      </c>
      <c r="I2359">
        <v>22.0655</v>
      </c>
      <c r="J2359">
        <v>45640.50871269629</v>
      </c>
      <c r="K2359">
        <v>2236.7020915003059</v>
      </c>
      <c r="L2359">
        <v>647.77639301171507</v>
      </c>
      <c r="M2359">
        <v>2.5117030553131404E-2</v>
      </c>
    </row>
    <row r="2360" spans="1:13">
      <c r="A2360" s="14" t="s">
        <v>827</v>
      </c>
      <c r="B2360" t="s">
        <v>336</v>
      </c>
      <c r="C2360" t="s">
        <v>366</v>
      </c>
      <c r="D2360">
        <v>10.0067</v>
      </c>
      <c r="E2360">
        <v>55114.884527366659</v>
      </c>
      <c r="F2360">
        <v>0</v>
      </c>
      <c r="G2360">
        <v>0</v>
      </c>
      <c r="H2360">
        <v>0.10570097049305444</v>
      </c>
      <c r="I2360">
        <v>1</v>
      </c>
      <c r="J2360">
        <v>68750</v>
      </c>
      <c r="K2360">
        <v>0</v>
      </c>
      <c r="L2360">
        <v>0</v>
      </c>
      <c r="M2360">
        <v>0.18925818181818183</v>
      </c>
    </row>
    <row r="2361" spans="1:13">
      <c r="A2361" s="14" t="s">
        <v>827</v>
      </c>
      <c r="B2361" t="s">
        <v>336</v>
      </c>
      <c r="C2361" t="s">
        <v>367</v>
      </c>
      <c r="D2361">
        <v>18.3</v>
      </c>
      <c r="E2361">
        <v>48940.639535519127</v>
      </c>
      <c r="F2361">
        <v>456.22950819672127</v>
      </c>
      <c r="G2361">
        <v>0</v>
      </c>
      <c r="H2361">
        <v>1.0252583944133933E-2</v>
      </c>
      <c r="I2361">
        <v>3.5</v>
      </c>
      <c r="J2361">
        <v>51960.714285714283</v>
      </c>
      <c r="K2361">
        <v>964.28571428571433</v>
      </c>
      <c r="L2361">
        <v>0</v>
      </c>
      <c r="M2361">
        <v>4.9997975571900936E-2</v>
      </c>
    </row>
    <row r="2362" spans="1:13">
      <c r="A2362" s="14" t="s">
        <v>827</v>
      </c>
      <c r="B2362" t="s">
        <v>336</v>
      </c>
      <c r="C2362" t="s">
        <v>368</v>
      </c>
      <c r="D2362">
        <v>9.9</v>
      </c>
      <c r="E2362">
        <v>41690.235690235691</v>
      </c>
      <c r="F2362">
        <v>151.5151515151515</v>
      </c>
      <c r="G2362">
        <v>0</v>
      </c>
      <c r="H2362">
        <v>6.2641828277138541E-3</v>
      </c>
      <c r="I2362">
        <v>2.5</v>
      </c>
      <c r="J2362">
        <v>42780.333333333336</v>
      </c>
      <c r="K2362">
        <v>120</v>
      </c>
      <c r="L2362">
        <v>0</v>
      </c>
      <c r="M2362">
        <v>0</v>
      </c>
    </row>
    <row r="2363" spans="1:13">
      <c r="A2363" s="14" t="s">
        <v>827</v>
      </c>
      <c r="B2363" t="s">
        <v>336</v>
      </c>
      <c r="C2363" t="s">
        <v>369</v>
      </c>
      <c r="D2363">
        <v>57.203400000000002</v>
      </c>
      <c r="E2363">
        <v>42840.164978538589</v>
      </c>
      <c r="F2363">
        <v>4221.086334029098</v>
      </c>
      <c r="G2363">
        <v>1263.0712510095557</v>
      </c>
      <c r="H2363">
        <v>1.2757036477871693E-2</v>
      </c>
      <c r="I2363">
        <v>12.5655</v>
      </c>
      <c r="J2363">
        <v>42086.385606090749</v>
      </c>
      <c r="K2363">
        <v>3635.2671998726669</v>
      </c>
      <c r="L2363">
        <v>1137.5201941824837</v>
      </c>
      <c r="M2363">
        <v>7.4175553689873781E-3</v>
      </c>
    </row>
    <row r="2364" spans="1:13">
      <c r="A2364" s="14" t="s">
        <v>827</v>
      </c>
      <c r="B2364" t="s">
        <v>336</v>
      </c>
      <c r="C2364" t="s">
        <v>370</v>
      </c>
      <c r="D2364">
        <v>2.1558000000000002</v>
      </c>
    </row>
    <row r="2365" spans="1:13">
      <c r="A2365" s="14" t="s">
        <v>827</v>
      </c>
      <c r="B2365" t="s">
        <v>336</v>
      </c>
      <c r="C2365" t="s">
        <v>371</v>
      </c>
      <c r="D2365">
        <v>3.35</v>
      </c>
    </row>
    <row r="2366" spans="1:13">
      <c r="A2366" s="14" t="s">
        <v>828</v>
      </c>
      <c r="B2366" t="s">
        <v>337</v>
      </c>
      <c r="C2366" t="s">
        <v>365</v>
      </c>
      <c r="D2366">
        <v>67.174199999999999</v>
      </c>
      <c r="E2366">
        <v>43855.320842426634</v>
      </c>
      <c r="F2366">
        <v>4700.1732808131692</v>
      </c>
      <c r="G2366">
        <v>724.92474789428081</v>
      </c>
      <c r="H2366">
        <v>2.9659089670882141E-2</v>
      </c>
      <c r="I2366">
        <v>14.966800000000001</v>
      </c>
      <c r="J2366">
        <v>52124.933630880791</v>
      </c>
      <c r="K2366">
        <v>3968.0980570328993</v>
      </c>
      <c r="L2366">
        <v>257.95360397680196</v>
      </c>
      <c r="M2366">
        <v>4.733245089584627E-2</v>
      </c>
    </row>
    <row r="2367" spans="1:13">
      <c r="A2367" s="14" t="s">
        <v>828</v>
      </c>
      <c r="B2367" t="s">
        <v>337</v>
      </c>
      <c r="C2367" t="s">
        <v>366</v>
      </c>
      <c r="D2367">
        <v>9.9329999999999998</v>
      </c>
      <c r="E2367">
        <v>45358.19071109769</v>
      </c>
      <c r="F2367">
        <v>889.56005235075008</v>
      </c>
      <c r="G2367">
        <v>0</v>
      </c>
      <c r="H2367">
        <v>6.6134947532147104E-2</v>
      </c>
      <c r="I2367">
        <v>3</v>
      </c>
      <c r="J2367">
        <v>61167</v>
      </c>
      <c r="K2367">
        <v>6348.666666666667</v>
      </c>
      <c r="L2367">
        <v>0</v>
      </c>
      <c r="M2367">
        <v>0.17443605681644261</v>
      </c>
    </row>
    <row r="2368" spans="1:13">
      <c r="A2368" s="14" t="s">
        <v>828</v>
      </c>
      <c r="B2368" t="s">
        <v>337</v>
      </c>
      <c r="C2368" t="s">
        <v>367</v>
      </c>
      <c r="D2368">
        <v>8.4504999999999999</v>
      </c>
      <c r="E2368">
        <v>45486.063940989683</v>
      </c>
      <c r="F2368">
        <v>4267.2031240754986</v>
      </c>
      <c r="G2368">
        <v>0</v>
      </c>
      <c r="H2368">
        <v>2.7122777214456949E-2</v>
      </c>
      <c r="I2368">
        <v>4.3163999999999998</v>
      </c>
      <c r="J2368">
        <v>51121.766595619811</v>
      </c>
      <c r="K2368">
        <v>2880.4096005930869</v>
      </c>
      <c r="L2368">
        <v>0</v>
      </c>
      <c r="M2368">
        <v>3.3101669079178666E-3</v>
      </c>
    </row>
    <row r="2369" spans="1:13">
      <c r="A2369" s="14" t="s">
        <v>828</v>
      </c>
      <c r="B2369" t="s">
        <v>337</v>
      </c>
      <c r="C2369" t="s">
        <v>368</v>
      </c>
      <c r="D2369">
        <v>5.0999999999999996</v>
      </c>
    </row>
    <row r="2370" spans="1:13">
      <c r="A2370" s="14" t="s">
        <v>828</v>
      </c>
      <c r="B2370" t="s">
        <v>337</v>
      </c>
      <c r="C2370" t="s">
        <v>369</v>
      </c>
      <c r="D2370">
        <v>39.090700000000005</v>
      </c>
      <c r="E2370">
        <v>43144.657638091237</v>
      </c>
      <c r="F2370">
        <v>6415.0138012366106</v>
      </c>
      <c r="G2370">
        <v>1245.7244306190469</v>
      </c>
      <c r="H2370">
        <v>2.7198549464515217E-2</v>
      </c>
      <c r="I2370">
        <v>6.1503999999999994</v>
      </c>
      <c r="J2370">
        <v>49214.191488900455</v>
      </c>
      <c r="K2370">
        <v>4294.1483480749221</v>
      </c>
      <c r="L2370">
        <v>627.72177419354841</v>
      </c>
      <c r="M2370">
        <v>1.104255688695803E-2</v>
      </c>
    </row>
    <row r="2371" spans="1:13">
      <c r="A2371" s="14" t="s">
        <v>828</v>
      </c>
      <c r="B2371" t="s">
        <v>337</v>
      </c>
      <c r="C2371" t="s">
        <v>370</v>
      </c>
      <c r="D2371">
        <v>0.3</v>
      </c>
    </row>
    <row r="2372" spans="1:13">
      <c r="A2372" s="14" t="s">
        <v>828</v>
      </c>
      <c r="B2372" t="s">
        <v>337</v>
      </c>
      <c r="C2372" t="s">
        <v>371</v>
      </c>
      <c r="D2372">
        <v>4.3</v>
      </c>
    </row>
    <row r="2373" spans="1:13">
      <c r="A2373" s="14" t="s">
        <v>829</v>
      </c>
      <c r="B2373" t="s">
        <v>551</v>
      </c>
      <c r="C2373" t="s">
        <v>365</v>
      </c>
      <c r="D2373">
        <v>95.963899999999981</v>
      </c>
      <c r="E2373">
        <v>43923.806790887022</v>
      </c>
      <c r="F2373">
        <v>2526.6206354681294</v>
      </c>
      <c r="G2373">
        <v>502.88869043463222</v>
      </c>
      <c r="H2373">
        <v>5.8487847453043799E-3</v>
      </c>
      <c r="I2373">
        <v>18.520099999999999</v>
      </c>
      <c r="J2373">
        <v>49675.790555486557</v>
      </c>
      <c r="K2373">
        <v>2578.380246326964</v>
      </c>
      <c r="L2373">
        <v>269.93806728905355</v>
      </c>
      <c r="M2373">
        <v>4.8584995670204814E-2</v>
      </c>
    </row>
    <row r="2374" spans="1:13">
      <c r="A2374" s="14" t="s">
        <v>829</v>
      </c>
      <c r="B2374" t="s">
        <v>551</v>
      </c>
      <c r="C2374" t="s">
        <v>366</v>
      </c>
      <c r="D2374">
        <v>10.0242</v>
      </c>
      <c r="E2374">
        <v>48127.545340276527</v>
      </c>
      <c r="F2374">
        <v>504.977953352886</v>
      </c>
      <c r="G2374">
        <v>0</v>
      </c>
      <c r="H2374">
        <v>4.3150237931947014E-2</v>
      </c>
      <c r="I2374">
        <v>4.2</v>
      </c>
      <c r="J2374">
        <v>57136.507936507929</v>
      </c>
      <c r="K2374">
        <v>3584.7619047619046</v>
      </c>
      <c r="L2374">
        <v>0</v>
      </c>
      <c r="M2374">
        <v>0.1231894239616881</v>
      </c>
    </row>
    <row r="2375" spans="1:13">
      <c r="A2375" s="14" t="s">
        <v>829</v>
      </c>
      <c r="B2375" t="s">
        <v>551</v>
      </c>
      <c r="C2375" t="s">
        <v>367</v>
      </c>
      <c r="D2375">
        <v>33.7898</v>
      </c>
      <c r="E2375">
        <v>45308.80391419895</v>
      </c>
      <c r="F2375">
        <v>1071.4180018822249</v>
      </c>
      <c r="G2375">
        <v>0</v>
      </c>
      <c r="H2375">
        <v>3.2130993687159502E-3</v>
      </c>
      <c r="I2375">
        <v>5.7845999999999993</v>
      </c>
      <c r="J2375">
        <v>50205.271381484185</v>
      </c>
      <c r="K2375">
        <v>2322.3731978010583</v>
      </c>
      <c r="L2375">
        <v>0</v>
      </c>
      <c r="M2375">
        <v>3.3590429627518001E-2</v>
      </c>
    </row>
    <row r="2376" spans="1:13">
      <c r="A2376" s="14" t="s">
        <v>829</v>
      </c>
      <c r="B2376" t="s">
        <v>551</v>
      </c>
      <c r="C2376" t="s">
        <v>368</v>
      </c>
      <c r="D2376">
        <v>10.179999999999998</v>
      </c>
      <c r="E2376">
        <v>41844.695481335963</v>
      </c>
      <c r="F2376">
        <v>2098.0353634577609</v>
      </c>
      <c r="G2376">
        <v>0</v>
      </c>
      <c r="H2376">
        <v>0</v>
      </c>
      <c r="I2376">
        <v>2.2000000000000002</v>
      </c>
      <c r="J2376">
        <v>42850.037878787873</v>
      </c>
      <c r="K2376">
        <v>985.90909090909088</v>
      </c>
      <c r="L2376">
        <v>0</v>
      </c>
      <c r="M2376">
        <v>0</v>
      </c>
    </row>
    <row r="2377" spans="1:13">
      <c r="A2377" s="14" t="s">
        <v>829</v>
      </c>
      <c r="B2377" t="s">
        <v>551</v>
      </c>
      <c r="C2377" t="s">
        <v>369</v>
      </c>
      <c r="D2377">
        <v>35.355699999999999</v>
      </c>
      <c r="E2377">
        <v>41598.292543116571</v>
      </c>
      <c r="F2377">
        <v>4844.1232955365058</v>
      </c>
      <c r="G2377">
        <v>1364.9612368019868</v>
      </c>
      <c r="H2377">
        <v>0</v>
      </c>
      <c r="I2377">
        <v>3.9049</v>
      </c>
      <c r="J2377">
        <v>43447.381708451772</v>
      </c>
      <c r="K2377">
        <v>3950.3854131988019</v>
      </c>
      <c r="L2377">
        <v>1280.2581372122206</v>
      </c>
      <c r="M2377">
        <v>0</v>
      </c>
    </row>
    <row r="2378" spans="1:13">
      <c r="A2378" s="14" t="s">
        <v>829</v>
      </c>
      <c r="B2378" t="s">
        <v>551</v>
      </c>
      <c r="C2378" t="s">
        <v>370</v>
      </c>
      <c r="D2378">
        <v>0.91420000000000023</v>
      </c>
    </row>
    <row r="2379" spans="1:13">
      <c r="A2379" s="14" t="s">
        <v>829</v>
      </c>
      <c r="B2379" t="s">
        <v>551</v>
      </c>
      <c r="C2379" t="s">
        <v>371</v>
      </c>
      <c r="D2379">
        <v>5.6999999999999993</v>
      </c>
    </row>
    <row r="2380" spans="1:13">
      <c r="A2380" s="14" t="s">
        <v>830</v>
      </c>
      <c r="B2380" t="s">
        <v>338</v>
      </c>
      <c r="C2380" t="s">
        <v>365</v>
      </c>
      <c r="D2380">
        <v>308.69201698321507</v>
      </c>
      <c r="E2380">
        <v>45092.504156438503</v>
      </c>
      <c r="F2380">
        <v>2540.6105012512967</v>
      </c>
      <c r="G2380">
        <v>108.34773223765815</v>
      </c>
      <c r="H2380">
        <v>1.6206962889450813E-2</v>
      </c>
      <c r="I2380">
        <v>47.3262</v>
      </c>
      <c r="J2380">
        <v>48563.959798871096</v>
      </c>
      <c r="K2380">
        <v>2335.9741538513549</v>
      </c>
      <c r="L2380">
        <v>41.691705651415063</v>
      </c>
      <c r="M2380">
        <v>3.5959649770681681E-2</v>
      </c>
    </row>
    <row r="2381" spans="1:13">
      <c r="A2381" s="14" t="s">
        <v>830</v>
      </c>
      <c r="B2381" t="s">
        <v>338</v>
      </c>
      <c r="C2381" t="s">
        <v>366</v>
      </c>
      <c r="D2381">
        <v>12.399999999999999</v>
      </c>
      <c r="E2381">
        <v>52203.770161290318</v>
      </c>
      <c r="F2381">
        <v>7.9032258064516139</v>
      </c>
      <c r="G2381">
        <v>0</v>
      </c>
      <c r="H2381">
        <v>5.9975696017181938E-2</v>
      </c>
      <c r="I2381">
        <v>4.8</v>
      </c>
      <c r="J2381">
        <v>57502.378472222219</v>
      </c>
      <c r="K2381">
        <v>433.95833333333337</v>
      </c>
      <c r="L2381">
        <v>0</v>
      </c>
      <c r="M2381">
        <v>9.4562907741465502E-2</v>
      </c>
    </row>
    <row r="2382" spans="1:13">
      <c r="A2382" s="14" t="s">
        <v>830</v>
      </c>
      <c r="B2382" t="s">
        <v>338</v>
      </c>
      <c r="C2382" t="s">
        <v>367</v>
      </c>
      <c r="D2382">
        <v>85.926299999999998</v>
      </c>
      <c r="E2382">
        <v>47578.66482089887</v>
      </c>
      <c r="F2382">
        <v>1209.7227507759558</v>
      </c>
      <c r="G2382">
        <v>1.7412596608954418</v>
      </c>
      <c r="H2382">
        <v>1.3969108120436823E-2</v>
      </c>
      <c r="I2382">
        <v>8.9050000000000011</v>
      </c>
      <c r="J2382">
        <v>53552.203818079717</v>
      </c>
      <c r="K2382">
        <v>1482.4256035934866</v>
      </c>
      <c r="L2382">
        <v>35.1656372824256</v>
      </c>
      <c r="M2382">
        <v>4.5511643809586499E-2</v>
      </c>
    </row>
    <row r="2383" spans="1:13">
      <c r="A2383" s="14" t="s">
        <v>830</v>
      </c>
      <c r="B2383" t="s">
        <v>338</v>
      </c>
      <c r="C2383" t="s">
        <v>368</v>
      </c>
      <c r="D2383">
        <v>54.598600000000005</v>
      </c>
      <c r="E2383">
        <v>43008.607348295853</v>
      </c>
      <c r="F2383">
        <v>183.68602857948736</v>
      </c>
      <c r="G2383">
        <v>1.1203583974680669</v>
      </c>
      <c r="H2383">
        <v>0</v>
      </c>
      <c r="I2383">
        <v>5.8887999999999998</v>
      </c>
      <c r="J2383">
        <v>42782.005400081514</v>
      </c>
      <c r="K2383">
        <v>156.39858714848526</v>
      </c>
      <c r="L2383">
        <v>0</v>
      </c>
      <c r="M2383">
        <v>0</v>
      </c>
    </row>
    <row r="2384" spans="1:13">
      <c r="A2384" s="14" t="s">
        <v>830</v>
      </c>
      <c r="B2384" t="s">
        <v>338</v>
      </c>
      <c r="C2384" t="s">
        <v>369</v>
      </c>
      <c r="D2384">
        <v>118.4645</v>
      </c>
      <c r="E2384">
        <v>43246.372784673891</v>
      </c>
      <c r="F2384">
        <v>3789.6282852668955</v>
      </c>
      <c r="G2384">
        <v>115.96562683335512</v>
      </c>
      <c r="H2384">
        <v>1.8303083247333329E-2</v>
      </c>
      <c r="I2384">
        <v>18.222100000000001</v>
      </c>
      <c r="J2384">
        <v>44805.558543380481</v>
      </c>
      <c r="K2384">
        <v>3870.6740715943815</v>
      </c>
      <c r="L2384">
        <v>91.095976863259438</v>
      </c>
      <c r="M2384">
        <v>2.2940833411934664E-2</v>
      </c>
    </row>
    <row r="2385" spans="1:13">
      <c r="A2385" s="14" t="s">
        <v>830</v>
      </c>
      <c r="B2385" t="s">
        <v>338</v>
      </c>
      <c r="C2385" t="s">
        <v>370</v>
      </c>
      <c r="D2385">
        <v>20.175016983214935</v>
      </c>
      <c r="E2385">
        <v>43148.656422408611</v>
      </c>
      <c r="F2385">
        <v>5565.4540510878624</v>
      </c>
      <c r="G2385">
        <v>377.16498609794172</v>
      </c>
      <c r="H2385">
        <v>1.1298480066771416E-2</v>
      </c>
      <c r="I2385">
        <v>6.8102999999999998</v>
      </c>
      <c r="J2385">
        <v>47861.409556113533</v>
      </c>
      <c r="K2385">
        <v>3482.5147203500583</v>
      </c>
      <c r="L2385">
        <v>0</v>
      </c>
      <c r="M2385">
        <v>1.3707544900157581E-2</v>
      </c>
    </row>
    <row r="2386" spans="1:13">
      <c r="A2386" s="14" t="s">
        <v>830</v>
      </c>
      <c r="B2386" t="s">
        <v>338</v>
      </c>
      <c r="C2386" t="s">
        <v>371</v>
      </c>
      <c r="D2386">
        <v>17.127599999999997</v>
      </c>
      <c r="E2386">
        <v>49173.038127544642</v>
      </c>
      <c r="F2386">
        <v>6362.3992853639757</v>
      </c>
      <c r="G2386">
        <v>694.09432728461661</v>
      </c>
      <c r="H2386">
        <v>2.92525184276222E-2</v>
      </c>
      <c r="I2386">
        <v>2.7</v>
      </c>
      <c r="J2386">
        <v>55969.364197530856</v>
      </c>
      <c r="K2386">
        <v>36.666666666666664</v>
      </c>
      <c r="L2386">
        <v>0</v>
      </c>
      <c r="M2386">
        <v>8.5176563326458316E-2</v>
      </c>
    </row>
    <row r="2387" spans="1:13">
      <c r="A2387" s="14" t="s">
        <v>831</v>
      </c>
      <c r="B2387" t="s">
        <v>339</v>
      </c>
      <c r="C2387" t="s">
        <v>365</v>
      </c>
      <c r="D2387">
        <v>205.68949999999992</v>
      </c>
      <c r="E2387">
        <v>45360.078013218961</v>
      </c>
      <c r="F2387">
        <v>3879.35854771391</v>
      </c>
      <c r="G2387">
        <v>436.12508173727895</v>
      </c>
      <c r="H2387">
        <v>4.4807645819168178E-2</v>
      </c>
      <c r="I2387">
        <v>37.189700000000002</v>
      </c>
      <c r="J2387">
        <v>47223.738337944822</v>
      </c>
      <c r="K2387">
        <v>4650.1230179323848</v>
      </c>
      <c r="L2387">
        <v>258.70442622554083</v>
      </c>
      <c r="M2387">
        <v>5.1875241675729655E-2</v>
      </c>
    </row>
    <row r="2388" spans="1:13">
      <c r="A2388" s="14" t="s">
        <v>831</v>
      </c>
      <c r="B2388" t="s">
        <v>339</v>
      </c>
      <c r="C2388" t="s">
        <v>366</v>
      </c>
      <c r="D2388">
        <v>14.203900000000001</v>
      </c>
      <c r="E2388">
        <v>46318.86230776993</v>
      </c>
      <c r="F2388">
        <v>2063.1178760762887</v>
      </c>
      <c r="G2388">
        <v>0</v>
      </c>
      <c r="H2388">
        <v>0.12184241278875078</v>
      </c>
      <c r="I2388">
        <v>9</v>
      </c>
      <c r="J2388">
        <v>45790.768518518511</v>
      </c>
      <c r="K2388">
        <v>5958.7777777777774</v>
      </c>
      <c r="L2388">
        <v>0</v>
      </c>
      <c r="M2388">
        <v>0.10993333095960228</v>
      </c>
    </row>
    <row r="2389" spans="1:13">
      <c r="A2389" s="14" t="s">
        <v>831</v>
      </c>
      <c r="B2389" t="s">
        <v>339</v>
      </c>
      <c r="C2389" t="s">
        <v>367</v>
      </c>
      <c r="D2389">
        <v>39.522799999999997</v>
      </c>
      <c r="E2389">
        <v>47308.292108183981</v>
      </c>
      <c r="F2389">
        <v>1940.9424433491554</v>
      </c>
      <c r="G2389">
        <v>14.018237574260933</v>
      </c>
      <c r="H2389">
        <v>1.4499451029663159E-2</v>
      </c>
      <c r="I2389">
        <v>3.9325000000000001</v>
      </c>
      <c r="J2389">
        <v>47926.431447340539</v>
      </c>
      <c r="K2389">
        <v>2579.0209790209788</v>
      </c>
      <c r="L2389">
        <v>43.56007628734902</v>
      </c>
      <c r="M2389">
        <v>0</v>
      </c>
    </row>
    <row r="2390" spans="1:13">
      <c r="A2390" s="14" t="s">
        <v>831</v>
      </c>
      <c r="B2390" t="s">
        <v>339</v>
      </c>
      <c r="C2390" t="s">
        <v>368</v>
      </c>
      <c r="D2390">
        <v>19.200000000000003</v>
      </c>
      <c r="E2390">
        <v>41232.284722222204</v>
      </c>
      <c r="F2390">
        <v>706.56249999999989</v>
      </c>
      <c r="G2390">
        <v>0</v>
      </c>
      <c r="H2390">
        <v>0</v>
      </c>
      <c r="I2390">
        <v>3.8769</v>
      </c>
      <c r="J2390">
        <v>43054.043608725187</v>
      </c>
      <c r="K2390">
        <v>7329.825375944698</v>
      </c>
      <c r="L2390">
        <v>0</v>
      </c>
      <c r="M2390">
        <v>0.16857432845119455</v>
      </c>
    </row>
    <row r="2391" spans="1:13">
      <c r="A2391" s="14" t="s">
        <v>831</v>
      </c>
      <c r="B2391" t="s">
        <v>339</v>
      </c>
      <c r="C2391" t="s">
        <v>369</v>
      </c>
      <c r="D2391">
        <v>97.577000000000012</v>
      </c>
      <c r="E2391">
        <v>42528.265438235088</v>
      </c>
      <c r="F2391">
        <v>5433.9907970115883</v>
      </c>
      <c r="G2391">
        <v>893.37374586224212</v>
      </c>
      <c r="H2391">
        <v>2.5024758424410761E-2</v>
      </c>
      <c r="I2391">
        <v>14.595300000000002</v>
      </c>
      <c r="J2391">
        <v>45991.981151466571</v>
      </c>
      <c r="K2391">
        <v>5311.3454331188796</v>
      </c>
      <c r="L2391">
        <v>625.9864476920651</v>
      </c>
      <c r="M2391">
        <v>1.5056564823022733E-2</v>
      </c>
    </row>
    <row r="2392" spans="1:13">
      <c r="A2392" s="14" t="s">
        <v>831</v>
      </c>
      <c r="B2392" t="s">
        <v>339</v>
      </c>
      <c r="C2392" t="s">
        <v>370</v>
      </c>
      <c r="D2392">
        <v>6.5757999999999965</v>
      </c>
    </row>
    <row r="2393" spans="1:13">
      <c r="A2393" s="14" t="s">
        <v>831</v>
      </c>
      <c r="B2393" t="s">
        <v>339</v>
      </c>
      <c r="C2393" t="s">
        <v>371</v>
      </c>
      <c r="D2393">
        <v>28.609999999999996</v>
      </c>
      <c r="E2393">
        <v>54700.305837119908</v>
      </c>
      <c r="F2393">
        <v>3440.9297448444604</v>
      </c>
      <c r="G2393">
        <v>5.7458930443900735</v>
      </c>
      <c r="H2393">
        <v>0.1116583602394844</v>
      </c>
      <c r="I2393">
        <v>4.7849999999999993</v>
      </c>
      <c r="J2393">
        <v>54660.272204806693</v>
      </c>
      <c r="K2393">
        <v>674.60815047021958</v>
      </c>
      <c r="L2393">
        <v>65.492163009404393</v>
      </c>
      <c r="M2393">
        <v>1.6975894811617605E-2</v>
      </c>
    </row>
    <row r="2394" spans="1:13">
      <c r="A2394" s="14" t="s">
        <v>832</v>
      </c>
      <c r="B2394" t="s">
        <v>340</v>
      </c>
      <c r="C2394" t="s">
        <v>365</v>
      </c>
      <c r="D2394">
        <v>500.46561766342154</v>
      </c>
      <c r="E2394">
        <v>43271.101613645929</v>
      </c>
      <c r="F2394">
        <v>2415.0714001952911</v>
      </c>
      <c r="G2394">
        <v>370.38011602851736</v>
      </c>
      <c r="H2394">
        <v>1.3730110203406781E-2</v>
      </c>
      <c r="I2394">
        <v>60.85179999999999</v>
      </c>
      <c r="J2394">
        <v>44378.188060994093</v>
      </c>
      <c r="K2394">
        <v>2428.1268590247123</v>
      </c>
      <c r="L2394">
        <v>418.83198196273577</v>
      </c>
      <c r="M2394">
        <v>1.1531489089643318E-2</v>
      </c>
    </row>
    <row r="2395" spans="1:13">
      <c r="A2395" s="14" t="s">
        <v>832</v>
      </c>
      <c r="B2395" t="s">
        <v>340</v>
      </c>
      <c r="C2395" t="s">
        <v>366</v>
      </c>
      <c r="D2395">
        <v>25.68</v>
      </c>
      <c r="E2395">
        <v>52765.410825545179</v>
      </c>
      <c r="F2395">
        <v>81.113707165109034</v>
      </c>
      <c r="G2395">
        <v>0</v>
      </c>
      <c r="H2395">
        <v>8.7799309617913449E-2</v>
      </c>
      <c r="I2395">
        <v>5</v>
      </c>
      <c r="J2395">
        <v>46031.666666666672</v>
      </c>
      <c r="K2395">
        <v>750</v>
      </c>
      <c r="L2395">
        <v>0</v>
      </c>
      <c r="M2395">
        <v>0</v>
      </c>
    </row>
    <row r="2396" spans="1:13">
      <c r="A2396" s="14" t="s">
        <v>832</v>
      </c>
      <c r="B2396" t="s">
        <v>340</v>
      </c>
      <c r="C2396" t="s">
        <v>367</v>
      </c>
      <c r="D2396">
        <v>143.50579999999999</v>
      </c>
      <c r="E2396">
        <v>45039.939795696984</v>
      </c>
      <c r="F2396">
        <v>1164.1786603747028</v>
      </c>
      <c r="G2396">
        <v>1.2161877777762293</v>
      </c>
      <c r="H2396">
        <v>8.1410078411927513E-3</v>
      </c>
      <c r="I2396">
        <v>8.2842000000000002</v>
      </c>
      <c r="J2396">
        <v>46747.52520863009</v>
      </c>
      <c r="K2396">
        <v>357.91023876777479</v>
      </c>
      <c r="L2396">
        <v>0</v>
      </c>
      <c r="M2396">
        <v>9.2637473829646692E-4</v>
      </c>
    </row>
    <row r="2397" spans="1:13">
      <c r="A2397" s="14" t="s">
        <v>832</v>
      </c>
      <c r="B2397" t="s">
        <v>340</v>
      </c>
      <c r="C2397" t="s">
        <v>368</v>
      </c>
      <c r="D2397">
        <v>86.619400000000027</v>
      </c>
      <c r="E2397">
        <v>38055.079597257274</v>
      </c>
      <c r="F2397">
        <v>260.08076712607101</v>
      </c>
      <c r="G2397">
        <v>5.3691205434348408</v>
      </c>
      <c r="H2397">
        <v>7.9556000142682367E-4</v>
      </c>
      <c r="I2397">
        <v>6.8999999999999995</v>
      </c>
      <c r="J2397">
        <v>43988.016908212572</v>
      </c>
      <c r="K2397">
        <v>418.41159420289858</v>
      </c>
      <c r="L2397">
        <v>8.6956521739130448</v>
      </c>
      <c r="M2397">
        <v>4.3085766828794029E-3</v>
      </c>
    </row>
    <row r="2398" spans="1:13">
      <c r="A2398" s="14" t="s">
        <v>832</v>
      </c>
      <c r="B2398" t="s">
        <v>340</v>
      </c>
      <c r="C2398" t="s">
        <v>369</v>
      </c>
      <c r="D2398">
        <v>193.1484176634215</v>
      </c>
      <c r="E2398">
        <v>42383.140863201828</v>
      </c>
      <c r="F2398">
        <v>4400.6440243334682</v>
      </c>
      <c r="G2398">
        <v>935.91609874573601</v>
      </c>
      <c r="H2398">
        <v>1.0302831446842733E-2</v>
      </c>
      <c r="I2398">
        <v>26.8278</v>
      </c>
      <c r="J2398">
        <v>41825.519144320438</v>
      </c>
      <c r="K2398">
        <v>3817.825166431835</v>
      </c>
      <c r="L2398">
        <v>947.77357815400444</v>
      </c>
      <c r="M2398">
        <v>9.1722745962678383E-3</v>
      </c>
    </row>
    <row r="2399" spans="1:13">
      <c r="A2399" s="14" t="s">
        <v>832</v>
      </c>
      <c r="B2399" t="s">
        <v>340</v>
      </c>
      <c r="C2399" t="s">
        <v>370</v>
      </c>
      <c r="D2399">
        <v>23.453999999999994</v>
      </c>
      <c r="E2399">
        <v>44876.154474716473</v>
      </c>
      <c r="F2399">
        <v>4542.8805321053987</v>
      </c>
      <c r="G2399">
        <v>168.50856996674347</v>
      </c>
      <c r="H2399">
        <v>5.4488695950077543E-3</v>
      </c>
      <c r="I2399">
        <v>9.0129999999999999</v>
      </c>
      <c r="J2399">
        <v>47506.120427900445</v>
      </c>
      <c r="K2399">
        <v>3861.9505159214473</v>
      </c>
      <c r="L2399">
        <v>0</v>
      </c>
      <c r="M2399">
        <v>4.1063291315214627E-2</v>
      </c>
    </row>
    <row r="2400" spans="1:13">
      <c r="A2400" s="14" t="s">
        <v>832</v>
      </c>
      <c r="B2400" t="s">
        <v>340</v>
      </c>
      <c r="C2400" t="s">
        <v>371</v>
      </c>
      <c r="D2400">
        <v>28.058000000000003</v>
      </c>
      <c r="E2400">
        <v>46408.160655309235</v>
      </c>
      <c r="F2400">
        <v>2154.7016893577584</v>
      </c>
      <c r="G2400">
        <v>0</v>
      </c>
      <c r="H2400">
        <v>2.8434238400569661E-2</v>
      </c>
      <c r="I2400">
        <v>4.8267999999999995</v>
      </c>
      <c r="J2400">
        <v>47503.894920029838</v>
      </c>
      <c r="K2400">
        <v>191.06654512306292</v>
      </c>
      <c r="L2400">
        <v>0</v>
      </c>
      <c r="M2400">
        <v>3.9955570621728193E-3</v>
      </c>
    </row>
    <row r="2401" spans="1:13">
      <c r="A2401" s="14" t="s">
        <v>833</v>
      </c>
      <c r="B2401" t="s">
        <v>341</v>
      </c>
      <c r="C2401" t="s">
        <v>365</v>
      </c>
      <c r="D2401">
        <v>232.75059999999999</v>
      </c>
      <c r="E2401">
        <v>43692.46236099927</v>
      </c>
      <c r="F2401">
        <v>1935.1610694021838</v>
      </c>
      <c r="G2401">
        <v>368.18014647438076</v>
      </c>
      <c r="H2401">
        <v>2.352046796397788E-2</v>
      </c>
      <c r="I2401">
        <v>33.098599999999998</v>
      </c>
      <c r="J2401">
        <v>43467.442933135135</v>
      </c>
      <c r="K2401">
        <v>1740.5832875106503</v>
      </c>
      <c r="L2401">
        <v>527.48847383273016</v>
      </c>
      <c r="M2401">
        <v>2.7922904394267626E-3</v>
      </c>
    </row>
    <row r="2402" spans="1:13">
      <c r="A2402" s="14" t="s">
        <v>833</v>
      </c>
      <c r="B2402" t="s">
        <v>341</v>
      </c>
      <c r="C2402" t="s">
        <v>366</v>
      </c>
      <c r="D2402">
        <v>14.65</v>
      </c>
      <c r="E2402">
        <v>49657.849829351544</v>
      </c>
      <c r="F2402">
        <v>217.5617747440273</v>
      </c>
      <c r="G2402">
        <v>0</v>
      </c>
      <c r="H2402">
        <v>4.8746493389758602E-2</v>
      </c>
      <c r="I2402">
        <v>2</v>
      </c>
      <c r="J2402">
        <v>40702.125</v>
      </c>
      <c r="K2402">
        <v>691.5</v>
      </c>
      <c r="L2402">
        <v>0</v>
      </c>
      <c r="M2402">
        <v>0</v>
      </c>
    </row>
    <row r="2403" spans="1:13">
      <c r="A2403" s="14" t="s">
        <v>833</v>
      </c>
      <c r="B2403" t="s">
        <v>341</v>
      </c>
      <c r="C2403" t="s">
        <v>367</v>
      </c>
      <c r="D2403">
        <v>70.335400000000007</v>
      </c>
      <c r="E2403">
        <v>45130.787258857788</v>
      </c>
      <c r="F2403">
        <v>1204.8982446961272</v>
      </c>
      <c r="G2403">
        <v>4.917438444936689</v>
      </c>
      <c r="H2403">
        <v>9.3249370671009309E-3</v>
      </c>
      <c r="I2403">
        <v>9.4784000000000006</v>
      </c>
      <c r="J2403">
        <v>43697.303166497863</v>
      </c>
      <c r="K2403">
        <v>667.83423362592839</v>
      </c>
      <c r="L2403">
        <v>16.605123227548951</v>
      </c>
      <c r="M2403">
        <v>0</v>
      </c>
    </row>
    <row r="2404" spans="1:13">
      <c r="A2404" s="14" t="s">
        <v>833</v>
      </c>
      <c r="B2404" t="s">
        <v>341</v>
      </c>
      <c r="C2404" t="s">
        <v>368</v>
      </c>
      <c r="D2404">
        <v>40.070400000000006</v>
      </c>
      <c r="E2404">
        <v>41376.782383837766</v>
      </c>
      <c r="F2404">
        <v>440.74928126497355</v>
      </c>
      <c r="G2404">
        <v>0</v>
      </c>
      <c r="H2404">
        <v>5.5339876751406506E-3</v>
      </c>
      <c r="I2404">
        <v>3.24</v>
      </c>
      <c r="J2404">
        <v>39530.144032921802</v>
      </c>
      <c r="K2404">
        <v>0</v>
      </c>
      <c r="L2404">
        <v>0</v>
      </c>
      <c r="M2404">
        <v>0</v>
      </c>
    </row>
    <row r="2405" spans="1:13">
      <c r="A2405" s="14" t="s">
        <v>833</v>
      </c>
      <c r="B2405" t="s">
        <v>341</v>
      </c>
      <c r="C2405" t="s">
        <v>369</v>
      </c>
      <c r="D2405">
        <v>92.379199999999983</v>
      </c>
      <c r="E2405">
        <v>42860.107109248274</v>
      </c>
      <c r="F2405">
        <v>3364.1752688916986</v>
      </c>
      <c r="G2405">
        <v>910.3334949858845</v>
      </c>
      <c r="H2405">
        <v>3.9150347096727163E-2</v>
      </c>
      <c r="I2405">
        <v>14.845600000000001</v>
      </c>
      <c r="J2405">
        <v>42420.199026423092</v>
      </c>
      <c r="K2405">
        <v>3225.6608018537477</v>
      </c>
      <c r="L2405">
        <v>1165.4456539311311</v>
      </c>
      <c r="M2405">
        <v>0</v>
      </c>
    </row>
    <row r="2406" spans="1:13">
      <c r="A2406" s="14" t="s">
        <v>833</v>
      </c>
      <c r="B2406" t="s">
        <v>341</v>
      </c>
      <c r="C2406" t="s">
        <v>370</v>
      </c>
      <c r="D2406">
        <v>8.4881999999999955</v>
      </c>
      <c r="E2406">
        <v>40276.9004814527</v>
      </c>
      <c r="F2406">
        <v>3970.2410405032888</v>
      </c>
      <c r="G2406">
        <v>147.5460050422941</v>
      </c>
      <c r="H2406">
        <v>1.9501910545556844E-2</v>
      </c>
      <c r="I2406">
        <v>3.5346000000000002</v>
      </c>
      <c r="J2406">
        <v>52423.40434561194</v>
      </c>
      <c r="K2406">
        <v>568.94698127086508</v>
      </c>
      <c r="L2406">
        <v>0</v>
      </c>
      <c r="M2406">
        <v>2.230654438277584E-2</v>
      </c>
    </row>
    <row r="2407" spans="1:13">
      <c r="A2407" s="14" t="s">
        <v>833</v>
      </c>
      <c r="B2407" t="s">
        <v>341</v>
      </c>
      <c r="C2407" t="s">
        <v>371</v>
      </c>
      <c r="D2407">
        <v>6.8273999999999999</v>
      </c>
    </row>
    <row r="2408" spans="1:13">
      <c r="A2408" s="14" t="s">
        <v>834</v>
      </c>
      <c r="B2408" t="s">
        <v>342</v>
      </c>
      <c r="C2408" t="s">
        <v>365</v>
      </c>
      <c r="D2408">
        <v>79.385299999999987</v>
      </c>
      <c r="E2408">
        <v>45030.725560441708</v>
      </c>
      <c r="F2408">
        <v>2374.4364510809946</v>
      </c>
      <c r="G2408">
        <v>555.43394054062901</v>
      </c>
      <c r="H2408">
        <v>1.8593593002956967E-2</v>
      </c>
      <c r="I2408">
        <v>22.194700000000001</v>
      </c>
      <c r="J2408">
        <v>46408.292112906835</v>
      </c>
      <c r="K2408">
        <v>2717.4136167643628</v>
      </c>
      <c r="L2408">
        <v>683.50777437856777</v>
      </c>
      <c r="M2408">
        <v>3.9001227391941527E-2</v>
      </c>
    </row>
    <row r="2409" spans="1:13">
      <c r="A2409" s="14" t="s">
        <v>834</v>
      </c>
      <c r="B2409" t="s">
        <v>342</v>
      </c>
      <c r="C2409" t="s">
        <v>366</v>
      </c>
      <c r="D2409">
        <v>12.8</v>
      </c>
      <c r="E2409">
        <v>47045.052083333336</v>
      </c>
      <c r="F2409">
        <v>162.734375</v>
      </c>
      <c r="G2409">
        <v>0</v>
      </c>
      <c r="H2409">
        <v>7.1706479388827862E-2</v>
      </c>
      <c r="I2409">
        <v>5</v>
      </c>
      <c r="J2409">
        <v>53853.65</v>
      </c>
      <c r="K2409">
        <v>200</v>
      </c>
      <c r="L2409">
        <v>0</v>
      </c>
      <c r="M2409">
        <v>0.13020273993214768</v>
      </c>
    </row>
    <row r="2410" spans="1:13">
      <c r="A2410" s="14" t="s">
        <v>834</v>
      </c>
      <c r="B2410" t="s">
        <v>342</v>
      </c>
      <c r="C2410" t="s">
        <v>367</v>
      </c>
      <c r="D2410">
        <v>18.8794</v>
      </c>
      <c r="E2410">
        <v>48381.895937724017</v>
      </c>
      <c r="F2410">
        <v>1284.4687860843035</v>
      </c>
      <c r="G2410">
        <v>0</v>
      </c>
      <c r="H2410">
        <v>0</v>
      </c>
      <c r="I2410">
        <v>3.1000000000000005</v>
      </c>
      <c r="J2410">
        <v>50024.032258064508</v>
      </c>
      <c r="K2410">
        <v>817.0967741935483</v>
      </c>
      <c r="L2410">
        <v>0</v>
      </c>
      <c r="M2410">
        <v>2.3169201973256393E-2</v>
      </c>
    </row>
    <row r="2411" spans="1:13">
      <c r="A2411" s="14" t="s">
        <v>834</v>
      </c>
      <c r="B2411" t="s">
        <v>342</v>
      </c>
      <c r="C2411" t="s">
        <v>368</v>
      </c>
      <c r="D2411">
        <v>6.4</v>
      </c>
    </row>
    <row r="2412" spans="1:13">
      <c r="A2412" s="14" t="s">
        <v>834</v>
      </c>
      <c r="B2412" t="s">
        <v>342</v>
      </c>
      <c r="C2412" t="s">
        <v>369</v>
      </c>
      <c r="D2412">
        <v>34.855899999999998</v>
      </c>
      <c r="E2412">
        <v>42599.880029875378</v>
      </c>
      <c r="F2412">
        <v>4652.3644490602737</v>
      </c>
      <c r="G2412">
        <v>1265.0165395241556</v>
      </c>
      <c r="H2412">
        <v>1.2504415741564204E-2</v>
      </c>
      <c r="I2412">
        <v>8.9946999999999999</v>
      </c>
      <c r="J2412">
        <v>40887.4249233808</v>
      </c>
      <c r="K2412">
        <v>6312.5151478092666</v>
      </c>
      <c r="L2412">
        <v>1686.5765395177159</v>
      </c>
      <c r="M2412">
        <v>1.5455527352233899E-3</v>
      </c>
    </row>
    <row r="2413" spans="1:13">
      <c r="A2413" s="14" t="s">
        <v>834</v>
      </c>
      <c r="B2413" t="s">
        <v>342</v>
      </c>
      <c r="C2413" t="s">
        <v>370</v>
      </c>
      <c r="D2413">
        <v>4</v>
      </c>
    </row>
    <row r="2414" spans="1:13">
      <c r="A2414" s="14" t="s">
        <v>834</v>
      </c>
      <c r="B2414" t="s">
        <v>342</v>
      </c>
      <c r="C2414" t="s">
        <v>371</v>
      </c>
      <c r="D2414">
        <v>2.4499999999999997</v>
      </c>
    </row>
    <row r="2415" spans="1:13">
      <c r="A2415" s="14" t="s">
        <v>835</v>
      </c>
      <c r="B2415" t="s">
        <v>836</v>
      </c>
      <c r="C2415" t="s">
        <v>365</v>
      </c>
      <c r="D2415">
        <v>1234.9209043659755</v>
      </c>
      <c r="E2415">
        <v>44099.593518691945</v>
      </c>
      <c r="F2415">
        <v>3028.6364549964619</v>
      </c>
      <c r="G2415">
        <v>530.27625306594689</v>
      </c>
      <c r="H2415">
        <v>3.0493282210061107E-2</v>
      </c>
      <c r="I2415">
        <v>175.63410000000002</v>
      </c>
      <c r="J2415">
        <v>46155.373793206076</v>
      </c>
      <c r="K2415">
        <v>2877.1518742658741</v>
      </c>
      <c r="L2415">
        <v>585.36690767908954</v>
      </c>
      <c r="M2415">
        <v>3.2104164347485649E-2</v>
      </c>
    </row>
    <row r="2416" spans="1:13">
      <c r="A2416" s="14" t="s">
        <v>835</v>
      </c>
      <c r="B2416" t="s">
        <v>836</v>
      </c>
      <c r="C2416" t="s">
        <v>366</v>
      </c>
      <c r="D2416">
        <v>64.900000000000006</v>
      </c>
      <c r="E2416">
        <v>52773.969953775064</v>
      </c>
      <c r="F2416">
        <v>727.99645608628657</v>
      </c>
      <c r="G2416">
        <v>2.3018489984591675</v>
      </c>
      <c r="H2416">
        <v>9.2160881613684589E-2</v>
      </c>
      <c r="I2416">
        <v>12.52</v>
      </c>
      <c r="J2416">
        <v>55077.036741214062</v>
      </c>
      <c r="K2416">
        <v>649.04153354632592</v>
      </c>
      <c r="L2416">
        <v>0</v>
      </c>
      <c r="M2416">
        <v>0.10769675092322455</v>
      </c>
    </row>
    <row r="2417" spans="1:13">
      <c r="A2417" s="14" t="s">
        <v>835</v>
      </c>
      <c r="B2417" t="s">
        <v>836</v>
      </c>
      <c r="C2417" t="s">
        <v>367</v>
      </c>
      <c r="D2417">
        <v>318.78229999999991</v>
      </c>
      <c r="E2417">
        <v>46612.483300306631</v>
      </c>
      <c r="F2417">
        <v>1426.5369187687024</v>
      </c>
      <c r="G2417">
        <v>2.432130014746742</v>
      </c>
      <c r="H2417">
        <v>2.1512215118644339E-2</v>
      </c>
      <c r="I2417">
        <v>51.594100000000012</v>
      </c>
      <c r="J2417">
        <v>47589.419090554911</v>
      </c>
      <c r="K2417">
        <v>726.67223577889706</v>
      </c>
      <c r="L2417">
        <v>0</v>
      </c>
      <c r="M2417">
        <v>1.1583877916148769E-2</v>
      </c>
    </row>
    <row r="2418" spans="1:13">
      <c r="A2418" s="14" t="s">
        <v>835</v>
      </c>
      <c r="B2418" t="s">
        <v>836</v>
      </c>
      <c r="C2418" t="s">
        <v>368</v>
      </c>
      <c r="D2418">
        <v>169.70160000000001</v>
      </c>
      <c r="E2418">
        <v>40257.008021727546</v>
      </c>
      <c r="F2418">
        <v>16.87668236480976</v>
      </c>
      <c r="G2418">
        <v>0</v>
      </c>
      <c r="H2418">
        <v>3.261178945644613E-3</v>
      </c>
      <c r="I2418">
        <v>13.4922</v>
      </c>
      <c r="J2418">
        <v>41151.824016839353</v>
      </c>
      <c r="K2418">
        <v>642.96408295163133</v>
      </c>
      <c r="L2418">
        <v>0</v>
      </c>
      <c r="M2418">
        <v>0</v>
      </c>
    </row>
    <row r="2419" spans="1:13">
      <c r="A2419" s="14" t="s">
        <v>835</v>
      </c>
      <c r="B2419" t="s">
        <v>836</v>
      </c>
      <c r="C2419" t="s">
        <v>369</v>
      </c>
      <c r="D2419">
        <v>587.63220436597669</v>
      </c>
      <c r="E2419">
        <v>42337.054117140062</v>
      </c>
      <c r="F2419">
        <v>4749.8746822623962</v>
      </c>
      <c r="G2419">
        <v>1042.7681897746559</v>
      </c>
      <c r="H2419">
        <v>3.3086118923147424E-2</v>
      </c>
      <c r="I2419">
        <v>75.144000000000005</v>
      </c>
      <c r="J2419">
        <v>43083.324927250789</v>
      </c>
      <c r="K2419">
        <v>4797.9644416054516</v>
      </c>
      <c r="L2419">
        <v>1344.333413180027</v>
      </c>
      <c r="M2419">
        <v>2.5946918029800019E-2</v>
      </c>
    </row>
    <row r="2420" spans="1:13">
      <c r="A2420" s="14" t="s">
        <v>835</v>
      </c>
      <c r="B2420" t="s">
        <v>836</v>
      </c>
      <c r="C2420" t="s">
        <v>370</v>
      </c>
      <c r="D2420">
        <v>49.240500000000026</v>
      </c>
      <c r="E2420">
        <v>44664.383843922544</v>
      </c>
      <c r="F2420">
        <v>7152.5750144697922</v>
      </c>
      <c r="G2420">
        <v>243.08181273545136</v>
      </c>
      <c r="H2420">
        <v>1.6214403595073302E-2</v>
      </c>
      <c r="I2420">
        <v>17.183799999999998</v>
      </c>
      <c r="J2420">
        <v>50846.113616701026</v>
      </c>
      <c r="K2420">
        <v>4941.2295301388531</v>
      </c>
      <c r="L2420">
        <v>64.254705012860967</v>
      </c>
      <c r="M2420">
        <v>5.4208373761160597E-2</v>
      </c>
    </row>
    <row r="2421" spans="1:13">
      <c r="A2421" s="14" t="s">
        <v>835</v>
      </c>
      <c r="B2421" t="s">
        <v>836</v>
      </c>
      <c r="C2421" t="s">
        <v>371</v>
      </c>
      <c r="D2421">
        <v>44.664300000000004</v>
      </c>
      <c r="E2421">
        <v>50726.260631160309</v>
      </c>
      <c r="F2421">
        <v>2057.2376596073373</v>
      </c>
      <c r="G2421">
        <v>653.56179319949035</v>
      </c>
      <c r="H2421">
        <v>6.1974050824272424E-2</v>
      </c>
      <c r="I2421">
        <v>5.7</v>
      </c>
      <c r="J2421">
        <v>51780.409356725155</v>
      </c>
      <c r="K2421">
        <v>979.93684210526317</v>
      </c>
      <c r="L2421">
        <v>120.64210526315789</v>
      </c>
      <c r="M2421">
        <v>9.0230909728057335E-2</v>
      </c>
    </row>
    <row r="2422" spans="1:13">
      <c r="A2422" s="14" t="s">
        <v>837</v>
      </c>
      <c r="B2422" t="s">
        <v>343</v>
      </c>
      <c r="C2422" t="s">
        <v>365</v>
      </c>
      <c r="D2422">
        <v>377.7649878435646</v>
      </c>
      <c r="E2422">
        <v>43194.624524310086</v>
      </c>
      <c r="F2422">
        <v>2095.7101517513929</v>
      </c>
      <c r="G2422">
        <v>502.40585048234834</v>
      </c>
      <c r="H2422">
        <v>7.8007461166064241E-3</v>
      </c>
      <c r="I2422">
        <v>53.447500000000012</v>
      </c>
      <c r="J2422">
        <v>46135.960740290306</v>
      </c>
      <c r="K2422">
        <v>2281.1794751859302</v>
      </c>
      <c r="L2422">
        <v>645.97876420786747</v>
      </c>
      <c r="M2422">
        <v>3.0429808196733823E-2</v>
      </c>
    </row>
    <row r="2423" spans="1:13">
      <c r="A2423" s="14" t="s">
        <v>837</v>
      </c>
      <c r="B2423" t="s">
        <v>343</v>
      </c>
      <c r="C2423" t="s">
        <v>366</v>
      </c>
      <c r="D2423">
        <v>18.25</v>
      </c>
      <c r="E2423">
        <v>50816.666666666672</v>
      </c>
      <c r="F2423">
        <v>0</v>
      </c>
      <c r="G2423">
        <v>0</v>
      </c>
      <c r="H2423">
        <v>5.2272067644006319E-2</v>
      </c>
      <c r="I2423">
        <v>4.5</v>
      </c>
      <c r="J2423">
        <v>59237.037037037044</v>
      </c>
      <c r="K2423">
        <v>0</v>
      </c>
      <c r="L2423">
        <v>0</v>
      </c>
      <c r="M2423">
        <v>0.20966487432787295</v>
      </c>
    </row>
    <row r="2424" spans="1:13">
      <c r="A2424" s="14" t="s">
        <v>837</v>
      </c>
      <c r="B2424" t="s">
        <v>343</v>
      </c>
      <c r="C2424" t="s">
        <v>367</v>
      </c>
      <c r="D2424">
        <v>106.8621</v>
      </c>
      <c r="E2424">
        <v>45171.074481348689</v>
      </c>
      <c r="F2424">
        <v>374.31418622692235</v>
      </c>
      <c r="G2424">
        <v>0</v>
      </c>
      <c r="H2424">
        <v>1.0662411674674232E-2</v>
      </c>
      <c r="I2424">
        <v>18.3566</v>
      </c>
      <c r="J2424">
        <v>46982.980145197551</v>
      </c>
      <c r="K2424">
        <v>279.6814224856455</v>
      </c>
      <c r="L2424">
        <v>0</v>
      </c>
      <c r="M2424">
        <v>8.6043762437732468E-3</v>
      </c>
    </row>
    <row r="2425" spans="1:13">
      <c r="A2425" s="14" t="s">
        <v>837</v>
      </c>
      <c r="B2425" t="s">
        <v>343</v>
      </c>
      <c r="C2425" t="s">
        <v>368</v>
      </c>
      <c r="D2425">
        <v>36.184499999999993</v>
      </c>
      <c r="E2425">
        <v>39585.182559751665</v>
      </c>
      <c r="F2425">
        <v>71.50022799817603</v>
      </c>
      <c r="G2425">
        <v>0</v>
      </c>
      <c r="H2425">
        <v>9.5682293752161174E-4</v>
      </c>
      <c r="I2425">
        <v>1</v>
      </c>
      <c r="J2425">
        <v>35950</v>
      </c>
      <c r="K2425">
        <v>0</v>
      </c>
      <c r="L2425">
        <v>0</v>
      </c>
      <c r="M2425">
        <v>0</v>
      </c>
    </row>
    <row r="2426" spans="1:13">
      <c r="A2426" s="14" t="s">
        <v>837</v>
      </c>
      <c r="B2426" t="s">
        <v>343</v>
      </c>
      <c r="C2426" t="s">
        <v>369</v>
      </c>
      <c r="D2426">
        <v>188.10209999999998</v>
      </c>
      <c r="E2426">
        <v>41452.814637192598</v>
      </c>
      <c r="F2426">
        <v>3687.6898769338595</v>
      </c>
      <c r="G2426">
        <v>1008.9804420046348</v>
      </c>
      <c r="H2426">
        <v>1.5739759006735776E-3</v>
      </c>
      <c r="I2426">
        <v>26.714099999999998</v>
      </c>
      <c r="J2426">
        <v>42820.418742661495</v>
      </c>
      <c r="K2426">
        <v>4371.823868294272</v>
      </c>
      <c r="L2426">
        <v>1292.4242254090536</v>
      </c>
      <c r="M2426">
        <v>4.9056146559665953E-3</v>
      </c>
    </row>
    <row r="2427" spans="1:13">
      <c r="A2427" s="14" t="s">
        <v>837</v>
      </c>
      <c r="B2427" t="s">
        <v>343</v>
      </c>
      <c r="C2427" t="s">
        <v>370</v>
      </c>
      <c r="D2427">
        <v>22.672987843565007</v>
      </c>
      <c r="E2427">
        <v>46494.326961816405</v>
      </c>
      <c r="F2427">
        <v>2425.7940938123852</v>
      </c>
      <c r="G2427">
        <v>0</v>
      </c>
      <c r="H2427">
        <v>1.4057868434417588E-2</v>
      </c>
      <c r="I2427">
        <v>2</v>
      </c>
      <c r="J2427">
        <v>60341.666666666664</v>
      </c>
      <c r="K2427">
        <v>0</v>
      </c>
      <c r="L2427">
        <v>0</v>
      </c>
      <c r="M2427">
        <v>7.628504350227866E-2</v>
      </c>
    </row>
    <row r="2428" spans="1:13">
      <c r="A2428" s="14" t="s">
        <v>837</v>
      </c>
      <c r="B2428" t="s">
        <v>343</v>
      </c>
      <c r="C2428" t="s">
        <v>371</v>
      </c>
      <c r="D2428">
        <v>5.6933000000000007</v>
      </c>
    </row>
    <row r="2429" spans="1:13">
      <c r="A2429" s="14" t="s">
        <v>838</v>
      </c>
      <c r="B2429" t="s">
        <v>344</v>
      </c>
      <c r="C2429" t="s">
        <v>365</v>
      </c>
      <c r="D2429">
        <v>203.52368396697807</v>
      </c>
      <c r="E2429">
        <v>43013.05301526338</v>
      </c>
      <c r="F2429">
        <v>1858.6673188432303</v>
      </c>
      <c r="G2429">
        <v>495.42828645122211</v>
      </c>
      <c r="H2429">
        <v>2.1851398650595856E-2</v>
      </c>
      <c r="I2429">
        <v>46.0623</v>
      </c>
      <c r="J2429">
        <v>47199.542196112649</v>
      </c>
      <c r="K2429">
        <v>2425.6420109286764</v>
      </c>
      <c r="L2429">
        <v>541.73217577064099</v>
      </c>
      <c r="M2429">
        <v>4.9116625026378272E-2</v>
      </c>
    </row>
    <row r="2430" spans="1:13">
      <c r="A2430" s="14" t="s">
        <v>838</v>
      </c>
      <c r="B2430" t="s">
        <v>344</v>
      </c>
      <c r="C2430" t="s">
        <v>366</v>
      </c>
      <c r="D2430">
        <v>19.323399999999999</v>
      </c>
      <c r="E2430">
        <v>49479.412525745989</v>
      </c>
      <c r="F2430">
        <v>0</v>
      </c>
      <c r="G2430">
        <v>0</v>
      </c>
      <c r="H2430">
        <v>0.10835480714181342</v>
      </c>
      <c r="I2430">
        <v>4.5</v>
      </c>
      <c r="J2430">
        <v>66771.296296296307</v>
      </c>
      <c r="K2430">
        <v>0</v>
      </c>
      <c r="L2430">
        <v>0</v>
      </c>
      <c r="M2430">
        <v>0.23114112573322418</v>
      </c>
    </row>
    <row r="2431" spans="1:13">
      <c r="A2431" s="14" t="s">
        <v>838</v>
      </c>
      <c r="B2431" t="s">
        <v>344</v>
      </c>
      <c r="C2431" t="s">
        <v>367</v>
      </c>
      <c r="D2431">
        <v>34.0837</v>
      </c>
      <c r="E2431">
        <v>46130.026229546689</v>
      </c>
      <c r="F2431">
        <v>712.56935133216166</v>
      </c>
      <c r="G2431">
        <v>0</v>
      </c>
      <c r="H2431">
        <v>3.3549025549198925E-3</v>
      </c>
      <c r="I2431">
        <v>8.5092000000000017</v>
      </c>
      <c r="J2431">
        <v>47926.122412604389</v>
      </c>
      <c r="K2431">
        <v>1013.4912800263243</v>
      </c>
      <c r="L2431">
        <v>0</v>
      </c>
      <c r="M2431">
        <v>0</v>
      </c>
    </row>
    <row r="2432" spans="1:13">
      <c r="A2432" s="14" t="s">
        <v>838</v>
      </c>
      <c r="B2432" t="s">
        <v>344</v>
      </c>
      <c r="C2432" t="s">
        <v>368</v>
      </c>
      <c r="D2432">
        <v>26.806700000000003</v>
      </c>
      <c r="E2432">
        <v>40651.773375064178</v>
      </c>
      <c r="F2432">
        <v>0</v>
      </c>
      <c r="G2432">
        <v>0</v>
      </c>
      <c r="H2432">
        <v>1.7693824723335797E-3</v>
      </c>
      <c r="I2432">
        <v>4.5999999999999996</v>
      </c>
      <c r="J2432">
        <v>42273.188405797111</v>
      </c>
      <c r="K2432">
        <v>0</v>
      </c>
      <c r="L2432">
        <v>0</v>
      </c>
      <c r="M2432">
        <v>0</v>
      </c>
    </row>
    <row r="2433" spans="1:13">
      <c r="A2433" s="14" t="s">
        <v>838</v>
      </c>
      <c r="B2433" t="s">
        <v>344</v>
      </c>
      <c r="C2433" t="s">
        <v>369</v>
      </c>
      <c r="D2433">
        <v>110.66870000000003</v>
      </c>
      <c r="E2433">
        <v>41366.448221885068</v>
      </c>
      <c r="F2433">
        <v>3177.9068517114588</v>
      </c>
      <c r="G2433">
        <v>911.11027779308847</v>
      </c>
      <c r="H2433">
        <v>1.5766851562756742E-2</v>
      </c>
      <c r="I2433">
        <v>25.883100000000002</v>
      </c>
      <c r="J2433">
        <v>43268.185096324109</v>
      </c>
      <c r="K2433">
        <v>3983.5510429585315</v>
      </c>
      <c r="L2433">
        <v>964.08196854318044</v>
      </c>
      <c r="M2433">
        <v>2.0276894934220191E-2</v>
      </c>
    </row>
    <row r="2434" spans="1:13">
      <c r="A2434" s="14" t="s">
        <v>838</v>
      </c>
      <c r="B2434" t="s">
        <v>344</v>
      </c>
      <c r="C2434" t="s">
        <v>370</v>
      </c>
      <c r="D2434">
        <v>6.4545839669780518</v>
      </c>
    </row>
    <row r="2435" spans="1:13">
      <c r="A2435" s="14" t="s">
        <v>838</v>
      </c>
      <c r="B2435" t="s">
        <v>344</v>
      </c>
      <c r="C2435" t="s">
        <v>371</v>
      </c>
      <c r="D2435">
        <v>6.1866000000000003</v>
      </c>
    </row>
    <row r="2436" spans="1:13">
      <c r="A2436" s="14" t="s">
        <v>839</v>
      </c>
      <c r="B2436" t="s">
        <v>345</v>
      </c>
      <c r="C2436" t="s">
        <v>365</v>
      </c>
      <c r="D2436">
        <v>255.7146357362968</v>
      </c>
      <c r="E2436">
        <v>44119.097090911215</v>
      </c>
      <c r="F2436">
        <v>3409.9093604450704</v>
      </c>
      <c r="G2436">
        <v>472.17997379123551</v>
      </c>
      <c r="H2436">
        <v>2.8099505924222831E-2</v>
      </c>
      <c r="I2436">
        <v>46.168001563354956</v>
      </c>
      <c r="J2436">
        <v>46365.577481677559</v>
      </c>
      <c r="K2436">
        <v>2869.3949383581098</v>
      </c>
      <c r="L2436">
        <v>486.94548688986663</v>
      </c>
      <c r="M2436">
        <v>2.8741029138432399E-2</v>
      </c>
    </row>
    <row r="2437" spans="1:13">
      <c r="A2437" s="14" t="s">
        <v>839</v>
      </c>
      <c r="B2437" t="s">
        <v>345</v>
      </c>
      <c r="C2437" t="s">
        <v>366</v>
      </c>
      <c r="D2437">
        <v>19.110800000000005</v>
      </c>
      <c r="E2437">
        <v>54232.324741332981</v>
      </c>
      <c r="F2437">
        <v>1494.1289741926028</v>
      </c>
      <c r="G2437">
        <v>0</v>
      </c>
      <c r="H2437">
        <v>0.11655774755484691</v>
      </c>
      <c r="I2437">
        <v>4.3</v>
      </c>
      <c r="J2437">
        <v>57039.534883720931</v>
      </c>
      <c r="K2437">
        <v>4709.7674418604656</v>
      </c>
      <c r="L2437">
        <v>50.018604651162796</v>
      </c>
      <c r="M2437">
        <v>0.1798884210473457</v>
      </c>
    </row>
    <row r="2438" spans="1:13">
      <c r="A2438" s="14" t="s">
        <v>839</v>
      </c>
      <c r="B2438" t="s">
        <v>345</v>
      </c>
      <c r="C2438" t="s">
        <v>367</v>
      </c>
      <c r="D2438">
        <v>60.668799543775805</v>
      </c>
      <c r="E2438">
        <v>46265.648836098742</v>
      </c>
      <c r="F2438">
        <v>1233.7643164670001</v>
      </c>
      <c r="G2438">
        <v>0</v>
      </c>
      <c r="H2438">
        <v>1.6558905243007981E-2</v>
      </c>
      <c r="I2438">
        <v>10.242101563354959</v>
      </c>
      <c r="J2438">
        <v>51469.699397050848</v>
      </c>
      <c r="K2438">
        <v>892.785522916133</v>
      </c>
      <c r="L2438">
        <v>0</v>
      </c>
      <c r="M2438">
        <v>2.0762559736313788E-2</v>
      </c>
    </row>
    <row r="2439" spans="1:13">
      <c r="A2439" s="14" t="s">
        <v>839</v>
      </c>
      <c r="B2439" t="s">
        <v>345</v>
      </c>
      <c r="C2439" t="s">
        <v>368</v>
      </c>
      <c r="D2439">
        <v>30.074399999999997</v>
      </c>
      <c r="E2439">
        <v>41065.579474015554</v>
      </c>
      <c r="F2439">
        <v>717.22129119782949</v>
      </c>
      <c r="G2439">
        <v>0</v>
      </c>
      <c r="H2439">
        <v>0</v>
      </c>
      <c r="I2439">
        <v>5.0249999999999995</v>
      </c>
      <c r="J2439">
        <v>40676.533996683254</v>
      </c>
      <c r="K2439">
        <v>148.25870646766171</v>
      </c>
      <c r="L2439">
        <v>0</v>
      </c>
      <c r="M2439">
        <v>0</v>
      </c>
    </row>
    <row r="2440" spans="1:13">
      <c r="A2440" s="14" t="s">
        <v>839</v>
      </c>
      <c r="B2440" t="s">
        <v>345</v>
      </c>
      <c r="C2440" t="s">
        <v>369</v>
      </c>
      <c r="D2440">
        <v>126.52481957202261</v>
      </c>
      <c r="E2440">
        <v>41947.425534261842</v>
      </c>
      <c r="F2440">
        <v>4895.6012116453257</v>
      </c>
      <c r="G2440">
        <v>954.30549048337855</v>
      </c>
      <c r="H2440">
        <v>2.3837593989022941E-2</v>
      </c>
      <c r="I2440">
        <v>22.200899999999997</v>
      </c>
      <c r="J2440">
        <v>42601.362182013654</v>
      </c>
      <c r="K2440">
        <v>4401.1382421433373</v>
      </c>
      <c r="L2440">
        <v>1002.9422230630287</v>
      </c>
      <c r="M2440">
        <v>3.0346653641817085E-6</v>
      </c>
    </row>
    <row r="2441" spans="1:13">
      <c r="A2441" s="14" t="s">
        <v>839</v>
      </c>
      <c r="B2441" t="s">
        <v>345</v>
      </c>
      <c r="C2441" t="s">
        <v>370</v>
      </c>
      <c r="D2441">
        <v>11.215099999999996</v>
      </c>
      <c r="E2441">
        <v>44990.314788395415</v>
      </c>
      <c r="F2441">
        <v>10828.310937931899</v>
      </c>
      <c r="G2441">
        <v>0</v>
      </c>
      <c r="H2441">
        <v>2.405027820789132E-2</v>
      </c>
      <c r="I2441">
        <v>3.7</v>
      </c>
      <c r="J2441">
        <v>51531.756756756753</v>
      </c>
      <c r="K2441">
        <v>863.78378378378375</v>
      </c>
      <c r="L2441">
        <v>0</v>
      </c>
      <c r="M2441">
        <v>3.3158210115192724E-2</v>
      </c>
    </row>
    <row r="2442" spans="1:13">
      <c r="A2442" s="14" t="s">
        <v>839</v>
      </c>
      <c r="B2442" t="s">
        <v>345</v>
      </c>
      <c r="C2442" t="s">
        <v>371</v>
      </c>
      <c r="D2442">
        <v>8.1207166204986159</v>
      </c>
    </row>
    <row r="2443" spans="1:13">
      <c r="A2443" s="14" t="s">
        <v>840</v>
      </c>
      <c r="B2443" t="s">
        <v>346</v>
      </c>
      <c r="C2443" t="s">
        <v>365</v>
      </c>
      <c r="D2443">
        <v>182.2448</v>
      </c>
      <c r="E2443">
        <v>44818.917590515615</v>
      </c>
      <c r="F2443">
        <v>2503.7810681018063</v>
      </c>
      <c r="G2443">
        <v>373.8674573979614</v>
      </c>
      <c r="H2443">
        <v>1.192876673184321E-2</v>
      </c>
      <c r="I2443">
        <v>28.777700000000003</v>
      </c>
      <c r="J2443">
        <v>45468.657965484854</v>
      </c>
      <c r="K2443">
        <v>2595.351956549689</v>
      </c>
      <c r="L2443">
        <v>359.38243848535501</v>
      </c>
      <c r="M2443">
        <v>2.6130403349128771E-2</v>
      </c>
    </row>
    <row r="2444" spans="1:13">
      <c r="A2444" s="14" t="s">
        <v>840</v>
      </c>
      <c r="B2444" t="s">
        <v>346</v>
      </c>
      <c r="C2444" t="s">
        <v>366</v>
      </c>
      <c r="D2444">
        <v>15.38</v>
      </c>
      <c r="E2444">
        <v>50799.24143909839</v>
      </c>
      <c r="F2444">
        <v>362.02860858257475</v>
      </c>
      <c r="G2444">
        <v>35.427178153446029</v>
      </c>
      <c r="H2444">
        <v>7.7788688462713224E-2</v>
      </c>
      <c r="I2444">
        <v>2.4133</v>
      </c>
      <c r="J2444">
        <v>62504.802207212808</v>
      </c>
      <c r="K2444">
        <v>0</v>
      </c>
      <c r="L2444">
        <v>0</v>
      </c>
      <c r="M2444">
        <v>0.15144791399803878</v>
      </c>
    </row>
    <row r="2445" spans="1:13">
      <c r="A2445" s="14" t="s">
        <v>840</v>
      </c>
      <c r="B2445" t="s">
        <v>346</v>
      </c>
      <c r="C2445" t="s">
        <v>367</v>
      </c>
      <c r="D2445">
        <v>48.660900000000005</v>
      </c>
      <c r="E2445">
        <v>44978.780362330603</v>
      </c>
      <c r="F2445">
        <v>1104.808994490443</v>
      </c>
      <c r="G2445">
        <v>0</v>
      </c>
      <c r="H2445">
        <v>1.9364816767138266E-3</v>
      </c>
      <c r="I2445">
        <v>5.3000000000000007</v>
      </c>
      <c r="J2445">
        <v>48392.29559748427</v>
      </c>
      <c r="K2445">
        <v>1588.4905660377356</v>
      </c>
      <c r="L2445">
        <v>0</v>
      </c>
      <c r="M2445">
        <v>0</v>
      </c>
    </row>
    <row r="2446" spans="1:13">
      <c r="A2446" s="14" t="s">
        <v>840</v>
      </c>
      <c r="B2446" t="s">
        <v>346</v>
      </c>
      <c r="C2446" t="s">
        <v>368</v>
      </c>
      <c r="D2446">
        <v>11.673300000000003</v>
      </c>
      <c r="E2446">
        <v>41078.823540329911</v>
      </c>
      <c r="F2446">
        <v>25.014348984434559</v>
      </c>
      <c r="G2446">
        <v>0</v>
      </c>
      <c r="H2446">
        <v>0</v>
      </c>
      <c r="I2446">
        <v>3.3167</v>
      </c>
      <c r="J2446">
        <v>40651.083406196922</v>
      </c>
      <c r="K2446">
        <v>138.08906443151326</v>
      </c>
      <c r="L2446">
        <v>0</v>
      </c>
      <c r="M2446">
        <v>0</v>
      </c>
    </row>
    <row r="2447" spans="1:13">
      <c r="A2447" s="14" t="s">
        <v>840</v>
      </c>
      <c r="B2447" t="s">
        <v>346</v>
      </c>
      <c r="C2447" t="s">
        <v>369</v>
      </c>
      <c r="D2447">
        <v>82.920600000000007</v>
      </c>
      <c r="E2447">
        <v>43875.388725278579</v>
      </c>
      <c r="F2447">
        <v>4648.3392546604819</v>
      </c>
      <c r="G2447">
        <v>815.12350368907096</v>
      </c>
      <c r="H2447">
        <v>9.2767579158488777E-3</v>
      </c>
      <c r="I2447">
        <v>12.0977</v>
      </c>
      <c r="J2447">
        <v>40674.965282657031</v>
      </c>
      <c r="K2447">
        <v>5351.8652305810201</v>
      </c>
      <c r="L2447">
        <v>854.88977243608281</v>
      </c>
      <c r="M2447">
        <v>0</v>
      </c>
    </row>
    <row r="2448" spans="1:13">
      <c r="A2448" s="14" t="s">
        <v>840</v>
      </c>
      <c r="B2448" t="s">
        <v>346</v>
      </c>
      <c r="C2448" t="s">
        <v>370</v>
      </c>
      <c r="D2448">
        <v>12.57</v>
      </c>
      <c r="E2448">
        <v>46391.613630336782</v>
      </c>
      <c r="F2448">
        <v>512.72871917263319</v>
      </c>
      <c r="G2448">
        <v>0</v>
      </c>
      <c r="H2448">
        <v>0</v>
      </c>
      <c r="I2448">
        <v>2.25</v>
      </c>
      <c r="J2448">
        <v>49019.444444444445</v>
      </c>
      <c r="K2448">
        <v>125.33333333333333</v>
      </c>
      <c r="L2448">
        <v>0</v>
      </c>
      <c r="M2448">
        <v>3.8539191459248522E-2</v>
      </c>
    </row>
    <row r="2449" spans="1:13">
      <c r="A2449" s="14" t="s">
        <v>840</v>
      </c>
      <c r="B2449" t="s">
        <v>346</v>
      </c>
      <c r="C2449" t="s">
        <v>371</v>
      </c>
      <c r="D2449">
        <v>11.04</v>
      </c>
      <c r="E2449">
        <v>45033.771135265699</v>
      </c>
      <c r="F2449">
        <v>434.05797101449281</v>
      </c>
      <c r="G2449">
        <v>0</v>
      </c>
      <c r="H2449">
        <v>0</v>
      </c>
      <c r="I2449">
        <v>3.4</v>
      </c>
      <c r="J2449">
        <v>48225.490196078441</v>
      </c>
      <c r="K2449">
        <v>230.58823529411765</v>
      </c>
      <c r="L2449">
        <v>0</v>
      </c>
      <c r="M2449">
        <v>5.4849550431763545E-2</v>
      </c>
    </row>
    <row r="2450" spans="1:13">
      <c r="A2450" s="14" t="s">
        <v>841</v>
      </c>
      <c r="B2450" t="s">
        <v>456</v>
      </c>
      <c r="C2450" t="s">
        <v>365</v>
      </c>
      <c r="D2450">
        <v>180.27674015589724</v>
      </c>
      <c r="E2450">
        <v>45023.624768865222</v>
      </c>
      <c r="F2450">
        <v>2024.4871838950946</v>
      </c>
      <c r="G2450">
        <v>428.90369513635028</v>
      </c>
      <c r="H2450">
        <v>2.4960653275840933E-2</v>
      </c>
      <c r="I2450">
        <v>33.1768</v>
      </c>
      <c r="J2450">
        <v>48797.290375603843</v>
      </c>
      <c r="K2450">
        <v>2069.1287285090789</v>
      </c>
      <c r="L2450">
        <v>194.69026548672565</v>
      </c>
      <c r="M2450">
        <v>6.5057759539556934E-2</v>
      </c>
    </row>
    <row r="2451" spans="1:13">
      <c r="A2451" s="14" t="s">
        <v>841</v>
      </c>
      <c r="B2451" t="s">
        <v>456</v>
      </c>
      <c r="C2451" t="s">
        <v>366</v>
      </c>
      <c r="D2451">
        <v>16.8</v>
      </c>
      <c r="E2451">
        <v>50272.023809523809</v>
      </c>
      <c r="F2451">
        <v>368.57142857142856</v>
      </c>
      <c r="G2451">
        <v>0</v>
      </c>
      <c r="H2451">
        <v>3.5597303750441754E-2</v>
      </c>
      <c r="I2451">
        <v>8.6999999999999993</v>
      </c>
      <c r="J2451">
        <v>57084.674329501919</v>
      </c>
      <c r="K2451">
        <v>1075.632183908046</v>
      </c>
      <c r="L2451">
        <v>0</v>
      </c>
      <c r="M2451">
        <v>0.11792120338554293</v>
      </c>
    </row>
    <row r="2452" spans="1:13">
      <c r="A2452" s="14" t="s">
        <v>841</v>
      </c>
      <c r="B2452" t="s">
        <v>456</v>
      </c>
      <c r="C2452" t="s">
        <v>367</v>
      </c>
      <c r="D2452">
        <v>39.403989257694633</v>
      </c>
      <c r="E2452">
        <v>47662.825208319533</v>
      </c>
      <c r="F2452">
        <v>950.00533461697808</v>
      </c>
      <c r="G2452">
        <v>0</v>
      </c>
      <c r="H2452">
        <v>1.3523866588177206E-2</v>
      </c>
      <c r="I2452">
        <v>7.08</v>
      </c>
      <c r="J2452">
        <v>46045.656779661018</v>
      </c>
      <c r="K2452">
        <v>1647.8813559322034</v>
      </c>
      <c r="L2452">
        <v>0</v>
      </c>
      <c r="M2452">
        <v>0</v>
      </c>
    </row>
    <row r="2453" spans="1:13">
      <c r="A2453" s="14" t="s">
        <v>841</v>
      </c>
      <c r="B2453" t="s">
        <v>456</v>
      </c>
      <c r="C2453" t="s">
        <v>368</v>
      </c>
      <c r="D2453">
        <v>27.3001</v>
      </c>
      <c r="E2453">
        <v>39556.107212061492</v>
      </c>
      <c r="F2453">
        <v>45.787378068212206</v>
      </c>
      <c r="G2453">
        <v>0</v>
      </c>
      <c r="H2453">
        <v>0</v>
      </c>
      <c r="I2453">
        <v>4.5</v>
      </c>
      <c r="J2453">
        <v>43146.666666666664</v>
      </c>
      <c r="K2453">
        <v>0</v>
      </c>
      <c r="L2453">
        <v>0</v>
      </c>
      <c r="M2453">
        <v>0</v>
      </c>
    </row>
    <row r="2454" spans="1:13">
      <c r="A2454" s="14" t="s">
        <v>841</v>
      </c>
      <c r="B2454" t="s">
        <v>456</v>
      </c>
      <c r="C2454" t="s">
        <v>369</v>
      </c>
      <c r="D2454">
        <v>81.946834093031953</v>
      </c>
      <c r="E2454">
        <v>44777.057067280592</v>
      </c>
      <c r="F2454">
        <v>3600.2482983669852</v>
      </c>
      <c r="G2454">
        <v>931.05170986084022</v>
      </c>
      <c r="H2454">
        <v>3.922894777724939E-2</v>
      </c>
      <c r="I2454">
        <v>11.985199999999999</v>
      </c>
      <c r="J2454">
        <v>46515.283293840192</v>
      </c>
      <c r="K2454">
        <v>2076.4834963121184</v>
      </c>
      <c r="L2454">
        <v>467.70516970930817</v>
      </c>
      <c r="M2454">
        <v>8.6065496994232521E-2</v>
      </c>
    </row>
    <row r="2455" spans="1:13">
      <c r="A2455" s="14" t="s">
        <v>841</v>
      </c>
      <c r="B2455" t="s">
        <v>456</v>
      </c>
      <c r="C2455" t="s">
        <v>370</v>
      </c>
      <c r="D2455">
        <v>6.0811999999999999</v>
      </c>
    </row>
    <row r="2456" spans="1:13">
      <c r="A2456" s="14" t="s">
        <v>841</v>
      </c>
      <c r="B2456" t="s">
        <v>456</v>
      </c>
      <c r="C2456" t="s">
        <v>371</v>
      </c>
      <c r="D2456">
        <v>8.7446168051708213</v>
      </c>
    </row>
    <row r="2457" spans="1:13">
      <c r="A2457" s="14" t="s">
        <v>842</v>
      </c>
      <c r="B2457" t="s">
        <v>347</v>
      </c>
      <c r="C2457" t="s">
        <v>365</v>
      </c>
      <c r="D2457">
        <v>267.54610000000008</v>
      </c>
      <c r="E2457">
        <v>43636.794556153101</v>
      </c>
      <c r="F2457">
        <v>2190.8642660087362</v>
      </c>
      <c r="G2457">
        <v>346.20444850438844</v>
      </c>
      <c r="H2457">
        <v>1.2636284376428322E-2</v>
      </c>
      <c r="I2457">
        <v>24.831600000000005</v>
      </c>
      <c r="J2457">
        <v>44404.698046038109</v>
      </c>
      <c r="K2457">
        <v>1778.0590054607833</v>
      </c>
      <c r="L2457">
        <v>337.71887433753761</v>
      </c>
      <c r="M2457">
        <v>8.1617550294840677E-3</v>
      </c>
    </row>
    <row r="2458" spans="1:13">
      <c r="A2458" s="14" t="s">
        <v>842</v>
      </c>
      <c r="B2458" t="s">
        <v>347</v>
      </c>
      <c r="C2458" t="s">
        <v>366</v>
      </c>
      <c r="D2458">
        <v>30.150000000000002</v>
      </c>
      <c r="E2458">
        <v>52278.137092316196</v>
      </c>
      <c r="F2458">
        <v>491.97346600331673</v>
      </c>
      <c r="G2458">
        <v>0</v>
      </c>
      <c r="H2458">
        <v>7.626716758957286E-2</v>
      </c>
      <c r="I2458">
        <v>0.5</v>
      </c>
      <c r="J2458">
        <v>47325</v>
      </c>
      <c r="K2458">
        <v>0</v>
      </c>
      <c r="L2458">
        <v>0</v>
      </c>
      <c r="M2458">
        <v>0</v>
      </c>
    </row>
    <row r="2459" spans="1:13">
      <c r="A2459" s="14" t="s">
        <v>842</v>
      </c>
      <c r="B2459" t="s">
        <v>347</v>
      </c>
      <c r="C2459" t="s">
        <v>367</v>
      </c>
      <c r="D2459">
        <v>74.662400000000005</v>
      </c>
      <c r="E2459">
        <v>44884.64003746643</v>
      </c>
      <c r="F2459">
        <v>1043.336404937425</v>
      </c>
      <c r="G2459">
        <v>0</v>
      </c>
      <c r="H2459">
        <v>6.0283677476227699E-3</v>
      </c>
      <c r="I2459">
        <v>8.6936</v>
      </c>
      <c r="J2459">
        <v>49946.404251403335</v>
      </c>
      <c r="K2459">
        <v>529.0098463237324</v>
      </c>
      <c r="L2459">
        <v>0</v>
      </c>
      <c r="M2459">
        <v>2.1321911734653785E-2</v>
      </c>
    </row>
    <row r="2460" spans="1:13">
      <c r="A2460" s="14" t="s">
        <v>842</v>
      </c>
      <c r="B2460" t="s">
        <v>347</v>
      </c>
      <c r="C2460" t="s">
        <v>368</v>
      </c>
      <c r="D2460">
        <v>23.5</v>
      </c>
      <c r="E2460">
        <v>40255.390070921982</v>
      </c>
      <c r="F2460">
        <v>670.17021276595744</v>
      </c>
      <c r="G2460">
        <v>0</v>
      </c>
      <c r="H2460">
        <v>1.6149369275196735E-3</v>
      </c>
      <c r="I2460">
        <v>3.4000000000000004</v>
      </c>
      <c r="J2460">
        <v>36658.333333333336</v>
      </c>
      <c r="K2460">
        <v>166.47058823529409</v>
      </c>
      <c r="L2460">
        <v>0</v>
      </c>
      <c r="M2460">
        <v>0</v>
      </c>
    </row>
    <row r="2461" spans="1:13">
      <c r="A2461" s="14" t="s">
        <v>842</v>
      </c>
      <c r="B2461" t="s">
        <v>347</v>
      </c>
      <c r="C2461" t="s">
        <v>369</v>
      </c>
      <c r="D2461">
        <v>122.41709999999999</v>
      </c>
      <c r="E2461">
        <v>41433.995849708372</v>
      </c>
      <c r="F2461">
        <v>3734.923715722724</v>
      </c>
      <c r="G2461">
        <v>756.63979950513453</v>
      </c>
      <c r="H2461">
        <v>1.8123496366297721E-3</v>
      </c>
      <c r="I2461">
        <v>9.2379999999999995</v>
      </c>
      <c r="J2461">
        <v>40650.011546510796</v>
      </c>
      <c r="K2461">
        <v>4003.6858627408528</v>
      </c>
      <c r="L2461">
        <v>907.78306992855607</v>
      </c>
      <c r="M2461">
        <v>0</v>
      </c>
    </row>
    <row r="2462" spans="1:13">
      <c r="A2462" s="14" t="s">
        <v>842</v>
      </c>
      <c r="B2462" t="s">
        <v>347</v>
      </c>
      <c r="C2462" t="s">
        <v>370</v>
      </c>
      <c r="D2462">
        <v>12.576600000000001</v>
      </c>
      <c r="E2462">
        <v>42338.480855981215</v>
      </c>
      <c r="F2462">
        <v>1535.0730722134758</v>
      </c>
      <c r="G2462">
        <v>0</v>
      </c>
      <c r="H2462">
        <v>0</v>
      </c>
      <c r="I2462">
        <v>2</v>
      </c>
      <c r="J2462">
        <v>44512.5</v>
      </c>
      <c r="K2462">
        <v>917</v>
      </c>
      <c r="L2462">
        <v>0</v>
      </c>
      <c r="M2462">
        <v>0</v>
      </c>
    </row>
    <row r="2463" spans="1:13">
      <c r="A2463" s="14" t="s">
        <v>842</v>
      </c>
      <c r="B2463" t="s">
        <v>347</v>
      </c>
      <c r="C2463" t="s">
        <v>371</v>
      </c>
      <c r="D2463">
        <v>4.24</v>
      </c>
    </row>
    <row r="2464" spans="1:13">
      <c r="A2464" s="14" t="s">
        <v>843</v>
      </c>
      <c r="B2464" t="s">
        <v>348</v>
      </c>
      <c r="C2464" t="s">
        <v>365</v>
      </c>
      <c r="D2464">
        <v>356.09049999999968</v>
      </c>
      <c r="E2464">
        <v>44109.067318092915</v>
      </c>
      <c r="F2464">
        <v>2417.3864509162718</v>
      </c>
      <c r="G2464">
        <v>527.65150993918746</v>
      </c>
      <c r="H2464">
        <v>1.5139163988148359E-2</v>
      </c>
      <c r="I2464">
        <v>65.146600000000007</v>
      </c>
      <c r="J2464">
        <v>45331.117497561892</v>
      </c>
      <c r="K2464">
        <v>2194.312366263166</v>
      </c>
      <c r="L2464">
        <v>293.87136089987803</v>
      </c>
      <c r="M2464">
        <v>1.8680987872928989E-2</v>
      </c>
    </row>
    <row r="2465" spans="1:13">
      <c r="A2465" s="14" t="s">
        <v>843</v>
      </c>
      <c r="B2465" t="s">
        <v>348</v>
      </c>
      <c r="C2465" t="s">
        <v>366</v>
      </c>
      <c r="D2465">
        <v>23.6</v>
      </c>
      <c r="E2465">
        <v>51015.395480225983</v>
      </c>
      <c r="F2465">
        <v>229.53389830508473</v>
      </c>
      <c r="G2465">
        <v>0</v>
      </c>
      <c r="H2465">
        <v>8.6047234658189975E-2</v>
      </c>
      <c r="I2465">
        <v>3.9077000000000002</v>
      </c>
      <c r="J2465">
        <v>56117.81887896546</v>
      </c>
      <c r="K2465">
        <v>1762.9296005322824</v>
      </c>
      <c r="L2465">
        <v>0</v>
      </c>
      <c r="M2465">
        <v>0.15133113335342374</v>
      </c>
    </row>
    <row r="2466" spans="1:13">
      <c r="A2466" s="14" t="s">
        <v>843</v>
      </c>
      <c r="B2466" t="s">
        <v>348</v>
      </c>
      <c r="C2466" t="s">
        <v>367</v>
      </c>
      <c r="D2466">
        <v>75.444699999999997</v>
      </c>
      <c r="E2466">
        <v>46928.782605007349</v>
      </c>
      <c r="F2466">
        <v>1184.828092629436</v>
      </c>
      <c r="G2466">
        <v>1.3877714405385668</v>
      </c>
      <c r="H2466">
        <v>1.1624265110879E-2</v>
      </c>
      <c r="I2466">
        <v>15.341700000000001</v>
      </c>
      <c r="J2466">
        <v>47688.688020232432</v>
      </c>
      <c r="K2466">
        <v>1187.2217550858118</v>
      </c>
      <c r="L2466">
        <v>0</v>
      </c>
      <c r="M2466">
        <v>3.94906708563452E-3</v>
      </c>
    </row>
    <row r="2467" spans="1:13">
      <c r="A2467" s="14" t="s">
        <v>843</v>
      </c>
      <c r="B2467" t="s">
        <v>348</v>
      </c>
      <c r="C2467" t="s">
        <v>368</v>
      </c>
      <c r="D2467">
        <v>31.8</v>
      </c>
      <c r="E2467">
        <v>41461.962788259938</v>
      </c>
      <c r="F2467">
        <v>453.3962264150943</v>
      </c>
      <c r="G2467">
        <v>0</v>
      </c>
      <c r="H2467">
        <v>2.4620346196578351E-4</v>
      </c>
      <c r="I2467">
        <v>6.6999999999999993</v>
      </c>
      <c r="J2467">
        <v>41654.601990049763</v>
      </c>
      <c r="K2467">
        <v>621.94029850746278</v>
      </c>
      <c r="L2467">
        <v>0</v>
      </c>
      <c r="M2467">
        <v>0</v>
      </c>
    </row>
    <row r="2468" spans="1:13">
      <c r="A2468" s="14" t="s">
        <v>843</v>
      </c>
      <c r="B2468" t="s">
        <v>348</v>
      </c>
      <c r="C2468" t="s">
        <v>369</v>
      </c>
      <c r="D2468">
        <v>184.35560000000009</v>
      </c>
      <c r="E2468">
        <v>42198.637488274442</v>
      </c>
      <c r="F2468">
        <v>3733.8747507534349</v>
      </c>
      <c r="G2468">
        <v>973.50305605037181</v>
      </c>
      <c r="H2468">
        <v>1.2099170379254082E-2</v>
      </c>
      <c r="I2468">
        <v>24.404999999999998</v>
      </c>
      <c r="J2468">
        <v>41010.871167110556</v>
      </c>
      <c r="K2468">
        <v>3349.2034419176402</v>
      </c>
      <c r="L2468">
        <v>748.23847572218813</v>
      </c>
      <c r="M2468">
        <v>0</v>
      </c>
    </row>
    <row r="2469" spans="1:13">
      <c r="A2469" s="14" t="s">
        <v>843</v>
      </c>
      <c r="B2469" t="s">
        <v>348</v>
      </c>
      <c r="C2469" t="s">
        <v>370</v>
      </c>
      <c r="D2469">
        <v>19.039200000000005</v>
      </c>
      <c r="E2469">
        <v>43133.900190134016</v>
      </c>
      <c r="F2469">
        <v>1239.1644606916254</v>
      </c>
      <c r="G2469">
        <v>18.992919870582792</v>
      </c>
      <c r="H2469">
        <v>2.1047685423230917E-3</v>
      </c>
      <c r="I2469">
        <v>3.9261000000000004</v>
      </c>
      <c r="J2469">
        <v>43565.388256369763</v>
      </c>
      <c r="K2469">
        <v>2150.5106849035938</v>
      </c>
      <c r="L2469">
        <v>225.14963959145206</v>
      </c>
      <c r="M2469">
        <v>7.9551595688983363E-3</v>
      </c>
    </row>
    <row r="2470" spans="1:13">
      <c r="A2470" s="14" t="s">
        <v>843</v>
      </c>
      <c r="B2470" t="s">
        <v>348</v>
      </c>
      <c r="C2470" t="s">
        <v>371</v>
      </c>
      <c r="D2470">
        <v>21.851000000000003</v>
      </c>
      <c r="E2470">
        <v>47734.56935609354</v>
      </c>
      <c r="F2470">
        <v>1813.6895336597865</v>
      </c>
      <c r="G2470">
        <v>364.04008969841198</v>
      </c>
      <c r="H2470">
        <v>0</v>
      </c>
      <c r="I2470">
        <v>10.866099999999999</v>
      </c>
      <c r="J2470">
        <v>50731.432467337261</v>
      </c>
      <c r="K2470">
        <v>2162.8330311703371</v>
      </c>
      <c r="L2470">
        <v>0</v>
      </c>
      <c r="M2470">
        <v>3.3442836438070687E-2</v>
      </c>
    </row>
    <row r="2471" spans="1:13">
      <c r="A2471" s="14" t="s">
        <v>844</v>
      </c>
      <c r="B2471" t="s">
        <v>349</v>
      </c>
      <c r="C2471" t="s">
        <v>365</v>
      </c>
      <c r="D2471">
        <v>140.68645007603737</v>
      </c>
      <c r="E2471">
        <v>45233.614365329544</v>
      </c>
      <c r="F2471">
        <v>1803.4037383335344</v>
      </c>
      <c r="G2471">
        <v>500.27028162243602</v>
      </c>
      <c r="H2471">
        <v>3.856113302337922E-2</v>
      </c>
      <c r="I2471">
        <v>20.354200000000006</v>
      </c>
      <c r="J2471">
        <v>41537.306550982095</v>
      </c>
      <c r="K2471">
        <v>2605.2333179392945</v>
      </c>
      <c r="L2471">
        <v>939.2002633363137</v>
      </c>
      <c r="M2471">
        <v>1.6213065039658713E-2</v>
      </c>
    </row>
    <row r="2472" spans="1:13">
      <c r="A2472" s="14" t="s">
        <v>844</v>
      </c>
      <c r="B2472" t="s">
        <v>349</v>
      </c>
      <c r="C2472" t="s">
        <v>366</v>
      </c>
      <c r="D2472">
        <v>9.6999999999999993</v>
      </c>
      <c r="E2472">
        <v>54861.941580756007</v>
      </c>
      <c r="F2472">
        <v>695.7731958762887</v>
      </c>
      <c r="G2472">
        <v>0</v>
      </c>
      <c r="H2472">
        <v>0.15007767223892432</v>
      </c>
      <c r="I2472">
        <v>2.8</v>
      </c>
      <c r="J2472">
        <v>50429.166666666664</v>
      </c>
      <c r="K2472">
        <v>297.5</v>
      </c>
      <c r="L2472">
        <v>0</v>
      </c>
      <c r="M2472">
        <v>8.5738458216773339E-2</v>
      </c>
    </row>
    <row r="2473" spans="1:13">
      <c r="A2473" s="14" t="s">
        <v>844</v>
      </c>
      <c r="B2473" t="s">
        <v>349</v>
      </c>
      <c r="C2473" t="s">
        <v>367</v>
      </c>
      <c r="D2473">
        <v>34.358250076037365</v>
      </c>
      <c r="E2473">
        <v>45352.237377772974</v>
      </c>
      <c r="F2473">
        <v>954.02967052914801</v>
      </c>
      <c r="G2473">
        <v>5.9170650295076719</v>
      </c>
      <c r="H2473">
        <v>5.1424606045667757E-3</v>
      </c>
      <c r="I2473">
        <v>2.5249999999999999</v>
      </c>
      <c r="J2473">
        <v>38766.779537953793</v>
      </c>
      <c r="K2473">
        <v>0</v>
      </c>
      <c r="L2473">
        <v>0</v>
      </c>
      <c r="M2473">
        <v>0</v>
      </c>
    </row>
    <row r="2474" spans="1:13">
      <c r="A2474" s="14" t="s">
        <v>844</v>
      </c>
      <c r="B2474" t="s">
        <v>349</v>
      </c>
      <c r="C2474" t="s">
        <v>368</v>
      </c>
      <c r="D2474">
        <v>12.856700000000002</v>
      </c>
      <c r="E2474">
        <v>41086.420439666988</v>
      </c>
      <c r="F2474">
        <v>0</v>
      </c>
      <c r="G2474">
        <v>9.6727776178957257</v>
      </c>
      <c r="H2474">
        <v>0</v>
      </c>
      <c r="I2474">
        <v>0.6</v>
      </c>
      <c r="J2474">
        <v>38458.333333333336</v>
      </c>
      <c r="K2474">
        <v>0</v>
      </c>
      <c r="L2474">
        <v>0</v>
      </c>
      <c r="M2474">
        <v>0</v>
      </c>
    </row>
    <row r="2475" spans="1:13">
      <c r="A2475" s="14" t="s">
        <v>844</v>
      </c>
      <c r="B2475" t="s">
        <v>349</v>
      </c>
      <c r="C2475" t="s">
        <v>369</v>
      </c>
      <c r="D2475">
        <v>71.618600000000001</v>
      </c>
      <c r="E2475">
        <v>44263.12060228303</v>
      </c>
      <c r="F2475">
        <v>2852.0683174482606</v>
      </c>
      <c r="G2475">
        <v>947.03987511624098</v>
      </c>
      <c r="H2475">
        <v>4.7966848947817699E-2</v>
      </c>
      <c r="I2475">
        <v>13.889299999999997</v>
      </c>
      <c r="J2475">
        <v>40591.704585544278</v>
      </c>
      <c r="K2475">
        <v>3665.0111956686087</v>
      </c>
      <c r="L2475">
        <v>1376.3594997588075</v>
      </c>
      <c r="M2475">
        <v>3.8870997286494834E-3</v>
      </c>
    </row>
    <row r="2476" spans="1:13">
      <c r="A2476" s="14" t="s">
        <v>844</v>
      </c>
      <c r="B2476" t="s">
        <v>349</v>
      </c>
      <c r="C2476" t="s">
        <v>370</v>
      </c>
      <c r="D2476">
        <v>9.9861999999999949</v>
      </c>
      <c r="E2476">
        <v>47829.904100992717</v>
      </c>
      <c r="F2476">
        <v>993.92561735194624</v>
      </c>
      <c r="G2476">
        <v>223.09987783140747</v>
      </c>
      <c r="H2476">
        <v>8.7403815338398458E-3</v>
      </c>
      <c r="I2476">
        <v>3.9899999999999998E-2</v>
      </c>
      <c r="J2476">
        <v>38358.333333333336</v>
      </c>
      <c r="K2476">
        <v>32330.827067669175</v>
      </c>
      <c r="L2476">
        <v>0</v>
      </c>
      <c r="M2476">
        <v>0</v>
      </c>
    </row>
    <row r="2477" spans="1:13">
      <c r="A2477" s="14" t="s">
        <v>844</v>
      </c>
      <c r="B2477" t="s">
        <v>349</v>
      </c>
      <c r="C2477" t="s">
        <v>371</v>
      </c>
      <c r="D2477">
        <v>2.1667000000000001</v>
      </c>
    </row>
    <row r="2478" spans="1:13">
      <c r="A2478" s="14" t="s">
        <v>845</v>
      </c>
      <c r="B2478" t="s">
        <v>457</v>
      </c>
      <c r="C2478" t="s">
        <v>365</v>
      </c>
      <c r="D2478">
        <v>263.76432535765844</v>
      </c>
      <c r="E2478">
        <v>43190.140717043563</v>
      </c>
      <c r="F2478">
        <v>1500.666435702683</v>
      </c>
      <c r="G2478">
        <v>348.88019778724833</v>
      </c>
      <c r="H2478">
        <v>2.6046649576916096E-2</v>
      </c>
      <c r="I2478">
        <v>46.401988802161952</v>
      </c>
      <c r="J2478">
        <v>44061.12581474975</v>
      </c>
      <c r="K2478">
        <v>1442.4640350088068</v>
      </c>
      <c r="L2478">
        <v>411.07268227932678</v>
      </c>
      <c r="M2478">
        <v>2.0559699753623525E-2</v>
      </c>
    </row>
    <row r="2479" spans="1:13">
      <c r="A2479" s="14" t="s">
        <v>845</v>
      </c>
      <c r="B2479" t="s">
        <v>457</v>
      </c>
      <c r="C2479" t="s">
        <v>366</v>
      </c>
      <c r="D2479">
        <v>23.3</v>
      </c>
      <c r="E2479">
        <v>47712.0886981402</v>
      </c>
      <c r="F2479">
        <v>0</v>
      </c>
      <c r="G2479">
        <v>0</v>
      </c>
      <c r="H2479">
        <v>5.7986102261568327E-2</v>
      </c>
      <c r="I2479">
        <v>6.5</v>
      </c>
      <c r="J2479">
        <v>53399.358974358969</v>
      </c>
      <c r="K2479">
        <v>1420.1538461538462</v>
      </c>
      <c r="L2479">
        <v>0</v>
      </c>
      <c r="M2479">
        <v>0.10829196603679861</v>
      </c>
    </row>
    <row r="2480" spans="1:13">
      <c r="A2480" s="14" t="s">
        <v>845</v>
      </c>
      <c r="B2480" t="s">
        <v>457</v>
      </c>
      <c r="C2480" t="s">
        <v>367</v>
      </c>
      <c r="D2480">
        <v>66.147099999999995</v>
      </c>
      <c r="E2480">
        <v>44901.874748351278</v>
      </c>
      <c r="F2480">
        <v>908.24843417171735</v>
      </c>
      <c r="G2480">
        <v>0</v>
      </c>
      <c r="H2480">
        <v>7.6952943738843455E-3</v>
      </c>
      <c r="I2480">
        <v>14.2</v>
      </c>
      <c r="J2480">
        <v>48646.29107981221</v>
      </c>
      <c r="K2480">
        <v>445.98591549295776</v>
      </c>
      <c r="L2480">
        <v>0</v>
      </c>
      <c r="M2480">
        <v>5.2983004603288529E-3</v>
      </c>
    </row>
    <row r="2481" spans="1:13">
      <c r="A2481" s="14" t="s">
        <v>845</v>
      </c>
      <c r="B2481" t="s">
        <v>457</v>
      </c>
      <c r="C2481" t="s">
        <v>368</v>
      </c>
      <c r="D2481">
        <v>28.02</v>
      </c>
      <c r="E2481">
        <v>39500.564626457293</v>
      </c>
      <c r="F2481">
        <v>306.13847251962886</v>
      </c>
      <c r="G2481">
        <v>0</v>
      </c>
      <c r="H2481">
        <v>7.7084077899835972E-3</v>
      </c>
      <c r="I2481">
        <v>6.15</v>
      </c>
      <c r="J2481">
        <v>41679.945799457993</v>
      </c>
      <c r="K2481">
        <v>0</v>
      </c>
      <c r="L2481">
        <v>0</v>
      </c>
      <c r="M2481">
        <v>0</v>
      </c>
    </row>
    <row r="2482" spans="1:13">
      <c r="A2482" s="14" t="s">
        <v>845</v>
      </c>
      <c r="B2482" t="s">
        <v>457</v>
      </c>
      <c r="C2482" t="s">
        <v>369</v>
      </c>
      <c r="D2482">
        <v>129.70392535765848</v>
      </c>
      <c r="E2482">
        <v>42169.000179328177</v>
      </c>
      <c r="F2482">
        <v>2463.1040974207212</v>
      </c>
      <c r="G2482">
        <v>709.47852770260431</v>
      </c>
      <c r="H2482">
        <v>3.6051631323303232E-2</v>
      </c>
      <c r="I2482">
        <v>18.550542348754448</v>
      </c>
      <c r="J2482">
        <v>38179.047276258614</v>
      </c>
      <c r="K2482">
        <v>2769.1481485687732</v>
      </c>
      <c r="L2482">
        <v>944.4979920587831</v>
      </c>
      <c r="M2482">
        <v>1.4877215480883878E-3</v>
      </c>
    </row>
    <row r="2483" spans="1:13">
      <c r="A2483" s="14" t="s">
        <v>845</v>
      </c>
      <c r="B2483" t="s">
        <v>457</v>
      </c>
      <c r="C2483" t="s">
        <v>370</v>
      </c>
      <c r="D2483">
        <v>10.093299999999999</v>
      </c>
      <c r="E2483">
        <v>42822.435675150853</v>
      </c>
      <c r="F2483">
        <v>0</v>
      </c>
      <c r="G2483">
        <v>0</v>
      </c>
      <c r="H2483">
        <v>0</v>
      </c>
      <c r="I2483">
        <v>1</v>
      </c>
      <c r="J2483">
        <v>42025</v>
      </c>
      <c r="K2483">
        <v>0</v>
      </c>
      <c r="L2483">
        <v>0</v>
      </c>
      <c r="M2483">
        <v>0</v>
      </c>
    </row>
    <row r="2484" spans="1:13">
      <c r="A2484" s="14" t="s">
        <v>845</v>
      </c>
      <c r="B2484" t="s">
        <v>457</v>
      </c>
      <c r="C2484" t="s">
        <v>371</v>
      </c>
      <c r="D2484">
        <v>6.5</v>
      </c>
    </row>
    <row r="2485" spans="1:13">
      <c r="A2485" s="14" t="s">
        <v>846</v>
      </c>
      <c r="B2485" t="s">
        <v>354</v>
      </c>
      <c r="C2485" t="s">
        <v>365</v>
      </c>
      <c r="D2485">
        <v>99.29349999999998</v>
      </c>
      <c r="E2485">
        <v>45813.233063510364</v>
      </c>
      <c r="F2485">
        <v>2699.1785967862957</v>
      </c>
      <c r="G2485">
        <v>554.39590708354535</v>
      </c>
      <c r="H2485">
        <v>7.234839807239396E-2</v>
      </c>
      <c r="I2485">
        <v>18.559600000000003</v>
      </c>
      <c r="J2485">
        <v>45649.596367917409</v>
      </c>
      <c r="K2485">
        <v>3557.0755835255059</v>
      </c>
      <c r="L2485">
        <v>690.83331537317599</v>
      </c>
      <c r="M2485">
        <v>2.5178094920546262E-2</v>
      </c>
    </row>
    <row r="2486" spans="1:13">
      <c r="A2486" s="14" t="s">
        <v>846</v>
      </c>
      <c r="B2486" t="s">
        <v>354</v>
      </c>
      <c r="C2486" t="s">
        <v>366</v>
      </c>
      <c r="D2486">
        <v>9.6</v>
      </c>
      <c r="E2486">
        <v>52606.944444444445</v>
      </c>
      <c r="F2486">
        <v>527.08333333333337</v>
      </c>
      <c r="G2486">
        <v>0</v>
      </c>
      <c r="H2486">
        <v>0.11837073438500645</v>
      </c>
      <c r="I2486">
        <v>3.2</v>
      </c>
      <c r="J2486">
        <v>58342.708333333336</v>
      </c>
      <c r="K2486">
        <v>0</v>
      </c>
      <c r="L2486">
        <v>0</v>
      </c>
      <c r="M2486">
        <v>0.1170686853898481</v>
      </c>
    </row>
    <row r="2487" spans="1:13">
      <c r="A2487" s="14" t="s">
        <v>846</v>
      </c>
      <c r="B2487" t="s">
        <v>354</v>
      </c>
      <c r="C2487" t="s">
        <v>367</v>
      </c>
      <c r="D2487">
        <v>23.079299999999996</v>
      </c>
      <c r="E2487">
        <v>44732.477010423492</v>
      </c>
      <c r="F2487">
        <v>1799.127789837647</v>
      </c>
      <c r="G2487">
        <v>0</v>
      </c>
      <c r="H2487">
        <v>9.1960873693947582E-3</v>
      </c>
      <c r="I2487">
        <v>3.89</v>
      </c>
      <c r="J2487">
        <v>44336.889460154242</v>
      </c>
      <c r="K2487">
        <v>1360.4113110539845</v>
      </c>
      <c r="L2487">
        <v>0</v>
      </c>
      <c r="M2487">
        <v>3.627499238215798E-3</v>
      </c>
    </row>
    <row r="2488" spans="1:13">
      <c r="A2488" s="14" t="s">
        <v>846</v>
      </c>
      <c r="B2488" t="s">
        <v>354</v>
      </c>
      <c r="C2488" t="s">
        <v>368</v>
      </c>
      <c r="D2488">
        <v>7.8624999999999998</v>
      </c>
    </row>
    <row r="2489" spans="1:13">
      <c r="A2489" s="14" t="s">
        <v>846</v>
      </c>
      <c r="B2489" t="s">
        <v>354</v>
      </c>
      <c r="C2489" t="s">
        <v>369</v>
      </c>
      <c r="D2489">
        <v>50.412300000000002</v>
      </c>
      <c r="E2489">
        <v>47236.070743978496</v>
      </c>
      <c r="F2489">
        <v>4136.6944178305694</v>
      </c>
      <c r="G2489">
        <v>1085.9117715319474</v>
      </c>
      <c r="H2489">
        <v>0.10743788011056428</v>
      </c>
      <c r="I2489">
        <v>9.4428000000000001</v>
      </c>
      <c r="J2489">
        <v>42365.178054531854</v>
      </c>
      <c r="K2489">
        <v>5892.521286059221</v>
      </c>
      <c r="L2489">
        <v>1345.1815139577247</v>
      </c>
      <c r="M2489">
        <v>1.08162502864444E-3</v>
      </c>
    </row>
    <row r="2490" spans="1:13">
      <c r="A2490" s="14" t="s">
        <v>846</v>
      </c>
      <c r="B2490" t="s">
        <v>354</v>
      </c>
      <c r="C2490" t="s">
        <v>370</v>
      </c>
      <c r="D2490">
        <v>6.8393999999999933</v>
      </c>
    </row>
    <row r="2491" spans="1:13">
      <c r="A2491" s="14" t="s">
        <v>846</v>
      </c>
      <c r="B2491" t="s">
        <v>354</v>
      </c>
      <c r="C2491" t="s">
        <v>371</v>
      </c>
      <c r="D2491">
        <v>1.5</v>
      </c>
    </row>
    <row r="2492" spans="1:13">
      <c r="A2492" s="14" t="s">
        <v>847</v>
      </c>
      <c r="B2492" t="s">
        <v>355</v>
      </c>
      <c r="C2492" t="s">
        <v>365</v>
      </c>
      <c r="D2492">
        <v>105.93459999999992</v>
      </c>
      <c r="E2492">
        <v>42202.756921094136</v>
      </c>
      <c r="F2492">
        <v>2743.6715671744664</v>
      </c>
      <c r="G2492">
        <v>554.78408376488926</v>
      </c>
      <c r="H2492">
        <v>2.1047831269786859E-2</v>
      </c>
      <c r="I2492">
        <v>12.152800000000001</v>
      </c>
      <c r="J2492">
        <v>49777.829251969364</v>
      </c>
      <c r="K2492">
        <v>2044.7312553485615</v>
      </c>
      <c r="L2492">
        <v>429.80053979329858</v>
      </c>
      <c r="M2492">
        <v>0.1216380524014903</v>
      </c>
    </row>
    <row r="2493" spans="1:13">
      <c r="A2493" s="14" t="s">
        <v>847</v>
      </c>
      <c r="B2493" t="s">
        <v>355</v>
      </c>
      <c r="C2493" t="s">
        <v>366</v>
      </c>
      <c r="D2493">
        <v>9</v>
      </c>
    </row>
    <row r="2494" spans="1:13">
      <c r="A2494" s="14" t="s">
        <v>847</v>
      </c>
      <c r="B2494" t="s">
        <v>355</v>
      </c>
      <c r="C2494" t="s">
        <v>367</v>
      </c>
      <c r="D2494">
        <v>26.058300000000006</v>
      </c>
      <c r="E2494">
        <v>46149.555036207261</v>
      </c>
      <c r="F2494">
        <v>1129.6592640348754</v>
      </c>
      <c r="G2494">
        <v>0</v>
      </c>
      <c r="H2494">
        <v>9.8831242133404738E-3</v>
      </c>
      <c r="I2494">
        <v>2.6070000000000002</v>
      </c>
      <c r="J2494">
        <v>45651.908323743766</v>
      </c>
      <c r="K2494">
        <v>838.89528193325657</v>
      </c>
      <c r="L2494">
        <v>0</v>
      </c>
      <c r="M2494">
        <v>0</v>
      </c>
    </row>
    <row r="2495" spans="1:13">
      <c r="A2495" s="14" t="s">
        <v>847</v>
      </c>
      <c r="B2495" t="s">
        <v>355</v>
      </c>
      <c r="C2495" t="s">
        <v>368</v>
      </c>
      <c r="D2495">
        <v>13.101700000000001</v>
      </c>
    </row>
    <row r="2496" spans="1:13">
      <c r="A2496" s="14" t="s">
        <v>847</v>
      </c>
      <c r="B2496" t="s">
        <v>355</v>
      </c>
      <c r="C2496" t="s">
        <v>369</v>
      </c>
      <c r="D2496">
        <v>52.147100000000002</v>
      </c>
      <c r="E2496">
        <v>39440.005084974349</v>
      </c>
      <c r="F2496">
        <v>4818.0345599275888</v>
      </c>
      <c r="G2496">
        <v>1121.0318502850589</v>
      </c>
      <c r="H2496">
        <v>1.0726544402796273E-2</v>
      </c>
      <c r="I2496">
        <v>7.5457999999999998</v>
      </c>
      <c r="J2496">
        <v>53040.330824211269</v>
      </c>
      <c r="K2496">
        <v>3000.769964748602</v>
      </c>
      <c r="L2496">
        <v>684.24289008455037</v>
      </c>
      <c r="M2496">
        <v>0.18115600237569057</v>
      </c>
    </row>
    <row r="2497" spans="1:13">
      <c r="A2497" s="14" t="s">
        <v>847</v>
      </c>
      <c r="B2497" t="s">
        <v>355</v>
      </c>
      <c r="C2497" t="s">
        <v>370</v>
      </c>
      <c r="D2497">
        <v>5.1275000000000013</v>
      </c>
    </row>
    <row r="2498" spans="1:13">
      <c r="A2498" s="14" t="s">
        <v>847</v>
      </c>
      <c r="B2498" t="s">
        <v>355</v>
      </c>
      <c r="C2498" t="s">
        <v>371</v>
      </c>
      <c r="D2498">
        <v>0.5</v>
      </c>
    </row>
    <row r="2499" spans="1:13">
      <c r="A2499" s="14" t="s">
        <v>848</v>
      </c>
      <c r="B2499" t="s">
        <v>356</v>
      </c>
      <c r="C2499" t="s">
        <v>365</v>
      </c>
      <c r="D2499">
        <v>124.2159</v>
      </c>
      <c r="E2499">
        <v>45940.142370058915</v>
      </c>
      <c r="F2499">
        <v>3034.3877072097862</v>
      </c>
      <c r="G2499">
        <v>436.39590422804173</v>
      </c>
      <c r="H2499">
        <v>7.3167209395121766E-2</v>
      </c>
      <c r="I2499">
        <v>13.8872</v>
      </c>
      <c r="J2499">
        <v>47964.33382299287</v>
      </c>
      <c r="K2499">
        <v>1551.8441442479407</v>
      </c>
      <c r="L2499">
        <v>429.45302148741285</v>
      </c>
      <c r="M2499">
        <v>2.8089480015542987E-2</v>
      </c>
    </row>
    <row r="2500" spans="1:13">
      <c r="A2500" s="14" t="s">
        <v>848</v>
      </c>
      <c r="B2500" t="s">
        <v>356</v>
      </c>
      <c r="C2500" t="s">
        <v>366</v>
      </c>
      <c r="D2500">
        <v>12.4666</v>
      </c>
      <c r="E2500">
        <v>55907.793891945941</v>
      </c>
      <c r="F2500">
        <v>327.51512040171338</v>
      </c>
      <c r="G2500">
        <v>0</v>
      </c>
      <c r="H2500">
        <v>0.11872778109546403</v>
      </c>
      <c r="I2500">
        <v>1.8</v>
      </c>
      <c r="J2500">
        <v>53143.518518518526</v>
      </c>
      <c r="K2500">
        <v>0</v>
      </c>
      <c r="L2500">
        <v>0</v>
      </c>
      <c r="M2500">
        <v>0</v>
      </c>
    </row>
    <row r="2501" spans="1:13">
      <c r="A2501" s="14" t="s">
        <v>848</v>
      </c>
      <c r="B2501" t="s">
        <v>356</v>
      </c>
      <c r="C2501" t="s">
        <v>367</v>
      </c>
      <c r="D2501">
        <v>27.348799999999997</v>
      </c>
      <c r="E2501">
        <v>46629.39208027409</v>
      </c>
      <c r="F2501">
        <v>1255.338442637337</v>
      </c>
      <c r="G2501">
        <v>7.1911747498976188</v>
      </c>
      <c r="H2501">
        <v>1.2373084461329849E-2</v>
      </c>
      <c r="I2501">
        <v>2.8478000000000003</v>
      </c>
      <c r="J2501">
        <v>43051.600065547675</v>
      </c>
      <c r="K2501">
        <v>497.57707704192705</v>
      </c>
      <c r="L2501">
        <v>0</v>
      </c>
      <c r="M2501">
        <v>0</v>
      </c>
    </row>
    <row r="2502" spans="1:13">
      <c r="A2502" s="14" t="s">
        <v>848</v>
      </c>
      <c r="B2502" t="s">
        <v>356</v>
      </c>
      <c r="C2502" t="s">
        <v>368</v>
      </c>
      <c r="D2502">
        <v>13.113900000000001</v>
      </c>
      <c r="E2502">
        <v>39260.238817844671</v>
      </c>
      <c r="F2502">
        <v>1653.4364300475067</v>
      </c>
      <c r="G2502">
        <v>0</v>
      </c>
      <c r="H2502">
        <v>1.4621211521712868E-2</v>
      </c>
      <c r="I2502">
        <v>0.23080000000000001</v>
      </c>
      <c r="J2502">
        <v>38625</v>
      </c>
      <c r="K2502">
        <v>0</v>
      </c>
      <c r="L2502">
        <v>0</v>
      </c>
      <c r="M2502">
        <v>0</v>
      </c>
    </row>
    <row r="2503" spans="1:13">
      <c r="A2503" s="14" t="s">
        <v>848</v>
      </c>
      <c r="B2503" t="s">
        <v>356</v>
      </c>
      <c r="C2503" t="s">
        <v>369</v>
      </c>
      <c r="D2503">
        <v>56.267700000000012</v>
      </c>
      <c r="E2503">
        <v>46455.596831456278</v>
      </c>
      <c r="F2503">
        <v>5064.1316421321635</v>
      </c>
      <c r="G2503">
        <v>891.16224761275123</v>
      </c>
      <c r="H2503">
        <v>0.11653480626255665</v>
      </c>
      <c r="I2503">
        <v>2.7909999999999999</v>
      </c>
      <c r="J2503">
        <v>45234.339543771646</v>
      </c>
      <c r="K2503">
        <v>5952.6227158724478</v>
      </c>
      <c r="L2503">
        <v>1910.9100680759586</v>
      </c>
      <c r="M2503">
        <v>2.5962996411697348E-2</v>
      </c>
    </row>
    <row r="2504" spans="1:13">
      <c r="A2504" s="14" t="s">
        <v>848</v>
      </c>
      <c r="B2504" t="s">
        <v>356</v>
      </c>
      <c r="C2504" t="s">
        <v>370</v>
      </c>
      <c r="D2504">
        <v>10.123099999999997</v>
      </c>
      <c r="E2504">
        <v>39505.29111635765</v>
      </c>
      <c r="F2504">
        <v>2818.3224506327124</v>
      </c>
      <c r="G2504">
        <v>371.31807450286982</v>
      </c>
      <c r="H2504">
        <v>0</v>
      </c>
      <c r="I2504">
        <v>3.3843999999999999</v>
      </c>
      <c r="J2504">
        <v>46225.038903990862</v>
      </c>
      <c r="K2504">
        <v>0</v>
      </c>
      <c r="L2504">
        <v>186.31071977307647</v>
      </c>
      <c r="M2504">
        <v>2.9903134787945915E-2</v>
      </c>
    </row>
    <row r="2505" spans="1:13">
      <c r="A2505" s="14" t="s">
        <v>848</v>
      </c>
      <c r="B2505" t="s">
        <v>356</v>
      </c>
      <c r="C2505" t="s">
        <v>371</v>
      </c>
      <c r="D2505">
        <v>4.8958000000000004</v>
      </c>
    </row>
    <row r="2506" spans="1:13">
      <c r="A2506" s="14" t="s">
        <v>849</v>
      </c>
      <c r="B2506" t="s">
        <v>357</v>
      </c>
      <c r="C2506" t="s">
        <v>365</v>
      </c>
      <c r="D2506">
        <v>225.76668284175418</v>
      </c>
      <c r="E2506">
        <v>44367.963815196992</v>
      </c>
      <c r="F2506">
        <v>1983.0549590605904</v>
      </c>
      <c r="G2506">
        <v>421.53965679119671</v>
      </c>
      <c r="H2506">
        <v>2.8632468717612432E-2</v>
      </c>
      <c r="I2506">
        <v>37.370000000000005</v>
      </c>
      <c r="J2506">
        <v>51299.508027829805</v>
      </c>
      <c r="K2506">
        <v>1769.8421193470699</v>
      </c>
      <c r="L2506">
        <v>378.87155472303994</v>
      </c>
      <c r="M2506">
        <v>0.10899917169204876</v>
      </c>
    </row>
    <row r="2507" spans="1:13">
      <c r="A2507" s="14" t="s">
        <v>849</v>
      </c>
      <c r="B2507" t="s">
        <v>357</v>
      </c>
      <c r="C2507" t="s">
        <v>366</v>
      </c>
      <c r="D2507">
        <v>21.123082841754297</v>
      </c>
      <c r="E2507">
        <v>55146.93769181797</v>
      </c>
      <c r="F2507">
        <v>157.78946780493669</v>
      </c>
      <c r="G2507">
        <v>0</v>
      </c>
      <c r="H2507">
        <v>9.2641026028792262E-2</v>
      </c>
      <c r="I2507">
        <v>2.5</v>
      </c>
      <c r="J2507">
        <v>67185</v>
      </c>
      <c r="K2507">
        <v>0</v>
      </c>
      <c r="L2507">
        <v>0</v>
      </c>
      <c r="M2507">
        <v>0.26352013098161792</v>
      </c>
    </row>
    <row r="2508" spans="1:13">
      <c r="A2508" s="14" t="s">
        <v>849</v>
      </c>
      <c r="B2508" t="s">
        <v>357</v>
      </c>
      <c r="C2508" t="s">
        <v>367</v>
      </c>
      <c r="D2508">
        <v>50.198399999999999</v>
      </c>
      <c r="E2508">
        <v>46823.727549085212</v>
      </c>
      <c r="F2508">
        <v>1063.4402690125582</v>
      </c>
      <c r="G2508">
        <v>0</v>
      </c>
      <c r="H2508">
        <v>1.0673212452141104E-2</v>
      </c>
      <c r="I2508">
        <v>8.7100000000000009</v>
      </c>
      <c r="J2508">
        <v>50007.362227324906</v>
      </c>
      <c r="K2508">
        <v>1310.792192881745</v>
      </c>
      <c r="L2508">
        <v>0</v>
      </c>
      <c r="M2508">
        <v>1.5582313458985544E-2</v>
      </c>
    </row>
    <row r="2509" spans="1:13">
      <c r="A2509" s="14" t="s">
        <v>849</v>
      </c>
      <c r="B2509" t="s">
        <v>357</v>
      </c>
      <c r="C2509" t="s">
        <v>368</v>
      </c>
      <c r="D2509">
        <v>30.23</v>
      </c>
      <c r="E2509">
        <v>39705.579446465985</v>
      </c>
      <c r="F2509">
        <v>788.48825669864368</v>
      </c>
      <c r="G2509">
        <v>0</v>
      </c>
      <c r="H2509">
        <v>0</v>
      </c>
      <c r="I2509">
        <v>4.8</v>
      </c>
      <c r="J2509">
        <v>37733.333333333336</v>
      </c>
      <c r="K2509">
        <v>86.875</v>
      </c>
      <c r="L2509">
        <v>0</v>
      </c>
      <c r="M2509">
        <v>0</v>
      </c>
    </row>
    <row r="2510" spans="1:13">
      <c r="A2510" s="14" t="s">
        <v>849</v>
      </c>
      <c r="B2510" t="s">
        <v>357</v>
      </c>
      <c r="C2510" t="s">
        <v>369</v>
      </c>
      <c r="D2510">
        <v>108.85429999999999</v>
      </c>
      <c r="E2510">
        <v>42356.054139952823</v>
      </c>
      <c r="F2510">
        <v>3145.1526489996268</v>
      </c>
      <c r="G2510">
        <v>874.2843415464522</v>
      </c>
      <c r="H2510">
        <v>3.229341576600276E-2</v>
      </c>
      <c r="I2510">
        <v>18.400700000000001</v>
      </c>
      <c r="J2510">
        <v>54186.970513802917</v>
      </c>
      <c r="K2510">
        <v>2951.2464199731539</v>
      </c>
      <c r="L2510">
        <v>769.4506187264617</v>
      </c>
      <c r="M2510">
        <v>0.1513682183298749</v>
      </c>
    </row>
    <row r="2511" spans="1:13">
      <c r="A2511" s="14" t="s">
        <v>849</v>
      </c>
      <c r="B2511" t="s">
        <v>357</v>
      </c>
      <c r="C2511" t="s">
        <v>370</v>
      </c>
      <c r="D2511">
        <v>11</v>
      </c>
      <c r="E2511">
        <v>45253.030303030304</v>
      </c>
      <c r="F2511">
        <v>1814.6363636363637</v>
      </c>
      <c r="G2511">
        <v>0</v>
      </c>
      <c r="H2511">
        <v>1.1192461143949431E-2</v>
      </c>
      <c r="I2511">
        <v>2.8</v>
      </c>
      <c r="J2511">
        <v>46232.738095238099</v>
      </c>
      <c r="K2511">
        <v>0</v>
      </c>
      <c r="L2511">
        <v>0</v>
      </c>
      <c r="M2511">
        <v>4.4764455202070286E-2</v>
      </c>
    </row>
    <row r="2512" spans="1:13">
      <c r="A2512" s="14" t="s">
        <v>849</v>
      </c>
      <c r="B2512" t="s">
        <v>357</v>
      </c>
      <c r="C2512" t="s">
        <v>371</v>
      </c>
      <c r="D2512">
        <v>4.3609</v>
      </c>
    </row>
    <row r="2513" spans="1:13">
      <c r="A2513" s="14" t="s">
        <v>850</v>
      </c>
      <c r="B2513" t="s">
        <v>358</v>
      </c>
      <c r="C2513" t="s">
        <v>365</v>
      </c>
      <c r="D2513">
        <v>239.00891647058825</v>
      </c>
      <c r="E2513">
        <v>47736.076931690492</v>
      </c>
      <c r="F2513">
        <v>2014.7554204709238</v>
      </c>
      <c r="G2513">
        <v>317.80487992525258</v>
      </c>
      <c r="H2513">
        <v>5.7288448117094076E-2</v>
      </c>
      <c r="I2513">
        <v>57.847000000000016</v>
      </c>
      <c r="J2513">
        <v>49756.514771725429</v>
      </c>
      <c r="K2513">
        <v>1956.3958372949326</v>
      </c>
      <c r="L2513">
        <v>251.80164917800406</v>
      </c>
      <c r="M2513">
        <v>7.4217068908054712E-2</v>
      </c>
    </row>
    <row r="2514" spans="1:13">
      <c r="A2514" s="14" t="s">
        <v>850</v>
      </c>
      <c r="B2514" t="s">
        <v>358</v>
      </c>
      <c r="C2514" t="s">
        <v>366</v>
      </c>
      <c r="D2514">
        <v>24.933299999999999</v>
      </c>
      <c r="E2514">
        <v>52834.399344116762</v>
      </c>
      <c r="F2514">
        <v>100.93569643809684</v>
      </c>
      <c r="G2514">
        <v>101.66965463857572</v>
      </c>
      <c r="H2514">
        <v>6.7892935470349844E-2</v>
      </c>
      <c r="I2514">
        <v>10.5</v>
      </c>
      <c r="J2514">
        <v>51780.952380952382</v>
      </c>
      <c r="K2514">
        <v>119.04761904761905</v>
      </c>
      <c r="L2514">
        <v>0</v>
      </c>
      <c r="M2514">
        <v>8.8414227604979037E-2</v>
      </c>
    </row>
    <row r="2515" spans="1:13">
      <c r="A2515" s="14" t="s">
        <v>850</v>
      </c>
      <c r="B2515" t="s">
        <v>358</v>
      </c>
      <c r="C2515" t="s">
        <v>367</v>
      </c>
      <c r="D2515">
        <v>70.219899999999996</v>
      </c>
      <c r="E2515">
        <v>47185.716416096693</v>
      </c>
      <c r="F2515">
        <v>724.68160735062293</v>
      </c>
      <c r="G2515">
        <v>0</v>
      </c>
      <c r="H2515">
        <v>4.3947560260929521E-3</v>
      </c>
      <c r="I2515">
        <v>22.639099999999996</v>
      </c>
      <c r="J2515">
        <v>48360.184849810001</v>
      </c>
      <c r="K2515">
        <v>1250.6981284591704</v>
      </c>
      <c r="L2515">
        <v>0</v>
      </c>
      <c r="M2515">
        <v>3.8168094998540978E-3</v>
      </c>
    </row>
    <row r="2516" spans="1:13">
      <c r="A2516" s="14" t="s">
        <v>850</v>
      </c>
      <c r="B2516" t="s">
        <v>358</v>
      </c>
      <c r="C2516" t="s">
        <v>368</v>
      </c>
      <c r="D2516">
        <v>15.15</v>
      </c>
      <c r="E2516">
        <v>42221.5304730473</v>
      </c>
      <c r="F2516">
        <v>0</v>
      </c>
      <c r="G2516">
        <v>0</v>
      </c>
      <c r="H2516">
        <v>0</v>
      </c>
      <c r="I2516">
        <v>2</v>
      </c>
      <c r="J2516">
        <v>45483.333333333328</v>
      </c>
      <c r="K2516">
        <v>0</v>
      </c>
      <c r="L2516">
        <v>0</v>
      </c>
      <c r="M2516">
        <v>0</v>
      </c>
    </row>
    <row r="2517" spans="1:13">
      <c r="A2517" s="14" t="s">
        <v>850</v>
      </c>
      <c r="B2517" t="s">
        <v>358</v>
      </c>
      <c r="C2517" t="s">
        <v>369</v>
      </c>
      <c r="D2517">
        <v>105.90761647058824</v>
      </c>
      <c r="E2517">
        <v>48233.812380421587</v>
      </c>
      <c r="F2517">
        <v>2990.5726382574012</v>
      </c>
      <c r="G2517">
        <v>665.85532136476684</v>
      </c>
      <c r="H2517">
        <v>0.10260312277004319</v>
      </c>
      <c r="I2517">
        <v>16.877399999999998</v>
      </c>
      <c r="J2517">
        <v>54474.414453648082</v>
      </c>
      <c r="K2517">
        <v>3085.3816346119665</v>
      </c>
      <c r="L2517">
        <v>824.36453482171419</v>
      </c>
      <c r="M2517">
        <v>0.17452859811238541</v>
      </c>
    </row>
    <row r="2518" spans="1:13">
      <c r="A2518" s="14" t="s">
        <v>850</v>
      </c>
      <c r="B2518" t="s">
        <v>358</v>
      </c>
      <c r="C2518" t="s">
        <v>370</v>
      </c>
      <c r="D2518">
        <v>15.321800000000001</v>
      </c>
      <c r="E2518">
        <v>43918.287342218253</v>
      </c>
      <c r="F2518">
        <v>6271.9171376731183</v>
      </c>
      <c r="G2518">
        <v>189.53974076152932</v>
      </c>
      <c r="H2518">
        <v>6.0834078804915181E-3</v>
      </c>
      <c r="I2518">
        <v>4.0905000000000005</v>
      </c>
      <c r="J2518">
        <v>40784.231756508976</v>
      </c>
      <c r="K2518">
        <v>5957.1519374159643</v>
      </c>
      <c r="L2518">
        <v>77.80955873365113</v>
      </c>
      <c r="M2518">
        <v>0</v>
      </c>
    </row>
    <row r="2519" spans="1:13">
      <c r="A2519" s="14" t="s">
        <v>850</v>
      </c>
      <c r="B2519" t="s">
        <v>358</v>
      </c>
      <c r="C2519" t="s">
        <v>371</v>
      </c>
      <c r="D2519">
        <v>7.4762999999999993</v>
      </c>
    </row>
    <row r="2520" spans="1:13">
      <c r="A2520" s="14" t="s">
        <v>851</v>
      </c>
      <c r="B2520" t="s">
        <v>458</v>
      </c>
      <c r="C2520" t="s">
        <v>365</v>
      </c>
      <c r="D2520">
        <v>200.3011910793935</v>
      </c>
      <c r="E2520">
        <v>46298.641028337763</v>
      </c>
      <c r="F2520">
        <v>2204.9066589171921</v>
      </c>
      <c r="G2520">
        <v>500.13222317930553</v>
      </c>
      <c r="H2520">
        <v>4.5742523945806475E-2</v>
      </c>
      <c r="I2520">
        <v>42.4298</v>
      </c>
      <c r="J2520">
        <v>46675.5851822697</v>
      </c>
      <c r="K2520">
        <v>1616.2991576674883</v>
      </c>
      <c r="L2520">
        <v>345.43575505894438</v>
      </c>
      <c r="M2520">
        <v>2.9002878701481823E-2</v>
      </c>
    </row>
    <row r="2521" spans="1:13">
      <c r="A2521" s="14" t="s">
        <v>851</v>
      </c>
      <c r="B2521" t="s">
        <v>458</v>
      </c>
      <c r="C2521" t="s">
        <v>366</v>
      </c>
      <c r="D2521">
        <v>26.8</v>
      </c>
      <c r="E2521">
        <v>51799.284825870644</v>
      </c>
      <c r="F2521">
        <v>0</v>
      </c>
      <c r="G2521">
        <v>0</v>
      </c>
      <c r="H2521">
        <v>7.7604127585368554E-2</v>
      </c>
      <c r="I2521">
        <v>7</v>
      </c>
      <c r="J2521">
        <v>56110.714285714283</v>
      </c>
      <c r="K2521">
        <v>0</v>
      </c>
      <c r="L2521">
        <v>0</v>
      </c>
      <c r="M2521">
        <v>0.10406212208007129</v>
      </c>
    </row>
    <row r="2522" spans="1:13">
      <c r="A2522" s="14" t="s">
        <v>851</v>
      </c>
      <c r="B2522" t="s">
        <v>458</v>
      </c>
      <c r="C2522" t="s">
        <v>367</v>
      </c>
      <c r="D2522">
        <v>48.509400000000007</v>
      </c>
      <c r="E2522">
        <v>47215.629032723555</v>
      </c>
      <c r="F2522">
        <v>625.34271708163772</v>
      </c>
      <c r="G2522">
        <v>0</v>
      </c>
      <c r="H2522">
        <v>1.6396085685432743E-2</v>
      </c>
      <c r="I2522">
        <v>11.9765</v>
      </c>
      <c r="J2522">
        <v>45880.156626170698</v>
      </c>
      <c r="K2522">
        <v>575.54377322256084</v>
      </c>
      <c r="L2522">
        <v>0</v>
      </c>
      <c r="M2522">
        <v>0</v>
      </c>
    </row>
    <row r="2523" spans="1:13">
      <c r="A2523" s="14" t="s">
        <v>851</v>
      </c>
      <c r="B2523" t="s">
        <v>458</v>
      </c>
      <c r="C2523" t="s">
        <v>368</v>
      </c>
      <c r="D2523">
        <v>21.999991079393396</v>
      </c>
      <c r="E2523">
        <v>42652.653658524723</v>
      </c>
      <c r="F2523">
        <v>1203.4095788701561</v>
      </c>
      <c r="G2523">
        <v>0</v>
      </c>
      <c r="H2523">
        <v>5.3669046007616492E-3</v>
      </c>
      <c r="I2523">
        <v>2.9</v>
      </c>
      <c r="J2523">
        <v>36474.425287356324</v>
      </c>
      <c r="K2523">
        <v>1696.5517241379312</v>
      </c>
      <c r="L2523">
        <v>0</v>
      </c>
      <c r="M2523">
        <v>0</v>
      </c>
    </row>
    <row r="2524" spans="1:13">
      <c r="A2524" s="14" t="s">
        <v>851</v>
      </c>
      <c r="B2524" t="s">
        <v>458</v>
      </c>
      <c r="C2524" t="s">
        <v>369</v>
      </c>
      <c r="D2524">
        <v>84.250899999999973</v>
      </c>
      <c r="E2524">
        <v>45659.884948805702</v>
      </c>
      <c r="F2524">
        <v>3716.1328840404067</v>
      </c>
      <c r="G2524">
        <v>1076.6679050312821</v>
      </c>
      <c r="H2524">
        <v>6.8568646676712794E-2</v>
      </c>
      <c r="I2524">
        <v>16.014800000000001</v>
      </c>
      <c r="J2524">
        <v>44917.158815595569</v>
      </c>
      <c r="K2524">
        <v>2849.3749531683193</v>
      </c>
      <c r="L2524">
        <v>873.72305617304005</v>
      </c>
      <c r="M2524">
        <v>1.8760394273607029E-2</v>
      </c>
    </row>
    <row r="2525" spans="1:13">
      <c r="A2525" s="14" t="s">
        <v>851</v>
      </c>
      <c r="B2525" t="s">
        <v>458</v>
      </c>
      <c r="C2525" t="s">
        <v>370</v>
      </c>
      <c r="D2525">
        <v>14.740899999999998</v>
      </c>
      <c r="E2525">
        <v>42319.727707715734</v>
      </c>
      <c r="F2525">
        <v>4827.3775685338078</v>
      </c>
      <c r="G2525">
        <v>642.21587555712347</v>
      </c>
      <c r="H2525">
        <v>1.179665556634729E-2</v>
      </c>
      <c r="I2525">
        <v>3.5385</v>
      </c>
      <c r="J2525">
        <v>44626.791013141155</v>
      </c>
      <c r="K2525">
        <v>3146.5536244171258</v>
      </c>
      <c r="L2525">
        <v>187.72643775611135</v>
      </c>
      <c r="M2525">
        <v>2.486404389306782E-2</v>
      </c>
    </row>
    <row r="2526" spans="1:13">
      <c r="A2526" s="14" t="s">
        <v>851</v>
      </c>
      <c r="B2526" t="s">
        <v>458</v>
      </c>
      <c r="C2526" t="s">
        <v>371</v>
      </c>
      <c r="D2526">
        <v>4</v>
      </c>
    </row>
    <row r="2527" spans="1:13">
      <c r="A2527" s="14" t="s">
        <v>852</v>
      </c>
      <c r="B2527" t="s">
        <v>359</v>
      </c>
      <c r="C2527" t="s">
        <v>365</v>
      </c>
      <c r="D2527">
        <v>138.43363332704286</v>
      </c>
      <c r="E2527">
        <v>44652.992500961773</v>
      </c>
      <c r="F2527">
        <v>2928.2743669836996</v>
      </c>
      <c r="G2527">
        <v>582.68356826184288</v>
      </c>
      <c r="H2527">
        <v>4.8487028028689962E-2</v>
      </c>
      <c r="I2527">
        <v>23.980299999999996</v>
      </c>
      <c r="J2527">
        <v>40831.451893151185</v>
      </c>
      <c r="K2527">
        <v>3360.0864042568278</v>
      </c>
      <c r="L2527">
        <v>473.50992272823947</v>
      </c>
      <c r="M2527">
        <v>1.5052628189707582E-3</v>
      </c>
    </row>
    <row r="2528" spans="1:13">
      <c r="A2528" s="14" t="s">
        <v>852</v>
      </c>
      <c r="B2528" t="s">
        <v>359</v>
      </c>
      <c r="C2528" t="s">
        <v>366</v>
      </c>
      <c r="D2528">
        <v>15.9933</v>
      </c>
      <c r="E2528">
        <v>46405.870843832512</v>
      </c>
      <c r="F2528">
        <v>684.59917590491023</v>
      </c>
      <c r="G2528">
        <v>0</v>
      </c>
      <c r="H2528">
        <v>6.8578061165653306E-2</v>
      </c>
      <c r="I2528">
        <v>6.5266000000000002</v>
      </c>
      <c r="J2528">
        <v>39418.6711559873</v>
      </c>
      <c r="K2528">
        <v>0</v>
      </c>
      <c r="L2528">
        <v>0</v>
      </c>
      <c r="M2528">
        <v>0</v>
      </c>
    </row>
    <row r="2529" spans="1:13">
      <c r="A2529" s="14" t="s">
        <v>852</v>
      </c>
      <c r="B2529" t="s">
        <v>359</v>
      </c>
      <c r="C2529" t="s">
        <v>367</v>
      </c>
      <c r="D2529">
        <v>31.955300000000001</v>
      </c>
      <c r="E2529">
        <v>44738.107922107854</v>
      </c>
      <c r="F2529">
        <v>1350.7931391662728</v>
      </c>
      <c r="G2529">
        <v>0</v>
      </c>
      <c r="H2529">
        <v>2.4924440298866452E-3</v>
      </c>
      <c r="I2529">
        <v>3.7832000000000003</v>
      </c>
      <c r="J2529">
        <v>44063.968774229928</v>
      </c>
      <c r="K2529">
        <v>2593.3072531190523</v>
      </c>
      <c r="L2529">
        <v>0</v>
      </c>
      <c r="M2529">
        <v>0</v>
      </c>
    </row>
    <row r="2530" spans="1:13">
      <c r="A2530" s="14" t="s">
        <v>852</v>
      </c>
      <c r="B2530" t="s">
        <v>359</v>
      </c>
      <c r="C2530" t="s">
        <v>368</v>
      </c>
      <c r="D2530">
        <v>13.8467</v>
      </c>
      <c r="E2530">
        <v>38472.288776387155</v>
      </c>
      <c r="F2530">
        <v>831.24498978095858</v>
      </c>
      <c r="G2530">
        <v>0</v>
      </c>
      <c r="H2530">
        <v>0</v>
      </c>
      <c r="I2530">
        <v>1.5</v>
      </c>
      <c r="J2530">
        <v>39672.222222222226</v>
      </c>
      <c r="K2530">
        <v>792</v>
      </c>
      <c r="L2530">
        <v>0</v>
      </c>
      <c r="M2530">
        <v>0</v>
      </c>
    </row>
    <row r="2531" spans="1:13">
      <c r="A2531" s="14" t="s">
        <v>852</v>
      </c>
      <c r="B2531" t="s">
        <v>359</v>
      </c>
      <c r="C2531" t="s">
        <v>369</v>
      </c>
      <c r="D2531">
        <v>65.560633327042808</v>
      </c>
      <c r="E2531">
        <v>45278.175957495194</v>
      </c>
      <c r="F2531">
        <v>4367.3617149438714</v>
      </c>
      <c r="G2531">
        <v>1158.0312170151597</v>
      </c>
      <c r="H2531">
        <v>8.1128817958301874E-2</v>
      </c>
      <c r="I2531">
        <v>9.0710000000000015</v>
      </c>
      <c r="J2531">
        <v>40844.497758424273</v>
      </c>
      <c r="K2531">
        <v>4460.6405027009141</v>
      </c>
      <c r="L2531">
        <v>765.81303053687566</v>
      </c>
      <c r="M2531">
        <v>3.8815343941896755E-3</v>
      </c>
    </row>
    <row r="2532" spans="1:13">
      <c r="A2532" s="14" t="s">
        <v>852</v>
      </c>
      <c r="B2532" t="s">
        <v>359</v>
      </c>
      <c r="C2532" t="s">
        <v>370</v>
      </c>
      <c r="D2532">
        <v>3.3792999999999989</v>
      </c>
    </row>
    <row r="2533" spans="1:13">
      <c r="A2533" s="14" t="s">
        <v>852</v>
      </c>
      <c r="B2533" t="s">
        <v>359</v>
      </c>
      <c r="C2533" t="s">
        <v>371</v>
      </c>
      <c r="D2533">
        <v>7.6983999999999995</v>
      </c>
      <c r="E2533">
        <v>44919.903670459666</v>
      </c>
      <c r="F2533">
        <v>2256.1311441338457</v>
      </c>
      <c r="G2533">
        <v>615.93882293111199</v>
      </c>
      <c r="H2533">
        <v>0</v>
      </c>
      <c r="I2533">
        <v>3.08</v>
      </c>
      <c r="J2533">
        <v>40396.428571428572</v>
      </c>
      <c r="K2533">
        <v>8637.4707792207773</v>
      </c>
      <c r="L2533">
        <v>1431.2402597402595</v>
      </c>
      <c r="M2533">
        <v>0</v>
      </c>
    </row>
    <row r="2534" spans="1:13">
      <c r="A2534" s="14" t="s">
        <v>853</v>
      </c>
      <c r="B2534" t="s">
        <v>360</v>
      </c>
      <c r="C2534" t="s">
        <v>365</v>
      </c>
      <c r="D2534">
        <v>114.43829999999993</v>
      </c>
      <c r="E2534">
        <v>42702.858134033828</v>
      </c>
      <c r="F2534">
        <v>2657.6448619037519</v>
      </c>
      <c r="G2534">
        <v>538.52302944031862</v>
      </c>
      <c r="H2534">
        <v>2.2947370192682143E-2</v>
      </c>
      <c r="I2534">
        <v>7.9076999999999993</v>
      </c>
      <c r="J2534">
        <v>44910.634782132183</v>
      </c>
      <c r="K2534">
        <v>2287.83590677441</v>
      </c>
      <c r="L2534">
        <v>337.00317412142601</v>
      </c>
      <c r="M2534">
        <v>6.2324615035014387E-2</v>
      </c>
    </row>
    <row r="2535" spans="1:13">
      <c r="A2535" s="14" t="s">
        <v>853</v>
      </c>
      <c r="B2535" t="s">
        <v>360</v>
      </c>
      <c r="C2535" t="s">
        <v>366</v>
      </c>
      <c r="D2535">
        <v>14.399999999999999</v>
      </c>
      <c r="E2535">
        <v>52374.131944444453</v>
      </c>
      <c r="F2535">
        <v>91.3888888888889</v>
      </c>
      <c r="G2535">
        <v>0</v>
      </c>
      <c r="H2535">
        <v>0.10796640915627789</v>
      </c>
      <c r="I2535">
        <v>1.75</v>
      </c>
      <c r="J2535">
        <v>63408.333333333336</v>
      </c>
      <c r="K2535">
        <v>205.71428571428572</v>
      </c>
      <c r="L2535">
        <v>0</v>
      </c>
      <c r="M2535">
        <v>0.20895205087226165</v>
      </c>
    </row>
    <row r="2536" spans="1:13">
      <c r="A2536" s="14" t="s">
        <v>853</v>
      </c>
      <c r="B2536" t="s">
        <v>360</v>
      </c>
      <c r="C2536" t="s">
        <v>367</v>
      </c>
      <c r="D2536">
        <v>19.389000000000003</v>
      </c>
      <c r="E2536">
        <v>46027.989237884016</v>
      </c>
      <c r="F2536">
        <v>1496.0410542059929</v>
      </c>
      <c r="G2536">
        <v>0</v>
      </c>
      <c r="H2536">
        <v>1.1976933566624808E-2</v>
      </c>
      <c r="I2536">
        <v>1.7633000000000001</v>
      </c>
      <c r="J2536">
        <v>42027.147016011644</v>
      </c>
      <c r="K2536">
        <v>0</v>
      </c>
      <c r="L2536">
        <v>0</v>
      </c>
      <c r="M2536">
        <v>0</v>
      </c>
    </row>
    <row r="2537" spans="1:13">
      <c r="A2537" s="14" t="s">
        <v>853</v>
      </c>
      <c r="B2537" t="s">
        <v>360</v>
      </c>
      <c r="C2537" t="s">
        <v>368</v>
      </c>
      <c r="D2537">
        <v>12.8629</v>
      </c>
    </row>
    <row r="2538" spans="1:13">
      <c r="A2538" s="14" t="s">
        <v>853</v>
      </c>
      <c r="B2538" t="s">
        <v>360</v>
      </c>
      <c r="C2538" t="s">
        <v>369</v>
      </c>
      <c r="D2538">
        <v>57.136400000000016</v>
      </c>
      <c r="E2538">
        <v>40019.228897865447</v>
      </c>
      <c r="F2538">
        <v>4063.2120679636782</v>
      </c>
      <c r="G2538">
        <v>1058.6440517778506</v>
      </c>
      <c r="H2538">
        <v>7.1806860584353116E-3</v>
      </c>
      <c r="I2538">
        <v>3.5011000000000001</v>
      </c>
      <c r="J2538">
        <v>38566.410080641319</v>
      </c>
      <c r="K2538">
        <v>3076.6102082202738</v>
      </c>
      <c r="L2538">
        <v>761.1664905315472</v>
      </c>
      <c r="M2538">
        <v>0</v>
      </c>
    </row>
    <row r="2539" spans="1:13">
      <c r="A2539" s="14" t="s">
        <v>853</v>
      </c>
      <c r="B2539" t="s">
        <v>360</v>
      </c>
      <c r="C2539" t="s">
        <v>370</v>
      </c>
      <c r="D2539">
        <v>8.8999999999999968</v>
      </c>
    </row>
    <row r="2540" spans="1:13">
      <c r="A2540" s="14" t="s">
        <v>853</v>
      </c>
      <c r="B2540" t="s">
        <v>360</v>
      </c>
      <c r="C2540" t="s">
        <v>371</v>
      </c>
      <c r="D2540">
        <v>1.75</v>
      </c>
    </row>
    <row r="2541" spans="1:13">
      <c r="A2541" s="14" t="s">
        <v>854</v>
      </c>
      <c r="B2541" t="s">
        <v>361</v>
      </c>
      <c r="C2541" t="s">
        <v>365</v>
      </c>
      <c r="D2541">
        <v>94.447400000000016</v>
      </c>
      <c r="E2541">
        <v>47792.652175531934</v>
      </c>
      <c r="F2541">
        <v>2028.9357885976744</v>
      </c>
      <c r="G2541">
        <v>329.37063381310645</v>
      </c>
      <c r="H2541">
        <v>5.8986965510338836E-2</v>
      </c>
      <c r="I2541">
        <v>12.080400000000001</v>
      </c>
      <c r="J2541">
        <v>46451.079451701371</v>
      </c>
      <c r="K2541">
        <v>2761.3365451475111</v>
      </c>
      <c r="L2541">
        <v>599.23595245190552</v>
      </c>
      <c r="M2541">
        <v>0</v>
      </c>
    </row>
    <row r="2542" spans="1:13">
      <c r="A2542" s="14" t="s">
        <v>854</v>
      </c>
      <c r="B2542" t="s">
        <v>361</v>
      </c>
      <c r="C2542" t="s">
        <v>366</v>
      </c>
      <c r="D2542">
        <v>10.299999999999999</v>
      </c>
    </row>
    <row r="2543" spans="1:13">
      <c r="A2543" s="14" t="s">
        <v>854</v>
      </c>
      <c r="B2543" t="s">
        <v>361</v>
      </c>
      <c r="C2543" t="s">
        <v>367</v>
      </c>
      <c r="D2543">
        <v>18.739999999999998</v>
      </c>
      <c r="E2543">
        <v>46769.074617573824</v>
      </c>
      <c r="F2543">
        <v>831.53681963713984</v>
      </c>
      <c r="G2543">
        <v>0</v>
      </c>
      <c r="H2543">
        <v>5.1509536873324052E-3</v>
      </c>
      <c r="I2543">
        <v>2.8998999999999997</v>
      </c>
      <c r="J2543">
        <v>48216.406672069163</v>
      </c>
      <c r="K2543">
        <v>574.84740853132871</v>
      </c>
      <c r="L2543">
        <v>0</v>
      </c>
      <c r="M2543">
        <v>0</v>
      </c>
    </row>
    <row r="2544" spans="1:13">
      <c r="A2544" s="14" t="s">
        <v>854</v>
      </c>
      <c r="B2544" t="s">
        <v>361</v>
      </c>
      <c r="C2544" t="s">
        <v>368</v>
      </c>
      <c r="D2544">
        <v>8</v>
      </c>
    </row>
    <row r="2545" spans="1:13">
      <c r="A2545" s="14" t="s">
        <v>854</v>
      </c>
      <c r="B2545" t="s">
        <v>361</v>
      </c>
      <c r="C2545" t="s">
        <v>369</v>
      </c>
      <c r="D2545">
        <v>42.262399999999985</v>
      </c>
      <c r="E2545">
        <v>47951.599530552005</v>
      </c>
      <c r="F2545">
        <v>3633.2920042401774</v>
      </c>
      <c r="G2545">
        <v>681.87372226849402</v>
      </c>
      <c r="H2545">
        <v>8.7421921595215904E-2</v>
      </c>
      <c r="I2545">
        <v>6.6805000000000003</v>
      </c>
      <c r="J2545">
        <v>46952.378190255222</v>
      </c>
      <c r="K2545">
        <v>4619.1228201481927</v>
      </c>
      <c r="L2545">
        <v>1083.6030237257689</v>
      </c>
      <c r="M2545">
        <v>0</v>
      </c>
    </row>
    <row r="2546" spans="1:13">
      <c r="A2546" s="14" t="s">
        <v>854</v>
      </c>
      <c r="B2546" t="s">
        <v>361</v>
      </c>
      <c r="C2546" t="s">
        <v>370</v>
      </c>
      <c r="D2546">
        <v>7.7650000000000015</v>
      </c>
    </row>
    <row r="2547" spans="1:13">
      <c r="A2547" s="14" t="s">
        <v>854</v>
      </c>
      <c r="B2547" t="s">
        <v>361</v>
      </c>
      <c r="C2547" t="s">
        <v>371</v>
      </c>
      <c r="D2547">
        <v>7.3800000000000008</v>
      </c>
    </row>
    <row r="2548" spans="1:13">
      <c r="A2548" s="14" t="s">
        <v>855</v>
      </c>
      <c r="B2548" t="s">
        <v>459</v>
      </c>
      <c r="C2548" t="s">
        <v>365</v>
      </c>
      <c r="D2548">
        <v>218.92840000000007</v>
      </c>
      <c r="E2548">
        <v>45745.501124264032</v>
      </c>
      <c r="F2548">
        <v>2054.2928646991422</v>
      </c>
      <c r="G2548">
        <v>427.89628938045473</v>
      </c>
      <c r="H2548">
        <v>3.681209717238236E-2</v>
      </c>
      <c r="I2548">
        <v>45.339400000000005</v>
      </c>
      <c r="J2548">
        <v>42853.998867430972</v>
      </c>
      <c r="K2548">
        <v>4123.6531581803019</v>
      </c>
      <c r="L2548">
        <v>626.96903796697779</v>
      </c>
      <c r="M2548">
        <v>2.535899521991981E-2</v>
      </c>
    </row>
    <row r="2549" spans="1:13">
      <c r="A2549" s="14" t="s">
        <v>855</v>
      </c>
      <c r="B2549" t="s">
        <v>459</v>
      </c>
      <c r="C2549" t="s">
        <v>366</v>
      </c>
      <c r="D2549">
        <v>17.225000000000001</v>
      </c>
      <c r="E2549">
        <v>51490.677310111263</v>
      </c>
      <c r="F2549">
        <v>246.73439767779388</v>
      </c>
      <c r="G2549">
        <v>0</v>
      </c>
      <c r="H2549">
        <v>7.0092891207628724E-2</v>
      </c>
      <c r="I2549">
        <v>4.5999999999999996</v>
      </c>
      <c r="J2549">
        <v>45355.79710144928</v>
      </c>
      <c r="K2549">
        <v>4229.5652173913049</v>
      </c>
      <c r="L2549">
        <v>0</v>
      </c>
      <c r="M2549">
        <v>4.0605572588918545E-2</v>
      </c>
    </row>
    <row r="2550" spans="1:13">
      <c r="A2550" s="14" t="s">
        <v>855</v>
      </c>
      <c r="B2550" t="s">
        <v>459</v>
      </c>
      <c r="C2550" t="s">
        <v>367</v>
      </c>
      <c r="D2550">
        <v>59.608800000000002</v>
      </c>
      <c r="E2550">
        <v>46618.00287876957</v>
      </c>
      <c r="F2550">
        <v>1001.5131993933782</v>
      </c>
      <c r="G2550">
        <v>0.59320100387862196</v>
      </c>
      <c r="H2550">
        <v>1.738641869036478E-2</v>
      </c>
      <c r="I2550">
        <v>8.5</v>
      </c>
      <c r="J2550">
        <v>46479.730147058821</v>
      </c>
      <c r="K2550">
        <v>1186.1176470588234</v>
      </c>
      <c r="L2550">
        <v>0</v>
      </c>
      <c r="M2550">
        <v>3.3275561361839311E-2</v>
      </c>
    </row>
    <row r="2551" spans="1:13">
      <c r="A2551" s="14" t="s">
        <v>855</v>
      </c>
      <c r="B2551" t="s">
        <v>459</v>
      </c>
      <c r="C2551" t="s">
        <v>368</v>
      </c>
      <c r="D2551">
        <v>22.7</v>
      </c>
      <c r="E2551">
        <v>39138.270925110141</v>
      </c>
      <c r="F2551">
        <v>967.97356828193836</v>
      </c>
      <c r="G2551">
        <v>0</v>
      </c>
      <c r="H2551">
        <v>1.3168034500140551E-2</v>
      </c>
      <c r="I2551">
        <v>4.45</v>
      </c>
      <c r="J2551">
        <v>42624.157303370783</v>
      </c>
      <c r="K2551">
        <v>4937.7528089887637</v>
      </c>
      <c r="L2551">
        <v>0</v>
      </c>
      <c r="M2551">
        <v>3.2570204180949254E-2</v>
      </c>
    </row>
    <row r="2552" spans="1:13">
      <c r="A2552" s="14" t="s">
        <v>855</v>
      </c>
      <c r="B2552" t="s">
        <v>459</v>
      </c>
      <c r="C2552" t="s">
        <v>369</v>
      </c>
      <c r="D2552">
        <v>97.950399999999973</v>
      </c>
      <c r="E2552">
        <v>46474.812251915268</v>
      </c>
      <c r="F2552">
        <v>3659.2314069161548</v>
      </c>
      <c r="G2552">
        <v>915.9272448096184</v>
      </c>
      <c r="H2552">
        <v>5.2198456276344035E-2</v>
      </c>
      <c r="I2552">
        <v>23.022600000000001</v>
      </c>
      <c r="J2552">
        <v>41173.034612366406</v>
      </c>
      <c r="K2552">
        <v>5127.6784550832654</v>
      </c>
      <c r="L2552">
        <v>1202.2777618513983</v>
      </c>
      <c r="M2552">
        <v>1.418062154445609E-2</v>
      </c>
    </row>
    <row r="2553" spans="1:13">
      <c r="A2553" s="14" t="s">
        <v>855</v>
      </c>
      <c r="B2553" t="s">
        <v>459</v>
      </c>
      <c r="C2553" t="s">
        <v>370</v>
      </c>
      <c r="D2553">
        <v>16.444199999999999</v>
      </c>
      <c r="E2553">
        <v>40776.712559240746</v>
      </c>
      <c r="F2553">
        <v>235.90080393086924</v>
      </c>
      <c r="G2553">
        <v>238.85929385436813</v>
      </c>
      <c r="H2553">
        <v>0</v>
      </c>
      <c r="I2553">
        <v>2.5668000000000006</v>
      </c>
      <c r="J2553">
        <v>39418.114643395144</v>
      </c>
      <c r="K2553">
        <v>1968.5211157861925</v>
      </c>
      <c r="L2553">
        <v>290.96150849306525</v>
      </c>
      <c r="M2553">
        <v>0</v>
      </c>
    </row>
    <row r="2554" spans="1:13">
      <c r="A2554" s="14" t="s">
        <v>855</v>
      </c>
      <c r="B2554" t="s">
        <v>459</v>
      </c>
      <c r="C2554" t="s">
        <v>371</v>
      </c>
      <c r="D2554">
        <v>5</v>
      </c>
    </row>
    <row r="2555" spans="1:13">
      <c r="A2555" s="14" t="s">
        <v>856</v>
      </c>
      <c r="B2555" t="s">
        <v>460</v>
      </c>
      <c r="C2555" t="s">
        <v>365</v>
      </c>
      <c r="D2555">
        <v>106.67119999999996</v>
      </c>
      <c r="E2555">
        <v>44871.301415002381</v>
      </c>
      <c r="F2555">
        <v>2246.1701940167554</v>
      </c>
      <c r="G2555">
        <v>436.41582732733883</v>
      </c>
      <c r="H2555">
        <v>2.9657258790451169E-2</v>
      </c>
      <c r="I2555">
        <v>14.1401</v>
      </c>
      <c r="J2555">
        <v>46098.839176054855</v>
      </c>
      <c r="K2555">
        <v>1903.0848438129858</v>
      </c>
      <c r="L2555">
        <v>452.90627364728681</v>
      </c>
      <c r="M2555">
        <v>2.571250842233545E-2</v>
      </c>
    </row>
    <row r="2556" spans="1:13">
      <c r="A2556" s="14" t="s">
        <v>856</v>
      </c>
      <c r="B2556" t="s">
        <v>460</v>
      </c>
      <c r="C2556" t="s">
        <v>366</v>
      </c>
      <c r="D2556">
        <v>12.1</v>
      </c>
      <c r="E2556">
        <v>53798.684573002756</v>
      </c>
      <c r="F2556">
        <v>206.61157024793388</v>
      </c>
      <c r="G2556">
        <v>0</v>
      </c>
      <c r="H2556">
        <v>7.6421823234610303E-2</v>
      </c>
      <c r="I2556">
        <v>3</v>
      </c>
      <c r="J2556">
        <v>49575</v>
      </c>
      <c r="K2556">
        <v>0</v>
      </c>
      <c r="L2556">
        <v>0</v>
      </c>
      <c r="M2556">
        <v>6.7875833473412861E-2</v>
      </c>
    </row>
    <row r="2557" spans="1:13">
      <c r="A2557" s="14" t="s">
        <v>856</v>
      </c>
      <c r="B2557" t="s">
        <v>460</v>
      </c>
      <c r="C2557" t="s">
        <v>367</v>
      </c>
      <c r="D2557">
        <v>27.11</v>
      </c>
      <c r="E2557">
        <v>46682.100700848394</v>
      </c>
      <c r="F2557">
        <v>1047.5470306160089</v>
      </c>
      <c r="G2557">
        <v>0</v>
      </c>
      <c r="H2557">
        <v>1.7020611745333689E-2</v>
      </c>
      <c r="I2557">
        <v>2</v>
      </c>
      <c r="J2557">
        <v>54870.833333333328</v>
      </c>
      <c r="K2557">
        <v>0</v>
      </c>
      <c r="L2557">
        <v>0</v>
      </c>
      <c r="M2557">
        <v>6.1612878730351588E-2</v>
      </c>
    </row>
    <row r="2558" spans="1:13">
      <c r="A2558" s="14" t="s">
        <v>856</v>
      </c>
      <c r="B2558" t="s">
        <v>460</v>
      </c>
      <c r="C2558" t="s">
        <v>368</v>
      </c>
      <c r="D2558">
        <v>10.54</v>
      </c>
      <c r="E2558">
        <v>40561.385199240991</v>
      </c>
      <c r="F2558">
        <v>758.91840607210634</v>
      </c>
      <c r="G2558">
        <v>0</v>
      </c>
      <c r="H2558">
        <v>2.1839610944259225E-2</v>
      </c>
      <c r="I2558">
        <v>1</v>
      </c>
      <c r="J2558">
        <v>44041.666666666664</v>
      </c>
      <c r="K2558">
        <v>0</v>
      </c>
      <c r="L2558">
        <v>0</v>
      </c>
      <c r="M2558">
        <v>0</v>
      </c>
    </row>
    <row r="2559" spans="1:13">
      <c r="A2559" s="14" t="s">
        <v>856</v>
      </c>
      <c r="B2559" t="s">
        <v>460</v>
      </c>
      <c r="C2559" t="s">
        <v>369</v>
      </c>
      <c r="D2559">
        <v>49.321200000000005</v>
      </c>
      <c r="E2559">
        <v>42972.403026825508</v>
      </c>
      <c r="F2559">
        <v>4069.3184675149832</v>
      </c>
      <c r="G2559">
        <v>943.87403388400935</v>
      </c>
      <c r="H2559">
        <v>2.4419608742340813E-2</v>
      </c>
      <c r="I2559">
        <v>6.1401000000000003</v>
      </c>
      <c r="J2559">
        <v>43979.473054184782</v>
      </c>
      <c r="K2559">
        <v>3536.2697675933614</v>
      </c>
      <c r="L2559">
        <v>1043.0025569616132</v>
      </c>
      <c r="M2559">
        <v>2.0431206424179208E-3</v>
      </c>
    </row>
    <row r="2560" spans="1:13">
      <c r="A2560" s="14" t="s">
        <v>856</v>
      </c>
      <c r="B2560" t="s">
        <v>460</v>
      </c>
      <c r="C2560" t="s">
        <v>370</v>
      </c>
      <c r="D2560">
        <v>4.0999999999999996</v>
      </c>
    </row>
    <row r="2561" spans="1:13">
      <c r="A2561" s="14" t="s">
        <v>856</v>
      </c>
      <c r="B2561" t="s">
        <v>460</v>
      </c>
      <c r="C2561" t="s">
        <v>371</v>
      </c>
      <c r="D2561">
        <v>3.5</v>
      </c>
    </row>
    <row r="2562" spans="1:13">
      <c r="A2562" s="14" t="s">
        <v>857</v>
      </c>
      <c r="B2562" t="s">
        <v>362</v>
      </c>
      <c r="C2562" t="s">
        <v>365</v>
      </c>
      <c r="D2562">
        <v>193.10850000000005</v>
      </c>
      <c r="E2562">
        <v>43036.632750672958</v>
      </c>
      <c r="F2562">
        <v>3318.9584611759692</v>
      </c>
      <c r="G2562">
        <v>386.71793318264082</v>
      </c>
      <c r="H2562">
        <v>2.529292256930038E-2</v>
      </c>
      <c r="I2562">
        <v>19.601100000000002</v>
      </c>
      <c r="J2562">
        <v>51103.506053231693</v>
      </c>
      <c r="K2562">
        <v>2488.801138711603</v>
      </c>
      <c r="L2562">
        <v>445.69284376897207</v>
      </c>
      <c r="M2562">
        <v>0.1254640582649352</v>
      </c>
    </row>
    <row r="2563" spans="1:13">
      <c r="A2563" s="14" t="s">
        <v>857</v>
      </c>
      <c r="B2563" t="s">
        <v>362</v>
      </c>
      <c r="C2563" t="s">
        <v>366</v>
      </c>
      <c r="D2563">
        <v>11.5</v>
      </c>
      <c r="E2563">
        <v>52023.978260869568</v>
      </c>
      <c r="F2563">
        <v>557.91304347826087</v>
      </c>
      <c r="G2563">
        <v>0</v>
      </c>
      <c r="H2563">
        <v>9.835741378424076E-2</v>
      </c>
      <c r="I2563">
        <v>3.125</v>
      </c>
      <c r="J2563">
        <v>50515.666666666657</v>
      </c>
      <c r="K2563">
        <v>0</v>
      </c>
      <c r="L2563">
        <v>0</v>
      </c>
      <c r="M2563">
        <v>0.11145743564702698</v>
      </c>
    </row>
    <row r="2564" spans="1:13">
      <c r="A2564" s="14" t="s">
        <v>857</v>
      </c>
      <c r="B2564" t="s">
        <v>362</v>
      </c>
      <c r="C2564" t="s">
        <v>367</v>
      </c>
      <c r="D2564">
        <v>50.928199999999997</v>
      </c>
      <c r="E2564">
        <v>43978.535043126074</v>
      </c>
      <c r="F2564">
        <v>1410.4366539559617</v>
      </c>
      <c r="G2564">
        <v>0</v>
      </c>
      <c r="H2564">
        <v>5.3431018302146248E-3</v>
      </c>
      <c r="I2564">
        <v>5</v>
      </c>
      <c r="J2564">
        <v>49033.033333333333</v>
      </c>
      <c r="K2564">
        <v>2633.2</v>
      </c>
      <c r="L2564">
        <v>0</v>
      </c>
      <c r="M2564">
        <v>5.0367519211451453E-2</v>
      </c>
    </row>
    <row r="2565" spans="1:13">
      <c r="A2565" s="14" t="s">
        <v>857</v>
      </c>
      <c r="B2565" t="s">
        <v>362</v>
      </c>
      <c r="C2565" t="s">
        <v>368</v>
      </c>
      <c r="D2565">
        <v>32.099999999999994</v>
      </c>
      <c r="E2565">
        <v>38981.279854620989</v>
      </c>
      <c r="F2565">
        <v>409.53271028037392</v>
      </c>
      <c r="G2565">
        <v>0</v>
      </c>
      <c r="H2565">
        <v>4.8199009038286285E-3</v>
      </c>
      <c r="I2565">
        <v>2</v>
      </c>
      <c r="J2565">
        <v>49629.166666666664</v>
      </c>
      <c r="K2565">
        <v>0</v>
      </c>
      <c r="L2565">
        <v>0</v>
      </c>
      <c r="M2565">
        <v>6.9799345143144967E-2</v>
      </c>
    </row>
    <row r="2566" spans="1:13">
      <c r="A2566" s="14" t="s">
        <v>857</v>
      </c>
      <c r="B2566" t="s">
        <v>362</v>
      </c>
      <c r="C2566" t="s">
        <v>369</v>
      </c>
      <c r="D2566">
        <v>81.162899999999993</v>
      </c>
      <c r="E2566">
        <v>42722.166726833748</v>
      </c>
      <c r="F2566">
        <v>5149.9205917974841</v>
      </c>
      <c r="G2566">
        <v>912.17797786919868</v>
      </c>
      <c r="H2566">
        <v>3.2570985572831432E-2</v>
      </c>
      <c r="I2566">
        <v>6.4760999999999997</v>
      </c>
      <c r="J2566">
        <v>57990.337420155127</v>
      </c>
      <c r="K2566">
        <v>5499.7977177622333</v>
      </c>
      <c r="L2566">
        <v>1348.970831210142</v>
      </c>
      <c r="M2566">
        <v>0.22925274726758033</v>
      </c>
    </row>
    <row r="2567" spans="1:13">
      <c r="A2567" s="14" t="s">
        <v>857</v>
      </c>
      <c r="B2567" t="s">
        <v>362</v>
      </c>
      <c r="C2567" t="s">
        <v>370</v>
      </c>
      <c r="D2567">
        <v>13.379999999999995</v>
      </c>
      <c r="E2567">
        <v>43485.47072745394</v>
      </c>
      <c r="F2567">
        <v>9527.7159940209294</v>
      </c>
      <c r="G2567">
        <v>48.094917787742915</v>
      </c>
      <c r="H2567">
        <v>3.093071791514922E-2</v>
      </c>
      <c r="I2567">
        <v>2</v>
      </c>
      <c r="J2567">
        <v>39511.875</v>
      </c>
      <c r="K2567">
        <v>0</v>
      </c>
      <c r="L2567">
        <v>0</v>
      </c>
      <c r="M2567">
        <v>0</v>
      </c>
    </row>
    <row r="2568" spans="1:13">
      <c r="A2568" s="14" t="s">
        <v>857</v>
      </c>
      <c r="B2568" t="s">
        <v>362</v>
      </c>
      <c r="C2568" t="s">
        <v>371</v>
      </c>
      <c r="D2568">
        <v>4.0373999999999999</v>
      </c>
    </row>
    <row r="2569" spans="1:13">
      <c r="A2569" s="14" t="s">
        <v>858</v>
      </c>
      <c r="B2569" t="s">
        <v>363</v>
      </c>
      <c r="C2569" t="s">
        <v>365</v>
      </c>
      <c r="D2569">
        <v>846.59649999999942</v>
      </c>
      <c r="E2569">
        <v>43446.484603438606</v>
      </c>
      <c r="F2569">
        <v>3002.0865429989399</v>
      </c>
      <c r="G2569">
        <v>466.35828284194406</v>
      </c>
      <c r="H2569">
        <v>1.9796064179895718E-2</v>
      </c>
      <c r="I2569">
        <v>115.51839999999997</v>
      </c>
      <c r="J2569">
        <v>45426.952662735996</v>
      </c>
      <c r="K2569">
        <v>3376.1085679857092</v>
      </c>
      <c r="L2569">
        <v>631.50346611448902</v>
      </c>
      <c r="M2569">
        <v>3.2071115388861107E-2</v>
      </c>
    </row>
    <row r="2570" spans="1:13">
      <c r="A2570" s="14" t="s">
        <v>858</v>
      </c>
      <c r="B2570" t="s">
        <v>363</v>
      </c>
      <c r="C2570" t="s">
        <v>366</v>
      </c>
      <c r="D2570">
        <v>40.030799999999999</v>
      </c>
      <c r="E2570">
        <v>53238.071518264267</v>
      </c>
      <c r="F2570">
        <v>488.87306773784184</v>
      </c>
      <c r="G2570">
        <v>0</v>
      </c>
      <c r="H2570">
        <v>9.1293544550584541E-2</v>
      </c>
      <c r="I2570">
        <v>7.47</v>
      </c>
      <c r="J2570">
        <v>58691.893908969214</v>
      </c>
      <c r="K2570">
        <v>447.12182061579654</v>
      </c>
      <c r="L2570">
        <v>0</v>
      </c>
      <c r="M2570">
        <v>0.12417893048673044</v>
      </c>
    </row>
    <row r="2571" spans="1:13">
      <c r="A2571" s="14" t="s">
        <v>858</v>
      </c>
      <c r="B2571" t="s">
        <v>363</v>
      </c>
      <c r="C2571" t="s">
        <v>367</v>
      </c>
      <c r="D2571">
        <v>252.4971000000001</v>
      </c>
      <c r="E2571">
        <v>46921.978866885962</v>
      </c>
      <c r="F2571">
        <v>1262.036276852288</v>
      </c>
      <c r="G2571">
        <v>0.35113274568301955</v>
      </c>
      <c r="H2571">
        <v>1.7983814588977399E-2</v>
      </c>
      <c r="I2571">
        <v>30.2498</v>
      </c>
      <c r="J2571">
        <v>48857.905231329365</v>
      </c>
      <c r="K2571">
        <v>948.56825499672721</v>
      </c>
      <c r="L2571">
        <v>0</v>
      </c>
      <c r="M2571">
        <v>2.6342463371405406E-2</v>
      </c>
    </row>
    <row r="2572" spans="1:13">
      <c r="A2572" s="14" t="s">
        <v>858</v>
      </c>
      <c r="B2572" t="s">
        <v>363</v>
      </c>
      <c r="C2572" t="s">
        <v>368</v>
      </c>
      <c r="D2572">
        <v>108.64569999999998</v>
      </c>
      <c r="E2572">
        <v>39649.6641529915</v>
      </c>
      <c r="F2572">
        <v>539.49673111775257</v>
      </c>
      <c r="G2572">
        <v>0</v>
      </c>
      <c r="H2572">
        <v>1.1968916841481913E-2</v>
      </c>
      <c r="I2572">
        <v>6.9257999999999997</v>
      </c>
      <c r="J2572">
        <v>38875.618701088686</v>
      </c>
      <c r="K2572">
        <v>486.8751624361085</v>
      </c>
      <c r="L2572">
        <v>0</v>
      </c>
      <c r="M2572">
        <v>0</v>
      </c>
    </row>
    <row r="2573" spans="1:13">
      <c r="A2573" s="14" t="s">
        <v>858</v>
      </c>
      <c r="B2573" t="s">
        <v>363</v>
      </c>
      <c r="C2573" t="s">
        <v>369</v>
      </c>
      <c r="D2573">
        <v>356.78829999999988</v>
      </c>
      <c r="E2573">
        <v>40809.120406391361</v>
      </c>
      <c r="F2573">
        <v>4457.8900429190107</v>
      </c>
      <c r="G2573">
        <v>970.65147595927294</v>
      </c>
      <c r="H2573">
        <v>1.2115475219668784E-2</v>
      </c>
      <c r="I2573">
        <v>60.258199999999981</v>
      </c>
      <c r="J2573">
        <v>41804.687331212488</v>
      </c>
      <c r="K2573">
        <v>5465.3663733732501</v>
      </c>
      <c r="L2573">
        <v>1201.8601617705147</v>
      </c>
      <c r="M2573">
        <v>1.3460566494299553E-2</v>
      </c>
    </row>
    <row r="2574" spans="1:13">
      <c r="A2574" s="14" t="s">
        <v>858</v>
      </c>
      <c r="B2574" t="s">
        <v>363</v>
      </c>
      <c r="C2574" t="s">
        <v>370</v>
      </c>
      <c r="D2574">
        <v>55.528900000000014</v>
      </c>
      <c r="E2574">
        <v>44224.822644905042</v>
      </c>
      <c r="F2574">
        <v>7990.0367196180696</v>
      </c>
      <c r="G2574">
        <v>519.07943431258286</v>
      </c>
      <c r="H2574">
        <v>3.0098490109036213E-2</v>
      </c>
      <c r="I2574">
        <v>4.8313000000000006</v>
      </c>
      <c r="J2574">
        <v>46646.118194550807</v>
      </c>
      <c r="K2574">
        <v>5131.8527104506029</v>
      </c>
      <c r="L2574">
        <v>109.35772980357251</v>
      </c>
      <c r="M2574">
        <v>7.2684294994501936E-2</v>
      </c>
    </row>
    <row r="2575" spans="1:13">
      <c r="A2575" s="14" t="s">
        <v>858</v>
      </c>
      <c r="B2575" t="s">
        <v>363</v>
      </c>
      <c r="C2575" t="s">
        <v>371</v>
      </c>
      <c r="D2575">
        <v>33.105699999999999</v>
      </c>
      <c r="E2575">
        <v>44677.43180076743</v>
      </c>
      <c r="F2575">
        <v>3338.1115638696665</v>
      </c>
      <c r="G2575">
        <v>591.66941040364645</v>
      </c>
      <c r="H2575">
        <v>1.767522795745366E-2</v>
      </c>
      <c r="I2575">
        <v>5.7833000000000006</v>
      </c>
      <c r="J2575">
        <v>54916.262053383587</v>
      </c>
      <c r="K2575">
        <v>81.26847993360191</v>
      </c>
      <c r="L2575">
        <v>0</v>
      </c>
      <c r="M2575">
        <v>9.3487838270412529E-2</v>
      </c>
    </row>
    <row r="2576" spans="1:13">
      <c r="A2576" s="14"/>
    </row>
    <row r="2577" spans="1:1">
      <c r="A2577" s="14"/>
    </row>
    <row r="2578" spans="1:1">
      <c r="A2578" s="14"/>
    </row>
    <row r="2579" spans="1:1">
      <c r="A2579" s="14"/>
    </row>
    <row r="2580" spans="1:1">
      <c r="A2580" s="14"/>
    </row>
    <row r="2581" spans="1:1">
      <c r="A2581" s="14"/>
    </row>
    <row r="2582" spans="1:1">
      <c r="A2582" s="14"/>
    </row>
    <row r="2583" spans="1:1">
      <c r="A2583" s="14"/>
    </row>
    <row r="2584" spans="1:1">
      <c r="A2584" s="14"/>
    </row>
    <row r="2585" spans="1:1">
      <c r="A2585" s="14"/>
    </row>
    <row r="2586" spans="1:1">
      <c r="A2586" s="14"/>
    </row>
    <row r="2587" spans="1:1">
      <c r="A2587" s="14"/>
    </row>
    <row r="2588" spans="1:1">
      <c r="A2588" s="14"/>
    </row>
    <row r="2589" spans="1:1">
      <c r="A2589" s="14"/>
    </row>
    <row r="2590" spans="1:1">
      <c r="A2590" s="14"/>
    </row>
    <row r="2591" spans="1:1">
      <c r="A2591" s="14"/>
    </row>
    <row r="2592" spans="1:1">
      <c r="A2592" s="14"/>
    </row>
    <row r="2593" spans="1:1">
      <c r="A2593" s="14"/>
    </row>
    <row r="2594" spans="1:1">
      <c r="A2594" s="14"/>
    </row>
    <row r="2595" spans="1:1">
      <c r="A2595" s="14"/>
    </row>
    <row r="2596" spans="1:1">
      <c r="A2596" s="14"/>
    </row>
    <row r="2597" spans="1:1">
      <c r="A2597" s="14"/>
    </row>
    <row r="2598" spans="1:1">
      <c r="A2598" s="14"/>
    </row>
    <row r="2599" spans="1:1">
      <c r="A2599" s="14"/>
    </row>
    <row r="2600" spans="1:1">
      <c r="A2600" s="14"/>
    </row>
    <row r="2601" spans="1:1">
      <c r="A2601" s="14"/>
    </row>
    <row r="2602" spans="1:1">
      <c r="A2602" s="14"/>
    </row>
    <row r="2603" spans="1:1">
      <c r="A2603" s="14"/>
    </row>
    <row r="2604" spans="1:1">
      <c r="A2604" s="14"/>
    </row>
    <row r="2605" spans="1:1">
      <c r="A2605" s="14"/>
    </row>
    <row r="2606" spans="1:1">
      <c r="A2606" s="14"/>
    </row>
    <row r="2607" spans="1:1">
      <c r="A2607" s="14"/>
    </row>
    <row r="2608" spans="1:1">
      <c r="A2608" s="14"/>
    </row>
    <row r="2609" spans="1:1">
      <c r="A2609" s="14"/>
    </row>
    <row r="2610" spans="1:1">
      <c r="A2610" s="14"/>
    </row>
    <row r="2611" spans="1:1">
      <c r="A2611" s="14"/>
    </row>
    <row r="2612" spans="1:1">
      <c r="A2612" s="14"/>
    </row>
    <row r="2613" spans="1:1">
      <c r="A2613" s="14"/>
    </row>
    <row r="2614" spans="1:1">
      <c r="A2614" s="14"/>
    </row>
    <row r="2615" spans="1:1">
      <c r="A2615" s="14"/>
    </row>
    <row r="2616" spans="1:1">
      <c r="A2616" s="14"/>
    </row>
    <row r="2617" spans="1:1">
      <c r="A2617" s="14"/>
    </row>
    <row r="2618" spans="1:1">
      <c r="A2618" s="14"/>
    </row>
    <row r="2619" spans="1:1">
      <c r="A2619" s="14"/>
    </row>
    <row r="2620" spans="1:1">
      <c r="A2620" s="14"/>
    </row>
    <row r="2621" spans="1:1">
      <c r="A2621" s="14"/>
    </row>
    <row r="2622" spans="1:1">
      <c r="A2622" s="14"/>
    </row>
    <row r="2623" spans="1:1">
      <c r="A2623" s="14"/>
    </row>
    <row r="2624" spans="1:1">
      <c r="A2624" s="14"/>
    </row>
    <row r="2625" spans="1:1">
      <c r="A2625" s="14"/>
    </row>
    <row r="2626" spans="1:1">
      <c r="A2626" s="14"/>
    </row>
    <row r="2627" spans="1:1">
      <c r="A2627" s="14"/>
    </row>
    <row r="2628" spans="1:1">
      <c r="A2628" s="14"/>
    </row>
    <row r="2629" spans="1:1">
      <c r="A2629" s="14"/>
    </row>
    <row r="2630" spans="1:1">
      <c r="A2630" s="14"/>
    </row>
    <row r="2631" spans="1:1">
      <c r="A2631" s="14"/>
    </row>
    <row r="2632" spans="1:1">
      <c r="A2632" s="14"/>
    </row>
    <row r="2633" spans="1:1">
      <c r="A2633" s="14"/>
    </row>
    <row r="2634" spans="1:1">
      <c r="A2634" s="14"/>
    </row>
    <row r="2635" spans="1:1">
      <c r="A2635" s="14"/>
    </row>
    <row r="2636" spans="1:1">
      <c r="A2636" s="14"/>
    </row>
    <row r="2637" spans="1:1">
      <c r="A2637" s="14"/>
    </row>
    <row r="2638" spans="1:1">
      <c r="A2638" s="14"/>
    </row>
    <row r="2639" spans="1:1">
      <c r="A2639" s="14"/>
    </row>
    <row r="2640" spans="1:1">
      <c r="A2640" s="14"/>
    </row>
    <row r="2641" spans="1:1">
      <c r="A2641" s="14"/>
    </row>
    <row r="2642" spans="1:1">
      <c r="A2642" s="14"/>
    </row>
    <row r="2643" spans="1:1">
      <c r="A2643" s="14"/>
    </row>
    <row r="2644" spans="1:1">
      <c r="A2644" s="14"/>
    </row>
    <row r="2645" spans="1:1">
      <c r="A2645" s="14"/>
    </row>
    <row r="2646" spans="1:1">
      <c r="A2646" s="14"/>
    </row>
    <row r="2647" spans="1:1">
      <c r="A2647" s="14"/>
    </row>
    <row r="2648" spans="1:1">
      <c r="A2648" s="14"/>
    </row>
    <row r="2649" spans="1:1">
      <c r="A2649" s="14"/>
    </row>
    <row r="2650" spans="1:1">
      <c r="A2650" s="14"/>
    </row>
    <row r="2651" spans="1:1">
      <c r="A2651" s="14"/>
    </row>
    <row r="2652" spans="1:1">
      <c r="A2652" s="14"/>
    </row>
    <row r="2653" spans="1:1">
      <c r="A2653" s="14"/>
    </row>
    <row r="2654" spans="1:1">
      <c r="A2654" s="14"/>
    </row>
    <row r="2655" spans="1:1">
      <c r="A2655" s="14"/>
    </row>
    <row r="2656" spans="1:1">
      <c r="A2656" s="14"/>
    </row>
    <row r="2657" spans="1:1">
      <c r="A2657" s="14"/>
    </row>
    <row r="2658" spans="1:1">
      <c r="A2658" s="14"/>
    </row>
    <row r="2659" spans="1:1">
      <c r="A2659" s="14"/>
    </row>
    <row r="2660" spans="1:1">
      <c r="A2660" s="14"/>
    </row>
    <row r="2661" spans="1:1">
      <c r="A2661" s="14"/>
    </row>
    <row r="2662" spans="1:1">
      <c r="A2662" s="14"/>
    </row>
    <row r="2663" spans="1:1">
      <c r="A2663" s="14"/>
    </row>
    <row r="2664" spans="1:1">
      <c r="A2664" s="14"/>
    </row>
    <row r="2665" spans="1:1">
      <c r="A2665" s="14"/>
    </row>
    <row r="2666" spans="1:1">
      <c r="A2666" s="14"/>
    </row>
    <row r="2667" spans="1:1">
      <c r="A2667" s="14"/>
    </row>
    <row r="2668" spans="1:1">
      <c r="A2668" s="14"/>
    </row>
    <row r="2669" spans="1:1">
      <c r="A2669" s="14"/>
    </row>
    <row r="2670" spans="1:1">
      <c r="A2670" s="14"/>
    </row>
    <row r="2671" spans="1:1">
      <c r="A2671" s="14"/>
    </row>
    <row r="2672" spans="1:1">
      <c r="A2672" s="14"/>
    </row>
    <row r="2673" spans="1:1">
      <c r="A2673" s="14"/>
    </row>
    <row r="2674" spans="1:1">
      <c r="A2674" s="14"/>
    </row>
    <row r="2675" spans="1:1">
      <c r="A2675" s="14"/>
    </row>
    <row r="2676" spans="1:1">
      <c r="A2676" s="14"/>
    </row>
    <row r="2677" spans="1:1">
      <c r="A2677" s="14"/>
    </row>
    <row r="2678" spans="1:1">
      <c r="A2678" s="14"/>
    </row>
    <row r="2679" spans="1:1">
      <c r="A2679" s="14"/>
    </row>
    <row r="2680" spans="1:1">
      <c r="A2680" s="14"/>
    </row>
    <row r="2681" spans="1:1">
      <c r="A2681" s="14"/>
    </row>
    <row r="2682" spans="1:1">
      <c r="A2682" s="14"/>
    </row>
    <row r="2683" spans="1:1">
      <c r="A2683" s="14"/>
    </row>
    <row r="2684" spans="1:1">
      <c r="A2684" s="14"/>
    </row>
    <row r="2685" spans="1:1">
      <c r="A2685" s="14"/>
    </row>
    <row r="2686" spans="1:1">
      <c r="A2686" s="14"/>
    </row>
    <row r="2687" spans="1:1">
      <c r="A2687" s="14"/>
    </row>
    <row r="2688" spans="1:1">
      <c r="A2688" s="14"/>
    </row>
    <row r="2689" spans="1:1">
      <c r="A2689" s="14"/>
    </row>
    <row r="2690" spans="1:1">
      <c r="A2690" s="14"/>
    </row>
    <row r="2691" spans="1:1">
      <c r="A2691" s="14"/>
    </row>
    <row r="2692" spans="1:1">
      <c r="A2692" s="14"/>
    </row>
    <row r="2693" spans="1:1">
      <c r="A2693" s="14"/>
    </row>
    <row r="2694" spans="1:1">
      <c r="A2694" s="14"/>
    </row>
    <row r="2695" spans="1:1">
      <c r="A2695" s="14"/>
    </row>
    <row r="2696" spans="1:1">
      <c r="A2696" s="14"/>
    </row>
    <row r="2697" spans="1:1">
      <c r="A2697" s="14"/>
    </row>
    <row r="2698" spans="1:1">
      <c r="A2698" s="14"/>
    </row>
    <row r="2699" spans="1:1">
      <c r="A2699" s="14"/>
    </row>
    <row r="2700" spans="1:1">
      <c r="A2700" s="14"/>
    </row>
    <row r="2701" spans="1:1">
      <c r="A2701" s="14"/>
    </row>
    <row r="2702" spans="1:1">
      <c r="A2702" s="14"/>
    </row>
    <row r="2703" spans="1:1">
      <c r="A2703" s="14"/>
    </row>
    <row r="2704" spans="1:1">
      <c r="A2704" s="14"/>
    </row>
    <row r="2705" spans="1:1">
      <c r="A2705" s="14"/>
    </row>
    <row r="2706" spans="1:1">
      <c r="A2706" s="14"/>
    </row>
    <row r="2707" spans="1:1">
      <c r="A2707" s="14"/>
    </row>
    <row r="2708" spans="1:1">
      <c r="A2708" s="14"/>
    </row>
    <row r="2709" spans="1:1">
      <c r="A2709" s="14"/>
    </row>
    <row r="2710" spans="1:1">
      <c r="A2710" s="14"/>
    </row>
    <row r="2711" spans="1:1">
      <c r="A2711" s="14"/>
    </row>
    <row r="2712" spans="1:1">
      <c r="A2712" s="14"/>
    </row>
    <row r="2713" spans="1:1">
      <c r="A2713" s="14"/>
    </row>
    <row r="2714" spans="1:1">
      <c r="A2714" s="14"/>
    </row>
    <row r="2715" spans="1:1">
      <c r="A2715" s="14"/>
    </row>
    <row r="2716" spans="1:1">
      <c r="A2716" s="14"/>
    </row>
    <row r="2717" spans="1:1">
      <c r="A2717" s="14"/>
    </row>
    <row r="2718" spans="1:1">
      <c r="A2718" s="14"/>
    </row>
    <row r="2719" spans="1:1">
      <c r="A2719" s="14"/>
    </row>
    <row r="2720" spans="1:1">
      <c r="A2720" s="14"/>
    </row>
    <row r="2721" spans="1:1">
      <c r="A2721" s="14"/>
    </row>
    <row r="2722" spans="1:1">
      <c r="A2722" s="14"/>
    </row>
    <row r="2723" spans="1:1">
      <c r="A2723" s="14"/>
    </row>
    <row r="2724" spans="1:1">
      <c r="A2724" s="14"/>
    </row>
    <row r="2725" spans="1:1">
      <c r="A2725" s="14"/>
    </row>
    <row r="2726" spans="1:1">
      <c r="A2726" s="14"/>
    </row>
    <row r="2727" spans="1:1">
      <c r="A2727" s="14"/>
    </row>
    <row r="2728" spans="1:1">
      <c r="A2728" s="14"/>
    </row>
    <row r="2729" spans="1:1">
      <c r="A2729" s="14"/>
    </row>
    <row r="2730" spans="1:1">
      <c r="A2730" s="14"/>
    </row>
    <row r="2731" spans="1:1">
      <c r="A2731" s="14"/>
    </row>
    <row r="2732" spans="1:1">
      <c r="A2732" s="14"/>
    </row>
    <row r="2733" spans="1:1">
      <c r="A2733" s="14"/>
    </row>
    <row r="2734" spans="1:1">
      <c r="A2734" s="14"/>
    </row>
    <row r="2735" spans="1:1">
      <c r="A2735" s="14"/>
    </row>
    <row r="2736" spans="1:1">
      <c r="A2736" s="14"/>
    </row>
    <row r="2737" spans="1:1">
      <c r="A2737" s="14"/>
    </row>
    <row r="2738" spans="1:1">
      <c r="A2738" s="14"/>
    </row>
    <row r="2739" spans="1:1">
      <c r="A2739" s="14"/>
    </row>
    <row r="2740" spans="1:1">
      <c r="A2740" s="14"/>
    </row>
    <row r="2741" spans="1:1">
      <c r="A2741" s="14"/>
    </row>
    <row r="2742" spans="1:1">
      <c r="A2742" s="14"/>
    </row>
    <row r="2743" spans="1:1">
      <c r="A2743" s="14"/>
    </row>
    <row r="2744" spans="1:1">
      <c r="A2744" s="14"/>
    </row>
    <row r="2745" spans="1:1">
      <c r="A2745" s="14"/>
    </row>
    <row r="2746" spans="1:1">
      <c r="A2746" s="14"/>
    </row>
    <row r="2747" spans="1:1">
      <c r="A2747" s="14"/>
    </row>
    <row r="2748" spans="1:1">
      <c r="A2748" s="14"/>
    </row>
    <row r="2749" spans="1:1">
      <c r="A2749" s="14"/>
    </row>
    <row r="2750" spans="1:1">
      <c r="A2750" s="14"/>
    </row>
    <row r="2751" spans="1:1">
      <c r="A2751" s="14"/>
    </row>
    <row r="2752" spans="1:1">
      <c r="A2752" s="14"/>
    </row>
    <row r="2753" spans="1:1">
      <c r="A2753" s="14"/>
    </row>
    <row r="2754" spans="1:1">
      <c r="A2754" s="14"/>
    </row>
    <row r="2755" spans="1:1">
      <c r="A2755" s="14"/>
    </row>
    <row r="2756" spans="1:1">
      <c r="A2756" s="14"/>
    </row>
    <row r="2757" spans="1:1">
      <c r="A2757" s="14"/>
    </row>
    <row r="2758" spans="1:1">
      <c r="A2758" s="14"/>
    </row>
    <row r="2759" spans="1:1">
      <c r="A2759" s="14"/>
    </row>
    <row r="2760" spans="1:1">
      <c r="A2760" s="14"/>
    </row>
    <row r="2761" spans="1:1">
      <c r="A2761" s="14"/>
    </row>
    <row r="2762" spans="1:1">
      <c r="A2762" s="14"/>
    </row>
    <row r="2763" spans="1:1">
      <c r="A2763" s="14"/>
    </row>
    <row r="2764" spans="1:1">
      <c r="A2764" s="14"/>
    </row>
    <row r="2765" spans="1:1">
      <c r="A2765" s="14"/>
    </row>
    <row r="2766" spans="1:1">
      <c r="A2766" s="14"/>
    </row>
    <row r="2767" spans="1:1">
      <c r="A2767" s="14"/>
    </row>
    <row r="2768" spans="1:1">
      <c r="A2768" s="14"/>
    </row>
    <row r="2769" spans="1:1">
      <c r="A2769" s="14"/>
    </row>
    <row r="2770" spans="1:1">
      <c r="A2770" s="14"/>
    </row>
    <row r="2771" spans="1:1">
      <c r="A2771" s="14"/>
    </row>
    <row r="2772" spans="1:1">
      <c r="A2772" s="14"/>
    </row>
    <row r="2773" spans="1:1">
      <c r="A2773" s="14"/>
    </row>
    <row r="2774" spans="1:1">
      <c r="A2774" s="14"/>
    </row>
    <row r="2775" spans="1:1">
      <c r="A2775" s="14"/>
    </row>
    <row r="2776" spans="1:1">
      <c r="A2776" s="14"/>
    </row>
    <row r="2777" spans="1:1">
      <c r="A2777" s="14"/>
    </row>
    <row r="2778" spans="1:1">
      <c r="A2778" s="14"/>
    </row>
    <row r="2779" spans="1:1">
      <c r="A2779" s="14"/>
    </row>
    <row r="2780" spans="1:1">
      <c r="A2780" s="14"/>
    </row>
    <row r="2781" spans="1:1">
      <c r="A2781" s="14"/>
    </row>
    <row r="2782" spans="1:1">
      <c r="A2782" s="14"/>
    </row>
    <row r="2783" spans="1:1">
      <c r="A2783" s="14"/>
    </row>
    <row r="2784" spans="1:1">
      <c r="A2784" s="14"/>
    </row>
    <row r="2785" spans="1:1">
      <c r="A2785" s="14"/>
    </row>
    <row r="2786" spans="1:1">
      <c r="A2786" s="14"/>
    </row>
    <row r="2787" spans="1:1">
      <c r="A2787" s="14"/>
    </row>
    <row r="2788" spans="1:1">
      <c r="A2788" s="14"/>
    </row>
    <row r="2789" spans="1:1">
      <c r="A2789" s="14"/>
    </row>
    <row r="2790" spans="1:1">
      <c r="A2790" s="14"/>
    </row>
    <row r="2791" spans="1:1">
      <c r="A2791" s="14"/>
    </row>
    <row r="2792" spans="1:1">
      <c r="A2792" s="14"/>
    </row>
    <row r="2793" spans="1:1">
      <c r="A2793" s="14"/>
    </row>
    <row r="2794" spans="1:1">
      <c r="A2794" s="14"/>
    </row>
    <row r="2795" spans="1:1">
      <c r="A2795" s="14"/>
    </row>
    <row r="2796" spans="1:1">
      <c r="A2796" s="14"/>
    </row>
    <row r="2797" spans="1:1">
      <c r="A2797" s="14"/>
    </row>
    <row r="2798" spans="1:1">
      <c r="A2798" s="14"/>
    </row>
    <row r="2799" spans="1:1">
      <c r="A2799" s="14"/>
    </row>
    <row r="2800" spans="1:1">
      <c r="A2800" s="14"/>
    </row>
    <row r="2801" spans="1:1">
      <c r="A2801" s="14"/>
    </row>
    <row r="2802" spans="1:1">
      <c r="A2802" s="14"/>
    </row>
    <row r="2803" spans="1:1">
      <c r="A2803" s="14"/>
    </row>
    <row r="2804" spans="1:1">
      <c r="A2804" s="14"/>
    </row>
    <row r="2805" spans="1:1">
      <c r="A2805" s="14"/>
    </row>
    <row r="2806" spans="1:1">
      <c r="A2806" s="14"/>
    </row>
    <row r="2807" spans="1:1">
      <c r="A2807" s="14"/>
    </row>
    <row r="2808" spans="1:1">
      <c r="A2808" s="14"/>
    </row>
    <row r="2809" spans="1:1">
      <c r="A2809" s="14"/>
    </row>
    <row r="2810" spans="1:1">
      <c r="A2810" s="14"/>
    </row>
    <row r="2811" spans="1:1">
      <c r="A2811" s="14"/>
    </row>
    <row r="2812" spans="1:1">
      <c r="A2812" s="14"/>
    </row>
    <row r="2813" spans="1:1">
      <c r="A2813" s="14"/>
    </row>
    <row r="2814" spans="1:1">
      <c r="A2814" s="14"/>
    </row>
    <row r="2815" spans="1:1">
      <c r="A2815" s="14"/>
    </row>
    <row r="2816" spans="1:1">
      <c r="A2816" s="14"/>
    </row>
    <row r="2817" spans="1:1">
      <c r="A2817" s="14"/>
    </row>
    <row r="2818" spans="1:1">
      <c r="A2818" s="14"/>
    </row>
    <row r="2819" spans="1:1">
      <c r="A2819" s="14"/>
    </row>
    <row r="2820" spans="1:1">
      <c r="A2820" s="14"/>
    </row>
    <row r="2821" spans="1:1">
      <c r="A2821" s="14"/>
    </row>
    <row r="2822" spans="1:1">
      <c r="A2822" s="14"/>
    </row>
    <row r="2823" spans="1:1">
      <c r="A2823" s="14"/>
    </row>
    <row r="2824" spans="1:1">
      <c r="A2824" s="14"/>
    </row>
    <row r="2825" spans="1:1">
      <c r="A2825" s="14"/>
    </row>
    <row r="2826" spans="1:1">
      <c r="A2826" s="14"/>
    </row>
    <row r="2827" spans="1:1">
      <c r="A2827" s="14"/>
    </row>
    <row r="2828" spans="1:1">
      <c r="A2828" s="14"/>
    </row>
    <row r="2829" spans="1:1">
      <c r="A2829" s="14"/>
    </row>
    <row r="2830" spans="1:1">
      <c r="A2830" s="14"/>
    </row>
    <row r="2831" spans="1:1">
      <c r="A2831" s="14"/>
    </row>
    <row r="2832" spans="1:1">
      <c r="A2832" s="14"/>
    </row>
    <row r="2833" spans="1:1">
      <c r="A2833" s="14"/>
    </row>
    <row r="2834" spans="1:1">
      <c r="A2834" s="14"/>
    </row>
    <row r="2835" spans="1:1">
      <c r="A2835" s="14"/>
    </row>
    <row r="2836" spans="1:1">
      <c r="A2836" s="14"/>
    </row>
    <row r="2837" spans="1:1">
      <c r="A2837" s="14"/>
    </row>
    <row r="2838" spans="1:1">
      <c r="A2838" s="14"/>
    </row>
    <row r="2839" spans="1:1">
      <c r="A2839" s="14"/>
    </row>
    <row r="2840" spans="1:1">
      <c r="A2840" s="14"/>
    </row>
    <row r="2841" spans="1:1">
      <c r="A2841" s="14"/>
    </row>
    <row r="2842" spans="1:1">
      <c r="A2842" s="14"/>
    </row>
    <row r="2843" spans="1:1">
      <c r="A2843" s="14"/>
    </row>
    <row r="2844" spans="1:1">
      <c r="A2844" s="14"/>
    </row>
    <row r="2845" spans="1:1">
      <c r="A2845" s="14"/>
    </row>
    <row r="2846" spans="1:1">
      <c r="A2846" s="14"/>
    </row>
    <row r="2847" spans="1:1">
      <c r="A2847" s="14"/>
    </row>
    <row r="2848" spans="1:1">
      <c r="A2848" s="14"/>
    </row>
    <row r="2849" spans="1:1">
      <c r="A2849" s="14"/>
    </row>
    <row r="2850" spans="1:1">
      <c r="A2850" s="14"/>
    </row>
    <row r="2851" spans="1:1">
      <c r="A2851" s="14"/>
    </row>
    <row r="2852" spans="1:1">
      <c r="A2852" s="14"/>
    </row>
    <row r="2853" spans="1:1">
      <c r="A2853" s="14"/>
    </row>
    <row r="2854" spans="1:1">
      <c r="A2854" s="14"/>
    </row>
    <row r="2855" spans="1:1">
      <c r="A2855" s="14"/>
    </row>
    <row r="2856" spans="1:1">
      <c r="A2856" s="14"/>
    </row>
    <row r="2857" spans="1:1">
      <c r="A2857" s="14"/>
    </row>
    <row r="2858" spans="1:1">
      <c r="A2858" s="14"/>
    </row>
    <row r="2859" spans="1:1">
      <c r="A2859" s="14"/>
    </row>
    <row r="2860" spans="1:1">
      <c r="A2860" s="14"/>
    </row>
    <row r="2861" spans="1:1">
      <c r="A2861" s="14"/>
    </row>
    <row r="2862" spans="1:1">
      <c r="A2862" s="14"/>
    </row>
    <row r="2863" spans="1:1">
      <c r="A2863" s="14"/>
    </row>
    <row r="2864" spans="1:1">
      <c r="A2864" s="14"/>
    </row>
    <row r="2865" spans="1:1">
      <c r="A2865" s="14"/>
    </row>
    <row r="2866" spans="1:1">
      <c r="A2866" s="14"/>
    </row>
    <row r="2867" spans="1:1">
      <c r="A2867" s="14"/>
    </row>
    <row r="2868" spans="1:1">
      <c r="A2868" s="14"/>
    </row>
    <row r="2869" spans="1:1">
      <c r="A2869" s="14"/>
    </row>
    <row r="2870" spans="1:1">
      <c r="A2870" s="14"/>
    </row>
    <row r="2871" spans="1:1">
      <c r="A2871" s="14"/>
    </row>
    <row r="2872" spans="1:1">
      <c r="A2872" s="14"/>
    </row>
    <row r="2873" spans="1:1">
      <c r="A2873" s="14"/>
    </row>
    <row r="2874" spans="1:1">
      <c r="A2874" s="14"/>
    </row>
    <row r="2875" spans="1:1">
      <c r="A2875" s="14"/>
    </row>
    <row r="2876" spans="1:1">
      <c r="A2876" s="14"/>
    </row>
    <row r="2877" spans="1:1">
      <c r="A2877" s="14"/>
    </row>
    <row r="2878" spans="1:1">
      <c r="A2878" s="14"/>
    </row>
    <row r="2879" spans="1:1">
      <c r="A2879" s="14"/>
    </row>
    <row r="2880" spans="1:1">
      <c r="A2880" s="14"/>
    </row>
    <row r="2881" spans="1:1">
      <c r="A2881" s="14"/>
    </row>
    <row r="2882" spans="1:1">
      <c r="A2882" s="14"/>
    </row>
    <row r="2883" spans="1:1">
      <c r="A2883" s="14"/>
    </row>
    <row r="2884" spans="1:1">
      <c r="A2884" s="14"/>
    </row>
    <row r="2885" spans="1:1">
      <c r="A2885" s="14"/>
    </row>
    <row r="2886" spans="1:1">
      <c r="A2886" s="14"/>
    </row>
    <row r="2887" spans="1:1">
      <c r="A2887" s="14"/>
    </row>
    <row r="2888" spans="1:1">
      <c r="A2888" s="14"/>
    </row>
    <row r="2889" spans="1:1">
      <c r="A2889" s="14"/>
    </row>
    <row r="2890" spans="1:1">
      <c r="A2890" s="14"/>
    </row>
    <row r="2891" spans="1:1">
      <c r="A2891" s="14"/>
    </row>
    <row r="2892" spans="1:1">
      <c r="A2892" s="14"/>
    </row>
    <row r="2893" spans="1:1">
      <c r="A2893" s="14"/>
    </row>
    <row r="2894" spans="1:1">
      <c r="A2894" s="14"/>
    </row>
    <row r="2895" spans="1:1">
      <c r="A2895" s="14"/>
    </row>
    <row r="2896" spans="1:1">
      <c r="A2896" s="14"/>
    </row>
    <row r="2897" spans="1:1">
      <c r="A2897" s="14"/>
    </row>
    <row r="2898" spans="1:1">
      <c r="A2898" s="14"/>
    </row>
    <row r="2899" spans="1:1">
      <c r="A2899" s="14"/>
    </row>
    <row r="2900" spans="1:1">
      <c r="A2900" s="14"/>
    </row>
    <row r="2901" spans="1:1">
      <c r="A2901" s="14"/>
    </row>
    <row r="2902" spans="1:1">
      <c r="A2902" s="14"/>
    </row>
    <row r="2903" spans="1:1">
      <c r="A2903" s="14"/>
    </row>
    <row r="2904" spans="1:1">
      <c r="A2904" s="14"/>
    </row>
    <row r="2905" spans="1:1">
      <c r="A2905" s="14"/>
    </row>
    <row r="2906" spans="1:1">
      <c r="A2906" s="14"/>
    </row>
    <row r="2907" spans="1:1">
      <c r="A2907" s="14"/>
    </row>
    <row r="2908" spans="1:1">
      <c r="A2908" s="14"/>
    </row>
    <row r="2909" spans="1:1">
      <c r="A2909" s="14"/>
    </row>
    <row r="2910" spans="1:1">
      <c r="A2910" s="14"/>
    </row>
    <row r="2911" spans="1:1">
      <c r="A2911" s="14"/>
    </row>
    <row r="2912" spans="1:1">
      <c r="A2912" s="14"/>
    </row>
    <row r="2913" spans="1:1">
      <c r="A2913" s="14"/>
    </row>
    <row r="2914" spans="1:1">
      <c r="A2914" s="14"/>
    </row>
    <row r="2915" spans="1:1">
      <c r="A2915" s="14"/>
    </row>
    <row r="2916" spans="1:1">
      <c r="A2916" s="14"/>
    </row>
    <row r="2917" spans="1:1">
      <c r="A2917" s="14"/>
    </row>
    <row r="2918" spans="1:1">
      <c r="A2918" s="14"/>
    </row>
    <row r="2919" spans="1:1">
      <c r="A2919" s="14"/>
    </row>
    <row r="2920" spans="1:1">
      <c r="A2920" s="14"/>
    </row>
    <row r="2921" spans="1:1">
      <c r="A2921" s="14"/>
    </row>
    <row r="2922" spans="1:1">
      <c r="A2922" s="14"/>
    </row>
    <row r="2923" spans="1:1">
      <c r="A2923" s="14"/>
    </row>
    <row r="2924" spans="1:1">
      <c r="A2924" s="14"/>
    </row>
    <row r="2925" spans="1:1">
      <c r="A2925" s="14"/>
    </row>
    <row r="2926" spans="1:1">
      <c r="A2926" s="14"/>
    </row>
    <row r="2927" spans="1:1">
      <c r="A2927" s="14"/>
    </row>
    <row r="2928" spans="1:1">
      <c r="A2928" s="14"/>
    </row>
    <row r="2929" spans="1:1">
      <c r="A2929" s="14"/>
    </row>
    <row r="2930" spans="1:1">
      <c r="A2930" s="14"/>
    </row>
    <row r="2931" spans="1:1">
      <c r="A2931" s="14"/>
    </row>
    <row r="2932" spans="1:1">
      <c r="A2932" s="14"/>
    </row>
    <row r="2933" spans="1:1">
      <c r="A2933" s="14"/>
    </row>
    <row r="2934" spans="1:1">
      <c r="A2934" s="14"/>
    </row>
    <row r="2935" spans="1:1">
      <c r="A2935" s="14"/>
    </row>
    <row r="2936" spans="1:1">
      <c r="A2936" s="14"/>
    </row>
    <row r="2937" spans="1:1">
      <c r="A2937" s="14"/>
    </row>
    <row r="2938" spans="1:1">
      <c r="A2938" s="14"/>
    </row>
    <row r="2939" spans="1:1">
      <c r="A2939" s="14"/>
    </row>
    <row r="2940" spans="1:1">
      <c r="A2940" s="14"/>
    </row>
    <row r="2941" spans="1:1">
      <c r="A2941" s="14"/>
    </row>
    <row r="2942" spans="1:1">
      <c r="A2942" s="14"/>
    </row>
    <row r="2943" spans="1:1">
      <c r="A2943" s="14"/>
    </row>
    <row r="2944" spans="1:1">
      <c r="A2944" s="14"/>
    </row>
    <row r="2945" spans="1:1">
      <c r="A2945" s="14"/>
    </row>
    <row r="2946" spans="1:1">
      <c r="A2946" s="14"/>
    </row>
    <row r="2947" spans="1:1">
      <c r="A2947" s="14"/>
    </row>
    <row r="2948" spans="1:1">
      <c r="A2948" s="14"/>
    </row>
    <row r="2949" spans="1:1">
      <c r="A2949" s="14"/>
    </row>
    <row r="2950" spans="1:1">
      <c r="A2950" s="14"/>
    </row>
    <row r="2951" spans="1:1">
      <c r="A2951" s="14"/>
    </row>
    <row r="2952" spans="1:1">
      <c r="A2952" s="14"/>
    </row>
    <row r="2953" spans="1:1">
      <c r="A2953" s="14"/>
    </row>
    <row r="2954" spans="1:1">
      <c r="A2954" s="14"/>
    </row>
    <row r="2955" spans="1:1">
      <c r="A2955" s="14"/>
    </row>
    <row r="2956" spans="1:1">
      <c r="A2956" s="14"/>
    </row>
    <row r="2957" spans="1:1">
      <c r="A2957" s="14"/>
    </row>
    <row r="2958" spans="1:1">
      <c r="A2958" s="14"/>
    </row>
    <row r="2959" spans="1:1">
      <c r="A2959" s="14"/>
    </row>
    <row r="2960" spans="1:1">
      <c r="A2960" s="14"/>
    </row>
    <row r="2961" spans="1:1">
      <c r="A2961" s="14"/>
    </row>
    <row r="2962" spans="1:1">
      <c r="A2962" s="14"/>
    </row>
    <row r="2963" spans="1:1">
      <c r="A2963" s="14"/>
    </row>
    <row r="2964" spans="1:1">
      <c r="A2964" s="14"/>
    </row>
    <row r="2965" spans="1:1">
      <c r="A2965" s="14"/>
    </row>
    <row r="2966" spans="1:1">
      <c r="A2966" s="14"/>
    </row>
    <row r="2967" spans="1:1">
      <c r="A2967" s="14"/>
    </row>
    <row r="2968" spans="1:1">
      <c r="A2968" s="14"/>
    </row>
    <row r="2969" spans="1:1">
      <c r="A2969" s="14"/>
    </row>
    <row r="2970" spans="1:1">
      <c r="A2970" s="14"/>
    </row>
    <row r="2971" spans="1:1">
      <c r="A2971" s="14"/>
    </row>
    <row r="2972" spans="1:1">
      <c r="A2972" s="14"/>
    </row>
    <row r="2973" spans="1:1">
      <c r="A2973" s="14"/>
    </row>
    <row r="2974" spans="1:1">
      <c r="A2974" s="14"/>
    </row>
    <row r="2975" spans="1:1">
      <c r="A2975" s="14"/>
    </row>
    <row r="2976" spans="1:1">
      <c r="A2976" s="14"/>
    </row>
    <row r="2977" spans="1:1">
      <c r="A2977" s="14"/>
    </row>
    <row r="2978" spans="1:1">
      <c r="A2978" s="14"/>
    </row>
    <row r="2979" spans="1:1">
      <c r="A2979" s="14"/>
    </row>
    <row r="2980" spans="1:1">
      <c r="A2980" s="14"/>
    </row>
    <row r="2981" spans="1:1">
      <c r="A2981" s="14"/>
    </row>
    <row r="2982" spans="1:1">
      <c r="A2982" s="14"/>
    </row>
    <row r="2983" spans="1:1">
      <c r="A2983" s="14"/>
    </row>
    <row r="2984" spans="1:1">
      <c r="A2984" s="14"/>
    </row>
    <row r="2985" spans="1:1">
      <c r="A2985" s="14"/>
    </row>
    <row r="2986" spans="1:1">
      <c r="A2986" s="14"/>
    </row>
    <row r="2987" spans="1:1">
      <c r="A2987" s="14"/>
    </row>
    <row r="2988" spans="1:1">
      <c r="A2988" s="14"/>
    </row>
    <row r="2989" spans="1:1">
      <c r="A2989" s="14"/>
    </row>
    <row r="2990" spans="1:1">
      <c r="A2990" s="14"/>
    </row>
    <row r="2991" spans="1:1">
      <c r="A2991" s="14"/>
    </row>
    <row r="2992" spans="1:1">
      <c r="A2992" s="14"/>
    </row>
    <row r="2993" spans="1:1">
      <c r="A2993" s="14"/>
    </row>
    <row r="2994" spans="1:1">
      <c r="A2994" s="14"/>
    </row>
    <row r="2995" spans="1:1">
      <c r="A2995" s="14"/>
    </row>
    <row r="2996" spans="1:1">
      <c r="A2996" s="14"/>
    </row>
    <row r="2997" spans="1:1">
      <c r="A2997" s="14"/>
    </row>
    <row r="2998" spans="1:1">
      <c r="A2998" s="14"/>
    </row>
    <row r="2999" spans="1:1">
      <c r="A2999" s="14"/>
    </row>
    <row r="3000" spans="1:1">
      <c r="A3000" s="14"/>
    </row>
    <row r="3001" spans="1:1">
      <c r="A3001" s="14"/>
    </row>
    <row r="3002" spans="1:1">
      <c r="A3002" s="14"/>
    </row>
    <row r="3003" spans="1:1">
      <c r="A3003" s="14"/>
    </row>
    <row r="3004" spans="1:1">
      <c r="A3004" s="14"/>
    </row>
    <row r="3005" spans="1:1">
      <c r="A3005" s="14"/>
    </row>
    <row r="3006" spans="1:1">
      <c r="A3006" s="14"/>
    </row>
    <row r="3007" spans="1:1">
      <c r="A3007" s="14"/>
    </row>
    <row r="3008" spans="1:1">
      <c r="A3008" s="14"/>
    </row>
    <row r="3009" spans="1:1">
      <c r="A3009" s="14"/>
    </row>
    <row r="3010" spans="1:1">
      <c r="A3010" s="14"/>
    </row>
    <row r="3011" spans="1:1">
      <c r="A3011" s="14"/>
    </row>
    <row r="3012" spans="1:1">
      <c r="A3012" s="14"/>
    </row>
    <row r="3013" spans="1:1">
      <c r="A3013" s="14"/>
    </row>
    <row r="3014" spans="1:1">
      <c r="A3014" s="14"/>
    </row>
    <row r="3015" spans="1:1">
      <c r="A3015" s="14"/>
    </row>
    <row r="3016" spans="1:1">
      <c r="A3016" s="14"/>
    </row>
    <row r="3017" spans="1:1">
      <c r="A3017" s="14"/>
    </row>
    <row r="3018" spans="1:1">
      <c r="A3018" s="14"/>
    </row>
    <row r="3019" spans="1:1">
      <c r="A3019" s="14"/>
    </row>
    <row r="3020" spans="1:1">
      <c r="A3020" s="14"/>
    </row>
    <row r="3021" spans="1:1">
      <c r="A3021" s="14"/>
    </row>
    <row r="3022" spans="1:1">
      <c r="A3022" s="14"/>
    </row>
    <row r="3023" spans="1:1">
      <c r="A3023" s="14"/>
    </row>
    <row r="3024" spans="1:1">
      <c r="A3024" s="14"/>
    </row>
    <row r="3025" spans="1:1">
      <c r="A3025" s="14"/>
    </row>
    <row r="3026" spans="1:1">
      <c r="A3026" s="14"/>
    </row>
    <row r="3027" spans="1:1">
      <c r="A3027" s="14"/>
    </row>
    <row r="3028" spans="1:1">
      <c r="A3028" s="14"/>
    </row>
    <row r="3029" spans="1:1">
      <c r="A3029" s="14"/>
    </row>
    <row r="3030" spans="1:1">
      <c r="A3030" s="14"/>
    </row>
    <row r="3031" spans="1:1">
      <c r="A3031" s="14"/>
    </row>
    <row r="3032" spans="1:1">
      <c r="A3032" s="14"/>
    </row>
    <row r="3033" spans="1:1">
      <c r="A3033" s="14"/>
    </row>
    <row r="3034" spans="1:1">
      <c r="A3034" s="14"/>
    </row>
    <row r="3035" spans="1:1">
      <c r="A3035" s="14"/>
    </row>
    <row r="3036" spans="1:1">
      <c r="A3036" s="14"/>
    </row>
    <row r="3037" spans="1:1">
      <c r="A3037" s="14"/>
    </row>
    <row r="3038" spans="1:1">
      <c r="A3038" s="14"/>
    </row>
    <row r="3039" spans="1:1">
      <c r="A3039" s="14"/>
    </row>
    <row r="3040" spans="1:1">
      <c r="A3040" s="14"/>
    </row>
    <row r="3041" spans="1:1">
      <c r="A3041" s="14"/>
    </row>
    <row r="3042" spans="1:1">
      <c r="A3042" s="14"/>
    </row>
    <row r="3043" spans="1:1">
      <c r="A3043" s="14"/>
    </row>
    <row r="3044" spans="1:1">
      <c r="A3044" s="14"/>
    </row>
    <row r="3045" spans="1:1">
      <c r="A3045" s="14"/>
    </row>
    <row r="3046" spans="1:1">
      <c r="A3046" s="14"/>
    </row>
    <row r="3047" spans="1:1">
      <c r="A3047" s="14"/>
    </row>
    <row r="3048" spans="1:1">
      <c r="A3048" s="14"/>
    </row>
    <row r="3049" spans="1:1">
      <c r="A3049" s="14"/>
    </row>
    <row r="3050" spans="1:1">
      <c r="A3050" s="14"/>
    </row>
    <row r="3051" spans="1:1">
      <c r="A3051" s="14"/>
    </row>
    <row r="3052" spans="1:1">
      <c r="A3052" s="14"/>
    </row>
    <row r="3053" spans="1:1">
      <c r="A3053" s="14"/>
    </row>
    <row r="3054" spans="1:1">
      <c r="A3054" s="14"/>
    </row>
    <row r="3055" spans="1:1">
      <c r="A3055" s="14"/>
    </row>
    <row r="3056" spans="1:1">
      <c r="A3056" s="14"/>
    </row>
    <row r="3057" spans="1:1">
      <c r="A3057" s="14"/>
    </row>
    <row r="3058" spans="1:1">
      <c r="A3058" s="14"/>
    </row>
    <row r="3059" spans="1:1">
      <c r="A3059" s="14"/>
    </row>
    <row r="3060" spans="1:1">
      <c r="A3060" s="14"/>
    </row>
    <row r="3061" spans="1:1">
      <c r="A3061" s="14"/>
    </row>
    <row r="3062" spans="1:1">
      <c r="A3062" s="14"/>
    </row>
    <row r="3063" spans="1:1">
      <c r="A3063" s="14"/>
    </row>
    <row r="3064" spans="1:1">
      <c r="A3064" s="14"/>
    </row>
    <row r="3065" spans="1:1">
      <c r="A3065" s="14"/>
    </row>
    <row r="3066" spans="1:1">
      <c r="A3066" s="14"/>
    </row>
    <row r="3067" spans="1:1">
      <c r="A3067" s="14"/>
    </row>
    <row r="3068" spans="1:1">
      <c r="A3068" s="14"/>
    </row>
    <row r="3069" spans="1:1">
      <c r="A3069" s="14"/>
    </row>
    <row r="3070" spans="1:1">
      <c r="A3070" s="14"/>
    </row>
    <row r="3071" spans="1:1">
      <c r="A3071" s="14"/>
    </row>
    <row r="3072" spans="1:1">
      <c r="A3072" s="14"/>
    </row>
    <row r="3073" spans="1:1">
      <c r="A3073" s="14"/>
    </row>
    <row r="3074" spans="1:1">
      <c r="A3074" s="14"/>
    </row>
    <row r="3075" spans="1:1">
      <c r="A3075" s="14"/>
    </row>
    <row r="3076" spans="1:1">
      <c r="A3076" s="14"/>
    </row>
    <row r="3077" spans="1:1">
      <c r="A3077" s="14"/>
    </row>
    <row r="3078" spans="1:1">
      <c r="A3078" s="14"/>
    </row>
    <row r="3079" spans="1:1">
      <c r="A3079" s="14"/>
    </row>
    <row r="3080" spans="1:1">
      <c r="A3080" s="14"/>
    </row>
    <row r="3081" spans="1:1">
      <c r="A3081" s="14"/>
    </row>
    <row r="3082" spans="1:1">
      <c r="A3082" s="14"/>
    </row>
    <row r="3083" spans="1:1">
      <c r="A3083" s="14"/>
    </row>
    <row r="3084" spans="1:1">
      <c r="A3084" s="14"/>
    </row>
    <row r="3085" spans="1:1">
      <c r="A3085" s="14"/>
    </row>
    <row r="3086" spans="1:1">
      <c r="A3086" s="14"/>
    </row>
    <row r="3087" spans="1:1">
      <c r="A3087" s="14"/>
    </row>
    <row r="3088" spans="1:1">
      <c r="A3088" s="14"/>
    </row>
    <row r="3089" spans="1:1">
      <c r="A3089" s="14"/>
    </row>
    <row r="3090" spans="1:1">
      <c r="A3090" s="14"/>
    </row>
    <row r="3091" spans="1:1">
      <c r="A3091" s="14"/>
    </row>
    <row r="3092" spans="1:1">
      <c r="A3092" s="14"/>
    </row>
    <row r="3093" spans="1:1">
      <c r="A3093" s="14"/>
    </row>
    <row r="3094" spans="1:1">
      <c r="A3094" s="14"/>
    </row>
    <row r="3095" spans="1:1">
      <c r="A3095" s="14"/>
    </row>
    <row r="3096" spans="1:1">
      <c r="A3096" s="14"/>
    </row>
    <row r="3097" spans="1:1">
      <c r="A3097" s="14"/>
    </row>
    <row r="3098" spans="1:1">
      <c r="A3098" s="14"/>
    </row>
    <row r="3099" spans="1:1">
      <c r="A3099" s="14"/>
    </row>
    <row r="3100" spans="1:1">
      <c r="A3100" s="14"/>
    </row>
    <row r="3101" spans="1:1">
      <c r="A3101" s="14"/>
    </row>
    <row r="3102" spans="1:1">
      <c r="A3102" s="14"/>
    </row>
    <row r="3103" spans="1:1">
      <c r="A3103" s="14"/>
    </row>
    <row r="3104" spans="1:1">
      <c r="A3104" s="14"/>
    </row>
    <row r="3105" spans="1:1">
      <c r="A3105" s="14"/>
    </row>
    <row r="3106" spans="1:1">
      <c r="A3106" s="14"/>
    </row>
    <row r="3107" spans="1:1">
      <c r="A3107" s="14"/>
    </row>
  </sheetData>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vt:i4>
      </vt:variant>
    </vt:vector>
  </HeadingPairs>
  <TitlesOfParts>
    <vt:vector size="1" baseType="lpstr">
      <vt:lpstr>Innlegging av opplysninger</vt:lpstr>
    </vt:vector>
  </TitlesOfParts>
  <Company>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Eirik Solberg</dc:creator>
  <cp:lastModifiedBy>Rune Soleng</cp:lastModifiedBy>
  <cp:lastPrinted>2007-12-18T07:58:52Z</cp:lastPrinted>
  <dcterms:created xsi:type="dcterms:W3CDTF">2006-12-11T11:21:29Z</dcterms:created>
  <dcterms:modified xsi:type="dcterms:W3CDTF">2023-08-11T11:05:49Z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43ed074c-c428-45ed-972a-9383e10e92ae</vt:lpwstr>
  </property>
</Properties>
</file>